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c46061e2bb7f256d/Documents/Data Analytics/Personal Projects/Completed Projects/Fintech Performance Analysis/"/>
    </mc:Choice>
  </mc:AlternateContent>
  <xr:revisionPtr revIDLastSave="9" documentId="13_ncr:1_{FF3B5F66-0362-46CD-BA4D-7C68E00D508C}" xr6:coauthVersionLast="47" xr6:coauthVersionMax="47" xr10:uidLastSave="{5558C8DF-CFE0-49E0-AEF4-2E3E9F663483}"/>
  <bookViews>
    <workbookView xWindow="-110" yWindow="-110" windowWidth="19420" windowHeight="10420" firstSheet="4" activeTab="6" xr2:uid="{00000000-000D-0000-FFFF-FFFF00000000}"/>
  </bookViews>
  <sheets>
    <sheet name="Nigerian Fintech" sheetId="1" state="hidden" r:id="rId1"/>
    <sheet name="Nigerian Fintech (2)" sheetId="3" state="hidden" r:id="rId2"/>
    <sheet name="Date Table" sheetId="4" state="hidden" r:id="rId3"/>
    <sheet name="Sheet3 (2)" sheetId="11" state="hidden" r:id="rId4"/>
    <sheet name="NIgerian_Fintech" sheetId="5" r:id="rId5"/>
    <sheet name="Date_Table" sheetId="6" r:id="rId6"/>
    <sheet name="Dashboard1" sheetId="19" r:id="rId7"/>
    <sheet name="Dashboard2" sheetId="13" r:id="rId8"/>
    <sheet name="Sheet1" sheetId="7" r:id="rId9"/>
    <sheet name="Dashboard3" sheetId="14" state="hidden" r:id="rId10"/>
    <sheet name="Dashboard1 (2)" sheetId="15" state="hidden" r:id="rId11"/>
    <sheet name="Instruction" sheetId="2" state="hidden" r:id="rId12"/>
  </sheets>
  <definedNames>
    <definedName name="_xlnm._FilterDatabase" localSheetId="1" hidden="1">'Nigerian Fintech (2)'!$A$1:$N$7001</definedName>
    <definedName name="AgeGroup">Sheet1!$J$21</definedName>
    <definedName name="Channel">Sheet1!$F$7</definedName>
    <definedName name="ChannelF">Sheet1!$A$33</definedName>
    <definedName name="CTValue">Sheet1!$G$44</definedName>
    <definedName name="ExternalData_1" localSheetId="5" hidden="1">Date_Table!$A$1:$F$732</definedName>
    <definedName name="ExternalData_2" localSheetId="4" hidden="1">NIgerian_Fintech!$A$1:$N$7001</definedName>
    <definedName name="FailedPY">Sheet1!$H$8</definedName>
    <definedName name="FailedT">Sheet1!$F$8</definedName>
    <definedName name="FailedYoY">Sheet1!$J$8</definedName>
    <definedName name="GenderCh">Sheet1!$A$70</definedName>
    <definedName name="GenderTType">Sheet1!$A$58</definedName>
    <definedName name="HAverage">Sheet1!$F$32</definedName>
    <definedName name="HTStatus">Sheet1!$A$82</definedName>
    <definedName name="Slicer_Gender">#N/A</definedName>
    <definedName name="Slicer_Location">#N/A</definedName>
    <definedName name="Slicer_Status">#N/A</definedName>
    <definedName name="Slicer_Year">#N/A</definedName>
    <definedName name="Success">Sheet1!$F$6</definedName>
    <definedName name="SuccessPY">Sheet1!$H$6</definedName>
    <definedName name="SuccessYoY">Sheet1!$J$6</definedName>
    <definedName name="TPLocation">Sheet1!$A$44</definedName>
    <definedName name="TransactionPY">Sheet1!$H$4</definedName>
    <definedName name="Transactions">Sheet1!$F$4</definedName>
    <definedName name="TransactionTrend">Sheet1!$A$90</definedName>
    <definedName name="TransactionYoY">Sheet1!$J$4</definedName>
    <definedName name="TVal">Sheet1!$F$21</definedName>
    <definedName name="TVol">Sheet1!$A$21</definedName>
    <definedName name="Value">Sheet1!$F$5</definedName>
    <definedName name="ValuePY">Sheet1!$H$5</definedName>
    <definedName name="ValueTrend">Sheet1!$A$107</definedName>
    <definedName name="ValueYoY">Sheet1!$J$5</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s>
  <extLst>
    <ext xmlns:x14="http://schemas.microsoft.com/office/spreadsheetml/2009/9/main" uri="{876F7934-8845-4945-9796-88D515C7AA90}">
      <x14:pivotCaches>
        <pivotCache cacheId="17"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e_Table_108079df-bb5e-4a09-afcb-e8886da36be2" name="Date_Table" connection="Query - Date_Table"/>
          <x15:modelTable id="NIgerian_Fintech_9ad41a2e-700f-48dc-aef1-e06b0cc51641" name="NIgerian_Fintech" connection="Query - NIgerian_Fintech"/>
        </x15:modelTables>
        <x15:modelRelationships>
          <x15:modelRelationship fromTable="NIgerian_Fintech" fromColumn="TransactionDate" toTable="Date_Table" toColumn="Date"/>
        </x15:modelRelationships>
      </x15:dataModel>
    </ext>
    <ext uri="GoogleSheetsCustomDataVersion2">
      <go:sheetsCustomData xmlns:go="http://customooxmlschemas.google.com/" r:id="rId40" roundtripDataChecksum="FwINSrfvtBJpQ++d3rwAP0W96b3wmmtdiQSZwywhTx0="/>
    </ext>
  </extLst>
</workbook>
</file>

<file path=xl/calcChain.xml><?xml version="1.0" encoding="utf-8"?>
<calcChain xmlns="http://schemas.openxmlformats.org/spreadsheetml/2006/main">
  <c r="A58" i="7" l="1"/>
  <c r="A70" i="7"/>
  <c r="J21" i="7"/>
  <c r="H91" i="7"/>
  <c r="H90" i="7"/>
  <c r="H89" i="7"/>
  <c r="H88" i="7"/>
  <c r="H87" i="7"/>
  <c r="H86" i="7"/>
  <c r="H85" i="7"/>
  <c r="H84" i="7"/>
  <c r="F32" i="7"/>
  <c r="G44" i="7"/>
  <c r="F7" i="7"/>
  <c r="F21" i="7"/>
  <c r="A44" i="7"/>
  <c r="A107" i="7"/>
  <c r="A21" i="7"/>
  <c r="A33" i="7"/>
  <c r="A82" i="7"/>
  <c r="G8" i="7"/>
  <c r="F8" i="7"/>
  <c r="I91" i="7"/>
  <c r="I88" i="7"/>
  <c r="I84" i="7"/>
  <c r="I87" i="7"/>
  <c r="I86" i="7"/>
  <c r="G6" i="7"/>
  <c r="I90" i="7"/>
  <c r="F6" i="7"/>
  <c r="H6" i="7"/>
  <c r="I89" i="7"/>
  <c r="I85" i="7"/>
  <c r="H8" i="7"/>
  <c r="I8" i="7" l="1"/>
  <c r="J8" i="7" s="1"/>
  <c r="J83" i="7"/>
  <c r="I6" i="7"/>
  <c r="J6" i="7" s="1"/>
  <c r="J85" i="7" l="1"/>
  <c r="J89" i="7"/>
  <c r="J86" i="7"/>
  <c r="J90" i="7"/>
  <c r="J88" i="7"/>
  <c r="J84" i="7"/>
  <c r="J87" i="7"/>
  <c r="J91" i="7"/>
  <c r="C53" i="7"/>
  <c r="C52" i="7"/>
  <c r="C51" i="7"/>
  <c r="C50" i="7"/>
  <c r="C49" i="7"/>
  <c r="C48" i="7"/>
  <c r="C47" i="7"/>
  <c r="C46" i="7"/>
  <c r="A90" i="7"/>
  <c r="H5" i="7"/>
  <c r="H4" i="7"/>
  <c r="D53" i="7"/>
  <c r="D47" i="7"/>
  <c r="D52" i="7"/>
  <c r="D46" i="7"/>
  <c r="G5" i="7"/>
  <c r="D51" i="7"/>
  <c r="D48" i="7"/>
  <c r="D50" i="7"/>
  <c r="D49" i="7"/>
  <c r="I5" i="7" l="1"/>
  <c r="J5" i="7" s="1"/>
  <c r="E45" i="7"/>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2" i="4"/>
  <c r="C3" i="4"/>
  <c r="D3" i="4"/>
  <c r="E3" i="4"/>
  <c r="C4" i="4"/>
  <c r="D4" i="4"/>
  <c r="E4" i="4"/>
  <c r="C5" i="4"/>
  <c r="D5" i="4"/>
  <c r="E5" i="4"/>
  <c r="C6" i="4"/>
  <c r="D6" i="4"/>
  <c r="E6" i="4"/>
  <c r="C7" i="4"/>
  <c r="D7" i="4"/>
  <c r="E7" i="4"/>
  <c r="C8" i="4"/>
  <c r="D8" i="4"/>
  <c r="E8" i="4"/>
  <c r="C9" i="4"/>
  <c r="D9" i="4"/>
  <c r="E9" i="4"/>
  <c r="C10" i="4"/>
  <c r="D10" i="4"/>
  <c r="E10" i="4"/>
  <c r="C11" i="4"/>
  <c r="D11" i="4"/>
  <c r="E11" i="4"/>
  <c r="C12" i="4"/>
  <c r="D12" i="4"/>
  <c r="E12" i="4"/>
  <c r="C13" i="4"/>
  <c r="D13" i="4"/>
  <c r="E13" i="4"/>
  <c r="C14" i="4"/>
  <c r="D14" i="4"/>
  <c r="E14" i="4"/>
  <c r="C15" i="4"/>
  <c r="D15" i="4"/>
  <c r="E15" i="4"/>
  <c r="C16" i="4"/>
  <c r="D16" i="4"/>
  <c r="E16" i="4"/>
  <c r="C17" i="4"/>
  <c r="D17" i="4"/>
  <c r="E17" i="4"/>
  <c r="C18" i="4"/>
  <c r="D18" i="4"/>
  <c r="E18" i="4"/>
  <c r="C19" i="4"/>
  <c r="D19" i="4"/>
  <c r="E19" i="4"/>
  <c r="C20" i="4"/>
  <c r="D20" i="4"/>
  <c r="E20" i="4"/>
  <c r="C21" i="4"/>
  <c r="D21" i="4"/>
  <c r="E21" i="4"/>
  <c r="C22" i="4"/>
  <c r="D22" i="4"/>
  <c r="E22" i="4"/>
  <c r="C23" i="4"/>
  <c r="D23" i="4"/>
  <c r="E23" i="4"/>
  <c r="C24" i="4"/>
  <c r="D24" i="4"/>
  <c r="E24" i="4"/>
  <c r="C25" i="4"/>
  <c r="D25" i="4"/>
  <c r="E25" i="4"/>
  <c r="C26" i="4"/>
  <c r="D26" i="4"/>
  <c r="E26" i="4"/>
  <c r="C27" i="4"/>
  <c r="D27" i="4"/>
  <c r="E27" i="4"/>
  <c r="C28" i="4"/>
  <c r="D28" i="4"/>
  <c r="E28" i="4"/>
  <c r="C29" i="4"/>
  <c r="D29" i="4"/>
  <c r="E29" i="4"/>
  <c r="C30" i="4"/>
  <c r="D30" i="4"/>
  <c r="E30" i="4"/>
  <c r="C31" i="4"/>
  <c r="D31" i="4"/>
  <c r="E31" i="4"/>
  <c r="C32" i="4"/>
  <c r="D32" i="4"/>
  <c r="E32" i="4"/>
  <c r="C33" i="4"/>
  <c r="D33" i="4"/>
  <c r="E33" i="4"/>
  <c r="C34" i="4"/>
  <c r="D34" i="4"/>
  <c r="E34" i="4"/>
  <c r="C35" i="4"/>
  <c r="D35" i="4"/>
  <c r="E35" i="4"/>
  <c r="C36" i="4"/>
  <c r="D36" i="4"/>
  <c r="E36" i="4"/>
  <c r="C37" i="4"/>
  <c r="D37" i="4"/>
  <c r="E37" i="4"/>
  <c r="C38" i="4"/>
  <c r="D38" i="4"/>
  <c r="E38" i="4"/>
  <c r="C39" i="4"/>
  <c r="D39" i="4"/>
  <c r="E39" i="4"/>
  <c r="C40" i="4"/>
  <c r="D40" i="4"/>
  <c r="E40" i="4"/>
  <c r="C41" i="4"/>
  <c r="D41" i="4"/>
  <c r="E41" i="4"/>
  <c r="C42" i="4"/>
  <c r="D42" i="4"/>
  <c r="E42" i="4"/>
  <c r="C43" i="4"/>
  <c r="D43" i="4"/>
  <c r="E43" i="4"/>
  <c r="C44" i="4"/>
  <c r="D44" i="4"/>
  <c r="E44" i="4"/>
  <c r="C45" i="4"/>
  <c r="D45" i="4"/>
  <c r="E45" i="4"/>
  <c r="C46" i="4"/>
  <c r="D46" i="4"/>
  <c r="E46" i="4"/>
  <c r="C47" i="4"/>
  <c r="D47" i="4"/>
  <c r="E47" i="4"/>
  <c r="C48" i="4"/>
  <c r="D48" i="4"/>
  <c r="E48" i="4"/>
  <c r="C49" i="4"/>
  <c r="D49" i="4"/>
  <c r="E49" i="4"/>
  <c r="C50" i="4"/>
  <c r="D50" i="4"/>
  <c r="E50" i="4"/>
  <c r="C51" i="4"/>
  <c r="D51" i="4"/>
  <c r="E51" i="4"/>
  <c r="C52" i="4"/>
  <c r="D52" i="4"/>
  <c r="E52" i="4"/>
  <c r="C53" i="4"/>
  <c r="D53" i="4"/>
  <c r="E53" i="4"/>
  <c r="C54" i="4"/>
  <c r="D54" i="4"/>
  <c r="E54" i="4"/>
  <c r="C55" i="4"/>
  <c r="D55" i="4"/>
  <c r="E55" i="4"/>
  <c r="C56" i="4"/>
  <c r="D56" i="4"/>
  <c r="E56" i="4"/>
  <c r="C57" i="4"/>
  <c r="D57" i="4"/>
  <c r="E57" i="4"/>
  <c r="C58" i="4"/>
  <c r="D58" i="4"/>
  <c r="E58" i="4"/>
  <c r="C59" i="4"/>
  <c r="D59" i="4"/>
  <c r="E59" i="4"/>
  <c r="C60" i="4"/>
  <c r="D60" i="4"/>
  <c r="E60" i="4"/>
  <c r="C61" i="4"/>
  <c r="D61" i="4"/>
  <c r="E61" i="4"/>
  <c r="C62" i="4"/>
  <c r="D62" i="4"/>
  <c r="E62" i="4"/>
  <c r="C63" i="4"/>
  <c r="D63" i="4"/>
  <c r="E63" i="4"/>
  <c r="C64" i="4"/>
  <c r="D64" i="4"/>
  <c r="E64" i="4"/>
  <c r="C65" i="4"/>
  <c r="D65" i="4"/>
  <c r="E65" i="4"/>
  <c r="C66" i="4"/>
  <c r="D66" i="4"/>
  <c r="E66" i="4"/>
  <c r="C67" i="4"/>
  <c r="D67" i="4"/>
  <c r="E67" i="4"/>
  <c r="C68" i="4"/>
  <c r="D68" i="4"/>
  <c r="E68" i="4"/>
  <c r="C69" i="4"/>
  <c r="D69" i="4"/>
  <c r="E69" i="4"/>
  <c r="C70" i="4"/>
  <c r="D70" i="4"/>
  <c r="E70" i="4"/>
  <c r="C71" i="4"/>
  <c r="D71" i="4"/>
  <c r="E71" i="4"/>
  <c r="C72" i="4"/>
  <c r="D72" i="4"/>
  <c r="E72" i="4"/>
  <c r="C73" i="4"/>
  <c r="D73" i="4"/>
  <c r="E73" i="4"/>
  <c r="C74" i="4"/>
  <c r="D74" i="4"/>
  <c r="E74" i="4"/>
  <c r="C75" i="4"/>
  <c r="D75" i="4"/>
  <c r="E75" i="4"/>
  <c r="C76" i="4"/>
  <c r="D76" i="4"/>
  <c r="E76" i="4"/>
  <c r="C77" i="4"/>
  <c r="D77" i="4"/>
  <c r="E77" i="4"/>
  <c r="C78" i="4"/>
  <c r="D78" i="4"/>
  <c r="E78" i="4"/>
  <c r="C79" i="4"/>
  <c r="D79" i="4"/>
  <c r="E79" i="4"/>
  <c r="C80" i="4"/>
  <c r="D80" i="4"/>
  <c r="E80" i="4"/>
  <c r="C81" i="4"/>
  <c r="D81" i="4"/>
  <c r="E81" i="4"/>
  <c r="C82" i="4"/>
  <c r="D82" i="4"/>
  <c r="E82" i="4"/>
  <c r="C83" i="4"/>
  <c r="D83" i="4"/>
  <c r="E83" i="4"/>
  <c r="C84" i="4"/>
  <c r="D84" i="4"/>
  <c r="E84" i="4"/>
  <c r="C85" i="4"/>
  <c r="D85" i="4"/>
  <c r="E85" i="4"/>
  <c r="C86" i="4"/>
  <c r="D86" i="4"/>
  <c r="E86" i="4"/>
  <c r="C87" i="4"/>
  <c r="D87" i="4"/>
  <c r="E87" i="4"/>
  <c r="C88" i="4"/>
  <c r="D88" i="4"/>
  <c r="E88" i="4"/>
  <c r="C89" i="4"/>
  <c r="D89" i="4"/>
  <c r="E89" i="4"/>
  <c r="C90" i="4"/>
  <c r="D90" i="4"/>
  <c r="E90" i="4"/>
  <c r="C91" i="4"/>
  <c r="D91" i="4"/>
  <c r="E91" i="4"/>
  <c r="C92" i="4"/>
  <c r="D92" i="4"/>
  <c r="E92" i="4"/>
  <c r="C93" i="4"/>
  <c r="D93" i="4"/>
  <c r="E93" i="4"/>
  <c r="C94" i="4"/>
  <c r="D94" i="4"/>
  <c r="E94" i="4"/>
  <c r="C95" i="4"/>
  <c r="D95" i="4"/>
  <c r="E95" i="4"/>
  <c r="C96" i="4"/>
  <c r="D96" i="4"/>
  <c r="E96" i="4"/>
  <c r="C97" i="4"/>
  <c r="D97" i="4"/>
  <c r="E97" i="4"/>
  <c r="C98" i="4"/>
  <c r="D98" i="4"/>
  <c r="E98" i="4"/>
  <c r="C99" i="4"/>
  <c r="D99" i="4"/>
  <c r="E99" i="4"/>
  <c r="C100" i="4"/>
  <c r="D100" i="4"/>
  <c r="E100" i="4"/>
  <c r="C101" i="4"/>
  <c r="D101" i="4"/>
  <c r="E101" i="4"/>
  <c r="C102" i="4"/>
  <c r="D102" i="4"/>
  <c r="E102" i="4"/>
  <c r="C103" i="4"/>
  <c r="D103" i="4"/>
  <c r="E103" i="4"/>
  <c r="C104" i="4"/>
  <c r="D104" i="4"/>
  <c r="E104" i="4"/>
  <c r="C105" i="4"/>
  <c r="D105" i="4"/>
  <c r="E105" i="4"/>
  <c r="C106" i="4"/>
  <c r="D106" i="4"/>
  <c r="E106" i="4"/>
  <c r="C107" i="4"/>
  <c r="D107" i="4"/>
  <c r="E107" i="4"/>
  <c r="C108" i="4"/>
  <c r="D108" i="4"/>
  <c r="E108" i="4"/>
  <c r="C109" i="4"/>
  <c r="D109" i="4"/>
  <c r="E109" i="4"/>
  <c r="C110" i="4"/>
  <c r="D110" i="4"/>
  <c r="E110" i="4"/>
  <c r="C111" i="4"/>
  <c r="D111" i="4"/>
  <c r="E111" i="4"/>
  <c r="C112" i="4"/>
  <c r="D112" i="4"/>
  <c r="E112" i="4"/>
  <c r="C113" i="4"/>
  <c r="D113" i="4"/>
  <c r="E113" i="4"/>
  <c r="C114" i="4"/>
  <c r="D114" i="4"/>
  <c r="E114" i="4"/>
  <c r="C115" i="4"/>
  <c r="D115" i="4"/>
  <c r="E115" i="4"/>
  <c r="C116" i="4"/>
  <c r="D116" i="4"/>
  <c r="E116" i="4"/>
  <c r="C117" i="4"/>
  <c r="D117" i="4"/>
  <c r="E117" i="4"/>
  <c r="C118" i="4"/>
  <c r="D118" i="4"/>
  <c r="E118" i="4"/>
  <c r="C119" i="4"/>
  <c r="D119" i="4"/>
  <c r="E119" i="4"/>
  <c r="C120" i="4"/>
  <c r="D120" i="4"/>
  <c r="E120" i="4"/>
  <c r="C121" i="4"/>
  <c r="D121" i="4"/>
  <c r="E121" i="4"/>
  <c r="C122" i="4"/>
  <c r="D122" i="4"/>
  <c r="E122" i="4"/>
  <c r="C123" i="4"/>
  <c r="D123" i="4"/>
  <c r="E123" i="4"/>
  <c r="C124" i="4"/>
  <c r="D124" i="4"/>
  <c r="E124" i="4"/>
  <c r="C125" i="4"/>
  <c r="D125" i="4"/>
  <c r="E125" i="4"/>
  <c r="C126" i="4"/>
  <c r="D126" i="4"/>
  <c r="E126" i="4"/>
  <c r="C127" i="4"/>
  <c r="D127" i="4"/>
  <c r="E127" i="4"/>
  <c r="C128" i="4"/>
  <c r="D128" i="4"/>
  <c r="E128" i="4"/>
  <c r="C129" i="4"/>
  <c r="D129" i="4"/>
  <c r="E129" i="4"/>
  <c r="C130" i="4"/>
  <c r="D130" i="4"/>
  <c r="E130" i="4"/>
  <c r="C131" i="4"/>
  <c r="D131" i="4"/>
  <c r="E131" i="4"/>
  <c r="C132" i="4"/>
  <c r="D132" i="4"/>
  <c r="E132" i="4"/>
  <c r="C133" i="4"/>
  <c r="D133" i="4"/>
  <c r="E133" i="4"/>
  <c r="C134" i="4"/>
  <c r="D134" i="4"/>
  <c r="E134" i="4"/>
  <c r="C135" i="4"/>
  <c r="D135" i="4"/>
  <c r="E135" i="4"/>
  <c r="C136" i="4"/>
  <c r="D136" i="4"/>
  <c r="E136" i="4"/>
  <c r="C137" i="4"/>
  <c r="D137" i="4"/>
  <c r="E137" i="4"/>
  <c r="C138" i="4"/>
  <c r="D138" i="4"/>
  <c r="E138" i="4"/>
  <c r="C139" i="4"/>
  <c r="D139" i="4"/>
  <c r="E139" i="4"/>
  <c r="C140" i="4"/>
  <c r="D140" i="4"/>
  <c r="E140" i="4"/>
  <c r="C141" i="4"/>
  <c r="D141" i="4"/>
  <c r="E141" i="4"/>
  <c r="C142" i="4"/>
  <c r="D142" i="4"/>
  <c r="E142" i="4"/>
  <c r="C143" i="4"/>
  <c r="D143" i="4"/>
  <c r="E143" i="4"/>
  <c r="C144" i="4"/>
  <c r="D144" i="4"/>
  <c r="E144" i="4"/>
  <c r="C145" i="4"/>
  <c r="D145" i="4"/>
  <c r="E145" i="4"/>
  <c r="C146" i="4"/>
  <c r="D146" i="4"/>
  <c r="E146" i="4"/>
  <c r="C147" i="4"/>
  <c r="D147" i="4"/>
  <c r="E147" i="4"/>
  <c r="C148" i="4"/>
  <c r="D148" i="4"/>
  <c r="E148" i="4"/>
  <c r="C149" i="4"/>
  <c r="D149" i="4"/>
  <c r="E149" i="4"/>
  <c r="C150" i="4"/>
  <c r="D150" i="4"/>
  <c r="E150" i="4"/>
  <c r="C151" i="4"/>
  <c r="D151" i="4"/>
  <c r="E151" i="4"/>
  <c r="C152" i="4"/>
  <c r="D152" i="4"/>
  <c r="E152" i="4"/>
  <c r="C153" i="4"/>
  <c r="D153" i="4"/>
  <c r="E153" i="4"/>
  <c r="C154" i="4"/>
  <c r="D154" i="4"/>
  <c r="E154" i="4"/>
  <c r="C155" i="4"/>
  <c r="D155" i="4"/>
  <c r="E155" i="4"/>
  <c r="C156" i="4"/>
  <c r="D156" i="4"/>
  <c r="E156" i="4"/>
  <c r="C157" i="4"/>
  <c r="D157" i="4"/>
  <c r="E157" i="4"/>
  <c r="C158" i="4"/>
  <c r="D158" i="4"/>
  <c r="E158" i="4"/>
  <c r="C159" i="4"/>
  <c r="D159" i="4"/>
  <c r="E159" i="4"/>
  <c r="C160" i="4"/>
  <c r="D160" i="4"/>
  <c r="E160" i="4"/>
  <c r="C161" i="4"/>
  <c r="D161" i="4"/>
  <c r="E161" i="4"/>
  <c r="C162" i="4"/>
  <c r="D162" i="4"/>
  <c r="E162" i="4"/>
  <c r="C163" i="4"/>
  <c r="D163" i="4"/>
  <c r="E163" i="4"/>
  <c r="C164" i="4"/>
  <c r="D164" i="4"/>
  <c r="E164" i="4"/>
  <c r="C165" i="4"/>
  <c r="D165" i="4"/>
  <c r="E165" i="4"/>
  <c r="C166" i="4"/>
  <c r="D166" i="4"/>
  <c r="E166" i="4"/>
  <c r="C167" i="4"/>
  <c r="D167" i="4"/>
  <c r="E167" i="4"/>
  <c r="C168" i="4"/>
  <c r="D168" i="4"/>
  <c r="E168" i="4"/>
  <c r="C169" i="4"/>
  <c r="D169" i="4"/>
  <c r="E169" i="4"/>
  <c r="C170" i="4"/>
  <c r="D170" i="4"/>
  <c r="E170" i="4"/>
  <c r="C171" i="4"/>
  <c r="D171" i="4"/>
  <c r="E171" i="4"/>
  <c r="C172" i="4"/>
  <c r="D172" i="4"/>
  <c r="E172" i="4"/>
  <c r="C173" i="4"/>
  <c r="D173" i="4"/>
  <c r="E173" i="4"/>
  <c r="C174" i="4"/>
  <c r="D174" i="4"/>
  <c r="E174" i="4"/>
  <c r="C175" i="4"/>
  <c r="D175" i="4"/>
  <c r="E175" i="4"/>
  <c r="C176" i="4"/>
  <c r="D176" i="4"/>
  <c r="E176" i="4"/>
  <c r="C177" i="4"/>
  <c r="D177" i="4"/>
  <c r="E177" i="4"/>
  <c r="C178" i="4"/>
  <c r="D178" i="4"/>
  <c r="E178" i="4"/>
  <c r="C179" i="4"/>
  <c r="D179" i="4"/>
  <c r="E179" i="4"/>
  <c r="C180" i="4"/>
  <c r="D180" i="4"/>
  <c r="E180" i="4"/>
  <c r="C181" i="4"/>
  <c r="D181" i="4"/>
  <c r="E181" i="4"/>
  <c r="C182" i="4"/>
  <c r="D182" i="4"/>
  <c r="E182" i="4"/>
  <c r="C183" i="4"/>
  <c r="D183" i="4"/>
  <c r="E183" i="4"/>
  <c r="C184" i="4"/>
  <c r="D184" i="4"/>
  <c r="E184" i="4"/>
  <c r="C185" i="4"/>
  <c r="D185" i="4"/>
  <c r="E185" i="4"/>
  <c r="C186" i="4"/>
  <c r="D186" i="4"/>
  <c r="E186" i="4"/>
  <c r="C187" i="4"/>
  <c r="D187" i="4"/>
  <c r="E187" i="4"/>
  <c r="C188" i="4"/>
  <c r="D188" i="4"/>
  <c r="E188" i="4"/>
  <c r="C189" i="4"/>
  <c r="D189" i="4"/>
  <c r="E189" i="4"/>
  <c r="C190" i="4"/>
  <c r="D190" i="4"/>
  <c r="E190" i="4"/>
  <c r="C191" i="4"/>
  <c r="D191" i="4"/>
  <c r="E191" i="4"/>
  <c r="C192" i="4"/>
  <c r="D192" i="4"/>
  <c r="E192" i="4"/>
  <c r="C193" i="4"/>
  <c r="D193" i="4"/>
  <c r="E193" i="4"/>
  <c r="C194" i="4"/>
  <c r="D194" i="4"/>
  <c r="E194" i="4"/>
  <c r="C195" i="4"/>
  <c r="D195" i="4"/>
  <c r="E195" i="4"/>
  <c r="C196" i="4"/>
  <c r="D196" i="4"/>
  <c r="E196" i="4"/>
  <c r="C197" i="4"/>
  <c r="D197" i="4"/>
  <c r="E197" i="4"/>
  <c r="C198" i="4"/>
  <c r="D198" i="4"/>
  <c r="E198" i="4"/>
  <c r="C199" i="4"/>
  <c r="D199" i="4"/>
  <c r="E199" i="4"/>
  <c r="C200" i="4"/>
  <c r="D200" i="4"/>
  <c r="E200" i="4"/>
  <c r="C201" i="4"/>
  <c r="D201" i="4"/>
  <c r="E201" i="4"/>
  <c r="C202" i="4"/>
  <c r="D202" i="4"/>
  <c r="E202" i="4"/>
  <c r="C203" i="4"/>
  <c r="D203" i="4"/>
  <c r="E203" i="4"/>
  <c r="C204" i="4"/>
  <c r="D204" i="4"/>
  <c r="E204" i="4"/>
  <c r="C205" i="4"/>
  <c r="D205" i="4"/>
  <c r="E205" i="4"/>
  <c r="C206" i="4"/>
  <c r="D206" i="4"/>
  <c r="E206" i="4"/>
  <c r="C207" i="4"/>
  <c r="D207" i="4"/>
  <c r="E207" i="4"/>
  <c r="C208" i="4"/>
  <c r="D208" i="4"/>
  <c r="E208" i="4"/>
  <c r="C209" i="4"/>
  <c r="D209" i="4"/>
  <c r="E209" i="4"/>
  <c r="C210" i="4"/>
  <c r="D210" i="4"/>
  <c r="E210" i="4"/>
  <c r="C211" i="4"/>
  <c r="D211" i="4"/>
  <c r="E211" i="4"/>
  <c r="C212" i="4"/>
  <c r="D212" i="4"/>
  <c r="E212" i="4"/>
  <c r="C213" i="4"/>
  <c r="D213" i="4"/>
  <c r="E213" i="4"/>
  <c r="C214" i="4"/>
  <c r="D214" i="4"/>
  <c r="E214" i="4"/>
  <c r="C215" i="4"/>
  <c r="D215" i="4"/>
  <c r="E215" i="4"/>
  <c r="C216" i="4"/>
  <c r="D216" i="4"/>
  <c r="E216" i="4"/>
  <c r="C217" i="4"/>
  <c r="D217" i="4"/>
  <c r="E217" i="4"/>
  <c r="C218" i="4"/>
  <c r="D218" i="4"/>
  <c r="E218" i="4"/>
  <c r="C219" i="4"/>
  <c r="D219" i="4"/>
  <c r="E219" i="4"/>
  <c r="C220" i="4"/>
  <c r="D220" i="4"/>
  <c r="E220" i="4"/>
  <c r="C221" i="4"/>
  <c r="D221" i="4"/>
  <c r="E221" i="4"/>
  <c r="C222" i="4"/>
  <c r="D222" i="4"/>
  <c r="E222" i="4"/>
  <c r="C223" i="4"/>
  <c r="D223" i="4"/>
  <c r="E223" i="4"/>
  <c r="C224" i="4"/>
  <c r="D224" i="4"/>
  <c r="E224" i="4"/>
  <c r="C225" i="4"/>
  <c r="D225" i="4"/>
  <c r="E225" i="4"/>
  <c r="C226" i="4"/>
  <c r="D226" i="4"/>
  <c r="E226" i="4"/>
  <c r="C227" i="4"/>
  <c r="D227" i="4"/>
  <c r="E227" i="4"/>
  <c r="C228" i="4"/>
  <c r="D228" i="4"/>
  <c r="E228" i="4"/>
  <c r="C229" i="4"/>
  <c r="D229" i="4"/>
  <c r="E229" i="4"/>
  <c r="C230" i="4"/>
  <c r="D230" i="4"/>
  <c r="E230" i="4"/>
  <c r="C231" i="4"/>
  <c r="D231" i="4"/>
  <c r="E231" i="4"/>
  <c r="C232" i="4"/>
  <c r="D232" i="4"/>
  <c r="E232" i="4"/>
  <c r="C233" i="4"/>
  <c r="D233" i="4"/>
  <c r="E233" i="4"/>
  <c r="C234" i="4"/>
  <c r="D234" i="4"/>
  <c r="E234" i="4"/>
  <c r="C235" i="4"/>
  <c r="D235" i="4"/>
  <c r="E235" i="4"/>
  <c r="C236" i="4"/>
  <c r="D236" i="4"/>
  <c r="E236" i="4"/>
  <c r="C237" i="4"/>
  <c r="D237" i="4"/>
  <c r="E237" i="4"/>
  <c r="C238" i="4"/>
  <c r="D238" i="4"/>
  <c r="E238" i="4"/>
  <c r="C239" i="4"/>
  <c r="D239" i="4"/>
  <c r="E239" i="4"/>
  <c r="C240" i="4"/>
  <c r="D240" i="4"/>
  <c r="E240" i="4"/>
  <c r="C241" i="4"/>
  <c r="D241" i="4"/>
  <c r="E241" i="4"/>
  <c r="C242" i="4"/>
  <c r="D242" i="4"/>
  <c r="E242" i="4"/>
  <c r="C243" i="4"/>
  <c r="D243" i="4"/>
  <c r="E243" i="4"/>
  <c r="C244" i="4"/>
  <c r="D244" i="4"/>
  <c r="E244" i="4"/>
  <c r="C245" i="4"/>
  <c r="D245" i="4"/>
  <c r="E245" i="4"/>
  <c r="C246" i="4"/>
  <c r="D246" i="4"/>
  <c r="E246" i="4"/>
  <c r="C247" i="4"/>
  <c r="D247" i="4"/>
  <c r="E247" i="4"/>
  <c r="C248" i="4"/>
  <c r="D248" i="4"/>
  <c r="E248" i="4"/>
  <c r="C249" i="4"/>
  <c r="D249" i="4"/>
  <c r="E249" i="4"/>
  <c r="C250" i="4"/>
  <c r="D250" i="4"/>
  <c r="E250" i="4"/>
  <c r="C251" i="4"/>
  <c r="D251" i="4"/>
  <c r="E251" i="4"/>
  <c r="C252" i="4"/>
  <c r="D252" i="4"/>
  <c r="E252" i="4"/>
  <c r="C253" i="4"/>
  <c r="D253" i="4"/>
  <c r="E253" i="4"/>
  <c r="C254" i="4"/>
  <c r="D254" i="4"/>
  <c r="E254" i="4"/>
  <c r="C255" i="4"/>
  <c r="D255" i="4"/>
  <c r="E255" i="4"/>
  <c r="C256" i="4"/>
  <c r="D256" i="4"/>
  <c r="E256" i="4"/>
  <c r="C257" i="4"/>
  <c r="D257" i="4"/>
  <c r="E257" i="4"/>
  <c r="C258" i="4"/>
  <c r="D258" i="4"/>
  <c r="E258" i="4"/>
  <c r="C259" i="4"/>
  <c r="D259" i="4"/>
  <c r="E259" i="4"/>
  <c r="C260" i="4"/>
  <c r="D260" i="4"/>
  <c r="E260" i="4"/>
  <c r="C261" i="4"/>
  <c r="D261" i="4"/>
  <c r="E261" i="4"/>
  <c r="C262" i="4"/>
  <c r="D262" i="4"/>
  <c r="E262" i="4"/>
  <c r="C263" i="4"/>
  <c r="D263" i="4"/>
  <c r="E263" i="4"/>
  <c r="C264" i="4"/>
  <c r="D264" i="4"/>
  <c r="E264" i="4"/>
  <c r="C265" i="4"/>
  <c r="D265" i="4"/>
  <c r="E265" i="4"/>
  <c r="C266" i="4"/>
  <c r="D266" i="4"/>
  <c r="E266" i="4"/>
  <c r="C267" i="4"/>
  <c r="D267" i="4"/>
  <c r="E267" i="4"/>
  <c r="C268" i="4"/>
  <c r="D268" i="4"/>
  <c r="E268" i="4"/>
  <c r="C269" i="4"/>
  <c r="D269" i="4"/>
  <c r="E269" i="4"/>
  <c r="C270" i="4"/>
  <c r="D270" i="4"/>
  <c r="E270" i="4"/>
  <c r="C271" i="4"/>
  <c r="D271" i="4"/>
  <c r="E271" i="4"/>
  <c r="C272" i="4"/>
  <c r="D272" i="4"/>
  <c r="E272" i="4"/>
  <c r="C273" i="4"/>
  <c r="D273" i="4"/>
  <c r="E273" i="4"/>
  <c r="C274" i="4"/>
  <c r="D274" i="4"/>
  <c r="E274" i="4"/>
  <c r="C275" i="4"/>
  <c r="D275" i="4"/>
  <c r="E275" i="4"/>
  <c r="C276" i="4"/>
  <c r="D276" i="4"/>
  <c r="E276" i="4"/>
  <c r="C277" i="4"/>
  <c r="D277" i="4"/>
  <c r="E277" i="4"/>
  <c r="C278" i="4"/>
  <c r="D278" i="4"/>
  <c r="E278" i="4"/>
  <c r="C279" i="4"/>
  <c r="D279" i="4"/>
  <c r="E279" i="4"/>
  <c r="C280" i="4"/>
  <c r="D280" i="4"/>
  <c r="E280" i="4"/>
  <c r="C281" i="4"/>
  <c r="D281" i="4"/>
  <c r="E281" i="4"/>
  <c r="C282" i="4"/>
  <c r="D282" i="4"/>
  <c r="E282" i="4"/>
  <c r="C283" i="4"/>
  <c r="D283" i="4"/>
  <c r="E283" i="4"/>
  <c r="C284" i="4"/>
  <c r="D284" i="4"/>
  <c r="E284" i="4"/>
  <c r="C285" i="4"/>
  <c r="D285" i="4"/>
  <c r="E285" i="4"/>
  <c r="C286" i="4"/>
  <c r="D286" i="4"/>
  <c r="E286" i="4"/>
  <c r="C287" i="4"/>
  <c r="D287" i="4"/>
  <c r="E287" i="4"/>
  <c r="C288" i="4"/>
  <c r="D288" i="4"/>
  <c r="E288" i="4"/>
  <c r="C289" i="4"/>
  <c r="D289" i="4"/>
  <c r="E289" i="4"/>
  <c r="C290" i="4"/>
  <c r="D290" i="4"/>
  <c r="E290" i="4"/>
  <c r="C291" i="4"/>
  <c r="D291" i="4"/>
  <c r="E291" i="4"/>
  <c r="C292" i="4"/>
  <c r="D292" i="4"/>
  <c r="E292" i="4"/>
  <c r="C293" i="4"/>
  <c r="D293" i="4"/>
  <c r="E293" i="4"/>
  <c r="C294" i="4"/>
  <c r="D294" i="4"/>
  <c r="E294" i="4"/>
  <c r="C295" i="4"/>
  <c r="D295" i="4"/>
  <c r="E295" i="4"/>
  <c r="C296" i="4"/>
  <c r="D296" i="4"/>
  <c r="E296" i="4"/>
  <c r="C297" i="4"/>
  <c r="D297" i="4"/>
  <c r="E297" i="4"/>
  <c r="C298" i="4"/>
  <c r="D298" i="4"/>
  <c r="E298" i="4"/>
  <c r="C299" i="4"/>
  <c r="D299" i="4"/>
  <c r="E299" i="4"/>
  <c r="C300" i="4"/>
  <c r="D300" i="4"/>
  <c r="E300" i="4"/>
  <c r="C301" i="4"/>
  <c r="D301" i="4"/>
  <c r="E301" i="4"/>
  <c r="C302" i="4"/>
  <c r="D302" i="4"/>
  <c r="E302" i="4"/>
  <c r="C303" i="4"/>
  <c r="D303" i="4"/>
  <c r="E303" i="4"/>
  <c r="C304" i="4"/>
  <c r="D304" i="4"/>
  <c r="E304" i="4"/>
  <c r="C305" i="4"/>
  <c r="D305" i="4"/>
  <c r="E305" i="4"/>
  <c r="C306" i="4"/>
  <c r="D306" i="4"/>
  <c r="E306" i="4"/>
  <c r="C307" i="4"/>
  <c r="D307" i="4"/>
  <c r="E307" i="4"/>
  <c r="C308" i="4"/>
  <c r="D308" i="4"/>
  <c r="E308" i="4"/>
  <c r="C309" i="4"/>
  <c r="D309" i="4"/>
  <c r="E309" i="4"/>
  <c r="C310" i="4"/>
  <c r="D310" i="4"/>
  <c r="E310" i="4"/>
  <c r="C311" i="4"/>
  <c r="D311" i="4"/>
  <c r="E311" i="4"/>
  <c r="C312" i="4"/>
  <c r="D312" i="4"/>
  <c r="E312" i="4"/>
  <c r="C313" i="4"/>
  <c r="D313" i="4"/>
  <c r="E313" i="4"/>
  <c r="C314" i="4"/>
  <c r="D314" i="4"/>
  <c r="E314" i="4"/>
  <c r="C315" i="4"/>
  <c r="D315" i="4"/>
  <c r="E315" i="4"/>
  <c r="C316" i="4"/>
  <c r="D316" i="4"/>
  <c r="E316" i="4"/>
  <c r="C317" i="4"/>
  <c r="D317" i="4"/>
  <c r="E317" i="4"/>
  <c r="C318" i="4"/>
  <c r="D318" i="4"/>
  <c r="E318" i="4"/>
  <c r="C319" i="4"/>
  <c r="D319" i="4"/>
  <c r="E319" i="4"/>
  <c r="C320" i="4"/>
  <c r="D320" i="4"/>
  <c r="E320" i="4"/>
  <c r="C321" i="4"/>
  <c r="D321" i="4"/>
  <c r="E321" i="4"/>
  <c r="C322" i="4"/>
  <c r="D322" i="4"/>
  <c r="E322" i="4"/>
  <c r="C323" i="4"/>
  <c r="D323" i="4"/>
  <c r="E323" i="4"/>
  <c r="C324" i="4"/>
  <c r="D324" i="4"/>
  <c r="E324" i="4"/>
  <c r="C325" i="4"/>
  <c r="D325" i="4"/>
  <c r="E325" i="4"/>
  <c r="C326" i="4"/>
  <c r="D326" i="4"/>
  <c r="E326" i="4"/>
  <c r="C327" i="4"/>
  <c r="D327" i="4"/>
  <c r="E327" i="4"/>
  <c r="C328" i="4"/>
  <c r="D328" i="4"/>
  <c r="E328" i="4"/>
  <c r="C329" i="4"/>
  <c r="D329" i="4"/>
  <c r="E329" i="4"/>
  <c r="C330" i="4"/>
  <c r="D330" i="4"/>
  <c r="E330" i="4"/>
  <c r="C331" i="4"/>
  <c r="D331" i="4"/>
  <c r="E331" i="4"/>
  <c r="C332" i="4"/>
  <c r="D332" i="4"/>
  <c r="E332" i="4"/>
  <c r="C333" i="4"/>
  <c r="D333" i="4"/>
  <c r="E333" i="4"/>
  <c r="C334" i="4"/>
  <c r="D334" i="4"/>
  <c r="E334" i="4"/>
  <c r="C335" i="4"/>
  <c r="D335" i="4"/>
  <c r="E335" i="4"/>
  <c r="C336" i="4"/>
  <c r="D336" i="4"/>
  <c r="E336" i="4"/>
  <c r="C337" i="4"/>
  <c r="D337" i="4"/>
  <c r="E337" i="4"/>
  <c r="C338" i="4"/>
  <c r="D338" i="4"/>
  <c r="E338" i="4"/>
  <c r="C339" i="4"/>
  <c r="D339" i="4"/>
  <c r="E339" i="4"/>
  <c r="C340" i="4"/>
  <c r="D340" i="4"/>
  <c r="E340" i="4"/>
  <c r="C341" i="4"/>
  <c r="D341" i="4"/>
  <c r="E341" i="4"/>
  <c r="C342" i="4"/>
  <c r="D342" i="4"/>
  <c r="E342" i="4"/>
  <c r="C343" i="4"/>
  <c r="D343" i="4"/>
  <c r="E343" i="4"/>
  <c r="C344" i="4"/>
  <c r="D344" i="4"/>
  <c r="E344" i="4"/>
  <c r="C345" i="4"/>
  <c r="D345" i="4"/>
  <c r="E345" i="4"/>
  <c r="C346" i="4"/>
  <c r="D346" i="4"/>
  <c r="E346" i="4"/>
  <c r="C347" i="4"/>
  <c r="D347" i="4"/>
  <c r="E347" i="4"/>
  <c r="C348" i="4"/>
  <c r="D348" i="4"/>
  <c r="E348" i="4"/>
  <c r="C349" i="4"/>
  <c r="D349" i="4"/>
  <c r="E349" i="4"/>
  <c r="C350" i="4"/>
  <c r="D350" i="4"/>
  <c r="E350" i="4"/>
  <c r="C351" i="4"/>
  <c r="D351" i="4"/>
  <c r="E351" i="4"/>
  <c r="C352" i="4"/>
  <c r="D352" i="4"/>
  <c r="E352" i="4"/>
  <c r="C353" i="4"/>
  <c r="D353" i="4"/>
  <c r="E353" i="4"/>
  <c r="C354" i="4"/>
  <c r="D354" i="4"/>
  <c r="E354" i="4"/>
  <c r="C355" i="4"/>
  <c r="D355" i="4"/>
  <c r="E355" i="4"/>
  <c r="C356" i="4"/>
  <c r="D356" i="4"/>
  <c r="E356" i="4"/>
  <c r="C357" i="4"/>
  <c r="D357" i="4"/>
  <c r="E357" i="4"/>
  <c r="C358" i="4"/>
  <c r="D358" i="4"/>
  <c r="E358" i="4"/>
  <c r="C359" i="4"/>
  <c r="D359" i="4"/>
  <c r="E359" i="4"/>
  <c r="C360" i="4"/>
  <c r="D360" i="4"/>
  <c r="E360" i="4"/>
  <c r="C361" i="4"/>
  <c r="D361" i="4"/>
  <c r="E361" i="4"/>
  <c r="C362" i="4"/>
  <c r="D362" i="4"/>
  <c r="E362" i="4"/>
  <c r="C363" i="4"/>
  <c r="D363" i="4"/>
  <c r="E363" i="4"/>
  <c r="C364" i="4"/>
  <c r="D364" i="4"/>
  <c r="E364" i="4"/>
  <c r="C365" i="4"/>
  <c r="D365" i="4"/>
  <c r="E365" i="4"/>
  <c r="C366" i="4"/>
  <c r="D366" i="4"/>
  <c r="E366" i="4"/>
  <c r="C367" i="4"/>
  <c r="D367" i="4"/>
  <c r="E367" i="4"/>
  <c r="C368" i="4"/>
  <c r="D368" i="4"/>
  <c r="E368" i="4"/>
  <c r="C369" i="4"/>
  <c r="D369" i="4"/>
  <c r="E369" i="4"/>
  <c r="C370" i="4"/>
  <c r="D370" i="4"/>
  <c r="E370" i="4"/>
  <c r="C371" i="4"/>
  <c r="D371" i="4"/>
  <c r="E371" i="4"/>
  <c r="C372" i="4"/>
  <c r="D372" i="4"/>
  <c r="E372" i="4"/>
  <c r="C373" i="4"/>
  <c r="D373" i="4"/>
  <c r="E373" i="4"/>
  <c r="C374" i="4"/>
  <c r="D374" i="4"/>
  <c r="E374" i="4"/>
  <c r="C375" i="4"/>
  <c r="D375" i="4"/>
  <c r="E375" i="4"/>
  <c r="C376" i="4"/>
  <c r="D376" i="4"/>
  <c r="E376" i="4"/>
  <c r="C377" i="4"/>
  <c r="D377" i="4"/>
  <c r="E377" i="4"/>
  <c r="C378" i="4"/>
  <c r="D378" i="4"/>
  <c r="E378" i="4"/>
  <c r="C379" i="4"/>
  <c r="D379" i="4"/>
  <c r="E379" i="4"/>
  <c r="C380" i="4"/>
  <c r="D380" i="4"/>
  <c r="E380" i="4"/>
  <c r="C381" i="4"/>
  <c r="D381" i="4"/>
  <c r="E381" i="4"/>
  <c r="C382" i="4"/>
  <c r="D382" i="4"/>
  <c r="E382" i="4"/>
  <c r="C383" i="4"/>
  <c r="D383" i="4"/>
  <c r="E383" i="4"/>
  <c r="C384" i="4"/>
  <c r="D384" i="4"/>
  <c r="E384" i="4"/>
  <c r="C385" i="4"/>
  <c r="D385" i="4"/>
  <c r="E385" i="4"/>
  <c r="C386" i="4"/>
  <c r="D386" i="4"/>
  <c r="E386" i="4"/>
  <c r="C387" i="4"/>
  <c r="D387" i="4"/>
  <c r="E387" i="4"/>
  <c r="C388" i="4"/>
  <c r="D388" i="4"/>
  <c r="E388" i="4"/>
  <c r="C389" i="4"/>
  <c r="D389" i="4"/>
  <c r="E389" i="4"/>
  <c r="C390" i="4"/>
  <c r="D390" i="4"/>
  <c r="E390" i="4"/>
  <c r="C391" i="4"/>
  <c r="D391" i="4"/>
  <c r="E391" i="4"/>
  <c r="C392" i="4"/>
  <c r="D392" i="4"/>
  <c r="E392" i="4"/>
  <c r="C393" i="4"/>
  <c r="D393" i="4"/>
  <c r="E393" i="4"/>
  <c r="C394" i="4"/>
  <c r="D394" i="4"/>
  <c r="E394" i="4"/>
  <c r="C395" i="4"/>
  <c r="D395" i="4"/>
  <c r="E395" i="4"/>
  <c r="C396" i="4"/>
  <c r="D396" i="4"/>
  <c r="E396" i="4"/>
  <c r="C397" i="4"/>
  <c r="D397" i="4"/>
  <c r="E397" i="4"/>
  <c r="C398" i="4"/>
  <c r="D398" i="4"/>
  <c r="E398" i="4"/>
  <c r="C399" i="4"/>
  <c r="D399" i="4"/>
  <c r="E399" i="4"/>
  <c r="C400" i="4"/>
  <c r="D400" i="4"/>
  <c r="E400" i="4"/>
  <c r="C401" i="4"/>
  <c r="D401" i="4"/>
  <c r="E401" i="4"/>
  <c r="C402" i="4"/>
  <c r="D402" i="4"/>
  <c r="E402" i="4"/>
  <c r="C403" i="4"/>
  <c r="D403" i="4"/>
  <c r="E403" i="4"/>
  <c r="C404" i="4"/>
  <c r="D404" i="4"/>
  <c r="E404" i="4"/>
  <c r="C405" i="4"/>
  <c r="D405" i="4"/>
  <c r="E405" i="4"/>
  <c r="C406" i="4"/>
  <c r="D406" i="4"/>
  <c r="E406" i="4"/>
  <c r="C407" i="4"/>
  <c r="D407" i="4"/>
  <c r="E407" i="4"/>
  <c r="C408" i="4"/>
  <c r="D408" i="4"/>
  <c r="E408" i="4"/>
  <c r="C409" i="4"/>
  <c r="D409" i="4"/>
  <c r="E409" i="4"/>
  <c r="C410" i="4"/>
  <c r="D410" i="4"/>
  <c r="E410" i="4"/>
  <c r="C411" i="4"/>
  <c r="D411" i="4"/>
  <c r="E411" i="4"/>
  <c r="C412" i="4"/>
  <c r="D412" i="4"/>
  <c r="E412" i="4"/>
  <c r="C413" i="4"/>
  <c r="D413" i="4"/>
  <c r="E413" i="4"/>
  <c r="C414" i="4"/>
  <c r="D414" i="4"/>
  <c r="E414" i="4"/>
  <c r="C415" i="4"/>
  <c r="D415" i="4"/>
  <c r="E415" i="4"/>
  <c r="C416" i="4"/>
  <c r="D416" i="4"/>
  <c r="E416" i="4"/>
  <c r="C417" i="4"/>
  <c r="D417" i="4"/>
  <c r="E417" i="4"/>
  <c r="C418" i="4"/>
  <c r="D418" i="4"/>
  <c r="E418" i="4"/>
  <c r="C419" i="4"/>
  <c r="D419" i="4"/>
  <c r="E419" i="4"/>
  <c r="C420" i="4"/>
  <c r="D420" i="4"/>
  <c r="E420" i="4"/>
  <c r="C421" i="4"/>
  <c r="D421" i="4"/>
  <c r="E421" i="4"/>
  <c r="C422" i="4"/>
  <c r="D422" i="4"/>
  <c r="E422" i="4"/>
  <c r="C423" i="4"/>
  <c r="D423" i="4"/>
  <c r="E423" i="4"/>
  <c r="C424" i="4"/>
  <c r="D424" i="4"/>
  <c r="E424" i="4"/>
  <c r="C425" i="4"/>
  <c r="D425" i="4"/>
  <c r="E425" i="4"/>
  <c r="C426" i="4"/>
  <c r="D426" i="4"/>
  <c r="E426" i="4"/>
  <c r="C427" i="4"/>
  <c r="D427" i="4"/>
  <c r="E427" i="4"/>
  <c r="C428" i="4"/>
  <c r="D428" i="4"/>
  <c r="E428" i="4"/>
  <c r="C429" i="4"/>
  <c r="D429" i="4"/>
  <c r="E429" i="4"/>
  <c r="C430" i="4"/>
  <c r="D430" i="4"/>
  <c r="E430" i="4"/>
  <c r="C431" i="4"/>
  <c r="D431" i="4"/>
  <c r="E431" i="4"/>
  <c r="C432" i="4"/>
  <c r="D432" i="4"/>
  <c r="E432" i="4"/>
  <c r="C433" i="4"/>
  <c r="D433" i="4"/>
  <c r="E433" i="4"/>
  <c r="C434" i="4"/>
  <c r="D434" i="4"/>
  <c r="E434" i="4"/>
  <c r="C435" i="4"/>
  <c r="D435" i="4"/>
  <c r="E435" i="4"/>
  <c r="C436" i="4"/>
  <c r="D436" i="4"/>
  <c r="E436" i="4"/>
  <c r="C437" i="4"/>
  <c r="D437" i="4"/>
  <c r="E437" i="4"/>
  <c r="C438" i="4"/>
  <c r="D438" i="4"/>
  <c r="E438" i="4"/>
  <c r="C439" i="4"/>
  <c r="D439" i="4"/>
  <c r="E439" i="4"/>
  <c r="C440" i="4"/>
  <c r="D440" i="4"/>
  <c r="E440" i="4"/>
  <c r="C441" i="4"/>
  <c r="D441" i="4"/>
  <c r="E441" i="4"/>
  <c r="C442" i="4"/>
  <c r="D442" i="4"/>
  <c r="E442" i="4"/>
  <c r="C443" i="4"/>
  <c r="D443" i="4"/>
  <c r="E443" i="4"/>
  <c r="C444" i="4"/>
  <c r="D444" i="4"/>
  <c r="E444" i="4"/>
  <c r="C445" i="4"/>
  <c r="D445" i="4"/>
  <c r="E445" i="4"/>
  <c r="C446" i="4"/>
  <c r="D446" i="4"/>
  <c r="E446" i="4"/>
  <c r="C447" i="4"/>
  <c r="D447" i="4"/>
  <c r="E447" i="4"/>
  <c r="C448" i="4"/>
  <c r="D448" i="4"/>
  <c r="E448" i="4"/>
  <c r="C449" i="4"/>
  <c r="D449" i="4"/>
  <c r="E449" i="4"/>
  <c r="C450" i="4"/>
  <c r="D450" i="4"/>
  <c r="E450" i="4"/>
  <c r="C451" i="4"/>
  <c r="D451" i="4"/>
  <c r="E451" i="4"/>
  <c r="C452" i="4"/>
  <c r="D452" i="4"/>
  <c r="E452" i="4"/>
  <c r="C453" i="4"/>
  <c r="D453" i="4"/>
  <c r="E453" i="4"/>
  <c r="C454" i="4"/>
  <c r="D454" i="4"/>
  <c r="E454" i="4"/>
  <c r="C455" i="4"/>
  <c r="D455" i="4"/>
  <c r="E455" i="4"/>
  <c r="C456" i="4"/>
  <c r="D456" i="4"/>
  <c r="E456" i="4"/>
  <c r="C457" i="4"/>
  <c r="D457" i="4"/>
  <c r="E457" i="4"/>
  <c r="C458" i="4"/>
  <c r="D458" i="4"/>
  <c r="E458" i="4"/>
  <c r="C459" i="4"/>
  <c r="D459" i="4"/>
  <c r="E459" i="4"/>
  <c r="C460" i="4"/>
  <c r="D460" i="4"/>
  <c r="E460" i="4"/>
  <c r="C461" i="4"/>
  <c r="D461" i="4"/>
  <c r="E461" i="4"/>
  <c r="C462" i="4"/>
  <c r="D462" i="4"/>
  <c r="E462" i="4"/>
  <c r="C463" i="4"/>
  <c r="D463" i="4"/>
  <c r="E463" i="4"/>
  <c r="C464" i="4"/>
  <c r="D464" i="4"/>
  <c r="E464" i="4"/>
  <c r="C465" i="4"/>
  <c r="D465" i="4"/>
  <c r="E465" i="4"/>
  <c r="C466" i="4"/>
  <c r="D466" i="4"/>
  <c r="E466" i="4"/>
  <c r="C467" i="4"/>
  <c r="D467" i="4"/>
  <c r="E467" i="4"/>
  <c r="C468" i="4"/>
  <c r="D468" i="4"/>
  <c r="E468" i="4"/>
  <c r="C469" i="4"/>
  <c r="D469" i="4"/>
  <c r="E469" i="4"/>
  <c r="C470" i="4"/>
  <c r="D470" i="4"/>
  <c r="E470" i="4"/>
  <c r="C471" i="4"/>
  <c r="D471" i="4"/>
  <c r="E471" i="4"/>
  <c r="C472" i="4"/>
  <c r="D472" i="4"/>
  <c r="E472" i="4"/>
  <c r="C473" i="4"/>
  <c r="D473" i="4"/>
  <c r="E473" i="4"/>
  <c r="C474" i="4"/>
  <c r="D474" i="4"/>
  <c r="E474" i="4"/>
  <c r="C475" i="4"/>
  <c r="D475" i="4"/>
  <c r="E475" i="4"/>
  <c r="C476" i="4"/>
  <c r="D476" i="4"/>
  <c r="E476" i="4"/>
  <c r="C477" i="4"/>
  <c r="D477" i="4"/>
  <c r="E477" i="4"/>
  <c r="C478" i="4"/>
  <c r="D478" i="4"/>
  <c r="E478" i="4"/>
  <c r="C479" i="4"/>
  <c r="D479" i="4"/>
  <c r="E479" i="4"/>
  <c r="C480" i="4"/>
  <c r="D480" i="4"/>
  <c r="E480" i="4"/>
  <c r="C481" i="4"/>
  <c r="D481" i="4"/>
  <c r="E481" i="4"/>
  <c r="C482" i="4"/>
  <c r="D482" i="4"/>
  <c r="E482" i="4"/>
  <c r="C483" i="4"/>
  <c r="D483" i="4"/>
  <c r="E483" i="4"/>
  <c r="C484" i="4"/>
  <c r="D484" i="4"/>
  <c r="E484" i="4"/>
  <c r="C485" i="4"/>
  <c r="D485" i="4"/>
  <c r="E485" i="4"/>
  <c r="C486" i="4"/>
  <c r="D486" i="4"/>
  <c r="E486" i="4"/>
  <c r="C487" i="4"/>
  <c r="D487" i="4"/>
  <c r="E487" i="4"/>
  <c r="C488" i="4"/>
  <c r="D488" i="4"/>
  <c r="E488" i="4"/>
  <c r="C489" i="4"/>
  <c r="D489" i="4"/>
  <c r="E489" i="4"/>
  <c r="C490" i="4"/>
  <c r="D490" i="4"/>
  <c r="E490" i="4"/>
  <c r="C491" i="4"/>
  <c r="D491" i="4"/>
  <c r="E491" i="4"/>
  <c r="C492" i="4"/>
  <c r="D492" i="4"/>
  <c r="E492" i="4"/>
  <c r="C493" i="4"/>
  <c r="D493" i="4"/>
  <c r="E493" i="4"/>
  <c r="C494" i="4"/>
  <c r="D494" i="4"/>
  <c r="E494" i="4"/>
  <c r="C495" i="4"/>
  <c r="D495" i="4"/>
  <c r="E495" i="4"/>
  <c r="C496" i="4"/>
  <c r="D496" i="4"/>
  <c r="E496" i="4"/>
  <c r="C497" i="4"/>
  <c r="D497" i="4"/>
  <c r="E497" i="4"/>
  <c r="C498" i="4"/>
  <c r="D498" i="4"/>
  <c r="E498" i="4"/>
  <c r="C499" i="4"/>
  <c r="D499" i="4"/>
  <c r="E499" i="4"/>
  <c r="C500" i="4"/>
  <c r="D500" i="4"/>
  <c r="E500" i="4"/>
  <c r="C501" i="4"/>
  <c r="D501" i="4"/>
  <c r="E501" i="4"/>
  <c r="C502" i="4"/>
  <c r="D502" i="4"/>
  <c r="E502" i="4"/>
  <c r="C503" i="4"/>
  <c r="D503" i="4"/>
  <c r="E503" i="4"/>
  <c r="C504" i="4"/>
  <c r="D504" i="4"/>
  <c r="E504" i="4"/>
  <c r="C505" i="4"/>
  <c r="D505" i="4"/>
  <c r="E505" i="4"/>
  <c r="C506" i="4"/>
  <c r="D506" i="4"/>
  <c r="E506" i="4"/>
  <c r="C507" i="4"/>
  <c r="D507" i="4"/>
  <c r="E507" i="4"/>
  <c r="C508" i="4"/>
  <c r="D508" i="4"/>
  <c r="E508" i="4"/>
  <c r="C509" i="4"/>
  <c r="D509" i="4"/>
  <c r="E509" i="4"/>
  <c r="C510" i="4"/>
  <c r="D510" i="4"/>
  <c r="E510" i="4"/>
  <c r="C511" i="4"/>
  <c r="D511" i="4"/>
  <c r="E511" i="4"/>
  <c r="C512" i="4"/>
  <c r="D512" i="4"/>
  <c r="E512" i="4"/>
  <c r="C513" i="4"/>
  <c r="D513" i="4"/>
  <c r="E513" i="4"/>
  <c r="C514" i="4"/>
  <c r="D514" i="4"/>
  <c r="E514" i="4"/>
  <c r="C515" i="4"/>
  <c r="D515" i="4"/>
  <c r="E515" i="4"/>
  <c r="C516" i="4"/>
  <c r="D516" i="4"/>
  <c r="E516" i="4"/>
  <c r="C517" i="4"/>
  <c r="D517" i="4"/>
  <c r="E517" i="4"/>
  <c r="C518" i="4"/>
  <c r="D518" i="4"/>
  <c r="E518" i="4"/>
  <c r="C519" i="4"/>
  <c r="D519" i="4"/>
  <c r="E519" i="4"/>
  <c r="C520" i="4"/>
  <c r="D520" i="4"/>
  <c r="E520" i="4"/>
  <c r="C521" i="4"/>
  <c r="D521" i="4"/>
  <c r="E521" i="4"/>
  <c r="C522" i="4"/>
  <c r="D522" i="4"/>
  <c r="E522" i="4"/>
  <c r="C523" i="4"/>
  <c r="D523" i="4"/>
  <c r="E523" i="4"/>
  <c r="C524" i="4"/>
  <c r="D524" i="4"/>
  <c r="E524" i="4"/>
  <c r="C525" i="4"/>
  <c r="D525" i="4"/>
  <c r="E525" i="4"/>
  <c r="C526" i="4"/>
  <c r="D526" i="4"/>
  <c r="E526" i="4"/>
  <c r="C527" i="4"/>
  <c r="D527" i="4"/>
  <c r="E527" i="4"/>
  <c r="C528" i="4"/>
  <c r="D528" i="4"/>
  <c r="E528" i="4"/>
  <c r="C529" i="4"/>
  <c r="D529" i="4"/>
  <c r="E529" i="4"/>
  <c r="C530" i="4"/>
  <c r="D530" i="4"/>
  <c r="E530" i="4"/>
  <c r="C531" i="4"/>
  <c r="D531" i="4"/>
  <c r="E531" i="4"/>
  <c r="C532" i="4"/>
  <c r="D532" i="4"/>
  <c r="E532" i="4"/>
  <c r="C533" i="4"/>
  <c r="D533" i="4"/>
  <c r="E533" i="4"/>
  <c r="C534" i="4"/>
  <c r="D534" i="4"/>
  <c r="E534" i="4"/>
  <c r="C535" i="4"/>
  <c r="D535" i="4"/>
  <c r="E535" i="4"/>
  <c r="C536" i="4"/>
  <c r="D536" i="4"/>
  <c r="E536" i="4"/>
  <c r="C537" i="4"/>
  <c r="D537" i="4"/>
  <c r="E537" i="4"/>
  <c r="C538" i="4"/>
  <c r="D538" i="4"/>
  <c r="E538" i="4"/>
  <c r="C539" i="4"/>
  <c r="D539" i="4"/>
  <c r="E539" i="4"/>
  <c r="C540" i="4"/>
  <c r="D540" i="4"/>
  <c r="E540" i="4"/>
  <c r="C541" i="4"/>
  <c r="D541" i="4"/>
  <c r="E541" i="4"/>
  <c r="C542" i="4"/>
  <c r="D542" i="4"/>
  <c r="E542" i="4"/>
  <c r="C543" i="4"/>
  <c r="D543" i="4"/>
  <c r="E543" i="4"/>
  <c r="C544" i="4"/>
  <c r="D544" i="4"/>
  <c r="E544" i="4"/>
  <c r="C545" i="4"/>
  <c r="D545" i="4"/>
  <c r="E545" i="4"/>
  <c r="C546" i="4"/>
  <c r="D546" i="4"/>
  <c r="E546" i="4"/>
  <c r="C547" i="4"/>
  <c r="D547" i="4"/>
  <c r="E547" i="4"/>
  <c r="C548" i="4"/>
  <c r="D548" i="4"/>
  <c r="E548" i="4"/>
  <c r="C549" i="4"/>
  <c r="D549" i="4"/>
  <c r="E549" i="4"/>
  <c r="C550" i="4"/>
  <c r="D550" i="4"/>
  <c r="E550" i="4"/>
  <c r="C551" i="4"/>
  <c r="D551" i="4"/>
  <c r="E551" i="4"/>
  <c r="C552" i="4"/>
  <c r="D552" i="4"/>
  <c r="E552" i="4"/>
  <c r="C553" i="4"/>
  <c r="D553" i="4"/>
  <c r="E553" i="4"/>
  <c r="C554" i="4"/>
  <c r="D554" i="4"/>
  <c r="E554" i="4"/>
  <c r="C555" i="4"/>
  <c r="D555" i="4"/>
  <c r="E555" i="4"/>
  <c r="C556" i="4"/>
  <c r="D556" i="4"/>
  <c r="E556" i="4"/>
  <c r="C557" i="4"/>
  <c r="D557" i="4"/>
  <c r="E557" i="4"/>
  <c r="C558" i="4"/>
  <c r="D558" i="4"/>
  <c r="E558" i="4"/>
  <c r="C559" i="4"/>
  <c r="D559" i="4"/>
  <c r="E559" i="4"/>
  <c r="C560" i="4"/>
  <c r="D560" i="4"/>
  <c r="E560" i="4"/>
  <c r="C561" i="4"/>
  <c r="D561" i="4"/>
  <c r="E561" i="4"/>
  <c r="C562" i="4"/>
  <c r="D562" i="4"/>
  <c r="E562" i="4"/>
  <c r="C563" i="4"/>
  <c r="D563" i="4"/>
  <c r="E563" i="4"/>
  <c r="C564" i="4"/>
  <c r="D564" i="4"/>
  <c r="E564" i="4"/>
  <c r="C565" i="4"/>
  <c r="D565" i="4"/>
  <c r="E565" i="4"/>
  <c r="C566" i="4"/>
  <c r="D566" i="4"/>
  <c r="E566" i="4"/>
  <c r="C567" i="4"/>
  <c r="D567" i="4"/>
  <c r="E567" i="4"/>
  <c r="C568" i="4"/>
  <c r="D568" i="4"/>
  <c r="E568" i="4"/>
  <c r="C569" i="4"/>
  <c r="D569" i="4"/>
  <c r="E569" i="4"/>
  <c r="C570" i="4"/>
  <c r="D570" i="4"/>
  <c r="E570" i="4"/>
  <c r="C571" i="4"/>
  <c r="D571" i="4"/>
  <c r="E571" i="4"/>
  <c r="C572" i="4"/>
  <c r="D572" i="4"/>
  <c r="E572" i="4"/>
  <c r="C573" i="4"/>
  <c r="D573" i="4"/>
  <c r="E573" i="4"/>
  <c r="C574" i="4"/>
  <c r="D574" i="4"/>
  <c r="E574" i="4"/>
  <c r="C575" i="4"/>
  <c r="D575" i="4"/>
  <c r="E575" i="4"/>
  <c r="C576" i="4"/>
  <c r="D576" i="4"/>
  <c r="E576" i="4"/>
  <c r="C577" i="4"/>
  <c r="D577" i="4"/>
  <c r="E577" i="4"/>
  <c r="C578" i="4"/>
  <c r="D578" i="4"/>
  <c r="E578" i="4"/>
  <c r="C579" i="4"/>
  <c r="D579" i="4"/>
  <c r="E579" i="4"/>
  <c r="C580" i="4"/>
  <c r="D580" i="4"/>
  <c r="E580" i="4"/>
  <c r="C581" i="4"/>
  <c r="D581" i="4"/>
  <c r="E581" i="4"/>
  <c r="C582" i="4"/>
  <c r="D582" i="4"/>
  <c r="E582" i="4"/>
  <c r="C583" i="4"/>
  <c r="D583" i="4"/>
  <c r="E583" i="4"/>
  <c r="C584" i="4"/>
  <c r="D584" i="4"/>
  <c r="E584" i="4"/>
  <c r="C585" i="4"/>
  <c r="D585" i="4"/>
  <c r="E585" i="4"/>
  <c r="C586" i="4"/>
  <c r="D586" i="4"/>
  <c r="E586" i="4"/>
  <c r="C587" i="4"/>
  <c r="D587" i="4"/>
  <c r="E587" i="4"/>
  <c r="C588" i="4"/>
  <c r="D588" i="4"/>
  <c r="E588" i="4"/>
  <c r="C589" i="4"/>
  <c r="D589" i="4"/>
  <c r="E589" i="4"/>
  <c r="C590" i="4"/>
  <c r="D590" i="4"/>
  <c r="E590" i="4"/>
  <c r="C591" i="4"/>
  <c r="D591" i="4"/>
  <c r="E591" i="4"/>
  <c r="C592" i="4"/>
  <c r="D592" i="4"/>
  <c r="E592" i="4"/>
  <c r="C593" i="4"/>
  <c r="D593" i="4"/>
  <c r="E593" i="4"/>
  <c r="C594" i="4"/>
  <c r="D594" i="4"/>
  <c r="E594" i="4"/>
  <c r="C595" i="4"/>
  <c r="D595" i="4"/>
  <c r="E595" i="4"/>
  <c r="C596" i="4"/>
  <c r="D596" i="4"/>
  <c r="E596" i="4"/>
  <c r="C597" i="4"/>
  <c r="D597" i="4"/>
  <c r="E597" i="4"/>
  <c r="C598" i="4"/>
  <c r="D598" i="4"/>
  <c r="E598" i="4"/>
  <c r="C599" i="4"/>
  <c r="D599" i="4"/>
  <c r="E599" i="4"/>
  <c r="C600" i="4"/>
  <c r="D600" i="4"/>
  <c r="E600" i="4"/>
  <c r="C601" i="4"/>
  <c r="D601" i="4"/>
  <c r="E601" i="4"/>
  <c r="C602" i="4"/>
  <c r="D602" i="4"/>
  <c r="E602" i="4"/>
  <c r="C603" i="4"/>
  <c r="D603" i="4"/>
  <c r="E603" i="4"/>
  <c r="C604" i="4"/>
  <c r="D604" i="4"/>
  <c r="E604" i="4"/>
  <c r="C605" i="4"/>
  <c r="D605" i="4"/>
  <c r="E605" i="4"/>
  <c r="C606" i="4"/>
  <c r="D606" i="4"/>
  <c r="E606" i="4"/>
  <c r="C607" i="4"/>
  <c r="D607" i="4"/>
  <c r="E607" i="4"/>
  <c r="C608" i="4"/>
  <c r="D608" i="4"/>
  <c r="E608" i="4"/>
  <c r="C609" i="4"/>
  <c r="D609" i="4"/>
  <c r="E609" i="4"/>
  <c r="C610" i="4"/>
  <c r="D610" i="4"/>
  <c r="E610" i="4"/>
  <c r="C611" i="4"/>
  <c r="D611" i="4"/>
  <c r="E611" i="4"/>
  <c r="C612" i="4"/>
  <c r="D612" i="4"/>
  <c r="E612" i="4"/>
  <c r="C613" i="4"/>
  <c r="D613" i="4"/>
  <c r="E613" i="4"/>
  <c r="C614" i="4"/>
  <c r="D614" i="4"/>
  <c r="E614" i="4"/>
  <c r="C615" i="4"/>
  <c r="D615" i="4"/>
  <c r="E615" i="4"/>
  <c r="C616" i="4"/>
  <c r="D616" i="4"/>
  <c r="E616" i="4"/>
  <c r="C617" i="4"/>
  <c r="D617" i="4"/>
  <c r="E617" i="4"/>
  <c r="C618" i="4"/>
  <c r="D618" i="4"/>
  <c r="E618" i="4"/>
  <c r="C619" i="4"/>
  <c r="D619" i="4"/>
  <c r="E619" i="4"/>
  <c r="C620" i="4"/>
  <c r="D620" i="4"/>
  <c r="E620" i="4"/>
  <c r="C621" i="4"/>
  <c r="D621" i="4"/>
  <c r="E621" i="4"/>
  <c r="C622" i="4"/>
  <c r="D622" i="4"/>
  <c r="E622" i="4"/>
  <c r="C623" i="4"/>
  <c r="D623" i="4"/>
  <c r="E623" i="4"/>
  <c r="C624" i="4"/>
  <c r="D624" i="4"/>
  <c r="E624" i="4"/>
  <c r="C625" i="4"/>
  <c r="D625" i="4"/>
  <c r="E625" i="4"/>
  <c r="C626" i="4"/>
  <c r="D626" i="4"/>
  <c r="E626" i="4"/>
  <c r="C627" i="4"/>
  <c r="D627" i="4"/>
  <c r="E627" i="4"/>
  <c r="C628" i="4"/>
  <c r="D628" i="4"/>
  <c r="E628" i="4"/>
  <c r="C629" i="4"/>
  <c r="D629" i="4"/>
  <c r="E629" i="4"/>
  <c r="C630" i="4"/>
  <c r="D630" i="4"/>
  <c r="E630" i="4"/>
  <c r="C631" i="4"/>
  <c r="D631" i="4"/>
  <c r="E631" i="4"/>
  <c r="C632" i="4"/>
  <c r="D632" i="4"/>
  <c r="E632" i="4"/>
  <c r="C633" i="4"/>
  <c r="D633" i="4"/>
  <c r="E633" i="4"/>
  <c r="C634" i="4"/>
  <c r="D634" i="4"/>
  <c r="E634" i="4"/>
  <c r="C635" i="4"/>
  <c r="D635" i="4"/>
  <c r="E635" i="4"/>
  <c r="C636" i="4"/>
  <c r="D636" i="4"/>
  <c r="E636" i="4"/>
  <c r="C637" i="4"/>
  <c r="D637" i="4"/>
  <c r="E637" i="4"/>
  <c r="C638" i="4"/>
  <c r="D638" i="4"/>
  <c r="E638" i="4"/>
  <c r="C639" i="4"/>
  <c r="D639" i="4"/>
  <c r="E639" i="4"/>
  <c r="C640" i="4"/>
  <c r="D640" i="4"/>
  <c r="E640" i="4"/>
  <c r="C641" i="4"/>
  <c r="D641" i="4"/>
  <c r="E641" i="4"/>
  <c r="C642" i="4"/>
  <c r="D642" i="4"/>
  <c r="E642" i="4"/>
  <c r="C643" i="4"/>
  <c r="D643" i="4"/>
  <c r="E643" i="4"/>
  <c r="C644" i="4"/>
  <c r="D644" i="4"/>
  <c r="E644" i="4"/>
  <c r="C645" i="4"/>
  <c r="D645" i="4"/>
  <c r="E645" i="4"/>
  <c r="C646" i="4"/>
  <c r="D646" i="4"/>
  <c r="E646" i="4"/>
  <c r="C647" i="4"/>
  <c r="D647" i="4"/>
  <c r="E647" i="4"/>
  <c r="C648" i="4"/>
  <c r="D648" i="4"/>
  <c r="E648" i="4"/>
  <c r="C649" i="4"/>
  <c r="D649" i="4"/>
  <c r="E649" i="4"/>
  <c r="C650" i="4"/>
  <c r="D650" i="4"/>
  <c r="E650" i="4"/>
  <c r="C651" i="4"/>
  <c r="D651" i="4"/>
  <c r="E651" i="4"/>
  <c r="C652" i="4"/>
  <c r="D652" i="4"/>
  <c r="E652" i="4"/>
  <c r="C653" i="4"/>
  <c r="D653" i="4"/>
  <c r="E653" i="4"/>
  <c r="C654" i="4"/>
  <c r="D654" i="4"/>
  <c r="E654" i="4"/>
  <c r="C655" i="4"/>
  <c r="D655" i="4"/>
  <c r="E655" i="4"/>
  <c r="C656" i="4"/>
  <c r="D656" i="4"/>
  <c r="E656" i="4"/>
  <c r="C657" i="4"/>
  <c r="D657" i="4"/>
  <c r="E657" i="4"/>
  <c r="C658" i="4"/>
  <c r="D658" i="4"/>
  <c r="E658" i="4"/>
  <c r="C659" i="4"/>
  <c r="D659" i="4"/>
  <c r="E659" i="4"/>
  <c r="C660" i="4"/>
  <c r="D660" i="4"/>
  <c r="E660" i="4"/>
  <c r="C661" i="4"/>
  <c r="D661" i="4"/>
  <c r="E661" i="4"/>
  <c r="C662" i="4"/>
  <c r="D662" i="4"/>
  <c r="E662" i="4"/>
  <c r="C663" i="4"/>
  <c r="D663" i="4"/>
  <c r="E663" i="4"/>
  <c r="C664" i="4"/>
  <c r="D664" i="4"/>
  <c r="E664" i="4"/>
  <c r="C665" i="4"/>
  <c r="D665" i="4"/>
  <c r="E665" i="4"/>
  <c r="C666" i="4"/>
  <c r="D666" i="4"/>
  <c r="E666" i="4"/>
  <c r="C667" i="4"/>
  <c r="D667" i="4"/>
  <c r="E667" i="4"/>
  <c r="C668" i="4"/>
  <c r="D668" i="4"/>
  <c r="E668" i="4"/>
  <c r="C669" i="4"/>
  <c r="D669" i="4"/>
  <c r="E669" i="4"/>
  <c r="C670" i="4"/>
  <c r="D670" i="4"/>
  <c r="E670" i="4"/>
  <c r="C671" i="4"/>
  <c r="D671" i="4"/>
  <c r="E671" i="4"/>
  <c r="C672" i="4"/>
  <c r="D672" i="4"/>
  <c r="E672" i="4"/>
  <c r="C673" i="4"/>
  <c r="D673" i="4"/>
  <c r="E673" i="4"/>
  <c r="C674" i="4"/>
  <c r="D674" i="4"/>
  <c r="E674" i="4"/>
  <c r="C675" i="4"/>
  <c r="D675" i="4"/>
  <c r="E675" i="4"/>
  <c r="C676" i="4"/>
  <c r="D676" i="4"/>
  <c r="E676" i="4"/>
  <c r="C677" i="4"/>
  <c r="D677" i="4"/>
  <c r="E677" i="4"/>
  <c r="C678" i="4"/>
  <c r="D678" i="4"/>
  <c r="E678" i="4"/>
  <c r="C679" i="4"/>
  <c r="D679" i="4"/>
  <c r="E679" i="4"/>
  <c r="C680" i="4"/>
  <c r="D680" i="4"/>
  <c r="E680" i="4"/>
  <c r="C681" i="4"/>
  <c r="D681" i="4"/>
  <c r="E681" i="4"/>
  <c r="C682" i="4"/>
  <c r="D682" i="4"/>
  <c r="E682" i="4"/>
  <c r="C683" i="4"/>
  <c r="D683" i="4"/>
  <c r="E683" i="4"/>
  <c r="C684" i="4"/>
  <c r="D684" i="4"/>
  <c r="E684" i="4"/>
  <c r="C685" i="4"/>
  <c r="D685" i="4"/>
  <c r="E685" i="4"/>
  <c r="C686" i="4"/>
  <c r="D686" i="4"/>
  <c r="E686" i="4"/>
  <c r="C687" i="4"/>
  <c r="D687" i="4"/>
  <c r="E687" i="4"/>
  <c r="C688" i="4"/>
  <c r="D688" i="4"/>
  <c r="E688" i="4"/>
  <c r="C689" i="4"/>
  <c r="D689" i="4"/>
  <c r="E689" i="4"/>
  <c r="C690" i="4"/>
  <c r="D690" i="4"/>
  <c r="E690" i="4"/>
  <c r="C691" i="4"/>
  <c r="D691" i="4"/>
  <c r="E691" i="4"/>
  <c r="C692" i="4"/>
  <c r="D692" i="4"/>
  <c r="E692" i="4"/>
  <c r="C693" i="4"/>
  <c r="D693" i="4"/>
  <c r="E693" i="4"/>
  <c r="C694" i="4"/>
  <c r="D694" i="4"/>
  <c r="E694" i="4"/>
  <c r="C695" i="4"/>
  <c r="D695" i="4"/>
  <c r="E695" i="4"/>
  <c r="C696" i="4"/>
  <c r="D696" i="4"/>
  <c r="E696" i="4"/>
  <c r="C697" i="4"/>
  <c r="D697" i="4"/>
  <c r="E697" i="4"/>
  <c r="C698" i="4"/>
  <c r="D698" i="4"/>
  <c r="E698" i="4"/>
  <c r="C699" i="4"/>
  <c r="D699" i="4"/>
  <c r="E699" i="4"/>
  <c r="C700" i="4"/>
  <c r="D700" i="4"/>
  <c r="E700" i="4"/>
  <c r="C701" i="4"/>
  <c r="D701" i="4"/>
  <c r="E701" i="4"/>
  <c r="C702" i="4"/>
  <c r="D702" i="4"/>
  <c r="E702" i="4"/>
  <c r="C703" i="4"/>
  <c r="D703" i="4"/>
  <c r="E703" i="4"/>
  <c r="C704" i="4"/>
  <c r="D704" i="4"/>
  <c r="E704" i="4"/>
  <c r="C705" i="4"/>
  <c r="D705" i="4"/>
  <c r="E705" i="4"/>
  <c r="C706" i="4"/>
  <c r="D706" i="4"/>
  <c r="E706" i="4"/>
  <c r="C707" i="4"/>
  <c r="D707" i="4"/>
  <c r="E707" i="4"/>
  <c r="C708" i="4"/>
  <c r="D708" i="4"/>
  <c r="E708" i="4"/>
  <c r="C709" i="4"/>
  <c r="D709" i="4"/>
  <c r="E709" i="4"/>
  <c r="C710" i="4"/>
  <c r="D710" i="4"/>
  <c r="E710" i="4"/>
  <c r="C711" i="4"/>
  <c r="D711" i="4"/>
  <c r="E711" i="4"/>
  <c r="C712" i="4"/>
  <c r="D712" i="4"/>
  <c r="E712" i="4"/>
  <c r="C713" i="4"/>
  <c r="D713" i="4"/>
  <c r="E713" i="4"/>
  <c r="C714" i="4"/>
  <c r="D714" i="4"/>
  <c r="E714" i="4"/>
  <c r="C715" i="4"/>
  <c r="D715" i="4"/>
  <c r="E715" i="4"/>
  <c r="C716" i="4"/>
  <c r="D716" i="4"/>
  <c r="E716" i="4"/>
  <c r="C717" i="4"/>
  <c r="D717" i="4"/>
  <c r="E717" i="4"/>
  <c r="C718" i="4"/>
  <c r="D718" i="4"/>
  <c r="E718" i="4"/>
  <c r="C719" i="4"/>
  <c r="D719" i="4"/>
  <c r="E719" i="4"/>
  <c r="C720" i="4"/>
  <c r="D720" i="4"/>
  <c r="E720" i="4"/>
  <c r="C721" i="4"/>
  <c r="D721" i="4"/>
  <c r="E721" i="4"/>
  <c r="C722" i="4"/>
  <c r="D722" i="4"/>
  <c r="E722" i="4"/>
  <c r="C723" i="4"/>
  <c r="D723" i="4"/>
  <c r="E723" i="4"/>
  <c r="C724" i="4"/>
  <c r="D724" i="4"/>
  <c r="E724" i="4"/>
  <c r="C725" i="4"/>
  <c r="D725" i="4"/>
  <c r="E725" i="4"/>
  <c r="C726" i="4"/>
  <c r="D726" i="4"/>
  <c r="E726" i="4"/>
  <c r="C727" i="4"/>
  <c r="D727" i="4"/>
  <c r="E727" i="4"/>
  <c r="C728" i="4"/>
  <c r="D728" i="4"/>
  <c r="E728" i="4"/>
  <c r="C729" i="4"/>
  <c r="D729" i="4"/>
  <c r="E729" i="4"/>
  <c r="C730" i="4"/>
  <c r="D730" i="4"/>
  <c r="E730" i="4"/>
  <c r="C731" i="4"/>
  <c r="D731" i="4"/>
  <c r="E731" i="4"/>
  <c r="C732" i="4"/>
  <c r="D732" i="4"/>
  <c r="E732" i="4"/>
  <c r="E2" i="4"/>
  <c r="D2"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2" i="4"/>
  <c r="G4" i="7"/>
  <c r="F5" i="7"/>
  <c r="F4" i="7"/>
  <c r="I4" i="7" l="1"/>
  <c r="J4" i="7" s="1"/>
  <c r="E47" i="7"/>
  <c r="E51" i="7"/>
  <c r="E50" i="7"/>
  <c r="E46" i="7"/>
  <c r="E48" i="7"/>
  <c r="E52" i="7"/>
  <c r="E49" i="7"/>
  <c r="E53" i="7"/>
  <c r="A713" i="4"/>
  <c r="A714" i="4"/>
  <c r="A715" i="4" s="1"/>
  <c r="A716" i="4" s="1"/>
  <c r="A717" i="4" s="1"/>
  <c r="A718" i="4" s="1"/>
  <c r="A719" i="4" s="1"/>
  <c r="A720" i="4" s="1"/>
  <c r="A721" i="4" s="1"/>
  <c r="A722" i="4" s="1"/>
  <c r="A723" i="4" s="1"/>
  <c r="A724" i="4" s="1"/>
  <c r="A725" i="4" s="1"/>
  <c r="A726" i="4" s="1"/>
  <c r="A727" i="4" s="1"/>
  <c r="A728" i="4" s="1"/>
  <c r="A729" i="4" s="1"/>
  <c r="A730" i="4" s="1"/>
  <c r="A731" i="4" s="1"/>
  <c r="A732" i="4" s="1"/>
  <c r="A4" i="4"/>
  <c r="A5" i="4" s="1"/>
  <c r="A6" i="4" s="1"/>
  <c r="A7" i="4" s="1"/>
  <c r="A8" i="4" s="1"/>
  <c r="A9" i="4" s="1"/>
  <c r="A10" i="4" s="1"/>
  <c r="A11" i="4" s="1"/>
  <c r="A12" i="4" s="1"/>
  <c r="A13" i="4"/>
  <c r="A14" i="4" s="1"/>
  <c r="A15" i="4" s="1"/>
  <c r="A16" i="4" s="1"/>
  <c r="A17" i="4"/>
  <c r="A18" i="4" s="1"/>
  <c r="A19" i="4" s="1"/>
  <c r="A20" i="4" s="1"/>
  <c r="A21" i="4" s="1"/>
  <c r="A22" i="4" s="1"/>
  <c r="A23" i="4" s="1"/>
  <c r="A24" i="4" s="1"/>
  <c r="A25" i="4" s="1"/>
  <c r="A26" i="4" s="1"/>
  <c r="A27" i="4" s="1"/>
  <c r="A28" i="4" s="1"/>
  <c r="A29" i="4"/>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A551" i="4" s="1"/>
  <c r="A552" i="4" s="1"/>
  <c r="A553" i="4" s="1"/>
  <c r="A554" i="4" s="1"/>
  <c r="A555" i="4" s="1"/>
  <c r="A556" i="4" s="1"/>
  <c r="A557" i="4" s="1"/>
  <c r="A558" i="4" s="1"/>
  <c r="A559" i="4" s="1"/>
  <c r="A560" i="4" s="1"/>
  <c r="A561" i="4" s="1"/>
  <c r="A562" i="4" s="1"/>
  <c r="A563" i="4" s="1"/>
  <c r="A564" i="4" s="1"/>
  <c r="A565" i="4" s="1"/>
  <c r="A566" i="4" s="1"/>
  <c r="A567" i="4" s="1"/>
  <c r="A568" i="4" s="1"/>
  <c r="A569" i="4" s="1"/>
  <c r="A570" i="4" s="1"/>
  <c r="A571" i="4" s="1"/>
  <c r="A572" i="4" s="1"/>
  <c r="A573"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6" i="4" s="1"/>
  <c r="A597" i="4" s="1"/>
  <c r="A598" i="4" s="1"/>
  <c r="A599" i="4" s="1"/>
  <c r="A600" i="4" s="1"/>
  <c r="A601" i="4" s="1"/>
  <c r="A602" i="4" s="1"/>
  <c r="A603" i="4" s="1"/>
  <c r="A604" i="4" s="1"/>
  <c r="A605" i="4" s="1"/>
  <c r="A606" i="4" s="1"/>
  <c r="A607" i="4" s="1"/>
  <c r="A608" i="4" s="1"/>
  <c r="A609" i="4" s="1"/>
  <c r="A610" i="4" s="1"/>
  <c r="A611"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A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0BFCBC-3682-48F5-B3D2-B14B18EAF799}" keepAlive="1" name="ModelConnection_ExternalData_1" description="Data Model" type="5" refreshedVersion="8" minRefreshableVersion="5" saveData="1">
    <dbPr connection="Data Model Connection" command="Date_Table" commandType="3"/>
    <extLst>
      <ext xmlns:x15="http://schemas.microsoft.com/office/spreadsheetml/2010/11/main" uri="{DE250136-89BD-433C-8126-D09CA5730AF9}">
        <x15:connection id="" model="1"/>
      </ext>
    </extLst>
  </connection>
  <connection id="2" xr16:uid="{3897D9F0-8579-4442-BF36-732CB07C0B47}" keepAlive="1" name="ModelConnection_ExternalData_2" description="Data Model" type="5" refreshedVersion="8" minRefreshableVersion="5" saveData="1">
    <dbPr connection="Data Model Connection" command="NIgerian_Fintech" commandType="3"/>
    <extLst>
      <ext xmlns:x15="http://schemas.microsoft.com/office/spreadsheetml/2010/11/main" uri="{DE250136-89BD-433C-8126-D09CA5730AF9}">
        <x15:connection id="" model="1"/>
      </ext>
    </extLst>
  </connection>
  <connection id="3" xr16:uid="{C9F22FD0-CDEC-4835-8102-195BD97FC214}" name="Query - Date_Table" description="Connection to the 'Date_Table' query in the workbook." type="100" refreshedVersion="8" minRefreshableVersion="5">
    <extLst>
      <ext xmlns:x15="http://schemas.microsoft.com/office/spreadsheetml/2010/11/main" uri="{DE250136-89BD-433C-8126-D09CA5730AF9}">
        <x15:connection id="b3206499-8676-4f04-b6f0-5f9af9d5b108"/>
      </ext>
    </extLst>
  </connection>
  <connection id="4" xr16:uid="{2BF631D7-83F5-41AE-B5EF-D87AADEBFDE2}" name="Query - NIgerian_Fintech" description="Connection to the 'NIgerian_Fintech' query in the workbook." type="100" refreshedVersion="8" minRefreshableVersion="5">
    <extLst>
      <ext xmlns:x15="http://schemas.microsoft.com/office/spreadsheetml/2010/11/main" uri="{DE250136-89BD-433C-8126-D09CA5730AF9}">
        <x15:connection id="8d40faa8-9060-4c5b-beee-55578ce84b8e"/>
      </ext>
    </extLst>
  </connection>
  <connection id="5" xr16:uid="{470E5B62-FB08-4CA3-99ED-81454B2ACA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<sst xmlns="http://schemas.openxmlformats.org/spreadsheetml/2006/main" count="163433" uniqueCount="14122">
  <si>
    <t>TransactionID</t>
  </si>
  <si>
    <t>CustomerID</t>
  </si>
  <si>
    <t>CustomerAge</t>
  </si>
  <si>
    <t>Gender</t>
  </si>
  <si>
    <t>Location</t>
  </si>
  <si>
    <t>TransactionType</t>
  </si>
  <si>
    <t>Channel</t>
  </si>
  <si>
    <t>Amount</t>
  </si>
  <si>
    <t>TransactionDate</t>
  </si>
  <si>
    <t>Status</t>
  </si>
  <si>
    <t>79ac68f5-7612-4038-873c-27a6e32b4765</t>
  </si>
  <si>
    <t>8145acb9</t>
  </si>
  <si>
    <t>Male</t>
  </si>
  <si>
    <t>Port Harcourt</t>
  </si>
  <si>
    <t>Airtime</t>
  </si>
  <si>
    <t>Web</t>
  </si>
  <si>
    <t>Successful</t>
  </si>
  <si>
    <t>1eb3e7e6-0a06-4e89-a960-3c9fb1ce7145</t>
  </si>
  <si>
    <t>872b2459</t>
  </si>
  <si>
    <t>Withdrawal</t>
  </si>
  <si>
    <t>USSD</t>
  </si>
  <si>
    <t>Failed</t>
  </si>
  <si>
    <t>11f7505f-4dfd-470f-85f8-1577d3365c1f</t>
  </si>
  <si>
    <t>d2bd0d44</t>
  </si>
  <si>
    <t>Benin City</t>
  </si>
  <si>
    <t>Loan Repayment</t>
  </si>
  <si>
    <t>POS</t>
  </si>
  <si>
    <t>3134df3e-afe9-4035-8362-873754723bbf</t>
  </si>
  <si>
    <t>4865c2c3</t>
  </si>
  <si>
    <t>Enugu</t>
  </si>
  <si>
    <t>Mobile App</t>
  </si>
  <si>
    <t>fb213684-7a19-47c1-b00d-40513a11ea1d</t>
  </si>
  <si>
    <t>bd47fb5c</t>
  </si>
  <si>
    <t>0b9809ef-42f2-45be-9204-42c5b1dea256</t>
  </si>
  <si>
    <t>2c5c0a2d</t>
  </si>
  <si>
    <t>Deposit</t>
  </si>
  <si>
    <t>Agent</t>
  </si>
  <si>
    <t>027cae39-f5ac-4176-bcad-c727309c5456</t>
  </si>
  <si>
    <t>f6d440d1</t>
  </si>
  <si>
    <t>Female</t>
  </si>
  <si>
    <t>4a22197f-2cef-4e92-b1e1-50204d922317</t>
  </si>
  <si>
    <t>aba15036</t>
  </si>
  <si>
    <t>Abuja</t>
  </si>
  <si>
    <t>62b50a4e-2468-4558-9a53-b4a8b0e52875</t>
  </si>
  <si>
    <t>88549d31</t>
  </si>
  <si>
    <t>2d730c57-9379-4e68-bcbd-a4aa1eb35fbe</t>
  </si>
  <si>
    <t>711ccd61</t>
  </si>
  <si>
    <t>c073acc0-c161-48e6-a71a-1ca7ed6b855f</t>
  </si>
  <si>
    <t>84f213d8</t>
  </si>
  <si>
    <t>Payment</t>
  </si>
  <si>
    <t>0560f596-7c13-4987-81fe-2e8beacb71f6</t>
  </si>
  <si>
    <t>cc07f8bf</t>
  </si>
  <si>
    <t>Kaduna</t>
  </si>
  <si>
    <t>58126d55-d355-499a-a4c8-d4148fe98e7e</t>
  </si>
  <si>
    <t>5ffde196</t>
  </si>
  <si>
    <t>Transfer</t>
  </si>
  <si>
    <t>2682f0cf-7cd1-4fea-aff3-910dd97ae3b5</t>
  </si>
  <si>
    <t>9d33d904</t>
  </si>
  <si>
    <t>3ffd3630-9c60-4c64-875b-fca9ba77d2a0</t>
  </si>
  <si>
    <t>7d97c72b</t>
  </si>
  <si>
    <t>96cf015a-e4c8-440b-a9e8-a08253db4616</t>
  </si>
  <si>
    <t>8ba18a72</t>
  </si>
  <si>
    <t>3d18727a-0cf0-4fc8-9383-d40eec016dcc</t>
  </si>
  <si>
    <t>dd00f5b3</t>
  </si>
  <si>
    <t>Kano</t>
  </si>
  <si>
    <t>75aa5d23-4487-4e32-b1f8-f778f2a0d352</t>
  </si>
  <si>
    <t>0e61bac9</t>
  </si>
  <si>
    <t>2b97cfda-c436-43f1-bb2d-a3c0ce1a36a0</t>
  </si>
  <si>
    <t>b9cb5d0c</t>
  </si>
  <si>
    <t>Pending</t>
  </si>
  <si>
    <t>862ba213-bf4d-4365-839a-f0f8e8db2e76</t>
  </si>
  <si>
    <t>30c4f97f</t>
  </si>
  <si>
    <t>12a7cc5f-cd3c-4a5e-9181-6c98da6e79c2</t>
  </si>
  <si>
    <t>b30afdf2</t>
  </si>
  <si>
    <t>Lagos</t>
  </si>
  <si>
    <t>67d89a8e-4eac-40fa-8845-03e2fecfc96f</t>
  </si>
  <si>
    <t>d4ea38e3</t>
  </si>
  <si>
    <t>4df2105f-7664-4657-9c7d-93f8a286173e</t>
  </si>
  <si>
    <t>10833f39</t>
  </si>
  <si>
    <t>006820f8-d0e4-4178-90a3-2e8d9ae3fa3b</t>
  </si>
  <si>
    <t>b7b0eadb</t>
  </si>
  <si>
    <t>5be839d6-3372-42fa-bec7-14fdfd430a50</t>
  </si>
  <si>
    <t>0c9e1eaa</t>
  </si>
  <si>
    <t>34c826b4-4e44-483f-b476-1fd3a2c6655f</t>
  </si>
  <si>
    <t>9e5d952b</t>
  </si>
  <si>
    <t>6fea1fd3-2c2d-4b77-9a2b-e466eb98d0aa</t>
  </si>
  <si>
    <t>9574968d</t>
  </si>
  <si>
    <t>7893d64a-d707-4e40-9a56-84a1a631f534</t>
  </si>
  <si>
    <t>d157ddb5</t>
  </si>
  <si>
    <t>ff4a895f-31ce-4d3e-a831-7c87f38ef6f5</t>
  </si>
  <si>
    <t>25014ab1</t>
  </si>
  <si>
    <t>fec1e803-7fc7-41f2-8286-bf452eb17af8</t>
  </si>
  <si>
    <t>013f16ac</t>
  </si>
  <si>
    <t>Ibadan</t>
  </si>
  <si>
    <t>4d2696b5-5e8c-45e1-a5ba-3c0c6a73e7a9</t>
  </si>
  <si>
    <t>a8738c9b</t>
  </si>
  <si>
    <t>7250bbc0-90d6-4cf9-84ce-a6b2bc5058ec</t>
  </si>
  <si>
    <t>bedb9de0</t>
  </si>
  <si>
    <t>e5ac950f-f130-4695-acc7-29e21d0fc83a</t>
  </si>
  <si>
    <t>6dc3d394</t>
  </si>
  <si>
    <t>b84c0f10-e3f9-4c37-9e17-7b8f361c0cd6</t>
  </si>
  <si>
    <t>78bd061a</t>
  </si>
  <si>
    <t>bdbf3ef6-da3f-413e-8dd7-100ada5843cb</t>
  </si>
  <si>
    <t>ff4d6938</t>
  </si>
  <si>
    <t>aeb7a4a8-25d6-43a6-8409-3b77ca323c1a</t>
  </si>
  <si>
    <t>e1b6cd44</t>
  </si>
  <si>
    <t>87ce79ab-0f12-4167-b15f-4aed6cdcd44b</t>
  </si>
  <si>
    <t>3954851e</t>
  </si>
  <si>
    <t>2015ea15-1580-47dd-9718-aab1b7144f26</t>
  </si>
  <si>
    <t>c86ffcb5</t>
  </si>
  <si>
    <t>29bbe752-8637-4dee-b719-0bfb78f90bf8</t>
  </si>
  <si>
    <t>219bec72</t>
  </si>
  <si>
    <t>9498672f-13eb-4001-9251-e4b6b31233aa</t>
  </si>
  <si>
    <t>82876137</t>
  </si>
  <si>
    <t>5e948a33-486e-4a98-9642-291e71fd0ae8</t>
  </si>
  <si>
    <t>70f24cc7</t>
  </si>
  <si>
    <t>149fd371-7d7a-4504-904b-554877421602</t>
  </si>
  <si>
    <t>566c64ac</t>
  </si>
  <si>
    <t>d1ccd562-ad83-4bfb-87fa-01856778d784</t>
  </si>
  <si>
    <t>cb054d28</t>
  </si>
  <si>
    <t>848cadef-bfc2-4278-9140-b5c6541c061d</t>
  </si>
  <si>
    <t>c0365a57</t>
  </si>
  <si>
    <t>622077c9-56d5-4232-878b-5596acfc08be</t>
  </si>
  <si>
    <t>b1dc88e7</t>
  </si>
  <si>
    <t>4f005bc9-cfe8-4882-ad6c-f54639c46659</t>
  </si>
  <si>
    <t>24440240</t>
  </si>
  <si>
    <t>27cd6ae1-8200-4537-a337-d117166e086b</t>
  </si>
  <si>
    <t>7784f3f3</t>
  </si>
  <si>
    <t>8aa1fead-8c5b-40c6-a40f-6c0e059027bd</t>
  </si>
  <si>
    <t>29f1b758</t>
  </si>
  <si>
    <t>3ab114e0-3cbe-4c16-8235-c82625d9fa8e</t>
  </si>
  <si>
    <t>f9a8135b</t>
  </si>
  <si>
    <t>b05681e9-bb8f-4c8f-9af7-59e3132fe375</t>
  </si>
  <si>
    <t>4cdfc4b7</t>
  </si>
  <si>
    <t>f045bcd2-e573-4336-af30-b04e8e8a8a18</t>
  </si>
  <si>
    <t>c3d62391</t>
  </si>
  <si>
    <t>53462033-47bf-4a4b-9165-6596db50cc30</t>
  </si>
  <si>
    <t>d5e39eb3</t>
  </si>
  <si>
    <t>9533b479-ed7c-4a07-8ede-46d51b86bacf</t>
  </si>
  <si>
    <t>ec76cc32</t>
  </si>
  <si>
    <t>50b4bd63-ce8f-4963-94a9-0885d7312145</t>
  </si>
  <si>
    <t>e829a49f</t>
  </si>
  <si>
    <t>cd0fed3e-52b2-4303-9c15-aeb6152ac5fc</t>
  </si>
  <si>
    <t>cd477278</t>
  </si>
  <si>
    <t>998e676b-7c4e-4881-9bba-c404f3a28a43</t>
  </si>
  <si>
    <t>a72d2b2d</t>
  </si>
  <si>
    <t>a57edb93-6428-42df-a0d7-97cde17eba52</t>
  </si>
  <si>
    <t>e0b85919</t>
  </si>
  <si>
    <t>a4255a59-db62-47e3-ba6d-74155836da19</t>
  </si>
  <si>
    <t>c68e0c31</t>
  </si>
  <si>
    <t>98f893a6-52f6-49c7-903d-20475a6735da</t>
  </si>
  <si>
    <t>e3064496</t>
  </si>
  <si>
    <t>9587a0c8-761b-4cce-bb7f-b3fee940aa6b</t>
  </si>
  <si>
    <t>07c66c5f</t>
  </si>
  <si>
    <t>c1a4ea27-a4f7-40b3-bfa1-2bca8e8c6ff4</t>
  </si>
  <si>
    <t>fda747b7</t>
  </si>
  <si>
    <t>0779bad4-1b8f-4b38-9423-3865f5453c94</t>
  </si>
  <si>
    <t>8d87ad9c</t>
  </si>
  <si>
    <t>b8a096c2-f761-4ce0-b8f3-9fcae8901131</t>
  </si>
  <si>
    <t>11120894</t>
  </si>
  <si>
    <t>84d07b39-cdb4-4a81-a5b0-0ef4028581b2</t>
  </si>
  <si>
    <t>83d52953</t>
  </si>
  <si>
    <t>c17e09f3-8335-4a4a-bf60-9f15c5eb48bc</t>
  </si>
  <si>
    <t>5ef04395</t>
  </si>
  <si>
    <t>f57b5f90-1b85-45ac-b34b-20c982deeafe</t>
  </si>
  <si>
    <t>8c6b0c99</t>
  </si>
  <si>
    <t>407feed8-be30-4e2f-9a7d-424e2d777f3f</t>
  </si>
  <si>
    <t>8dc8cef0</t>
  </si>
  <si>
    <t>3aee5faf-480e-4d4c-8d37-352554ec9c0c</t>
  </si>
  <si>
    <t>f0d835a8</t>
  </si>
  <si>
    <t>f76da802-1292-48fc-8a86-7518b8f334d2</t>
  </si>
  <si>
    <t>45a385a4</t>
  </si>
  <si>
    <t>2fceeab4-e208-435a-9fa1-3d8018d4dcb0</t>
  </si>
  <si>
    <t>e35844e2</t>
  </si>
  <si>
    <t>f19afaff-ca64-46c3-bdc3-51f8f6e5b633</t>
  </si>
  <si>
    <t>fb4afc89</t>
  </si>
  <si>
    <t>cfdd57de-4195-477d-88dd-00dcc0e28b93</t>
  </si>
  <si>
    <t>7ac208ec</t>
  </si>
  <si>
    <t>eefa4e59-cb71-4559-a8e1-7e6a488d4f0d</t>
  </si>
  <si>
    <t>c5e0ac4c</t>
  </si>
  <si>
    <t>63119f4a-8b9d-4926-af65-d55f67fe9966</t>
  </si>
  <si>
    <t>edcb7692</t>
  </si>
  <si>
    <t>f080319b-3682-42af-b818-3ace1a8b27fd</t>
  </si>
  <si>
    <t>cb9eb765</t>
  </si>
  <si>
    <t>ab42ad8a-e7ee-48e3-b40c-b7ddcbb1c240</t>
  </si>
  <si>
    <t>5fd8e329</t>
  </si>
  <si>
    <t>15297878-145f-4179-a578-8afbf10cade8</t>
  </si>
  <si>
    <t>05012edd</t>
  </si>
  <si>
    <t>3f52a89e-d3fd-4902-94f0-b99338025fe0</t>
  </si>
  <si>
    <t>b1bad6c3</t>
  </si>
  <si>
    <t>e768cbc7-f5a3-4e24-b94d-8fc67238b649</t>
  </si>
  <si>
    <t>26ebf6cb</t>
  </si>
  <si>
    <t>cb7c4b4c-c0b1-4f98-975f-054c7e74b019</t>
  </si>
  <si>
    <t>d8f6a61a</t>
  </si>
  <si>
    <t>3f00a772-c880-48ba-844b-090c3dda101b</t>
  </si>
  <si>
    <t>4da9ec40</t>
  </si>
  <si>
    <t>64ea566c-eacd-4766-9b63-45321fc1af84</t>
  </si>
  <si>
    <t>50bb1f5f</t>
  </si>
  <si>
    <t>2a13a155-286e-4eef-8813-b245c1a7bcca</t>
  </si>
  <si>
    <t>15212d4b</t>
  </si>
  <si>
    <t>56bb5cfb-db26-4d17-ab61-2d2c21ec0632</t>
  </si>
  <si>
    <t>d12c1978</t>
  </si>
  <si>
    <t>6607b4a6-4de2-4c28-8ff4-11ba41d2bd10</t>
  </si>
  <si>
    <t>c3b921c1</t>
  </si>
  <si>
    <t>0af36ce2-06c6-4180-b5b5-b5ca6d0de19f</t>
  </si>
  <si>
    <t>062b5781</t>
  </si>
  <si>
    <t>a3697a96-2acf-44ec-9163-fe8a57edd634</t>
  </si>
  <si>
    <t>47d7c249</t>
  </si>
  <si>
    <t>86a8fc58-74e2-4988-9e28-ee4293740875</t>
  </si>
  <si>
    <t>211ef72a</t>
  </si>
  <si>
    <t>58a858e5-361d-499b-ab56-a7ed9e7babf5</t>
  </si>
  <si>
    <t>dbf55dc0</t>
  </si>
  <si>
    <t>eec9c04b-f43e-43d7-bba2-9de408c97966</t>
  </si>
  <si>
    <t>3af529bd</t>
  </si>
  <si>
    <t>8922bc0b-1e1a-4777-a19b-94730836b65c</t>
  </si>
  <si>
    <t>8785bd94</t>
  </si>
  <si>
    <t>d1f53d5b-5c79-4048-a9cd-c4e5d57f5add</t>
  </si>
  <si>
    <t>7cd78abd</t>
  </si>
  <si>
    <t>598e4e0a-03c3-460d-95e0-16eef5a161ec</t>
  </si>
  <si>
    <t>7c3c689b</t>
  </si>
  <si>
    <t>3c225c6c-97e5-4267-bb42-58cd0cee3de9</t>
  </si>
  <si>
    <t>cbc7f8b9</t>
  </si>
  <si>
    <t>7043aa2f-d8d1-4375-8905-7a2589b94651</t>
  </si>
  <si>
    <t>eca3c839</t>
  </si>
  <si>
    <t>3a5d9048-86ef-4fda-88df-7d973e45c553</t>
  </si>
  <si>
    <t>726a4e4d</t>
  </si>
  <si>
    <t>de7d0b28-2bdc-4c88-9f72-e88c80658b9c</t>
  </si>
  <si>
    <t>fa151d60</t>
  </si>
  <si>
    <t>991747bd-4f18-49a9-85ab-e26a483fcec4</t>
  </si>
  <si>
    <t>9a19df31</t>
  </si>
  <si>
    <t>ca641bac-04ad-485e-810b-5c8855cf9c99</t>
  </si>
  <si>
    <t>29c22e55</t>
  </si>
  <si>
    <t>5d2c02fb-49b2-40de-addf-349ab6a95e57</t>
  </si>
  <si>
    <t>c443dff2</t>
  </si>
  <si>
    <t>f5170e5b-ae1e-477f-aee2-c04bddd2ce44</t>
  </si>
  <si>
    <t>31b48dcb</t>
  </si>
  <si>
    <t>db233b00-5263-4637-abe7-d8cdf74508c7</t>
  </si>
  <si>
    <t>16ddddfb</t>
  </si>
  <si>
    <t>328b7420-32c8-42dd-b5ee-5d469e003d90</t>
  </si>
  <si>
    <t>c434598f</t>
  </si>
  <si>
    <t>abd2a529-918d-47b5-978f-aed69f9338f1</t>
  </si>
  <si>
    <t>5916a0fd</t>
  </si>
  <si>
    <t>bf45e0b9-5380-474d-808f-14fa1c2f563c</t>
  </si>
  <si>
    <t>9bd8bc95</t>
  </si>
  <si>
    <t>3700dfc3-5ff3-44c9-a8fd-1cd8cf27f4f6</t>
  </si>
  <si>
    <t>cb1bfafc</t>
  </si>
  <si>
    <t>9680aeac-3970-4e64-a533-1c91141027c9</t>
  </si>
  <si>
    <t>1093eb5b</t>
  </si>
  <si>
    <t>292c4b99-fca2-4de6-aeac-205529dd7e9b</t>
  </si>
  <si>
    <t>0a9afd0e</t>
  </si>
  <si>
    <t>4ad0213b-b35a-4453-bcd0-a702756877f2</t>
  </si>
  <si>
    <t>864cd009</t>
  </si>
  <si>
    <t>ee01122c-dd09-4e3d-a90e-e4702dcdbdc0</t>
  </si>
  <si>
    <t>1e5f8f1d</t>
  </si>
  <si>
    <t>f71fbb68-0b46-4df2-ae07-ccea20aacce4</t>
  </si>
  <si>
    <t>75913627</t>
  </si>
  <si>
    <t>9904f608-a142-40f0-ac63-95a308d2ec48</t>
  </si>
  <si>
    <t>967078ec</t>
  </si>
  <si>
    <t>75a0f45c-1da8-49b8-b768-24d5ed848fe8</t>
  </si>
  <si>
    <t>997a18bc</t>
  </si>
  <si>
    <t>bbdc760f-bce8-4816-af32-879778cbef41</t>
  </si>
  <si>
    <t>9d7d2b9c</t>
  </si>
  <si>
    <t>dfee8c20-62c0-49aa-acd0-14c82ca71f55</t>
  </si>
  <si>
    <t>018be860</t>
  </si>
  <si>
    <t>dbacb260-6428-4a2a-ac4d-5753b2e76e36</t>
  </si>
  <si>
    <t>dd5741e4</t>
  </si>
  <si>
    <t>9def5292-e285-4f5d-910d-eae381b1567b</t>
  </si>
  <si>
    <t>8ea8528c</t>
  </si>
  <si>
    <t>174951bf-21be-4d3e-9495-6ce7b877174a</t>
  </si>
  <si>
    <t>8d5aafe4</t>
  </si>
  <si>
    <t>ee5945ef-87e0-427f-b820-ea6a9fad497c</t>
  </si>
  <si>
    <t>9f231160</t>
  </si>
  <si>
    <t>69f61780-d9f3-476b-95b8-c138750827a9</t>
  </si>
  <si>
    <t>8939656a</t>
  </si>
  <si>
    <t>bc0b8768-a1e8-4c8c-98b5-ba48ea8820ca</t>
  </si>
  <si>
    <t>0e1866d1</t>
  </si>
  <si>
    <t>0c877f93-8285-419d-90f2-4176cd216dcf</t>
  </si>
  <si>
    <t>1dc65d2c</t>
  </si>
  <si>
    <t>a21f92a9-b603-4b4e-9b25-7dc071295ace</t>
  </si>
  <si>
    <t>65070751</t>
  </si>
  <si>
    <t>7df8231c-234a-4143-bfb6-c43e7f8439d9</t>
  </si>
  <si>
    <t>d71dbc17</t>
  </si>
  <si>
    <t>0cb2e496-355b-4d48-aa42-b6165b3130af</t>
  </si>
  <si>
    <t>0c4bd42c</t>
  </si>
  <si>
    <t>0c005323-eec4-40ec-9714-059ea3142a54</t>
  </si>
  <si>
    <t>03732ea1</t>
  </si>
  <si>
    <t>42793536-5cd5-4e17-a3b2-aae8bf258cda</t>
  </si>
  <si>
    <t>c8acbf94</t>
  </si>
  <si>
    <t>445c742d-a099-438c-9afb-9e73e9a7170d</t>
  </si>
  <si>
    <t>0717b509</t>
  </si>
  <si>
    <t>194c78d8-6616-46b6-84e9-1c6786639390</t>
  </si>
  <si>
    <t>dabfec4f</t>
  </si>
  <si>
    <t>4d3a196d-0ce8-42b8-b950-39a1c50f8ef8</t>
  </si>
  <si>
    <t>d96d5e91</t>
  </si>
  <si>
    <t>4ec9d4c0-0f63-463b-ad1b-74c5c453fe67</t>
  </si>
  <si>
    <t>9d2d5940</t>
  </si>
  <si>
    <t>aa4a1891-3981-45b3-951b-6ce8c06862b1</t>
  </si>
  <si>
    <t>19d4c107</t>
  </si>
  <si>
    <t>2d6562ad-4c4d-4a55-be0c-337d509de53d</t>
  </si>
  <si>
    <t>52f6224e</t>
  </si>
  <si>
    <t>011f87ae-222f-46ed-b4ed-11f2d77755ba</t>
  </si>
  <si>
    <t>c8db475f</t>
  </si>
  <si>
    <t>a7497493-59d5-47d4-8c64-59499c154224</t>
  </si>
  <si>
    <t>5eaecdd0</t>
  </si>
  <si>
    <t>79888656-224e-45da-92ce-d00c670df7c9</t>
  </si>
  <si>
    <t>5a812494</t>
  </si>
  <si>
    <t>6bf69d91-48be-4ef9-a3a2-98d96fd1ffe8</t>
  </si>
  <si>
    <t>bf8825d0</t>
  </si>
  <si>
    <t>11809174-ee6d-4725-b7ae-3ad5f5b1724b</t>
  </si>
  <si>
    <t>ed29287e</t>
  </si>
  <si>
    <t>d3bc1615-43e8-4e4e-acfe-acd97697ee18</t>
  </si>
  <si>
    <t>7c60fac9</t>
  </si>
  <si>
    <t>ee4ddff4-14d6-47ce-87d4-6ac4a0f80b6b</t>
  </si>
  <si>
    <t>a85ede0f</t>
  </si>
  <si>
    <t>f7689b2f-115a-4b01-b082-010ba5110515</t>
  </si>
  <si>
    <t>a1e2492e</t>
  </si>
  <si>
    <t>7dbd47e0-35ea-4880-81bd-b4905e40936a</t>
  </si>
  <si>
    <t>3ae18765</t>
  </si>
  <si>
    <t>6c389a3a-dd95-40ba-b54a-82b2f34c4293</t>
  </si>
  <si>
    <t>152f48b0</t>
  </si>
  <si>
    <t>95cb3db1-f216-4c94-9b16-bd38bdbfd348</t>
  </si>
  <si>
    <t>1110088a</t>
  </si>
  <si>
    <t>c5767f10-fa54-4ae8-b8d1-463157b444a8</t>
  </si>
  <si>
    <t>b2a9a03e</t>
  </si>
  <si>
    <t>a4e7df60-c9a8-4267-a215-b87f99669f3b</t>
  </si>
  <si>
    <t>2d0eb69a</t>
  </si>
  <si>
    <t>d4656298-aa95-4628-b945-3c697b58f064</t>
  </si>
  <si>
    <t>090a61ca</t>
  </si>
  <si>
    <t>d35725da-3a68-46ca-9667-e078297c53e1</t>
  </si>
  <si>
    <t>1aa946d8</t>
  </si>
  <si>
    <t>0aea2c32-334a-424c-a739-683e1ded10b7</t>
  </si>
  <si>
    <t>e08c3d23</t>
  </si>
  <si>
    <t>45e83bf6-dd5d-4b4b-a0b4-68ab553de69c</t>
  </si>
  <si>
    <t>6ee79088</t>
  </si>
  <si>
    <t>a559bfe8-ef58-448d-bd46-b75e067cc306</t>
  </si>
  <si>
    <t>cbeac080</t>
  </si>
  <si>
    <t>8e75619e-e9c1-42c1-baae-be62d158b4b2</t>
  </si>
  <si>
    <t>df4ccde6</t>
  </si>
  <si>
    <t>d4de45ef-42a1-43eb-8fae-d55684e146f6</t>
  </si>
  <si>
    <t>676d128c</t>
  </si>
  <si>
    <t>6c1c1672-5670-4884-a85f-c6fdff9c643d</t>
  </si>
  <si>
    <t>20b88ef5</t>
  </si>
  <si>
    <t>52f579b0-cc45-4fbb-870d-2fc8ad09617d</t>
  </si>
  <si>
    <t>681c35b9</t>
  </si>
  <si>
    <t>17505577-7240-478c-84ad-47a1a6130c51</t>
  </si>
  <si>
    <t>cebb9573</t>
  </si>
  <si>
    <t>25ea9351-9108-4a74-8004-c16d58cee7e3</t>
  </si>
  <si>
    <t>1a3f8ffc</t>
  </si>
  <si>
    <t>d83803f1-efbe-4854-8c30-3cb920a42430</t>
  </si>
  <si>
    <t>377e0cc8</t>
  </si>
  <si>
    <t>ffdb3a77-6c97-4135-950e-8c9d160bd5f2</t>
  </si>
  <si>
    <t>888f8800</t>
  </si>
  <si>
    <t>cd8fda7a-afea-4348-9b47-5c99e509a601</t>
  </si>
  <si>
    <t>6d119dcf</t>
  </si>
  <si>
    <t>eee5d097-20d6-4787-97e2-c34d0748c507</t>
  </si>
  <si>
    <t>c55bee59</t>
  </si>
  <si>
    <t>cb6fe59c-5c93-4d88-b0ae-18ce509c02dc</t>
  </si>
  <si>
    <t>1a889567</t>
  </si>
  <si>
    <t>4a92c1d9-00fa-49a7-a632-51f7170f336b</t>
  </si>
  <si>
    <t>3f3d8c97</t>
  </si>
  <si>
    <t>d739074d-f4e9-4b44-a720-4e2d75d59284</t>
  </si>
  <si>
    <t>f1aea8ec</t>
  </si>
  <si>
    <t>d5702234-c516-4126-b5f4-191286b73b04</t>
  </si>
  <si>
    <t>3fff1e45</t>
  </si>
  <si>
    <t>3c5492ad-69b1-4aa6-9b3e-f3d8221ae17b</t>
  </si>
  <si>
    <t>ad134256</t>
  </si>
  <si>
    <t>fa540ef9-f838-4985-8b79-b737e684402b</t>
  </si>
  <si>
    <t>cb768cd3</t>
  </si>
  <si>
    <t>1aaa8a5d-a2ee-45f3-b9bf-32cdb0d83c6e</t>
  </si>
  <si>
    <t>9db1fec6</t>
  </si>
  <si>
    <t>047652e8-0483-4881-8924-b0c73f7cbe77</t>
  </si>
  <si>
    <t>e9abed1d</t>
  </si>
  <si>
    <t>d4c8c256-d20a-48c1-bead-fc96671fe1f0</t>
  </si>
  <si>
    <t>1be66071</t>
  </si>
  <si>
    <t>1fe282f4-8549-448d-94e7-c2ab58e7e454</t>
  </si>
  <si>
    <t>a1b96fb5</t>
  </si>
  <si>
    <t>755910f6-aeb6-4f0b-920d-320c2ead8062</t>
  </si>
  <si>
    <t>abf8b09a</t>
  </si>
  <si>
    <t>9caf5a41-43a0-42b4-87e8-54e9b4da5dc8</t>
  </si>
  <si>
    <t>018694a2</t>
  </si>
  <si>
    <t>bfb35da8-8625-414d-aa38-4e3b6482fb83</t>
  </si>
  <si>
    <t>3d06f4bf</t>
  </si>
  <si>
    <t>09df2389-88f0-4c47-af87-8f878871c59b</t>
  </si>
  <si>
    <t>b2faa8e5</t>
  </si>
  <si>
    <t>0b26be87-9cc8-4cc7-b096-01300c10b2e9</t>
  </si>
  <si>
    <t>c6fc8488</t>
  </si>
  <si>
    <t>c762e5de-a86a-4e1c-8f4b-a20d5d5e4b7d</t>
  </si>
  <si>
    <t>c7329567</t>
  </si>
  <si>
    <t>1b1ad707-8a5c-4208-812d-c41c4f6486cc</t>
  </si>
  <si>
    <t>f2924595</t>
  </si>
  <si>
    <t>ef8a93e7-98a6-43ca-ba4b-8e80631a7b76</t>
  </si>
  <si>
    <t>3bd0ad7b</t>
  </si>
  <si>
    <t>c53a18bf-e25b-4a49-b951-827af6400fc2</t>
  </si>
  <si>
    <t>1419e4c5</t>
  </si>
  <si>
    <t>cb269e94-e80f-48f7-bd00-184239562120</t>
  </si>
  <si>
    <t>0c591fef</t>
  </si>
  <si>
    <t>7a74ad63-433a-467e-99ad-e76bf68889c3</t>
  </si>
  <si>
    <t>26358f41</t>
  </si>
  <si>
    <t>ea3b5bc1-ae65-41ee-a2cf-ded0ad1f0623</t>
  </si>
  <si>
    <t>eddb177f</t>
  </si>
  <si>
    <t>fe00a726-9e54-4ac3-b943-d7bb23a32bbf</t>
  </si>
  <si>
    <t>0e7ad958</t>
  </si>
  <si>
    <t>a52e76e9-cce7-494c-8ac7-e8fd2f9310ac</t>
  </si>
  <si>
    <t>90d20f21</t>
  </si>
  <si>
    <t>210ef16b-aae7-4662-ab80-375b97393661</t>
  </si>
  <si>
    <t>4e4e60d1</t>
  </si>
  <si>
    <t>295f82d8-69ab-4afe-b8de-2e14c54d7497</t>
  </si>
  <si>
    <t>d013ebf3</t>
  </si>
  <si>
    <t>b149e505-7f53-4b45-b624-804518638752</t>
  </si>
  <si>
    <t>bc14f370</t>
  </si>
  <si>
    <t>581846bd-2220-40f0-a380-1f56b60b24cc</t>
  </si>
  <si>
    <t>b2c3f11f</t>
  </si>
  <si>
    <t>1d5e28de-4a1b-4b33-901e-8a2c3a4a41a0</t>
  </si>
  <si>
    <t>08b008bf</t>
  </si>
  <si>
    <t>aafb6d54-ed64-403c-ae8c-325d6adbfa00</t>
  </si>
  <si>
    <t>5d3dea8d</t>
  </si>
  <si>
    <t>3a5cda23-90a1-4fab-85f0-61746177da77</t>
  </si>
  <si>
    <t>6f98e8eb</t>
  </si>
  <si>
    <t>b323e165-31f9-4c66-b127-1091b2855fc3</t>
  </si>
  <si>
    <t>06c5c30a</t>
  </si>
  <si>
    <t>a1bc9c2b-64c8-4b56-9d53-8f9c8f51899e</t>
  </si>
  <si>
    <t>c97fd758</t>
  </si>
  <si>
    <t>b9425e93-417d-4b9c-afa4-49a6d5a04941</t>
  </si>
  <si>
    <t>2548660a</t>
  </si>
  <si>
    <t>25f471ea-706f-4aec-a176-351db7399ff0</t>
  </si>
  <si>
    <t>da6f3504</t>
  </si>
  <si>
    <t>0bd18a85-3150-4378-a43b-c7741899b799</t>
  </si>
  <si>
    <t>bd19361f</t>
  </si>
  <si>
    <t>658aee35-62da-40e8-bb21-b032cbec3eb4</t>
  </si>
  <si>
    <t>9a354cc7</t>
  </si>
  <si>
    <t>ff0e0c8e-7c77-435a-b6e7-94ced1949c67</t>
  </si>
  <si>
    <t>6f63fa4e</t>
  </si>
  <si>
    <t>7e7e6771-3165-4a0b-9859-524451bf86c4</t>
  </si>
  <si>
    <t>c2e45e11</t>
  </si>
  <si>
    <t>044c6c42-d5d1-4a57-8a8a-65f926461d56</t>
  </si>
  <si>
    <t>bf2fda14</t>
  </si>
  <si>
    <t>8270364f-32f4-46b4-a58e-1ca2b5dff275</t>
  </si>
  <si>
    <t>6b6a8257</t>
  </si>
  <si>
    <t>aeb4c233-a4c2-4f29-b0ed-032d5a482e05</t>
  </si>
  <si>
    <t>0e753d6d</t>
  </si>
  <si>
    <t>0e9cdfe5-061e-4944-9214-45e02b543e62</t>
  </si>
  <si>
    <t>c92cdef2</t>
  </si>
  <si>
    <t>c4206dd2-7e93-47c4-b81c-2ec20cb8c713</t>
  </si>
  <si>
    <t>d20db103</t>
  </si>
  <si>
    <t>28aec1a5-4dc1-434f-aa04-3c29a59d9ab8</t>
  </si>
  <si>
    <t>c3742a7a</t>
  </si>
  <si>
    <t>c04863b0-8e15-4ce1-a73e-b066ae767e5a</t>
  </si>
  <si>
    <t>6ac675aa</t>
  </si>
  <si>
    <t>2bef08c1-4d0a-470d-aa24-81003f1283a5</t>
  </si>
  <si>
    <t>72fa982a</t>
  </si>
  <si>
    <t>bc59c2dc-18c6-44a1-95ec-6c2f0c861490</t>
  </si>
  <si>
    <t>02f88e42</t>
  </si>
  <si>
    <t>4d5bd01e-a770-496a-ad64-f57a2906fea2</t>
  </si>
  <si>
    <t>b38d6fce</t>
  </si>
  <si>
    <t>09101bee-d334-4bc6-8ee0-fcb70a8cab19</t>
  </si>
  <si>
    <t>8ea4181d</t>
  </si>
  <si>
    <t>c41d7494-e8aa-47a3-87ae-da085f8f9d54</t>
  </si>
  <si>
    <t>5f51c648</t>
  </si>
  <si>
    <t>5cfd50ac-116e-4c9e-9bd4-080a85c7114e</t>
  </si>
  <si>
    <t>1dd6aed9</t>
  </si>
  <si>
    <t>3c4fc26b-06e4-463a-854d-c33890c6b4d3</t>
  </si>
  <si>
    <t>8c41c6c0</t>
  </si>
  <si>
    <t>71d7a8d8-3f58-44e5-ad3b-fac828268f98</t>
  </si>
  <si>
    <t>351bb5e7</t>
  </si>
  <si>
    <t>7a08922a-8398-4ff3-b23a-ee3a4c94e962</t>
  </si>
  <si>
    <t>7756b5dc</t>
  </si>
  <si>
    <t>2a5ccaa9-88b9-42d9-baed-b6070adfd26e</t>
  </si>
  <si>
    <t>33c4f429</t>
  </si>
  <si>
    <t>8fcb45c3-5533-4367-a068-c8cc1f601e9b</t>
  </si>
  <si>
    <t>afa01e9a</t>
  </si>
  <si>
    <t>4bae5543-8365-436b-b8a8-8d532c02b29e</t>
  </si>
  <si>
    <t>0ce8ba6a</t>
  </si>
  <si>
    <t>985cb1cc-746e-4769-8523-55271f41e52e</t>
  </si>
  <si>
    <t>0162d799</t>
  </si>
  <si>
    <t>76e5873d-62a2-4ab4-8797-7651090ee9c9</t>
  </si>
  <si>
    <t>2fc7bc36</t>
  </si>
  <si>
    <t>8be6bcfc-bc24-4886-9a7a-b352281861ed</t>
  </si>
  <si>
    <t>c354d741</t>
  </si>
  <si>
    <t>801aa59e-88b8-4135-98d1-8eefb1a3aa1e</t>
  </si>
  <si>
    <t>7e459a3a</t>
  </si>
  <si>
    <t>1acd7755-fe29-4725-b1e4-65958d623585</t>
  </si>
  <si>
    <t>72f8293b</t>
  </si>
  <si>
    <t>e50de4e9-f58f-4a71-8b8e-58ceb4487e2c</t>
  </si>
  <si>
    <t>25ecb471</t>
  </si>
  <si>
    <t>03a888d1-b470-4f8a-95a9-fd27d661ff6b</t>
  </si>
  <si>
    <t>8921cbac</t>
  </si>
  <si>
    <t>d054d36d-a999-4a0e-8fdb-5c5148719b2c</t>
  </si>
  <si>
    <t>5d5f7c63</t>
  </si>
  <si>
    <t>c727885e-3404-4259-8ba7-10ba8476b273</t>
  </si>
  <si>
    <t>13c1c773</t>
  </si>
  <si>
    <t>3d3eeef4-ca4a-4948-95b8-c6035ebe42c0</t>
  </si>
  <si>
    <t>6e10dc9b</t>
  </si>
  <si>
    <t>7285ce24-a2e1-42dc-8ad3-20019e8e413a</t>
  </si>
  <si>
    <t>21bb091f</t>
  </si>
  <si>
    <t>5a3ff517-8d02-4e50-b79f-b364f393af7c</t>
  </si>
  <si>
    <t>d88d11ca</t>
  </si>
  <si>
    <t>02d6b14d-1d05-44db-ab24-fd7704dec5be</t>
  </si>
  <si>
    <t>805b62bf</t>
  </si>
  <si>
    <t>1760dc4b-4673-4a82-a4a1-ac23fcb4cfe3</t>
  </si>
  <si>
    <t>111273dc</t>
  </si>
  <si>
    <t>dfac3314-93bc-4685-b88b-699aab78e496</t>
  </si>
  <si>
    <t>97a0f0cf</t>
  </si>
  <si>
    <t>0aac8290-2383-456f-9f24-dff086119510</t>
  </si>
  <si>
    <t>5ea665a0</t>
  </si>
  <si>
    <t>a8a9bbc7-704a-4c1e-93f9-a3c7a99ff3b1</t>
  </si>
  <si>
    <t>c6b90f64</t>
  </si>
  <si>
    <t>2399eea9-43ec-41d3-9e45-dc8341bb05cf</t>
  </si>
  <si>
    <t>95481d8d</t>
  </si>
  <si>
    <t>3a06a138-1084-4a57-bf46-b68f0759dfa1</t>
  </si>
  <si>
    <t>4ceac307</t>
  </si>
  <si>
    <t>9c64e850-e66c-4e84-9698-046ced8bc74b</t>
  </si>
  <si>
    <t>14912b2a</t>
  </si>
  <si>
    <t>f4e111dd-78e1-4e9d-a631-7b9493420c49</t>
  </si>
  <si>
    <t>aca65bbb</t>
  </si>
  <si>
    <t>9e12f4a2-e3f8-4f0b-991b-10b8e5e8f872</t>
  </si>
  <si>
    <t>f95d97b8</t>
  </si>
  <si>
    <t>380978c3-a680-44ad-9038-ba23f6c9e724</t>
  </si>
  <si>
    <t>b4f7846f</t>
  </si>
  <si>
    <t>7952b08d-8334-448a-9ac0-65cd0c682201</t>
  </si>
  <si>
    <t>e8885baa</t>
  </si>
  <si>
    <t>753bb7b8-474d-4b25-996e-c09777c00137</t>
  </si>
  <si>
    <t>d36ca5f7</t>
  </si>
  <si>
    <t>5578f4ba-69f9-40c7-ba68-d5053429b25a</t>
  </si>
  <si>
    <t>9a2bbf3e</t>
  </si>
  <si>
    <t>817ad44d-db62-47df-9591-be703bf829ce</t>
  </si>
  <si>
    <t>f8a7bd98</t>
  </si>
  <si>
    <t>c011d2ba-5635-45e5-9b92-43690b6c57ba</t>
  </si>
  <si>
    <t>667c1000</t>
  </si>
  <si>
    <t>18844b49-304a-46eb-8d82-5b677eb209d0</t>
  </si>
  <si>
    <t>d14e5fd2</t>
  </si>
  <si>
    <t>489b9fe4-cd11-4384-ae52-eb60677d359c</t>
  </si>
  <si>
    <t>0f8ae427</t>
  </si>
  <si>
    <t>6e5ffb4b-d1a3-4977-947e-63486d0319d6</t>
  </si>
  <si>
    <t>db2017a4</t>
  </si>
  <si>
    <t>ec574794-4660-4303-a2a0-802c9955e6e6</t>
  </si>
  <si>
    <t>a8a31b18</t>
  </si>
  <si>
    <t>1b08207e-6b23-40a4-bc1f-aefdaffe6b29</t>
  </si>
  <si>
    <t>28c926fe</t>
  </si>
  <si>
    <t>cfcba9a1-86a5-4aa5-abe4-82f189793cb6</t>
  </si>
  <si>
    <t>a9df76f0</t>
  </si>
  <si>
    <t>f64658e2-5969-479e-8297-d37e72565b6f</t>
  </si>
  <si>
    <t>a3183eac</t>
  </si>
  <si>
    <t>affd6743-8230-4b48-8c9b-8a82bf463fce</t>
  </si>
  <si>
    <t>89bc1d7e</t>
  </si>
  <si>
    <t>90e88609-da3b-4652-beed-eb6c4fab7c2b</t>
  </si>
  <si>
    <t>6b83f695</t>
  </si>
  <si>
    <t>1a3e180a-2c38-4fef-b7fc-a9d1d8f66356</t>
  </si>
  <si>
    <t>2210a530</t>
  </si>
  <si>
    <t>c54e3210-d16f-4fee-97a6-5f14cc534d1c</t>
  </si>
  <si>
    <t>35acec78</t>
  </si>
  <si>
    <t>3416df58-d2df-4ea5-8774-f86a7ff41f62</t>
  </si>
  <si>
    <t>ad0d7e0a</t>
  </si>
  <si>
    <t>ee111f21-d1da-4f46-b3fe-fbc4f39d832b</t>
  </si>
  <si>
    <t>f18fd152</t>
  </si>
  <si>
    <t>a159b77d-3a04-4d77-9adf-8ee222ffcff6</t>
  </si>
  <si>
    <t>8f95df66</t>
  </si>
  <si>
    <t>3ebcbc56-f75f-4d85-bfe7-b343999c4158</t>
  </si>
  <si>
    <t>c4914089</t>
  </si>
  <si>
    <t>acb1fd9d-bd5a-4517-a8fa-1b540d38ca48</t>
  </si>
  <si>
    <t>ba99e5a8</t>
  </si>
  <si>
    <t>a3136cb8-0725-434b-813a-e2846d1fd291</t>
  </si>
  <si>
    <t>94eb8a2a</t>
  </si>
  <si>
    <t>2db31e0d-db79-49aa-8b34-e380ed2bf958</t>
  </si>
  <si>
    <t>d9501231</t>
  </si>
  <si>
    <t>080d704e-f16a-4c46-923d-a7601385366c</t>
  </si>
  <si>
    <t>223c4c44</t>
  </si>
  <si>
    <t>8e52e010-661d-4058-acbe-69813218ac99</t>
  </si>
  <si>
    <t>0489d588</t>
  </si>
  <si>
    <t>f345ec62-a52d-4dcc-b298-4ab45e173b17</t>
  </si>
  <si>
    <t>2c75f0a3</t>
  </si>
  <si>
    <t>5d4ea315-bd65-4619-af18-05a67ad64d58</t>
  </si>
  <si>
    <t>f91898e1</t>
  </si>
  <si>
    <t>4c1814da-66aa-4b0c-9eb4-d8b7e8bb4e3c</t>
  </si>
  <si>
    <t>66c2340f</t>
  </si>
  <si>
    <t>1b3bf691-3076-4848-ae6f-8d5c298d57bf</t>
  </si>
  <si>
    <t>05e4748a</t>
  </si>
  <si>
    <t>ee9e8a62-0a49-44ba-a76c-1378ff0f7065</t>
  </si>
  <si>
    <t>105ec138</t>
  </si>
  <si>
    <t>98accad0-fcd0-4461-a048-ecb0d8b603c9</t>
  </si>
  <si>
    <t>d57f8bc3</t>
  </si>
  <si>
    <t>665e6716-eaf1-49f4-9d75-dc0b58c57aec</t>
  </si>
  <si>
    <t>61ece569</t>
  </si>
  <si>
    <t>ba7347fe-0676-4199-8635-caec80088265</t>
  </si>
  <si>
    <t>f2d1b7bb</t>
  </si>
  <si>
    <t>1e982525-92f2-48aa-9b61-28214801fed2</t>
  </si>
  <si>
    <t>0be057f8</t>
  </si>
  <si>
    <t>d27aa4de-fc24-412e-b2f7-0934c142b34d</t>
  </si>
  <si>
    <t>0e7ae0be</t>
  </si>
  <si>
    <t>ac3a17ee-7a40-46cd-83ed-5f79f6a9e572</t>
  </si>
  <si>
    <t>39ac4c68</t>
  </si>
  <si>
    <t>c665a8f3-eb95-453e-8063-a039e8ea5232</t>
  </si>
  <si>
    <t>d5dd8f94</t>
  </si>
  <si>
    <t>58357e68-2da4-4840-a2a3-233b79434aeb</t>
  </si>
  <si>
    <t>0efad319</t>
  </si>
  <si>
    <t>32ee5a8d-cfcf-4801-8fde-db9ed981f506</t>
  </si>
  <si>
    <t>dd76fdfa</t>
  </si>
  <si>
    <t>dc189df5-4dd2-4b46-997d-5ceaf8c7a5b8</t>
  </si>
  <si>
    <t>a02744d3</t>
  </si>
  <si>
    <t>24be9ae4-0fac-4104-a078-f6992ed98bf9</t>
  </si>
  <si>
    <t>fc7bda11</t>
  </si>
  <si>
    <t>227897bd-e6b9-4582-9397-31d88625b308</t>
  </si>
  <si>
    <t>49201d2d</t>
  </si>
  <si>
    <t>fb682de1-52fb-42ac-add9-5777c1530ca0</t>
  </si>
  <si>
    <t>d59c86f3</t>
  </si>
  <si>
    <t>6bde325e-9a79-4af4-b656-d60e5daa67f4</t>
  </si>
  <si>
    <t>31586beb</t>
  </si>
  <si>
    <t>3a4069d4-810a-48b7-a737-14d1e53339b1</t>
  </si>
  <si>
    <t>e34e60bf</t>
  </si>
  <si>
    <t>16ec7d3f-17c2-4fa9-9c1b-ae769df964aa</t>
  </si>
  <si>
    <t>4dc5e822</t>
  </si>
  <si>
    <t>50c66d0c-1ad4-4bfe-9758-7b6fa15dec16</t>
  </si>
  <si>
    <t>b755522b</t>
  </si>
  <si>
    <t>a4ede8ea-6b6f-48fc-bb00-862477f516d2</t>
  </si>
  <si>
    <t>97072bd3</t>
  </si>
  <si>
    <t>507a8246-5f95-48b3-a6e1-160b3ea74139</t>
  </si>
  <si>
    <t>21f73582</t>
  </si>
  <si>
    <t>afd5d064-09d0-461c-b7a1-23ca1609576d</t>
  </si>
  <si>
    <t>088cc8d9</t>
  </si>
  <si>
    <t>0828d9f8-5d64-494b-86ca-8a551c033928</t>
  </si>
  <si>
    <t>e1ffee33</t>
  </si>
  <si>
    <t>d28f5e4a-4f74-4a18-9502-5afe835785d8</t>
  </si>
  <si>
    <t>bbbb782c</t>
  </si>
  <si>
    <t>0dea9bb9-3b33-49c1-9cc8-1657e6e8a297</t>
  </si>
  <si>
    <t>3c4eaa28</t>
  </si>
  <si>
    <t>02d48a44-6a23-4e32-9a5c-597cade39e23</t>
  </si>
  <si>
    <t>bff23abc</t>
  </si>
  <si>
    <t>c79c8e12-b7cf-4a65-b52c-52cc54a21965</t>
  </si>
  <si>
    <t>7381be08</t>
  </si>
  <si>
    <t>8f75d66b-9b20-4d20-8ce1-52b0a780d0a1</t>
  </si>
  <si>
    <t>b3ff7d9e</t>
  </si>
  <si>
    <t>8c5cd5df-e830-4157-a617-72a7159861f2</t>
  </si>
  <si>
    <t>e486a319</t>
  </si>
  <si>
    <t>998cb60f-ba55-4ced-952c-580d385bb09c</t>
  </si>
  <si>
    <t>70e88cf0</t>
  </si>
  <si>
    <t>cc70887d-249c-40fe-a472-94947a929863</t>
  </si>
  <si>
    <t>0f55e26e</t>
  </si>
  <si>
    <t>e78d9043-43af-4e63-b2ab-ca1ca1a9fa41</t>
  </si>
  <si>
    <t>c75e1c21</t>
  </si>
  <si>
    <t>102ac57d-e6ef-4361-a3bc-c3a7ada0d029</t>
  </si>
  <si>
    <t>9f6216ab</t>
  </si>
  <si>
    <t>5c7dfb85-1f63-4c21-8037-184d3bae3c9f</t>
  </si>
  <si>
    <t>bda6b0c2</t>
  </si>
  <si>
    <t>2ab78bc7-69dc-4512-93a7-19960aa5531f</t>
  </si>
  <si>
    <t>9ee896cd</t>
  </si>
  <si>
    <t>40bea2fc-1acb-4a7f-b6b0-7e6209f62603</t>
  </si>
  <si>
    <t>4610e192</t>
  </si>
  <si>
    <t>7de8a6bb-79a6-486a-b2de-2f8c6fb1e535</t>
  </si>
  <si>
    <t>90c941ee</t>
  </si>
  <si>
    <t>98efa48a-6a2d-47cb-af9e-a164ef7fdb7f</t>
  </si>
  <si>
    <t>e1ad5e41</t>
  </si>
  <si>
    <t>19d941f3-a3cb-4222-90b4-9a69115ddbb3</t>
  </si>
  <si>
    <t>f70ac0e7</t>
  </si>
  <si>
    <t>f295f380-d3da-455f-83ab-e96a7696a611</t>
  </si>
  <si>
    <t>816fc074</t>
  </si>
  <si>
    <t>dee2e00d-c8a0-45d4-9c96-857d464b758c</t>
  </si>
  <si>
    <t>635f9d08</t>
  </si>
  <si>
    <t>90404739-caba-4bca-912f-4f01903ad326</t>
  </si>
  <si>
    <t>a6c2450a</t>
  </si>
  <si>
    <t>07b266cb-ee70-4933-bd57-285bc0deed56</t>
  </si>
  <si>
    <t>0fc371b3</t>
  </si>
  <si>
    <t>9be2acc8-034f-4969-bb3b-9f323c5c0cea</t>
  </si>
  <si>
    <t>09c340cc</t>
  </si>
  <si>
    <t>a40296fe-a29c-4c2d-812d-d7bfc2fe632d</t>
  </si>
  <si>
    <t>e8951844</t>
  </si>
  <si>
    <t>96bb3801-af77-494c-b26b-231863455442</t>
  </si>
  <si>
    <t>22fec9f8</t>
  </si>
  <si>
    <t>92ddf443-b618-4534-8fe8-36da3c0d6b6b</t>
  </si>
  <si>
    <t>878ead74</t>
  </si>
  <si>
    <t>b2342daf-ed0f-4e0b-8ad6-8d159921ad2f</t>
  </si>
  <si>
    <t>f12dfc1d</t>
  </si>
  <si>
    <t>9bd4744b-1ac7-44ff-8d9c-bbb9f630a1cb</t>
  </si>
  <si>
    <t>182ab00a</t>
  </si>
  <si>
    <t>c571a8d7-5f45-48e1-a6fc-5808195b4d8e</t>
  </si>
  <si>
    <t>42722257</t>
  </si>
  <si>
    <t>e02606ec-8a3c-400e-82d1-478e2591d059</t>
  </si>
  <si>
    <t>b0736a30</t>
  </si>
  <si>
    <t>8fa54d21-6a18-4872-9e7e-854765d91a39</t>
  </si>
  <si>
    <t>3c17e574</t>
  </si>
  <si>
    <t>cbef5b81-dfb9-41dc-ba1e-5d9e0616d597</t>
  </si>
  <si>
    <t>f2655d52</t>
  </si>
  <si>
    <t>ebb926a8-6257-45e3-98d0-194fcc9bdf59</t>
  </si>
  <si>
    <t>a7348be0</t>
  </si>
  <si>
    <t>d1beb659-3454-4c55-ac79-ee40fcc4fcad</t>
  </si>
  <si>
    <t>360ff294</t>
  </si>
  <si>
    <t>c469857e-ab8c-495e-878a-ee43fafc7148</t>
  </si>
  <si>
    <t>aa12b712</t>
  </si>
  <si>
    <t>7f4602e0-88d7-4326-b5d4-e5b5c10b4011</t>
  </si>
  <si>
    <t>7141b431</t>
  </si>
  <si>
    <t>f4877778-7e3a-4448-9673-6f53d9082202</t>
  </si>
  <si>
    <t>28ae84db</t>
  </si>
  <si>
    <t>2027447c-2984-48d8-ac9c-f9214adc565d</t>
  </si>
  <si>
    <t>97032952</t>
  </si>
  <si>
    <t>da333d1b-11e4-40a0-9644-92ef1969f5e2</t>
  </si>
  <si>
    <t>8d1510fa</t>
  </si>
  <si>
    <t>3701ae11-044c-42ed-8840-8fec095702b0</t>
  </si>
  <si>
    <t>04200ecf</t>
  </si>
  <si>
    <t>2574c31a-029c-432b-bd0d-2ffd34e18593</t>
  </si>
  <si>
    <t>e537846c</t>
  </si>
  <si>
    <t>57c5b926-8547-4d18-b8a1-8cf4ed9e6df8</t>
  </si>
  <si>
    <t>ae2151a4</t>
  </si>
  <si>
    <t>1317548c-f767-4539-9fe0-69199d9b304d</t>
  </si>
  <si>
    <t>b41bdfd5</t>
  </si>
  <si>
    <t>bd119fac-1044-4db3-8bf3-4890f4b3736e</t>
  </si>
  <si>
    <t>9b4a268a</t>
  </si>
  <si>
    <t>6be8f1f2-edc1-4feb-afea-bdc70ea07c1e</t>
  </si>
  <si>
    <t>a1a69000</t>
  </si>
  <si>
    <t>1e6273c7-3a11-458f-a491-f33e1e63470a</t>
  </si>
  <si>
    <t>56366254</t>
  </si>
  <si>
    <t>f05cbd65-6d81-4929-9661-547b12387467</t>
  </si>
  <si>
    <t>3c721891</t>
  </si>
  <si>
    <t>274ab8bf-e45b-47cb-a630-740ca5faa83a</t>
  </si>
  <si>
    <t>83900846</t>
  </si>
  <si>
    <t>05f99b12-0eed-45a3-bac1-0f744c0b79b0</t>
  </si>
  <si>
    <t>60e336ca</t>
  </si>
  <si>
    <t>b9a6d28a-5205-4cf3-baf2-5fa3394ff748</t>
  </si>
  <si>
    <t>d40b9128</t>
  </si>
  <si>
    <t>042da277-eeca-4954-8c6e-27a478e0f56d</t>
  </si>
  <si>
    <t>9b71d93a</t>
  </si>
  <si>
    <t>ee757e0c-3cb2-4202-98b6-ca445de9dc30</t>
  </si>
  <si>
    <t>098cfb20</t>
  </si>
  <si>
    <t>92a86710-711c-4f21-8498-c2926f3e1935</t>
  </si>
  <si>
    <t>112c229d</t>
  </si>
  <si>
    <t>1baea9b3-3f94-43fc-bc6b-58362f3119ae</t>
  </si>
  <si>
    <t>648c8aa8</t>
  </si>
  <si>
    <t>dc55e1e1-35c3-43c9-b4e9-a4a296a504c5</t>
  </si>
  <si>
    <t>41175a31</t>
  </si>
  <si>
    <t>367b7fd2-4c70-49b8-8d49-c8ced539ecd5</t>
  </si>
  <si>
    <t>0cf5c266</t>
  </si>
  <si>
    <t>ba139d5a-9851-4716-8600-569ef99edc99</t>
  </si>
  <si>
    <t>614836e2</t>
  </si>
  <si>
    <t>8fc9d87f-2a48-4bdc-b29f-298a1484996f</t>
  </si>
  <si>
    <t>35083cac</t>
  </si>
  <si>
    <t>7185af38-1dd7-47a5-978e-ae8af66eb751</t>
  </si>
  <si>
    <t>301fe7f2</t>
  </si>
  <si>
    <t>f01973b4-e241-4f91-9f90-5300e00ea213</t>
  </si>
  <si>
    <t>e0369467</t>
  </si>
  <si>
    <t>5ce2377c-876f-4093-a84e-6eec3af14179</t>
  </si>
  <si>
    <t>ad29354f</t>
  </si>
  <si>
    <t>1098eac5-6095-4fe5-90b0-3e0060284915</t>
  </si>
  <si>
    <t>4e01c8e3</t>
  </si>
  <si>
    <t>79b766e4-b923-4a9f-8c75-8d2432e2a0c2</t>
  </si>
  <si>
    <t>8c600627</t>
  </si>
  <si>
    <t>af8f8ee2-aefc-43a6-9747-cc93dffa2244</t>
  </si>
  <si>
    <t>49058280</t>
  </si>
  <si>
    <t>de0e47e3-9e17-41f3-8b61-7363d6f0057e</t>
  </si>
  <si>
    <t>12c7891c</t>
  </si>
  <si>
    <t>048728e7-c533-4681-8f60-13b83132cb2e</t>
  </si>
  <si>
    <t>ba58205e</t>
  </si>
  <si>
    <t>83eaeb5a-7fb3-4e6d-867b-a84aa91dd56f</t>
  </si>
  <si>
    <t>46f8b1b7</t>
  </si>
  <si>
    <t>c9f00bef-9f90-4f0b-906a-65de5a9a021b</t>
  </si>
  <si>
    <t>9065bd54</t>
  </si>
  <si>
    <t>d0489c71-b589-47fd-83b5-53df6f287c39</t>
  </si>
  <si>
    <t>3b9ff84b</t>
  </si>
  <si>
    <t>aa26f710-f203-4af7-8727-5b490f102aa6</t>
  </si>
  <si>
    <t>8081270a</t>
  </si>
  <si>
    <t>9babacfe-5d23-4265-8c51-49ae0a0ac1e0</t>
  </si>
  <si>
    <t>c4e150b9</t>
  </si>
  <si>
    <t>ff8abf4b-56fa-463c-855d-7661603a9a1d</t>
  </si>
  <si>
    <t>21e81e1c</t>
  </si>
  <si>
    <t>de98909e-8444-4004-a04d-a0be0e51e862</t>
  </si>
  <si>
    <t>88004ad8</t>
  </si>
  <si>
    <t>0006bd54-8a1e-431a-aff2-fbf4e777eaf4</t>
  </si>
  <si>
    <t>e9436d48</t>
  </si>
  <si>
    <t>cc8eb0ca-6e5b-48fe-b826-790274fb01e2</t>
  </si>
  <si>
    <t>b2c0c3ec</t>
  </si>
  <si>
    <t>01dc79bb-826f-4beb-8d2a-dda6b2273607</t>
  </si>
  <si>
    <t>19b08a76</t>
  </si>
  <si>
    <t>c80c70f4-1d98-46da-b0c0-f801c30452e1</t>
  </si>
  <si>
    <t>f5295ff1</t>
  </si>
  <si>
    <t>456dbccb-f5d5-4c1c-8aae-86ed73a2651d</t>
  </si>
  <si>
    <t>fd3d7700</t>
  </si>
  <si>
    <t>1fc30285-322b-4111-ace5-b7de3b99f01d</t>
  </si>
  <si>
    <t>d70d410b</t>
  </si>
  <si>
    <t>76df02c6-9117-482a-9522-f0e29df0e28a</t>
  </si>
  <si>
    <t>65334d64</t>
  </si>
  <si>
    <t>c229557c-8d14-42ef-866f-27dbce22456f</t>
  </si>
  <si>
    <t>9fd4636e</t>
  </si>
  <si>
    <t>3678c0de-3b77-4ba4-a156-e77f9c952cb0</t>
  </si>
  <si>
    <t>a4a0190d</t>
  </si>
  <si>
    <t>f3f78ed5-5fbc-4843-bbd6-c0dba59951ad</t>
  </si>
  <si>
    <t>df7e61d9</t>
  </si>
  <si>
    <t>e8d56a8d-c9dc-4dc8-87e9-a1eba129575f</t>
  </si>
  <si>
    <t>237ea71b</t>
  </si>
  <si>
    <t>b21e721a-c329-4810-ba3e-5578205be676</t>
  </si>
  <si>
    <t>55ef840f</t>
  </si>
  <si>
    <t>ab704b9d-0287-4021-afb1-28d2d60d6fa7</t>
  </si>
  <si>
    <t>e93cec61</t>
  </si>
  <si>
    <t>f5e5e08d-49f1-4792-a267-e01f2a7d7643</t>
  </si>
  <si>
    <t>8467dc8b</t>
  </si>
  <si>
    <t>739d0392-40ab-4d67-ab9f-401750585663</t>
  </si>
  <si>
    <t>bea07915</t>
  </si>
  <si>
    <t>89757f74-f5e8-4573-8e71-ad700d58c0f0</t>
  </si>
  <si>
    <t>a2192da7</t>
  </si>
  <si>
    <t>4aa2288d-7e7d-458c-a964-f026609c3b0a</t>
  </si>
  <si>
    <t>1c125bce</t>
  </si>
  <si>
    <t>ebe2fd97-161c-4f6c-ba01-530b3a861699</t>
  </si>
  <si>
    <t>e803d6ac</t>
  </si>
  <si>
    <t>0146b57c-f2e0-4229-b060-bf9137940457</t>
  </si>
  <si>
    <t>cb904081</t>
  </si>
  <si>
    <t>72098efc-1a8d-47d0-814c-6fa52544a131</t>
  </si>
  <si>
    <t>2b957468</t>
  </si>
  <si>
    <t>c92f41ad-00cc-4677-835e-1735f511a234</t>
  </si>
  <si>
    <t>5c7131d2</t>
  </si>
  <si>
    <t>efa3b0d5-5e7c-43e8-a7f7-07767dc7ac24</t>
  </si>
  <si>
    <t>29387eb8</t>
  </si>
  <si>
    <t>a73f9e67-2137-435f-924c-878b01de95c1</t>
  </si>
  <si>
    <t>38285573</t>
  </si>
  <si>
    <t>326d189e-50f6-4310-9e15-e47fef084d28</t>
  </si>
  <si>
    <t>0518404c</t>
  </si>
  <si>
    <t>b2100d3f-9b9a-44a8-9142-4fd3d2ba5b1c</t>
  </si>
  <si>
    <t>67166732</t>
  </si>
  <si>
    <t>f819032e-a676-4af5-80d9-95ca75dfb53e</t>
  </si>
  <si>
    <t>dbe587bf</t>
  </si>
  <si>
    <t>8eb3f485-6ea2-4275-a8f2-e092cb540c68</t>
  </si>
  <si>
    <t>3982c580</t>
  </si>
  <si>
    <t>18ddbb11-524c-45cd-9747-c03c7133e9fc</t>
  </si>
  <si>
    <t>57efe2f7</t>
  </si>
  <si>
    <t>2e3f4caf-13d2-4852-94b0-846a2ab62d99</t>
  </si>
  <si>
    <t>0e872d7e</t>
  </si>
  <si>
    <t>7a57b828-4078-4a94-96bb-89572cd5d000</t>
  </si>
  <si>
    <t>5fff8eb5</t>
  </si>
  <si>
    <t>a2fdb9f7-edd3-48ab-b6da-49b094caf1fd</t>
  </si>
  <si>
    <t>c394fce7</t>
  </si>
  <si>
    <t>e750a6ab-5e19-49d9-aab5-802b283cea83</t>
  </si>
  <si>
    <t>74a1b1ec</t>
  </si>
  <si>
    <t>affbcf67-be01-45ff-a7ab-7401bf2675bb</t>
  </si>
  <si>
    <t>29ceb146</t>
  </si>
  <si>
    <t>47888efa-659a-4ea5-bf66-e86d30d53b7c</t>
  </si>
  <si>
    <t>4a34714f</t>
  </si>
  <si>
    <t>a962feb1-7a0a-4ed2-9ebe-7be3e4036141</t>
  </si>
  <si>
    <t>3dd07710</t>
  </si>
  <si>
    <t>2c9b573d-873f-4ca5-add4-e3e9ac80bd2f</t>
  </si>
  <si>
    <t>b522f1d4</t>
  </si>
  <si>
    <t>f256a426-4815-484d-8bce-a88985fbf2c5</t>
  </si>
  <si>
    <t>c9db87b6</t>
  </si>
  <si>
    <t>fc134c98-15f7-44ec-b8cc-6b69611b12a9</t>
  </si>
  <si>
    <t>b5b11878</t>
  </si>
  <si>
    <t>e1edf7de-8b8f-4d81-82c9-be3f1891dc3a</t>
  </si>
  <si>
    <t>a492f6c3</t>
  </si>
  <si>
    <t>66ed88ed-7bbc-475e-9edb-642e584bd04d</t>
  </si>
  <si>
    <t>a35e7887</t>
  </si>
  <si>
    <t>8a6fcf57-a184-4dde-8c46-d73a45a43b0d</t>
  </si>
  <si>
    <t>852b99f9</t>
  </si>
  <si>
    <t>1107b75b-286b-44f9-ae6e-019a176d0e1d</t>
  </si>
  <si>
    <t>a9e49c72</t>
  </si>
  <si>
    <t>2a1c857c-5d14-4a1c-970c-75d75bcdc8d8</t>
  </si>
  <si>
    <t>33df1151</t>
  </si>
  <si>
    <t>4ae03f40-dc37-43a8-abe4-b48749d42fa5</t>
  </si>
  <si>
    <t>477b9c66</t>
  </si>
  <si>
    <t>a1ef2619-da6e-4a7f-8391-c063a49619de</t>
  </si>
  <si>
    <t>fa0704d3</t>
  </si>
  <si>
    <t>bd94aed0-ca7f-4205-a430-272e1f2798c8</t>
  </si>
  <si>
    <t>cc073a48</t>
  </si>
  <si>
    <t>e5021e13-03f1-4662-9710-1df177a32e03</t>
  </si>
  <si>
    <t>1ba41b63</t>
  </si>
  <si>
    <t>d64b5725-b987-46b9-a4e3-4106a7fbf25e</t>
  </si>
  <si>
    <t>fdf39696</t>
  </si>
  <si>
    <t>19897e04-392d-4560-980b-7a449c61f07d</t>
  </si>
  <si>
    <t>d3cd47af</t>
  </si>
  <si>
    <t>6a15356b-9df0-4fdb-8d0b-b4159b93fbf3</t>
  </si>
  <si>
    <t>3344945b</t>
  </si>
  <si>
    <t>d24f8ec8-7bdb-4c71-863a-b1867b9e9628</t>
  </si>
  <si>
    <t>5237424a</t>
  </si>
  <si>
    <t>d4f7c12a-24d9-4bb7-9ac3-8fc7cb795c47</t>
  </si>
  <si>
    <t>9741c9f0</t>
  </si>
  <si>
    <t>c30492b5-c801-487f-b779-fe730afa6daf</t>
  </si>
  <si>
    <t>6f2a6e7b</t>
  </si>
  <si>
    <t>057a3276-057c-497a-becf-c824c39565f1</t>
  </si>
  <si>
    <t>2aacd1d3</t>
  </si>
  <si>
    <t>7a7a0de6-4fef-4ef7-a48b-6426f373cb1a</t>
  </si>
  <si>
    <t>73ebc5bc</t>
  </si>
  <si>
    <t>a8302473-f396-4372-a8bf-e5257c97fcbf</t>
  </si>
  <si>
    <t>ff7b7739</t>
  </si>
  <si>
    <t>f094770a-1a46-4610-96df-7e18e36144da</t>
  </si>
  <si>
    <t>5b387d5f</t>
  </si>
  <si>
    <t>da1d8add-2e96-4bdf-9fb9-1e34b8ad7e14</t>
  </si>
  <si>
    <t>ea0d47f5</t>
  </si>
  <si>
    <t>47d2b9b3-7b26-4de2-9aa5-11a732078e14</t>
  </si>
  <si>
    <t>1fa6f072</t>
  </si>
  <si>
    <t>fc49f8cd-15b5-4d71-81b8-509dee3aeaeb</t>
  </si>
  <si>
    <t>b4bd5385</t>
  </si>
  <si>
    <t>5d23d034-c9d5-4e68-b708-a8deb2d11afc</t>
  </si>
  <si>
    <t>f82418cf</t>
  </si>
  <si>
    <t>40703509-e0cb-4605-a8ce-c6c006154b87</t>
  </si>
  <si>
    <t>1ef5fe73</t>
  </si>
  <si>
    <t>c6943a00-3f24-421a-a1b5-a29cca8c89ae</t>
  </si>
  <si>
    <t>ef48d370</t>
  </si>
  <si>
    <t>e957fa09-f411-4bd7-a59c-a355c0f6d006</t>
  </si>
  <si>
    <t>dfa219fd</t>
  </si>
  <si>
    <t>a7c0814b-f7b6-47ef-bcd4-033c820b5c13</t>
  </si>
  <si>
    <t>8e7edf03</t>
  </si>
  <si>
    <t>db7bf3af-d9e5-4439-9f80-8e74a59b6667</t>
  </si>
  <si>
    <t>61b70d80</t>
  </si>
  <si>
    <t>0667bc65-8d1c-4d5e-bd91-9c83ece660e7</t>
  </si>
  <si>
    <t>1539825f</t>
  </si>
  <si>
    <t>734fd67d-3df1-4e45-956a-a16e60773b30</t>
  </si>
  <si>
    <t>50c54a62</t>
  </si>
  <si>
    <t>275f8b9f-391c-4db3-bf40-c9d9b97a5264</t>
  </si>
  <si>
    <t>b2635467</t>
  </si>
  <si>
    <t>94926dfc-eedf-4c86-9b27-626e24ba1018</t>
  </si>
  <si>
    <t>1bdd79c1</t>
  </si>
  <si>
    <t>c19201c5-2bb5-432c-bbea-f5705eee2f6d</t>
  </si>
  <si>
    <t>77b4c8c0</t>
  </si>
  <si>
    <t>dbe14d6d-898c-4064-8ede-426773b7625d</t>
  </si>
  <si>
    <t>304e3198</t>
  </si>
  <si>
    <t>fb759074-2b40-442b-8c4e-cf2afca300f9</t>
  </si>
  <si>
    <t>9fa21613</t>
  </si>
  <si>
    <t>769bf479-8d77-4588-8d52-a1deb1ed661e</t>
  </si>
  <si>
    <t>8f2b8ed8</t>
  </si>
  <si>
    <t>e38ef851-0575-4f17-97b3-dfb09d663c51</t>
  </si>
  <si>
    <t>1b22f959</t>
  </si>
  <si>
    <t>7cc5c162-999f-4152-ab38-1e0043a9b9f4</t>
  </si>
  <si>
    <t>3935f880</t>
  </si>
  <si>
    <t>6ebe4c59-bae9-4999-9d83-54d3823d3c70</t>
  </si>
  <si>
    <t>498e9470</t>
  </si>
  <si>
    <t>16f32bd7-f16a-43a8-858a-8993c3ab3605</t>
  </si>
  <si>
    <t>2ebe5783</t>
  </si>
  <si>
    <t>f30f7d9f-ac0d-47d5-b1e9-0c7e81743811</t>
  </si>
  <si>
    <t>eaa55a32</t>
  </si>
  <si>
    <t>7486b9ab-0af5-4d1e-98ef-f10ce370ce35</t>
  </si>
  <si>
    <t>2b7dfbc6</t>
  </si>
  <si>
    <t>60844e8d-cb16-4257-9679-419f818fd085</t>
  </si>
  <si>
    <t>fa2c562a</t>
  </si>
  <si>
    <t>ac220009-63ed-48a1-abec-6066dfd12105</t>
  </si>
  <si>
    <t>2e83e681</t>
  </si>
  <si>
    <t>8b29acc0-3517-4a08-9d6c-935170c75ad4</t>
  </si>
  <si>
    <t>91dff20b</t>
  </si>
  <si>
    <t>c92785a4-254f-47f2-89dd-3cd782ff90c9</t>
  </si>
  <si>
    <t>01d54dc8</t>
  </si>
  <si>
    <t>13a4901b-3587-413e-bca8-35fd17e1f426</t>
  </si>
  <si>
    <t>780f075a</t>
  </si>
  <si>
    <t>d30d1e69-bc55-4048-8473-d8183cdefc2e</t>
  </si>
  <si>
    <t>ea18ddb9</t>
  </si>
  <si>
    <t>f3c74653-b168-4646-90f7-813844cec438</t>
  </si>
  <si>
    <t>5946b980</t>
  </si>
  <si>
    <t>cef6e457-2b99-4296-b3a1-04a3ae8e2090</t>
  </si>
  <si>
    <t>0214c1c7</t>
  </si>
  <si>
    <t>1fcc5161-8e06-4b0d-aa2b-9a9e2acf0b7f</t>
  </si>
  <si>
    <t>d5bdec90</t>
  </si>
  <si>
    <t>cca3c662-1304-4703-8183-97eb38f3b313</t>
  </si>
  <si>
    <t>bf2e9783</t>
  </si>
  <si>
    <t>4a6b6057-d1ae-4017-a1cc-06dd0428fee6</t>
  </si>
  <si>
    <t>28079a96</t>
  </si>
  <si>
    <t>c908f6ee-6b85-4f3e-8bb3-a2c934e4f31f</t>
  </si>
  <si>
    <t>0bb4f027</t>
  </si>
  <si>
    <t>3cd8c811-c10e-4ce1-8ad8-0a390de8286b</t>
  </si>
  <si>
    <t>6566ca11</t>
  </si>
  <si>
    <t>04e10637-3982-4a03-b278-d192c8c99bda</t>
  </si>
  <si>
    <t>872310f9</t>
  </si>
  <si>
    <t>80cbfe16-3474-46b3-85d9-c443a4bf9c98</t>
  </si>
  <si>
    <t>48c66b11</t>
  </si>
  <si>
    <t>80e3f675-ec02-4321-ac90-2dfa98c7e9d5</t>
  </si>
  <si>
    <t>b7bdf3ef</t>
  </si>
  <si>
    <t>2f0dfb51-595e-4f34-85fe-1375f4df9dd0</t>
  </si>
  <si>
    <t>2b5c6520</t>
  </si>
  <si>
    <t>9a34132e-7df4-4f18-be5a-8d0fa0e8793f</t>
  </si>
  <si>
    <t>7637dbd4</t>
  </si>
  <si>
    <t>75f21b07-4ef9-4c04-aff7-f396afd564a9</t>
  </si>
  <si>
    <t>2a47fa72</t>
  </si>
  <si>
    <t>c1ee4e10-5b70-4176-a6af-5f1b8296c879</t>
  </si>
  <si>
    <t>843e5444</t>
  </si>
  <si>
    <t>254a0973-8ea2-499b-b6f3-cd38170a00d7</t>
  </si>
  <si>
    <t>8c7c24e6</t>
  </si>
  <si>
    <t>8f40de17-2a8e-4a13-b484-ec1807ce4db4</t>
  </si>
  <si>
    <t>2d32dbbf</t>
  </si>
  <si>
    <t>440e117c-1eef-45dd-b19d-374a06d742bb</t>
  </si>
  <si>
    <t>dac2b767</t>
  </si>
  <si>
    <t>57a10df1-8622-4f0f-bf90-f981d2ca3ceb</t>
  </si>
  <si>
    <t>5aedd541</t>
  </si>
  <si>
    <t>d2fd6a2d-51c4-49dc-b549-00549a1e41f7</t>
  </si>
  <si>
    <t>676ddf18</t>
  </si>
  <si>
    <t>8d00b31e-45d6-400b-b7f3-93c364941dd4</t>
  </si>
  <si>
    <t>664fc8cc</t>
  </si>
  <si>
    <t>184a2c54-8ac3-4f21-a259-afbd1607d165</t>
  </si>
  <si>
    <t>7ccb52bd</t>
  </si>
  <si>
    <t>056fc5f6-156e-4d5e-8143-12960e6a919a</t>
  </si>
  <si>
    <t>7be8c85e</t>
  </si>
  <si>
    <t>a919f924-c09c-414a-aa83-f8f8bfa82944</t>
  </si>
  <si>
    <t>40af0949</t>
  </si>
  <si>
    <t>37f6270a-7956-4430-9406-2dda0c1f0233</t>
  </si>
  <si>
    <t>8e54e0de</t>
  </si>
  <si>
    <t>f9efcd18-1ef5-404a-b451-a8dfeb5e84af</t>
  </si>
  <si>
    <t>15f5adff</t>
  </si>
  <si>
    <t>d878545a-7a80-41dd-845b-9782f81fe351</t>
  </si>
  <si>
    <t>d653957c</t>
  </si>
  <si>
    <t>2adc86d2-f21f-4183-b598-43f1d41ce859</t>
  </si>
  <si>
    <t>ab6e6abc</t>
  </si>
  <si>
    <t>2e5a3520-b66c-41d0-97d0-2c4611740a9e</t>
  </si>
  <si>
    <t>30f6fbc4</t>
  </si>
  <si>
    <t>c2a579c3-9834-426a-8f26-2c2acaada3f4</t>
  </si>
  <si>
    <t>959819bb</t>
  </si>
  <si>
    <t>6655cc3e-01d2-42d9-a2d2-70a49e04b6bb</t>
  </si>
  <si>
    <t>dc2e0db2</t>
  </si>
  <si>
    <t>71d85005-d77b-4e9a-9618-d0730066028c</t>
  </si>
  <si>
    <t>d68b38b8</t>
  </si>
  <si>
    <t>4ec30012-d3a1-45ef-be2e-9f0867c04635</t>
  </si>
  <si>
    <t>27a75320</t>
  </si>
  <si>
    <t>6e08baaf-73da-4e72-814c-822d54b178f6</t>
  </si>
  <si>
    <t>c8c147cc</t>
  </si>
  <si>
    <t>f9f8c4b0-6359-421f-abfa-334e767723cb</t>
  </si>
  <si>
    <t>77307f09</t>
  </si>
  <si>
    <t>b3b3c5a1-21cb-4354-b4d7-66faaaabf81b</t>
  </si>
  <si>
    <t>f0db9896</t>
  </si>
  <si>
    <t>540e1679-c7a9-4c13-9fef-1e9c910cc33c</t>
  </si>
  <si>
    <t>bb92c9b6</t>
  </si>
  <si>
    <t>f0d4ab7e-36ff-4d66-b796-dbdae32847e9</t>
  </si>
  <si>
    <t>0e38e680</t>
  </si>
  <si>
    <t>944d28b1-6621-45de-9acc-85252dfdf80e</t>
  </si>
  <si>
    <t>47202576</t>
  </si>
  <si>
    <t>6ef0519a-9eea-4ebf-9a77-4c89a0b88d3d</t>
  </si>
  <si>
    <t>9eedab7e</t>
  </si>
  <si>
    <t>fdae44b5-8ecb-4cd7-baa2-c465a382f1d9</t>
  </si>
  <si>
    <t>d9575cba</t>
  </si>
  <si>
    <t>b2d9463b-259d-4482-aa00-c4a97645ed00</t>
  </si>
  <si>
    <t>2cd118c4</t>
  </si>
  <si>
    <t>2e62f1e1-1a54-42b0-a0a6-022cfda292bc</t>
  </si>
  <si>
    <t>6e60f785</t>
  </si>
  <si>
    <t>72870344-d51d-413d-b0de-7b75367f508b</t>
  </si>
  <si>
    <t>f2f4a821</t>
  </si>
  <si>
    <t>232e8645-42a8-4773-b417-dfd36f91faa5</t>
  </si>
  <si>
    <t>2577d262</t>
  </si>
  <si>
    <t>348d8ff2-9287-4c88-bdd5-638ef960e212</t>
  </si>
  <si>
    <t>9a3cf973</t>
  </si>
  <si>
    <t>4e7ff785-3f51-4b50-b2a0-c8a76aea3104</t>
  </si>
  <si>
    <t>0f473572</t>
  </si>
  <si>
    <t>a7fde0a3-da5b-4b3d-9474-47d8538c6d62</t>
  </si>
  <si>
    <t>1e044eca</t>
  </si>
  <si>
    <t>c72d8201-8e8d-48eb-9f4d-a00305ce9016</t>
  </si>
  <si>
    <t>4bce4396</t>
  </si>
  <si>
    <t>5280e458-ac6a-46b0-ab57-bf795673c319</t>
  </si>
  <si>
    <t>9e0a0a75</t>
  </si>
  <si>
    <t>3ca06870-e7a0-40a0-b1ca-6897e33fc158</t>
  </si>
  <si>
    <t>d5373275</t>
  </si>
  <si>
    <t>acd41265-6668-4bf5-8031-75e3b9d4d69d</t>
  </si>
  <si>
    <t>9ab60d8e</t>
  </si>
  <si>
    <t>6d8470d4-11ab-44bc-9951-3dda388417a5</t>
  </si>
  <si>
    <t>26517368</t>
  </si>
  <si>
    <t>b05af345-8811-446a-be71-bedd67d026ee</t>
  </si>
  <si>
    <t>dde3d420</t>
  </si>
  <si>
    <t>3d4935ca-9d62-4074-a1d0-f2714531d349</t>
  </si>
  <si>
    <t>5f9d0350</t>
  </si>
  <si>
    <t>99937716-f6d8-46dd-b195-96aaac9c3318</t>
  </si>
  <si>
    <t>0c1bf7f3</t>
  </si>
  <si>
    <t>30e86362-f5cd-4124-b2f8-7c8992d50396</t>
  </si>
  <si>
    <t>cf2d7226</t>
  </si>
  <si>
    <t>e0851b88-4c67-42ea-bb4d-aa4e1f0510fe</t>
  </si>
  <si>
    <t>2d48c511</t>
  </si>
  <si>
    <t>d740a6e5-33a8-4223-bee0-a049a8b275df</t>
  </si>
  <si>
    <t>121e06ca</t>
  </si>
  <si>
    <t>e75072a5-b97f-434d-945c-bbceef6dcacf</t>
  </si>
  <si>
    <t>7bfea9fa</t>
  </si>
  <si>
    <t>f2fae7cc-563a-4a51-9462-fa3f03b8beef</t>
  </si>
  <si>
    <t>512fe79a</t>
  </si>
  <si>
    <t>a920fd45-8a43-4053-bfe3-b93f2ed2381e</t>
  </si>
  <si>
    <t>c81af05c</t>
  </si>
  <si>
    <t>1685c0b6-36fc-4f42-9b68-6c1d0f9f241d</t>
  </si>
  <si>
    <t>8cf1f4ac</t>
  </si>
  <si>
    <t>5cc35efc-bfb8-4e21-b0bd-7b5640947d79</t>
  </si>
  <si>
    <t>0f52760a</t>
  </si>
  <si>
    <t>f02192fe-b230-4332-946f-613970e57815</t>
  </si>
  <si>
    <t>522d4144</t>
  </si>
  <si>
    <t>b557f7db-4d7f-4c59-989e-82ba88e49ed7</t>
  </si>
  <si>
    <t>a53cd3bc</t>
  </si>
  <si>
    <t>86927738-0302-475c-9858-c87e155f1d7b</t>
  </si>
  <si>
    <t>25d7d504</t>
  </si>
  <si>
    <t>cd2aaa9c-8ef9-4a36-bd79-d4cd87a9b274</t>
  </si>
  <si>
    <t>ca63903f</t>
  </si>
  <si>
    <t>ee96da20-1de8-42ab-aae1-7d44652777d7</t>
  </si>
  <si>
    <t>f7d79c43</t>
  </si>
  <si>
    <t>63250aa7-b479-40a9-ae41-a2b42f3e8a04</t>
  </si>
  <si>
    <t>8bbdbc04</t>
  </si>
  <si>
    <t>d1855d69-7592-4483-a7f6-938d54d20849</t>
  </si>
  <si>
    <t>ad087280</t>
  </si>
  <si>
    <t>1d5f6c65-255a-4cd7-bcea-951e2e71c861</t>
  </si>
  <si>
    <t>b6e38eec</t>
  </si>
  <si>
    <t>8d2ec3cb-ff8d-4676-b290-1a6ae6b77725</t>
  </si>
  <si>
    <t>12db293b</t>
  </si>
  <si>
    <t>bc45550f-c012-456c-991f-0f4fd69a9ae9</t>
  </si>
  <si>
    <t>90706837</t>
  </si>
  <si>
    <t>f2338026-eb75-4619-9389-c613e3d95583</t>
  </si>
  <si>
    <t>312451ec</t>
  </si>
  <si>
    <t>39135fc0-2796-467d-90c8-8a41792eab8d</t>
  </si>
  <si>
    <t>4bec4b33</t>
  </si>
  <si>
    <t>52210f02-a189-490a-9490-87cd2378c26b</t>
  </si>
  <si>
    <t>8976ba55</t>
  </si>
  <si>
    <t>71e7ea2e-f46e-4bf4-86a6-ef200835732e</t>
  </si>
  <si>
    <t>3c5e60cf</t>
  </si>
  <si>
    <t>489895e5-25ac-491f-9296-dc282a79f3dc</t>
  </si>
  <si>
    <t>da6637fd</t>
  </si>
  <si>
    <t>17817aa2-7169-4e57-bc69-29e3981a23d5</t>
  </si>
  <si>
    <t>1bb58592</t>
  </si>
  <si>
    <t>2784d21f-72dd-4b88-8e69-7c219693816b</t>
  </si>
  <si>
    <t>af28ff4e</t>
  </si>
  <si>
    <t>bac17ff8-55b8-4bc5-b8ff-f64529c6fee2</t>
  </si>
  <si>
    <t>52802ca2</t>
  </si>
  <si>
    <t>7b9db2ea-59c8-4a56-a13f-f755152e1df2</t>
  </si>
  <si>
    <t>32c54467</t>
  </si>
  <si>
    <t>ec9ab85f-6dc8-49d6-98c4-9c4532ce4638</t>
  </si>
  <si>
    <t>03a5aee1</t>
  </si>
  <si>
    <t>b75d3f6e-d4b6-4ffb-bdbe-491c4aff5ca2</t>
  </si>
  <si>
    <t>a4e7460d</t>
  </si>
  <si>
    <t>7c48861e-bf8b-43ae-be8a-7c0f80b9b0e4</t>
  </si>
  <si>
    <t>4bc12415</t>
  </si>
  <si>
    <t>b8cc1296-d982-4c97-8265-f5f312920878</t>
  </si>
  <si>
    <t>ebd8db91</t>
  </si>
  <si>
    <t>a434fecd-ca97-435c-9605-cbac6990ffc2</t>
  </si>
  <si>
    <t>aa69241f</t>
  </si>
  <si>
    <t>887c1583-2bc8-4cf6-a3b0-1b545bfdc846</t>
  </si>
  <si>
    <t>2928a8a6</t>
  </si>
  <si>
    <t>103925e4-f6d1-4dc0-b9e7-cc763f8163ae</t>
  </si>
  <si>
    <t>a19e088e</t>
  </si>
  <si>
    <t>19467ef6-5a69-4308-b947-8de5a7122c88</t>
  </si>
  <si>
    <t>a6e46903</t>
  </si>
  <si>
    <t>e1fd4624-4411-4ef0-9cb1-428e4dad79aa</t>
  </si>
  <si>
    <t>92edf494</t>
  </si>
  <si>
    <t>303ecc2b-24dd-48a4-9d80-13bd40c6c47b</t>
  </si>
  <si>
    <t>d8b27e5a</t>
  </si>
  <si>
    <t>6d53b2cb-4396-4502-9b73-bf65947adcbc</t>
  </si>
  <si>
    <t>fa087acd</t>
  </si>
  <si>
    <t>af4683f9-7cfb-4337-a835-5002084f8418</t>
  </si>
  <si>
    <t>3baf8927</t>
  </si>
  <si>
    <t>f77aa9e0-7029-4db5-bc1d-63f68d9fcdf0</t>
  </si>
  <si>
    <t>7a1c69b5</t>
  </si>
  <si>
    <t>0907c966-0669-4861-83e6-cd019106f1ab</t>
  </si>
  <si>
    <t>e6d2fa8e</t>
  </si>
  <si>
    <t>dacf85b3-f1c0-4133-a19a-13e4688f7170</t>
  </si>
  <si>
    <t>d3387c25</t>
  </si>
  <si>
    <t>c17cc311-84d4-4cab-8261-cd1b8bad8a3d</t>
  </si>
  <si>
    <t>34b6b0f7</t>
  </si>
  <si>
    <t>78a516ae-8ced-42d2-b4e9-bb85ac9f3801</t>
  </si>
  <si>
    <t>80587eb2</t>
  </si>
  <si>
    <t>06ba4e01-b9be-4add-83ec-cc0d539a7cd1</t>
  </si>
  <si>
    <t>ebc0f66b</t>
  </si>
  <si>
    <t>9de87f3f-34e7-4e5a-b52b-6bf51b3412d1</t>
  </si>
  <si>
    <t>057522a6</t>
  </si>
  <si>
    <t>9538ea00-03cd-4514-bbdc-7c3116dc958f</t>
  </si>
  <si>
    <t>71a35b3f</t>
  </si>
  <si>
    <t>b9febc1a-7e89-48fd-a226-fcf2df10f8b7</t>
  </si>
  <si>
    <t>25b56115</t>
  </si>
  <si>
    <t>e8453714-1c80-40b9-8066-3693ba4a428d</t>
  </si>
  <si>
    <t>df318d6e</t>
  </si>
  <si>
    <t>fdd5567e-709b-4891-a334-87adf716607a</t>
  </si>
  <si>
    <t>fe1281cc</t>
  </si>
  <si>
    <t>ee89b261-160b-4fb7-b080-7af6d02d25a0</t>
  </si>
  <si>
    <t>322b7d23</t>
  </si>
  <si>
    <t>2f25badf-034d-4712-a027-b12c01c33528</t>
  </si>
  <si>
    <t>297118ad</t>
  </si>
  <si>
    <t>5a2c32c9-45e7-41ae-ab98-11480a94d42e</t>
  </si>
  <si>
    <t>94421b2d</t>
  </si>
  <si>
    <t>c618d873-6961-4f7f-9001-e6ae5c3ed287</t>
  </si>
  <si>
    <t>4a7ea06f</t>
  </si>
  <si>
    <t>1b771da3-42d6-4784-ab46-996e40b864a3</t>
  </si>
  <si>
    <t>afca24ce</t>
  </si>
  <si>
    <t>33ce35e6-f16a-446d-b9c5-8642a313a014</t>
  </si>
  <si>
    <t>9af58216</t>
  </si>
  <si>
    <t>02ce350c-3df4-4302-a507-b59b24a74bef</t>
  </si>
  <si>
    <t>4079f60c</t>
  </si>
  <si>
    <t>2546a1cf-a437-4821-b459-83adc46b5427</t>
  </si>
  <si>
    <t>71842c37</t>
  </si>
  <si>
    <t>2c15504b-1f5c-4bcb-bdf5-159c17d0cbd6</t>
  </si>
  <si>
    <t>c806d090</t>
  </si>
  <si>
    <t>46444f45-db75-4a59-acbb-6fdc7b7150ae</t>
  </si>
  <si>
    <t>91c9b678</t>
  </si>
  <si>
    <t>09897d56-0c9f-45cc-9094-adfa5d917b65</t>
  </si>
  <si>
    <t>372faf4f</t>
  </si>
  <si>
    <t>b0324f3f-1c30-4e5e-98b7-bf3d54fdcb42</t>
  </si>
  <si>
    <t>36683bd6</t>
  </si>
  <si>
    <t>2986bf69-a667-4746-9f06-5d6e65450609</t>
  </si>
  <si>
    <t>2f3a188b</t>
  </si>
  <si>
    <t>7cbaf939-738d-490e-8710-ee6cde291fa7</t>
  </si>
  <si>
    <t>ca0b26d6</t>
  </si>
  <si>
    <t>687efedd-deb2-4017-a03b-0c52c452054f</t>
  </si>
  <si>
    <t>edb5dc44</t>
  </si>
  <si>
    <t>f56632bb-3067-4e4b-a3bb-529a9eda2b90</t>
  </si>
  <si>
    <t>52873c9d</t>
  </si>
  <si>
    <t>473b8f63-56c1-40f5-af84-70aed297ec0a</t>
  </si>
  <si>
    <t>a4bad276</t>
  </si>
  <si>
    <t>577669c9-a23d-4229-b965-893ac26a8b2d</t>
  </si>
  <si>
    <t>1d60e09c</t>
  </si>
  <si>
    <t>6a5ffe6a-8a80-4fab-b4f3-84af8f5c8306</t>
  </si>
  <si>
    <t>a65d5914</t>
  </si>
  <si>
    <t>0126c186-10b8-455e-958c-173439a05b5f</t>
  </si>
  <si>
    <t>201a2c57</t>
  </si>
  <si>
    <t>6e38b872-3b6a-464b-8bca-f007bf73f4b4</t>
  </si>
  <si>
    <t>b3191678</t>
  </si>
  <si>
    <t>58f58556-1e8c-42fc-83ae-ac45576a4bbd</t>
  </si>
  <si>
    <t>dc0263d2</t>
  </si>
  <si>
    <t>2c31818e-c9a0-46be-a2e5-31852f48419b</t>
  </si>
  <si>
    <t>f623a376</t>
  </si>
  <si>
    <t>e1b15398-81ab-4040-9e71-e215b78bf92b</t>
  </si>
  <si>
    <t>d36183a0</t>
  </si>
  <si>
    <t>532627d1-41ab-4912-a340-29ff7bb73b5c</t>
  </si>
  <si>
    <t>0dd53b64</t>
  </si>
  <si>
    <t>10e9c134-251f-4b53-b02f-3ec88728ecb5</t>
  </si>
  <si>
    <t>c75ae638</t>
  </si>
  <si>
    <t>6f05edb2-6336-4e83-babb-0ea49271e056</t>
  </si>
  <si>
    <t>d15f2ed5</t>
  </si>
  <si>
    <t>e0aa15d4-f9df-4c26-bce2-3130a2d3b62c</t>
  </si>
  <si>
    <t>31478bb7</t>
  </si>
  <si>
    <t>5e558196-b16e-4a6b-920a-2dc464915b7d</t>
  </si>
  <si>
    <t>514620ff</t>
  </si>
  <si>
    <t>fd5dfd44-d736-4a93-b61a-a53a2b71315c</t>
  </si>
  <si>
    <t>42df059a</t>
  </si>
  <si>
    <t>6790300d-d498-449c-a034-f669c4b6161e</t>
  </si>
  <si>
    <t>b2cc6d79</t>
  </si>
  <si>
    <t>236c049e-fdbf-4226-a35d-e4a48ee0d430</t>
  </si>
  <si>
    <t>085ef8bf</t>
  </si>
  <si>
    <t>454d3b77-ac3a-43d8-ae44-69e638787437</t>
  </si>
  <si>
    <t>9d0a6cd4</t>
  </si>
  <si>
    <t>fbc3e029-880d-4a63-96d4-d82295b7b133</t>
  </si>
  <si>
    <t>6427db94</t>
  </si>
  <si>
    <t>19e0b4c7-6c75-4808-b92b-d336d6ae244c</t>
  </si>
  <si>
    <t>f704f26d</t>
  </si>
  <si>
    <t>33c40f63-2f34-49e4-97c9-decd4c1ea578</t>
  </si>
  <si>
    <t>c5388d22</t>
  </si>
  <si>
    <t>e7f22bc1-2c8f-4aa5-84ab-40ec08493557</t>
  </si>
  <si>
    <t>34335b77</t>
  </si>
  <si>
    <t>47fabd63-ca7c-412e-8c64-3253db7b54a1</t>
  </si>
  <si>
    <t>d4b1f75a</t>
  </si>
  <si>
    <t>a2c4bb8c-8539-42e8-b136-ced7b7749a35</t>
  </si>
  <si>
    <t>d7b937e7</t>
  </si>
  <si>
    <t>c8ad1a23-00e8-4e36-a200-8121a8413ccf</t>
  </si>
  <si>
    <t>93d35011</t>
  </si>
  <si>
    <t>81f463c7-18aa-4960-b704-1626c3953c44</t>
  </si>
  <si>
    <t>1f6e49ae</t>
  </si>
  <si>
    <t>7591ed12-bd6b-44cf-ad7d-ed9cf77a4373</t>
  </si>
  <si>
    <t>45b2f6c5</t>
  </si>
  <si>
    <t>9b7fefb3-c6c1-4557-b5dd-5cb3ff65d70a</t>
  </si>
  <si>
    <t>7afca797</t>
  </si>
  <si>
    <t>0e4d4c4c-b12c-49c1-a4ac-f353c7e2496e</t>
  </si>
  <si>
    <t>fc028267</t>
  </si>
  <si>
    <t>f1d6aec4-b557-4346-be9e-8d5150e113da</t>
  </si>
  <si>
    <t>a2b4e34b</t>
  </si>
  <si>
    <t>12c4a857-21ba-4759-b23b-a907cf09c38d</t>
  </si>
  <si>
    <t>069e5352</t>
  </si>
  <si>
    <t>cc4b8983-4cf9-42c0-b314-3c9ef4dc51c8</t>
  </si>
  <si>
    <t>7a4f83c4</t>
  </si>
  <si>
    <t>428a6b03-f46e-44f0-84c4-37652baf58df</t>
  </si>
  <si>
    <t>6095b858</t>
  </si>
  <si>
    <t>f51818ff-0ad5-4303-bbd5-aca6b3d17d6f</t>
  </si>
  <si>
    <t>0c37332a</t>
  </si>
  <si>
    <t>5c5419ff-2d65-4ba7-99e0-18099bc50e90</t>
  </si>
  <si>
    <t>5bd98902</t>
  </si>
  <si>
    <t>55157737-8c59-4644-9947-381f916b0f67</t>
  </si>
  <si>
    <t>4cdf3c2d</t>
  </si>
  <si>
    <t>6aa567ec-992c-497c-ab35-6671f62652bd</t>
  </si>
  <si>
    <t>85d3a633</t>
  </si>
  <si>
    <t>a90a4b9c-025b-4ba6-8482-ff320ea1e9f2</t>
  </si>
  <si>
    <t>ff8aa4e0</t>
  </si>
  <si>
    <t>c50d9c2e-cdb2-43eb-856d-51face6c9457</t>
  </si>
  <si>
    <t>843ad5d4</t>
  </si>
  <si>
    <t>da5d5c7e-e85f-4257-aaf4-51ca152f7a35</t>
  </si>
  <si>
    <t>9f983aa8</t>
  </si>
  <si>
    <t>e11f136b-e25e-48fd-acea-5b9d4d6cf64f</t>
  </si>
  <si>
    <t>cebf142e</t>
  </si>
  <si>
    <t>5558a07c-62c7-4fa5-bb14-ad5df4c3a64b</t>
  </si>
  <si>
    <t>0ac6b3ab</t>
  </si>
  <si>
    <t>bf2a632f-908c-47b3-aa56-1e71d1877f30</t>
  </si>
  <si>
    <t>6fe0961c</t>
  </si>
  <si>
    <t>a10e69d3-580c-4552-a7c3-e1899120a2eb</t>
  </si>
  <si>
    <t>3f309a59</t>
  </si>
  <si>
    <t>10498a21-99f2-442c-8c11-d2cd65599522</t>
  </si>
  <si>
    <t>a6483eb0</t>
  </si>
  <si>
    <t>85814917-09c0-41e3-8cca-aa45a3ab29e2</t>
  </si>
  <si>
    <t>80cecf2a</t>
  </si>
  <si>
    <t>1366c5cb-392a-4cb4-ac3c-3506ade64c0a</t>
  </si>
  <si>
    <t>a2ae44d6</t>
  </si>
  <si>
    <t>985a967e-07b4-4ae9-9ca1-066d15fb3d08</t>
  </si>
  <si>
    <t>80d134f9</t>
  </si>
  <si>
    <t>06af25f8-21eb-4238-8841-887b27818c86</t>
  </si>
  <si>
    <t>ecd5a4d8</t>
  </si>
  <si>
    <t>c65f4d36-fcec-4519-acdf-a94e103dd8a5</t>
  </si>
  <si>
    <t>998487df</t>
  </si>
  <si>
    <t>88caaeea-ee28-4894-9fdb-aa33140df6a0</t>
  </si>
  <si>
    <t>d13397df</t>
  </si>
  <si>
    <t>04b45862-b2bf-4d58-a339-bd5b304a8175</t>
  </si>
  <si>
    <t>366eba68</t>
  </si>
  <si>
    <t>9b991dbe-dbcc-4171-baa6-3db8274164d9</t>
  </si>
  <si>
    <t>7170018c</t>
  </si>
  <si>
    <t>dbde4617-5bf4-4d82-ae45-a909a9c93459</t>
  </si>
  <si>
    <t>a4576f17</t>
  </si>
  <si>
    <t>354f3b46-a801-4188-b596-bc2c76e19014</t>
  </si>
  <si>
    <t>b774fece</t>
  </si>
  <si>
    <t>3c473d71-b35f-476f-9d34-02d6bc81e71e</t>
  </si>
  <si>
    <t>c24a6bd0</t>
  </si>
  <si>
    <t>33d09c9b-3790-4d85-bc7d-6a2c0867bd10</t>
  </si>
  <si>
    <t>ea31ac94</t>
  </si>
  <si>
    <t>a6a50e98-99df-47ca-9af4-04e4a1e3eaef</t>
  </si>
  <si>
    <t>a7e47f87</t>
  </si>
  <si>
    <t>a7e85fd7-2dc7-44ed-ac01-b2fac1719e3f</t>
  </si>
  <si>
    <t>0d031e93</t>
  </si>
  <si>
    <t>2f5de83a-c862-46b7-a6aa-9a37d21f4600</t>
  </si>
  <si>
    <t>1f2f363e</t>
  </si>
  <si>
    <t>45c72a24-f140-49dc-9c00-3979f50cd3bc</t>
  </si>
  <si>
    <t>021284a2</t>
  </si>
  <si>
    <t>1495302b-559c-41c3-83cf-737df734c9d0</t>
  </si>
  <si>
    <t>2e9c6219</t>
  </si>
  <si>
    <t>93ba6d28-1dfa-4eb9-8849-6048c8ee3f0c</t>
  </si>
  <si>
    <t>5e63c745</t>
  </si>
  <si>
    <t>defc15d0-fcb0-4bd5-b447-9be2f1a705d7</t>
  </si>
  <si>
    <t>f2e6d563</t>
  </si>
  <si>
    <t>1ae5d66d-0ca6-40d7-a264-aaf50f0ba886</t>
  </si>
  <si>
    <t>80128b38</t>
  </si>
  <si>
    <t>c6b6c55f-5c54-4bbd-a444-f4644686cc20</t>
  </si>
  <si>
    <t>3aec4cb5</t>
  </si>
  <si>
    <t>4ffba023-1e13-4b2c-91b5-a9b708593483</t>
  </si>
  <si>
    <t>c70ffc3a</t>
  </si>
  <si>
    <t>1a470036-5770-4183-8039-7e1032f876fc</t>
  </si>
  <si>
    <t>fd34517e</t>
  </si>
  <si>
    <t>8d2f3778-8fa7-4905-9e42-699c1aef8f47</t>
  </si>
  <si>
    <t>2f922d0e</t>
  </si>
  <si>
    <t>3550aa15-f682-49f0-8071-4f699436b694</t>
  </si>
  <si>
    <t>94151cb7</t>
  </si>
  <si>
    <t>af05cb77-f727-4e2c-8658-13b5579ac087</t>
  </si>
  <si>
    <t>70d7c0c4</t>
  </si>
  <si>
    <t>ce6043fa-3d96-404b-be7b-8735b5a995ec</t>
  </si>
  <si>
    <t>71b26221</t>
  </si>
  <si>
    <t>f93a4c3e-e58a-4bee-a9c4-9aae75854893</t>
  </si>
  <si>
    <t>05f75846</t>
  </si>
  <si>
    <t>7ac78798-33af-4bb6-b177-cff6a966da61</t>
  </si>
  <si>
    <t>c90f85f7</t>
  </si>
  <si>
    <t>b6d8b934-316e-4aec-ae4b-d3cfa9e0f805</t>
  </si>
  <si>
    <t>1ca671e9</t>
  </si>
  <si>
    <t>8a071a27-a6fb-4f08-9854-e5ce71816098</t>
  </si>
  <si>
    <t>31171741</t>
  </si>
  <si>
    <t>c150a5c1-1ebf-4116-a617-886b98098c2a</t>
  </si>
  <si>
    <t>f0044bf6</t>
  </si>
  <si>
    <t>75e9c1b5-98c4-4196-b50f-5438e101ff3d</t>
  </si>
  <si>
    <t>2da3c2b9</t>
  </si>
  <si>
    <t>e20c0f55-188d-47e5-9655-f2ae4783de4e</t>
  </si>
  <si>
    <t>117a16aa</t>
  </si>
  <si>
    <t>01b6c920-01b6-4a37-8a14-a6982d3d03a7</t>
  </si>
  <si>
    <t>dfa2832a</t>
  </si>
  <si>
    <t>c954899c-a58e-4f76-9fd0-58063aa2568f</t>
  </si>
  <si>
    <t>62ae46f9</t>
  </si>
  <si>
    <t>b8f68b55-9df1-4cb0-9979-3310baa60986</t>
  </si>
  <si>
    <t>e9734e64</t>
  </si>
  <si>
    <t>ce247cd6-bf35-4dd9-897d-f3009290ea28</t>
  </si>
  <si>
    <t>6ec6f46b</t>
  </si>
  <si>
    <t>785ac98e-1cc0-4b6a-bd88-ac1a21c7415a</t>
  </si>
  <si>
    <t>8032b457</t>
  </si>
  <si>
    <t>e63d2d5b-cba4-4ab0-8c99-a4dde2efe2a9</t>
  </si>
  <si>
    <t>b4d47c1c</t>
  </si>
  <si>
    <t>e39eae38-a709-41b1-8251-fcf37467011a</t>
  </si>
  <si>
    <t>656cf8a2</t>
  </si>
  <si>
    <t>217895d3-d3ba-4ef7-812a-2eae1bff773e</t>
  </si>
  <si>
    <t>853f6f56</t>
  </si>
  <si>
    <t>bb72192e-72a6-4d9c-8b25-6d5cc077849a</t>
  </si>
  <si>
    <t>d791c88e</t>
  </si>
  <si>
    <t>63895fdd-051f-45f6-91a8-4723da1cae3c</t>
  </si>
  <si>
    <t>3cbfa200</t>
  </si>
  <si>
    <t>64c06974-a887-4d85-adf9-154a4b98b5b9</t>
  </si>
  <si>
    <t>2569f992</t>
  </si>
  <si>
    <t>e9ffe94f-0705-4041-b774-9457e8cbb98f</t>
  </si>
  <si>
    <t>63efe88c</t>
  </si>
  <si>
    <t>c22328a3-e036-454b-a97b-6c0240d10b9e</t>
  </si>
  <si>
    <t>66fd6348</t>
  </si>
  <si>
    <t>731ed583-1f77-4c3b-a121-e46a58732215</t>
  </si>
  <si>
    <t>54470a9a</t>
  </si>
  <si>
    <t>acbda9b6-7730-4453-a86d-9741514b7356</t>
  </si>
  <si>
    <t>8a88a8f8</t>
  </si>
  <si>
    <t>8282f82c-cd3b-4e21-b232-b5b5c9aa9754</t>
  </si>
  <si>
    <t>1616c4c8</t>
  </si>
  <si>
    <t>6bb614c6-9186-4835-aad7-4554ba288531</t>
  </si>
  <si>
    <t>11d44ca2</t>
  </si>
  <si>
    <t>42c8cf92-037b-45b8-9d21-33e0af536749</t>
  </si>
  <si>
    <t>bf055e99</t>
  </si>
  <si>
    <t>1d092ade-e7af-40c5-9b82-97fdd82d6a0f</t>
  </si>
  <si>
    <t>f7991faa</t>
  </si>
  <si>
    <t>1d732252-bd0d-4ac6-8e72-b5afe1d9b95b</t>
  </si>
  <si>
    <t>a0e94092</t>
  </si>
  <si>
    <t>6e9e2fba-966d-4385-bfe3-fe37fd2e4c77</t>
  </si>
  <si>
    <t>6d612d8d</t>
  </si>
  <si>
    <t>3875077f-52f9-4ca0-9e60-8aca55099235</t>
  </si>
  <si>
    <t>57621b7a</t>
  </si>
  <si>
    <t>29b57263-ec32-4e38-8941-4387aa078c7c</t>
  </si>
  <si>
    <t>8cf12650</t>
  </si>
  <si>
    <t>5092e198-98c3-472c-9e19-0598a1200836</t>
  </si>
  <si>
    <t>48dd29b1</t>
  </si>
  <si>
    <t>7cac3778-cdb4-43fd-b955-ef4a8e61db6f</t>
  </si>
  <si>
    <t>b014b040</t>
  </si>
  <si>
    <t>4de830ab-a181-48bf-a4ff-812056aa817d</t>
  </si>
  <si>
    <t>de9aa930</t>
  </si>
  <si>
    <t>c487847c-e9e0-4fe6-9c5e-bd2faf14c896</t>
  </si>
  <si>
    <t>d4856dcf</t>
  </si>
  <si>
    <t>e6f44d5a-262e-4c33-a066-cdf2e909ec29</t>
  </si>
  <si>
    <t>449fa9e0</t>
  </si>
  <si>
    <t>7df4b47d-ff4a-4603-9d5e-788a01755a36</t>
  </si>
  <si>
    <t>03dccf35</t>
  </si>
  <si>
    <t>0f357077-d3c9-4532-a126-230a36aba9f2</t>
  </si>
  <si>
    <t>00ed20bc</t>
  </si>
  <si>
    <t>9a10c685-7a52-4319-96d2-c81ddb7ef0f6</t>
  </si>
  <si>
    <t>38b03d0e</t>
  </si>
  <si>
    <t>7442f8a6-1f69-4bb1-a599-a9d58bc01ed8</t>
  </si>
  <si>
    <t>88a72c71</t>
  </si>
  <si>
    <t>3f4cc2f5-aa25-41d9-9ded-444782def0ca</t>
  </si>
  <si>
    <t>e866304e</t>
  </si>
  <si>
    <t>bc213c20-c151-4cdf-b53e-0109a162bf8e</t>
  </si>
  <si>
    <t>67cb74ad</t>
  </si>
  <si>
    <t>d102a0fe-a9d4-493b-a04b-cd490c3ade72</t>
  </si>
  <si>
    <t>3efaade9</t>
  </si>
  <si>
    <t>dff95a3a-24a0-4471-ac4a-e2e9f17b4472</t>
  </si>
  <si>
    <t>74336a5c</t>
  </si>
  <si>
    <t>65bfc028-db6d-4089-b4c4-94f2754b5fb5</t>
  </si>
  <si>
    <t>ad09702f</t>
  </si>
  <si>
    <t>94aa1e80-27ba-47ee-8063-de6b9d2b4c6a</t>
  </si>
  <si>
    <t>f083defc</t>
  </si>
  <si>
    <t>b9a9fff2-b73a-41dd-8caf-49b567f661c0</t>
  </si>
  <si>
    <t>c9a3a24a</t>
  </si>
  <si>
    <t>16895f92-33fb-4145-af41-27261d8a14d6</t>
  </si>
  <si>
    <t>9f59d99b</t>
  </si>
  <si>
    <t>563c019d-b2a7-453a-bd66-56753fcd8719</t>
  </si>
  <si>
    <t>38e65916</t>
  </si>
  <si>
    <t>58fd8e15-10fb-4bd7-8751-574240b3c649</t>
  </si>
  <si>
    <t>b20355ef</t>
  </si>
  <si>
    <t>a2903b3f-4ca0-44ee-9107-624dfdb1fa7c</t>
  </si>
  <si>
    <t>cfd1b8a3</t>
  </si>
  <si>
    <t>74b9c8a7-c533-4b17-9d83-a774de6d0cb8</t>
  </si>
  <si>
    <t>c18883bb</t>
  </si>
  <si>
    <t>43f41851-21f8-456d-b571-0ebf81c60d3e</t>
  </si>
  <si>
    <t>8ea77da8</t>
  </si>
  <si>
    <t>64efc361-d9b4-4df6-828a-4c8eb22baa53</t>
  </si>
  <si>
    <t>82e86747</t>
  </si>
  <si>
    <t>4e4df063-dd77-46fd-98ff-e29ac17cda89</t>
  </si>
  <si>
    <t>67067d95</t>
  </si>
  <si>
    <t>87965b68-7c7f-46fa-b58d-13c91ade56da</t>
  </si>
  <si>
    <t>fe39f01b</t>
  </si>
  <si>
    <t>fec9462c-e6a3-400c-aaaa-280fd9b50b60</t>
  </si>
  <si>
    <t>e29ab465</t>
  </si>
  <si>
    <t>275abfe1-d60e-44ee-bfac-fbf677441de6</t>
  </si>
  <si>
    <t>ef626c84</t>
  </si>
  <si>
    <t>dde9e080-f53b-432a-bdfa-66ffc09d243f</t>
  </si>
  <si>
    <t>0246d812</t>
  </si>
  <si>
    <t>773c088e-aa08-417d-aece-e9f1fdd8abac</t>
  </si>
  <si>
    <t>11b3f5b8</t>
  </si>
  <si>
    <t>f50880d3-84b8-49ff-8824-cc838aa11d40</t>
  </si>
  <si>
    <t>1547dcca</t>
  </si>
  <si>
    <t>cd8078a3-205f-4c78-91d6-11ebf56ba3c0</t>
  </si>
  <si>
    <t>071b63e0</t>
  </si>
  <si>
    <t>9487224f-bf00-473b-9b0d-fe7cde7d2070</t>
  </si>
  <si>
    <t>f70dd5af</t>
  </si>
  <si>
    <t>f589eb17-674f-45d6-8e05-91db32a17e05</t>
  </si>
  <si>
    <t>c68a5ebb</t>
  </si>
  <si>
    <t>e4aa3ecc-7b35-4245-ab39-d898d17b75d7</t>
  </si>
  <si>
    <t>67f68c77</t>
  </si>
  <si>
    <t>1f77ceaf-38d6-4f53-b02d-6f2057743f5f</t>
  </si>
  <si>
    <t>71540b21</t>
  </si>
  <si>
    <t>ac401746-4324-486e-af86-438ef55f5246</t>
  </si>
  <si>
    <t>128b8f7b</t>
  </si>
  <si>
    <t>39ed0671-fbb8-4bf4-a547-71bbe011aefe</t>
  </si>
  <si>
    <t>487d6a7c</t>
  </si>
  <si>
    <t>8724deb4-3482-40f4-8051-ad8ccbbec875</t>
  </si>
  <si>
    <t>eb9d1c6d</t>
  </si>
  <si>
    <t>f8912423-916d-42cf-b068-27db12a74528</t>
  </si>
  <si>
    <t>49f292b1</t>
  </si>
  <si>
    <t>ff953803-d4ac-4097-9926-de4a84235551</t>
  </si>
  <si>
    <t>e29a98ad</t>
  </si>
  <si>
    <t>5ce50d7d-dd61-4c8c-bb10-205ebef9460b</t>
  </si>
  <si>
    <t>6c862cc8</t>
  </si>
  <si>
    <t>36776e97-0f26-4ce5-8a3b-8075e2955216</t>
  </si>
  <si>
    <t>82d25ba7</t>
  </si>
  <si>
    <t>f7719e61-05fe-4a7e-a077-927bb2fb7eb5</t>
  </si>
  <si>
    <t>99755f89</t>
  </si>
  <si>
    <t>458f4654-95fd-427f-97c8-669b7651878b</t>
  </si>
  <si>
    <t>be588308</t>
  </si>
  <si>
    <t>09e6c46e-3d27-438e-a562-d26e35fa16da</t>
  </si>
  <si>
    <t>9ca29751</t>
  </si>
  <si>
    <t>8d69e72e-3ae2-4fde-aa0f-65b55e217cef</t>
  </si>
  <si>
    <t>70cb138b</t>
  </si>
  <si>
    <t>10e15fa0-21c0-44dd-9c84-d3f157119005</t>
  </si>
  <si>
    <t>d0334d5f</t>
  </si>
  <si>
    <t>61a5c4d4-64d8-491c-83fe-d017fbf177ee</t>
  </si>
  <si>
    <t>22aeb868</t>
  </si>
  <si>
    <t>3e683ce4-e92f-47f1-a026-239dce43e57a</t>
  </si>
  <si>
    <t>3bbaa684</t>
  </si>
  <si>
    <t>27eea577-41c6-4f2e-838c-76395da86235</t>
  </si>
  <si>
    <t>7a321db7</t>
  </si>
  <si>
    <t>24f79e0c-35fc-4b44-965f-2ca31abd0c8f</t>
  </si>
  <si>
    <t>b20fbfe1</t>
  </si>
  <si>
    <t>bf2ace98-38ab-4b8e-958f-6aaa0fcece85</t>
  </si>
  <si>
    <t>bca79777</t>
  </si>
  <si>
    <t>96248a49-052e-4f55-ac68-f1827208924b</t>
  </si>
  <si>
    <t>a18983aa</t>
  </si>
  <si>
    <t>a780554f-7a84-494e-af98-b17ed3e215e5</t>
  </si>
  <si>
    <t>dd337d08</t>
  </si>
  <si>
    <t>4706a668-c040-4e35-ad25-85b7233e9473</t>
  </si>
  <si>
    <t>bf7255cd</t>
  </si>
  <si>
    <t>62f5ae5b-b7f4-47c0-8188-8b9ef2e1dd8d</t>
  </si>
  <si>
    <t>9b550593</t>
  </si>
  <si>
    <t>9d1d9658-0e99-40a2-ab5f-db30c08bd284</t>
  </si>
  <si>
    <t>cc08733f</t>
  </si>
  <si>
    <t>1e6b6d7f-8db7-4ca6-bfd1-00ad89a6a87e</t>
  </si>
  <si>
    <t>1bad7701</t>
  </si>
  <si>
    <t>65a1380b-50e6-4d4d-b7fc-b1d74259182b</t>
  </si>
  <si>
    <t>46bd6146</t>
  </si>
  <si>
    <t>75f53d94-b37e-46b9-b59a-1db14f183aaa</t>
  </si>
  <si>
    <t>3bc1d4e7</t>
  </si>
  <si>
    <t>8a3834c8-d085-4009-bc64-98a1c85ad7f9</t>
  </si>
  <si>
    <t>c276af01</t>
  </si>
  <si>
    <t>d3209487-e5b6-484b-b80c-61194e1b07f3</t>
  </si>
  <si>
    <t>12cc3e3e</t>
  </si>
  <si>
    <t>b6dc5777-ac0b-48f8-ac47-b255d1e13c68</t>
  </si>
  <si>
    <t>a02a97cf</t>
  </si>
  <si>
    <t>268dd4f5-4e2a-4dbc-a10d-cc76a5d75361</t>
  </si>
  <si>
    <t>ca85c917</t>
  </si>
  <si>
    <t>dbb8d823-4b8a-44ad-a958-53d13d2d6343</t>
  </si>
  <si>
    <t>e470ec7b</t>
  </si>
  <si>
    <t>e9bed417-ee33-4c8a-ae3b-6542bb043ef7</t>
  </si>
  <si>
    <t>f5bc499a</t>
  </si>
  <si>
    <t>72b1cb5f-f9e6-4820-8b76-3ce5bb165afd</t>
  </si>
  <si>
    <t>014923ea</t>
  </si>
  <si>
    <t>0827f7fc-c07b-48f7-a2c5-466be1678475</t>
  </si>
  <si>
    <t>cd97d1b2</t>
  </si>
  <si>
    <t>0463d324-eac0-4bc7-852f-6d636dd19771</t>
  </si>
  <si>
    <t>ca8adced</t>
  </si>
  <si>
    <t>0d3b5a6d-e48c-4d1a-9f37-f380bcf46dbd</t>
  </si>
  <si>
    <t>b466270b</t>
  </si>
  <si>
    <t>7582b65d-108d-4f4f-8200-f0367393b297</t>
  </si>
  <si>
    <t>646df038</t>
  </si>
  <si>
    <t>a1c08fe2-2e0f-4c3b-bc48-d0f9d604c709</t>
  </si>
  <si>
    <t>206fc327</t>
  </si>
  <si>
    <t>c93c70c8-58d6-4c81-8d89-c60855925cf1</t>
  </si>
  <si>
    <t>cbfd1c2b</t>
  </si>
  <si>
    <t>23a833b6-2ba3-410e-b4f4-5c4cdbfc44fe</t>
  </si>
  <si>
    <t>5c8b0e11</t>
  </si>
  <si>
    <t>308630a6-ecaa-4a71-89a2-e7e6c67a25a4</t>
  </si>
  <si>
    <t>1b03a424</t>
  </si>
  <si>
    <t>53c95d1d-bc91-4350-97ca-0e11ff727560</t>
  </si>
  <si>
    <t>0d043b04</t>
  </si>
  <si>
    <t>a1cf30a4-8dea-43ef-ac1d-341057eade9a</t>
  </si>
  <si>
    <t>cf773302</t>
  </si>
  <si>
    <t>661c7f2e-13ee-45ac-8169-671b574b2d42</t>
  </si>
  <si>
    <t>b500ca93</t>
  </si>
  <si>
    <t>3f5cd257-d23f-4d6e-bfaf-84fe61e4d243</t>
  </si>
  <si>
    <t>4a6c75e2</t>
  </si>
  <si>
    <t>a47af5de-5479-4219-89bc-ab9857fcf8a9</t>
  </si>
  <si>
    <t>f81d32be</t>
  </si>
  <si>
    <t>b7329d08-a6f0-4ff7-bc55-a63fe38ecaae</t>
  </si>
  <si>
    <t>bebd0a7f</t>
  </si>
  <si>
    <t>d934c7c2-279a-4edd-abe1-ade71a42f1d8</t>
  </si>
  <si>
    <t>02e62764</t>
  </si>
  <si>
    <t>f54cc615-0490-4a95-bcd2-199cf55da387</t>
  </si>
  <si>
    <t>f7c971aa</t>
  </si>
  <si>
    <t>48e71a8f-22aa-4ecc-a0e4-9fd467a94c45</t>
  </si>
  <si>
    <t>6980349e</t>
  </si>
  <si>
    <t>94c19a55-a84f-4753-9c21-7b37936fdfde</t>
  </si>
  <si>
    <t>53f33466</t>
  </si>
  <si>
    <t>4eeb8848-9a97-4aec-bf31-894c8d870887</t>
  </si>
  <si>
    <t>93cba29f</t>
  </si>
  <si>
    <t>e7689e04-0560-4c10-815d-2cb361d43d9c</t>
  </si>
  <si>
    <t>0dbcc2e5</t>
  </si>
  <si>
    <t>ff1a5110-4820-4757-8a48-93a67140c427</t>
  </si>
  <si>
    <t>aa92bc9b</t>
  </si>
  <si>
    <t>fe1460bf-8b48-4f00-b3df-e1f3f2741213</t>
  </si>
  <si>
    <t>a63898bf</t>
  </si>
  <si>
    <t>6c68f540-8e57-4859-a990-dd01f7652924</t>
  </si>
  <si>
    <t>52bd9d6f</t>
  </si>
  <si>
    <t>7ccd0155-23f3-40f8-95fc-e3ac378474e9</t>
  </si>
  <si>
    <t>bb9ac914</t>
  </si>
  <si>
    <t>747850e9-9080-4d74-9a65-fe673705f82a</t>
  </si>
  <si>
    <t>01717cd5</t>
  </si>
  <si>
    <t>e5c698fd-ebfd-495f-a124-316d2e9f1e91</t>
  </si>
  <si>
    <t>33d0c46d</t>
  </si>
  <si>
    <t>7eaa07f3-81f9-4540-9b15-5fff64e5d4e1</t>
  </si>
  <si>
    <t>e72a0720</t>
  </si>
  <si>
    <t>28a72f9c-24b7-4f8f-b9ea-a65290427552</t>
  </si>
  <si>
    <t>bf2ee9af</t>
  </si>
  <si>
    <t>1666a028-97ca-48a9-b32c-a19ce569c21e</t>
  </si>
  <si>
    <t>fac0fd29</t>
  </si>
  <si>
    <t>24212b2c-1324-4954-9369-a1e727b4fa9c</t>
  </si>
  <si>
    <t>bd61935d</t>
  </si>
  <si>
    <t>cf1e824e-5351-4f11-b0fc-8f4abcc8149d</t>
  </si>
  <si>
    <t>edc7a052</t>
  </si>
  <si>
    <t>c0aea2a4-17b2-4876-b3f4-33b027233397</t>
  </si>
  <si>
    <t>de47c94c</t>
  </si>
  <si>
    <t>456ec43d-20fe-4279-93ed-67baa37a4e8a</t>
  </si>
  <si>
    <t>9ec7459a</t>
  </si>
  <si>
    <t>6ac880ad-915f-4220-ae02-7d364cc47f1c</t>
  </si>
  <si>
    <t>3c1ad95a</t>
  </si>
  <si>
    <t>a788d9b6-28fc-4955-bc79-42123db4f0f0</t>
  </si>
  <si>
    <t>009af3a8</t>
  </si>
  <si>
    <t>9c456405-b175-4b89-b5dd-e9b006c2663a</t>
  </si>
  <si>
    <t>98077dff</t>
  </si>
  <si>
    <t>daa7ceaa-e97c-47d7-91ec-8d4710570db9</t>
  </si>
  <si>
    <t>ca090cf0</t>
  </si>
  <si>
    <t>95021990-d7c9-4e6a-ac99-8703cd984c2c</t>
  </si>
  <si>
    <t>122a5d19</t>
  </si>
  <si>
    <t>9c9d51f5-8379-4ec7-9185-bce0cfbf87f1</t>
  </si>
  <si>
    <t>00a0bb17</t>
  </si>
  <si>
    <t>269c711b-72b3-4cc5-8978-c64049d4ec2e</t>
  </si>
  <si>
    <t>dcb55c8d</t>
  </si>
  <si>
    <t>6832ade5-5eb0-40ed-8bf6-69f0c761fda0</t>
  </si>
  <si>
    <t>7fbc2db3</t>
  </si>
  <si>
    <t>06a8b3b5-3e10-409c-84a1-51483d6b953e</t>
  </si>
  <si>
    <t>5de77d62</t>
  </si>
  <si>
    <t>12fc4f2f-e318-437f-8b80-e86bdc969bb0</t>
  </si>
  <si>
    <t>fa7b1f0e</t>
  </si>
  <si>
    <t>9f8d8a9d-e711-449c-89f3-e8aadeea437b</t>
  </si>
  <si>
    <t>44ef4624</t>
  </si>
  <si>
    <t>bfbcf462-87df-4ccf-9a9d-885510438782</t>
  </si>
  <si>
    <t>d74fc94a</t>
  </si>
  <si>
    <t>24755338-ba00-4a30-b43f-00b5e5de32f6</t>
  </si>
  <si>
    <t>3c88ee79</t>
  </si>
  <si>
    <t>4ae8275b-4435-4ded-89c6-a7ab698fef0a</t>
  </si>
  <si>
    <t>a1997ef5</t>
  </si>
  <si>
    <t>5f799564-f280-4be6-8836-be005dc71354</t>
  </si>
  <si>
    <t>dfc4da72</t>
  </si>
  <si>
    <t>27279eb7-05a2-4b0c-9b86-d98e02f254d3</t>
  </si>
  <si>
    <t>2209a72d</t>
  </si>
  <si>
    <t>8b7e366f-93c3-417a-9660-badd647d412c</t>
  </si>
  <si>
    <t>5b97cec9</t>
  </si>
  <si>
    <t>14a240b6-f11f-42f6-ade9-396e7914b30d</t>
  </si>
  <si>
    <t>4a717c03</t>
  </si>
  <si>
    <t>aaafd972-c35f-4df2-ada7-63796788d387</t>
  </si>
  <si>
    <t>59b15c55</t>
  </si>
  <si>
    <t>11493505-ecdc-4247-bd8c-bf84e6dd4640</t>
  </si>
  <si>
    <t>83a34a84</t>
  </si>
  <si>
    <t>e50b78eb-1862-42a9-89a1-ca0a128152f8</t>
  </si>
  <si>
    <t>58a1395b</t>
  </si>
  <si>
    <t>a37b545f-6fed-4aec-b36f-8d7b818c1622</t>
  </si>
  <si>
    <t>97f16eda</t>
  </si>
  <si>
    <t>058178d4-546a-48f2-b453-4e64658151aa</t>
  </si>
  <si>
    <t>9bf224e0</t>
  </si>
  <si>
    <t>8a9d5932-d821-421b-8603-e9f1bade073c</t>
  </si>
  <si>
    <t>105840d9</t>
  </si>
  <si>
    <t>ae5e5a51-ac7f-4678-8649-29c9bfb150e7</t>
  </si>
  <si>
    <t>49072c7e</t>
  </si>
  <si>
    <t>d3cd7543-5d94-40a1-af7f-a9f65ed0b709</t>
  </si>
  <si>
    <t>124e898f</t>
  </si>
  <si>
    <t>13030be6-e132-4457-bd67-066fdf07636a</t>
  </si>
  <si>
    <t>2cadfefa</t>
  </si>
  <si>
    <t>4dd1b582-87cc-4b53-9550-359fb8f48ad7</t>
  </si>
  <si>
    <t>80a6b60b</t>
  </si>
  <si>
    <t>ef74f034-bef4-42ee-8fca-6f981755c619</t>
  </si>
  <si>
    <t>df9cb436</t>
  </si>
  <si>
    <t>614d620f-54cc-4267-8f7e-dfb089600756</t>
  </si>
  <si>
    <t>74d0e0c5</t>
  </si>
  <si>
    <t>354852df-9d92-46fb-b650-696eebb937a1</t>
  </si>
  <si>
    <t>b77b1190</t>
  </si>
  <si>
    <t>fa70fa77-1221-47a8-bf16-a9c400e30dcb</t>
  </si>
  <si>
    <t>c1e4b6ac</t>
  </si>
  <si>
    <t>584e6107-2b2d-4806-b339-ac909884829f</t>
  </si>
  <si>
    <t>eab8433a</t>
  </si>
  <si>
    <t>9bd11bb7-d8b7-4b1c-ac58-df6715b5987d</t>
  </si>
  <si>
    <t>65003a09</t>
  </si>
  <si>
    <t>e8f15f18-21bc-4362-ae3b-29da2170c12d</t>
  </si>
  <si>
    <t>fb344ed2</t>
  </si>
  <si>
    <t>dabf9dbf-af10-49b9-8e6b-5bd4d6c5a8ca</t>
  </si>
  <si>
    <t>866ffc43</t>
  </si>
  <si>
    <t>aa38c1df-782f-40a4-96d6-6eb8a36f1c43</t>
  </si>
  <si>
    <t>d247e8d7</t>
  </si>
  <si>
    <t>69c304b1-b89b-412e-b6fe-4959afb5a77b</t>
  </si>
  <si>
    <t>29320136</t>
  </si>
  <si>
    <t>2723ec90-cb80-494c-9b4e-f984b8e11e1a</t>
  </si>
  <si>
    <t>516b8bd2</t>
  </si>
  <si>
    <t>a5794118-9e46-4278-904a-075aca061693</t>
  </si>
  <si>
    <t>5aa16e0c</t>
  </si>
  <si>
    <t>860ad44d-7858-4926-9dd9-785cfdc296ef</t>
  </si>
  <si>
    <t>54e999b7</t>
  </si>
  <si>
    <t>cf508de6-2f84-43fd-8e16-f656231b4b3a</t>
  </si>
  <si>
    <t>cb392e65</t>
  </si>
  <si>
    <t>1ffad131-32f5-4c59-91ac-4e3a947a2f33</t>
  </si>
  <si>
    <t>918fb35d</t>
  </si>
  <si>
    <t>9c37a6ad-e986-41d4-9a05-3c520aaebc55</t>
  </si>
  <si>
    <t>fd9216a3</t>
  </si>
  <si>
    <t>0cf11dae-d4ce-4b34-923d-4c594c376b35</t>
  </si>
  <si>
    <t>8bb9b9de</t>
  </si>
  <si>
    <t>c4cc9f8a-dbd7-4d1a-b117-63fd50608a7b</t>
  </si>
  <si>
    <t>ef31a7e7</t>
  </si>
  <si>
    <t>4b2f4c08-51c3-4ac1-9ba0-3c1e14ede986</t>
  </si>
  <si>
    <t>21ac5c0a</t>
  </si>
  <si>
    <t>f835d4f9-3e9f-44cd-8283-54e2baac5255</t>
  </si>
  <si>
    <t>65d4c7f3</t>
  </si>
  <si>
    <t>375ad4b4-b7ba-4d5f-82f6-d69e69cac250</t>
  </si>
  <si>
    <t>709c33de</t>
  </si>
  <si>
    <t>61fb76a8-53c7-4aa8-9106-2982ecf5f5a9</t>
  </si>
  <si>
    <t>058be1da</t>
  </si>
  <si>
    <t>52d03fbd-7cf4-40f4-883a-f14a722222af</t>
  </si>
  <si>
    <t>6c2a8557</t>
  </si>
  <si>
    <t>64bc4bbd-1e1c-41fc-962c-c377ab095a6d</t>
  </si>
  <si>
    <t>c8d6f912</t>
  </si>
  <si>
    <t>21b68f82-1f81-441f-b045-7ac8eae9f034</t>
  </si>
  <si>
    <t>84c6af6f</t>
  </si>
  <si>
    <t>06ae5136-e764-41fa-bee8-e1e167dec8a4</t>
  </si>
  <si>
    <t>3b2cb441</t>
  </si>
  <si>
    <t>26adfdca-a96e-47e3-bc72-3d562aaa83f6</t>
  </si>
  <si>
    <t>29dee786</t>
  </si>
  <si>
    <t>76a77642-b1b8-462f-973e-0fcf73b603c2</t>
  </si>
  <si>
    <t>bdca8ccb</t>
  </si>
  <si>
    <t>18a38bbe-3c3d-48fe-b795-2f64bfa4e027</t>
  </si>
  <si>
    <t>e9657c53</t>
  </si>
  <si>
    <t>0c24a33f-54c0-4fc6-8416-2e7398c5c5c8</t>
  </si>
  <si>
    <t>3b34fe30</t>
  </si>
  <si>
    <t>58bba184-5fc7-4744-af59-fd13676e5851</t>
  </si>
  <si>
    <t>6ed44709</t>
  </si>
  <si>
    <t>05240e59-e424-40ba-a6f0-e9274c549ece</t>
  </si>
  <si>
    <t>8dcb0aef</t>
  </si>
  <si>
    <t>7aff2149-c63b-4f77-b268-2a87c5905724</t>
  </si>
  <si>
    <t>17cbe3ef</t>
  </si>
  <si>
    <t>15467763-d7da-4ca6-85c2-1a40b781d36b</t>
  </si>
  <si>
    <t>bcf3ca60</t>
  </si>
  <si>
    <t>a4c39c3f-cbfc-4439-9c9d-f9decbc4e711</t>
  </si>
  <si>
    <t>ccb10a7a</t>
  </si>
  <si>
    <t>9a83fccc-4923-4ffd-bf09-882dfc8bd5a8</t>
  </si>
  <si>
    <t>5f58cb06</t>
  </si>
  <si>
    <t>b4a9e230-eede-4305-afd1-e709e976b5c9</t>
  </si>
  <si>
    <t>8a54d774</t>
  </si>
  <si>
    <t>60fa8ac0-f975-4351-ada3-28915add6f00</t>
  </si>
  <si>
    <t>8ac162d5</t>
  </si>
  <si>
    <t>dedfa581-29ec-407f-9de2-0244a94b3233</t>
  </si>
  <si>
    <t>99ceb58e</t>
  </si>
  <si>
    <t>626d2e1f-de4e-487b-b105-f4773c3273b7</t>
  </si>
  <si>
    <t>90dbb654</t>
  </si>
  <si>
    <t>7915783e-9dfc-4e59-b991-f9b0ba669856</t>
  </si>
  <si>
    <t>f5acc6bf</t>
  </si>
  <si>
    <t>601fc5b7-6e49-4cd4-ac75-cd4dae17121e</t>
  </si>
  <si>
    <t>95191a4a</t>
  </si>
  <si>
    <t>5f24d7fb-be47-4f25-bec5-7118f4868e4b</t>
  </si>
  <si>
    <t>26e884b1</t>
  </si>
  <si>
    <t>821dc57b-9e3e-4cb0-b8fb-1bb1878e2d21</t>
  </si>
  <si>
    <t>042c26e9</t>
  </si>
  <si>
    <t>485e6398-43ea-43d5-ac81-6359bfc6be2c</t>
  </si>
  <si>
    <t>76d4469a</t>
  </si>
  <si>
    <t>7b7bb4ad-e72c-43f2-84e1-79f2e948d081</t>
  </si>
  <si>
    <t>31ea2391</t>
  </si>
  <si>
    <t>eb645634-2fbe-4ae4-99c0-d775be248356</t>
  </si>
  <si>
    <t>71c83d4c</t>
  </si>
  <si>
    <t>cd2e6ca4-0a83-4c74-b3d9-b6f9b1bde679</t>
  </si>
  <si>
    <t>bf6e87d8</t>
  </si>
  <si>
    <t>1926e23f-8a05-4952-8a93-42399fe86a17</t>
  </si>
  <si>
    <t>a700338d</t>
  </si>
  <si>
    <t>411df12a-795d-47e1-976f-566a47e6e5e3</t>
  </si>
  <si>
    <t>1e669813</t>
  </si>
  <si>
    <t>6fefc693-1afa-4392-84ce-0c60362e5e74</t>
  </si>
  <si>
    <t>7dd1a91b</t>
  </si>
  <si>
    <t>393036b1-d5ab-4126-9569-4062132a79e1</t>
  </si>
  <si>
    <t>cd9984c3</t>
  </si>
  <si>
    <t>bc78afd3-bc7a-4dc4-948d-7482c3bf6f4b</t>
  </si>
  <si>
    <t>4e3c5246</t>
  </si>
  <si>
    <t>342f806d-11ca-49b2-acb5-5b988bbd12a6</t>
  </si>
  <si>
    <t>b782d458</t>
  </si>
  <si>
    <t>3d4dd5f4-9895-414e-b8a5-f552d4133d2a</t>
  </si>
  <si>
    <t>9a6ce9da</t>
  </si>
  <si>
    <t>0d4cd954-c0b3-4877-a0b3-1f4cba205b3e</t>
  </si>
  <si>
    <t>48b96a8f</t>
  </si>
  <si>
    <t>263f2db7-e1c8-412d-9238-53581158a875</t>
  </si>
  <si>
    <t>3c3ab171</t>
  </si>
  <si>
    <t>0b9c196d-d461-4130-9d11-1776a49a0a89</t>
  </si>
  <si>
    <t>c5e8df52</t>
  </si>
  <si>
    <t>90792e2f-d068-4e2e-8622-552b89609978</t>
  </si>
  <si>
    <t>13c84276</t>
  </si>
  <si>
    <t>148ab8c7-d5c2-40ca-b8fb-2255621670a9</t>
  </si>
  <si>
    <t>cdff478e</t>
  </si>
  <si>
    <t>f916af36-660e-4e5b-8da2-d243b47856b2</t>
  </si>
  <si>
    <t>8ae5e3fa</t>
  </si>
  <si>
    <t>48e26fa0-287d-4231-83ad-146292d05041</t>
  </si>
  <si>
    <t>e9dc7100</t>
  </si>
  <si>
    <t>cdc6fc81-fc94-4a5f-8182-912b5891e649</t>
  </si>
  <si>
    <t>04bc58f5</t>
  </si>
  <si>
    <t>c3068f0e-ef9e-4568-baca-a565c83b15ad</t>
  </si>
  <si>
    <t>a7b8763e</t>
  </si>
  <si>
    <t>8d7e4e0a-950b-4ad7-a1b8-041e99b5079f</t>
  </si>
  <si>
    <t>da284e3a</t>
  </si>
  <si>
    <t>c7565dc3-1e85-4e0e-87c9-e4b7247f0d97</t>
  </si>
  <si>
    <t>21b1e0f1</t>
  </si>
  <si>
    <t>11e36f7f-d2d0-46b6-a720-488a45e8103c</t>
  </si>
  <si>
    <t>0b2530f9</t>
  </si>
  <si>
    <t>ea45e719-1d07-4d23-bb64-07e26337835b</t>
  </si>
  <si>
    <t>fa2f4b7a</t>
  </si>
  <si>
    <t>be61ead7-1108-4026-a15e-a81df1b424e8</t>
  </si>
  <si>
    <t>031ef9af</t>
  </si>
  <si>
    <t>3faec5d2-0f76-425e-a0f7-ecd24700a357</t>
  </si>
  <si>
    <t>3b20e782</t>
  </si>
  <si>
    <t>41b227c7-2772-4e39-b546-15c4e0ce3153</t>
  </si>
  <si>
    <t>8e4dd948</t>
  </si>
  <si>
    <t>8d7f2c3a-3267-4944-b3b4-c2c015482ef7</t>
  </si>
  <si>
    <t>66b93673</t>
  </si>
  <si>
    <t>1064b052-1b21-41a3-8351-418b6f431118</t>
  </si>
  <si>
    <t>c85ed865</t>
  </si>
  <si>
    <t>03e80c39-bae7-4a58-9ff1-8d81ed7a44da</t>
  </si>
  <si>
    <t>f35f79b3</t>
  </si>
  <si>
    <t>ce4b3f26-420d-42bf-8334-8c3484c6e5a8</t>
  </si>
  <si>
    <t>5a1d5943</t>
  </si>
  <si>
    <t>0445ae1a-c675-4909-9448-967f8cd769b7</t>
  </si>
  <si>
    <t>fec60633</t>
  </si>
  <si>
    <t>8ac460b5-2cdb-40b4-a9e6-1b4eac272f81</t>
  </si>
  <si>
    <t>d7d0e8cf</t>
  </si>
  <si>
    <t>9f36b100-d5a9-4e07-8c29-fc9df3cb2075</t>
  </si>
  <si>
    <t>7138305e</t>
  </si>
  <si>
    <t>1b3203d0-003c-4901-9b45-c75520aecc72</t>
  </si>
  <si>
    <t>613aaeb4</t>
  </si>
  <si>
    <t>3698ff64-3db9-404e-bebf-7efdf9d8f7df</t>
  </si>
  <si>
    <t>e01af643</t>
  </si>
  <si>
    <t>7885a161-5fb4-429f-affb-5a43e48163d9</t>
  </si>
  <si>
    <t>77e2bb67</t>
  </si>
  <si>
    <t>23d6baf8-4492-4415-84ba-e8e65f972070</t>
  </si>
  <si>
    <t>f87fa54c</t>
  </si>
  <si>
    <t>3ff71b7b-d9a5-4560-ace0-60003d250bed</t>
  </si>
  <si>
    <t>5aeb7c6a</t>
  </si>
  <si>
    <t>a1ad3ade-d686-4333-9b14-8e6a8ea1291c</t>
  </si>
  <si>
    <t>a31d900a</t>
  </si>
  <si>
    <t>bd888067-28cb-49df-84e5-3bfa8bdf6c8d</t>
  </si>
  <si>
    <t>cd9ae7d3</t>
  </si>
  <si>
    <t>ffce5514-8625-402d-a9ab-5ff702fc2c9b</t>
  </si>
  <si>
    <t>f79d0aa1</t>
  </si>
  <si>
    <t>9a7effea-a63b-4480-8234-fbc108ca6b50</t>
  </si>
  <si>
    <t>85c6e12c</t>
  </si>
  <si>
    <t>273f7a6a-9ef6-4d6a-8c83-2726a779f2b0</t>
  </si>
  <si>
    <t>e780166f</t>
  </si>
  <si>
    <t>109f0054-8c71-46af-8a66-b13e12d6e3f2</t>
  </si>
  <si>
    <t>f4b4af48</t>
  </si>
  <si>
    <t>8c775d9e-a889-417a-9101-3baac7a799b0</t>
  </si>
  <si>
    <t>39e45f33</t>
  </si>
  <si>
    <t>91b04986-6095-423e-9cac-164fc34a9e40</t>
  </si>
  <si>
    <t>5b9de564</t>
  </si>
  <si>
    <t>c790b823-f76d-46b6-99b9-bf7aeda1df82</t>
  </si>
  <si>
    <t>ad485bb9</t>
  </si>
  <si>
    <t>f7b9b7e1-cbd3-4bf7-9b80-74fbf8d6ccd9</t>
  </si>
  <si>
    <t>08824c8d</t>
  </si>
  <si>
    <t>ddc278db-2d57-4a3a-a736-3b7cbe6f6500</t>
  </si>
  <si>
    <t>6f3bd21c</t>
  </si>
  <si>
    <t>405bdf61-37f6-483a-9332-deac95960d80</t>
  </si>
  <si>
    <t>1d4d191e</t>
  </si>
  <si>
    <t>e57e77ef-7d51-4ad8-9b43-58e0ed7978c6</t>
  </si>
  <si>
    <t>935d7e62</t>
  </si>
  <si>
    <t>b53c9ac0-d97e-418c-8163-6acb109fa74c</t>
  </si>
  <si>
    <t>f2144501</t>
  </si>
  <si>
    <t>1628d7e8-c84a-4038-8d01-6973d634dc76</t>
  </si>
  <si>
    <t>258f19a0</t>
  </si>
  <si>
    <t>ab1b15a1-3269-49f4-bb9b-c85fb7a7632b</t>
  </si>
  <si>
    <t>546df39e</t>
  </si>
  <si>
    <t>3067b418-a598-4e1d-a94b-10739abb6f32</t>
  </si>
  <si>
    <t>b76ff409</t>
  </si>
  <si>
    <t>1f388f53-61fa-4d01-8475-2731a5478eeb</t>
  </si>
  <si>
    <t>82d5fa13</t>
  </si>
  <si>
    <t>e52e004c-c512-4d2c-bbf8-49a291f738fc</t>
  </si>
  <si>
    <t>28ec13a6</t>
  </si>
  <si>
    <t>efa54a21-0744-4168-9c22-a4151f66b91d</t>
  </si>
  <si>
    <t>e2722136</t>
  </si>
  <si>
    <t>f7faca58-fef3-4e66-8c46-b469f3c780c5</t>
  </si>
  <si>
    <t>24f0e69d</t>
  </si>
  <si>
    <t>416430b5-9326-428d-a65c-67002d884326</t>
  </si>
  <si>
    <t>9d00b219</t>
  </si>
  <si>
    <t>366a901d-6610-46e6-a417-9fbd862fbaf6</t>
  </si>
  <si>
    <t>6be9f445</t>
  </si>
  <si>
    <t>f9a74ebd-d026-4eed-8267-b0d6ce07c8fa</t>
  </si>
  <si>
    <t>a5e7b985</t>
  </si>
  <si>
    <t>48dbf232-decf-41f2-84bf-3e4088c8c313</t>
  </si>
  <si>
    <t>bc582c6e</t>
  </si>
  <si>
    <t>93b185a5-4ea7-477f-9f83-f0499a29c7a7</t>
  </si>
  <si>
    <t>d3f35117</t>
  </si>
  <si>
    <t>c19a2e0e-7abb-4764-a2cc-707d5800f9ee</t>
  </si>
  <si>
    <t>f78f1313</t>
  </si>
  <si>
    <t>04beea16-eafa-4bfb-9813-8715196c6dba</t>
  </si>
  <si>
    <t>cd608154</t>
  </si>
  <si>
    <t>e1a30455-e35e-4ee2-8901-1f98be491316</t>
  </si>
  <si>
    <t>c7cc7a93</t>
  </si>
  <si>
    <t>61605808-c888-4b9e-b206-527ab0ec9884</t>
  </si>
  <si>
    <t>f3cdb40f</t>
  </si>
  <si>
    <t>8ccf9f61-d20b-448a-b521-c273a72f4814</t>
  </si>
  <si>
    <t>e02cfbdb</t>
  </si>
  <si>
    <t>c0300f9e-dd7d-4aba-acd3-51b8a71353cd</t>
  </si>
  <si>
    <t>21be7350</t>
  </si>
  <si>
    <t>6cc09092-ee1b-435c-a3ba-68fc6fbcb79f</t>
  </si>
  <si>
    <t>9836cf6b</t>
  </si>
  <si>
    <t>bf781605-e241-4321-9fbf-5575eda79880</t>
  </si>
  <si>
    <t>412bd3f9</t>
  </si>
  <si>
    <t>8c9ffe1f-0f5c-4109-ac19-d5715fd42165</t>
  </si>
  <si>
    <t>9227cda2</t>
  </si>
  <si>
    <t>63434a88-2ccf-4018-b837-03212290aecd</t>
  </si>
  <si>
    <t>2971de02</t>
  </si>
  <si>
    <t>fab1de14-cc85-47ea-b354-054cc768ac27</t>
  </si>
  <si>
    <t>738a6e7a</t>
  </si>
  <si>
    <t>aa5e4cc0-d97c-4856-bd70-c003fccc243f</t>
  </si>
  <si>
    <t>ee7546cb</t>
  </si>
  <si>
    <t>3c11a6e4-bcb5-4a14-940d-60c0e1fb215a</t>
  </si>
  <si>
    <t>077c5755</t>
  </si>
  <si>
    <t>d667987d-6ea8-4826-bf81-d0d70b968bb4</t>
  </si>
  <si>
    <t>85a060e6</t>
  </si>
  <si>
    <t>7d5e5470-09cb-42a4-894c-5f7538c15419</t>
  </si>
  <si>
    <t>48fa6b6c</t>
  </si>
  <si>
    <t>01bb4cfc-3254-490f-8515-2de0c9e5849c</t>
  </si>
  <si>
    <t>2fc1b0f5</t>
  </si>
  <si>
    <t>d44e2f6b-a56e-4490-91a3-74ae421dac37</t>
  </si>
  <si>
    <t>4d3c2b21</t>
  </si>
  <si>
    <t>0b71f8df-0f38-4170-a041-a3def4815260</t>
  </si>
  <si>
    <t>66c94a73</t>
  </si>
  <si>
    <t>82b6c117-7263-4d49-a1ce-fb35d3b8ed9b</t>
  </si>
  <si>
    <t>7334749d</t>
  </si>
  <si>
    <t>a219cd89-54fb-47dd-a93d-0169d4cf288c</t>
  </si>
  <si>
    <t>57c03c67</t>
  </si>
  <si>
    <t>13fb283f-519d-4d06-9f98-44f1d576bb84</t>
  </si>
  <si>
    <t>147acc28</t>
  </si>
  <si>
    <t>11c1f876-5440-4810-8748-abd960d984a1</t>
  </si>
  <si>
    <t>b8c9350e</t>
  </si>
  <si>
    <t>a4d6d9db-bdfa-4f0b-b32e-7d7a78edbb5c</t>
  </si>
  <si>
    <t>1fc6d729</t>
  </si>
  <si>
    <t>8115fb42-1b72-43bf-a928-5e5be13f7c70</t>
  </si>
  <si>
    <t>278b09e6</t>
  </si>
  <si>
    <t>ecd0b917-bd79-47fa-9bfe-1b78e3b12892</t>
  </si>
  <si>
    <t>8078fa5d</t>
  </si>
  <si>
    <t>0f283daf-855f-46c4-97df-5ba75577700c</t>
  </si>
  <si>
    <t>cb69771c</t>
  </si>
  <si>
    <t>bcc632aa-5eab-4102-bbc3-095781aa5061</t>
  </si>
  <si>
    <t>57db7366</t>
  </si>
  <si>
    <t>aadaf60c-842e-4a4f-ac30-9ae960ffc95d</t>
  </si>
  <si>
    <t>0a526b31</t>
  </si>
  <si>
    <t>5ac5de4d-7f4a-4413-bcb1-8e8b14fee44e</t>
  </si>
  <si>
    <t>ccb7354c</t>
  </si>
  <si>
    <t>d3d8951b-71e0-4003-a38b-4a360b13d6ae</t>
  </si>
  <si>
    <t>38348448</t>
  </si>
  <si>
    <t>1eec488f-ffad-42a2-afec-ca6e59f09ebd</t>
  </si>
  <si>
    <t>b9fc533c</t>
  </si>
  <si>
    <t>7727040e-c903-41ee-a90d-a7c018fd6ccd</t>
  </si>
  <si>
    <t>c59750a1</t>
  </si>
  <si>
    <t>fb8eb995-044b-49ee-80db-edabe6d2051a</t>
  </si>
  <si>
    <t>11beb2a9</t>
  </si>
  <si>
    <t>407a6a8b-5726-42f3-8534-4aca2a0b1059</t>
  </si>
  <si>
    <t>c4ceb1af</t>
  </si>
  <si>
    <t>6f96951b-e300-478a-8bce-2e867e14f2be</t>
  </si>
  <si>
    <t>51c1581f</t>
  </si>
  <si>
    <t>31e138d2-a33c-4d32-a8f7-3aafe017cfa8</t>
  </si>
  <si>
    <t>55fed6d2</t>
  </si>
  <si>
    <t>ed48cf79-03b4-4698-92cf-57515e00e564</t>
  </si>
  <si>
    <t>f7d958de</t>
  </si>
  <si>
    <t>045b4dbf-bfb4-4cc2-993a-9f8da3db425d</t>
  </si>
  <si>
    <t>61d76545</t>
  </si>
  <si>
    <t>f9fd65b9-2b49-4a53-b0c5-8e921923669f</t>
  </si>
  <si>
    <t>3f59d9de</t>
  </si>
  <si>
    <t>83972c20-54ad-4478-814f-506f928cac4f</t>
  </si>
  <si>
    <t>e878542e</t>
  </si>
  <si>
    <t>c4cdef4d-7bb6-4ae2-8350-f49c89a7c0a2</t>
  </si>
  <si>
    <t>8fc40009</t>
  </si>
  <si>
    <t>e71b4526-702d-427a-9767-b70bab141085</t>
  </si>
  <si>
    <t>2bccc9c2</t>
  </si>
  <si>
    <t>88ebbee7-d1bd-46db-bd1d-2100c59d037f</t>
  </si>
  <si>
    <t>afbf0bb1</t>
  </si>
  <si>
    <t>8c6d0827-47b0-463f-b71a-6a70f2a6273d</t>
  </si>
  <si>
    <t>0846e062</t>
  </si>
  <si>
    <t>794f553d-2bfe-41a8-b81a-ae7e826c835c</t>
  </si>
  <si>
    <t>5aff4655</t>
  </si>
  <si>
    <t>6d853f56-c6fd-4887-a415-81e2e775baf5</t>
  </si>
  <si>
    <t>b3c15457</t>
  </si>
  <si>
    <t>e910e33e-8da6-42f5-9d12-6233e2cc2be6</t>
  </si>
  <si>
    <t>eddf4a0a</t>
  </si>
  <si>
    <t>2629287e-f8cf-4b86-aa1b-2add48741e89</t>
  </si>
  <si>
    <t>68c1dc9b</t>
  </si>
  <si>
    <t>4e78f878-ec81-4b93-923e-0a13d0be88bd</t>
  </si>
  <si>
    <t>961a2561</t>
  </si>
  <si>
    <t>36f96943-cbb1-456d-a40e-f064dbbc574e</t>
  </si>
  <si>
    <t>4a93c146</t>
  </si>
  <si>
    <t>594700f3-3752-43e0-bc6c-e632f08e1937</t>
  </si>
  <si>
    <t>c1c355f4</t>
  </si>
  <si>
    <t>7deb08ff-8adf-4ed2-ab7c-5323febf7578</t>
  </si>
  <si>
    <t>01ff6929</t>
  </si>
  <si>
    <t>05265785-8141-4b94-9beb-0a661254047a</t>
  </si>
  <si>
    <t>35fc5fa6</t>
  </si>
  <si>
    <t>208c946c-d29c-47fb-89cd-b9d7b78f3f71</t>
  </si>
  <si>
    <t>0bd3ebdd</t>
  </si>
  <si>
    <t>53c34b9d-42c1-44a5-b42c-ded867892c0a</t>
  </si>
  <si>
    <t>e1ab960f</t>
  </si>
  <si>
    <t>5fa4150f-ece9-4ad6-8d84-6efe1cc0a9d0</t>
  </si>
  <si>
    <t>4f5c869a</t>
  </si>
  <si>
    <t>e6af939d-ecf2-4555-84d7-ff2efb1dea9d</t>
  </si>
  <si>
    <t>cdd65d51</t>
  </si>
  <si>
    <t>f3ab4182-25bf-41ab-af60-96c43f138828</t>
  </si>
  <si>
    <t>3e56be7f</t>
  </si>
  <si>
    <t>aa670712-d559-4bcc-b9ce-40cbd92103b4</t>
  </si>
  <si>
    <t>253d6494</t>
  </si>
  <si>
    <t>f053811c-837f-47c5-97e1-091c4fbfd122</t>
  </si>
  <si>
    <t>6923a1e4</t>
  </si>
  <si>
    <t>031e9807-5dae-44a2-b0ea-19c158d156e6</t>
  </si>
  <si>
    <t>537a58ff</t>
  </si>
  <si>
    <t>b3933412-6474-4aa1-8068-89604bf1c4af</t>
  </si>
  <si>
    <t>9d7e4cf8</t>
  </si>
  <si>
    <t>2ca6c20c-872c-43c0-b596-855369201424</t>
  </si>
  <si>
    <t>d97e7a3e</t>
  </si>
  <si>
    <t>a27a29cf-5559-4074-aa38-d9de22c3e949</t>
  </si>
  <si>
    <t>321c408c</t>
  </si>
  <si>
    <t>0abdcf21-1210-4643-be79-b01800929162</t>
  </si>
  <si>
    <t>9078bdb7</t>
  </si>
  <si>
    <t>baa98b3c-9f6d-400b-a21b-61401cbee1a3</t>
  </si>
  <si>
    <t>4656768e</t>
  </si>
  <si>
    <t>747fe473-df5e-4df5-b2e5-b7ee2fa69c64</t>
  </si>
  <si>
    <t>aec1bf35</t>
  </si>
  <si>
    <t>66261586-8ae6-4630-85f4-89ae37cf67bb</t>
  </si>
  <si>
    <t>bc38cf14</t>
  </si>
  <si>
    <t>95310abb-b1d3-4d81-91b6-8c41d58e7154</t>
  </si>
  <si>
    <t>9c67ba5f</t>
  </si>
  <si>
    <t>15633d9e-13f4-4d90-a1e5-02e460a9554b</t>
  </si>
  <si>
    <t>d492445d</t>
  </si>
  <si>
    <t>e56972fd-59ca-4316-875d-10efa6054581</t>
  </si>
  <si>
    <t>0fb529f7</t>
  </si>
  <si>
    <t>d1ee9ef7-d344-45c1-b74e-213a91c53b32</t>
  </si>
  <si>
    <t>fa052766</t>
  </si>
  <si>
    <t>01787809-8059-418a-bd1b-d344e0908225</t>
  </si>
  <si>
    <t>2a987fc9</t>
  </si>
  <si>
    <t>ac812237-2ea7-46e8-b4e8-4f6400c5b41b</t>
  </si>
  <si>
    <t>8879bbfe</t>
  </si>
  <si>
    <t>2121c75a-e94f-482c-82c6-cf6f3dc35cf7</t>
  </si>
  <si>
    <t>6951b451</t>
  </si>
  <si>
    <t>122661c3-7938-4cbf-9159-223fc924480f</t>
  </si>
  <si>
    <t>57458d83</t>
  </si>
  <si>
    <t>9029ea96-2d6e-43cf-835b-1787b16e980f</t>
  </si>
  <si>
    <t>b5f10932</t>
  </si>
  <si>
    <t>a9bda4d5-bae1-4465-995c-b765aaba66d2</t>
  </si>
  <si>
    <t>16b94d38</t>
  </si>
  <si>
    <t>ce35b5ca-0bca-4835-a6ab-81fa9ffb0431</t>
  </si>
  <si>
    <t>9d687bf5</t>
  </si>
  <si>
    <t>4e327d7f-03c1-472c-bade-a0b7d90f69bc</t>
  </si>
  <si>
    <t>79fdfbaa</t>
  </si>
  <si>
    <t>bf5b2d58-bafd-4568-8519-c48d76472018</t>
  </si>
  <si>
    <t>28b678b8</t>
  </si>
  <si>
    <t>a1f898ea-0548-4836-89ee-103c8c3920fc</t>
  </si>
  <si>
    <t>cda347af</t>
  </si>
  <si>
    <t>a911adcc-2445-460b-b0c6-cd71971af9a1</t>
  </si>
  <si>
    <t>019c9a60</t>
  </si>
  <si>
    <t>75e63d00-ac7b-40c1-998d-8d5b3434d194</t>
  </si>
  <si>
    <t>984624e3</t>
  </si>
  <si>
    <t>6556991d-937a-4c9b-8bb7-e62f6d4d6f0a</t>
  </si>
  <si>
    <t>4ef77492</t>
  </si>
  <si>
    <t>a5631ae6-1ed8-4e98-b99f-41a43d5a0426</t>
  </si>
  <si>
    <t>15801f1e</t>
  </si>
  <si>
    <t>fc95280a-6bd7-415a-8bea-4c3cf5e1637e</t>
  </si>
  <si>
    <t>33f7e46b</t>
  </si>
  <si>
    <t>c88f5595-48bd-47af-9128-d4108fbeb1d9</t>
  </si>
  <si>
    <t>d46fe357</t>
  </si>
  <si>
    <t>7c712287-67a6-42f6-aec9-1f762c9c9cc5</t>
  </si>
  <si>
    <t>42bb0fbb</t>
  </si>
  <si>
    <t>f33e10f5-4560-4ab7-8ecd-8615c68b5b2b</t>
  </si>
  <si>
    <t>721b26d1</t>
  </si>
  <si>
    <t>73ed3927-5de6-475b-a9d6-ad10063f4446</t>
  </si>
  <si>
    <t>5cf4d6bc</t>
  </si>
  <si>
    <t>c1e5a67d-8dd7-41c5-af1c-4cda6388a4eb</t>
  </si>
  <si>
    <t>f2d11977</t>
  </si>
  <si>
    <t>2cca6f30-e13d-4055-95bc-61cee47a5820</t>
  </si>
  <si>
    <t>68d70473</t>
  </si>
  <si>
    <t>d5e56a10-4bc9-49ef-8c04-4078b00e6623</t>
  </si>
  <si>
    <t>deb15f06</t>
  </si>
  <si>
    <t>eae425d8-77a0-423f-ab6a-039fa23288c1</t>
  </si>
  <si>
    <t>c46ec0a9</t>
  </si>
  <si>
    <t>831c03ef-2093-4c59-a89a-d6c7b6390a23</t>
  </si>
  <si>
    <t>fb4924d1</t>
  </si>
  <si>
    <t>7e458965-e9a7-4a13-bec3-1af1c1db409b</t>
  </si>
  <si>
    <t>984a0f05</t>
  </si>
  <si>
    <t>58437a05-1880-4eea-bdfd-c5af29766135</t>
  </si>
  <si>
    <t>a79f715d</t>
  </si>
  <si>
    <t>82e1d472-d733-4d5b-8b41-478788509b13</t>
  </si>
  <si>
    <t>0bb8a326</t>
  </si>
  <si>
    <t>cdff55c6-a749-4160-805c-8f4e506bdacd</t>
  </si>
  <si>
    <t>27e2b593</t>
  </si>
  <si>
    <t>5439ee17-8006-4147-8068-bc60a27dea33</t>
  </si>
  <si>
    <t>329f79b5</t>
  </si>
  <si>
    <t>aa9f2b9d-f5b2-4291-b973-4337132635cc</t>
  </si>
  <si>
    <t>d98a4106</t>
  </si>
  <si>
    <t>c98d8aae-55d7-48c8-aa5a-3b43b2c45fe6</t>
  </si>
  <si>
    <t>acb3a724</t>
  </si>
  <si>
    <t>67d04d77-708b-4b44-bf8a-4a5844f4ef68</t>
  </si>
  <si>
    <t>8ae6da9c</t>
  </si>
  <si>
    <t>ed2c9249-9295-4814-bb68-e43200d7bcf7</t>
  </si>
  <si>
    <t>b7415ed6</t>
  </si>
  <si>
    <t>cfb3ba12-afc5-4c06-858a-51cb19df0a7a</t>
  </si>
  <si>
    <t>57ef5919</t>
  </si>
  <si>
    <t>ae068f0a-31a8-4a6c-8484-58fd3c3eb5d4</t>
  </si>
  <si>
    <t>2fe0cbfe</t>
  </si>
  <si>
    <t>db758e79-30a7-4bbb-964e-1902b9c22245</t>
  </si>
  <si>
    <t>03335587</t>
  </si>
  <si>
    <t>51aa00ba-9bab-4eea-9992-af96fa8acd5a</t>
  </si>
  <si>
    <t>cde63daf</t>
  </si>
  <si>
    <t>ef7af25d-a5dc-410a-9767-0020ec4df2a3</t>
  </si>
  <si>
    <t>47097279</t>
  </si>
  <si>
    <t>a0b824f6-8c53-4435-9437-559f5f6f8454</t>
  </si>
  <si>
    <t>f4129fee</t>
  </si>
  <si>
    <t>4c4f1fb7-0b64-4b17-8f7c-200919610afa</t>
  </si>
  <si>
    <t>3d5657cd</t>
  </si>
  <si>
    <t>9d3f777f-76d0-4cd9-b267-952b6441c76d</t>
  </si>
  <si>
    <t>02018de5</t>
  </si>
  <si>
    <t>be5f0030-7d0a-447e-a165-9af8451fb77d</t>
  </si>
  <si>
    <t>8ba7d599</t>
  </si>
  <si>
    <t>8947cfe6-4b1c-4422-8f51-83e839132e4c</t>
  </si>
  <si>
    <t>0ad224ec</t>
  </si>
  <si>
    <t>3472935a-583e-48e3-8fec-0e53cd16c811</t>
  </si>
  <si>
    <t>6fbc8edd</t>
  </si>
  <si>
    <t>903c386d-fc2a-4b5e-8983-f83281d43a6f</t>
  </si>
  <si>
    <t>5f51108e</t>
  </si>
  <si>
    <t>ac7ea1de-1a27-4d5c-8011-d4360ce617c8</t>
  </si>
  <si>
    <t>5bcf1b09</t>
  </si>
  <si>
    <t>e8a45468-f320-4f85-b945-5f0a2c91f408</t>
  </si>
  <si>
    <t>8da6a94b</t>
  </si>
  <si>
    <t>574a7fa0-f2e4-4f79-8f43-0fe775735805</t>
  </si>
  <si>
    <t>f759af7d</t>
  </si>
  <si>
    <t>aafa08bd-e8ec-4dcb-b315-ae9e6d68dd3d</t>
  </si>
  <si>
    <t>2613dc24</t>
  </si>
  <si>
    <t>34a0bb2c-d0b0-47b1-bb33-a815947a15ed</t>
  </si>
  <si>
    <t>0dcc6e76</t>
  </si>
  <si>
    <t>939ac466-fb6e-4941-98ef-e5e8f90e6f73</t>
  </si>
  <si>
    <t>5cd587ab</t>
  </si>
  <si>
    <t>0fc9e639-ce9b-4f81-8e4e-b1b991c3ca7c</t>
  </si>
  <si>
    <t>c606012f</t>
  </si>
  <si>
    <t>63eadfe8-333c-4ae6-9231-04f31a28c11b</t>
  </si>
  <si>
    <t>f8bf8005</t>
  </si>
  <si>
    <t>2c5f6ae2-fb2d-46b2-b821-ffb3a11511ab</t>
  </si>
  <si>
    <t>cfb7ca8d</t>
  </si>
  <si>
    <t>64e4114c-30f0-4852-92b5-17192f66f56d</t>
  </si>
  <si>
    <t>ff76b0f7</t>
  </si>
  <si>
    <t>c3abf123-819e-4129-8544-020cdf8a360d</t>
  </si>
  <si>
    <t>b3a6a674</t>
  </si>
  <si>
    <t>53acd0f1-1eb4-4567-b71e-d746db990eeb</t>
  </si>
  <si>
    <t>16089807</t>
  </si>
  <si>
    <t>52a208d8-5d72-44c8-a614-6c946575b4c3</t>
  </si>
  <si>
    <t>600944bb</t>
  </si>
  <si>
    <t>b7fac5c4-2972-4751-ae8f-ec62b2b6ee2d</t>
  </si>
  <si>
    <t>4bc1ccdc</t>
  </si>
  <si>
    <t>50597142-14de-4ce7-aa14-c5050ad650ca</t>
  </si>
  <si>
    <t>2ce781ca</t>
  </si>
  <si>
    <t>50d1cc51-f93a-47b7-bb84-408b2e31f26b</t>
  </si>
  <si>
    <t>f29aa42c</t>
  </si>
  <si>
    <t>9775dd96-cb2e-48e4-a007-cadbe9e5ccc7</t>
  </si>
  <si>
    <t>fa4b10f3</t>
  </si>
  <si>
    <t>f7791c72-5193-4a4c-a745-23a7b9d414c4</t>
  </si>
  <si>
    <t>e06186e9</t>
  </si>
  <si>
    <t>b96291cb-7739-4039-9109-6dd5f0c6413b</t>
  </si>
  <si>
    <t>d5e5450a</t>
  </si>
  <si>
    <t>20ab9323-56fb-44cc-853c-a2762c2c6a7e</t>
  </si>
  <si>
    <t>707ff7cf</t>
  </si>
  <si>
    <t>873e3d81-11e9-4881-81c9-fa68ac46af68</t>
  </si>
  <si>
    <t>1bc25edc</t>
  </si>
  <si>
    <t>fbf0a2ed-05e4-4187-af4a-4309508a4aa6</t>
  </si>
  <si>
    <t>d2bd8747</t>
  </si>
  <si>
    <t>3efd72ab-d4b6-4662-92f9-2aacd6dd0c73</t>
  </si>
  <si>
    <t>dac5a693</t>
  </si>
  <si>
    <t>8fba8fcc-6df5-4411-9e19-9d2e9db2894c</t>
  </si>
  <si>
    <t>a5ccff26</t>
  </si>
  <si>
    <t>7ac2d00c-1003-4b7a-93f7-2ad229036efb</t>
  </si>
  <si>
    <t>47666368</t>
  </si>
  <si>
    <t>e3c91ac8-3be5-4356-8b49-203a5da8c3b1</t>
  </si>
  <si>
    <t>9bde9e94</t>
  </si>
  <si>
    <t>fb65519b-de42-4ab8-9413-accb98adc964</t>
  </si>
  <si>
    <t>3513b5f8</t>
  </si>
  <si>
    <t>bfad2fe8-1deb-417d-8bef-9ba746e6583a</t>
  </si>
  <si>
    <t>789e8772</t>
  </si>
  <si>
    <t>2b71a19b-0e27-4861-a57c-fc3e5298d77e</t>
  </si>
  <si>
    <t>a8be2842</t>
  </si>
  <si>
    <t>7c48e586-8b28-47f9-9c57-2ecedd6deae4</t>
  </si>
  <si>
    <t>c4908896</t>
  </si>
  <si>
    <t>29d1387d-d6e9-4421-82fe-1fe26972da66</t>
  </si>
  <si>
    <t>4bc6e02d</t>
  </si>
  <si>
    <t>17c5dfe4-9fa1-4caf-837b-89130f6aef20</t>
  </si>
  <si>
    <t>c45c59be</t>
  </si>
  <si>
    <t>9742bcea-47a7-4846-843c-c040868fa485</t>
  </si>
  <si>
    <t>6a597e0d</t>
  </si>
  <si>
    <t>957a6578-90d1-490e-9d64-70290a14a309</t>
  </si>
  <si>
    <t>2439aeff</t>
  </si>
  <si>
    <t>5c918077-0867-440e-a782-94156c3b00c0</t>
  </si>
  <si>
    <t>ee41b9fb</t>
  </si>
  <si>
    <t>9136d5dd-fde2-4353-907e-f21a9292da50</t>
  </si>
  <si>
    <t>4fbcd24a</t>
  </si>
  <si>
    <t>413a63f6-f9a4-40be-950f-414ba501d5e6</t>
  </si>
  <si>
    <t>704389b6</t>
  </si>
  <si>
    <t>46fae426-cc08-4b5c-be67-cc333e710b3b</t>
  </si>
  <si>
    <t>659bc908</t>
  </si>
  <si>
    <t>1e28c72a-d496-4442-9522-8f7d4310ce07</t>
  </si>
  <si>
    <t>dfb850d9</t>
  </si>
  <si>
    <t>9af189a0-1d27-438d-aace-8e6494ce7ac4</t>
  </si>
  <si>
    <t>52cb0b6a</t>
  </si>
  <si>
    <t>3fa654e7-adc0-49b5-87c2-51549c42daeb</t>
  </si>
  <si>
    <t>d2a6b912</t>
  </si>
  <si>
    <t>1c60f699-14d1-4750-9ba0-f74f8dcd84f4</t>
  </si>
  <si>
    <t>785d11b1</t>
  </si>
  <si>
    <t>f79e269d-09b6-4bc1-8b84-a6824e38d4af</t>
  </si>
  <si>
    <t>e3a3d6a8</t>
  </si>
  <si>
    <t>09d423f3-7359-42fc-8a1e-f5e5737cea38</t>
  </si>
  <si>
    <t>ae885e97</t>
  </si>
  <si>
    <t>d2b0a7d0-744a-4f59-9a00-bd83053d82a8</t>
  </si>
  <si>
    <t>004376b3</t>
  </si>
  <si>
    <t>bc651c76-6016-49e3-8436-16172a837680</t>
  </si>
  <si>
    <t>2f582c09</t>
  </si>
  <si>
    <t>9f1414b8-57dc-4951-a1a6-47f773203d90</t>
  </si>
  <si>
    <t>a43c406b</t>
  </si>
  <si>
    <t>526d595e-161b-4af7-a544-a22c592dd821</t>
  </si>
  <si>
    <t>ef2ed95f</t>
  </si>
  <si>
    <t>67f6c3f3-9300-4875-9ab9-f6b2329db78a</t>
  </si>
  <si>
    <t>57e8f3ed</t>
  </si>
  <si>
    <t>d402ea09-e1b9-48f8-91d6-46ade1eb6d0f</t>
  </si>
  <si>
    <t>b4b22ae6</t>
  </si>
  <si>
    <t>5a17dfb5-f052-4627-8d48-d67e9e7fb02b</t>
  </si>
  <si>
    <t>36770823</t>
  </si>
  <si>
    <t>0f34ed58-2155-4801-99a5-cc32e602e877</t>
  </si>
  <si>
    <t>f5060d22</t>
  </si>
  <si>
    <t>e3eacedd-2e00-410b-8202-ec62b4c03ed9</t>
  </si>
  <si>
    <t>0a249bb0</t>
  </si>
  <si>
    <t>a2771fee-5aa4-4014-bd3a-51998f90e656</t>
  </si>
  <si>
    <t>677d3a04</t>
  </si>
  <si>
    <t>f006350d-cc74-4c63-a45a-69bead67f13e</t>
  </si>
  <si>
    <t>ccf94bed</t>
  </si>
  <si>
    <t>f41915f5-c3d3-4f8e-b753-9d1d5d4b6e50</t>
  </si>
  <si>
    <t>49ec6ee1</t>
  </si>
  <si>
    <t>581d130c-e079-4cf4-967c-485d296f8927</t>
  </si>
  <si>
    <t>55c767b2</t>
  </si>
  <si>
    <t>e31104f7-7f7e-4c0a-a515-8b714b900bbc</t>
  </si>
  <si>
    <t>778132ba</t>
  </si>
  <si>
    <t>10461264-bc56-475a-a102-0ff5bb0f56c2</t>
  </si>
  <si>
    <t>15d68272</t>
  </si>
  <si>
    <t>5a4b1b7e-9915-4a17-a408-1e32c655bca0</t>
  </si>
  <si>
    <t>9c73e1c3</t>
  </si>
  <si>
    <t>997dbddf-ed69-46da-bdce-46037a5c0440</t>
  </si>
  <si>
    <t>64a4b499</t>
  </si>
  <si>
    <t>a1c323d6-360a-4a71-82e8-d65d4f18d187</t>
  </si>
  <si>
    <t>110a0bd0</t>
  </si>
  <si>
    <t>ab565166-657b-459d-8827-efe24ee82368</t>
  </si>
  <si>
    <t>6d43c57f</t>
  </si>
  <si>
    <t>571714bc-2fd1-47ee-a983-465cab5ae7ff</t>
  </si>
  <si>
    <t>5d183290</t>
  </si>
  <si>
    <t>869fd5c5-a365-49b9-aac8-2edbf5409e07</t>
  </si>
  <si>
    <t>a4b036ae</t>
  </si>
  <si>
    <t>0e7e9853-57d2-4e0c-bb57-28b131b6c28c</t>
  </si>
  <si>
    <t>323e934f</t>
  </si>
  <si>
    <t>76511083-1bd8-4917-b4e3-30bdb0a43e2f</t>
  </si>
  <si>
    <t>9864e042</t>
  </si>
  <si>
    <t>07e8cb42-0951-4faa-9999-7288cb55a09b</t>
  </si>
  <si>
    <t>b1e82e88</t>
  </si>
  <si>
    <t>008ff99d-e1de-4092-98b5-5b535ce99c98</t>
  </si>
  <si>
    <t>8cf79410</t>
  </si>
  <si>
    <t>16319bbc-bfcb-4918-9586-5011fa68bb48</t>
  </si>
  <si>
    <t>5d12af4a</t>
  </si>
  <si>
    <t>cfdb8317-881d-4257-9485-b5325cd4abbc</t>
  </si>
  <si>
    <t>a02d9090</t>
  </si>
  <si>
    <t>df4582d2-027b-4bf1-a8db-a7d1bce64b37</t>
  </si>
  <si>
    <t>e529de9b</t>
  </si>
  <si>
    <t>af89c701-2b53-4abb-b64d-4b7785faf65e</t>
  </si>
  <si>
    <t>bcb84262</t>
  </si>
  <si>
    <t>614e9074-f961-4cec-bc6b-b75949e00e91</t>
  </si>
  <si>
    <t>e1d55060</t>
  </si>
  <si>
    <t>2558e167-66f9-4ac7-a830-339abecab90d</t>
  </si>
  <si>
    <t>30fc7dc3</t>
  </si>
  <si>
    <t>6533c5ac-44a6-4c6f-8741-5f142386a007</t>
  </si>
  <si>
    <t>fe94938f</t>
  </si>
  <si>
    <t>e22a1958-7634-4890-83d7-2499a8fc686e</t>
  </si>
  <si>
    <t>ae6da855</t>
  </si>
  <si>
    <t>00d723c7-b93c-4b2b-b8da-5784607ccedd</t>
  </si>
  <si>
    <t>5fcf5c60</t>
  </si>
  <si>
    <t>52d6ccd4-1c0f-4979-a461-48c677ef1d77</t>
  </si>
  <si>
    <t>7eeb9c61</t>
  </si>
  <si>
    <t>f0ad4a62-15e4-4ad2-992b-8b8b62fea9c0</t>
  </si>
  <si>
    <t>7b12832c</t>
  </si>
  <si>
    <t>41c1e9c7-7b9d-44b5-9ddd-8b63dc7e605e</t>
  </si>
  <si>
    <t>719eb98b</t>
  </si>
  <si>
    <t>d44c8902-f038-499c-8d4f-c53a0f229b04</t>
  </si>
  <si>
    <t>fcd3a2e1</t>
  </si>
  <si>
    <t>404d2a36-1af0-4c18-a259-b210c0be99d5</t>
  </si>
  <si>
    <t>d4332975</t>
  </si>
  <si>
    <t>39e31b26-ae19-48f3-93ed-a4f12db2d69f</t>
  </si>
  <si>
    <t>b9a4f524</t>
  </si>
  <si>
    <t>18ebb908-3ead-453a-9dab-99f117318c6a</t>
  </si>
  <si>
    <t>f7120bff</t>
  </si>
  <si>
    <t>01ff2bc3-df18-49f5-92ee-27d443af67b8</t>
  </si>
  <si>
    <t>418740a6</t>
  </si>
  <si>
    <t>5bf3ac0f-e7f6-4bda-ae5d-747790196479</t>
  </si>
  <si>
    <t>7e7cbd1f</t>
  </si>
  <si>
    <t>8f8cb789-c531-4a7f-bcc5-0233b05e2904</t>
  </si>
  <si>
    <t>f6bf65a9</t>
  </si>
  <si>
    <t>134dd67f-2513-4926-9c41-27d76b97965b</t>
  </si>
  <si>
    <t>7cdf46be</t>
  </si>
  <si>
    <t>0723c5a6-fe11-456f-9fb1-1c5901bf38bd</t>
  </si>
  <si>
    <t>3f2c2407</t>
  </si>
  <si>
    <t>d5e7e249-b1b1-4381-a1a2-1769c362c31f</t>
  </si>
  <si>
    <t>1a0843bc</t>
  </si>
  <si>
    <t>203e8e7b-6e3c-43f3-9d63-08e4dc5fcce5</t>
  </si>
  <si>
    <t>365ba478</t>
  </si>
  <si>
    <t>5b62ddc3-c803-4c77-b681-0d25ee1c9419</t>
  </si>
  <si>
    <t>0090eef0</t>
  </si>
  <si>
    <t>099cbcf9-fec7-4fb6-84d1-60a9e0457130</t>
  </si>
  <si>
    <t>bc486763</t>
  </si>
  <si>
    <t>64ea3954-c8ce-4a11-8f75-d27565455cbd</t>
  </si>
  <si>
    <t>64ffd39a</t>
  </si>
  <si>
    <t>4a4122d8-5d07-4a33-8cea-7060ce30af3d</t>
  </si>
  <si>
    <t>f0cecf54</t>
  </si>
  <si>
    <t>3978c112-ab29-462b-9f63-5e7e0951bd0d</t>
  </si>
  <si>
    <t>7d5aabfd</t>
  </si>
  <si>
    <t>20835f81-c777-4cd6-a99d-9e26981ca0b6</t>
  </si>
  <si>
    <t>1580c0f3</t>
  </si>
  <si>
    <t>78344dc5-1ee3-48bd-9d35-af6dcff49061</t>
  </si>
  <si>
    <t>538ce2a4</t>
  </si>
  <si>
    <t>1ae82fb4-aa8b-4db8-9fc1-37f800820737</t>
  </si>
  <si>
    <t>35fb15c5</t>
  </si>
  <si>
    <t>813968d6-cbe2-4285-a35e-d2231e44e0ce</t>
  </si>
  <si>
    <t>b4f45ba1</t>
  </si>
  <si>
    <t>b0e929ef-b648-433c-9b0b-10057abb097f</t>
  </si>
  <si>
    <t>633b4e8f</t>
  </si>
  <si>
    <t>59882e19-95cc-42f4-9a55-002b63161277</t>
  </si>
  <si>
    <t>0566a556</t>
  </si>
  <si>
    <t>276440bc-7909-4a78-9aa5-caaccf5e2f43</t>
  </si>
  <si>
    <t>f2c592e3</t>
  </si>
  <si>
    <t>53c7a55a-4dfb-4cb9-beb9-6f37f5a24b76</t>
  </si>
  <si>
    <t>02b72ac2</t>
  </si>
  <si>
    <t>fd9ecf36-3e7a-4026-aa4d-13b7272bbcf4</t>
  </si>
  <si>
    <t>c9375793</t>
  </si>
  <si>
    <t>ddea7a5c-e6c2-417e-88cd-5de8736206a9</t>
  </si>
  <si>
    <t>3c0c5940</t>
  </si>
  <si>
    <t>6b5415d2-9b77-409f-b489-07e274af6058</t>
  </si>
  <si>
    <t>284b0a9d</t>
  </si>
  <si>
    <t>014f70f3-b8e9-4805-a92b-32a1ec78694b</t>
  </si>
  <si>
    <t>d44b4fe1</t>
  </si>
  <si>
    <t>c7bfde75-642d-433f-9aeb-9acac73fecf8</t>
  </si>
  <si>
    <t>36e2499c</t>
  </si>
  <si>
    <t>d21d93a0-7b84-489d-ac85-045de337782e</t>
  </si>
  <si>
    <t>3f156897</t>
  </si>
  <si>
    <t>7bde6029-c96a-47f4-b575-a7ed91ba7f0e</t>
  </si>
  <si>
    <t>1f6e0f49</t>
  </si>
  <si>
    <t>fbe880cc-0506-48f9-bc12-769e7ced7614</t>
  </si>
  <si>
    <t>93df38cc</t>
  </si>
  <si>
    <t>47c6f143-4164-4312-9e33-ff99924fae77</t>
  </si>
  <si>
    <t>6f74000c</t>
  </si>
  <si>
    <t>8a8ac0c0-5ed2-49a2-8dd6-6d9870a9056a</t>
  </si>
  <si>
    <t>b0006bc6</t>
  </si>
  <si>
    <t>37006e82-1c5d-432c-9ae1-92f4783bce53</t>
  </si>
  <si>
    <t>a3eb9ee1</t>
  </si>
  <si>
    <t>68df158e-99c3-4041-9a5a-7aea2b5dfcb7</t>
  </si>
  <si>
    <t>7137d38c</t>
  </si>
  <si>
    <t>70fff908-8981-4e4a-bf7f-f6fcb7aa79fb</t>
  </si>
  <si>
    <t>a2d3fbbd</t>
  </si>
  <si>
    <t>9e61c9ce-fdb3-4a3a-88e7-43246b2db32c</t>
  </si>
  <si>
    <t>f976c08f</t>
  </si>
  <si>
    <t>29adef72-770a-46b6-9a6a-a272a1fb67b0</t>
  </si>
  <si>
    <t>9c3fa410</t>
  </si>
  <si>
    <t>a526dded-c9fe-4e4c-9a7e-ef37b0ad68f4</t>
  </si>
  <si>
    <t>fff38a66</t>
  </si>
  <si>
    <t>542d64af-9d90-458b-8001-3a6ded84cae1</t>
  </si>
  <si>
    <t>6830d376</t>
  </si>
  <si>
    <t>440e8d69-e419-4eb6-b518-c6916628433b</t>
  </si>
  <si>
    <t>a40e6d96</t>
  </si>
  <si>
    <t>6e76d06b-22cd-40c9-bf49-3018e46f3b36</t>
  </si>
  <si>
    <t>f838784d</t>
  </si>
  <si>
    <t>21422d71-3eac-414c-a04e-f0fa593b70c8</t>
  </si>
  <si>
    <t>7971bc17</t>
  </si>
  <si>
    <t>7c5ade5f-e00b-46a2-b5de-d185fc3cb1db</t>
  </si>
  <si>
    <t>b8ce696b</t>
  </si>
  <si>
    <t>4b5d4866-630c-4de1-9432-7c6f646638c4</t>
  </si>
  <si>
    <t>2124bebf</t>
  </si>
  <si>
    <t>6f861fa2-1d85-4d8d-9e31-df9321d83b07</t>
  </si>
  <si>
    <t>2ec9bd4a</t>
  </si>
  <si>
    <t>285d2f93-d783-4f37-9690-62fc64ec278f</t>
  </si>
  <si>
    <t>c6ff7840</t>
  </si>
  <si>
    <t>301e6eaa-724a-479f-a0f7-258a991f5a51</t>
  </si>
  <si>
    <t>fba97b64</t>
  </si>
  <si>
    <t>1dbd3986-ac0a-4c6e-b236-236147772219</t>
  </si>
  <si>
    <t>987f1941</t>
  </si>
  <si>
    <t>118454de-8772-4e25-a9b6-ecd00dd638f3</t>
  </si>
  <si>
    <t>56058d0b</t>
  </si>
  <si>
    <t>c2c3c6ce-5c54-4948-bdf2-8fbdcfd0e585</t>
  </si>
  <si>
    <t>9bfb1e51</t>
  </si>
  <si>
    <t>86492dc6-51d5-471e-9424-c776bd66939e</t>
  </si>
  <si>
    <t>4b16edac</t>
  </si>
  <si>
    <t>be2c5b78-ed51-4132-907f-534cfb9acc2d</t>
  </si>
  <si>
    <t>4c9013d9</t>
  </si>
  <si>
    <t>91dff8bc-a6e9-47a1-b608-574527989ad8</t>
  </si>
  <si>
    <t>f18bc206</t>
  </si>
  <si>
    <t>d9b28927-ed9c-4b2d-99ce-8d3ded44a2b1</t>
  </si>
  <si>
    <t>9cb3aae1</t>
  </si>
  <si>
    <t>fec055d7-57f1-46ae-b154-32c518307573</t>
  </si>
  <si>
    <t>6ea2de67</t>
  </si>
  <si>
    <t>c18951ce-1298-42e2-987d-461d6cc833fe</t>
  </si>
  <si>
    <t>505ce3e8</t>
  </si>
  <si>
    <t>75276c31-5477-46f4-ab2a-814dba03c6bb</t>
  </si>
  <si>
    <t>a4f57c40</t>
  </si>
  <si>
    <t>6f1ede0a-0a68-4bd9-9ed8-6b341f019cf6</t>
  </si>
  <si>
    <t>396d3462</t>
  </si>
  <si>
    <t>9f6dcfab-13b1-43b1-bbc9-c7fd90b40255</t>
  </si>
  <si>
    <t>e0bd5a51</t>
  </si>
  <si>
    <t>683761da-daf8-42ca-9f84-a3e1fa58beed</t>
  </si>
  <si>
    <t>7d4213e7</t>
  </si>
  <si>
    <t>91b55371-b998-45dd-9015-b973f774e200</t>
  </si>
  <si>
    <t>313fc33a</t>
  </si>
  <si>
    <t>5cd9076c-1482-4835-8709-99831bb003fa</t>
  </si>
  <si>
    <t>988d1618</t>
  </si>
  <si>
    <t>765edb56-d88e-460a-b1a6-f6883f2c46e2</t>
  </si>
  <si>
    <t>dd7e5817</t>
  </si>
  <si>
    <t>21342b3f-dc1d-4372-b119-7cad92383533</t>
  </si>
  <si>
    <t>62737e18</t>
  </si>
  <si>
    <t>62e8bed9-1911-4a55-8351-4670bebd00d7</t>
  </si>
  <si>
    <t>d1d2ae0a</t>
  </si>
  <si>
    <t>9ffdd52f-6451-4b61-9f72-eb9740eb0473</t>
  </si>
  <si>
    <t>6c76bd71</t>
  </si>
  <si>
    <t>911816ff-d700-4cb7-a8aa-6f8dc7e148fd</t>
  </si>
  <si>
    <t>fb255775</t>
  </si>
  <si>
    <t>a7d56b2e-1197-40e0-b8a9-ae03441a0cf0</t>
  </si>
  <si>
    <t>d5f73d14</t>
  </si>
  <si>
    <t>a2536bb8-fbe9-4a8c-82b7-4979a80f96bb</t>
  </si>
  <si>
    <t>09885e4e</t>
  </si>
  <si>
    <t>9c500849-3d8d-4138-b3ba-2c4bafc75cf2</t>
  </si>
  <si>
    <t>e770540f</t>
  </si>
  <si>
    <t>30bf777d-8104-4416-9b8e-803091797daf</t>
  </si>
  <si>
    <t>4fa261f7</t>
  </si>
  <si>
    <t>9e588d87-e159-4154-b8fb-f54339ce11af</t>
  </si>
  <si>
    <t>47860b2f</t>
  </si>
  <si>
    <t>b7c2e996-40ff-400f-b643-2dbf509588e5</t>
  </si>
  <si>
    <t>6134d7e8</t>
  </si>
  <si>
    <t>caa0b628-825d-4cb9-b398-2e1f67bde77e</t>
  </si>
  <si>
    <t>33bac8f2</t>
  </si>
  <si>
    <t>2f8ecade-2561-46a0-abf4-372f9fb01175</t>
  </si>
  <si>
    <t>944b1e02</t>
  </si>
  <si>
    <t>19c35631-989a-4a4a-ae22-b4c6b3e254ad</t>
  </si>
  <si>
    <t>230e7a98</t>
  </si>
  <si>
    <t>fb10f3a0-5225-4d33-8886-225e3f3429d7</t>
  </si>
  <si>
    <t>a53d659e</t>
  </si>
  <si>
    <t>78b90ca8-7315-4fa2-ac54-93a1f6b03e85</t>
  </si>
  <si>
    <t>e1cab9b3</t>
  </si>
  <si>
    <t>a3796be6-aa1d-4e25-8480-09aa5f850f18</t>
  </si>
  <si>
    <t>abe623db</t>
  </si>
  <si>
    <t>5a6a2b63-77b5-4ad0-98ec-d6504115bdbd</t>
  </si>
  <si>
    <t>23d812ec</t>
  </si>
  <si>
    <t>d556ad51-b674-42fb-97cb-2b21541f0a6a</t>
  </si>
  <si>
    <t>4382b1d9</t>
  </si>
  <si>
    <t>5fdbc2b0-b451-4ae0-b5e7-43472dcdbdae</t>
  </si>
  <si>
    <t>059d7178</t>
  </si>
  <si>
    <t>11138044-11bd-48fc-896f-0a9a6ddb220e</t>
  </si>
  <si>
    <t>f96789ca</t>
  </si>
  <si>
    <t>86e0dc1d-8dfa-4c40-882b-41198454c18b</t>
  </si>
  <si>
    <t>45a54387</t>
  </si>
  <si>
    <t>76c820d4-abbf-4b45-8009-0ad2cd078474</t>
  </si>
  <si>
    <t>13fca4bd</t>
  </si>
  <si>
    <t>daa1cb8e-2796-404a-9756-ecb1c5ec004a</t>
  </si>
  <si>
    <t>2d6ca805</t>
  </si>
  <si>
    <t>59e18863-aeeb-4d11-9f9b-3cd1aacdf889</t>
  </si>
  <si>
    <t>55b176ee</t>
  </si>
  <si>
    <t>fc7d5625-b568-4f0b-8712-bf2eab3be51b</t>
  </si>
  <si>
    <t>4ee2d5ff</t>
  </si>
  <si>
    <t>168c0321-d55e-470e-b26e-ef78bdd1ab65</t>
  </si>
  <si>
    <t>d6ec6c1a</t>
  </si>
  <si>
    <t>7999f91e-4147-4abf-b811-d6e832b19844</t>
  </si>
  <si>
    <t>f7207790</t>
  </si>
  <si>
    <t>a4130310-3e5a-49f9-9307-80ad99bff2a8</t>
  </si>
  <si>
    <t>9e2fc462</t>
  </si>
  <si>
    <t>30a93d7e-0188-4e5c-abd5-f8ad061bd4e7</t>
  </si>
  <si>
    <t>5e6ebaab</t>
  </si>
  <si>
    <t>ef640a6b-6a8e-4931-80a5-940f12da9d3e</t>
  </si>
  <si>
    <t>dffa7eeb</t>
  </si>
  <si>
    <t>1d434dcd-dd66-48ae-a188-49ab7af85bdb</t>
  </si>
  <si>
    <t>d12d3445</t>
  </si>
  <si>
    <t>5c4ede38-777f-467a-9969-7f96ff25decc</t>
  </si>
  <si>
    <t>a5f69d9d</t>
  </si>
  <si>
    <t>99ccf69b-a14c-427d-bd9d-18a67a3bbf6a</t>
  </si>
  <si>
    <t>4939e68f</t>
  </si>
  <si>
    <t>fd1283f4-34a6-4a9b-b9f8-7778c2060602</t>
  </si>
  <si>
    <t>88a0a934</t>
  </si>
  <si>
    <t>bcbb3705-f907-4aa0-a8ad-dc25b5fe612b</t>
  </si>
  <si>
    <t>926ce8d9</t>
  </si>
  <si>
    <t>83012873-7575-40a8-9c05-a6f1e0d279a9</t>
  </si>
  <si>
    <t>1039d27e</t>
  </si>
  <si>
    <t>73ef5927-21b2-4e04-b9a8-9e5e9b83b27c</t>
  </si>
  <si>
    <t>e578a4fb</t>
  </si>
  <si>
    <t>1f07f415-294c-456a-b920-11a96e6acb57</t>
  </si>
  <si>
    <t>ec521431</t>
  </si>
  <si>
    <t>3f0d9268-b1da-491f-b714-f2dd89a7e086</t>
  </si>
  <si>
    <t>8acf4702</t>
  </si>
  <si>
    <t>d6c5f073-73e1-447f-8ad4-c37219559920</t>
  </si>
  <si>
    <t>155581c6</t>
  </si>
  <si>
    <t>6c93b754-7be6-4510-8ce5-5170ec80a930</t>
  </si>
  <si>
    <t>08db5eab</t>
  </si>
  <si>
    <t>6b70aa49-ece7-48d3-96b9-26a1bb088c88</t>
  </si>
  <si>
    <t>a6b00b57</t>
  </si>
  <si>
    <t>4c5421eb-28cb-4a90-b7cd-0254e7562b46</t>
  </si>
  <si>
    <t>7eced9ee</t>
  </si>
  <si>
    <t>f3887c42-3238-462a-b06a-185accc33900</t>
  </si>
  <si>
    <t>81d38e54</t>
  </si>
  <si>
    <t>f55c8de6-bee2-49cc-8833-0facc2fd3433</t>
  </si>
  <si>
    <t>ef0da02a</t>
  </si>
  <si>
    <t>3c5b4bfb-a1ac-4519-b7e5-9c0359e13b69</t>
  </si>
  <si>
    <t>b4f63b25</t>
  </si>
  <si>
    <t>8e82e49a-e671-45c2-aefb-92478417f1c6</t>
  </si>
  <si>
    <t>324d622b</t>
  </si>
  <si>
    <t>8875fb8a-454b-40d5-ad58-fffa5a350c96</t>
  </si>
  <si>
    <t>ae426d8f</t>
  </si>
  <si>
    <t>da586c61-cf4b-44ac-a8d4-f55d7e725956</t>
  </si>
  <si>
    <t>e3489a82</t>
  </si>
  <si>
    <t>82fceab9-36de-4e95-b70d-fdac5448eff2</t>
  </si>
  <si>
    <t>37ce0f73</t>
  </si>
  <si>
    <t>8831fe70-27b0-41da-a811-0c86da62a44d</t>
  </si>
  <si>
    <t>547a88f2</t>
  </si>
  <si>
    <t>7917e6a4-e1a9-406e-aabe-d697f7595047</t>
  </si>
  <si>
    <t>b4b45370</t>
  </si>
  <si>
    <t>ae201c09-33fb-40fa-b6c1-ef3b4be4444e</t>
  </si>
  <si>
    <t>6934289c</t>
  </si>
  <si>
    <t>08ab45c4-81ac-4aff-b13e-3fae8b7bbdef</t>
  </si>
  <si>
    <t>6b57540b</t>
  </si>
  <si>
    <t>69f47c32-93c0-4752-8a5d-20c99c67bf2e</t>
  </si>
  <si>
    <t>162daf34</t>
  </si>
  <si>
    <t>a1b825eb-b6b2-4d81-bbff-97d0cbd6cdb9</t>
  </si>
  <si>
    <t>79ddc669</t>
  </si>
  <si>
    <t>99431d11-a15e-4f21-95b4-3fdee89a9a88</t>
  </si>
  <si>
    <t>bf6cb297</t>
  </si>
  <si>
    <t>ccc0a89e-b639-495e-a8b6-65a00a1387d8</t>
  </si>
  <si>
    <t>65af4aa6</t>
  </si>
  <si>
    <t>9893e597-96e8-4f5e-a139-d20c1d38ace4</t>
  </si>
  <si>
    <t>5675d5b0</t>
  </si>
  <si>
    <t>ed4be48d-8356-4dc1-ae57-b962af3dcae8</t>
  </si>
  <si>
    <t>cbf9d7bb</t>
  </si>
  <si>
    <t>ddc61fbc-723a-43e6-8468-34fd3fa0ac90</t>
  </si>
  <si>
    <t>51cb46fe</t>
  </si>
  <si>
    <t>25d03131-94c7-40a9-ac87-cfc74d1d7a83</t>
  </si>
  <si>
    <t>b9ccdb14</t>
  </si>
  <si>
    <t>36d4a1a6-dd4f-46ac-8e1c-673d6e7434b8</t>
  </si>
  <si>
    <t>da2cae59</t>
  </si>
  <si>
    <t>35be5524-7ab7-4689-8ed2-9bf1fa47d9d6</t>
  </si>
  <si>
    <t>c18e514f</t>
  </si>
  <si>
    <t>beb1cc71-97a8-4e77-8261-2ef0d003ba87</t>
  </si>
  <si>
    <t>b7aeaea5</t>
  </si>
  <si>
    <t>c018e531-49a5-4588-bc56-8d2ab445c301</t>
  </si>
  <si>
    <t>cc4b0962</t>
  </si>
  <si>
    <t>54e4664d-8303-43aa-bfb3-0d293d808c67</t>
  </si>
  <si>
    <t>8eeeccec</t>
  </si>
  <si>
    <t>9eb58d74-b07e-4a46-bec8-f27f2c3fd5ec</t>
  </si>
  <si>
    <t>c39b08a5</t>
  </si>
  <si>
    <t>da68305c-f838-4949-9406-9a57c3d043bc</t>
  </si>
  <si>
    <t>5bb51404</t>
  </si>
  <si>
    <t>4c752dac-e6c2-434e-bcf1-34b0d422ddde</t>
  </si>
  <si>
    <t>0a5b3b4f</t>
  </si>
  <si>
    <t>b58baa62-2d23-4ea5-af0c-49f0f8f776fa</t>
  </si>
  <si>
    <t>76c1f486</t>
  </si>
  <si>
    <t>fa8d0ab3-f13c-47d3-88c4-166fa3e63fb7</t>
  </si>
  <si>
    <t>3ae77143</t>
  </si>
  <si>
    <t>0a8574c4-cc24-4128-8f52-a1d73bde5501</t>
  </si>
  <si>
    <t>e0551352</t>
  </si>
  <si>
    <t>98ca1d34-e7ea-4db6-b633-583c4c25a535</t>
  </si>
  <si>
    <t>ceca0e32</t>
  </si>
  <si>
    <t>85133de0-41e1-4acd-be69-fd051bb7124a</t>
  </si>
  <si>
    <t>06753b4a</t>
  </si>
  <si>
    <t>b6c81c49-4fe0-4f11-8199-9b27af523291</t>
  </si>
  <si>
    <t>898d1c9d</t>
  </si>
  <si>
    <t>0100ed30-27fb-4bfc-b353-87f796b5eaee</t>
  </si>
  <si>
    <t>c283e4e7</t>
  </si>
  <si>
    <t>78b6d100-a98d-4bd3-8f8a-12eaf11939eb</t>
  </si>
  <si>
    <t>08fbc89d</t>
  </si>
  <si>
    <t>908c237b-1f48-4beb-95f3-f1e4ef930f42</t>
  </si>
  <si>
    <t>d062a60c</t>
  </si>
  <si>
    <t>0fad8fd5-2c00-4077-ab93-00bea609865e</t>
  </si>
  <si>
    <t>e8483561</t>
  </si>
  <si>
    <t>c70e18d8-c613-4ae6-bbd9-1c75aa3a2839</t>
  </si>
  <si>
    <t>836e1344</t>
  </si>
  <si>
    <t>23037a08-acaf-4850-ac09-e86dfab40f74</t>
  </si>
  <si>
    <t>04fbda0b</t>
  </si>
  <si>
    <t>da63b444-be8d-42d9-8316-3b6bb0614589</t>
  </si>
  <si>
    <t>6d4be9a6</t>
  </si>
  <si>
    <t>39804971-e35a-4734-bdea-b9ceef41f294</t>
  </si>
  <si>
    <t>5fd62c02</t>
  </si>
  <si>
    <t>c10388d2-430e-47c6-b012-7f979468c03d</t>
  </si>
  <si>
    <t>04e40499</t>
  </si>
  <si>
    <t>4ba89e0a-4bba-45ca-adb7-1739abc9ab81</t>
  </si>
  <si>
    <t>0913ac3d</t>
  </si>
  <si>
    <t>d78e2b67-5412-4596-871e-f8d2a550f30d</t>
  </si>
  <si>
    <t>bff0130d</t>
  </si>
  <si>
    <t>426b50d9-b8d4-49d1-aef9-57fbb694d97c</t>
  </si>
  <si>
    <t>ab8eb791</t>
  </si>
  <si>
    <t>bbb1aa77-c710-49d6-9a19-4bd7fc3c83ac</t>
  </si>
  <si>
    <t>32b4ff08</t>
  </si>
  <si>
    <t>85b94c0d-8b0d-4c06-88f4-9706b015782d</t>
  </si>
  <si>
    <t>41a2e47b</t>
  </si>
  <si>
    <t>68fc2b0d-62ad-4500-b3b9-4fbcc931a040</t>
  </si>
  <si>
    <t>5e9f5072</t>
  </si>
  <si>
    <t>335b6536-b234-4ba7-89f0-cd9de6a204d2</t>
  </si>
  <si>
    <t>3a23db69</t>
  </si>
  <si>
    <t>181375e8-87a3-4840-9f99-db083eeda7c1</t>
  </si>
  <si>
    <t>5ce24f31</t>
  </si>
  <si>
    <t>16a97834-684c-45a9-a014-7fde7aa18350</t>
  </si>
  <si>
    <t>6f1b5a30</t>
  </si>
  <si>
    <t>e123e087-6a94-4a68-84bb-5a5653ac25ce</t>
  </si>
  <si>
    <t>9e62df32</t>
  </si>
  <si>
    <t>708bcbe1-eeda-4b8a-8d18-5df682b2a7c3</t>
  </si>
  <si>
    <t>30ac7b9b</t>
  </si>
  <si>
    <t>c57bc507-f8fa-4a45-87fb-c1aadd4ff42d</t>
  </si>
  <si>
    <t>7f018bbc</t>
  </si>
  <si>
    <t>db147f50-6535-4788-a410-4bb4aacdbefb</t>
  </si>
  <si>
    <t>698250d6</t>
  </si>
  <si>
    <t>317fb625-70df-4cf4-b886-f57aea676d7c</t>
  </si>
  <si>
    <t>c872f57a</t>
  </si>
  <si>
    <t>a534de17-543c-4c46-b936-0e1375ad271f</t>
  </si>
  <si>
    <t>890a4a5a</t>
  </si>
  <si>
    <t>a283781c-0058-4267-b844-174ae1296bca</t>
  </si>
  <si>
    <t>98be020a</t>
  </si>
  <si>
    <t>97b03ab2-2ae6-4432-aa7c-889cfaaa349d</t>
  </si>
  <si>
    <t>7bb918b3</t>
  </si>
  <si>
    <t>68a8d370-8d9b-438f-885a-459f348c0ddb</t>
  </si>
  <si>
    <t>c0bafd6a</t>
  </si>
  <si>
    <t>56b6d440-951b-48b3-92db-c12b4b39b3f0</t>
  </si>
  <si>
    <t>f528f7ec</t>
  </si>
  <si>
    <t>b4f3fca7-515e-413e-b7ee-98ed38ea5242</t>
  </si>
  <si>
    <t>68962fd2</t>
  </si>
  <si>
    <t>1e4983d7-92e7-4323-a7a1-81e6b7e24af4</t>
  </si>
  <si>
    <t>d6bc960d</t>
  </si>
  <si>
    <t>0560dc95-f473-41bc-86d7-d1ee15c0fd05</t>
  </si>
  <si>
    <t>a0630f67</t>
  </si>
  <si>
    <t>beb676f2-f8c8-41de-8f66-a8e347783875</t>
  </si>
  <si>
    <t>7abc4d97</t>
  </si>
  <si>
    <t>57e7f04c-95b2-4120-b9c4-35fed499f047</t>
  </si>
  <si>
    <t>d9620fc6</t>
  </si>
  <si>
    <t>623c81d1-9d17-45c3-9b6a-bdd376b6aa6b</t>
  </si>
  <si>
    <t>c4e1eda6</t>
  </si>
  <si>
    <t>1b9e4178-4c19-44a4-bfe0-6012ce81b572</t>
  </si>
  <si>
    <t>25fc565e</t>
  </si>
  <si>
    <t>aeabfd3f-a732-4d60-b020-fc343d39bfb3</t>
  </si>
  <si>
    <t>adba8ff9</t>
  </si>
  <si>
    <t>771d436a-8d2a-4e32-b5ba-4a0910a01bd8</t>
  </si>
  <si>
    <t>af3cb761</t>
  </si>
  <si>
    <t>ad179096-5a65-4563-90b6-b5c608c5cfc0</t>
  </si>
  <si>
    <t>d3d19f49</t>
  </si>
  <si>
    <t>27483567-377c-432d-b32f-1e38fed6f434</t>
  </si>
  <si>
    <t>ced39346</t>
  </si>
  <si>
    <t>378d08f5-cf6f-4949-8fe4-6f884e1c1c57</t>
  </si>
  <si>
    <t>3c7020fb</t>
  </si>
  <si>
    <t>71397d4f-2265-4855-9c6b-42a0994f7f89</t>
  </si>
  <si>
    <t>57983882</t>
  </si>
  <si>
    <t>b12459e7-e6a8-426d-8eee-723ba71e9140</t>
  </si>
  <si>
    <t>952cf071</t>
  </si>
  <si>
    <t>790cb23d-fed7-47a0-9dc6-34363e6f9281</t>
  </si>
  <si>
    <t>50f6152c</t>
  </si>
  <si>
    <t>c0246fff-bcc5-406f-91c1-70dc1ac79033</t>
  </si>
  <si>
    <t>44f729ef</t>
  </si>
  <si>
    <t>99db0808-4b56-4584-8950-bc4e0f08b470</t>
  </si>
  <si>
    <t>947aedba</t>
  </si>
  <si>
    <t>99efc075-6e26-47f2-80d4-f8ff4c5a296f</t>
  </si>
  <si>
    <t>c7d6058b</t>
  </si>
  <si>
    <t>02abaa96-6083-4f8c-aaa8-d597ceb9f9dc</t>
  </si>
  <si>
    <t>e96c2a96</t>
  </si>
  <si>
    <t>87f6f6f7-6acb-451f-81f9-9a710705e24e</t>
  </si>
  <si>
    <t>a91df01d</t>
  </si>
  <si>
    <t>1aff7dd0-cf08-40aa-9ac8-3a604990e99f</t>
  </si>
  <si>
    <t>1cf5e772</t>
  </si>
  <si>
    <t>7c2bc1a5-35b8-4a89-b67a-3c04dac88f8b</t>
  </si>
  <si>
    <t>bf66ebec</t>
  </si>
  <si>
    <t>cf31a00a-5fbc-42c2-a68f-9c05fd4b17e0</t>
  </si>
  <si>
    <t>c83ee677</t>
  </si>
  <si>
    <t>5cac581f-2219-40dd-9b1e-a0f6a0ce3b18</t>
  </si>
  <si>
    <t>7550c1c9</t>
  </si>
  <si>
    <t>2f57530d-72ca-4a09-bb10-8a73a232c91c</t>
  </si>
  <si>
    <t>3b4acee7</t>
  </si>
  <si>
    <t>180e0790-18e8-43da-b089-ebf043f7e88a</t>
  </si>
  <si>
    <t>34ccd462</t>
  </si>
  <si>
    <t>f8eae714-bd4f-424e-b544-de8df411a129</t>
  </si>
  <si>
    <t>2ba77187</t>
  </si>
  <si>
    <t>e3efd5ef-bebb-4791-9460-071a1c7a69f7</t>
  </si>
  <si>
    <t>cb1ae900</t>
  </si>
  <si>
    <t>b0134b11-25ba-4b69-bf67-51a14cd57d16</t>
  </si>
  <si>
    <t>4cee4841</t>
  </si>
  <si>
    <t>a9fa6859-346b-4d58-a9fb-40c1d01a8d09</t>
  </si>
  <si>
    <t>743726b0</t>
  </si>
  <si>
    <t>cd9275a8-568f-405e-9a2f-94c1ea3747b1</t>
  </si>
  <si>
    <t>9675c166</t>
  </si>
  <si>
    <t>0c083c39-0109-47fe-aacf-79da29455979</t>
  </si>
  <si>
    <t>cc62a193</t>
  </si>
  <si>
    <t>cac255ff-be35-42ab-beee-e6dd7e4879b9</t>
  </si>
  <si>
    <t>edef0ae0</t>
  </si>
  <si>
    <t>3a6ad850-878a-4f51-8ffa-04ea86a6c2e5</t>
  </si>
  <si>
    <t>eef87309</t>
  </si>
  <si>
    <t>9cae2078-5c14-460f-b806-8098be559356</t>
  </si>
  <si>
    <t>66840ef9</t>
  </si>
  <si>
    <t>6f433a76-8ed5-497f-8bac-ae1eff82cf55</t>
  </si>
  <si>
    <t>c0cdac01</t>
  </si>
  <si>
    <t>02e74c94-1aeb-43d6-9ef6-4ae9f14acc10</t>
  </si>
  <si>
    <t>67c8b5a1</t>
  </si>
  <si>
    <t>860df788-4fb4-4ee0-a819-d6bf64543498</t>
  </si>
  <si>
    <t>4a01fbce</t>
  </si>
  <si>
    <t>7d208ab2-d7ab-4afc-9628-5d896f518ae9</t>
  </si>
  <si>
    <t>44bed8fd</t>
  </si>
  <si>
    <t>ce89aede-4dad-4ec5-8680-38472ffe6b5c</t>
  </si>
  <si>
    <t>bd405cf8</t>
  </si>
  <si>
    <t>8a959a19-1801-40fa-8f2f-109ce70a82ee</t>
  </si>
  <si>
    <t>4491d11a</t>
  </si>
  <si>
    <t>5432a09d-ae84-419f-b2ad-223d1cf19b87</t>
  </si>
  <si>
    <t>2784c204</t>
  </si>
  <si>
    <t>8cf32006-8b9a-40e0-bd8b-a9027ff08ee0</t>
  </si>
  <si>
    <t>39e15fb9</t>
  </si>
  <si>
    <t>ec6af64f-ee40-4318-8386-052a7fbababd</t>
  </si>
  <si>
    <t>a7403563</t>
  </si>
  <si>
    <t>7b0a6e65-0021-4577-a349-c5da7409972b</t>
  </si>
  <si>
    <t>b04d5943</t>
  </si>
  <si>
    <t>a8d9e29c-941c-4257-b18f-1936e1500df0</t>
  </si>
  <si>
    <t>e14e958d</t>
  </si>
  <si>
    <t>9bf218e5-0fbf-4dd7-be85-9933068595f2</t>
  </si>
  <si>
    <t>3a1514a6</t>
  </si>
  <si>
    <t>60eae3a8-2ca3-4bdf-bee6-0cd3efa3389e</t>
  </si>
  <si>
    <t>b668ab4c</t>
  </si>
  <si>
    <t>5fe2ee28-daf8-4c1f-b50c-2f0ce9f21ecc</t>
  </si>
  <si>
    <t>2cca3f24</t>
  </si>
  <si>
    <t>4158c315-f5bc-47b8-b2d7-ac9a1709b3e4</t>
  </si>
  <si>
    <t>61da6238</t>
  </si>
  <si>
    <t>00f31b0d-54a3-4559-80e3-ad37c0a696f9</t>
  </si>
  <si>
    <t>352961ad</t>
  </si>
  <si>
    <t>49946d8f-6f57-47c6-a2b7-d5735a584db4</t>
  </si>
  <si>
    <t>1c5a1a37</t>
  </si>
  <si>
    <t>63e6558c-d4ea-4f59-9780-e69a66c2b95b</t>
  </si>
  <si>
    <t>18110336</t>
  </si>
  <si>
    <t>c7478182-8387-4bac-85ce-b94a6bc5b9f8</t>
  </si>
  <si>
    <t>0a08ca8f</t>
  </si>
  <si>
    <t>82e028cb-0f4a-41e4-88fb-30cf79b807c1</t>
  </si>
  <si>
    <t>afc018dd</t>
  </si>
  <si>
    <t>90cbf677-3d08-4304-9174-a5cfbcf603a7</t>
  </si>
  <si>
    <t>b0f4c898</t>
  </si>
  <si>
    <t>757bb37a-61bf-4966-9849-58e59b28c64a</t>
  </si>
  <si>
    <t>1e02c526</t>
  </si>
  <si>
    <t>0bc9bebf-b8d4-4271-8c58-1c8d72127078</t>
  </si>
  <si>
    <t>2294de39</t>
  </si>
  <si>
    <t>204a00df-9ce9-44d8-9947-d226aed5baa9</t>
  </si>
  <si>
    <t>d9bf0670</t>
  </si>
  <si>
    <t>4ab794a1-5176-45f0-9b2b-30c870d4b3c7</t>
  </si>
  <si>
    <t>d52556ab</t>
  </si>
  <si>
    <t>22c933b3-923b-49d0-bf2e-d426eb23dc45</t>
  </si>
  <si>
    <t>09e66622</t>
  </si>
  <si>
    <t>f5e9a4fd-bc60-4457-9efe-42a2f13cbe17</t>
  </si>
  <si>
    <t>f63f7c42</t>
  </si>
  <si>
    <t>9875bfc3-e9eb-442d-9362-d1c95d829155</t>
  </si>
  <si>
    <t>f40d241d</t>
  </si>
  <si>
    <t>1fd86b28-046b-4e12-9c18-ce11d6f3fd76</t>
  </si>
  <si>
    <t>cee505ab</t>
  </si>
  <si>
    <t>417e1822-28ca-44c7-9163-9a8b7f451483</t>
  </si>
  <si>
    <t>81da77d5</t>
  </si>
  <si>
    <t>2e127ae8-4b31-469a-9546-d074e9b38dbd</t>
  </si>
  <si>
    <t>28ed8839</t>
  </si>
  <si>
    <t>b4ada3df-bba5-48b0-b029-aaca141408fd</t>
  </si>
  <si>
    <t>9f2adedd</t>
  </si>
  <si>
    <t>9b8883ce-2f77-4fbd-8795-888f2d1d2d71</t>
  </si>
  <si>
    <t>fa7ca197</t>
  </si>
  <si>
    <t>18dba91a-ba1e-492d-ae17-1a808df23ff8</t>
  </si>
  <si>
    <t>caee43ba</t>
  </si>
  <si>
    <t>0d62a0b8-0d39-4f4d-893c-94b05660f38b</t>
  </si>
  <si>
    <t>a0c4f99a</t>
  </si>
  <si>
    <t>f80463a7-08af-49ef-9eb5-4a90b7c2eeef</t>
  </si>
  <si>
    <t>819bc866</t>
  </si>
  <si>
    <t>c6a8f2e7-352d-4335-9ed0-906153d38393</t>
  </si>
  <si>
    <t>44c85cc6</t>
  </si>
  <si>
    <t>38a1da09-3a47-46f5-9eef-4afadf8f634f</t>
  </si>
  <si>
    <t>d96edb97</t>
  </si>
  <si>
    <t>17b84b4f-11fc-4d32-84de-5b7af2621bea</t>
  </si>
  <si>
    <t>2831209a</t>
  </si>
  <si>
    <t>a13cd2e9-f753-4980-bab9-f28bc7ccec8b</t>
  </si>
  <si>
    <t>0d5cbeff</t>
  </si>
  <si>
    <t>c190b408-04b2-4594-98b9-bf5e08ba0d48</t>
  </si>
  <si>
    <t>b488879a</t>
  </si>
  <si>
    <t>81443de2-929e-4bb0-ba5b-7c5330a2d9d2</t>
  </si>
  <si>
    <t>d12544f1</t>
  </si>
  <si>
    <t>20179601-f856-43f2-a50b-9f462eb8e304</t>
  </si>
  <si>
    <t>7cbf0987</t>
  </si>
  <si>
    <t>7845cd00-f7db-4ce5-be67-09c0ae79df72</t>
  </si>
  <si>
    <t>ce98f1fa</t>
  </si>
  <si>
    <t>e7fc6d6d-2820-4c8d-8370-a706e5a547f9</t>
  </si>
  <si>
    <t>a1f697a0</t>
  </si>
  <si>
    <t>71520449-e2fd-4a21-843d-8e825a5780c1</t>
  </si>
  <si>
    <t>8ac0af22</t>
  </si>
  <si>
    <t>d6829625-b799-4167-98fe-60843a2b49ae</t>
  </si>
  <si>
    <t>dd681cce</t>
  </si>
  <si>
    <t>0835daab-0418-409b-96bc-5a74877d96a9</t>
  </si>
  <si>
    <t>0e48a388</t>
  </si>
  <si>
    <t>6b690888-cdb8-435c-b243-5d1f3344c7a2</t>
  </si>
  <si>
    <t>1defba0f</t>
  </si>
  <si>
    <t>f236492f-f109-4122-bf76-4b75338ef541</t>
  </si>
  <si>
    <t>9389be1c</t>
  </si>
  <si>
    <t>067a8bbb-950c-400e-b282-2cb7e0c80349</t>
  </si>
  <si>
    <t>ced84513</t>
  </si>
  <si>
    <t>577cd824-757d-4bad-8558-8324c7d4a9cd</t>
  </si>
  <si>
    <t>e054f5fd</t>
  </si>
  <si>
    <t>cb865bce-a7e3-42e4-9c02-594753a6cf12</t>
  </si>
  <si>
    <t>3e293eb0</t>
  </si>
  <si>
    <t>2e7bc1da-0952-4a81-9250-181c94360b7e</t>
  </si>
  <si>
    <t>e5e72f5c</t>
  </si>
  <si>
    <t>88ac39d0-de53-4978-af12-a8776dcb60ed</t>
  </si>
  <si>
    <t>23c8f8a3</t>
  </si>
  <si>
    <t>325fd7e7-e831-4f9a-bce7-a37ed3d9dd27</t>
  </si>
  <si>
    <t>948b23a0</t>
  </si>
  <si>
    <t>c9e68fc4-8a84-4793-acaf-4fa27ea2555b</t>
  </si>
  <si>
    <t>e05be924</t>
  </si>
  <si>
    <t>6baeab0c-a63b-4759-8abc-add1e5de24e6</t>
  </si>
  <si>
    <t>56fce7cd</t>
  </si>
  <si>
    <t>a88cdf6e-c1c5-441f-8a60-ce81ee644bc3</t>
  </si>
  <si>
    <t>2cfaa1ac</t>
  </si>
  <si>
    <t>9cb63f08-265a-4b62-8939-2f925b9c344d</t>
  </si>
  <si>
    <t>b044b56b</t>
  </si>
  <si>
    <t>c8b9f1cb-3e53-4777-9b84-a5a52002bf6a</t>
  </si>
  <si>
    <t>59e91610</t>
  </si>
  <si>
    <t>ce73af31-07bc-4dc2-acde-4dea1f23c8ff</t>
  </si>
  <si>
    <t>786ace5d</t>
  </si>
  <si>
    <t>952a4150-b396-4a26-922e-a501ba899988</t>
  </si>
  <si>
    <t>893c5723</t>
  </si>
  <si>
    <t>d7b40d3c-a687-432d-91e3-d5e92f5ebdfd</t>
  </si>
  <si>
    <t>d35910f2</t>
  </si>
  <si>
    <t>9d6b91ec-7c96-4514-b969-1816b82eeb3d</t>
  </si>
  <si>
    <t>eaaea6cc</t>
  </si>
  <si>
    <t>f7b027fc-d839-4be0-928f-8f5dfade1cc8</t>
  </si>
  <si>
    <t>19ab4893</t>
  </si>
  <si>
    <t>fe7b8359-7c0f-4b27-8e29-a2adf231ed3a</t>
  </si>
  <si>
    <t>7ddf4a02</t>
  </si>
  <si>
    <t>041767de-0869-4cc7-ac24-308ba9606185</t>
  </si>
  <si>
    <t>729e4e82</t>
  </si>
  <si>
    <t>e3b3c848-997c-493f-8eff-1dcc62fb2179</t>
  </si>
  <si>
    <t>a50c7798</t>
  </si>
  <si>
    <t>e3666af8-4dd2-4366-bec5-984406413636</t>
  </si>
  <si>
    <t>a41a8b5d</t>
  </si>
  <si>
    <t>b15aaee2-48c1-44de-8a19-d86d163b4671</t>
  </si>
  <si>
    <t>2fa6a8f7</t>
  </si>
  <si>
    <t>86f6a9cb-35eb-4cde-8234-530b9d2bd683</t>
  </si>
  <si>
    <t>ec71a4d2</t>
  </si>
  <si>
    <t>cd5bc4ea-9d9b-4e9c-acc4-9f5fdc70da0d</t>
  </si>
  <si>
    <t>89cc2446</t>
  </si>
  <si>
    <t>486e255e-0838-454d-a4b2-b64de29c29a9</t>
  </si>
  <si>
    <t>33e84eec</t>
  </si>
  <si>
    <t>1d0b991e-1b4a-4ab9-bf6d-be99f6f74508</t>
  </si>
  <si>
    <t>9009b399</t>
  </si>
  <si>
    <t>edd86ec3-6bd2-47be-ab67-b8af76bfbd7e</t>
  </si>
  <si>
    <t>8cf5b00b</t>
  </si>
  <si>
    <t>060a20a4-4e92-41f8-a65e-e02be68a2aa1</t>
  </si>
  <si>
    <t>3e08b74c</t>
  </si>
  <si>
    <t>5b853383-bf83-4883-8610-673f21b61785</t>
  </si>
  <si>
    <t>1b9c66bb</t>
  </si>
  <si>
    <t>05a4c60e-4e17-458a-9150-23915d5c4f1a</t>
  </si>
  <si>
    <t>c2b40654</t>
  </si>
  <si>
    <t>f6172efa-b042-47dd-8401-fd32b7adf9e4</t>
  </si>
  <si>
    <t>81b0b17d</t>
  </si>
  <si>
    <t>7389a0da-e75f-4dff-8996-39dc7302609c</t>
  </si>
  <si>
    <t>ca7992d4</t>
  </si>
  <si>
    <t>3f371a48-36f2-4f1e-8822-36626619a8b0</t>
  </si>
  <si>
    <t>9ae37dc6</t>
  </si>
  <si>
    <t>b5125a16-8c3f-4a1c-93f1-5a12d7f0aace</t>
  </si>
  <si>
    <t>6f659dde</t>
  </si>
  <si>
    <t>ffd09b39-c219-48f2-8c11-d97e1586e05e</t>
  </si>
  <si>
    <t>6b61fef7</t>
  </si>
  <si>
    <t>ea944e82-fab6-4316-a740-38ebf01dd6b0</t>
  </si>
  <si>
    <t>404ae8ff</t>
  </si>
  <si>
    <t>169b4f1f-f89d-401a-b281-7c820c6b156f</t>
  </si>
  <si>
    <t>484e9a11</t>
  </si>
  <si>
    <t>8d3b213c-a96a-413f-b3d3-87b7d7b7b2b1</t>
  </si>
  <si>
    <t>ea68c9b7</t>
  </si>
  <si>
    <t>81b1a2fa-527f-4673-a829-1dea091317f1</t>
  </si>
  <si>
    <t>95e5360b</t>
  </si>
  <si>
    <t>7282bfa4-c2e7-4045-ba04-b8165e995b80</t>
  </si>
  <si>
    <t>5df9e71b</t>
  </si>
  <si>
    <t>a5cde3e9-b15c-4e40-baea-dec3f2ccec18</t>
  </si>
  <si>
    <t>b09eb294</t>
  </si>
  <si>
    <t>0e5a6616-2d75-4872-aefd-927a8b351859</t>
  </si>
  <si>
    <t>04680e5a</t>
  </si>
  <si>
    <t>a16743ed-de50-4326-b2f6-a0a419ca814b</t>
  </si>
  <si>
    <t>776c1a0f</t>
  </si>
  <si>
    <t>60eb183c-f89b-42f4-ab75-072d9143ec8d</t>
  </si>
  <si>
    <t>5ef97e3c</t>
  </si>
  <si>
    <t>d62aaab0-8989-4ede-80af-429d4a14dd48</t>
  </si>
  <si>
    <t>023380af</t>
  </si>
  <si>
    <t>27c54819-f359-4621-bb32-4f3978aa0bef</t>
  </si>
  <si>
    <t>17467d9b</t>
  </si>
  <si>
    <t>24d776a3-f3f2-45f1-baf9-f8e6dbab92eb</t>
  </si>
  <si>
    <t>1c706b39</t>
  </si>
  <si>
    <t>cf4a302f-9b12-42b4-9034-8822b5218d89</t>
  </si>
  <si>
    <t>852b91e0</t>
  </si>
  <si>
    <t>fdd4a623-cfc1-47d1-b6ce-f17311aaf9d2</t>
  </si>
  <si>
    <t>9f5a8304</t>
  </si>
  <si>
    <t>4db60b4f-2dfa-4ae0-86ba-4e8d6ba12513</t>
  </si>
  <si>
    <t>7c7c2e0c</t>
  </si>
  <si>
    <t>b4e26c76-c2bb-4ac4-bcc9-85a1fb7bc48d</t>
  </si>
  <si>
    <t>f8fa57a8</t>
  </si>
  <si>
    <t>c3f8553d-2816-4b95-830b-c3e9600f4800</t>
  </si>
  <si>
    <t>68ab4d87</t>
  </si>
  <si>
    <t>b5cf075e-1ea3-4bf3-9881-172edd85e5b2</t>
  </si>
  <si>
    <t>bdf77b3b</t>
  </si>
  <si>
    <t>9e32ec8d-4d9c-450a-bb99-86ea82fed951</t>
  </si>
  <si>
    <t>c7dca014</t>
  </si>
  <si>
    <t>dc2bee50-adf6-46ba-b1d3-b17543de4786</t>
  </si>
  <si>
    <t>b8b5b54b</t>
  </si>
  <si>
    <t>698f52c8-27c8-41b5-bf6b-94b5fe5c1a67</t>
  </si>
  <si>
    <t>03c99b97</t>
  </si>
  <si>
    <t>bb9c7551-21fd-4ca0-83f1-d50e0a4991f5</t>
  </si>
  <si>
    <t>b29a380d</t>
  </si>
  <si>
    <t>4771e2a1-45a0-4abb-9413-8b0fef78412b</t>
  </si>
  <si>
    <t>ba01adae</t>
  </si>
  <si>
    <t>acdc247b-b5d7-4600-afaf-15fa130af1fc</t>
  </si>
  <si>
    <t>6a837203</t>
  </si>
  <si>
    <t>dbbe25a9-c1e4-443b-8407-f4e6f2b2816e</t>
  </si>
  <si>
    <t>5ff6ecc7</t>
  </si>
  <si>
    <t>d378a851-5cb1-4bbc-8a98-f56eb38dbd53</t>
  </si>
  <si>
    <t>f7bef1ee</t>
  </si>
  <si>
    <t>9593fa60-8b48-43d9-b08d-6ae2cc2658ac</t>
  </si>
  <si>
    <t>0412deb4</t>
  </si>
  <si>
    <t>47ee1714-4c79-400b-ab20-350289468d17</t>
  </si>
  <si>
    <t>a6afe702</t>
  </si>
  <si>
    <t>846f029e-22ca-48e3-bc66-3ad8334d93cc</t>
  </si>
  <si>
    <t>f530f4f7</t>
  </si>
  <si>
    <t>560f077f-a8f7-49ec-ad25-9086557071b6</t>
  </si>
  <si>
    <t>1a911cff</t>
  </si>
  <si>
    <t>187151bd-9e8c-4287-ac25-1eb5660f4eec</t>
  </si>
  <si>
    <t>3d1b9e5e</t>
  </si>
  <si>
    <t>5bd2612d-65dd-4d87-96c5-8c3701c5fd05</t>
  </si>
  <si>
    <t>284aaa2a</t>
  </si>
  <si>
    <t>ca299969-3a58-499e-b36e-facbdb6f3ea8</t>
  </si>
  <si>
    <t>6057766e</t>
  </si>
  <si>
    <t>a5a1ce84-a4c2-4ac2-aa63-77032e672df9</t>
  </si>
  <si>
    <t>ee469108</t>
  </si>
  <si>
    <t>406c4e04-937b-4715-8f1d-586f6e980cba</t>
  </si>
  <si>
    <t>f22019a4</t>
  </si>
  <si>
    <t>61a7335c-679f-4899-aadb-1c419b24218e</t>
  </si>
  <si>
    <t>0d0d8091</t>
  </si>
  <si>
    <t>acc5dc3b-1676-44fa-a712-f5bb978c96b5</t>
  </si>
  <si>
    <t>3199ada7</t>
  </si>
  <si>
    <t>76219838-8c59-4ce4-a8a9-caefc1ecf475</t>
  </si>
  <si>
    <t>937c3a0d</t>
  </si>
  <si>
    <t>816965df-22a5-41db-b7b6-074e9daba45a</t>
  </si>
  <si>
    <t>0e97ae70</t>
  </si>
  <si>
    <t>22be1f67-82d0-43d5-a52b-3e77c9a67fa3</t>
  </si>
  <si>
    <t>544f11bb</t>
  </si>
  <si>
    <t>0e0875fc-e28b-4716-aca1-764a34793781</t>
  </si>
  <si>
    <t>fcc624a2</t>
  </si>
  <si>
    <t>f45cf59b-4b4a-48a5-8434-354bdf7e6dab</t>
  </si>
  <si>
    <t>5ccd8e2d</t>
  </si>
  <si>
    <t>d5b85431-0380-4ea7-b427-d891f95d412f</t>
  </si>
  <si>
    <t>c096ec3c</t>
  </si>
  <si>
    <t>52b2205b-9c60-43a3-b41a-b5f0fb1c6610</t>
  </si>
  <si>
    <t>30f52bea</t>
  </si>
  <si>
    <t>2b16942c-d73e-43b3-974c-2a68c91904de</t>
  </si>
  <si>
    <t>eaeea997</t>
  </si>
  <si>
    <t>1ee0ac0e-8b79-463d-871f-07c870471745</t>
  </si>
  <si>
    <t>8a9e79ed</t>
  </si>
  <si>
    <t>b90e7376-54b4-4e08-875e-c3e9ba2189dc</t>
  </si>
  <si>
    <t>885944bc</t>
  </si>
  <si>
    <t>6d8fc85a-8380-4da6-a225-02523f162b3e</t>
  </si>
  <si>
    <t>385b64ea</t>
  </si>
  <si>
    <t>ab5434f2-575b-4768-a41c-78cd9a0c5bc4</t>
  </si>
  <si>
    <t>21f07eff</t>
  </si>
  <si>
    <t>5465823b-ba09-4a2d-99b1-4d56538f2302</t>
  </si>
  <si>
    <t>0d9e629b</t>
  </si>
  <si>
    <t>f585ef21-d1e9-4706-8b03-1cc95ec731ca</t>
  </si>
  <si>
    <t>ffeca191</t>
  </si>
  <si>
    <t>7d16208b-c0da-49a7-915c-765b426a573c</t>
  </si>
  <si>
    <t>e2b721e3</t>
  </si>
  <si>
    <t>f245a2dd-fc6a-4e1e-9f6f-e6397fc87896</t>
  </si>
  <si>
    <t>325ba4c3</t>
  </si>
  <si>
    <t>2a3d4f8c-eda3-4def-b368-771a59505660</t>
  </si>
  <si>
    <t>b1a2afe4</t>
  </si>
  <si>
    <t>d5458693-43a6-42a2-8237-20d207959423</t>
  </si>
  <si>
    <t>d56ee4db</t>
  </si>
  <si>
    <t>7e5d4aaf-847f-4b1a-b170-aad0fa8a7292</t>
  </si>
  <si>
    <t>19b92ad4</t>
  </si>
  <si>
    <t>0c1c1dc4-a04c-4292-9fdf-c115ee09f876</t>
  </si>
  <si>
    <t>8dae3c8e</t>
  </si>
  <si>
    <t>67aeea0b-babf-4bb6-a002-bc0f1bcde868</t>
  </si>
  <si>
    <t>5328b3ba</t>
  </si>
  <si>
    <t>d87bdcd2-54c2-4c57-8638-158082401cff</t>
  </si>
  <si>
    <t>93a9936a</t>
  </si>
  <si>
    <t>efa44f09-2a6d-45c3-860a-6c78c3dac5af</t>
  </si>
  <si>
    <t>9deea7f0</t>
  </si>
  <si>
    <t>9b9bab41-236f-459e-8925-7848b68db852</t>
  </si>
  <si>
    <t>f411c51e</t>
  </si>
  <si>
    <t>af47efc8-c610-4fa5-90c1-8618b3c9d5fe</t>
  </si>
  <si>
    <t>c41a69fc</t>
  </si>
  <si>
    <t>b50ef081-1c26-499a-9f18-8721d2759ec4</t>
  </si>
  <si>
    <t>6155a42b</t>
  </si>
  <si>
    <t>4745b9dc-54dc-45a0-b6fa-80168c5ab63d</t>
  </si>
  <si>
    <t>541a4cfe</t>
  </si>
  <si>
    <t>c3fcb2ba-fc27-4737-85da-a41b1e195f57</t>
  </si>
  <si>
    <t>a126502a</t>
  </si>
  <si>
    <t>0ae2f032-78f0-4db9-9c28-6652bb508018</t>
  </si>
  <si>
    <t>472396c8</t>
  </si>
  <si>
    <t>88b1113e-c21e-476e-bfe3-46ac8ea5f980</t>
  </si>
  <si>
    <t>62eb0290</t>
  </si>
  <si>
    <t>158e95bf-363a-4b49-a89b-776ff6cd95e3</t>
  </si>
  <si>
    <t>bcee76fa</t>
  </si>
  <si>
    <t>c74d8ac7-8a85-4e6a-bcdc-25adeb163569</t>
  </si>
  <si>
    <t>4f47dcb9</t>
  </si>
  <si>
    <t>a240f58e-8fea-4260-90dc-ca1defb09af0</t>
  </si>
  <si>
    <t>7eec8b3d</t>
  </si>
  <si>
    <t>36c1fcea-7921-4cfb-b545-67a07f2150cb</t>
  </si>
  <si>
    <t>f149e7c0</t>
  </si>
  <si>
    <t>0e2f8cc2-90aa-4e28-a798-587d7ba8f78c</t>
  </si>
  <si>
    <t>e2e2add8</t>
  </si>
  <si>
    <t>22cde558-29b2-4271-b81c-7cc11d871381</t>
  </si>
  <si>
    <t>d724a00a</t>
  </si>
  <si>
    <t>8684a4f4-3b9f-413b-a07d-6f70a2efa83a</t>
  </si>
  <si>
    <t>dde67f16</t>
  </si>
  <si>
    <t>82637ca8-1c36-43ac-9a4a-a50ffa0c28d8</t>
  </si>
  <si>
    <t>9790f8a3</t>
  </si>
  <si>
    <t>f3468678-e569-416f-b739-04e10bc7ae3c</t>
  </si>
  <si>
    <t>a69c0f25</t>
  </si>
  <si>
    <t>dde5d356-a9df-45da-be73-0d0c7d671222</t>
  </si>
  <si>
    <t>69736908</t>
  </si>
  <si>
    <t>82777167-37d2-4401-943b-07fd0fbea9a2</t>
  </si>
  <si>
    <t>f2cc44d6</t>
  </si>
  <si>
    <t>5b3ab4fc-e909-4f7c-9777-14d402d8478f</t>
  </si>
  <si>
    <t>304bd42f</t>
  </si>
  <si>
    <t>72bc1ab1-0e53-48bd-92bc-bfff827e45a4</t>
  </si>
  <si>
    <t>a4d1377c</t>
  </si>
  <si>
    <t>c88c62b5-8dd9-4a99-a062-b260f48c6917</t>
  </si>
  <si>
    <t>14b0ece0</t>
  </si>
  <si>
    <t>ef1cd9a5-6cca-49e7-8a2e-dcff77914e87</t>
  </si>
  <si>
    <t>1428ee5f</t>
  </si>
  <si>
    <t>7c8f5f26-6dc1-4e63-b993-4d5c8f55debe</t>
  </si>
  <si>
    <t>a76fd6c3</t>
  </si>
  <si>
    <t>525267e9-fe63-4e99-a596-463ba6046dc0</t>
  </si>
  <si>
    <t>5de8e832</t>
  </si>
  <si>
    <t>0f00a287-76ca-475d-88cd-b49d56048e37</t>
  </si>
  <si>
    <t>51f61b9f</t>
  </si>
  <si>
    <t>909d925e-6487-4705-92ac-39eaf42ed564</t>
  </si>
  <si>
    <t>c5f62f0e</t>
  </si>
  <si>
    <t>af5fce99-5ec3-4c2d-b0d1-9a072ebf59b7</t>
  </si>
  <si>
    <t>c89f0a0d</t>
  </si>
  <si>
    <t>cbbbaa8b-1501-4670-86de-4da226387e3c</t>
  </si>
  <si>
    <t>49cb6eb2</t>
  </si>
  <si>
    <t>155990d9-9e7a-4732-bc37-447dcc5919ff</t>
  </si>
  <si>
    <t>9a70c6ff</t>
  </si>
  <si>
    <t>a3bdbf4b-69ca-4f22-b940-89e0a7dafadb</t>
  </si>
  <si>
    <t>dbeb6d57</t>
  </si>
  <si>
    <t>1ab081ee-d7fe-4efa-8292-7fb061a5c8e7</t>
  </si>
  <si>
    <t>bdc9c197</t>
  </si>
  <si>
    <t>343eedcc-26d5-4a1a-aebc-99b6db53150d</t>
  </si>
  <si>
    <t>acabcfb3</t>
  </si>
  <si>
    <t>aa8f1cfc-256b-4a0d-9eff-0c2b63353273</t>
  </si>
  <si>
    <t>1652eade</t>
  </si>
  <si>
    <t>b842e160-0bd3-4bec-b286-784bb2495256</t>
  </si>
  <si>
    <t>2ecb6d9d</t>
  </si>
  <si>
    <t>4473caeb-5961-49c7-9400-9dd0eaeba972</t>
  </si>
  <si>
    <t>db39a95c</t>
  </si>
  <si>
    <t>af0d9839-dfe7-475a-8ea1-1babd2f8f1e6</t>
  </si>
  <si>
    <t>a307b228</t>
  </si>
  <si>
    <t>4871da85-034c-451d-ae6d-7425067e8523</t>
  </si>
  <si>
    <t>7cea8d5c</t>
  </si>
  <si>
    <t>ebcc35ab-18e1-48cf-a3f6-492fee329711</t>
  </si>
  <si>
    <t>2e174125</t>
  </si>
  <si>
    <t>adbeef04-6be3-4f77-83ae-0bb223c67b79</t>
  </si>
  <si>
    <t>78683e9c</t>
  </si>
  <si>
    <t>363054f7-ca4a-4feb-983d-efea5d32fc1c</t>
  </si>
  <si>
    <t>91d5e452</t>
  </si>
  <si>
    <t>08f5e58c-77ae-4fba-aef7-40828b718b61</t>
  </si>
  <si>
    <t>ab255976</t>
  </si>
  <si>
    <t>741299f8-aaa9-4874-9cec-5b7dde33e39e</t>
  </si>
  <si>
    <t>e00e7241</t>
  </si>
  <si>
    <t>0d1ddeef-f878-441e-ae8c-40eb8a1d3f5a</t>
  </si>
  <si>
    <t>2ac61a30</t>
  </si>
  <si>
    <t>66d5a3d5-fd4f-481c-a9dd-43779dc5eb66</t>
  </si>
  <si>
    <t>469e08ec</t>
  </si>
  <si>
    <t>a5d9ae3a-8d62-4bf7-b52c-ff74de1a5c21</t>
  </si>
  <si>
    <t>94e42bbe</t>
  </si>
  <si>
    <t>76db7d9e-1f9a-4757-942b-09a8c4195447</t>
  </si>
  <si>
    <t>b795ee7b</t>
  </si>
  <si>
    <t>a6c30b84-f044-42c3-b7cf-8f9d0d6a1edf</t>
  </si>
  <si>
    <t>00921cdb</t>
  </si>
  <si>
    <t>137af10b-ede4-4e6a-a905-65df9b56eb02</t>
  </si>
  <si>
    <t>d46ca438</t>
  </si>
  <si>
    <t>a8391b75-9ffc-4d9e-b78c-2b8400aea9c4</t>
  </si>
  <si>
    <t>bc0a17f6</t>
  </si>
  <si>
    <t>6a3ac0ca-84a2-487d-a3da-e4c0a205f2ca</t>
  </si>
  <si>
    <t>42c5f13a</t>
  </si>
  <si>
    <t>0945a52b-da44-49cb-b8c1-8818a81380eb</t>
  </si>
  <si>
    <t>e9aedf80</t>
  </si>
  <si>
    <t>a98bed28-0f98-44f7-9835-06254040c71d</t>
  </si>
  <si>
    <t>809aa6a7</t>
  </si>
  <si>
    <t>670b1902-11b4-4a63-af25-c2d92695cad8</t>
  </si>
  <si>
    <t>9c1fecec</t>
  </si>
  <si>
    <t>80db9278-aad8-466c-81dc-08bda8d4a1bc</t>
  </si>
  <si>
    <t>a160ca3f</t>
  </si>
  <si>
    <t>467dee86-0f99-4b4d-a857-603fd42e4306</t>
  </si>
  <si>
    <t>63f6e2ee</t>
  </si>
  <si>
    <t>39266058-857d-465b-85e3-a4562d9f9005</t>
  </si>
  <si>
    <t>83a58057</t>
  </si>
  <si>
    <t>3c9491b7-cf3e-49e6-bc6c-0a41c6ee432c</t>
  </si>
  <si>
    <t>68118a1d</t>
  </si>
  <si>
    <t>9e45340f-493a-43ee-9244-cd1b6ca71ae7</t>
  </si>
  <si>
    <t>1750f45b</t>
  </si>
  <si>
    <t>de39cea5-7887-4aba-b861-a37070d544c9</t>
  </si>
  <si>
    <t>4dacb304</t>
  </si>
  <si>
    <t>c70968d9-315f-4446-a32f-b3d6cda71dea</t>
  </si>
  <si>
    <t>afef3c07</t>
  </si>
  <si>
    <t>6d1c57c7-522a-4467-b04c-401d66b5b84b</t>
  </si>
  <si>
    <t>5554ba31</t>
  </si>
  <si>
    <t>41fd0a87-ed90-4e39-9916-bd82aec18c89</t>
  </si>
  <si>
    <t>18fab850</t>
  </si>
  <si>
    <t>7e6185ad-22fb-432f-a4f0-94167d238e92</t>
  </si>
  <si>
    <t>a31a334f</t>
  </si>
  <si>
    <t>4e5f5fb3-dc59-4e39-abe4-52e97fbcf64b</t>
  </si>
  <si>
    <t>8ccaefe3</t>
  </si>
  <si>
    <t>e1db1c23-8f86-4e6a-9144-6a187d595cfc</t>
  </si>
  <si>
    <t>3662a860</t>
  </si>
  <si>
    <t>a7a270fb-5fcb-48c4-99bb-4b8f8d59f2c1</t>
  </si>
  <si>
    <t>d5321ca0</t>
  </si>
  <si>
    <t>a3dbc75d-21ef-4111-9ee7-351cf799ded5</t>
  </si>
  <si>
    <t>f9484214</t>
  </si>
  <si>
    <t>f3903972-0358-4034-85f3-81cdc95a5a0d</t>
  </si>
  <si>
    <t>cd0ebf10</t>
  </si>
  <si>
    <t>09c65c19-c15b-4c81-b684-91ba117fefc0</t>
  </si>
  <si>
    <t>69128eae</t>
  </si>
  <si>
    <t>ab1653a0-e0d3-44ec-97d7-d20aacb2b69c</t>
  </si>
  <si>
    <t>ef83757b</t>
  </si>
  <si>
    <t>b52dd78c-5c7c-4ce5-af93-2ac633f4c497</t>
  </si>
  <si>
    <t>cecb8f3f</t>
  </si>
  <si>
    <t>7a26b171-c8ab-4b48-9f9e-573cc4e1494b</t>
  </si>
  <si>
    <t>cecd1e4a</t>
  </si>
  <si>
    <t>031987e6-3b0b-4cd9-a5b2-bde8b1da1dfb</t>
  </si>
  <si>
    <t>ea583911</t>
  </si>
  <si>
    <t>799a273e-be5f-4cae-ad12-b3bfa03ef1f8</t>
  </si>
  <si>
    <t>846da672</t>
  </si>
  <si>
    <t>3508cca7-9536-423a-a1c1-fa24fb63c127</t>
  </si>
  <si>
    <t>19b7197a</t>
  </si>
  <si>
    <t>2d944145-5a51-49c7-a9d9-b30ef3857c29</t>
  </si>
  <si>
    <t>9d64a747</t>
  </si>
  <si>
    <t>5f3e6f04-b0d4-4cf0-bca6-bd584f96cfda</t>
  </si>
  <si>
    <t>36d07ebe</t>
  </si>
  <si>
    <t>965b26e7-ccc5-4fe6-8386-7e7934f2373b</t>
  </si>
  <si>
    <t>fc3ab095</t>
  </si>
  <si>
    <t>21d285b1-d5e2-48b9-954c-949497dc9799</t>
  </si>
  <si>
    <t>d2895da0</t>
  </si>
  <si>
    <t>369284c6-7c78-48b6-b9ea-7947b3f33a85</t>
  </si>
  <si>
    <t>5d06bcea</t>
  </si>
  <si>
    <t>f95d57b2-1195-4303-8edf-6d06e2a83944</t>
  </si>
  <si>
    <t>dae42462</t>
  </si>
  <si>
    <t>10c61061-3b33-4edb-b050-573b643de452</t>
  </si>
  <si>
    <t>0f17263f</t>
  </si>
  <si>
    <t>85badbd2-cea5-498a-91a6-38ba856514e4</t>
  </si>
  <si>
    <t>33bd2633</t>
  </si>
  <si>
    <t>1db9b75d-34cb-41c7-b2b7-86e26c3d3036</t>
  </si>
  <si>
    <t>57347d5d</t>
  </si>
  <si>
    <t>dd5654bb-109b-4a9d-a112-f309104ae6f9</t>
  </si>
  <si>
    <t>df71424e</t>
  </si>
  <si>
    <t>061663b2-c0f7-4f50-9ab9-802a29d46ef5</t>
  </si>
  <si>
    <t>565f2d95</t>
  </si>
  <si>
    <t>4f7e0779-9d00-4f83-8c02-95ec2909d09a</t>
  </si>
  <si>
    <t>037d2e87</t>
  </si>
  <si>
    <t>76518245-e2f6-4d2c-9cdd-52173a536072</t>
  </si>
  <si>
    <t>a738bf44</t>
  </si>
  <si>
    <t>4a544fdf-dffa-4e2e-8439-de8ff88350ae</t>
  </si>
  <si>
    <t>beaafe93</t>
  </si>
  <si>
    <t>eb738c37-a40d-456d-b8dd-ab58f28b20ab</t>
  </si>
  <si>
    <t>2cdb00b2</t>
  </si>
  <si>
    <t>9bc3abb6-7f6e-4f91-8486-47b78298dba7</t>
  </si>
  <si>
    <t>edc67871</t>
  </si>
  <si>
    <t>45712a63-6b32-400d-afeb-e8c3d1e1b378</t>
  </si>
  <si>
    <t>20afe4c4</t>
  </si>
  <si>
    <t>591f07e0-2470-4db3-845f-36e965538d82</t>
  </si>
  <si>
    <t>e9014778</t>
  </si>
  <si>
    <t>f6a4922d-244b-4a09-96cd-e9ac45bc6464</t>
  </si>
  <si>
    <t>3bd53ad9</t>
  </si>
  <si>
    <t>6f77a243-8591-4115-a218-f6384cf21150</t>
  </si>
  <si>
    <t>87ba8f09</t>
  </si>
  <si>
    <t>11fcc2fd-adc8-4976-b377-35218f4f047e</t>
  </si>
  <si>
    <t>89be7277</t>
  </si>
  <si>
    <t>51d10bb3-60a4-47c8-bc40-fd3d9ec9a20a</t>
  </si>
  <si>
    <t>2ed5b64d</t>
  </si>
  <si>
    <t>db45746d-bf91-4400-9ee7-67b641e7d3d7</t>
  </si>
  <si>
    <t>749f8e28</t>
  </si>
  <si>
    <t>3c39d549-fc4b-4657-bb30-8da9a0601c76</t>
  </si>
  <si>
    <t>e2c93ee2</t>
  </si>
  <si>
    <t>dd45819c-250f-4569-83c6-1a87363f707e</t>
  </si>
  <si>
    <t>c8b080c0</t>
  </si>
  <si>
    <t>cfbbed95-f335-462f-9289-16932d923cef</t>
  </si>
  <si>
    <t>e9380483</t>
  </si>
  <si>
    <t>9db4fa66-18ee-45f3-9ea1-93cc8bfdacbc</t>
  </si>
  <si>
    <t>49e218bf</t>
  </si>
  <si>
    <t>763b2fd7-cf56-413d-a549-29b40d5e9a57</t>
  </si>
  <si>
    <t>d971eca0</t>
  </si>
  <si>
    <t>cd680fa3-7040-43b7-9f10-a7cf659d340c</t>
  </si>
  <si>
    <t>eda717b3</t>
  </si>
  <si>
    <t>3628478a-cf59-42c9-9c67-60e308167a2a</t>
  </si>
  <si>
    <t>9ec272a4</t>
  </si>
  <si>
    <t>62f99957-dd55-407a-830f-69fc82a94f5f</t>
  </si>
  <si>
    <t>8e3c84b6</t>
  </si>
  <si>
    <t>b1e9a19c-c3f0-424c-a451-40fa9afea733</t>
  </si>
  <si>
    <t>6f55dba2</t>
  </si>
  <si>
    <t>0ed01499-1d56-4f2d-abb1-3d39361689c8</t>
  </si>
  <si>
    <t>01a561d5</t>
  </si>
  <si>
    <t>46c6c010-9f1c-497a-96ad-bc82975c7a28</t>
  </si>
  <si>
    <t>9a4cdb92</t>
  </si>
  <si>
    <t>55fd8882-a186-418a-be74-c3c3525756ac</t>
  </si>
  <si>
    <t>6714ed19</t>
  </si>
  <si>
    <t>50e27e95-985d-4581-8dc0-2ae57f4b6849</t>
  </si>
  <si>
    <t>96b48561</t>
  </si>
  <si>
    <t>76c7db5b-8f42-48a7-8489-b175517da7fc</t>
  </si>
  <si>
    <t>f8dd5c7b</t>
  </si>
  <si>
    <t>a178a760-903d-4d76-8c45-d594a111c976</t>
  </si>
  <si>
    <t>b74ac4d3</t>
  </si>
  <si>
    <t>208cd9d3-857f-46d2-8699-8962df6deb86</t>
  </si>
  <si>
    <t>57383c83</t>
  </si>
  <si>
    <t>bcbe202b-e0fe-4e61-8162-8ec79d3cf68a</t>
  </si>
  <si>
    <t>a637e964</t>
  </si>
  <si>
    <t>95b56516-f045-485e-86bf-f217e9a5ec88</t>
  </si>
  <si>
    <t>39ba201b</t>
  </si>
  <si>
    <t>5de006ed-cca3-43ef-9367-fc62defec59c</t>
  </si>
  <si>
    <t>a4b021d8</t>
  </si>
  <si>
    <t>8c42a413-10bd-48f4-a616-e38e07f8cb89</t>
  </si>
  <si>
    <t>2cc4bf17</t>
  </si>
  <si>
    <t>4d53b591-0568-4f5c-8099-d91bb9e55a7b</t>
  </si>
  <si>
    <t>adc12514</t>
  </si>
  <si>
    <t>b137eb88-5704-4952-ba10-48a657b91b8c</t>
  </si>
  <si>
    <t>1ccb858e</t>
  </si>
  <si>
    <t>2f1c39fc-ce49-4795-8d44-9596c836c92e</t>
  </si>
  <si>
    <t>73334302</t>
  </si>
  <si>
    <t>3f6e7797-0824-49db-acf8-4cfd25978181</t>
  </si>
  <si>
    <t>92baf7db</t>
  </si>
  <si>
    <t>47d9f4e6-a04f-4acb-ab3f-1dbc60c5def0</t>
  </si>
  <si>
    <t>a2d9b3bc</t>
  </si>
  <si>
    <t>dd1c201a-3652-4dc1-bdce-8ad371055181</t>
  </si>
  <si>
    <t>c6be850c</t>
  </si>
  <si>
    <t>ecafda41-2499-497b-96b9-41242cf73c65</t>
  </si>
  <si>
    <t>0a3cd9ac</t>
  </si>
  <si>
    <t>1fe39d76-00e3-4f67-9e03-83b6cfcade87</t>
  </si>
  <si>
    <t>34389264</t>
  </si>
  <si>
    <t>51217f98-ad89-44de-8a94-b5ef6b67c7b1</t>
  </si>
  <si>
    <t>1806c377</t>
  </si>
  <si>
    <t>0d1f1684-d3e7-44db-afa6-c66b103d7d27</t>
  </si>
  <si>
    <t>642b3a4b</t>
  </si>
  <si>
    <t>cff65c09-14ef-42bb-9218-e329d50ae7d8</t>
  </si>
  <si>
    <t>f2328159</t>
  </si>
  <si>
    <t>707f8b66-c857-4a8a-83b6-178f2e756d14</t>
  </si>
  <si>
    <t>37cba348</t>
  </si>
  <si>
    <t>a1377098-e074-4ec3-a49d-2672e7b65cc2</t>
  </si>
  <si>
    <t>0079ec2e</t>
  </si>
  <si>
    <t>9f266b2a-6d4c-426c-881c-e84f64de9091</t>
  </si>
  <si>
    <t>5267b023</t>
  </si>
  <si>
    <t>d3865e10-2b11-4ea8-aebb-3d8e46b7e32a</t>
  </si>
  <si>
    <t>f0bad241</t>
  </si>
  <si>
    <t>9c8390bf-aead-48f1-b321-923d04eb6a69</t>
  </si>
  <si>
    <t>c27981f9</t>
  </si>
  <si>
    <t>9ee5c3b2-5e41-422a-977e-d47852288aca</t>
  </si>
  <si>
    <t>303d3cf0</t>
  </si>
  <si>
    <t>67a8971c-76aa-4ec2-aaba-0e9f98d3b464</t>
  </si>
  <si>
    <t>4b46f07c</t>
  </si>
  <si>
    <t>458820b6-e0c3-47ed-b48a-185028774e58</t>
  </si>
  <si>
    <t>3f682db3</t>
  </si>
  <si>
    <t>bd8d3182-aee7-4253-9358-d6026d8c7671</t>
  </si>
  <si>
    <t>aa4a0354</t>
  </si>
  <si>
    <t>0c0bda5d-35c0-4906-b180-e294da503e3e</t>
  </si>
  <si>
    <t>265df358</t>
  </si>
  <si>
    <t>6d1a5a7a-fe06-4286-a756-5822787c4b37</t>
  </si>
  <si>
    <t>73c78319</t>
  </si>
  <si>
    <t>16e637f8-2b27-4887-89c9-80b9387fc74d</t>
  </si>
  <si>
    <t>470fdce6</t>
  </si>
  <si>
    <t>d6e9d790-45e6-4f85-a7f0-38bf38d3aaf7</t>
  </si>
  <si>
    <t>6eacc234</t>
  </si>
  <si>
    <t>a26efcfe-ae16-4a68-90ae-a794ad74340f</t>
  </si>
  <si>
    <t>9c22122f</t>
  </si>
  <si>
    <t>871e0042-3782-49d3-8b34-786416e1cfb0</t>
  </si>
  <si>
    <t>db510d15</t>
  </si>
  <si>
    <t>26eca485-4d37-4f06-8c8e-c26dfe2cef87</t>
  </si>
  <si>
    <t>18f93983</t>
  </si>
  <si>
    <t>0d3cb0bb-2f99-40f4-9f97-35a22428c2df</t>
  </si>
  <si>
    <t>81fc6a95</t>
  </si>
  <si>
    <t>93449583-ce89-4c69-814b-85cbfbc624da</t>
  </si>
  <si>
    <t>28d80d4f</t>
  </si>
  <si>
    <t>b08314db-16b3-468d-a8bd-42edfaa6a570</t>
  </si>
  <si>
    <t>1df7441d</t>
  </si>
  <si>
    <t>3379605b-e378-4dc7-8d09-6d483b947dad</t>
  </si>
  <si>
    <t>082569c4</t>
  </si>
  <si>
    <t>03b01bcd-c5de-47d8-8848-1c3e9256bbc2</t>
  </si>
  <si>
    <t>1e62c06a</t>
  </si>
  <si>
    <t>18b6fb10-fb56-4830-bddf-c0c0679c955e</t>
  </si>
  <si>
    <t>b044cdbe</t>
  </si>
  <si>
    <t>6cd1752a-8ada-48fd-b5ba-2414d9b19294</t>
  </si>
  <si>
    <t>2d47b224</t>
  </si>
  <si>
    <t>8a7154a9-750f-4129-a9d4-45714f58c9db</t>
  </si>
  <si>
    <t>c489d298</t>
  </si>
  <si>
    <t>6e032a90-fb19-45b8-bfe8-839e9d275bea</t>
  </si>
  <si>
    <t>e54868a3</t>
  </si>
  <si>
    <t>6221220a-5f6c-4448-8eac-187594b25ea4</t>
  </si>
  <si>
    <t>033cee61</t>
  </si>
  <si>
    <t>507dff56-f054-416b-8863-d8f1b0dbed2e</t>
  </si>
  <si>
    <t>f9833885</t>
  </si>
  <si>
    <t>18458c1c-5fd4-4b62-bab4-f82c375682e3</t>
  </si>
  <si>
    <t>ecc70719</t>
  </si>
  <si>
    <t>8b6698bf-1abc-4e98-8b1f-d775bf5e31bb</t>
  </si>
  <si>
    <t>87d1eb0a</t>
  </si>
  <si>
    <t>788ba577-abf9-4994-baac-3ba36b64df0e</t>
  </si>
  <si>
    <t>4fb62484</t>
  </si>
  <si>
    <t>1f3047c6-b235-4edb-8ada-f09c8239c3f5</t>
  </si>
  <si>
    <t>488578b8</t>
  </si>
  <si>
    <t>6b32d1cc-f7a7-4172-a33b-33bf2844b1ec</t>
  </si>
  <si>
    <t>e1237ef2</t>
  </si>
  <si>
    <t>54d1bf95-2891-49e1-ad97-1fb1a36f0b8d</t>
  </si>
  <si>
    <t>02c43bb6</t>
  </si>
  <si>
    <t>35be4ccb-4eed-4f5b-82da-f42d3f61a74d</t>
  </si>
  <si>
    <t>86929570</t>
  </si>
  <si>
    <t>742ef790-1f2c-420a-822c-70988c96842f</t>
  </si>
  <si>
    <t>354deb1f</t>
  </si>
  <si>
    <t>cba9789b-5351-4b73-bbe9-d56e4236f3dc</t>
  </si>
  <si>
    <t>e5ad5405</t>
  </si>
  <si>
    <t>188d835b-b399-4648-ad05-21b117b1f350</t>
  </si>
  <si>
    <t>b98e02e2</t>
  </si>
  <si>
    <t>cd7bbcbf-1176-40c4-9d4a-c3207ce87a5c</t>
  </si>
  <si>
    <t>3ec7b53e</t>
  </si>
  <si>
    <t>bc99fbbc-fc47-4258-a775-c2835b706b44</t>
  </si>
  <si>
    <t>c697c2da</t>
  </si>
  <si>
    <t>4d71e727-52fb-4c61-9324-16f0af717621</t>
  </si>
  <si>
    <t>dc151ca3</t>
  </si>
  <si>
    <t>16a83353-b390-4179-ba45-0d06b43201fe</t>
  </si>
  <si>
    <t>5a0b8db4</t>
  </si>
  <si>
    <t>9d5c31b4-a62b-4a62-92c4-c12c14ae4c28</t>
  </si>
  <si>
    <t>feb3da2f</t>
  </si>
  <si>
    <t>505fedc2-8897-4835-b3c2-46bdf6a56e61</t>
  </si>
  <si>
    <t>b40333fe</t>
  </si>
  <si>
    <t>5a9a80e3-f52e-46e7-8329-1213d732433c</t>
  </si>
  <si>
    <t>523e195f</t>
  </si>
  <si>
    <t>61909dcf-623f-4d67-b0c5-2d4c61965567</t>
  </si>
  <si>
    <t>a772f327</t>
  </si>
  <si>
    <t>521e3ed8-ab3b-4054-936c-f71f933d1600</t>
  </si>
  <si>
    <t>212cbbd4</t>
  </si>
  <si>
    <t>78ea3742-b040-4c5a-9674-f3065d760281</t>
  </si>
  <si>
    <t>c11fd61b</t>
  </si>
  <si>
    <t>f521c253-e883-4567-a9b3-4bc8128f3bbd</t>
  </si>
  <si>
    <t>ffa10a23</t>
  </si>
  <si>
    <t>f9c0e5a8-cdea-48f0-8616-d4e148731ba8</t>
  </si>
  <si>
    <t>6b2ec019</t>
  </si>
  <si>
    <t>d45034fc-a837-464a-88b8-efb5cdad9934</t>
  </si>
  <si>
    <t>4110f837</t>
  </si>
  <si>
    <t>2858678d-897d-43b1-a5e6-f361f4bcad3a</t>
  </si>
  <si>
    <t>758666bb</t>
  </si>
  <si>
    <t>07037b6f-407a-4369-91e4-689bf3f96b89</t>
  </si>
  <si>
    <t>7047cf7d</t>
  </si>
  <si>
    <t>ca0172f9-da42-45cf-b0fe-3f3977fd2795</t>
  </si>
  <si>
    <t>55972096</t>
  </si>
  <si>
    <t>ea8065d8-902a-48ea-892d-dd9a181755ea</t>
  </si>
  <si>
    <t>5c9ef522</t>
  </si>
  <si>
    <t>323bf892-fb4f-4071-9b15-94e1ffe35eb1</t>
  </si>
  <si>
    <t>051ab7ad</t>
  </si>
  <si>
    <t>2146da1d-d865-4d94-9363-75acb3bcfd9c</t>
  </si>
  <si>
    <t>e62db3c5</t>
  </si>
  <si>
    <t>6271629b-d3a6-4c86-ae11-5fe5aea4f3de</t>
  </si>
  <si>
    <t>ad2f2583</t>
  </si>
  <si>
    <t>17247003-1547-4109-afac-52ff05f799dc</t>
  </si>
  <si>
    <t>915e0cb0</t>
  </si>
  <si>
    <t>4c332275-78f0-4648-a5c8-baf221608708</t>
  </si>
  <si>
    <t>a6b396c1</t>
  </si>
  <si>
    <t>3427a4a5-762b-4acf-9d14-a2115543ca9b</t>
  </si>
  <si>
    <t>dec2af46</t>
  </si>
  <si>
    <t>1c06d5b6-a211-49cd-9476-f1fdab8ff37f</t>
  </si>
  <si>
    <t>656be4c3</t>
  </si>
  <si>
    <t>a8ff579a-c16d-47ff-ae5a-b2c38e37fd10</t>
  </si>
  <si>
    <t>946ef406</t>
  </si>
  <si>
    <t>9d79da50-83a8-44d5-9edd-67d5317c5939</t>
  </si>
  <si>
    <t>3edbe290</t>
  </si>
  <si>
    <t>bb76ecdf-158e-4b99-8b45-1ade587c0d38</t>
  </si>
  <si>
    <t>33ba2907</t>
  </si>
  <si>
    <t>06c73567-0968-4022-b7cc-30955a9d57bc</t>
  </si>
  <si>
    <t>368ad725</t>
  </si>
  <si>
    <t>f9e0c233-4d2d-4216-9078-dbba5919bd7e</t>
  </si>
  <si>
    <t>66ef76c6</t>
  </si>
  <si>
    <t>11cbc8c4-a955-4377-90e4-3ffaa31a8ec9</t>
  </si>
  <si>
    <t>eef2b855</t>
  </si>
  <si>
    <t>c39a173d-2ee3-4055-aaea-779ca77d553e</t>
  </si>
  <si>
    <t>613d362b</t>
  </si>
  <si>
    <t>3c65a53d-4fed-4b8d-8781-5a080fecae93</t>
  </si>
  <si>
    <t>cc932d96</t>
  </si>
  <si>
    <t>1f660e09-3765-4927-bee0-e444f5339ce2</t>
  </si>
  <si>
    <t>4b550397</t>
  </si>
  <si>
    <t>6a8079f2-452e-401e-a640-8a1a6a524dab</t>
  </si>
  <si>
    <t>d88e9f27</t>
  </si>
  <si>
    <t>94b7e288-144c-4379-a7e0-205cd950f56b</t>
  </si>
  <si>
    <t>cd9aa281</t>
  </si>
  <si>
    <t>8736a59a-ae8e-4bc0-947e-354c13697b45</t>
  </si>
  <si>
    <t>37b25f04</t>
  </si>
  <si>
    <t>88b20b2c-384f-44b4-ad7a-beec040626b8</t>
  </si>
  <si>
    <t>1fb025ce</t>
  </si>
  <si>
    <t>75a55ece-52fb-4f0f-8d07-62c3d0a65bff</t>
  </si>
  <si>
    <t>ea4ed692</t>
  </si>
  <si>
    <t>f5fc93d2-7b5c-4718-a1f0-7b64ccbda457</t>
  </si>
  <si>
    <t>eae99fd9</t>
  </si>
  <si>
    <t>6e039d29-2140-4dbe-8a9e-f654d31b0157</t>
  </si>
  <si>
    <t>03cb061c</t>
  </si>
  <si>
    <t>20958e5a-09e1-432d-9d9a-2ae4b5970d14</t>
  </si>
  <si>
    <t>985ab13f</t>
  </si>
  <si>
    <t>0849ef5d-738b-42fa-ba21-caec9dcd48d0</t>
  </si>
  <si>
    <t>0d5a0ad1</t>
  </si>
  <si>
    <t>3e38d007-bb73-45eb-b9dc-47f26a81461b</t>
  </si>
  <si>
    <t>d301286f</t>
  </si>
  <si>
    <t>952696e5-6562-4283-809a-e3e814d78b9d</t>
  </si>
  <si>
    <t>364f4c30</t>
  </si>
  <si>
    <t>92081f72-d884-49b4-8a10-c02682110975</t>
  </si>
  <si>
    <t>43987066</t>
  </si>
  <si>
    <t>b2ce0469-243c-40c5-8c54-474d4d2356c8</t>
  </si>
  <si>
    <t>82a56eab</t>
  </si>
  <si>
    <t>c7639ac0-da69-461a-8841-2a3ad0864dac</t>
  </si>
  <si>
    <t>0b2b0d0f</t>
  </si>
  <si>
    <t>a68473fa-7712-4b86-ab76-63d39a4b291f</t>
  </si>
  <si>
    <t>610b2125</t>
  </si>
  <si>
    <t>efc2bcef-5a10-48b7-a223-fe32650d6245</t>
  </si>
  <si>
    <t>7777981c</t>
  </si>
  <si>
    <t>7ca58068-e949-494a-9b5f-98bc4c84bee7</t>
  </si>
  <si>
    <t>5f36aeb2</t>
  </si>
  <si>
    <t>021804a7-af94-4daf-9ab1-6dccd5a7d0c4</t>
  </si>
  <si>
    <t>262077f4</t>
  </si>
  <si>
    <t>dabd7cdd-b86d-412e-94ed-fb0709e4d862</t>
  </si>
  <si>
    <t>f26c1875</t>
  </si>
  <si>
    <t>68bcaf68-8241-4f22-885a-f05b618532a0</t>
  </si>
  <si>
    <t>a20cd5a5</t>
  </si>
  <si>
    <t>875a4f89-1602-4b36-aa05-6e7f9336f85e</t>
  </si>
  <si>
    <t>9cebba87</t>
  </si>
  <si>
    <t>0c509807-d45e-48e6-87aa-d767bd1bbd78</t>
  </si>
  <si>
    <t>71c39a3a</t>
  </si>
  <si>
    <t>688ea48f-a9be-4857-9f6b-62666c19cb6b</t>
  </si>
  <si>
    <t>fa40405f</t>
  </si>
  <si>
    <t>661ca945-b5ba-4703-88b4-1cb691486bf9</t>
  </si>
  <si>
    <t>3606b0be</t>
  </si>
  <si>
    <t>6a10d713-f851-43f7-88b2-de448ba0d7cb</t>
  </si>
  <si>
    <t>cdefd2f7</t>
  </si>
  <si>
    <t>cab64d88-f5e8-4ed4-972d-1329f549acc1</t>
  </si>
  <si>
    <t>8b83085d</t>
  </si>
  <si>
    <t>26b259eb-a879-4b97-8a83-4d5a728545ee</t>
  </si>
  <si>
    <t>e132a935</t>
  </si>
  <si>
    <t>cb0f2e70-72f2-43af-9a57-ff3ced44c8d7</t>
  </si>
  <si>
    <t>6115fdbf</t>
  </si>
  <si>
    <t>3976d15a-51d9-4969-8b33-705c9bffefcf</t>
  </si>
  <si>
    <t>05b525c9</t>
  </si>
  <si>
    <t>556d87d9-31fb-4e3b-aa51-20008d1de701</t>
  </si>
  <si>
    <t>c3e33988</t>
  </si>
  <si>
    <t>2af8e583-3a4e-4533-949d-435739f18951</t>
  </si>
  <si>
    <t>2a6deaec</t>
  </si>
  <si>
    <t>984051f2-930d-48da-a3fe-4625308f0c3d</t>
  </si>
  <si>
    <t>70cc021c</t>
  </si>
  <si>
    <t>69524c57-ac51-4912-99ca-c2c855a67e11</t>
  </si>
  <si>
    <t>7314aac0</t>
  </si>
  <si>
    <t>e9b2ecf8-a818-4a92-81ac-3c4ab90458eb</t>
  </si>
  <si>
    <t>ede746c4</t>
  </si>
  <si>
    <t>ab63b692-c490-43c7-80ae-ecc70fde711f</t>
  </si>
  <si>
    <t>060e84c9</t>
  </si>
  <si>
    <t>4bc00fd3-00aa-4c50-86b1-3c8635661c57</t>
  </si>
  <si>
    <t>e591c199</t>
  </si>
  <si>
    <t>42062caa-5e6c-4f0b-af0b-3c515fc884b7</t>
  </si>
  <si>
    <t>033c0d8d</t>
  </si>
  <si>
    <t>b2c8f02b-e0cd-481a-b0e6-6fe4783f7f0f</t>
  </si>
  <si>
    <t>dbe6a78f</t>
  </si>
  <si>
    <t>a1fd10c2-ec7b-4ad0-a989-d997b118e9ba</t>
  </si>
  <si>
    <t>c144805e</t>
  </si>
  <si>
    <t>051fab74-8453-4133-ad7a-1dd09654d973</t>
  </si>
  <si>
    <t>d19e3495</t>
  </si>
  <si>
    <t>9c89fa97-12bf-4a47-8bc8-3d2859851d57</t>
  </si>
  <si>
    <t>1494785c</t>
  </si>
  <si>
    <t>7e7edcac-6a79-46f5-9b73-c6aab537838f</t>
  </si>
  <si>
    <t>837d1529</t>
  </si>
  <si>
    <t>b0262d12-0117-4b9b-a72a-21f85cb94951</t>
  </si>
  <si>
    <t>afe27fb4</t>
  </si>
  <si>
    <t>f5aafe71-4637-4859-bcfb-8eb9cb16f19b</t>
  </si>
  <si>
    <t>15bfc289</t>
  </si>
  <si>
    <t>d1c22de7-450a-4f20-b70f-025afc4d61de</t>
  </si>
  <si>
    <t>ed8e131f</t>
  </si>
  <si>
    <t>a89c5ba8-0643-4ecc-8a04-f7543059c55f</t>
  </si>
  <si>
    <t>4a70ca79</t>
  </si>
  <si>
    <t>57e1d1a4-7ac1-41e0-89c9-37c9530b02e1</t>
  </si>
  <si>
    <t>b6e1f332</t>
  </si>
  <si>
    <t>ec78b34a-6c0c-4e97-b9f1-8ad9414f2f31</t>
  </si>
  <si>
    <t>6a8eb76f</t>
  </si>
  <si>
    <t>cb00984d-ce87-4b12-8df1-bcb1d6033109</t>
  </si>
  <si>
    <t>6802ae5f</t>
  </si>
  <si>
    <t>38759a36-821f-4c9a-a24e-1a72560fab9e</t>
  </si>
  <si>
    <t>2c62013a</t>
  </si>
  <si>
    <t>ddf2bb18-783f-4acf-b277-b72af3d3027d</t>
  </si>
  <si>
    <t>0b160689</t>
  </si>
  <si>
    <t>cc8097c7-623c-405f-a13b-030740874798</t>
  </si>
  <si>
    <t>4eef20c3</t>
  </si>
  <si>
    <t>cb6a3a09-625e-471d-a147-74475cebfc29</t>
  </si>
  <si>
    <t>66b430c3</t>
  </si>
  <si>
    <t>f547c9e7-1648-4707-9b92-6d3fcfed586e</t>
  </si>
  <si>
    <t>83c857e2</t>
  </si>
  <si>
    <t>b00a5794-fa1d-4502-8c38-9c11ed50c7b5</t>
  </si>
  <si>
    <t>33b04357</t>
  </si>
  <si>
    <t>b00dba5c-ff12-4903-b2c4-9c6c2cb7857e</t>
  </si>
  <si>
    <t>9cdcb197</t>
  </si>
  <si>
    <t>07730de6-cd5a-45e9-8287-6f8383c4d3b6</t>
  </si>
  <si>
    <t>41190ff1</t>
  </si>
  <si>
    <t>3c43ee87-95b3-45c3-aaee-d61f518fe7f8</t>
  </si>
  <si>
    <t>ba5e9a40</t>
  </si>
  <si>
    <t>a5645a46-290f-43a3-b0ab-73a4e491c3b2</t>
  </si>
  <si>
    <t>198bcab1</t>
  </si>
  <si>
    <t>979aec2a-0528-4d38-8d9d-c270a8abbb8a</t>
  </si>
  <si>
    <t>504c2edf</t>
  </si>
  <si>
    <t>c9664858-2a28-41b6-af04-af757f1517fb</t>
  </si>
  <si>
    <t>8242616f</t>
  </si>
  <si>
    <t>90498c99-073c-4221-8c2a-fdf47fd0a10b</t>
  </si>
  <si>
    <t>8dce7aca</t>
  </si>
  <si>
    <t>3cf51b6a-9717-4695-bb9f-8d7fd3b88ea9</t>
  </si>
  <si>
    <t>87e0161a</t>
  </si>
  <si>
    <t>58ba9070-a13b-44dd-848c-d995f24af85f</t>
  </si>
  <si>
    <t>ea1b2091</t>
  </si>
  <si>
    <t>2b141759-92ec-4012-96ec-3cd2566fceb3</t>
  </si>
  <si>
    <t>603e59a6</t>
  </si>
  <si>
    <t>472ec02c-e425-419f-85a5-b026f44555a1</t>
  </si>
  <si>
    <t>a0b271e2</t>
  </si>
  <si>
    <t>6a11be68-39c1-4247-a8c5-a07a8f9101ce</t>
  </si>
  <si>
    <t>fdf7b235</t>
  </si>
  <si>
    <t>7b707375-a7e4-4643-9429-8a9a03558a91</t>
  </si>
  <si>
    <t>0b243e75</t>
  </si>
  <si>
    <t>61d7e1ec-37ab-4def-8e75-c93afcb6f52d</t>
  </si>
  <si>
    <t>2441e0db</t>
  </si>
  <si>
    <t>ca80450a-9415-47c0-9104-ad772bf051ef</t>
  </si>
  <si>
    <t>26f16de5</t>
  </si>
  <si>
    <t>39cc385c-04b6-4b84-9ed8-d8f9b21ec9cf</t>
  </si>
  <si>
    <t>f823c3b2</t>
  </si>
  <si>
    <t>9ccfaf05-e4cf-40a3-a737-b469e10803c3</t>
  </si>
  <si>
    <t>25d03087</t>
  </si>
  <si>
    <t>2c13f713-07cb-4f59-bc4b-dac6996f8874</t>
  </si>
  <si>
    <t>3ee3c435</t>
  </si>
  <si>
    <t>23a360f7-0ce7-44bb-9ff1-d54781327eba</t>
  </si>
  <si>
    <t>38f7db0b</t>
  </si>
  <si>
    <t>60d9ade5-74c9-4a52-803b-31a0185838b3</t>
  </si>
  <si>
    <t>2e9a1351</t>
  </si>
  <si>
    <t>b98c4e5a-820a-4d9b-afb2-ca5ae48e56c1</t>
  </si>
  <si>
    <t>861bcf22</t>
  </si>
  <si>
    <t>0fcfca31-ddbe-408a-910a-3c304f02da1c</t>
  </si>
  <si>
    <t>5a2c5178</t>
  </si>
  <si>
    <t>f143531c-a617-474e-a57f-7c2ab771dec8</t>
  </si>
  <si>
    <t>ae1b22e6</t>
  </si>
  <si>
    <t>3ff4f9f9-d27c-42aa-b222-20107339642b</t>
  </si>
  <si>
    <t>d14cc5bb</t>
  </si>
  <si>
    <t>41e88931-ddc9-4a1f-bd2d-a81f37b75261</t>
  </si>
  <si>
    <t>f70735b6</t>
  </si>
  <si>
    <t>17c8ea34-9c10-4c61-b806-01067fc32bbb</t>
  </si>
  <si>
    <t>367fba8f</t>
  </si>
  <si>
    <t>4f9c5cc7-acb7-4e8f-9997-7ba17e19b462</t>
  </si>
  <si>
    <t>77742592</t>
  </si>
  <si>
    <t>ea84d55a-fd0b-49e9-bbd1-e27c14c1dc49</t>
  </si>
  <si>
    <t>bec923f1</t>
  </si>
  <si>
    <t>24d7db6e-2d0c-4aec-989a-5d718fa15f37</t>
  </si>
  <si>
    <t>d323809d</t>
  </si>
  <si>
    <t>882173bc-b068-4a88-a64e-5b58874ed63b</t>
  </si>
  <si>
    <t>e3effc4c</t>
  </si>
  <si>
    <t>7880bc2b-94b5-4599-a62e-af544d6663de</t>
  </si>
  <si>
    <t>0fa8e940</t>
  </si>
  <si>
    <t>8e7c2aac-15ee-4005-8407-8acb8e424a35</t>
  </si>
  <si>
    <t>20ffc8ba</t>
  </si>
  <si>
    <t>9cacdf2f-cc43-404e-9839-5b41e2c4bc2b</t>
  </si>
  <si>
    <t>853ba120</t>
  </si>
  <si>
    <t>f92cadb0-e3be-44f5-a26b-3095ac55cda2</t>
  </si>
  <si>
    <t>6ad04e82</t>
  </si>
  <si>
    <t>a0204a82-feb0-45de-bad8-4786ea17752f</t>
  </si>
  <si>
    <t>20343ea8</t>
  </si>
  <si>
    <t>917fdcde-5e3e-4f14-970a-007bf1a4373b</t>
  </si>
  <si>
    <t>aa17dc29</t>
  </si>
  <si>
    <t>1f3c1ea0-a871-4493-80c4-d48f8e570b23</t>
  </si>
  <si>
    <t>ad96be46</t>
  </si>
  <si>
    <t>c27230bb-e34b-4f0a-9a7f-9351cde7dd42</t>
  </si>
  <si>
    <t>94a1ad3a</t>
  </si>
  <si>
    <t>0c38c54e-6860-4e90-8c82-791e598a77c8</t>
  </si>
  <si>
    <t>9ad6d1e5</t>
  </si>
  <si>
    <t>e0dd0457-c8b3-4ccc-bce3-de2de34f2764</t>
  </si>
  <si>
    <t>1d935e28</t>
  </si>
  <si>
    <t>b6e56682-d917-4797-9469-3e261a46971e</t>
  </si>
  <si>
    <t>9be00d22</t>
  </si>
  <si>
    <t>e944814e-4407-46ac-85b3-2e0877bbbb12</t>
  </si>
  <si>
    <t>dd5b3720</t>
  </si>
  <si>
    <t>1701bcea-c06a-44cf-85e5-d736dcf3140a</t>
  </si>
  <si>
    <t>9b958624</t>
  </si>
  <si>
    <t>b24529c7-62ed-4754-bb8a-1dbe90db9421</t>
  </si>
  <si>
    <t>e598cd8e</t>
  </si>
  <si>
    <t>445c374d-eeb0-49c5-a0b5-6a4591b02041</t>
  </si>
  <si>
    <t>eefb73fb</t>
  </si>
  <si>
    <t>d36a0311-4d8c-41fa-b3ad-9eaf06cc6069</t>
  </si>
  <si>
    <t>4579cb02</t>
  </si>
  <si>
    <t>31c520db-3ddb-4dfe-b653-651329b93cd0</t>
  </si>
  <si>
    <t>a277f0b7</t>
  </si>
  <si>
    <t>c1a5d6d6-a588-495e-8e5e-488bde8987dd</t>
  </si>
  <si>
    <t>7214a54b</t>
  </si>
  <si>
    <t>bf05dc46-55b0-4850-8d68-ae665e7751e3</t>
  </si>
  <si>
    <t>f1e6ec32</t>
  </si>
  <si>
    <t>3dd9625b-9c40-4ab0-a362-31d56bcd0ab7</t>
  </si>
  <si>
    <t>fc93d163</t>
  </si>
  <si>
    <t>dd4c666c-0d8f-4eec-9617-7bfa27b0c4ed</t>
  </si>
  <si>
    <t>3afd5f35</t>
  </si>
  <si>
    <t>2d84aabd-d8b7-47d6-9a86-c5621e690b6d</t>
  </si>
  <si>
    <t>7ac66be7</t>
  </si>
  <si>
    <t>43dc7c7b-2a0e-4539-b0aa-1791744f24bf</t>
  </si>
  <si>
    <t>fc0cb668</t>
  </si>
  <si>
    <t>c5f34360-f0b7-4a45-873c-d9b3e7b79fd0</t>
  </si>
  <si>
    <t>f71f2960</t>
  </si>
  <si>
    <t>73131489-4457-4f9c-af84-cf973bbe1c7b</t>
  </si>
  <si>
    <t>3cf704b4</t>
  </si>
  <si>
    <t>49abb34f-eec2-438e-af2c-54283b451238</t>
  </si>
  <si>
    <t>894e0db0</t>
  </si>
  <si>
    <t>2ff1f46a-5a60-40cf-9848-35d75611faf4</t>
  </si>
  <si>
    <t>3a5ebb03</t>
  </si>
  <si>
    <t>ac88d27e-058e-4791-ba7f-136726675c70</t>
  </si>
  <si>
    <t>b03bda72</t>
  </si>
  <si>
    <t>11a3e1c5-20fd-450a-b8ef-7b0f9ccd0311</t>
  </si>
  <si>
    <t>57dc971a</t>
  </si>
  <si>
    <t>d0e92cce-ed1b-4e62-98b2-b758f83281b8</t>
  </si>
  <si>
    <t>22052ccb</t>
  </si>
  <si>
    <t>a444e085-fa9e-4552-ab1c-bf5babf537f7</t>
  </si>
  <si>
    <t>92290634</t>
  </si>
  <si>
    <t>88302a8c-0d5a-4a1f-917f-64861397592e</t>
  </si>
  <si>
    <t>9d8dc550</t>
  </si>
  <si>
    <t>2535a6d0-37d2-473c-a892-46dc5707408d</t>
  </si>
  <si>
    <t>2de09bb0</t>
  </si>
  <si>
    <t>830f4b8e-b123-49d3-a955-411931c388ad</t>
  </si>
  <si>
    <t>0bfeb12a</t>
  </si>
  <si>
    <t>9ce9f0f2-bd1c-478b-90d4-b45c5fb92fb2</t>
  </si>
  <si>
    <t>25728ce4</t>
  </si>
  <si>
    <t>ba4f251a-51ec-46e1-9d85-9952e8490b24</t>
  </si>
  <si>
    <t>e512b54b</t>
  </si>
  <si>
    <t>ce075826-d1c6-4095-980f-6cb9688856c8</t>
  </si>
  <si>
    <t>5edaf8a5</t>
  </si>
  <si>
    <t>2b2b969a-e54c-4608-b7aa-e1ab4f111bf3</t>
  </si>
  <si>
    <t>c54b398c</t>
  </si>
  <si>
    <t>a8542fd4-2526-4215-9179-cb2c3c0b36b9</t>
  </si>
  <si>
    <t>995eebdc</t>
  </si>
  <si>
    <t>15393cf0-1ce7-4114-8cf2-d72be4ec2684</t>
  </si>
  <si>
    <t>d1770b24</t>
  </si>
  <si>
    <t>241778ef-c40b-4e66-8e29-6220916436eb</t>
  </si>
  <si>
    <t>6b3db9ee</t>
  </si>
  <si>
    <t>4a8bb3ab-94f8-45a8-9d7d-b35dfbdc8e83</t>
  </si>
  <si>
    <t>785654c4</t>
  </si>
  <si>
    <t>8eed1497-429d-4070-8e9c-5db3d7383846</t>
  </si>
  <si>
    <t>473f2e6c</t>
  </si>
  <si>
    <t>8ec55faf-c277-4101-8a8d-977262ca6c39</t>
  </si>
  <si>
    <t>ff9c864b</t>
  </si>
  <si>
    <t>3bb4e353-b778-4ee2-8acf-f8cee2f37044</t>
  </si>
  <si>
    <t>6f8c378a</t>
  </si>
  <si>
    <t>01afb669-a023-4a02-afef-43c4738e03a6</t>
  </si>
  <si>
    <t>731ba6a1</t>
  </si>
  <si>
    <t>228018ac-8809-473e-a392-f6499a8427ed</t>
  </si>
  <si>
    <t>5b99adee</t>
  </si>
  <si>
    <t>9715e35f-7377-4458-b1dd-d4820e4358e2</t>
  </si>
  <si>
    <t>66dd33ac</t>
  </si>
  <si>
    <t>0c60cc9f-8939-40c1-822c-e90df3e51010</t>
  </si>
  <si>
    <t>21a24444</t>
  </si>
  <si>
    <t>d490ad2e-0f3a-4027-8e97-2562bdcd51b4</t>
  </si>
  <si>
    <t>7c6cf9d3</t>
  </si>
  <si>
    <t>3443ea9f-3ee4-4149-82b4-017ba8bfd1f3</t>
  </si>
  <si>
    <t>45db2fc7</t>
  </si>
  <si>
    <t>ae72c9ac-edba-4028-bd2e-7b51ae68e5c2</t>
  </si>
  <si>
    <t>258daf33</t>
  </si>
  <si>
    <t>d2ad1afa-6625-4791-9ec8-30ac7609c13d</t>
  </si>
  <si>
    <t>46d3a142</t>
  </si>
  <si>
    <t>743b3440-490f-4456-ac7b-62d324b6d1a3</t>
  </si>
  <si>
    <t>2d3f6e38</t>
  </si>
  <si>
    <t>d1d8884d-1f45-4edf-b094-34fee3ce9a9a</t>
  </si>
  <si>
    <t>6f873600</t>
  </si>
  <si>
    <t>996b1082-2677-44c8-a8ee-b90cdc319c49</t>
  </si>
  <si>
    <t>6948fc38</t>
  </si>
  <si>
    <t>44533068-6ca4-47f2-ad69-394eb7f56fc5</t>
  </si>
  <si>
    <t>2bdb7a5e</t>
  </si>
  <si>
    <t>083bafbb-f86c-459a-b0b5-796eb9b9d788</t>
  </si>
  <si>
    <t>d69c25ed</t>
  </si>
  <si>
    <t>0d5a9464-1911-405b-bb7e-18c4f559025f</t>
  </si>
  <si>
    <t>e5d92df5</t>
  </si>
  <si>
    <t>fc26669b-e7b6-405c-a33c-9aab40c56cbe</t>
  </si>
  <si>
    <t>6fb1b463</t>
  </si>
  <si>
    <t>5c57d171-98ac-4806-86a5-b218adcc3cd6</t>
  </si>
  <si>
    <t>08ce9710</t>
  </si>
  <si>
    <t>09bf367a-adfe-4d6e-ae27-8c56256b121a</t>
  </si>
  <si>
    <t>25ee9504</t>
  </si>
  <si>
    <t>472f9f07-3fb3-40ff-9bb9-b4a70507e85b</t>
  </si>
  <si>
    <t>0ceb509a</t>
  </si>
  <si>
    <t>a91d7566-3df3-4914-964f-c98abc6db65d</t>
  </si>
  <si>
    <t>ea505ece</t>
  </si>
  <si>
    <t>7e1f6f29-64a6-4dc6-aa6a-56bffa11d3c4</t>
  </si>
  <si>
    <t>d3df903c</t>
  </si>
  <si>
    <t>1f7a54bc-4aae-4b00-9157-48a829271744</t>
  </si>
  <si>
    <t>c186d472</t>
  </si>
  <si>
    <t>faad08aa-e4d8-4efa-be8f-c9e49b432c5e</t>
  </si>
  <si>
    <t>9c8121b4</t>
  </si>
  <si>
    <t>36370d41-d358-417f-bbdf-13345c716901</t>
  </si>
  <si>
    <t>f5648ae6</t>
  </si>
  <si>
    <t>ea27170b-7965-426b-b5dd-266cd9154632</t>
  </si>
  <si>
    <t>426728d5</t>
  </si>
  <si>
    <t>6b0cc6ca-9718-40fe-bff3-0a9204073aba</t>
  </si>
  <si>
    <t>6dafd53e</t>
  </si>
  <si>
    <t>875463a7-2ddf-4b80-a93a-4a5eaa6ae471</t>
  </si>
  <si>
    <t>ab49314c</t>
  </si>
  <si>
    <t>cb095f47-8340-43a3-9925-ec8312c5779c</t>
  </si>
  <si>
    <t>6fc092fe</t>
  </si>
  <si>
    <t>9e7aeb2f-7ea0-42f1-b96d-623eb1f106a3</t>
  </si>
  <si>
    <t>34a59c64</t>
  </si>
  <si>
    <t>e026d7ea-c73c-4fc7-8de3-ac4889b86e00</t>
  </si>
  <si>
    <t>c5b6503f</t>
  </si>
  <si>
    <t>d4cb3127-92e1-43ce-a774-4d72743f704a</t>
  </si>
  <si>
    <t>3cd6a572</t>
  </si>
  <si>
    <t>a5bfae97-26ae-423f-8b7b-e67ad89cae13</t>
  </si>
  <si>
    <t>3412218e</t>
  </si>
  <si>
    <t>f4912ead-0a2c-41b0-8a8d-aa246019b9ce</t>
  </si>
  <si>
    <t>5916d6ee</t>
  </si>
  <si>
    <t>7ba16b2e-39c5-445a-a26e-0e635e8c2f65</t>
  </si>
  <si>
    <t>bb5791ac</t>
  </si>
  <si>
    <t>c2dbf60b-cf2c-49a1-b642-3981a3b1ad6e</t>
  </si>
  <si>
    <t>11524603</t>
  </si>
  <si>
    <t>6e1eca6e-db04-4863-bdca-e68d738bdc6b</t>
  </si>
  <si>
    <t>f578aaff</t>
  </si>
  <si>
    <t>c8d01abd-0062-48c9-a64e-12e94fe98604</t>
  </si>
  <si>
    <t>9291032e</t>
  </si>
  <si>
    <t>75fc1c67-fb8e-4331-8010-cfa07e972efd</t>
  </si>
  <si>
    <t>bff111a1</t>
  </si>
  <si>
    <t>eabfc256-b199-4cbb-9020-83f5dafbc5c5</t>
  </si>
  <si>
    <t>8a50ac9b</t>
  </si>
  <si>
    <t>df00cae6-c9ff-484d-bf0c-adf180e9c89a</t>
  </si>
  <si>
    <t>46846b16</t>
  </si>
  <si>
    <t>b34bce76-f19f-44b7-aaaa-1c18ce159ae8</t>
  </si>
  <si>
    <t>a2bb9a62</t>
  </si>
  <si>
    <t>cc78a5e0-dfaf-4bab-8bac-2c7f848f3110</t>
  </si>
  <si>
    <t>17c6e36d</t>
  </si>
  <si>
    <t>fdec0512-94fd-4b84-8d4d-bdaebcf0bcdc</t>
  </si>
  <si>
    <t>3f70600f</t>
  </si>
  <si>
    <t>d3d5d2a8-7024-4a7d-9fb9-f4de0fde94d7</t>
  </si>
  <si>
    <t>24457fd9</t>
  </si>
  <si>
    <t>ac04e2c9-37b3-4a75-86c8-db5e73a24cc8</t>
  </si>
  <si>
    <t>31473569</t>
  </si>
  <si>
    <t>efbcef5b-2ca2-4845-af44-de8a09d3a492</t>
  </si>
  <si>
    <t>1cd26033</t>
  </si>
  <si>
    <t>68639d84-28bf-4f48-a9c2-19fbecd1181e</t>
  </si>
  <si>
    <t>a7a31f93</t>
  </si>
  <si>
    <t>f729c863-211c-4829-bfda-fde13b24f416</t>
  </si>
  <si>
    <t>3a64a41e</t>
  </si>
  <si>
    <t>3b3a461b-778e-4a6a-8575-497fdfc1f3c5</t>
  </si>
  <si>
    <t>74059673</t>
  </si>
  <si>
    <t>b3c74bd3-61d3-4585-839d-991f6817af61</t>
  </si>
  <si>
    <t>0185bf72</t>
  </si>
  <si>
    <t>fb24c06a-33e2-4d00-b90a-456fbe013505</t>
  </si>
  <si>
    <t>fe0ad830</t>
  </si>
  <si>
    <t>029b4659-c494-42a6-bc64-c2747f0d43cc</t>
  </si>
  <si>
    <t>9053f9d6</t>
  </si>
  <si>
    <t>d365fb0c-0ce9-4c56-9f52-59ae84838b8f</t>
  </si>
  <si>
    <t>81cbae46</t>
  </si>
  <si>
    <t>7637b5ba-5318-4986-87a8-63434d8691b6</t>
  </si>
  <si>
    <t>24ef58e4</t>
  </si>
  <si>
    <t>bc718a0c-457d-4786-a0c0-fea68fcc1b65</t>
  </si>
  <si>
    <t>a5421ae7</t>
  </si>
  <si>
    <t>3f3588e5-8a2a-4eac-aeb9-f57f133e2ada</t>
  </si>
  <si>
    <t>c7017343</t>
  </si>
  <si>
    <t>cd32d162-a523-4c97-9a03-9f7e2e05db53</t>
  </si>
  <si>
    <t>e9748608</t>
  </si>
  <si>
    <t>2f04910b-7e70-4db5-b472-e6b9939561a0</t>
  </si>
  <si>
    <t>907c301c</t>
  </si>
  <si>
    <t>ff56826c-fdef-4a08-a29b-b0e03b618843</t>
  </si>
  <si>
    <t>fc467bb7</t>
  </si>
  <si>
    <t>203e95e1-10e1-4ff5-a2c7-80473cbbaf5e</t>
  </si>
  <si>
    <t>ec8b82ce</t>
  </si>
  <si>
    <t>a2a20535-d9d6-4bec-9be9-b67cb311c261</t>
  </si>
  <si>
    <t>9d208cc5</t>
  </si>
  <si>
    <t>6f20f941-c333-41ee-b119-77788ff8850e</t>
  </si>
  <si>
    <t>7b7b7b19</t>
  </si>
  <si>
    <t>ff6afce4-7ab5-45bf-ab06-36dc1312015f</t>
  </si>
  <si>
    <t>4c2d4940</t>
  </si>
  <si>
    <t>2de735a1-9c92-467e-bf43-0421ebd5f42a</t>
  </si>
  <si>
    <t>8367e8ba</t>
  </si>
  <si>
    <t>ff1729cd-a108-407e-89ec-2169e17feda2</t>
  </si>
  <si>
    <t>cc5fef08</t>
  </si>
  <si>
    <t>45405b64-0f7c-4c90-b1c1-2b0f0011aba0</t>
  </si>
  <si>
    <t>74ead701</t>
  </si>
  <si>
    <t>d5dc8a4c-b84a-4e85-9ff7-a03bfb376dc7</t>
  </si>
  <si>
    <t>03335a3b</t>
  </si>
  <si>
    <t>d6707938-041c-4bef-95b8-fb140b99bc19</t>
  </si>
  <si>
    <t>808b07de</t>
  </si>
  <si>
    <t>c1e6e0be-c5b8-4aef-bfae-3102133d8f0a</t>
  </si>
  <si>
    <t>c80a0864</t>
  </si>
  <si>
    <t>22cfc57a-440b-417a-95d8-11c2e5adceaf</t>
  </si>
  <si>
    <t>7b0acd2e</t>
  </si>
  <si>
    <t>924ca5bc-3995-43d4-b3d0-2e9fd09e1d2e</t>
  </si>
  <si>
    <t>6db8c66c</t>
  </si>
  <si>
    <t>c8540f37-4054-4e2c-94f1-19dbefc80b2c</t>
  </si>
  <si>
    <t>637db973</t>
  </si>
  <si>
    <t>bc0e4e3e-4011-4091-8e00-189fa9239f86</t>
  </si>
  <si>
    <t>1abe13f8</t>
  </si>
  <si>
    <t>370ed1b2-460d-4580-90ea-81bf7fbaa70b</t>
  </si>
  <si>
    <t>b17ad860</t>
  </si>
  <si>
    <t>fbae55f5-e2ac-4d94-844a-95802c41ba94</t>
  </si>
  <si>
    <t>91f4892c</t>
  </si>
  <si>
    <t>dcd5543d-c03b-4f8d-a499-53e57b42323f</t>
  </si>
  <si>
    <t>14c906b0</t>
  </si>
  <si>
    <t>49526010-655f-44a3-b763-00fe365f35f7</t>
  </si>
  <si>
    <t>6ef66a00</t>
  </si>
  <si>
    <t>6bd8e067-cf45-4c4d-a3ae-832d7796f9db</t>
  </si>
  <si>
    <t>b20b2b7b</t>
  </si>
  <si>
    <t>a647671f-2f73-430d-b59e-5ca44150814d</t>
  </si>
  <si>
    <t>068205d7</t>
  </si>
  <si>
    <t>43b89e79-d2f6-4215-82ba-6d6e40fb55f2</t>
  </si>
  <si>
    <t>9f3be415</t>
  </si>
  <si>
    <t>3eaf19ec-d751-42c3-a4ce-85d9667f9038</t>
  </si>
  <si>
    <t>1471b389</t>
  </si>
  <si>
    <t>5ca2df7a-d9cd-43ba-80f7-8dc491b60539</t>
  </si>
  <si>
    <t>bde7bc29</t>
  </si>
  <si>
    <t>88e1e4b0-83e0-4757-ae60-64031c03ba09</t>
  </si>
  <si>
    <t>ccb16559</t>
  </si>
  <si>
    <t>94d6eb15-102b-4ce5-b408-6e23a03c7247</t>
  </si>
  <si>
    <t>8806eac9</t>
  </si>
  <si>
    <t>0efef1ab-1162-499f-9450-b7f0a84652c0</t>
  </si>
  <si>
    <t>601e21d1</t>
  </si>
  <si>
    <t>91e21d8f-608d-48dd-86a5-3000c5d39356</t>
  </si>
  <si>
    <t>ee9e198c</t>
  </si>
  <si>
    <t>f46d0c88-0560-4b5d-aa49-136ac8dffd05</t>
  </si>
  <si>
    <t>d5c2ae51</t>
  </si>
  <si>
    <t>6533c3c7-8465-4d05-976d-ff7ad774eb61</t>
  </si>
  <si>
    <t>d2338691</t>
  </si>
  <si>
    <t>48bedf04-a3d9-4b8b-adfe-c5d589a19433</t>
  </si>
  <si>
    <t>62f2d9b9</t>
  </si>
  <si>
    <t>86a7bf00-f7b6-418f-b613-8b173b41fed2</t>
  </si>
  <si>
    <t>86d466d5</t>
  </si>
  <si>
    <t>af340bdb-da11-45ed-9e11-9a6fca6f6db8</t>
  </si>
  <si>
    <t>1b649e23</t>
  </si>
  <si>
    <t>eb10b75c-226e-45e8-a4d5-3c025eb19a00</t>
  </si>
  <si>
    <t>2a308fea</t>
  </si>
  <si>
    <t>c3613cb3-a258-484c-b961-893127fe9c2e</t>
  </si>
  <si>
    <t>f24b1999</t>
  </si>
  <si>
    <t>271eecbd-905e-42a1-a752-ef9751c11fa6</t>
  </si>
  <si>
    <t>a6b44800</t>
  </si>
  <si>
    <t>ca857193-367e-4213-b3bd-0f2915124128</t>
  </si>
  <si>
    <t>11bf1b09</t>
  </si>
  <si>
    <t>8ec85712-27c2-4985-8e72-e74a2f4978bc</t>
  </si>
  <si>
    <t>178ad04e</t>
  </si>
  <si>
    <t>65a292a1-29bf-4155-92dc-8ea7477677bd</t>
  </si>
  <si>
    <t>749aac58</t>
  </si>
  <si>
    <t>33b69417-b5fc-4d0c-86e1-b1359d32d2d0</t>
  </si>
  <si>
    <t>61fa5bcc</t>
  </si>
  <si>
    <t>932b9cb4-d0f0-4b59-a7d1-9035c2a491ef</t>
  </si>
  <si>
    <t>eab4fd78</t>
  </si>
  <si>
    <t>c0a0b5f3-3602-4c22-87c2-d0de6de51a6e</t>
  </si>
  <si>
    <t>aa3dad62</t>
  </si>
  <si>
    <t>70a55a1b-5cc3-40a2-93af-91de7582ce84</t>
  </si>
  <si>
    <t>05b33d96</t>
  </si>
  <si>
    <t>5f7efe48-84bb-4386-8748-e8b2adb3cd9e</t>
  </si>
  <si>
    <t>abddc1a5</t>
  </si>
  <si>
    <t>65df2bb3-13e1-4959-9f21-ae69eecf16fa</t>
  </si>
  <si>
    <t>85aacef7</t>
  </si>
  <si>
    <t>f636ae91-abd1-4c40-bfc9-e0277c16c17e</t>
  </si>
  <si>
    <t>fc965062</t>
  </si>
  <si>
    <t>5bf9a2b0-2f13-48cb-914a-16d022e00555</t>
  </si>
  <si>
    <t>1290efad</t>
  </si>
  <si>
    <t>506f6fb9-116e-43c5-8785-b0328ada58d8</t>
  </si>
  <si>
    <t>d1db8df4</t>
  </si>
  <si>
    <t>1238b4ee-51de-4a79-9f83-68ae782e1159</t>
  </si>
  <si>
    <t>198d9d73</t>
  </si>
  <si>
    <t>751aedbb-fd1c-42ce-90f9-613467da1c98</t>
  </si>
  <si>
    <t>2a2f875d</t>
  </si>
  <si>
    <t>1a5ae98c-abd8-46d0-83b0-fc775a0c340c</t>
  </si>
  <si>
    <t>c08181c0</t>
  </si>
  <si>
    <t>74bee11e-79e6-4fd8-b79c-c91e0e2f76fc</t>
  </si>
  <si>
    <t>9245e021</t>
  </si>
  <si>
    <t>7eeb24d8-a8b0-4ff6-b3df-80a0782a24c8</t>
  </si>
  <si>
    <t>9bf61bf4</t>
  </si>
  <si>
    <t>90e3e6e7-a4db-4cb5-8905-935119803c1a</t>
  </si>
  <si>
    <t>f5fc099d</t>
  </si>
  <si>
    <t>d69f98e7-b49a-4e82-bbc2-8ac5ed63a326</t>
  </si>
  <si>
    <t>39aff6ad</t>
  </si>
  <si>
    <t>e0a31ba0-c2cd-4f8d-a78e-264a43d2046f</t>
  </si>
  <si>
    <t>5de99c6b</t>
  </si>
  <si>
    <t>8e818ee9-03f6-427c-992b-55052625354b</t>
  </si>
  <si>
    <t>aca2d1c5</t>
  </si>
  <si>
    <t>aa5a45b3-bf84-4765-b549-47e59deac7b2</t>
  </si>
  <si>
    <t>d4d966c0</t>
  </si>
  <si>
    <t>5b1a7c03-c7d1-4896-9440-922d3abdc6c1</t>
  </si>
  <si>
    <t>3eb9c068</t>
  </si>
  <si>
    <t>babbe4cc-368f-4c3e-8da0-ab35e3c0c6ea</t>
  </si>
  <si>
    <t>63732c0b</t>
  </si>
  <si>
    <t>82902bab-4fed-4405-8778-967bef36272c</t>
  </si>
  <si>
    <t>6316a095</t>
  </si>
  <si>
    <t>d06777da-0882-48cd-babc-d251ece88440</t>
  </si>
  <si>
    <t>239880bb</t>
  </si>
  <si>
    <t>f0372beb-b5c3-4088-a9b2-b972b342caf7</t>
  </si>
  <si>
    <t>900e3a45</t>
  </si>
  <si>
    <t>516463b3-1973-4664-9ccb-587ef330b214</t>
  </si>
  <si>
    <t>dbd79abe</t>
  </si>
  <si>
    <t>29e06245-41eb-465a-aab4-d4c2c3f2c71d</t>
  </si>
  <si>
    <t>8d7751a9</t>
  </si>
  <si>
    <t>a3b29f41-a696-4b98-bcd8-65374832be31</t>
  </si>
  <si>
    <t>681530bd</t>
  </si>
  <si>
    <t>41ad6665-8b05-4f39-8823-7283d52331d5</t>
  </si>
  <si>
    <t>816428b1</t>
  </si>
  <si>
    <t>54f31ce7-9d16-45e0-859d-94d109ee403c</t>
  </si>
  <si>
    <t>cad50d27</t>
  </si>
  <si>
    <t>279c6483-6a32-45a1-94cc-41767992abe4</t>
  </si>
  <si>
    <t>c0c3c38d</t>
  </si>
  <si>
    <t>58fe4577-e486-4662-8d57-33e80127e200</t>
  </si>
  <si>
    <t>df7f24a6</t>
  </si>
  <si>
    <t>39858b19-e15b-4ee8-9901-493d122b9dee</t>
  </si>
  <si>
    <t>6fa73635</t>
  </si>
  <si>
    <t>a6cbfaa1-9081-4b82-95f0-48f74ab8413f</t>
  </si>
  <si>
    <t>28db026e</t>
  </si>
  <si>
    <t>fe31c263-47dd-4585-b04d-4ec786718787</t>
  </si>
  <si>
    <t>e20874fa</t>
  </si>
  <si>
    <t>19b82c41-37de-4c76-a311-9e623ff72be0</t>
  </si>
  <si>
    <t>330fa967</t>
  </si>
  <si>
    <t>b2048f5a-523e-42d8-8d80-36ad9255c4a9</t>
  </si>
  <si>
    <t>c1b61b7d</t>
  </si>
  <si>
    <t>d895f284-5712-4727-afd8-223f5ff02bfb</t>
  </si>
  <si>
    <t>f942de25</t>
  </si>
  <si>
    <t>c0a18a26-2f8a-437c-ab9c-0626b98201f2</t>
  </si>
  <si>
    <t>e1fb60e1</t>
  </si>
  <si>
    <t>3006b0ce-33b4-4b24-9fa0-8c0d59a0d3dc</t>
  </si>
  <si>
    <t>d0ae38f3</t>
  </si>
  <si>
    <t>36ff122c-f6aa-465b-b35f-d57b260d23f8</t>
  </si>
  <si>
    <t>14f103bb</t>
  </si>
  <si>
    <t>311753e0-cc5c-49cb-bcff-c1b7efbd057d</t>
  </si>
  <si>
    <t>a76e9a54</t>
  </si>
  <si>
    <t>0d1799b1-4c82-4470-ba90-2d869e6d1789</t>
  </si>
  <si>
    <t>c4c97828</t>
  </si>
  <si>
    <t>8d8536f1-9605-4fee-b074-71028e7e53b1</t>
  </si>
  <si>
    <t>64f62598</t>
  </si>
  <si>
    <t>2bc040fb-739e-4951-86d5-dfc95d7d4ead</t>
  </si>
  <si>
    <t>aa89d89a</t>
  </si>
  <si>
    <t>e36b54fd-552a-436d-8b46-b484b2a4abf7</t>
  </si>
  <si>
    <t>ee124f22</t>
  </si>
  <si>
    <t>d079d040-cf50-4ea0-8fc2-76fdf1a9df44</t>
  </si>
  <si>
    <t>49ba07d0</t>
  </si>
  <si>
    <t>c26e1581-e54f-4c80-9bf8-2d56ccdd7baa</t>
  </si>
  <si>
    <t>1618268d</t>
  </si>
  <si>
    <t>a4529d28-b639-40c2-a989-6653698ae2bf</t>
  </si>
  <si>
    <t>ff0339ab</t>
  </si>
  <si>
    <t>ac0d8766-bab2-4761-96bc-88df5c471d1d</t>
  </si>
  <si>
    <t>41f7c95b</t>
  </si>
  <si>
    <t>bc917055-31d3-4939-b623-c48c0c49fdf5</t>
  </si>
  <si>
    <t>fa11ca3a</t>
  </si>
  <si>
    <t>e697aafc-d1b1-41fe-ba9b-280238a5481b</t>
  </si>
  <si>
    <t>6b7cae1f</t>
  </si>
  <si>
    <t>05213d42-d877-42df-8114-e644a3349427</t>
  </si>
  <si>
    <t>c55b0ee4</t>
  </si>
  <si>
    <t>09b50cef-a3c5-4bfb-872f-4735b916ef4c</t>
  </si>
  <si>
    <t>9cfa4ff3</t>
  </si>
  <si>
    <t>420316f3-608b-4ab1-9dd5-9c2408907f5e</t>
  </si>
  <si>
    <t>dd8779c8</t>
  </si>
  <si>
    <t>608f4e94-386e-4c76-b484-d0fb932970c7</t>
  </si>
  <si>
    <t>05ff7b65</t>
  </si>
  <si>
    <t>952ad359-c2b4-4131-98d3-55bad699ec6c</t>
  </si>
  <si>
    <t>eb73baa8</t>
  </si>
  <si>
    <t>849cb27f-d5c8-4b36-bda6-5998519589bd</t>
  </si>
  <si>
    <t>98a0d453</t>
  </si>
  <si>
    <t>90a66aa3-345e-4232-93e7-1921a12f4785</t>
  </si>
  <si>
    <t>3f38df5f</t>
  </si>
  <si>
    <t>bead6389-591e-45b6-9b76-ac76d593120d</t>
  </si>
  <si>
    <t>e8532ccb</t>
  </si>
  <si>
    <t>64d6b433-7035-4289-b63c-6dfa5f95dbfc</t>
  </si>
  <si>
    <t>447e5eb9</t>
  </si>
  <si>
    <t>88f09568-399a-43d5-950a-e3553d08c6e1</t>
  </si>
  <si>
    <t>72563592</t>
  </si>
  <si>
    <t>c638edfe-0d3f-43de-a192-2d52c68d739c</t>
  </si>
  <si>
    <t>9cd89764</t>
  </si>
  <si>
    <t>06c651fe-d286-44e1-a6f9-a11d39d87eed</t>
  </si>
  <si>
    <t>418168a1</t>
  </si>
  <si>
    <t>6875b953-855d-4448-ae3c-65bcf694ef33</t>
  </si>
  <si>
    <t>27f0b6ad</t>
  </si>
  <si>
    <t>bd0addc2-cd44-4ed3-9d06-0dfa6de08359</t>
  </si>
  <si>
    <t>59c09c75</t>
  </si>
  <si>
    <t>672c65b5-0908-4eae-bc9d-6688613d31be</t>
  </si>
  <si>
    <t>e0711824</t>
  </si>
  <si>
    <t>22163b3d-b72a-45fb-ae67-54fddbc85731</t>
  </si>
  <si>
    <t>eb9f3d96</t>
  </si>
  <si>
    <t>0f9c6caf-185a-4583-b7b7-36219647ebdd</t>
  </si>
  <si>
    <t>106db3a6</t>
  </si>
  <si>
    <t>6f7807dd-fc1b-4072-b05d-b332413e0172</t>
  </si>
  <si>
    <t>69250da7</t>
  </si>
  <si>
    <t>b709b3e2-7ab3-4509-9717-c163ee2f3a96</t>
  </si>
  <si>
    <t>b7aa730c</t>
  </si>
  <si>
    <t>7cf15d13-71e2-4876-b783-5e99fc5dbf1b</t>
  </si>
  <si>
    <t>95b5521e</t>
  </si>
  <si>
    <t>52fc09b2-3dd8-455e-ad40-3137992bd619</t>
  </si>
  <si>
    <t>ee96ec13</t>
  </si>
  <si>
    <t>3bfb30e8-d792-4677-b6be-2b8bea4f918e</t>
  </si>
  <si>
    <t>4c22d613</t>
  </si>
  <si>
    <t>19348508-2875-4bc5-b1a7-78d102ed38df</t>
  </si>
  <si>
    <t>dd510467</t>
  </si>
  <si>
    <t>52ba63bd-547c-401f-aa2c-e5dbe19c031a</t>
  </si>
  <si>
    <t>d1fec34d</t>
  </si>
  <si>
    <t>d18a21ac-f15f-4c09-bac1-b8626b17edea</t>
  </si>
  <si>
    <t>4d14c13a</t>
  </si>
  <si>
    <t>e022a356-6acf-4a75-84b2-5f0635960c77</t>
  </si>
  <si>
    <t>30574717</t>
  </si>
  <si>
    <t>4963939a-c6b7-4da9-8e88-11765dd38b04</t>
  </si>
  <si>
    <t>69aced81</t>
  </si>
  <si>
    <t>5e4ddb00-601c-44d8-bc23-a68bd9668ef9</t>
  </si>
  <si>
    <t>01617ff6</t>
  </si>
  <si>
    <t>004a09f3-db1e-419a-aa10-93de389d28c2</t>
  </si>
  <si>
    <t>a7dbb33e</t>
  </si>
  <si>
    <t>84fdde69-6fcd-486d-83f9-e45ad2ae248b</t>
  </si>
  <si>
    <t>40c36a41</t>
  </si>
  <si>
    <t>1b52be32-9bbd-4f0c-8806-a0df08fa62d8</t>
  </si>
  <si>
    <t>de7a88eb</t>
  </si>
  <si>
    <t>096afed5-10d5-4827-a1e0-c985f1b93420</t>
  </si>
  <si>
    <t>ba27297a</t>
  </si>
  <si>
    <t>9659255f-6a53-4b78-945a-b5b2e9f77478</t>
  </si>
  <si>
    <t>fd6b349b</t>
  </si>
  <si>
    <t>c0090df0-6101-400a-bb9d-4d83de845954</t>
  </si>
  <si>
    <t>0a80a3b3</t>
  </si>
  <si>
    <t>5cf97268-2092-490f-b6ab-d7fdc99c93d9</t>
  </si>
  <si>
    <t>ab110538</t>
  </si>
  <si>
    <t>dfb85508-53bc-4b40-87d6-63a17b148765</t>
  </si>
  <si>
    <t>e57550a3</t>
  </si>
  <si>
    <t>f03b4f94-c055-4945-b7e8-0855eb7d5059</t>
  </si>
  <si>
    <t>9a713ade</t>
  </si>
  <si>
    <t>c22ca4f8-91db-4b76-bf70-db2fea56ce70</t>
  </si>
  <si>
    <t>ab195aa7</t>
  </si>
  <si>
    <t>d08f066b-5c3b-4357-8733-951c84a4aa7c</t>
  </si>
  <si>
    <t>bf7fa3d0</t>
  </si>
  <si>
    <t>c274612d-2ced-4c61-a235-34358b798358</t>
  </si>
  <si>
    <t>9a9e0e69</t>
  </si>
  <si>
    <t>ed68f685-10d0-479f-a003-c9954a83b4cc</t>
  </si>
  <si>
    <t>bd14f6a5</t>
  </si>
  <si>
    <t>80ef6b34-d32a-493b-a131-2e87560b3f33</t>
  </si>
  <si>
    <t>b0e030cd</t>
  </si>
  <si>
    <t>83d7ef63-10fa-4bc8-8371-1ac30e652c18</t>
  </si>
  <si>
    <t>8a0b091e</t>
  </si>
  <si>
    <t>d301460b-993e-4cf5-9e72-18d343a63517</t>
  </si>
  <si>
    <t>e942966b</t>
  </si>
  <si>
    <t>3dc2e9a7-5c44-4fda-b803-49e15b49d40a</t>
  </si>
  <si>
    <t>0bf60af8</t>
  </si>
  <si>
    <t>e3248326-8292-4ef2-aba3-3370fa54c1eb</t>
  </si>
  <si>
    <t>0371a238</t>
  </si>
  <si>
    <t>798c2768-bb49-4402-9d85-889309ead24c</t>
  </si>
  <si>
    <t>f87224dd</t>
  </si>
  <si>
    <t>8e4ffe4b-217b-40f0-bab3-2065aa7a5425</t>
  </si>
  <si>
    <t>819c6725</t>
  </si>
  <si>
    <t>6071307e-48a9-4fe8-aa6c-b09c254a9edd</t>
  </si>
  <si>
    <t>ca46e734</t>
  </si>
  <si>
    <t>c4c4879f-04a1-4ddc-b264-5246353cc979</t>
  </si>
  <si>
    <t>274c8536</t>
  </si>
  <si>
    <t>ff710a2b-7410-411e-923a-3134c4ef7550</t>
  </si>
  <si>
    <t>be6b8cf7</t>
  </si>
  <si>
    <t>a59441e8-3fb6-4ddd-a457-e25bbc22ef9d</t>
  </si>
  <si>
    <t>92edae02</t>
  </si>
  <si>
    <t>ebba28c0-f966-4fa7-970a-af9df8089495</t>
  </si>
  <si>
    <t>e135ae85</t>
  </si>
  <si>
    <t>abf02cac-a81e-4c28-a556-49a6784f744f</t>
  </si>
  <si>
    <t>e25e678a</t>
  </si>
  <si>
    <t>ea1b7987-3fa1-4543-bf8b-5015bd2a1676</t>
  </si>
  <si>
    <t>96fad6ac</t>
  </si>
  <si>
    <t>9768acb2-ec15-46e0-a914-26bfab2bbf05</t>
  </si>
  <si>
    <t>eac8f646</t>
  </si>
  <si>
    <t>329633fd-cc2a-4430-86e6-cfaf9c739529</t>
  </si>
  <si>
    <t>7bf61ada</t>
  </si>
  <si>
    <t>4faa8ba8-4d8d-4131-8330-56b65bc4780c</t>
  </si>
  <si>
    <t>14e55496</t>
  </si>
  <si>
    <t>a655db28-c2e2-4ce2-9b80-5916a32912e2</t>
  </si>
  <si>
    <t>77133bc0</t>
  </si>
  <si>
    <t>353c509c-0cbb-4be2-a999-41f4fc5366fa</t>
  </si>
  <si>
    <t>422dafbe</t>
  </si>
  <si>
    <t>af97a684-f32a-48d7-9e09-4b591bfbc099</t>
  </si>
  <si>
    <t>053f60c0</t>
  </si>
  <si>
    <t>e29b49fc-22ce-477b-b08d-b656b43f4f95</t>
  </si>
  <si>
    <t>e1fa3fec</t>
  </si>
  <si>
    <t>a02f758f-da17-461c-9bfd-f2de9f8307da</t>
  </si>
  <si>
    <t>48473b73</t>
  </si>
  <si>
    <t>b5420399-a91c-4f59-9227-117635321ef5</t>
  </si>
  <si>
    <t>aba89df8</t>
  </si>
  <si>
    <t>15c1cfc2-c7cd-4546-b642-b14e86a0227c</t>
  </si>
  <si>
    <t>13f57036</t>
  </si>
  <si>
    <t>9963fd3f-ac0e-4be0-9015-83d5d7965902</t>
  </si>
  <si>
    <t>61da3521</t>
  </si>
  <si>
    <t>5a74989a-1cdd-42ff-a281-036af73bf333</t>
  </si>
  <si>
    <t>59282b46</t>
  </si>
  <si>
    <t>15d45eb5-2dfc-4078-ab64-06eecab91b2a</t>
  </si>
  <si>
    <t>6344c813</t>
  </si>
  <si>
    <t>b7749033-93af-4263-8fdb-693aa35459b5</t>
  </si>
  <si>
    <t>b247f04c</t>
  </si>
  <si>
    <t>d78debcf-d6fd-47f5-840c-540d5e7044f9</t>
  </si>
  <si>
    <t>853ab740</t>
  </si>
  <si>
    <t>cf80e8be-dfd5-4c23-a4c7-10f36b122331</t>
  </si>
  <si>
    <t>ec785a0f</t>
  </si>
  <si>
    <t>ed7d386b-cef6-41e6-beb5-0f6ca892b233</t>
  </si>
  <si>
    <t>c6638e2c</t>
  </si>
  <si>
    <t>295478cb-9f1d-4f7b-9f1e-a3a12542e674</t>
  </si>
  <si>
    <t>1c7e44dc</t>
  </si>
  <si>
    <t>4e75eba5-e82b-4d58-9400-bdbb1e02d233</t>
  </si>
  <si>
    <t>7b72b710</t>
  </si>
  <si>
    <t>853337a7-467f-4b88-8c7c-54a9de7f1ad9</t>
  </si>
  <si>
    <t>e7169b99</t>
  </si>
  <si>
    <t>7157ddb2-b18d-4858-b5bf-0bbe19227c1a</t>
  </si>
  <si>
    <t>3b6acc30</t>
  </si>
  <si>
    <t>306ba3e2-fd4c-4196-908b-38e50961835c</t>
  </si>
  <si>
    <t>c3434c4b</t>
  </si>
  <si>
    <t>699ac5bf-b809-45ab-9279-3a8a85910459</t>
  </si>
  <si>
    <t>509c430e</t>
  </si>
  <si>
    <t>327c1914-06ac-46ea-9bf1-f2be5a0e2152</t>
  </si>
  <si>
    <t>a0ea5af5</t>
  </si>
  <si>
    <t>b8436b43-c154-4501-b1ee-6bb65cb4fc26</t>
  </si>
  <si>
    <t>5992d905</t>
  </si>
  <si>
    <t>7dd67821-88af-4daf-aa51-4a9ec5738643</t>
  </si>
  <si>
    <t>a92e9f16</t>
  </si>
  <si>
    <t>c9af8abb-12a3-431e-b7a6-4a3fa6aa79b3</t>
  </si>
  <si>
    <t>c5db2106</t>
  </si>
  <si>
    <t>26999a61-9eb5-49b5-9f4b-9d02804b30f1</t>
  </si>
  <si>
    <t>eb0ffff8</t>
  </si>
  <si>
    <t>d0cb08a2-f58e-486c-afd7-25b9632952f6</t>
  </si>
  <si>
    <t>5f383056</t>
  </si>
  <si>
    <t>1ba35f92-86ea-4042-88bb-a842f2517204</t>
  </si>
  <si>
    <t>5a0d1dc3</t>
  </si>
  <si>
    <t>c73a0d22-eab0-4a45-a914-0a9f091c8f7e</t>
  </si>
  <si>
    <t>1135f96b</t>
  </si>
  <si>
    <t>932697c9-78aa-42f2-b1d2-37c2f8ceb2b6</t>
  </si>
  <si>
    <t>5078882d</t>
  </si>
  <si>
    <t>66459ccc-155e-4a73-b876-2caaa6f1cd82</t>
  </si>
  <si>
    <t>22166495</t>
  </si>
  <si>
    <t>c2a13b07-e573-4a79-9b18-a49f00c24a71</t>
  </si>
  <si>
    <t>8f108f08</t>
  </si>
  <si>
    <t>fe37efbc-9d69-4273-881a-7c0717a727f1</t>
  </si>
  <si>
    <t>a14b857f</t>
  </si>
  <si>
    <t>7a0f5750-1171-4aea-a33f-d7dbdedb27df</t>
  </si>
  <si>
    <t>a94872d2</t>
  </si>
  <si>
    <t>bb819f68-1020-4e4e-9ac3-ff6588386cc0</t>
  </si>
  <si>
    <t>6edba9a6</t>
  </si>
  <si>
    <t>a9eb4c24-eded-40de-b2ee-343705e7335f</t>
  </si>
  <si>
    <t>130fab68</t>
  </si>
  <si>
    <t>a8cf75cf-df25-4568-92d1-2d522692e49f</t>
  </si>
  <si>
    <t>55a7676c</t>
  </si>
  <si>
    <t>c68e2de1-29e9-4749-a2df-cebc70fded79</t>
  </si>
  <si>
    <t>cedbc53b</t>
  </si>
  <si>
    <t>b042b732-9a5b-4c12-9d3e-8018349754e5</t>
  </si>
  <si>
    <t>558b7060</t>
  </si>
  <si>
    <t>27c48255-93c9-4b17-940c-56a7179783c1</t>
  </si>
  <si>
    <t>86ced9a0</t>
  </si>
  <si>
    <t>6b692273-8126-4fcb-9376-7c8ecfc63ded</t>
  </si>
  <si>
    <t>f8005280</t>
  </si>
  <si>
    <t>9326a49e-dc38-498a-a3a5-b9a564e45c8e</t>
  </si>
  <si>
    <t>ce8786a8</t>
  </si>
  <si>
    <t>054aef4d-c041-4d4a-8dac-13ad0c46f655</t>
  </si>
  <si>
    <t>65abf41b</t>
  </si>
  <si>
    <t>2241ef6a-1274-4dea-995e-d8009bfa9a45</t>
  </si>
  <si>
    <t>45a1a9c4</t>
  </si>
  <si>
    <t>6b44de99-98b1-4ec6-919e-ba77414a3c52</t>
  </si>
  <si>
    <t>f3ce8d8c</t>
  </si>
  <si>
    <t>c388d5aa-7332-4a3a-9a99-137fd19320d6</t>
  </si>
  <si>
    <t>97e7f822</t>
  </si>
  <si>
    <t>b0ceacf1-20c0-436b-a42d-6ea10471d905</t>
  </si>
  <si>
    <t>17a73cfe</t>
  </si>
  <si>
    <t>38c15338-fe83-4295-b2e5-404363fb573f</t>
  </si>
  <si>
    <t>bf1cdaab</t>
  </si>
  <si>
    <t>3507c854-667c-4100-9b3b-9ff5b28282e8</t>
  </si>
  <si>
    <t>ce1684b4</t>
  </si>
  <si>
    <t>4148b172-b729-4f92-bf4d-909ca48ee35c</t>
  </si>
  <si>
    <t>2b934a8c</t>
  </si>
  <si>
    <t>10fd0111-2465-4ac3-bf4e-6ed1cabdc34b</t>
  </si>
  <si>
    <t>0151b94c</t>
  </si>
  <si>
    <t>5082a407-0c9a-4432-ad33-e63536a2b475</t>
  </si>
  <si>
    <t>2f20107c</t>
  </si>
  <si>
    <t>02255978-78d2-4d11-9634-206ef194ba8a</t>
  </si>
  <si>
    <t>50676637</t>
  </si>
  <si>
    <t>d8cf5cf2-dcae-4919-80c4-c08e235301fe</t>
  </si>
  <si>
    <t>8fe944af</t>
  </si>
  <si>
    <t>1070ce65-35ad-42e4-be4c-eb621d70da01</t>
  </si>
  <si>
    <t>379548e2</t>
  </si>
  <si>
    <t>5bcd8071-d56a-42dc-a6da-f95d03413deb</t>
  </si>
  <si>
    <t>01523d73</t>
  </si>
  <si>
    <t>f58ad5ff-1ed4-48f5-b858-6f639a686ca5</t>
  </si>
  <si>
    <t>1340c123</t>
  </si>
  <si>
    <t>579aa1b0-c09e-4855-b681-697528b55739</t>
  </si>
  <si>
    <t>8eb30b64</t>
  </si>
  <si>
    <t>8f346aa4-9d4d-40d0-b9d1-01e3a8337ab6</t>
  </si>
  <si>
    <t>db1f6fee</t>
  </si>
  <si>
    <t>93bef0ba-d4e7-4be7-962c-fad49a80d2f6</t>
  </si>
  <si>
    <t>f3ad35a9</t>
  </si>
  <si>
    <t>5dd8580d-8d6e-4c62-98ee-57ff0bd32013</t>
  </si>
  <si>
    <t>37ee2f6c</t>
  </si>
  <si>
    <t>2f92ff2a-ea24-4ee2-a96d-9eb7a102ac97</t>
  </si>
  <si>
    <t>3fc73791</t>
  </si>
  <si>
    <t>1d64c55f-4d1c-4f25-9e25-9858f25b743f</t>
  </si>
  <si>
    <t>e3e4f27c</t>
  </si>
  <si>
    <t>9c32ff1c-8638-4cae-b17f-74daf5737ff9</t>
  </si>
  <si>
    <t>3f369c9d</t>
  </si>
  <si>
    <t>92f6e6bb-22bf-4690-83fc-d655eeb03daf</t>
  </si>
  <si>
    <t>70641a1c</t>
  </si>
  <si>
    <t>6e4e950a-ba11-4307-9cc2-0b9a75d6af8b</t>
  </si>
  <si>
    <t>f31ac731</t>
  </si>
  <si>
    <t>74031c7a-d84d-438f-9b04-c64be75a9a87</t>
  </si>
  <si>
    <t>2796a8c9</t>
  </si>
  <si>
    <t>9ec22d5d-017d-4af4-a74e-26e5f4712ff5</t>
  </si>
  <si>
    <t>aeab5842</t>
  </si>
  <si>
    <t>0fd693e9-4d44-4647-ae75-609b4f3c386d</t>
  </si>
  <si>
    <t>368be167</t>
  </si>
  <si>
    <t>ad001188-f29e-46cc-9d5e-63629326961c</t>
  </si>
  <si>
    <t>53fa7b01</t>
  </si>
  <si>
    <t>bbd2ec30-a4dc-4601-a790-bb4d5ed67588</t>
  </si>
  <si>
    <t>e6cb43f1</t>
  </si>
  <si>
    <t>46cc8dfb-d208-408c-9626-1867c7890d2c</t>
  </si>
  <si>
    <t>07a442c2</t>
  </si>
  <si>
    <t>75f43e37-f186-4d8a-ba97-974c31e066b8</t>
  </si>
  <si>
    <t>28e10f2e</t>
  </si>
  <si>
    <t>76d94bae-281d-4e28-b0d9-2d3dfe39c9c2</t>
  </si>
  <si>
    <t>1da5836a</t>
  </si>
  <si>
    <t>a016d559-ad6b-4f27-b92e-354b8185afde</t>
  </si>
  <si>
    <t>33909849</t>
  </si>
  <si>
    <t>06579072-4dd0-4814-8d31-8d8bbe5e91c3</t>
  </si>
  <si>
    <t>4b5d337e</t>
  </si>
  <si>
    <t>7d57d5e1-b4fc-42ea-b656-a3421d8f69b6</t>
  </si>
  <si>
    <t>70d368a9</t>
  </si>
  <si>
    <t>74a23ed4-74d0-4816-a983-f71ff5162833</t>
  </si>
  <si>
    <t>4d906211</t>
  </si>
  <si>
    <t>409dbbd7-0c0c-4a65-9a35-6ead6d609f4d</t>
  </si>
  <si>
    <t>9c4bbfd7</t>
  </si>
  <si>
    <t>4613cb13-48a5-49c6-a014-4b8e2b61afeb</t>
  </si>
  <si>
    <t>c4af566e</t>
  </si>
  <si>
    <t>fae6996d-485f-480a-b1b5-44b81cdb0139</t>
  </si>
  <si>
    <t>8cf02875</t>
  </si>
  <si>
    <t>812587e4-e873-40b2-8886-1e6798a5ed95</t>
  </si>
  <si>
    <t>9d11c03a</t>
  </si>
  <si>
    <t>98a94441-a216-4795-847d-9ace6805b74b</t>
  </si>
  <si>
    <t>6e8caac8</t>
  </si>
  <si>
    <t>b8658a03-3f8d-465e-a3db-4e5b52366167</t>
  </si>
  <si>
    <t>e70ec93a</t>
  </si>
  <si>
    <t>2e23f5f8-b4f1-4e56-b7ab-45a3d775d315</t>
  </si>
  <si>
    <t>b84c1940</t>
  </si>
  <si>
    <t>0e8c55b5-979e-40c5-a78a-40c45c67f4aa</t>
  </si>
  <si>
    <t>098d22d4</t>
  </si>
  <si>
    <t>72a95169-e679-4070-9550-ea28bb9eccaa</t>
  </si>
  <si>
    <t>30b41acb</t>
  </si>
  <si>
    <t>296afbd2-dfdc-49a3-a532-929906cd6b9b</t>
  </si>
  <si>
    <t>625684f4</t>
  </si>
  <si>
    <t>79427588-800e-4877-aee5-75bb2c7a9b4a</t>
  </si>
  <si>
    <t>2a713daa</t>
  </si>
  <si>
    <t>e9aacedd-a223-48c3-9584-87e0bf1208d4</t>
  </si>
  <si>
    <t>2ab5c293</t>
  </si>
  <si>
    <t>607f53e1-7766-4f8b-9b20-5c89acdd7a25</t>
  </si>
  <si>
    <t>00963864</t>
  </si>
  <si>
    <t>b2d808bf-94bc-442b-be9d-b7f33c962cce</t>
  </si>
  <si>
    <t>6238d95f</t>
  </si>
  <si>
    <t>a33f7de3-2f0a-4706-bb16-42faeef85d58</t>
  </si>
  <si>
    <t>c671aa2f</t>
  </si>
  <si>
    <t>c7a461a1-7f19-42dc-9db2-1e77beb96d8e</t>
  </si>
  <si>
    <t>a24d9b12</t>
  </si>
  <si>
    <t>f852dbb3-a1e2-477e-8e3d-b5dcf98660f7</t>
  </si>
  <si>
    <t>56c14552</t>
  </si>
  <si>
    <t>2c3f092d-8351-49a1-93fb-6495d2fc39b0</t>
  </si>
  <si>
    <t>02dcfdc2</t>
  </si>
  <si>
    <t>deb9df01-35f9-49a8-88a4-fd2383e3bcad</t>
  </si>
  <si>
    <t>1e1c4a34</t>
  </si>
  <si>
    <t>e9ead054-8e2f-48da-a456-2571654319c8</t>
  </si>
  <si>
    <t>6a7e8afb</t>
  </si>
  <si>
    <t>08869190-7246-4463-a03b-358a72c6eae6</t>
  </si>
  <si>
    <t>dcbaa688</t>
  </si>
  <si>
    <t>cd4e5a65-770f-4810-ada2-34d304999fe9</t>
  </si>
  <si>
    <t>6be1dfb6</t>
  </si>
  <si>
    <t>49c38904-f2e1-4c83-8d41-0e6ba6bbbc4f</t>
  </si>
  <si>
    <t>ed4fce40</t>
  </si>
  <si>
    <t>b399665b-3806-40f9-a008-75617fddf546</t>
  </si>
  <si>
    <t>43f62416</t>
  </si>
  <si>
    <t>c77f75a3-7232-4f5f-b9bc-38efc79d3653</t>
  </si>
  <si>
    <t>76bf4155</t>
  </si>
  <si>
    <t>b227d9a4-5e20-4dca-9520-9e941ba5b904</t>
  </si>
  <si>
    <t>2fed2651</t>
  </si>
  <si>
    <t>41fe7850-10ab-448e-975c-4ec0498a61a0</t>
  </si>
  <si>
    <t>5f6bb1fe</t>
  </si>
  <si>
    <t>5748e110-7cb6-4dfd-b07f-a71b0de1a5e6</t>
  </si>
  <si>
    <t>080d5f21</t>
  </si>
  <si>
    <t>b6511e3c-b0d3-46cc-a402-e6e0fd3cdd95</t>
  </si>
  <si>
    <t>89a0c9a9</t>
  </si>
  <si>
    <t>f7eb7d7f-de75-45b0-8a64-df0127c298c1</t>
  </si>
  <si>
    <t>2d29bb76</t>
  </si>
  <si>
    <t>3e08d0fb-9e48-4c56-9f0e-378749c47c8a</t>
  </si>
  <si>
    <t>c68e6ec6</t>
  </si>
  <si>
    <t>9a54c67b-8298-4e26-b3d9-fbdb003842f6</t>
  </si>
  <si>
    <t>3af430a9</t>
  </si>
  <si>
    <t>dde073a7-516d-477d-b465-930b12f22892</t>
  </si>
  <si>
    <t>82c507ac</t>
  </si>
  <si>
    <t>9e14aba7-2ebc-44b8-8976-f29df71ce2ef</t>
  </si>
  <si>
    <t>7e3f9a64</t>
  </si>
  <si>
    <t>224f5f5d-3357-465e-a12d-0cc5a1282c75</t>
  </si>
  <si>
    <t>c15f879c</t>
  </si>
  <si>
    <t>49befa13-add4-451e-806b-182c39fa5755</t>
  </si>
  <si>
    <t>cbb61e4d</t>
  </si>
  <si>
    <t>eeab9d36-c2b2-446f-9e9d-df8d8121922f</t>
  </si>
  <si>
    <t>44621a8b</t>
  </si>
  <si>
    <t>64155dc4-017f-4bdb-9d42-291011b1c71d</t>
  </si>
  <si>
    <t>88dbec92</t>
  </si>
  <si>
    <t>66ce0bd3-0bc7-4d2c-a5ca-205f20aebcef</t>
  </si>
  <si>
    <t>e2f5d29b</t>
  </si>
  <si>
    <t>b792bd7c-ffe9-42d8-ab13-c42648336552</t>
  </si>
  <si>
    <t>02c3e8ff</t>
  </si>
  <si>
    <t>96bd74a6-96ab-49b3-bbab-044fd5b7a934</t>
  </si>
  <si>
    <t>f59f9bf3</t>
  </si>
  <si>
    <t>877c06fd-7f96-476c-95c2-0c064941643b</t>
  </si>
  <si>
    <t>d57038d8</t>
  </si>
  <si>
    <t>fdc5bc40-de08-4519-872d-69e209a968fd</t>
  </si>
  <si>
    <t>8e9c9619</t>
  </si>
  <si>
    <t>a40ffb03-89ca-45df-8689-63718d1cbef8</t>
  </si>
  <si>
    <t>6bf6d84e</t>
  </si>
  <si>
    <t>54a7f166-0348-444b-8580-ab2a8f75d996</t>
  </si>
  <si>
    <t>d3063b22</t>
  </si>
  <si>
    <t>4d7e45bf-5fa8-48be-96a0-60d24e303cef</t>
  </si>
  <si>
    <t>3cc4471b</t>
  </si>
  <si>
    <t>3a7bf704-3cab-48a1-bfeb-34b20352fd3e</t>
  </si>
  <si>
    <t>d6d9688d</t>
  </si>
  <si>
    <t>8d9830aa-c7bf-4192-9e0b-f8dfc59bb343</t>
  </si>
  <si>
    <t>705884d1</t>
  </si>
  <si>
    <t>57b1fde3-9270-4cdd-b550-01d94c1a267b</t>
  </si>
  <si>
    <t>69abe9ae</t>
  </si>
  <si>
    <t>ad56178b-5655-4be1-9f51-5b450e616455</t>
  </si>
  <si>
    <t>1d68e0ad</t>
  </si>
  <si>
    <t>21746b6e-26cd-4fd0-8bbb-aaaf8fdbf54a</t>
  </si>
  <si>
    <t>2338d584</t>
  </si>
  <si>
    <t>b6399b2c-4311-4334-bcad-1fb834d61d7a</t>
  </si>
  <si>
    <t>74ba5ce9</t>
  </si>
  <si>
    <t>cf62ef6c-aab7-4332-b231-9a2a2fabc216</t>
  </si>
  <si>
    <t>e3192511</t>
  </si>
  <si>
    <t>efbc7ac8-da85-4e90-a3eb-c5715f9a45b4</t>
  </si>
  <si>
    <t>0f3218cc</t>
  </si>
  <si>
    <t>7d8399a3-d32d-4755-8585-03edc7e66f8c</t>
  </si>
  <si>
    <t>bdebfb5c</t>
  </si>
  <si>
    <t>78862f87-89e9-4aac-a1c2-8ab910ec5a07</t>
  </si>
  <si>
    <t>30c881e8</t>
  </si>
  <si>
    <t>f82afb95-e588-4724-86ea-cfc6df6a1bc6</t>
  </si>
  <si>
    <t>7c211dea</t>
  </si>
  <si>
    <t>f14c2f1b-6dfb-488a-9820-77c6123fe2f1</t>
  </si>
  <si>
    <t>5bf75d68</t>
  </si>
  <si>
    <t>f4be0bca-d4e6-4c1e-a9d2-3e1bfd6fc720</t>
  </si>
  <si>
    <t>42906508</t>
  </si>
  <si>
    <t>f740472f-1229-4a7a-8b59-83ee3a2f657f</t>
  </si>
  <si>
    <t>4be35c5d</t>
  </si>
  <si>
    <t>4ee574c5-1333-47b9-baf6-be77ecaaad30</t>
  </si>
  <si>
    <t>924cae33</t>
  </si>
  <si>
    <t>980a1fb9-d64a-44d6-abb1-49a072e122e3</t>
  </si>
  <si>
    <t>3b1f42f9</t>
  </si>
  <si>
    <t>fc650e51-6546-4c45-9909-f80ecc2bfe02</t>
  </si>
  <si>
    <t>bcd72097</t>
  </si>
  <si>
    <t>b3d67570-e790-4096-b3dc-58af3ad3137b</t>
  </si>
  <si>
    <t>496a99b8</t>
  </si>
  <si>
    <t>4b3625ec-e474-46ae-88df-4ec88ef7c9b5</t>
  </si>
  <si>
    <t>814dedbe</t>
  </si>
  <si>
    <t>98906e33-0002-4e21-8911-5f0f09e10eb4</t>
  </si>
  <si>
    <t>0e734d74</t>
  </si>
  <si>
    <t>d6e5153f-d324-443f-afed-d24d885d610e</t>
  </si>
  <si>
    <t>d9f592b4</t>
  </si>
  <si>
    <t>76d10939-68d6-4da8-b61b-51d35c71e267</t>
  </si>
  <si>
    <t>3288a4e5</t>
  </si>
  <si>
    <t>a526a715-ef94-40f7-92e2-646daae0da54</t>
  </si>
  <si>
    <t>16e128c4</t>
  </si>
  <si>
    <t>7575512d-470d-468c-bc78-cb2de8fac9f5</t>
  </si>
  <si>
    <t>a060c1ee</t>
  </si>
  <si>
    <t>c04fcc00-98eb-40e4-81d3-f20a5cd8adcd</t>
  </si>
  <si>
    <t>912212c6</t>
  </si>
  <si>
    <t>a6350ea7-847d-4641-abf3-a9fcdf60f0f3</t>
  </si>
  <si>
    <t>8b41ec9b</t>
  </si>
  <si>
    <t>e25ae3c2-e2c2-48b7-ad4e-7b51266aa4a6</t>
  </si>
  <si>
    <t>df7f6931</t>
  </si>
  <si>
    <t>eb4c97f2-4e46-46a1-bbac-d492414fe6ef</t>
  </si>
  <si>
    <t>865aaee5</t>
  </si>
  <si>
    <t>0b661a5b-d95c-4614-a510-cfafc0339197</t>
  </si>
  <si>
    <t>fae7de57</t>
  </si>
  <si>
    <t>0d1f98f8-23ab-44cc-86d4-3dbf2e09ebfa</t>
  </si>
  <si>
    <t>6c2431d3</t>
  </si>
  <si>
    <t>264a0b9f-1a74-4007-a4a1-9882cba22c71</t>
  </si>
  <si>
    <t>ea45f81e</t>
  </si>
  <si>
    <t>b84c9ae2-0adc-4fe3-a98f-958cc3bf47e0</t>
  </si>
  <si>
    <t>b62f53ad</t>
  </si>
  <si>
    <t>87b2f450-59e6-46a7-9a8d-2ed9bb6606df</t>
  </si>
  <si>
    <t>d67b58e5</t>
  </si>
  <si>
    <t>c380da6f-fa63-44bb-817e-12c985ee663b</t>
  </si>
  <si>
    <t>c5c7b972</t>
  </si>
  <si>
    <t>c681ece7-bde6-4aa4-aec0-482e73aaa8c0</t>
  </si>
  <si>
    <t>e0447d8c</t>
  </si>
  <si>
    <t>37c1f299-3e06-450d-a895-fbf1e25961f2</t>
  </si>
  <si>
    <t>56a51f61</t>
  </si>
  <si>
    <t>4f8ffcbc-f4be-442f-9e6a-bf750d5148f2</t>
  </si>
  <si>
    <t>f797ea16</t>
  </si>
  <si>
    <t>a4d4ca37-f542-4abd-bd34-a3e5998a9f25</t>
  </si>
  <si>
    <t>8dbffaaf</t>
  </si>
  <si>
    <t>3ec64cc8-094b-41b4-9c45-f2ce0b896ed9</t>
  </si>
  <si>
    <t>dd2a6d4d</t>
  </si>
  <si>
    <t>b06d47d0-1368-4be2-a487-a18ac963631e</t>
  </si>
  <si>
    <t>6f0dfebf</t>
  </si>
  <si>
    <t>c259711a-682e-4bb4-83aa-62764bedadc2</t>
  </si>
  <si>
    <t>ebeeb1b1</t>
  </si>
  <si>
    <t>5a57a1af-39de-4284-b636-d4ad543cf82e</t>
  </si>
  <si>
    <t>fadc43e4</t>
  </si>
  <si>
    <t>58d78fe2-1003-4c47-809a-1faca6a31817</t>
  </si>
  <si>
    <t>c220a611</t>
  </si>
  <si>
    <t>b02da3d1-dd96-4184-a2a5-7582d7bcdad2</t>
  </si>
  <si>
    <t>12bcb773</t>
  </si>
  <si>
    <t>9d99b7aa-dc76-4860-b72d-be303329870d</t>
  </si>
  <si>
    <t>4885c3ff</t>
  </si>
  <si>
    <t>284c3af3-8767-4b71-885d-0dbe8d2326ee</t>
  </si>
  <si>
    <t>4070363a</t>
  </si>
  <si>
    <t>783392f9-3692-4c0b-9473-0e9aca11ba92</t>
  </si>
  <si>
    <t>a636362a</t>
  </si>
  <si>
    <t>f864db71-6664-43ca-9023-c1959cf384a5</t>
  </si>
  <si>
    <t>afe6415b</t>
  </si>
  <si>
    <t>39527db3-8819-46db-8dbe-1fc2919387f0</t>
  </si>
  <si>
    <t>a37e2249</t>
  </si>
  <si>
    <t>6beb9144-3dbf-4eba-9c80-257ff4916a52</t>
  </si>
  <si>
    <t>f6dcd4ed</t>
  </si>
  <si>
    <t>dbb9fe7c-4a77-4e7f-8bf4-344bac6052d2</t>
  </si>
  <si>
    <t>faab4791</t>
  </si>
  <si>
    <t>9c0b7bfe-1289-4b1e-ba16-34bed092546b</t>
  </si>
  <si>
    <t>07c05542</t>
  </si>
  <si>
    <t>d30a11fd-27b0-402b-a507-0915adf9b002</t>
  </si>
  <si>
    <t>2f75c18d</t>
  </si>
  <si>
    <t>9e24af73-7e04-43fc-8ad9-fe84183a69cf</t>
  </si>
  <si>
    <t>9f98fada</t>
  </si>
  <si>
    <t>1039400a-92ea-40d3-baca-d3fc1658d0aa</t>
  </si>
  <si>
    <t>917e5a44</t>
  </si>
  <si>
    <t>b076da7b-734e-4b7f-ab9c-a0bcc567c6df</t>
  </si>
  <si>
    <t>a2d7d6a8</t>
  </si>
  <si>
    <t>3708b5d0-bb37-4045-8c8b-8764d801d058</t>
  </si>
  <si>
    <t>f3e8f0b7</t>
  </si>
  <si>
    <t>1887f953-1176-45e4-8060-a9d6634727b8</t>
  </si>
  <si>
    <t>3436517e</t>
  </si>
  <si>
    <t>9883455c-14dc-49fa-ad1e-fd34dc636e63</t>
  </si>
  <si>
    <t>2abccaf9</t>
  </si>
  <si>
    <t>edd97667-de29-4af1-b4b9-9193ad3926bc</t>
  </si>
  <si>
    <t>1c74862e</t>
  </si>
  <si>
    <t>35379cf3-dc78-4cb6-a23d-86cfa33885fb</t>
  </si>
  <si>
    <t>0cb4d68e</t>
  </si>
  <si>
    <t>104c3e8a-4747-4b62-8e0e-578c64322c5f</t>
  </si>
  <si>
    <t>03da2246</t>
  </si>
  <si>
    <t>58df1fe2-7f2e-4e87-b13d-e12d13ecfdba</t>
  </si>
  <si>
    <t>d89a44e2</t>
  </si>
  <si>
    <t>1ec5c0ef-66c6-4c5b-a8b7-a360cc162586</t>
  </si>
  <si>
    <t>2ad296c9</t>
  </si>
  <si>
    <t>f71bd3c7-3994-4e53-ad01-09a57e6cdd50</t>
  </si>
  <si>
    <t>5e6a7869</t>
  </si>
  <si>
    <t>1a9b4e7d-d6e5-461a-be45-7b9d583a4b41</t>
  </si>
  <si>
    <t>11bfe70f</t>
  </si>
  <si>
    <t>3ec76677-64c1-451b-b62d-04b7733c1fac</t>
  </si>
  <si>
    <t>e3763d1f</t>
  </si>
  <si>
    <t>b990d247-979d-439e-a76d-4b0f60b93e5d</t>
  </si>
  <si>
    <t>e3fcb0cd</t>
  </si>
  <si>
    <t>9ef7a3ac-e213-4c7b-9b49-0436e2ac695f</t>
  </si>
  <si>
    <t>96382f70</t>
  </si>
  <si>
    <t>cac685a5-a1ac-4566-8bf3-3ccb9055dbbf</t>
  </si>
  <si>
    <t>0a9f5f7c</t>
  </si>
  <si>
    <t>e0c06438-1a83-494e-a628-5671b0a47633</t>
  </si>
  <si>
    <t>b49e0c10</t>
  </si>
  <si>
    <t>06853df4-c583-4f87-a1ec-2dbccf4e2e82</t>
  </si>
  <si>
    <t>9defe509</t>
  </si>
  <si>
    <t>31b37b36-6394-454a-b41b-6303985bb8fa</t>
  </si>
  <si>
    <t>66869b00</t>
  </si>
  <si>
    <t>61defb53-c49c-40cd-8e71-a8ca44f26ed6</t>
  </si>
  <si>
    <t>0bdbf3b7</t>
  </si>
  <si>
    <t>0bccba66-c70b-4fc1-a5ce-022cb0ecacc9</t>
  </si>
  <si>
    <t>c1093834</t>
  </si>
  <si>
    <t>32ce167f-6b52-4288-a986-51e05608cedf</t>
  </si>
  <si>
    <t>c535df85</t>
  </si>
  <si>
    <t>4cff23b6-5f9d-489d-8218-32521feffcf1</t>
  </si>
  <si>
    <t>aec2ca10</t>
  </si>
  <si>
    <t>e4f0d142-c419-4324-9ec7-f4f53f8d10f9</t>
  </si>
  <si>
    <t>f5c2729a</t>
  </si>
  <si>
    <t>60af1f67-a16e-4c37-b077-8fa490fa4e77</t>
  </si>
  <si>
    <t>8a29e16a</t>
  </si>
  <si>
    <t>cf865247-5f5c-470f-b34a-641a8e6904fb</t>
  </si>
  <si>
    <t>5437ff3d</t>
  </si>
  <si>
    <t>5178f65a-26cc-4740-a744-e7119513612a</t>
  </si>
  <si>
    <t>484276d8</t>
  </si>
  <si>
    <t>23a09b78-265c-485d-865b-9264d5918c34</t>
  </si>
  <si>
    <t>6bb9725f</t>
  </si>
  <si>
    <t>73236d13-249d-4053-b03b-8e3dcb133c8c</t>
  </si>
  <si>
    <t>7e966581</t>
  </si>
  <si>
    <t>67c4b5fa-7c7d-40d1-943a-93836971e8a2</t>
  </si>
  <si>
    <t>6c81190c</t>
  </si>
  <si>
    <t>e7585458-baff-466f-8cb6-9ecf8bde82bf</t>
  </si>
  <si>
    <t>0ffce97f</t>
  </si>
  <si>
    <t>f601135f-b1b3-41ce-837a-4e4dc3b06ed1</t>
  </si>
  <si>
    <t>62a769ac</t>
  </si>
  <si>
    <t>0ec33a3d-f39e-4b6d-a091-f74cfc79a865</t>
  </si>
  <si>
    <t>efbcc1e1</t>
  </si>
  <si>
    <t>765bb70f-0afc-4b73-9418-f9dfd68b01f4</t>
  </si>
  <si>
    <t>726ec973</t>
  </si>
  <si>
    <t>21bc1eaa-3089-4c94-b7bc-5f1bd3aee6fe</t>
  </si>
  <si>
    <t>bec10271</t>
  </si>
  <si>
    <t>e8842cf5-aa9a-40b1-9fc0-52deadf0ac2c</t>
  </si>
  <si>
    <t>917b6227</t>
  </si>
  <si>
    <t>ee97e024-7b18-48bd-af1a-cfad76f9cd23</t>
  </si>
  <si>
    <t>1eeb49e1</t>
  </si>
  <si>
    <t>dbc6326f-6e64-4cfd-baed-8cc0b8b97fdf</t>
  </si>
  <si>
    <t>531eb1f3</t>
  </si>
  <si>
    <t>87153dc8-49fc-4322-a788-05fbb74bade4</t>
  </si>
  <si>
    <t>ae8ccfae</t>
  </si>
  <si>
    <t>b4153856-e518-48b7-bb43-b06c00c55ba8</t>
  </si>
  <si>
    <t>9fdba631</t>
  </si>
  <si>
    <t>dd1e2627-9580-43a8-bf09-7bd7f0bfde66</t>
  </si>
  <si>
    <t>01cade69</t>
  </si>
  <si>
    <t>00fca7f1-1bf6-48c5-8fd2-63cb3e415f4d</t>
  </si>
  <si>
    <t>617303cf</t>
  </si>
  <si>
    <t>77dbc630-c670-4f9d-9dd8-e291f339e7b0</t>
  </si>
  <si>
    <t>d8dbab23</t>
  </si>
  <si>
    <t>572ddd02-74f8-4fbe-a4c3-03c7d3a6a5e9</t>
  </si>
  <si>
    <t>477720ef</t>
  </si>
  <si>
    <t>2b247f0b-c99a-4961-b5cd-864e236b5c76</t>
  </si>
  <si>
    <t>50faee43</t>
  </si>
  <si>
    <t>4c58817a-9d1d-42a6-9df7-b2afc7fa4c6f</t>
  </si>
  <si>
    <t>e15080da</t>
  </si>
  <si>
    <t>eb37fd20-ddfc-40e2-b0ce-70903bcc9fdb</t>
  </si>
  <si>
    <t>1081a3a7</t>
  </si>
  <si>
    <t>6ec50249-d923-4be0-a2c3-f238f60f9122</t>
  </si>
  <si>
    <t>30976687</t>
  </si>
  <si>
    <t>7da63898-ed24-4bcb-bd7e-a7ec02956e18</t>
  </si>
  <si>
    <t>70ddbd0c</t>
  </si>
  <si>
    <t>6bbe695f-4277-424c-94df-c71f809374d5</t>
  </si>
  <si>
    <t>420d435b</t>
  </si>
  <si>
    <t>7fb6565f-4849-4316-aa4f-d0f5207db47f</t>
  </si>
  <si>
    <t>ee47f518</t>
  </si>
  <si>
    <t>7b8b16c2-bfbd-464d-a8d1-c8770882f6c8</t>
  </si>
  <si>
    <t>e2c7705c</t>
  </si>
  <si>
    <t>e5e80a9a-74c8-486b-b49f-138c340aaf94</t>
  </si>
  <si>
    <t>3ced234e</t>
  </si>
  <si>
    <t>a07d3f33-cfcc-4f1b-8d8d-9a3144b80c72</t>
  </si>
  <si>
    <t>e5d54414</t>
  </si>
  <si>
    <t>7cbfd368-48b0-43c3-bec0-4aa6eff2736c</t>
  </si>
  <si>
    <t>0905ab92</t>
  </si>
  <si>
    <t>78b716a6-2679-4516-891f-64d82929a161</t>
  </si>
  <si>
    <t>7f00b382</t>
  </si>
  <si>
    <t>7f947480-8c7c-421d-a0fe-d43863469dba</t>
  </si>
  <si>
    <t>1e51814c</t>
  </si>
  <si>
    <t>18db5377-4878-4bd8-a57c-5c486cb8bf65</t>
  </si>
  <si>
    <t>1ec0141d</t>
  </si>
  <si>
    <t>315462d3-ae98-4b2a-a451-7bbfe1eece43</t>
  </si>
  <si>
    <t>f294a664</t>
  </si>
  <si>
    <t>08b86e2b-0993-40e0-a75a-bec0b09c428b</t>
  </si>
  <si>
    <t>b3b77da0</t>
  </si>
  <si>
    <t>ef07f586-ff0c-4c0d-904c-b36bac503b72</t>
  </si>
  <si>
    <t>8b463685</t>
  </si>
  <si>
    <t>d68bfb34-e442-49a8-88a2-4a3235d5bc59</t>
  </si>
  <si>
    <t>45f7561a</t>
  </si>
  <si>
    <t>ce40f6f5-93e1-4f98-8ba6-8beefde607a0</t>
  </si>
  <si>
    <t>b97743ce</t>
  </si>
  <si>
    <t>11cba40e-e52c-467e-b87f-47a6fabc38b5</t>
  </si>
  <si>
    <t>f03fad3d</t>
  </si>
  <si>
    <t>99986233-fcfd-46ce-ae97-692860996697</t>
  </si>
  <si>
    <t>237d4365</t>
  </si>
  <si>
    <t>3e199166-f5e2-4c69-9cdf-145168b40aac</t>
  </si>
  <si>
    <t>19e44f9b</t>
  </si>
  <si>
    <t>8f61b69b-2e5d-486c-9cd9-26afdb9f182b</t>
  </si>
  <si>
    <t>16c41283</t>
  </si>
  <si>
    <t>d39750ea-0b1b-4b5c-97ca-106818c35dd5</t>
  </si>
  <si>
    <t>64e7d271</t>
  </si>
  <si>
    <t>db9f7cb1-efdc-4e1a-9615-5ec6a8d74359</t>
  </si>
  <si>
    <t>dc9317ab</t>
  </si>
  <si>
    <t>83ac0c6b-38bb-45ac-918e-09ca7bdb23a9</t>
  </si>
  <si>
    <t>d440612b</t>
  </si>
  <si>
    <t>69e0e29c-9e9e-4812-97ab-b4f101214143</t>
  </si>
  <si>
    <t>8c1df33d</t>
  </si>
  <si>
    <t>2879ff7f-2735-45f8-9b56-256e314e56fa</t>
  </si>
  <si>
    <t>89cf172e</t>
  </si>
  <si>
    <t>9016cc11-f6a1-44e6-82be-e3a1390e2ad4</t>
  </si>
  <si>
    <t>a4eca4ab</t>
  </si>
  <si>
    <t>299f3915-3717-485c-9aab-7df76215df8b</t>
  </si>
  <si>
    <t>a59f4844</t>
  </si>
  <si>
    <t>294e30f3-db15-424e-8b1a-3bcaec53d49f</t>
  </si>
  <si>
    <t>b57d360b</t>
  </si>
  <si>
    <t>3c7c3e1e-0db5-48a0-942d-294c34b35c1b</t>
  </si>
  <si>
    <t>4dc780c2</t>
  </si>
  <si>
    <t>107c8f03-9611-4338-93ee-08a1ebd76e61</t>
  </si>
  <si>
    <t>56787cea</t>
  </si>
  <si>
    <t>bfdd661a-47bc-4061-8948-5a789d66b252</t>
  </si>
  <si>
    <t>df944eba</t>
  </si>
  <si>
    <t>be1f2d95-6d80-4116-9766-115861ef7cee</t>
  </si>
  <si>
    <t>e8161ccd</t>
  </si>
  <si>
    <t>55e131f1-e99b-47b8-9600-9186a15e4cf2</t>
  </si>
  <si>
    <t>14fbc601</t>
  </si>
  <si>
    <t>d2bc0d19-7345-4ed8-97f4-42f661be1522</t>
  </si>
  <si>
    <t>3585e9e8</t>
  </si>
  <si>
    <t>f0db877f-bf8a-4e31-bda3-9bec28f88969</t>
  </si>
  <si>
    <t>a6e95b06</t>
  </si>
  <si>
    <t>9cb6958c-5c25-4e31-a937-068e4834c7c7</t>
  </si>
  <si>
    <t>7d06c24e</t>
  </si>
  <si>
    <t>55d43c81-6e9c-4342-ad84-85b345d06b36</t>
  </si>
  <si>
    <t>fb7a651e</t>
  </si>
  <si>
    <t>aa4e0003-d1b8-462a-9e24-327655d88174</t>
  </si>
  <si>
    <t>4bfcab7b</t>
  </si>
  <si>
    <t>9ce5fe7a-60f8-4dae-9fb6-8ecf58986390</t>
  </si>
  <si>
    <t>03f3f8ec</t>
  </si>
  <si>
    <t>3a7166e1-04e6-4ece-baed-c0de923cab20</t>
  </si>
  <si>
    <t>e8ea1314</t>
  </si>
  <si>
    <t>d40274aa-fc3b-4b77-b6b1-ea3cb27b33aa</t>
  </si>
  <si>
    <t>1bbc2a21</t>
  </si>
  <si>
    <t>4e527632-391b-427f-8cc3-abc8e72ea4d1</t>
  </si>
  <si>
    <t>bfe0d3b6</t>
  </si>
  <si>
    <t>7fddd137-fd34-4d18-86b7-2c6c33aa8be2</t>
  </si>
  <si>
    <t>9715ac8c</t>
  </si>
  <si>
    <t>970666c8-1f9d-4719-90b5-70644668a3cd</t>
  </si>
  <si>
    <t>b3b314ea</t>
  </si>
  <si>
    <t>d78e8709-ac4b-41a0-85a6-f3630446ca7e</t>
  </si>
  <si>
    <t>01448d14</t>
  </si>
  <si>
    <t>bc92b708-7cd3-4ae7-9123-84fe356b69a8</t>
  </si>
  <si>
    <t>4b904843</t>
  </si>
  <si>
    <t>83e8cf20-55ad-4cca-bdbb-d09ef031df47</t>
  </si>
  <si>
    <t>12a43173</t>
  </si>
  <si>
    <t>628f76ba-4dbe-4388-8c20-96c2000c02e7</t>
  </si>
  <si>
    <t>91018463</t>
  </si>
  <si>
    <t>27a0a81d-33df-49ff-915a-831a71c3ff98</t>
  </si>
  <si>
    <t>5237bb2a</t>
  </si>
  <si>
    <t>155f64eb-f5d4-45ab-b0cb-e78f45aaf68d</t>
  </si>
  <si>
    <t>17cdf9ab</t>
  </si>
  <si>
    <t>49752742-1977-4965-9b6e-b95eea2f3fa5</t>
  </si>
  <si>
    <t>4d6d9c22</t>
  </si>
  <si>
    <t>3a6f03b3-4b2a-48dc-b18e-e7d61d4edb38</t>
  </si>
  <si>
    <t>04f25f5f</t>
  </si>
  <si>
    <t>e9e1b3d4-f064-4edf-95a3-74b6dae866f4</t>
  </si>
  <si>
    <t>c1749e76</t>
  </si>
  <si>
    <t>63292317-1300-4aa7-8aef-e37e76febfa4</t>
  </si>
  <si>
    <t>b17ef0a2</t>
  </si>
  <si>
    <t>c8069cac-523b-423c-bdfe-939b4fc9f6f2</t>
  </si>
  <si>
    <t>1ba79132</t>
  </si>
  <si>
    <t>a32784fa-9134-4b25-a098-0ec27e8877d4</t>
  </si>
  <si>
    <t>7a02fec8</t>
  </si>
  <si>
    <t>8b083cd4-ee55-41d7-8629-4e200164f614</t>
  </si>
  <si>
    <t>16e39a04</t>
  </si>
  <si>
    <t>4a0b4bd0-5d76-4b62-a1a6-1ce89a48f31c</t>
  </si>
  <si>
    <t>031ca884</t>
  </si>
  <si>
    <t>d2fba611-506d-4d4c-9c21-b5b0a7e80b41</t>
  </si>
  <si>
    <t>28bf3e01</t>
  </si>
  <si>
    <t>20c78db6-5648-4b7b-8649-70b2f8b02064</t>
  </si>
  <si>
    <t>90437f7e</t>
  </si>
  <si>
    <t>b5d84060-8465-4e33-ad4a-0ae7ef755d32</t>
  </si>
  <si>
    <t>083e5c0d</t>
  </si>
  <si>
    <t>051b9e79-b52a-4379-af9e-26035307e118</t>
  </si>
  <si>
    <t>a0d33609</t>
  </si>
  <si>
    <t>d75befb9-1de8-4880-93bc-b1ee35b89dc0</t>
  </si>
  <si>
    <t>cb603024</t>
  </si>
  <si>
    <t>e293522a-8274-4410-b2a0-894669e1e625</t>
  </si>
  <si>
    <t>feddb27a</t>
  </si>
  <si>
    <t>1e13bfa1-8392-48b9-a19c-452a733ec5b4</t>
  </si>
  <si>
    <t>4b0d903d</t>
  </si>
  <si>
    <t>78ac75ff-e17f-47db-bf59-08b422d51c14</t>
  </si>
  <si>
    <t>32286b7a</t>
  </si>
  <si>
    <t>2d7ebaa0-c1a5-47e1-9c1c-aaff35185d6f</t>
  </si>
  <si>
    <t>a8e2e9a3</t>
  </si>
  <si>
    <t>1a563857-f125-4b3a-b057-c5c942445e71</t>
  </si>
  <si>
    <t>62d78412</t>
  </si>
  <si>
    <t>81250168-1c8b-491b-b4ba-56da864e32ed</t>
  </si>
  <si>
    <t>f960e377</t>
  </si>
  <si>
    <t>7fe1713a-7540-4aa2-8e38-78b916f9d24d</t>
  </si>
  <si>
    <t>344cfd41</t>
  </si>
  <si>
    <t>9bede41a-e573-424f-8627-2eac3c8558ff</t>
  </si>
  <si>
    <t>ddd1a984</t>
  </si>
  <si>
    <t>8e64c467-202e-4b70-95d3-8f0f0c824855</t>
  </si>
  <si>
    <t>382a2210</t>
  </si>
  <si>
    <t>b47dde01-6518-41a1-bbd0-98e4c8cb5850</t>
  </si>
  <si>
    <t>c6ffdb4c</t>
  </si>
  <si>
    <t>92cd382d-6357-4e30-ad40-877cc5efcb7d</t>
  </si>
  <si>
    <t>2b624fe8</t>
  </si>
  <si>
    <t>0896d768-0697-443b-a55e-67f63a558a7d</t>
  </si>
  <si>
    <t>0ce2c0cc</t>
  </si>
  <si>
    <t>52cbbc03-1c12-4827-b79a-f44563f9778a</t>
  </si>
  <si>
    <t>b66b0685</t>
  </si>
  <si>
    <t>18ba1cbd-cdb7-4861-800c-d83ff253ae67</t>
  </si>
  <si>
    <t>2349d0b0</t>
  </si>
  <si>
    <t>93e5b1f9-f434-4e65-ae20-4e52b291f95d</t>
  </si>
  <si>
    <t>246f0996</t>
  </si>
  <si>
    <t>55f1699e-2d33-4b22-8ca4-21eac645340b</t>
  </si>
  <si>
    <t>7bc47036</t>
  </si>
  <si>
    <t>49f15822-57f2-46fc-ab23-ffa5460d15dc</t>
  </si>
  <si>
    <t>e3d4cf89</t>
  </si>
  <si>
    <t>58dc5700-10ba-47df-8a62-3e4b6265c54b</t>
  </si>
  <si>
    <t>11391e10</t>
  </si>
  <si>
    <t>c12cc282-f6eb-4071-88a5-e7df3abed0dc</t>
  </si>
  <si>
    <t>ce0ca20a</t>
  </si>
  <si>
    <t>bdc87c71-2315-4b48-82a9-82358a4690e3</t>
  </si>
  <si>
    <t>ad115e8e</t>
  </si>
  <si>
    <t>286309af-d049-4ee8-94d1-904c6d7b23b6</t>
  </si>
  <si>
    <t>2a0a1b21</t>
  </si>
  <si>
    <t>3b5b81a4-a099-47d0-abac-2cbad7323245</t>
  </si>
  <si>
    <t>cc9b05d3</t>
  </si>
  <si>
    <t>085e598d-fcc8-4e75-98c3-423089b27b37</t>
  </si>
  <si>
    <t>4a495529</t>
  </si>
  <si>
    <t>5c16978d-37c1-459d-ab78-afc802754fb9</t>
  </si>
  <si>
    <t>0a87d076</t>
  </si>
  <si>
    <t>b61feffb-211e-433d-b982-8a011bdf0b29</t>
  </si>
  <si>
    <t>9e241d05</t>
  </si>
  <si>
    <t>176333e8-6913-4998-b3dc-9619b62c3dc1</t>
  </si>
  <si>
    <t>adce2909</t>
  </si>
  <si>
    <t>7f81e71f-89ca-4998-bb62-91e17205dcc8</t>
  </si>
  <si>
    <t>3753d03d</t>
  </si>
  <si>
    <t>63ac82a6-13e1-4ff3-a7cd-f7bcb62c1a23</t>
  </si>
  <si>
    <t>61b6b9d9</t>
  </si>
  <si>
    <t>2102f0e9-a2fb-4198-9bc0-eeea565dfca4</t>
  </si>
  <si>
    <t>7c22b6f4</t>
  </si>
  <si>
    <t>1e5ae709-1d3b-41a7-bf9a-69216cbf59b8</t>
  </si>
  <si>
    <t>d5b67c8d</t>
  </si>
  <si>
    <t>e1278021-223b-4c86-98f8-2ea8cf6cdf6f</t>
  </si>
  <si>
    <t>b8a8e733</t>
  </si>
  <si>
    <t>bec73c92-c50a-4ef7-a20a-115a473235ef</t>
  </si>
  <si>
    <t>35cf618b</t>
  </si>
  <si>
    <t>4000817f-cae0-4a3d-a20a-500d6d514371</t>
  </si>
  <si>
    <t>29431174</t>
  </si>
  <si>
    <t>1acfcc98-1329-4ee3-8aff-87f14ddb04ca</t>
  </si>
  <si>
    <t>287ad70d</t>
  </si>
  <si>
    <t>37d78a31-d0ae-4caa-a5f1-98e6ca0e9a56</t>
  </si>
  <si>
    <t>812d41e9</t>
  </si>
  <si>
    <t>ebe2fc9a-ab1a-4c0d-8650-9e9d86d36719</t>
  </si>
  <si>
    <t>03e27dbb</t>
  </si>
  <si>
    <t>4c979f68-5697-474a-9e2f-6269ad6593a5</t>
  </si>
  <si>
    <t>b9d12e2a</t>
  </si>
  <si>
    <t>98b6f980-c010-437d-af23-6b2bdbb18531</t>
  </si>
  <si>
    <t>373583d9</t>
  </si>
  <si>
    <t>6a013eb7-cc8f-4fba-9ed3-8c11d8f3e53c</t>
  </si>
  <si>
    <t>1480b3cd</t>
  </si>
  <si>
    <t>38fa8cf6-980f-41d2-a500-8033f2af0b93</t>
  </si>
  <si>
    <t>390b4039</t>
  </si>
  <si>
    <t>4411e5db-1127-4ee9-82ac-b624f45818b9</t>
  </si>
  <si>
    <t>d5a04b18</t>
  </si>
  <si>
    <t>eb0e4007-4b32-41c3-aae4-5ff47faa7b86</t>
  </si>
  <si>
    <t>85c73639</t>
  </si>
  <si>
    <t>c2bd03e6-cf32-42f0-bcb9-b99eb5dd94e0</t>
  </si>
  <si>
    <t>e8562209</t>
  </si>
  <si>
    <t>04fc94af-93f5-463f-82af-e2ab6a16d0e5</t>
  </si>
  <si>
    <t>30f0eff7</t>
  </si>
  <si>
    <t>cc7e5d9d-b1ba-4367-9963-590a286038b7</t>
  </si>
  <si>
    <t>40801a73</t>
  </si>
  <si>
    <t>ca669000-e82b-4fdf-bb3f-17a79f9406c9</t>
  </si>
  <si>
    <t>ca5dc01e</t>
  </si>
  <si>
    <t>af8413b9-b3ec-4655-a481-1192c63d5776</t>
  </si>
  <si>
    <t>09b98cf4</t>
  </si>
  <si>
    <t>b4fd2f13-007c-4c38-980e-8ab2705fb43f</t>
  </si>
  <si>
    <t>39d4fa01</t>
  </si>
  <si>
    <t>002e5ac0-e67b-4af3-9032-bdfa1f5a7091</t>
  </si>
  <si>
    <t>811e86ef</t>
  </si>
  <si>
    <t>7f04ecb8-2305-4282-9ba4-4054f66cfb51</t>
  </si>
  <si>
    <t>fff986cc</t>
  </si>
  <si>
    <t>33a2231f-b2d4-4e1d-b108-792615dde06d</t>
  </si>
  <si>
    <t>d015004c</t>
  </si>
  <si>
    <t>594b0f33-677e-470c-880c-44415962248e</t>
  </si>
  <si>
    <t>f2d34c12</t>
  </si>
  <si>
    <t>10eaa152-4022-42b1-a2fc-5175d3829c31</t>
  </si>
  <si>
    <t>888e7312</t>
  </si>
  <si>
    <t>f83e8149-27c7-457a-ab15-95b5ab10856a</t>
  </si>
  <si>
    <t>e12b5f49</t>
  </si>
  <si>
    <t>26ecf7e3-b110-40f8-9173-2ad037317701</t>
  </si>
  <si>
    <t>91d59b99</t>
  </si>
  <si>
    <t>2e493fd0-5e9b-4bff-bc81-8b66967e9d9d</t>
  </si>
  <si>
    <t>5cdebae9</t>
  </si>
  <si>
    <t>b9378d77-3374-41f2-9677-affc5f150af6</t>
  </si>
  <si>
    <t>a8a43b37</t>
  </si>
  <si>
    <t>1967731a-1db7-4807-bcd1-a7e1190cede2</t>
  </si>
  <si>
    <t>3f355e88</t>
  </si>
  <si>
    <t>6e4a7583-4f0c-4bcc-8b27-0908cd1a6adc</t>
  </si>
  <si>
    <t>5637d327</t>
  </si>
  <si>
    <t>d7fce565-f90e-4346-901a-09b7d7ca8efa</t>
  </si>
  <si>
    <t>0f329afc</t>
  </si>
  <si>
    <t>09b30e90-f5b9-4ad9-ab41-4ae7f3891168</t>
  </si>
  <si>
    <t>db7429ff</t>
  </si>
  <si>
    <t>71ddf3cd-bc07-4a00-9cd0-7f813ae688f7</t>
  </si>
  <si>
    <t>9ec2991d</t>
  </si>
  <si>
    <t>355f7505-375f-42f2-b129-84047147c1d1</t>
  </si>
  <si>
    <t>c5a0dd11</t>
  </si>
  <si>
    <t>04a475c8-bcbc-4a87-b0dd-583fa938df13</t>
  </si>
  <si>
    <t>ee7782aa</t>
  </si>
  <si>
    <t>e486e068-f2e8-4176-916d-b5162da98a0d</t>
  </si>
  <si>
    <t>6e07924f</t>
  </si>
  <si>
    <t>dbe12063-29ad-404e-82a7-16eec78c13b3</t>
  </si>
  <si>
    <t>5cc38e0b</t>
  </si>
  <si>
    <t>d4ccd7db-ff9c-45f3-9377-43fb6a7f19a9</t>
  </si>
  <si>
    <t>4245ba7e</t>
  </si>
  <si>
    <t>18503ff9-bc8e-4a92-8651-6e5f61ae2c8e</t>
  </si>
  <si>
    <t>407ef7c1</t>
  </si>
  <si>
    <t>e5e64849-5cde-4f37-a4b8-12c46af8a53c</t>
  </si>
  <si>
    <t>e4d94ada</t>
  </si>
  <si>
    <t>823b6250-a0c4-493f-be56-b92703df9cbf</t>
  </si>
  <si>
    <t>87262f67</t>
  </si>
  <si>
    <t>c5b50f64-c26c-48ae-a70e-1cb00e248360</t>
  </si>
  <si>
    <t>b9fe9580</t>
  </si>
  <si>
    <t>1715bbe8-a150-414e-8bb6-e5e9f1b0a09b</t>
  </si>
  <si>
    <t>e39192d9</t>
  </si>
  <si>
    <t>b37c7561-49e3-4bd1-b63b-ee5935939d8e</t>
  </si>
  <si>
    <t>c371d387</t>
  </si>
  <si>
    <t>75f182c3-16a2-4777-a0ac-634ec4da4122</t>
  </si>
  <si>
    <t>ec41b06b</t>
  </si>
  <si>
    <t>9d433ddc-04b9-4c34-986c-3119661c0dc4</t>
  </si>
  <si>
    <t>aee49f2f</t>
  </si>
  <si>
    <t>23962ffa-5523-440d-8729-d72f17318a3c</t>
  </si>
  <si>
    <t>8992cdc0</t>
  </si>
  <si>
    <t>9eac1d1d-8a98-43ab-886b-14b6b820aae6</t>
  </si>
  <si>
    <t>d96a460e</t>
  </si>
  <si>
    <t>1072b4e8-3f9b-4bb7-b142-40fbc09296d5</t>
  </si>
  <si>
    <t>aa5f03b2</t>
  </si>
  <si>
    <t>a432fffc-d299-4652-9339-f5341b415a7c</t>
  </si>
  <si>
    <t>e50b4ec5</t>
  </si>
  <si>
    <t>0690d783-3bfd-4469-b42a-dce22246f3f4</t>
  </si>
  <si>
    <t>8f1e1be4</t>
  </si>
  <si>
    <t>0994cd5a-51e1-4ed2-816f-78a4e1144460</t>
  </si>
  <si>
    <t>5b9a5e2b</t>
  </si>
  <si>
    <t>64da313b-61f7-4122-b7a4-de580bac38d4</t>
  </si>
  <si>
    <t>c5b44a17</t>
  </si>
  <si>
    <t>026d346a-bc2d-41f2-ab7c-2bb78b26179b</t>
  </si>
  <si>
    <t>1e45bf17</t>
  </si>
  <si>
    <t>81f30f06-5097-4b15-a976-364c56604f5c</t>
  </si>
  <si>
    <t>f8e44fbe</t>
  </si>
  <si>
    <t>2709097d-a335-4dc6-9512-03a1f81fd204</t>
  </si>
  <si>
    <t>c7df76e4</t>
  </si>
  <si>
    <t>78df488d-2ccb-48bb-b043-618e5061e315</t>
  </si>
  <si>
    <t>6e265202</t>
  </si>
  <si>
    <t>33e6882a-df55-47fa-a644-81554c8c3fe7</t>
  </si>
  <si>
    <t>aeffbc98</t>
  </si>
  <si>
    <t>f8467f44-8708-4bcd-a476-2e09b8d4037c</t>
  </si>
  <si>
    <t>0b829ef7</t>
  </si>
  <si>
    <t>2722596d-8676-4b94-9b87-535d0020cfaa</t>
  </si>
  <si>
    <t>cda8630e</t>
  </si>
  <si>
    <t>0bcf9619-1a1b-4694-b2ac-156e7584dd55</t>
  </si>
  <si>
    <t>8b170f4a</t>
  </si>
  <si>
    <t>124dd6ce-92a2-41ab-8827-7c6359b9feb7</t>
  </si>
  <si>
    <t>87c31988</t>
  </si>
  <si>
    <t>d78aa692-3445-4faa-a320-5af9cad63d46</t>
  </si>
  <si>
    <t>cdb2c5a7</t>
  </si>
  <si>
    <t>b0779fb8-b0e8-40ee-9d5e-4a5b22cdb92b</t>
  </si>
  <si>
    <t>f243824d</t>
  </si>
  <si>
    <t>a953f6de-6e5c-426f-869c-559c2753443b</t>
  </si>
  <si>
    <t>034b4897</t>
  </si>
  <si>
    <t>d60e50bb-97c1-45e5-8575-b7ac375a15ac</t>
  </si>
  <si>
    <t>034fe5b9</t>
  </si>
  <si>
    <t>74bbec26-cce5-479f-8ebf-8757229bbf5e</t>
  </si>
  <si>
    <t>03c55623</t>
  </si>
  <si>
    <t>0f0eb151-23c7-4260-aead-70b1b6dc4077</t>
  </si>
  <si>
    <t>0064bede</t>
  </si>
  <si>
    <t>c3e5f517-82c1-4d36-be83-895178ac6145</t>
  </si>
  <si>
    <t>11f1d08d</t>
  </si>
  <si>
    <t>031137b4-fbca-45c6-925a-6975d5de22e6</t>
  </si>
  <si>
    <t>f5a9d479</t>
  </si>
  <si>
    <t>b4d63254-5a15-4213-9b51-ccd5ea86c171</t>
  </si>
  <si>
    <t>212defeb</t>
  </si>
  <si>
    <t>108e8bd9-a040-4a63-98dc-9dc2410d5001</t>
  </si>
  <si>
    <t>46f62868</t>
  </si>
  <si>
    <t>10c71f68-9b58-4998-9c03-b3041511cc99</t>
  </si>
  <si>
    <t>093b499a</t>
  </si>
  <si>
    <t>c986e334-83a7-4e82-afc2-fb6df734962f</t>
  </si>
  <si>
    <t>65793492</t>
  </si>
  <si>
    <t>b28326dd-8f61-4160-982c-948f7b7a4127</t>
  </si>
  <si>
    <t>b15cea93</t>
  </si>
  <si>
    <t>4a3f7b9e-4ea3-420e-acae-3b03e5c9d11f</t>
  </si>
  <si>
    <t>e2865161</t>
  </si>
  <si>
    <t>c69a3396-5f79-4a57-8094-564321ed52cf</t>
  </si>
  <si>
    <t>18901695</t>
  </si>
  <si>
    <t>0981a3a5-1064-4183-9445-0a7cbf318384</t>
  </si>
  <si>
    <t>909182a0</t>
  </si>
  <si>
    <t>a63f1375-5d28-4a76-9d59-e9a2f7189566</t>
  </si>
  <si>
    <t>b59f6ece</t>
  </si>
  <si>
    <t>ee9894fa-d04a-4681-8f9c-98848f2c58ca</t>
  </si>
  <si>
    <t>2a9049ca</t>
  </si>
  <si>
    <t>a8f5e3c2-b135-4152-9e8b-c7c10975830b</t>
  </si>
  <si>
    <t>90859572</t>
  </si>
  <si>
    <t>544367dd-1668-48ff-b197-4056f8e7014f</t>
  </si>
  <si>
    <t>721f839c</t>
  </si>
  <si>
    <t>e80a2466-22fa-4196-bb75-cea9d24a1f64</t>
  </si>
  <si>
    <t>d450f5ab</t>
  </si>
  <si>
    <t>6acff332-5781-4bc3-8b56-cef88f5ebe54</t>
  </si>
  <si>
    <t>b7224a22</t>
  </si>
  <si>
    <t>2ef40daa-76a2-481c-842f-a4691066f835</t>
  </si>
  <si>
    <t>c8560d4d</t>
  </si>
  <si>
    <t>7cbf7893-56e0-4519-acf7-baa84d9946d2</t>
  </si>
  <si>
    <t>c291dd9b</t>
  </si>
  <si>
    <t>588db827-31ae-443a-b2b3-59e204d5b129</t>
  </si>
  <si>
    <t>d91e1861</t>
  </si>
  <si>
    <t>789416bb-8890-4285-bc71-a5cac6ac551e</t>
  </si>
  <si>
    <t>a4ecc04e</t>
  </si>
  <si>
    <t>ff8cae26-bba7-40e5-a81c-beea5691e5c7</t>
  </si>
  <si>
    <t>068b83e2</t>
  </si>
  <si>
    <t>f03c4388-ddfe-4c86-8393-cd8b057671ef</t>
  </si>
  <si>
    <t>16147f79</t>
  </si>
  <si>
    <t>e7cb7baa-8054-4d7e-8c40-82b986fb711e</t>
  </si>
  <si>
    <t>dd969ba9</t>
  </si>
  <si>
    <t>ffa2ae9d-202e-4cf3-875e-7efa6b44d616</t>
  </si>
  <si>
    <t>49e672d8</t>
  </si>
  <si>
    <t>a7ca84e8-c3a0-4161-b386-10c2dd2811e4</t>
  </si>
  <si>
    <t>7f5f3cf6</t>
  </si>
  <si>
    <t>52343dfe-62f8-4eab-913f-057d569e314d</t>
  </si>
  <si>
    <t>8fc9af48</t>
  </si>
  <si>
    <t>76734b3a-b611-42da-849c-6f3dd18177d3</t>
  </si>
  <si>
    <t>d44fde80</t>
  </si>
  <si>
    <t>19795787-0293-4cc0-b9be-562cfcd5bfb7</t>
  </si>
  <si>
    <t>fd09642b</t>
  </si>
  <si>
    <t>9c9bcc88-bca1-4955-80f4-7b520bd17a9d</t>
  </si>
  <si>
    <t>82f85b51</t>
  </si>
  <si>
    <t>a22d9c09-d312-4741-8956-221f3fe4f20e</t>
  </si>
  <si>
    <t>c20e3aa2</t>
  </si>
  <si>
    <t>817d7384-b7fd-4b5b-b55d-914bbbd93d8e</t>
  </si>
  <si>
    <t>7bb2d273</t>
  </si>
  <si>
    <t>5029a941-c4c6-4e0c-98f3-52f393509838</t>
  </si>
  <si>
    <t>d888a57b</t>
  </si>
  <si>
    <t>84c9ceee-8736-44c0-9039-65dc98afbe15</t>
  </si>
  <si>
    <t>da645ce8</t>
  </si>
  <si>
    <t>d8aaa07b-92f7-4f03-a86f-a8e659d31a2e</t>
  </si>
  <si>
    <t>f883b79c</t>
  </si>
  <si>
    <t>51f340d2-07c4-4255-94f1-eeeea9cacc28</t>
  </si>
  <si>
    <t>edf0c79a</t>
  </si>
  <si>
    <t>d0927250-c03e-4b27-b597-6e1b64ebd4e4</t>
  </si>
  <si>
    <t>1465a0c2</t>
  </si>
  <si>
    <t>aa7c532a-a9d2-4dde-8d8e-b95b2da07745</t>
  </si>
  <si>
    <t>a0f8cce2</t>
  </si>
  <si>
    <t>a53c7667-4dba-48c9-b5b0-9361a7227056</t>
  </si>
  <si>
    <t>24a3597a</t>
  </si>
  <si>
    <t>5707824f-3b41-4a09-91a9-c7bdf857f406</t>
  </si>
  <si>
    <t>6c3c0582</t>
  </si>
  <si>
    <t>364bb889-870c-4369-8ec9-e99276e78b7c</t>
  </si>
  <si>
    <t>e490d1d9</t>
  </si>
  <si>
    <t>43fda439-ca1c-4904-b285-ba9b9944372b</t>
  </si>
  <si>
    <t>96251168</t>
  </si>
  <si>
    <t>7cc17e4e-84af-4979-81e5-0246517fdf7c</t>
  </si>
  <si>
    <t>001fe660</t>
  </si>
  <si>
    <t>71c8ab8d-c948-4087-805e-7737d02fa69b</t>
  </si>
  <si>
    <t>801ee2e1</t>
  </si>
  <si>
    <t>737e7928-293a-4678-bf91-b967eaa1c995</t>
  </si>
  <si>
    <t>281807ca</t>
  </si>
  <si>
    <t>d66de8a5-44dc-4c32-baed-5c7dfa89d7a8</t>
  </si>
  <si>
    <t>00e096d1</t>
  </si>
  <si>
    <t>1d5ae085-48d5-4951-a7c9-2edd96b9c0ae</t>
  </si>
  <si>
    <t>a9041700</t>
  </si>
  <si>
    <t>030eae36-6b09-415e-a448-1aa143789698</t>
  </si>
  <si>
    <t>74291410</t>
  </si>
  <si>
    <t>da9215e8-10f3-4bfd-99c5-69bc42b9e269</t>
  </si>
  <si>
    <t>b40b324a</t>
  </si>
  <si>
    <t>5607a078-4f5e-4bed-bd3d-6da5822c7d11</t>
  </si>
  <si>
    <t>858d476e</t>
  </si>
  <si>
    <t>eaf2b5ac-f2eb-45b7-8af0-c45d90dd7119</t>
  </si>
  <si>
    <t>c32bfb87</t>
  </si>
  <si>
    <t>1852f515-135a-4dd4-8fcc-3c606ed4d7e4</t>
  </si>
  <si>
    <t>5b9f21ca</t>
  </si>
  <si>
    <t>245ef2e9-4eef-4a12-bf7a-ef98d9c28b7a</t>
  </si>
  <si>
    <t>ffa3ead7</t>
  </si>
  <si>
    <t>9b366065-8c2b-4f6d-8798-d89332209ed1</t>
  </si>
  <si>
    <t>1e010afb</t>
  </si>
  <si>
    <t>515dc4f9-4d1f-42ad-bb97-298b09ef4c40</t>
  </si>
  <si>
    <t>8761441b</t>
  </si>
  <si>
    <t>2e5e7602-c22d-406d-ab07-f6f6aee6ad5d</t>
  </si>
  <si>
    <t>a24263b7</t>
  </si>
  <si>
    <t>e988285c-3b8e-49a1-a3eb-8368591ca766</t>
  </si>
  <si>
    <t>9f08e282</t>
  </si>
  <si>
    <t>f1b3edae-7cbd-4eb6-8eaf-162f423acb47</t>
  </si>
  <si>
    <t>5708ac6c</t>
  </si>
  <si>
    <t>e2cc9bbc-2197-4fd4-9da2-e93791f7ed7e</t>
  </si>
  <si>
    <t>9ad46cf3</t>
  </si>
  <si>
    <t>64c6fcc6-18c8-40fc-adf7-ce7d2623a3e2</t>
  </si>
  <si>
    <t>5402db32</t>
  </si>
  <si>
    <t>017c5060-497c-49f9-b1a1-8eb103c724ce</t>
  </si>
  <si>
    <t>7b1ec74d</t>
  </si>
  <si>
    <t>ffcca177-d634-4f25-b306-4fdc5111c057</t>
  </si>
  <si>
    <t>24de8ee7</t>
  </si>
  <si>
    <t>00277ef6-8cbe-489c-bfcb-33378d789922</t>
  </si>
  <si>
    <t>0fcd4f41</t>
  </si>
  <si>
    <t>faedab7b-016b-4179-b1e2-949ededafdd7</t>
  </si>
  <si>
    <t>f51730b7</t>
  </si>
  <si>
    <t>a4bc4034-c3c5-4024-b620-cd006b17f4e6</t>
  </si>
  <si>
    <t>4de062e9</t>
  </si>
  <si>
    <t>ec5a03d2-9b22-4240-9268-4e60935c7405</t>
  </si>
  <si>
    <t>4d10306e</t>
  </si>
  <si>
    <t>7781ba8e-529f-443f-9bbd-2c1f7ac7088c</t>
  </si>
  <si>
    <t>c89e27eb</t>
  </si>
  <si>
    <t>c8d6c26f-63f8-4542-bf8c-2e79b1c5edce</t>
  </si>
  <si>
    <t>33d07f11</t>
  </si>
  <si>
    <t>2a9bdc16-1148-40d7-8b44-3fd97dd9cd36</t>
  </si>
  <si>
    <t>e7a974fe</t>
  </si>
  <si>
    <t>6379650b-e04c-4e09-8d12-a92d12c72d93</t>
  </si>
  <si>
    <t>c8c7226c</t>
  </si>
  <si>
    <t>ebddfff5-dc73-4065-b5a0-ff0c5e0888f7</t>
  </si>
  <si>
    <t>ff15d278</t>
  </si>
  <si>
    <t>04a9c066-5036-486f-8d59-4c3573827fc3</t>
  </si>
  <si>
    <t>2f46e933</t>
  </si>
  <si>
    <t>06249cfa-8ee1-45c4-8329-76b393f51dd1</t>
  </si>
  <si>
    <t>041a9293</t>
  </si>
  <si>
    <t>663a531e-0be3-47b9-ba76-d17106f861c4</t>
  </si>
  <si>
    <t>696bc2e7</t>
  </si>
  <si>
    <t>48c7a1c8-aeb9-4270-ba80-d2a0e4cc1775</t>
  </si>
  <si>
    <t>4f8f3fe1</t>
  </si>
  <si>
    <t>1111d6fe-7dba-4b6a-9580-f47673c5acc5</t>
  </si>
  <si>
    <t>46180d03</t>
  </si>
  <si>
    <t>754736c4-f22a-4221-9c48-fb8a421c3b76</t>
  </si>
  <si>
    <t>b1c80ea1</t>
  </si>
  <si>
    <t>93208752-f7b7-4828-b269-1183f8ae9e54</t>
  </si>
  <si>
    <t>f9ec5319</t>
  </si>
  <si>
    <t>a92eca09-9f02-4f21-ba00-36a9fb94d03a</t>
  </si>
  <si>
    <t>f546e8dd</t>
  </si>
  <si>
    <t>c86b1387-ca90-4462-bc55-a46a7d821e80</t>
  </si>
  <si>
    <t>af83430b</t>
  </si>
  <si>
    <t>f17db31c-2d80-406a-88a1-a3f7e59bd33a</t>
  </si>
  <si>
    <t>ac228821</t>
  </si>
  <si>
    <t>653f678c-1de9-4d36-970d-4b400f03b6cc</t>
  </si>
  <si>
    <t>8ffae6f5</t>
  </si>
  <si>
    <t>b5bfe717-ee94-4abb-8595-c98f27e85a90</t>
  </si>
  <si>
    <t>f8f8019e</t>
  </si>
  <si>
    <t>0f066654-5238-48f0-9f94-41cf2471c26c</t>
  </si>
  <si>
    <t>e62ad0cd</t>
  </si>
  <si>
    <t>2f8393c7-f3c9-466a-b1e7-e753a87afb3d</t>
  </si>
  <si>
    <t>e9e32741</t>
  </si>
  <si>
    <t>106c795f-76db-4e3e-bf18-e2053f94ce18</t>
  </si>
  <si>
    <t>6fe78926</t>
  </si>
  <si>
    <t>a055737f-1f9b-48be-a009-fe43d9649ba3</t>
  </si>
  <si>
    <t>80cfea76</t>
  </si>
  <si>
    <t>c00e6e6b-dac8-4e56-8c3f-1086294c21b7</t>
  </si>
  <si>
    <t>a29ee506</t>
  </si>
  <si>
    <t>e4fa2159-e3f1-4a7a-994b-85e55cc3c3a1</t>
  </si>
  <si>
    <t>16445e81</t>
  </si>
  <si>
    <t>db8920cf-384e-439e-85eb-7d7327c7779d</t>
  </si>
  <si>
    <t>4c795927</t>
  </si>
  <si>
    <t>0a05e143-8f67-4d78-8bbb-5de7abad8fbb</t>
  </si>
  <si>
    <t>a6c778ba</t>
  </si>
  <si>
    <t>a0fe9e7e-f611-4a84-ad7a-bf33cbd4c8e4</t>
  </si>
  <si>
    <t>9598b414</t>
  </si>
  <si>
    <t>e7b312ec-2419-4d9e-a197-56c39d981c7a</t>
  </si>
  <si>
    <t>6223625b</t>
  </si>
  <si>
    <t>26bfe1e1-2680-4748-85b0-d710169e18b7</t>
  </si>
  <si>
    <t>53e25196</t>
  </si>
  <si>
    <t>4d6d359a-dc0e-4c54-bb88-3001542a0b7f</t>
  </si>
  <si>
    <t>a80a4748</t>
  </si>
  <si>
    <t>d76dcbff-e0aa-49fa-95ef-b579983d4a8f</t>
  </si>
  <si>
    <t>fbe1a9f7</t>
  </si>
  <si>
    <t>6a3200e7-bcf7-4fd5-92db-18d8abc1ce1f</t>
  </si>
  <si>
    <t>21dc06cc</t>
  </si>
  <si>
    <t>a91a47f5-6114-4e81-ac9f-c138f1a056f9</t>
  </si>
  <si>
    <t>952ff433</t>
  </si>
  <si>
    <t>84a43d96-003f-4e5b-8d4a-6794f86f0cb3</t>
  </si>
  <si>
    <t>6dcab262</t>
  </si>
  <si>
    <t>39fd12b1-eb2c-4ad1-ad1c-74bdfa1b34c0</t>
  </si>
  <si>
    <t>44a0639f</t>
  </si>
  <si>
    <t>c4e5e932-129d-4cf7-8579-66dbfb410b77</t>
  </si>
  <si>
    <t>3e606950</t>
  </si>
  <si>
    <t>4e206389-c25a-4903-95ed-044380e2dd5d</t>
  </si>
  <si>
    <t>c81ee1a8</t>
  </si>
  <si>
    <t>079f4c9e-edb4-4afe-9ed8-472d863a7159</t>
  </si>
  <si>
    <t>1547449b</t>
  </si>
  <si>
    <t>24b64ab5-bc30-4617-966f-771e1b2ec8e4</t>
  </si>
  <si>
    <t>7094bc84</t>
  </si>
  <si>
    <t>237aa38f-c544-4d2c-976e-5183cd2febd1</t>
  </si>
  <si>
    <t>d27fbfe9</t>
  </si>
  <si>
    <t>a70edb65-0fb2-40e5-865b-51fd594f4863</t>
  </si>
  <si>
    <t>864f6624</t>
  </si>
  <si>
    <t>7558946c-3e5c-470b-a14c-f9f75a0bccb1</t>
  </si>
  <si>
    <t>a65a8a54</t>
  </si>
  <si>
    <t>41b0965e-9e12-45cb-9831-259b48ee638b</t>
  </si>
  <si>
    <t>8ab2b398</t>
  </si>
  <si>
    <t>f8b4d0c2-2b28-4127-95fe-948bbc0a01ea</t>
  </si>
  <si>
    <t>c663c7c0</t>
  </si>
  <si>
    <t>2e25fa94-176f-4e90-8107-94099c95f17d</t>
  </si>
  <si>
    <t>ce96bba1</t>
  </si>
  <si>
    <t>25a36bb8-499f-4bbd-8d41-2e630705a306</t>
  </si>
  <si>
    <t>320fd4bb</t>
  </si>
  <si>
    <t>2a3e190a-3cfd-4e28-a656-ebd6c2c93c7d</t>
  </si>
  <si>
    <t>dac4b849</t>
  </si>
  <si>
    <t>b6c7a2c7-e91c-482f-aba8-0710978468fa</t>
  </si>
  <si>
    <t>fcc54722</t>
  </si>
  <si>
    <t>e50e9be5-cfe3-4aac-abaf-432c22d8e5d5</t>
  </si>
  <si>
    <t>9a2c083d</t>
  </si>
  <si>
    <t>c62aa408-a1fb-4290-ba2a-bc4d96327b07</t>
  </si>
  <si>
    <t>b87c8910</t>
  </si>
  <si>
    <t>2bf742ce-5f3f-4b28-9c74-9ac0cb832f1c</t>
  </si>
  <si>
    <t>c02cc86d</t>
  </si>
  <si>
    <t>99c4ea97-90b9-4cc4-88b6-9efd06e9cc83</t>
  </si>
  <si>
    <t>86d0de65</t>
  </si>
  <si>
    <t>957ab900-6a0f-40dd-92fa-a564a0c66bc2</t>
  </si>
  <si>
    <t>df987f96</t>
  </si>
  <si>
    <t>9e378075-bff0-4779-bec1-20dfdaa86d5e</t>
  </si>
  <si>
    <t>8cb546b6</t>
  </si>
  <si>
    <t>996c1a7f-b99d-4c55-9caa-335b58ff9d2b</t>
  </si>
  <si>
    <t>63581366</t>
  </si>
  <si>
    <t>941a4ccb-668b-471c-9bca-f1cace070ebc</t>
  </si>
  <si>
    <t>584e88ad</t>
  </si>
  <si>
    <t>67ea12a1-dd8b-406d-9cf1-a8604977dbcf</t>
  </si>
  <si>
    <t>00a561a4</t>
  </si>
  <si>
    <t>e3e1f462-742b-4d67-8a89-6db17e085596</t>
  </si>
  <si>
    <t>28ee1b3c</t>
  </si>
  <si>
    <t>b1ff81fa-b4e3-4866-9656-9a90bd544ae8</t>
  </si>
  <si>
    <t>3a785f19</t>
  </si>
  <si>
    <t>db1be1ae-4137-4cf3-8620-3e9be903ba3c</t>
  </si>
  <si>
    <t>e3f6cbb7</t>
  </si>
  <si>
    <t>2eaa3bda-b898-4252-8585-b9b6b7597f74</t>
  </si>
  <si>
    <t>2c4976b1</t>
  </si>
  <si>
    <t>fd7ea318-5d17-43e4-a93a-491755e7a04a</t>
  </si>
  <si>
    <t>37c3cbc6</t>
  </si>
  <si>
    <t>d133bd67-47d6-4141-aba0-ab090efa06ff</t>
  </si>
  <si>
    <t>f31f24a9</t>
  </si>
  <si>
    <t>0bb8e5e6-2751-4949-aaf3-cadeed77314b</t>
  </si>
  <si>
    <t>bd14c528</t>
  </si>
  <si>
    <t>dbe20eb6-3443-41c5-8065-022bf5d634d5</t>
  </si>
  <si>
    <t>9fd1a271</t>
  </si>
  <si>
    <t>39cca6c7-8ffa-462a-966d-8cc9f6b27170</t>
  </si>
  <si>
    <t>d6155451</t>
  </si>
  <si>
    <t>4e438618-8e76-4632-8e57-324602eafe38</t>
  </si>
  <si>
    <t>baf0d967</t>
  </si>
  <si>
    <t>d47bf6ac-835f-467b-a9d1-bae4aa487faf</t>
  </si>
  <si>
    <t>f88648ee</t>
  </si>
  <si>
    <t>3c6740ce-6df0-42f6-a8b6-5829701d9c6d</t>
  </si>
  <si>
    <t>fc4af910</t>
  </si>
  <si>
    <t>89127763-65ad-43fe-a312-2a453d888c33</t>
  </si>
  <si>
    <t>fd261639</t>
  </si>
  <si>
    <t>80548f4b-6caf-486f-b185-f82bb38de6f8</t>
  </si>
  <si>
    <t>9209552b</t>
  </si>
  <si>
    <t>915e8133-df4a-4694-8462-fb5151d1255d</t>
  </si>
  <si>
    <t>56b64111</t>
  </si>
  <si>
    <t>2c1fec14-bbd1-44cd-965e-05bc2cfa8c74</t>
  </si>
  <si>
    <t>ce5c736b</t>
  </si>
  <si>
    <t>2cf789ec-833d-4c3d-821f-7bf80d421ce7</t>
  </si>
  <si>
    <t>b06aec12</t>
  </si>
  <si>
    <t>0cf8df1c-dc01-4ae2-89a2-06f46c970e72</t>
  </si>
  <si>
    <t>4c410cbd</t>
  </si>
  <si>
    <t>e0f3d9c0-7eab-4060-8405-9de3ecd4e4a0</t>
  </si>
  <si>
    <t>da95693a</t>
  </si>
  <si>
    <t>9fc3a824-f9e2-4650-8a72-9c220529eff8</t>
  </si>
  <si>
    <t>690a0feb</t>
  </si>
  <si>
    <t>53e8702b-eae1-448d-9d64-6aa48e396bb0</t>
  </si>
  <si>
    <t>58aac5ef</t>
  </si>
  <si>
    <t>0fa9fecf-9462-454f-bff1-96751ebb3eee</t>
  </si>
  <si>
    <t>6a4182d2</t>
  </si>
  <si>
    <t>5fda59a1-c4ef-42cc-9f9d-e00f501f2dbc</t>
  </si>
  <si>
    <t>58fdde35</t>
  </si>
  <si>
    <t>53ba4de0-cc71-4ca6-be9b-b1ed2b128775</t>
  </si>
  <si>
    <t>0a7ac25d</t>
  </si>
  <si>
    <t>fc4229ed-b729-4807-8f95-efbf024df4b1</t>
  </si>
  <si>
    <t>f6a33ff8</t>
  </si>
  <si>
    <t>2c86fe61-19ab-4042-8c90-b142109ac8ec</t>
  </si>
  <si>
    <t>508b2ce5</t>
  </si>
  <si>
    <t>76674b9f-77de-4aa4-8c37-ac003c8399da</t>
  </si>
  <si>
    <t>3db0ea04</t>
  </si>
  <si>
    <t>c0c31845-288c-43d6-a3f8-70eff67dfbd2</t>
  </si>
  <si>
    <t>00b40600</t>
  </si>
  <si>
    <t>9da76225-61b4-4c4d-a78e-c803eee68f39</t>
  </si>
  <si>
    <t>30c0e61d</t>
  </si>
  <si>
    <t>674fc99f-4a0c-41fa-bcdf-8cb4a483efd2</t>
  </si>
  <si>
    <t>aecd6693</t>
  </si>
  <si>
    <t>82933b7c-5840-4def-916e-3ba878d3e9b0</t>
  </si>
  <si>
    <t>d77a8c97</t>
  </si>
  <si>
    <t>f6cb479e-d2ce-4554-9250-a9c97b46f12b</t>
  </si>
  <si>
    <t>858968c6</t>
  </si>
  <si>
    <t>e6217995-3c81-4c0f-bec9-b43c71b6dc03</t>
  </si>
  <si>
    <t>a80afc93</t>
  </si>
  <si>
    <t>29c0939f-0349-44e9-ad1c-3ec00c1e54f4</t>
  </si>
  <si>
    <t>a851f572</t>
  </si>
  <si>
    <t>4ad3946d-df39-4380-ac51-ca06d58b5edc</t>
  </si>
  <si>
    <t>586840ef</t>
  </si>
  <si>
    <t>773e7a6b-5f5e-44ab-8039-3a54ecb49b90</t>
  </si>
  <si>
    <t>d469050e</t>
  </si>
  <si>
    <t>d3f76dc2-69a4-4dd0-8e30-3a83833257c5</t>
  </si>
  <si>
    <t>0a97932f</t>
  </si>
  <si>
    <t>24f077b2-dbf9-493e-a15c-ab46acc54ba3</t>
  </si>
  <si>
    <t>8b830fe7</t>
  </si>
  <si>
    <t>d72f89b6-1327-4c2c-a054-fcf754064f3e</t>
  </si>
  <si>
    <t>0b11c891</t>
  </si>
  <si>
    <t>948f5662-2810-4df0-bcab-2d70b1c6ab2b</t>
  </si>
  <si>
    <t>c131afd8</t>
  </si>
  <si>
    <t>df089e4d-00f7-4a38-998b-4a9ef6b0f580</t>
  </si>
  <si>
    <t>9d020428</t>
  </si>
  <si>
    <t>04be68a0-a486-4865-a0e8-9dfacad45e1a</t>
  </si>
  <si>
    <t>c73a2cdd</t>
  </si>
  <si>
    <t>864c5a68-5829-40f0-a51d-a712c8e601ba</t>
  </si>
  <si>
    <t>9a1940cf</t>
  </si>
  <si>
    <t>7db0da59-d975-45aa-b6a6-e0c0aae5a1fe</t>
  </si>
  <si>
    <t>22552a62</t>
  </si>
  <si>
    <t>e59be7f1-dee4-4706-b521-704e46a19e5f</t>
  </si>
  <si>
    <t>5b1a8b7f</t>
  </si>
  <si>
    <t>795d4f58-6342-4bfd-a7a3-1ee5ea75189d</t>
  </si>
  <si>
    <t>013fbc85</t>
  </si>
  <si>
    <t>d6cc38ca-03ca-4490-aaab-2b7d65e2f64a</t>
  </si>
  <si>
    <t>806285fb</t>
  </si>
  <si>
    <t>a8640541-5be2-40b1-98f9-3f19e0923066</t>
  </si>
  <si>
    <t>81fcc0ed</t>
  </si>
  <si>
    <t>e67fda26-2609-464b-9d4b-6cbda7a2caf6</t>
  </si>
  <si>
    <t>30247a1d</t>
  </si>
  <si>
    <t>68e609c4-c733-4735-8404-c77bb23abe3a</t>
  </si>
  <si>
    <t>9b64afa4</t>
  </si>
  <si>
    <t>83619af7-2002-44b3-b38d-0fd542eb2f78</t>
  </si>
  <si>
    <t>1803ab8f</t>
  </si>
  <si>
    <t>18b0574c-1deb-4d57-b9f2-ac052f490d33</t>
  </si>
  <si>
    <t>b02ddd2a</t>
  </si>
  <si>
    <t>fe786c2d-bb1f-490e-bfc0-50f7719bdd7f</t>
  </si>
  <si>
    <t>c0faa6c9</t>
  </si>
  <si>
    <t>b09c9829-02c5-4402-bda1-4f85f641d1d8</t>
  </si>
  <si>
    <t>cbe0d29c</t>
  </si>
  <si>
    <t>8fb00b69-7651-407f-bbe5-24db7b520f07</t>
  </si>
  <si>
    <t>f5fc3659</t>
  </si>
  <si>
    <t>9028f941-96d5-45da-8064-1de83bcda2fd</t>
  </si>
  <si>
    <t>67980286</t>
  </si>
  <si>
    <t>6bd5d0b1-8d10-4355-8cc2-4d8301db285d</t>
  </si>
  <si>
    <t>48bdd813</t>
  </si>
  <si>
    <t>54ad0735-2707-453e-bfec-7caadd368583</t>
  </si>
  <si>
    <t>d7146400</t>
  </si>
  <si>
    <t>247966fc-9a04-4bb7-86f7-27d6aae53e23</t>
  </si>
  <si>
    <t>3442bc30</t>
  </si>
  <si>
    <t>b6798080-7418-4863-9de7-db43b5312c8e</t>
  </si>
  <si>
    <t>403cd6d5</t>
  </si>
  <si>
    <t>19535e7e-a3ee-40f2-9ff9-b5c02ade5e79</t>
  </si>
  <si>
    <t>56ae55bd</t>
  </si>
  <si>
    <t>71c0f9f0-92a6-4a3d-94c7-3ef66ab5b730</t>
  </si>
  <si>
    <t>e901d103</t>
  </si>
  <si>
    <t>d2026fab-1c24-47c7-bda3-bda723bd85ef</t>
  </si>
  <si>
    <t>c0fcfab1</t>
  </si>
  <si>
    <t>18732c87-6d36-4012-8483-228a9f555e89</t>
  </si>
  <si>
    <t>c5efc760</t>
  </si>
  <si>
    <t>e8cd761a-2933-4d8a-a36b-ac8daa91cd7a</t>
  </si>
  <si>
    <t>c8573d78</t>
  </si>
  <si>
    <t>75c651cc-f999-4eb6-852d-6ecdd7ec47a7</t>
  </si>
  <si>
    <t>0e6009eb</t>
  </si>
  <si>
    <t>596757b2-8225-4b64-bb25-a4f1e74846ef</t>
  </si>
  <si>
    <t>62fa6541</t>
  </si>
  <si>
    <t>023a1249-5887-4234-86fa-919d373e9c7f</t>
  </si>
  <si>
    <t>f403bae4</t>
  </si>
  <si>
    <t>920e1536-a411-4cf2-a5f3-a5e0ee9368d7</t>
  </si>
  <si>
    <t>fc7dcae1</t>
  </si>
  <si>
    <t>83a0acd5-3002-4af0-936e-9e9c28b34c8d</t>
  </si>
  <si>
    <t>c1ffef2e</t>
  </si>
  <si>
    <t>5b0a30bd-7080-4d44-89b5-e1f431930c11</t>
  </si>
  <si>
    <t>391f0a9f</t>
  </si>
  <si>
    <t>9f8ce9e6-b85f-4ae9-a073-020f179463f9</t>
  </si>
  <si>
    <t>c2600ee7</t>
  </si>
  <si>
    <t>49101973-730c-490d-8a48-01f14abd6cc2</t>
  </si>
  <si>
    <t>e9d27c87</t>
  </si>
  <si>
    <t>a6fa3382-8f3a-4e11-bd16-c8d22e9ee4f3</t>
  </si>
  <si>
    <t>60809072</t>
  </si>
  <si>
    <t>20a556c8-a829-4865-a570-b822edfcdaf3</t>
  </si>
  <si>
    <t>03a12ca9</t>
  </si>
  <si>
    <t>73ebaa50-045c-4b08-8d48-c4d0932b5fb5</t>
  </si>
  <si>
    <t>11fdabd6</t>
  </si>
  <si>
    <t>8b2d52f4-fe61-483a-87cc-443bf0d51654</t>
  </si>
  <si>
    <t>a17e894f</t>
  </si>
  <si>
    <t>ee594341-b4de-4a90-a0cf-b765ae44f8b5</t>
  </si>
  <si>
    <t>a95c2c27</t>
  </si>
  <si>
    <t>2dbe5398-bf7c-4888-b387-3a649c795d16</t>
  </si>
  <si>
    <t>d6fef272</t>
  </si>
  <si>
    <t>1e7e38ae-d19b-492e-ae0d-6aff53827beb</t>
  </si>
  <si>
    <t>18ba9f97</t>
  </si>
  <si>
    <t>07077209-d35c-4fb9-9230-078432267095</t>
  </si>
  <si>
    <t>e98020db</t>
  </si>
  <si>
    <t>7597390c-15dd-4cf9-a882-77238b424eda</t>
  </si>
  <si>
    <t>88b37088</t>
  </si>
  <si>
    <t>1afbda09-e44e-4cf5-b850-2f9cb9414a90</t>
  </si>
  <si>
    <t>9c27342d</t>
  </si>
  <si>
    <t>62dde8a4-abe8-4a40-8bb7-8d23ca56c924</t>
  </si>
  <si>
    <t>b2589aae</t>
  </si>
  <si>
    <t>693529ec-4214-4b78-9ddd-ae0dca07e4e9</t>
  </si>
  <si>
    <t>fe37d7f2</t>
  </si>
  <si>
    <t>b680f557-3b26-4245-8dc3-5b5106068b68</t>
  </si>
  <si>
    <t>7575dcf0</t>
  </si>
  <si>
    <t>56604a39-ba30-4bf6-94c9-dadf5f0c30aa</t>
  </si>
  <si>
    <t>cfef3510</t>
  </si>
  <si>
    <t>c6e080d6-f73f-480a-8b9e-16eb2b8d34ea</t>
  </si>
  <si>
    <t>efede780</t>
  </si>
  <si>
    <t>2d5cb14b-4824-49f2-ac1e-7fdc8f5a7cbc</t>
  </si>
  <si>
    <t>352156a8</t>
  </si>
  <si>
    <t>f5378f27-8fb9-4879-a469-7e8f39a5663c</t>
  </si>
  <si>
    <t>9da2f87a</t>
  </si>
  <si>
    <t>22938bf7-dc49-4a62-bd66-9843aba06b6f</t>
  </si>
  <si>
    <t>050194dc</t>
  </si>
  <si>
    <t>fa3acf3b-2255-4364-857b-319c6c28c493</t>
  </si>
  <si>
    <t>29ef3f9c</t>
  </si>
  <si>
    <t>685e75e2-7829-49e9-a621-a56c90074cb4</t>
  </si>
  <si>
    <t>f4aacf22</t>
  </si>
  <si>
    <t>f1fbe333-aade-49fa-a4b9-84708bec6c3d</t>
  </si>
  <si>
    <t>98e7d843</t>
  </si>
  <si>
    <t>527d5520-e403-4251-a583-2fbac4806f1d</t>
  </si>
  <si>
    <t>e2c8cf8b</t>
  </si>
  <si>
    <t>2355cfb1-964d-42e5-b517-40f4f5c57814</t>
  </si>
  <si>
    <t>4ba609a5</t>
  </si>
  <si>
    <t>2ee04bad-e9fc-4ec8-b42e-3eaf6ee5a6c1</t>
  </si>
  <si>
    <t>c3ef3f28</t>
  </si>
  <si>
    <t>21b5bb13-cf66-40b6-b09a-ee721c3ed349</t>
  </si>
  <si>
    <t>69e49991</t>
  </si>
  <si>
    <t>1e2428e3-2ba6-432b-aee6-129ec86f02d6</t>
  </si>
  <si>
    <t>2886535b</t>
  </si>
  <si>
    <t>851b0c5f-0f4d-4003-aa8f-9b54c8d070d5</t>
  </si>
  <si>
    <t>8c195edb</t>
  </si>
  <si>
    <t>5481e281-a119-4744-8c09-a9f0874e6dc2</t>
  </si>
  <si>
    <t>0596980b</t>
  </si>
  <si>
    <t>663617e4-bf9b-4895-b390-b2ccca04c683</t>
  </si>
  <si>
    <t>2f8e3c86</t>
  </si>
  <si>
    <t>564326b3-520b-479c-9950-3b32fb0b5f4b</t>
  </si>
  <si>
    <t>6e9475cb</t>
  </si>
  <si>
    <t>26a93312-1047-42c2-8d0f-65e580907487</t>
  </si>
  <si>
    <t>e8a43c67</t>
  </si>
  <si>
    <t>1e3c6889-0465-4909-866f-802e12187d93</t>
  </si>
  <si>
    <t>4e52e9b3</t>
  </si>
  <si>
    <t>c6cb7690-5b12-44db-b067-7028843260db</t>
  </si>
  <si>
    <t>43ea3608</t>
  </si>
  <si>
    <t>385cc821-4582-40e4-b7e9-50746a03becf</t>
  </si>
  <si>
    <t>e2123147</t>
  </si>
  <si>
    <t>0b6c0299-f5d2-4613-9363-228ba5aae9e3</t>
  </si>
  <si>
    <t>5de74688</t>
  </si>
  <si>
    <t>a9c3eb3a-64c8-48a7-a4d8-2a74ef1f3af7</t>
  </si>
  <si>
    <t>e444e47a</t>
  </si>
  <si>
    <t>dff64744-0f23-40ef-8943-8e9b89755051</t>
  </si>
  <si>
    <t>67c67af9</t>
  </si>
  <si>
    <t>ff6f96be-a090-4ca0-93a5-72861f14d82d</t>
  </si>
  <si>
    <t>028088ce</t>
  </si>
  <si>
    <t>3fc71419-83eb-487b-a43b-f7470c502eb3</t>
  </si>
  <si>
    <t>2bd761f7</t>
  </si>
  <si>
    <t>3b358b5f-5747-483b-a651-d882117e0dfa</t>
  </si>
  <si>
    <t>c18f549f</t>
  </si>
  <si>
    <t>41d397dd-9cd2-4db7-80be-6f94510827c7</t>
  </si>
  <si>
    <t>27ca22a9</t>
  </si>
  <si>
    <t>c6cdbeaf-68f6-4a0b-bd02-2bf3aaf1c4c2</t>
  </si>
  <si>
    <t>1f64f5bf</t>
  </si>
  <si>
    <t>f702987e-a88b-4f28-8afb-dbae979c7944</t>
  </si>
  <si>
    <t>22c90392</t>
  </si>
  <si>
    <t>11d8e900-898f-4308-ab1f-82adf26f1454</t>
  </si>
  <si>
    <t>24752001</t>
  </si>
  <si>
    <t>9c608ad4-756d-42fb-b802-f0ff68638bb3</t>
  </si>
  <si>
    <t>8fedb8ba</t>
  </si>
  <si>
    <t>1062b4a6-a3f2-48af-99c3-0ce1cdceada1</t>
  </si>
  <si>
    <t>3e49ac81</t>
  </si>
  <si>
    <t>ac26ad61-ba2f-4a02-82f1-59b677ea6c5d</t>
  </si>
  <si>
    <t>bc86f1be</t>
  </si>
  <si>
    <t>a49b7743-6103-47ee-a2d2-1d0ed438208d</t>
  </si>
  <si>
    <t>62b911cc</t>
  </si>
  <si>
    <t>13864dfc-2dc7-4525-a7c3-a60d19d45ba6</t>
  </si>
  <si>
    <t>d266c2b1</t>
  </si>
  <si>
    <t>f130e547-e6ff-45b8-9228-6c99f7d21320</t>
  </si>
  <si>
    <t>ac848b79</t>
  </si>
  <si>
    <t>03c417e9-492d-44bf-bfa1-7b8343cdc1c6</t>
  </si>
  <si>
    <t>6f21a2ab</t>
  </si>
  <si>
    <t>b9c8f100-5cef-41d4-87a6-42ecf7ad720c</t>
  </si>
  <si>
    <t>7c615867</t>
  </si>
  <si>
    <t>36efc6dd-d3c9-4e27-a109-2634caf7e557</t>
  </si>
  <si>
    <t>61add293</t>
  </si>
  <si>
    <t>26cd9607-6764-452d-8785-ec14c34e2c47</t>
  </si>
  <si>
    <t>720c7fb8</t>
  </si>
  <si>
    <t>f0166863-2539-4fdf-afe2-8de876588031</t>
  </si>
  <si>
    <t>b1a7037d</t>
  </si>
  <si>
    <t>c881da0d-808d-484f-aab7-fe381c42effb</t>
  </si>
  <si>
    <t>b5482f80</t>
  </si>
  <si>
    <t>56b8c404-a895-4700-9f42-8bbf2fc81559</t>
  </si>
  <si>
    <t>6e517d98</t>
  </si>
  <si>
    <t>248d0cee-db39-4907-83e1-655322b0588c</t>
  </si>
  <si>
    <t>d2efb038</t>
  </si>
  <si>
    <t>25acc340-a541-48e1-ab1d-bf83c4d07885</t>
  </si>
  <si>
    <t>f23cccd7</t>
  </si>
  <si>
    <t>fc8454aa-9849-466e-a46b-3c66bf0ce3a2</t>
  </si>
  <si>
    <t>7fd045d1</t>
  </si>
  <si>
    <t>c512e43a-243f-439e-8dbb-b8417c2429bc</t>
  </si>
  <si>
    <t>4f7876f2</t>
  </si>
  <si>
    <t>c33c987c-35d6-4c2e-9d19-fd8026ddb12a</t>
  </si>
  <si>
    <t>6951697e</t>
  </si>
  <si>
    <t>de626538-2a39-4f70-a3e6-3e2475ea122a</t>
  </si>
  <si>
    <t>0b63383a</t>
  </si>
  <si>
    <t>6e5a295d-e63f-4c42-8815-fb44248a819a</t>
  </si>
  <si>
    <t>74c76902</t>
  </si>
  <si>
    <t>6e13bf43-0d67-4014-bf22-84eb10297249</t>
  </si>
  <si>
    <t>f6a4e7ac</t>
  </si>
  <si>
    <t>9578e286-eb03-4a08-88ef-6582973683ab</t>
  </si>
  <si>
    <t>3a849264</t>
  </si>
  <si>
    <t>f2b506c5-3822-4725-b4b8-4c455abdbfd2</t>
  </si>
  <si>
    <t>4133d27c</t>
  </si>
  <si>
    <t>13dc8647-2e17-438b-937e-1062ce10b598</t>
  </si>
  <si>
    <t>8bcbcf86</t>
  </si>
  <si>
    <t>08b1a7b1-cd89-4f5a-ac63-bd4b89a8571b</t>
  </si>
  <si>
    <t>7986f560</t>
  </si>
  <si>
    <t>c972ea19-3316-4fcc-aa0e-e7f066a96471</t>
  </si>
  <si>
    <t>b483dd73</t>
  </si>
  <si>
    <t>7946e0fb-c7c8-46d4-bcca-3a6452ea1173</t>
  </si>
  <si>
    <t>8210119f</t>
  </si>
  <si>
    <t>6055d0d8-ac02-4a4f-bc3e-52a7acf73821</t>
  </si>
  <si>
    <t>0c86b9a1</t>
  </si>
  <si>
    <t>45293b52-8dea-41e4-b93f-18fff6d5388f</t>
  </si>
  <si>
    <t>b49c39e3</t>
  </si>
  <si>
    <t>253993f1-d2b3-4cfd-bf1f-4d64cbc30f18</t>
  </si>
  <si>
    <t>238c4814</t>
  </si>
  <si>
    <t>5b543380-b35a-421f-900f-38d9f0d5ab45</t>
  </si>
  <si>
    <t>3973c9f8</t>
  </si>
  <si>
    <t>cf79a895-9768-4b67-8eec-c9f448a74a48</t>
  </si>
  <si>
    <t>a05b925c</t>
  </si>
  <si>
    <t>50290559-c3fc-429a-affa-5ee72f1cb48d</t>
  </si>
  <si>
    <t>ef6f7582</t>
  </si>
  <si>
    <t>d780c3ad-19c5-4386-a0e0-0f801a74e9ab</t>
  </si>
  <si>
    <t>5d8d37f2</t>
  </si>
  <si>
    <t>f1be29f0-c227-4a99-a474-4faa812202ff</t>
  </si>
  <si>
    <t>cae52c76</t>
  </si>
  <si>
    <t>323d317d-624d-4542-9e8e-0dd7eebb7d21</t>
  </si>
  <si>
    <t>d7a43e55</t>
  </si>
  <si>
    <t>10aa23b2-3855-4912-bc76-ae33e678f10b</t>
  </si>
  <si>
    <t>890278cb</t>
  </si>
  <si>
    <t>a0854dec-f39c-4f76-a6d4-9005885c1a96</t>
  </si>
  <si>
    <t>46a0f5c3</t>
  </si>
  <si>
    <t>5c5ca0b5-ef98-40a8-9425-0bc570b19fa5</t>
  </si>
  <si>
    <t>d9ff6a59</t>
  </si>
  <si>
    <t>1b4ee015-583a-4c93-8076-87f23485579f</t>
  </si>
  <si>
    <t>c19f4157</t>
  </si>
  <si>
    <t>f32015f4-a2fd-489c-ba12-33e0e9067338</t>
  </si>
  <si>
    <t>80c46922</t>
  </si>
  <si>
    <t>72cffceb-b003-41dd-96c7-b91d99ded316</t>
  </si>
  <si>
    <t>46395bb0</t>
  </si>
  <si>
    <t>959fc79d-4192-477f-bff7-e290fd423ed4</t>
  </si>
  <si>
    <t>6d89b78c</t>
  </si>
  <si>
    <t>abfd210a-3a7a-4e8c-a364-7c1a5e81e1a3</t>
  </si>
  <si>
    <t>52095bd9</t>
  </si>
  <si>
    <t>e04ef94f-945f-4644-a613-1ccea9b7a368</t>
  </si>
  <si>
    <t>69d7b3b8</t>
  </si>
  <si>
    <t>0cc51ee7-bc27-4baf-ad10-191c7b796717</t>
  </si>
  <si>
    <t>37630b63</t>
  </si>
  <si>
    <t>905cf7f0-c36e-4b4a-8634-eb23760020de</t>
  </si>
  <si>
    <t>6cdadde4</t>
  </si>
  <si>
    <t>8937a9f5-6702-4591-80a2-84a56c338d76</t>
  </si>
  <si>
    <t>2e0c1711</t>
  </si>
  <si>
    <t>39543b87-297a-41d0-ab95-852ef0880600</t>
  </si>
  <si>
    <t>1ff6c235</t>
  </si>
  <si>
    <t>6f721c81-030f-4d23-9e25-cef859b776ee</t>
  </si>
  <si>
    <t>2589acbd</t>
  </si>
  <si>
    <t>c437fc0b-5fa3-4ca6-80a5-85a1546f4b76</t>
  </si>
  <si>
    <t>f8c67c9b</t>
  </si>
  <si>
    <t>d9defe1f-7118-41b4-8dbd-d6ad6512f60d</t>
  </si>
  <si>
    <t>2b82499f</t>
  </si>
  <si>
    <t>40f0d36d-0c78-44a3-9a81-4be8aceb0089</t>
  </si>
  <si>
    <t>07a6d5ca</t>
  </si>
  <si>
    <t>79fb366c-0242-49c2-b521-7ba19cb2e8ba</t>
  </si>
  <si>
    <t>deb0eff6</t>
  </si>
  <si>
    <t>72d2020c-53b1-49f0-83af-7cc8c4f5055b</t>
  </si>
  <si>
    <t>49a5d02d</t>
  </si>
  <si>
    <t>93662634-946a-40c5-ad5b-fca5d03b3561</t>
  </si>
  <si>
    <t>f597811c</t>
  </si>
  <si>
    <t>6a16a1a4-90d6-4fd2-8ee5-54a342ec7ad6</t>
  </si>
  <si>
    <t>4e73b7e6</t>
  </si>
  <si>
    <t>041c440c-9d9c-4755-acda-c3f30852321a</t>
  </si>
  <si>
    <t>53accfa5</t>
  </si>
  <si>
    <t>dc3e3a7e-ce8b-44bf-9399-20a164ba9429</t>
  </si>
  <si>
    <t>a2541f64</t>
  </si>
  <si>
    <t>00700c76-6f71-4ed5-acd7-70af1f742d69</t>
  </si>
  <si>
    <t>bc7879d1</t>
  </si>
  <si>
    <t>76aa452d-1c64-4eae-b3c7-aeb4f128bd74</t>
  </si>
  <si>
    <t>a4e63faf</t>
  </si>
  <si>
    <t>a94adb57-8f33-4d73-8cf2-fc1a769adce6</t>
  </si>
  <si>
    <t>d7636991</t>
  </si>
  <si>
    <t>b304da2c-d6a9-44ef-9c0e-ed102797a613</t>
  </si>
  <si>
    <t>bd3e015b</t>
  </si>
  <si>
    <t>f12a2548-4cd7-475a-abb8-87bcd18a77ed</t>
  </si>
  <si>
    <t>68a467fd</t>
  </si>
  <si>
    <t>35f5f823-983b-43dc-9b9a-831d4d8f20d5</t>
  </si>
  <si>
    <t>b1bd2159</t>
  </si>
  <si>
    <t>3251c266-f492-4988-97da-704a4aa1ba18</t>
  </si>
  <si>
    <t>a2c15b0e</t>
  </si>
  <si>
    <t>cab3d54b-e9ac-49ec-a1a2-706f05e8398e</t>
  </si>
  <si>
    <t>518b7ba7</t>
  </si>
  <si>
    <t>f858dc4d-4654-4655-9ce3-23b9ef327065</t>
  </si>
  <si>
    <t>a6d37847</t>
  </si>
  <si>
    <t>e928be23-8908-4600-bf00-0719cf87ab3c</t>
  </si>
  <si>
    <t>b9312895</t>
  </si>
  <si>
    <t>50429a04-2f47-4397-a6f2-e4a61513c212</t>
  </si>
  <si>
    <t>eeb1bbb0</t>
  </si>
  <si>
    <t>a2fa18b8-9173-4587-a520-8afb68618114</t>
  </si>
  <si>
    <t>63f06449</t>
  </si>
  <si>
    <t>d0ff8f67-fb2e-44e7-a0c7-fc9e80b5e467</t>
  </si>
  <si>
    <t>27abe71c</t>
  </si>
  <si>
    <t>380ee0e9-4427-4fb5-8691-af05698c6c1c</t>
  </si>
  <si>
    <t>b02d38d7</t>
  </si>
  <si>
    <t>c882d7a3-d160-4343-8aca-e384ad78f931</t>
  </si>
  <si>
    <t>216f1faa</t>
  </si>
  <si>
    <t>316c8d86-2b9d-4dcf-8a7b-da3221dc8e55</t>
  </si>
  <si>
    <t>7b8358f5</t>
  </si>
  <si>
    <t>2d8c1712-eac1-4c06-a4ef-bb5928ad49b1</t>
  </si>
  <si>
    <t>6e0057b8</t>
  </si>
  <si>
    <t>29e57ce5-98de-4f72-8256-b7f1ad87d7e8</t>
  </si>
  <si>
    <t>5e7dccac</t>
  </si>
  <si>
    <t>0fae67e9-0433-46b5-bad0-8d827248e540</t>
  </si>
  <si>
    <t>9dd1cb39</t>
  </si>
  <si>
    <t>89413372-9020-4f79-b981-251b137ed6cb</t>
  </si>
  <si>
    <t>b5dc56e3</t>
  </si>
  <si>
    <t>3009b589-1de5-4d5f-985d-0631badaf4a3</t>
  </si>
  <si>
    <t>b1406151</t>
  </si>
  <si>
    <t>fcacc612-80e7-42c7-9fdd-a65ba71a179b</t>
  </si>
  <si>
    <t>c527c400</t>
  </si>
  <si>
    <t>f53f21be-bee9-4b1a-9666-1b1576da498f</t>
  </si>
  <si>
    <t>b65b611d</t>
  </si>
  <si>
    <t>76625723-7910-4c92-9466-0f6260ffc3b8</t>
  </si>
  <si>
    <t>a26aab37</t>
  </si>
  <si>
    <t>ba5a79c3-76cb-4cda-8850-f5e4ef9634f9</t>
  </si>
  <si>
    <t>e4e29814</t>
  </si>
  <si>
    <t>a9da1455-b8b2-4fa6-ba02-e719fee94d9d</t>
  </si>
  <si>
    <t>fe8d0e73</t>
  </si>
  <si>
    <t>c8d7ce35-abc6-4f5c-ba60-73fe5c87f4ba</t>
  </si>
  <si>
    <t>14cad97f</t>
  </si>
  <si>
    <t>5cf1b443-c60d-4890-acda-0803feaf7d12</t>
  </si>
  <si>
    <t>7d92095c</t>
  </si>
  <si>
    <t>3bb8e79c-e860-4798-b6db-49924451c9f9</t>
  </si>
  <si>
    <t>77780d88</t>
  </si>
  <si>
    <t>51049123-6b38-4072-bf4d-a6527a928356</t>
  </si>
  <si>
    <t>cc8df5f3</t>
  </si>
  <si>
    <t>ff679e96-b375-4c10-a6bc-9c1af7719cde</t>
  </si>
  <si>
    <t>d5bb62b6</t>
  </si>
  <si>
    <t>b2d45f87-a3c0-4e0d-a50c-65ab4ba5502d</t>
  </si>
  <si>
    <t>63006dcf</t>
  </si>
  <si>
    <t>95a185c3-c069-45d5-a728-987ec440d4ad</t>
  </si>
  <si>
    <t>87bf614d</t>
  </si>
  <si>
    <t>0da2429d-6612-4ff1-90f4-923c4b67819b</t>
  </si>
  <si>
    <t>76850400</t>
  </si>
  <si>
    <t>0ed1ecb2-b0ce-4be0-ab17-9bf715c611ce</t>
  </si>
  <si>
    <t>cfe878ff</t>
  </si>
  <si>
    <t>1211ee91-50f3-4f94-bcbf-bd4900c8eb3a</t>
  </si>
  <si>
    <t>602e788e</t>
  </si>
  <si>
    <t>f258db86-2185-4be1-9dbb-2d2121ba353b</t>
  </si>
  <si>
    <t>ddf58750</t>
  </si>
  <si>
    <t>f808d9b6-f755-479c-a0e1-1c535a84f4a6</t>
  </si>
  <si>
    <t>4cd1892b</t>
  </si>
  <si>
    <t>01a9d023-eae1-49bc-a137-f63c2bb9ac7f</t>
  </si>
  <si>
    <t>69934069</t>
  </si>
  <si>
    <t>b4c43752-d19c-4730-8cb1-604a13c24ac1</t>
  </si>
  <si>
    <t>67c33f4b</t>
  </si>
  <si>
    <t>2a4bba56-1de4-4116-ab78-c4c831f1c8c7</t>
  </si>
  <si>
    <t>82b37390</t>
  </si>
  <si>
    <t>60d4c2f9-2f1d-42f2-a39e-b2bf4becaa1b</t>
  </si>
  <si>
    <t>7728ee72</t>
  </si>
  <si>
    <t>51c48416-bd8d-4b6a-b08b-4bdfe303d52d</t>
  </si>
  <si>
    <t>9fea2165</t>
  </si>
  <si>
    <t>3a9a60de-ce1a-4fdd-bb73-121584362749</t>
  </si>
  <si>
    <t>8ae8a95e</t>
  </si>
  <si>
    <t>bb4f41ce-dba7-4e13-9391-c05f8b7c0f9a</t>
  </si>
  <si>
    <t>367a74a9</t>
  </si>
  <si>
    <t>d5bc88da-6663-493e-b945-b3218a5f4859</t>
  </si>
  <si>
    <t>ca332a42</t>
  </si>
  <si>
    <t>cd23a25a-1188-4ccc-a3d4-5284cdb690f3</t>
  </si>
  <si>
    <t>32dd02de</t>
  </si>
  <si>
    <t>a77d7782-b68e-425d-906e-d3f82da0aac8</t>
  </si>
  <si>
    <t>89d85376</t>
  </si>
  <si>
    <t>77fb59a7-309d-44bb-9379-35a22654aa1a</t>
  </si>
  <si>
    <t>12ad30b1</t>
  </si>
  <si>
    <t>4228530a-5831-453a-990a-2981a66675f1</t>
  </si>
  <si>
    <t>40d64855</t>
  </si>
  <si>
    <t>096dfbc3-d037-4cea-9819-a009704fe4d7</t>
  </si>
  <si>
    <t>3ba18c24</t>
  </si>
  <si>
    <t>32a8beba-e41e-4757-82a8-be078459037f</t>
  </si>
  <si>
    <t>b0a60fb7</t>
  </si>
  <si>
    <t>495ce4db-f705-4b22-b8c9-5d00fadb3be4</t>
  </si>
  <si>
    <t>c4c9afd1</t>
  </si>
  <si>
    <t>ca13492f-149c-47d4-8fbf-4856760de47b</t>
  </si>
  <si>
    <t>1bec20d8</t>
  </si>
  <si>
    <t>f508cd33-48e1-4b60-ab14-ec9c3faf9087</t>
  </si>
  <si>
    <t>9d6023d5</t>
  </si>
  <si>
    <t>f055c92b-f231-4a52-b072-e9a8183eed8b</t>
  </si>
  <si>
    <t>dbe5c0fe</t>
  </si>
  <si>
    <t>d7f8ea91-3f7a-4239-99eb-4236265f7f34</t>
  </si>
  <si>
    <t>883e6029</t>
  </si>
  <si>
    <t>f70e01f9-602b-4dcb-a048-aa410657c024</t>
  </si>
  <si>
    <t>aefc50c6</t>
  </si>
  <si>
    <t>a791bfe1-961d-49f2-aa9f-b57b3dad272c</t>
  </si>
  <si>
    <t>23d35356</t>
  </si>
  <si>
    <t>d98c77d2-e47c-4e8b-abd3-f7a6e9e118e0</t>
  </si>
  <si>
    <t>fd78781e</t>
  </si>
  <si>
    <t>58f96334-2cb8-416e-8e64-4eeb701e8790</t>
  </si>
  <si>
    <t>21ef7ca8</t>
  </si>
  <si>
    <t>c1078197-33ee-4ac4-9ff5-b39cea33d19f</t>
  </si>
  <si>
    <t>468d6e27</t>
  </si>
  <si>
    <t>11149d6d-2d5f-4d92-89cd-d4d22a82ef9f</t>
  </si>
  <si>
    <t>24008151</t>
  </si>
  <si>
    <t>b853e5d4-cc5b-412d-b02a-fc7b6bd2c92f</t>
  </si>
  <si>
    <t>c22059fe</t>
  </si>
  <si>
    <t>492cd19f-8709-47b5-831e-7eb71822e632</t>
  </si>
  <si>
    <t>3dae9596</t>
  </si>
  <si>
    <t>3a8e28c3-56d0-431d-9864-ae9fa51f7cdf</t>
  </si>
  <si>
    <t>05c0a8c3</t>
  </si>
  <si>
    <t>09cf7a61-b72a-4e33-b954-a42aed7fad30</t>
  </si>
  <si>
    <t>59e86d22</t>
  </si>
  <si>
    <t>c11edc7e-fcc4-455b-bb41-85342fbcedf3</t>
  </si>
  <si>
    <t>b2460dd8</t>
  </si>
  <si>
    <t>0e6846ba-6f7b-43d6-b8b0-7b83b9dbb368</t>
  </si>
  <si>
    <t>37a18c62</t>
  </si>
  <si>
    <t>1c2d1077-6e8c-414e-bd02-882e1859f17a</t>
  </si>
  <si>
    <t>c6de924c</t>
  </si>
  <si>
    <t>87ed0d51-b92c-4081-9725-c9cd785142f1</t>
  </si>
  <si>
    <t>97e45216</t>
  </si>
  <si>
    <t>dfffdd8e-5d0a-475b-bc5c-61b4448f78f4</t>
  </si>
  <si>
    <t>519f5727</t>
  </si>
  <si>
    <t>0da78359-b7f4-469a-b9f9-ea67ac7004c2</t>
  </si>
  <si>
    <t>5799343b</t>
  </si>
  <si>
    <t>9dc8d9a5-0345-470f-8d17-75154243dc94</t>
  </si>
  <si>
    <t>a7ecff58</t>
  </si>
  <si>
    <t>27ab2bca-8839-4cc4-9f59-377bd7f4e83d</t>
  </si>
  <si>
    <t>aa680950</t>
  </si>
  <si>
    <t>572a4562-0fa2-4811-8ec7-4f7af272807b</t>
  </si>
  <si>
    <t>797e970e</t>
  </si>
  <si>
    <t>693cbbf9-dc34-4365-9d2c-06e8e2b8a64e</t>
  </si>
  <si>
    <t>f2931fdf</t>
  </si>
  <si>
    <t>3d136d76-82b6-4d19-828f-aaf2faa572a5</t>
  </si>
  <si>
    <t>a448b26f</t>
  </si>
  <si>
    <t>f61d85c7-2e6b-48df-a7ce-676c20ea018c</t>
  </si>
  <si>
    <t>d43d3c04</t>
  </si>
  <si>
    <t>19410ad6-db24-48f4-905b-755e58ecb58c</t>
  </si>
  <si>
    <t>23a5089e</t>
  </si>
  <si>
    <t>d5e440e4-b03a-4525-a459-29886334e34f</t>
  </si>
  <si>
    <t>3c11d5cc</t>
  </si>
  <si>
    <t>a8d4a896-42db-4897-a15d-d30f892d4fe6</t>
  </si>
  <si>
    <t>c0fdfa47</t>
  </si>
  <si>
    <t>98bfe725-fa2b-41f8-a46a-ec9f2de1bdd2</t>
  </si>
  <si>
    <t>41f104df</t>
  </si>
  <si>
    <t>c8a4295a-43b5-4db1-8eae-a4e6ed99219a</t>
  </si>
  <si>
    <t>a967499a</t>
  </si>
  <si>
    <t>68b5b7eb-532b-44ff-8429-401154ff46d9</t>
  </si>
  <si>
    <t>9bef3727</t>
  </si>
  <si>
    <t>f4f59661-029a-478c-aeb3-afaaf4f9260b</t>
  </si>
  <si>
    <t>10f7b691</t>
  </si>
  <si>
    <t>623cd989-f0c0-4280-8bdf-9cc0264dba1c</t>
  </si>
  <si>
    <t>b445ea04</t>
  </si>
  <si>
    <t>5fa699b5-df06-4366-82f0-c14b97d90faa</t>
  </si>
  <si>
    <t>6a259e46</t>
  </si>
  <si>
    <t>f07cb4ed-f55a-4b08-8f16-35fb1db7c7ed</t>
  </si>
  <si>
    <t>83e10330</t>
  </si>
  <si>
    <t>2de78fcf-1a71-4762-8fae-9b3e6b4b4dc3</t>
  </si>
  <si>
    <t>e9ee74a4</t>
  </si>
  <si>
    <t>7c85548d-3c31-4642-80e4-8047b3f8cd41</t>
  </si>
  <si>
    <t>038bf8ce</t>
  </si>
  <si>
    <t>28dcacad-8217-4f3e-a6a1-2a7b4ba054be</t>
  </si>
  <si>
    <t>bce9fc65</t>
  </si>
  <si>
    <t>b51f4890-c640-4885-a415-1191177df7fb</t>
  </si>
  <si>
    <t>21230730</t>
  </si>
  <si>
    <t>8b832a58-0fae-4a26-be3e-198ea685b5ba</t>
  </si>
  <si>
    <t>45fc94ce</t>
  </si>
  <si>
    <t>d892636d-2a49-4fa8-b66c-9700cc8c11d1</t>
  </si>
  <si>
    <t>a0627414</t>
  </si>
  <si>
    <t>e91ef1d1-bd6a-4505-9b6c-dfdac7fc4706</t>
  </si>
  <si>
    <t>19f4c13d</t>
  </si>
  <si>
    <t>1e979642-9b57-478d-8334-3ea6cc43418a</t>
  </si>
  <si>
    <t>bfe62348</t>
  </si>
  <si>
    <t>994a3012-beff-4dd4-b1f7-608bc739782e</t>
  </si>
  <si>
    <t>9f4dde3b</t>
  </si>
  <si>
    <t>9c906e93-2330-47df-a430-34d0c2d913e6</t>
  </si>
  <si>
    <t>aa06f519</t>
  </si>
  <si>
    <t>5e4a5bd7-0977-490e-b832-100171a18f90</t>
  </si>
  <si>
    <t>ad6740e8</t>
  </si>
  <si>
    <t>7fe04894-b754-45df-9a58-1c9a4dee49ef</t>
  </si>
  <si>
    <t>4e506c77</t>
  </si>
  <si>
    <t>0c9e9eca-410b-4e91-9be3-4c288aff54ba</t>
  </si>
  <si>
    <t>3f5538df</t>
  </si>
  <si>
    <t>8d7d051b-df46-4621-b578-af720317857c</t>
  </si>
  <si>
    <t>d9ecd650</t>
  </si>
  <si>
    <t>009a8afc-0252-4b43-9eb4-4c3053d33939</t>
  </si>
  <si>
    <t>a762f50a</t>
  </si>
  <si>
    <t>bbe71e03-12e7-49dd-be97-4fa554a35740</t>
  </si>
  <si>
    <t>9cefeae8</t>
  </si>
  <si>
    <t>7be1bc93-c477-4977-824e-202554255387</t>
  </si>
  <si>
    <t>f5d1ad9d</t>
  </si>
  <si>
    <t>ac20d4df-4fc6-47e2-9d0b-1a47a64850a2</t>
  </si>
  <si>
    <t>3b828dbb</t>
  </si>
  <si>
    <t>5ca259f4-ecb7-4106-908f-a3cce3db3cb8</t>
  </si>
  <si>
    <t>e1e9df95</t>
  </si>
  <si>
    <t>af552912-88c3-4d76-91e4-5a56f06e55bc</t>
  </si>
  <si>
    <t>9cc0763c</t>
  </si>
  <si>
    <t>f345e539-7fdf-4c67-9f64-d6e89304cd4d</t>
  </si>
  <si>
    <t>9e6c7ec4</t>
  </si>
  <si>
    <t>2cf9fcca-a274-4090-b5bd-3d71eda0478d</t>
  </si>
  <si>
    <t>3ee22da2</t>
  </si>
  <si>
    <t>1b9ab312-b6b4-4009-9aca-9e3b7db34a97</t>
  </si>
  <si>
    <t>61d68a7a</t>
  </si>
  <si>
    <t>07606161-5df2-420e-879f-ef4ecf55fc96</t>
  </si>
  <si>
    <t>cc0d06fe</t>
  </si>
  <si>
    <t>5e360f32-0e8c-4bf3-8154-01f3f5c5ed6a</t>
  </si>
  <si>
    <t>4d84aa16</t>
  </si>
  <si>
    <t>3ad6755a-b649-4c78-9c04-c6ada38f4653</t>
  </si>
  <si>
    <t>9b41a8ec</t>
  </si>
  <si>
    <t>2d324188-9808-4157-80c3-fe73015e44ec</t>
  </si>
  <si>
    <t>4fe28458</t>
  </si>
  <si>
    <t>56d5d08a-11de-492a-b5fa-d94c11f365ce</t>
  </si>
  <si>
    <t>8c8f6236</t>
  </si>
  <si>
    <t>a6418830-7f39-4967-8eaa-790cbe0f7fa0</t>
  </si>
  <si>
    <t>35dc3ead</t>
  </si>
  <si>
    <t>24eb45fb-76b7-4b97-b378-47ccb5a9bbde</t>
  </si>
  <si>
    <t>2295ae14</t>
  </si>
  <si>
    <t>8fffb62a-17db-4ca3-85cd-5260f2466f0c</t>
  </si>
  <si>
    <t>b9807e7c</t>
  </si>
  <si>
    <t>566d6610-72a1-4a30-be3c-157a83a702cf</t>
  </si>
  <si>
    <t>b28264d7</t>
  </si>
  <si>
    <t>0eaa6956-7271-48c6-8344-61f363db816f</t>
  </si>
  <si>
    <t>2f169708</t>
  </si>
  <si>
    <t>953534cf-af0b-4589-8d4c-e177d58d8f9c</t>
  </si>
  <si>
    <t>2c31a74e</t>
  </si>
  <si>
    <t>f7d5c22e-d239-4e00-9c18-43a5ef633bc5</t>
  </si>
  <si>
    <t>dac48ee7</t>
  </si>
  <si>
    <t>08628452-6c2f-4214-a5bb-972a02fcdd8f</t>
  </si>
  <si>
    <t>0271fa8a</t>
  </si>
  <si>
    <t>639ddc36-da65-47fc-b243-3857e10c37fd</t>
  </si>
  <si>
    <t>1fe1097d</t>
  </si>
  <si>
    <t>45800f74-6069-4ab0-844b-cb97097d24a0</t>
  </si>
  <si>
    <t>b585b163</t>
  </si>
  <si>
    <t>bc5ed2b0-195a-4d16-a22b-8164aad4645c</t>
  </si>
  <si>
    <t>373174b6</t>
  </si>
  <si>
    <t>6403ecb2-fea6-4df4-9491-ff23e0decf3a</t>
  </si>
  <si>
    <t>5949f9fd</t>
  </si>
  <si>
    <t>a70edfdc-b578-444e-851b-fa5363809a35</t>
  </si>
  <si>
    <t>76be1b67</t>
  </si>
  <si>
    <t>cf80f2bb-9fbe-4617-8a4d-573ff05b259a</t>
  </si>
  <si>
    <t>169d4af7</t>
  </si>
  <si>
    <t>82d63ed5-ad91-464b-9333-06478c89f05d</t>
  </si>
  <si>
    <t>d8b49b83</t>
  </si>
  <si>
    <t>849bdecc-7a4a-4c43-9882-97713d909edc</t>
  </si>
  <si>
    <t>46a9fe7f</t>
  </si>
  <si>
    <t>f2a96ca6-e24a-4ba1-a35f-e6fced69eea7</t>
  </si>
  <si>
    <t>b8ecc4b4</t>
  </si>
  <si>
    <t>2dba835c-0d68-42ce-8a5c-6aaba36c4f1b</t>
  </si>
  <si>
    <t>d17e6814</t>
  </si>
  <si>
    <t>c5c9121a-7363-47c9-895b-807dd2e7c440</t>
  </si>
  <si>
    <t>eeaac7ec</t>
  </si>
  <si>
    <t>ee3998f0-4327-4eac-9709-26b80c36ad3b</t>
  </si>
  <si>
    <t>9404edb2</t>
  </si>
  <si>
    <t>e26a57c7-3ae4-47f3-a804-6bfbc8448874</t>
  </si>
  <si>
    <t>5af23c3c</t>
  </si>
  <si>
    <t>33f1db94-2f98-4820-90ca-32f4d932cf0b</t>
  </si>
  <si>
    <t>03a215fd</t>
  </si>
  <si>
    <t>222e1cff-ea2b-4334-8da9-761caead8491</t>
  </si>
  <si>
    <t>da919305</t>
  </si>
  <si>
    <t>6097ee01-f37d-4f16-b2fb-e822b6fb651b</t>
  </si>
  <si>
    <t>c315acd6</t>
  </si>
  <si>
    <t>7d77e8cc-8ab8-4f8f-b4e8-a86674e8a604</t>
  </si>
  <si>
    <t>c02eb152</t>
  </si>
  <si>
    <t>479d3c0e-6477-4c63-abff-8b4ffd3fa665</t>
  </si>
  <si>
    <t>6009073d</t>
  </si>
  <si>
    <t>ae24d668-2fdc-4f8b-a5e9-3642ed86c181</t>
  </si>
  <si>
    <t>dd56c24c</t>
  </si>
  <si>
    <t>90262451-aaa3-4d28-ab31-0c03f928a4bb</t>
  </si>
  <si>
    <t>5de46099</t>
  </si>
  <si>
    <t>ce68d40a-49a2-44f3-a59b-9e3637014192</t>
  </si>
  <si>
    <t>c75ca2e2</t>
  </si>
  <si>
    <t>a8db88b6-65c3-4b28-bd7c-e8513c9a2f0b</t>
  </si>
  <si>
    <t>78538090</t>
  </si>
  <si>
    <t>4d8b52d0-14f2-4cda-97a4-05c98a39f57d</t>
  </si>
  <si>
    <t>26cdf312</t>
  </si>
  <si>
    <t>aaee0186-c981-48ce-85cd-e4b1ffa06313</t>
  </si>
  <si>
    <t>6222f0c6</t>
  </si>
  <si>
    <t>4f138d94-bb4b-4eed-9de6-55bbebd8118f</t>
  </si>
  <si>
    <t>74e2fc53</t>
  </si>
  <si>
    <t>05287542-2eb0-439d-a351-c9300b9e9fd2</t>
  </si>
  <si>
    <t>f46faeea</t>
  </si>
  <si>
    <t>7ca745ee-ddd2-4428-8f31-0031e9712616</t>
  </si>
  <si>
    <t>8e82f3b7</t>
  </si>
  <si>
    <t>52a1bf0d-d09b-42cf-a805-c2380b8a9993</t>
  </si>
  <si>
    <t>64387407</t>
  </si>
  <si>
    <t>264e8cbd-0726-45fe-bdff-02141a85228e</t>
  </si>
  <si>
    <t>cb0803d5</t>
  </si>
  <si>
    <t>537710ce-d793-44a8-bb75-602f300905d6</t>
  </si>
  <si>
    <t>eb0c7a19</t>
  </si>
  <si>
    <t>88bb5cc5-d811-454b-8947-c6c5773a4eb8</t>
  </si>
  <si>
    <t>092b59c2</t>
  </si>
  <si>
    <t>d617620e-c030-42fc-95c7-04e665201b41</t>
  </si>
  <si>
    <t>01e932d6</t>
  </si>
  <si>
    <t>8f0a6567-7fd9-4050-8d31-c25dd202deee</t>
  </si>
  <si>
    <t>68c8cb60</t>
  </si>
  <si>
    <t>600b37c0-3092-480b-acc2-0a35de61535b</t>
  </si>
  <si>
    <t>33e7fe28</t>
  </si>
  <si>
    <t>5cef5af1-54ee-4149-b88c-ab784999d983</t>
  </si>
  <si>
    <t>cbe92148</t>
  </si>
  <si>
    <t>b10e4f39-275a-4a44-acd0-e3141099b8db</t>
  </si>
  <si>
    <t>528df7a1</t>
  </si>
  <si>
    <t>ec6b85cc-7ff7-4561-86a9-17ee2a966c98</t>
  </si>
  <si>
    <t>b5181fa1</t>
  </si>
  <si>
    <t>df14bac6-8510-4d9f-9d30-6939560e6aeb</t>
  </si>
  <si>
    <t>b71a3c78</t>
  </si>
  <si>
    <t>486fae88-eba8-4f0e-9441-2100701904c0</t>
  </si>
  <si>
    <t>30dbc23c</t>
  </si>
  <si>
    <t>f4b558ed-25ea-424b-ae85-c26ae4c1d996</t>
  </si>
  <si>
    <t>482c5073</t>
  </si>
  <si>
    <t>6770467b-e866-47e3-9637-186ae6d582ff</t>
  </si>
  <si>
    <t>ec5c48fe</t>
  </si>
  <si>
    <t>6bb3ea8f-4ccb-48d0-bcbf-991c04e3da04</t>
  </si>
  <si>
    <t>667ad42f</t>
  </si>
  <si>
    <t>e1919f3a-5fd2-4cca-b19e-cd0edb613bdf</t>
  </si>
  <si>
    <t>ac485678</t>
  </si>
  <si>
    <t>154119a5-8443-4d48-b61f-117c82efa6ec</t>
  </si>
  <si>
    <t>5cc156ea</t>
  </si>
  <si>
    <t>6c189bea-1ead-48e7-b446-fa3d4f42cf20</t>
  </si>
  <si>
    <t>01a08fdb</t>
  </si>
  <si>
    <t>d896c64d-16a7-4f17-8758-d6cb3a5bef62</t>
  </si>
  <si>
    <t>caa9f137</t>
  </si>
  <si>
    <t>8bfb7641-30fa-4736-8f8f-499d9725dc7a</t>
  </si>
  <si>
    <t>06d7b4de</t>
  </si>
  <si>
    <t>f6357772-b3ea-4446-b90d-07cd91c3f6cb</t>
  </si>
  <si>
    <t>32aae9de</t>
  </si>
  <si>
    <t>caf2bfbf-5e02-4cf1-838d-65157be73d30</t>
  </si>
  <si>
    <t>c47b5b98</t>
  </si>
  <si>
    <t>c1341fba-7e46-4cb0-9c9c-5e12bb309538</t>
  </si>
  <si>
    <t>807a6de4</t>
  </si>
  <si>
    <t>d613fb1a-ae94-423c-8589-b6a0edeeb114</t>
  </si>
  <si>
    <t>432952b5</t>
  </si>
  <si>
    <t>d2b53ce5-152e-49d2-915a-19900c3514c4</t>
  </si>
  <si>
    <t>3ab77961</t>
  </si>
  <si>
    <t>9d32b889-1515-4612-b62f-17ecbfcba4d1</t>
  </si>
  <si>
    <t>9c3b97be</t>
  </si>
  <si>
    <t>952133b4-9604-480c-b905-904b7953a479</t>
  </si>
  <si>
    <t>92f47088</t>
  </si>
  <si>
    <t>01b097b6-fefa-47a1-b369-7333c63e171f</t>
  </si>
  <si>
    <t>05542c3f</t>
  </si>
  <si>
    <t>73c15113-c07d-412e-be73-98ef2e3c78d4</t>
  </si>
  <si>
    <t>fabf1519</t>
  </si>
  <si>
    <t>219bb2d5-fdc2-4ba2-bb19-b2d5a8bb41af</t>
  </si>
  <si>
    <t>86f09cc3</t>
  </si>
  <si>
    <t>349686c6-0944-4880-9790-da5ec628727e</t>
  </si>
  <si>
    <t>fb7479bb</t>
  </si>
  <si>
    <t>10e7bfe6-9a8d-44c8-b501-b7a360bbae71</t>
  </si>
  <si>
    <t>6d36b84e</t>
  </si>
  <si>
    <t>2241cde4-a86b-4acd-a2df-d07e8748d667</t>
  </si>
  <si>
    <t>097f7d8b</t>
  </si>
  <si>
    <t>1ec7c02c-a3e1-477b-9b05-94c20735474a</t>
  </si>
  <si>
    <t>0e3f93a6</t>
  </si>
  <si>
    <t>2637552a-6c4c-4c6b-9474-e0622340c45f</t>
  </si>
  <si>
    <t>40010416</t>
  </si>
  <si>
    <t>6d2322e0-8721-40c3-bdcc-d5fc37e96e22</t>
  </si>
  <si>
    <t>8a31c196</t>
  </si>
  <si>
    <t>d95ceb87-974e-4326-9473-3e5da825c011</t>
  </si>
  <si>
    <t>d6a3c5b0</t>
  </si>
  <si>
    <t>dff830d5-eeff-49ef-a751-4036cbc0c8e1</t>
  </si>
  <si>
    <t>deca5922</t>
  </si>
  <si>
    <t>c9326008-5cba-4121-b566-ec0af3306efe</t>
  </si>
  <si>
    <t>25aa3e95</t>
  </si>
  <si>
    <t>21a5937a-3f9d-479f-a72c-98c279e2bef7</t>
  </si>
  <si>
    <t>1583b286</t>
  </si>
  <si>
    <t>c68a1a1e-6e46-4a38-bc16-b09d855d279b</t>
  </si>
  <si>
    <t>f4b87c53</t>
  </si>
  <si>
    <t>c5945c08-06af-4946-8710-0f8cf021b587</t>
  </si>
  <si>
    <t>e719ba80</t>
  </si>
  <si>
    <t>afca0ca4-4509-4332-8f02-c7412639bb0c</t>
  </si>
  <si>
    <t>d9f1dc24</t>
  </si>
  <si>
    <t>9d96b38b-cb56-4505-8e84-294582cbf647</t>
  </si>
  <si>
    <t>82e8e0a0</t>
  </si>
  <si>
    <t>ab80d37c-b792-40f2-ae90-f8edd16a23a7</t>
  </si>
  <si>
    <t>d0dd958e</t>
  </si>
  <si>
    <t>d96df79a-7161-4353-80e4-122a5e0d5f7a</t>
  </si>
  <si>
    <t>746a65ee</t>
  </si>
  <si>
    <t>76a596a1-8cec-4559-a8d9-401a691069a6</t>
  </si>
  <si>
    <t>bbd061c2</t>
  </si>
  <si>
    <t>a0bc6064-32d9-4f2a-8b8c-c570b4ec32af</t>
  </si>
  <si>
    <t>b13533d8</t>
  </si>
  <si>
    <t>d573fe03-249b-4340-9bd1-da75a17dc9fa</t>
  </si>
  <si>
    <t>d824e00d</t>
  </si>
  <si>
    <t>95908830-3860-4893-974b-db81abb5b69a</t>
  </si>
  <si>
    <t>9393f75b</t>
  </si>
  <si>
    <t>eecdf607-081d-499e-931d-e78b0ce8405b</t>
  </si>
  <si>
    <t>d5361411</t>
  </si>
  <si>
    <t>0bc5104c-8afd-4f18-8373-90fb12042df7</t>
  </si>
  <si>
    <t>132a8893</t>
  </si>
  <si>
    <t>2509638d-bbfa-4920-9fab-e742ff8a2735</t>
  </si>
  <si>
    <t>36fda798</t>
  </si>
  <si>
    <t>3de33c2a-974d-4a67-8dfc-45ca8c3d54a5</t>
  </si>
  <si>
    <t>5b39741e</t>
  </si>
  <si>
    <t>58a22269-ce3c-405a-b92c-2e8e8a045fcd</t>
  </si>
  <si>
    <t>8596cdef</t>
  </si>
  <si>
    <t>924f3bb9-d650-4c94-b2b6-42fd2891509f</t>
  </si>
  <si>
    <t>df9ed5e5</t>
  </si>
  <si>
    <t>95823eed-4408-4183-a328-2827af9e004a</t>
  </si>
  <si>
    <t>f97699e0</t>
  </si>
  <si>
    <t>906e43cb-a1cd-438a-81b9-2b3e50f3c8d0</t>
  </si>
  <si>
    <t>28a6a50e</t>
  </si>
  <si>
    <t>129519b3-b279-4881-8b60-1e432ec6acff</t>
  </si>
  <si>
    <t>7a737b7e</t>
  </si>
  <si>
    <t>057a34f0-ffbf-49aa-8549-9bb835c9545a</t>
  </si>
  <si>
    <t>3fbdf6fd</t>
  </si>
  <si>
    <t>ed08409a-b7bb-403b-ba5f-62ebb8bcacd4</t>
  </si>
  <si>
    <t>ae82de96</t>
  </si>
  <si>
    <t>4e8f5c2e-9ac1-46ef-86a5-e1f97397609b</t>
  </si>
  <si>
    <t>a90ff070</t>
  </si>
  <si>
    <t>e5a5e8e6-e064-41b7-b0e8-70e663e97305</t>
  </si>
  <si>
    <t>ca529c64</t>
  </si>
  <si>
    <t>b9ce38d4-2ff1-48a6-b189-d6871cdd9c1b</t>
  </si>
  <si>
    <t>5e32161b</t>
  </si>
  <si>
    <t>1a662b2d-275c-4b51-af1f-cfdc5be0d99a</t>
  </si>
  <si>
    <t>78439765</t>
  </si>
  <si>
    <t>b8a58202-1acf-4deb-b060-015594121754</t>
  </si>
  <si>
    <t>7775c96e</t>
  </si>
  <si>
    <t>e4a4ae25-7f54-40de-9e6e-026cafc02bed</t>
  </si>
  <si>
    <t>e445e83e</t>
  </si>
  <si>
    <t>e5fc5d24-c428-4ca0-b2e1-05beef1ef483</t>
  </si>
  <si>
    <t>b6042590</t>
  </si>
  <si>
    <t>2e75f0be-7b6b-43ea-92e6-02efbfc7dd90</t>
  </si>
  <si>
    <t>26d8ecc4</t>
  </si>
  <si>
    <t>0e9b4a1b-2872-44ec-a725-dca5d0737d5d</t>
  </si>
  <si>
    <t>cab853f9</t>
  </si>
  <si>
    <t>cb009ff2-ad41-4c7e-946f-b55d4b7daa8e</t>
  </si>
  <si>
    <t>591f1ed3</t>
  </si>
  <si>
    <t>756b9b52-509a-4e19-bffb-b1a91693c22c</t>
  </si>
  <si>
    <t>a1e6321a</t>
  </si>
  <si>
    <t>1365f571-782a-468d-a2f5-9787a2bfa2d1</t>
  </si>
  <si>
    <t>9991003c</t>
  </si>
  <si>
    <t>6a517156-735a-469d-8aa9-df8d21773691</t>
  </si>
  <si>
    <t>4e3e9e17</t>
  </si>
  <si>
    <t>c674e40b-9c03-4c70-9d61-7ff1d978d339</t>
  </si>
  <si>
    <t>5658c54c</t>
  </si>
  <si>
    <t>1df549e8-4b58-4e8f-9119-b7fd050cd9cf</t>
  </si>
  <si>
    <t>8d320c9c</t>
  </si>
  <si>
    <t>b15119ed-4c84-4b86-b7f4-4fcf3057a827</t>
  </si>
  <si>
    <t>47ef5f7d</t>
  </si>
  <si>
    <t>9488cd42-eb8e-4ab7-8a2d-b4584812aca2</t>
  </si>
  <si>
    <t>c7ce1247</t>
  </si>
  <si>
    <t>83cadcb5-d1a7-407a-907c-f88b39970fcc</t>
  </si>
  <si>
    <t>56f147e5</t>
  </si>
  <si>
    <t>c3a0cdf7-579e-4f0d-bfae-303f8605ce11</t>
  </si>
  <si>
    <t>d65ecf77</t>
  </si>
  <si>
    <t>1aeb633c-e74f-4f5f-8c8e-588e3a77f14e</t>
  </si>
  <si>
    <t>caf2bf26</t>
  </si>
  <si>
    <t>76de2a86-54e8-40eb-aec2-a4f39ca3eb86</t>
  </si>
  <si>
    <t>73b8681f</t>
  </si>
  <si>
    <t>04ff7240-9881-408c-a4a1-8a9d703734e5</t>
  </si>
  <si>
    <t>ddf5f964</t>
  </si>
  <si>
    <t>19e63da8-226d-4ced-a6b9-7e7d2e27a86e</t>
  </si>
  <si>
    <t>083d1656</t>
  </si>
  <si>
    <t>fd0e66c7-e9e0-4765-980d-3a490a38f0a8</t>
  </si>
  <si>
    <t>1417f5ee</t>
  </si>
  <si>
    <t>771b8592-9e7c-46a4-9605-eda941e33ea7</t>
  </si>
  <si>
    <t>b0a6b269</t>
  </si>
  <si>
    <t>6cd3e8be-db3c-4c79-81b6-3acf692a5092</t>
  </si>
  <si>
    <t>8c2b13a3</t>
  </si>
  <si>
    <t>35256b65-7a9a-443c-ad1e-0771aee90baf</t>
  </si>
  <si>
    <t>2e120723</t>
  </si>
  <si>
    <t>b6b4ef8b-54e6-4985-8b1a-e8be52ce9754</t>
  </si>
  <si>
    <t>64fbeceb</t>
  </si>
  <si>
    <t>86c52a78-eb14-4f1f-9ed6-247757670693</t>
  </si>
  <si>
    <t>9ed8ea31</t>
  </si>
  <si>
    <t>38a34289-18a0-40b6-aa28-3318388a8bb3</t>
  </si>
  <si>
    <t>c6a1c800</t>
  </si>
  <si>
    <t>022d765a-fcd4-44f5-883e-6ee4d7ce28fe</t>
  </si>
  <si>
    <t>29c4ce06</t>
  </si>
  <si>
    <t>3b0c2b13-e5dc-4d6f-98de-8cdabc82c330</t>
  </si>
  <si>
    <t>f80e1b10</t>
  </si>
  <si>
    <t>17fe17b8-0a7a-4095-a713-224e7fbcb8cd</t>
  </si>
  <si>
    <t>c0dd2d8b</t>
  </si>
  <si>
    <t>0cb567b4-0291-4b59-ac3b-a13089d1d360</t>
  </si>
  <si>
    <t>3ebc40fc</t>
  </si>
  <si>
    <t>87faa42a-5108-41cb-82f8-98e5dc52136e</t>
  </si>
  <si>
    <t>01ad443a</t>
  </si>
  <si>
    <t>9361c8d9-dedf-4b8f-931d-903c87110187</t>
  </si>
  <si>
    <t>1791d9ec</t>
  </si>
  <si>
    <t>3f8c7edc-d3f5-471d-a68d-00e5f20e4512</t>
  </si>
  <si>
    <t>edcd4d0e</t>
  </si>
  <si>
    <t>eb647a2e-68c2-48f0-8240-7329f968619f</t>
  </si>
  <si>
    <t>26f9eea6</t>
  </si>
  <si>
    <t>390e457b-fb82-49fd-b3fc-b329d0010908</t>
  </si>
  <si>
    <t>1b4951bd</t>
  </si>
  <si>
    <t>5fd4dcf8-6b14-4f18-8cee-2d0e06441c80</t>
  </si>
  <si>
    <t>e394b826</t>
  </si>
  <si>
    <t>75f24564-4132-47b9-a42d-5de8981bbbfd</t>
  </si>
  <si>
    <t>7251d8ce</t>
  </si>
  <si>
    <t>d44b2645-8cc5-4ea2-8f8f-4fa180c361cd</t>
  </si>
  <si>
    <t>6ac559d7</t>
  </si>
  <si>
    <t>7e2bdd1d-ac94-4206-982e-f449365359fe</t>
  </si>
  <si>
    <t>19b0063a</t>
  </si>
  <si>
    <t>ad8b5085-c8c2-4d84-a209-879bf4a3cebd</t>
  </si>
  <si>
    <t>eefa406c</t>
  </si>
  <si>
    <t>5ab20447-9228-4d2a-ab67-865ff719a566</t>
  </si>
  <si>
    <t>4bfb9c59</t>
  </si>
  <si>
    <t>01a284af-7eb0-4593-b457-ef6622494b9e</t>
  </si>
  <si>
    <t>768ae1a5</t>
  </si>
  <si>
    <t>e3cda8b1-325e-40ce-a2d3-03064de775f2</t>
  </si>
  <si>
    <t>8ba97b58</t>
  </si>
  <si>
    <t>6f665480-14c2-4370-a515-2b5067a021cf</t>
  </si>
  <si>
    <t>5e53e65c</t>
  </si>
  <si>
    <t>72071bb3-8f81-40da-9833-25671579e82d</t>
  </si>
  <si>
    <t>4b3b6862</t>
  </si>
  <si>
    <t>5ebf2c0d-f033-403c-a972-8b2184e2804f</t>
  </si>
  <si>
    <t>bb3305a9</t>
  </si>
  <si>
    <t>6c5d3cbf-f85c-4838-af85-15e1a3aa8a18</t>
  </si>
  <si>
    <t>18ea1d50</t>
  </si>
  <si>
    <t>cf170dae-7213-4644-b7e2-c2db2f90ae2a</t>
  </si>
  <si>
    <t>eeead91f</t>
  </si>
  <si>
    <t>dd8f19f4-abbd-40df-925b-f1df65be055a</t>
  </si>
  <si>
    <t>a636194a</t>
  </si>
  <si>
    <t>3feb5e89-f617-4caf-975b-3e205d2a8195</t>
  </si>
  <si>
    <t>dd7bfb6f</t>
  </si>
  <si>
    <t>c09e2b27-d15a-4bf3-9538-26834a87523e</t>
  </si>
  <si>
    <t>13f95152</t>
  </si>
  <si>
    <t>823a6eb8-6169-44a1-850d-d476b98baed5</t>
  </si>
  <si>
    <t>a728f2f0</t>
  </si>
  <si>
    <t>a8f6cd1b-ab63-45d6-9e54-3f217b8c33cc</t>
  </si>
  <si>
    <t>f1bc9d67</t>
  </si>
  <si>
    <t>cf2da3e0-e217-433f-a6bd-2985dc312bc3</t>
  </si>
  <si>
    <t>35089662</t>
  </si>
  <si>
    <t>ecc07c45-be97-4a48-bcca-9d3f45fc570b</t>
  </si>
  <si>
    <t>3538116a</t>
  </si>
  <si>
    <t>e9b8a094-32c9-454a-a23e-a572d91f5f72</t>
  </si>
  <si>
    <t>fc2787ee</t>
  </si>
  <si>
    <t>204c0950-a356-4db1-87c8-b06005a1e9a0</t>
  </si>
  <si>
    <t>4b449471</t>
  </si>
  <si>
    <t>d8c18fea-b56a-4751-ad78-ef9bc0824c64</t>
  </si>
  <si>
    <t>d7d66281</t>
  </si>
  <si>
    <t>650c4e94-7241-417f-a781-22487bc4d64f</t>
  </si>
  <si>
    <t>fc12167e</t>
  </si>
  <si>
    <t>e8a440c4-c825-4a1e-9cfb-e891c34feca6</t>
  </si>
  <si>
    <t>b7b6f537</t>
  </si>
  <si>
    <t>916d78ec-ef8f-48be-b198-2ab2ac8bb82c</t>
  </si>
  <si>
    <t>e9a6aa9b</t>
  </si>
  <si>
    <t>ef5926c9-c9e6-46cc-b905-b7549e2d6fbc</t>
  </si>
  <si>
    <t>2d690908</t>
  </si>
  <si>
    <t>33dbe9e6-81b4-4672-881e-19ee341bbfd1</t>
  </si>
  <si>
    <t>186f6f4d</t>
  </si>
  <si>
    <t>a54ec972-d225-446d-855a-52267c1ab23a</t>
  </si>
  <si>
    <t>6e5deed7</t>
  </si>
  <si>
    <t>9d334276-2fb7-4c6d-aa09-fbf7c3a2e138</t>
  </si>
  <si>
    <t>2e0836f2</t>
  </si>
  <si>
    <t>9728ff99-b309-4843-861e-6219391f2f62</t>
  </si>
  <si>
    <t>ab2b3d37</t>
  </si>
  <si>
    <t>d9c2f43a-2680-4b25-bb3c-801f74aff8f5</t>
  </si>
  <si>
    <t>c9e340ef</t>
  </si>
  <si>
    <t>1f9af7fe-bfaf-426e-8029-4d74c8324d74</t>
  </si>
  <si>
    <t>6d86d131</t>
  </si>
  <si>
    <t>aa13acad-42a4-4e96-af16-93eaa0d6cacd</t>
  </si>
  <si>
    <t>6ad825ac</t>
  </si>
  <si>
    <t>3c214f97-b2b3-45e8-bc6a-a6fbb52a584f</t>
  </si>
  <si>
    <t>eabf92fc</t>
  </si>
  <si>
    <t>114e1a56-1a2b-4dfd-b924-e50daa056f90</t>
  </si>
  <si>
    <t>b257b2ee</t>
  </si>
  <si>
    <t>8f41bef4-a727-43a3-92a8-562187ccdf86</t>
  </si>
  <si>
    <t>f53e43cc</t>
  </si>
  <si>
    <t>fe3db0c1-32ae-402b-a0be-63fa405c4926</t>
  </si>
  <si>
    <t>f081e483</t>
  </si>
  <si>
    <t>f54724cc-1972-4cbd-b641-bd8b46f38fe1</t>
  </si>
  <si>
    <t>3218db00</t>
  </si>
  <si>
    <t>5e4c3ba6-ad84-44e3-a819-e82b3df4551d</t>
  </si>
  <si>
    <t>e5526ea6</t>
  </si>
  <si>
    <t>40be5332-0d9f-4489-9d7d-fd5b8a719872</t>
  </si>
  <si>
    <t>164574d2</t>
  </si>
  <si>
    <t>5e913418-1223-4aab-97e8-04c2d2fc81c1</t>
  </si>
  <si>
    <t>9acccdf3</t>
  </si>
  <si>
    <t>af852f6d-bd44-41f8-877e-2dce9a91e46f</t>
  </si>
  <si>
    <t>958bcf80</t>
  </si>
  <si>
    <t>6027950e-7041-48a0-8ee6-8850d13fd1d6</t>
  </si>
  <si>
    <t>366535d5</t>
  </si>
  <si>
    <t>d4d5a6cd-d8d7-420b-87a3-8f9f07e6d281</t>
  </si>
  <si>
    <t>74187dcd</t>
  </si>
  <si>
    <t>708d5e35-4b0c-4a24-a0b0-4a4074dc1da8</t>
  </si>
  <si>
    <t>1e5f516f</t>
  </si>
  <si>
    <t>8ac3e251-6abe-4a9b-9b5d-297b4ab595b7</t>
  </si>
  <si>
    <t>ae4aa6f5</t>
  </si>
  <si>
    <t>48cb8b4e-f134-4315-a7d4-251c0cdac938</t>
  </si>
  <si>
    <t>df28259f</t>
  </si>
  <si>
    <t>02c38b40-80ba-42d3-afaa-c6a380cfde7f</t>
  </si>
  <si>
    <t>e0338f00</t>
  </si>
  <si>
    <t>92ff6f82-603c-4a17-8ed9-d023e0b70d68</t>
  </si>
  <si>
    <t>69d03aee</t>
  </si>
  <si>
    <t>e4917f09-c90b-4145-87b0-0b82254be596</t>
  </si>
  <si>
    <t>30fcfde1</t>
  </si>
  <si>
    <t>576bd654-360b-400b-978c-5e2402e99a94</t>
  </si>
  <si>
    <t>05062da1</t>
  </si>
  <si>
    <t>fe7ca369-978d-4da0-b583-cc3ed156266f</t>
  </si>
  <si>
    <t>0f9fac9f</t>
  </si>
  <si>
    <t>d77e6f94-c7d1-4394-8eb7-fa4a240ebc19</t>
  </si>
  <si>
    <t>34ac773c</t>
  </si>
  <si>
    <t>5792d484-a008-4339-8793-e25c492492fd</t>
  </si>
  <si>
    <t>692dcb4d</t>
  </si>
  <si>
    <t>fc7a33ee-255b-404b-8f19-10e1def5a0ba</t>
  </si>
  <si>
    <t>2bf2a9f2</t>
  </si>
  <si>
    <t>7fc06c7f-95ca-4791-8e6f-9fb2bed8683c</t>
  </si>
  <si>
    <t>a2ae2162</t>
  </si>
  <si>
    <t>7928725b-c28d-45f0-9fe5-88b6995c335e</t>
  </si>
  <si>
    <t>3eb4e4fe</t>
  </si>
  <si>
    <t>43832526-cf9d-4d36-8752-878779663c0a</t>
  </si>
  <si>
    <t>d298f0e2</t>
  </si>
  <si>
    <t>fb449eb6-687b-4bb5-b90b-7efff6a9aea2</t>
  </si>
  <si>
    <t>4d073453</t>
  </si>
  <si>
    <t>b5ce6718-b7d0-4466-bc3f-961d6dbfc16f</t>
  </si>
  <si>
    <t>e2ca7501</t>
  </si>
  <si>
    <t>32cee3fb-aab7-4b58-a4e2-bd960a22f410</t>
  </si>
  <si>
    <t>5a4a1445</t>
  </si>
  <si>
    <t>51093eb5-1d45-42db-b70f-9afda397fda1</t>
  </si>
  <si>
    <t>8039883e</t>
  </si>
  <si>
    <t>ef334b30-eea8-4c41-a18c-39ac76fa0ce9</t>
  </si>
  <si>
    <t>934f649e</t>
  </si>
  <si>
    <t>94f9d60e-099e-4f18-8307-c1d1d5816ac2</t>
  </si>
  <si>
    <t>224864fb</t>
  </si>
  <si>
    <t>337b5350-241b-49fd-8201-e3c7224080a7</t>
  </si>
  <si>
    <t>96e49fc1</t>
  </si>
  <si>
    <t>659d05f3-7dff-4e0c-a1d0-2caa69ac3b7a</t>
  </si>
  <si>
    <t>3c13d6c4</t>
  </si>
  <si>
    <t>4b8b69c3-744e-4c38-9159-6edd0fc1d1cc</t>
  </si>
  <si>
    <t>9f7279d8</t>
  </si>
  <si>
    <t>eb98120d-0db0-436d-a7a0-b356630277ac</t>
  </si>
  <si>
    <t>a3f9ebb4</t>
  </si>
  <si>
    <t>4570adf7-4dd4-4b0d-9961-93acfe8df2fa</t>
  </si>
  <si>
    <t>aa1f5bfc</t>
  </si>
  <si>
    <t>3b56aa00-0229-4ba5-9895-1c2d9d6ff882</t>
  </si>
  <si>
    <t>c31236aa</t>
  </si>
  <si>
    <t>5205a2f5-6846-4d4d-a339-b9fb23a3f6a3</t>
  </si>
  <si>
    <t>28b7887a</t>
  </si>
  <si>
    <t>bb33294a-c519-497c-83f5-5574474e6dea</t>
  </si>
  <si>
    <t>4fe84369</t>
  </si>
  <si>
    <t>d02c94de-97b0-47e5-b7ab-d2fe27083328</t>
  </si>
  <si>
    <t>e0fddb2a</t>
  </si>
  <si>
    <t>c3624947-1005-4313-bdcf-08a210dd1a4d</t>
  </si>
  <si>
    <t>cecdf535</t>
  </si>
  <si>
    <t>245e7fb7-65ba-4b93-82c0-268e0c3a4ed2</t>
  </si>
  <si>
    <t>40a69f45</t>
  </si>
  <si>
    <t>7ad3636c-643a-438d-8152-21aeb13f5305</t>
  </si>
  <si>
    <t>e110481b</t>
  </si>
  <si>
    <t>2f26c3fb-83a4-491b-a24e-c093320aab4d</t>
  </si>
  <si>
    <t>b313a605</t>
  </si>
  <si>
    <t>1119d1bc-ca2e-4cba-adcd-8fc7b989de2a</t>
  </si>
  <si>
    <t>9dbb4c9a</t>
  </si>
  <si>
    <t>c3f623e7-f10f-4756-bd81-88aee17382b1</t>
  </si>
  <si>
    <t>58771266</t>
  </si>
  <si>
    <t>53c7b09c-7bc3-484a-85d7-43df70408d92</t>
  </si>
  <si>
    <t>049baaca</t>
  </si>
  <si>
    <t>720eae92-a721-48ce-8f75-6ae8af377891</t>
  </si>
  <si>
    <t>172a3744</t>
  </si>
  <si>
    <t>9a198cb0-3e57-4015-a739-485c90ef2823</t>
  </si>
  <si>
    <t>b5aaa490</t>
  </si>
  <si>
    <t>6bd63006-ec4a-4c29-96db-bd85f88b4883</t>
  </si>
  <si>
    <t>b5c1ba69</t>
  </si>
  <si>
    <t>7d6a92af-7549-4673-9abe-9c6829d386e4</t>
  </si>
  <si>
    <t>37c150e6</t>
  </si>
  <si>
    <t>340c5560-d2d2-4045-ba20-388531a8bdd3</t>
  </si>
  <si>
    <t>e8cc659b</t>
  </si>
  <si>
    <t>34281789-c72d-4c89-ab3b-0466038fe2cb</t>
  </si>
  <si>
    <t>853062f1</t>
  </si>
  <si>
    <t>35810b6d-ba9c-4cdb-82a8-a0979d4b4c34</t>
  </si>
  <si>
    <t>726c6ec9</t>
  </si>
  <si>
    <t>0ad9df4d-da40-4e29-84c7-835633c16e04</t>
  </si>
  <si>
    <t>f5dceb28</t>
  </si>
  <si>
    <t>21258d36-9cfb-44e1-9705-8f451a446f67</t>
  </si>
  <si>
    <t>6ac348a6</t>
  </si>
  <si>
    <t>1ff2b715-436c-4428-a601-054a67499682</t>
  </si>
  <si>
    <t>2898631e</t>
  </si>
  <si>
    <t>5bbe77bb-b60a-49c9-b2f4-00f59ddfea11</t>
  </si>
  <si>
    <t>99731296</t>
  </si>
  <si>
    <t>d19d4613-3d79-4efa-b08e-6c27fe10cc69</t>
  </si>
  <si>
    <t>aac51d2b</t>
  </si>
  <si>
    <t>af90574c-91e5-4208-b363-66d388fd598c</t>
  </si>
  <si>
    <t>2ad762cb</t>
  </si>
  <si>
    <t>cd5c29c4-8035-4761-bd85-546f7fe95846</t>
  </si>
  <si>
    <t>a7b2680b</t>
  </si>
  <si>
    <t>356be55c-81eb-40ae-a135-d7d9997043ca</t>
  </si>
  <si>
    <t>1a866a99</t>
  </si>
  <si>
    <t>b8bdc48f-87be-4504-92a0-96f70784d800</t>
  </si>
  <si>
    <t>2e267b9a</t>
  </si>
  <si>
    <t>a327b13f-157f-49b4-b1ec-c3ea8e6813f3</t>
  </si>
  <si>
    <t>e0937b4b</t>
  </si>
  <si>
    <t>79f6ffc5-c72e-4115-a6bb-6ab5fef95486</t>
  </si>
  <si>
    <t>6017c369</t>
  </si>
  <si>
    <t>aeb04dc2-c308-42f0-b953-9f15520f14e0</t>
  </si>
  <si>
    <t>9db63780</t>
  </si>
  <si>
    <t>5941a85d-59e0-42b1-ace0-21ca7a1141c0</t>
  </si>
  <si>
    <t>364577c1</t>
  </si>
  <si>
    <t>dea3a30f-3de4-4968-b0b2-a21e3885a59f</t>
  </si>
  <si>
    <t>709bfd05</t>
  </si>
  <si>
    <t>886b1a83-546a-47c1-ae8d-2dbc9ac7c0cb</t>
  </si>
  <si>
    <t>514d3220</t>
  </si>
  <si>
    <t>5be2b02d-c1df-4473-80d7-8ccfd5c705d4</t>
  </si>
  <si>
    <t>7068ec89</t>
  </si>
  <si>
    <t>5b621b6f-f602-41da-8a15-9c27392edca2</t>
  </si>
  <si>
    <t>55c2dd52</t>
  </si>
  <si>
    <t>8ac34e05-95b3-487f-b745-e9e0d17ec7b6</t>
  </si>
  <si>
    <t>01b8a733</t>
  </si>
  <si>
    <t>b6915d12-a901-4fee-b793-3b39fd666c6a</t>
  </si>
  <si>
    <t>5fb24679</t>
  </si>
  <si>
    <t>585c40db-1dc9-4008-b426-511db4f0ce81</t>
  </si>
  <si>
    <t>83542740</t>
  </si>
  <si>
    <t>c3bf24c9-3d0b-4d22-943b-66e8014e6e89</t>
  </si>
  <si>
    <t>c594a086</t>
  </si>
  <si>
    <t>6c8014d5-aade-4e21-8ea3-7c781adf1cba</t>
  </si>
  <si>
    <t>8605b839</t>
  </si>
  <si>
    <t>a185dc01-4720-44aa-8fd2-ed3ec108d887</t>
  </si>
  <si>
    <t>1ac42761</t>
  </si>
  <si>
    <t>8e0e3d5b-ed7f-4d2a-b22a-033176c9086b</t>
  </si>
  <si>
    <t>be34a4c9</t>
  </si>
  <si>
    <t>f4b57898-3e87-4a9e-9177-3d40c3ac1afa</t>
  </si>
  <si>
    <t>f7618528</t>
  </si>
  <si>
    <t>0041c277-4253-44f3-aa2a-a1d57f2aaf02</t>
  </si>
  <si>
    <t>23a43dfd</t>
  </si>
  <si>
    <t>0590c7a3-2aba-48fd-88e4-a8a5da33934e</t>
  </si>
  <si>
    <t>dd0b8d08</t>
  </si>
  <si>
    <t>b0bbe29b-eacf-4c22-9d5c-bead3d3b99a1</t>
  </si>
  <si>
    <t>efc2f282</t>
  </si>
  <si>
    <t>b93482bb-afee-4270-bab6-01e5abb3d16f</t>
  </si>
  <si>
    <t>bc377391</t>
  </si>
  <si>
    <t>4da90dcd-4ba5-4b4d-a7cd-ed8e865954ac</t>
  </si>
  <si>
    <t>6d624d04</t>
  </si>
  <si>
    <t>5ed24666-e24d-4edc-9979-e7b53a264c00</t>
  </si>
  <si>
    <t>421d0c48</t>
  </si>
  <si>
    <t>3070227a-7498-400b-9b76-d333f847a054</t>
  </si>
  <si>
    <t>5e17a1b9</t>
  </si>
  <si>
    <t>5b0c4449-7420-4367-a267-afb1b27836d5</t>
  </si>
  <si>
    <t>bea12b4e</t>
  </si>
  <si>
    <t>22bda5d6-03d9-4d13-bf7f-2b0cddb344d3</t>
  </si>
  <si>
    <t>a218477d</t>
  </si>
  <si>
    <t>da07f47b-2700-4cc8-8c6c-c1ec984c4f26</t>
  </si>
  <si>
    <t>2c20f451</t>
  </si>
  <si>
    <t>5182072c-9327-4eb0-bfa1-10cecdebe2a7</t>
  </si>
  <si>
    <t>b1b03bc5</t>
  </si>
  <si>
    <t>582678cc-0a44-49a8-a06d-3ba831789537</t>
  </si>
  <si>
    <t>6503f8fa</t>
  </si>
  <si>
    <t>b392dc9c-f0fd-4803-b2b0-d29c04033808</t>
  </si>
  <si>
    <t>7469eb44</t>
  </si>
  <si>
    <t>8d39aa1a-f701-4e3b-8e92-04825620b496</t>
  </si>
  <si>
    <t>ff40524e</t>
  </si>
  <si>
    <t>0784f25c-e8dc-48af-a49b-5ad648001faa</t>
  </si>
  <si>
    <t>43d32e2b</t>
  </si>
  <si>
    <t>6ed11ca2-a7bf-4f4f-bb27-215f232d32e3</t>
  </si>
  <si>
    <t>03ea9d63</t>
  </si>
  <si>
    <t>2bd53b6c-c5ee-46d5-8cc9-0ba457caff28</t>
  </si>
  <si>
    <t>26ff3343</t>
  </si>
  <si>
    <t>935877ea-4253-4f0a-9690-ab5c6d29704a</t>
  </si>
  <si>
    <t>161171bf</t>
  </si>
  <si>
    <t>b76a6bd6-dba7-4d7c-8b10-32f30c0781cd</t>
  </si>
  <si>
    <t>f7be266a</t>
  </si>
  <si>
    <t>48ed1ba2-6d4d-4e26-a92c-686c2ef9d550</t>
  </si>
  <si>
    <t>f122c2b2</t>
  </si>
  <si>
    <t>98614943-9f32-436d-9070-1bb5b100ea13</t>
  </si>
  <si>
    <t>356cbcc4</t>
  </si>
  <si>
    <t>d48d56a3-d1bf-46f7-9434-177fa0e87639</t>
  </si>
  <si>
    <t>092feb04</t>
  </si>
  <si>
    <t>4c9602e1-c8a6-4c9c-a62b-f24e88adec75</t>
  </si>
  <si>
    <t>894527e8</t>
  </si>
  <si>
    <t>fcda6163-b062-4c41-8c19-fa5500e21e29</t>
  </si>
  <si>
    <t>96f68a93</t>
  </si>
  <si>
    <t>4096ef0d-d534-46f8-8d2c-ce10dddba7f4</t>
  </si>
  <si>
    <t>11febb44</t>
  </si>
  <si>
    <t>70359826-14bc-4341-82e7-8ea02128cde5</t>
  </si>
  <si>
    <t>491ffb4d</t>
  </si>
  <si>
    <t>a7e62fcb-324c-4f0d-96ab-40d89619bb3d</t>
  </si>
  <si>
    <t>384a39ef</t>
  </si>
  <si>
    <t>cfc53dce-31fa-4b4f-9e32-4e308308eb1d</t>
  </si>
  <si>
    <t>68389097</t>
  </si>
  <si>
    <t>899382b1-37df-4c61-9e13-38f8f011af9e</t>
  </si>
  <si>
    <t>bcde4ed8</t>
  </si>
  <si>
    <t>0ce6545b-fda5-4e4f-ab3b-fee4080129dc</t>
  </si>
  <si>
    <t>43bea1c5</t>
  </si>
  <si>
    <t>e3729ec0-70a3-4cbd-b4a6-d9a627e4d183</t>
  </si>
  <si>
    <t>6b0866e0</t>
  </si>
  <si>
    <t>d82d5893-3da2-41f6-a9cf-9e18230c248b</t>
  </si>
  <si>
    <t>d02f93df</t>
  </si>
  <si>
    <t>768572df-e491-417b-bb39-2553aa54e993</t>
  </si>
  <si>
    <t>4e30d980</t>
  </si>
  <si>
    <t>83aa1535-8451-4f32-a179-08071367de14</t>
  </si>
  <si>
    <t>68cb633a</t>
  </si>
  <si>
    <t>66b7738a-5dd8-48b7-bd9b-033c9d7bc068</t>
  </si>
  <si>
    <t>cc7ef9cd</t>
  </si>
  <si>
    <t>a8aec2d7-8d9b-4193-a857-151bbb104eba</t>
  </si>
  <si>
    <t>dd2c9070</t>
  </si>
  <si>
    <t>9abf35df-43b3-4a7b-a594-f104f5fd903e</t>
  </si>
  <si>
    <t>e9223a71</t>
  </si>
  <si>
    <t>fe93a3ec-23f6-4259-822d-8b0dfb06511c</t>
  </si>
  <si>
    <t>30160bac</t>
  </si>
  <si>
    <t>a03f3831-a23c-45f6-9791-e00c1818e0ac</t>
  </si>
  <si>
    <t>0582eb94</t>
  </si>
  <si>
    <t>aea25f88-cb66-49d6-a31a-0a0e5ef71694</t>
  </si>
  <si>
    <t>fa571d5a</t>
  </si>
  <si>
    <t>8bef6c30-65a1-43de-8154-fd4eb732b7f9</t>
  </si>
  <si>
    <t>1f8675c8</t>
  </si>
  <si>
    <t>866c416e-717f-4d5b-b196-61ee5b6f619f</t>
  </si>
  <si>
    <t>d3684e77</t>
  </si>
  <si>
    <t>dba4890b-6c70-4671-abed-19a26b8596d8</t>
  </si>
  <si>
    <t>3d4c24d4</t>
  </si>
  <si>
    <t>b44d3523-5ae6-4158-88af-f7b75b24689b</t>
  </si>
  <si>
    <t>8a6bd610</t>
  </si>
  <si>
    <t>bbc6adb8-e32e-4eca-8fd4-e1861f86a7a2</t>
  </si>
  <si>
    <t>57a26517</t>
  </si>
  <si>
    <t>f6a1bc2e-8a5b-4a5a-87f0-2de4d738c814</t>
  </si>
  <si>
    <t>14048e37</t>
  </si>
  <si>
    <t>8303acef-33a3-40fa-b462-53929d6270e6</t>
  </si>
  <si>
    <t>c08d6d26</t>
  </si>
  <si>
    <t>d1b802d7-d44b-42bd-a2ae-233c79ed314d</t>
  </si>
  <si>
    <t>706d8759</t>
  </si>
  <si>
    <t>59d4d053-2fd3-47f6-8a24-b203a9ea8652</t>
  </si>
  <si>
    <t>330d8249</t>
  </si>
  <si>
    <t>39f23b83-16db-4aa0-b08c-31ef688203e8</t>
  </si>
  <si>
    <t>b6e3ed70</t>
  </si>
  <si>
    <t>ce73e5f2-e080-457e-990f-9cc817933729</t>
  </si>
  <si>
    <t>2aec0056</t>
  </si>
  <si>
    <t>5603246a-3ef6-4fd4-bf9f-a6f41f262ade</t>
  </si>
  <si>
    <t>d863f324</t>
  </si>
  <si>
    <t>6c532c62-1b70-4de3-9ba7-199427655e03</t>
  </si>
  <si>
    <t>7df350c0</t>
  </si>
  <si>
    <t>7c9e4f52-7d25-45ed-b9e6-a5bea7af5bc5</t>
  </si>
  <si>
    <t>5955e44e</t>
  </si>
  <si>
    <t>2ecfe844-3f9b-4052-a757-9660608d9ca0</t>
  </si>
  <si>
    <t>21f9ea15</t>
  </si>
  <si>
    <t>35e40432-2c5f-423a-9fd4-ace034a6c88a</t>
  </si>
  <si>
    <t>5def6d25</t>
  </si>
  <si>
    <t>ca7adcf9-fc0a-4d75-81d8-e118fdfa9c87</t>
  </si>
  <si>
    <t>433c8522</t>
  </si>
  <si>
    <t>7d851f2c-3370-4ac2-87a0-9d9adce79154</t>
  </si>
  <si>
    <t>0ea213f3</t>
  </si>
  <si>
    <t>373b56ba-3bca-40fc-bf8c-7322b151d66e</t>
  </si>
  <si>
    <t>dd477354</t>
  </si>
  <si>
    <t>3b2e8a1f-58e6-475e-8225-a4a5b668def3</t>
  </si>
  <si>
    <t>9a73ada2</t>
  </si>
  <si>
    <t>08bd3dfb-fc21-4ca4-82b4-4f212f3cc894</t>
  </si>
  <si>
    <t>1bbdc8bc</t>
  </si>
  <si>
    <t>a95a83ac-56d0-4e8f-8358-902f5adb525e</t>
  </si>
  <si>
    <t>d9eaa5bd</t>
  </si>
  <si>
    <t>ea477d0e-40bf-4f07-979f-c81e96ad9c06</t>
  </si>
  <si>
    <t>a2f51dac</t>
  </si>
  <si>
    <t>b4aaf305-58fa-49a5-bb75-864587792ac7</t>
  </si>
  <si>
    <t>668b4eb2</t>
  </si>
  <si>
    <t>94f6ace9-707a-4ef5-a2b5-20394fd7b894</t>
  </si>
  <si>
    <t>2e53ca00</t>
  </si>
  <si>
    <t>4e7ee63c-9014-4458-b321-f9a18d45a1e9</t>
  </si>
  <si>
    <t>e5abc9f4</t>
  </si>
  <si>
    <t>1e7cd071-c7fc-4d2e-a67b-cba1259e0644</t>
  </si>
  <si>
    <t>0a2a5f3c</t>
  </si>
  <si>
    <t>06dc10d9-5e7c-45ac-a17a-83ec490f8372</t>
  </si>
  <si>
    <t>8a3dc208</t>
  </si>
  <si>
    <t>595aa685-04e7-4c67-b1b9-6ef0380bf692</t>
  </si>
  <si>
    <t>7a2cac54</t>
  </si>
  <si>
    <t>1ee06a0d-88fe-4c41-b524-db26680d55f9</t>
  </si>
  <si>
    <t>7fbac3f5</t>
  </si>
  <si>
    <t>623ddbf2-86f7-4b28-8f11-93b987a88631</t>
  </si>
  <si>
    <t>5228075b</t>
  </si>
  <si>
    <t>94efd6b2-d88b-4dcf-a068-d6b9123def8e</t>
  </si>
  <si>
    <t>f7cad49c</t>
  </si>
  <si>
    <t>d84bf053-1d94-4e6e-bf43-3ff942914781</t>
  </si>
  <si>
    <t>f66c3c80</t>
  </si>
  <si>
    <t>09243b6f-fb27-46b9-8462-fcb65db49efd</t>
  </si>
  <si>
    <t>1c644809</t>
  </si>
  <si>
    <t>e41f0d3e-c8de-45e7-990a-c9deb510c8d4</t>
  </si>
  <si>
    <t>3f7e85b8</t>
  </si>
  <si>
    <t>ae16b817-e713-43c4-8c4c-da4d4fcc2db2</t>
  </si>
  <si>
    <t>dd907748</t>
  </si>
  <si>
    <t>ed8b73ba-64c3-4eb4-8768-2670995439a5</t>
  </si>
  <si>
    <t>adbfa335</t>
  </si>
  <si>
    <t>3879439c-4504-4b95-9d7f-e3154dc73868</t>
  </si>
  <si>
    <t>79fbc588</t>
  </si>
  <si>
    <t>f1f36511-b22e-4400-ab45-d0324e02e019</t>
  </si>
  <si>
    <t>51077fd7</t>
  </si>
  <si>
    <t>fa5db517-fa1d-48d1-b470-a3550407eb40</t>
  </si>
  <si>
    <t>cd1a6405</t>
  </si>
  <si>
    <t>5882a985-9238-49b5-afbf-8df60a666e29</t>
  </si>
  <si>
    <t>526364a8</t>
  </si>
  <si>
    <t>77c8ed6d-5b92-4042-9a0f-8806c7781048</t>
  </si>
  <si>
    <t>4c6572d5</t>
  </si>
  <si>
    <t>6de5b47c-7f9b-45de-aa14-1baa135d8fd1</t>
  </si>
  <si>
    <t>ed9f15c9</t>
  </si>
  <si>
    <t>a4843088-09ab-45df-b8c5-9a91d02e8d7b</t>
  </si>
  <si>
    <t>ac2e8331</t>
  </si>
  <si>
    <t>74097f3d-2327-4f61-af09-83223a5dc6fe</t>
  </si>
  <si>
    <t>f15fce35</t>
  </si>
  <si>
    <t>48028f50-f4ff-4be5-b06f-da99bfadd796</t>
  </si>
  <si>
    <t>7896dd39</t>
  </si>
  <si>
    <t>b4341582-9c06-4720-9d81-181ee1cae9ec</t>
  </si>
  <si>
    <t>2217d5a7</t>
  </si>
  <si>
    <t>2790f56a-a304-4b21-b0b2-be6f98802054</t>
  </si>
  <si>
    <t>34c0fe13</t>
  </si>
  <si>
    <t>a9626e53-3536-475e-b2f8-cada008e947e</t>
  </si>
  <si>
    <t>bc80a646</t>
  </si>
  <si>
    <t>57f9abb4-d7eb-47fd-9043-0955293b1a4c</t>
  </si>
  <si>
    <t>0229da4c</t>
  </si>
  <si>
    <t>1ca70e39-9b68-42bb-a372-081f57b91383</t>
  </si>
  <si>
    <t>bb3e624d</t>
  </si>
  <si>
    <t>d24d6a46-f0df-4aa1-9e30-34733ae43c07</t>
  </si>
  <si>
    <t>24dd65fd</t>
  </si>
  <si>
    <t>8e4c9cf9-f8c1-4b5b-b381-e31949b15ca1</t>
  </si>
  <si>
    <t>d9681575</t>
  </si>
  <si>
    <t>a819814c-0161-4c37-a740-264d9290053b</t>
  </si>
  <si>
    <t>c9558888</t>
  </si>
  <si>
    <t>1ce83144-22ef-44b4-aede-eaded30f162f</t>
  </si>
  <si>
    <t>5ae2a753</t>
  </si>
  <si>
    <t>621407a1-a9c9-4cfe-aba0-83707aa55e6e</t>
  </si>
  <si>
    <t>17125315</t>
  </si>
  <si>
    <t>f8221c2e-7248-401e-9429-f27c5c0d6db1</t>
  </si>
  <si>
    <t>fdb08367</t>
  </si>
  <si>
    <t>8764fcde-9e96-41de-83e3-3313d18691ef</t>
  </si>
  <si>
    <t>55075861</t>
  </si>
  <si>
    <t>4789de9e-4970-4d98-a1d2-7df722dc6026</t>
  </si>
  <si>
    <t>4037d1c0</t>
  </si>
  <si>
    <t>a3923c72-25a2-4bc4-90ea-85af09ff323b</t>
  </si>
  <si>
    <t>ff3ef026</t>
  </si>
  <si>
    <t>f0e9b990-15df-4f0f-aa6b-b65b0cb9859c</t>
  </si>
  <si>
    <t>4753490a</t>
  </si>
  <si>
    <t>0944760f-1669-48f9-b869-b67a1a89b338</t>
  </si>
  <si>
    <t>0dd08157</t>
  </si>
  <si>
    <t>c1905f93-d872-4e69-b901-7bd0bcc08e36</t>
  </si>
  <si>
    <t>5e725682</t>
  </si>
  <si>
    <t>0be7a7ca-eab1-4e3f-bda2-667a140c0ec9</t>
  </si>
  <si>
    <t>db88b5a8</t>
  </si>
  <si>
    <t>c798266c-6b65-4bc4-aaad-78be53066481</t>
  </si>
  <si>
    <t>4bc9779a</t>
  </si>
  <si>
    <t>e92a5ee9-58a8-4dfe-9b39-b089394628c4</t>
  </si>
  <si>
    <t>cb66eb5a</t>
  </si>
  <si>
    <t>9c39d292-3359-491e-98c7-32125c2343e3</t>
  </si>
  <si>
    <t>dc348b64</t>
  </si>
  <si>
    <t>a5e6b8fc-16a4-4316-91a0-7a498d30254f</t>
  </si>
  <si>
    <t>8953c211</t>
  </si>
  <si>
    <t>8438d755-c5c2-4b94-ad0f-5f977061c021</t>
  </si>
  <si>
    <t>a63a1014</t>
  </si>
  <si>
    <t>5de55400-4caa-4f16-9253-13d2e23a381c</t>
  </si>
  <si>
    <t>0d04ee35</t>
  </si>
  <si>
    <t>9900193c-62d9-4d13-afe2-d9092338168c</t>
  </si>
  <si>
    <t>bee85bfa</t>
  </si>
  <si>
    <t>72c64bfe-35f6-4776-89c4-d0cc22d0f7de</t>
  </si>
  <si>
    <t>519d8c17</t>
  </si>
  <si>
    <t>c8db2a63-db16-491b-81ab-897b97791131</t>
  </si>
  <si>
    <t>92d8a25d</t>
  </si>
  <si>
    <t>5bd47f7d-6acb-46b6-9345-c2f1f80f9720</t>
  </si>
  <si>
    <t>31535fba</t>
  </si>
  <si>
    <t>a5e71456-d3aa-429d-9171-f9a5c09edcc6</t>
  </si>
  <si>
    <t>fdf3ecc8</t>
  </si>
  <si>
    <t>3396da79-e0cc-444d-a1b7-7bb75cd17c38</t>
  </si>
  <si>
    <t>27aabccb</t>
  </si>
  <si>
    <t>fa146e63-c63d-4071-b481-a84af2d8ff59</t>
  </si>
  <si>
    <t>98b41eea</t>
  </si>
  <si>
    <t>f4612a1e-91f3-42a7-9747-c17469606f35</t>
  </si>
  <si>
    <t>1f7d97d8</t>
  </si>
  <si>
    <t>0577829c-a4dd-439d-a390-5fe103e243d7</t>
  </si>
  <si>
    <t>134fce76</t>
  </si>
  <si>
    <t>a9bd2351-d917-4e7f-93d7-db153ac28f34</t>
  </si>
  <si>
    <t>1e207fa5</t>
  </si>
  <si>
    <t>062342cd-4958-41a9-b94e-39b128e0f6a0</t>
  </si>
  <si>
    <t>28401d53</t>
  </si>
  <si>
    <t>f97778d3-cba1-4808-95d3-74c7dd46d89f</t>
  </si>
  <si>
    <t>623af865</t>
  </si>
  <si>
    <t>3fee2899-a1d6-4592-9614-2d12a627abce</t>
  </si>
  <si>
    <t>74f8c8c9</t>
  </si>
  <si>
    <t>a601441f-6126-44d1-b9e1-05747e706476</t>
  </si>
  <si>
    <t>9180c44a</t>
  </si>
  <si>
    <t>65f263e0-caf0-4bd3-a785-72d1de50b8b5</t>
  </si>
  <si>
    <t>79f4b6b6</t>
  </si>
  <si>
    <t>1af0fa56-a1a6-4568-8fe1-f42f56de7e29</t>
  </si>
  <si>
    <t>e15c9538</t>
  </si>
  <si>
    <t>6e408b4a-6fe5-4ff5-9337-edee1120c7b7</t>
  </si>
  <si>
    <t>b15c0ff5</t>
  </si>
  <si>
    <t>77e5e264-b30f-4404-b1de-d67b681a0391</t>
  </si>
  <si>
    <t>5f5f8478</t>
  </si>
  <si>
    <t>1feea9ca-90ab-4352-9fe1-276422fe2113</t>
  </si>
  <si>
    <t>5bb45a9e</t>
  </si>
  <si>
    <t>72c27913-6daa-45e3-a6f7-83de7e6ca0e6</t>
  </si>
  <si>
    <t>d647aeb4</t>
  </si>
  <si>
    <t>f8dd57dd-e86a-4433-be74-63d33c947a9c</t>
  </si>
  <si>
    <t>40ae4246</t>
  </si>
  <si>
    <t>c8169076-dd25-414d-a9f0-a5b008983549</t>
  </si>
  <si>
    <t>207d1a47</t>
  </si>
  <si>
    <t>93d6a8ad-6c66-42bd-be3c-74e97dd52a69</t>
  </si>
  <si>
    <t>a1896b39</t>
  </si>
  <si>
    <t>abd3bede-5d65-4afc-aebe-bfdbae1a92c9</t>
  </si>
  <si>
    <t>9500548e</t>
  </si>
  <si>
    <t>1413d62b-a033-4024-a566-6c21950ff72d</t>
  </si>
  <si>
    <t>53a86148</t>
  </si>
  <si>
    <t>3c071459-4c20-4e5f-9a93-1ffd6093e3c5</t>
  </si>
  <si>
    <t>330fa58e</t>
  </si>
  <si>
    <t>c2b792c3-e1bf-45bb-b5c3-5c5ebd94d9a0</t>
  </si>
  <si>
    <t>858e1785</t>
  </si>
  <si>
    <t>b1ad5ab6-7842-483c-b60b-a20f1eb9b0f9</t>
  </si>
  <si>
    <t>28acf665</t>
  </si>
  <si>
    <t>46127b7b-628e-4dbf-9df2-dcb04c9a0f69</t>
  </si>
  <si>
    <t>99011ebf</t>
  </si>
  <si>
    <t>00029904-7db1-4d39-b6bc-652250ae9ca2</t>
  </si>
  <si>
    <t>fb5416be</t>
  </si>
  <si>
    <t>ab3f1b3a-0bc0-4a22-8afe-1bbfd42d8223</t>
  </si>
  <si>
    <t>b612f999</t>
  </si>
  <si>
    <t>25ed9cbe-f47e-43fc-a8f2-95327b0fb627</t>
  </si>
  <si>
    <t>3207488a</t>
  </si>
  <si>
    <t>9946dc24-8803-45e7-9b17-8d86527e5afd</t>
  </si>
  <si>
    <t>a8614454</t>
  </si>
  <si>
    <t>7d95a14e-7830-4d8c-8169-4f16bc18dcc8</t>
  </si>
  <si>
    <t>aad954d7</t>
  </si>
  <si>
    <t>3786a348-5c00-481d-b0d2-509cb19a08f5</t>
  </si>
  <si>
    <t>5f08a4d8</t>
  </si>
  <si>
    <t>f0e66860-63f1-44fb-ae78-0969d77ca03d</t>
  </si>
  <si>
    <t>295f39ff</t>
  </si>
  <si>
    <t>c1b64734-c21a-4daf-8c2a-4f46c5611ba9</t>
  </si>
  <si>
    <t>5be608b5</t>
  </si>
  <si>
    <t>1e5cc1d4-10f9-4635-8608-3a079422ea1a</t>
  </si>
  <si>
    <t>d9d04727</t>
  </si>
  <si>
    <t>d0c63fa5-8a93-476b-8fc8-ff2d66beec08</t>
  </si>
  <si>
    <t>553207be</t>
  </si>
  <si>
    <t>8b62ea90-21f6-4785-a7a7-da9cf1ed6dac</t>
  </si>
  <si>
    <t>f1c4ab9f</t>
  </si>
  <si>
    <t>38d9fa7e-d81e-472b-885e-4c0c975bd408</t>
  </si>
  <si>
    <t>19bb9bff</t>
  </si>
  <si>
    <t>1cc63ef9-7efe-4a52-bac2-e38ffab5c2fe</t>
  </si>
  <si>
    <t>5d34c62a</t>
  </si>
  <si>
    <t>050dcb9a-d3ec-442c-b97b-ff19e75763a5</t>
  </si>
  <si>
    <t>16832729</t>
  </si>
  <si>
    <t>3f51a1bf-7dd8-4f60-b3b8-aa53939d793d</t>
  </si>
  <si>
    <t>f437f6ad</t>
  </si>
  <si>
    <t>cb146b1c-1fdd-419c-b7bc-d5ee748fa89c</t>
  </si>
  <si>
    <t>fe284ade</t>
  </si>
  <si>
    <t>9d6daa32-58e6-46df-8a59-cf444869631e</t>
  </si>
  <si>
    <t>7d8a6cec</t>
  </si>
  <si>
    <t>6fefea61-2dd3-4711-945a-a449cf089a38</t>
  </si>
  <si>
    <t>96a16459</t>
  </si>
  <si>
    <t>9bd541d8-fe78-4897-acd9-e9eebd991ea0</t>
  </si>
  <si>
    <t>a49c3be2</t>
  </si>
  <si>
    <t>7c54d65b-2c11-4009-8825-dd2bcf0e6697</t>
  </si>
  <si>
    <t>806319b2</t>
  </si>
  <si>
    <t>c0e318a6-8955-4659-b45f-f167d947e92c</t>
  </si>
  <si>
    <t>5fae3be0</t>
  </si>
  <si>
    <t>4ea542ed-c0cf-46da-a740-b89182618ef4</t>
  </si>
  <si>
    <t>42fd8107</t>
  </si>
  <si>
    <t>614115ee-d41d-4ee4-940a-b6f8c3de379e</t>
  </si>
  <si>
    <t>6e7ee9b6</t>
  </si>
  <si>
    <t>23dab4b1-a251-4284-9ccf-8b31aa43bfa0</t>
  </si>
  <si>
    <t>70c5bcdc</t>
  </si>
  <si>
    <t>cc14c119-cf48-4ac2-952a-367563c36a0e</t>
  </si>
  <si>
    <t>a5ebe1b7</t>
  </si>
  <si>
    <t>68d74a9f-9386-4f98-ba6b-4797356c209a</t>
  </si>
  <si>
    <t>7d06d01b</t>
  </si>
  <si>
    <t>45c57904-5f60-4937-a552-6934e4fbfc18</t>
  </si>
  <si>
    <t>e48b88e3</t>
  </si>
  <si>
    <t>ff29c035-1aad-4d74-8aaf-3febfc5f030b</t>
  </si>
  <si>
    <t>f8521c03</t>
  </si>
  <si>
    <t>70c4ea96-8b3f-4ed8-a672-38ac2427fba8</t>
  </si>
  <si>
    <t>3df6057e</t>
  </si>
  <si>
    <t>d7041421-3cb3-4c5f-a312-409813354821</t>
  </si>
  <si>
    <t>d830a295</t>
  </si>
  <si>
    <t>6a7ddde9-d9f7-4acb-87ea-bb194e23c88a</t>
  </si>
  <si>
    <t>38423b3e</t>
  </si>
  <si>
    <t>a0958499-7203-4196-90b1-0564f533c3dd</t>
  </si>
  <si>
    <t>75c17c91</t>
  </si>
  <si>
    <t>d96dc9f3-de5d-49fa-a752-91ba3a1d1135</t>
  </si>
  <si>
    <t>8d3ba80a</t>
  </si>
  <si>
    <t>45c9f254-74cf-426a-a0c2-16199c3b1056</t>
  </si>
  <si>
    <t>6f193e14</t>
  </si>
  <si>
    <t>c965621b-283a-4b3f-b35c-ba2f05d7c763</t>
  </si>
  <si>
    <t>b614ac58</t>
  </si>
  <si>
    <t>744a5d83-16da-45ff-a628-0292ee050fb6</t>
  </si>
  <si>
    <t>0adc7fc9</t>
  </si>
  <si>
    <t>06b10288-0027-4344-b776-508d76d89f29</t>
  </si>
  <si>
    <t>e2e68cad</t>
  </si>
  <si>
    <t>034926c2-f954-414f-9416-272f91cdb407</t>
  </si>
  <si>
    <t>801983c4</t>
  </si>
  <si>
    <t>3af8c696-f9da-49ba-9db4-3c97b8182c5d</t>
  </si>
  <si>
    <t>8855527c</t>
  </si>
  <si>
    <t>49576e13-1a1a-4ca3-91fa-41cd2b4dd782</t>
  </si>
  <si>
    <t>98ac890c</t>
  </si>
  <si>
    <t>904db738-7493-4565-b243-351bc97eaaa1</t>
  </si>
  <si>
    <t>44215e98</t>
  </si>
  <si>
    <t>eb959ed3-4567-4e1b-a8a1-322ac21939e7</t>
  </si>
  <si>
    <t>f9b87209</t>
  </si>
  <si>
    <t>b703508a-6107-4d41-92ff-bf670fdf4ec2</t>
  </si>
  <si>
    <t>178f36fd</t>
  </si>
  <si>
    <t>c6641700-6250-4eae-80cd-897dfe682674</t>
  </si>
  <si>
    <t>9cb0d784</t>
  </si>
  <si>
    <t>9fd14667-2262-47d4-9d9c-2cb35a898e5f</t>
  </si>
  <si>
    <t>4386e646</t>
  </si>
  <si>
    <t>94c1ec72-25a9-43dd-8d3d-7ec3eec7e64a</t>
  </si>
  <si>
    <t>051b5ef3</t>
  </si>
  <si>
    <t>e6e0f678-cada-4aff-9908-58297b84e4e8</t>
  </si>
  <si>
    <t>356ce2a5</t>
  </si>
  <si>
    <t>908f82f7-e641-4f74-8f76-d85e767dcc7b</t>
  </si>
  <si>
    <t>fb72067c</t>
  </si>
  <si>
    <t>8254e2b0-19ed-4cdd-bc54-43f3da638023</t>
  </si>
  <si>
    <t>12306da9</t>
  </si>
  <si>
    <t>eff5f2c7-b89c-4322-a132-3fa7f6dc97bc</t>
  </si>
  <si>
    <t>3491e119</t>
  </si>
  <si>
    <t>b0cdfe2e-a1ee-4b0c-a335-07fa339cc3ed</t>
  </si>
  <si>
    <t>7632a3f5</t>
  </si>
  <si>
    <t>99d2d9a5-4643-4969-9aab-b4af6c2ac09a</t>
  </si>
  <si>
    <t>c3fddcf5</t>
  </si>
  <si>
    <t>16c08df8-03c3-4aa1-ae63-f78ae886995e</t>
  </si>
  <si>
    <t>9edfdc84</t>
  </si>
  <si>
    <t>5937576f-18d4-48d5-9099-8cb37e734ab5</t>
  </si>
  <si>
    <t>dde25b37</t>
  </si>
  <si>
    <t>216a3191-cdc3-4a73-9c58-33d92486f44c</t>
  </si>
  <si>
    <t>cfc93faf</t>
  </si>
  <si>
    <t>1571f1c7-a17f-4b1d-8a4a-ce422054c825</t>
  </si>
  <si>
    <t>cf3540e8</t>
  </si>
  <si>
    <t>c888daf1-89d3-4a9b-9041-d002ed5004b5</t>
  </si>
  <si>
    <t>1f6cec3c</t>
  </si>
  <si>
    <t>26948166-da0f-4822-8606-db0fc3efaf72</t>
  </si>
  <si>
    <t>73254ac5</t>
  </si>
  <si>
    <t>0bfb4046-41a3-49ee-a079-bc07cd508918</t>
  </si>
  <si>
    <t>6a3a7857</t>
  </si>
  <si>
    <t>d52d85c9-7c65-4dad-90d2-e868c3185224</t>
  </si>
  <si>
    <t>55149e50</t>
  </si>
  <si>
    <t>4cb4554b-d766-4fb4-ba67-4f870f52c210</t>
  </si>
  <si>
    <t>288ce26a</t>
  </si>
  <si>
    <t>b84800ec-58c6-49fe-b288-b12b6def31ce</t>
  </si>
  <si>
    <t>42c5d9b5</t>
  </si>
  <si>
    <t>2e28d837-8618-4b25-b511-7276612c56ef</t>
  </si>
  <si>
    <t>1389d2a5</t>
  </si>
  <si>
    <t>c3d0c01e-f794-466b-9149-f7959c34ff76</t>
  </si>
  <si>
    <t>8d64a112</t>
  </si>
  <si>
    <t>dc7da619-3446-4d54-b561-472fb10dcd4d</t>
  </si>
  <si>
    <t>351fbc15</t>
  </si>
  <si>
    <t>a84da350-8b50-4b4d-90da-f8bce3dd9efe</t>
  </si>
  <si>
    <t>5a768312</t>
  </si>
  <si>
    <t>698dc392-914d-4db1-ba31-014888b59914</t>
  </si>
  <si>
    <t>672c359f</t>
  </si>
  <si>
    <t>f217be10-1b35-497b-9b76-67432e7dc826</t>
  </si>
  <si>
    <t>1e7ae6a0</t>
  </si>
  <si>
    <t>956b0664-dcbf-465b-8fcd-d2ab336fe289</t>
  </si>
  <si>
    <t>4ea6a1f1</t>
  </si>
  <si>
    <t>2a59e071-66bd-4315-afbe-4b14d4860ae0</t>
  </si>
  <si>
    <t>20eda27a</t>
  </si>
  <si>
    <t>7493827f-d850-4cfe-a175-4cd8a743f4b4</t>
  </si>
  <si>
    <t>a350513f</t>
  </si>
  <si>
    <t>4d048cef-6574-4e44-95a2-3fa446942582</t>
  </si>
  <si>
    <t>b67574fc</t>
  </si>
  <si>
    <t>6b87b310-5623-4d7d-8cd6-a5c1d2fe013d</t>
  </si>
  <si>
    <t>03d0a750</t>
  </si>
  <si>
    <t>33ca4f7e-432c-4618-96a1-ecfc915b25fa</t>
  </si>
  <si>
    <t>e33bc684</t>
  </si>
  <si>
    <t>af47eb8a-27ab-4c5f-9bb9-114dc47b0fb1</t>
  </si>
  <si>
    <t>3238e5d4</t>
  </si>
  <si>
    <t>371a5966-8740-430e-a34e-e15d27ba385f</t>
  </si>
  <si>
    <t>6ead6c65</t>
  </si>
  <si>
    <t>cc222c51-82c9-4bdf-b5bb-2710a51e3573</t>
  </si>
  <si>
    <t>5952128e</t>
  </si>
  <si>
    <t>36a439b1-b28a-4ed6-aafb-232d3a268c3f</t>
  </si>
  <si>
    <t>09b3bf0b</t>
  </si>
  <si>
    <t>091445f3-4241-4ce0-a96e-60a6f37724e9</t>
  </si>
  <si>
    <t>a8de0657</t>
  </si>
  <si>
    <t>e3769968-9800-48f8-ab5f-4be9a0c4dc3e</t>
  </si>
  <si>
    <t>a0c24390</t>
  </si>
  <si>
    <t>cc053946-af6c-414b-bcda-2e2b1ef4b6ba</t>
  </si>
  <si>
    <t>ee7bebaf</t>
  </si>
  <si>
    <t>33d2cc69-1667-4326-8802-c7ec704f8666</t>
  </si>
  <si>
    <t>cc430baa</t>
  </si>
  <si>
    <t>92e68ece-0aaf-4559-bd3e-8c11284434a1</t>
  </si>
  <si>
    <t>222b56ce</t>
  </si>
  <si>
    <t>c7f37c71-f4ba-472c-ba98-ba61398292df</t>
  </si>
  <si>
    <t>f5855587</t>
  </si>
  <si>
    <t>b7a40700-7c91-44a5-baff-78b96153c104</t>
  </si>
  <si>
    <t>8090c724</t>
  </si>
  <si>
    <t>c855a584-643a-4649-a6b3-6694495472e3</t>
  </si>
  <si>
    <t>9d3f474f</t>
  </si>
  <si>
    <t>3cbbd301-6143-422a-b73b-6402537eeb3d</t>
  </si>
  <si>
    <t>6af53499</t>
  </si>
  <si>
    <t>420f7bd2-9bd1-4835-8013-bcb8d3c0a624</t>
  </si>
  <si>
    <t>9f04fe7d</t>
  </si>
  <si>
    <t>15cb0d5b-e8e5-4a48-945a-21ff93df422e</t>
  </si>
  <si>
    <t>d950e2e7</t>
  </si>
  <si>
    <t>84ff36af-fbe0-4230-aff5-09d5e96b3260</t>
  </si>
  <si>
    <t>4835fedb</t>
  </si>
  <si>
    <t>4bc41766-1387-479d-a75d-8bff4aa7c69e</t>
  </si>
  <si>
    <t>c8c4fcfd</t>
  </si>
  <si>
    <t>6366d6c7-0961-410f-bbd1-e02dfd5e9361</t>
  </si>
  <si>
    <t>8a558d09</t>
  </si>
  <si>
    <t>6ad33e9a-ec02-4391-904e-9c136d71116b</t>
  </si>
  <si>
    <t>fa5fc6c9</t>
  </si>
  <si>
    <t>b2279878-f8d2-4d7c-9cf7-9eb2d1b22269</t>
  </si>
  <si>
    <t>3f6eaf03</t>
  </si>
  <si>
    <t>f28d0374-5280-41b8-95d9-5a06ccce2ef5</t>
  </si>
  <si>
    <t>079af02c</t>
  </si>
  <si>
    <t>b9e43648-941d-4d90-8b90-cce4d04cfa58</t>
  </si>
  <si>
    <t>3167123b</t>
  </si>
  <si>
    <t>ee746c72-6cf4-47f2-a879-1e90c76ffe45</t>
  </si>
  <si>
    <t>11934319</t>
  </si>
  <si>
    <t>89d85e5c-bf10-4f34-9dd1-9d685fb71c63</t>
  </si>
  <si>
    <t>74c449df</t>
  </si>
  <si>
    <t>7412d432-35bb-419e-8ac0-4a686fba18a7</t>
  </si>
  <si>
    <t>b54bfe19</t>
  </si>
  <si>
    <t>8c46ef0e-075d-4f16-bec3-16e5773b2a08</t>
  </si>
  <si>
    <t>14c088fd</t>
  </si>
  <si>
    <t>34129cc4-5f93-40a0-9200-94205db75c73</t>
  </si>
  <si>
    <t>50885a38</t>
  </si>
  <si>
    <t>e0362488-8007-4804-b7d6-dc24df02e064</t>
  </si>
  <si>
    <t>b3a93c18</t>
  </si>
  <si>
    <t>3cacf86d-63f9-4e5d-8512-f41e4cc2b57d</t>
  </si>
  <si>
    <t>12a6e807</t>
  </si>
  <si>
    <t>7230d352-9906-414f-a7e6-a4a9c71878db</t>
  </si>
  <si>
    <t>6e17dac5</t>
  </si>
  <si>
    <t>ae06371d-4d04-4a52-b06c-6e466f486cf9</t>
  </si>
  <si>
    <t>5825bee5</t>
  </si>
  <si>
    <t>62813a2a-d725-4529-9190-8f0b398ee5fe</t>
  </si>
  <si>
    <t>1c289abd</t>
  </si>
  <si>
    <t>6fcebbc6-906b-4285-95a0-18ae6e170ec5</t>
  </si>
  <si>
    <t>5a4366b1</t>
  </si>
  <si>
    <t>7f25f086-a28f-4f7f-bc6a-961dc8fbe8e1</t>
  </si>
  <si>
    <t>9c314df6</t>
  </si>
  <si>
    <t>7afadeae-2ecb-4e49-bbd1-80c6e2defe8d</t>
  </si>
  <si>
    <t>6bbe5025</t>
  </si>
  <si>
    <t>4c561333-268c-46de-9acb-2e962522bbaf</t>
  </si>
  <si>
    <t>ffe05094</t>
  </si>
  <si>
    <t>6327989b-91c6-453f-acb8-af70a11ee25c</t>
  </si>
  <si>
    <t>e5103248</t>
  </si>
  <si>
    <t>5477648e-80cc-4a0e-b3f0-df71eb9736de</t>
  </si>
  <si>
    <t>1ea8b23d</t>
  </si>
  <si>
    <t>8f388df6-3ae7-49f9-bc82-2624e984c67d</t>
  </si>
  <si>
    <t>043640b7</t>
  </si>
  <si>
    <t>ad6252df-be58-4fd6-8273-c27c26207ba1</t>
  </si>
  <si>
    <t>e342378b</t>
  </si>
  <si>
    <t>00088a46-39d2-4cbd-b917-d2507e88e950</t>
  </si>
  <si>
    <t>e3efcadd</t>
  </si>
  <si>
    <t>68f924b7-6c97-466a-b29f-168a38ff356e</t>
  </si>
  <si>
    <t>43505630</t>
  </si>
  <si>
    <t>21cdf327-2a86-40a1-8592-66cfa4b50db2</t>
  </si>
  <si>
    <t>0e91dc4e</t>
  </si>
  <si>
    <t>e16879eb-9190-4857-8607-f2d062d8a788</t>
  </si>
  <si>
    <t>5414cc79</t>
  </si>
  <si>
    <t>39b28482-0628-4592-9a1f-da705b96775c</t>
  </si>
  <si>
    <t>0ddbd3fe</t>
  </si>
  <si>
    <t>a948874c-9100-488f-9119-42d6512a68f9</t>
  </si>
  <si>
    <t>dea5ff56</t>
  </si>
  <si>
    <t>cf1efae9-3fd7-4146-80b8-3d296cd955b1</t>
  </si>
  <si>
    <t>61e27d2b</t>
  </si>
  <si>
    <t>ce4c56d9-7056-431f-b1e1-81f363a5239d</t>
  </si>
  <si>
    <t>f6f59a2d</t>
  </si>
  <si>
    <t>af5c225b-9428-46d8-981b-5775cda8d84a</t>
  </si>
  <si>
    <t>79a8517b</t>
  </si>
  <si>
    <t>162230b9-f603-4ef6-bbc9-65f4898aa777</t>
  </si>
  <si>
    <t>b3f18ac8</t>
  </si>
  <si>
    <t>37e6f4be-3df2-4122-8e2a-9aa34aa44467</t>
  </si>
  <si>
    <t>c68558c4</t>
  </si>
  <si>
    <t>0bf8ccbf-be84-463b-8772-2993a4709267</t>
  </si>
  <si>
    <t>5a540971</t>
  </si>
  <si>
    <t>050216cc-6ca7-4c32-bed0-a3592ec17421</t>
  </si>
  <si>
    <t>e1ecd490</t>
  </si>
  <si>
    <t>778e0ef1-a08b-408e-b3aa-68dbfc8fc3d7</t>
  </si>
  <si>
    <t>4bb8b446</t>
  </si>
  <si>
    <t>a4b44a51-1ea6-4260-9eca-382757c2966b</t>
  </si>
  <si>
    <t>34c83dbe</t>
  </si>
  <si>
    <t>45aeac96-aee2-4e6a-924f-a60969bd3c53</t>
  </si>
  <si>
    <t>c5ff4da5</t>
  </si>
  <si>
    <t>5a31935a-199d-4466-bbda-a72748a4fd24</t>
  </si>
  <si>
    <t>4c36b536</t>
  </si>
  <si>
    <t>a1c9ed45-fef8-4dfb-aa04-2486e51f8c58</t>
  </si>
  <si>
    <t>b14cab00</t>
  </si>
  <si>
    <t>5bbce7a5-d0c3-4b97-b471-547d87e6f853</t>
  </si>
  <si>
    <t>fbe744bf</t>
  </si>
  <si>
    <t>2b9fcba7-46d6-4a56-b105-3f1aaa9382ef</t>
  </si>
  <si>
    <t>17d00a8c</t>
  </si>
  <si>
    <t>55474532-c44a-4a40-9b18-a656485e35df</t>
  </si>
  <si>
    <t>3494f719</t>
  </si>
  <si>
    <t>1d34d280-58b0-4573-a1e2-a4949238e9f8</t>
  </si>
  <si>
    <t>8b8c80ff</t>
  </si>
  <si>
    <t>6c1d2505-ee78-467d-9dca-6c5e42a10b2f</t>
  </si>
  <si>
    <t>47345b53</t>
  </si>
  <si>
    <t>15b84c35-8d0a-4cae-8622-726e8f8d518f</t>
  </si>
  <si>
    <t>fa2b6eb3</t>
  </si>
  <si>
    <t>08391914-df88-45b8-bcb5-f4e2ac80e79c</t>
  </si>
  <si>
    <t>77a4c3ed</t>
  </si>
  <si>
    <t>0c470f92-c246-449e-acbf-f3ee5ecc702f</t>
  </si>
  <si>
    <t>133aa393</t>
  </si>
  <si>
    <t>c3d6133c-c413-4acf-9d97-772bb0635459</t>
  </si>
  <si>
    <t>1a832966</t>
  </si>
  <si>
    <t>214bede2-6365-4f37-970d-be7cedbc59b8</t>
  </si>
  <si>
    <t>fc3018ac</t>
  </si>
  <si>
    <t>f2b3ff71-6bf8-4ed3-9a5b-471109810e3a</t>
  </si>
  <si>
    <t>c2480960</t>
  </si>
  <si>
    <t>2abd0439-c6c7-4173-a437-2538ae4ae60f</t>
  </si>
  <si>
    <t>487b9a26</t>
  </si>
  <si>
    <t>d18cfa25-c4ea-40e5-b01a-8a2d594fd6e9</t>
  </si>
  <si>
    <t>d6624218</t>
  </si>
  <si>
    <t>d9fdc9f2-7e1d-49bf-970c-4a0efa9f9700</t>
  </si>
  <si>
    <t>0d9c91f6</t>
  </si>
  <si>
    <t>bed98d1d-bdf1-47b4-a708-ff4754e31fa8</t>
  </si>
  <si>
    <t>dd2e22d6</t>
  </si>
  <si>
    <t>20dc133f-b85f-42bc-99af-8f0a13349942</t>
  </si>
  <si>
    <t>6515a9f1</t>
  </si>
  <si>
    <t>950125b0-7c06-49af-a6d2-f8e1f5ad201d</t>
  </si>
  <si>
    <t>2f286dcd</t>
  </si>
  <si>
    <t>264432f3-fc96-4927-982d-7e014394099f</t>
  </si>
  <si>
    <t>4fa45463</t>
  </si>
  <si>
    <t>98b8cb5f-c8b1-4101-a273-0c46e40ddfb6</t>
  </si>
  <si>
    <t>6ea5f094</t>
  </si>
  <si>
    <t>ff008172-37fa-4737-b68c-61e6bf61d35d</t>
  </si>
  <si>
    <t>a8fe2131</t>
  </si>
  <si>
    <t>9eb48211-f0f6-48e9-876a-e2266a473c7d</t>
  </si>
  <si>
    <t>4f09c546</t>
  </si>
  <si>
    <t>0c0173ac-49c6-4d29-a2b4-9f8829de0aa7</t>
  </si>
  <si>
    <t>ef8f2867</t>
  </si>
  <si>
    <t>852c1de5-9333-46c8-a00f-ffaca8c0fbe3</t>
  </si>
  <si>
    <t>57d04b2b</t>
  </si>
  <si>
    <t>7279ba15-297b-4e9e-a479-4260402db17c</t>
  </si>
  <si>
    <t>5377b0a6</t>
  </si>
  <si>
    <t>9d81ffea-5173-4088-971f-42257e31ce96</t>
  </si>
  <si>
    <t>7cb4e74b</t>
  </si>
  <si>
    <t>72162653-9420-4172-a7ba-1b0a85fdc55f</t>
  </si>
  <si>
    <t>a113bb73</t>
  </si>
  <si>
    <t>ad27b2b5-2556-4b3b-acc2-3484d544fa87</t>
  </si>
  <si>
    <t>07e7d89f</t>
  </si>
  <si>
    <t>c6caa581-8837-4078-9739-a15e206b5821</t>
  </si>
  <si>
    <t>b10444b5</t>
  </si>
  <si>
    <t>2f696a78-c180-486b-a9b9-b1e9a7494a24</t>
  </si>
  <si>
    <t>627c748f</t>
  </si>
  <si>
    <t>7968c7b6-d0d0-42f5-8f13-80192030914c</t>
  </si>
  <si>
    <t>984ca1ad</t>
  </si>
  <si>
    <t>09899e1a-167e-4979-9f21-eda2365e7f0a</t>
  </si>
  <si>
    <t>24af1b22</t>
  </si>
  <si>
    <t>0b832e7f-810e-4ad3-99f4-6e3659b1f1c5</t>
  </si>
  <si>
    <t>7d688ecf</t>
  </si>
  <si>
    <t>ba50dbbd-7f63-4376-adbb-6d7752da2c7a</t>
  </si>
  <si>
    <t>6438c85c</t>
  </si>
  <si>
    <t>18369c88-8eb9-463d-8e53-e548006add87</t>
  </si>
  <si>
    <t>a4972c1b</t>
  </si>
  <si>
    <t>197e412b-0155-4457-bf6e-7613ee226a1f</t>
  </si>
  <si>
    <t>22274d1b</t>
  </si>
  <si>
    <t>c2abf678-00e4-4f06-9768-250213ce5629</t>
  </si>
  <si>
    <t>a43a99be</t>
  </si>
  <si>
    <t>d4b9780a-0331-48f2-a3a5-342bd2e93121</t>
  </si>
  <si>
    <t>6b12f800</t>
  </si>
  <si>
    <t>0488a966-7a3f-44d2-a6c3-c61288deb250</t>
  </si>
  <si>
    <t>19c734e5</t>
  </si>
  <si>
    <t>f8025fed-1e2f-44b0-ba5e-6e1526a2ad56</t>
  </si>
  <si>
    <t>dc1ba881</t>
  </si>
  <si>
    <t>0a45150b-362b-4a2b-b254-95a950ebac6f</t>
  </si>
  <si>
    <t>1c5fbf2f</t>
  </si>
  <si>
    <t>716710bb-61e2-4d4c-871d-157b5a6a6397</t>
  </si>
  <si>
    <t>8912773e</t>
  </si>
  <si>
    <t>36f28ea8-68fe-4d26-8d5b-436d9c424dd4</t>
  </si>
  <si>
    <t>e706579b</t>
  </si>
  <si>
    <t>038c1ef0-0683-4ac7-838c-c7142f6735e4</t>
  </si>
  <si>
    <t>bd182c17</t>
  </si>
  <si>
    <t>28b13128-eeeb-4473-a42b-29d4b6e8ab15</t>
  </si>
  <si>
    <t>fbe55d91</t>
  </si>
  <si>
    <t>bbc2ae41-3d51-46cc-bf34-254d4388a44a</t>
  </si>
  <si>
    <t>a27ca74d</t>
  </si>
  <si>
    <t>feda7f36-935d-445b-b7bf-552129282fad</t>
  </si>
  <si>
    <t>55768d98</t>
  </si>
  <si>
    <t>90ba9cdf-240c-425f-88bd-255d5eaf7214</t>
  </si>
  <si>
    <t>7cb33987</t>
  </si>
  <si>
    <t>2f860a0b-11dd-4751-8a16-105f409697d7</t>
  </si>
  <si>
    <t>3048a6ed</t>
  </si>
  <si>
    <t>b2383ce0-ac1d-4238-a8a9-d9d4661ee397</t>
  </si>
  <si>
    <t>d8a00c49</t>
  </si>
  <si>
    <t>8c6be63b-d76d-4c49-93af-3b49c30b8964</t>
  </si>
  <si>
    <t>f0ea59a3</t>
  </si>
  <si>
    <t>8f69c745-5382-4692-856f-ce7621d4dd43</t>
  </si>
  <si>
    <t>7da5a845</t>
  </si>
  <si>
    <t>63041525-605e-48ed-a009-027f479abee2</t>
  </si>
  <si>
    <t>d8308c23</t>
  </si>
  <si>
    <t>957339b1-e82a-4ec2-b5f3-e61b4288cd42</t>
  </si>
  <si>
    <t>5049230a</t>
  </si>
  <si>
    <t>c7c16f84-8291-4e61-9cbc-f2d62743c222</t>
  </si>
  <si>
    <t>e33501a3</t>
  </si>
  <si>
    <t>8534e001-2172-4ed3-aa69-a9da5670f2b7</t>
  </si>
  <si>
    <t>58134c4a</t>
  </si>
  <si>
    <t>c86f645d-5764-4b51-afdc-c7b41a827fd5</t>
  </si>
  <si>
    <t>2925fb41</t>
  </si>
  <si>
    <t>ea772c9b-8ce2-4492-ba5a-a7ec4f464061</t>
  </si>
  <si>
    <t>282cb644</t>
  </si>
  <si>
    <t>9112bfcd-2fbe-47ff-bb9d-9fe52c159879</t>
  </si>
  <si>
    <t>2ed41e70</t>
  </si>
  <si>
    <t>0e9646ff-faea-4212-96f8-17cc0abf4e88</t>
  </si>
  <si>
    <t>ea6b0754</t>
  </si>
  <si>
    <t>128e5813-4141-4172-8887-5917389d2272</t>
  </si>
  <si>
    <t>d349576d</t>
  </si>
  <si>
    <t>2dfd108b-7c65-4246-9abd-205f1ecfe1f7</t>
  </si>
  <si>
    <t>73d2e27c</t>
  </si>
  <si>
    <t>204a9ada-8b22-4e8b-a79c-ef093b09547b</t>
  </si>
  <si>
    <t>7229c03c</t>
  </si>
  <si>
    <t>2d978878-c8fe-4770-8e4e-5e99ff861d7a</t>
  </si>
  <si>
    <t>28017560</t>
  </si>
  <si>
    <t>8933e166-aa41-4e29-8f2e-1dc3122b6c15</t>
  </si>
  <si>
    <t>a69a2033</t>
  </si>
  <si>
    <t>38758aac-7619-4050-a9a5-fa06df743319</t>
  </si>
  <si>
    <t>2f296bff</t>
  </si>
  <si>
    <t>724360d4-3b71-428e-9e42-db7a74120482</t>
  </si>
  <si>
    <t>fda642c5</t>
  </si>
  <si>
    <t>e65195f0-728f-427f-a67e-0cf14b73f5c6</t>
  </si>
  <si>
    <t>96b701b2</t>
  </si>
  <si>
    <t>219ec18d-6132-49d4-b90b-f0bbad5efff7</t>
  </si>
  <si>
    <t>8beb8114</t>
  </si>
  <si>
    <t>d1fa46f9-61be-47b9-b74d-abb7fcce6bec</t>
  </si>
  <si>
    <t>a4deef16</t>
  </si>
  <si>
    <t>5c77e3fe-b29e-46c0-b1ce-b87e9faf5e06</t>
  </si>
  <si>
    <t>04ab4aa9</t>
  </si>
  <si>
    <t>10dc9f55-2d18-4662-bf75-68c827ca79ca</t>
  </si>
  <si>
    <t>e1fac87c</t>
  </si>
  <si>
    <t>4b568d8e-9d9c-46ef-9cd0-758e3469de9e</t>
  </si>
  <si>
    <t>4d471e52</t>
  </si>
  <si>
    <t>ef268633-22df-4bed-907d-292e01797b85</t>
  </si>
  <si>
    <t>0f500062</t>
  </si>
  <si>
    <t>d3b7dfdb-4385-480c-8473-587007abb38a</t>
  </si>
  <si>
    <t>ed1f23eb</t>
  </si>
  <si>
    <t>719ef31a-b80f-492f-878c-5b9aede0a929</t>
  </si>
  <si>
    <t>8ac979ec</t>
  </si>
  <si>
    <t>514811e1-a5cf-4faa-a33e-03def7083c13</t>
  </si>
  <si>
    <t>23c4aa44</t>
  </si>
  <si>
    <t>b0fec807-6c42-4186-9532-73a4a443bfdc</t>
  </si>
  <si>
    <t>b2292728</t>
  </si>
  <si>
    <t>ca3e35a9-05ff-4cd2-9801-b8eda0b6ff92</t>
  </si>
  <si>
    <t>be836710</t>
  </si>
  <si>
    <t>43497850-bc5e-439e-a84a-e442796e6f90</t>
  </si>
  <si>
    <t>9fb71723</t>
  </si>
  <si>
    <t>d7a7d32e-ec57-4c7f-9ce3-9954e4336182</t>
  </si>
  <si>
    <t>f164e222</t>
  </si>
  <si>
    <t>fe44610f-e9f4-4916-b161-8d2f70ba6490</t>
  </si>
  <si>
    <t>7dae98ca</t>
  </si>
  <si>
    <t>317ea459-e81e-4365-9e49-491ff9df2d52</t>
  </si>
  <si>
    <t>23518469</t>
  </si>
  <si>
    <t>8a3f31e1-204f-4f99-9532-e47586b2c504</t>
  </si>
  <si>
    <t>097bed43</t>
  </si>
  <si>
    <t>df437609-607e-4c6b-9071-9228001c649d</t>
  </si>
  <si>
    <t>fc1c4deb</t>
  </si>
  <si>
    <t>db19cd2a-bbc9-4072-9c90-846eda489244</t>
  </si>
  <si>
    <t>df0d1b33</t>
  </si>
  <si>
    <t>54858233-8ba5-4cfd-8028-3e2690685c50</t>
  </si>
  <si>
    <t>f77fce8a</t>
  </si>
  <si>
    <t>232a2aaa-4b69-4fa8-ae11-1d9d7652b019</t>
  </si>
  <si>
    <t>406a700d</t>
  </si>
  <si>
    <t>bb4e787d-bd29-43c7-96ef-051abf4380d0</t>
  </si>
  <si>
    <t>1a1ad561</t>
  </si>
  <si>
    <t>7d04d4c9-2e43-4b45-9eac-0c595e943a5c</t>
  </si>
  <si>
    <t>9bc98020</t>
  </si>
  <si>
    <t>6f067780-2a93-4ea5-82f5-f49f6983cff5</t>
  </si>
  <si>
    <t>9a02e3db</t>
  </si>
  <si>
    <t>f19f1525-fa79-41ea-92d2-101f84782920</t>
  </si>
  <si>
    <t>38e8461e</t>
  </si>
  <si>
    <t>8e8f92d0-f7f8-4e80-a080-d67900301c8b</t>
  </si>
  <si>
    <t>d0054222</t>
  </si>
  <si>
    <t>309f9355-4944-4dd5-9506-07c4aa2d5bb6</t>
  </si>
  <si>
    <t>fbb834f7</t>
  </si>
  <si>
    <t>b6cc0a66-90c6-45a6-ab19-5b2572860cde</t>
  </si>
  <si>
    <t>aa30ca86</t>
  </si>
  <si>
    <t>36264fed-523f-47a6-a2fa-5a5f59df8f9e</t>
  </si>
  <si>
    <t>3b534312</t>
  </si>
  <si>
    <t>9464e70d-efdb-4c4c-8cb1-6fdbc43c55eb</t>
  </si>
  <si>
    <t>0f402296</t>
  </si>
  <si>
    <t>77768106-f59f-470c-a03a-1bdcb9aac92c</t>
  </si>
  <si>
    <t>062e1eb6</t>
  </si>
  <si>
    <t>749ce174-db23-4aec-9f18-4d5b89ed4224</t>
  </si>
  <si>
    <t>b3d9c77a</t>
  </si>
  <si>
    <t>00166aa0-6bb5-4d14-8ba6-f26a36e78e93</t>
  </si>
  <si>
    <t>9556e36a</t>
  </si>
  <si>
    <t>de776761-6036-4107-9e46-8819bd7f00a6</t>
  </si>
  <si>
    <t>a553d6b9</t>
  </si>
  <si>
    <t>75d9104c-223e-4867-b11b-aa3042a65d81</t>
  </si>
  <si>
    <t>381d7efd</t>
  </si>
  <si>
    <t>c21c947a-a89c-449a-bea9-8a0869afe8e2</t>
  </si>
  <si>
    <t>d65944e2</t>
  </si>
  <si>
    <t>00ac3e53-61a2-43fa-a753-d360debf7f5f</t>
  </si>
  <si>
    <t>a7539506</t>
  </si>
  <si>
    <t>709da296-f21b-4ca4-be32-57aca7501ef0</t>
  </si>
  <si>
    <t>42647815</t>
  </si>
  <si>
    <t>fc19e025-85df-447e-a2f2-379b25ee6e6f</t>
  </si>
  <si>
    <t>58c45a93</t>
  </si>
  <si>
    <t>e7806657-c2db-409f-9b54-0c3c13be11ae</t>
  </si>
  <si>
    <t>6bfb46f3</t>
  </si>
  <si>
    <t>514d57b3-ab78-424d-9971-2dfe4fdd207a</t>
  </si>
  <si>
    <t>d86611c4</t>
  </si>
  <si>
    <t>de85200d-9c23-4411-8e92-691e886ab694</t>
  </si>
  <si>
    <t>6ed9a98c</t>
  </si>
  <si>
    <t>bf47efea-1563-40c1-8fb3-6bdf203045bb</t>
  </si>
  <si>
    <t>4b8a82db</t>
  </si>
  <si>
    <t>06a11862-eeca-4d9e-a9fc-f8d482abcd18</t>
  </si>
  <si>
    <t>7e32aa51</t>
  </si>
  <si>
    <t>338d97a2-0b77-4b7e-b8ee-6143ad820b7f</t>
  </si>
  <si>
    <t>caf54abe</t>
  </si>
  <si>
    <t>7d461441-d0b5-4489-a190-09cb12f76ca3</t>
  </si>
  <si>
    <t>600ad48d</t>
  </si>
  <si>
    <t>e93de162-ec87-447a-ae32-a97c52ce278d</t>
  </si>
  <si>
    <t>b7d33253</t>
  </si>
  <si>
    <t>a43ca8e1-8bbc-4b21-8fbf-6768ef3fe6e8</t>
  </si>
  <si>
    <t>4be1bf44</t>
  </si>
  <si>
    <t>aaff3d03-ad0a-4289-96e8-45140e848efe</t>
  </si>
  <si>
    <t>25ee2304</t>
  </si>
  <si>
    <t>25e558be-3cd2-48e1-8a0f-52405d06e61f</t>
  </si>
  <si>
    <t>66f6be56</t>
  </si>
  <si>
    <t>0a101bcb-82b1-42c2-9059-28757a0a21b4</t>
  </si>
  <si>
    <t>c8deedfe</t>
  </si>
  <si>
    <t>0b0af251-a362-4514-8133-d1febb05b536</t>
  </si>
  <si>
    <t>926a18e9</t>
  </si>
  <si>
    <t>a25588a2-15f4-48d7-8f66-1116e26635cf</t>
  </si>
  <si>
    <t>f4f1bc8f</t>
  </si>
  <si>
    <t>becc102a-9dec-4177-b838-2f83c623d6cb</t>
  </si>
  <si>
    <t>ea3c0995</t>
  </si>
  <si>
    <t>415cf0d4-bcef-4b6f-9558-96485663b057</t>
  </si>
  <si>
    <t>b3ea4d60</t>
  </si>
  <si>
    <t>92c0999b-b2c3-4e94-9922-6aaf91621439</t>
  </si>
  <si>
    <t>bc262b8f</t>
  </si>
  <si>
    <t>fa88e692-c722-41de-be1a-49acb79b0429</t>
  </si>
  <si>
    <t>7d840986</t>
  </si>
  <si>
    <t>4ec5f257-dd02-4da2-bd0b-4ebe501f25ca</t>
  </si>
  <si>
    <t>c68ab120</t>
  </si>
  <si>
    <t>49599112-3f90-4ba7-ac52-902ef0845fc1</t>
  </si>
  <si>
    <t>86e63478</t>
  </si>
  <si>
    <t>68770196-89dd-4abb-a926-90dd0dad64ee</t>
  </si>
  <si>
    <t>8260ad5b</t>
  </si>
  <si>
    <t>30493de4-3750-4314-bd9d-2bd8e4b38b0c</t>
  </si>
  <si>
    <t>aafdf137</t>
  </si>
  <si>
    <t>2c858bf0-c78b-48ef-815a-4f7556204035</t>
  </si>
  <si>
    <t>3141c4b9</t>
  </si>
  <si>
    <t>8ebebdb3-0de2-476d-8370-b91d88eb44ee</t>
  </si>
  <si>
    <t>24d035cb</t>
  </si>
  <si>
    <t>db205e08-bd81-4616-bcd2-51575cce2e75</t>
  </si>
  <si>
    <t>9453ce36</t>
  </si>
  <si>
    <t>d34a5e2c-3bed-4897-b0ca-e71935d02b7b</t>
  </si>
  <si>
    <t>81c8bd38</t>
  </si>
  <si>
    <t>ba0c9586-fb6f-47c1-bf5a-ab5d7cd59546</t>
  </si>
  <si>
    <t>3e45751f</t>
  </si>
  <si>
    <t>e613effb-961e-4175-b3c9-c15fe7b0d964</t>
  </si>
  <si>
    <t>54c730fe</t>
  </si>
  <si>
    <t>21df9e05-7f83-4702-9033-e4642fd4c80f</t>
  </si>
  <si>
    <t>53af0117</t>
  </si>
  <si>
    <t>cd7be848-b441-4e9f-894a-f3918738e88c</t>
  </si>
  <si>
    <t>af9724f6</t>
  </si>
  <si>
    <t>3351fa1d-2a11-4b46-8d80-92feb83c2d90</t>
  </si>
  <si>
    <t>cc39096e</t>
  </si>
  <si>
    <t>4035acae-6082-40b2-ae2b-0a095db629ca</t>
  </si>
  <si>
    <t>04977555</t>
  </si>
  <si>
    <t>38488f87-9706-465c-8c7f-8d1d00d84031</t>
  </si>
  <si>
    <t>f1cb1986</t>
  </si>
  <si>
    <t>92ccfcba-00c6-495c-91d0-817bda6db35c</t>
  </si>
  <si>
    <t>ad1f20ff</t>
  </si>
  <si>
    <t>4c23e01d-3261-40f2-b7df-7d1a61e67516</t>
  </si>
  <si>
    <t>83d831f2</t>
  </si>
  <si>
    <t>574ba31b-2d9a-4215-9b38-62f3b140e171</t>
  </si>
  <si>
    <t>b850be45</t>
  </si>
  <si>
    <t>911f2091-230e-4afe-aa67-eec076a0fe43</t>
  </si>
  <si>
    <t>a404f3c2</t>
  </si>
  <si>
    <t>adae6136-568f-4e46-9b85-d6f9f76f2505</t>
  </si>
  <si>
    <t>b607ea3d</t>
  </si>
  <si>
    <t>9a5c2f14-4fe1-4297-bd05-30dddc264311</t>
  </si>
  <si>
    <t>d5378f19</t>
  </si>
  <si>
    <t>f7de05fd-d7a5-4b19-b634-6a9973e87318</t>
  </si>
  <si>
    <t>a9ee8e51</t>
  </si>
  <si>
    <t>ccfa0e72-82e5-4c5d-afa2-2c38261eb470</t>
  </si>
  <si>
    <t>a105e956</t>
  </si>
  <si>
    <t>9a97dc18-a104-448f-ac4c-5732aaa3e7ba</t>
  </si>
  <si>
    <t>825722b2</t>
  </si>
  <si>
    <t>159cd64e-ea85-4072-af9d-70a84a6dea33</t>
  </si>
  <si>
    <t>e6056214</t>
  </si>
  <si>
    <t>34f48834-cd08-4a1b-a1d6-a1a4c92fe8c6</t>
  </si>
  <si>
    <t>1402e872</t>
  </si>
  <si>
    <t>1cd8ecc1-84de-4c6c-af58-dc1f5efbed95</t>
  </si>
  <si>
    <t>332f97ef</t>
  </si>
  <si>
    <t>a3177256-bd63-4702-b0de-97a4147233c9</t>
  </si>
  <si>
    <t>46405b5c</t>
  </si>
  <si>
    <t>728ea803-2a2d-45e6-92c1-aacfb5349cbd</t>
  </si>
  <si>
    <t>38ccd308</t>
  </si>
  <si>
    <t>87715884-7223-4222-8818-7718e87b2c63</t>
  </si>
  <si>
    <t>95181b61</t>
  </si>
  <si>
    <t>d09c42be-1ab1-4c80-9c22-5b0a65c9ff6d</t>
  </si>
  <si>
    <t>c5e9e414</t>
  </si>
  <si>
    <t>140aec2e-194e-4822-be52-47b9237b42eb</t>
  </si>
  <si>
    <t>e2daedd1</t>
  </si>
  <si>
    <t>71d1e291-329f-4959-96e0-1223bcf7e17d</t>
  </si>
  <si>
    <t>47371486</t>
  </si>
  <si>
    <t>5715bc08-03d1-482d-bb8c-49faf9eba84b</t>
  </si>
  <si>
    <t>7df70888</t>
  </si>
  <si>
    <t>2b309ba1-1fae-4a71-b98f-6bbad552a306</t>
  </si>
  <si>
    <t>42efa0c9</t>
  </si>
  <si>
    <t>d24b9210-657f-4d53-bb77-c14991a630ca</t>
  </si>
  <si>
    <t>01bcd4ac</t>
  </si>
  <si>
    <t>0ffc2d91-2427-4cd7-9838-7cbac7a66162</t>
  </si>
  <si>
    <t>88c3354a</t>
  </si>
  <si>
    <t>7039db2c-3446-4968-a26d-5e88d44421a7</t>
  </si>
  <si>
    <t>9d1b97b1</t>
  </si>
  <si>
    <t>45f14f63-8e83-4cee-bbe1-c507159db77a</t>
  </si>
  <si>
    <t>7886e69a</t>
  </si>
  <si>
    <t>d8965366-3b45-4d22-b043-899472ca6735</t>
  </si>
  <si>
    <t>3a800a9a</t>
  </si>
  <si>
    <t>a94ee7f4-5384-4180-9082-7774bd230d83</t>
  </si>
  <si>
    <t>f9ba7f93</t>
  </si>
  <si>
    <t>97934cf8-2151-4b15-a44f-0a667888d53f</t>
  </si>
  <si>
    <t>168352e8</t>
  </si>
  <si>
    <t>f6b297fa-d566-4bba-9690-7a4a29ed1f1e</t>
  </si>
  <si>
    <t>22ab6b3c</t>
  </si>
  <si>
    <t>ca30311d-d065-497d-8a2f-6ff10ebfcd4e</t>
  </si>
  <si>
    <t>46eaa7db</t>
  </si>
  <si>
    <t>a8948ee6-b6a4-4423-a9cc-7331846afd38</t>
  </si>
  <si>
    <t>4655aa87</t>
  </si>
  <si>
    <t>6ddd6013-f56c-45a1-b782-f5228af28d8f</t>
  </si>
  <si>
    <t>c9fe07fa</t>
  </si>
  <si>
    <t>b86f873d-b8d0-4b9f-9da5-d72e78180f19</t>
  </si>
  <si>
    <t>cefd14a7</t>
  </si>
  <si>
    <t>0ec254a1-c88f-4f11-a9c9-da9194222b8d</t>
  </si>
  <si>
    <t>226442ed</t>
  </si>
  <si>
    <t>b108db6e-cb93-48dc-b2cf-b3ed1c85d37f</t>
  </si>
  <si>
    <t>ce8f25a6</t>
  </si>
  <si>
    <t>4a11a8c6-cdc6-4b87-b4a7-fd62f9cb735b</t>
  </si>
  <si>
    <t>edc33672</t>
  </si>
  <si>
    <t>82164568-ed78-4720-a722-1027fb827b4f</t>
  </si>
  <si>
    <t>93727c14</t>
  </si>
  <si>
    <t>62c5eae5-b470-4777-929c-84f4f5fe4220</t>
  </si>
  <si>
    <t>fa02ce98</t>
  </si>
  <si>
    <t>f1b17159-c28b-434c-9cb3-bfa2602335a5</t>
  </si>
  <si>
    <t>c8bcc896</t>
  </si>
  <si>
    <t>cb38a369-b714-48cb-ac22-526e40001d73</t>
  </si>
  <si>
    <t>2e7836bd</t>
  </si>
  <si>
    <t>47c9c8f3-30ea-48a6-a1aa-479293a4606c</t>
  </si>
  <si>
    <t>2964fa1c</t>
  </si>
  <si>
    <t>ca6f6366-8b25-4835-ade3-515eaff4e50d</t>
  </si>
  <si>
    <t>60c994d7</t>
  </si>
  <si>
    <t>9a7bbb5e-3263-4264-9327-1ebfc6798f8b</t>
  </si>
  <si>
    <t>c591888f</t>
  </si>
  <si>
    <t>81d56ccc-064f-4cb0-bd0e-8acb61fb57ba</t>
  </si>
  <si>
    <t>45101e19</t>
  </si>
  <si>
    <t>a7d78952-a0ad-4384-aedc-394979a17869</t>
  </si>
  <si>
    <t>e945792b</t>
  </si>
  <si>
    <t>754a2baf-057b-4b2b-a930-577e4467341e</t>
  </si>
  <si>
    <t>f9b36c93</t>
  </si>
  <si>
    <t>37e1943e-c3d0-47db-9851-b1e79c8a309c</t>
  </si>
  <si>
    <t>815c898e</t>
  </si>
  <si>
    <t>4d46bc6c-c759-4956-ad11-8e8c965213fd</t>
  </si>
  <si>
    <t>5afefc8d</t>
  </si>
  <si>
    <t>27c3d9f1-f29e-4204-9515-3f393b7413b2</t>
  </si>
  <si>
    <t>55e1abae</t>
  </si>
  <si>
    <t>f218a11d-ed55-44e0-8ed2-387875af63f4</t>
  </si>
  <si>
    <t>5e5b0ed9</t>
  </si>
  <si>
    <t>2b9478b9-72f3-4084-a5dc-9653e1ed1afc</t>
  </si>
  <si>
    <t>0d6d377e</t>
  </si>
  <si>
    <t>111acf40-8e04-4a50-b29a-4722c29cd629</t>
  </si>
  <si>
    <t>8f4b2bab</t>
  </si>
  <si>
    <t>f83090fd-0214-4fb1-bb3e-7434e76d1218</t>
  </si>
  <si>
    <t>726209d5</t>
  </si>
  <si>
    <t>9033f0a3-7c62-4299-8eee-549148b14be9</t>
  </si>
  <si>
    <t>6862ee77</t>
  </si>
  <si>
    <t>0ebb1375-da7d-4f29-b5db-29ef0fc2f65f</t>
  </si>
  <si>
    <t>2b57ca7f</t>
  </si>
  <si>
    <t>06284ede-d289-48b0-8561-5c4cce282cf5</t>
  </si>
  <si>
    <t>f928e626</t>
  </si>
  <si>
    <t>bccbd583-3bc5-4239-942a-bdf6f81f559c</t>
  </si>
  <si>
    <t>fbff8c91</t>
  </si>
  <si>
    <t>1f30be28-63f0-40df-944a-3e9b82b08e6f</t>
  </si>
  <si>
    <t>7ddc6c9a</t>
  </si>
  <si>
    <t>655a2fff-b392-4ba0-a77b-db23bfdd9b66</t>
  </si>
  <si>
    <t>e60e6ec1</t>
  </si>
  <si>
    <t>1455191f-84f5-4990-9a92-381db8fb04c4</t>
  </si>
  <si>
    <t>46aa852f</t>
  </si>
  <si>
    <t>801ba4fa-0408-4608-b561-a3e75e59df76</t>
  </si>
  <si>
    <t>5df6201b</t>
  </si>
  <si>
    <t>93c5a3f1-928f-4bbc-8dbc-c521aaf4f8df</t>
  </si>
  <si>
    <t>450d1dd9</t>
  </si>
  <si>
    <t>5c6dc41e-a862-498e-8170-441d48fa8a80</t>
  </si>
  <si>
    <t>01340d8d</t>
  </si>
  <si>
    <t>171d2116-79a6-4ebb-9dd8-539c1cad35f7</t>
  </si>
  <si>
    <t>dcc36797</t>
  </si>
  <si>
    <t>63bc5a07-da13-4ece-923a-2338a808d0f1</t>
  </si>
  <si>
    <t>1fa9a81d</t>
  </si>
  <si>
    <t>49ab3548-afbe-43d2-916b-f55984b8d9c7</t>
  </si>
  <si>
    <t>5dfef7d0</t>
  </si>
  <si>
    <t>9d4b73bb-4d33-44cd-a814-b3912d2487cc</t>
  </si>
  <si>
    <t>9d52ee8e</t>
  </si>
  <si>
    <t>13796b00-47c9-436c-8bcc-517f4e1331fd</t>
  </si>
  <si>
    <t>bd9a7a70</t>
  </si>
  <si>
    <t>d3fb3c87-1661-4a41-a64f-5dcad2f37a3c</t>
  </si>
  <si>
    <t>f55ecf68</t>
  </si>
  <si>
    <t>e283cdbe-78ae-471a-a3fb-701c90d38062</t>
  </si>
  <si>
    <t>5080e1be</t>
  </si>
  <si>
    <t>bb7289dc-68ae-4f4a-9fa8-934d84c50adc</t>
  </si>
  <si>
    <t>9afb62fc</t>
  </si>
  <si>
    <t>3c83556d-b09c-4fb1-b137-8c0dd94cc116</t>
  </si>
  <si>
    <t>2f3fd690</t>
  </si>
  <si>
    <t>2199f52c-6f8e-4081-86ef-947aa25a7b34</t>
  </si>
  <si>
    <t>f063db5e</t>
  </si>
  <si>
    <t>ddbd3ca0-6e3f-4cb0-a346-fd336fa10b03</t>
  </si>
  <si>
    <t>41012c25</t>
  </si>
  <si>
    <t>ecf0b0a4-0373-461a-9741-61acb741ee55</t>
  </si>
  <si>
    <t>ec2f857f</t>
  </si>
  <si>
    <t>41c412fe-a9bc-4b40-9736-cb665323136e</t>
  </si>
  <si>
    <t>9e9f77f9</t>
  </si>
  <si>
    <t>80c639b0-1389-45e2-a83f-fd97212aef52</t>
  </si>
  <si>
    <t>c457ae50</t>
  </si>
  <si>
    <t>89ff95b6-92a7-43e9-94de-13b05020a121</t>
  </si>
  <si>
    <t>8233b698</t>
  </si>
  <si>
    <t>31e76b99-5ba2-4232-8128-591ed974c49b</t>
  </si>
  <si>
    <t>0fb26f11</t>
  </si>
  <si>
    <t>f7695d39-0ba2-4935-99dd-1d8fb0cd3cb6</t>
  </si>
  <si>
    <t>d6f4bf20</t>
  </si>
  <si>
    <t>30b2abbc-ad84-4527-a21d-c21fa97dcbf2</t>
  </si>
  <si>
    <t>6306df90</t>
  </si>
  <si>
    <t>0db71c2c-8f18-4c5e-9825-fa20991c83bd</t>
  </si>
  <si>
    <t>2f105971</t>
  </si>
  <si>
    <t>5ba80743-2ff7-47ab-9bf6-765b48c15df9</t>
  </si>
  <si>
    <t>2c0fb98f</t>
  </si>
  <si>
    <t>357aab00-8aef-444d-9ddf-517daeae7c41</t>
  </si>
  <si>
    <t>1e572769</t>
  </si>
  <si>
    <t>5d37606c-e921-4c76-bd97-768d81338085</t>
  </si>
  <si>
    <t>3842128f</t>
  </si>
  <si>
    <t>4f909f55-16b9-40ca-a7a6-ad6447f9c06e</t>
  </si>
  <si>
    <t>f5eaa14b</t>
  </si>
  <si>
    <t>da67005d-773d-422b-a9d7-2694c6ab72a5</t>
  </si>
  <si>
    <t>e41f5b5b</t>
  </si>
  <si>
    <t>dc09a8ce-620f-418a-b28c-474251dc624e</t>
  </si>
  <si>
    <t>302fccb7</t>
  </si>
  <si>
    <t>98f6d677-e8a9-46b6-bae8-b2b3bbdcad73</t>
  </si>
  <si>
    <t>7b9b9fd6</t>
  </si>
  <si>
    <t>3e1789c2-8a6b-4e8d-bbc8-e98265122fc9</t>
  </si>
  <si>
    <t>91b3efbb</t>
  </si>
  <si>
    <t>2e4736e2-6800-4335-8cce-638c38cddb0d</t>
  </si>
  <si>
    <t>d0eebfd5</t>
  </si>
  <si>
    <t>f8beb236-7145-4900-8ab7-60f194789dd1</t>
  </si>
  <si>
    <t>68fc1268</t>
  </si>
  <si>
    <t>d14e0c94-25aa-4e7a-8598-21ef1e05127c</t>
  </si>
  <si>
    <t>d202dfcb</t>
  </si>
  <si>
    <t>765e3660-497e-4d4c-8fc6-fd1913ea2469</t>
  </si>
  <si>
    <t>ecee92ba</t>
  </si>
  <si>
    <t>f993e9af-5292-4da0-849c-d929c99dfbfc</t>
  </si>
  <si>
    <t>c88008ac</t>
  </si>
  <si>
    <t>f68e16cf-5ded-411b-95fa-5312c3155676</t>
  </si>
  <si>
    <t>2d88bce2</t>
  </si>
  <si>
    <t>e17cc1b6-cbe6-494d-8058-2a8ec2b67ab4</t>
  </si>
  <si>
    <t>97070c83</t>
  </si>
  <si>
    <t>df0e74f4-4390-486d-a76f-b343d631215c</t>
  </si>
  <si>
    <t>926b33b3</t>
  </si>
  <si>
    <t>f2cb9378-a065-4b47-bb51-9254d131a05c</t>
  </si>
  <si>
    <t>bd4b0072</t>
  </si>
  <si>
    <t>6e8db4b5-8aa9-40ec-bac9-b13b33ea9bf7</t>
  </si>
  <si>
    <t>60bdaa3b</t>
  </si>
  <si>
    <t>4feffae7-8789-48d8-b60d-81d8c6111a0a</t>
  </si>
  <si>
    <t>ed9d5eef</t>
  </si>
  <si>
    <t>769afb25-0c09-4392-9852-36fec97ef134</t>
  </si>
  <si>
    <t>eb999189</t>
  </si>
  <si>
    <t>31f37c29-dfc8-40ea-9e7e-2f99e3b27e8d</t>
  </si>
  <si>
    <t>151da227</t>
  </si>
  <si>
    <t>de3c2d43-786e-432b-abb9-6fc8d571bb8a</t>
  </si>
  <si>
    <t>6bdd2abe</t>
  </si>
  <si>
    <t>28d600dc-c268-40ae-b833-79cf7b916073</t>
  </si>
  <si>
    <t>b53612a0</t>
  </si>
  <si>
    <t>d3a4ddf6-36d6-4484-b65c-c10d939e7c9e</t>
  </si>
  <si>
    <t>9220e934</t>
  </si>
  <si>
    <t>4116ad37-fd56-4019-8d45-46abba9a5833</t>
  </si>
  <si>
    <t>d0ef6f2e</t>
  </si>
  <si>
    <t>16c84cb6-701c-4b9f-8ff0-47a77ef4d1e0</t>
  </si>
  <si>
    <t>74f3624f</t>
  </si>
  <si>
    <t>73163e99-b613-40e2-a76a-bf02aa075edd</t>
  </si>
  <si>
    <t>1d469d12</t>
  </si>
  <si>
    <t>a155ab5a-dca2-48b1-9e1f-ca098d28be6d</t>
  </si>
  <si>
    <t>2c806047</t>
  </si>
  <si>
    <t>d84ec32b-0817-479a-866c-d56ce8882e64</t>
  </si>
  <si>
    <t>6b10311c</t>
  </si>
  <si>
    <t>c321cf01-c485-478a-b443-072d2af13e27</t>
  </si>
  <si>
    <t>476fd495</t>
  </si>
  <si>
    <t>7b72e1f3-02f4-4c0a-8fb0-1fbc729d8182</t>
  </si>
  <si>
    <t>7d19d007</t>
  </si>
  <si>
    <t>1f18773e-7849-4c91-8add-2ae20f78675b</t>
  </si>
  <si>
    <t>1c2bea58</t>
  </si>
  <si>
    <t>51f182ce-28a0-428f-a3f9-1f80a5fa7c05</t>
  </si>
  <si>
    <t>ad960167</t>
  </si>
  <si>
    <t>7c40b005-932f-48cf-9097-be94b70d771e</t>
  </si>
  <si>
    <t>b402ba5a</t>
  </si>
  <si>
    <t>c955a6e9-f87d-48fc-8060-f2eeefb6f013</t>
  </si>
  <si>
    <t>a457e42c</t>
  </si>
  <si>
    <t>93e53d27-303c-41a8-9bee-864d1d62c966</t>
  </si>
  <si>
    <t>208f1e09</t>
  </si>
  <si>
    <t>24a42a4a-2653-4bea-a9f9-e42dd99232a7</t>
  </si>
  <si>
    <t>5b25e128</t>
  </si>
  <si>
    <t>e0e2f3e0-d4cf-4c2b-8b4a-8c791f10ad3e</t>
  </si>
  <si>
    <t>310fd4e4</t>
  </si>
  <si>
    <t>cdf951f5-e416-42ea-8270-271962431b62</t>
  </si>
  <si>
    <t>c7a6470f</t>
  </si>
  <si>
    <t>91865b53-5873-4281-8f0c-22c0a4833b85</t>
  </si>
  <si>
    <t>83a009b0</t>
  </si>
  <si>
    <t>68d93570-1774-44ae-8c63-2bb46d7f2b05</t>
  </si>
  <si>
    <t>0bd9675f</t>
  </si>
  <si>
    <t>54c398e0-502d-47b3-b36c-f19e7e292504</t>
  </si>
  <si>
    <t>83e04773</t>
  </si>
  <si>
    <t>63a35ba7-3d51-47d8-bf14-350feb446c69</t>
  </si>
  <si>
    <t>8bcd2999</t>
  </si>
  <si>
    <t>5537dadc-8275-4114-98a3-117873124085</t>
  </si>
  <si>
    <t>2cd573c6</t>
  </si>
  <si>
    <t>4b358772-c767-4358-abbc-e35b8e547aaa</t>
  </si>
  <si>
    <t>085c2108</t>
  </si>
  <si>
    <t>33df61eb-a43d-42d2-a914-64e109bf1e11</t>
  </si>
  <si>
    <t>80133f9d</t>
  </si>
  <si>
    <t>05d9b252-c1a9-4642-bcff-c3f6410e04df</t>
  </si>
  <si>
    <t>f77bdca1</t>
  </si>
  <si>
    <t>ed059a25-906d-44b1-8aff-4dcc7d06f13c</t>
  </si>
  <si>
    <t>964d8cd7</t>
  </si>
  <si>
    <t>9c7c65cc-1198-4e21-abcb-21d6c0e78ccc</t>
  </si>
  <si>
    <t>cab032ad</t>
  </si>
  <si>
    <t>525f9462-2b45-459f-96ee-70106e5bf7db</t>
  </si>
  <si>
    <t>7eb44250</t>
  </si>
  <si>
    <t>8917f632-5514-4bf4-8921-8e003d187a6e</t>
  </si>
  <si>
    <t>1f5a2262</t>
  </si>
  <si>
    <t>0e5e9b91-b10c-431c-8571-e130182af045</t>
  </si>
  <si>
    <t>6057c5e8</t>
  </si>
  <si>
    <t>7729685e-deeb-4c19-94fc-419c3e21a9ae</t>
  </si>
  <si>
    <t>c4a2a666</t>
  </si>
  <si>
    <t>6d9f4e90-1ab4-4c2a-93b3-2081e2c93a5e</t>
  </si>
  <si>
    <t>d9bf28d2</t>
  </si>
  <si>
    <t>a6819b26-f830-4266-9a0f-e7f181175aad</t>
  </si>
  <si>
    <t>5b8bc844</t>
  </si>
  <si>
    <t>f07acfcc-3ce5-4572-bebb-6af4fbd01182</t>
  </si>
  <si>
    <t>2787756c</t>
  </si>
  <si>
    <t>f8a6278e-39ff-4ab2-b760-dd0fd51890e9</t>
  </si>
  <si>
    <t>937efb95</t>
  </si>
  <si>
    <t>72876b3b-9ac1-42d1-8e8a-bd97f2a8bd4a</t>
  </si>
  <si>
    <t>49f22ce5</t>
  </si>
  <si>
    <t>d6828507-bef7-4aff-b1b0-efc1e822a6f8</t>
  </si>
  <si>
    <t>c1fc19fb</t>
  </si>
  <si>
    <t>5f5f0fe1-0fda-4186-8855-91a0b3426ead</t>
  </si>
  <si>
    <t>33eb1ace</t>
  </si>
  <si>
    <t>2756d663-1fbb-422c-adc2-6be56c19973c</t>
  </si>
  <si>
    <t>4028067c</t>
  </si>
  <si>
    <t>3c338bb7-be75-4cb2-9232-ccc06b180f3a</t>
  </si>
  <si>
    <t>3ac0eb6a</t>
  </si>
  <si>
    <t>012552dd-0fd8-413f-9b6d-6ffd76882e09</t>
  </si>
  <si>
    <t>ac6f326d</t>
  </si>
  <si>
    <t>ed3f6a5c-64af-4c1a-929c-d2123e433c06</t>
  </si>
  <si>
    <t>3cc77ee6</t>
  </si>
  <si>
    <t>ac157851-3351-4ebb-8f15-0a148e3046e4</t>
  </si>
  <si>
    <t>09765b6d</t>
  </si>
  <si>
    <t>8ad4d759-9020-463c-b244-faee807c4400</t>
  </si>
  <si>
    <t>018f6640</t>
  </si>
  <si>
    <t>19bc2155-5404-4d78-ae65-aabaa78b9906</t>
  </si>
  <si>
    <t>914364d9</t>
  </si>
  <si>
    <t>cb693ef9-949b-4057-98ea-d6552988eaf7</t>
  </si>
  <si>
    <t>9e559bfa</t>
  </si>
  <si>
    <t>c9d27ee2-476b-46ef-9d17-985b073460e9</t>
  </si>
  <si>
    <t>bf7045e9</t>
  </si>
  <si>
    <t>2cb370e2-6fe0-4f85-b2d6-d601e1635fc0</t>
  </si>
  <si>
    <t>d957a82a</t>
  </si>
  <si>
    <t>84cf8a42-011a-49da-b7d6-5f64e45b9f4e</t>
  </si>
  <si>
    <t>fb30e6b5</t>
  </si>
  <si>
    <t>7e424f4f-a436-48ef-9808-80f824b2d6dc</t>
  </si>
  <si>
    <t>5cccde53</t>
  </si>
  <si>
    <t>d99e61ad-2b29-4790-806f-9dba26655b07</t>
  </si>
  <si>
    <t>55a0757e</t>
  </si>
  <si>
    <t>f1c7aabf-b00c-4011-9bca-b56512a45828</t>
  </si>
  <si>
    <t>462f65b8</t>
  </si>
  <si>
    <t>bef14258-6c3b-44db-bf8f-192b6214608d</t>
  </si>
  <si>
    <t>5970ab01</t>
  </si>
  <si>
    <t>e0d16161-3d34-4f5c-8aee-a33e659cae7b</t>
  </si>
  <si>
    <t>f04129f3</t>
  </si>
  <si>
    <t>a2a7b551-92b9-4bae-8b5b-acf3e39b4c73</t>
  </si>
  <si>
    <t>48dbaba5</t>
  </si>
  <si>
    <t>4d71b4bf-2549-476a-bae3-11d93e78ed8f</t>
  </si>
  <si>
    <t>89808e01</t>
  </si>
  <si>
    <t>35461f60-f5d9-4518-81fb-c459da2e8dc1</t>
  </si>
  <si>
    <t>6233ed35</t>
  </si>
  <si>
    <t>e1195e33-238e-4264-b72b-74056dcda0bc</t>
  </si>
  <si>
    <t>574baf69</t>
  </si>
  <si>
    <t>0c9bef8b-3ce8-4224-a47f-3159bfe131ac</t>
  </si>
  <si>
    <t>5143a851</t>
  </si>
  <si>
    <t>e3ab20c5-673b-4839-829a-5492cf4218a0</t>
  </si>
  <si>
    <t>9e919499</t>
  </si>
  <si>
    <t>f2373f91-c03e-46ad-9bd2-23571002e2fa</t>
  </si>
  <si>
    <t>7c7aecb3</t>
  </si>
  <si>
    <t>c983ae5a-0f55-44de-add2-a9f5a3d17535</t>
  </si>
  <si>
    <t>2eb52f74</t>
  </si>
  <si>
    <t>731b31cf-2724-4e5b-8939-89379e920e4d</t>
  </si>
  <si>
    <t>39e526ec</t>
  </si>
  <si>
    <t>b1f91879-7204-4b7d-9e9d-e2d41609f9dd</t>
  </si>
  <si>
    <t>52902ae5</t>
  </si>
  <si>
    <t>029646e3-7a12-4976-87a3-e867ac60dfc8</t>
  </si>
  <si>
    <t>b3feec00</t>
  </si>
  <si>
    <t>9861b32c-d090-47cb-84a3-35329311299d</t>
  </si>
  <si>
    <t>192aa983</t>
  </si>
  <si>
    <t>0c52e011-0750-4635-804c-0c66cf5d1c34</t>
  </si>
  <si>
    <t>b05a4cd7</t>
  </si>
  <si>
    <t>888cae31-f257-428b-8f6b-d4a89ca87f5b</t>
  </si>
  <si>
    <t>f5c397d9</t>
  </si>
  <si>
    <t>c313a629-9a3a-4697-b6f3-08e7b7cb7c8b</t>
  </si>
  <si>
    <t>05ffb780</t>
  </si>
  <si>
    <t>4bab2bf4-4574-4d3e-92f3-f46e415522bc</t>
  </si>
  <si>
    <t>8dd94c95</t>
  </si>
  <si>
    <t>b5dbceed-ba1e-416b-b129-0bdb8b65282b</t>
  </si>
  <si>
    <t>3069969b</t>
  </si>
  <si>
    <t>97c205ea-84ba-42a2-b38d-96b172a4407f</t>
  </si>
  <si>
    <t>fcdc32fb</t>
  </si>
  <si>
    <t>7b781fbd-26dc-46d0-a4ce-2a6651397449</t>
  </si>
  <si>
    <t>37bade1c</t>
  </si>
  <si>
    <t>81a81a4a-2e04-4acb-b4bf-088f71db4470</t>
  </si>
  <si>
    <t>d26d90b7</t>
  </si>
  <si>
    <t>04201689-4333-4149-8a0a-a4398a3703d4</t>
  </si>
  <si>
    <t>56d70108</t>
  </si>
  <si>
    <t>404d039a-e0bd-4c78-8bfb-75f19211a3e1</t>
  </si>
  <si>
    <t>0557e685</t>
  </si>
  <si>
    <t>6fd2314f-8ce3-416e-8510-a19212cb51c8</t>
  </si>
  <si>
    <t>b5c51edc</t>
  </si>
  <si>
    <t>b863f3fc-c4bf-4548-a310-e838a5a4b861</t>
  </si>
  <si>
    <t>2151571c</t>
  </si>
  <si>
    <t>0237597c-b14b-4cd0-ae08-05b2ce7f7065</t>
  </si>
  <si>
    <t>951b57ba</t>
  </si>
  <si>
    <t>2258e71a-04f4-4045-afff-489e280e174d</t>
  </si>
  <si>
    <t>88cec6f3</t>
  </si>
  <si>
    <t>705c22f2-75fe-4581-9674-69f10e3f0b5c</t>
  </si>
  <si>
    <t>91d502ec</t>
  </si>
  <si>
    <t>78c196dc-d6ed-4317-9bb8-0f7434a9ee97</t>
  </si>
  <si>
    <t>c21563a5</t>
  </si>
  <si>
    <t>c6f76358-2807-49c4-b045-20fe3a4b2dc0</t>
  </si>
  <si>
    <t>e8af1a83</t>
  </si>
  <si>
    <t>0b9d56ac-4c89-4543-92e7-c34a15c87ab7</t>
  </si>
  <si>
    <t>b6d08fe4</t>
  </si>
  <si>
    <t>583db06c-768b-4044-b2ca-bca031ca7573</t>
  </si>
  <si>
    <t>842402e5</t>
  </si>
  <si>
    <t>4e1d1a67-6afa-4101-ad2a-8aab1f028670</t>
  </si>
  <si>
    <t>3224340a</t>
  </si>
  <si>
    <t>98d19b8f-6deb-41ea-bcc4-943b01f9623d</t>
  </si>
  <si>
    <t>06223069</t>
  </si>
  <si>
    <t>f8f957c5-6fdc-468b-8060-6f09c0d0513b</t>
  </si>
  <si>
    <t>d5452df9</t>
  </si>
  <si>
    <t>a6b0cc62-0a2d-4cca-a457-202d285ea604</t>
  </si>
  <si>
    <t>864369e1</t>
  </si>
  <si>
    <t>8bfd0756-2c41-40f5-9cfd-9be98eaa5b78</t>
  </si>
  <si>
    <t>36c10ed4</t>
  </si>
  <si>
    <t>584ec9c5-f9ad-4663-8cf6-0c4888399293</t>
  </si>
  <si>
    <t>0259cf8d</t>
  </si>
  <si>
    <t>3a4bac70-ab7b-426a-940c-4ac9803548a0</t>
  </si>
  <si>
    <t>1266662c</t>
  </si>
  <si>
    <t>19411491-4ed6-4da6-8b29-c1e55ef9ea77</t>
  </si>
  <si>
    <t>0b51b23f</t>
  </si>
  <si>
    <t>b5d6400b-b59f-4d37-a672-94a0e2924f9a</t>
  </si>
  <si>
    <t>46ca9640</t>
  </si>
  <si>
    <t>19d089e5-416f-43c4-b6fb-e8f95b9ec8a0</t>
  </si>
  <si>
    <t>3be03eca</t>
  </si>
  <si>
    <t>31575fa0-f682-480a-9ed1-296e3b4ab9ca</t>
  </si>
  <si>
    <t>56f930bf</t>
  </si>
  <si>
    <t>ed62fbb0-1a8e-4ec2-a9f7-000cc929eef9</t>
  </si>
  <si>
    <t>6d6481d1</t>
  </si>
  <si>
    <t>7b649e59-04b2-40cf-a44d-56e96434df7b</t>
  </si>
  <si>
    <t>87c744c7</t>
  </si>
  <si>
    <t>5081523c-6703-40f9-a40e-7e65686f96de</t>
  </si>
  <si>
    <t>c82b861e</t>
  </si>
  <si>
    <t>de02f1a1-8d96-4fa6-bf48-14b434126b78</t>
  </si>
  <si>
    <t>a9d02a19</t>
  </si>
  <si>
    <t>e834e52f-9b95-4b49-9502-65acc156a35d</t>
  </si>
  <si>
    <t>635a3ceb</t>
  </si>
  <si>
    <t>6c80be7f-ac61-4366-9e91-654757201544</t>
  </si>
  <si>
    <t>3876ae58</t>
  </si>
  <si>
    <t>12a4e203-cab6-42a0-b16c-63365227da74</t>
  </si>
  <si>
    <t>db62ff4c</t>
  </si>
  <si>
    <t>30bfae96-4833-4fd0-8cf0-d1e8e7f9e222</t>
  </si>
  <si>
    <t>ab3ff60e</t>
  </si>
  <si>
    <t>d5a7bbda-7b32-4b73-a46a-62b4fe2809ca</t>
  </si>
  <si>
    <t>14077f95</t>
  </si>
  <si>
    <t>e41500ab-0d0f-4ba5-9089-733e28e6fef4</t>
  </si>
  <si>
    <t>7b62b14e</t>
  </si>
  <si>
    <t>a92e0aaa-66f3-45ce-83d8-150657def848</t>
  </si>
  <si>
    <t>056d0bec</t>
  </si>
  <si>
    <t>39c276b5-9d0a-476b-ad8c-61f92fc86dd9</t>
  </si>
  <si>
    <t>9ebb80ac</t>
  </si>
  <si>
    <t>8c91c9c4-323c-4b59-964b-caad4940c0b9</t>
  </si>
  <si>
    <t>7334051a</t>
  </si>
  <si>
    <t>cbe18ea5-c07a-4808-a836-fc409d006c0c</t>
  </si>
  <si>
    <t>68ae9684</t>
  </si>
  <si>
    <t>838728c0-6343-47d8-827c-3a2c76518d66</t>
  </si>
  <si>
    <t>005b9f13</t>
  </si>
  <si>
    <t>72c1f798-3bcf-4d8e-91c8-7e64662b71fa</t>
  </si>
  <si>
    <t>d4c12594</t>
  </si>
  <si>
    <t>bcb3309e-2876-47c9-981d-3b3a0a14cf7b</t>
  </si>
  <si>
    <t>f991cb8a</t>
  </si>
  <si>
    <t>b3f023a5-f71b-493e-9149-ae73375ca357</t>
  </si>
  <si>
    <t>9b0f413d</t>
  </si>
  <si>
    <t>dd1d5034-2a06-4436-855a-5f9a379b5649</t>
  </si>
  <si>
    <t>11609cb5</t>
  </si>
  <si>
    <t>208f97a3-5639-4f0b-a778-1d60dbf3044f</t>
  </si>
  <si>
    <t>c2da7aa8</t>
  </si>
  <si>
    <t>eedb6c31-e4ca-4d20-b267-c48261e5df5f</t>
  </si>
  <si>
    <t>fac5c7dd</t>
  </si>
  <si>
    <t>5bd7d97f-ba2a-4687-985e-69ebb78f8001</t>
  </si>
  <si>
    <t>ca3dc866</t>
  </si>
  <si>
    <t>0698507a-6601-42c7-8b7c-fe5449cfa938</t>
  </si>
  <si>
    <t>24eba68f</t>
  </si>
  <si>
    <t>1045aa47-745f-4738-918d-973e9efedc00</t>
  </si>
  <si>
    <t>1d5fbbc1</t>
  </si>
  <si>
    <t>8873c42e-3805-4733-971a-1196e93e5950</t>
  </si>
  <si>
    <t>f96aec74</t>
  </si>
  <si>
    <t>7658dc79-0e22-4ac1-b4eb-e210d52b857d</t>
  </si>
  <si>
    <t>b337469f</t>
  </si>
  <si>
    <t>c2d215b5-87ef-4206-bbc0-32a65d3650c4</t>
  </si>
  <si>
    <t>ce3dde9d</t>
  </si>
  <si>
    <t>bf6d36fb-0c98-4c45-9cfc-61dc3b7ffa8a</t>
  </si>
  <si>
    <t>b07333ef</t>
  </si>
  <si>
    <t>5d7bd692-d2a5-43d7-83fd-9699fd038fdb</t>
  </si>
  <si>
    <t>d9250c4a</t>
  </si>
  <si>
    <t>9473623e-ec31-4c8f-a577-8252d298238c</t>
  </si>
  <si>
    <t>cc4248ce</t>
  </si>
  <si>
    <t>2e9a3e4e-e55a-44cd-8814-8c854cd98193</t>
  </si>
  <si>
    <t>2e0c491c</t>
  </si>
  <si>
    <t>1b8d6db9-abcf-4ca6-bc2e-3cf9c3f7bdb0</t>
  </si>
  <si>
    <t>8e170fb0</t>
  </si>
  <si>
    <t>2a868d3b-3503-41da-b16e-87575189ecb5</t>
  </si>
  <si>
    <t>2e66fc17</t>
  </si>
  <si>
    <t>8a20326d-e590-46ea-9a3f-aa4855dfe9e8</t>
  </si>
  <si>
    <t>a792b499</t>
  </si>
  <si>
    <t>a9ef5769-eef3-4a6c-aa96-284bfdaba629</t>
  </si>
  <si>
    <t>129fb234</t>
  </si>
  <si>
    <t>c029dbb0-1173-4e25-82d2-f4d6bb45a4df</t>
  </si>
  <si>
    <t>2833d9fe</t>
  </si>
  <si>
    <t>568ebbed-9c1f-460f-8e8b-0c1fb5f3933f</t>
  </si>
  <si>
    <t>164711ae</t>
  </si>
  <si>
    <t>79f678d1-4793-44bf-b351-9d4e3220420a</t>
  </si>
  <si>
    <t>8d643439</t>
  </si>
  <si>
    <t>c95ff791-269f-44d7-99b3-01a0d90acf6d</t>
  </si>
  <si>
    <t>95d3d970</t>
  </si>
  <si>
    <t>f91fe32d-33f8-46e9-a9f9-1c07b4a855d6</t>
  </si>
  <si>
    <t>b9082649</t>
  </si>
  <si>
    <t>dfc7b3ea-cbd4-4be0-a511-56a33296b330</t>
  </si>
  <si>
    <t>747e3465</t>
  </si>
  <si>
    <t>5aaae019-b80d-4fb7-8abb-31e2d5262a23</t>
  </si>
  <si>
    <t>ed01951c</t>
  </si>
  <si>
    <t>daa102a6-1243-461e-9340-048ea7f99654</t>
  </si>
  <si>
    <t>baccc0da</t>
  </si>
  <si>
    <t>2b3755ca-90e0-483b-ae8a-2ca31dae9b7d</t>
  </si>
  <si>
    <t>82047252</t>
  </si>
  <si>
    <t>98ea453d-3f81-4647-bcf2-2a130b3e5631</t>
  </si>
  <si>
    <t>154e5b5d</t>
  </si>
  <si>
    <t>9986d587-f050-4ddd-96d6-06d1b7857702</t>
  </si>
  <si>
    <t>fa729401</t>
  </si>
  <si>
    <t>8b8e0d07-157f-4b8f-b5cd-971629275b7e</t>
  </si>
  <si>
    <t>d3384816</t>
  </si>
  <si>
    <t>31f7bacc-a538-46b9-bc6d-1b6389020564</t>
  </si>
  <si>
    <t>7b44ca4c</t>
  </si>
  <si>
    <t>d7d05827-94bd-4177-8fbd-411b1d8c7876</t>
  </si>
  <si>
    <t>3ba5c36c</t>
  </si>
  <si>
    <t>75a510ff-7b70-4329-b8cb-96736ea1a8ad</t>
  </si>
  <si>
    <t>942d3001</t>
  </si>
  <si>
    <t>a0c72735-d8ec-48b7-860c-2aad7157284d</t>
  </si>
  <si>
    <t>6874d7e8</t>
  </si>
  <si>
    <t>b6e04459-7c1d-492e-a8fc-3c4e370df5c9</t>
  </si>
  <si>
    <t>3a07ebac</t>
  </si>
  <si>
    <t>d342a238-79e7-482f-8698-ec81008983ed</t>
  </si>
  <si>
    <t>dcea8232</t>
  </si>
  <si>
    <t>4a2eabbd-3f94-4436-8783-b6bead97c44f</t>
  </si>
  <si>
    <t>3555c1a7</t>
  </si>
  <si>
    <t>73dae877-90fe-4b6d-ab57-e3e360579620</t>
  </si>
  <si>
    <t>a3e2b282</t>
  </si>
  <si>
    <t>24314a53-3c66-47ca-9e6a-c4a6e1956aa6</t>
  </si>
  <si>
    <t>2b75a37c</t>
  </si>
  <si>
    <t>4176d59b-bb17-4cbe-af97-4b1b48a9ce1d</t>
  </si>
  <si>
    <t>5bfddcb8</t>
  </si>
  <si>
    <t>35fa0531-18ff-4556-ac39-ea6e682e108f</t>
  </si>
  <si>
    <t>06ba1781</t>
  </si>
  <si>
    <t>f31f97a0-6718-442c-a2cd-239553b96697</t>
  </si>
  <si>
    <t>52da8b72</t>
  </si>
  <si>
    <t>7a3a1730-26ac-43d1-afb2-704d2f8baf97</t>
  </si>
  <si>
    <t>f288d5b9</t>
  </si>
  <si>
    <t>d117b731-45cb-4a67-8c38-679e2ba1f2af</t>
  </si>
  <si>
    <t>c57b21c9</t>
  </si>
  <si>
    <t>04d83fb0-ba89-40cf-98cf-ee0e4bf5cd95</t>
  </si>
  <si>
    <t>88a1ea0a</t>
  </si>
  <si>
    <t>18ed4fe1-d07a-4631-ad61-ed808657850b</t>
  </si>
  <si>
    <t>982f4186</t>
  </si>
  <si>
    <t>e66f4d69-7ad3-4d9c-a603-93085bd87776</t>
  </si>
  <si>
    <t>cd9a8d90</t>
  </si>
  <si>
    <t>dbc727e2-8bb9-4479-925e-e331d4d1888c</t>
  </si>
  <si>
    <t>13afab84</t>
  </si>
  <si>
    <t>50ebfb54-757c-43ab-9772-0ea604a6fdc0</t>
  </si>
  <si>
    <t>9dcfb1a1</t>
  </si>
  <si>
    <t>f1559a2e-5e11-4dff-b7c1-e2197875dbf3</t>
  </si>
  <si>
    <t>16befd10</t>
  </si>
  <si>
    <t>f0b5fdd4-503b-4e02-84c9-4ed5b7f1551b</t>
  </si>
  <si>
    <t>b854b8bb</t>
  </si>
  <si>
    <t>2a523e36-920f-4f58-8a27-813b7bcd9308</t>
  </si>
  <si>
    <t>012a99a2</t>
  </si>
  <si>
    <t>e23925bf-fcae-44fe-a6d7-6aabd3ad87f7</t>
  </si>
  <si>
    <t>3fd10f03</t>
  </si>
  <si>
    <t>9877db88-654d-42d7-bdde-afbb5010f93f</t>
  </si>
  <si>
    <t>843a5580</t>
  </si>
  <si>
    <t>f83f4e00-3c07-40a3-8ed8-def5482e24e9</t>
  </si>
  <si>
    <t>30610126</t>
  </si>
  <si>
    <t>80528775-5476-496b-a21e-7d02a1bd0e82</t>
  </si>
  <si>
    <t>bc20f883</t>
  </si>
  <si>
    <t>077dbdfe-66a9-4a3e-a284-0f2f343775eb</t>
  </si>
  <si>
    <t>db110e3c</t>
  </si>
  <si>
    <t>e8450843-7c65-4c78-8560-3456d44cb192</t>
  </si>
  <si>
    <t>d6c76846</t>
  </si>
  <si>
    <t>c626fe43-e97d-4989-b3e7-0ac280353154</t>
  </si>
  <si>
    <t>55ed65c0</t>
  </si>
  <si>
    <t>230d4ff7-a39c-43ab-b956-edae78f68d48</t>
  </si>
  <si>
    <t>0182cf5d</t>
  </si>
  <si>
    <t>a963de5e-6259-4941-b7e1-e3adc22e6598</t>
  </si>
  <si>
    <t>03a71367</t>
  </si>
  <si>
    <t>6ea01c24-5cf0-4e95-80c4-b44580432ff3</t>
  </si>
  <si>
    <t>375b9b81</t>
  </si>
  <si>
    <t>b970d2bf-b9f8-4803-9484-9ef36a7e24bf</t>
  </si>
  <si>
    <t>a125c5cf</t>
  </si>
  <si>
    <t>0f3d7eb0-66c2-42c8-826b-32bad97588e5</t>
  </si>
  <si>
    <t>9f15fafa</t>
  </si>
  <si>
    <t>0bd126d5-3ee9-4f49-b5b8-29913bc7c509</t>
  </si>
  <si>
    <t>bc05347d</t>
  </si>
  <si>
    <t>2eb10ad3-e587-4f91-869e-eca7ed3af5be</t>
  </si>
  <si>
    <t>aa823dd7</t>
  </si>
  <si>
    <t>73d212a6-b2a2-4a27-8a59-448c0b6938de</t>
  </si>
  <si>
    <t>a817b1ae</t>
  </si>
  <si>
    <t>562fef6e-bd3f-43b4-a164-9c2e7f199701</t>
  </si>
  <si>
    <t>9dc3824b</t>
  </si>
  <si>
    <t>3464d909-8cd0-4b4a-8afb-4d1512db9ce0</t>
  </si>
  <si>
    <t>4a9fccb4</t>
  </si>
  <si>
    <t>c3c0b07a-39a6-49ab-bfbe-8c8feb116559</t>
  </si>
  <si>
    <t>e5b36afb</t>
  </si>
  <si>
    <t>2263f741-32af-4130-8db3-08d0210c299f</t>
  </si>
  <si>
    <t>580d74f5</t>
  </si>
  <si>
    <t>72e27bc1-3a7c-4777-b7c4-b5f5c603311f</t>
  </si>
  <si>
    <t>e3454101</t>
  </si>
  <si>
    <t>80ae0627-bd4a-454b-9ae2-704d6878a56d</t>
  </si>
  <si>
    <t>24869209</t>
  </si>
  <si>
    <t>c5f61048-a106-4227-a92f-e0d491ae4f74</t>
  </si>
  <si>
    <t>9b1fccaf</t>
  </si>
  <si>
    <t>7a6c11e1-72d5-469c-8f5d-2bcdb8417ac1</t>
  </si>
  <si>
    <t>d37066ec</t>
  </si>
  <si>
    <t>3d54fb2d-33af-4adb-9fbe-ae6a30214453</t>
  </si>
  <si>
    <t>8886ef61</t>
  </si>
  <si>
    <t>65e54cec-d877-453a-b3b0-a548ac0ac292</t>
  </si>
  <si>
    <t>591e8984</t>
  </si>
  <si>
    <t>e2d92c20-8bd9-4400-bf4a-ace6682b1b72</t>
  </si>
  <si>
    <t>78a41afa</t>
  </si>
  <si>
    <t>db273c4d-e26f-4759-bbcf-71f3d3496144</t>
  </si>
  <si>
    <t>a58e7f14</t>
  </si>
  <si>
    <t>e6b29a47-0e97-4f5c-bfcc-e28c34301be3</t>
  </si>
  <si>
    <t>a4340c9d</t>
  </si>
  <si>
    <t>dfd3374a-60a7-4da9-bc1a-5e625aa9109e</t>
  </si>
  <si>
    <t>0e25ef9e</t>
  </si>
  <si>
    <t>d1d72968-c559-40f7-b7bf-ab733470ee13</t>
  </si>
  <si>
    <t>8fb09272</t>
  </si>
  <si>
    <t>9d8aea61-917c-4ecc-a538-fb97707dac2e</t>
  </si>
  <si>
    <t>6d2d393f</t>
  </si>
  <si>
    <t>fce2978d-1417-4301-b4a3-2d462d67d94b</t>
  </si>
  <si>
    <t>c6560121</t>
  </si>
  <si>
    <t>838d10b4-a326-42ce-96d5-ff8392a96f9f</t>
  </si>
  <si>
    <t>23fac277</t>
  </si>
  <si>
    <t>21544ead-7699-42ea-a4b9-3810b3e5127c</t>
  </si>
  <si>
    <t>b8ca0ec0</t>
  </si>
  <si>
    <t>b6c13eaf-7ee5-43ab-9142-569a4482e5ba</t>
  </si>
  <si>
    <t>864597a9</t>
  </si>
  <si>
    <t>81552a4a-9365-4d75-8604-960a362789a0</t>
  </si>
  <si>
    <t>a7d21a88</t>
  </si>
  <si>
    <t>162acf1d-19a1-4023-92c3-3b590c291009</t>
  </si>
  <si>
    <t>0c78e5bd</t>
  </si>
  <si>
    <t>3e42ec44-7834-4519-ac50-503bad38cc49</t>
  </si>
  <si>
    <t>532ed7bc</t>
  </si>
  <si>
    <t>aa1bc0e9-d475-467e-a431-c0fe3777b3e0</t>
  </si>
  <si>
    <t>c1c8b542</t>
  </si>
  <si>
    <t>3d569f62-f8a6-4b79-842f-36ec3a3cf8bf</t>
  </si>
  <si>
    <t>fb432152</t>
  </si>
  <si>
    <t>eac85957-8b01-4cce-b88b-0d4ce3574f46</t>
  </si>
  <si>
    <t>35be2be8</t>
  </si>
  <si>
    <t>95a05014-b096-4b3f-a6c9-9d05253e3881</t>
  </si>
  <si>
    <t>dfec5490</t>
  </si>
  <si>
    <t>b51296ca-c5e0-4f1e-ba09-a610d0e83c4e</t>
  </si>
  <si>
    <t>dc645bd1</t>
  </si>
  <si>
    <t>104ac6ab-36fd-445b-9753-f2e4278aa4f3</t>
  </si>
  <si>
    <t>9d6fdc73</t>
  </si>
  <si>
    <t>535ea159-268e-40c6-861e-3afdbbf68ac8</t>
  </si>
  <si>
    <t>9a656b8a</t>
  </si>
  <si>
    <t>84a9061b-9b3f-4c7c-841e-c0a74ab8f8d5</t>
  </si>
  <si>
    <t>61893a0e</t>
  </si>
  <si>
    <t>9de15b61-8d78-4641-bba2-881ebcb916b1</t>
  </si>
  <si>
    <t>2644dd07</t>
  </si>
  <si>
    <t>b8045a61-f305-4027-9a1b-e94bafa69b9b</t>
  </si>
  <si>
    <t>362de4a9</t>
  </si>
  <si>
    <t>cd027602-4d09-4b05-be70-1d4345c14d8e</t>
  </si>
  <si>
    <t>2025df39</t>
  </si>
  <si>
    <t>d070d93a-7099-48ff-9c92-ea461a3b6310</t>
  </si>
  <si>
    <t>74b3a199</t>
  </si>
  <si>
    <t>ec8ac016-ebe3-46f5-9122-eb5c34b9dcec</t>
  </si>
  <si>
    <t>4b9950e6</t>
  </si>
  <si>
    <t>fe0b7c9a-7df1-4f00-b5a3-50d8bb950b35</t>
  </si>
  <si>
    <t>90860ea6</t>
  </si>
  <si>
    <t>c3d255e0-037f-4618-b84b-7bc0dca87cc5</t>
  </si>
  <si>
    <t>34a4a5cf</t>
  </si>
  <si>
    <t>e5163744-87f4-4857-b91d-9ab3d7d0bf72</t>
  </si>
  <si>
    <t>d6ebc1bb</t>
  </si>
  <si>
    <t>35c53bfe-b1f0-41c4-b389-052e757c9986</t>
  </si>
  <si>
    <t>3ea0fe6c</t>
  </si>
  <si>
    <t>58536903-ec27-4853-bd61-9764f75c3a7e</t>
  </si>
  <si>
    <t>ce274b1c</t>
  </si>
  <si>
    <t>d4614935-eed0-4dc5-8506-b2ad6bb20fd3</t>
  </si>
  <si>
    <t>fb431c9b</t>
  </si>
  <si>
    <t>0342fd93-c8b1-4fdf-bd81-d24c2c79ae33</t>
  </si>
  <si>
    <t>8a78f97d</t>
  </si>
  <si>
    <t>7a47fc8f-a2c0-42e5-95b9-f465a000cabc</t>
  </si>
  <si>
    <t>8ce17b2f</t>
  </si>
  <si>
    <t>3fa07d78-8437-4334-8c39-65a94c751033</t>
  </si>
  <si>
    <t>845c46c2</t>
  </si>
  <si>
    <t>0364148f-f5d7-4652-8819-ddc83fa3b684</t>
  </si>
  <si>
    <t>e1eacc2c</t>
  </si>
  <si>
    <t>25799634-1ed3-4bd1-9c2d-2269603ce009</t>
  </si>
  <si>
    <t>f099ae1a</t>
  </si>
  <si>
    <t>cc7766ce-02f7-432b-a906-14afa45730fb</t>
  </si>
  <si>
    <t>72bc6116</t>
  </si>
  <si>
    <t>45c02f86-43c2-474b-b4d7-25d9d01d76d6</t>
  </si>
  <si>
    <t>f015d73c</t>
  </si>
  <si>
    <t>1b3e6279-d64c-42fe-9af6-f5d4642ee569</t>
  </si>
  <si>
    <t>afbf0c43</t>
  </si>
  <si>
    <t>dde55721-1d5b-48d0-a979-220b4b208b00</t>
  </si>
  <si>
    <t>06ff478b</t>
  </si>
  <si>
    <t>70580142-9439-4e4f-9b4c-0dd84af8748d</t>
  </si>
  <si>
    <t>8c400b14</t>
  </si>
  <si>
    <t>ad8f9d5f-c277-45e3-89eb-0de594c62641</t>
  </si>
  <si>
    <t>7506ce29</t>
  </si>
  <si>
    <t>621c0e02-1018-4bc2-a5eb-b4b88a799089</t>
  </si>
  <si>
    <t>f5cf5401</t>
  </si>
  <si>
    <t>ae696f04-9aeb-476a-b88c-6e11fd25cde7</t>
  </si>
  <si>
    <t>9612411e</t>
  </si>
  <si>
    <t>aa075565-7b01-4c30-ab4e-8dd6d2e13848</t>
  </si>
  <si>
    <t>fdbc2da3</t>
  </si>
  <si>
    <t>8e5817cf-09df-4a17-a70d-5bfa2c705a30</t>
  </si>
  <si>
    <t>891edfbf</t>
  </si>
  <si>
    <t>85ada95d-5acb-4468-8840-9cbd10ced009</t>
  </si>
  <si>
    <t>ffd8b2bc</t>
  </si>
  <si>
    <t>90ce150c-3031-4d67-b94a-d68ef3bac4f2</t>
  </si>
  <si>
    <t>e3f0ea92</t>
  </si>
  <si>
    <t>6ef4b3e8-60d9-4710-a54d-90a85b8ee7f3</t>
  </si>
  <si>
    <t>e63912c3</t>
  </si>
  <si>
    <t>0381f9ee-719a-4d07-b619-c76e96a5bfd5</t>
  </si>
  <si>
    <t>e8d788d8</t>
  </si>
  <si>
    <t>6acc2421-e9de-41fe-abc6-530633d19440</t>
  </si>
  <si>
    <t>2cc7538a</t>
  </si>
  <si>
    <t>188f3c7b-6288-4cb3-b8be-d03715e26688</t>
  </si>
  <si>
    <t>4e97ae5e</t>
  </si>
  <si>
    <t>4e0fe0d2-8ff4-4af5-b5ff-6ca7b88e723d</t>
  </si>
  <si>
    <t>cfbdaae0</t>
  </si>
  <si>
    <t>349a4d94-36ea-44ee-b7d9-28bfa4f0d9ba</t>
  </si>
  <si>
    <t>1cbdf21f</t>
  </si>
  <si>
    <t>331b3858-ea15-4120-8e84-69238700aee7</t>
  </si>
  <si>
    <t>8fa33c46</t>
  </si>
  <si>
    <t>199d6f40-4d92-49d3-933c-eea555cb0b65</t>
  </si>
  <si>
    <t>39d31571</t>
  </si>
  <si>
    <t>cc2fc839-fb24-43ae-a14c-aab6922ed0da</t>
  </si>
  <si>
    <t>c6676876</t>
  </si>
  <si>
    <t>7eac7f5b-6738-4f23-a14d-0111f1a51e77</t>
  </si>
  <si>
    <t>bb010d2e</t>
  </si>
  <si>
    <t>6f854336-5986-4eb5-9bf4-762c1652fb75</t>
  </si>
  <si>
    <t>1f2c6da7</t>
  </si>
  <si>
    <t>68e633f3-3435-4e3b-8072-1cda0d86d166</t>
  </si>
  <si>
    <t>457dc88a</t>
  </si>
  <si>
    <t>2f288c2b-4c56-4ffb-ad67-8de44036e035</t>
  </si>
  <si>
    <t>c0db6a59</t>
  </si>
  <si>
    <t>4600bd29-74bb-4859-9089-b2c179ca989a</t>
  </si>
  <si>
    <t>5012eff1</t>
  </si>
  <si>
    <t>2c1d9710-0040-48e5-a88e-24168b743c87</t>
  </si>
  <si>
    <t>f3869d2d</t>
  </si>
  <si>
    <t>7c710fa7-b8d8-486f-ba31-b4577f0bb7c7</t>
  </si>
  <si>
    <t>85e00436</t>
  </si>
  <si>
    <t>6c163352-2662-4179-9c0f-a3a7e65e749a</t>
  </si>
  <si>
    <t>412d4f35</t>
  </si>
  <si>
    <t>f2114ca2-c83e-4348-8e14-f84108f5a4c8</t>
  </si>
  <si>
    <t>d60b2493</t>
  </si>
  <si>
    <t>d23208f8-2aff-4286-8722-19db2d340d77</t>
  </si>
  <si>
    <t>30a38206</t>
  </si>
  <si>
    <t>5a54bc35-afa7-4fe2-8af4-f0f9f7e191ae</t>
  </si>
  <si>
    <t>0daf984b</t>
  </si>
  <si>
    <t>4c63a605-b891-40ec-a8ba-5ad494253a4c</t>
  </si>
  <si>
    <t>abdca047</t>
  </si>
  <si>
    <t>064949cd-6a99-4e19-8431-dd70f0707cf0</t>
  </si>
  <si>
    <t>7a23f3c4</t>
  </si>
  <si>
    <t>b7676155-f62f-48eb-b6ca-b511737ed5b6</t>
  </si>
  <si>
    <t>850dee4c</t>
  </si>
  <si>
    <t>7b9a34fd-6fff-402a-b186-88d677536042</t>
  </si>
  <si>
    <t>0b419f11</t>
  </si>
  <si>
    <t>53c7b8f8-dafa-4ee0-9f2c-95ccb5619822</t>
  </si>
  <si>
    <t>bb47440e</t>
  </si>
  <si>
    <t>2b86061f-f058-4ae8-8304-bd854b5cdd53</t>
  </si>
  <si>
    <t>d0eccfb5</t>
  </si>
  <si>
    <t>4a82426c-5f1a-4b58-9717-6daa6b7e72c0</t>
  </si>
  <si>
    <t>3357b5b2</t>
  </si>
  <si>
    <t>d0a4a323-140f-4cdd-a185-6e808b4e1830</t>
  </si>
  <si>
    <t>0e9ee6a7</t>
  </si>
  <si>
    <t>10fc26df-17fb-4f5b-ba4d-40de61add940</t>
  </si>
  <si>
    <t>9c08c775</t>
  </si>
  <si>
    <t>4085025a-f44e-4253-894b-31eed2bb6186</t>
  </si>
  <si>
    <t>c8506f6a</t>
  </si>
  <si>
    <t>06686c3a-6175-4a98-b9bb-59bd791af992</t>
  </si>
  <si>
    <t>95c09c51</t>
  </si>
  <si>
    <t>83b105a2-ae5f-44e5-ae4a-5c075ee1de48</t>
  </si>
  <si>
    <t>de53bc92</t>
  </si>
  <si>
    <t>d9a598f1-f0a5-4ecf-aa21-4f1a2c53f9a9</t>
  </si>
  <si>
    <t>57f018e7</t>
  </si>
  <si>
    <t>10808f81-5189-401c-a1ed-4fb6db60c448</t>
  </si>
  <si>
    <t>76875009</t>
  </si>
  <si>
    <t>f7220e0b-98bd-473b-b047-d12bd6bcdfa8</t>
  </si>
  <si>
    <t>2463c264</t>
  </si>
  <si>
    <t>2178b2c7-552c-48f8-8314-8a61c2a703fe</t>
  </si>
  <si>
    <t>bac510bc</t>
  </si>
  <si>
    <t>c7b93431-bb53-427e-9c97-7f11a579f40d</t>
  </si>
  <si>
    <t>916dca38</t>
  </si>
  <si>
    <t>6bab3dd1-c79f-4db8-a13b-20a694882ac6</t>
  </si>
  <si>
    <t>121a9a64</t>
  </si>
  <si>
    <t>25997fdd-e0b9-4b47-9d94-c8db25ee3652</t>
  </si>
  <si>
    <t>8797b708</t>
  </si>
  <si>
    <t>726b76dd-4d90-4d89-af05-7c478da18b2f</t>
  </si>
  <si>
    <t>08b50e99</t>
  </si>
  <si>
    <t>03453ee0-aaf6-436e-b9b7-44ef7e183452</t>
  </si>
  <si>
    <t>4cfa0974</t>
  </si>
  <si>
    <t>427950a5-2f7b-4826-bdef-d31175b1fb9d</t>
  </si>
  <si>
    <t>df6be2c0</t>
  </si>
  <si>
    <t>2551a563-e9d6-46bd-806f-292355ee32d2</t>
  </si>
  <si>
    <t>b97d2bce</t>
  </si>
  <si>
    <t>86e3bb11-1d06-44aa-b7ac-a4c1dc018f8e</t>
  </si>
  <si>
    <t>3b798bdb</t>
  </si>
  <si>
    <t>f15b195a-237e-43d1-9ca1-752741598504</t>
  </si>
  <si>
    <t>7ed53d53</t>
  </si>
  <si>
    <t>212db115-d17f-4388-9690-74ffc61a0bee</t>
  </si>
  <si>
    <t>7472f3c4</t>
  </si>
  <si>
    <t>b3096cc1-5cf1-48f8-9369-ed265d9c0d61</t>
  </si>
  <si>
    <t>460a388f</t>
  </si>
  <si>
    <t>03e95db5-211f-46f8-91b9-3feb23db1621</t>
  </si>
  <si>
    <t>3196f672</t>
  </si>
  <si>
    <t>bd6c73c0-97b7-4ce8-abf3-f94f927f9b32</t>
  </si>
  <si>
    <t>331230d7</t>
  </si>
  <si>
    <t>ccb4379c-e663-4722-a686-ba6472312050</t>
  </si>
  <si>
    <t>efdc9184</t>
  </si>
  <si>
    <t>98178145-4bd5-4e9f-a6cd-87e9db1f9d15</t>
  </si>
  <si>
    <t>7cca5c7d</t>
  </si>
  <si>
    <t>2756fa05-b97a-4bb8-9166-7c6c661c83ea</t>
  </si>
  <si>
    <t>5aefd8f1</t>
  </si>
  <si>
    <t>09bac15d-578b-4200-b8ef-8a69796cf915</t>
  </si>
  <si>
    <t>4c111067</t>
  </si>
  <si>
    <t>d5b6e63d-1318-4def-8e5b-25e5ae2a9ff5</t>
  </si>
  <si>
    <t>740da11b</t>
  </si>
  <si>
    <t>93ff92d9-6bd9-4936-9453-75e78fd9b969</t>
  </si>
  <si>
    <t>b5fb654c</t>
  </si>
  <si>
    <t>c11d5699-67bc-4a5e-9a13-4499a4326747</t>
  </si>
  <si>
    <t>bbfc1f5d</t>
  </si>
  <si>
    <t>ec6308be-b796-4299-8bb4-200efe0871d7</t>
  </si>
  <si>
    <t>736f8d87</t>
  </si>
  <si>
    <t>bf82d564-0c40-4b06-aadd-9dcbc0e5d295</t>
  </si>
  <si>
    <t>2195f969</t>
  </si>
  <si>
    <t>ea18b220-941c-4933-9a2d-2207566c4a88</t>
  </si>
  <si>
    <t>f5b05801</t>
  </si>
  <si>
    <t>ffea0698-5fb8-478e-9b40-e378ff846f2d</t>
  </si>
  <si>
    <t>78633e8a</t>
  </si>
  <si>
    <t>884f24c7-b16f-4452-a3d4-7b96881b9f6b</t>
  </si>
  <si>
    <t>deba44da</t>
  </si>
  <si>
    <t>03069dcc-5699-44de-95b6-7a49879b190d</t>
  </si>
  <si>
    <t>a616ba2b</t>
  </si>
  <si>
    <t>59b0d20e-7837-4df4-aa55-e87b44910d44</t>
  </si>
  <si>
    <t>622992b7</t>
  </si>
  <si>
    <t>2da83cb1-93fb-46e2-bdef-4fd15a56c549</t>
  </si>
  <si>
    <t>10fd6b6d</t>
  </si>
  <si>
    <t>292b6e3c-b1df-49e0-990b-d2e8b856fb07</t>
  </si>
  <si>
    <t>6e67a1fe</t>
  </si>
  <si>
    <t>620b50c0-2c16-4343-a6ad-c72e536b996c</t>
  </si>
  <si>
    <t>b74c2346</t>
  </si>
  <si>
    <t>0c59c2e4-09c3-46d2-b82b-9c87836187b5</t>
  </si>
  <si>
    <t>8d83413f</t>
  </si>
  <si>
    <t>763c7629-746f-4a85-ab3f-99326ea0e262</t>
  </si>
  <si>
    <t>8e418bfd</t>
  </si>
  <si>
    <t>750d2ea0-3f2c-4727-b0d0-4fab926df18a</t>
  </si>
  <si>
    <t>630fe5cc</t>
  </si>
  <si>
    <t>1f6ea571-f652-4916-bba6-0ab384dedf3c</t>
  </si>
  <si>
    <t>44f62c1c</t>
  </si>
  <si>
    <t>c9337c23-f8b9-4229-8a74-161efead01f8</t>
  </si>
  <si>
    <t>e62dcae5</t>
  </si>
  <si>
    <t>d0e4a60f-b561-4d3c-8bb6-b46deba3e0ce</t>
  </si>
  <si>
    <t>d950ecba</t>
  </si>
  <si>
    <t>a4eda9d5-b393-4500-8047-42bc3acd24b1</t>
  </si>
  <si>
    <t>c5117e18</t>
  </si>
  <si>
    <t>4435004c-6d30-4fa1-9dbf-a20dcaa06d0d</t>
  </si>
  <si>
    <t>ab95d177</t>
  </si>
  <si>
    <t>64c2e8c5-0791-4a48-8d51-2c65734bcb01</t>
  </si>
  <si>
    <t>32664982</t>
  </si>
  <si>
    <t>2025f49f-5dbd-4e3f-8903-faae8696eeda</t>
  </si>
  <si>
    <t>f8147e03</t>
  </si>
  <si>
    <t>eacc4263-fc8f-437a-9ff1-1f2a25670e59</t>
  </si>
  <si>
    <t>4e47a469</t>
  </si>
  <si>
    <t>0d26f0d8-545c-4c43-a108-f001b6545f3c</t>
  </si>
  <si>
    <t>49a773a3</t>
  </si>
  <si>
    <t>31055e5f-8ecf-45db-ac87-20adff4e8a92</t>
  </si>
  <si>
    <t>31e9b586</t>
  </si>
  <si>
    <t>39d0d651-5bb1-459d-8741-b54db1381359</t>
  </si>
  <si>
    <t>91f2b081</t>
  </si>
  <si>
    <t>e7c116b7-2fd4-4d52-a9e6-28e346997b22</t>
  </si>
  <si>
    <t>d339659d</t>
  </si>
  <si>
    <t>48a74123-ce1e-4d5f-9aac-02913774cfca</t>
  </si>
  <si>
    <t>0e6515f4</t>
  </si>
  <si>
    <t>ff184d84-7f8c-41c5-863f-fa92ee2d9f89</t>
  </si>
  <si>
    <t>9bba6956</t>
  </si>
  <si>
    <t>4636ddd6-be26-44cf-a308-fdd761691953</t>
  </si>
  <si>
    <t>87c75bd8</t>
  </si>
  <si>
    <t>21524349-0eed-483f-a4c6-8fbe7d1c828e</t>
  </si>
  <si>
    <t>3ed16a53</t>
  </si>
  <si>
    <t>cc4be3c9-2265-4189-a107-a95f46f32473</t>
  </si>
  <si>
    <t>80a98166</t>
  </si>
  <si>
    <t>2aa37a35-a79e-4885-83b0-b62f9ee7930b</t>
  </si>
  <si>
    <t>ed5bfddc</t>
  </si>
  <si>
    <t>8c70c349-9999-4326-ae77-68a854dde4aa</t>
  </si>
  <si>
    <t>c782e8df</t>
  </si>
  <si>
    <t>6f9ddda0-4960-4073-bbbc-f5f66f6dd393</t>
  </si>
  <si>
    <t>2c3c06f7</t>
  </si>
  <si>
    <t>b7244459-3f36-4fcf-aec7-b0b8d2c1a156</t>
  </si>
  <si>
    <t>0d50179e</t>
  </si>
  <si>
    <t>fd770a6b-3457-487e-a867-96054ba54207</t>
  </si>
  <si>
    <t>8b57ef0b</t>
  </si>
  <si>
    <t>69123e03-8fd4-47b9-94ef-68bb5d97782c</t>
  </si>
  <si>
    <t>bc22d5a6</t>
  </si>
  <si>
    <t>b84ad554-a89a-460e-9ccd-dcfe1b08ad0f</t>
  </si>
  <si>
    <t>3db9fbec</t>
  </si>
  <si>
    <t>4e7250cd-3160-4af8-b894-fb339bb51280</t>
  </si>
  <si>
    <t>026f91dd</t>
  </si>
  <si>
    <t>1cf5636c-7453-407f-ae30-26232c8a2c75</t>
  </si>
  <si>
    <t>c26fb114</t>
  </si>
  <si>
    <t>d11e0002-e50b-47cf-a541-c00892fe28c8</t>
  </si>
  <si>
    <t>fa0287f2</t>
  </si>
  <si>
    <t>a440022e-d44c-4cfd-9318-60ac59ea3338</t>
  </si>
  <si>
    <t>27f17ccf</t>
  </si>
  <si>
    <t>a3331796-105e-4b5d-8300-4ee75c783267</t>
  </si>
  <si>
    <t>1a6b79f7</t>
  </si>
  <si>
    <t>7ace06dd-27e8-4280-a544-6316e26003e7</t>
  </si>
  <si>
    <t>9fa1a5ad</t>
  </si>
  <si>
    <t>822d28a2-c1e9-4c88-ba4a-a47272102c0c</t>
  </si>
  <si>
    <t>f2e2932f</t>
  </si>
  <si>
    <t>f5b52db0-6344-49d4-8520-bde7e3ca5106</t>
  </si>
  <si>
    <t>fd845290</t>
  </si>
  <si>
    <t>bdc7e329-6da6-4199-b1f5-3ece11683b57</t>
  </si>
  <si>
    <t>a052d296</t>
  </si>
  <si>
    <t>688c506a-abf3-41a4-b5e3-0eaad1cbae5a</t>
  </si>
  <si>
    <t>74ae4382</t>
  </si>
  <si>
    <t>195873e0-e867-47c0-ba2e-c0b59eb6e397</t>
  </si>
  <si>
    <t>670d8bf1</t>
  </si>
  <si>
    <t>90290b4a-0591-4716-b1d0-aad60f5998de</t>
  </si>
  <si>
    <t>8cc8e877</t>
  </si>
  <si>
    <t>89b20e78-df65-4837-9ddc-116a60303b74</t>
  </si>
  <si>
    <t>6daf51b8</t>
  </si>
  <si>
    <t>4486664f-31e4-420b-b1a9-1a8362458e86</t>
  </si>
  <si>
    <t>373d34ee</t>
  </si>
  <si>
    <t>f9d56b53-2b0e-4248-9e7c-4d0edb52595d</t>
  </si>
  <si>
    <t>2b8bd21b</t>
  </si>
  <si>
    <t>7e15ea7c-da76-410f-8c18-e4c8e41bbeb3</t>
  </si>
  <si>
    <t>5292f0a4</t>
  </si>
  <si>
    <t>057b3b3b-0923-484e-b3d1-34633ef145d8</t>
  </si>
  <si>
    <t>4925e315</t>
  </si>
  <si>
    <t>788094f8-3ba2-4067-ac6c-85bbc8cf4df2</t>
  </si>
  <si>
    <t>03459777</t>
  </si>
  <si>
    <t>81309a5f-f414-45a4-9fc2-79e9e18e6b97</t>
  </si>
  <si>
    <t>998ce59e</t>
  </si>
  <si>
    <t>93d05261-bc3a-4f91-b154-766dcf9b3cd7</t>
  </si>
  <si>
    <t>01c0759a</t>
  </si>
  <si>
    <t>fabe14d9-db95-4c59-bc1c-62791e24acdd</t>
  </si>
  <si>
    <t>4bb94d45</t>
  </si>
  <si>
    <t>81bde17e-4786-43c7-8310-c411a7c06e17</t>
  </si>
  <si>
    <t>aea8361a</t>
  </si>
  <si>
    <t>2e96d0ed-229e-4f7d-bbc4-112a2d34cade</t>
  </si>
  <si>
    <t>1c95a3c5</t>
  </si>
  <si>
    <t>ab2fa8bb-d1d7-4158-be8c-cd4ae601ddcd</t>
  </si>
  <si>
    <t>0d8f0b1c</t>
  </si>
  <si>
    <t>5b401233-a12d-4b19-b941-7ec6b89e6e41</t>
  </si>
  <si>
    <t>a9315472</t>
  </si>
  <si>
    <t>d2fbefd4-3753-451b-af8e-f437bc75878d</t>
  </si>
  <si>
    <t>f0de9a82</t>
  </si>
  <si>
    <t>a0c5dcfa-f014-4c8d-8a8d-5c9984a96ada</t>
  </si>
  <si>
    <t>b11106f7</t>
  </si>
  <si>
    <t>f8749c17-ac4e-403f-96a1-4ec502b1d87f</t>
  </si>
  <si>
    <t>2eacdb39</t>
  </si>
  <si>
    <t>25abae9c-247d-48b2-a408-723de8fd3ca6</t>
  </si>
  <si>
    <t>4c884d86</t>
  </si>
  <si>
    <t>1f901ca7-ddc1-42c9-8952-e1dcd321127a</t>
  </si>
  <si>
    <t>9333ac94</t>
  </si>
  <si>
    <t>9ddbc786-7194-4a29-b944-e5fe1995863a</t>
  </si>
  <si>
    <t>cd1ef82e</t>
  </si>
  <si>
    <t>6c1efcde-5266-4378-89dc-fb5ac56d4a6f</t>
  </si>
  <si>
    <t>68769c3c</t>
  </si>
  <si>
    <t>8498a077-142b-4ebc-a4e6-016eeb522b9a</t>
  </si>
  <si>
    <t>36e1ef2d</t>
  </si>
  <si>
    <t>0d9f74c9-1a10-4f69-99b6-9f1d41f0a852</t>
  </si>
  <si>
    <t>4a193537</t>
  </si>
  <si>
    <t>b107fa21-9bec-4205-9377-5c0abd6cde41</t>
  </si>
  <si>
    <t>57bbfdf1</t>
  </si>
  <si>
    <t>6af27407-a88d-4710-98b0-19079e2d22b9</t>
  </si>
  <si>
    <t>5ddb8b52</t>
  </si>
  <si>
    <t>08b01b3f-29ff-48a1-9862-d00f7b4e1791</t>
  </si>
  <si>
    <t>5d8b15fe</t>
  </si>
  <si>
    <t>a92cff9e-1a64-45f9-96df-4cb9137d405b</t>
  </si>
  <si>
    <t>685fe0bc</t>
  </si>
  <si>
    <t>0e1581d2-2789-4704-a0f1-3dbce475e554</t>
  </si>
  <si>
    <t>5d4d1361</t>
  </si>
  <si>
    <t>b10e18e2-9140-4d15-9a78-0dc162b21f81</t>
  </si>
  <si>
    <t>6b8a48d7</t>
  </si>
  <si>
    <t>ceece86c-e055-4549-afc5-07df2e86c1af</t>
  </si>
  <si>
    <t>15385174</t>
  </si>
  <si>
    <t>2b620e13-bccd-4e61-a095-369b65c92758</t>
  </si>
  <si>
    <t>5d3fbc1f</t>
  </si>
  <si>
    <t>f91d8235-031c-4599-96d0-62c01b833f5f</t>
  </si>
  <si>
    <t>9adcd256</t>
  </si>
  <si>
    <t>a388dcbb-97cc-4218-9fe0-031c06b648d6</t>
  </si>
  <si>
    <t>7d2cae24</t>
  </si>
  <si>
    <t>dfe747f8-dcb0-4769-ad33-10c66171cbd8</t>
  </si>
  <si>
    <t>b1d456de</t>
  </si>
  <si>
    <t>c1202f9c-d403-4415-bd7a-aefeb429d48f</t>
  </si>
  <si>
    <t>d1132872</t>
  </si>
  <si>
    <t>06fb89a0-a3c4-419b-9c2d-e65dd653ac56</t>
  </si>
  <si>
    <t>2b7d9fbb</t>
  </si>
  <si>
    <t>57f89569-0b77-4f40-96d6-2bd088238211</t>
  </si>
  <si>
    <t>ada667d3</t>
  </si>
  <si>
    <t>431e75f7-4839-4112-bedd-fc2600a32434</t>
  </si>
  <si>
    <t>de94920e</t>
  </si>
  <si>
    <t>cc1d2f7f-aa2b-40b3-9cea-5730c9402d29</t>
  </si>
  <si>
    <t>bdd56a4c</t>
  </si>
  <si>
    <t>919af5c5-867d-4637-9bc3-25a98aee5649</t>
  </si>
  <si>
    <t>a5ef7b72</t>
  </si>
  <si>
    <t>4e576ef5-2920-417d-a527-a042eb076f03</t>
  </si>
  <si>
    <t>572f6db4</t>
  </si>
  <si>
    <t>48bb3430-f495-4cd0-bdd2-ff0bf6fba698</t>
  </si>
  <si>
    <t>bb2834f6</t>
  </si>
  <si>
    <t>94274903-0bc1-41f2-ac29-51fe611caaba</t>
  </si>
  <si>
    <t>036cecac</t>
  </si>
  <si>
    <t>36a77d39-2f0e-4f90-a9be-c40edf53efeb</t>
  </si>
  <si>
    <t>0086f408</t>
  </si>
  <si>
    <t>127827a2-2a39-4563-acda-529adc84caad</t>
  </si>
  <si>
    <t>1fe88138</t>
  </si>
  <si>
    <t>c4f4f99b-6220-45d0-97c3-b3aedadf3775</t>
  </si>
  <si>
    <t>cc690f8a</t>
  </si>
  <si>
    <t>24ce2bfa-ee5d-42c4-8c5f-bb555324a2f7</t>
  </si>
  <si>
    <t>7fb4d392</t>
  </si>
  <si>
    <t>4c27704f-9aa4-4537-9192-7de7a522187e</t>
  </si>
  <si>
    <t>81845261</t>
  </si>
  <si>
    <t>54548488-e0b6-4a9a-ae10-6d386157ebcf</t>
  </si>
  <si>
    <t>4ab48af4</t>
  </si>
  <si>
    <t>ee7cad32-f070-494e-8c21-f6d6480d2e7c</t>
  </si>
  <si>
    <t>a50274ce</t>
  </si>
  <si>
    <t>bf95b8dd-dd1d-44cf-a2f7-ca1a252b197b</t>
  </si>
  <si>
    <t>5480ec9f</t>
  </si>
  <si>
    <t>20630418-0e74-4eac-a017-a64377f9c39e</t>
  </si>
  <si>
    <t>9210d16f</t>
  </si>
  <si>
    <t>1d206bcb-19ff-4a75-90fe-46de05aa2bb7</t>
  </si>
  <si>
    <t>54019b2a</t>
  </si>
  <si>
    <t>f100375e-7491-45b7-99be-fad3922e5550</t>
  </si>
  <si>
    <t>42ae39e2</t>
  </si>
  <si>
    <t>2f96dc35-7840-4cc8-b8cb-5946f4e166b0</t>
  </si>
  <si>
    <t>a75f5909</t>
  </si>
  <si>
    <t>afb11110-5dda-415a-aa14-0adc6e958e32</t>
  </si>
  <si>
    <t>0dab6669</t>
  </si>
  <si>
    <t>c360f213-b76c-40cc-8aa7-1bf4327d2e4d</t>
  </si>
  <si>
    <t>6e74e98c</t>
  </si>
  <si>
    <t>80cb2d19-f61f-4b57-b553-128c5924520f</t>
  </si>
  <si>
    <t>5868d459</t>
  </si>
  <si>
    <t>61e8f1ef-3555-4bc7-b8e3-900db8fc35e3</t>
  </si>
  <si>
    <t>f23191d4</t>
  </si>
  <si>
    <t>fb76ca75-b00b-463f-be7d-943f97d2abe1</t>
  </si>
  <si>
    <t>655135c7</t>
  </si>
  <si>
    <t>128c1799-99a3-471e-a6ff-2647fd4cd8b9</t>
  </si>
  <si>
    <t>ef050416</t>
  </si>
  <si>
    <t>a0420544-7cf0-43f4-a4db-6492aef42852</t>
  </si>
  <si>
    <t>785c8cf8</t>
  </si>
  <si>
    <t>6772fb97-c459-4791-ab6f-91b71988c794</t>
  </si>
  <si>
    <t>1cf0e669</t>
  </si>
  <si>
    <t>1f292022-539e-4f13-84fd-93abf73161c6</t>
  </si>
  <si>
    <t>c20fdfa1</t>
  </si>
  <si>
    <t>fae64afc-aaa4-4b0a-a953-504bbf636a96</t>
  </si>
  <si>
    <t>7a42ab1f</t>
  </si>
  <si>
    <t>06d0b14d-1445-48d9-9405-37acc55080dd</t>
  </si>
  <si>
    <t>aaead489</t>
  </si>
  <si>
    <t>53fea65a-eacf-4b0e-82aa-032c88c47d15</t>
  </si>
  <si>
    <t>02b5c883</t>
  </si>
  <si>
    <t>830f73df-027e-405a-84d6-dc7f9ed1c785</t>
  </si>
  <si>
    <t>f66a03c9</t>
  </si>
  <si>
    <t>5de9e844-5e4a-4d31-a835-e9e7b8cd37f3</t>
  </si>
  <si>
    <t>6e42bfa9</t>
  </si>
  <si>
    <t>6e485469-8e7e-407c-b8b6-1f2a5385caea</t>
  </si>
  <si>
    <t>77ed3570</t>
  </si>
  <si>
    <t>10e26f03-8f49-4142-876b-779d1906561e</t>
  </si>
  <si>
    <t>d2ce3a0c</t>
  </si>
  <si>
    <t>a0a09d3a-8b54-41a6-8ed7-7cf6d75a7769</t>
  </si>
  <si>
    <t>8ae8c4c0</t>
  </si>
  <si>
    <t>e1a0f9cd-3f49-44d7-ba6e-617765ab96e4</t>
  </si>
  <si>
    <t>21930b3a</t>
  </si>
  <si>
    <t>0277cfb9-4d80-45cc-9057-08a63819531c</t>
  </si>
  <si>
    <t>c83d0473</t>
  </si>
  <si>
    <t>2bf8224e-d12c-41b2-aefa-d0a39aaf3105</t>
  </si>
  <si>
    <t>a94ec389</t>
  </si>
  <si>
    <t>4adec19c-6a83-402e-9a81-03b3805c8c04</t>
  </si>
  <si>
    <t>a11735bc</t>
  </si>
  <si>
    <t>ec5793aa-d315-4738-9236-ab6ec5346768</t>
  </si>
  <si>
    <t>7a0d3dd3</t>
  </si>
  <si>
    <t>e9b5efa5-242a-452c-bf27-5ed75cea34fc</t>
  </si>
  <si>
    <t>e542e583</t>
  </si>
  <si>
    <t>42bdad30-90e7-4947-b561-dd211eaeaa0b</t>
  </si>
  <si>
    <t>20dcd6a3</t>
  </si>
  <si>
    <t>074dadd5-c3a5-4c42-afe8-7b78864413d1</t>
  </si>
  <si>
    <t>17749477</t>
  </si>
  <si>
    <t>00e0e79e-fc41-4000-9792-a5087fcd140b</t>
  </si>
  <si>
    <t>a0cad0fe</t>
  </si>
  <si>
    <t>19d9dc97-be7b-4191-ae00-e913fda8f49f</t>
  </si>
  <si>
    <t>db8847c2</t>
  </si>
  <si>
    <t>3b9407d0-c839-4084-b8cb-9187404b212c</t>
  </si>
  <si>
    <t>4eebd087</t>
  </si>
  <si>
    <t>5356e9cb-49bd-449d-a19d-a83e01d8c2bb</t>
  </si>
  <si>
    <t>4415756f</t>
  </si>
  <si>
    <t>d3066ea4-f9d9-4f6d-ae2d-88d7431a1e46</t>
  </si>
  <si>
    <t>0bcb84bc</t>
  </si>
  <si>
    <t>5fb38921-30db-404e-a2f9-de4428201eb8</t>
  </si>
  <si>
    <t>010624fb</t>
  </si>
  <si>
    <t>5fd810fe-839d-4211-8f0e-4315d818b835</t>
  </si>
  <si>
    <t>b77852a7</t>
  </si>
  <si>
    <t>18c670ae-75d8-40b1-8692-9fa6f70c4f2f</t>
  </si>
  <si>
    <t>dee919fb</t>
  </si>
  <si>
    <t>35c93afb-23a4-43b4-b2e8-727838933d03</t>
  </si>
  <si>
    <t>b7e9936b</t>
  </si>
  <si>
    <t>b6835cb9-c31e-4e8a-bfd4-03f1dbc78e61</t>
  </si>
  <si>
    <t>3cb05c14</t>
  </si>
  <si>
    <t>378a1184-4057-4789-b943-5aa8e8be13fa</t>
  </si>
  <si>
    <t>a2e34f8f</t>
  </si>
  <si>
    <t>d860cf30-8141-4e2e-927f-cef5d106b2eb</t>
  </si>
  <si>
    <t>f51680f7</t>
  </si>
  <si>
    <t>36e74298-a3d8-46f9-9651-c4d7c0145492</t>
  </si>
  <si>
    <t>2f4e42c6</t>
  </si>
  <si>
    <t>b86b84db-b588-4128-ad6e-233a65d3d9a4</t>
  </si>
  <si>
    <t>ab1222d8</t>
  </si>
  <si>
    <t>7d1bfdf8-b25e-4735-9fef-67ca856c0a56</t>
  </si>
  <si>
    <t>bf5e92eb</t>
  </si>
  <si>
    <t>aeb1143e-cfe6-4a95-9668-1696d8c18f66</t>
  </si>
  <si>
    <t>313c7b91</t>
  </si>
  <si>
    <t>701799ba-a821-4d64-a821-e9a7744563c6</t>
  </si>
  <si>
    <t>1db6e166</t>
  </si>
  <si>
    <t>e6e17b54-4731-40ca-9ec5-9fe607bc39c0</t>
  </si>
  <si>
    <t>a6074350</t>
  </si>
  <si>
    <t>7b163693-3de8-4cec-8541-030edefe9377</t>
  </si>
  <si>
    <t>f42d90d4</t>
  </si>
  <si>
    <t>f9e770d0-c307-46e5-b01e-a8d3c941596f</t>
  </si>
  <si>
    <t>b3fed6d5</t>
  </si>
  <si>
    <t>35a35b8a-ff6f-45c6-9a76-ef0cda0490b0</t>
  </si>
  <si>
    <t>42bff8d5</t>
  </si>
  <si>
    <t>c78e9148-a50e-4467-a741-58a92a187388</t>
  </si>
  <si>
    <t>861171c9</t>
  </si>
  <si>
    <t>6f19d98e-a957-4153-94a8-f6c755cb7081</t>
  </si>
  <si>
    <t>a9e44666</t>
  </si>
  <si>
    <t>057ac706-02e1-4f99-9a39-74aeb0fc406e</t>
  </si>
  <si>
    <t>66bee6d4</t>
  </si>
  <si>
    <t>cd287266-0481-4a76-bb0e-f3658c9e4144</t>
  </si>
  <si>
    <t>d6071403</t>
  </si>
  <si>
    <t>09aef69b-8333-4cf9-8b00-c4a373e1f5bd</t>
  </si>
  <si>
    <t>93ef96d2</t>
  </si>
  <si>
    <t>2bf80d2a-02f5-41ca-bbb4-da5f086b9e34</t>
  </si>
  <si>
    <t>39eb598e</t>
  </si>
  <si>
    <t>91fae874-25e9-4de4-9fef-61eb0ae49119</t>
  </si>
  <si>
    <t>2836fa39</t>
  </si>
  <si>
    <t>bfd9dd7d-3aab-42f9-989f-ace154ad9adc</t>
  </si>
  <si>
    <t>4b48f8a3</t>
  </si>
  <si>
    <t>25c9e6a9-c96a-429b-92a8-e12bad2a125c</t>
  </si>
  <si>
    <t>1e26ba66</t>
  </si>
  <si>
    <t>3b9d9940-d15f-429a-8a0f-8443780e94b0</t>
  </si>
  <si>
    <t>685a6a39</t>
  </si>
  <si>
    <t>c82b006b-67a9-4a0b-898c-308b8a635f38</t>
  </si>
  <si>
    <t>9bc09444</t>
  </si>
  <si>
    <t>ddc5445f-662b-451c-a668-76bb92b67585</t>
  </si>
  <si>
    <t>c3a05b3b</t>
  </si>
  <si>
    <t>08f90501-a150-4559-b50c-a4e86070aa9a</t>
  </si>
  <si>
    <t>e6b6f3b0</t>
  </si>
  <si>
    <t>6d521c66-7263-4b02-ba80-75cc9830c923</t>
  </si>
  <si>
    <t>89a387f0</t>
  </si>
  <si>
    <t>549a6073-c450-47ac-8d8a-7cb7f2f43a5d</t>
  </si>
  <si>
    <t>ec29338f</t>
  </si>
  <si>
    <t>4db98a96-7d36-445e-b796-859a6da7af55</t>
  </si>
  <si>
    <t>4bb1ee6b</t>
  </si>
  <si>
    <t>5c75be04-86cc-4361-b9dc-afeba3250c7a</t>
  </si>
  <si>
    <t>c5bbbfc9</t>
  </si>
  <si>
    <t>c89affb5-982a-4727-b2c1-daa90f47ae73</t>
  </si>
  <si>
    <t>9d75a1b5</t>
  </si>
  <si>
    <t>9d23f58a-7007-4219-80ab-d8e2c67d3e4d</t>
  </si>
  <si>
    <t>be8eb06f</t>
  </si>
  <si>
    <t>0a71cd5e-56cf-436a-9d3b-11ccff77240f</t>
  </si>
  <si>
    <t>4a79f237</t>
  </si>
  <si>
    <t>f8582476-fd81-42f0-9755-deb7764c6121</t>
  </si>
  <si>
    <t>a65a8698</t>
  </si>
  <si>
    <t>96714b62-b882-402e-bb5a-74dd64c0d455</t>
  </si>
  <si>
    <t>96c81410</t>
  </si>
  <si>
    <t>1df572cd-1676-46ea-9ee9-b27c2676b412</t>
  </si>
  <si>
    <t>ec39fad3</t>
  </si>
  <si>
    <t>86398b95-1d28-4da1-be1c-7ab020d39821</t>
  </si>
  <si>
    <t>e9cd004a</t>
  </si>
  <si>
    <t>2a6bbef1-ee7c-4908-bddb-a6e30f027a1b</t>
  </si>
  <si>
    <t>4d44b3d5</t>
  </si>
  <si>
    <t>27aa43ca-9423-4a00-bdad-b85e5b9f3171</t>
  </si>
  <si>
    <t>9a6e1576</t>
  </si>
  <si>
    <t>4afe46c9-48bf-42df-bd0e-c0326521a2f8</t>
  </si>
  <si>
    <t>6bda91f0</t>
  </si>
  <si>
    <t>58267dda-b97f-466c-b48d-fc3cb2c73f50</t>
  </si>
  <si>
    <t>c086a3a3</t>
  </si>
  <si>
    <t>f6064a7b-0eaf-4f86-bf70-0d731d882c6f</t>
  </si>
  <si>
    <t>ab02d585</t>
  </si>
  <si>
    <t>a96c47be-caa0-4103-b4c0-d5e137a7e59c</t>
  </si>
  <si>
    <t>937450a6</t>
  </si>
  <si>
    <t>ec33035d-08ac-4a80-a65f-a4dfdec8d6e8</t>
  </si>
  <si>
    <t>3a573ccc</t>
  </si>
  <si>
    <t>9deb3594-36f2-4dbd-82b7-bdf9aa8e127d</t>
  </si>
  <si>
    <t>386c97c7</t>
  </si>
  <si>
    <t>649ce860-7ad4-4f0f-ab84-a2709d2cb635</t>
  </si>
  <si>
    <t>803dde54</t>
  </si>
  <si>
    <t>19024b24-0661-4df1-bd08-68bee597f8b5</t>
  </si>
  <si>
    <t>cb2d9ca8</t>
  </si>
  <si>
    <t>bf5fd67a-fe48-40e0-8198-8c72425f026d</t>
  </si>
  <si>
    <t>b1a5988b</t>
  </si>
  <si>
    <t>c5c224e6-8ffc-4a7e-8a47-27b143dde7bb</t>
  </si>
  <si>
    <t>d1b3ec27</t>
  </si>
  <si>
    <t>7d07226d-4386-4ea3-9f75-284525f42c9e</t>
  </si>
  <si>
    <t>f19b5f8c</t>
  </si>
  <si>
    <t>2aa75350-8535-46a2-8e74-6da3f998b754</t>
  </si>
  <si>
    <t>e993f863</t>
  </si>
  <si>
    <t>fd5c09be-fb89-42bd-a0f5-5017a07d7370</t>
  </si>
  <si>
    <t>dee69ab1</t>
  </si>
  <si>
    <t>82239d7b-416e-4aef-b055-3b32476d984e</t>
  </si>
  <si>
    <t>61a11e3e</t>
  </si>
  <si>
    <t>bb0c7ecd-62ba-4203-b39a-7d7cfc63d4c9</t>
  </si>
  <si>
    <t>4e832cec</t>
  </si>
  <si>
    <t>c3517903-645a-4589-9c08-510f6b6d272f</t>
  </si>
  <si>
    <t>1eef7715</t>
  </si>
  <si>
    <t>7614be86-551f-44e5-a2c1-3c29ef44708e</t>
  </si>
  <si>
    <t>758d7b0d</t>
  </si>
  <si>
    <t>0fc746e9-2518-43fa-8db8-ddf413e70e5d</t>
  </si>
  <si>
    <t>3f81e086</t>
  </si>
  <si>
    <t>97c02e42-3874-4c7c-ad14-0b487dd756bc</t>
  </si>
  <si>
    <t>8f245fa3</t>
  </si>
  <si>
    <t>4181d707-7ffd-488e-bb52-a3a586309fd6</t>
  </si>
  <si>
    <t>d8b1f3c5</t>
  </si>
  <si>
    <t>31ac1da9-600b-4a4f-8cf6-afee67dde5a3</t>
  </si>
  <si>
    <t>a879811e</t>
  </si>
  <si>
    <t>1d3c0d24-7207-4db6-a693-f7e44aa3e277</t>
  </si>
  <si>
    <t>d410c276</t>
  </si>
  <si>
    <t>dc2b42ec-3d2f-4e0e-943d-8c25269aee36</t>
  </si>
  <si>
    <t>4b7f1a89</t>
  </si>
  <si>
    <t>d9cbf072-1acf-49c5-8202-2df70d10ea8f</t>
  </si>
  <si>
    <t>a4bd7636</t>
  </si>
  <si>
    <t>a01c0de2-fd17-41af-b773-69ce5bc7e6f9</t>
  </si>
  <si>
    <t>c89de3b9</t>
  </si>
  <si>
    <t>be75fac5-4c4e-41af-855d-91f9d424acdb</t>
  </si>
  <si>
    <t>01fc4a67</t>
  </si>
  <si>
    <t>fdf3c247-614a-4fc1-9a5c-c88381209337</t>
  </si>
  <si>
    <t>73c658c2</t>
  </si>
  <si>
    <t>0159ca03-89a5-45e1-a066-b8b384c8540c</t>
  </si>
  <si>
    <t>f195067a</t>
  </si>
  <si>
    <t>3ac7e80a-0fdf-4cfa-ac7d-a225f93e93c7</t>
  </si>
  <si>
    <t>45e9980a</t>
  </si>
  <si>
    <t>8f10c849-ac6e-475b-8983-fbfda2a6e7ac</t>
  </si>
  <si>
    <t>290fceb0</t>
  </si>
  <si>
    <t>ce47a454-006a-40bb-9901-2763868dd67c</t>
  </si>
  <si>
    <t>2f00cbe4</t>
  </si>
  <si>
    <t>84d03343-551c-47db-abb2-2471ecb5f960</t>
  </si>
  <si>
    <t>41375327</t>
  </si>
  <si>
    <t>707cfed4-c835-461f-91a5-8ea3c3a8e20f</t>
  </si>
  <si>
    <t>c19919e7</t>
  </si>
  <si>
    <t>9cf5f96c-1c6c-47ff-9e3e-57e789e39776</t>
  </si>
  <si>
    <t>3a0a73f8</t>
  </si>
  <si>
    <t>63341e28-2699-49b1-af74-b14189896e4f</t>
  </si>
  <si>
    <t>16552477</t>
  </si>
  <si>
    <t>ab9e377a-2bf0-4f60-aa8e-5d582fbb7794</t>
  </si>
  <si>
    <t>83d6592f</t>
  </si>
  <si>
    <t>8abf5ad7-621e-469a-9462-3d362c4c09a4</t>
  </si>
  <si>
    <t>d2177e6b</t>
  </si>
  <si>
    <t>87077bd5-bab0-49e5-b601-fc916e534498</t>
  </si>
  <si>
    <t>af48f41c</t>
  </si>
  <si>
    <t>fe2ca9e7-bed6-40cc-9a4e-629e295126e4</t>
  </si>
  <si>
    <t>45b8aaf7</t>
  </si>
  <si>
    <t>0dc0adca-aeac-45f1-a940-72021535a7e6</t>
  </si>
  <si>
    <t>06597a6e</t>
  </si>
  <si>
    <t>92d54f3a-e9f3-4536-805b-bcff9483d0cd</t>
  </si>
  <si>
    <t>9b963b89</t>
  </si>
  <si>
    <t>d3285c51-d218-4bdf-abe3-2acf5ada7d6a</t>
  </si>
  <si>
    <t>ec358e15</t>
  </si>
  <si>
    <t>8ecbb435-049a-4df0-81e9-71c5a2a5ca43</t>
  </si>
  <si>
    <t>8c450e25</t>
  </si>
  <si>
    <t>f14a0a85-4f76-41d7-ba12-762e4044a350</t>
  </si>
  <si>
    <t>3634d299</t>
  </si>
  <si>
    <t>c0651b19-15f7-4da3-b0f6-ceaad00f39bb</t>
  </si>
  <si>
    <t>4ed4d3cf</t>
  </si>
  <si>
    <t>6362fea1-8e5f-420e-bdcc-ad5d74d9be15</t>
  </si>
  <si>
    <t>83669ade</t>
  </si>
  <si>
    <t>6c565536-532e-4601-b1b6-4ba111d5fc55</t>
  </si>
  <si>
    <t>9bb2f1a8</t>
  </si>
  <si>
    <t>336781dd-bce7-4b41-a9a7-2b6ec0f59065</t>
  </si>
  <si>
    <t>3677d1ba</t>
  </si>
  <si>
    <t>0cdcfc7f-54f3-44d7-a0c9-cb39f338dec0</t>
  </si>
  <si>
    <t>818b3950</t>
  </si>
  <si>
    <t>8f88b45e-8bb0-4782-9a13-1e6573f11cab</t>
  </si>
  <si>
    <t>2d0f979f</t>
  </si>
  <si>
    <t>8ed70a90-da96-48c6-af05-5543e708dbe2</t>
  </si>
  <si>
    <t>353b2baa</t>
  </si>
  <si>
    <t>ea951e84-aee9-46c4-b615-c0ea29bf0cfc</t>
  </si>
  <si>
    <t>7f1879ed</t>
  </si>
  <si>
    <t>0a2c711d-9342-491e-a711-2835c816f9a5</t>
  </si>
  <si>
    <t>cb7893d0</t>
  </si>
  <si>
    <t>27b6cdd9-b472-4331-b656-9cbb1cebeda9</t>
  </si>
  <si>
    <t>1a412017</t>
  </si>
  <si>
    <t>d195cefc-e73f-4b9d-890a-4c4636c0164c</t>
  </si>
  <si>
    <t>55d5aa01</t>
  </si>
  <si>
    <t>18182abd-55e8-4ebb-bec9-41dcd9677acb</t>
  </si>
  <si>
    <t>ec013eca</t>
  </si>
  <si>
    <t>cd7e3770-914a-4fd0-8aa4-73526de56e8c</t>
  </si>
  <si>
    <t>9e48cc14</t>
  </si>
  <si>
    <t>8ae08097-0dd1-4512-859b-093d9cfa5569</t>
  </si>
  <si>
    <t>e22d1afa</t>
  </si>
  <si>
    <t>b12690d1-0507-42b9-b47a-ce831a2c4003</t>
  </si>
  <si>
    <t>a37573ea</t>
  </si>
  <si>
    <t>3a1ee2a4-94c0-4526-850a-f40ffc45af61</t>
  </si>
  <si>
    <t>fdce7856</t>
  </si>
  <si>
    <t>a0559132-ab13-40d1-bd7b-03da4b2269ea</t>
  </si>
  <si>
    <t>8e1dc8ea</t>
  </si>
  <si>
    <t>6837aa11-5444-4665-9795-4b324196ae5f</t>
  </si>
  <si>
    <t>1ceab784</t>
  </si>
  <si>
    <t>94bcdc9a-f990-44ca-a22c-1ca1eadc7aa6</t>
  </si>
  <si>
    <t>07b5d818</t>
  </si>
  <si>
    <t>5ff3bf04-7d3b-44e3-8adf-5b8eb3a9b4ab</t>
  </si>
  <si>
    <t>60e2c013</t>
  </si>
  <si>
    <t>33653f26-ce90-4f4f-a0e9-d866c66be34d</t>
  </si>
  <si>
    <t>7de76187</t>
  </si>
  <si>
    <t>8c094340-6a71-43f3-8464-6de540ff5f10</t>
  </si>
  <si>
    <t>2135bde3</t>
  </si>
  <si>
    <t>45dd9221-1fd9-4cf8-8ecd-aebc54aa58cb</t>
  </si>
  <si>
    <t>7e96538e</t>
  </si>
  <si>
    <t>6903958b-6898-407f-9205-6b9f4047ca45</t>
  </si>
  <si>
    <t>41b06a55</t>
  </si>
  <si>
    <t>c4816567-c4ba-48c6-be0b-c3b9d2099750</t>
  </si>
  <si>
    <t>325f1933</t>
  </si>
  <si>
    <t>8ffb2e78-7ae5-4ee0-9a3e-420adf94db8a</t>
  </si>
  <si>
    <t>14b041bb</t>
  </si>
  <si>
    <t>5ce8b8d5-2bbb-4192-8c09-0c0c2951688c</t>
  </si>
  <si>
    <t>ad0f0027</t>
  </si>
  <si>
    <t>3cb4264f-5652-4656-a5ad-578e24a9d8ca</t>
  </si>
  <si>
    <t>18f0d8d0</t>
  </si>
  <si>
    <t>ea0d6e1a-6f39-4b18-9086-4b1e14751c60</t>
  </si>
  <si>
    <t>d861287c</t>
  </si>
  <si>
    <t>5170ee99-faba-447a-98af-c47670988820</t>
  </si>
  <si>
    <t>36f6d0ff</t>
  </si>
  <si>
    <t>de2028de-4569-4cd8-8c99-ee7f0b23ffb4</t>
  </si>
  <si>
    <t>68dad996</t>
  </si>
  <si>
    <t>ba6cc5da-f998-41b9-998b-61231dd9e3da</t>
  </si>
  <si>
    <t>a283853c</t>
  </si>
  <si>
    <t>afba4af7-5243-43d4-a27d-1ee804f61d04</t>
  </si>
  <si>
    <t>bf95f714</t>
  </si>
  <si>
    <t>6ff248dc-411c-4942-9b85-903706446e55</t>
  </si>
  <si>
    <t>211bee0b</t>
  </si>
  <si>
    <t>4e0c8502-1294-4991-8ae4-20ee1d598b30</t>
  </si>
  <si>
    <t>43591372</t>
  </si>
  <si>
    <t>7dd6018e-a5c5-4b0b-970e-500b8a08ae72</t>
  </si>
  <si>
    <t>2c2001cf</t>
  </si>
  <si>
    <t>b72a08a5-9878-461e-8b64-123e647d3782</t>
  </si>
  <si>
    <t>4e81438e</t>
  </si>
  <si>
    <t>bbc7db0e-9961-4075-a802-aa6fd02b8c61</t>
  </si>
  <si>
    <t>ce4b57ed</t>
  </si>
  <si>
    <t>33eda709-9e2d-4795-81ef-ef074005e3f1</t>
  </si>
  <si>
    <t>d00334b6</t>
  </si>
  <si>
    <t>06cffb86-fd2b-48d0-9e56-556a3e33ea6b</t>
  </si>
  <si>
    <t>ccccfcc6</t>
  </si>
  <si>
    <t>6574113c-44b6-4b06-8e5e-b34001ef41f4</t>
  </si>
  <si>
    <t>d9e1b08f</t>
  </si>
  <si>
    <t>d36dc87d-3cb0-4d7b-92a1-dda784b161f8</t>
  </si>
  <si>
    <t>8c1a2c5d</t>
  </si>
  <si>
    <t>8f5379ac-0138-40df-ae72-7dfd890be57a</t>
  </si>
  <si>
    <t>c3dba936</t>
  </si>
  <si>
    <t>0e7476d3-03a4-46a6-8dac-2403ca580ca6</t>
  </si>
  <si>
    <t>c83daa9f</t>
  </si>
  <si>
    <t>0946dbc1-65e3-495b-83a6-2a2b46015784</t>
  </si>
  <si>
    <t>aad554c2</t>
  </si>
  <si>
    <t>0e6f3beb-9d7e-4089-a621-18a117f3b183</t>
  </si>
  <si>
    <t>20060afd</t>
  </si>
  <si>
    <t>9197a07a-3b53-432f-98b1-95e58f6f4928</t>
  </si>
  <si>
    <t>8f6b5cfa</t>
  </si>
  <si>
    <t>f8e6398f-556d-425b-ae5b-744b01681e70</t>
  </si>
  <si>
    <t>3d6cc7eb</t>
  </si>
  <si>
    <t>e4bb1df7-2bad-49cb-b680-c8c6e7e58248</t>
  </si>
  <si>
    <t>0052ace5</t>
  </si>
  <si>
    <t>dd6ca59a-f445-4e0b-8c0c-550f329b490e</t>
  </si>
  <si>
    <t>80c424f6</t>
  </si>
  <si>
    <t>0d284968-b9fc-451e-b907-52a5ca224b8f</t>
  </si>
  <si>
    <t>333597e2</t>
  </si>
  <si>
    <t>d6714b6f-a6cd-4a84-87bb-6640357dd458</t>
  </si>
  <si>
    <t>c44ead0e</t>
  </si>
  <si>
    <t>1e40dbd4-fed2-4d80-9885-041008d15443</t>
  </si>
  <si>
    <t>5698264f</t>
  </si>
  <si>
    <t>2472ad05-d05e-4d87-990c-3c984c9ec3f2</t>
  </si>
  <si>
    <t>62d1e88b</t>
  </si>
  <si>
    <t>08742851-9a7a-4538-8850-79354cf6b700</t>
  </si>
  <si>
    <t>cd84488d</t>
  </si>
  <si>
    <t>06834b37-d4e3-4eab-9532-54d24295fbf9</t>
  </si>
  <si>
    <t>2f037b98</t>
  </si>
  <si>
    <t>5009bffd-0976-4a83-ad90-dc1721247acb</t>
  </si>
  <si>
    <t>f6d0acaa</t>
  </si>
  <si>
    <t>24149562-52ac-4639-93cf-1da626fd7097</t>
  </si>
  <si>
    <t>01b6d62f</t>
  </si>
  <si>
    <t>90eceb05-40e2-48d3-9d09-69c4f50925f5</t>
  </si>
  <si>
    <t>e9b131f5</t>
  </si>
  <si>
    <t>e6323e54-0c0b-4030-9fa4-f39f14fb8775</t>
  </si>
  <si>
    <t>046d64a8</t>
  </si>
  <si>
    <t>3a343b98-30e8-406b-9555-65ea1a242c8e</t>
  </si>
  <si>
    <t>3a82c920</t>
  </si>
  <si>
    <t>7b757ee9-3330-4a1b-916c-a90e8f8f1290</t>
  </si>
  <si>
    <t>efefc02a</t>
  </si>
  <si>
    <t>14c5d9c1-abcd-42e2-b0c1-7b84b15dd9b9</t>
  </si>
  <si>
    <t>6a86f437</t>
  </si>
  <si>
    <t>4702cb3a-aa51-4df7-bf32-da907e998558</t>
  </si>
  <si>
    <t>68f2156a</t>
  </si>
  <si>
    <t>a651ce81-7358-4f74-bcd6-61979f81fa4e</t>
  </si>
  <si>
    <t>6bf539da</t>
  </si>
  <si>
    <t>73bf1b8f-701d-45c2-845c-275105d69cbb</t>
  </si>
  <si>
    <t>b54d1bba</t>
  </si>
  <si>
    <t>d5bf2ec5-3448-4c16-8303-3d636302dc67</t>
  </si>
  <si>
    <t>8e935a6f</t>
  </si>
  <si>
    <t>b805c7fc-ac40-4853-a8ec-e4e596e0e126</t>
  </si>
  <si>
    <t>83dce7f0</t>
  </si>
  <si>
    <t>9fda7543-584c-41a7-92d5-edc47aa459e2</t>
  </si>
  <si>
    <t>7c0c1b71</t>
  </si>
  <si>
    <t>a441a856-387e-4e42-86ea-96757597e830</t>
  </si>
  <si>
    <t>6257829a</t>
  </si>
  <si>
    <t>f55e1006-0525-4809-970a-a99827a3de4e</t>
  </si>
  <si>
    <t>9edc2d90</t>
  </si>
  <si>
    <t>3f7d4a90-1755-4f80-a70b-4b88a287139e</t>
  </si>
  <si>
    <t>7aaa1dc6</t>
  </si>
  <si>
    <t>812d7e73-541f-42e2-9357-fbe0f7366248</t>
  </si>
  <si>
    <t>bd9fea04</t>
  </si>
  <si>
    <t>9e74b4a6-ed0e-4ca9-89ce-0888edfae552</t>
  </si>
  <si>
    <t>d8da5d86</t>
  </si>
  <si>
    <t>50bbc0dc-b46d-4482-ac68-f608547c7cca</t>
  </si>
  <si>
    <t>7872b49b</t>
  </si>
  <si>
    <t>37652b04-7a25-45c6-af36-17ad03298a9c</t>
  </si>
  <si>
    <t>d18c4161</t>
  </si>
  <si>
    <t>a914cf19-1ff9-4b92-b1cc-2d61e81ab68a</t>
  </si>
  <si>
    <t>f9580c95</t>
  </si>
  <si>
    <t>e892a163-340b-4464-ab80-25854ba962d7</t>
  </si>
  <si>
    <t>fe8e1c04</t>
  </si>
  <si>
    <t>1390e88a-53b6-418f-8460-ab9bfcd69af0</t>
  </si>
  <si>
    <t>d69532fa</t>
  </si>
  <si>
    <t>dd48642d-8a0a-4842-888b-c13406be30f8</t>
  </si>
  <si>
    <t>150f3d34</t>
  </si>
  <si>
    <t>f854376c-032d-4449-a2d8-775992afd67a</t>
  </si>
  <si>
    <t>3d9b60d5</t>
  </si>
  <si>
    <t>9719fc7e-0c47-4849-a993-f13a674255fc</t>
  </si>
  <si>
    <t>a41a628d</t>
  </si>
  <si>
    <t>84b62191-a7a2-4c18-b53c-0c15b3bc44c8</t>
  </si>
  <si>
    <t>9d432aac</t>
  </si>
  <si>
    <t>52d1c842-5d3b-4c43-8b2a-55fdeb7b4436</t>
  </si>
  <si>
    <t>7bcc1280</t>
  </si>
  <si>
    <t>8ed490d9-53fd-4289-a848-83c274a0e9ee</t>
  </si>
  <si>
    <t>61f04333</t>
  </si>
  <si>
    <t>a750159c-42ab-428b-ad9e-46b64d2b64fd</t>
  </si>
  <si>
    <t>e19aa151</t>
  </si>
  <si>
    <t>e9adfc67-6a77-48cd-ba21-8e8782033e21</t>
  </si>
  <si>
    <t>d68bba71</t>
  </si>
  <si>
    <t>3b3e3d42-3694-43d7-b111-35c547dcf418</t>
  </si>
  <si>
    <t>0ad35eed</t>
  </si>
  <si>
    <t>29e6caf8-4bfa-4bda-b965-eb1f8e87f5f0</t>
  </si>
  <si>
    <t>f6d7b6ea</t>
  </si>
  <si>
    <t>e008076d-7c3f-4780-8bf3-68dadd310668</t>
  </si>
  <si>
    <t>fd01db67</t>
  </si>
  <si>
    <t>cb877910-d436-451c-8932-301398fa3650</t>
  </si>
  <si>
    <t>fb7176fc</t>
  </si>
  <si>
    <t>6a6ab7ba-f7cd-4d98-a893-226baeed9a7c</t>
  </si>
  <si>
    <t>b6dd63bb</t>
  </si>
  <si>
    <t>8efb4251-37d9-4588-a27c-0d2aebfa2d77</t>
  </si>
  <si>
    <t>3e202860</t>
  </si>
  <si>
    <t>13e630d0-8f09-4a61-92cb-8e5bbff8e3fa</t>
  </si>
  <si>
    <t>ee611c7f</t>
  </si>
  <si>
    <t>505b7b36-197d-408d-83eb-3bbec74e833c</t>
  </si>
  <si>
    <t>b4751088</t>
  </si>
  <si>
    <t>3c37e973-d962-4fb9-9aac-11da8be7d3ac</t>
  </si>
  <si>
    <t>cd75f841</t>
  </si>
  <si>
    <t>3c242e12-5edd-49bb-b0ff-ba15ba37984f</t>
  </si>
  <si>
    <t>1f8cca33</t>
  </si>
  <si>
    <t>7ad826a1-1958-4b69-a674-907d08ff0071</t>
  </si>
  <si>
    <t>d97b1f33</t>
  </si>
  <si>
    <t>fb78e7b1-e044-4ae8-baa4-ae71edf2232f</t>
  </si>
  <si>
    <t>11f5029a</t>
  </si>
  <si>
    <t>b81a2b46-33a9-4cc2-85ed-3ea77db6e8f3</t>
  </si>
  <si>
    <t>bc4638f0</t>
  </si>
  <si>
    <t>be7fbe85-6823-45e5-ac90-f237b4418d9b</t>
  </si>
  <si>
    <t>4ad43cff</t>
  </si>
  <si>
    <t>5f053d27-1784-4c8d-afb6-3287ff9264d9</t>
  </si>
  <si>
    <t>b8cd6a18</t>
  </si>
  <si>
    <t>d88137cb-a1f4-4588-8d74-a96274da11d1</t>
  </si>
  <si>
    <t>dad87465</t>
  </si>
  <si>
    <t>b0bf1425-2e93-48fb-a260-41fc04fd5dba</t>
  </si>
  <si>
    <t>c943b6eb</t>
  </si>
  <si>
    <t>0e3f941e-8220-4b96-9e5f-7ed240848b98</t>
  </si>
  <si>
    <t>2d5be88e</t>
  </si>
  <si>
    <t>eb44b8e9-225e-4e66-aac9-1bf752728f72</t>
  </si>
  <si>
    <t>521a4ddb</t>
  </si>
  <si>
    <t>2dfeb8c3-ba4a-4963-b9b3-8fbe0ddcd84a</t>
  </si>
  <si>
    <t>ded42d30</t>
  </si>
  <si>
    <t>0d8dc563-2ce8-4eae-97e9-2d5512f7b0d5</t>
  </si>
  <si>
    <t>7fb63994</t>
  </si>
  <si>
    <t>4c05a83c-63af-40c0-982b-69462496e5e8</t>
  </si>
  <si>
    <t>a9a56046</t>
  </si>
  <si>
    <t>d17e59ee-d12a-49c3-9a9b-dc6ec8519237</t>
  </si>
  <si>
    <t>c040e592</t>
  </si>
  <si>
    <t>e25bbfa9-a2b7-4e41-8eaa-63f88c6eb04a</t>
  </si>
  <si>
    <t>1c525fb8</t>
  </si>
  <si>
    <t>4f1b4942-f4ac-4f3e-805e-497ccd243bfb</t>
  </si>
  <si>
    <t>c05dfc50</t>
  </si>
  <si>
    <t>ab705ca7-d0be-4c4a-9fbf-0d4df5135722</t>
  </si>
  <si>
    <t>e134889a</t>
  </si>
  <si>
    <t>862a2c64-2073-4783-a198-7d28bf2c80be</t>
  </si>
  <si>
    <t>c83c03cf</t>
  </si>
  <si>
    <t>7e7dce52-076c-4f88-8e58-d6525b81fa6b</t>
  </si>
  <si>
    <t>b01724c3</t>
  </si>
  <si>
    <t>24747a32-b469-4d96-8aca-034c5e7f1131</t>
  </si>
  <si>
    <t>ba5ba60a</t>
  </si>
  <si>
    <t>dc9c34cf-15bd-4adf-ad88-098c77294f18</t>
  </si>
  <si>
    <t>063722a5</t>
  </si>
  <si>
    <t>29742e11-3f38-4a2c-a339-c4dfca360cd1</t>
  </si>
  <si>
    <t>1445a2dd</t>
  </si>
  <si>
    <t>d28d80ec-02cd-4cad-be36-550742372099</t>
  </si>
  <si>
    <t>3c0cc0c8</t>
  </si>
  <si>
    <t>53423bd3-1940-405b-9240-dfbc11f7d07e</t>
  </si>
  <si>
    <t>187d0956</t>
  </si>
  <si>
    <t>e4c99b73-a33e-47a3-b603-71daaa46718e</t>
  </si>
  <si>
    <t>75873dcd</t>
  </si>
  <si>
    <t>4adb1000-2445-414f-9c8c-980178ea6f41</t>
  </si>
  <si>
    <t>27e297b6</t>
  </si>
  <si>
    <t>863f3878-1a28-4335-b7bb-d6c3fc4f37d0</t>
  </si>
  <si>
    <t>e5525158</t>
  </si>
  <si>
    <t>970ae062-15c5-4b2e-90ab-df1985663665</t>
  </si>
  <si>
    <t>ef21bd9f</t>
  </si>
  <si>
    <t>7915d884-fa1c-4107-8dcb-03de39cc5438</t>
  </si>
  <si>
    <t>2aa54b26</t>
  </si>
  <si>
    <t>fc306bf1-939a-4123-9eeb-a51d15a6164b</t>
  </si>
  <si>
    <t>b32cd2c5</t>
  </si>
  <si>
    <t>48bdf33a-e996-42a4-a317-c1c7465c3f5c</t>
  </si>
  <si>
    <t>fb98e2c7</t>
  </si>
  <si>
    <t>40f5ae24-af81-479a-b5cf-cfbc90905f71</t>
  </si>
  <si>
    <t>3ef14289</t>
  </si>
  <si>
    <t>86e10726-1398-45a1-a88d-656e49d83b79</t>
  </si>
  <si>
    <t>1362e246</t>
  </si>
  <si>
    <t>6aa33020-dacd-4b4e-82b4-27163dc59389</t>
  </si>
  <si>
    <t>04383484</t>
  </si>
  <si>
    <t>ed95cc54-8e75-4cb6-b63c-9315e9cae486</t>
  </si>
  <si>
    <t>e6291eb3</t>
  </si>
  <si>
    <t>f6f05cc0-b485-46e9-aab7-04cc58e81c99</t>
  </si>
  <si>
    <t>80109f24</t>
  </si>
  <si>
    <t>4c967206-ec5c-40e2-a316-06a5098344a9</t>
  </si>
  <si>
    <t>c285600b</t>
  </si>
  <si>
    <t>0effb103-eed0-431d-b198-f81803a81b91</t>
  </si>
  <si>
    <t>6da7ab7e</t>
  </si>
  <si>
    <t>209b5c8f-def9-4ac3-ad8a-0eaf10634a21</t>
  </si>
  <si>
    <t>4583d332</t>
  </si>
  <si>
    <t>df722bc6-875a-4bf1-aa3e-2dd664b6d8d5</t>
  </si>
  <si>
    <t>f6f65042</t>
  </si>
  <si>
    <t>84e3eb80-bc67-47d4-bf6b-2aefab79aa08</t>
  </si>
  <si>
    <t>d35668e5</t>
  </si>
  <si>
    <t>3e38b294-35c5-4fed-af9f-033b4827a431</t>
  </si>
  <si>
    <t>96f4dd82</t>
  </si>
  <si>
    <t>6212d2f5-7d91-41c8-bc81-4e38468ab0f6</t>
  </si>
  <si>
    <t>a1cf110b</t>
  </si>
  <si>
    <t>e8767231-b3aa-4975-bbcf-b58e8fdf5a78</t>
  </si>
  <si>
    <t>ec0b947c</t>
  </si>
  <si>
    <t>1158f652-2df9-4d5c-8dc8-53f0807ac734</t>
  </si>
  <si>
    <t>94978098</t>
  </si>
  <si>
    <t>ac30f294-5fd0-4557-8d58-ab00ba81cbb7</t>
  </si>
  <si>
    <t>331ffb1a</t>
  </si>
  <si>
    <t>d6e72e37-5565-46fa-ba89-99dafdd15fbd</t>
  </si>
  <si>
    <t>1a15233a</t>
  </si>
  <si>
    <t>2c119ed9-3590-4f93-ba63-3dcf4bc075b8</t>
  </si>
  <si>
    <t>f0a00ce6</t>
  </si>
  <si>
    <t>cf08abdd-ebc7-4d90-8ffa-33054699d5c2</t>
  </si>
  <si>
    <t>02db4d06</t>
  </si>
  <si>
    <t>c9fe8c0d-512d-4aeb-94ed-756d06eadcc8</t>
  </si>
  <si>
    <t>d2c8d2b0</t>
  </si>
  <si>
    <t>e56e5ec1-4abb-47f3-9bb9-56e381c9ef53</t>
  </si>
  <si>
    <t>a3be6ceb</t>
  </si>
  <si>
    <t>c139585b-1378-41e8-a2db-ff69d68978c0</t>
  </si>
  <si>
    <t>6dd0f073</t>
  </si>
  <si>
    <t>fa48c79d-843c-495a-9d4d-dd76106921c2</t>
  </si>
  <si>
    <t>e1cec989</t>
  </si>
  <si>
    <t>98f9852b-a378-4472-b106-e292fbcf42c7</t>
  </si>
  <si>
    <t>ea21bf0e</t>
  </si>
  <si>
    <t>d39c5f9d-e2d1-4eab-9f63-80ce15659cf6</t>
  </si>
  <si>
    <t>df0b08c9</t>
  </si>
  <si>
    <t>643f4bec-2472-48a8-b7da-e5c0d6150668</t>
  </si>
  <si>
    <t>83ef88e9</t>
  </si>
  <si>
    <t>dd6a143f-082e-4072-8f41-f514f20bd5c7</t>
  </si>
  <si>
    <t>7a11b6f1</t>
  </si>
  <si>
    <t>257a17ac-6359-4c09-83f7-8d1dd3db3707</t>
  </si>
  <si>
    <t>7a0792db</t>
  </si>
  <si>
    <t>bee81e09-e7e3-4ea5-8cc2-75e4076aa06c</t>
  </si>
  <si>
    <t>9b0e1042</t>
  </si>
  <si>
    <t>620705c3-ffa7-4d64-a380-86d5c947ae5c</t>
  </si>
  <si>
    <t>c0630b80</t>
  </si>
  <si>
    <t>b65d344d-e42a-49ca-863a-9d007cd4b12b</t>
  </si>
  <si>
    <t>ce3ba742</t>
  </si>
  <si>
    <t>ff4a90ff-4a62-4cfe-af0f-bdebfa80726d</t>
  </si>
  <si>
    <t>8f95724a</t>
  </si>
  <si>
    <t>f81b2384-d573-4522-8644-cc51a15ba693</t>
  </si>
  <si>
    <t>bbbeb6b9</t>
  </si>
  <si>
    <t>26182584-f599-4b0f-8fa4-6d69a0e9be0f</t>
  </si>
  <si>
    <t>ed2e27d8</t>
  </si>
  <si>
    <t>63293698-13e3-4356-9195-6a46bf64cff8</t>
  </si>
  <si>
    <t>7b5035c0</t>
  </si>
  <si>
    <t>f9c6dc8f-0671-459a-b689-258b346b0526</t>
  </si>
  <si>
    <t>9473298a</t>
  </si>
  <si>
    <t>48e74e8d-a82b-40a9-89cf-7b731d2991ce</t>
  </si>
  <si>
    <t>ddfa355e</t>
  </si>
  <si>
    <t>94769ca5-ed33-47e9-9571-41929dda29d3</t>
  </si>
  <si>
    <t>e943f175</t>
  </si>
  <si>
    <t>f7352089-dd61-485a-b10d-c3f93445c906</t>
  </si>
  <si>
    <t>2e17683a</t>
  </si>
  <si>
    <t>47991472-4e63-47bf-858a-6256637eabcd</t>
  </si>
  <si>
    <t>a8d187de</t>
  </si>
  <si>
    <t>0cacc7fa-0a35-4379-bf49-f7f2731a3545</t>
  </si>
  <si>
    <t>3827fad3</t>
  </si>
  <si>
    <t>767427dc-8eae-4b40-a341-7b9cd595fb80</t>
  </si>
  <si>
    <t>2150b2d8</t>
  </si>
  <si>
    <t>f9a358e5-fd75-4e0e-b974-7c4085781408</t>
  </si>
  <si>
    <t>c99164ee</t>
  </si>
  <si>
    <t>0e8d7adb-b571-43f0-a298-cf3973ac8ea4</t>
  </si>
  <si>
    <t>a6dc9e08</t>
  </si>
  <si>
    <t>8018cdfc-832f-4769-b2c3-139adaa7ba20</t>
  </si>
  <si>
    <t>97ca649d</t>
  </si>
  <si>
    <t>f8a398de-fb90-41f8-abf6-9c6c4beb0991</t>
  </si>
  <si>
    <t>1b6402eb</t>
  </si>
  <si>
    <t>e69beda0-32ba-4f9b-b86f-26ddad5b68a3</t>
  </si>
  <si>
    <t>7cdba714</t>
  </si>
  <si>
    <t>3e5c3583-a422-47ee-b02d-7a48f8aa6326</t>
  </si>
  <si>
    <t>65faa12a</t>
  </si>
  <si>
    <t>96d9e9c2-71a2-4cf7-95a3-cc5d3067d29d</t>
  </si>
  <si>
    <t>8820a009</t>
  </si>
  <si>
    <t>5680e841-077d-48a5-b644-d8502840650f</t>
  </si>
  <si>
    <t>4fe46fb3</t>
  </si>
  <si>
    <t>916d645a-9602-4bf5-9edd-da403f9efcac</t>
  </si>
  <si>
    <t>ba77f09f</t>
  </si>
  <si>
    <t>8592fbe6-b095-4ec5-8eda-74e43581870d</t>
  </si>
  <si>
    <t>431db585</t>
  </si>
  <si>
    <t>94dbd5df-6fc7-4825-81f2-6c25b80eeb2f</t>
  </si>
  <si>
    <t>11707fa5</t>
  </si>
  <si>
    <t>a6a14eb4-70e3-47a3-bc6a-13c97f79f3b5</t>
  </si>
  <si>
    <t>65f0f03a</t>
  </si>
  <si>
    <t>c16d25e7-1594-4e6f-953a-4fe5b340253e</t>
  </si>
  <si>
    <t>8d62ec5f</t>
  </si>
  <si>
    <t>122292c6-a38c-4c28-8b42-e13c476d3275</t>
  </si>
  <si>
    <t>a77c515d</t>
  </si>
  <si>
    <t>c0975b57-b207-464b-9a57-3ea72a3b9367</t>
  </si>
  <si>
    <t>cab54cdb</t>
  </si>
  <si>
    <t>9b2a7928-8e3a-4be3-a047-f9b1e76d9ba2</t>
  </si>
  <si>
    <t>4394fdf9</t>
  </si>
  <si>
    <t>75fd7ff3-73cf-4ce6-beff-a3672e43ab00</t>
  </si>
  <si>
    <t>2e034f20</t>
  </si>
  <si>
    <t>f474d712-394a-44ee-bf7a-aef3c6e05fd2</t>
  </si>
  <si>
    <t>3517c87d</t>
  </si>
  <si>
    <t>fa2f3b29-166b-4070-b7ac-0b1e7cde8a60</t>
  </si>
  <si>
    <t>ef095d44</t>
  </si>
  <si>
    <t>b79ad050-ac1e-4c9f-a679-d9d372eeb488</t>
  </si>
  <si>
    <t>0d8ba276</t>
  </si>
  <si>
    <t>0015d567-223e-4876-93ba-88cd6adc822d</t>
  </si>
  <si>
    <t>27a6c7a6</t>
  </si>
  <si>
    <t>1067c0d1-a560-4ca2-bef1-918b89162787</t>
  </si>
  <si>
    <t>e30177ca</t>
  </si>
  <si>
    <t>4a7126dd-78f9-4782-bb22-20b263bfc87a</t>
  </si>
  <si>
    <t>59cddd19</t>
  </si>
  <si>
    <t>5fa7441f-159e-4273-b0f8-b1b7b832946c</t>
  </si>
  <si>
    <t>b29039c7</t>
  </si>
  <si>
    <t>419e7444-5ba1-44cc-b7e1-22969472d6bf</t>
  </si>
  <si>
    <t>9c3bcef4</t>
  </si>
  <si>
    <t>b5b6cbe4-514a-4c9c-b7f6-ff66780caf88</t>
  </si>
  <si>
    <t>0c335373</t>
  </si>
  <si>
    <t>7f4a15b5-7f07-4eeb-ae8e-dcb0c0df8255</t>
  </si>
  <si>
    <t>9e3a2e26</t>
  </si>
  <si>
    <t>034e4d12-1745-4ab3-866f-9533d3c8a41c</t>
  </si>
  <si>
    <t>e5030f81</t>
  </si>
  <si>
    <t>f6909aad-3e41-4e85-8a33-0ac6afba2071</t>
  </si>
  <si>
    <t>f30bf738</t>
  </si>
  <si>
    <t>cdb879e5-1832-4692-9773-225cb2f3d179</t>
  </si>
  <si>
    <t>1612eb7e</t>
  </si>
  <si>
    <t>81fb53af-a50f-41e7-9d58-39fdb4e18e1e</t>
  </si>
  <si>
    <t>cd0a9643</t>
  </si>
  <si>
    <t>f8d1fb7e-cd13-46a4-aa59-de9bf657e959</t>
  </si>
  <si>
    <t>d8df944f</t>
  </si>
  <si>
    <t>1a9d253c-22ab-40f6-81a1-5a4e494a0ce4</t>
  </si>
  <si>
    <t>10c99f27</t>
  </si>
  <si>
    <t>53ab6021-d8b9-4e09-80ad-b1218f6516bf</t>
  </si>
  <si>
    <t>7712c5b5</t>
  </si>
  <si>
    <t>5337dc79-bd57-43a1-a64a-750fe7bde01d</t>
  </si>
  <si>
    <t>56a93ef5</t>
  </si>
  <si>
    <t>0b75de27-38e0-47f9-bd8a-1cf6902bb6a9</t>
  </si>
  <si>
    <t>e0b0d62d</t>
  </si>
  <si>
    <t>561b2fc3-e2c8-468b-afae-374dcfe2ff14</t>
  </si>
  <si>
    <t>8c71dcd2</t>
  </si>
  <si>
    <t>25152832-6369-4dbc-a8d5-ea24a55ae175</t>
  </si>
  <si>
    <t>7c7072ff</t>
  </si>
  <si>
    <t>1527c4ec-31a0-47a5-ad33-df59292e43ea</t>
  </si>
  <si>
    <t>718a8ca7</t>
  </si>
  <si>
    <t>dc389218-abd2-4237-84e2-a37c21c0a878</t>
  </si>
  <si>
    <t>c36c517b</t>
  </si>
  <si>
    <t>9bd9b299-e424-44c8-a511-31a36a13b2a3</t>
  </si>
  <si>
    <t>e066cec2</t>
  </si>
  <si>
    <t>2d1577ea-d0e7-4110-a818-c5fe003e022f</t>
  </si>
  <si>
    <t>de420133</t>
  </si>
  <si>
    <t>af80ffb1-b04b-46c6-8c9d-87abd04a396b</t>
  </si>
  <si>
    <t>9d229032</t>
  </si>
  <si>
    <t>2c2a5b8f-80c9-4443-ac74-a5495529db98</t>
  </si>
  <si>
    <t>c2098cdf</t>
  </si>
  <si>
    <t>c0b06aa6-02db-4082-8674-e7b639bb426b</t>
  </si>
  <si>
    <t>70328e2f</t>
  </si>
  <si>
    <t>affc33e0-e824-4420-a29f-18e7e1d5b058</t>
  </si>
  <si>
    <t>29a33c7e</t>
  </si>
  <si>
    <t>30d67315-904b-4120-b0e9-dee988e03ad3</t>
  </si>
  <si>
    <t>15690beb</t>
  </si>
  <si>
    <t>e1a89a9c-ce21-4caf-bd9a-720134e38f43</t>
  </si>
  <si>
    <t>050f59c1</t>
  </si>
  <si>
    <t>67e0c8e9-6880-4ca1-8e44-12d963ec0ead</t>
  </si>
  <si>
    <t>94ffd30e</t>
  </si>
  <si>
    <t>1e848cea-ad19-4d47-9c1e-3602b58bade2</t>
  </si>
  <si>
    <t>10bcb041</t>
  </si>
  <si>
    <t>3e3269f7-9335-4102-ab2e-73cc7accf840</t>
  </si>
  <si>
    <t>1b0fd54b</t>
  </si>
  <si>
    <t>32518566-25a0-4421-9b4b-4700afe35d56</t>
  </si>
  <si>
    <t>dfa7f614</t>
  </si>
  <si>
    <t>67e237c1-6d73-442e-aad7-d7418967b40f</t>
  </si>
  <si>
    <t>1085401a</t>
  </si>
  <si>
    <t>5026cc88-236a-4e2e-b9c3-41995af53eed</t>
  </si>
  <si>
    <t>6f94301f</t>
  </si>
  <si>
    <t>af274585-dab4-466c-92d9-4c5a077671b1</t>
  </si>
  <si>
    <t>f12c7b38</t>
  </si>
  <si>
    <t>6e10534d-0f2e-4bed-a665-710c66e75e3f</t>
  </si>
  <si>
    <t>43f7ed93</t>
  </si>
  <si>
    <t>f48152d5-17b3-4efe-83b5-1edcf09232d9</t>
  </si>
  <si>
    <t>4a19b696</t>
  </si>
  <si>
    <t>ba2bebdf-e97d-48b8-bbdf-72ca655f9424</t>
  </si>
  <si>
    <t>1eb69c8b</t>
  </si>
  <si>
    <t>643b65d8-fe23-4151-a95e-5512136c54a0</t>
  </si>
  <si>
    <t>9c5c3367</t>
  </si>
  <si>
    <t>ec549bb5-71ef-42e6-a005-1a80109eb2a8</t>
  </si>
  <si>
    <t>c5261e12</t>
  </si>
  <si>
    <t>191d23a4-d3b4-444e-ac3e-5ea19c65fe1b</t>
  </si>
  <si>
    <t>b50b014a</t>
  </si>
  <si>
    <t>66a3250e-5fd5-46ae-8c72-d6159d6e1e20</t>
  </si>
  <si>
    <t>cf069b37</t>
  </si>
  <si>
    <t>8603fae6-a452-40b0-951a-732cc96f7e11</t>
  </si>
  <si>
    <t>d4267156</t>
  </si>
  <si>
    <t>8ad62aec-f5d9-4265-abe3-2600d22d16c7</t>
  </si>
  <si>
    <t>900eeb4f</t>
  </si>
  <si>
    <t>f9d08d28-3037-4642-96a2-7be44b797e5f</t>
  </si>
  <si>
    <t>01d16b96</t>
  </si>
  <si>
    <t>50fc48b9-cadf-4ed5-9353-22db60069b04</t>
  </si>
  <si>
    <t>651a66ee</t>
  </si>
  <si>
    <t>e61b4488-e4b6-4951-baae-167a45a033bb</t>
  </si>
  <si>
    <t>9e8ce26c</t>
  </si>
  <si>
    <t>35b20c2f-5332-405a-b150-3ae01b42c682</t>
  </si>
  <si>
    <t>89f3d3c1</t>
  </si>
  <si>
    <t>c6721764-5d02-4de9-8282-34b3f57d4fbb</t>
  </si>
  <si>
    <t>189e5814</t>
  </si>
  <si>
    <t>02f83ec3-6ee7-4ed9-be09-0d24219b17ab</t>
  </si>
  <si>
    <t>df29f3d4</t>
  </si>
  <si>
    <t>77bbd63a-ba5b-40cf-b05e-3b6d7998a9a7</t>
  </si>
  <si>
    <t>67154630</t>
  </si>
  <si>
    <t>25eb35a9-8c27-4ec9-a411-af081d989c46</t>
  </si>
  <si>
    <t>cd519208</t>
  </si>
  <si>
    <t>a42b7f81-52f6-4ea0-8636-521267ea3dfb</t>
  </si>
  <si>
    <t>f4cfa336</t>
  </si>
  <si>
    <t>ecd40706-3057-40bd-ae95-5fa9d819253f</t>
  </si>
  <si>
    <t>190e7ce4</t>
  </si>
  <si>
    <t>51f67f54-d293-4cad-a14a-628f118ca1c0</t>
  </si>
  <si>
    <t>32b530ea</t>
  </si>
  <si>
    <t>529eb6b5-1b11-4be0-a3c0-23ea6a99259a</t>
  </si>
  <si>
    <t>a9f3015c</t>
  </si>
  <si>
    <t>a84d631b-8866-4ae6-ac70-5116c32d8eec</t>
  </si>
  <si>
    <t>a0c1797d</t>
  </si>
  <si>
    <t>243dc833-564a-4687-b155-8c62ff900754</t>
  </si>
  <si>
    <t>5e9f54da</t>
  </si>
  <si>
    <t>ab17a63a-a38d-40da-a248-7c69c12a47db</t>
  </si>
  <si>
    <t>0d017e08</t>
  </si>
  <si>
    <t>96f00111-82ee-4a6a-8777-0094afb08071</t>
  </si>
  <si>
    <t>95680188</t>
  </si>
  <si>
    <t>0cb5978c-17bc-4a67-8e25-f522527c2bc5</t>
  </si>
  <si>
    <t>de531a32</t>
  </si>
  <si>
    <t>27fd2d8a-90fd-4248-97d0-be883206fedb</t>
  </si>
  <si>
    <t>8e37f0c2</t>
  </si>
  <si>
    <t>648126a8-b001-4519-8298-07810b880cdb</t>
  </si>
  <si>
    <t>f1b543b8</t>
  </si>
  <si>
    <t>e39c96a1-f1a4-48b1-b014-b19ffc5b4ab4</t>
  </si>
  <si>
    <t>2195e313</t>
  </si>
  <si>
    <t>0f934d95-8d9f-4fa2-ab08-23a61867bc6d</t>
  </si>
  <si>
    <t>a4ea63fc</t>
  </si>
  <si>
    <t>a34b38b7-2a3c-4104-b225-338a298cfb90</t>
  </si>
  <si>
    <t>8b496d69</t>
  </si>
  <si>
    <t>98684e3a-24f8-438b-9cab-17c16ea28d0d</t>
  </si>
  <si>
    <t>3010ad6e</t>
  </si>
  <si>
    <t>5ba8c7ea-b776-4cac-ade3-8bc8ac06320d</t>
  </si>
  <si>
    <t>32dceda4</t>
  </si>
  <si>
    <t>80047e69-6f95-47eb-a506-f75e497fde1b</t>
  </si>
  <si>
    <t>6a080f78</t>
  </si>
  <si>
    <t>38eb24ef-6364-47b1-a4ed-d998272ffa91</t>
  </si>
  <si>
    <t>85a27585</t>
  </si>
  <si>
    <t>b5f05b8c-4483-4dde-b674-460021f704e1</t>
  </si>
  <si>
    <t>283870f2</t>
  </si>
  <si>
    <t>39f84808-783d-4f77-a544-bc83b26115b7</t>
  </si>
  <si>
    <t>7311f1ff</t>
  </si>
  <si>
    <t>f49f10f5-bfee-4c89-a128-a4cd42b90391</t>
  </si>
  <si>
    <t>117cecc9</t>
  </si>
  <si>
    <t>b80433b5-0d02-4150-9acc-32fbc6d3c4f0</t>
  </si>
  <si>
    <t>459eabcd</t>
  </si>
  <si>
    <t>0a6a5c46-5b7f-4376-ae5f-a400124f9da2</t>
  </si>
  <si>
    <t>683d4209</t>
  </si>
  <si>
    <t>088f1044-80d1-4291-81e9-347d62a4412b</t>
  </si>
  <si>
    <t>900356e6</t>
  </si>
  <si>
    <t>544b45e4-5505-4089-93f7-00eba6fb9015</t>
  </si>
  <si>
    <t>0b9b89fb</t>
  </si>
  <si>
    <t>fdbd00a7-cdd8-4d81-888c-bc2f64d6fcb6</t>
  </si>
  <si>
    <t>65ba8ab2</t>
  </si>
  <si>
    <t>a6a60c09-2bcd-4803-b18a-16747f91f4b5</t>
  </si>
  <si>
    <t>639c6384</t>
  </si>
  <si>
    <t>82e49791-09ae-4a78-a7af-aa3cf9ef1bcb</t>
  </si>
  <si>
    <t>4873f689</t>
  </si>
  <si>
    <t>c41a57f9-7ede-48cf-ac2d-12087b590d53</t>
  </si>
  <si>
    <t>81dda763</t>
  </si>
  <si>
    <t>3ed0a455-fb5e-4b2a-b205-b6ba45e18474</t>
  </si>
  <si>
    <t>267d89c1</t>
  </si>
  <si>
    <t>e32e8af7-1644-4161-895b-9adf59ba2dcc</t>
  </si>
  <si>
    <t>c75de391</t>
  </si>
  <si>
    <t>3f8cc538-caad-4ddc-8166-742d74799ab2</t>
  </si>
  <si>
    <t>7520bade</t>
  </si>
  <si>
    <t>b9efe74a-4949-4c19-bee9-0b4544b881f7</t>
  </si>
  <si>
    <t>c7c5ef75</t>
  </si>
  <si>
    <t>59150bcf-d9cc-410d-b1d3-45cdacfec03f</t>
  </si>
  <si>
    <t>132effa3</t>
  </si>
  <si>
    <t>71d73047-0d24-46ac-b318-9148eaef3e7b</t>
  </si>
  <si>
    <t>53c2195e</t>
  </si>
  <si>
    <t>a198c3ce-54d6-4146-94dd-fb3d60354d9c</t>
  </si>
  <si>
    <t>6cbe723d</t>
  </si>
  <si>
    <t>50dec61c-120d-4c11-bf33-997a80032636</t>
  </si>
  <si>
    <t>53f39f9e</t>
  </si>
  <si>
    <t>aa38967f-847a-43fc-a436-d7d052641335</t>
  </si>
  <si>
    <t>b8cd9c5e</t>
  </si>
  <si>
    <t>49dff1cc-1541-49a3-991b-bfad76bdee90</t>
  </si>
  <si>
    <t>5a2b0f91</t>
  </si>
  <si>
    <t>c9dcbd5d-fabd-4f7a-bb96-9182ef6ae26f</t>
  </si>
  <si>
    <t>5b7a9732</t>
  </si>
  <si>
    <t>1f81480c-9f82-4c09-8a1a-c5606531c88f</t>
  </si>
  <si>
    <t>572be1fd</t>
  </si>
  <si>
    <t>41139a92-c5ac-49a0-a0d7-808594961ece</t>
  </si>
  <si>
    <t>b7d2ba38</t>
  </si>
  <si>
    <t>ae233319-ddc7-42a7-b3ab-8f6424313479</t>
  </si>
  <si>
    <t>3eace684</t>
  </si>
  <si>
    <t>70be0aae-27e0-4b2b-8d0a-fa6fdbff5c54</t>
  </si>
  <si>
    <t>2cbd1b18</t>
  </si>
  <si>
    <t>b306d2f6-2459-4f79-a0c5-f2860340c4b7</t>
  </si>
  <si>
    <t>a40a44f1</t>
  </si>
  <si>
    <t>8a9b9cee-34f6-4d9a-8de5-386419001cf3</t>
  </si>
  <si>
    <t>58fdab79</t>
  </si>
  <si>
    <t>e47178c7-15da-4b41-9d2a-ec0d883abcca</t>
  </si>
  <si>
    <t>0305319c</t>
  </si>
  <si>
    <t>9f5cb6bf-22f9-4b2f-810a-b40260d3f92e</t>
  </si>
  <si>
    <t>63e4f4b2</t>
  </si>
  <si>
    <t>a2f33540-adc2-4e31-a9f8-9dd74275e61c</t>
  </si>
  <si>
    <t>26fb9d1f</t>
  </si>
  <si>
    <t>d62ee89b-763a-4a8c-9745-9b8a9b131f37</t>
  </si>
  <si>
    <t>8621ae61</t>
  </si>
  <si>
    <t>21e0e31e-4309-4e50-a10b-2a97f2375924</t>
  </si>
  <si>
    <t>b13920e7</t>
  </si>
  <si>
    <t>02a33511-1964-41da-9a67-d77f75b2a718</t>
  </si>
  <si>
    <t>dddc1b25</t>
  </si>
  <si>
    <t>9bca830a-1dd2-4a22-82aa-291a7e78cef0</t>
  </si>
  <si>
    <t>7c0eceae</t>
  </si>
  <si>
    <t>a27332fb-0d97-4ad9-9dcd-799408f2a741</t>
  </si>
  <si>
    <t>9b14cd91</t>
  </si>
  <si>
    <t>83846a27-2e57-4c90-843c-7239b955e07f</t>
  </si>
  <si>
    <t>93879c96</t>
  </si>
  <si>
    <t>8eca56ce-401b-46c4-926b-0dccc89148e9</t>
  </si>
  <si>
    <t>6aa91a2a</t>
  </si>
  <si>
    <t>3e506997-1be9-4762-ae3c-6097fe95a168</t>
  </si>
  <si>
    <t>c6102de3</t>
  </si>
  <si>
    <t>095e6403-963d-4bc8-97f9-7b3b77fd27cb</t>
  </si>
  <si>
    <t>98389f9b</t>
  </si>
  <si>
    <t>afeb38b4-9ac3-438d-9d02-6fb0f8fdc58f</t>
  </si>
  <si>
    <t>afd735d4</t>
  </si>
  <si>
    <t>95e4e177-7af3-4a3b-8a0e-7e310ca6b59f</t>
  </si>
  <si>
    <t>f9c56c9e</t>
  </si>
  <si>
    <t>2dae8775-376d-4606-9142-c2841346de3f</t>
  </si>
  <si>
    <t>7fd0baa4</t>
  </si>
  <si>
    <t>e4c15b19-dc54-4da4-a4f2-8e9331c42699</t>
  </si>
  <si>
    <t>7c2f44a5</t>
  </si>
  <si>
    <t>69ab4683-6a6e-4cea-a815-bbb77917ea7d</t>
  </si>
  <si>
    <t>cbe708a9</t>
  </si>
  <si>
    <t>42b05ddd-5284-4914-b0d3-265f5c6f2086</t>
  </si>
  <si>
    <t>cfa9bd52</t>
  </si>
  <si>
    <t>270c8583-7d28-43e9-9edf-640cb96d1e09</t>
  </si>
  <si>
    <t>eb4749ca</t>
  </si>
  <si>
    <t>d9ff4132-bcfc-4f54-baac-833ce6ef79f0</t>
  </si>
  <si>
    <t>4b974711</t>
  </si>
  <si>
    <t>10a3caa7-43f2-48fd-aad8-da0efa13ceba</t>
  </si>
  <si>
    <t>97921501</t>
  </si>
  <si>
    <t>72fdecff-9d66-4960-96bd-316c1e82491c</t>
  </si>
  <si>
    <t>51d7e196</t>
  </si>
  <si>
    <t>e1b98aeb-fdb8-49da-83b8-34030bbd5d17</t>
  </si>
  <si>
    <t>063a0724</t>
  </si>
  <si>
    <t>c4e4fd91-ae4f-4352-9bf1-f8dffaf65c60</t>
  </si>
  <si>
    <t>7a6bc17a</t>
  </si>
  <si>
    <t>2725a563-eacc-4b86-ba40-93f50ae91bd3</t>
  </si>
  <si>
    <t>0611805e</t>
  </si>
  <si>
    <t>890369c3-bd3e-4c07-8f82-29536a5c4826</t>
  </si>
  <si>
    <t>8d785137</t>
  </si>
  <si>
    <t>029b2e8d-5567-497d-b77c-8187322df3fc</t>
  </si>
  <si>
    <t>cd27c514</t>
  </si>
  <si>
    <t>b8090b7a-3d8d-4a94-8757-eb6852290181</t>
  </si>
  <si>
    <t>f03a749c</t>
  </si>
  <si>
    <t>21bee2a9-3514-49d1-b0b7-93b34f5a38dc</t>
  </si>
  <si>
    <t>22cf43e3</t>
  </si>
  <si>
    <t>22fb69c1-5321-41f0-8de8-91b99b8c523e</t>
  </si>
  <si>
    <t>65c4c8fd</t>
  </si>
  <si>
    <t>4e0b89a3-f7b5-4d7b-943d-762055cc1770</t>
  </si>
  <si>
    <t>e6920469</t>
  </si>
  <si>
    <t>22c9c2fd-d8b9-4703-8e10-063c76763d4e</t>
  </si>
  <si>
    <t>c6cab9f6</t>
  </si>
  <si>
    <t>d901a163-b04f-47b4-ba4a-a45a5cb9e7e6</t>
  </si>
  <si>
    <t>2a3d8211</t>
  </si>
  <si>
    <t>3be390b1-1550-4e1d-96e2-224a5f863391</t>
  </si>
  <si>
    <t>6476d557</t>
  </si>
  <si>
    <t>56376466-2781-416c-8f33-d668d4219252</t>
  </si>
  <si>
    <t>d11bee48</t>
  </si>
  <si>
    <t>dc2e53c0-3925-4c3c-b2dd-daac89a762e5</t>
  </si>
  <si>
    <t>dd49e6a5</t>
  </si>
  <si>
    <t>e1d7f85f-72ff-455f-9f78-e19a94126f18</t>
  </si>
  <si>
    <t>e8559cc1</t>
  </si>
  <si>
    <t>7789a230-f519-40cf-9bf7-1df1f5ac0a92</t>
  </si>
  <si>
    <t>9bb4c84a</t>
  </si>
  <si>
    <t>b0619233-3384-49cf-9250-80ee7f18905f</t>
  </si>
  <si>
    <t>d096f7fe</t>
  </si>
  <si>
    <t>07a787a8-88d5-413f-98ca-1a55183c0903</t>
  </si>
  <si>
    <t>9bbabfef</t>
  </si>
  <si>
    <t>b802359e-d892-47b8-abb6-09085fa65ac7</t>
  </si>
  <si>
    <t>2fb811d3</t>
  </si>
  <si>
    <t>a6fe87e0-f13d-45c1-b334-affa05bb1ba6</t>
  </si>
  <si>
    <t>538005e2</t>
  </si>
  <si>
    <t>32e126ae-1838-4756-89f2-ac9887352d13</t>
  </si>
  <si>
    <t>2e3b9420</t>
  </si>
  <si>
    <t>98d9d63d-bcce-4e08-969b-6d1e4d28491d</t>
  </si>
  <si>
    <t>1a927f0b</t>
  </si>
  <si>
    <t>6e1f9841-dd4e-41e3-a2c8-4a43c2a5c0ca</t>
  </si>
  <si>
    <t>e8c56539</t>
  </si>
  <si>
    <t>b58da4de-811a-4f8d-b5f4-00a5c3bd5a88</t>
  </si>
  <si>
    <t>83f8123d</t>
  </si>
  <si>
    <t>10f8fe7e-ee26-4061-9c40-e119afec76ca</t>
  </si>
  <si>
    <t>124804bb</t>
  </si>
  <si>
    <t>feda138c-95dd-4a9d-afe8-2f51e41535d3</t>
  </si>
  <si>
    <t>26bd0ba2</t>
  </si>
  <si>
    <t>b7f4c57e-c95a-4bda-8c34-45053ede2e4f</t>
  </si>
  <si>
    <t>e71eb1ab</t>
  </si>
  <si>
    <t>22267902-e59a-4c53-9dc6-128feac0a1f2</t>
  </si>
  <si>
    <t>72e95a24</t>
  </si>
  <si>
    <t>2afe232b-8d5f-4ba3-af82-6a79256e76e0</t>
  </si>
  <si>
    <t>193188bb</t>
  </si>
  <si>
    <t>45966b73-1979-4315-8e1c-f2cbb832e11c</t>
  </si>
  <si>
    <t>91f226e2</t>
  </si>
  <si>
    <t>c1bbe067-6b11-4c62-9345-f1ff3f3217e5</t>
  </si>
  <si>
    <t>123f278f</t>
  </si>
  <si>
    <t>8642bf73-485c-4df7-8c51-83b43000375e</t>
  </si>
  <si>
    <t>93b7867b</t>
  </si>
  <si>
    <t>266ae248-9069-42dd-8d92-ccfd4f7cc5d7</t>
  </si>
  <si>
    <t>4fbb5f23</t>
  </si>
  <si>
    <t>d89213fc-fac8-410b-90cc-ff4b4ac9f1d3</t>
  </si>
  <si>
    <t>18381185</t>
  </si>
  <si>
    <t>1124371d-b8e3-4f68-9a1b-0c54a31e15e0</t>
  </si>
  <si>
    <t>54347262</t>
  </si>
  <si>
    <t>287c5681-967b-471e-81f6-eccfe13f326e</t>
  </si>
  <si>
    <t>edb657d8</t>
  </si>
  <si>
    <t>c19961cf-2226-4bd0-b172-03f14d25f9d8</t>
  </si>
  <si>
    <t>63350e86</t>
  </si>
  <si>
    <t>6959ceaf-f240-4308-843e-82333d60b763</t>
  </si>
  <si>
    <t>06784371</t>
  </si>
  <si>
    <t>d513c094-a506-4e31-88de-11a2f8854e8e</t>
  </si>
  <si>
    <t>0a0e332c</t>
  </si>
  <si>
    <t>7dc4415d-1b49-4c86-b853-a60c1575090c</t>
  </si>
  <si>
    <t>182a0f62</t>
  </si>
  <si>
    <t>7a36d7e6-c133-4a6d-ba9d-b13633d43324</t>
  </si>
  <si>
    <t>2756dc98</t>
  </si>
  <si>
    <t>01e2b1fd-cd81-459c-8f33-9634b712acb0</t>
  </si>
  <si>
    <t>f78d2b10</t>
  </si>
  <si>
    <t>9be89927-ba9a-4d7b-80ec-5192e5f9b599</t>
  </si>
  <si>
    <t>5667e820</t>
  </si>
  <si>
    <t>9534cac6-7c99-4340-8b87-dad58993a306</t>
  </si>
  <si>
    <t>e52f69c7</t>
  </si>
  <si>
    <t>94771472-622d-4b7a-a506-5a49472f7171</t>
  </si>
  <si>
    <t>c6827cb2</t>
  </si>
  <si>
    <t>297b7d30-e061-4ed7-a0aa-21346f3dab17</t>
  </si>
  <si>
    <t>0d264e16</t>
  </si>
  <si>
    <t>dd5f1781-4588-4fd7-8c19-f013973f4c9f</t>
  </si>
  <si>
    <t>78432284</t>
  </si>
  <si>
    <t>536355fc-8464-453b-b445-77956b0f9175</t>
  </si>
  <si>
    <t>484103af</t>
  </si>
  <si>
    <t>1f2acb5e-24ce-4830-8da6-93896d1a162e</t>
  </si>
  <si>
    <t>1810af9c</t>
  </si>
  <si>
    <t>ae5c9106-8583-47db-9c62-4916df74410c</t>
  </si>
  <si>
    <t>743fadd1</t>
  </si>
  <si>
    <t>a7c21c59-4dd5-4806-b0ff-08bd6560b5f9</t>
  </si>
  <si>
    <t>7405e15e</t>
  </si>
  <si>
    <t>9b8a9b40-cdc0-482d-9f3c-d51e3af2368d</t>
  </si>
  <si>
    <t>dfef9280</t>
  </si>
  <si>
    <t>d4bd9ce5-a826-4b1a-9359-b776d3f70145</t>
  </si>
  <si>
    <t>364e2cc8</t>
  </si>
  <si>
    <t>ec55c287-6e4c-4fe1-9452-dfcd6399b715</t>
  </si>
  <si>
    <t>f4b795d1</t>
  </si>
  <si>
    <t>09447722-f0f5-42e2-b480-b4a442079715</t>
  </si>
  <si>
    <t>4c086eae</t>
  </si>
  <si>
    <t>e0788b71-52da-4d32-8bc1-fe50ca977776</t>
  </si>
  <si>
    <t>c7b6e1b4</t>
  </si>
  <si>
    <t>8e227560-e468-4aad-a1c9-35a2efc97fcb</t>
  </si>
  <si>
    <t>64de109d</t>
  </si>
  <si>
    <t>56dad8de-04df-416c-b14b-38327dba007f</t>
  </si>
  <si>
    <t>beaefa2c</t>
  </si>
  <si>
    <t>ed33f1cc-719f-4bee-834a-d5307d39f762</t>
  </si>
  <si>
    <t>975caf76</t>
  </si>
  <si>
    <t>a502fcb3-3181-49c8-a4ac-06663a5dc1d8</t>
  </si>
  <si>
    <t>4bd8829f</t>
  </si>
  <si>
    <t>2b63cdb0-ef31-4d8a-8451-2a0fa4d87050</t>
  </si>
  <si>
    <t>2dd53748</t>
  </si>
  <si>
    <t>1a3b0730-fcad-4d86-ba77-cdedc1b31c14</t>
  </si>
  <si>
    <t>8c34b65b</t>
  </si>
  <si>
    <t>8cd7f5c2-c8f0-40d4-bddb-d1d1d1e8ee27</t>
  </si>
  <si>
    <t>60b99478</t>
  </si>
  <si>
    <t>cba08dd7-79a0-4d1c-bb77-5c1a7bb1ee01</t>
  </si>
  <si>
    <t>785987df</t>
  </si>
  <si>
    <t>27063ecb-f12f-41fc-b761-dbe064550e3b</t>
  </si>
  <si>
    <t>0215491d</t>
  </si>
  <si>
    <t>e2dba295-ec33-4448-89a6-64f6813cffeb</t>
  </si>
  <si>
    <t>f12b1014</t>
  </si>
  <si>
    <t>16a167b7-568b-4559-b572-df56234c6028</t>
  </si>
  <si>
    <t>90ba5af1</t>
  </si>
  <si>
    <t>384f2181-93e8-4ee9-8e85-3ee247037f61</t>
  </si>
  <si>
    <t>5e6add79</t>
  </si>
  <si>
    <t>6b553da7-6e13-4bd8-922f-74fba5914025</t>
  </si>
  <si>
    <t>386e6b54</t>
  </si>
  <si>
    <t>b01298f7-0629-4928-acb9-5dd8476833ca</t>
  </si>
  <si>
    <t>3065906c</t>
  </si>
  <si>
    <t>d680bdff-20b9-4f8a-916f-260eff0da9e7</t>
  </si>
  <si>
    <t>5daff261</t>
  </si>
  <si>
    <t>afd5d37b-e472-485b-811c-c97d54754a53</t>
  </si>
  <si>
    <t>15d660d9</t>
  </si>
  <si>
    <t>c9ded2de-d661-45b9-b3a1-b521f633bdd8</t>
  </si>
  <si>
    <t>804e5fa0</t>
  </si>
  <si>
    <t>99c63d80-6f4e-475b-bcc4-47e596afefc6</t>
  </si>
  <si>
    <t>fddd481e</t>
  </si>
  <si>
    <t>8f203461-f25d-413d-83c5-559ede799052</t>
  </si>
  <si>
    <t>0fb4e722</t>
  </si>
  <si>
    <t>2df3bdb5-c130-4382-afc2-30628e9c8142</t>
  </si>
  <si>
    <t>64f1acb3</t>
  </si>
  <si>
    <t>c6c3885a-5f18-43a8-9db7-fe727d5d2a7e</t>
  </si>
  <si>
    <t>57fb0190</t>
  </si>
  <si>
    <t>6645f563-5843-4bd5-97be-98da826bacba</t>
  </si>
  <si>
    <t>74c78456</t>
  </si>
  <si>
    <t>edb24b29-d8bc-475e-b9c3-6fd0e1c65b7c</t>
  </si>
  <si>
    <t>f000cee7</t>
  </si>
  <si>
    <t>bd3bf329-8e75-457e-ae4b-b32289183f82</t>
  </si>
  <si>
    <t>d2ebfec5</t>
  </si>
  <si>
    <t>44c1b98a-c6df-41ed-82e2-33945aa1d01f</t>
  </si>
  <si>
    <t>ef28ff67</t>
  </si>
  <si>
    <t>90a12d57-9672-4556-8d93-de3d0c3057c2</t>
  </si>
  <si>
    <t>78fb9dd2</t>
  </si>
  <si>
    <t>c71cb1df-0f93-4590-b31b-8e127086ddeb</t>
  </si>
  <si>
    <t>fb164388</t>
  </si>
  <si>
    <t>035f1be7-bf62-4273-8489-3a2c5ea977f8</t>
  </si>
  <si>
    <t>84311eb9</t>
  </si>
  <si>
    <t>739768b1-c4a3-4fdf-b716-80ada6cce7cd</t>
  </si>
  <si>
    <t>2ade38c5</t>
  </si>
  <si>
    <t>34f6c98d-410a-4ee1-b91b-014bf460391b</t>
  </si>
  <si>
    <t>81d175e5</t>
  </si>
  <si>
    <t>ac43e3e0-93c4-4e0d-be45-5cff50684722</t>
  </si>
  <si>
    <t>0269d331</t>
  </si>
  <si>
    <t>dd653e47-d0a0-4e88-89a0-722e806c2733</t>
  </si>
  <si>
    <t>0399f7f3</t>
  </si>
  <si>
    <t>fcfbd9a3-91af-410d-880f-f8e4a7b7d542</t>
  </si>
  <si>
    <t>0d9d8d75</t>
  </si>
  <si>
    <t>bf47d6a1-74c1-4172-ad77-d68762c1542f</t>
  </si>
  <si>
    <t>f2be971f</t>
  </si>
  <si>
    <t>c4ca0bc2-e174-4518-9313-ef39badedde1</t>
  </si>
  <si>
    <t>63c96143</t>
  </si>
  <si>
    <t>0adafe44-758f-4bbe-beef-8c301bbd7530</t>
  </si>
  <si>
    <t>1c3c1189</t>
  </si>
  <si>
    <t>edd3e1bd-1b40-4eca-8fbf-58d0b79cd4d0</t>
  </si>
  <si>
    <t>1c225adb</t>
  </si>
  <si>
    <t>3749ca61-61ba-4459-b7b6-327ed6a5cfdf</t>
  </si>
  <si>
    <t>1cff2dcf</t>
  </si>
  <si>
    <t>6fcdae9b-9f82-4def-bca8-08ee90f15cf4</t>
  </si>
  <si>
    <t>47dde361</t>
  </si>
  <si>
    <t>0b0d45bf-ebdd-4178-a0d7-5e6d19fded0e</t>
  </si>
  <si>
    <t>912c56c5</t>
  </si>
  <si>
    <t>7e234df4-aa96-4699-bbbd-b37fd51156c9</t>
  </si>
  <si>
    <t>5148282e</t>
  </si>
  <si>
    <t>f0c8961a-badd-48a6-8000-5cda4352bffb</t>
  </si>
  <si>
    <t>3a37b492</t>
  </si>
  <si>
    <t>a13476fb-c998-4c27-b19f-025798b92ccc</t>
  </si>
  <si>
    <t>1655e5b0</t>
  </si>
  <si>
    <t>d30f759b-d6da-4981-badb-4e4e8bb04108</t>
  </si>
  <si>
    <t>68ae5c7a</t>
  </si>
  <si>
    <t>72bd582c-0b73-462f-865a-0f9bc99f62a8</t>
  </si>
  <si>
    <t>5cf8a486</t>
  </si>
  <si>
    <t>0cedf1f1-1b43-46cd-aad6-39083c46bb58</t>
  </si>
  <si>
    <t>8a7d1331</t>
  </si>
  <si>
    <t>1c28f695-2c5d-4069-b112-d291791787ee</t>
  </si>
  <si>
    <t>6d107b61</t>
  </si>
  <si>
    <t>c10b4cd6-00bb-4878-abaf-38a65e7c38d2</t>
  </si>
  <si>
    <t>db39d88d</t>
  </si>
  <si>
    <t>0c71a359-74ec-4e62-8e5a-5d7ab3291c81</t>
  </si>
  <si>
    <t>89bb0c28</t>
  </si>
  <si>
    <t>f2af3c7d-42f0-4c02-aa5e-0420be1f9abf</t>
  </si>
  <si>
    <t>e854bcd2</t>
  </si>
  <si>
    <t>be9ca318-6288-454b-b31d-c183b86f309b</t>
  </si>
  <si>
    <t>a2919aff</t>
  </si>
  <si>
    <t>c06c393c-0bfc-4ca4-9be7-31364f01092b</t>
  </si>
  <si>
    <t>92d965ae</t>
  </si>
  <si>
    <t>28b8417d-d533-4a87-857c-ea72c07c6804</t>
  </si>
  <si>
    <t>0d52b794</t>
  </si>
  <si>
    <t>e09fe245-ba80-44b0-a40b-ad197ca043e5</t>
  </si>
  <si>
    <t>5d9e2c1c</t>
  </si>
  <si>
    <t>953fee9a-4d50-45e1-9fcc-b45c49b252be</t>
  </si>
  <si>
    <t>16a179d4</t>
  </si>
  <si>
    <t>b328fd0c-bc45-4fd8-842b-b28ea825184e</t>
  </si>
  <si>
    <t>2692a784</t>
  </si>
  <si>
    <t>5aedb5ca-92b0-4238-b8f7-f8148560873a</t>
  </si>
  <si>
    <t>3abb01d0</t>
  </si>
  <si>
    <t>b554b3ac-41c6-497d-95db-5c7a343b9391</t>
  </si>
  <si>
    <t>04f15d49</t>
  </si>
  <si>
    <t>2e721d68-40ae-42da-8835-372e50d6cd97</t>
  </si>
  <si>
    <t>bab9a612</t>
  </si>
  <si>
    <t>9947f4d5-2efe-47e2-a78e-76a3a9587b9f</t>
  </si>
  <si>
    <t>4226148c</t>
  </si>
  <si>
    <t>0f96044c-00f2-4b70-9ced-306678e0e534</t>
  </si>
  <si>
    <t>f0e8db44</t>
  </si>
  <si>
    <t>12945d8c-9709-4f1a-8eac-cf1a7825eccf</t>
  </si>
  <si>
    <t>48c9e5d6</t>
  </si>
  <si>
    <t>cec5433a-a309-4d62-a4ab-fdff1c582062</t>
  </si>
  <si>
    <t>6e7ac352</t>
  </si>
  <si>
    <t>42e9bc7b-e4d0-4b27-8ff1-ab6fc4622dcc</t>
  </si>
  <si>
    <t>00303de3</t>
  </si>
  <si>
    <t>dc981588-8b6e-4075-bdc9-2eaa95f11d4d</t>
  </si>
  <si>
    <t>02a1a9fd</t>
  </si>
  <si>
    <t>7bf37338-f8fe-4770-9d1b-e187173e0b6b</t>
  </si>
  <si>
    <t>b59c7b9b</t>
  </si>
  <si>
    <t>b262aaeb-82f6-4007-9fa8-9b1c647170c4</t>
  </si>
  <si>
    <t>1d076809</t>
  </si>
  <si>
    <t>c3c7d0cb-6a67-4552-b50c-5341f26e0114</t>
  </si>
  <si>
    <t>0c032679</t>
  </si>
  <si>
    <t>2a920933-d2c8-4af5-9688-7f78f55e2386</t>
  </si>
  <si>
    <t>9222e432</t>
  </si>
  <si>
    <t>becc4cb5-d5d0-4577-a4f6-30907f3cd0d8</t>
  </si>
  <si>
    <t>bc18cd53</t>
  </si>
  <si>
    <t>7d2fa8f5-94b6-498a-93df-0eec06690e10</t>
  </si>
  <si>
    <t>6a89b611</t>
  </si>
  <si>
    <t>48b5f542-070c-4689-aae2-80b6a0571c33</t>
  </si>
  <si>
    <t>5853d222</t>
  </si>
  <si>
    <t>b30d3ceb-4e36-45f5-a5a6-e8d3d24f3293</t>
  </si>
  <si>
    <t>a65cc962</t>
  </si>
  <si>
    <t>a7a0007f-b688-4de0-8352-69193fc39328</t>
  </si>
  <si>
    <t>69dcf4e5</t>
  </si>
  <si>
    <t>ee7c21c6-61e6-4ec9-ae70-607f425f254d</t>
  </si>
  <si>
    <t>f5c0c892</t>
  </si>
  <si>
    <t>015df941-a6df-451e-8346-d59bd9eb5ec3</t>
  </si>
  <si>
    <t>17022d5b</t>
  </si>
  <si>
    <t>dc24d6f0-6a9f-4eb5-8845-f328cbf7e1f4</t>
  </si>
  <si>
    <t>c5e33132</t>
  </si>
  <si>
    <t>1fe5f5bb-fdb3-4ceb-be35-df395ccdd3ab</t>
  </si>
  <si>
    <t>452f3277</t>
  </si>
  <si>
    <t>c4c43378-d19e-49f1-a5fe-4328c4c08066</t>
  </si>
  <si>
    <t>5b3f1b5b</t>
  </si>
  <si>
    <t>0dad30e6-a2ab-4d12-8b63-936857ee367b</t>
  </si>
  <si>
    <t>601081a0</t>
  </si>
  <si>
    <t>de51e453-786a-44ca-a42c-7d08c1207625</t>
  </si>
  <si>
    <t>622dd4a8</t>
  </si>
  <si>
    <t>df9b99bc-23f7-4f86-8f12-209f66a92422</t>
  </si>
  <si>
    <t>0a1a6329</t>
  </si>
  <si>
    <t>f76f6962-672a-4c86-b8b0-c52f63bb499d</t>
  </si>
  <si>
    <t>5ef61011</t>
  </si>
  <si>
    <t>b47ba932-39e1-48fc-86ce-b98f0be1315f</t>
  </si>
  <si>
    <t>34016251</t>
  </si>
  <si>
    <t>5300f540-e926-4f85-884c-049318625dce</t>
  </si>
  <si>
    <t>d04826e2</t>
  </si>
  <si>
    <t>6bb0f17a-45e2-4496-abef-fdd2e38b2339</t>
  </si>
  <si>
    <t>e9911fd9</t>
  </si>
  <si>
    <t>488c3874-3d57-4f06-bfa8-038b06585a80</t>
  </si>
  <si>
    <t>3f476f09</t>
  </si>
  <si>
    <t>deba3be9-302c-460c-8b9e-feb386bfa3ea</t>
  </si>
  <si>
    <t>66c3cedc</t>
  </si>
  <si>
    <t>844e4da6-ce0d-495c-be40-f9fc513fd0cc</t>
  </si>
  <si>
    <t>4045f8cd</t>
  </si>
  <si>
    <t>d82e3e05-875e-4429-82f2-bb39d2c86077</t>
  </si>
  <si>
    <t>d241ceea</t>
  </si>
  <si>
    <t>d9cf66b7-afe4-4fe7-883d-f193ae50fe36</t>
  </si>
  <si>
    <t>0e9090f3</t>
  </si>
  <si>
    <t>3542ff31-70de-4009-b843-8d9f38facf1a</t>
  </si>
  <si>
    <t>6d16e01e</t>
  </si>
  <si>
    <t>12db05bc-6775-43e9-9326-c2ba60cbedd3</t>
  </si>
  <si>
    <t>a488144b</t>
  </si>
  <si>
    <t>f492314e-94b3-46b1-b544-ac5380989447</t>
  </si>
  <si>
    <t>c9aadbc0</t>
  </si>
  <si>
    <t>eef448b2-b7b1-4922-8939-b9014c77759e</t>
  </si>
  <si>
    <t>062263d7</t>
  </si>
  <si>
    <t>ac9899b7-379b-4276-ba78-724266846ed9</t>
  </si>
  <si>
    <t>1c072da2</t>
  </si>
  <si>
    <t>eca6c841-ac3e-4f1a-a684-a9f64dd34578</t>
  </si>
  <si>
    <t>400a4522</t>
  </si>
  <si>
    <t>a1a672d9-f65d-450d-a0b0-8ce50a3b615c</t>
  </si>
  <si>
    <t>3ae8f39a</t>
  </si>
  <si>
    <t>97572569-c6dd-4851-b601-c2986268381c</t>
  </si>
  <si>
    <t>480ab6ad</t>
  </si>
  <si>
    <t>a34898ca-a3ed-4b24-ac0a-fb56e7a99d7b</t>
  </si>
  <si>
    <t>af4471ca</t>
  </si>
  <si>
    <t>dcc69699-3fd2-46ae-949c-a20346266a47</t>
  </si>
  <si>
    <t>479bb801</t>
  </si>
  <si>
    <t>79b78b99-795a-41c8-9ad6-a66692573000</t>
  </si>
  <si>
    <t>b9ab6125</t>
  </si>
  <si>
    <t>2392611e-4025-4c16-9f18-b2015652dc92</t>
  </si>
  <si>
    <t>c3c5d241</t>
  </si>
  <si>
    <t>f30591f7-03c4-4126-805a-0acc99aa246f</t>
  </si>
  <si>
    <t>f4bdfd6f</t>
  </si>
  <si>
    <t>45fa1e39-0894-4164-a6b3-c6e86537692c</t>
  </si>
  <si>
    <t>4cb40d17</t>
  </si>
  <si>
    <t>a770c9e1-b371-4225-9f67-33bb506e82e9</t>
  </si>
  <si>
    <t>96dc4948</t>
  </si>
  <si>
    <t>339c3d49-e0bb-4c1b-a1e0-e6c58bda960e</t>
  </si>
  <si>
    <t>0839c1a0</t>
  </si>
  <si>
    <t>32bf3785-4c24-42c9-a434-2278a53660e1</t>
  </si>
  <si>
    <t>b5d3d923</t>
  </si>
  <si>
    <t>463c9874-a4d3-4543-9bcc-902a372f371a</t>
  </si>
  <si>
    <t>68d7ceb4</t>
  </si>
  <si>
    <t>ad636ab8-cd28-49b7-baf1-7de8e3df604f</t>
  </si>
  <si>
    <t>f3888376</t>
  </si>
  <si>
    <t>e3fd7615-92f0-48c6-925c-1294c12b347c</t>
  </si>
  <si>
    <t>3cb9280f</t>
  </si>
  <si>
    <t>6551ac3e-aceb-4ac2-8b55-eccdf041f0c6</t>
  </si>
  <si>
    <t>39d0a216</t>
  </si>
  <si>
    <t>3b8dfc8e-b8c3-4fc3-b9be-83e07facd2f4</t>
  </si>
  <si>
    <t>d0bad45c</t>
  </si>
  <si>
    <t>d2325f54-7602-4c54-a5b8-56c927f53019</t>
  </si>
  <si>
    <t>c78e2d0f</t>
  </si>
  <si>
    <t>da24a897-bdd8-4c53-be84-9f14a2c1f6d7</t>
  </si>
  <si>
    <t>648c7d8c</t>
  </si>
  <si>
    <t>1c4d801f-26e8-4427-a0af-01177a4dc736</t>
  </si>
  <si>
    <t>ad3e3865</t>
  </si>
  <si>
    <t>ed62539b-a792-49fc-917d-63152f55c761</t>
  </si>
  <si>
    <t>bc228281</t>
  </si>
  <si>
    <t>9aba6e36-7f6a-4e5a-985f-f1171fccda14</t>
  </si>
  <si>
    <t>f128add1</t>
  </si>
  <si>
    <t>c637ab9d-7a6a-4ffc-be4a-25cdacdebf34</t>
  </si>
  <si>
    <t>a226ddf2</t>
  </si>
  <si>
    <t>1c8fa818-32d2-4b99-accc-fbd46ad32773</t>
  </si>
  <si>
    <t>86ae9eae</t>
  </si>
  <si>
    <t>68223ad2-04de-4d7d-8dc8-15cd1c041ca9</t>
  </si>
  <si>
    <t>ce8c4dfb</t>
  </si>
  <si>
    <t>1d931c78-999c-4c0c-b5e5-fb8a5222a50c</t>
  </si>
  <si>
    <t>286029ab</t>
  </si>
  <si>
    <t>15ece050-49ba-4a80-89d5-b46264d40785</t>
  </si>
  <si>
    <t>5877d251</t>
  </si>
  <si>
    <t>3f09a5dc-a134-42e9-943e-ffd9dcf32c6f</t>
  </si>
  <si>
    <t>7c4eae03</t>
  </si>
  <si>
    <t>dd239a72-8a81-4fba-bade-3c88f60c20c5</t>
  </si>
  <si>
    <t>ca5a43a1</t>
  </si>
  <si>
    <t>42e7b352-8b31-4bc6-89e3-3e03fe838aa6</t>
  </si>
  <si>
    <t>b05565e5</t>
  </si>
  <si>
    <t>886b30b1-3d6c-48dc-a971-5ad010fc2696</t>
  </si>
  <si>
    <t>d00ef245</t>
  </si>
  <si>
    <t>cf1e74fc-42cc-4f08-bc79-512a7bc14394</t>
  </si>
  <si>
    <t>7d2c2bda</t>
  </si>
  <si>
    <t>077ff11e-4fea-4016-ad93-f01d1297ea27</t>
  </si>
  <si>
    <t>32903a2c</t>
  </si>
  <si>
    <t>24c8b1be-778e-4009-bbda-f2eb1e91cfb8</t>
  </si>
  <si>
    <t>01890989</t>
  </si>
  <si>
    <t>0487a99d-a84a-4e88-a1ce-1fab32161b16</t>
  </si>
  <si>
    <t>d9943d54</t>
  </si>
  <si>
    <t>44fac7ca-209f-45cf-877d-ddd6ea409923</t>
  </si>
  <si>
    <t>89c67732</t>
  </si>
  <si>
    <t>0abb5857-dd31-4a7a-9a3d-1dcc3386076e</t>
  </si>
  <si>
    <t>5068db61</t>
  </si>
  <si>
    <t>6399ab2d-3d46-4d0d-abc5-8d7f8f15cb40</t>
  </si>
  <si>
    <t>140b77fd</t>
  </si>
  <si>
    <t>70cd0035-f67a-4376-a1f9-da18c0c6696c</t>
  </si>
  <si>
    <t>6bacf620</t>
  </si>
  <si>
    <t>85f526bc-3902-428f-8e0b-7754ed54f692</t>
  </si>
  <si>
    <t>f24eafd3</t>
  </si>
  <si>
    <t>7f79fc27-4e59-408f-afb3-1ef17171e37a</t>
  </si>
  <si>
    <t>94b78041</t>
  </si>
  <si>
    <t>929aa8b9-c97e-42ed-89d3-1e21e2966838</t>
  </si>
  <si>
    <t>b87d989f</t>
  </si>
  <si>
    <t>4d802532-6b09-4f39-82e0-207bf44f9f8b</t>
  </si>
  <si>
    <t>06f7a52c</t>
  </si>
  <si>
    <t>762d6584-c896-408a-afb9-de8810373702</t>
  </si>
  <si>
    <t>49af9ab2</t>
  </si>
  <si>
    <t>eb467cbd-f682-45f9-80da-b3e2fd19d1bb</t>
  </si>
  <si>
    <t>7220ba21</t>
  </si>
  <si>
    <t>d83cf267-c7ef-4cb0-ba7c-286464de7402</t>
  </si>
  <si>
    <t>a5e045f6</t>
  </si>
  <si>
    <t>ec71f83b-c44b-402a-bb32-078c013e7abb</t>
  </si>
  <si>
    <t>e7b3f240</t>
  </si>
  <si>
    <t>5553de85-11d3-4c6f-bac7-ac18124b3ca0</t>
  </si>
  <si>
    <t>87ce0525</t>
  </si>
  <si>
    <t>4a2aef2c-a058-4526-b836-c1b2eb8daf33</t>
  </si>
  <si>
    <t>de9bc41c</t>
  </si>
  <si>
    <t>135665f1-8db5-48a6-8fe3-16c9d64d5fb9</t>
  </si>
  <si>
    <t>f08f6a1b</t>
  </si>
  <si>
    <t>2d0076b9-f77c-403a-9a32-f4216a4ce095</t>
  </si>
  <si>
    <t>97310b57</t>
  </si>
  <si>
    <t>dc627dc1-ac70-4703-9e19-344036a3a73f</t>
  </si>
  <si>
    <t>8d88e70f</t>
  </si>
  <si>
    <t>e0da37b6-7b50-4fff-9761-d1a75d9731d3</t>
  </si>
  <si>
    <t>89ffdd9c</t>
  </si>
  <si>
    <t>392ae43b-cbf3-4afe-bc50-fabd91c4c485</t>
  </si>
  <si>
    <t>1183f9c2</t>
  </si>
  <si>
    <t>f007bf93-f44c-46a4-b8b0-218166c31a73</t>
  </si>
  <si>
    <t>5d84883a</t>
  </si>
  <si>
    <t>e5cbb8d6-58e3-4366-87c1-18992bbbf489</t>
  </si>
  <si>
    <t>9734b827</t>
  </si>
  <si>
    <t>f1ce340f-f59c-4b93-a6f3-372c15c4e87d</t>
  </si>
  <si>
    <t>daf34b71</t>
  </si>
  <si>
    <t>a63a39df-5c55-497d-b0e3-4bdd3033e577</t>
  </si>
  <si>
    <t>f84151b4</t>
  </si>
  <si>
    <t>ecd7ed9a-0640-4d59-9770-47e96be38bf3</t>
  </si>
  <si>
    <t>6abcb20b</t>
  </si>
  <si>
    <t>d7491f1f-141a-45cd-a0a4-6944b674f99c</t>
  </si>
  <si>
    <t>cfe5db16</t>
  </si>
  <si>
    <t>1b6d16dd-976e-43fe-892b-d8c7694fc5a6</t>
  </si>
  <si>
    <t>78e67070</t>
  </si>
  <si>
    <t>ce670f53-5f11-48d8-b759-78618a26dad4</t>
  </si>
  <si>
    <t>58963c92</t>
  </si>
  <si>
    <t>1e888d8a-8aa4-421d-a325-34d383bb8a4c</t>
  </si>
  <si>
    <t>80419a4c</t>
  </si>
  <si>
    <t>609d6f11-1bcf-4930-9162-67da2255dbb4</t>
  </si>
  <si>
    <t>9bc59b6c</t>
  </si>
  <si>
    <t>fff710e9-b39b-4f2d-ac0d-587728bb1cf0</t>
  </si>
  <si>
    <t>32bd139d</t>
  </si>
  <si>
    <t>482209dd-458d-4632-b0d3-1f6360a39f9d</t>
  </si>
  <si>
    <t>0e71ad3a</t>
  </si>
  <si>
    <t>b31b7908-8451-42db-8a29-5d07bc51f5e5</t>
  </si>
  <si>
    <t>83a6d674</t>
  </si>
  <si>
    <t>19c25882-fc3b-4cff-a676-2912953d8618</t>
  </si>
  <si>
    <t>44337a16</t>
  </si>
  <si>
    <t>55ba296d-cbf4-42d2-a0d3-77a6ca273ba9</t>
  </si>
  <si>
    <t>e4ad19ef</t>
  </si>
  <si>
    <t>610f6846-9a3c-4fec-8df6-8ce159e2962e</t>
  </si>
  <si>
    <t>25a59c7c</t>
  </si>
  <si>
    <t>978f4b8c-07e1-419e-bf81-e1a0bf2fc853</t>
  </si>
  <si>
    <t>c588dabc</t>
  </si>
  <si>
    <t>d3833cd6-29b3-4286-aefd-0b45b34ce4b1</t>
  </si>
  <si>
    <t>f3d4dd50</t>
  </si>
  <si>
    <t>7e8b12fc-9b20-49d2-8e77-5f4b93d64ed5</t>
  </si>
  <si>
    <t>ff237052</t>
  </si>
  <si>
    <t>db5acd20-7140-4884-be95-f2877b18e8fb</t>
  </si>
  <si>
    <t>ebe48c0e</t>
  </si>
  <si>
    <t>e7a019a8-b70d-47f4-aaf0-8cf3b092e7e9</t>
  </si>
  <si>
    <t>0d40c5fe</t>
  </si>
  <si>
    <t>8bf12e73-2c1a-4d96-bf38-fd8837eb401b</t>
  </si>
  <si>
    <t>f7fc34b7</t>
  </si>
  <si>
    <t>b9a13eaa-5ea5-4df8-9be8-633757e25d29</t>
  </si>
  <si>
    <t>b243215b</t>
  </si>
  <si>
    <t>d3e94bfb-4f27-4ab2-b320-57dd89afa902</t>
  </si>
  <si>
    <t>4b7f38a1</t>
  </si>
  <si>
    <t>fe99e397-ac02-400c-9da1-2df43df40b0a</t>
  </si>
  <si>
    <t>7a78de71</t>
  </si>
  <si>
    <t>aa65e58a-6dd1-4f09-8104-b409bec2a9ef</t>
  </si>
  <si>
    <t>47a44e4c</t>
  </si>
  <si>
    <t>8893f79c-a1ab-466d-8807-ce9b79f87fd6</t>
  </si>
  <si>
    <t>e96c3605</t>
  </si>
  <si>
    <t>0a48e3d0-b1d9-431c-8774-9235cca03e4d</t>
  </si>
  <si>
    <t>fa036e8e</t>
  </si>
  <si>
    <t>5d63760a-835c-47e0-a661-1242f5ac0b48</t>
  </si>
  <si>
    <t>c42038f2</t>
  </si>
  <si>
    <t>75f6e8b5-9492-47fc-a76f-5fcd25f1ba7a</t>
  </si>
  <si>
    <t>36c3158b</t>
  </si>
  <si>
    <t>45e2c290-efa0-4c62-b210-bfc47851691d</t>
  </si>
  <si>
    <t>d30741a8</t>
  </si>
  <si>
    <t>d097440f-3d2c-4b0e-8448-9ced26b1a97f</t>
  </si>
  <si>
    <t>816b6a6e</t>
  </si>
  <si>
    <t>ebfcbcff-a545-4eb6-8475-b62d986c1343</t>
  </si>
  <si>
    <t>0be5a0f2</t>
  </si>
  <si>
    <t>e3d81f2d-b94a-4d61-942f-4c991fe94638</t>
  </si>
  <si>
    <t>b93e622c</t>
  </si>
  <si>
    <t>bcffe37c-e340-40c1-91fd-ac36fecf8a7a</t>
  </si>
  <si>
    <t>69136750</t>
  </si>
  <si>
    <t>ad265380-4880-4cb9-9222-d5bc1f8d2a5c</t>
  </si>
  <si>
    <t>e52926dd</t>
  </si>
  <si>
    <t>3cbf8661-15f0-40c1-91fc-54a2543ee46c</t>
  </si>
  <si>
    <t>66b68259</t>
  </si>
  <si>
    <t>4edf92da-d972-4fef-8538-1084374713aa</t>
  </si>
  <si>
    <t>7858b666</t>
  </si>
  <si>
    <t>94998d26-1d8d-42d0-8b89-bc39bf3ed23c</t>
  </si>
  <si>
    <t>f9dbb324</t>
  </si>
  <si>
    <t>cf102223-37ae-47aa-be13-a413addf7710</t>
  </si>
  <si>
    <t>6b811bec</t>
  </si>
  <si>
    <t>eb6d8fa9-7ad5-494f-8758-9121524ce6ea</t>
  </si>
  <si>
    <t>7568a8ba</t>
  </si>
  <si>
    <t>8af5fe21-5ef9-4c08-8808-1ac448d1bc1e</t>
  </si>
  <si>
    <t>2d3cdcac</t>
  </si>
  <si>
    <t>b6c3e764-298e-4086-a8c4-ae735213880d</t>
  </si>
  <si>
    <t>b3e6b585</t>
  </si>
  <si>
    <t>025b0926-ac1e-42ae-a763-b91a3a1995db</t>
  </si>
  <si>
    <t>2a2f4436</t>
  </si>
  <si>
    <t>6400e729-69cb-4190-9054-a86031218fb6</t>
  </si>
  <si>
    <t>89341cb5</t>
  </si>
  <si>
    <t>d78ef66a-f21b-446a-b384-251da8886084</t>
  </si>
  <si>
    <t>ef3fb00c</t>
  </si>
  <si>
    <t>1cdc02d4-d2a1-4899-a0e5-ecc14c716cb2</t>
  </si>
  <si>
    <t>5fbc6e74</t>
  </si>
  <si>
    <t>31f8dcba-8b00-49b8-a2e0-37a966bc9896</t>
  </si>
  <si>
    <t>0dc6d429</t>
  </si>
  <si>
    <t>dc58d059-8ac9-4401-b821-3423b0aa5c80</t>
  </si>
  <si>
    <t>ef1a10ed</t>
  </si>
  <si>
    <t>7a7d9f0a-f96a-49d1-8e6e-1c31b5fb9842</t>
  </si>
  <si>
    <t>2fb98ea9</t>
  </si>
  <si>
    <t>a716d671-6f7d-428f-bc01-a4eb15ee74dd</t>
  </si>
  <si>
    <t>3e60aac3</t>
  </si>
  <si>
    <t>e59b0210-1c14-4346-ba44-06ef9f6741b1</t>
  </si>
  <si>
    <t>95236497</t>
  </si>
  <si>
    <t>4cf65a94-f61f-41ac-b0c4-bfc52462b34a</t>
  </si>
  <si>
    <t>8fb0f3cc</t>
  </si>
  <si>
    <t>50f8c305-862a-4739-8071-e91b75e382fa</t>
  </si>
  <si>
    <t>7c2f61ad</t>
  </si>
  <si>
    <t>aa3c9aa5-4e6b-4821-a232-617f1700cd39</t>
  </si>
  <si>
    <t>fe64aee6</t>
  </si>
  <si>
    <t>33d69608-bae7-419b-b0d8-738b84a9cfce</t>
  </si>
  <si>
    <t>e539215a</t>
  </si>
  <si>
    <t>67be5ad0-4fb4-474a-b622-967725729e1e</t>
  </si>
  <si>
    <t>23025484</t>
  </si>
  <si>
    <t>f25c1f74-9af5-4d35-804b-1501a93d0a8c</t>
  </si>
  <si>
    <t>81485313</t>
  </si>
  <si>
    <t>9f3020af-88d1-42f9-a61f-46b5f4c3d5c6</t>
  </si>
  <si>
    <t>0bb979fa</t>
  </si>
  <si>
    <t>609930fd-e1e4-40fd-857d-83eaa5952c71</t>
  </si>
  <si>
    <t>e87d5bc4</t>
  </si>
  <si>
    <t>423ffc2e-7ead-4a19-8a47-4faa89d3b8cf</t>
  </si>
  <si>
    <t>e27f92d6</t>
  </si>
  <si>
    <t>9c3b6df7-279d-4362-a8dd-6b931f6b1864</t>
  </si>
  <si>
    <t>59a24346</t>
  </si>
  <si>
    <t>5f02d7f3-490b-4577-b9e8-cdb2b077be24</t>
  </si>
  <si>
    <t>eb771db5</t>
  </si>
  <si>
    <t>a8180343-cec1-408a-8c26-58aacd553c5e</t>
  </si>
  <si>
    <t>c91b609e</t>
  </si>
  <si>
    <t>14b80261-d3e3-4e48-b8fa-8c1a8e8c590c</t>
  </si>
  <si>
    <t>56897688</t>
  </si>
  <si>
    <t>b41ec2a0-41aa-4200-badb-a82554e78bca</t>
  </si>
  <si>
    <t>6ca32ad8</t>
  </si>
  <si>
    <t>69771129-91f6-48df-b90d-6d260b0197ac</t>
  </si>
  <si>
    <t>c2f9c35b</t>
  </si>
  <si>
    <t>a61535c3-43bf-4b2f-b019-0ea135d2c951</t>
  </si>
  <si>
    <t>9eac96e3</t>
  </si>
  <si>
    <t>ed480f80-0fa7-45f0-88b6-12e52813d679</t>
  </si>
  <si>
    <t>0a05ac6e</t>
  </si>
  <si>
    <t>7e4cd9d5-d56d-46b5-be75-f19b2097af21</t>
  </si>
  <si>
    <t>7350e0d3</t>
  </si>
  <si>
    <t>91030332-1460-4674-a14d-43757fa6c38a</t>
  </si>
  <si>
    <t>f2e025d0</t>
  </si>
  <si>
    <t>e36bad29-a377-4675-a4f7-a13c2cc68783</t>
  </si>
  <si>
    <t>ecddca45</t>
  </si>
  <si>
    <t>eff38363-e0c2-47cc-9bbb-a350357dd938</t>
  </si>
  <si>
    <t>a3055eb0</t>
  </si>
  <si>
    <t>8345f39b-400f-47b8-8520-de0bedca17fa</t>
  </si>
  <si>
    <t>81fdcba1</t>
  </si>
  <si>
    <t>5c2f7f60-342f-4136-bd0b-b40201df2160</t>
  </si>
  <si>
    <t>3b6ee234</t>
  </si>
  <si>
    <t>a0c1ec01-b02b-441e-afb8-ec351baf07ab</t>
  </si>
  <si>
    <t>d9896932</t>
  </si>
  <si>
    <t>c7efbcec-a787-4101-815f-1659b63bbc28</t>
  </si>
  <si>
    <t>7ae60f8e</t>
  </si>
  <si>
    <t>77d3065c-4f0c-4cbd-9ae3-3faa496ae892</t>
  </si>
  <si>
    <t>c3b1c69f</t>
  </si>
  <si>
    <t>3e026874-507f-4884-8f8d-ba4f9db0243e</t>
  </si>
  <si>
    <t>5b4824d9</t>
  </si>
  <si>
    <t>0e746699-2f89-4f62-8da1-11982afa3ad5</t>
  </si>
  <si>
    <t>1e803a2c</t>
  </si>
  <si>
    <t>cfbf8f84-c55e-4273-ae78-2dbd1b6a00fe</t>
  </si>
  <si>
    <t>37fa1bfd</t>
  </si>
  <si>
    <t>b99921fd-5448-4028-b8cf-832ba665c469</t>
  </si>
  <si>
    <t>db46cb98</t>
  </si>
  <si>
    <t>c79a9602-a463-4ab7-8162-52ac670a3956</t>
  </si>
  <si>
    <t>62c2381f</t>
  </si>
  <si>
    <t>e432ec0b-be86-46f1-a3b3-66e86687f528</t>
  </si>
  <si>
    <t>556c61d6</t>
  </si>
  <si>
    <t>f1eb7b99-303a-4c28-b9d1-325501db6e3c</t>
  </si>
  <si>
    <t>6782e4e0</t>
  </si>
  <si>
    <t>e4f74504-e794-4031-950a-81e00944ad53</t>
  </si>
  <si>
    <t>70e4b187</t>
  </si>
  <si>
    <t>37378400-de18-4f24-81b6-8e94dea69e37</t>
  </si>
  <si>
    <t>9d1917ef</t>
  </si>
  <si>
    <t>d53f94ac-505e-411b-9497-45d28ad229d0</t>
  </si>
  <si>
    <t>ea9b3d83</t>
  </si>
  <si>
    <t>0f6233da-850b-423d-a938-1dad87729162</t>
  </si>
  <si>
    <t>ce02dd61</t>
  </si>
  <si>
    <t>d0a0f8c8-daf7-4ee2-ab94-574078bdc001</t>
  </si>
  <si>
    <t>e2843795</t>
  </si>
  <si>
    <t>0b7bbb73-98cf-4461-85ff-4ce331395e9c</t>
  </si>
  <si>
    <t>614f7ed1</t>
  </si>
  <si>
    <t>7bfe5b4b-e268-4492-ac40-907680aa03b7</t>
  </si>
  <si>
    <t>568e7bf4</t>
  </si>
  <si>
    <t>664fcddb-4d37-4b6f-9fcf-558384ecee7f</t>
  </si>
  <si>
    <t>5d96e0bb</t>
  </si>
  <si>
    <t>1c08fbf8-1c39-49a3-91a5-9d17781bc0b8</t>
  </si>
  <si>
    <t>1e02421f</t>
  </si>
  <si>
    <t>b4f43ea5-d64f-4fe4-9b84-32b4a5beafda</t>
  </si>
  <si>
    <t>3b9b0648</t>
  </si>
  <si>
    <t>ceb76d9b-41d2-48ba-b6df-9f7b47738b85</t>
  </si>
  <si>
    <t>aa6a524c</t>
  </si>
  <si>
    <t>d01f3aa5-fa56-4610-96b6-552a0c97f935</t>
  </si>
  <si>
    <t>d25a0754</t>
  </si>
  <si>
    <t>b4b3f4ff-716c-4859-955d-3932442fe4b2</t>
  </si>
  <si>
    <t>1a2212bd</t>
  </si>
  <si>
    <t>2ef8200e-0ecf-4a63-a554-2af944e08b4e</t>
  </si>
  <si>
    <t>93fbcb45</t>
  </si>
  <si>
    <t>bf45d244-38d7-4f1d-8062-1e7317994cec</t>
  </si>
  <si>
    <t>a7f62b3f</t>
  </si>
  <si>
    <t>747ff95d-1b60-472f-9c00-9807698c2ec6</t>
  </si>
  <si>
    <t>4833a048</t>
  </si>
  <si>
    <t>b76f1832-6840-4931-9b88-6ec84fd069a6</t>
  </si>
  <si>
    <t>c67d62fc</t>
  </si>
  <si>
    <t>97174a4b-1565-4764-8f3e-7920b32cad95</t>
  </si>
  <si>
    <t>691edf23</t>
  </si>
  <si>
    <t>59f9a684-8aa9-4611-9046-d5a4c3b59e31</t>
  </si>
  <si>
    <t>5fdf5772</t>
  </si>
  <si>
    <t>9b72807e-bee6-4223-bca2-746a13497506</t>
  </si>
  <si>
    <t>fce638ae</t>
  </si>
  <si>
    <t>310bf519-ec4f-4519-91dd-f3a278914925</t>
  </si>
  <si>
    <t>10d66373</t>
  </si>
  <si>
    <t>a3f70318-fa86-47e0-9e65-183f0f011ef8</t>
  </si>
  <si>
    <t>f4c0bc9d</t>
  </si>
  <si>
    <t>15bd4604-9acf-4bb4-9b88-a0b4aa390885</t>
  </si>
  <si>
    <t>2ffda1c3</t>
  </si>
  <si>
    <t>d0b97b77-d0bc-4724-bf51-8858a78122bd</t>
  </si>
  <si>
    <t>25931b0f</t>
  </si>
  <si>
    <t>686fd0a0-678c-4e18-b637-a1c44e8044f0</t>
  </si>
  <si>
    <t>db4c1e12</t>
  </si>
  <si>
    <t>32e3b3b8-7349-48c3-85d7-236ffe04ad6d</t>
  </si>
  <si>
    <t>0bfef00c</t>
  </si>
  <si>
    <t>44d899ae-b0a1-415c-87e5-117ea0d63e3e</t>
  </si>
  <si>
    <t>02e4022e</t>
  </si>
  <si>
    <t>104ade86-eaf6-445e-a2a8-1d9b1237092e</t>
  </si>
  <si>
    <t>79a9f7f6</t>
  </si>
  <si>
    <t>5a9b6a04-ebb4-498e-be11-de8ac027d30c</t>
  </si>
  <si>
    <t>e12c29d6</t>
  </si>
  <si>
    <t>6e1da664-9093-4ab3-b7ec-18c1973eb2b9</t>
  </si>
  <si>
    <t>807fba1d</t>
  </si>
  <si>
    <t>47cd9b7c-7721-425b-9ee5-0a032de54da8</t>
  </si>
  <si>
    <t>1c1f1882</t>
  </si>
  <si>
    <t>102b9813-b69a-4fc1-b8fa-5c07f303adb4</t>
  </si>
  <si>
    <t>670d3448</t>
  </si>
  <si>
    <t>91da3887-3f60-4405-9b5c-df99c8d3ac03</t>
  </si>
  <si>
    <t>39245a8e</t>
  </si>
  <si>
    <t>3d29adc8-6d4b-4494-a78f-0216935ebf3d</t>
  </si>
  <si>
    <t>5a136286</t>
  </si>
  <si>
    <t>abc92643-50bd-45f0-b608-6a14bed04f26</t>
  </si>
  <si>
    <t>3f860d77</t>
  </si>
  <si>
    <t>81b1ff51-fef2-493f-ac14-60edcc690da3</t>
  </si>
  <si>
    <t>25dc5ab8</t>
  </si>
  <si>
    <t>29dd8a97-d628-450a-aa98-1b9857b5b31e</t>
  </si>
  <si>
    <t>03cc5a51</t>
  </si>
  <si>
    <t>febc9df0-5355-4fd3-8fd7-2d9322aa9855</t>
  </si>
  <si>
    <t>6d09971e</t>
  </si>
  <si>
    <t>324da277-648c-421b-84fb-6d5cc80537ad</t>
  </si>
  <si>
    <t>d0df678b</t>
  </si>
  <si>
    <t>7a990df8-3b3f-4ec8-b2dc-e30d057ce65e</t>
  </si>
  <si>
    <t>a11e772c</t>
  </si>
  <si>
    <t>5ba7d439-ccf1-4cb3-b16f-6094f71ea9f5</t>
  </si>
  <si>
    <t>f9752dc5</t>
  </si>
  <si>
    <t>56b12544-6736-4e2f-82c0-adfb0f631e08</t>
  </si>
  <si>
    <t>353a5162</t>
  </si>
  <si>
    <t>260d7320-41da-4ac3-8fc4-e568747c7cc9</t>
  </si>
  <si>
    <t>2ceb0a30</t>
  </si>
  <si>
    <t>584dee54-05f5-4edb-9b59-258913684a10</t>
  </si>
  <si>
    <t>408635dc</t>
  </si>
  <si>
    <t>801886e4-468f-4cfa-b053-47baf563e80d</t>
  </si>
  <si>
    <t>437922da</t>
  </si>
  <si>
    <t>5477af09-3fad-43f5-9db6-3792409acbba</t>
  </si>
  <si>
    <t>61034e83</t>
  </si>
  <si>
    <t>a16ee546-a503-4d57-a96a-5f2bbbbbfa1a</t>
  </si>
  <si>
    <t>f4771099</t>
  </si>
  <si>
    <t>62c07ea4-d98b-468f-b16b-3b044a214415</t>
  </si>
  <si>
    <t>8eb22f95</t>
  </si>
  <si>
    <t>8ce30e31-ec3b-4c0d-b5bf-9e927474a109</t>
  </si>
  <si>
    <t>65b5221b</t>
  </si>
  <si>
    <t>7a502981-df6b-411b-9150-03dc728c844d</t>
  </si>
  <si>
    <t>c4475985</t>
  </si>
  <si>
    <t>c61d4ee5-5ee2-4843-8c72-b9f26e501c3f</t>
  </si>
  <si>
    <t>50d75fd4</t>
  </si>
  <si>
    <t>3899c052-55a0-4932-b050-a659bffa72e2</t>
  </si>
  <si>
    <t>b054f56e</t>
  </si>
  <si>
    <t>b4da5188-754f-4742-b8b3-63fcf0731932</t>
  </si>
  <si>
    <t>0d034c1c</t>
  </si>
  <si>
    <t>9204245e-0aed-4955-a908-512add834719</t>
  </si>
  <si>
    <t>07b48339</t>
  </si>
  <si>
    <t>d1f45453-0316-4e04-8cc2-19f856d1cd07</t>
  </si>
  <si>
    <t>f57db63f</t>
  </si>
  <si>
    <t>0b2a5ba3-c81f-4883-bdb6-7400e9a14996</t>
  </si>
  <si>
    <t>e7764e0b</t>
  </si>
  <si>
    <t>5c870e30-a0ae-4921-9cf7-6df5ecae45a8</t>
  </si>
  <si>
    <t>bec36b12</t>
  </si>
  <si>
    <t>2f588f46-d6c8-417e-a39c-3cff3fd199d1</t>
  </si>
  <si>
    <t>3a7c16a4</t>
  </si>
  <si>
    <t>3c61f130-7e8d-45a1-a76b-c5a1c857eacf</t>
  </si>
  <si>
    <t>3c36515f</t>
  </si>
  <si>
    <t>1b279b79-73b3-42a6-8086-631009188f59</t>
  </si>
  <si>
    <t>e9388e43</t>
  </si>
  <si>
    <t>fab1dff5-6d3f-468a-a9b1-0984e69d9577</t>
  </si>
  <si>
    <t>18ee77aa</t>
  </si>
  <si>
    <t>1746d990-110d-47dc-a900-da73a7647096</t>
  </si>
  <si>
    <t>22ad7a18</t>
  </si>
  <si>
    <t>c09213c3-bf5d-4c4e-b27d-ede14632aee4</t>
  </si>
  <si>
    <t>93cb01c5</t>
  </si>
  <si>
    <t>d0076bdc-efaf-460c-9166-9184c8cc30bc</t>
  </si>
  <si>
    <t>fe83b5fa</t>
  </si>
  <si>
    <t>cc56860a-f378-493e-bda7-52cf7abb6083</t>
  </si>
  <si>
    <t>59546473</t>
  </si>
  <si>
    <t>47ca2ad2-52de-4f1e-a723-adfddafe7097</t>
  </si>
  <si>
    <t>3f2dc62d</t>
  </si>
  <si>
    <t>3e26e953-e859-4555-8178-9245eae1f835</t>
  </si>
  <si>
    <t>c4ec0318</t>
  </si>
  <si>
    <t>7696e277-c09e-49e4-9e67-50e5d057cecf</t>
  </si>
  <si>
    <t>415cda1a</t>
  </si>
  <si>
    <t>098e9c48-6090-47aa-98b6-482e9f5c5a7a</t>
  </si>
  <si>
    <t>6305fe0f</t>
  </si>
  <si>
    <t>990ff14f-19fb-4d24-b5b4-f93a7f88dc78</t>
  </si>
  <si>
    <t>8a1e7e29</t>
  </si>
  <si>
    <t>f28f71c1-a1cb-4aba-a8e4-7f687cfbcb4f</t>
  </si>
  <si>
    <t>f51a2dff</t>
  </si>
  <si>
    <t>2fb2f9ba-ce0d-4e16-a0be-211cba8eb317</t>
  </si>
  <si>
    <t>c9d0552b</t>
  </si>
  <si>
    <t>280147d4-620b-4512-a253-6b05b76dbb61</t>
  </si>
  <si>
    <t>1d23d9f3</t>
  </si>
  <si>
    <t>5fdb1ed5-900f-48d4-b524-7d5b99d0085f</t>
  </si>
  <si>
    <t>f8b46a64</t>
  </si>
  <si>
    <t>81bc26f6-7009-4aad-ae65-1e90b569504e</t>
  </si>
  <si>
    <t>1f75ede2</t>
  </si>
  <si>
    <t>4b532940-41dc-4753-83ab-3a75d3fbd911</t>
  </si>
  <si>
    <t>e5442990</t>
  </si>
  <si>
    <t>f0a1d993-b2fd-4e3b-a30b-75fd286efde6</t>
  </si>
  <si>
    <t>c953f0d2</t>
  </si>
  <si>
    <t>dbbd62b9-d36b-414b-ac79-4746e74ce749</t>
  </si>
  <si>
    <t>6db01f97</t>
  </si>
  <si>
    <t>b63ef255-bda1-4f21-8bbe-d469a9233fbc</t>
  </si>
  <si>
    <t>b6def355</t>
  </si>
  <si>
    <t>17838f6d-6444-4227-a62f-549fb9cbd7e0</t>
  </si>
  <si>
    <t>c86fe4c0</t>
  </si>
  <si>
    <t>3bb7321b-99a2-4f2a-a1a1-9442e900f48d</t>
  </si>
  <si>
    <t>b7b0ae0a</t>
  </si>
  <si>
    <t>3ad012c2-6913-4275-9199-b2b8952c7db8</t>
  </si>
  <si>
    <t>7062383d</t>
  </si>
  <si>
    <t>a1e8cf49-91c2-4693-8c04-4db14b6bd4ab</t>
  </si>
  <si>
    <t>3260983c</t>
  </si>
  <si>
    <t>47436d51-ce2b-453c-b54f-a54910552f5d</t>
  </si>
  <si>
    <t>0f4f1cab</t>
  </si>
  <si>
    <t>3d21f594-f9d2-4250-aa4f-e9c8a1e5d186</t>
  </si>
  <si>
    <t>43258313</t>
  </si>
  <si>
    <t>5bb50179-3d94-4d06-8007-7ab54b01e5ce</t>
  </si>
  <si>
    <t>fb90d4ed</t>
  </si>
  <si>
    <t>20610c4c-bd8c-4e8b-bbf7-d41bc61ffb3a</t>
  </si>
  <si>
    <t>f6875e1a</t>
  </si>
  <si>
    <t>66d7f470-5dc9-430a-900f-a76a008817f1</t>
  </si>
  <si>
    <t>b549be7b</t>
  </si>
  <si>
    <t>8baa81cd-42ba-4065-a0a1-f6ba29f8c4ba</t>
  </si>
  <si>
    <t>ddaddefc</t>
  </si>
  <si>
    <t>8d683ba7-78cf-44a4-a609-541b1c1fb8eb</t>
  </si>
  <si>
    <t>ef159ba5</t>
  </si>
  <si>
    <t>34958c58-5fd4-4045-91fe-34d3fa285627</t>
  </si>
  <si>
    <t>c6852758</t>
  </si>
  <si>
    <t>2e26cb80-5c19-4b97-8f6c-32df94012871</t>
  </si>
  <si>
    <t>9e3eff5a</t>
  </si>
  <si>
    <t>67f28f27-442a-49b0-84fc-0dbd0df10837</t>
  </si>
  <si>
    <t>1e0c38ea</t>
  </si>
  <si>
    <t>8bcf0ff8-95e2-4830-bf6c-ee3344c2aee1</t>
  </si>
  <si>
    <t>4ccc8236</t>
  </si>
  <si>
    <t>cbaa08bd-04dd-49e1-9710-2ebf2b406c7c</t>
  </si>
  <si>
    <t>5cf927f4</t>
  </si>
  <si>
    <t>01e89194-5827-4ab5-a891-a0d37e14fba9</t>
  </si>
  <si>
    <t>d72bd84a</t>
  </si>
  <si>
    <t>b6cae154-b35a-4988-90e2-fb41d67e8801</t>
  </si>
  <si>
    <t>91cf0295</t>
  </si>
  <si>
    <t>422872a8-c2f5-41f8-89cf-533f7ea2b1aa</t>
  </si>
  <si>
    <t>b0eec40f</t>
  </si>
  <si>
    <t>3b6d8995-0f7a-465e-8d98-c3b1436aa465</t>
  </si>
  <si>
    <t>f1f6d468</t>
  </si>
  <si>
    <t>416613d9-10ff-4ffc-a711-0d2a0e1dd93a</t>
  </si>
  <si>
    <t>10c2b737</t>
  </si>
  <si>
    <t>22430601-1436-47ae-a49f-6ea47da467f4</t>
  </si>
  <si>
    <t>1c8d1fe0</t>
  </si>
  <si>
    <t>c18e2f56-5f69-40cc-be98-74f38f7b61d0</t>
  </si>
  <si>
    <t>d935502f</t>
  </si>
  <si>
    <t>bb1661d4-a4ec-43ba-86ad-639eddd52cb5</t>
  </si>
  <si>
    <t>5eeab1f6</t>
  </si>
  <si>
    <t>fbbdb813-3927-451d-be6f-54f640e31f98</t>
  </si>
  <si>
    <t>8469b925</t>
  </si>
  <si>
    <t>150ce6ba-88df-4647-a5c2-9cc4f59ad271</t>
  </si>
  <si>
    <t>fb076b0b</t>
  </si>
  <si>
    <t>3cb29994-22e1-4619-a822-b80a54e497e9</t>
  </si>
  <si>
    <t>45296b9d</t>
  </si>
  <si>
    <t>4d30c1df-51ee-4a03-9db2-9fe866fc0bad</t>
  </si>
  <si>
    <t>4e4ff381</t>
  </si>
  <si>
    <t>c1100bec-493e-4d43-8188-3d4eca264800</t>
  </si>
  <si>
    <t>fb230814</t>
  </si>
  <si>
    <t>f5a5ef37-a347-4f53-80ef-d478fd232829</t>
  </si>
  <si>
    <t>a5402487</t>
  </si>
  <si>
    <t>ff300d0f-0b2b-4f3d-96d5-79bd7fae54df</t>
  </si>
  <si>
    <t>4d08a13d</t>
  </si>
  <si>
    <t>bbdbb339-c9ed-4397-8598-27e89551037e</t>
  </si>
  <si>
    <t>f3ee9fa8</t>
  </si>
  <si>
    <t>57abb981-6bb1-49b2-8610-f038d7b4a7d7</t>
  </si>
  <si>
    <t>027e40b8</t>
  </si>
  <si>
    <t>adba4ea0-61c0-4f1e-bea3-283e24c96fbc</t>
  </si>
  <si>
    <t>c62b7c9b</t>
  </si>
  <si>
    <t>08ea2cf1-66fe-458d-886d-f26a2b6af7fa</t>
  </si>
  <si>
    <t>5df0dc27</t>
  </si>
  <si>
    <t>d305852d-b754-44d4-89d2-f7651cf5c3c4</t>
  </si>
  <si>
    <t>d05744e0</t>
  </si>
  <si>
    <t>d83fb7c3-9643-4cec-8f35-a9f7e3e142b0</t>
  </si>
  <si>
    <t>001824ad</t>
  </si>
  <si>
    <t>4651be5a-1270-48a8-863d-52b3687310d3</t>
  </si>
  <si>
    <t>a5441b93</t>
  </si>
  <si>
    <t>cc9993fc-a728-47eb-9541-72cd6dcfe6e7</t>
  </si>
  <si>
    <t>03fa0405</t>
  </si>
  <si>
    <t>2f187132-d3b3-41cf-8014-b76f15f153ce</t>
  </si>
  <si>
    <t>b2149356</t>
  </si>
  <si>
    <t>910b641a-8dd7-42f5-96f2-fcf5a2374c26</t>
  </si>
  <si>
    <t>d19d5231</t>
  </si>
  <si>
    <t>4bad3d95-72ab-43b4-8465-42b2a93c258e</t>
  </si>
  <si>
    <t>983c9177</t>
  </si>
  <si>
    <t>ad421305-f55a-4a93-a4d8-8c7e8d723e86</t>
  </si>
  <si>
    <t>db42a3a3</t>
  </si>
  <si>
    <t>693e916b-ee5f-45c5-a513-0d45e746a45b</t>
  </si>
  <si>
    <t>9bfbf79d</t>
  </si>
  <si>
    <t>33eb8c28-efef-41b5-809c-39b19c0799e0</t>
  </si>
  <si>
    <t>54b91b0f</t>
  </si>
  <si>
    <t>a65df94f-bb8e-466c-895f-840d89a3151e</t>
  </si>
  <si>
    <t>53ce1e65</t>
  </si>
  <si>
    <t>7cdf12df-d2f8-4a00-ad63-adcb9ec6c4c2</t>
  </si>
  <si>
    <t>faa137cb</t>
  </si>
  <si>
    <t>ae3d3196-0f63-44ea-aa52-aedff3e78230</t>
  </si>
  <si>
    <t>8cc48439</t>
  </si>
  <si>
    <t>f9702349-8902-4634-8f60-428351a5bc4e</t>
  </si>
  <si>
    <t>4a6eea93</t>
  </si>
  <si>
    <t>2654839d-096b-4c74-92d2-91acb447c26b</t>
  </si>
  <si>
    <t>80d7d27b</t>
  </si>
  <si>
    <t>ac17c2a4-b75e-4e3b-87ed-700471154184</t>
  </si>
  <si>
    <t>dbea98aa</t>
  </si>
  <si>
    <t>3746b158-816e-4c9c-9651-e948c20879c3</t>
  </si>
  <si>
    <t>273ed63a</t>
  </si>
  <si>
    <t>4226ca70-d6a6-4869-9ca4-a2969a1f049a</t>
  </si>
  <si>
    <t>82548b28</t>
  </si>
  <si>
    <t>e6e12b19-756f-4aba-b8ae-f04400e4db74</t>
  </si>
  <si>
    <t>ce449b2d</t>
  </si>
  <si>
    <t>ce23df1e-715b-407d-8a52-7b8304ff6de4</t>
  </si>
  <si>
    <t>639742ec</t>
  </si>
  <si>
    <t>5b81e2ca-28a2-4b9c-afc8-b6379e0ff383</t>
  </si>
  <si>
    <t>52ba83c7</t>
  </si>
  <si>
    <t>d9761c76-2dac-439f-ab79-268653f57720</t>
  </si>
  <si>
    <t>7d08fc6c</t>
  </si>
  <si>
    <t>05a95c11-1bc8-4725-9941-c4d32f194c12</t>
  </si>
  <si>
    <t>893c2850</t>
  </si>
  <si>
    <t>496401f8-338b-48ae-a73c-431510b19dbd</t>
  </si>
  <si>
    <t>a0643712</t>
  </si>
  <si>
    <t>c1c5257e-1906-40dd-ae6e-c64abff419b0</t>
  </si>
  <si>
    <t>f0dfa472</t>
  </si>
  <si>
    <t>e9b783a7-1530-4c96-b00a-54e40278bb03</t>
  </si>
  <si>
    <t>a6672db2</t>
  </si>
  <si>
    <t>02d4afbb-498b-4909-8ec4-357068067c98</t>
  </si>
  <si>
    <t>eba829d6</t>
  </si>
  <si>
    <t>e7237156-5564-40bc-b85c-e7ccfcba3866</t>
  </si>
  <si>
    <t>76f163dd</t>
  </si>
  <si>
    <t>97c83cbc-3c5b-4bf2-990a-2e3cf05947ab</t>
  </si>
  <si>
    <t>fbdc3737</t>
  </si>
  <si>
    <t>8240d44e-db5f-4b0c-9bc5-78ae9d689faa</t>
  </si>
  <si>
    <t>17277c26</t>
  </si>
  <si>
    <t>50ca2fbd-379a-4c4f-9b3a-fdab03f594f5</t>
  </si>
  <si>
    <t>8734020c</t>
  </si>
  <si>
    <t>7e4070dc-347f-42cd-8b22-695d6119ae3d</t>
  </si>
  <si>
    <t>432d4099</t>
  </si>
  <si>
    <t>e97326eb-592c-40ee-93ea-3a2efa817c14</t>
  </si>
  <si>
    <t>da1a876f</t>
  </si>
  <si>
    <t>9ea9b2f6-9d0a-403d-948d-96e3190f6121</t>
  </si>
  <si>
    <t>034ffbe5</t>
  </si>
  <si>
    <t>2d65553b-cbe2-426c-b057-a7f251dbf57b</t>
  </si>
  <si>
    <t>1048f5f4</t>
  </si>
  <si>
    <t>06679ebd-a6c1-44d8-add3-91433021a55c</t>
  </si>
  <si>
    <t>f4f1e56d</t>
  </si>
  <si>
    <t>88eb9bcd-df73-4c1c-aca1-d969951fa49e</t>
  </si>
  <si>
    <t>e14a2fff</t>
  </si>
  <si>
    <t>e7bf8272-6f87-4743-af44-56dc3a7c1635</t>
  </si>
  <si>
    <t>3893ea9f</t>
  </si>
  <si>
    <t>87d97c6b-13d5-435f-a3c8-cf1a8550392f</t>
  </si>
  <si>
    <t>bdc6c515</t>
  </si>
  <si>
    <t>3ee482f6-1f09-449f-a025-300946feeabc</t>
  </si>
  <si>
    <t>03f48bfa</t>
  </si>
  <si>
    <t>4555024f-384f-423b-919f-60c3f7120fc3</t>
  </si>
  <si>
    <t>443a36e3</t>
  </si>
  <si>
    <t>f6ddf00b-85f7-484b-8196-a476f2fdaf71</t>
  </si>
  <si>
    <t>031c583b</t>
  </si>
  <si>
    <t>a9286398-8204-4414-932a-76e30bd39982</t>
  </si>
  <si>
    <t>9024824c</t>
  </si>
  <si>
    <t>359113d8-7ac4-40cf-a860-bc6acb55db23</t>
  </si>
  <si>
    <t>831718c0</t>
  </si>
  <si>
    <t>51b17a73-1ed9-40b2-af68-5a039f2ed925</t>
  </si>
  <si>
    <t>bc797081</t>
  </si>
  <si>
    <t>d151082a-58f8-44e7-b72b-2e7d6c511a10</t>
  </si>
  <si>
    <t>78be6abd</t>
  </si>
  <si>
    <t>19f5a1ca-58e7-4eb5-b734-6a3f5b09f774</t>
  </si>
  <si>
    <t>d9fdc8ef</t>
  </si>
  <si>
    <t>6d1ccd19-fe3a-49e1-bfdb-fb6660058b32</t>
  </si>
  <si>
    <t>1da05292</t>
  </si>
  <si>
    <t>0eb9271e-76e8-44d8-97ef-455e036186e9</t>
  </si>
  <si>
    <t>0e0cef9e</t>
  </si>
  <si>
    <t>32ecb4ed-0c38-4ef0-9d30-b8ec0b5ed222</t>
  </si>
  <si>
    <t>671cfa68</t>
  </si>
  <si>
    <t>7c714667-0f52-4a81-a3b6-04bef2a26df2</t>
  </si>
  <si>
    <t>82a2c846</t>
  </si>
  <si>
    <t>fa36599c-8be3-4d6a-a600-6bb0d4af234b</t>
  </si>
  <si>
    <t>fdb80885</t>
  </si>
  <si>
    <t>f5333727-302b-491b-83b6-95b4672bb5a4</t>
  </si>
  <si>
    <t>6a898d8c</t>
  </si>
  <si>
    <t>993f02e9-832e-42d5-b04d-08fdc93a3d43</t>
  </si>
  <si>
    <t>6a0407b8</t>
  </si>
  <si>
    <t>ddd60140-1ab3-47a7-a0e0-94ae8e3ab809</t>
  </si>
  <si>
    <t>4bc69804</t>
  </si>
  <si>
    <t>686bd676-ef67-4286-a4be-2be0a4387e4e</t>
  </si>
  <si>
    <t>5de99e96</t>
  </si>
  <si>
    <t>371ada2d-ef57-4e94-b282-1d4fea19284b</t>
  </si>
  <si>
    <t>14c36375</t>
  </si>
  <si>
    <t>455742b4-5455-4311-be0e-16f08aa1c1fa</t>
  </si>
  <si>
    <t>a267adca</t>
  </si>
  <si>
    <t>5d880882-9fbf-41de-9853-b6b8683449eb</t>
  </si>
  <si>
    <t>58e23bfc</t>
  </si>
  <si>
    <t>9b02393a-2431-4085-90e7-4453b0c6bef3</t>
  </si>
  <si>
    <t>fd4c1a9d</t>
  </si>
  <si>
    <t>6a7081c4-a539-4d69-b110-ccf8dc68b054</t>
  </si>
  <si>
    <t>d2b89b8b</t>
  </si>
  <si>
    <t>92e85e98-ac79-4a3b-8bb9-28c957000ac2</t>
  </si>
  <si>
    <t>e1f314fa</t>
  </si>
  <si>
    <t>7225049d-7f68-47ef-b02a-aa0f9396a64f</t>
  </si>
  <si>
    <t>1479f01e</t>
  </si>
  <si>
    <t>a9a9533c-bcfd-4cf3-ad52-38aa3bbb665f</t>
  </si>
  <si>
    <t>fb9f7dcc</t>
  </si>
  <si>
    <t>de915ac0-2143-4c39-b251-d15bcb71f93f</t>
  </si>
  <si>
    <t>b788abe0</t>
  </si>
  <si>
    <t>c353f19d-bd6c-4793-80de-a269fda281af</t>
  </si>
  <si>
    <t>970ab3ad</t>
  </si>
  <si>
    <t>14279740-d402-4c4f-a24d-ede0bc35f8ff</t>
  </si>
  <si>
    <t>a3685d54</t>
  </si>
  <si>
    <t>dc7dffa9-408e-4f7b-8826-54ce2be7dc67</t>
  </si>
  <si>
    <t>070ed0cf</t>
  </si>
  <si>
    <t>f2899933-e43a-41e3-8100-b00df167ce00</t>
  </si>
  <si>
    <t>b922e999</t>
  </si>
  <si>
    <t>b688c00e-0b08-45d8-bef2-bf3f2d853cbb</t>
  </si>
  <si>
    <t>0124f169</t>
  </si>
  <si>
    <t>9635dccc-5fdf-4c33-bd0f-770f6b11f298</t>
  </si>
  <si>
    <t>dddb7869</t>
  </si>
  <si>
    <t>02443f31-d987-4f11-b062-45f46df73531</t>
  </si>
  <si>
    <t>e47ac43a</t>
  </si>
  <si>
    <t>1124d8b2-88ba-4f08-9707-986dbd7e69b4</t>
  </si>
  <si>
    <t>86bdf313</t>
  </si>
  <si>
    <t>931e3148-7de5-49bc-b475-ac6065a0c8e8</t>
  </si>
  <si>
    <t>b20ee7bc</t>
  </si>
  <si>
    <t>9c061c70-076d-491a-a919-0f28f0719484</t>
  </si>
  <si>
    <t>452d0b71</t>
  </si>
  <si>
    <t>c1fb486c-1cba-4107-84be-5de4af51f848</t>
  </si>
  <si>
    <t>afeb2d13</t>
  </si>
  <si>
    <t>34154a19-98e9-40b4-a140-c15483a4fafc</t>
  </si>
  <si>
    <t>2d800f0d</t>
  </si>
  <si>
    <t>6d63b73c-6d7e-4dab-a384-b79dfce8e70b</t>
  </si>
  <si>
    <t>a2b4f5d2</t>
  </si>
  <si>
    <t>a3893a89-c480-437b-b80f-abfe5b707f9b</t>
  </si>
  <si>
    <t>3f8f93cd</t>
  </si>
  <si>
    <t>fc15980b-c015-4cd8-9619-c052ee695faa</t>
  </si>
  <si>
    <t>f95afc0e</t>
  </si>
  <si>
    <t>526a3117-2ace-4229-985c-5e8e6893fe4f</t>
  </si>
  <si>
    <t>1f668087</t>
  </si>
  <si>
    <t>fc13c200-93c4-4dd1-bdd7-3d6390d13ff1</t>
  </si>
  <si>
    <t>c6455392</t>
  </si>
  <si>
    <t>7c9e561f-7177-45b6-930b-5b1f1d4ed012</t>
  </si>
  <si>
    <t>c9db198b</t>
  </si>
  <si>
    <t>37e94fd9-4223-4abb-b17f-710cab41f73d</t>
  </si>
  <si>
    <t>94fc6ba3</t>
  </si>
  <si>
    <t>1d18be57-c4c8-4974-b826-3bf63d3d6cd1</t>
  </si>
  <si>
    <t>ae5c67d4</t>
  </si>
  <si>
    <t>4b7435c7-8512-40a0-a26d-17654bfbc6ef</t>
  </si>
  <si>
    <t>a17eb00c</t>
  </si>
  <si>
    <t>05379d8b-e883-4046-9ba6-71de4f9054a5</t>
  </si>
  <si>
    <t>1e664424</t>
  </si>
  <si>
    <t>cade86ff-6656-4a10-91b4-9b020f0cfd19</t>
  </si>
  <si>
    <t>a08f91ac</t>
  </si>
  <si>
    <t>1aacea11-75cf-44b8-94bc-407ff71b20ab</t>
  </si>
  <si>
    <t>6dc7c474</t>
  </si>
  <si>
    <t>3f1233ac-e891-45d0-aa68-1d09c6053433</t>
  </si>
  <si>
    <t>d05de652</t>
  </si>
  <si>
    <t>37ce9909-1add-4066-b550-c4237ed718cb</t>
  </si>
  <si>
    <t>af7d0840</t>
  </si>
  <si>
    <t>daf601b5-ec58-4bbe-9868-80e791c7ec52</t>
  </si>
  <si>
    <t>35585f84</t>
  </si>
  <si>
    <t>ec7dd148-a9ac-4737-b566-3b0cbfa61c60</t>
  </si>
  <si>
    <t>b1ff7c90</t>
  </si>
  <si>
    <t>47130730-7507-4bc5-875a-25f25a2575e7</t>
  </si>
  <si>
    <t>d066a913</t>
  </si>
  <si>
    <t>c68278ee-9ba2-4be3-a711-d167dcb398c9</t>
  </si>
  <si>
    <t>3b35fb92</t>
  </si>
  <si>
    <t>bec83428-d0b6-4c1f-9d5f-a9c3d9c94967</t>
  </si>
  <si>
    <t>7b55c747</t>
  </si>
  <si>
    <t>9a3805bf-26d0-4825-b4b7-fc197469d537</t>
  </si>
  <si>
    <t>2342a387</t>
  </si>
  <si>
    <t>36cf74b5-3a4a-497c-9ce3-375272c72ce3</t>
  </si>
  <si>
    <t>bcff1624</t>
  </si>
  <si>
    <t>c00a4926-3808-4b76-a378-d1ed42d0ec8a</t>
  </si>
  <si>
    <t>2d68865a</t>
  </si>
  <si>
    <t>882fc659-ba98-413c-a659-6e654ce06f1d</t>
  </si>
  <si>
    <t>bbf509f4</t>
  </si>
  <si>
    <t>bbd5f354-e79b-404e-a567-67efcba4ab2f</t>
  </si>
  <si>
    <t>362e740c</t>
  </si>
  <si>
    <t>4b09f1ae-aebc-4768-997d-83b72c30c244</t>
  </si>
  <si>
    <t>04c1c1a4</t>
  </si>
  <si>
    <t>99674fc1-e1b2-45b7-a27b-c8ac885c351d</t>
  </si>
  <si>
    <t>80e50a56</t>
  </si>
  <si>
    <t>19214786-6663-4506-a80c-2680e547c733</t>
  </si>
  <si>
    <t>84615e1e</t>
  </si>
  <si>
    <t>5ff94401-7bbc-4082-ab1f-2c6d500fb0e5</t>
  </si>
  <si>
    <t>4af5f8b4</t>
  </si>
  <si>
    <t>2c804d83-719a-4731-9773-86c4054e9b11</t>
  </si>
  <si>
    <t>5e9afb6e</t>
  </si>
  <si>
    <t>e5da9671-a832-4d15-81ac-b765c50041b3</t>
  </si>
  <si>
    <t>87445d9e</t>
  </si>
  <si>
    <t>0a5121bb-6416-45ee-9faf-532a0a0504c1</t>
  </si>
  <si>
    <t>96207fcf</t>
  </si>
  <si>
    <t>6059a8dc-dd76-42e8-b42a-e8b0b5c8028f</t>
  </si>
  <si>
    <t>888f2d88</t>
  </si>
  <si>
    <t>7da767f2-6eb6-4aaf-8821-b6715087828f</t>
  </si>
  <si>
    <t>1343d851</t>
  </si>
  <si>
    <t>aa25610a-9e02-44f3-891d-6e1e28dc1918</t>
  </si>
  <si>
    <t>53e16bf7</t>
  </si>
  <si>
    <t>d6e1b480-21e0-44cb-b298-0c80fbc020c4</t>
  </si>
  <si>
    <t>04ff8ef4</t>
  </si>
  <si>
    <t>83c911e5-1369-43ce-a822-423333c048d7</t>
  </si>
  <si>
    <t>0cf3b5be</t>
  </si>
  <si>
    <t>d54331df-f436-464d-82c9-f330800349b6</t>
  </si>
  <si>
    <t>996c2ed2</t>
  </si>
  <si>
    <t>0019b97c-3a70-4e97-80fe-74f38d0412f3</t>
  </si>
  <si>
    <t>fc9b0e4e</t>
  </si>
  <si>
    <t>85654811-fd28-49b2-b9c0-eea3f59d8942</t>
  </si>
  <si>
    <t>5febb432</t>
  </si>
  <si>
    <t>c14e182a-4bf8-4a08-8d7c-a041dfcda55d</t>
  </si>
  <si>
    <t>3116f980</t>
  </si>
  <si>
    <t>493dfeba-18f1-40e7-8a69-8966d8bd8b55</t>
  </si>
  <si>
    <t>c181ad07</t>
  </si>
  <si>
    <t>49e90e54-47e4-45c6-be3e-8ee8a2fbf1c6</t>
  </si>
  <si>
    <t>67accae3</t>
  </si>
  <si>
    <t>2b0040c2-84ae-4694-80c6-9bc540002c29</t>
  </si>
  <si>
    <t>d01ddbc2</t>
  </si>
  <si>
    <t>96c5a352-5970-4467-87ba-bf0ffdd39b00</t>
  </si>
  <si>
    <t>598c990a</t>
  </si>
  <si>
    <t>7bae0343-ff4c-43f8-b11e-28358b4ec9df</t>
  </si>
  <si>
    <t>d4a038a1</t>
  </si>
  <si>
    <t>44422312-cc7f-41ad-a8c8-bb9208fbbbbc</t>
  </si>
  <si>
    <t>d7ae2c7b</t>
  </si>
  <si>
    <t>84fe28d9-d608-4470-a315-c1d2474bff07</t>
  </si>
  <si>
    <t>e3d7683d</t>
  </si>
  <si>
    <t>cc4f04ee-66ed-4e54-b618-86264e0a7e1d</t>
  </si>
  <si>
    <t>ecc8b24c</t>
  </si>
  <si>
    <t>8e20b56d-4a92-4935-af65-98a6ca414250</t>
  </si>
  <si>
    <t>2b686b67</t>
  </si>
  <si>
    <t>b5e87f21-6817-4fc7-a66a-b9928f312622</t>
  </si>
  <si>
    <t>2adaff94</t>
  </si>
  <si>
    <t>73f00fe7-b44d-4fd1-a4ca-7e4effa3e7fe</t>
  </si>
  <si>
    <t>54fde076</t>
  </si>
  <si>
    <t>03561917-b6e6-407a-9bd6-1a386dcd5b25</t>
  </si>
  <si>
    <t>c2d272ee</t>
  </si>
  <si>
    <t>d4c86799-56dc-4eee-87cd-47a06b2fe3da</t>
  </si>
  <si>
    <t>c810554f</t>
  </si>
  <si>
    <t>4ded1d15-84a5-49bc-9360-32b80b63506c</t>
  </si>
  <si>
    <t>d41799b7</t>
  </si>
  <si>
    <t>24e132fb-129d-4ee8-b9ed-5e312eb40106</t>
  </si>
  <si>
    <t>1df64c63</t>
  </si>
  <si>
    <t>64b239c1-c913-42e1-8874-73ec06f06c21</t>
  </si>
  <si>
    <t>e1174139</t>
  </si>
  <si>
    <t>3cd5f728-8d31-415d-9d5c-169843687d15</t>
  </si>
  <si>
    <t>0f18490d</t>
  </si>
  <si>
    <t>1c9765ca-69c9-4cf2-8f85-45c819174ab1</t>
  </si>
  <si>
    <t>5bb3422d</t>
  </si>
  <si>
    <t>60e8665c-e72b-48ad-aecb-df4db5b98867</t>
  </si>
  <si>
    <t>9133eff6</t>
  </si>
  <si>
    <t>89a0bd15-5e17-4860-bcb3-e753fdc793d8</t>
  </si>
  <si>
    <t>67ef8ed5</t>
  </si>
  <si>
    <t>6aaeef68-b9c7-4a8b-8f7a-801ac9cc4f18</t>
  </si>
  <si>
    <t>04c3cc85</t>
  </si>
  <si>
    <t>116a51d3-002a-47b4-9d2b-7c0ce997cec6</t>
  </si>
  <si>
    <t>b389f1f7</t>
  </si>
  <si>
    <t>39ae5150-81d2-40dd-af34-0bc4e3ea53c8</t>
  </si>
  <si>
    <t>05ed956e</t>
  </si>
  <si>
    <t>85bb77a7-2ea9-4ee7-b316-f43695ee2583</t>
  </si>
  <si>
    <t>b2556054</t>
  </si>
  <si>
    <t>468929f4-dc1b-4fd7-b24d-d1f424485a53</t>
  </si>
  <si>
    <t>c74787cc</t>
  </si>
  <si>
    <t>31633ed7-9dfb-436c-86d9-61c3bdd2fb8b</t>
  </si>
  <si>
    <t>b348ee08</t>
  </si>
  <si>
    <t>f14bea21-856f-4f47-87c5-20d519e521a4</t>
  </si>
  <si>
    <t>e3a2bf41</t>
  </si>
  <si>
    <t>4a473565-65d3-4ef4-b602-fb059970e820</t>
  </si>
  <si>
    <t>4715ecec</t>
  </si>
  <si>
    <t>052716b0-47f0-4671-ab54-aefd7c9753ca</t>
  </si>
  <si>
    <t>4385d7b3</t>
  </si>
  <si>
    <t>5bb964f8-5780-4434-97d5-c9709e1c07ce</t>
  </si>
  <si>
    <t>24265c29</t>
  </si>
  <si>
    <t>cb62223b-c094-46ca-808f-29e2e3a1b81e</t>
  </si>
  <si>
    <t>2d93c468</t>
  </si>
  <si>
    <t>6b90c120-b832-448d-8f11-6850eb22e977</t>
  </si>
  <si>
    <t>e5fd35f3</t>
  </si>
  <si>
    <t>b6b3687b-f4c7-42b2-9e27-011a8f368f47</t>
  </si>
  <si>
    <t>15d11e37</t>
  </si>
  <si>
    <t>ef6c29ed-e5b4-4336-9f4c-7a16a4c5eff4</t>
  </si>
  <si>
    <t>6f5c5c88</t>
  </si>
  <si>
    <t>b6b61c64-6f7a-4b31-855f-4a2e6f696d7d</t>
  </si>
  <si>
    <t>dbac8ac1</t>
  </si>
  <si>
    <t>99d7abc5-cfee-4746-8e69-8a5e3e757687</t>
  </si>
  <si>
    <t>83af6a1e</t>
  </si>
  <si>
    <t>7bcabc67-711f-4183-b64d-a02de625182a</t>
  </si>
  <si>
    <t>be0ef13f</t>
  </si>
  <si>
    <t>f8dff499-3964-4171-9f64-df49c3d0239c</t>
  </si>
  <si>
    <t>2452099b</t>
  </si>
  <si>
    <t>64114e54-829d-4e26-9fb1-1001266a04d1</t>
  </si>
  <si>
    <t>50f9feb6</t>
  </si>
  <si>
    <t>384e3af1-2b23-4a25-a197-ee76021479be</t>
  </si>
  <si>
    <t>7382ab0b</t>
  </si>
  <si>
    <t>50ea49d5-13cc-4dfd-9c1d-7711150c6721</t>
  </si>
  <si>
    <t>eb85e6be</t>
  </si>
  <si>
    <t>feab6623-36ed-4df9-bca3-90f5667e68e9</t>
  </si>
  <si>
    <t>ea95c688</t>
  </si>
  <si>
    <t>3dd376cf-54e8-4d06-ab24-4842cd71c0a9</t>
  </si>
  <si>
    <t>94e16bbd</t>
  </si>
  <si>
    <t>cfec2d88-0f8a-4256-93d5-57736e6e1c2d</t>
  </si>
  <si>
    <t>0ed14928</t>
  </si>
  <si>
    <t>516d0cf0-8ee8-4469-90e7-5a943c5bd011</t>
  </si>
  <si>
    <t>ee6af5d4</t>
  </si>
  <si>
    <t>11d0dba3-108e-4df6-969f-29b619ae892f</t>
  </si>
  <si>
    <t>de554b46</t>
  </si>
  <si>
    <t>60ebe576-587b-453a-8a89-6250127f747c</t>
  </si>
  <si>
    <t>0d1e6303</t>
  </si>
  <si>
    <t>11d639f1-e4fa-43ca-87ff-bebd91211f80</t>
  </si>
  <si>
    <t>125ce0c8</t>
  </si>
  <si>
    <t>f6936d31-3570-497f-b56a-3c480a13be75</t>
  </si>
  <si>
    <t>67ea6c4d</t>
  </si>
  <si>
    <t>065b1fc0-b48d-49d4-843d-a8c388fd9ca2</t>
  </si>
  <si>
    <t>88b5f0ad</t>
  </si>
  <si>
    <t>05b1d07c-4367-40e7-9ba6-ea0c6fff5566</t>
  </si>
  <si>
    <t>3ab06835</t>
  </si>
  <si>
    <t>95699cae-06e1-49cc-ac22-cdeb58494cd1</t>
  </si>
  <si>
    <t>866f674b</t>
  </si>
  <si>
    <t>bbd6ec7e-74f9-42aa-8d55-a37be6d62de3</t>
  </si>
  <si>
    <t>fbca1e94</t>
  </si>
  <si>
    <t>e5232313-174b-4459-b850-0bc3ae9b2be1</t>
  </si>
  <si>
    <t>325316db</t>
  </si>
  <si>
    <t>2f9beb23-461f-4124-9556-bda86fea6740</t>
  </si>
  <si>
    <t>cc0ed7bb</t>
  </si>
  <si>
    <t>e0c0cb99-154c-421f-a164-1102d678f36a</t>
  </si>
  <si>
    <t>e499af09</t>
  </si>
  <si>
    <t>8d7b578b-115c-485b-9011-4a123363b0d9</t>
  </si>
  <si>
    <t>c6ade7c4</t>
  </si>
  <si>
    <t>b5725689-44f2-4990-a361-b8fac9ddff7c</t>
  </si>
  <si>
    <t>6e6a2b94</t>
  </si>
  <si>
    <t>9abff086-613f-47aa-8f14-a466a04f0576</t>
  </si>
  <si>
    <t>72b7c1b7</t>
  </si>
  <si>
    <t>588383b3-5bb8-4e79-94dd-021bbe21bbde</t>
  </si>
  <si>
    <t>4d82b9f6</t>
  </si>
  <si>
    <t>8a70ca33-db33-48b3-8b89-51a302082c4f</t>
  </si>
  <si>
    <t>fd1ad14a</t>
  </si>
  <si>
    <t>8b3ac68d-853c-4e9a-bc42-c3595b712666</t>
  </si>
  <si>
    <t>440867b7</t>
  </si>
  <si>
    <t>caa8f619-bb47-480a-8603-a01414389d43</t>
  </si>
  <si>
    <t>82b64436</t>
  </si>
  <si>
    <t>65396c5f-d64d-4732-a0b1-62d9aabcd910</t>
  </si>
  <si>
    <t>54a432ab</t>
  </si>
  <si>
    <t>f4fe7af3-4f46-4849-8633-c60e6dfe852c</t>
  </si>
  <si>
    <t>4e6902eb</t>
  </si>
  <si>
    <t>9ee471f3-3621-4d6a-94bd-bbcb91b0797a</t>
  </si>
  <si>
    <t>db2d0566</t>
  </si>
  <si>
    <t>7fb83766-4096-43b1-9d13-847d831290e1</t>
  </si>
  <si>
    <t>faf6bbe6</t>
  </si>
  <si>
    <t>dcf8c259-0057-4e29-b4c1-5c80141f9e8d</t>
  </si>
  <si>
    <t>04262527</t>
  </si>
  <si>
    <t>c662d7c4-933b-42e3-a497-cecb65ec5a10</t>
  </si>
  <si>
    <t>804531af</t>
  </si>
  <si>
    <t>40047001-d04e-4abf-b891-6de91ffb6d5f</t>
  </si>
  <si>
    <t>f40c5818</t>
  </si>
  <si>
    <t>a94679e9-96de-4d7f-80f3-de894bd18157</t>
  </si>
  <si>
    <t>30b930c9</t>
  </si>
  <si>
    <t>3ba78845-97bf-4db7-b91a-561b81308f25</t>
  </si>
  <si>
    <t>19d6939f</t>
  </si>
  <si>
    <t>4424ed00-c0c3-4f73-88e4-e1aae7b53cb5</t>
  </si>
  <si>
    <t>b6586127</t>
  </si>
  <si>
    <t>58b70e3a-e23d-4723-b04d-8348c1bc8593</t>
  </si>
  <si>
    <t>baba174e</t>
  </si>
  <si>
    <t>47b22049-6b07-4ebc-80a3-e81c74045eba</t>
  </si>
  <si>
    <t>768d2966</t>
  </si>
  <si>
    <t>991c7b72-455a-4e0b-9b9f-47291c2cffdd</t>
  </si>
  <si>
    <t>ed499dde</t>
  </si>
  <si>
    <t>2ba59236-fb6f-4c61-ad16-7271ba857c51</t>
  </si>
  <si>
    <t>ebff1e30</t>
  </si>
  <si>
    <t>1c953b8e-df7d-4992-9275-8b32e39e90d7</t>
  </si>
  <si>
    <t>6a5ee7b8</t>
  </si>
  <si>
    <t>ec2dbdb3-4df4-44da-962c-7b92dfac1de4</t>
  </si>
  <si>
    <t>b3b54b59</t>
  </si>
  <si>
    <t>80c998ad-91df-4308-825f-962a50cd5a21</t>
  </si>
  <si>
    <t>25d9f071</t>
  </si>
  <si>
    <t>9e46e4eb-f745-458f-94b5-897b46b66ade</t>
  </si>
  <si>
    <t>9faeff3f</t>
  </si>
  <si>
    <t>12a08c65-7b7b-46e1-9a24-f952b8c73f4b</t>
  </si>
  <si>
    <t>bf54ce6e</t>
  </si>
  <si>
    <t>15b16446-7d9c-4fb6-adce-95de321afe03</t>
  </si>
  <si>
    <t>72d4bc97</t>
  </si>
  <si>
    <t>a1cef2c4-c7d4-4549-84b5-90fab7d28d35</t>
  </si>
  <si>
    <t>84a45072</t>
  </si>
  <si>
    <t>c5c1358d-70a8-4861-be3c-486a97721f42</t>
  </si>
  <si>
    <t>3e49f309</t>
  </si>
  <si>
    <t>37fd5da6-de0f-4b28-829f-ef254d3d1557</t>
  </si>
  <si>
    <t>8eed3e92</t>
  </si>
  <si>
    <t>f6255227-734a-406b-81c3-e61af8bc34e2</t>
  </si>
  <si>
    <t>482ddb17</t>
  </si>
  <si>
    <t>cd8f40af-689d-41d5-9492-07fa64564c8f</t>
  </si>
  <si>
    <t>1cbbd879</t>
  </si>
  <si>
    <t>cbbbe249-2089-4a4d-9e69-7e64389b6262</t>
  </si>
  <si>
    <t>ac40782c</t>
  </si>
  <si>
    <t>851a74b3-585a-46f5-ac76-383d2b2a06b0</t>
  </si>
  <si>
    <t>7fa307dc</t>
  </si>
  <si>
    <t>a28844fb-d76c-456c-b304-b89a585876cb</t>
  </si>
  <si>
    <t>03ded66a</t>
  </si>
  <si>
    <t>f87b21c2-46f5-4d81-bd74-7c337ca7a7f5</t>
  </si>
  <si>
    <t>0dbce8bc</t>
  </si>
  <si>
    <t>ea64c270-f626-4ea3-80bc-881d7c36353e</t>
  </si>
  <si>
    <t>a2fcaad4</t>
  </si>
  <si>
    <t>2dd463bd-ceb4-4762-b739-b506ddf52441</t>
  </si>
  <si>
    <t>42d7629f</t>
  </si>
  <si>
    <t>0e4f96fe-4059-458e-9faf-ace5d7dacdc1</t>
  </si>
  <si>
    <t>7d55b6d3</t>
  </si>
  <si>
    <t>b538f15c-d444-4174-8e86-d7c05911689e</t>
  </si>
  <si>
    <t>b6e4aad2</t>
  </si>
  <si>
    <t>72e0fbe0-5dca-4769-aebf-bc09d24682fb</t>
  </si>
  <si>
    <t>c1866189</t>
  </si>
  <si>
    <t>f1c534e6-8514-4b5a-a338-83d115a58429</t>
  </si>
  <si>
    <t>db0b99cf</t>
  </si>
  <si>
    <t>22bb3c35-09d4-4881-b058-85994c9ff106</t>
  </si>
  <si>
    <t>263f7bf7</t>
  </si>
  <si>
    <t>dc33aaf2-b4c5-4d26-a8aa-2c8cc036ca91</t>
  </si>
  <si>
    <t>10797875</t>
  </si>
  <si>
    <t>ddd754ee-0dca-4890-ada7-830f5752ea81</t>
  </si>
  <si>
    <t>b1d6b619</t>
  </si>
  <si>
    <t>b152ce41-d6ef-4153-88ec-69fb96d4f413</t>
  </si>
  <si>
    <t>9063bd2e</t>
  </si>
  <si>
    <t>c895fff7-08cc-4186-bcf9-e60d81c3501e</t>
  </si>
  <si>
    <t>c4878390</t>
  </si>
  <si>
    <t>82ac8089-062f-463c-994a-f70229f2e5a9</t>
  </si>
  <si>
    <t>b0150786</t>
  </si>
  <si>
    <t>01d2feb5-59df-4b17-99f1-25a569ea04de</t>
  </si>
  <si>
    <t>5108571f</t>
  </si>
  <si>
    <t>8dcb5320-88a7-4e91-abb2-0ba86d20ac23</t>
  </si>
  <si>
    <t>8c43f0bf</t>
  </si>
  <si>
    <t>d7e0b60d-04bd-43eb-93cb-16e0e5dfb218</t>
  </si>
  <si>
    <t>8fac058a</t>
  </si>
  <si>
    <t>446871fd-00f1-47a4-9d6e-d71ae280586a</t>
  </si>
  <si>
    <t>f9529846</t>
  </si>
  <si>
    <t>7bfe3ece-2226-4eab-a201-27f9a904796a</t>
  </si>
  <si>
    <t>38420a0b</t>
  </si>
  <si>
    <t>4de39519-06ee-4fd0-8f12-edfb34d6f574</t>
  </si>
  <si>
    <t>494121ab</t>
  </si>
  <si>
    <t>d73aa788-32a4-446b-bba9-2a90a45da47f</t>
  </si>
  <si>
    <t>fd3d216c</t>
  </si>
  <si>
    <t>783f0572-16c8-4283-9516-5fbcab4605fa</t>
  </si>
  <si>
    <t>fd1d085a</t>
  </si>
  <si>
    <t>bfd2b6f0-d9ae-4ec5-8a10-6aa3876b857f</t>
  </si>
  <si>
    <t>1bfdeecb</t>
  </si>
  <si>
    <t>ef707a19-21ee-4d56-88f8-4a12a1d49d54</t>
  </si>
  <si>
    <t>442f9556</t>
  </si>
  <si>
    <t>b1ba4941-5e51-44c8-bfa8-615b165b7e58</t>
  </si>
  <si>
    <t>1b921faf</t>
  </si>
  <si>
    <t>3be40fbe-f6a8-4d0d-b22a-41a83287be80</t>
  </si>
  <si>
    <t>67d5076e</t>
  </si>
  <si>
    <t>f06c80fc-b999-44c7-bca2-91c51ca7d7f2</t>
  </si>
  <si>
    <t>28a5342a</t>
  </si>
  <si>
    <t>dcce6cd8-aa73-468f-9a88-f079250be5bd</t>
  </si>
  <si>
    <t>6a01df90</t>
  </si>
  <si>
    <t>890ea5b2-9951-4010-9cb6-fe9f21dc869d</t>
  </si>
  <si>
    <t>f370aab1</t>
  </si>
  <si>
    <t>49f73d60-72ab-4ed6-9949-450d951b9cde</t>
  </si>
  <si>
    <t>2d595ee3</t>
  </si>
  <si>
    <t>4ef1960f-5e1c-485d-bd95-c1547f0804f5</t>
  </si>
  <si>
    <t>8b5433b7</t>
  </si>
  <si>
    <t>3c0be5a2-c3b0-4af5-9237-2b20f996de00</t>
  </si>
  <si>
    <t>e13be9b7</t>
  </si>
  <si>
    <t>cf7e82fc-0150-4fcf-80d6-410e76538450</t>
  </si>
  <si>
    <t>e651e17a</t>
  </si>
  <si>
    <t>b3467913-5e02-47c0-b1b9-ea5955ede97d</t>
  </si>
  <si>
    <t>1ddf8ebd</t>
  </si>
  <si>
    <t>84b3e4ee-3d99-4845-82f8-d23958177883</t>
  </si>
  <si>
    <t>a433acdf</t>
  </si>
  <si>
    <t>1b332780-5a22-4f37-8236-3f5ae81e7efb</t>
  </si>
  <si>
    <t>217d5c9a</t>
  </si>
  <si>
    <t>1ac762e4-4f5c-4cba-a46b-d27d593053f6</t>
  </si>
  <si>
    <t>0ddf0a73</t>
  </si>
  <si>
    <t>29d19e0d-ef56-42b0-89fb-f693b7b195f1</t>
  </si>
  <si>
    <t>d5ab796c</t>
  </si>
  <si>
    <t>5a8c188d-5e33-425d-80f0-1a9e96d5ffa8</t>
  </si>
  <si>
    <t>b18aeab3</t>
  </si>
  <si>
    <t>f12a902e-d317-4e31-b036-b92fc1bc3fce</t>
  </si>
  <si>
    <t>21b0aea0</t>
  </si>
  <si>
    <t>15771f62-71d3-4aae-9929-51b2c1eb2456</t>
  </si>
  <si>
    <t>042b9907</t>
  </si>
  <si>
    <t>436f003a-0b7c-46d8-a461-1b82cb8de4bd</t>
  </si>
  <si>
    <t>11a6f105</t>
  </si>
  <si>
    <t>ddc03e7b-5ab7-48ab-96d7-d5e3f62cb21e</t>
  </si>
  <si>
    <t>bddced2a</t>
  </si>
  <si>
    <t>1ae2a10b-0ea0-4b19-887c-9ee0815358b8</t>
  </si>
  <si>
    <t>45d23486</t>
  </si>
  <si>
    <t>df2c05db-5f10-476b-9d67-c4c484d2a198</t>
  </si>
  <si>
    <t>4736f983</t>
  </si>
  <si>
    <t>c6f5264f-b1ba-4247-9e3f-01e995c2d6f3</t>
  </si>
  <si>
    <t>0ee55ed1</t>
  </si>
  <si>
    <t>a9a12284-3375-4941-b513-304ce771ca9d</t>
  </si>
  <si>
    <t>a70530f8</t>
  </si>
  <si>
    <t>2d2bd82b-3f4f-4c72-8d4c-64b77cf85e78</t>
  </si>
  <si>
    <t>f51352c2</t>
  </si>
  <si>
    <t>6d9bd480-4343-4eb4-9e49-0ce0e7ebf451</t>
  </si>
  <si>
    <t>5e52713d</t>
  </si>
  <si>
    <t>236749f5-7841-49aa-a6d3-15b15d05c67e</t>
  </si>
  <si>
    <t>b744c64c</t>
  </si>
  <si>
    <t>dd8b93b0-f173-4e5d-a44e-cf45241b1225</t>
  </si>
  <si>
    <t>c2ef7883</t>
  </si>
  <si>
    <t>3f6cee72-8843-4368-9810-352b75625b6d</t>
  </si>
  <si>
    <t>8f2a39ed</t>
  </si>
  <si>
    <t>bbf51a8a-6c9b-4f51-9956-3c78fa6c32d1</t>
  </si>
  <si>
    <t>90f95730</t>
  </si>
  <si>
    <t>fa1b36bd-1e33-4954-81a7-5aa6fe2b877c</t>
  </si>
  <si>
    <t>1e7cac2c</t>
  </si>
  <si>
    <t>586f5ee6-59b7-4e30-bd8f-04fab810741f</t>
  </si>
  <si>
    <t>a82df791</t>
  </si>
  <si>
    <t>23209792-fc3a-4ca3-a9b3-4a86b2de6f4e</t>
  </si>
  <si>
    <t>c08faa9a</t>
  </si>
  <si>
    <t>209b2245-bf6b-4278-8b24-b9d60c19b206</t>
  </si>
  <si>
    <t>b0df2da7</t>
  </si>
  <si>
    <t>3aaa81e8-d7f4-4141-b8dd-5c533042535f</t>
  </si>
  <si>
    <t>a6b5b222</t>
  </si>
  <si>
    <t>9a016ce4-b1c1-4e68-906e-c82684c7416a</t>
  </si>
  <si>
    <t>160ac897</t>
  </si>
  <si>
    <t>331a1de0-a193-40c5-bb74-75c7993c2c11</t>
  </si>
  <si>
    <t>0548e137</t>
  </si>
  <si>
    <t>487be1fa-491f-435a-9d0a-c114a23ca9d4</t>
  </si>
  <si>
    <t>6394a42e</t>
  </si>
  <si>
    <t>34ffaabe-75f6-455b-9b4f-50889b70850f</t>
  </si>
  <si>
    <t>963c9ff3</t>
  </si>
  <si>
    <t>51270333-e0ef-42e7-b262-801499aa634a</t>
  </si>
  <si>
    <t>df51e7a3</t>
  </si>
  <si>
    <t>dacd91e8-ec1d-492b-958a-55bc506980da</t>
  </si>
  <si>
    <t>0afc4f2e</t>
  </si>
  <si>
    <t>65281bbc-d26d-48a8-9623-e5a2db1b1c39</t>
  </si>
  <si>
    <t>4619c776</t>
  </si>
  <si>
    <t>b399810e-6f1d-4269-9bc0-e8b6d21c444e</t>
  </si>
  <si>
    <t>2b74a9ce</t>
  </si>
  <si>
    <t>6a99554f-442d-4286-836e-4a281b1665d4</t>
  </si>
  <si>
    <t>3136cfdb</t>
  </si>
  <si>
    <t>7ec6f843-ab68-4ed6-ae55-5fa88bd67ea9</t>
  </si>
  <si>
    <t>d1899d24</t>
  </si>
  <si>
    <t>91184e5b-cb17-4018-ae7d-5168be87b9d2</t>
  </si>
  <si>
    <t>19012dc9</t>
  </si>
  <si>
    <t>c7eeeaa8-7628-4ea0-ad30-e524f4397e44</t>
  </si>
  <si>
    <t>5165158b</t>
  </si>
  <si>
    <t>7ada691a-08c9-44c4-8c5c-273c6c01fce9</t>
  </si>
  <si>
    <t>fa11e856</t>
  </si>
  <si>
    <t>1b125385-47ac-43e2-a404-09b84d8d086a</t>
  </si>
  <si>
    <t>45072d95</t>
  </si>
  <si>
    <t>50ba3907-1dd0-4f1c-a360-bd50085f8218</t>
  </si>
  <si>
    <t>6dc6cc75</t>
  </si>
  <si>
    <t>5180fcca-abfd-4afd-b70d-7879dbdd1135</t>
  </si>
  <si>
    <t>c723c116</t>
  </si>
  <si>
    <t>eb7247c9-db71-4409-aa89-e1fbd6a97994</t>
  </si>
  <si>
    <t>975621bd</t>
  </si>
  <si>
    <t>6467dd9a-6e46-464d-9942-b75afc038534</t>
  </si>
  <si>
    <t>dcaec408</t>
  </si>
  <si>
    <t>a171c5d6-8147-4b7d-8380-8f6a287d4fd7</t>
  </si>
  <si>
    <t>9c273299</t>
  </si>
  <si>
    <t>e0778ffe-02f4-4bd3-9f25-e12a5fe124a4</t>
  </si>
  <si>
    <t>fadf9858</t>
  </si>
  <si>
    <t>507734e2-ffb4-404c-a437-c29913b4d9fd</t>
  </si>
  <si>
    <t>d5a6270b</t>
  </si>
  <si>
    <t>db735b21-806f-47a8-a97c-aeb24f379593</t>
  </si>
  <si>
    <t>a2a4995b</t>
  </si>
  <si>
    <t>ab142285-da62-4a7c-aff3-aa3604c11cf0</t>
  </si>
  <si>
    <t>60634f99</t>
  </si>
  <si>
    <t>a148fd54-d042-4809-aa71-48d25431f24c</t>
  </si>
  <si>
    <t>493f74ab</t>
  </si>
  <si>
    <t>dc8b7c83-1236-49cd-9a8b-2e042672c8d0</t>
  </si>
  <si>
    <t>02b243ad</t>
  </si>
  <si>
    <t>2e7080ee-fcd6-4b65-834d-f93239fff68f</t>
  </si>
  <si>
    <t>cc4ec9e6</t>
  </si>
  <si>
    <t>50b544d3-afe9-46a2-85a0-9941a2affc86</t>
  </si>
  <si>
    <t>df577a44</t>
  </si>
  <si>
    <t>e82010ac-a3e9-4df5-b64e-302c7c08374f</t>
  </si>
  <si>
    <t>2a47a0da</t>
  </si>
  <si>
    <t>4213f922-d970-4360-a4b4-edac9a654d24</t>
  </si>
  <si>
    <t>16a94672</t>
  </si>
  <si>
    <t>e7bda093-cd6b-4924-8d73-8f909a44d9ca</t>
  </si>
  <si>
    <t>7d854bc9</t>
  </si>
  <si>
    <t>b210893c-551a-4cbb-a076-2759bf22c568</t>
  </si>
  <si>
    <t>4baef93d</t>
  </si>
  <si>
    <t>2fc9ae14-801b-4a01-878a-e8d6a91cce8c</t>
  </si>
  <si>
    <t>4db07595</t>
  </si>
  <si>
    <t>27bcc59f-69d2-4354-8106-2d60bc63bb15</t>
  </si>
  <si>
    <t>d888da2f</t>
  </si>
  <si>
    <t>3c5e580c-2d74-4351-951f-51a4a5994e9b</t>
  </si>
  <si>
    <t>bde28e45</t>
  </si>
  <si>
    <t>1db738e9-6b7a-4c6b-932a-c77b8842011c</t>
  </si>
  <si>
    <t>598df117</t>
  </si>
  <si>
    <t>bc96fdc6-5a59-4c39-8335-7460d3fbad9b</t>
  </si>
  <si>
    <t>9897e242</t>
  </si>
  <si>
    <t>e15c1767-11ee-47be-8720-df62d2ee470b</t>
  </si>
  <si>
    <t>ff163eb8</t>
  </si>
  <si>
    <t>52ae33b8-2d0d-49e6-b759-c0a41b09db62</t>
  </si>
  <si>
    <t>45a9ef0b</t>
  </si>
  <si>
    <t>13af34d8-66ec-4027-a13c-b80c7c4cabd8</t>
  </si>
  <si>
    <t>57ec37b7</t>
  </si>
  <si>
    <t>15cca5e8-4bbc-4432-90ef-7aa89f8698d3</t>
  </si>
  <si>
    <t>62a80188</t>
  </si>
  <si>
    <t>43c8b80c-32c3-4b7a-93dd-bff13496a836</t>
  </si>
  <si>
    <t>34841d26</t>
  </si>
  <si>
    <t>96093ab4-45ac-49b2-bb03-712bc74a8626</t>
  </si>
  <si>
    <t>86836c1b</t>
  </si>
  <si>
    <t>76be650e-7719-42d1-9e73-c3d35bc296ba</t>
  </si>
  <si>
    <t>8bf0ffa2</t>
  </si>
  <si>
    <t>59b83dfc-49c6-4ff0-80f5-3ac569df9141</t>
  </si>
  <si>
    <t>a8d8de26</t>
  </si>
  <si>
    <t>810657fd-8d0a-45f3-a3b6-a12654d16d44</t>
  </si>
  <si>
    <t>fecda860</t>
  </si>
  <si>
    <t>6b88f888-3a92-4fd6-80fd-5a37ba30b685</t>
  </si>
  <si>
    <t>06f95b87</t>
  </si>
  <si>
    <t>59af8b9d-a33f-4406-88ac-3bc315bd883d</t>
  </si>
  <si>
    <t>861404c6</t>
  </si>
  <si>
    <t>06d3f93a-724c-4184-8f5b-8c84e7f9300c</t>
  </si>
  <si>
    <t>d58826ca</t>
  </si>
  <si>
    <t>4c6eb84a-b5e1-4b63-88cc-c88e91809dee</t>
  </si>
  <si>
    <t>bbbe4235</t>
  </si>
  <si>
    <t>1b503112-3cfb-4221-89fa-4d97bc0f86b2</t>
  </si>
  <si>
    <t>4c2b5aa2</t>
  </si>
  <si>
    <t>aaae48ba-9f7b-466a-a620-39ee67fa3354</t>
  </si>
  <si>
    <t>de39e926</t>
  </si>
  <si>
    <t>bb7acd22-3ec2-4d77-b764-c13d27d5fb9b</t>
  </si>
  <si>
    <t>092bcb57</t>
  </si>
  <si>
    <t>e0f3a1cc-95cf-49dd-9384-98597267d840</t>
  </si>
  <si>
    <t>86c3ddd6</t>
  </si>
  <si>
    <t>568623a0-6dd8-49a0-81d8-c4c8d05e95c6</t>
  </si>
  <si>
    <t>95a0ad41</t>
  </si>
  <si>
    <t>32bb504a-f7e6-4d05-8801-1476be040edb</t>
  </si>
  <si>
    <t>0dec6b0a</t>
  </si>
  <si>
    <t>585a5e28-7854-4efd-a206-3010163119b2</t>
  </si>
  <si>
    <t>774ecbae</t>
  </si>
  <si>
    <t>cbb688b8-855e-431f-8f04-9dacc433c228</t>
  </si>
  <si>
    <t>a1a070e0</t>
  </si>
  <si>
    <t>7f75b68f-86e3-4177-b8c2-8393e16b5181</t>
  </si>
  <si>
    <t>2ca905fe</t>
  </si>
  <si>
    <t>d76a0920-41f6-4dd3-b26a-8ceda4a3e049</t>
  </si>
  <si>
    <t>7103bbea</t>
  </si>
  <si>
    <t>4b417be1-5947-4106-9f60-bfff45cbbc95</t>
  </si>
  <si>
    <t>b059f5f4</t>
  </si>
  <si>
    <t>baa10f22-835b-439b-9402-2aa5531b5643</t>
  </si>
  <si>
    <t>46590fc5</t>
  </si>
  <si>
    <t>41ed432f-eb60-444f-a62d-b61b3eb03142</t>
  </si>
  <si>
    <t>942c8a75</t>
  </si>
  <si>
    <t>6a2a6e0f-0f99-459f-88c2-708db2a60549</t>
  </si>
  <si>
    <t>575ab2b8</t>
  </si>
  <si>
    <t>ea886162-d2cf-4298-9655-664941506d5a</t>
  </si>
  <si>
    <t>ba8239e3</t>
  </si>
  <si>
    <t>620d289e-9d06-40ca-b490-938c5008b586</t>
  </si>
  <si>
    <t>499f5e8c</t>
  </si>
  <si>
    <t>d5f5539a-4597-4626-9050-3786b8294121</t>
  </si>
  <si>
    <t>1c036c93</t>
  </si>
  <si>
    <t>6dfa52a6-1fa6-4606-89f3-bd8bda975989</t>
  </si>
  <si>
    <t>69dbff04</t>
  </si>
  <si>
    <t>9d89b647-cd9d-4773-871b-8fd9ee857e89</t>
  </si>
  <si>
    <t>c2f26056</t>
  </si>
  <si>
    <t>8ec57085-dc8d-41e7-8f7e-4a0a0063ead9</t>
  </si>
  <si>
    <t>42a234a0</t>
  </si>
  <si>
    <t>8fa24587-1730-45c8-98df-072260409f16</t>
  </si>
  <si>
    <t>77556d87</t>
  </si>
  <si>
    <t>715ca847-7812-45dc-a25c-387aaf0f6bf9</t>
  </si>
  <si>
    <t>df7d5163</t>
  </si>
  <si>
    <t>0d4b8a30-22b5-4e05-9171-f06de690c95f</t>
  </si>
  <si>
    <t>1ff73760</t>
  </si>
  <si>
    <t>15b9f712-9556-4f19-935f-68502a433922</t>
  </si>
  <si>
    <t>498fc0bc</t>
  </si>
  <si>
    <t>8fa43dc6-54cf-46ca-a4ae-2646d8cc1318</t>
  </si>
  <si>
    <t>32d3e4ef</t>
  </si>
  <si>
    <t>93a0cc65-8181-40a7-911f-d018a2e8d925</t>
  </si>
  <si>
    <t>a326c499</t>
  </si>
  <si>
    <t>41577a7c-a964-44a0-80f3-410e6fc440a3</t>
  </si>
  <si>
    <t>8b8527c8</t>
  </si>
  <si>
    <t>41f3707c-3e6c-4b1f-a27f-44eedd38ae93</t>
  </si>
  <si>
    <t>567892eb</t>
  </si>
  <si>
    <t>7400cf06-696d-4aa4-a8bf-2e91bf4e1ce1</t>
  </si>
  <si>
    <t>64228a6d</t>
  </si>
  <si>
    <t>a66b1bae-7974-467c-a63d-cf11589a68d1</t>
  </si>
  <si>
    <t>9e7dec1c</t>
  </si>
  <si>
    <t>4def2297-1ac9-41ed-a88c-9ba20bf9a25a</t>
  </si>
  <si>
    <t>a43e1cdb</t>
  </si>
  <si>
    <t>c82e01f0-1870-4d5e-bd4e-0962a7c89bfc</t>
  </si>
  <si>
    <t>bc50ac99</t>
  </si>
  <si>
    <t>67898c0f-b40f-4f69-860b-f21441445ed3</t>
  </si>
  <si>
    <t>48de33a5</t>
  </si>
  <si>
    <t>6ef6867b-b508-47a2-a767-07be8234ed3f</t>
  </si>
  <si>
    <t>a76a70f5</t>
  </si>
  <si>
    <t>10f96c42-6c34-4829-917c-96a0fa118a83</t>
  </si>
  <si>
    <t>3940b458</t>
  </si>
  <si>
    <t>1b93e008-1a22-40ca-8e92-43768ecda2df</t>
  </si>
  <si>
    <t>745bd537</t>
  </si>
  <si>
    <t>fac1f52c-2fa4-4193-9542-5b43e4cd5ba5</t>
  </si>
  <si>
    <t>3400680e</t>
  </si>
  <si>
    <t>131a4def-b928-4d23-bc47-f23577638258</t>
  </si>
  <si>
    <t>0ade4d53</t>
  </si>
  <si>
    <t>f8819b92-7c33-433b-b738-4a4c754b0941</t>
  </si>
  <si>
    <t>54670f02</t>
  </si>
  <si>
    <t>e053ad6d-f681-4032-a0fe-a397db20c11e</t>
  </si>
  <si>
    <t>cbf444ba</t>
  </si>
  <si>
    <t>740d02fc-cc70-4f03-a03f-4db9d3ddf7b2</t>
  </si>
  <si>
    <t>6b74b25e</t>
  </si>
  <si>
    <t>69bcac0a-0dd6-4c7b-8cb6-d709407322e9</t>
  </si>
  <si>
    <t>bc4981e5</t>
  </si>
  <si>
    <t>ee2a4f69-5987-497e-9cb5-dec6023d6615</t>
  </si>
  <si>
    <t>01008887</t>
  </si>
  <si>
    <t>307cf8a3-2dc4-43e5-9bea-2bf99b1220db</t>
  </si>
  <si>
    <t>19171555</t>
  </si>
  <si>
    <t>46eb0d75-74ae-4e77-8384-30f802a57142</t>
  </si>
  <si>
    <t>98816575</t>
  </si>
  <si>
    <t>7a8be424-86d7-48f1-9606-8d3806dfd239</t>
  </si>
  <si>
    <t>031cf49e</t>
  </si>
  <si>
    <t>aacfe7ea-ab56-4749-b2c4-b4546c1772e0</t>
  </si>
  <si>
    <t>d6cc0418</t>
  </si>
  <si>
    <t>155a6fb1-b6c0-4cb8-aa1e-29e49d2b4def</t>
  </si>
  <si>
    <t>7c6f8707</t>
  </si>
  <si>
    <t>80c467a2-a9f8-453a-bc89-051028f93de1</t>
  </si>
  <si>
    <t>6589f69a</t>
  </si>
  <si>
    <t>740e7427-d743-488a-91c0-6c7bb26af0d5</t>
  </si>
  <si>
    <t>cc085394</t>
  </si>
  <si>
    <t>9f12952b-5aab-41ac-8144-0458560764b0</t>
  </si>
  <si>
    <t>17fdbeb1</t>
  </si>
  <si>
    <t>32b96509-b990-41c2-8825-669d5a5a99be</t>
  </si>
  <si>
    <t>3ae6d50e</t>
  </si>
  <si>
    <t>a6ad3530-7c59-4987-b419-d010e0387da1</t>
  </si>
  <si>
    <t>5aa6d8c6</t>
  </si>
  <si>
    <t>b95b28e9-521e-451b-b182-c3de9e5e1cd1</t>
  </si>
  <si>
    <t>8bba9b11</t>
  </si>
  <si>
    <t>a0adb725-2ed2-4982-8a1c-153cced8b567</t>
  </si>
  <si>
    <t>888f6303</t>
  </si>
  <si>
    <t>b67a04b0-e600-43eb-8b75-e3073342cc98</t>
  </si>
  <si>
    <t>911ad858</t>
  </si>
  <si>
    <t>bd778af5-b6eb-4760-b83c-18db7d2fe5b9</t>
  </si>
  <si>
    <t>6ca419e9</t>
  </si>
  <si>
    <t>4e6e617f-95e9-4c31-86b1-71801d95658b</t>
  </si>
  <si>
    <t>dd95de7a</t>
  </si>
  <si>
    <t>d344191c-3e68-4ef4-8a5c-96e81813d9f8</t>
  </si>
  <si>
    <t>2b8f9693</t>
  </si>
  <si>
    <t>0844c79b-d1fa-47c6-a34a-622d9dc3f36e</t>
  </si>
  <si>
    <t>4fc54173</t>
  </si>
  <si>
    <t>2bf1dfd3-b2f7-4107-a218-1e5c7d473b40</t>
  </si>
  <si>
    <t>e10df6d6</t>
  </si>
  <si>
    <t>196205a8-988a-424a-a834-9108205da9b9</t>
  </si>
  <si>
    <t>2ce0f013</t>
  </si>
  <si>
    <t>1fe8e8df-ba8d-4ad6-9324-ba2e188ff9b4</t>
  </si>
  <si>
    <t>b4b06320</t>
  </si>
  <si>
    <t>ed443e49-0b29-45d4-a011-165c954d0527</t>
  </si>
  <si>
    <t>22e32a3c</t>
  </si>
  <si>
    <t>50e014dd-b510-4ef1-8ea3-93bcf654e25a</t>
  </si>
  <si>
    <t>a16c5934</t>
  </si>
  <si>
    <t>ee142748-c21f-4026-a513-9ca07f74f2be</t>
  </si>
  <si>
    <t>f16f62b2</t>
  </si>
  <si>
    <t>db9e0f1c-9bb8-46ee-b6a2-47ca7d75f74a</t>
  </si>
  <si>
    <t>bbe6eba6</t>
  </si>
  <si>
    <t>3145d7fd-6922-4f21-87bc-ed292e765846</t>
  </si>
  <si>
    <t>5acf6fa3</t>
  </si>
  <si>
    <t>d1bc9435-c2e0-4a42-b379-e52f8b6c67a1</t>
  </si>
  <si>
    <t>9dfeedd1</t>
  </si>
  <si>
    <t>a240ab6c-e699-4251-a068-da6c7cb52e00</t>
  </si>
  <si>
    <t>219060a4</t>
  </si>
  <si>
    <t>f4f34e69-7faa-4b91-a2f9-111ff7608b10</t>
  </si>
  <si>
    <t>99d5050d</t>
  </si>
  <si>
    <t>fddaac22-46c2-47f2-a1c3-ab8c22167e8a</t>
  </si>
  <si>
    <t>6759d7e2</t>
  </si>
  <si>
    <t>f9704859-d313-4032-bf68-bb87def78c03</t>
  </si>
  <si>
    <t>47a9c937</t>
  </si>
  <si>
    <t>74f35609-ca7e-4a66-bf1d-6963102df1c8</t>
  </si>
  <si>
    <t>ebe98c5e</t>
  </si>
  <si>
    <t>2802b385-4959-4aed-be93-ffd8f9a302c7</t>
  </si>
  <si>
    <t>c5fd3c61</t>
  </si>
  <si>
    <t>2aaede9c-a3f4-4e6b-a8f4-8e70335601b5</t>
  </si>
  <si>
    <t>592d400e</t>
  </si>
  <si>
    <t>47633c62-5f50-41d5-a4d5-b871276e27a3</t>
  </si>
  <si>
    <t>8642d719</t>
  </si>
  <si>
    <t>5f1cef31-f0a9-45fd-a716-a6aa3c423e5c</t>
  </si>
  <si>
    <t>dc456eed</t>
  </si>
  <si>
    <t>bc43bfb0-54a7-46be-9ed2-a05287bdd56d</t>
  </si>
  <si>
    <t>b785334b</t>
  </si>
  <si>
    <t>bbbe8166-f0e0-4e0a-b6cd-40769b9d198e</t>
  </si>
  <si>
    <t>fd81524a</t>
  </si>
  <si>
    <t>b6e16038-8636-4ea1-aca0-f828b5785206</t>
  </si>
  <si>
    <t>1a28e7fd</t>
  </si>
  <si>
    <t>80652e05-93eb-4a84-a039-90fa00015330</t>
  </si>
  <si>
    <t>98df0f09</t>
  </si>
  <si>
    <t>cf2cfe5a-71e3-4e94-a400-d1e70331f701</t>
  </si>
  <si>
    <t>b7240ba4</t>
  </si>
  <si>
    <t>d90565ab-9559-4857-b777-d53cc149d4aa</t>
  </si>
  <si>
    <t>98cec526</t>
  </si>
  <si>
    <t>cc2d9b2d-ade3-4ade-9f05-97132d1cf854</t>
  </si>
  <si>
    <t>2f39ac84</t>
  </si>
  <si>
    <t>4f759464-7aee-4bd7-977f-d69f01f64df9</t>
  </si>
  <si>
    <t>2abed954</t>
  </si>
  <si>
    <t>bf23926b-6db7-4f25-8edb-832c69cef292</t>
  </si>
  <si>
    <t>077a7763</t>
  </si>
  <si>
    <t>c9ab1abd-1b7d-4ced-9d64-feaedb1947df</t>
  </si>
  <si>
    <t>3becc6eb</t>
  </si>
  <si>
    <t>4caf0bf6-8b87-4b61-a964-59612abd068f</t>
  </si>
  <si>
    <t>696686a0</t>
  </si>
  <si>
    <t>3d873c7c-c07a-4065-8532-2ccb952cf468</t>
  </si>
  <si>
    <t>85ded018</t>
  </si>
  <si>
    <t>cf975021-fa7e-4620-afe7-f2da3c2bbca0</t>
  </si>
  <si>
    <t>a686ad49</t>
  </si>
  <si>
    <t>2050d947-f0dc-4547-b13b-74a08f75a1c0</t>
  </si>
  <si>
    <t>b6536934</t>
  </si>
  <si>
    <t>e53d328f-44b9-4d92-b8c3-ed23a5eb0217</t>
  </si>
  <si>
    <t>45969931</t>
  </si>
  <si>
    <t>7dc56cb9-5a53-4000-976d-e6361bf30928</t>
  </si>
  <si>
    <t>c2a1e2d6</t>
  </si>
  <si>
    <t>e0d3a5c7-5b1c-4897-ad6f-b7665c9978b1</t>
  </si>
  <si>
    <t>f9b93150</t>
  </si>
  <si>
    <t>b5927ed8-766a-455e-93a4-9f1071a47026</t>
  </si>
  <si>
    <t>db9d39fc</t>
  </si>
  <si>
    <t>14fa686e-f6f1-4c7c-aa09-7bc99f71e686</t>
  </si>
  <si>
    <t>f2545e6e</t>
  </si>
  <si>
    <t>26036b63-ef03-4a4c-ae42-c9bdf25da818</t>
  </si>
  <si>
    <t>23b9093e</t>
  </si>
  <si>
    <t>f3eabf31-6009-42b8-80ba-007dd0db9219</t>
  </si>
  <si>
    <t>30509b36</t>
  </si>
  <si>
    <t>2526010c-2aac-4de8-afbe-edb0b5f06775</t>
  </si>
  <si>
    <t>e79ecfad</t>
  </si>
  <si>
    <t>64d17e7a-2d45-4230-aaf6-8bdc082c8a16</t>
  </si>
  <si>
    <t>a458750c</t>
  </si>
  <si>
    <t>ec150970-c844-4925-a4b9-e8c0a82bfb0c</t>
  </si>
  <si>
    <t>3f9e7e6e</t>
  </si>
  <si>
    <t>2451693c-4150-420f-8760-7bf06bb9dbb9</t>
  </si>
  <si>
    <t>0e88b3f2</t>
  </si>
  <si>
    <t>0467c349-dd47-4336-9e0a-83706332a4ec</t>
  </si>
  <si>
    <t>bf215c21</t>
  </si>
  <si>
    <t>42d5bfea-d23b-400d-b774-3c4343b06e33</t>
  </si>
  <si>
    <t>759d74a9</t>
  </si>
  <si>
    <t>be1f78e6-515b-4e34-a500-9d1c7e6435e4</t>
  </si>
  <si>
    <t>99f39f8c</t>
  </si>
  <si>
    <t>92a0d174-7826-4545-bca4-6d2df028017a</t>
  </si>
  <si>
    <t>3f350f9a</t>
  </si>
  <si>
    <t>2114428b-3396-4771-b5c0-0233b44b970c</t>
  </si>
  <si>
    <t>1d4b5835</t>
  </si>
  <si>
    <t>e7c59d7a-89fd-4acb-905c-52e8dec13229</t>
  </si>
  <si>
    <t>decdd267</t>
  </si>
  <si>
    <t>cb35d9eb-f419-416f-8cdc-bd21846192a5</t>
  </si>
  <si>
    <t>053c32e0</t>
  </si>
  <si>
    <t>b69dc1e6-763b-4df8-a236-748232e97ce9</t>
  </si>
  <si>
    <t>95fcb3df</t>
  </si>
  <si>
    <t>d76e0ff3-a2f2-408f-a9a5-3d7847219c7c</t>
  </si>
  <si>
    <t>7150b8dc</t>
  </si>
  <si>
    <t>3cd2a830-ef68-4599-9e27-ddf438c2174c</t>
  </si>
  <si>
    <t>02190b86</t>
  </si>
  <si>
    <t>f4a377e2-eb09-46d8-ab2c-3f8102d5e6f4</t>
  </si>
  <si>
    <t>555d9454</t>
  </si>
  <si>
    <t>90837b5d-63b8-44fe-832c-14d7862a3705</t>
  </si>
  <si>
    <t>2383c07c</t>
  </si>
  <si>
    <t>91bfcb5f-30a5-4b19-a27f-79773b1dab01</t>
  </si>
  <si>
    <t>15fe0e6f</t>
  </si>
  <si>
    <t>53671278-c6e3-4b4b-b1e0-598fdc65c2b8</t>
  </si>
  <si>
    <t>d977781d</t>
  </si>
  <si>
    <t>651949cd-bb72-4bbd-8bd1-53606d59bd37</t>
  </si>
  <si>
    <t>6ff7b459</t>
  </si>
  <si>
    <t>c9976646-aaec-456b-92e6-89c43009257a</t>
  </si>
  <si>
    <t>c3562173</t>
  </si>
  <si>
    <t>9299e916-5d2c-4ab8-a0ac-f2a50552b566</t>
  </si>
  <si>
    <t>b81326de</t>
  </si>
  <si>
    <t>a4821728-a4da-4387-9a78-cd8d0c3f194b</t>
  </si>
  <si>
    <t>ae1e8e99</t>
  </si>
  <si>
    <t>75ea1378-1427-4b38-b3c2-9b71f80ba4d2</t>
  </si>
  <si>
    <t>6fad0c70</t>
  </si>
  <si>
    <t>3ee19979-889e-423f-bc1e-426e0e6ebd6b</t>
  </si>
  <si>
    <t>9afa2b54</t>
  </si>
  <si>
    <t>a5477fd9-7d37-4835-88ba-8b4d79c0fdfe</t>
  </si>
  <si>
    <t>dc07fe3c</t>
  </si>
  <si>
    <t>617a8fc0-ac31-4768-8521-da86c66a3010</t>
  </si>
  <si>
    <t>3e282099</t>
  </si>
  <si>
    <t>98d70eff-c3d1-43a2-adf8-4d12a4e3df8c</t>
  </si>
  <si>
    <t>3370d1be</t>
  </si>
  <si>
    <t>3413440d-0924-47cd-92a8-7b6a02aa316d</t>
  </si>
  <si>
    <t>68b753ea</t>
  </si>
  <si>
    <t>0f68a37a-26b2-420f-94f5-4b9f746d9c70</t>
  </si>
  <si>
    <t>01e9ac18</t>
  </si>
  <si>
    <t>8932b25b-a0d4-40df-9b8e-6af165eb0cf9</t>
  </si>
  <si>
    <t>a042a4b5</t>
  </si>
  <si>
    <t>ca0d64e0-de67-40f5-8f26-2d042b4916ea</t>
  </si>
  <si>
    <t>2551c09e</t>
  </si>
  <si>
    <t>f9b4e62d-beb9-4ad1-924e-3b6f19eb2530</t>
  </si>
  <si>
    <t>3cc97854</t>
  </si>
  <si>
    <t>01b8183f-596a-4706-9657-aec7aa257726</t>
  </si>
  <si>
    <t>8c8d776c</t>
  </si>
  <si>
    <t>da070ee6-84f8-4c30-ba8c-0354f94006ad</t>
  </si>
  <si>
    <t>03735a1d</t>
  </si>
  <si>
    <t>8455353f-1bc3-4bfc-aeb2-c701aa3fcf9f</t>
  </si>
  <si>
    <t>1ddf3db3</t>
  </si>
  <si>
    <t>b3b820f2-f03f-48ab-9824-c49995d6e905</t>
  </si>
  <si>
    <t>642262b1</t>
  </si>
  <si>
    <t>0d4ee21e-3281-4153-b785-24a12790f402</t>
  </si>
  <si>
    <t>4f27e336</t>
  </si>
  <si>
    <t>a5630b50-1bd0-4d8a-829a-722b64706ef6</t>
  </si>
  <si>
    <t>bed39acb</t>
  </si>
  <si>
    <t>d2df0522-2c62-4d0d-a0ab-ebf1e6188424</t>
  </si>
  <si>
    <t>f67cc409</t>
  </si>
  <si>
    <t>8ab93e25-33d8-4999-9035-aeb0c4dc6d10</t>
  </si>
  <si>
    <t>dd0d9e91</t>
  </si>
  <si>
    <t>f4b83768-385b-4cf6-b288-c2dee819a431</t>
  </si>
  <si>
    <t>b7356652</t>
  </si>
  <si>
    <t>ee234d54-e5ee-45dc-92c0-6cb7fe0875d2</t>
  </si>
  <si>
    <t>a8fb66ba</t>
  </si>
  <si>
    <t>692f3774-3c45-49f5-ba54-1c60380ca349</t>
  </si>
  <si>
    <t>2194de09</t>
  </si>
  <si>
    <t>3d15b27c-9cee-4133-9381-8d1bf8dc4661</t>
  </si>
  <si>
    <t>5eb96f16</t>
  </si>
  <si>
    <t>f597caac-358b-4b59-a46e-58b84101c70f</t>
  </si>
  <si>
    <t>001d36dd</t>
  </si>
  <si>
    <t>6a44895d-b7b7-473a-96fa-1f9e87be4a21</t>
  </si>
  <si>
    <t>77d05ea8</t>
  </si>
  <si>
    <t>8e9e34d4-b633-44c1-bb41-33d76c1dcd97</t>
  </si>
  <si>
    <t>0ff50523</t>
  </si>
  <si>
    <t>b30b7c68-81ba-42b7-bd81-f935b1b38262</t>
  </si>
  <si>
    <t>db9a42fa</t>
  </si>
  <si>
    <t>8c4587f6-52b3-4bde-96df-5e6d786a633a</t>
  </si>
  <si>
    <t>de13daa8</t>
  </si>
  <si>
    <t>6f7db55e-748c-4b22-a383-7cf5f2df5625</t>
  </si>
  <si>
    <t>aa67bd7e</t>
  </si>
  <si>
    <t>19fb81b1-2a47-4008-8252-8e6358132ef0</t>
  </si>
  <si>
    <t>68ad6043</t>
  </si>
  <si>
    <t>35e7c2d6-6867-4898-8a0a-b296e6b6be75</t>
  </si>
  <si>
    <t>5c6ae0b0</t>
  </si>
  <si>
    <t>ae8e2ba8-b462-437c-891d-eb0f15e14029</t>
  </si>
  <si>
    <t>5ab81921</t>
  </si>
  <si>
    <t>835ea6ed-5126-4e40-85e7-4d849ac0204d</t>
  </si>
  <si>
    <t>818fe2fa</t>
  </si>
  <si>
    <t>d4488cad-c4fa-4f15-8e5b-a13b77650066</t>
  </si>
  <si>
    <t>33066c55</t>
  </si>
  <si>
    <t>224093f8-4136-4a20-80dd-77b93a016784</t>
  </si>
  <si>
    <t>801d2f1f</t>
  </si>
  <si>
    <t>afe62c21-9bf4-4197-a3a5-1d9e75c35d3d</t>
  </si>
  <si>
    <t>aa8c9cfd</t>
  </si>
  <si>
    <t>89bc42ee-caf7-409b-bcb9-366bf9f19f97</t>
  </si>
  <si>
    <t>ef787209</t>
  </si>
  <si>
    <t>4527f5b1-d69d-42e8-864d-dd281faf9f39</t>
  </si>
  <si>
    <t>781e8b0d</t>
  </si>
  <si>
    <t>3281ee92-0625-4f02-b76b-3b041f9f7c32</t>
  </si>
  <si>
    <t>786610ed</t>
  </si>
  <si>
    <t>500e79c2-4529-44d3-b4fb-75fb51bc0c1b</t>
  </si>
  <si>
    <t>9efe4db6</t>
  </si>
  <si>
    <t>faf6044f-1e23-4bd1-b9c6-76fde7a3dac5</t>
  </si>
  <si>
    <t>d8f9a903</t>
  </si>
  <si>
    <t>09a47ec2-1023-4c25-ab7d-8b229f31a8e9</t>
  </si>
  <si>
    <t>0c97b0bc</t>
  </si>
  <si>
    <t>aa80a742-94e5-4bc7-a769-9bcc56326c91</t>
  </si>
  <si>
    <t>7eddf0d3</t>
  </si>
  <si>
    <t>30085631-33cc-4145-929e-6b8694152977</t>
  </si>
  <si>
    <t>1a8201ea</t>
  </si>
  <si>
    <t>373a94a7-ecc0-41d7-95a1-f212e46b1048</t>
  </si>
  <si>
    <t>0b9b051e</t>
  </si>
  <si>
    <t>07473d5f-f619-4eb9-ba4a-e4385f940ce1</t>
  </si>
  <si>
    <t>a298e71f</t>
  </si>
  <si>
    <t>dddde726-b904-48f6-a747-23d3208026ac</t>
  </si>
  <si>
    <t>af458c18</t>
  </si>
  <si>
    <t>cc029843-ac22-4245-8e07-9b11470bee16</t>
  </si>
  <si>
    <t>9b6713ce</t>
  </si>
  <si>
    <t>172b7046-e21a-4b4d-9c0d-1dbb80ad9cf2</t>
  </si>
  <si>
    <t>10d3e67c</t>
  </si>
  <si>
    <t>08269b4f-4576-4d5b-8d3f-d739f36417f3</t>
  </si>
  <si>
    <t>4a16b0ab</t>
  </si>
  <si>
    <t>eea8c9ae-68c5-4d1b-8a8e-856c3423e4ac</t>
  </si>
  <si>
    <t>75e3f583</t>
  </si>
  <si>
    <t>df4b4d41-150f-4239-8be3-f5ed2f764095</t>
  </si>
  <si>
    <t>d92bc380</t>
  </si>
  <si>
    <t>3022d276-16a3-4562-8d21-1250ac2b0fab</t>
  </si>
  <si>
    <t>4092859e</t>
  </si>
  <si>
    <t>2c0b47f7-67a3-4aec-a9e1-f1bc7cd6e0f9</t>
  </si>
  <si>
    <t>fe449576</t>
  </si>
  <si>
    <t>e5aaf532-737b-48ce-8089-12496ea3a0f3</t>
  </si>
  <si>
    <t>b76b627b</t>
  </si>
  <si>
    <t>fb845d99-5777-402d-ad2c-e3b0edeec7ac</t>
  </si>
  <si>
    <t>b826c3ad</t>
  </si>
  <si>
    <t>0964b480-781e-4c09-8e8d-df52d55e1a13</t>
  </si>
  <si>
    <t>88980d6b</t>
  </si>
  <si>
    <t>0c1ffd6a-fd9f-4a2e-ac65-f844d5e02214</t>
  </si>
  <si>
    <t>f1af8f8b</t>
  </si>
  <si>
    <t>35b346c5-8aa5-409a-a5d2-3958315e6d8e</t>
  </si>
  <si>
    <t>08d73124</t>
  </si>
  <si>
    <t>edf6a2a6-a508-4bbd-9596-295beb42f03a</t>
  </si>
  <si>
    <t>638cd5a5</t>
  </si>
  <si>
    <t>12d4ed79-63ce-48ac-814b-e7df9176cbc8</t>
  </si>
  <si>
    <t>4c32ed11</t>
  </si>
  <si>
    <t>7f5f904a-9a2e-415a-aaa0-0f6fc7dcc89f</t>
  </si>
  <si>
    <t>f99e3e35</t>
  </si>
  <si>
    <t>6caee60b-cd69-438d-8675-99f7b7c272cc</t>
  </si>
  <si>
    <t>eaea7344</t>
  </si>
  <si>
    <t>ec993a1d-62e5-44f9-9523-c38ebb8e3e12</t>
  </si>
  <si>
    <t>070696b4</t>
  </si>
  <si>
    <t>36c6efc0-e311-40e7-a4fe-626a8ac83e86</t>
  </si>
  <si>
    <t>5a5e926c</t>
  </si>
  <si>
    <t>22acedc1-f81d-4f43-bce3-9ecbd4426284</t>
  </si>
  <si>
    <t>9b187efd</t>
  </si>
  <si>
    <t>edf195f8-ce4b-4407-a456-50162e683dd7</t>
  </si>
  <si>
    <t>a4849b37</t>
  </si>
  <si>
    <t>a07aa739-294f-472e-8be3-92a67d7517f9</t>
  </si>
  <si>
    <t>c69d4968</t>
  </si>
  <si>
    <t>9c1c15a3-c975-49ba-939d-5c0e6f08f192</t>
  </si>
  <si>
    <t>6c61f91d</t>
  </si>
  <si>
    <t>a7d1e26e-7d30-4d01-917e-ac21897b5413</t>
  </si>
  <si>
    <t>570dc692</t>
  </si>
  <si>
    <t>140e858c-4a36-4f99-88d8-0fa83ade5bec</t>
  </si>
  <si>
    <t>eda428a1</t>
  </si>
  <si>
    <t>88934b09-0367-43fa-bde6-d87c851e3a77</t>
  </si>
  <si>
    <t>ed2aa22d</t>
  </si>
  <si>
    <t>42c41dd2-bcbe-4be5-9eaa-86ad687dd5df</t>
  </si>
  <si>
    <t>83acd8d0</t>
  </si>
  <si>
    <t>8a6131f3-dc64-49c5-9ceb-30f9740af81d</t>
  </si>
  <si>
    <t>b877c0f7</t>
  </si>
  <si>
    <t>b796aae0-a85c-4092-8db4-16a3cdc84ea1</t>
  </si>
  <si>
    <t>513bd94f</t>
  </si>
  <si>
    <t>ead63460-c12c-4a3c-aff6-6cdbfd474571</t>
  </si>
  <si>
    <t>8ff063cb</t>
  </si>
  <si>
    <t>220313a3-4946-4f61-a6bb-9dc8bbe5ca97</t>
  </si>
  <si>
    <t>f7022f5b</t>
  </si>
  <si>
    <t>cbe1dd36-275b-4831-9aee-1c1b812a2b5f</t>
  </si>
  <si>
    <t>17749b7c</t>
  </si>
  <si>
    <t>0c1f88d7-9cca-48bc-a549-a5f9efc34879</t>
  </si>
  <si>
    <t>b8c8e70f</t>
  </si>
  <si>
    <t>e42b0e70-3d2e-452c-b48c-77287d312dbf</t>
  </si>
  <si>
    <t>33f8efaf</t>
  </si>
  <si>
    <t>3018ef8f-de01-4fee-ad71-f1c9d327bc6f</t>
  </si>
  <si>
    <t>e52c337d</t>
  </si>
  <si>
    <t>c632dfe7-9eca-48bd-9667-32ec5ce0a84d</t>
  </si>
  <si>
    <t>5b1cfbc3</t>
  </si>
  <si>
    <t>4802d555-88c0-42e6-b2b8-d3640428613f</t>
  </si>
  <si>
    <t>b3fd70a8</t>
  </si>
  <si>
    <t>f5e45b3f-e855-460c-8155-3741f3c1769d</t>
  </si>
  <si>
    <t>cf96d20c</t>
  </si>
  <si>
    <t>1996e659-c1c4-46d6-af7c-fa0ff5423a5a</t>
  </si>
  <si>
    <t>abf19d58</t>
  </si>
  <si>
    <t>f20b05e7-9776-4387-a7eb-35d691be81f6</t>
  </si>
  <si>
    <t>8238d86a</t>
  </si>
  <si>
    <t>3b318680-87b3-4694-b7c3-1d6a5ae89a09</t>
  </si>
  <si>
    <t>adf678a2</t>
  </si>
  <si>
    <t>008c2e65-bf57-4820-93cc-582199a2dc7f</t>
  </si>
  <si>
    <t>f10e702f</t>
  </si>
  <si>
    <t>25244397-1029-4bc5-bcd5-3310fcf1b036</t>
  </si>
  <si>
    <t>c3f6b418</t>
  </si>
  <si>
    <t>a69ab678-a681-444c-a013-ba8ab5e17bda</t>
  </si>
  <si>
    <t>e51f623f</t>
  </si>
  <si>
    <t>d487f948-1fe2-4509-b5c1-3a899539f8fe</t>
  </si>
  <si>
    <t>962371ba</t>
  </si>
  <si>
    <t>cb92b350-81be-4610-b86c-79833b2bdd29</t>
  </si>
  <si>
    <t>b417d0e2</t>
  </si>
  <si>
    <t>cfc5cfa4-dfc5-4afd-bee8-0c747819c852</t>
  </si>
  <si>
    <t>4214a887</t>
  </si>
  <si>
    <t>b9292466-7922-4ebb-88e6-013340f8906d</t>
  </si>
  <si>
    <t>0929fe50</t>
  </si>
  <si>
    <t>6e1c5a94-8dae-4035-984f-5522391e8d03</t>
  </si>
  <si>
    <t>56be7d17</t>
  </si>
  <si>
    <t>308ba21e-86e3-41cf-995c-15007439236f</t>
  </si>
  <si>
    <t>4fe81a3f</t>
  </si>
  <si>
    <t>5fdc4d8d-e097-46b3-9703-5f4dc014b264</t>
  </si>
  <si>
    <t>9f65d5f3</t>
  </si>
  <si>
    <t>c336d0aa-5efb-40b4-97ce-639e8fef77b5</t>
  </si>
  <si>
    <t>5b4d7b1f</t>
  </si>
  <si>
    <t>31062d2f-15ec-424b-b8ef-5c25403b1209</t>
  </si>
  <si>
    <t>d1af9b64</t>
  </si>
  <si>
    <t>1064364c-d0b1-4a0b-b83c-b6fe23f0dc8f</t>
  </si>
  <si>
    <t>d0ec6c4d</t>
  </si>
  <si>
    <t>432ce2a1-6cc6-4d79-8d51-9278d96a9471</t>
  </si>
  <si>
    <t>7f4aace0</t>
  </si>
  <si>
    <t>51de0bf1-218c-4b65-8077-42ea4d269288</t>
  </si>
  <si>
    <t>d554a9eb</t>
  </si>
  <si>
    <t>b5d0ab9c-e5f9-4084-adfd-38402a5630c7</t>
  </si>
  <si>
    <t>7fd6b316</t>
  </si>
  <si>
    <t>927e703f-ceeb-4274-8a8a-63a888d257d5</t>
  </si>
  <si>
    <t>015cf17b</t>
  </si>
  <si>
    <t>ac79b358-e4b0-46c2-a98b-679b4ea51b81</t>
  </si>
  <si>
    <t>97996905</t>
  </si>
  <si>
    <t>8bcc62bd-2f16-42b7-90a6-0a905cdba47c</t>
  </si>
  <si>
    <t>4345152b</t>
  </si>
  <si>
    <t>81760677-56da-401a-8fc8-2440d9613ebe</t>
  </si>
  <si>
    <t>86399846</t>
  </si>
  <si>
    <t>51453a0f-107f-4ff8-bfe3-f63a51f2374d</t>
  </si>
  <si>
    <t>8999d307</t>
  </si>
  <si>
    <t>416d9edb-adf2-4bad-98cc-33fbc362a8a3</t>
  </si>
  <si>
    <t>7df6a3dc</t>
  </si>
  <si>
    <t>6673a48e-914b-47bf-a00a-e0f4e9195445</t>
  </si>
  <si>
    <t>d4fb61cc</t>
  </si>
  <si>
    <t>c98ad789-fd16-4b7b-8b69-0143c315363f</t>
  </si>
  <si>
    <t>d83d7ff6</t>
  </si>
  <si>
    <t>6ddfec9c-1b8f-4829-b7cc-4728aaca63bf</t>
  </si>
  <si>
    <t>6af001bd</t>
  </si>
  <si>
    <t>4269a331-ce54-4ff9-a4cf-5f833af0baac</t>
  </si>
  <si>
    <t>015b5f64</t>
  </si>
  <si>
    <t>65e9019e-66ad-4e89-9da2-290454fdefb9</t>
  </si>
  <si>
    <t>6cc18cdf</t>
  </si>
  <si>
    <t>1f8281cd-d2a6-4a94-a609-10c009d5db5b</t>
  </si>
  <si>
    <t>3c85aeba</t>
  </si>
  <si>
    <t>57e8b4bc-6d71-4238-8a36-306e6687f62f</t>
  </si>
  <si>
    <t>c7a9bec7</t>
  </si>
  <si>
    <t>e76233d5-7933-441e-b307-f5e1dbfe0b41</t>
  </si>
  <si>
    <t>898e16e9</t>
  </si>
  <si>
    <t>255d5a99-41e1-4bba-b8fc-e4df804036e7</t>
  </si>
  <si>
    <t>42ae5fa0</t>
  </si>
  <si>
    <t>44628058-c240-48cc-a34e-ef74616ca566</t>
  </si>
  <si>
    <t>1e7be6ec</t>
  </si>
  <si>
    <t>68fbc2cf-96d3-4ca8-8640-72ce6f5c7f8d</t>
  </si>
  <si>
    <t>5dd3edb3</t>
  </si>
  <si>
    <t>8407afbe-b873-47fd-9ec5-92a2fd62e03e</t>
  </si>
  <si>
    <t>6a595531</t>
  </si>
  <si>
    <t>303737a9-8fe7-4b5d-8e60-6d44de6e3827</t>
  </si>
  <si>
    <t>2cc3a2d6</t>
  </si>
  <si>
    <t>02773f55-7a68-48a8-927e-07ff7a5a6ba8</t>
  </si>
  <si>
    <t>fe3addc3</t>
  </si>
  <si>
    <t>92be7752-265c-43f1-8d8b-5d6ef6b35d94</t>
  </si>
  <si>
    <t>a1ca8006</t>
  </si>
  <si>
    <t>e8610550-2715-4a85-901e-2dba4fda137d</t>
  </si>
  <si>
    <t>fdf50eed</t>
  </si>
  <si>
    <t>d62127d9-10dd-4f14-aea4-dcb3bc70ddbf</t>
  </si>
  <si>
    <t>09a30eeb</t>
  </si>
  <si>
    <t>6b59abc3-db2c-48fa-95d8-96a436f0dcda</t>
  </si>
  <si>
    <t>ba7f434a</t>
  </si>
  <si>
    <t>1de725f6-684a-46f4-9e6e-8a379ea69fc0</t>
  </si>
  <si>
    <t>96b46553</t>
  </si>
  <si>
    <t>f4acd548-c03f-4cc2-bb0c-a6be8f637194</t>
  </si>
  <si>
    <t>224bf8fe</t>
  </si>
  <si>
    <t>8daee136-0a06-4606-8112-4ac49b9aca1e</t>
  </si>
  <si>
    <t>bdb65446</t>
  </si>
  <si>
    <t>a0595222-d1c6-4523-895b-e2ebe17c198b</t>
  </si>
  <si>
    <t>cbeb4b6e</t>
  </si>
  <si>
    <t>a71c3283-7065-4a8b-a045-9abfc9f7d346</t>
  </si>
  <si>
    <t>2a3a76a4</t>
  </si>
  <si>
    <t>fc1dc5a7-c53d-4d32-845c-2380572d67c1</t>
  </si>
  <si>
    <t>339749ea</t>
  </si>
  <si>
    <t>34befced-37fa-4f6c-b5c9-64cd7a3bf2be</t>
  </si>
  <si>
    <t>15ce65f4</t>
  </si>
  <si>
    <t>0fa6a06d-2743-4272-8109-387860f0e33c</t>
  </si>
  <si>
    <t>134fd19a</t>
  </si>
  <si>
    <t>b8107db9-561f-4b35-8c4b-8ab454e40a34</t>
  </si>
  <si>
    <t>36e4d059</t>
  </si>
  <si>
    <t>f3cb1d57-4d85-4375-ad01-f09ebc4755ea</t>
  </si>
  <si>
    <t>0de40e59</t>
  </si>
  <si>
    <t>ebc6c5a6-7b90-4c5e-8004-68f546f3af17</t>
  </si>
  <si>
    <t>1009a8c9</t>
  </si>
  <si>
    <t>0284e3cd-619d-4b51-b726-7f2bbfc53590</t>
  </si>
  <si>
    <t>cada4995</t>
  </si>
  <si>
    <t>ecf18eb7-3f12-48f0-a7a2-cacd77f67187</t>
  </si>
  <si>
    <t>45273060</t>
  </si>
  <si>
    <t>65f0e341-9966-4739-9b80-b878ba9a44fd</t>
  </si>
  <si>
    <t>f46cfff8</t>
  </si>
  <si>
    <t>f63b0fe6-078e-4766-a89b-e13078d9b0c8</t>
  </si>
  <si>
    <t>b76d90b0</t>
  </si>
  <si>
    <t>1e2a53b6-e0c9-4bf0-b051-cba146a83584</t>
  </si>
  <si>
    <t>ab130bab</t>
  </si>
  <si>
    <t>6f79f20c-a6d0-451f-baf7-d10f40eeaa89</t>
  </si>
  <si>
    <t>57592a6d</t>
  </si>
  <si>
    <t>ab53e409-81b9-49e4-8f09-b824b5009264</t>
  </si>
  <si>
    <t>6b5435e9</t>
  </si>
  <si>
    <t>2ed9d1fd-845a-4292-a01f-81bc8ed47d1b</t>
  </si>
  <si>
    <t>d4971ab4</t>
  </si>
  <si>
    <t>47b66787-abf6-4343-8741-71870ccbb67b</t>
  </si>
  <si>
    <t>e4520af5</t>
  </si>
  <si>
    <t>19cd842e-e0ba-4153-b5ca-0213d898135e</t>
  </si>
  <si>
    <t>a6098b9b</t>
  </si>
  <si>
    <t>7c530a20-d3c5-428e-97e7-712e68d89dd0</t>
  </si>
  <si>
    <t>4e05a8b1</t>
  </si>
  <si>
    <t>520c9e57-797e-47ef-8480-cbe82d3e4aa4</t>
  </si>
  <si>
    <t>e68ed349</t>
  </si>
  <si>
    <t>695eef39-0fef-4b29-a55f-e6e5e5753d59</t>
  </si>
  <si>
    <t>89f9419a</t>
  </si>
  <si>
    <t>1d8c5edb-e2e2-477a-b4f0-61fa55d08eb1</t>
  </si>
  <si>
    <t>a77957b8</t>
  </si>
  <si>
    <t>268860b3-200f-4866-bc4c-36dd6f4e92f6</t>
  </si>
  <si>
    <t>3e3f196a</t>
  </si>
  <si>
    <t>0b7a4b65-6828-48f5-938e-f08522ce9ff4</t>
  </si>
  <si>
    <t>fcea62b4</t>
  </si>
  <si>
    <t>a2e9a96d-4caa-44d5-8d1c-a2ec9995aebf</t>
  </si>
  <si>
    <t>fb3fcef4</t>
  </si>
  <si>
    <t>93fbb9e6-1b44-4d67-b1a3-6c28adf235a5</t>
  </si>
  <si>
    <t>6291ce89</t>
  </si>
  <si>
    <t>7af145ff-b638-4596-855a-56692ef9774f</t>
  </si>
  <si>
    <t>726081f2</t>
  </si>
  <si>
    <t>74102af4-2a1b-4f6d-bc53-0a04c0af4fce</t>
  </si>
  <si>
    <t>8ef775d0</t>
  </si>
  <si>
    <t>abf700e8-fa39-4f61-b557-5a5fc9f2067f</t>
  </si>
  <si>
    <t>6ffc960d</t>
  </si>
  <si>
    <t>cc1f26a3-f1db-41da-b9c6-1037e6523eda</t>
  </si>
  <si>
    <t>f1b650eb</t>
  </si>
  <si>
    <t>8651ffe6-451e-4ba8-b15f-b7e2cc59d67b</t>
  </si>
  <si>
    <t>e66fffb7</t>
  </si>
  <si>
    <t>a96fd032-df7f-4e35-9dba-89e200f1b2ba</t>
  </si>
  <si>
    <t>d38b48d5</t>
  </si>
  <si>
    <t>9b2f9658-6147-4cdb-b612-aa7d52d05ded</t>
  </si>
  <si>
    <t>7a39447c</t>
  </si>
  <si>
    <t>bd701325-0ed2-4dce-80f6-edc9254f7479</t>
  </si>
  <si>
    <t>1e56c270</t>
  </si>
  <si>
    <t>82c03ad7-efb6-4d31-abe8-c0a11c65091b</t>
  </si>
  <si>
    <t>9d11ac82</t>
  </si>
  <si>
    <t>acbb5141-85bc-4957-8cf7-34135263da3f</t>
  </si>
  <si>
    <t>32756638</t>
  </si>
  <si>
    <t>c9eb06de-fa04-4afa-95fd-84a4940d6242</t>
  </si>
  <si>
    <t>4c33ad5b</t>
  </si>
  <si>
    <t>50455c22-8240-4d13-9691-517d50ac8e9b</t>
  </si>
  <si>
    <t>55ba25d3</t>
  </si>
  <si>
    <t>d25b360e-8407-4319-bf88-662f887aceb7</t>
  </si>
  <si>
    <t>4b032b0c</t>
  </si>
  <si>
    <t>56a89514-6a94-4ed2-ab2e-91218f9acf09</t>
  </si>
  <si>
    <t>732c22b0</t>
  </si>
  <si>
    <t>fb5ee08a-06ad-4f08-a1ac-e152ac239565</t>
  </si>
  <si>
    <t>ac3a9669</t>
  </si>
  <si>
    <t>a1d7848e-7b8c-4928-8817-1348af56137e</t>
  </si>
  <si>
    <t>a96a64ed</t>
  </si>
  <si>
    <t>97a82e05-2246-4d9a-80ee-b1608ec22955</t>
  </si>
  <si>
    <t>743bc98d</t>
  </si>
  <si>
    <t>5afad2d3-9f3f-4501-b5bf-d177a08e7c2e</t>
  </si>
  <si>
    <t>4ee03b3e</t>
  </si>
  <si>
    <t>10175be3-8ef4-4bbf-ad74-7be85b76f16a</t>
  </si>
  <si>
    <t>737f7433</t>
  </si>
  <si>
    <t>73d19ccf-4bea-4250-8ac5-e39db4aa4dfa</t>
  </si>
  <si>
    <t>9d9c4210</t>
  </si>
  <si>
    <t>f891322e-e4d8-4ae0-a6cf-e73c3cf48ce9</t>
  </si>
  <si>
    <t>f22cde80</t>
  </si>
  <si>
    <t>605f3e00-1b47-4331-bf78-a44dd05d6877</t>
  </si>
  <si>
    <t>152b888f</t>
  </si>
  <si>
    <t>df2c0ddb-858b-481a-b3b7-0a0427712274</t>
  </si>
  <si>
    <t>0b24d8cb</t>
  </si>
  <si>
    <t>168721fe-5e2c-43e7-81d6-9cd3e326b6f1</t>
  </si>
  <si>
    <t>82526641</t>
  </si>
  <si>
    <t>44470b9b-8d8d-4878-9ddf-e8f3197c5d43</t>
  </si>
  <si>
    <t>9f16ac4b</t>
  </si>
  <si>
    <t>d6ddc4da-b865-4361-8a8f-2c052e7a0029</t>
  </si>
  <si>
    <t>1c8208e2</t>
  </si>
  <si>
    <t>2157afa3-76d3-4a79-838c-76ecdedeeb8e</t>
  </si>
  <si>
    <t>ab24515c</t>
  </si>
  <si>
    <t>45b8ed87-94a5-4ac6-b314-94845bc6a907</t>
  </si>
  <si>
    <t>34a75331</t>
  </si>
  <si>
    <t>b4d5de03-2053-4d9b-bbb3-0403a9b5edc2</t>
  </si>
  <si>
    <t>92e3267b</t>
  </si>
  <si>
    <t>acc2256d-ad07-444c-8a8a-4f6359e2fcbe</t>
  </si>
  <si>
    <t>55159dc4</t>
  </si>
  <si>
    <t>4580e65c-208e-4469-850a-918c0ab22526</t>
  </si>
  <si>
    <t>3567afbd</t>
  </si>
  <si>
    <t>b32d0687-4b59-4d6e-9674-82fde278b1ce</t>
  </si>
  <si>
    <t>25a77d7c</t>
  </si>
  <si>
    <t>8ff092e9-8ac8-4322-9764-1e0f3b090752</t>
  </si>
  <si>
    <t>93e67aae</t>
  </si>
  <si>
    <t>e0b7f4d6-3e7e-4420-9f35-e92c386721d1</t>
  </si>
  <si>
    <t>4cfa3676</t>
  </si>
  <si>
    <t>57987f80-9db4-431b-80ea-bede27c6b209</t>
  </si>
  <si>
    <t>07bdee55</t>
  </si>
  <si>
    <t>f5cb7f03-f6e9-49d2-b47e-a0c14911084c</t>
  </si>
  <si>
    <t>e0f3d4be</t>
  </si>
  <si>
    <t>ed4eb941-f3fe-4f42-8622-c2e0b7044985</t>
  </si>
  <si>
    <t>00ee9953</t>
  </si>
  <si>
    <t>1514860d-6f4b-4142-ba25-69b3f771049f</t>
  </si>
  <si>
    <t>194e55c6</t>
  </si>
  <si>
    <t>e58be770-2efa-4970-9d7f-ef29544cd308</t>
  </si>
  <si>
    <t>cc0f407b</t>
  </si>
  <si>
    <t>011121a1-f2a6-4c2c-b625-7833dae8c17a</t>
  </si>
  <si>
    <t>a95d408f</t>
  </si>
  <si>
    <t>1231c005-2deb-4a41-b695-68fd9a753db7</t>
  </si>
  <si>
    <t>060b0f7b</t>
  </si>
  <si>
    <t>af47dce1-52cf-4d52-9dec-834d9eacc1c4</t>
  </si>
  <si>
    <t>8478a037</t>
  </si>
  <si>
    <t>3a7b6540-d821-4a11-a404-9832d7ddd723</t>
  </si>
  <si>
    <t>c5783bb9</t>
  </si>
  <si>
    <t>c3154a5e-1760-403d-a3ef-3d2be794b980</t>
  </si>
  <si>
    <t>fee6aa82</t>
  </si>
  <si>
    <t>4256367a-1e5e-4ab1-8fe3-f3e0c75b5959</t>
  </si>
  <si>
    <t>49e55399</t>
  </si>
  <si>
    <t>86af4943-1d9c-4334-b56f-25c778790d64</t>
  </si>
  <si>
    <t>d16ab39f</t>
  </si>
  <si>
    <t>0cc13c93-4f1b-45e5-9585-787eeb7606e7</t>
  </si>
  <si>
    <t>70168701</t>
  </si>
  <si>
    <t>b15f164a-804d-4318-8544-7d0958dc8e28</t>
  </si>
  <si>
    <t>bc56635a</t>
  </si>
  <si>
    <t>ea28e079-c16e-4c89-ac5f-bb4faefab583</t>
  </si>
  <si>
    <t>138bd3c1</t>
  </si>
  <si>
    <t>5caccb12-e83c-4751-a795-1019ea85a1cd</t>
  </si>
  <si>
    <t>a35e171b</t>
  </si>
  <si>
    <t>9b5c5777-7969-4c8c-83c3-7f1c5906c6ae</t>
  </si>
  <si>
    <t>7e9b42bf</t>
  </si>
  <si>
    <t>5f6d160e-190d-4aa4-a5ac-1684c8037378</t>
  </si>
  <si>
    <t>254b889a</t>
  </si>
  <si>
    <t>5c394584-61f5-4633-88fc-00511b6cb691</t>
  </si>
  <si>
    <t>27309200</t>
  </si>
  <si>
    <t>35613372-41ad-4709-b777-4d3ac32878af</t>
  </si>
  <si>
    <t>1fc0df55</t>
  </si>
  <si>
    <t>79b5fd1c-9f8e-493d-b78e-bc5dea05ba5b</t>
  </si>
  <si>
    <t>7ba42369</t>
  </si>
  <si>
    <t>75d6450e-6b37-46a6-92bd-4da8444b254d</t>
  </si>
  <si>
    <t>fd249858</t>
  </si>
  <si>
    <t>c79fcae9-adda-4c0b-a78a-bad3e66476a8</t>
  </si>
  <si>
    <t>57e35b09</t>
  </si>
  <si>
    <t>962beb8a-ab55-47e0-92d0-9301d54de682</t>
  </si>
  <si>
    <t>307a4fca</t>
  </si>
  <si>
    <t>1c06bbbe-32e4-4394-92a2-c1d3c5ace024</t>
  </si>
  <si>
    <t>b5ac8cab</t>
  </si>
  <si>
    <t>147630d9-30c2-4e08-adc0-2e20c4cc98ef</t>
  </si>
  <si>
    <t>99d82371</t>
  </si>
  <si>
    <t>0c85c2f8-4ae9-47b1-82f1-00ff9e6d6612</t>
  </si>
  <si>
    <t>a2e8e3a6</t>
  </si>
  <si>
    <t>7d87cf79-9879-4ae2-bba5-1bae9866ce8f</t>
  </si>
  <si>
    <t>29d6832f</t>
  </si>
  <si>
    <t>12b359cd-5b1d-4f77-9329-bdc2e1e27a41</t>
  </si>
  <si>
    <t>c94d9a02</t>
  </si>
  <si>
    <t>b52c537b-70a8-45ad-8437-03a7a4d5a166</t>
  </si>
  <si>
    <t>3fbaa0a8</t>
  </si>
  <si>
    <t>86e16170-e7b7-48ec-a838-b8a508994a71</t>
  </si>
  <si>
    <t>6e7582b6</t>
  </si>
  <si>
    <t>d44ed1d2-e3e6-48ab-ae81-24dea5ca8259</t>
  </si>
  <si>
    <t>b2d162e8</t>
  </si>
  <si>
    <t>d2130bde-6dcf-4217-b683-9e5b4681bf86</t>
  </si>
  <si>
    <t>9552f057</t>
  </si>
  <si>
    <t>08812cf1-92b2-4b12-a98b-58ae9d768660</t>
  </si>
  <si>
    <t>c7d48c26</t>
  </si>
  <si>
    <t>0946649e-7fe5-42d1-88b9-439e40fa2d9a</t>
  </si>
  <si>
    <t>3434af6f</t>
  </si>
  <si>
    <t>3c39bd8c-896a-44c6-9b21-e9ff4ad03ac6</t>
  </si>
  <si>
    <t>464273d4</t>
  </si>
  <si>
    <t>f4bd1793-4e6e-42a2-99b7-0cd93da21284</t>
  </si>
  <si>
    <t>a59165e2</t>
  </si>
  <si>
    <t>9ffd5dfd-819c-43ec-b2ce-3341befec444</t>
  </si>
  <si>
    <t>2e83b671</t>
  </si>
  <si>
    <t>f3bdf40c-4070-47df-8b9c-1a807924f30e</t>
  </si>
  <si>
    <t>6abe99f1</t>
  </si>
  <si>
    <t>711c2263-2fc8-4168-a5c4-0b5dd8ec9908</t>
  </si>
  <si>
    <t>79de1d26</t>
  </si>
  <si>
    <t>e94f68f4-de17-4463-9b22-38047b835cd6</t>
  </si>
  <si>
    <t>a3731823</t>
  </si>
  <si>
    <t>91b67a43-2fdb-463a-a81d-6afe6fc9f41d</t>
  </si>
  <si>
    <t>270adc56</t>
  </si>
  <si>
    <t>5df6f463-030a-45a8-9bcf-0cc11f713543</t>
  </si>
  <si>
    <t>c0780fef</t>
  </si>
  <si>
    <t>22937809-d7b5-4ac9-b533-d2e0f5953bf3</t>
  </si>
  <si>
    <t>92f1ec18</t>
  </si>
  <si>
    <t>0f85adf0-9ace-414c-8d4e-c5bd4b9e4fe1</t>
  </si>
  <si>
    <t>2588ebdd</t>
  </si>
  <si>
    <t>186e65f0-88f5-4f10-8ff7-e6761ebb1482</t>
  </si>
  <si>
    <t>9defec98</t>
  </si>
  <si>
    <t>baac8204-6593-4cbf-9de8-dbe8687946b2</t>
  </si>
  <si>
    <t>739e2042</t>
  </si>
  <si>
    <t>0cf4c099-f5bc-4810-9ebc-efba037111a2</t>
  </si>
  <si>
    <t>2dd958dd</t>
  </si>
  <si>
    <t>17aa90ec-b2e6-4e77-a068-9889fb912f27</t>
  </si>
  <si>
    <t>b69ca2c8</t>
  </si>
  <si>
    <t>ae300236-e46b-4906-b168-04926eb45e61</t>
  </si>
  <si>
    <t>e219d13f</t>
  </si>
  <si>
    <t>d9e6e75a-51c6-4586-8bb9-7adb31aeb0c2</t>
  </si>
  <si>
    <t>48a9d9e3</t>
  </si>
  <si>
    <t>73d0bcab-6a4b-4c56-8bb3-35873ec58248</t>
  </si>
  <si>
    <t>a3255f10</t>
  </si>
  <si>
    <t>5f8c68a2-47ee-4fc9-936a-146bf697f4a9</t>
  </si>
  <si>
    <t>50ce8a41</t>
  </si>
  <si>
    <t>286a044f-b91a-4a90-b027-2bb08a1d75e9</t>
  </si>
  <si>
    <t>f311d858</t>
  </si>
  <si>
    <t>b191a625-6ad8-4015-95a9-81bca29acddd</t>
  </si>
  <si>
    <t>b4e80ca2</t>
  </si>
  <si>
    <t>d3f599ed-e262-43e2-b183-0a0640231e50</t>
  </si>
  <si>
    <t>141b4cea</t>
  </si>
  <si>
    <t>108b0eeb-d556-47da-9f8c-642d106ef80f</t>
  </si>
  <si>
    <t>b5ad86cd</t>
  </si>
  <si>
    <t>2b20eeea-7c5b-4de3-b911-5184aef8da96</t>
  </si>
  <si>
    <t>0c5ecda4</t>
  </si>
  <si>
    <t>8f0c336e-ec91-4776-a220-43668473cca5</t>
  </si>
  <si>
    <t>c8a78130</t>
  </si>
  <si>
    <t>845708f4-cf46-489c-8b93-5de02e0644a5</t>
  </si>
  <si>
    <t>7580f5dd</t>
  </si>
  <si>
    <t>a94a4b39-29c1-4838-8971-3ce3b58e9781</t>
  </si>
  <si>
    <t>c0d5d961</t>
  </si>
  <si>
    <t>0b455928-cdf6-4238-a966-f56c628cacbe</t>
  </si>
  <si>
    <t>896ba330</t>
  </si>
  <si>
    <t>2fcc7e37-e7a1-49b0-8822-9046c5880d97</t>
  </si>
  <si>
    <t>7a13e046</t>
  </si>
  <si>
    <t>02f79358-1edc-4f84-9bd9-7181fdf37052</t>
  </si>
  <si>
    <t>789af25a</t>
  </si>
  <si>
    <t>8841963d-9505-4b46-9b82-ddd03dd9d286</t>
  </si>
  <si>
    <t>696b8e88</t>
  </si>
  <si>
    <t>56d9ec06-a354-4f61-b52a-8780348b2160</t>
  </si>
  <si>
    <t>d75e6ed7</t>
  </si>
  <si>
    <t>58486e3d-74fb-4610-8534-eac5a6f978b1</t>
  </si>
  <si>
    <t>6e48a9c3</t>
  </si>
  <si>
    <t>7d9c05b4-70d5-41d0-bfc9-8ad7c2baa144</t>
  </si>
  <si>
    <t>e062d07c</t>
  </si>
  <si>
    <t>6138938d-5357-4749-b3a1-f58f9fcceb30</t>
  </si>
  <si>
    <t>d01dce45</t>
  </si>
  <si>
    <t>4213d1c6-925e-4964-87b7-86a9af1006de</t>
  </si>
  <si>
    <t>fe359afd</t>
  </si>
  <si>
    <t>cfe8f1ab-3e00-483e-9056-796905a862c7</t>
  </si>
  <si>
    <t>5d8c8793</t>
  </si>
  <si>
    <t>b3d9df20-1f00-49dd-94a4-248b69354c40</t>
  </si>
  <si>
    <t>aba72aca</t>
  </si>
  <si>
    <t>c96b9f6d-bc48-4df7-b4f0-a3b46c0d65a6</t>
  </si>
  <si>
    <t>55dcc0e4</t>
  </si>
  <si>
    <t>0ddbe7ba-e0b1-4b23-93b5-2208d16f129f</t>
  </si>
  <si>
    <t>48a7f289</t>
  </si>
  <si>
    <t>b0a20ba3-035e-430b-a3df-b571c1fa5575</t>
  </si>
  <si>
    <t>9ea9d9a9</t>
  </si>
  <si>
    <t>404132c1-96ee-4d38-aa56-a9243d364cd8</t>
  </si>
  <si>
    <t>a2a1dd5d</t>
  </si>
  <si>
    <t>e3742888-3074-4802-bfcb-670fcb785afc</t>
  </si>
  <si>
    <t>679cf60e</t>
  </si>
  <si>
    <t>bf8890fc-c715-44c8-9fa3-76d3fd16af56</t>
  </si>
  <si>
    <t>c17b6043</t>
  </si>
  <si>
    <t>eece7d08-453d-4d68-8706-f29c9176da02</t>
  </si>
  <si>
    <t>11fe9465</t>
  </si>
  <si>
    <t>74d46bf3-c0c7-4b04-a1f4-8c11554f6d1d</t>
  </si>
  <si>
    <t>b393c13a</t>
  </si>
  <si>
    <t>9f2460c1-60cc-492c-8591-9e0f1a01985d</t>
  </si>
  <si>
    <t>e4cfc38e</t>
  </si>
  <si>
    <t>3a5b015c-bf04-4714-bf77-ad422051c4de</t>
  </si>
  <si>
    <t>394fe323</t>
  </si>
  <si>
    <t>2ebf89d4-4dcb-47b9-bd22-2990f2666810</t>
  </si>
  <si>
    <t>e487e161</t>
  </si>
  <si>
    <t>6b7814df-a242-412e-a5e4-fc5a9612b5fe</t>
  </si>
  <si>
    <t>e0e2a560</t>
  </si>
  <si>
    <t>6887abfc-1f89-4a13-bd4e-4a81474cd3ce</t>
  </si>
  <si>
    <t>5f110e5c</t>
  </si>
  <si>
    <t>339fb287-fb58-438f-bcc3-9f0e25cb311c</t>
  </si>
  <si>
    <t>131d24de</t>
  </si>
  <si>
    <t>ba86d961-dc7f-46f9-8333-65fb3a21a26b</t>
  </si>
  <si>
    <t>268fe7ff</t>
  </si>
  <si>
    <t>4bad1b96-a649-4d88-9640-648ac3b07560</t>
  </si>
  <si>
    <t>570e4659</t>
  </si>
  <si>
    <t>60440a2b-8858-4c7a-be29-a508e8a989ad</t>
  </si>
  <si>
    <t>6671b261</t>
  </si>
  <si>
    <t>47ec650a-77f9-461a-bc92-32f33c42ffa4</t>
  </si>
  <si>
    <t>b1b3d661</t>
  </si>
  <si>
    <t>f805a77d-8ebb-42db-bc00-611e60bce634</t>
  </si>
  <si>
    <t>a1c99538</t>
  </si>
  <si>
    <t>c34efcdb-10dd-4ad9-bb46-b3e1099764d8</t>
  </si>
  <si>
    <t>601e430b</t>
  </si>
  <si>
    <t>73436548-33a8-43a2-b0da-29f2b391deba</t>
  </si>
  <si>
    <t>368168af</t>
  </si>
  <si>
    <t>c841b484-4838-4d7c-8b0f-61404d84c34a</t>
  </si>
  <si>
    <t>2caca0cf</t>
  </si>
  <si>
    <t>b2678ba2-b5c9-4b81-8697-284168775c91</t>
  </si>
  <si>
    <t>92d72cf5</t>
  </si>
  <si>
    <t>096fc882-1750-4c10-84a2-756864b73c0a</t>
  </si>
  <si>
    <t>1ebfae68</t>
  </si>
  <si>
    <t>b394f28e-e827-4437-8650-2a6e266b1be1</t>
  </si>
  <si>
    <t>41947cb1</t>
  </si>
  <si>
    <t>980f7069-2c55-4059-a751-95fb8759ffcd</t>
  </si>
  <si>
    <t>6ec9990d</t>
  </si>
  <si>
    <t>474d0c1d-e5ba-4210-9a4a-d0203bc1a7cb</t>
  </si>
  <si>
    <t>91e969bd</t>
  </si>
  <si>
    <t>aed710a3-58f6-480b-922b-0c29995ccd7a</t>
  </si>
  <si>
    <t>942ec718</t>
  </si>
  <si>
    <t>ac68cd93-624e-4db5-9579-62622166aa21</t>
  </si>
  <si>
    <t>6b9ecfad</t>
  </si>
  <si>
    <t>936e964a-f4b8-47a1-ad1f-6f6194279bfd</t>
  </si>
  <si>
    <t>d614fced</t>
  </si>
  <si>
    <t>c7cabacb-73b5-43dd-ad32-736b5738402a</t>
  </si>
  <si>
    <t>1f938699</t>
  </si>
  <si>
    <t>7a1e6fc0-553f-46c2-b590-b82b3bc5e319</t>
  </si>
  <si>
    <t>f53a7ded</t>
  </si>
  <si>
    <t>45b42a13-3b8f-45f1-a217-d1e1b658113b</t>
  </si>
  <si>
    <t>289f25bb</t>
  </si>
  <si>
    <t>673f5dee-340d-4749-91d2-2820198f536b</t>
  </si>
  <si>
    <t>27fe19d4</t>
  </si>
  <si>
    <t>f50abe5d-ac70-47b1-afc7-fe1442be6b2b</t>
  </si>
  <si>
    <t>bbe4c0c0</t>
  </si>
  <si>
    <t>94d0b35a-a573-494b-9998-e593fe942ad2</t>
  </si>
  <si>
    <t>4c8ab393</t>
  </si>
  <si>
    <t>a4a944b6-2d58-4c17-a867-8dbcfb197a7e</t>
  </si>
  <si>
    <t>035d9faf</t>
  </si>
  <si>
    <t>4321847d-23e1-4299-90c4-4c96204846b3</t>
  </si>
  <si>
    <t>97372241</t>
  </si>
  <si>
    <t>ca0c0466-235c-44ac-83bc-f07caef88074</t>
  </si>
  <si>
    <t>90700ed4</t>
  </si>
  <si>
    <t>37fea943-9008-46ef-8644-4bf0c4ffd8bd</t>
  </si>
  <si>
    <t>4ae555eb</t>
  </si>
  <si>
    <t>db2e8463-60fe-469a-bae1-21d414669694</t>
  </si>
  <si>
    <t>72ef46a8</t>
  </si>
  <si>
    <t>b6c5e6ea-8050-4eb3-9da4-3418686cfb6c</t>
  </si>
  <si>
    <t>aa271d0d</t>
  </si>
  <si>
    <t>7a148b09-5d1b-41b7-9df4-2b777f8802c0</t>
  </si>
  <si>
    <t>bc7c8c8b</t>
  </si>
  <si>
    <t>b32a35a5-be1d-4f40-941f-e4c42c6a1590</t>
  </si>
  <si>
    <t>856a7abe</t>
  </si>
  <si>
    <t>7465bb59-a896-45ba-ace0-ddd5f76524cd</t>
  </si>
  <si>
    <t>1581edf4</t>
  </si>
  <si>
    <t>5f0f5b45-c2aa-411d-87dd-a197bcf5c328</t>
  </si>
  <si>
    <t>015baccf</t>
  </si>
  <si>
    <t>e9163cd3-e507-4270-b0c7-d94fe4ac5e30</t>
  </si>
  <si>
    <t>fb56d358</t>
  </si>
  <si>
    <t>ae67945a-1c87-4af8-92e0-705f161ce47a</t>
  </si>
  <si>
    <t>99e7da4f</t>
  </si>
  <si>
    <t>678edf3f-c551-42d3-894c-7c5f6d1f6425</t>
  </si>
  <si>
    <t>72d42f07</t>
  </si>
  <si>
    <t>72c192ca-3712-4365-8a6f-518ed7c34ee0</t>
  </si>
  <si>
    <t>3251b4bf</t>
  </si>
  <si>
    <t>9a8a4456-3a7c-4f07-98e9-dccb564af907</t>
  </si>
  <si>
    <t>84d46e9d</t>
  </si>
  <si>
    <t>bc9b840d-2ee3-4126-862e-98901306cc88</t>
  </si>
  <si>
    <t>b87ad3ff</t>
  </si>
  <si>
    <t>6bb35141-0867-4dc9-b2a8-5078312d9722</t>
  </si>
  <si>
    <t>5cf86b23</t>
  </si>
  <si>
    <t>e81d9ceb-0a19-4fde-b19e-25641b81d924</t>
  </si>
  <si>
    <t>071d0264</t>
  </si>
  <si>
    <t>8f89b88c-0a45-406a-8db5-cf60f3971b3b</t>
  </si>
  <si>
    <t>2f0e6c9c</t>
  </si>
  <si>
    <t>50c4c799-e66a-4bf6-9ae2-983a6a1029be</t>
  </si>
  <si>
    <t>405e7542</t>
  </si>
  <si>
    <t>15788dee-a18a-473d-af73-d70494211316</t>
  </si>
  <si>
    <t>79232558</t>
  </si>
  <si>
    <t>0f1fa282-bf5a-45d4-b1ff-3d27d49b6d1d</t>
  </si>
  <si>
    <t>be6b6cd3</t>
  </si>
  <si>
    <t>fb10b55c-af7f-4ea9-b168-44723cb0ad6d</t>
  </si>
  <si>
    <t>33fcd58f</t>
  </si>
  <si>
    <t>72a75995-f43c-4e73-a821-b48127fab326</t>
  </si>
  <si>
    <t>fe19e0b9</t>
  </si>
  <si>
    <t>b73824b4-ea0d-4b00-9b2f-2dfc1c73cdc9</t>
  </si>
  <si>
    <t>80f3d609</t>
  </si>
  <si>
    <t>a1b9c669-3187-41a4-8206-2a9f9fb7d93c</t>
  </si>
  <si>
    <t>fcbeaf08</t>
  </si>
  <si>
    <t>6cf75f9c-d711-4f96-9582-3d61fecbf666</t>
  </si>
  <si>
    <t>1f317309</t>
  </si>
  <si>
    <t>c7e5afc1-6c58-453b-9f85-8174a54bdf7a</t>
  </si>
  <si>
    <t>8f6d727f</t>
  </si>
  <si>
    <t>40409a58-b843-47f1-bd5c-aeba8e0c8f33</t>
  </si>
  <si>
    <t>33d2f8ca</t>
  </si>
  <si>
    <t>a893fadc-ca01-4f35-a342-6aea559c86a3</t>
  </si>
  <si>
    <t>b2dc93c7</t>
  </si>
  <si>
    <t>883fa889-b773-4b68-86cf-6b236bf4ac0f</t>
  </si>
  <si>
    <t>7e21a572</t>
  </si>
  <si>
    <t>78e36510-0e63-4a95-a632-b8e986dc382a</t>
  </si>
  <si>
    <t>7ec230de</t>
  </si>
  <si>
    <t>23221bf4-cb98-4a94-b57a-0061fcf4124d</t>
  </si>
  <si>
    <t>9d9c2354</t>
  </si>
  <si>
    <t>90a428ad-841b-4c06-ad9c-16434a8203ad</t>
  </si>
  <si>
    <t>5019e89e</t>
  </si>
  <si>
    <t>dc1d2dd4-750a-40ee-a569-8068967f7b26</t>
  </si>
  <si>
    <t>15de0dcd</t>
  </si>
  <si>
    <t>c4ad5c3a-177c-44d4-a474-ba0b5bc14ace</t>
  </si>
  <si>
    <t>ec59279b</t>
  </si>
  <si>
    <t>e6031452-14aa-4016-b4bd-d4c07733dfe2</t>
  </si>
  <si>
    <t>cfe437b2</t>
  </si>
  <si>
    <t>d3ebacc0-974d-454f-ad67-86032e8e1bbb</t>
  </si>
  <si>
    <t>9cd3defc</t>
  </si>
  <si>
    <t>90669219-5ca2-4b55-8c79-89b754616344</t>
  </si>
  <si>
    <t>b6512dd9</t>
  </si>
  <si>
    <t>19c1f7d8-b14a-44d8-a9a7-79a06db4cba0</t>
  </si>
  <si>
    <t>92f0ab54</t>
  </si>
  <si>
    <t>023205e0-3230-4eff-ac92-0225d45677ab</t>
  </si>
  <si>
    <t>98e2f907</t>
  </si>
  <si>
    <t>7f0f65ff-2d1a-41a3-b026-783f6b6a637e</t>
  </si>
  <si>
    <t>b49601c3</t>
  </si>
  <si>
    <t>abdafdd0-87c9-4634-9d5f-066b76a237d5</t>
  </si>
  <si>
    <t>96057f6e</t>
  </si>
  <si>
    <t>26818a8b-c006-401d-8af1-9289deff8db2</t>
  </si>
  <si>
    <t>433c3b35</t>
  </si>
  <si>
    <t>ee71394f-5492-4963-aa5a-90bea569e1b4</t>
  </si>
  <si>
    <t>e348eebd</t>
  </si>
  <si>
    <t>2fe3352b-579e-4ae3-950a-f5e9eeddc6b4</t>
  </si>
  <si>
    <t>ff2f3d98</t>
  </si>
  <si>
    <t>f8dfa5a1-e7ca-4252-8d2d-dccfd00b1d0f</t>
  </si>
  <si>
    <t>e14c90a4</t>
  </si>
  <si>
    <t>13b61b75-8457-432f-855a-b2378f5dd71c</t>
  </si>
  <si>
    <t>f2dd1e2c</t>
  </si>
  <si>
    <t>f97bc46b-2ed7-4959-8351-51596b52b14c</t>
  </si>
  <si>
    <t>4215b11d</t>
  </si>
  <si>
    <t>5ebc8a79-5c01-4cf1-ac95-997e7a06879b</t>
  </si>
  <si>
    <t>4883875f</t>
  </si>
  <si>
    <t>6545759d-8eb2-41fd-8965-410177b6487f</t>
  </si>
  <si>
    <t>9b719ac1</t>
  </si>
  <si>
    <t>958f8f46-e560-43c5-b139-3f7f2a7485a7</t>
  </si>
  <si>
    <t>c0cd15c7</t>
  </si>
  <si>
    <t>ef2c0c86-a5ba-46e9-89b3-610657d84102</t>
  </si>
  <si>
    <t>53df1c91</t>
  </si>
  <si>
    <t>a1f7b860-f315-4e09-8565-e34983f6e28d</t>
  </si>
  <si>
    <t>0c547d24</t>
  </si>
  <si>
    <t>6716fdff-6f37-4de8-8134-265ab484d7d9</t>
  </si>
  <si>
    <t>d57f771c</t>
  </si>
  <si>
    <t>c477e000-f78a-4c2c-afbd-53f200cb5f05</t>
  </si>
  <si>
    <t>af8c0ee9</t>
  </si>
  <si>
    <t>3d7de7dc-8795-42ad-8f7d-f184da712479</t>
  </si>
  <si>
    <t>3422bdbc</t>
  </si>
  <si>
    <t>dd16cc63-b2ca-4dea-a44e-38a9d62c5cc6</t>
  </si>
  <si>
    <t>bd64cf7b</t>
  </si>
  <si>
    <t>551fbef9-9e7c-4cd4-8e35-1effc21e5965</t>
  </si>
  <si>
    <t>c245738d</t>
  </si>
  <si>
    <t>2e8af0bd-ccf1-49ad-9671-5a470c23bf9c</t>
  </si>
  <si>
    <t>5f89889b</t>
  </si>
  <si>
    <t>51e03b73-dcf4-4490-8dc2-df0539c98f5c</t>
  </si>
  <si>
    <t>54421ea5</t>
  </si>
  <si>
    <t>9531732c-2281-470f-8490-46c4175d2897</t>
  </si>
  <si>
    <t>ead7ebf4</t>
  </si>
  <si>
    <t>d97e6a82-b418-42ad-96a6-5caec9b03078</t>
  </si>
  <si>
    <t>4053a345</t>
  </si>
  <si>
    <t>08306d31-c164-4789-a8ed-22acd701c034</t>
  </si>
  <si>
    <t>7d813a0c</t>
  </si>
  <si>
    <t>2af8ef16-01ac-49d4-94ec-a9171fc2c58c</t>
  </si>
  <si>
    <t>afa14029</t>
  </si>
  <si>
    <t>9fbc5616-8c61-45bb-96f4-a0d8bfc27a63</t>
  </si>
  <si>
    <t>4708dd49</t>
  </si>
  <si>
    <t>dc334d65-cee4-43b3-b12b-e35a257d64c1</t>
  </si>
  <si>
    <t>35efc1c7</t>
  </si>
  <si>
    <t>43d5d0ac-6fec-4af8-a891-ca242012b980</t>
  </si>
  <si>
    <t>79eaba19</t>
  </si>
  <si>
    <t>dce7e7b4-5906-4133-928f-4b954f658728</t>
  </si>
  <si>
    <t>a1bf8044</t>
  </si>
  <si>
    <t>3e60ea19-683c-4967-a720-04ba9859a559</t>
  </si>
  <si>
    <t>a98b4e42</t>
  </si>
  <si>
    <t>f96fba2f-126a-43ae-9e6a-77c5ed8980e6</t>
  </si>
  <si>
    <t>5ebc8c45</t>
  </si>
  <si>
    <t>732e18ac-bcba-4f93-a776-8ed6ab131be6</t>
  </si>
  <si>
    <t>d7ebbab0</t>
  </si>
  <si>
    <t>4cc37cfe-d3c0-490d-ba1d-7f868c0c512c</t>
  </si>
  <si>
    <t>46b7d21f</t>
  </si>
  <si>
    <t>1810ec0d-c231-40c3-b515-b2c00edbd485</t>
  </si>
  <si>
    <t>19d0ba21</t>
  </si>
  <si>
    <t>5bfcb5a3-c44b-4352-8c0d-3c1eecbea2cd</t>
  </si>
  <si>
    <t>3c3b2b39</t>
  </si>
  <si>
    <t>9b6d18bd-21fe-4f1d-a0c1-5cfc49a1e04f</t>
  </si>
  <si>
    <t>68fabafd</t>
  </si>
  <si>
    <t>22aa1b14-a41f-4c5f-bbda-2c4289cbc53d</t>
  </si>
  <si>
    <t>aadea855</t>
  </si>
  <si>
    <t>4d98dab6-2d67-45b8-940a-da170107a005</t>
  </si>
  <si>
    <t>5e37f742</t>
  </si>
  <si>
    <t>6c385153-d54f-4472-899e-55ec72a37c65</t>
  </si>
  <si>
    <t>491a5065</t>
  </si>
  <si>
    <t>314ebd51-7830-42fd-b1d7-d0e378f85960</t>
  </si>
  <si>
    <t>5a4ce4b6</t>
  </si>
  <si>
    <t>2e75fc96-45f7-4a25-a840-6cdeeea4281d</t>
  </si>
  <si>
    <t>6f4edb29</t>
  </si>
  <si>
    <t>eee667f3-9ec1-48ab-8793-aa38b0d45a2d</t>
  </si>
  <si>
    <t>54eaa341</t>
  </si>
  <si>
    <t>4eedd2d6-cb74-4b34-b557-de04dae11537</t>
  </si>
  <si>
    <t>79ea6d3d</t>
  </si>
  <si>
    <t>03218116-902c-4c22-8001-141ccb7d8885</t>
  </si>
  <si>
    <t>294b9a85</t>
  </si>
  <si>
    <t>a2a5ad24-668c-4fc5-a9c3-e8810be93c35</t>
  </si>
  <si>
    <t>d8006826</t>
  </si>
  <si>
    <t>596582fe-c3ec-4732-8ee5-9b5d185a19cb</t>
  </si>
  <si>
    <t>f63879dc</t>
  </si>
  <si>
    <t>4363483a-e388-41e2-bcce-34ee24df4efe</t>
  </si>
  <si>
    <t>aa1638c3</t>
  </si>
  <si>
    <t>2fc8bef4-4425-48d4-844e-3b2316b3ba63</t>
  </si>
  <si>
    <t>993a16cf</t>
  </si>
  <si>
    <t>3f4b8c95-a12a-46b8-ae0e-e7b41f1080c7</t>
  </si>
  <si>
    <t>5f91f106</t>
  </si>
  <si>
    <t>b6c87579-44b5-41cf-9c49-ddcf2340b9d3</t>
  </si>
  <si>
    <t>caa65242</t>
  </si>
  <si>
    <t>055f2c6c-6a35-474f-b046-3b2454bd8992</t>
  </si>
  <si>
    <t>2888dbae</t>
  </si>
  <si>
    <t>f04ada66-40ed-4bfe-905c-ca60f5733ab8</t>
  </si>
  <si>
    <t>97b6f2ed</t>
  </si>
  <si>
    <t>dbe73441-8d59-4d0f-8849-b06fba1ad767</t>
  </si>
  <si>
    <t>03acd5a2</t>
  </si>
  <si>
    <t>b2066e86-e453-48ba-8764-a67abd01a1e3</t>
  </si>
  <si>
    <t>dd1cbed0</t>
  </si>
  <si>
    <t>d003422a-e969-48be-9868-88ab644a13c8</t>
  </si>
  <si>
    <t>ef630151</t>
  </si>
  <si>
    <t>ae142369-6515-4797-a4ae-b7603908cda1</t>
  </si>
  <si>
    <t>ffb64bae</t>
  </si>
  <si>
    <t>f5baf97f-36fd-4714-aac0-3adda348cadb</t>
  </si>
  <si>
    <t>bd4fc8cd</t>
  </si>
  <si>
    <t>d6a8cf53-ad5c-4666-b90f-24770083c80c</t>
  </si>
  <si>
    <t>d7292531</t>
  </si>
  <si>
    <t>44c6a1f0-b61c-47ea-96ab-273decfdfe53</t>
  </si>
  <si>
    <t>c8b3dcb0</t>
  </si>
  <si>
    <t>ea90f066-814f-429a-ba5d-633347c126f0</t>
  </si>
  <si>
    <t>543012e7</t>
  </si>
  <si>
    <t>5e362d54-7d45-439a-b13f-57cab9777f39</t>
  </si>
  <si>
    <t>173fa464</t>
  </si>
  <si>
    <t>f2e31a8f-994c-43a3-a675-0778e4ed448f</t>
  </si>
  <si>
    <t>59d5ecbb</t>
  </si>
  <si>
    <t>40037f68-3a11-4537-a990-a0f1b114ee4c</t>
  </si>
  <si>
    <t>12110138</t>
  </si>
  <si>
    <t>49dd9db6-eb0b-43dc-aa1d-581a392d637c</t>
  </si>
  <si>
    <t>ca958eda</t>
  </si>
  <si>
    <t>6d815525-7fc6-4004-9682-fa54fc6a0155</t>
  </si>
  <si>
    <t>77ae1940</t>
  </si>
  <si>
    <t>44a132ae-f69b-4d02-a2e8-eb259afbb0d3</t>
  </si>
  <si>
    <t>8f6875df</t>
  </si>
  <si>
    <t>e8b1d465-4b13-4e04-8d88-0773d7eedbd7</t>
  </si>
  <si>
    <t>6aafa96d</t>
  </si>
  <si>
    <t>e261d253-c1c4-400d-bc25-c4f763a84879</t>
  </si>
  <si>
    <t>e99c871b</t>
  </si>
  <si>
    <t>5234ea7e-64e2-4b68-901f-c2f7bbeebf55</t>
  </si>
  <si>
    <t>0d16bb24</t>
  </si>
  <si>
    <t>0a8a16a1-11b0-429d-ace8-6d5fa730b535</t>
  </si>
  <si>
    <t>3c83c330</t>
  </si>
  <si>
    <t>6cae0fc4-4330-4b33-89c1-7c90e895a892</t>
  </si>
  <si>
    <t>17d041ae</t>
  </si>
  <si>
    <t>1db61feb-757b-4c9f-9a88-75172895da49</t>
  </si>
  <si>
    <t>94968ecb</t>
  </si>
  <si>
    <t>39614f55-dd6e-4510-b773-22d16f559719</t>
  </si>
  <si>
    <t>37ad9c3a</t>
  </si>
  <si>
    <t>e411990e-1180-4972-a31a-c5548732b672</t>
  </si>
  <si>
    <t>07b6cdb7</t>
  </si>
  <si>
    <t>660c955d-85e6-4ac1-ba7c-ebd025d6250b</t>
  </si>
  <si>
    <t>dcb1e6ec</t>
  </si>
  <si>
    <t>1997cc50-8f20-4496-8a15-ee7c8fe89d5a</t>
  </si>
  <si>
    <t>9528945b</t>
  </si>
  <si>
    <t>fa9838cc-9fcb-4c85-81e7-562632c2d618</t>
  </si>
  <si>
    <t>8618c168</t>
  </si>
  <si>
    <t>bcb87af8-0819-4d2c-b135-2dd9cdb045bb</t>
  </si>
  <si>
    <t>72420a1f</t>
  </si>
  <si>
    <t>15b45876-3ee9-4cb2-aa53-1e2de32c0c95</t>
  </si>
  <si>
    <t>97d6aec1</t>
  </si>
  <si>
    <t>11ab92c5-f2df-4c01-b78f-5806dd1bc359</t>
  </si>
  <si>
    <t>1044d01d</t>
  </si>
  <si>
    <t>b0c44c2f-6ded-4a54-abfe-3854ea18981c</t>
  </si>
  <si>
    <t>101b87a7</t>
  </si>
  <si>
    <t>b0ff2be9-ff9c-4929-b40a-09b3e81f1419</t>
  </si>
  <si>
    <t>d04a2ff8</t>
  </si>
  <si>
    <t>5c5b1e02-ba0d-4c7f-af73-c191955ffa38</t>
  </si>
  <si>
    <t>9fbd42ef</t>
  </si>
  <si>
    <t>88f4af28-40a8-4a22-9349-5059591b0987</t>
  </si>
  <si>
    <t>10f04dba</t>
  </si>
  <si>
    <t>4e8d3ed2-2b7a-47ed-a783-b72cadcb424c</t>
  </si>
  <si>
    <t>0f26c46f</t>
  </si>
  <si>
    <t>eb92260d-97db-4a3d-a222-91759c057923</t>
  </si>
  <si>
    <t>3ad6a742</t>
  </si>
  <si>
    <t>c2fd269c-2164-470c-8cf1-b7876291cc71</t>
  </si>
  <si>
    <t>5740fef7</t>
  </si>
  <si>
    <t>848b1f67-9464-4b8e-ba29-ac2d0026d629</t>
  </si>
  <si>
    <t>644704f5</t>
  </si>
  <si>
    <t>faf14f3f-0cac-44c8-a299-055485cc010d</t>
  </si>
  <si>
    <t>77b0c2ee</t>
  </si>
  <si>
    <t>1fc72f8f-058b-4c80-b4e2-d4a67ffc7738</t>
  </si>
  <si>
    <t>9744f470</t>
  </si>
  <si>
    <t>ac5be649-ff2c-4d76-8193-07c7e0a77d89</t>
  </si>
  <si>
    <t>7bb20b9a</t>
  </si>
  <si>
    <t>6e2aade3-c7cd-40a6-8902-8416bb9f13ab</t>
  </si>
  <si>
    <t>4191cde1</t>
  </si>
  <si>
    <t>89ed4083-dbab-4522-a983-4af3ed8a01c7</t>
  </si>
  <si>
    <t>370ee1bd</t>
  </si>
  <si>
    <t>b1c297cc-0358-4111-971a-e73be6c103d2</t>
  </si>
  <si>
    <t>bbd12d43</t>
  </si>
  <si>
    <t>4ccde571-09cc-450a-b2b9-ab3c7dc1f277</t>
  </si>
  <si>
    <t>6b47e5ad</t>
  </si>
  <si>
    <t>f0ede366-22f1-4b1f-a798-33033d7de190</t>
  </si>
  <si>
    <t>87aa6ad8</t>
  </si>
  <si>
    <t>aa006c6e-a9bf-4bb9-b627-574ed79914b1</t>
  </si>
  <si>
    <t>d1802a76</t>
  </si>
  <si>
    <t>5be43b2c-e220-4cf2-bdbf-6d8cb971e6f0</t>
  </si>
  <si>
    <t>38e19b41</t>
  </si>
  <si>
    <t>52978934-c75c-496a-91a6-23c15b5362ce</t>
  </si>
  <si>
    <t>2c7cbb69</t>
  </si>
  <si>
    <t>c3c86607-acf8-4c57-b0fe-7e68de52e65d</t>
  </si>
  <si>
    <t>76fba6ec</t>
  </si>
  <si>
    <t>87dc8aa4-b8b1-4277-9965-ec9dd0dd5bc9</t>
  </si>
  <si>
    <t>786eac18</t>
  </si>
  <si>
    <t>fcc0a2ab-8098-43e1-8f51-9bc243b4131d</t>
  </si>
  <si>
    <t>2df0abff</t>
  </si>
  <si>
    <t>03c26923-bcaa-44d0-a3f3-5dc5731d59d1</t>
  </si>
  <si>
    <t>ade612f0</t>
  </si>
  <si>
    <t>5c5a1d24-9e42-4e5e-ab9c-634c8e070a7c</t>
  </si>
  <si>
    <t>3cc3b866</t>
  </si>
  <si>
    <t>e445a096-6b60-482b-8b46-54daff8f81e7</t>
  </si>
  <si>
    <t>c229d1a4</t>
  </si>
  <si>
    <t>3c49d305-2994-4a97-9c33-b558134ada7b</t>
  </si>
  <si>
    <t>57bc1d62</t>
  </si>
  <si>
    <t>4fa746cb-c28a-4247-a210-0510a7a8bcee</t>
  </si>
  <si>
    <t>3aa9c322</t>
  </si>
  <si>
    <t>cffbac6f-aafb-4f8e-9c89-c87bb0264ae4</t>
  </si>
  <si>
    <t>033672bf</t>
  </si>
  <si>
    <t>629e033c-83f1-40c5-b8bc-53b0ad62d6f8</t>
  </si>
  <si>
    <t>a2852840</t>
  </si>
  <si>
    <t>c62b3992-6343-4229-8fc9-1c654717282b</t>
  </si>
  <si>
    <t>49892af8</t>
  </si>
  <si>
    <t>f0356d6a-1dca-49e0-9f00-b8bf883eb07f</t>
  </si>
  <si>
    <t>c7539a13</t>
  </si>
  <si>
    <t>ac0ffff6-e65a-4396-af47-c1b33d4e47cc</t>
  </si>
  <si>
    <t>0ef53652</t>
  </si>
  <si>
    <t>9f1f2f4a-d11e-49dd-bab3-f43ef389d252</t>
  </si>
  <si>
    <t>809dee7b</t>
  </si>
  <si>
    <t>c977a6b3-e93a-4146-8b1e-f080fda61c2e</t>
  </si>
  <si>
    <t>3fa52cfc</t>
  </si>
  <si>
    <t>c67d56c1-3747-462e-b167-1e7e2dea77b5</t>
  </si>
  <si>
    <t>91112c7d</t>
  </si>
  <si>
    <t>83fe4cea-ed58-4c69-a460-debe1a7220b1</t>
  </si>
  <si>
    <t>714c3463</t>
  </si>
  <si>
    <t>7c61616c-94e3-4c34-add3-8a5d91702e23</t>
  </si>
  <si>
    <t>14120597</t>
  </si>
  <si>
    <t>eb54b74d-e9a3-47ab-8538-b5bcaf2e4ddd</t>
  </si>
  <si>
    <t>57fac518</t>
  </si>
  <si>
    <t>d736b6cc-00cc-4436-b713-6f80a4ff4b53</t>
  </si>
  <si>
    <t>f0149fc4</t>
  </si>
  <si>
    <t>af089b3a-1561-456e-af14-a840da276425</t>
  </si>
  <si>
    <t>43151ab6</t>
  </si>
  <si>
    <t>6b3929fa-c04d-4bcf-9bff-51f32f66aff2</t>
  </si>
  <si>
    <t>3acb01fb</t>
  </si>
  <si>
    <t>3cea0a0f-2312-42a5-a2b5-21cbebd37db1</t>
  </si>
  <si>
    <t>23e12611</t>
  </si>
  <si>
    <t>7bb60a4d-3125-4140-9c8a-40be7958db4c</t>
  </si>
  <si>
    <t>1df19c51</t>
  </si>
  <si>
    <t>281d931e-1bff-4dc1-9764-28ba8a5f8ea7</t>
  </si>
  <si>
    <t>0db4f4c6</t>
  </si>
  <si>
    <t>152492e4-f7ec-4159-8acf-7d8949d35ef5</t>
  </si>
  <si>
    <t>94527f08</t>
  </si>
  <si>
    <t>d3bd2a12-7b58-47e6-bf52-809f3c46c498</t>
  </si>
  <si>
    <t>9a554ed9</t>
  </si>
  <si>
    <t>85869e68-1363-4359-87a5-0ec0c2e10cab</t>
  </si>
  <si>
    <t>d51c42a5</t>
  </si>
  <si>
    <t>9657c781-9957-4d9b-8e4a-f7886a5f828d</t>
  </si>
  <si>
    <t>82036796</t>
  </si>
  <si>
    <t>29227f0c-9c6b-4cbb-9f1d-cb4c1f3d5a7c</t>
  </si>
  <si>
    <t>6e58a0a4</t>
  </si>
  <si>
    <t>b588c9d6-186f-4cab-a1d2-c86655c9c6b5</t>
  </si>
  <si>
    <t>cb291955</t>
  </si>
  <si>
    <t>35f77567-916e-4d62-b2ba-8d705c7833b4</t>
  </si>
  <si>
    <t>227a01e7</t>
  </si>
  <si>
    <t>fc443445-94bb-44a5-bec7-018f9295d9a7</t>
  </si>
  <si>
    <t>f7cfb30a</t>
  </si>
  <si>
    <t>90096048-746a-4ef0-8122-79b7be2fe19b</t>
  </si>
  <si>
    <t>b42f4385</t>
  </si>
  <si>
    <t>78115bf5-2010-4151-8276-640fb3f20ee2</t>
  </si>
  <si>
    <t>d21958d4</t>
  </si>
  <si>
    <t>39686f19-2f80-4f48-b1c8-d3ac22c4fe63</t>
  </si>
  <si>
    <t>ab944fb6</t>
  </si>
  <si>
    <t>da4e5c03-0dde-4fb8-b8f2-a84b126fbaaa</t>
  </si>
  <si>
    <t>bf71fbc5</t>
  </si>
  <si>
    <t>54933763-a296-431b-82c5-b268022f5a4b</t>
  </si>
  <si>
    <t>77deeecf</t>
  </si>
  <si>
    <t>0ce0990f-aa65-4e2c-b79a-2148dd1a3408</t>
  </si>
  <si>
    <t>3cbb4758</t>
  </si>
  <si>
    <t>3aab6de0-7f61-49c2-a971-26e04aac320e</t>
  </si>
  <si>
    <t>52cbcbb4</t>
  </si>
  <si>
    <t>48bdfdc4-519d-42ed-a63e-37cd75f6c57d</t>
  </si>
  <si>
    <t>bf6dbad5</t>
  </si>
  <si>
    <t>9811715b-c3b9-408f-80e6-9230740991d2</t>
  </si>
  <si>
    <t>3274fe4d</t>
  </si>
  <si>
    <t>e078229f-0132-4bfe-a195-c7bd31d87f7c</t>
  </si>
  <si>
    <t>77a0b5c9</t>
  </si>
  <si>
    <t>c513c3cc-74ce-4e83-8b82-71cba3798d63</t>
  </si>
  <si>
    <t>7e803c52</t>
  </si>
  <si>
    <t>1d36ab35-b629-48b5-a7f4-a5b7d43e57be</t>
  </si>
  <si>
    <t>c3aaea6d</t>
  </si>
  <si>
    <t>a884e7f4-fc89-4443-b9d7-3452fa1170dc</t>
  </si>
  <si>
    <t>015440ce</t>
  </si>
  <si>
    <t>09520d6a-9fab-475c-a23c-21bf8073c53a</t>
  </si>
  <si>
    <t>13e61152</t>
  </si>
  <si>
    <t>84e62d17-4d03-4ffd-9eaf-a413b7b4b872</t>
  </si>
  <si>
    <t>46d08e12</t>
  </si>
  <si>
    <t>71eb6b8e-3cb0-47e7-a021-a23a6aa4e1b1</t>
  </si>
  <si>
    <t>7032a90d</t>
  </si>
  <si>
    <t>95cda359-d83e-44f8-85e8-c5dfb9ff3e3f</t>
  </si>
  <si>
    <t>713566ae</t>
  </si>
  <si>
    <t>3848976c-d584-40db-92ab-9cab27d9ebbe</t>
  </si>
  <si>
    <t>d1025e70</t>
  </si>
  <si>
    <t>d6767b05-7b3d-4993-915e-3a4610c876d6</t>
  </si>
  <si>
    <t>850f7d8c</t>
  </si>
  <si>
    <t>d51d331f-d29d-402d-a43a-7e320171668c</t>
  </si>
  <si>
    <t>645c6553</t>
  </si>
  <si>
    <t>825a0dcd-341a-4032-9b19-aafb640a5399</t>
  </si>
  <si>
    <t>f5eb09a7</t>
  </si>
  <si>
    <t>28c3b9fb-d713-43b7-be3c-db175b72ce36</t>
  </si>
  <si>
    <t>d644b30e</t>
  </si>
  <si>
    <t>a39025d8-b2e0-4f24-80e6-2f3dd989a195</t>
  </si>
  <si>
    <t>9542c311</t>
  </si>
  <si>
    <t>e09ce531-6777-4498-a594-c85467cdf7ff</t>
  </si>
  <si>
    <t>9e6361f7</t>
  </si>
  <si>
    <t>a05cc772-a958-4715-9b33-49158f2d255c</t>
  </si>
  <si>
    <t>387f863e</t>
  </si>
  <si>
    <t>bc7a0490-9f5b-49d2-9930-236cd6a3f8f7</t>
  </si>
  <si>
    <t>337eb4b0</t>
  </si>
  <si>
    <t>3b4e62ca-714b-4693-b53d-fcebcde4b3b8</t>
  </si>
  <si>
    <t>7ce6427f</t>
  </si>
  <si>
    <t>be670eda-4d6d-4694-8a34-2c79d6b6bdce</t>
  </si>
  <si>
    <t>75f23566</t>
  </si>
  <si>
    <t>1a14f389-5b99-4c34-a3e8-fed7641335bb</t>
  </si>
  <si>
    <t>b9a2558b</t>
  </si>
  <si>
    <t>51d43f1a-325a-4eb8-9c9b-161e8e1b0518</t>
  </si>
  <si>
    <t>762ab251</t>
  </si>
  <si>
    <t>4ec9b95a-986e-470e-9d44-9f3a76a6313f</t>
  </si>
  <si>
    <t>34cfd818</t>
  </si>
  <si>
    <t>11868609-f3c2-421e-a4f2-1b0d560519e5</t>
  </si>
  <si>
    <t>8b9179cd</t>
  </si>
  <si>
    <t>4b183222-407e-4a9d-a719-24801087c7b7</t>
  </si>
  <si>
    <t>a4d037c4</t>
  </si>
  <si>
    <t>67b7bb03-f39f-4c17-b050-68dc501d513c</t>
  </si>
  <si>
    <t>9a3527ef</t>
  </si>
  <si>
    <t>e862a375-1b35-4cfa-9c19-5dde57f00a8e</t>
  </si>
  <si>
    <t>067c044b</t>
  </si>
  <si>
    <t>8a877d44-b649-40a7-af7d-dd43fb17b92b</t>
  </si>
  <si>
    <t>25fad525</t>
  </si>
  <si>
    <t>01514695-811f-4b1d-a9e3-633250460746</t>
  </si>
  <si>
    <t>16cf2611</t>
  </si>
  <si>
    <t>a4e24b03-9f51-4217-9002-94b505a2ebbb</t>
  </si>
  <si>
    <t>372d36e6</t>
  </si>
  <si>
    <t>36df666a-2208-42f1-ab87-aef254463cd4</t>
  </si>
  <si>
    <t>642695c1</t>
  </si>
  <si>
    <t>85fc4229-84e3-4ba8-91dc-cba6bdb69404</t>
  </si>
  <si>
    <t>ecaf4a4f</t>
  </si>
  <si>
    <t>896d6dc2-c71a-4952-82ba-b63565ba2325</t>
  </si>
  <si>
    <t>fe1acb4e</t>
  </si>
  <si>
    <t>eec311d7-948e-4a0d-8e9d-9b4eb500d034</t>
  </si>
  <si>
    <t>03ea9bcc</t>
  </si>
  <si>
    <t>3b7197fa-ba0c-4b44-b740-403fb4fb96bc</t>
  </si>
  <si>
    <t>3e5a647f</t>
  </si>
  <si>
    <t>8d352dbf-3a9c-45e9-abb2-e7e1625599fc</t>
  </si>
  <si>
    <t>8fd34375</t>
  </si>
  <si>
    <t>56c2773b-853d-43bb-bdbd-aa86d4c53087</t>
  </si>
  <si>
    <t>cebaba53</t>
  </si>
  <si>
    <t>4d0e500c-f9b9-4e6a-8bc9-7a700d08caf7</t>
  </si>
  <si>
    <t>08c59abc</t>
  </si>
  <si>
    <t>4a428539-8be2-4ce3-abf3-bac19b2542ec</t>
  </si>
  <si>
    <t>1279868f</t>
  </si>
  <si>
    <t>f69c38e0-07a9-4f94-a893-f8c56e93f5b3</t>
  </si>
  <si>
    <t>ceea120e</t>
  </si>
  <si>
    <t>1c59f0d7-0069-43d7-86c1-26d844317379</t>
  </si>
  <si>
    <t>bda6f893</t>
  </si>
  <si>
    <t>ad08e6cd-face-4da2-8103-d23a548c69eb</t>
  </si>
  <si>
    <t>ebf5959e</t>
  </si>
  <si>
    <t>16e6d521-6d26-40c0-b0fd-b8c328e6c3b3</t>
  </si>
  <si>
    <t>a18c8871</t>
  </si>
  <si>
    <t>fc7ea474-2a40-41f5-95e5-fab9e5d5fe5c</t>
  </si>
  <si>
    <t>f3fd3a80</t>
  </si>
  <si>
    <t>e860d7cc-502a-4a51-8420-95ff2d4de81b</t>
  </si>
  <si>
    <t>c5d0f880</t>
  </si>
  <si>
    <t>9e1e4882-b495-4fa8-8475-f308b95475ae</t>
  </si>
  <si>
    <t>ec199271</t>
  </si>
  <si>
    <t>6131ecf7-e80d-44c4-8170-513f4722e435</t>
  </si>
  <si>
    <t>05726214</t>
  </si>
  <si>
    <t>b44d158f-bf26-4969-8a86-6e8655f987e5</t>
  </si>
  <si>
    <t>0472c0e3</t>
  </si>
  <si>
    <t>59ae5f22-9051-4c6e-9974-6c68e4561aa2</t>
  </si>
  <si>
    <t>c10a0930</t>
  </si>
  <si>
    <t>7f7709b2-c42b-4004-aeb4-bce9db3c04fb</t>
  </si>
  <si>
    <t>72a9d8e4</t>
  </si>
  <si>
    <t>60e2eb70-9f5d-43c1-a02a-6d366b678485</t>
  </si>
  <si>
    <t>b8670d21</t>
  </si>
  <si>
    <t>b16b100c-a295-4f55-a630-8b5c3689491a</t>
  </si>
  <si>
    <t>016578a0</t>
  </si>
  <si>
    <t>070d9a21-c079-4b98-b35d-96b489a2b045</t>
  </si>
  <si>
    <t>f2c8ba0d</t>
  </si>
  <si>
    <t>65f2bb14-5f51-457b-a29f-bc29b36f84c8</t>
  </si>
  <si>
    <t>8199a0f8</t>
  </si>
  <si>
    <t>a112ab87-a2fb-42e7-bb52-eab153a55342</t>
  </si>
  <si>
    <t>672ec132</t>
  </si>
  <si>
    <t>8f0e4a50-6573-475e-aac0-fbdb1fca35cc</t>
  </si>
  <si>
    <t>ba2d0529</t>
  </si>
  <si>
    <t>1ae8602f-35ef-49d5-9ef8-2898097f36fa</t>
  </si>
  <si>
    <t>3e7fadef</t>
  </si>
  <si>
    <t>8b565491-60b8-41d4-9600-0be51bb81c09</t>
  </si>
  <si>
    <t>7570a997</t>
  </si>
  <si>
    <t>55a9797a-ab2f-49bc-89aa-8d6c929a6696</t>
  </si>
  <si>
    <t>1276be9a</t>
  </si>
  <si>
    <t>55a9f97c-0141-42fe-a5da-6692ca87ee84</t>
  </si>
  <si>
    <t>b17e307f</t>
  </si>
  <si>
    <t>1c9b13d0-f86d-41e5-8026-df85fb1e92fc</t>
  </si>
  <si>
    <t>dbf200ad</t>
  </si>
  <si>
    <t>563bd645-7fe0-44f7-83c0-e57c84293b16</t>
  </si>
  <si>
    <t>5b69b5a6</t>
  </si>
  <si>
    <t>74b9d3df-8f9e-4d61-a9c2-a30f31f465e3</t>
  </si>
  <si>
    <t>bd496930</t>
  </si>
  <si>
    <t>bbcb23e2-d5fc-471b-beb9-e7f4ae068121</t>
  </si>
  <si>
    <t>b9b161d3</t>
  </si>
  <si>
    <t>52273c88-90b7-43ba-b3d3-0fc6e9c9fb9b</t>
  </si>
  <si>
    <t>fc91f8f0</t>
  </si>
  <si>
    <t>e21fcc98-56db-4f39-83bb-efa151db18fd</t>
  </si>
  <si>
    <t>0e279589</t>
  </si>
  <si>
    <t>80c8a824-fbae-4881-80d4-f3eef11dc29c</t>
  </si>
  <si>
    <t>8dc2aa2b</t>
  </si>
  <si>
    <t>c571a675-d271-4177-bd48-5cac4b808b43</t>
  </si>
  <si>
    <t>27d8bbb2</t>
  </si>
  <si>
    <t>17575596-b852-4510-b090-368b5f2bbc88</t>
  </si>
  <si>
    <t>9920cb1d</t>
  </si>
  <si>
    <t>1f363b83-f40f-45d2-a7ea-959905744338</t>
  </si>
  <si>
    <t>716c2ed0</t>
  </si>
  <si>
    <t>e95d9491-1912-461a-a99e-3c661f06a041</t>
  </si>
  <si>
    <t>f9f2c5da</t>
  </si>
  <si>
    <t>f949811a-efa1-4ba2-9034-4c787d4b57b3</t>
  </si>
  <si>
    <t>c783f677</t>
  </si>
  <si>
    <t>6748271a-307a-4209-a75b-c106e5edf93c</t>
  </si>
  <si>
    <t>8f744ee9</t>
  </si>
  <si>
    <t>7673be3c-f181-4770-ad6f-b18919ac2ce1</t>
  </si>
  <si>
    <t>0b6d1a1a</t>
  </si>
  <si>
    <t>2a9b84ae-a306-4e26-935e-fea58280810b</t>
  </si>
  <si>
    <t>046755e4</t>
  </si>
  <si>
    <t>5d03bbd8-c34c-492b-8ff3-755000a7f316</t>
  </si>
  <si>
    <t>d977b41a</t>
  </si>
  <si>
    <t>d0d51e19-7e45-42b7-ae95-d8cf6e8f249c</t>
  </si>
  <si>
    <t>c925afbc</t>
  </si>
  <si>
    <t>3826bc9a-7bb0-453b-a43b-6d24fef147a3</t>
  </si>
  <si>
    <t>a046a6ba</t>
  </si>
  <si>
    <t>547fe2d2-fdd0-4ee6-b493-635a83cb8c89</t>
  </si>
  <si>
    <t>0ca047c1</t>
  </si>
  <si>
    <t>4274e757-c025-4d41-b7b3-98bf867f25fa</t>
  </si>
  <si>
    <t>49c69722</t>
  </si>
  <si>
    <t>46432070-7e45-4b9b-b69e-61f3ae341346</t>
  </si>
  <si>
    <t>182ead9d</t>
  </si>
  <si>
    <t>365136b9-6bae-4f05-953d-a3d6b9aff26b</t>
  </si>
  <si>
    <t>7b6722f6</t>
  </si>
  <si>
    <t>a4501aef-c3c5-457b-8d84-cdf16a17954c</t>
  </si>
  <si>
    <t>de6abeb1</t>
  </si>
  <si>
    <t>0439a7b7-4908-4e8a-9565-d719234cfa74</t>
  </si>
  <si>
    <t>d14d3602</t>
  </si>
  <si>
    <t>e747adf3-5f5c-4ec2-bc1b-32523069f8b7</t>
  </si>
  <si>
    <t>4b4e95ec</t>
  </si>
  <si>
    <t>a2a506e1-7e5b-46df-81db-0414d59e7e5f</t>
  </si>
  <si>
    <t>f9495095</t>
  </si>
  <si>
    <t>9c3dfffc-485c-439b-ae09-0b375957ccd9</t>
  </si>
  <si>
    <t>af9cd3e1</t>
  </si>
  <si>
    <t>fd98a620-6af7-4ca3-80a2-bfb24afed236</t>
  </si>
  <si>
    <t>3f43d2d6</t>
  </si>
  <si>
    <t>ef61f285-7c45-4d81-b88c-c556a269ccc4</t>
  </si>
  <si>
    <t>985239c1</t>
  </si>
  <si>
    <t>362cfb40-b605-429d-9e2b-785eb6f9896c</t>
  </si>
  <si>
    <t>fb50050c</t>
  </si>
  <si>
    <t>0282193b-409a-49ae-8754-0a6efdcab4fc</t>
  </si>
  <si>
    <t>cd0624f9</t>
  </si>
  <si>
    <t>d529243e-6715-48b9-8ec1-505827c3536a</t>
  </si>
  <si>
    <t>0a8d71ae</t>
  </si>
  <si>
    <t>f2601785-bd39-4a09-ba39-b0f2a78c4a01</t>
  </si>
  <si>
    <t>47540a01</t>
  </si>
  <si>
    <t>badbe8ac-9c6c-4fb2-9dcc-77db46858ccb</t>
  </si>
  <si>
    <t>18e2c5bc</t>
  </si>
  <si>
    <t>d0d25a97-f29a-45a4-ab5a-ae1fe3db3321</t>
  </si>
  <si>
    <t>bceb67bb</t>
  </si>
  <si>
    <t>785c5084-915e-4169-a748-e2125b8d456c</t>
  </si>
  <si>
    <t>dfda7120</t>
  </si>
  <si>
    <t>436e3568-de3c-420e-8106-9768051b177b</t>
  </si>
  <si>
    <t>a5a93a89</t>
  </si>
  <si>
    <t>0b5f3d21-e9db-4bdc-9741-71b34a603be8</t>
  </si>
  <si>
    <t>d292eff3</t>
  </si>
  <si>
    <t>c756f2b6-f6aa-41af-8b6a-88fca486da74</t>
  </si>
  <si>
    <t>d7f95e32</t>
  </si>
  <si>
    <t>99e7184f-9a34-4096-b9ef-65bfdabefd9f</t>
  </si>
  <si>
    <t>1ce48e55</t>
  </si>
  <si>
    <t>498a83f2-b92e-4fd8-a88c-a656d4bf1489</t>
  </si>
  <si>
    <t>42ff30d6</t>
  </si>
  <si>
    <t>0401a5d1-ff9c-414e-b72d-2cb59129544a</t>
  </si>
  <si>
    <t>eb813473</t>
  </si>
  <si>
    <t>1689934f-a830-46d8-a2a7-3587d5defcb6</t>
  </si>
  <si>
    <t>99840c00</t>
  </si>
  <si>
    <t>7fc5559c-e2ef-4262-a470-9550ea258b79</t>
  </si>
  <si>
    <t>57cca5ed</t>
  </si>
  <si>
    <t>c9d33460-c9d2-47a0-9c08-ea93e4bc9f71</t>
  </si>
  <si>
    <t>24ee7909</t>
  </si>
  <si>
    <t>76503039-c78a-4114-bb7e-f8d48d558566</t>
  </si>
  <si>
    <t>fe722786</t>
  </si>
  <si>
    <t>edbcbfdc-7f2a-4f83-bda8-427adc957b70</t>
  </si>
  <si>
    <t>38f0477f</t>
  </si>
  <si>
    <t>e578bcbd-2ed8-4ec3-93b6-6d11a6461a06</t>
  </si>
  <si>
    <t>0404184a</t>
  </si>
  <si>
    <t>6b800d7c-a7b9-48c4-8447-9a4c1e0519d8</t>
  </si>
  <si>
    <t>84107171</t>
  </si>
  <si>
    <t>5a73fc85-cbec-4c8e-9523-5aa49945c80c</t>
  </si>
  <si>
    <t>ef95da64</t>
  </si>
  <si>
    <t>1e40a69c-7c7b-439e-a7a3-7cbb3900e8ce</t>
  </si>
  <si>
    <t>293f2a0b</t>
  </si>
  <si>
    <t>aacc28af-0cd4-4f51-a554-f754c52a0454</t>
  </si>
  <si>
    <t>46e52e30</t>
  </si>
  <si>
    <t>795b32ec-abf8-4cd3-aade-849727b7996c</t>
  </si>
  <si>
    <t>47493063</t>
  </si>
  <si>
    <t>05527077-d13d-4170-89bb-787d2bdfa460</t>
  </si>
  <si>
    <t>b3a9ca51</t>
  </si>
  <si>
    <t>78b4b1f0-e804-4384-8239-786ad2fc9447</t>
  </si>
  <si>
    <t>6d98d709</t>
  </si>
  <si>
    <t>6b11d9d7-16ef-4ad8-8c63-bb9b96108669</t>
  </si>
  <si>
    <t>1d7ad91d</t>
  </si>
  <si>
    <t>dd6f33d1-1ca6-4f1f-976f-559847f47f32</t>
  </si>
  <si>
    <t>ac68db4b</t>
  </si>
  <si>
    <t>0cf2fe2b-c2bd-4e54-9a58-494b52e102bf</t>
  </si>
  <si>
    <t>fb820372</t>
  </si>
  <si>
    <t>3dcf7a1a-202c-4be9-9343-86a2dbbd1dbf</t>
  </si>
  <si>
    <t>6bc67198</t>
  </si>
  <si>
    <t>27fda814-895a-453e-9ef3-991489e91a59</t>
  </si>
  <si>
    <t>f1691c30</t>
  </si>
  <si>
    <t>36feab42-6fa2-4bfb-8e8f-4937bdd2cceb</t>
  </si>
  <si>
    <t>d87b64e4</t>
  </si>
  <si>
    <t>e6263e80-b5fb-4bfd-a99e-2c40396fc143</t>
  </si>
  <si>
    <t>2cbefd7d</t>
  </si>
  <si>
    <t>2bbfde02-3414-4b0b-b127-a6f4ed84a7e4</t>
  </si>
  <si>
    <t>f91ed17f</t>
  </si>
  <si>
    <t>de2c6db1-04b3-42b2-bcf8-fa8518b64e1a</t>
  </si>
  <si>
    <t>b028beb5</t>
  </si>
  <si>
    <t>895b6c63-7d47-443c-9285-7d1630f6d185</t>
  </si>
  <si>
    <t>c16d8326</t>
  </si>
  <si>
    <t>cccf246e-8e5b-4690-817d-52673a13d620</t>
  </si>
  <si>
    <t>1429d761</t>
  </si>
  <si>
    <t>5056921a-64fa-414a-8fa3-45b9ce158d99</t>
  </si>
  <si>
    <t>49443356</t>
  </si>
  <si>
    <t>0b819159-76c7-444d-a185-6d3f38c7d581</t>
  </si>
  <si>
    <t>1206571a</t>
  </si>
  <si>
    <t>44706471-9bf2-49fb-b0f0-263b4cab9296</t>
  </si>
  <si>
    <t>26cb0fcd</t>
  </si>
  <si>
    <t>dfa232c5-8b2a-4ff5-9eda-916cc5a24412</t>
  </si>
  <si>
    <t>a85e4673</t>
  </si>
  <si>
    <t>9428bef7-0f8f-4325-83cd-83dcce0d0182</t>
  </si>
  <si>
    <t>346dadfc</t>
  </si>
  <si>
    <t>6adf043e-dd7c-4f54-acff-fb87bd27f768</t>
  </si>
  <si>
    <t>48d99d4d</t>
  </si>
  <si>
    <t>20c50185-2024-46ab-bfb6-cb93eaa2e4d0</t>
  </si>
  <si>
    <t>27f5d35e</t>
  </si>
  <si>
    <t>528811c2-38fe-4396-93d1-a2bac6c2616a</t>
  </si>
  <si>
    <t>2592b872</t>
  </si>
  <si>
    <t>90e6dd5d-8892-443e-a0cf-70a60d2bef42</t>
  </si>
  <si>
    <t>95c72d46</t>
  </si>
  <si>
    <t>0f347d7d-6c78-4de6-9bba-77ae74107bf8</t>
  </si>
  <si>
    <t>86197198</t>
  </si>
  <si>
    <t>f35cd6fe-1be5-45a9-bba3-26070242820c</t>
  </si>
  <si>
    <t>b3a4d343</t>
  </si>
  <si>
    <t>dee818fe-aaab-4490-a456-306f3f185be8</t>
  </si>
  <si>
    <t>f5120ac1</t>
  </si>
  <si>
    <t>b59e78b6-60ad-441f-801e-ab2d084a270c</t>
  </si>
  <si>
    <t>d3eea107</t>
  </si>
  <si>
    <t>16175122-9368-4fed-bbdd-fb62ecfb5696</t>
  </si>
  <si>
    <t>9159d3e0</t>
  </si>
  <si>
    <t>dbd0e7dd-3ea2-4b87-9223-dbd8f1dc1d2a</t>
  </si>
  <si>
    <t>a3ba1ee5</t>
  </si>
  <si>
    <t>172f2173-ad29-481f-8be6-ab74cfdfd48f</t>
  </si>
  <si>
    <t>282119c8</t>
  </si>
  <si>
    <t>3f9e1de6-8bdc-437b-b1e5-c3f92d13e0f2</t>
  </si>
  <si>
    <t>ae01ad0d</t>
  </si>
  <si>
    <t>9b89d13b-a634-403d-91b3-2cce544fae62</t>
  </si>
  <si>
    <t>705fabb3</t>
  </si>
  <si>
    <t>ca43bba4-5f98-4502-8340-e35e90e9a06c</t>
  </si>
  <si>
    <t>0288432f</t>
  </si>
  <si>
    <t>51b58a6a-453f-4201-8a73-941d58067cb4</t>
  </si>
  <si>
    <t>0c66a27d</t>
  </si>
  <si>
    <t>3465eddf-a509-4704-adab-31e3ee349c7f</t>
  </si>
  <si>
    <t>e820e91b</t>
  </si>
  <si>
    <t>52fd7864-c6a7-4898-b32f-bd4681f08158</t>
  </si>
  <si>
    <t>6cf5046e</t>
  </si>
  <si>
    <t>df2795ed-067d-424e-aee0-7bb1d230d312</t>
  </si>
  <si>
    <t>d157d904</t>
  </si>
  <si>
    <t>06abd329-625c-4d32-8c2e-6fa6a0ee908e</t>
  </si>
  <si>
    <t>027e4213</t>
  </si>
  <si>
    <t>88c50ff7-c427-4772-a00b-17b663f89f70</t>
  </si>
  <si>
    <t>e140101d</t>
  </si>
  <si>
    <t>5238da61-5bcc-4c51-ad86-3dc423def2c5</t>
  </si>
  <si>
    <t>04e1259e</t>
  </si>
  <si>
    <t>045f470d-ec5b-402f-bdea-221b1cb9e48b</t>
  </si>
  <si>
    <t>3ce0fb24</t>
  </si>
  <si>
    <t>76172de7-68f6-4a1c-b2bc-9b7d8630b972</t>
  </si>
  <si>
    <t>750dc315</t>
  </si>
  <si>
    <t>58c78964-25d2-47a7-b3b0-4f82f1512620</t>
  </si>
  <si>
    <t>b68fc62c</t>
  </si>
  <si>
    <t>3da43631-bccd-462c-aeb3-3125442849c4</t>
  </si>
  <si>
    <t>639de88d</t>
  </si>
  <si>
    <t>1b9c8b0d-5635-409d-896f-797901242ac9</t>
  </si>
  <si>
    <t>add53c14</t>
  </si>
  <si>
    <t>910f1e94-3c9c-43b7-9679-7554f5480acb</t>
  </si>
  <si>
    <t>28f0c8f9</t>
  </si>
  <si>
    <t>307df8c6-179f-4d3b-ba57-6de479bb8b0c</t>
  </si>
  <si>
    <t>f6678079</t>
  </si>
  <si>
    <t>77a4ca7c-a723-4050-bcde-b1f54e377006</t>
  </si>
  <si>
    <t>87f175ae</t>
  </si>
  <si>
    <t>f4ebf53e-fb0f-424d-a9a1-ad4138d7cbe3</t>
  </si>
  <si>
    <t>8be11637</t>
  </si>
  <si>
    <t>22c2a18c-3db5-4366-b075-695b3f8f77a3</t>
  </si>
  <si>
    <t>a693de4d</t>
  </si>
  <si>
    <t>ee6e9b0b-e7e8-4bc0-9f03-d9613422a396</t>
  </si>
  <si>
    <t>fbd39665</t>
  </si>
  <si>
    <t>d9a64897-25ec-4b32-8987-bbc4344964d2</t>
  </si>
  <si>
    <t>b95ec3ed</t>
  </si>
  <si>
    <t>344e2727-c569-4a65-8312-310a55c4fad6</t>
  </si>
  <si>
    <t>026665c5</t>
  </si>
  <si>
    <t>4300feef-cfcb-4551-9788-1fdc2aa875b7</t>
  </si>
  <si>
    <t>e0de5152</t>
  </si>
  <si>
    <t>ab944b03-1871-4a00-844f-d1c8f18d9d8e</t>
  </si>
  <si>
    <t>446d50ce</t>
  </si>
  <si>
    <t>894ee389-fcca-4912-b1da-c77a042322c5</t>
  </si>
  <si>
    <t>17017111</t>
  </si>
  <si>
    <t>e85b2b2b-e5a8-4c52-85c1-5bc70cef2e64</t>
  </si>
  <si>
    <t>87067c04</t>
  </si>
  <si>
    <t>3b5e367b-3065-4ccf-b212-b01905533471</t>
  </si>
  <si>
    <t>bb966ab2</t>
  </si>
  <si>
    <t>6e294d74-0e0a-4c76-a350-392593431041</t>
  </si>
  <si>
    <t>59ee6d70</t>
  </si>
  <si>
    <t>44eb345c-841a-4099-9dbb-1c40934885a7</t>
  </si>
  <si>
    <t>5c20c8a2</t>
  </si>
  <si>
    <t>524ae932-a58b-41ca-838e-2ca83fd39992</t>
  </si>
  <si>
    <t>1e7df311</t>
  </si>
  <si>
    <t>8384b38f-173e-404b-94b0-fb1871f726ae</t>
  </si>
  <si>
    <t>78503dae</t>
  </si>
  <si>
    <t>fe146824-664c-4381-adaa-a0b137500e92</t>
  </si>
  <si>
    <t>669c7cf8</t>
  </si>
  <si>
    <t>d9984093-1324-41c1-906c-99974e669b91</t>
  </si>
  <si>
    <t>89c94ce7</t>
  </si>
  <si>
    <t>5db59774-d0ce-4e5e-adf0-5dfd622efc75</t>
  </si>
  <si>
    <t>06465619</t>
  </si>
  <si>
    <t>5ccbebe1-17d8-4a35-9fd9-423b6d4eb55b</t>
  </si>
  <si>
    <t>0c519bb8</t>
  </si>
  <si>
    <t>f612eb7a-bfc7-40c5-8479-22578cd1a4af</t>
  </si>
  <si>
    <t>670d9ac0</t>
  </si>
  <si>
    <t>c9af2b5e-eddc-46ae-b799-c85679cab197</t>
  </si>
  <si>
    <t>4949cded</t>
  </si>
  <si>
    <t>1423c3a4-110e-4242-9ec1-bca6b6a0ea79</t>
  </si>
  <si>
    <t>b203bd6d</t>
  </si>
  <si>
    <t>6aa59134-96c6-463a-ada3-4934fd8d4cb0</t>
  </si>
  <si>
    <t>4b711438</t>
  </si>
  <si>
    <t>37d0dcd6-3ed2-4856-918e-a1bec957c901</t>
  </si>
  <si>
    <t>27664ac0</t>
  </si>
  <si>
    <t>6931bd97-8731-4438-be76-597a8618a999</t>
  </si>
  <si>
    <t>0b1323c0</t>
  </si>
  <si>
    <t>73332990-6d8e-4eb3-bd09-72dafbaeb790</t>
  </si>
  <si>
    <t>aa31baed</t>
  </si>
  <si>
    <t>8b221210-9bcd-4e43-9e9d-9fc8887c7502</t>
  </si>
  <si>
    <t>89156207</t>
  </si>
  <si>
    <t>756c0aae-717a-49dd-8d40-9796187abb44</t>
  </si>
  <si>
    <t>2fdfef26</t>
  </si>
  <si>
    <t>0b28f70e-c91c-48d8-a8e7-9efe91359cca</t>
  </si>
  <si>
    <t>50ba6024</t>
  </si>
  <si>
    <t>3d8227eb-9f5f-4ad2-ad66-3a181066932c</t>
  </si>
  <si>
    <t>6e4372f8</t>
  </si>
  <si>
    <t>8ffa1b2c-3ae0-4eb6-b71f-d03b996dd358</t>
  </si>
  <si>
    <t>e2c0d176</t>
  </si>
  <si>
    <t>82317470-3e5b-4fe5-9099-a2ac1802e779</t>
  </si>
  <si>
    <t>f04e6586</t>
  </si>
  <si>
    <t>3f0f8664-4a0a-401f-8620-8efc6fbd7cbc</t>
  </si>
  <si>
    <t>a1a8a7c9</t>
  </si>
  <si>
    <t>5d46691e-8732-4bb0-894c-35985764d62d</t>
  </si>
  <si>
    <t>03653fdf</t>
  </si>
  <si>
    <t>13141ef0-118d-4b64-a110-ca1695ba7409</t>
  </si>
  <si>
    <t>f1d72e69</t>
  </si>
  <si>
    <t>64eceeee-a0de-41ae-8913-82fa8c12f720</t>
  </si>
  <si>
    <t>9cb991b3</t>
  </si>
  <si>
    <t>e0710c87-db16-453e-83b9-b32c7ac76cab</t>
  </si>
  <si>
    <t>c3b4ec70</t>
  </si>
  <si>
    <t>5ab03995-52bc-4ee1-82c2-fe68b52ad622</t>
  </si>
  <si>
    <t>36d6fbc3</t>
  </si>
  <si>
    <t>d4f9034a-5190-4703-a869-a3fd41560ab8</t>
  </si>
  <si>
    <t>3e46aa74</t>
  </si>
  <si>
    <t>bdd14f16-4cd8-4bc2-92a7-3f31f18d4a90</t>
  </si>
  <si>
    <t>b64324b0</t>
  </si>
  <si>
    <t>9e46e80d-44cc-430e-8760-99ef5d828a49</t>
  </si>
  <si>
    <t>f7884ca8</t>
  </si>
  <si>
    <t>b73dd8a4-6221-49f2-94c7-876c81e67f60</t>
  </si>
  <si>
    <t>4a533b32</t>
  </si>
  <si>
    <t>58025b0b-ffc7-4007-97d3-1f1626570e51</t>
  </si>
  <si>
    <t>aee41655</t>
  </si>
  <si>
    <t>7d13a072-ae71-4306-8df5-43d96a8bcc52</t>
  </si>
  <si>
    <t>24088e8e</t>
  </si>
  <si>
    <t>24a9215c-1fe3-4b39-9595-dd3adc2b2a50</t>
  </si>
  <si>
    <t>ed542c0d</t>
  </si>
  <si>
    <t>f2a3cf2c-c5a8-4955-94c1-ecbcab056e5f</t>
  </si>
  <si>
    <t>a8f76296</t>
  </si>
  <si>
    <t>8cfa41a5-b845-4ec2-81a1-6abe34934f8f</t>
  </si>
  <si>
    <t>43985d15</t>
  </si>
  <si>
    <t>c507edda-6bf5-4493-8000-df6785ae2a58</t>
  </si>
  <si>
    <t>9039ccf8</t>
  </si>
  <si>
    <t>9c296827-03bf-4682-8afe-ce751b90a971</t>
  </si>
  <si>
    <t>67f59cad</t>
  </si>
  <si>
    <t>e76ffffe-abe4-4167-b02c-ffa376cd03ae</t>
  </si>
  <si>
    <t>0f03014f</t>
  </si>
  <si>
    <t>8992518f-5b91-4c83-b00d-62e4a0e333d7</t>
  </si>
  <si>
    <t>85ea99ff</t>
  </si>
  <si>
    <t>9deefcd9-de5e-46d4-9ba2-92ece9bcc6cf</t>
  </si>
  <si>
    <t>2bfd1824</t>
  </si>
  <si>
    <t>35a113fd-8d21-495d-8e81-1af283b863f5</t>
  </si>
  <si>
    <t>33b3d3e7</t>
  </si>
  <si>
    <t>e904d13b-567a-4f85-bcdb-25fe7284503b</t>
  </si>
  <si>
    <t>67c632e0</t>
  </si>
  <si>
    <t>aa913025-e731-4b4d-8007-6d6c2b74778d</t>
  </si>
  <si>
    <t>72d6555f</t>
  </si>
  <si>
    <t>085b5026-9c52-4a82-bc61-eaba47d0b274</t>
  </si>
  <si>
    <t>a8bf6506</t>
  </si>
  <si>
    <t>bc463647-b949-4c49-926e-7c900186e0ab</t>
  </si>
  <si>
    <t>f870ea0f</t>
  </si>
  <si>
    <t>425b8807-5f83-42c7-86f5-27135f4e87d7</t>
  </si>
  <si>
    <t>ab8f4e8b</t>
  </si>
  <si>
    <t>2685f5e7-f426-4428-9c03-72807348903d</t>
  </si>
  <si>
    <t>ffe0b8ca</t>
  </si>
  <si>
    <t>39b3dda2-6d17-4c08-bc91-45ec04f4b04d</t>
  </si>
  <si>
    <t>8a54dca4</t>
  </si>
  <si>
    <t>872225f5-020d-429b-bab8-b1efeeb6f0e8</t>
  </si>
  <si>
    <t>37fa6477</t>
  </si>
  <si>
    <t>3bc367d2-fc27-45b7-8a6a-d6d81e359678</t>
  </si>
  <si>
    <t>be9a022d</t>
  </si>
  <si>
    <t>2fef4a02-a13b-48fc-a2c7-5f097024bba0</t>
  </si>
  <si>
    <t>afbdf0f0</t>
  </si>
  <si>
    <t>9b905651-d203-4b24-b4f4-582b3321c692</t>
  </si>
  <si>
    <t>433c9c34</t>
  </si>
  <si>
    <t>b6cb5e17-7c1c-4d35-ba86-65c1eb8eae47</t>
  </si>
  <si>
    <t>fbb799ba</t>
  </si>
  <si>
    <t>c1540578-cd2d-4a70-9d40-05f2a56e0b89</t>
  </si>
  <si>
    <t>eaf47492</t>
  </si>
  <si>
    <t>0ddfd0db-5a9c-4d74-a7ae-b1b27359f5d9</t>
  </si>
  <si>
    <t>6d7f3791</t>
  </si>
  <si>
    <t>305484b4-f33c-47c9-b729-78b351d276e0</t>
  </si>
  <si>
    <t>0d1141ae</t>
  </si>
  <si>
    <t>6adf6a21-e6af-40f1-ba92-49f5774d1558</t>
  </si>
  <si>
    <t>966603d4</t>
  </si>
  <si>
    <t>287fa9bc-cdea-4c31-a77f-bfc2c30f26cc</t>
  </si>
  <si>
    <t>9b68d7df</t>
  </si>
  <si>
    <t>8fff0139-03e3-4488-96c2-31d907700937</t>
  </si>
  <si>
    <t>d8f7b571</t>
  </si>
  <si>
    <t>f3717e8c-eafc-4b9c-977c-e2e877e19a75</t>
  </si>
  <si>
    <t>2712f509</t>
  </si>
  <si>
    <t>50f66e6a-8e03-466d-984b-99b533f22571</t>
  </si>
  <si>
    <t>114b1e7a</t>
  </si>
  <si>
    <t>ef869399-2ef9-415d-8475-0306155601ec</t>
  </si>
  <si>
    <t>7f4134c9</t>
  </si>
  <si>
    <t>44c2808c-9c62-4a88-b8f6-21322a3df69b</t>
  </si>
  <si>
    <t>1e8ed1a8</t>
  </si>
  <si>
    <t>d27f0876-78fa-4d02-8944-71db6fd831cd</t>
  </si>
  <si>
    <t>1194a4e3</t>
  </si>
  <si>
    <t>432d66c2-e168-45c1-8248-044b81cb581b</t>
  </si>
  <si>
    <t>f1c38622</t>
  </si>
  <si>
    <t>0452fd8c-ca3e-4b4a-be29-dd9f0ad60166</t>
  </si>
  <si>
    <t>1b48b2df</t>
  </si>
  <si>
    <t>8f9312da-cd87-4452-a6bf-2190c85b5e0c</t>
  </si>
  <si>
    <t>882abd6a</t>
  </si>
  <si>
    <t>3d3751c3-e57e-42b6-8b44-931f0f6f3acf</t>
  </si>
  <si>
    <t>4f1f7700</t>
  </si>
  <si>
    <t>3fa2a1a8-aec8-458c-9a7c-cf194c9bb292</t>
  </si>
  <si>
    <t>edf128ea</t>
  </si>
  <si>
    <t>986013b6-71e5-4c7a-be27-7efe356b555e</t>
  </si>
  <si>
    <t>6222b647</t>
  </si>
  <si>
    <t>49c35c62-d9f4-414c-9886-aa5cf9bb140e</t>
  </si>
  <si>
    <t>356783c3</t>
  </si>
  <si>
    <t>d50a3d55-73f5-49d5-83c2-31861bb41398</t>
  </si>
  <si>
    <t>49bed9a8</t>
  </si>
  <si>
    <t>ffebb59b-185c-4988-b843-a85531c7b3fa</t>
  </si>
  <si>
    <t>96258cef</t>
  </si>
  <si>
    <t>4b46630d-a828-4b69-bc22-f0dfce8ebf9e</t>
  </si>
  <si>
    <t>9470be1d</t>
  </si>
  <si>
    <t>3bcc0afe-22c4-4b9f-9fe5-953b0ddcf8dc</t>
  </si>
  <si>
    <t>ad238b3f</t>
  </si>
  <si>
    <t>e19a859b-00ca-45a4-ba0f-0249fbdbb217</t>
  </si>
  <si>
    <t>69bb6ce6</t>
  </si>
  <si>
    <t>238cf388-00a8-416c-b7cc-683e2ad94dc8</t>
  </si>
  <si>
    <t>2dd4b86b</t>
  </si>
  <si>
    <t>a7d3a97c-c6bf-4d8f-8658-4d21438480e2</t>
  </si>
  <si>
    <t>eacbd746</t>
  </si>
  <si>
    <t>4db09220-3b40-425b-9016-c26d3782227f</t>
  </si>
  <si>
    <t>20f2ac68</t>
  </si>
  <si>
    <t>85ad1d48-208f-4d87-b19d-d228e7a254d7</t>
  </si>
  <si>
    <t>71f5f5f0</t>
  </si>
  <si>
    <t>034801df-ccbc-4773-b233-7743b52a455d</t>
  </si>
  <si>
    <t>9ddcfabf</t>
  </si>
  <si>
    <t>2514ba95-d4b5-4ae6-9b18-f7bdf71d7098</t>
  </si>
  <si>
    <t>5acb1905</t>
  </si>
  <si>
    <t>d827f547-c17f-4854-83a1-e2f3cd2a6f63</t>
  </si>
  <si>
    <t>71f48719</t>
  </si>
  <si>
    <t>10fb8e1c-9cba-482b-ad5e-1f72f83fcb7b</t>
  </si>
  <si>
    <t>3c6cff6b</t>
  </si>
  <si>
    <t>f4b38c1f-6fed-4902-b509-a7322c6c0928</t>
  </si>
  <si>
    <t>9e0c81bd</t>
  </si>
  <si>
    <t>d562d241-b288-4abf-b3a7-a2dd5111f709</t>
  </si>
  <si>
    <t>8fa33a8d</t>
  </si>
  <si>
    <t>f62a0eee-2731-4a8f-ba5a-c5b1a51c5625</t>
  </si>
  <si>
    <t>434d77c5</t>
  </si>
  <si>
    <t>121aa3c7-884f-4d2e-a4d0-a5a855dc2dcb</t>
  </si>
  <si>
    <t>f93686cf</t>
  </si>
  <si>
    <t>ea106171-f365-4ad0-84b0-e09aefe60c7b</t>
  </si>
  <si>
    <t>20f61256</t>
  </si>
  <si>
    <t>70d3a773-2c52-4021-93bf-d7c4aa103d1a</t>
  </si>
  <si>
    <t>7ebc9395</t>
  </si>
  <si>
    <t>00ded1f6-63a8-44f8-963f-95026b9e80ae</t>
  </si>
  <si>
    <t>82bf0ef7</t>
  </si>
  <si>
    <t>c1f7b20c-2d60-475a-a0c7-c5cf3ef4caaa</t>
  </si>
  <si>
    <t>fdae508d</t>
  </si>
  <si>
    <t>5d840398-e164-4bba-9694-4431e47caf86</t>
  </si>
  <si>
    <t>6eaf539c</t>
  </si>
  <si>
    <t>87d728cf-a64b-4d38-bb03-08b8cffd8292</t>
  </si>
  <si>
    <t>8af49c6b</t>
  </si>
  <si>
    <t>0bbd9e8e-7a67-4cb9-b082-808d961e00d9</t>
  </si>
  <si>
    <t>c4bf729e</t>
  </si>
  <si>
    <t>24ecaa94-4504-4665-9aa9-d7c403877d26</t>
  </si>
  <si>
    <t>a77ac656</t>
  </si>
  <si>
    <t>83e3abe3-261a-4363-9607-7bf0d3b512e0</t>
  </si>
  <si>
    <t>99ebe0aa</t>
  </si>
  <si>
    <t>6fa485f8-bd6d-4e5a-81ec-5038a5447713</t>
  </si>
  <si>
    <t>6b7ce336</t>
  </si>
  <si>
    <t>801e312b-4765-4af2-ae2e-cb8685c09a71</t>
  </si>
  <si>
    <t>8ce5eb6d</t>
  </si>
  <si>
    <t>7fd9b4c0-5b53-4bb2-958f-d7296038e811</t>
  </si>
  <si>
    <t>d5c1444d</t>
  </si>
  <si>
    <t>f307faac-7120-4e78-9148-13fcd79214c7</t>
  </si>
  <si>
    <t>b4cd9b6d</t>
  </si>
  <si>
    <t>a06712de-d001-4f93-8f4a-151bfe19f76c</t>
  </si>
  <si>
    <t>41cff2b6</t>
  </si>
  <si>
    <t>400f880d-5752-4347-9924-c59ab7e669f9</t>
  </si>
  <si>
    <t>7c06f7ad</t>
  </si>
  <si>
    <t>e1cde89b-1eea-4908-afff-9ee699d14304</t>
  </si>
  <si>
    <t>f49771ff</t>
  </si>
  <si>
    <t>311d2644-3092-4296-ba9d-471745ed79ae</t>
  </si>
  <si>
    <t>009558d7</t>
  </si>
  <si>
    <t>273c3bb6-604f-4759-8db7-f0f5575002df</t>
  </si>
  <si>
    <t>35dcd3e6</t>
  </si>
  <si>
    <t>ea72077e-16d7-4a1a-94ad-915d8feb2022</t>
  </si>
  <si>
    <t>c9cd3c67</t>
  </si>
  <si>
    <t>2bbdc96e-74a1-4fe7-b970-0469b74c7f3c</t>
  </si>
  <si>
    <t>c09596d3</t>
  </si>
  <si>
    <t>3eec4c8a-df47-43b0-9930-98ee2543bf12</t>
  </si>
  <si>
    <t>b95f42bd</t>
  </si>
  <si>
    <t>79ecf9fb-cf7e-4f69-87b3-da61672476fb</t>
  </si>
  <si>
    <t>9a7a7a15</t>
  </si>
  <si>
    <t>27e3efb0-19ae-4da8-8656-5ee46b7d5828</t>
  </si>
  <si>
    <t>727bf1c7</t>
  </si>
  <si>
    <t>05a0376d-b10d-4d28-bd6e-d5b2e66cfbe3</t>
  </si>
  <si>
    <t>2d984bb0</t>
  </si>
  <si>
    <t>981a561a-8290-4d99-896f-2dea77b697bb</t>
  </si>
  <si>
    <t>26fc7bcc</t>
  </si>
  <si>
    <t>960255b2-2dee-481b-bc2a-055aaf2eb510</t>
  </si>
  <si>
    <t>deaeed5c</t>
  </si>
  <si>
    <t>13f1601e-dea8-4a96-be98-ebb227cef003</t>
  </si>
  <si>
    <t>f547d05f</t>
  </si>
  <si>
    <t>f9d87dab-c373-47ed-a362-6002675d95e9</t>
  </si>
  <si>
    <t>dee821cf</t>
  </si>
  <si>
    <t>26828658-03b4-4db9-bd9f-4fc8f38f1788</t>
  </si>
  <si>
    <t>9d6ab6cc</t>
  </si>
  <si>
    <t>2fd313a0-1e3c-414b-8c6b-89263565e541</t>
  </si>
  <si>
    <t>3ec2f41b</t>
  </si>
  <si>
    <t>8c8dfc7a-aeca-497a-8514-dd32ae630e6d</t>
  </si>
  <si>
    <t>06107e11</t>
  </si>
  <si>
    <t>ea62cb94-280a-4e0c-8bff-c8e2722e9a8e</t>
  </si>
  <si>
    <t>00d225d5</t>
  </si>
  <si>
    <t>07771dfa-9fc3-4841-91e2-b8381a0105aa</t>
  </si>
  <si>
    <t>90046013</t>
  </si>
  <si>
    <t>c60311c4-493e-4c5b-a101-e53affed53dc</t>
  </si>
  <si>
    <t>3ac915d9</t>
  </si>
  <si>
    <t>cf2cdd97-9c25-4d33-b122-a359bdc4b559</t>
  </si>
  <si>
    <t>02c8eace</t>
  </si>
  <si>
    <t>fb2f0c42-bae0-412e-9179-dd3ef9cdee10</t>
  </si>
  <si>
    <t>7be8b06b</t>
  </si>
  <si>
    <t>8468e540-77c5-40ec-a322-f633b120ef45</t>
  </si>
  <si>
    <t>8a49dbe2</t>
  </si>
  <si>
    <t>0ea72158-b76a-434e-80f7-b09d984ca174</t>
  </si>
  <si>
    <t>b23d5eb0</t>
  </si>
  <si>
    <t>c2fd8284-f3dc-424c-a7cb-e052bc5f43e6</t>
  </si>
  <si>
    <t>3b4b2732</t>
  </si>
  <si>
    <t>7bba7f2a-e90b-4859-bc2b-21fdece1edcc</t>
  </si>
  <si>
    <t>e7307685</t>
  </si>
  <si>
    <t>9b499bbb-ffda-484d-8ae9-374abae1bb1f</t>
  </si>
  <si>
    <t>420e708c</t>
  </si>
  <si>
    <t>14ad6445-6b65-4922-8b06-78658caab528</t>
  </si>
  <si>
    <t>20060a73</t>
  </si>
  <si>
    <t>f10d3dd8-65e7-4666-b066-6d5dc50cf0dd</t>
  </si>
  <si>
    <t>9c70ec3e</t>
  </si>
  <si>
    <t>bf956fdf-b4bf-48c1-9584-15a5e30dc24c</t>
  </si>
  <si>
    <t>f3be1379</t>
  </si>
  <si>
    <t>161b81fe-d99a-4936-971f-68897119a10a</t>
  </si>
  <si>
    <t>1e77d918</t>
  </si>
  <si>
    <t>5b74d7c4-c3b6-4394-9805-c7a6a3bc5566</t>
  </si>
  <si>
    <t>d31e7660</t>
  </si>
  <si>
    <t>e52f3493-a456-401c-ba1f-f47c956babb2</t>
  </si>
  <si>
    <t>6ad5bf03</t>
  </si>
  <si>
    <t>bab3320a-d336-47ab-ab30-4cf331ac08d9</t>
  </si>
  <si>
    <t>87006d55</t>
  </si>
  <si>
    <t>5367c45c-de75-4040-bfa4-92d57efff3e2</t>
  </si>
  <si>
    <t>03d0d93f</t>
  </si>
  <si>
    <t>ae5a1736-bb2c-4d02-b898-ceef63c3e886</t>
  </si>
  <si>
    <t>3a00e5f6</t>
  </si>
  <si>
    <t>2e8dc7b0-1fdf-4496-b176-c3c60f8d38b8</t>
  </si>
  <si>
    <t>8c8c45dd</t>
  </si>
  <si>
    <t>5640fd03-b66c-4176-8a40-4132e5288366</t>
  </si>
  <si>
    <t>1ea79cec</t>
  </si>
  <si>
    <t>70cc2b40-91b0-43ab-833c-63ccb03a7866</t>
  </si>
  <si>
    <t>c46d60c4</t>
  </si>
  <si>
    <t>7e0e760b-842f-4e4d-adfb-370f71647b38</t>
  </si>
  <si>
    <t>6d565303</t>
  </si>
  <si>
    <t>f329d199-719d-469c-bad8-42e30bf30c2d</t>
  </si>
  <si>
    <t>5a86b5bf</t>
  </si>
  <si>
    <t>5a3fdf36-c697-49a4-b969-fc77a0fd06e0</t>
  </si>
  <si>
    <t>fa135296</t>
  </si>
  <si>
    <t>4848b2fb-8cd5-4afe-ad60-54a90cfa250a</t>
  </si>
  <si>
    <t>93d2a3df</t>
  </si>
  <si>
    <t>1fd26903-d7de-4b00-9131-2582afcf8cd8</t>
  </si>
  <si>
    <t>ef624aee</t>
  </si>
  <si>
    <t>ef58d350-dd1d-459e-a7c2-d4007e43c2d1</t>
  </si>
  <si>
    <t>38806b75</t>
  </si>
  <si>
    <t>ad65ffe7-7a7d-4b16-b187-78a7eab3a878</t>
  </si>
  <si>
    <t>e809a6c1</t>
  </si>
  <si>
    <t>b0c584bb-6ec3-4b3e-b19e-21018c10a621</t>
  </si>
  <si>
    <t>3697a06f</t>
  </si>
  <si>
    <t>24aee288-192c-4aa8-8930-44b9f873fba6</t>
  </si>
  <si>
    <t>8addd34e</t>
  </si>
  <si>
    <t>1ed9ab5e-783c-49e2-bfd1-8586201ff3a9</t>
  </si>
  <si>
    <t>7f3b357a</t>
  </si>
  <si>
    <t>3437b06c-c381-40bb-ae50-52ba96e6a0f0</t>
  </si>
  <si>
    <t>51f8f148</t>
  </si>
  <si>
    <t>9a8a3689-d88f-41e1-9b7e-47a2cef7ee55</t>
  </si>
  <si>
    <t>6c6f4793</t>
  </si>
  <si>
    <t>5b74bb4d-c25b-4e53-b9e2-32012598ff8c</t>
  </si>
  <si>
    <t>d0feae2f</t>
  </si>
  <si>
    <t>fe52cfd4-072f-4fc5-b03a-f0e490fdf23b</t>
  </si>
  <si>
    <t>9a57df65</t>
  </si>
  <si>
    <t>1fa1da0d-c4f8-43a4-a3e7-a928af355a31</t>
  </si>
  <si>
    <t>44a8c42c</t>
  </si>
  <si>
    <t>2a0d2c5a-17f2-40b0-baab-aec36106f355</t>
  </si>
  <si>
    <t>82133a9a</t>
  </si>
  <si>
    <t>420451c2-9f37-4239-b557-8b31575d049c</t>
  </si>
  <si>
    <t>e277d4ad</t>
  </si>
  <si>
    <t>6e90dace-c9cc-4883-9a98-5bbea4ba88b4</t>
  </si>
  <si>
    <t>e2157742</t>
  </si>
  <si>
    <t>ab480ba6-1e3d-4c11-be3a-6094e3a8175d</t>
  </si>
  <si>
    <t>014c35ab</t>
  </si>
  <si>
    <t>8ca0d14b-8d34-459f-b150-3862d64d5205</t>
  </si>
  <si>
    <t>1d5315b7</t>
  </si>
  <si>
    <t>7e555f9a-a364-43df-b9d1-11f9c0c2a7c9</t>
  </si>
  <si>
    <t>8ceaf4e6</t>
  </si>
  <si>
    <t>9058758a-5a87-4e71-86c9-c1d9e5fdc408</t>
  </si>
  <si>
    <t>9a221b76</t>
  </si>
  <si>
    <t>2e2257d5-2029-465e-b3b3-01d96d816ef2</t>
  </si>
  <si>
    <t>493279d8</t>
  </si>
  <si>
    <t>500f95e9-6ff5-49a6-af41-8bb3362f6c2f</t>
  </si>
  <si>
    <t>f5dbf8dc</t>
  </si>
  <si>
    <t>3a9e8cbc-49e3-4e56-a2ef-3ad36b371c64</t>
  </si>
  <si>
    <t>22b09067</t>
  </si>
  <si>
    <t>6b61f085-812e-420c-847a-81e4a0ff6f9c</t>
  </si>
  <si>
    <t>f4272d7f</t>
  </si>
  <si>
    <t>a11f8bf0-62e4-4ba9-b20f-e431f614655a</t>
  </si>
  <si>
    <t>02cc7284</t>
  </si>
  <si>
    <t>2597bb4e-c67c-40b7-bc17-f4dd853b0c5d</t>
  </si>
  <si>
    <t>25faad03</t>
  </si>
  <si>
    <t>8d1df352-c00e-4fb1-a94c-cccf1bcddb8e</t>
  </si>
  <si>
    <t>b84044e9</t>
  </si>
  <si>
    <t>591de59a-3cb8-4639-84b9-7f5f781ff1a0</t>
  </si>
  <si>
    <t>8726a795</t>
  </si>
  <si>
    <t>0f138730-fefd-48ae-a25a-f2e2946182ef</t>
  </si>
  <si>
    <t>5d1a805f</t>
  </si>
  <si>
    <t>48011fb1-a2d2-45c2-840d-13f4064f67a3</t>
  </si>
  <si>
    <t>6d10c893</t>
  </si>
  <si>
    <t>d4b34775-1a36-48b9-9e2f-a054bebc1fe0</t>
  </si>
  <si>
    <t>0b6e36e9</t>
  </si>
  <si>
    <t>a959d616-9547-40a5-b28a-96a83e6b1658</t>
  </si>
  <si>
    <t>1d4f9a1f</t>
  </si>
  <si>
    <t>8a2bb6af-b82f-4365-ab1b-24f7029ff25c</t>
  </si>
  <si>
    <t>1149c8d5</t>
  </si>
  <si>
    <t>08be1dff-bbb9-47b8-88b2-b22cdf57023b</t>
  </si>
  <si>
    <t>93872d40</t>
  </si>
  <si>
    <t>3566e544-1080-43a9-a862-90deadb32140</t>
  </si>
  <si>
    <t>f0276f07</t>
  </si>
  <si>
    <t>6f7ce2e5-cd96-437b-bfbb-37b9a7fd812c</t>
  </si>
  <si>
    <t>8b12d276</t>
  </si>
  <si>
    <t>76eda51c-30d0-498b-b3dc-9e4174e1b2bf</t>
  </si>
  <si>
    <t>5aad1743</t>
  </si>
  <si>
    <t>e3980b16-fcec-4676-b5bf-57c47c6ab252</t>
  </si>
  <si>
    <t>761d2f91</t>
  </si>
  <si>
    <t>f14caf02-8126-4fcf-a74f-1520005a60c8</t>
  </si>
  <si>
    <t>b3856a40</t>
  </si>
  <si>
    <t>41e5db31-ca49-4310-8364-237793880171</t>
  </si>
  <si>
    <t>e8692588</t>
  </si>
  <si>
    <t>a29ad886-24da-46f5-b800-ac883d2e1727</t>
  </si>
  <si>
    <t>d8b5782f</t>
  </si>
  <si>
    <t>65031262-b989-4821-8740-f795747baf7b</t>
  </si>
  <si>
    <t>c7074fb9</t>
  </si>
  <si>
    <t>b238486e-4828-485f-ab86-7167963fc411</t>
  </si>
  <si>
    <t>0907872c</t>
  </si>
  <si>
    <t>825ae339-0c66-4432-90de-60fe7f8a25fe</t>
  </si>
  <si>
    <t>e077a579</t>
  </si>
  <si>
    <t>1949f3b9-daf4-4074-9626-cf120fbdd3f9</t>
  </si>
  <si>
    <t>77cf7a83</t>
  </si>
  <si>
    <t>5869f9d0-d011-48cc-b6c4-0e7f4a29fba1</t>
  </si>
  <si>
    <t>927471a0</t>
  </si>
  <si>
    <t>3e05db9d-7b54-4726-b711-234b35e338b9</t>
  </si>
  <si>
    <t>9a0b06d7</t>
  </si>
  <si>
    <t>7562fae9-3e6a-4e47-a867-7080dfb266a0</t>
  </si>
  <si>
    <t>b7075343</t>
  </si>
  <si>
    <t>7df4dc0c-78ed-4c27-86e7-f607a57cedd7</t>
  </si>
  <si>
    <t>8a67e30d</t>
  </si>
  <si>
    <t>6c11885e-84ac-435b-a8c7-8668a91ac7d5</t>
  </si>
  <si>
    <t>45877144</t>
  </si>
  <si>
    <t>1b592297-2571-438b-8877-08c6f72d746a</t>
  </si>
  <si>
    <t>6f9c58eb</t>
  </si>
  <si>
    <t>b559405d-0f6b-4e4f-8f8f-84d938728d2f</t>
  </si>
  <si>
    <t>a69be302</t>
  </si>
  <si>
    <t>af2f01e3-682f-4600-8328-53ca760e991a</t>
  </si>
  <si>
    <t>7162bcd0</t>
  </si>
  <si>
    <t>8a1e7422-a728-4e1a-b9e3-1adff8d158f6</t>
  </si>
  <si>
    <t>f90b1ece</t>
  </si>
  <si>
    <t>04c00cf9-8baf-49ec-82f4-8bfea5741a73</t>
  </si>
  <si>
    <t>08ffd8aa</t>
  </si>
  <si>
    <t>c40b0e13-42fb-417f-b987-3827f873d59b</t>
  </si>
  <si>
    <t>653046e7</t>
  </si>
  <si>
    <t>9a699de9-8d07-4e43-b0c4-38c8bca8e12e</t>
  </si>
  <si>
    <t>97724b1a</t>
  </si>
  <si>
    <t>0c6bb965-78d3-4ea6-9957-e3996d0b18e3</t>
  </si>
  <si>
    <t>ddabcaeb</t>
  </si>
  <si>
    <t>1a28fe16-2ae3-4259-b572-f28d0263cdbe</t>
  </si>
  <si>
    <t>733bf8a2</t>
  </si>
  <si>
    <t>b58221d0-207c-4c02-9147-fe760b0f0c84</t>
  </si>
  <si>
    <t>579c22b7</t>
  </si>
  <si>
    <t>21438e66-26d7-4c1d-b9b8-fb18f1a854fe</t>
  </si>
  <si>
    <t>72216b82</t>
  </si>
  <si>
    <t>fc0f2f9c-55f6-4bd4-a367-385c67e94adc</t>
  </si>
  <si>
    <t>2dd41533</t>
  </si>
  <si>
    <t>3e69d1b4-82fe-4424-911f-4c1628c480bf</t>
  </si>
  <si>
    <t>d94cfbed</t>
  </si>
  <si>
    <t>5d6ec811-b772-4f8a-add2-7e070cf7aa14</t>
  </si>
  <si>
    <t>3e440c74</t>
  </si>
  <si>
    <t>0e2f30d9-5d2c-4eb9-aea6-f29618691e2a</t>
  </si>
  <si>
    <t>af01e54e</t>
  </si>
  <si>
    <t>19b4fe6c-6f7c-4365-aafb-477cf71ecc10</t>
  </si>
  <si>
    <t>39a9b48e</t>
  </si>
  <si>
    <t>c8c884d6-c639-4273-8b5f-4548dfae7f47</t>
  </si>
  <si>
    <t>8db30868</t>
  </si>
  <si>
    <t>e6b1fbe2-6b1a-4780-b9d4-b4d0c3835cf5</t>
  </si>
  <si>
    <t>320c861e</t>
  </si>
  <si>
    <t>57f1e085-e07a-444e-a265-d7dd8235c7d2</t>
  </si>
  <si>
    <t>509ddc62</t>
  </si>
  <si>
    <t>bacfba29-b123-4c66-b2ce-334d36bd2edf</t>
  </si>
  <si>
    <t>38c47d63</t>
  </si>
  <si>
    <t>9a872b5f-2965-40d8-a772-46bc59a1504f</t>
  </si>
  <si>
    <t>eb53af6d</t>
  </si>
  <si>
    <t>80dcd662-c20a-4122-acc5-55b449ae9e7b</t>
  </si>
  <si>
    <t>60e5b64b</t>
  </si>
  <si>
    <t>56f26f8d-27a3-48e3-89c2-00d1ba436dd3</t>
  </si>
  <si>
    <t>ef81a5aa</t>
  </si>
  <si>
    <t>62dda474-7963-428e-aeb5-6b8533d4cdfc</t>
  </si>
  <si>
    <t>05dd1a96</t>
  </si>
  <si>
    <t>b57c94e5-4452-4e02-8b1a-19a56d3e9ab4</t>
  </si>
  <si>
    <t>23c6d633</t>
  </si>
  <si>
    <t>b2d83d55-7ba1-4b39-a64c-cd1484eea5b8</t>
  </si>
  <si>
    <t>4acf3756</t>
  </si>
  <si>
    <t>117120f3-3ecd-481b-abc0-2bf73803972e</t>
  </si>
  <si>
    <t>89f512dd</t>
  </si>
  <si>
    <t>a23fc94b-ad23-4918-a6c3-ade9c924ec19</t>
  </si>
  <si>
    <t>495d9675</t>
  </si>
  <si>
    <t>47c4a5d5-f43f-43e0-94e6-cf8918efbf5b</t>
  </si>
  <si>
    <t>8d73375a</t>
  </si>
  <si>
    <t>19cf985a-929a-43a2-a853-2c2af26fb72c</t>
  </si>
  <si>
    <t>cf3f6a13</t>
  </si>
  <si>
    <t>10533458-b211-481e-983b-f1fd0589a0ff</t>
  </si>
  <si>
    <t>31e61500</t>
  </si>
  <si>
    <t>9a15a694-81f3-41a2-a7cf-207c1de507c1</t>
  </si>
  <si>
    <t>9f338cd8</t>
  </si>
  <si>
    <t>18058305-04de-404b-a1fe-7196cc56e0ff</t>
  </si>
  <si>
    <t>198f1076</t>
  </si>
  <si>
    <t>24474405-ae22-4814-81f8-e014a8b887cc</t>
  </si>
  <si>
    <t>5cfb8e74</t>
  </si>
  <si>
    <t>e7480120-724f-4e85-8bdd-ac3d490afc41</t>
  </si>
  <si>
    <t>7573d853</t>
  </si>
  <si>
    <t>66bf14c1-97cb-493f-858c-ec7dc0c23026</t>
  </si>
  <si>
    <t>7c99d065</t>
  </si>
  <si>
    <t>c300359a-9d0f-471c-aa21-72c6c954ffc0</t>
  </si>
  <si>
    <t>b2d33513</t>
  </si>
  <si>
    <t>ce04f473-5b44-47ce-9392-c78e70857a1f</t>
  </si>
  <si>
    <t>21a71a0d</t>
  </si>
  <si>
    <t>0239d903-d38c-4e54-b9f7-ccc21a7f0270</t>
  </si>
  <si>
    <t>bd3967a2</t>
  </si>
  <si>
    <t>877aa9b8-688f-4b73-9612-89c99a5b9648</t>
  </si>
  <si>
    <t>446b4cb4</t>
  </si>
  <si>
    <t>720a91e8-1ecf-4827-aef3-c9b350e9bfa1</t>
  </si>
  <si>
    <t>c9c23ca6</t>
  </si>
  <si>
    <t>a8e3d9b4-fe97-461e-9d52-f658f2d9fd44</t>
  </si>
  <si>
    <t>ae3f04ba</t>
  </si>
  <si>
    <t>33b3b2a0-e3f0-4717-9eff-093a3216ea35</t>
  </si>
  <si>
    <t>82abf242</t>
  </si>
  <si>
    <t>bea3518f-4458-4877-88b3-78bd58a9b5f2</t>
  </si>
  <si>
    <t>74cd1c69</t>
  </si>
  <si>
    <t>34456b9b-7a91-45f5-9f63-14f999c085ef</t>
  </si>
  <si>
    <t>4e2f78ae</t>
  </si>
  <si>
    <t>1e2285a1-a1a6-4b1f-8edc-e5bd8f641fae</t>
  </si>
  <si>
    <t>fa1b1ce1</t>
  </si>
  <si>
    <t>7c4c2aa6-9872-40c5-ab87-0da1645221e8</t>
  </si>
  <si>
    <t>e82ead1c</t>
  </si>
  <si>
    <t>1745e21b-c8a8-431a-bdaf-f0dd573d9b36</t>
  </si>
  <si>
    <t>d38d0ac4</t>
  </si>
  <si>
    <t>c87461fb-2016-44eb-914f-6917e4a3c03e</t>
  </si>
  <si>
    <t>57fdab8b</t>
  </si>
  <si>
    <t>26ccd7b8-6bac-4eb9-8377-c6a061dfbaeb</t>
  </si>
  <si>
    <t>5822f20c</t>
  </si>
  <si>
    <t>93b68fba-9370-41da-8769-51667e36ed43</t>
  </si>
  <si>
    <t>1e07cbc4</t>
  </si>
  <si>
    <t>50c3461d-f9e9-4e62-a96e-b7d62cac01a2</t>
  </si>
  <si>
    <t>434ec6c3</t>
  </si>
  <si>
    <t>0d964bc0-a964-4cb9-9720-8c93bf64780b</t>
  </si>
  <si>
    <t>62d5c389</t>
  </si>
  <si>
    <t>23ad5eec-396d-47ae-b971-606fa08fdfaa</t>
  </si>
  <si>
    <t>2f93a5da</t>
  </si>
  <si>
    <t>afd9753b-c82d-48c2-b190-0b3819542afa</t>
  </si>
  <si>
    <t>746a5897</t>
  </si>
  <si>
    <t>bcd56350-8d12-4609-9fa0-918cba1741b8</t>
  </si>
  <si>
    <t>fffc4b44</t>
  </si>
  <si>
    <t>d8e738b7-5e34-4cca-8841-02b5d6c23ed5</t>
  </si>
  <si>
    <t>4ed9d4e1</t>
  </si>
  <si>
    <t>a5dd902e-14bd-471e-a165-1ed7702a8c8e</t>
  </si>
  <si>
    <t>d01fad6f</t>
  </si>
  <si>
    <t>6d52f8c2-b1f9-4c2b-80c0-5f37d3aa3ae7</t>
  </si>
  <si>
    <t>785b4482</t>
  </si>
  <si>
    <t>2021516b-62bf-4683-9c1e-d27792a5e4d1</t>
  </si>
  <si>
    <t>11b90b4f</t>
  </si>
  <si>
    <t>6631c22b-f9f2-4391-9096-4b35525510d3</t>
  </si>
  <si>
    <t>a61386e0</t>
  </si>
  <si>
    <t>ed955864-624e-44cc-abf0-91e713dd03bb</t>
  </si>
  <si>
    <t>71764ce9</t>
  </si>
  <si>
    <t>432673d5-8488-4628-84a9-9fd8a3b8f70d</t>
  </si>
  <si>
    <t>7517fb14</t>
  </si>
  <si>
    <t>9e45f8c5-03dc-44bb-b193-bc7e1311526a</t>
  </si>
  <si>
    <t>58633f3f</t>
  </si>
  <si>
    <t>269733ca-1eb3-4170-970a-f910cfcd3052</t>
  </si>
  <si>
    <t>32b9e303</t>
  </si>
  <si>
    <t>5d6c22ed-c55b-4104-af29-99eb38bcccd7</t>
  </si>
  <si>
    <t>75dd1c0d</t>
  </si>
  <si>
    <t>4361d966-df6c-4b1f-9868-b497d60c7968</t>
  </si>
  <si>
    <t>0a46f469</t>
  </si>
  <si>
    <t>3b1936a5-779f-4e10-ab48-c4a34ed00e1a</t>
  </si>
  <si>
    <t>06028699</t>
  </si>
  <si>
    <t>428d6fc1-d112-44ee-9c33-a680bfa767e9</t>
  </si>
  <si>
    <t>06418650</t>
  </si>
  <si>
    <t>f7b7713a-503d-4919-bc46-cd9d30249be3</t>
  </si>
  <si>
    <t>868c4e9a</t>
  </si>
  <si>
    <t>e2bf3e77-eba0-4422-9a63-1c6912e28cd8</t>
  </si>
  <si>
    <t>9c47ef18</t>
  </si>
  <si>
    <t>424d4f14-b255-421f-ad3f-48cdf76cb335</t>
  </si>
  <si>
    <t>f50910d9</t>
  </si>
  <si>
    <t>4bf233a2-9e4a-4c53-b8ab-58029f2e2bc6</t>
  </si>
  <si>
    <t>47586107</t>
  </si>
  <si>
    <t>8016e465-a01e-488e-9aa3-a53dba65d7b7</t>
  </si>
  <si>
    <t>0116f075</t>
  </si>
  <si>
    <t>899640d8-50ef-497e-ab73-72a65ef9e02f</t>
  </si>
  <si>
    <t>1f6a289a</t>
  </si>
  <si>
    <t>0073ad88-4469-496d-812d-d7c5847c05c3</t>
  </si>
  <si>
    <t>a0340be1</t>
  </si>
  <si>
    <t>805fb381-eb1a-4ac5-aac3-ee6779caeded</t>
  </si>
  <si>
    <t>6b6e2632</t>
  </si>
  <si>
    <t>a96f6dd4-c517-464a-9ca1-eb7e4a0b02e8</t>
  </si>
  <si>
    <t>3655d5b8</t>
  </si>
  <si>
    <t>e25696a3-bf9a-4854-8b17-7cbd5505ae60</t>
  </si>
  <si>
    <t>9d64d8c9</t>
  </si>
  <si>
    <t>62582993-f925-4f84-a2d9-5f5e35f4ae4b</t>
  </si>
  <si>
    <t>70b249ac</t>
  </si>
  <si>
    <t>e035a305-acb3-4ec5-83cb-3b0f3e27b7bf</t>
  </si>
  <si>
    <t>1cff23e5</t>
  </si>
  <si>
    <t>00df33bf-081c-4051-86b7-37df35f74de5</t>
  </si>
  <si>
    <t>e7ee05ed</t>
  </si>
  <si>
    <t>964b75a9-d6cf-489f-a64d-07c57283d520</t>
  </si>
  <si>
    <t>5f475e14</t>
  </si>
  <si>
    <t>c40ea5c9-fc86-4914-9c82-2b10bc9b7001</t>
  </si>
  <si>
    <t>02c06106</t>
  </si>
  <si>
    <t>1727f9bd-41b7-408b-a99c-9774f0aac707</t>
  </si>
  <si>
    <t>c5823108</t>
  </si>
  <si>
    <t>85e17a3e-4bf2-41bf-8fdc-19cc2bc9f38a</t>
  </si>
  <si>
    <t>1b4fdb6e</t>
  </si>
  <si>
    <t>16a771bb-3cf0-4811-8612-f182cbd5907b</t>
  </si>
  <si>
    <t>34c89f0b</t>
  </si>
  <si>
    <t>6cb221e7-2584-4ac9-9e4b-1d8f17eb5cfd</t>
  </si>
  <si>
    <t>265c0707</t>
  </si>
  <si>
    <t>c4c748e3-88ea-4f13-a946-8c8c4c24f2d6</t>
  </si>
  <si>
    <t>f6aca4c9</t>
  </si>
  <si>
    <t>84c55aa9-a507-4998-a846-f8f013060cb1</t>
  </si>
  <si>
    <t>49d16f15</t>
  </si>
  <si>
    <t>0eacbbf2-05a4-48d6-afcc-60eb3a95a13d</t>
  </si>
  <si>
    <t>a4650e9a</t>
  </si>
  <si>
    <t>86776a0a-6649-42dd-9cf9-1f7cc4955117</t>
  </si>
  <si>
    <t>fcb0f204</t>
  </si>
  <si>
    <t>b10831d1-dcb8-4377-b08a-989b66acd8e7</t>
  </si>
  <si>
    <t>d2948b9a</t>
  </si>
  <si>
    <t>b6cf6243-cbe2-43af-a09c-077ee514f5e0</t>
  </si>
  <si>
    <t>39ddd4f0</t>
  </si>
  <si>
    <t>fc4f6113-0192-4b0b-9745-1af0d6fe32fe</t>
  </si>
  <si>
    <t>7b16c6ad</t>
  </si>
  <si>
    <t>5c280c19-c690-4615-aa50-aec2bb3cce1e</t>
  </si>
  <si>
    <t>782a9f5c</t>
  </si>
  <si>
    <t>a859abb0-0cec-4f91-935f-0d32df411a8e</t>
  </si>
  <si>
    <t>e1df1491</t>
  </si>
  <si>
    <t>87e41b9b-392b-41cc-9bf9-68e744b5d7d6</t>
  </si>
  <si>
    <t>18ef65a2</t>
  </si>
  <si>
    <t>b659dd01-a441-4d4f-b6ed-e4336f18315c</t>
  </si>
  <si>
    <t>a651fce4</t>
  </si>
  <si>
    <t>51228762-3706-4fc6-9a58-329abe95dff7</t>
  </si>
  <si>
    <t>48dd97c0</t>
  </si>
  <si>
    <t>795054a6-9cab-4a14-b9f6-9eb871ef1ece</t>
  </si>
  <si>
    <t>16231202</t>
  </si>
  <si>
    <t>89449f79-776d-4998-86ee-3b1a960e2daf</t>
  </si>
  <si>
    <t>ff57daa8</t>
  </si>
  <si>
    <t>63df123f-ae5c-4937-bf9b-63a63594923e</t>
  </si>
  <si>
    <t>9ad853df</t>
  </si>
  <si>
    <t>8c8fe62a-f57e-4f93-aec3-674a63c68bb9</t>
  </si>
  <si>
    <t>323348fa</t>
  </si>
  <si>
    <t>6ef47183-43e8-43f4-9ecb-f5e8a653a913</t>
  </si>
  <si>
    <t>42034e1f</t>
  </si>
  <si>
    <t>74c63d02-c08e-41ac-b301-34da9dbbb409</t>
  </si>
  <si>
    <t>16afd0d7</t>
  </si>
  <si>
    <t>1c593e8b-d6da-4668-8875-920f9cea3111</t>
  </si>
  <si>
    <t>0f41bafe</t>
  </si>
  <si>
    <t>c3bb8132-4c0d-4529-b850-8f37e6e70abd</t>
  </si>
  <si>
    <t>785406d1</t>
  </si>
  <si>
    <t>95703927-0edd-4b21-92c1-2613e2188125</t>
  </si>
  <si>
    <t>0239788e</t>
  </si>
  <si>
    <t>f3d4e25f-dbee-4ed4-93ee-773709d04c9e</t>
  </si>
  <si>
    <t>2c968e1d</t>
  </si>
  <si>
    <t>c7fae3ca-2752-480c-94c4-5b09fac42628</t>
  </si>
  <si>
    <t>8320c8a4</t>
  </si>
  <si>
    <t>f7e2dc98-447e-4e5e-be9d-e4a9950b8064</t>
  </si>
  <si>
    <t>758302af</t>
  </si>
  <si>
    <t>a906b573-b8c7-4a0c-a779-276bdb0dae9d</t>
  </si>
  <si>
    <t>96e8ffdc</t>
  </si>
  <si>
    <t>87e18398-690e-4ff0-8c1b-3af7c2c7f9ad</t>
  </si>
  <si>
    <t>9c771386</t>
  </si>
  <si>
    <t>f3cc7143-9f74-4874-80be-a3bad616761c</t>
  </si>
  <si>
    <t>f22aee74</t>
  </si>
  <si>
    <t>f9b668a9-9950-405e-92f1-dac18dfa2987</t>
  </si>
  <si>
    <t>6c65590f</t>
  </si>
  <si>
    <t>a185136c-9912-48a6-9029-ec04e4e60b7c</t>
  </si>
  <si>
    <t>cadd7d1b</t>
  </si>
  <si>
    <t>9cfd30c4-e13f-4e81-9d29-51698a490b77</t>
  </si>
  <si>
    <t>d827715c</t>
  </si>
  <si>
    <t>131b3ee6-f5c9-4c88-975e-44454110e2be</t>
  </si>
  <si>
    <t>8982ec10</t>
  </si>
  <si>
    <t>c0ef9ef0-4204-44b1-8647-6874e2d38b7b</t>
  </si>
  <si>
    <t>0373a9ff</t>
  </si>
  <si>
    <t>9adbc413-bc98-455a-8b6d-bc248206afe0</t>
  </si>
  <si>
    <t>5cedcf55</t>
  </si>
  <si>
    <t>48905f8e-eaa7-48f3-86f4-fb5056c776a6</t>
  </si>
  <si>
    <t>68b0f2d1</t>
  </si>
  <si>
    <t>404f8ab3-c052-4d51-a10a-405f7a7d3afa</t>
  </si>
  <si>
    <t>80d5df53</t>
  </si>
  <si>
    <t>bbaaf1b1-ebc6-47f7-a225-6eede01a4859</t>
  </si>
  <si>
    <t>eb59e33d</t>
  </si>
  <si>
    <t>17a11bda-4472-48b8-9066-7bed3f8b1715</t>
  </si>
  <si>
    <t>efb144e9</t>
  </si>
  <si>
    <t>101f98ed-f984-4ccd-b0df-04f5963f4cf6</t>
  </si>
  <si>
    <t>06631759</t>
  </si>
  <si>
    <t>1ec3834b-bc29-48b3-b999-4c1380083954</t>
  </si>
  <si>
    <t>50374c10</t>
  </si>
  <si>
    <t>145700ef-8cf7-48d9-8e06-c8a6dbbbd4ee</t>
  </si>
  <si>
    <t>9a58e420</t>
  </si>
  <si>
    <t>04363358-a161-475b-967f-dc82325f3368</t>
  </si>
  <si>
    <t>1cb0689b</t>
  </si>
  <si>
    <t>768f086b-86f2-45c5-a1b3-5e07314a0687</t>
  </si>
  <si>
    <t>afdad30a</t>
  </si>
  <si>
    <t>35ba08b6-ab5c-42ac-9eff-3ff7c16a7b16</t>
  </si>
  <si>
    <t>daceb0a7</t>
  </si>
  <si>
    <t>9e2245e3-ed3a-4d6f-b766-e5417efed629</t>
  </si>
  <si>
    <t>dc563685</t>
  </si>
  <si>
    <t>57898d27-6f47-4e46-98b0-fd02678e8023</t>
  </si>
  <si>
    <t>e3e2e145</t>
  </si>
  <si>
    <t>dae17da0-0ac4-4d89-9039-95463d9158cb</t>
  </si>
  <si>
    <t>c681878a</t>
  </si>
  <si>
    <t>6321c9b8-48ec-4f87-9345-2416cc3baf62</t>
  </si>
  <si>
    <t>50449b80</t>
  </si>
  <si>
    <t>906c7b83-8de7-429e-951c-61ceba74dc5e</t>
  </si>
  <si>
    <t>e0f287d0</t>
  </si>
  <si>
    <t>b677bc83-2312-41e4-9e3e-a9111103d587</t>
  </si>
  <si>
    <t>8c89430e</t>
  </si>
  <si>
    <t>3064a93c-75a3-4840-939d-aef4cafb898f</t>
  </si>
  <si>
    <t>18b4189f</t>
  </si>
  <si>
    <t>3dd92581-bdec-4ae8-8177-7075d4acb801</t>
  </si>
  <si>
    <t>5ddb85bb</t>
  </si>
  <si>
    <t>125602ed-a8a2-41fb-94eb-bc7424bc7f79</t>
  </si>
  <si>
    <t>f424628b</t>
  </si>
  <si>
    <t>631a2342-6b85-4a2c-91de-61c657ffa865</t>
  </si>
  <si>
    <t>c2f335c6</t>
  </si>
  <si>
    <t>38f26147-89ef-4e12-a5b9-7c071396181d</t>
  </si>
  <si>
    <t>f0f4a992</t>
  </si>
  <si>
    <t>c34294fa-b4d4-43e0-8a68-a38f31676ab9</t>
  </si>
  <si>
    <t>17dbe6bc</t>
  </si>
  <si>
    <t>42234c60-69c8-4ed1-9912-99c68fa08b32</t>
  </si>
  <si>
    <t>62ee9de2</t>
  </si>
  <si>
    <t>3984b9b7-2f20-4ceb-9bc4-8b1a2b02aa64</t>
  </si>
  <si>
    <t>0db99147</t>
  </si>
  <si>
    <t>bc85e72e-890f-4e35-95a6-c0016c85edab</t>
  </si>
  <si>
    <t>e724e6ff</t>
  </si>
  <si>
    <t>56115a6e-8b30-4944-8cb8-64d6dfc9611e</t>
  </si>
  <si>
    <t>53296ecc</t>
  </si>
  <si>
    <t>d9d01640-2578-495f-a387-fff6484d0b69</t>
  </si>
  <si>
    <t>7b7dded9</t>
  </si>
  <si>
    <t>69791655-61dc-4cd9-9372-3ff981d16c75</t>
  </si>
  <si>
    <t>751588a4</t>
  </si>
  <si>
    <t>b5b70c43-fb63-4e15-a453-a6181cc244e4</t>
  </si>
  <si>
    <t>de1b4f7f</t>
  </si>
  <si>
    <t>0b8899f6-b3a4-4465-803f-273570c69fac</t>
  </si>
  <si>
    <t>3c158055</t>
  </si>
  <si>
    <t>39faf146-dca6-4b05-b3a8-e9e1425e77d1</t>
  </si>
  <si>
    <t>d033659e</t>
  </si>
  <si>
    <t>4b09463a-d717-41d8-8364-2f51532cf353</t>
  </si>
  <si>
    <t>2e375fbe</t>
  </si>
  <si>
    <t>8003a4bf-54eb-4e4d-88eb-1e7778da86df</t>
  </si>
  <si>
    <t>0358b417</t>
  </si>
  <si>
    <t>a8d4e7ef-d032-4396-a5cf-3fb20447e157</t>
  </si>
  <si>
    <t>437f6e02</t>
  </si>
  <si>
    <t>9baeef60-e935-47f7-bb23-0faf83a7fe44</t>
  </si>
  <si>
    <t>90c72ae2</t>
  </si>
  <si>
    <t>d92219a4-0e96-42ef-a8d1-309877858040</t>
  </si>
  <si>
    <t>5cb74aea</t>
  </si>
  <si>
    <t>7d8d5143-7329-4534-aca1-5d9c54d53aed</t>
  </si>
  <si>
    <t>a4206fd5</t>
  </si>
  <si>
    <t>99943adf-29c6-4f04-82a8-0a2cb3626ff9</t>
  </si>
  <si>
    <t>1999c455</t>
  </si>
  <si>
    <t>33a21afe-2569-4180-b54b-15535d142ddf</t>
  </si>
  <si>
    <t>941978f6</t>
  </si>
  <si>
    <t>e7b90d6a-26cd-4a1e-8642-c71fad549787</t>
  </si>
  <si>
    <t>ab636173</t>
  </si>
  <si>
    <t>6a433abc-276f-482d-b8a2-80cf01c15889</t>
  </si>
  <si>
    <t>1dbf4d3a</t>
  </si>
  <si>
    <t>1ac7d90a-7613-4987-9a78-9c59f5d0ee1b</t>
  </si>
  <si>
    <t>05fdf81e</t>
  </si>
  <si>
    <t>842dbd1c-b004-402a-ae6f-548cb8573de1</t>
  </si>
  <si>
    <t>7bdf8bb7</t>
  </si>
  <si>
    <t>ed4c3413-c0a8-48b8-8ace-88a9f177bed6</t>
  </si>
  <si>
    <t>5daee153</t>
  </si>
  <si>
    <t>f82b61aa-da07-40a2-9ce6-60e10a1e19be</t>
  </si>
  <si>
    <t>c77c0804</t>
  </si>
  <si>
    <t>15fe28bc-cd0f-463b-a215-6a7ed14758a6</t>
  </si>
  <si>
    <t>c98ceedd</t>
  </si>
  <si>
    <t>fead2b03-ef10-447f-8203-9e4cbc490d61</t>
  </si>
  <si>
    <t>dc424b29</t>
  </si>
  <si>
    <t>9853d7d7-2aad-4d5c-ad6a-9fdfaa9c41c1</t>
  </si>
  <si>
    <t>e8bc8100</t>
  </si>
  <si>
    <t>dbf57ff9-ee43-4b87-9314-311af55c6d9b</t>
  </si>
  <si>
    <t>f7872518</t>
  </si>
  <si>
    <t>0a4c6c21-a33a-4787-bfc6-1a3b82af1005</t>
  </si>
  <si>
    <t>8706f108</t>
  </si>
  <si>
    <t>63861f4e-a53c-48bf-930b-8eff5cb6b790</t>
  </si>
  <si>
    <t>ba5bac45</t>
  </si>
  <si>
    <t>dea896a5-dfc3-4346-9d71-cde8b334d9f6</t>
  </si>
  <si>
    <t>63935b4d</t>
  </si>
  <si>
    <t>87a95b29-8fa4-4843-b5cb-31faaec89fae</t>
  </si>
  <si>
    <t>dc9f2114</t>
  </si>
  <si>
    <t>bd421012-d029-450d-82ac-1c4dcc20c389</t>
  </si>
  <si>
    <t>499f1504</t>
  </si>
  <si>
    <t>22dde4e2-8ca8-47c7-ba89-96cfd159c2f2</t>
  </si>
  <si>
    <t>c6b8e761</t>
  </si>
  <si>
    <t>58e00e18-f453-48a0-8a84-5391d0642a4c</t>
  </si>
  <si>
    <t>d1a3648a</t>
  </si>
  <si>
    <t>672eabbd-9d90-4bab-8f82-8405e53411b0</t>
  </si>
  <si>
    <t>c9922144</t>
  </si>
  <si>
    <t>c7bf154e-d6f8-4c05-ae19-6cd0be2a393e</t>
  </si>
  <si>
    <t>0535746b</t>
  </si>
  <si>
    <t>2c496770-3563-4959-97b3-960b4a48da9b</t>
  </si>
  <si>
    <t>04f96a61</t>
  </si>
  <si>
    <t>c0abbf15-36d5-47fa-a230-27818c721009</t>
  </si>
  <si>
    <t>f0b9820e</t>
  </si>
  <si>
    <t>504a2d35-5a32-4dc6-9f96-48e96a8ed39d</t>
  </si>
  <si>
    <t>a51ac6f5</t>
  </si>
  <si>
    <t>823b97b9-ad51-4960-94ea-8442956e7cda</t>
  </si>
  <si>
    <t>2916c00d</t>
  </si>
  <si>
    <t>21666ee9-56ca-45e2-a23c-c21e534c98ca</t>
  </si>
  <si>
    <t>42067ba5</t>
  </si>
  <si>
    <t>e9a78d8d-1003-47a1-9194-047f0c644c2f</t>
  </si>
  <si>
    <t>c26b51f0</t>
  </si>
  <si>
    <t>ce8bacf9-a1f4-4835-9cb5-b2ac4b04980a</t>
  </si>
  <si>
    <t>50377541</t>
  </si>
  <si>
    <t>cfa4d4f9-d7b0-4c4b-ae09-6c7f2b72f38e</t>
  </si>
  <si>
    <t>a3cf5e87</t>
  </si>
  <si>
    <t>e01de0e4-411b-449f-8a58-978248f3c773</t>
  </si>
  <si>
    <t>b9dd460d</t>
  </si>
  <si>
    <t>c2808711-f301-4d29-bb7f-b009fa2baaa6</t>
  </si>
  <si>
    <t>cb1a4487</t>
  </si>
  <si>
    <t>42fe10d1-a335-4382-ab64-26c9a3a36e3a</t>
  </si>
  <si>
    <t>d7447b34</t>
  </si>
  <si>
    <t>04004dae-92ac-4a03-8e81-055a861a8a62</t>
  </si>
  <si>
    <t>015cdc3a</t>
  </si>
  <si>
    <t>ecc9ea7b-832a-4bc4-8182-bafa5e63f119</t>
  </si>
  <si>
    <t>d9017597</t>
  </si>
  <si>
    <t>7114731d-dea0-4e1d-a13a-f90f4ac826d5</t>
  </si>
  <si>
    <t>6f9fe8ee</t>
  </si>
  <si>
    <t>71bae9a1-42a6-4b87-aef5-2fd206079e2a</t>
  </si>
  <si>
    <t>3cef5982</t>
  </si>
  <si>
    <t>1a5c6652-affc-4615-b895-86dfc724aa0c</t>
  </si>
  <si>
    <t>56ff4b47</t>
  </si>
  <si>
    <t>6486fe7a-a387-4fa5-a20f-81b842cd07fd</t>
  </si>
  <si>
    <t>0bec752f</t>
  </si>
  <si>
    <t>d4df14d4-7d2e-424f-a7d5-7da58e735a15</t>
  </si>
  <si>
    <t>bae695c5</t>
  </si>
  <si>
    <t>3d8e998a-4ce2-407a-8587-54f8ac51ba6a</t>
  </si>
  <si>
    <t>f5346bb8</t>
  </si>
  <si>
    <t>d6b023e9-dd17-4351-8665-82c52465fa72</t>
  </si>
  <si>
    <t>4f9d4279</t>
  </si>
  <si>
    <t>92924d38-85d0-438d-8345-4fbddf10c290</t>
  </si>
  <si>
    <t>b6b29c55</t>
  </si>
  <si>
    <t>4070460a-8069-4f37-abae-6fa04c33755e</t>
  </si>
  <si>
    <t>adc85b31</t>
  </si>
  <si>
    <t>a6842b1c-8bba-4925-9e36-4c9524451236</t>
  </si>
  <si>
    <t>b4665c37</t>
  </si>
  <si>
    <t>15c65de8-1119-4e9a-b40d-1310a9e52cb1</t>
  </si>
  <si>
    <t>c4e05da0</t>
  </si>
  <si>
    <t>b97c5b67-6dfb-47f1-8b40-3dc03ea0da0b</t>
  </si>
  <si>
    <t>7eb90bfd</t>
  </si>
  <si>
    <t>b9a39627-4483-4167-ac88-acd4a7bb315b</t>
  </si>
  <si>
    <t>571c9fe5</t>
  </si>
  <si>
    <t>1f87d99b-c5ea-47fd-9546-9756fc6ce240</t>
  </si>
  <si>
    <t>9dcf7949</t>
  </si>
  <si>
    <t>cb256119-5e93-46e1-b605-5306f2c226e2</t>
  </si>
  <si>
    <t>29282893</t>
  </si>
  <si>
    <t>6080200f-2260-43da-b6db-4c7ff10314fc</t>
  </si>
  <si>
    <t>1a7ce8df</t>
  </si>
  <si>
    <t>6ffb47e2-8715-46a6-8504-7e1d304ee175</t>
  </si>
  <si>
    <t>33406e7e</t>
  </si>
  <si>
    <t>7b1b99b8-3101-4732-ab86-3f46640d781b</t>
  </si>
  <si>
    <t>3319bc20</t>
  </si>
  <si>
    <t>24c333a8-0fdc-496e-9340-17ca112e56a8</t>
  </si>
  <si>
    <t>659a0ec7</t>
  </si>
  <si>
    <t>adca5c64-0222-4769-938d-cdd6ea3e4e7c</t>
  </si>
  <si>
    <t>88cab17d</t>
  </si>
  <si>
    <t>e59e18cd-8cb1-4929-bc6c-0ec287b55cd1</t>
  </si>
  <si>
    <t>ca143426</t>
  </si>
  <si>
    <t>3f93067a-426d-42d2-ab73-1b87d4129d6f</t>
  </si>
  <si>
    <t>dc49447b</t>
  </si>
  <si>
    <t>6604a69c-71e9-4611-bbe8-826e171de079</t>
  </si>
  <si>
    <t>35d0d737</t>
  </si>
  <si>
    <t>17e07988-f0ce-44f8-b595-bb4f351b3178</t>
  </si>
  <si>
    <t>65a4d79d</t>
  </si>
  <si>
    <t>e4248234-9f76-4091-b933-5120bd018180</t>
  </si>
  <si>
    <t>68b98a6a</t>
  </si>
  <si>
    <t>c5d08bf5-56ec-45b6-a4b2-7c27335b3e5d</t>
  </si>
  <si>
    <t>b0972970</t>
  </si>
  <si>
    <t>c7aeb51a-f14d-48f1-8e43-a16301a85574</t>
  </si>
  <si>
    <t>886fefb2</t>
  </si>
  <si>
    <t>84062e2c-fdd2-4a65-9943-cc3c8355669f</t>
  </si>
  <si>
    <t>df475370</t>
  </si>
  <si>
    <t>19b20cd2-52bd-4c4f-947f-6213ea242f77</t>
  </si>
  <si>
    <t>de0b322d</t>
  </si>
  <si>
    <t>d6f5c578-ee87-43ba-9866-ff6b25fda77c</t>
  </si>
  <si>
    <t>a40119d2</t>
  </si>
  <si>
    <t>eccbe5db-134b-4764-972d-99c36344e246</t>
  </si>
  <si>
    <t>314fc894</t>
  </si>
  <si>
    <t>0d9f505d-8b20-4bfa-8725-008ac208cc48</t>
  </si>
  <si>
    <t>93f79fa8</t>
  </si>
  <si>
    <t>f441b04a-132e-421b-b6c6-ef96ed1cd904</t>
  </si>
  <si>
    <t>f55840c4</t>
  </si>
  <si>
    <t>a38f241f-13e0-43d9-847b-00ab0dc8dfb1</t>
  </si>
  <si>
    <t>ae39e3cb</t>
  </si>
  <si>
    <t>cadda9a7-8881-4901-99f9-898cf383a007</t>
  </si>
  <si>
    <t>c8564801</t>
  </si>
  <si>
    <t>14ba82d5-9b19-4677-9fed-323e782e1fc9</t>
  </si>
  <si>
    <t>cec976f1</t>
  </si>
  <si>
    <t>837d60f3-4b25-4500-9d8b-1332d0c62d18</t>
  </si>
  <si>
    <t>efc0cc8b</t>
  </si>
  <si>
    <t>053fdf92-c113-4b7b-9944-72e362a56697</t>
  </si>
  <si>
    <t>06306cd9</t>
  </si>
  <si>
    <t>8a2bf565-cfdf-452a-afd7-d2f42ea4979c</t>
  </si>
  <si>
    <t>699a7c65</t>
  </si>
  <si>
    <t>6cfe04dd-ac7b-42df-83ed-ad4e5cec64d3</t>
  </si>
  <si>
    <t>dc303525</t>
  </si>
  <si>
    <t>fea9b14a-0127-4057-8942-633569aa98e5</t>
  </si>
  <si>
    <t>f1ffcc2b</t>
  </si>
  <si>
    <t>a784b4cc-4031-4f62-88be-10958b3c4d1d</t>
  </si>
  <si>
    <t>749b8390</t>
  </si>
  <si>
    <t>e322e72e-4aea-4a57-982e-08d42708e852</t>
  </si>
  <si>
    <t>f7faedea</t>
  </si>
  <si>
    <t>2523c593-ca82-4fc3-825b-788b265db535</t>
  </si>
  <si>
    <t>b451c8c2</t>
  </si>
  <si>
    <t>042db652-c1e6-44d6-9492-9b9132f97fe7</t>
  </si>
  <si>
    <t>9d3f5b78</t>
  </si>
  <si>
    <t>7645506f-2c74-4de6-b79e-030384a7819d</t>
  </si>
  <si>
    <t>751a5cee</t>
  </si>
  <si>
    <t>3ce090ea-1aa3-4b52-9eee-2b67befffa18</t>
  </si>
  <si>
    <t>61ffc516</t>
  </si>
  <si>
    <t>55b28da3-467b-4905-ba00-3fa765b27745</t>
  </si>
  <si>
    <t>46aeac62</t>
  </si>
  <si>
    <t>fdbed0e5-82dd-4074-8f6f-bf319c8cd7fb</t>
  </si>
  <si>
    <t>446d49bc</t>
  </si>
  <si>
    <t>66b763a1-4004-4bc6-8922-f088dfbbeb60</t>
  </si>
  <si>
    <t>c2f11423</t>
  </si>
  <si>
    <t>3fd3eeac-1c04-46d3-8c95-59bb2f4defd1</t>
  </si>
  <si>
    <t>742d4daf</t>
  </si>
  <si>
    <t>c8b4c24d-9580-4a9c-8bfd-afc5632c0a31</t>
  </si>
  <si>
    <t>40e490ea</t>
  </si>
  <si>
    <t>45b14831-c80f-47c0-8f6b-ac9e8ce11d4b</t>
  </si>
  <si>
    <t>caf70620</t>
  </si>
  <si>
    <t>81ffd561-4353-4be0-a13e-458a26531b3b</t>
  </si>
  <si>
    <t>71530840</t>
  </si>
  <si>
    <t>f90c293e-c696-49a7-bc2f-a012fb9c6b7b</t>
  </si>
  <si>
    <t>5b03a40a</t>
  </si>
  <si>
    <t>1704d2e6-b5cc-41d6-b55c-a2d15db78d36</t>
  </si>
  <si>
    <t>3312d607</t>
  </si>
  <si>
    <t>84ceaf0f-fdb4-4164-86c5-799a2243fc16</t>
  </si>
  <si>
    <t>db0cb786</t>
  </si>
  <si>
    <t>92e0c8f3-6a42-4b79-91b4-08b3f662a735</t>
  </si>
  <si>
    <t>b138d974</t>
  </si>
  <si>
    <t>5ba6e904-0f0f-490c-b0ac-1b72efd22d02</t>
  </si>
  <si>
    <t>aa858083</t>
  </si>
  <si>
    <t>db2ae2ab-1316-4d49-bc98-ad54854f0b4b</t>
  </si>
  <si>
    <t>ae2142f9</t>
  </si>
  <si>
    <t>24758f29-90f3-4a34-9a3c-ea578b037649</t>
  </si>
  <si>
    <t>b72bfad3</t>
  </si>
  <si>
    <t>47abb159-0367-448b-8850-2153fab814fb</t>
  </si>
  <si>
    <t>b620a5a8</t>
  </si>
  <si>
    <t>ae5b3454-c268-4eb1-9787-294cbd64134d</t>
  </si>
  <si>
    <t>9a4a8b4b</t>
  </si>
  <si>
    <t>1ed5abb2-5fc9-40a2-b9f2-efe286df44a4</t>
  </si>
  <si>
    <t>3cb1e25b</t>
  </si>
  <si>
    <t>3828b007-4dcb-465e-91f5-40d2a6a8faad</t>
  </si>
  <si>
    <t>c0d70877</t>
  </si>
  <si>
    <t>97f905b4-f9f8-4efc-a8a7-17e5807b6845</t>
  </si>
  <si>
    <t>1740d430</t>
  </si>
  <si>
    <t>5839dc2b-224e-4a03-8794-4b7e28fe324e</t>
  </si>
  <si>
    <t>00b9e4b3</t>
  </si>
  <si>
    <t>57d7d49c-dfb6-48f9-b307-4e7b231d4160</t>
  </si>
  <si>
    <t>f4004d67</t>
  </si>
  <si>
    <t>390073cf-c751-4c73-8ff9-223f71463ba5</t>
  </si>
  <si>
    <t>ae673959</t>
  </si>
  <si>
    <t>a5c9d7fc-5e1c-4311-8415-5845edd1f946</t>
  </si>
  <si>
    <t>8a23e4f3</t>
  </si>
  <si>
    <t>c0a727b0-fb84-4915-8b52-b03cdc8fb4e4</t>
  </si>
  <si>
    <t>aa4b5ba1</t>
  </si>
  <si>
    <t>c1d2d990-e3fa-4389-b2d5-ae65945573c3</t>
  </si>
  <si>
    <t>90d78aa3</t>
  </si>
  <si>
    <t>545332ce-0af9-4d25-85fe-66bf654c0c42</t>
  </si>
  <si>
    <t>1e1a1ce4</t>
  </si>
  <si>
    <t>98494f06-b9cc-40f3-959e-ba9ab05a0bac</t>
  </si>
  <si>
    <t>ed1b3dc9</t>
  </si>
  <si>
    <t>b742e420-26cc-4f9e-8b3c-3551eaf23c07</t>
  </si>
  <si>
    <t>0fb567d0</t>
  </si>
  <si>
    <t>36407585-c315-47a4-b7f6-8dcd2be240ac</t>
  </si>
  <si>
    <t>0b8b2e2b</t>
  </si>
  <si>
    <t>4561cdea-6138-4908-86f4-5902611e7368</t>
  </si>
  <si>
    <t>4db1a26e</t>
  </si>
  <si>
    <t>d9a5fb8e-ced1-4e67-85da-cd6ad35818fe</t>
  </si>
  <si>
    <t>294c989d</t>
  </si>
  <si>
    <t>9f46db53-8acc-44bc-a8f5-1fe0b0a111f9</t>
  </si>
  <si>
    <t>8cc776b4</t>
  </si>
  <si>
    <t>50f90062-6fe9-4bcc-9096-908286288a29</t>
  </si>
  <si>
    <t>8667d67f</t>
  </si>
  <si>
    <t>9d0e4431-e831-4aba-a99d-955dfb6d903f</t>
  </si>
  <si>
    <t>765471ca</t>
  </si>
  <si>
    <t>ae0089bf-fca1-4661-979f-05059f701e28</t>
  </si>
  <si>
    <t>4bc66cc3</t>
  </si>
  <si>
    <t>29970215-3948-448a-8774-cdad9ef936fc</t>
  </si>
  <si>
    <t>98291a6a</t>
  </si>
  <si>
    <t>28ec7381-a413-4a50-897b-08e419db6137</t>
  </si>
  <si>
    <t>2021a94f</t>
  </si>
  <si>
    <t>6e82da15-eb65-48af-811e-b02191b23cbf</t>
  </si>
  <si>
    <t>ce3729de</t>
  </si>
  <si>
    <t>cdda3607-9b98-420d-a922-b7056c1e103d</t>
  </si>
  <si>
    <t>eed36fa8</t>
  </si>
  <si>
    <t>fe131db5-8ed7-4369-858a-abd2b26ceca7</t>
  </si>
  <si>
    <t>992508fc</t>
  </si>
  <si>
    <t>febd8797-4bf8-477a-847b-6dab1d260173</t>
  </si>
  <si>
    <t>eedafd28</t>
  </si>
  <si>
    <t>d18d1edc-bb96-4b0f-be1d-662e43268639</t>
  </si>
  <si>
    <t>bc1b7122</t>
  </si>
  <si>
    <t>581c46a6-a39c-4348-894a-c19db0c487be</t>
  </si>
  <si>
    <t>2521d1e4</t>
  </si>
  <si>
    <t>80ee4ddc-dbb5-41e5-a8c0-5a8d9625550f</t>
  </si>
  <si>
    <t>5e5327d5</t>
  </si>
  <si>
    <t>04eec2c6-e80a-4f6f-86c6-232b4a19b927</t>
  </si>
  <si>
    <t>f3125a0c</t>
  </si>
  <si>
    <t>85cc2870-eda3-45b0-985c-f4ae4dea6a38</t>
  </si>
  <si>
    <t>f6c9cc13</t>
  </si>
  <si>
    <t>6c8b11ba-be1d-4006-9fc0-86452e05796d</t>
  </si>
  <si>
    <t>83ba3358</t>
  </si>
  <si>
    <t>5f8b5fd5-d8c1-4b48-a364-26520fb9eb78</t>
  </si>
  <si>
    <t>82b0bcdd</t>
  </si>
  <si>
    <t>13b14be4-686d-4148-9355-9c11517d685b</t>
  </si>
  <si>
    <t>4da4909a</t>
  </si>
  <si>
    <t>561b751e-e4a6-4ea0-8c82-10a38d595fbd</t>
  </si>
  <si>
    <t>068917be</t>
  </si>
  <si>
    <t>d91d5bea-71cf-431f-bb4b-0d500e76e25c</t>
  </si>
  <si>
    <t>0ba754d0</t>
  </si>
  <si>
    <t>57fd4887-2c28-429f-a1f7-898454ea7b6a</t>
  </si>
  <si>
    <t>1dd53f2d</t>
  </si>
  <si>
    <t>440d1482-e2ad-49c8-934f-8844509008ff</t>
  </si>
  <si>
    <t>23f1a349</t>
  </si>
  <si>
    <t>94ad32e3-306a-4887-9e0e-e33932930e76</t>
  </si>
  <si>
    <t>bd335257</t>
  </si>
  <si>
    <t>b50456a9-6326-4442-86af-f790d12a5b36</t>
  </si>
  <si>
    <t>744c04f9</t>
  </si>
  <si>
    <t>bffcd4f3-afc6-4eb4-a979-efe5a72a7a73</t>
  </si>
  <si>
    <t>b1b72e84</t>
  </si>
  <si>
    <t>5f0c16ee-13d0-4153-838b-29784278b965</t>
  </si>
  <si>
    <t>fd3a5009</t>
  </si>
  <si>
    <t>0af1c018-998c-426e-ad90-8ad955ccb785</t>
  </si>
  <si>
    <t>9cea34aa</t>
  </si>
  <si>
    <t>90a073d6-3b9e-4f59-b51f-56b9f62caedc</t>
  </si>
  <si>
    <t>16830aad</t>
  </si>
  <si>
    <t>fecbbb5d-6669-4c4a-9461-0cf51e23d882</t>
  </si>
  <si>
    <t>c4ad619d</t>
  </si>
  <si>
    <t>12abba4b-9668-42b6-8227-9e83f7c6782e</t>
  </si>
  <si>
    <t>46bdec31</t>
  </si>
  <si>
    <t>ca740262-1fb4-4caf-9ad7-9751255dba58</t>
  </si>
  <si>
    <t>d3100525</t>
  </si>
  <si>
    <t>9696a57c-ca90-4e3e-a8e0-d10999089bb2</t>
  </si>
  <si>
    <t>255cec96</t>
  </si>
  <si>
    <t>a6f4ac1c-809d-4a4c-b2f1-e24c32d9cbc6</t>
  </si>
  <si>
    <t>26e2774d</t>
  </si>
  <si>
    <t>22cac1e0-f77e-42f1-8e12-3bc64896de3e</t>
  </si>
  <si>
    <t>35dd3d51</t>
  </si>
  <si>
    <t>128fa4cf-0f7d-4774-877b-feac55e11365</t>
  </si>
  <si>
    <t>3d8a0a02</t>
  </si>
  <si>
    <t>52135fee-b0dc-4b1c-af0b-51a4464fd73e</t>
  </si>
  <si>
    <t>a4395eb7</t>
  </si>
  <si>
    <t>53b3b570-0a94-432d-a8ab-56857f67dc1a</t>
  </si>
  <si>
    <t>bf0a1645</t>
  </si>
  <si>
    <t>3e4ae70f-2be5-4688-9c40-97808287e8f4</t>
  </si>
  <si>
    <t>af0d7268</t>
  </si>
  <si>
    <t>3de40fc4-0915-4511-9aaf-252008873ade</t>
  </si>
  <si>
    <t>3c9edd15</t>
  </si>
  <si>
    <t>43fd0e40-f1b1-45c7-a7d6-4acff84d98e4</t>
  </si>
  <si>
    <t>0d8ce17a</t>
  </si>
  <si>
    <t>43bb1fa5-5610-4213-aa1d-bcd12180454e</t>
  </si>
  <si>
    <t>ce33467d</t>
  </si>
  <si>
    <t>73802a2a-3ec9-413c-9b9c-729156501503</t>
  </si>
  <si>
    <t>4f211c9a</t>
  </si>
  <si>
    <t>d563d0fa-c4ff-43ce-be42-40e5973e954e</t>
  </si>
  <si>
    <t>d1badc5c</t>
  </si>
  <si>
    <t>fb423f5b-6c6b-4f4e-9e30-7bdf371f2a7b</t>
  </si>
  <si>
    <t>a4be52d3</t>
  </si>
  <si>
    <t>1f0a067e-484d-4084-8ebe-54d7fa8037af</t>
  </si>
  <si>
    <t>f0e41f85</t>
  </si>
  <si>
    <t>4b7ee4d8-412d-44e5-8a1b-25b2543c3e9d</t>
  </si>
  <si>
    <t>e46baf66</t>
  </si>
  <si>
    <t>2f909c2c-06ad-4ec9-9446-5fdab968c32e</t>
  </si>
  <si>
    <t>a7630f76</t>
  </si>
  <si>
    <t>3e50ddd1-2937-4b9d-b933-f690faf4a486</t>
  </si>
  <si>
    <t>b6cb1cdf</t>
  </si>
  <si>
    <t>ef114cf9-5b74-4b4e-8942-c94e226a0579</t>
  </si>
  <si>
    <t>5145ecf2</t>
  </si>
  <si>
    <t>d2b976b4-c0c6-4c63-a0dc-3116e63d9c65</t>
  </si>
  <si>
    <t>3812d59f</t>
  </si>
  <si>
    <t>01dd74ba-0d76-4d19-8ee8-4804805cfb4a</t>
  </si>
  <si>
    <t>86db5f80</t>
  </si>
  <si>
    <t>480e9e02-0fe4-43f3-94b5-bc2edb212ee4</t>
  </si>
  <si>
    <t>25574490</t>
  </si>
  <si>
    <t>a68282e2-b05c-4322-a1ff-484326e033f8</t>
  </si>
  <si>
    <t>6c2628ce</t>
  </si>
  <si>
    <t>f068cf34-64bb-47c3-8dad-b31236a6cc51</t>
  </si>
  <si>
    <t>16321f98</t>
  </si>
  <si>
    <t>839152ad-7626-48f4-a926-0313bd55192e</t>
  </si>
  <si>
    <t>38ccea5c</t>
  </si>
  <si>
    <t>f261742e-0888-4b12-88ec-66b6551b3ad6</t>
  </si>
  <si>
    <t>cf7d70af</t>
  </si>
  <si>
    <t>c67f5150-3872-4d6b-adc6-614612c99acb</t>
  </si>
  <si>
    <t>62eebc67</t>
  </si>
  <si>
    <t>5f497f65-9864-408c-9bf1-2142efcfd670</t>
  </si>
  <si>
    <t>f9f8ae56</t>
  </si>
  <si>
    <t>89b306cf-ee4b-4bc0-8ef5-d4505bbe975b</t>
  </si>
  <si>
    <t>6d99e554</t>
  </si>
  <si>
    <t>b7706c28-e53f-42d5-88a1-8fcb635dd4e0</t>
  </si>
  <si>
    <t>c5d1b6da</t>
  </si>
  <si>
    <t>ec54f805-c763-4cc6-8e5b-f6d526ba16bf</t>
  </si>
  <si>
    <t>1f52ab01</t>
  </si>
  <si>
    <t>d361bcba-0641-4fc3-b405-94ef3e0b2e84</t>
  </si>
  <si>
    <t>59596af3</t>
  </si>
  <si>
    <t>cc98f782-119e-49cd-a89f-9ea97f2551eb</t>
  </si>
  <si>
    <t>8e7d5115</t>
  </si>
  <si>
    <t>9929de63-9cf0-4232-8f79-b3469e56b541</t>
  </si>
  <si>
    <t>ce2f842d</t>
  </si>
  <si>
    <t>ebfd6bce-77a5-4288-96a2-595e8a7b69f8</t>
  </si>
  <si>
    <t>281bbcbc</t>
  </si>
  <si>
    <t>678a6312-6d6d-47db-92ee-7e277a9a1425</t>
  </si>
  <si>
    <t>9216504b</t>
  </si>
  <si>
    <t>7b097464-781f-4c60-b956-827fbd78352d</t>
  </si>
  <si>
    <t>2b58364c</t>
  </si>
  <si>
    <t>0ec9c4bd-38e4-449c-82fa-dd38dcd2e552</t>
  </si>
  <si>
    <t>e4b4c30e</t>
  </si>
  <si>
    <t>1022c38b-8b6b-4169-899e-689b2c0c1939</t>
  </si>
  <si>
    <t>28ce11b7</t>
  </si>
  <si>
    <t>2c74caa7-cdf1-41c3-84f3-bf55875fe52b</t>
  </si>
  <si>
    <t>4e98993d</t>
  </si>
  <si>
    <t>0fbdfa41-7f3b-4b88-9283-e85d44403707</t>
  </si>
  <si>
    <t>fc91bae5</t>
  </si>
  <si>
    <t>1a425c55-487f-4071-9bce-bd46070641f8</t>
  </si>
  <si>
    <t>e218e51b</t>
  </si>
  <si>
    <t>802153f9-3065-4109-8c21-d4d309f15577</t>
  </si>
  <si>
    <t>83d47507</t>
  </si>
  <si>
    <t>2bc9b5e0-9b48-4f1d-afe8-d8aee6faedf6</t>
  </si>
  <si>
    <t>ac684c16</t>
  </si>
  <si>
    <t>acf31577-48f5-4aad-b6f5-9e5a94aa8a4c</t>
  </si>
  <si>
    <t>9c0bf5a8</t>
  </si>
  <si>
    <t>b8e0e30b-513a-4828-8677-ea73613e11c4</t>
  </si>
  <si>
    <t>1a494b1f</t>
  </si>
  <si>
    <t>1dd44f6c-d976-4427-a783-01d8dfe84ecc</t>
  </si>
  <si>
    <t>b6d2b2b8</t>
  </si>
  <si>
    <t>e7a506c1-4cb1-46b0-a3d9-d82d5be8c6ce</t>
  </si>
  <si>
    <t>ef63b5aa</t>
  </si>
  <si>
    <t>3ecd5f3d-310e-4f27-864d-dc23c9e55347</t>
  </si>
  <si>
    <t>43592179</t>
  </si>
  <si>
    <t>7224ba1e-4da9-4f85-9e75-325edb256984</t>
  </si>
  <si>
    <t>a8a3834c</t>
  </si>
  <si>
    <t>c09a6cf1-518c-4be0-b50d-62f4adbb0da8</t>
  </si>
  <si>
    <t>1a591478</t>
  </si>
  <si>
    <t>3bf35b83-41c4-4959-8d9c-1c8039804b86</t>
  </si>
  <si>
    <t>a76f2708</t>
  </si>
  <si>
    <t>0216e205-2e1c-47d2-a56b-be36c9e26883</t>
  </si>
  <si>
    <t>cbf82827</t>
  </si>
  <si>
    <t>c47e233d-0ebe-423f-b182-0c0503e77fc8</t>
  </si>
  <si>
    <t>6be60216</t>
  </si>
  <si>
    <t>c196c0c5-8f7e-4b0a-8880-fc949897243c</t>
  </si>
  <si>
    <t>cd67388f</t>
  </si>
  <si>
    <t>c303d2b6-1d2d-426a-9932-03e9fed8d8ed</t>
  </si>
  <si>
    <t>9fb0a4fb</t>
  </si>
  <si>
    <t>39b38c79-cc51-4637-88e0-3e8b31a71d4f</t>
  </si>
  <si>
    <t>85df83df</t>
  </si>
  <si>
    <t>01c20ee4-c91b-4ea7-9e1c-bca9dcc50210</t>
  </si>
  <si>
    <t>fc2f90a5</t>
  </si>
  <si>
    <t>09d9e717-0dc3-4ba5-8a3b-0e7a12b04c54</t>
  </si>
  <si>
    <t>e6743824</t>
  </si>
  <si>
    <t>74738554-e8c1-4c44-a0bb-c5c2e05fa56f</t>
  </si>
  <si>
    <t>ad4216ea</t>
  </si>
  <si>
    <t>7e26d6b0-3ce0-4b8d-b961-8ddc3a94f5d5</t>
  </si>
  <si>
    <t>44413590</t>
  </si>
  <si>
    <t>62e0c7bc-7825-4891-97d6-2e949a218139</t>
  </si>
  <si>
    <t>5ceed3e0</t>
  </si>
  <si>
    <t>1f517d49-243a-4ac5-8d9b-50e6e6ed2017</t>
  </si>
  <si>
    <t>98765e4d</t>
  </si>
  <si>
    <t>7a53f9f2-afa8-4fa1-a4ee-4592f2e945f8</t>
  </si>
  <si>
    <t>0cc5c21c</t>
  </si>
  <si>
    <t>4695ddd6-4b20-415b-bda0-dd2195421a27</t>
  </si>
  <si>
    <t>e9b18a32</t>
  </si>
  <si>
    <t>3f2a988c-2f8c-4561-8244-abb5f2856c39</t>
  </si>
  <si>
    <t>1f526fd8</t>
  </si>
  <si>
    <t>d56b5ecd-63bd-4a55-b979-5ef94badc195</t>
  </si>
  <si>
    <t>248ebbeb</t>
  </si>
  <si>
    <t>100a2242-051c-454e-a981-46479df438f1</t>
  </si>
  <si>
    <t>e3c499ef</t>
  </si>
  <si>
    <t>7fc5c385-0728-4a1c-b7a2-3f24bd19d2d5</t>
  </si>
  <si>
    <t>03a6cb56</t>
  </si>
  <si>
    <t>284367ba-385d-4afa-adc9-50e73827b511</t>
  </si>
  <si>
    <t>06de6d74</t>
  </si>
  <si>
    <t>d2557b4c-2577-4218-a44a-adfa344cd743</t>
  </si>
  <si>
    <t>31cbb144</t>
  </si>
  <si>
    <t>dfaefb19-17ec-467f-abf8-4cccb214a068</t>
  </si>
  <si>
    <t>bfb1e9d4</t>
  </si>
  <si>
    <t>53b2b554-9653-434d-9490-5665fe8e1368</t>
  </si>
  <si>
    <t>0f3ab260</t>
  </si>
  <si>
    <t>8d7dd66b-4672-4b54-b1ca-9a56cb48f715</t>
  </si>
  <si>
    <t>0e39271d</t>
  </si>
  <si>
    <t>d10f5f4c-c203-4cfd-82f9-83bf8c41d33c</t>
  </si>
  <si>
    <t>2aeefd7e</t>
  </si>
  <si>
    <t>93cd232f-0e89-4a49-8f11-089f0f5824fe</t>
  </si>
  <si>
    <t>4c60aa4f</t>
  </si>
  <si>
    <t>b247d544-8e9f-4962-bbaa-56c85ced11d5</t>
  </si>
  <si>
    <t>40585152</t>
  </si>
  <si>
    <t>b2dc4c10-c729-496c-a7f3-3f752825418e</t>
  </si>
  <si>
    <t>7fe4d90a</t>
  </si>
  <si>
    <t>03a6744c-64f1-4209-a0b4-247ce89e8869</t>
  </si>
  <si>
    <t>5c37505b</t>
  </si>
  <si>
    <t>e9df6f27-5499-4b79-ae3d-c9eab1a2797c</t>
  </si>
  <si>
    <t>30890521</t>
  </si>
  <si>
    <t>26eb4160-7426-4c0a-860f-4d4f3727cd63</t>
  </si>
  <si>
    <t>97a5cdf6</t>
  </si>
  <si>
    <t>8f8e0e89-c9e9-4b4d-8be6-3454bf293e43</t>
  </si>
  <si>
    <t>da1d30eb</t>
  </si>
  <si>
    <t>2bb931bf-6529-4874-a7da-dd1699d10cc9</t>
  </si>
  <si>
    <t>f20b2ee0</t>
  </si>
  <si>
    <t>8ca97f34-b7ee-4209-a3fa-e7911f8e6b3f</t>
  </si>
  <si>
    <t>b6d2e997</t>
  </si>
  <si>
    <t>4f2cf5a9-a079-4cf6-83fe-1dce17b8bc78</t>
  </si>
  <si>
    <t>21dee67d</t>
  </si>
  <si>
    <t>b23883e3-ba24-454d-bc2d-4f069d3bf67a</t>
  </si>
  <si>
    <t>7fa27aaa</t>
  </si>
  <si>
    <t>7ee4415c-d9bc-45ac-a4f2-61c1cf7ff7b5</t>
  </si>
  <si>
    <t>ce2b6054</t>
  </si>
  <si>
    <t>191f67c6-4e46-42b9-ace4-1a874fa25531</t>
  </si>
  <si>
    <t>085774a7</t>
  </si>
  <si>
    <t>1ad50bfe-b52f-4a59-900f-bfdf7025d415</t>
  </si>
  <si>
    <t>7e946e80</t>
  </si>
  <si>
    <t>9b497587-3a69-4de8-a95a-5c826cab7730</t>
  </si>
  <si>
    <t>39544374</t>
  </si>
  <si>
    <t>69987298-8173-4e06-ad1e-e37f0a1e6df9</t>
  </si>
  <si>
    <t>16e7d3e9</t>
  </si>
  <si>
    <t>c4e2f657-4925-449c-ab2e-e3db23970814</t>
  </si>
  <si>
    <t>1ec4bd2b</t>
  </si>
  <si>
    <t>1c213568-7937-4e18-bbe8-54a4b5bff0a0</t>
  </si>
  <si>
    <t>eed6d672</t>
  </si>
  <si>
    <t>4aebb686-07d3-4564-86ce-f120d02aae52</t>
  </si>
  <si>
    <t>92611019</t>
  </si>
  <si>
    <t>405f1d79-4370-49f3-836b-1802b2a51708</t>
  </si>
  <si>
    <t>9a4fea02</t>
  </si>
  <si>
    <t>358250b9-daa7-49c4-aab0-81922850fcf2</t>
  </si>
  <si>
    <t>f2766d7a</t>
  </si>
  <si>
    <t>2f56e205-3961-48a7-ab78-2589140980d7</t>
  </si>
  <si>
    <t>37b1430c</t>
  </si>
  <si>
    <t>a54f4ea2-19ea-469b-8dd5-06592a0d7a57</t>
  </si>
  <si>
    <t>cb957893</t>
  </si>
  <si>
    <t>1e8cb01c-9c88-4c02-8b96-21abf6eb16c0</t>
  </si>
  <si>
    <t>af888d0e</t>
  </si>
  <si>
    <t>894380a8-b54b-4e93-8c9a-5cc854b150ea</t>
  </si>
  <si>
    <t>0486cdfd</t>
  </si>
  <si>
    <t>f8fdc487-b116-4ab9-9097-efcb97f6400b</t>
  </si>
  <si>
    <t>0f819ec0</t>
  </si>
  <si>
    <t>4042831c-f866-4a14-96f3-fdb6b6462c9d</t>
  </si>
  <si>
    <t>b396c962</t>
  </si>
  <si>
    <t>38c58eea-56e4-4b3d-943c-68a1fdde4755</t>
  </si>
  <si>
    <t>3e1d2229</t>
  </si>
  <si>
    <t>50001ff7-1da0-486b-8f9b-1e8e8fe9d0c8</t>
  </si>
  <si>
    <t>c0021e56</t>
  </si>
  <si>
    <t>765738bd-366d-48ad-a761-fb007d66961e</t>
  </si>
  <si>
    <t>859a79bb</t>
  </si>
  <si>
    <t>a2394138-8940-4172-8908-3cdb37e0eba7</t>
  </si>
  <si>
    <t>4d7d4830</t>
  </si>
  <si>
    <t>729aab6c-c0f3-4554-bd4a-5a5352a09bce</t>
  </si>
  <si>
    <t>a8df5f73</t>
  </si>
  <si>
    <t>bbb9c10c-cd38-48a0-adbc-d12ac32d2ac5</t>
  </si>
  <si>
    <t>7112b880</t>
  </si>
  <si>
    <t>b5a157f9-8673-4fb0-8d27-9d65cd8c4ee8</t>
  </si>
  <si>
    <t>4cea78c1</t>
  </si>
  <si>
    <t>455a756d-3f0f-41da-82f4-5f08bb12f1cb</t>
  </si>
  <si>
    <t>7a3c36e0</t>
  </si>
  <si>
    <t>763cc9df-c436-4907-8f67-00d53d757d67</t>
  </si>
  <si>
    <t>3540e425</t>
  </si>
  <si>
    <t>2772338d-ac18-492c-a001-ba34a3b4e316</t>
  </si>
  <si>
    <t>397c98bb</t>
  </si>
  <si>
    <t>03c35472-d72c-49fb-b8f6-95c3752e5630</t>
  </si>
  <si>
    <t>d729b908</t>
  </si>
  <si>
    <t>e2b3f8bc-1b98-411f-a2cd-7d51c900f915</t>
  </si>
  <si>
    <t>05918f79</t>
  </si>
  <si>
    <t>d9da46d4-fcf5-4dfb-8190-19cdc63f4665</t>
  </si>
  <si>
    <t>60313979</t>
  </si>
  <si>
    <t>3949fdd0-0c92-4eb1-ba00-0196cfc36f90</t>
  </si>
  <si>
    <t>61d02c4b</t>
  </si>
  <si>
    <t>b69fee07-bc1f-4d01-b812-d76337f8c5fb</t>
  </si>
  <si>
    <t>60061e59</t>
  </si>
  <si>
    <t>8fa7147b-8a1e-4030-bc2c-993cbbe68494</t>
  </si>
  <si>
    <t>85b3accb</t>
  </si>
  <si>
    <t>b5a2aa2f-3217-4c0d-824d-3db817e75fec</t>
  </si>
  <si>
    <t>ac9a998d</t>
  </si>
  <si>
    <t>77530a5e-b2ac-4e8d-9c8f-f9da79ed9093</t>
  </si>
  <si>
    <t>1d453c68</t>
  </si>
  <si>
    <t>e293788e-378e-4de8-9882-0966fbb909a7</t>
  </si>
  <si>
    <t>74f8681c</t>
  </si>
  <si>
    <t>fc8fb56f-e3ae-4512-bb53-cf4ef47f18a1</t>
  </si>
  <si>
    <t>edd1abff</t>
  </si>
  <si>
    <t>91c3c724-e392-4213-a6fb-956ac33000ee</t>
  </si>
  <si>
    <t>9ff7ccc2</t>
  </si>
  <si>
    <t>d4b876f5-3ddb-48e2-8788-1de1c5b1e89a</t>
  </si>
  <si>
    <t>ab0b7956</t>
  </si>
  <si>
    <t>88bfc1a8-1b6b-470a-97e9-80d0f58470d9</t>
  </si>
  <si>
    <t>f793c2f2</t>
  </si>
  <si>
    <t>2fceaf0a-c3d3-46fa-812e-41b43df06ebe</t>
  </si>
  <si>
    <t>7cdc8108</t>
  </si>
  <si>
    <t>308d1e2b-03bd-46cd-a942-447aaf017ab2</t>
  </si>
  <si>
    <t>b4fab2dd</t>
  </si>
  <si>
    <t>b1269b9f-1bb3-4352-a441-72871bc0c98b</t>
  </si>
  <si>
    <t>726ffcae</t>
  </si>
  <si>
    <t>2c96935d-22fd-4974-8d3e-18598ac71ad7</t>
  </si>
  <si>
    <t>7631a884</t>
  </si>
  <si>
    <t>86ebe915-b350-44fa-8a39-58b352381277</t>
  </si>
  <si>
    <t>87e73d1b</t>
  </si>
  <si>
    <t>a62c1a47-afaf-43ae-b247-6a7c3a4ee28f</t>
  </si>
  <si>
    <t>94be226b</t>
  </si>
  <si>
    <t>64f8f3f6-4288-4eb9-aa9f-4270f225e31c</t>
  </si>
  <si>
    <t>6baa2504</t>
  </si>
  <si>
    <t>33b39656-4411-4b42-94e9-652366774b75</t>
  </si>
  <si>
    <t>73f4ffaa</t>
  </si>
  <si>
    <t>8db9d0be-ae36-4ca0-8a2b-62faab885526</t>
  </si>
  <si>
    <t>f7b6cd30</t>
  </si>
  <si>
    <t>e6c18463-3fde-4741-9ac7-9b79f2a07379</t>
  </si>
  <si>
    <t>2115717f</t>
  </si>
  <si>
    <t>f53aca6b-0f41-4220-b704-55363d36b806</t>
  </si>
  <si>
    <t>d4d137eb</t>
  </si>
  <si>
    <t>c60ee52e-a0e1-40be-8935-f32ea29ef31f</t>
  </si>
  <si>
    <t>9be66c3e</t>
  </si>
  <si>
    <t>05cd5c70-0dd5-4bbf-b404-ed5c83e4895b</t>
  </si>
  <si>
    <t>3fb842bc</t>
  </si>
  <si>
    <t>fb485cb6-3f0a-4d9b-8433-2bbf7a24d873</t>
  </si>
  <si>
    <t>b76d97ce</t>
  </si>
  <si>
    <t>dca937d7-a9cc-48d5-9e3a-580f4c45ea3c</t>
  </si>
  <si>
    <t>8b6f4f35</t>
  </si>
  <si>
    <t>be0cc32a-0682-4cb6-8599-c5f867576eef</t>
  </si>
  <si>
    <t>968b5e5a</t>
  </si>
  <si>
    <t>93a82415-e9df-4d59-abda-2cd77c84f2c3</t>
  </si>
  <si>
    <t>d412fa85</t>
  </si>
  <si>
    <t>abd2519c-4a3a-4438-b452-e46c8efd5c37</t>
  </si>
  <si>
    <t>3df237ca</t>
  </si>
  <si>
    <t>df74d7b1-fdb1-4344-af43-dc3399dc76a1</t>
  </si>
  <si>
    <t>ae3d330e</t>
  </si>
  <si>
    <t>bc1912f3-c121-40cc-8abd-3803dc4d6fac</t>
  </si>
  <si>
    <t>09c3a553</t>
  </si>
  <si>
    <t>47405ee2-e1ff-4feb-ac5b-82b2095250c9</t>
  </si>
  <si>
    <t>9a4f7146</t>
  </si>
  <si>
    <t>44a7b1b3-99a9-4783-afcd-7c42e3ba07cf</t>
  </si>
  <si>
    <t>04cfb94d</t>
  </si>
  <si>
    <t>debd57fe-bcb6-4553-b7fa-de9c4a7e212c</t>
  </si>
  <si>
    <t>4bab37da</t>
  </si>
  <si>
    <t>95224770-cc1b-4ac4-a80a-f690b6726718</t>
  </si>
  <si>
    <t>1b5d6c00</t>
  </si>
  <si>
    <t>a203d744-2781-4e74-a7f1-9a6534c45dfb</t>
  </si>
  <si>
    <t>b7ea26e8</t>
  </si>
  <si>
    <t>35d73ee9-7c2e-47b1-b991-791653b99f29</t>
  </si>
  <si>
    <t>3bceebd6</t>
  </si>
  <si>
    <t>81e3ba65-b55f-4ca6-8476-8e68be58f703</t>
  </si>
  <si>
    <t>c7f39e85</t>
  </si>
  <si>
    <t>bafd4248-26fb-4c35-b6d7-c4d70d75b5fd</t>
  </si>
  <si>
    <t>957d74f4</t>
  </si>
  <si>
    <t>697910c6-b6f4-475b-b6d4-5b5cdc10f82c</t>
  </si>
  <si>
    <t>98582783</t>
  </si>
  <si>
    <t>096a8b46-6d74-4252-9cda-093fcfcef369</t>
  </si>
  <si>
    <t>d53c104b</t>
  </si>
  <si>
    <t>fa6ec31a-7ec4-4a77-8632-ad73b3f8357c</t>
  </si>
  <si>
    <t>5c34a49e</t>
  </si>
  <si>
    <t>2e6c4c95-5483-472e-a84c-b9baca68d486</t>
  </si>
  <si>
    <t>583c30e7</t>
  </si>
  <si>
    <t>3f89641f-ad3a-45da-8000-2c31375e1aa8</t>
  </si>
  <si>
    <t>8ae26fcd</t>
  </si>
  <si>
    <t>8a731873-caaf-4e7e-bd72-c6a44a12dcbf</t>
  </si>
  <si>
    <t>68f9880a</t>
  </si>
  <si>
    <t>b20479fd-4056-40e7-8ea0-5b3b22688cdc</t>
  </si>
  <si>
    <t>3d9a80d5</t>
  </si>
  <si>
    <t>b04f9a0b-99e6-44b8-acc9-abed47d897a7</t>
  </si>
  <si>
    <t>41bc6301</t>
  </si>
  <si>
    <t>cb1cb0f0-db13-4b90-8843-1473d9a88548</t>
  </si>
  <si>
    <t>a8ba749b</t>
  </si>
  <si>
    <t>89447c5d-8eea-4a8b-8cad-4d84e131440b</t>
  </si>
  <si>
    <t>6f1bff6e</t>
  </si>
  <si>
    <t>6a1e547f-f520-4b8c-a7b0-43b5117e3516</t>
  </si>
  <si>
    <t>c03bd8c0</t>
  </si>
  <si>
    <t>48707465-dff9-404b-a097-6d61d6031ec0</t>
  </si>
  <si>
    <t>75a053b8</t>
  </si>
  <si>
    <t>63167d94-1530-4d42-a64e-6ee3a28716d9</t>
  </si>
  <si>
    <t>66f1a657</t>
  </si>
  <si>
    <t>eea79951-8e55-40cb-be7a-678cbe9fb6b9</t>
  </si>
  <si>
    <t>ba4b14e8</t>
  </si>
  <si>
    <t>b5abbe91-e61b-437a-bb86-056531fc10c8</t>
  </si>
  <si>
    <t>c7501808</t>
  </si>
  <si>
    <t>ea835a4c-730b-4cc2-ab6c-c0808e30160b</t>
  </si>
  <si>
    <t>78fb6eac</t>
  </si>
  <si>
    <t>901b8a14-a115-498b-9333-8a9f62a889bd</t>
  </si>
  <si>
    <t>feee90a7</t>
  </si>
  <si>
    <t>945f23b4-e414-4182-8444-872a7b06249f</t>
  </si>
  <si>
    <t>c2d9c739</t>
  </si>
  <si>
    <t>f0404bca-b184-4600-a6b5-d5f5c018df35</t>
  </si>
  <si>
    <t>28eade55</t>
  </si>
  <si>
    <t>63636449-eb06-47ee-9539-02a32fd90945</t>
  </si>
  <si>
    <t>545d7bbb</t>
  </si>
  <si>
    <t>0339f492-e79e-4225-a3a7-234e24040908</t>
  </si>
  <si>
    <t>0900fba6</t>
  </si>
  <si>
    <t>ea3e1fa6-f9b5-4a68-93da-8c487c72a124</t>
  </si>
  <si>
    <t>03a082ab</t>
  </si>
  <si>
    <t>6c735853-49a2-40a2-928a-7e83b0aea899</t>
  </si>
  <si>
    <t>b773d632</t>
  </si>
  <si>
    <t>28b56d3b-dd1b-4ea3-a2b4-f4a9b90355af</t>
  </si>
  <si>
    <t>8b51dcd6</t>
  </si>
  <si>
    <t>3405259f-8426-4763-8693-a463bcaaac2d</t>
  </si>
  <si>
    <t>8b74445f</t>
  </si>
  <si>
    <t>4a70eb0b-70b3-4608-bb08-8ca8b9a69fa4</t>
  </si>
  <si>
    <t>e06c2d5e</t>
  </si>
  <si>
    <t>494f6c58-fc11-490e-bddb-66fe308e89c2</t>
  </si>
  <si>
    <t>f203201d</t>
  </si>
  <si>
    <t>a6b797dd-f8ef-41cd-94ca-3811e44a8875</t>
  </si>
  <si>
    <t>4036a574</t>
  </si>
  <si>
    <t>d23d7378-1e77-4888-8cb6-872c5d394c2b</t>
  </si>
  <si>
    <t>fef8914f</t>
  </si>
  <si>
    <t>623cfffc-6497-4932-a737-f3b88795b588</t>
  </si>
  <si>
    <t>f0eea085</t>
  </si>
  <si>
    <t>3f1d382f-0056-4b86-bc1d-52666bc78284</t>
  </si>
  <si>
    <t>2372f3ad</t>
  </si>
  <si>
    <t>87910710-af1f-4680-90fd-0861c3bd0487</t>
  </si>
  <si>
    <t>71132bb1</t>
  </si>
  <si>
    <t>a6fb448f-4b0b-4740-a394-606348bb4240</t>
  </si>
  <si>
    <t>5ba8729b</t>
  </si>
  <si>
    <t>cb8a0ffd-296a-4234-ba1e-95a603fcf8a3</t>
  </si>
  <si>
    <t>ea23054e</t>
  </si>
  <si>
    <t>2572ac11-54f6-4a40-8b4e-d436731ef75d</t>
  </si>
  <si>
    <t>445ee9a6</t>
  </si>
  <si>
    <t>e0c916b0-b822-4adb-a1a5-b027b29662fc</t>
  </si>
  <si>
    <t>7889858f</t>
  </si>
  <si>
    <t>0366832e-6505-47af-859f-dd6f5849aa47</t>
  </si>
  <si>
    <t>d30b2ba5</t>
  </si>
  <si>
    <t>669086bd-1d43-4058-bdde-0faaa89561ae</t>
  </si>
  <si>
    <t>30e9d8aa</t>
  </si>
  <si>
    <t>804b73e9-d4a2-4983-b5ed-36c45c805fef</t>
  </si>
  <si>
    <t>bcf0109e</t>
  </si>
  <si>
    <t>7e9161e6-85d5-4a83-8600-25cad6451bf3</t>
  </si>
  <si>
    <t>6fea0949</t>
  </si>
  <si>
    <t>d1a69856-2603-4f6a-ba90-5a30a51c1a2e</t>
  </si>
  <si>
    <t>75ac44fc</t>
  </si>
  <si>
    <t>23061145-6904-4443-9a1b-5e1cff6ce7f8</t>
  </si>
  <si>
    <t>6438f274</t>
  </si>
  <si>
    <t>7438d2e8-9d3e-4976-b818-3d894e672317</t>
  </si>
  <si>
    <t>e9929ed8</t>
  </si>
  <si>
    <t>cacf9c9c-b034-49a7-92b0-3da9a97b4ba8</t>
  </si>
  <si>
    <t>973524e1</t>
  </si>
  <si>
    <t>db3c1068-2c96-4bae-8ac3-da5864f1fd38</t>
  </si>
  <si>
    <t>61957df6</t>
  </si>
  <si>
    <t>8eaff34e-b584-4826-8deb-9edcc096b929</t>
  </si>
  <si>
    <t>d2a1a79e</t>
  </si>
  <si>
    <t>8cfda893-8558-4137-b1ed-5feaff0c2f58</t>
  </si>
  <si>
    <t>1d064523</t>
  </si>
  <si>
    <t>a1a7e19a-2148-4292-b372-2df58de7a9e0</t>
  </si>
  <si>
    <t>849f1185</t>
  </si>
  <si>
    <t>4bf93178-bb98-4c03-92c0-8ece6eda7024</t>
  </si>
  <si>
    <t>4d278704</t>
  </si>
  <si>
    <t>70e4934b-b033-463b-b307-e3a1a78be513</t>
  </si>
  <si>
    <t>01d42e3d</t>
  </si>
  <si>
    <t>7c4604f4-e4e8-4b7d-a263-fbf65be258ad</t>
  </si>
  <si>
    <t>bf43a414</t>
  </si>
  <si>
    <t>64eb8d58-91ba-4df8-8790-9b287a45aa62</t>
  </si>
  <si>
    <t>0143d5cc</t>
  </si>
  <si>
    <t>0e7724fd-7375-486e-8233-bbb098cfddc9</t>
  </si>
  <si>
    <t>661ac2d0</t>
  </si>
  <si>
    <t>db87331c-f326-4def-879a-a43aa19f84ac</t>
  </si>
  <si>
    <t>5d4a7232</t>
  </si>
  <si>
    <t>045fe83f-03e3-441b-a7ce-ddddd5a3d960</t>
  </si>
  <si>
    <t>6bdbb5f0</t>
  </si>
  <si>
    <t>1c9fb716-33ff-42eb-a846-908a79f5def7</t>
  </si>
  <si>
    <t>14f5ec60</t>
  </si>
  <si>
    <t>a8509539-b195-444a-a8af-5621f418005f</t>
  </si>
  <si>
    <t>bcf3318d</t>
  </si>
  <si>
    <t>95c6e286-3ea5-4028-b7cc-3e3f139b1855</t>
  </si>
  <si>
    <t>4197cac1</t>
  </si>
  <si>
    <t>ceeaeb2b-fc16-4aa2-aa55-2403eeea7e21</t>
  </si>
  <si>
    <t>bfb8cf1c</t>
  </si>
  <si>
    <t>5d1a038a-5e9d-4b25-beac-403c2f2c9dad</t>
  </si>
  <si>
    <t>14ad7c0b</t>
  </si>
  <si>
    <t>b220238b-53ad-44e6-9d3b-063958be5cd8</t>
  </si>
  <si>
    <t>3117549c</t>
  </si>
  <si>
    <t>03935c63-df4d-46de-ac5c-44a9dea280e3</t>
  </si>
  <si>
    <t>0a317fb5</t>
  </si>
  <si>
    <t>73836c57-6ae8-4c71-905d-13b141ac7665</t>
  </si>
  <si>
    <t>dbde2255</t>
  </si>
  <si>
    <t>76c40478-f8b1-438c-a894-5084f609d5d3</t>
  </si>
  <si>
    <t>3255a452</t>
  </si>
  <si>
    <t>77729e61-220c-4019-8d7f-c39b4d2f332d</t>
  </si>
  <si>
    <t>6f7852ea</t>
  </si>
  <si>
    <t>391f9e21-9c8b-4d1b-a6f6-75ccd8b10cc6</t>
  </si>
  <si>
    <t>48f219ac</t>
  </si>
  <si>
    <t>569f93dc-2c03-4a76-aed9-bd2b83607063</t>
  </si>
  <si>
    <t>55a94866</t>
  </si>
  <si>
    <t>95fa573b-113a-404f-b6cc-ae7ef6dff3c3</t>
  </si>
  <si>
    <t>cca9ec5c</t>
  </si>
  <si>
    <t>fb24b48e-7f04-439b-9c65-7f6db19e6db1</t>
  </si>
  <si>
    <t>ad4bb92c</t>
  </si>
  <si>
    <t>6dc139e1-7454-484f-9615-ad1f561c162d</t>
  </si>
  <si>
    <t>5f70c9c2</t>
  </si>
  <si>
    <t>3eb17c5b-a022-49d0-bc7c-0b4cd7f1ea3d</t>
  </si>
  <si>
    <t>1bd4d53c</t>
  </si>
  <si>
    <t>c51a4804-047e-41de-9ed8-3521c571e7f7</t>
  </si>
  <si>
    <t>48bdc34e</t>
  </si>
  <si>
    <t>76b0f593-7edf-4447-9d93-d91b4ab7007c</t>
  </si>
  <si>
    <t>8c0ba418</t>
  </si>
  <si>
    <t>4790a1c5-8207-4d3f-bbaa-f68f888ee604</t>
  </si>
  <si>
    <t>5f6bb0db</t>
  </si>
  <si>
    <t>d62a0955-754e-4109-84db-2973c77b5535</t>
  </si>
  <si>
    <t>42db165e</t>
  </si>
  <si>
    <t>4ab3f675-1a92-48eb-9fae-2fefe06278e9</t>
  </si>
  <si>
    <t>36d43d8e</t>
  </si>
  <si>
    <t>15822136-f677-43df-ae2a-9688a1e298ce</t>
  </si>
  <si>
    <t>d4d8f871</t>
  </si>
  <si>
    <t>b8411ef5-5075-4406-8e20-53343ae3bcdf</t>
  </si>
  <si>
    <t>865ad468</t>
  </si>
  <si>
    <t>92a91aef-4bed-413c-be04-1af87a0c4750</t>
  </si>
  <si>
    <t>87ddd187</t>
  </si>
  <si>
    <t>b7fd675a-c1c7-4a94-b6c9-4e13a212a37d</t>
  </si>
  <si>
    <t>5c07448d</t>
  </si>
  <si>
    <t>880ce9a3-d235-4f41-bbec-cacd227aa2d7</t>
  </si>
  <si>
    <t>03ee40dc</t>
  </si>
  <si>
    <t>55eacb3d-786f-4597-a7c6-1a0898d7b19a</t>
  </si>
  <si>
    <t>6e421434</t>
  </si>
  <si>
    <t>9742bdad-af94-4993-86b0-c967e5a8be3b</t>
  </si>
  <si>
    <t>b237a3de</t>
  </si>
  <si>
    <t>0ef67a5e-b843-45bf-815d-b355b57ff3b1</t>
  </si>
  <si>
    <t>af2f824c</t>
  </si>
  <si>
    <t>ddfef404-fe25-4a85-85eb-729e450fd33f</t>
  </si>
  <si>
    <t>129274c7</t>
  </si>
  <si>
    <t>c9fda57c-64ff-4720-9f9e-25ed27d3e785</t>
  </si>
  <si>
    <t>daf8d104</t>
  </si>
  <si>
    <t>1f4ca6ed-cca0-4a9d-b111-5a6364be1864</t>
  </si>
  <si>
    <t>c7dff3e8</t>
  </si>
  <si>
    <t>bd9dbe95-0df3-4f25-9b52-3f3399e3e488</t>
  </si>
  <si>
    <t>5910b8b1</t>
  </si>
  <si>
    <t>196b79c8-7ab6-46af-8a3e-6b2a8875524c</t>
  </si>
  <si>
    <t>08fe4a48</t>
  </si>
  <si>
    <t>ab91e594-41b2-4b6f-8285-fc028752486c</t>
  </si>
  <si>
    <t>20ad9fb1</t>
  </si>
  <si>
    <t>22a4d774-6cbd-46b0-9e46-b2224a19ccf8</t>
  </si>
  <si>
    <t>773867ac</t>
  </si>
  <si>
    <t>6682303d-efdd-4d96-b1b5-1c1970d6623e</t>
  </si>
  <si>
    <t>547cb026</t>
  </si>
  <si>
    <t>d40e3620-8360-42b0-b9f5-32de81ad9e4f</t>
  </si>
  <si>
    <t>3864a007</t>
  </si>
  <si>
    <t>e0f2ef8f-f5cd-477b-a34a-a591b6317cd1</t>
  </si>
  <si>
    <t>cf984a1b</t>
  </si>
  <si>
    <t>551337e5-eb00-4fae-bce4-961b6668dc86</t>
  </si>
  <si>
    <t>95d7d1c3</t>
  </si>
  <si>
    <t>8e69819d-ca53-405f-9933-dac4404e1b03</t>
  </si>
  <si>
    <t>3e0fa295</t>
  </si>
  <si>
    <t>fef30c0c-bade-4aa2-9c90-fa9a422ca501</t>
  </si>
  <si>
    <t>826a9b1f</t>
  </si>
  <si>
    <t>bb05b411-0842-4118-8777-cf29e10419f0</t>
  </si>
  <si>
    <t>7efe2ffc</t>
  </si>
  <si>
    <t>3c66a83d-abee-4c9a-bbd4-be013bb3a320</t>
  </si>
  <si>
    <t>8ff663d5</t>
  </si>
  <si>
    <t>01c739a4-af8a-41a5-a04c-45dc08648eb4</t>
  </si>
  <si>
    <t>a506d23f</t>
  </si>
  <si>
    <t>6d423669-554b-418c-88de-32e43ac4016b</t>
  </si>
  <si>
    <t>66be0629</t>
  </si>
  <si>
    <t>7c389028-6837-4ab5-b547-750323c1a03f</t>
  </si>
  <si>
    <t>b60d0087</t>
  </si>
  <si>
    <t>85127ea4-0f92-4e7d-b916-d7eba14de382</t>
  </si>
  <si>
    <t>661cad23</t>
  </si>
  <si>
    <t>98d23862-531a-4b7f-a7e9-12ac306ddbfd</t>
  </si>
  <si>
    <t>188b6d74</t>
  </si>
  <si>
    <t>9eef78b8-0cb0-4710-9ffa-a67858f9c392</t>
  </si>
  <si>
    <t>d78e7455</t>
  </si>
  <si>
    <t>f69c9106-e740-4bb2-b656-1c7bb9b5db44</t>
  </si>
  <si>
    <t>b19b3af6</t>
  </si>
  <si>
    <t>a73d87b0-1b14-44c5-9d91-b212ecd7f7a8</t>
  </si>
  <si>
    <t>5cd8961b</t>
  </si>
  <si>
    <t>e6d0cba8-4772-45e4-ac14-bb108edf05b5</t>
  </si>
  <si>
    <t>0af9dcd8</t>
  </si>
  <si>
    <t>a4631998-5a98-4b9f-8dfd-16b1cda54fe0</t>
  </si>
  <si>
    <t>ad8be45e</t>
  </si>
  <si>
    <t>3bd5fbf0-3c7d-4653-8403-224e3c16fef9</t>
  </si>
  <si>
    <t>6d140994</t>
  </si>
  <si>
    <t>a4886e66-a311-4248-bbf9-1bafe767d867</t>
  </si>
  <si>
    <t>5424233c</t>
  </si>
  <si>
    <t>5297da68-ed2e-4e22-8649-4b677c61c069</t>
  </si>
  <si>
    <t>1fe68cc5</t>
  </si>
  <si>
    <t>5e614a15-31fe-4293-a7e6-9ca1b903ce41</t>
  </si>
  <si>
    <t>702c3bc1</t>
  </si>
  <si>
    <t>5588e5a5-887a-431b-a6d3-48578f0a4207</t>
  </si>
  <si>
    <t>ab84f54a</t>
  </si>
  <si>
    <t>2bbb1608-6d7e-4089-bbd1-f0e0e9e1cdae</t>
  </si>
  <si>
    <t>f236e806</t>
  </si>
  <si>
    <t>f483bbac-19e3-4428-a939-e8b8e76ee27b</t>
  </si>
  <si>
    <t>1e9e03e8</t>
  </si>
  <si>
    <t>27d6553e-3aff-4e7b-be45-e4aff2aa894c</t>
  </si>
  <si>
    <t>dfefd703</t>
  </si>
  <si>
    <t>70d91d4d-042d-4ed9-b496-4dcb7d4eb7f9</t>
  </si>
  <si>
    <t>e5d385d0</t>
  </si>
  <si>
    <t>e3eccefe-6377-4d1b-8a24-7d47c28cd05f</t>
  </si>
  <si>
    <t>e1080712</t>
  </si>
  <si>
    <t>86de70d9-b7d3-41da-b926-700113b70e38</t>
  </si>
  <si>
    <t>95494335</t>
  </si>
  <si>
    <t>38cc7356-7274-4f54-ba6b-2fa10968cb69</t>
  </si>
  <si>
    <t>269289fd</t>
  </si>
  <si>
    <t>97c23527-3fcd-4b64-9328-d15d2f94d03d</t>
  </si>
  <si>
    <t>756825bf</t>
  </si>
  <si>
    <t>2133665a-a54e-4270-88b4-5087d3b87eea</t>
  </si>
  <si>
    <t>ef35c1b7</t>
  </si>
  <si>
    <t>661528ae-340e-43ed-8b83-e61a1fc43a06</t>
  </si>
  <si>
    <t>169e9011</t>
  </si>
  <si>
    <t>58464756-5e89-4488-abd4-09017ea9302a</t>
  </si>
  <si>
    <t>a66b6732</t>
  </si>
  <si>
    <t>9b83b431-2be7-415d-bba5-974110106a53</t>
  </si>
  <si>
    <t>cc1b6bdf</t>
  </si>
  <si>
    <t>48158718-2ae1-4d04-862c-021b5c8b9179</t>
  </si>
  <si>
    <t>0f998dc7</t>
  </si>
  <si>
    <t>abe1bc32-1137-47b9-8f2b-6efa707f6710</t>
  </si>
  <si>
    <t>2ce16e4a</t>
  </si>
  <si>
    <t>a76bcf32-aae6-488e-84e1-5e37d2ba5306</t>
  </si>
  <si>
    <t>0428a7e4</t>
  </si>
  <si>
    <t>579f1ff4-6afe-4b84-a671-99fd83e0f112</t>
  </si>
  <si>
    <t>e7b03c83</t>
  </si>
  <si>
    <t>52dbf5ee-1441-4e13-84bc-6687d8fd2651</t>
  </si>
  <si>
    <t>d91bedcf</t>
  </si>
  <si>
    <t>965a7a5b-f150-45fe-bce7-160f5e148282</t>
  </si>
  <si>
    <t>33eaf65f</t>
  </si>
  <si>
    <t>b57aeee6-d91d-4f09-9171-9784a0b5b877</t>
  </si>
  <si>
    <t>43072c08</t>
  </si>
  <si>
    <t>5979dbfa-883a-4bf7-a11b-eb66b127d634</t>
  </si>
  <si>
    <t>e4d94706</t>
  </si>
  <si>
    <t>5597ddc2-26a0-4960-ad57-6883c7072d9f</t>
  </si>
  <si>
    <t>0441610c</t>
  </si>
  <si>
    <t>16fdc0a4-99ae-49f3-9231-96a1b17c9d6a</t>
  </si>
  <si>
    <t>07aabbca</t>
  </si>
  <si>
    <t>ce8b3f0a-2dba-496a-8af2-07c60b40e549</t>
  </si>
  <si>
    <t>7ad05da4</t>
  </si>
  <si>
    <t>5e2b7e09-9e2a-4603-b1b2-5b32a38aa779</t>
  </si>
  <si>
    <t>53c7440a</t>
  </si>
  <si>
    <t>9161a2d5-2b41-430c-8deb-ec0e44acc620</t>
  </si>
  <si>
    <t>30a99d7f</t>
  </si>
  <si>
    <t>a0481fe4-f2d4-47de-8608-8b7eefddae04</t>
  </si>
  <si>
    <t>ab1a12f5</t>
  </si>
  <si>
    <t>8ec66b79-12c5-465a-9154-6e56bfed2cde</t>
  </si>
  <si>
    <t>fc6ae55d</t>
  </si>
  <si>
    <t>124daa7d-5edc-49b7-82bb-e587a88b3516</t>
  </si>
  <si>
    <t>cd8fef67</t>
  </si>
  <si>
    <t>035623ca-3c84-451c-a758-d71a8fa68b2a</t>
  </si>
  <si>
    <t>a5e5d55f</t>
  </si>
  <si>
    <t>45e3ddf9-f7cf-4790-8a89-7d55e6077520</t>
  </si>
  <si>
    <t>82852ffe</t>
  </si>
  <si>
    <t>48b668f1-af24-4784-a752-7ad3342f27bc</t>
  </si>
  <si>
    <t>bad4a041</t>
  </si>
  <si>
    <t>14d17167-6c10-4122-bfc1-dc6034a97c33</t>
  </si>
  <si>
    <t>2c400e63</t>
  </si>
  <si>
    <t>f14843b3-3c85-4c2e-9bef-26a5136b8e01</t>
  </si>
  <si>
    <t>d1a93e35</t>
  </si>
  <si>
    <t>df55b099-b318-45e8-ae8b-a236a623006d</t>
  </si>
  <si>
    <t>eedb8f44</t>
  </si>
  <si>
    <t>1feace0e-6074-4a99-b297-6c0e9a94464a</t>
  </si>
  <si>
    <t>c330b69f</t>
  </si>
  <si>
    <t>4075c110-961e-4720-babc-54734bb0349e</t>
  </si>
  <si>
    <t>0825af14</t>
  </si>
  <si>
    <t>1265108e-e037-4e9f-90ee-13c5c2d8618d</t>
  </si>
  <si>
    <t>4fa0039f</t>
  </si>
  <si>
    <t>404c03e6-8616-4e38-aec7-1abe0527caa2</t>
  </si>
  <si>
    <t>4b33df8b</t>
  </si>
  <si>
    <t>aa2cde6b-f8eb-42df-8b21-fb8011508019</t>
  </si>
  <si>
    <t>0f8fc96e</t>
  </si>
  <si>
    <t>a93762f6-cca5-4c57-911f-008ff20c2604</t>
  </si>
  <si>
    <t>c65ce012</t>
  </si>
  <si>
    <t>f419639a-15d4-42a2-8dfe-3186a164311e</t>
  </si>
  <si>
    <t>c1722385</t>
  </si>
  <si>
    <t>2ac17cc0-f36f-4044-a7c4-c0dc4a450e54</t>
  </si>
  <si>
    <t>53b15ab2</t>
  </si>
  <si>
    <t>4de7586e-cbda-4f26-9c0c-c4fedd899cd0</t>
  </si>
  <si>
    <t>e119106e</t>
  </si>
  <si>
    <t>21d019b3-5d58-4be1-b42d-19db0cbee9f1</t>
  </si>
  <si>
    <t>2bc6681a</t>
  </si>
  <si>
    <t>f7db5560-bd9d-4ec1-b60c-3e585006c2a5</t>
  </si>
  <si>
    <t>21acf64a</t>
  </si>
  <si>
    <t>1717a45c-cee2-4b16-be0a-9a9c71af2118</t>
  </si>
  <si>
    <t>e7a4ee22</t>
  </si>
  <si>
    <t>e916a434-5bb6-454c-9c18-daf526f718b3</t>
  </si>
  <si>
    <t>c84bf84a</t>
  </si>
  <si>
    <t>8c7750de-5b35-4d79-9bcf-44acad526f67</t>
  </si>
  <si>
    <t>f1c4fc2f</t>
  </si>
  <si>
    <t>d70f8e36-1583-4e7f-84bf-57b4e8efee15</t>
  </si>
  <si>
    <t>fd5382cd</t>
  </si>
  <si>
    <t>886b1509-1b21-42f2-b4e8-ab531a2fbb1b</t>
  </si>
  <si>
    <t>9a18d523</t>
  </si>
  <si>
    <t>ae76d8f7-7eb4-4423-bbe3-2c23f8e51ddd</t>
  </si>
  <si>
    <t>9e67bd2a</t>
  </si>
  <si>
    <t>8431b814-a3d2-4672-94ec-d593b8475001</t>
  </si>
  <si>
    <t>bc871adf</t>
  </si>
  <si>
    <t>537be589-817c-4e26-b07b-62796fdd11d5</t>
  </si>
  <si>
    <t>d353cb75</t>
  </si>
  <si>
    <t>10338d08-45bc-4957-9a5f-afc89223d27b</t>
  </si>
  <si>
    <t>8d76f034</t>
  </si>
  <si>
    <t>bb3c9288-2e07-46ed-835a-0d716e65e39d</t>
  </si>
  <si>
    <t>63eb6ca0</t>
  </si>
  <si>
    <t>939346ba-c339-4576-b026-cb83f90dbb92</t>
  </si>
  <si>
    <t>f99975cd</t>
  </si>
  <si>
    <t>1098a8f3-f299-495c-adc8-620965a31449</t>
  </si>
  <si>
    <t>8e171c7c</t>
  </si>
  <si>
    <t>0ed02016-63cc-482a-9e53-fc4237967f55</t>
  </si>
  <si>
    <t>12508621</t>
  </si>
  <si>
    <t>b071441c-4bf7-42b1-9bb7-0093c15e2948</t>
  </si>
  <si>
    <t>43d293fd</t>
  </si>
  <si>
    <t>e22c8b78-968e-47b0-b811-160aec1bafe5</t>
  </si>
  <si>
    <t>cc2ee0d9</t>
  </si>
  <si>
    <t>e99b824a-bd9d-4171-9af5-241f04654e92</t>
  </si>
  <si>
    <t>114b113a</t>
  </si>
  <si>
    <t>bb3ad116-0feb-4ff7-b72f-af5af591b81c</t>
  </si>
  <si>
    <t>bb41d867</t>
  </si>
  <si>
    <t>6df78152-5077-4a5d-bcce-3e7c20816f32</t>
  </si>
  <si>
    <t>5754c0ea</t>
  </si>
  <si>
    <t>de8057e8-5fdc-450f-bb20-630a03ce9d5e</t>
  </si>
  <si>
    <t>0b13a0b2</t>
  </si>
  <si>
    <t>55556e2f-8c32-43bc-b07b-8c25c5e7c1be</t>
  </si>
  <si>
    <t>19543295</t>
  </si>
  <si>
    <t>99ffee82-0e34-4b90-90ef-57e39b4ae633</t>
  </si>
  <si>
    <t>1f262c68</t>
  </si>
  <si>
    <t>50f3321a-e360-483c-b0d5-396ebc0b78db</t>
  </si>
  <si>
    <t>8a22fe6a</t>
  </si>
  <si>
    <t>75d76992-4029-4846-8dd4-31049930740d</t>
  </si>
  <si>
    <t>4d38ef91</t>
  </si>
  <si>
    <t>5c5fb03f-4c71-4b41-90a7-4c086d759378</t>
  </si>
  <si>
    <t>1378e1ee</t>
  </si>
  <si>
    <t>a1e08785-277f-4ab3-80fe-70b123049049</t>
  </si>
  <si>
    <t>65f4da2b</t>
  </si>
  <si>
    <t>e3d67962-6d8a-4393-9824-8a7e5c5ff52e</t>
  </si>
  <si>
    <t>90810a02</t>
  </si>
  <si>
    <t>d22bc153-1f8e-4b3b-b3d7-f6402bddbd82</t>
  </si>
  <si>
    <t>4e63c980</t>
  </si>
  <si>
    <t>ff2bad90-c4b6-4d83-801b-4034ec75658c</t>
  </si>
  <si>
    <t>1a6e0a02</t>
  </si>
  <si>
    <t>65983dd6-3bb9-4485-a115-a4253f8de3e4</t>
  </si>
  <si>
    <t>b4cad608</t>
  </si>
  <si>
    <t>e67cc0eb-d43e-4553-8882-cc822d4e07a6</t>
  </si>
  <si>
    <t>a4638857</t>
  </si>
  <si>
    <t>a56ec26b-fe68-476d-9b63-2a2126ccafbb</t>
  </si>
  <si>
    <t>cdd0957c</t>
  </si>
  <si>
    <t>05ca0e40-ba79-40dc-bd71-7912c1b26437</t>
  </si>
  <si>
    <t>38d559ea</t>
  </si>
  <si>
    <t>74f89228-5416-4f2a-be45-91f000796b26</t>
  </si>
  <si>
    <t>1c13f81b</t>
  </si>
  <si>
    <t>84e7f6ec-441c-4d6e-a44f-787cf7d39494</t>
  </si>
  <si>
    <t>79224e53</t>
  </si>
  <si>
    <t>bb2e41be-d9fd-411b-a604-3548cc2ffe16</t>
  </si>
  <si>
    <t>b046d59e</t>
  </si>
  <si>
    <t>3dcc57c9-5d6d-4eac-9626-d7dc0223a7c9</t>
  </si>
  <si>
    <t>c47a0820</t>
  </si>
  <si>
    <t>21d4293b-47ec-4d9e-a353-1c3aa5abecbb</t>
  </si>
  <si>
    <t>305521b5</t>
  </si>
  <si>
    <t>f8aeac96-416c-4c72-92a2-997fa5f25983</t>
  </si>
  <si>
    <t>bd5f2dbd</t>
  </si>
  <si>
    <t>0541a7a3-29fe-4f75-8682-898370bfe6e1</t>
  </si>
  <si>
    <t>d654376c</t>
  </si>
  <si>
    <t>e9fe5fc7-0512-41d9-8fcd-36afc1d6855b</t>
  </si>
  <si>
    <t>bd1316b0</t>
  </si>
  <si>
    <t>26d9635c-c55d-49d6-aa51-e7b5891ba148</t>
  </si>
  <si>
    <t>5ccb8e70</t>
  </si>
  <si>
    <t>cf58c9ae-b11c-4a55-a354-6a33a1fd46b5</t>
  </si>
  <si>
    <t>5a3139fb</t>
  </si>
  <si>
    <t>994b5bc6-c478-4af0-be10-45e33ceb1e27</t>
  </si>
  <si>
    <t>a559fa66</t>
  </si>
  <si>
    <t>d2167f52-092b-4f86-ae9c-59f14c9cc076</t>
  </si>
  <si>
    <t>eda502ce</t>
  </si>
  <si>
    <t>5637b868-f3da-4e67-9ba4-edcf1bc6467b</t>
  </si>
  <si>
    <t>0e50fe46</t>
  </si>
  <si>
    <t>b850618a-90d0-433b-aec5-9aad158cec48</t>
  </si>
  <si>
    <t>6b6151a4</t>
  </si>
  <si>
    <t>d759d487-dbfe-4432-bf9a-bdb94d39011c</t>
  </si>
  <si>
    <t>2ddd4e17</t>
  </si>
  <si>
    <t>06214343-12f5-4102-b21b-4ec2b0e3239a</t>
  </si>
  <si>
    <t>589501b2</t>
  </si>
  <si>
    <t>02199f59-8067-43f6-8125-a79067356a55</t>
  </si>
  <si>
    <t>e3e7bb19</t>
  </si>
  <si>
    <t>e8caad93-4a60-4f94-8e57-5ff87fe65b21</t>
  </si>
  <si>
    <t>77bdf749</t>
  </si>
  <si>
    <t>3af83774-ff42-448e-a0b1-65da43ee3b14</t>
  </si>
  <si>
    <t>d72f2ec8</t>
  </si>
  <si>
    <t>cddeeaf5-02aa-4485-a51b-d9c09c968d33</t>
  </si>
  <si>
    <t>157f90b3</t>
  </si>
  <si>
    <t>d65f43be-8d75-4cd0-9aa4-3b74fa1b5df2</t>
  </si>
  <si>
    <t>d9cfb29e</t>
  </si>
  <si>
    <t>bf35d3af-f84d-4bfc-a2d6-e1fd76de9756</t>
  </si>
  <si>
    <t>2a04a2a7</t>
  </si>
  <si>
    <t>30a055b2-004e-4076-9e15-189c45d3b26f</t>
  </si>
  <si>
    <t>db1be0e9</t>
  </si>
  <si>
    <t>ccf9b729-513b-4d81-8caa-748e33e777ab</t>
  </si>
  <si>
    <t>6e1fad01</t>
  </si>
  <si>
    <t>ed90ebe5-fe70-4925-9091-5343bfb29b75</t>
  </si>
  <si>
    <t>a1f52b94</t>
  </si>
  <si>
    <t>50c1fb12-6b5d-4c0f-919a-c0c7a8dd971b</t>
  </si>
  <si>
    <t>d680b892</t>
  </si>
  <si>
    <t>93d55241-55bb-41d5-9a31-a4eb0bce7016</t>
  </si>
  <si>
    <t>360e7d2c</t>
  </si>
  <si>
    <t>02c514f7-3f43-4988-838e-5dbbf490ad28</t>
  </si>
  <si>
    <t>c2604ec7</t>
  </si>
  <si>
    <t>79712a7f-474f-4682-8cf9-2ef1a2588e54</t>
  </si>
  <si>
    <t>8eea6a0f</t>
  </si>
  <si>
    <t>84cfa722-e8c0-44f4-9d79-fba947d67efe</t>
  </si>
  <si>
    <t>1b70bfe3</t>
  </si>
  <si>
    <t>d014bbc1-fd18-4d9f-b867-c4cbd081f1ca</t>
  </si>
  <si>
    <t>939c1a8f</t>
  </si>
  <si>
    <t>5a05e699-df1d-446b-911e-f7fa9012d7eb</t>
  </si>
  <si>
    <t>ccf5ff5d</t>
  </si>
  <si>
    <t>199670b4-5d07-4e74-b7c6-4c81738b976a</t>
  </si>
  <si>
    <t>6e10e281</t>
  </si>
  <si>
    <t>0b8446f9-61da-4591-95f7-82a15e722ff9</t>
  </si>
  <si>
    <t>3c82588c</t>
  </si>
  <si>
    <t>edef010a-3d6f-435d-96d6-93bd310ed929</t>
  </si>
  <si>
    <t>e1038371</t>
  </si>
  <si>
    <t>28d431c8-eebe-4dca-9a2b-a297194ccf30</t>
  </si>
  <si>
    <t>d2c5fafc</t>
  </si>
  <si>
    <t>0b69ed42-3d58-4aeb-9d89-a7f1da5e862e</t>
  </si>
  <si>
    <t>956cf8a1</t>
  </si>
  <si>
    <t>ee6fbc1e-69e7-4004-9092-684ce07d1936</t>
  </si>
  <si>
    <t>47e3dda8</t>
  </si>
  <si>
    <t>a0c1c32f-e51e-445e-a91b-595591c9777e</t>
  </si>
  <si>
    <t>34b3d1d3</t>
  </si>
  <si>
    <t>127fa265-2149-4547-a7ff-11419f785ffb</t>
  </si>
  <si>
    <t>f4505f4c</t>
  </si>
  <si>
    <t>ebbdca4c-4b56-4cd5-be2f-1f7a2936e8a4</t>
  </si>
  <si>
    <t>d89a2ff8</t>
  </si>
  <si>
    <t>ad01aca1-373e-45bc-aa1a-f92a7b476708</t>
  </si>
  <si>
    <t>81d4992e</t>
  </si>
  <si>
    <t>2e213b45-0b69-4c8e-a619-030b6864c341</t>
  </si>
  <si>
    <t>07cc24ee</t>
  </si>
  <si>
    <t>12f7388f-16cf-4b99-b9e4-91eb38a1e05f</t>
  </si>
  <si>
    <t>e715c964</t>
  </si>
  <si>
    <t>22527858-1e90-40cc-ba4a-121007b0a50e</t>
  </si>
  <si>
    <t>67635c95</t>
  </si>
  <si>
    <t>ae3e2b08-b9fb-4b53-9a35-2a7638fbe734</t>
  </si>
  <si>
    <t>e2b27a4f</t>
  </si>
  <si>
    <t>f94f8eb3-0d72-4ed0-8073-a977dd058aef</t>
  </si>
  <si>
    <t>f9b35246</t>
  </si>
  <si>
    <t>569e9e3c-1e56-4745-8896-0ed2fc419c8d</t>
  </si>
  <si>
    <t>799faeb9</t>
  </si>
  <si>
    <t>1f36637b-2fde-48ee-b8b3-02667dfe3316</t>
  </si>
  <si>
    <t>d95e2558</t>
  </si>
  <si>
    <t>748fe12b-65f3-4bfc-b46c-6df11aa2aed4</t>
  </si>
  <si>
    <t>fa713001</t>
  </si>
  <si>
    <t>49cd002a-3658-4740-b89d-5150b72b8838</t>
  </si>
  <si>
    <t>f9085744</t>
  </si>
  <si>
    <t>38088deb-1d77-4ad2-b04e-f418e7819ccf</t>
  </si>
  <si>
    <t>51ed9d31</t>
  </si>
  <si>
    <t>3eb36fc3-2226-4be3-b056-6f9e24592c17</t>
  </si>
  <si>
    <t>c3616ba3</t>
  </si>
  <si>
    <t>e8d6bb55-a85c-40a7-b8b7-658e58260ab2</t>
  </si>
  <si>
    <t>23e42114</t>
  </si>
  <si>
    <t>252888b4-341d-4a82-8725-1cd4590dd339</t>
  </si>
  <si>
    <t>138be318</t>
  </si>
  <si>
    <t>0c849df6-e3bc-4c38-97f6-db4c891bfdef</t>
  </si>
  <si>
    <t>73da4838</t>
  </si>
  <si>
    <t>b41b4565-72b3-4759-94af-30192ea6d8dd</t>
  </si>
  <si>
    <t>3a7c4958</t>
  </si>
  <si>
    <t>2b59ab11-45b8-4260-ae09-05d0c4dd31c7</t>
  </si>
  <si>
    <t>168950b7</t>
  </si>
  <si>
    <t>e0b907f4-78d5-4bb0-add8-c21bfc8f8d64</t>
  </si>
  <si>
    <t>f8c8063d</t>
  </si>
  <si>
    <t>9282c269-0b07-44a4-8714-2d96c81c2adf</t>
  </si>
  <si>
    <t>b9b2b5aa</t>
  </si>
  <si>
    <t>42723a41-6081-4059-990b-43591c350b1c</t>
  </si>
  <si>
    <t>ff972b3d</t>
  </si>
  <si>
    <t>a85c0670-3419-4990-910e-e76c475c0666</t>
  </si>
  <si>
    <t>451b2c21</t>
  </si>
  <si>
    <t>1dfd5a57-3d3a-449b-9042-e4f41901aca4</t>
  </si>
  <si>
    <t>3f5e3e15</t>
  </si>
  <si>
    <t>82e7da81-5e44-4eb9-abb1-6c963e75eac4</t>
  </si>
  <si>
    <t>a205abf7</t>
  </si>
  <si>
    <t>4590344e-cdba-4f7c-9b04-babf24985b5d</t>
  </si>
  <si>
    <t>e24074c4</t>
  </si>
  <si>
    <t>f45e967a-d271-41e3-a42d-fe655f452310</t>
  </si>
  <si>
    <t>59ef7315</t>
  </si>
  <si>
    <t>545bb5a3-2ab0-4b8e-a52c-9e4cb529f705</t>
  </si>
  <si>
    <t>39642d6e</t>
  </si>
  <si>
    <t>2fe34ada-b660-47fc-8588-25496d505c64</t>
  </si>
  <si>
    <t>7580c917</t>
  </si>
  <si>
    <t>40bbd372-03b0-4190-a8b7-d9340e2799f4</t>
  </si>
  <si>
    <t>6c8b2c0f</t>
  </si>
  <si>
    <t>0fe1ad4e-031d-472a-b68f-282c5488e747</t>
  </si>
  <si>
    <t>47ce2bc7</t>
  </si>
  <si>
    <t>eccdca6f-2183-4ca7-8baf-891c3317c4ae</t>
  </si>
  <si>
    <t>14c61906</t>
  </si>
  <si>
    <t>d6db7cdc-07b0-4a42-937c-d712133721a9</t>
  </si>
  <si>
    <t>f06ee33b</t>
  </si>
  <si>
    <t>344a15c7-c6eb-4a36-985f-40fd79b3ec2b</t>
  </si>
  <si>
    <t>170cdcfb</t>
  </si>
  <si>
    <t>fdffab10-de98-4039-9f25-6efaefaa5754</t>
  </si>
  <si>
    <t>d8df8be3</t>
  </si>
  <si>
    <t>cc908594-1a01-4ae3-b965-8ef3439f94ad</t>
  </si>
  <si>
    <t>9c02cdba</t>
  </si>
  <si>
    <t>f71fd160-52ad-4fc3-bad1-e1ac2151934a</t>
  </si>
  <si>
    <t>8207c02c</t>
  </si>
  <si>
    <t>c0a55654-1799-4f0b-a61a-3214fd0077fc</t>
  </si>
  <si>
    <t>8a75009d</t>
  </si>
  <si>
    <t>d3e2dfbb-0b5c-4b78-aa8e-ee112164f661</t>
  </si>
  <si>
    <t>110ed8fa</t>
  </si>
  <si>
    <t>05662c29-51a0-41a9-9ed1-b399dfd8fbc6</t>
  </si>
  <si>
    <t>82fba877</t>
  </si>
  <si>
    <t>c84599da-7a8e-40ca-aa99-27e1accac621</t>
  </si>
  <si>
    <t>76b401e4</t>
  </si>
  <si>
    <t>0ea94109-ddb6-4475-abc9-0b5c82ec66ad</t>
  </si>
  <si>
    <t>87ad5323</t>
  </si>
  <si>
    <t>e5372dfd-2181-4644-b286-537a80cce74b</t>
  </si>
  <si>
    <t>3ea9c266</t>
  </si>
  <si>
    <t>961acf54-13f1-47a3-9735-087cf7a725f6</t>
  </si>
  <si>
    <t>e3e06799</t>
  </si>
  <si>
    <t>dd73e233-2b0a-4634-99c9-61aad248d092</t>
  </si>
  <si>
    <t>84a95642</t>
  </si>
  <si>
    <t>3f1d7415-11ec-4443-ba61-575772108bb1</t>
  </si>
  <si>
    <t>479244b3</t>
  </si>
  <si>
    <t>bd1259a3-fd8b-49fa-a6c2-720cc818db94</t>
  </si>
  <si>
    <t>58b85294</t>
  </si>
  <si>
    <t>14d93197-bd54-41a6-90cc-a83558b8edd2</t>
  </si>
  <si>
    <t>7e2b4ef6</t>
  </si>
  <si>
    <t>7d97afb1-e1cd-4075-bfe2-8d392cc23d7e</t>
  </si>
  <si>
    <t>b21d5d6b</t>
  </si>
  <si>
    <t>73ed60b3-3bc0-4bf4-94e9-8861858cf16a</t>
  </si>
  <si>
    <t>da15657b</t>
  </si>
  <si>
    <t>45352bc3-1e74-482f-8913-3a644b113f4e</t>
  </si>
  <si>
    <t>aa949b37</t>
  </si>
  <si>
    <t>e828cdc4-1ec1-4e80-b23d-a0f33d371c45</t>
  </si>
  <si>
    <t>57abb41e</t>
  </si>
  <si>
    <t>b62fede6-134f-4425-9b32-0c1416633311</t>
  </si>
  <si>
    <t>f70b35b4</t>
  </si>
  <si>
    <t>a4341729-327c-4c87-b13f-d399d4bf9ee3</t>
  </si>
  <si>
    <t>28a535d2</t>
  </si>
  <si>
    <t>18c5376d-c95c-46bb-a5c6-60172d2d98d6</t>
  </si>
  <si>
    <t>ceaddb9d</t>
  </si>
  <si>
    <t>996931a8-c17e-4613-b254-2ab51b92aafc</t>
  </si>
  <si>
    <t>b85bdcdc</t>
  </si>
  <si>
    <t>e99cbc48-1687-4f5b-b4e3-d02979fad3f0</t>
  </si>
  <si>
    <t>44403b13</t>
  </si>
  <si>
    <t>71082206-21e1-4024-8f24-afc0ad4bdaf7</t>
  </si>
  <si>
    <t>9ff900ee</t>
  </si>
  <si>
    <t>347bb4b9-4684-4cde-b604-53efdb8bbbff</t>
  </si>
  <si>
    <t>35771265</t>
  </si>
  <si>
    <t>bcb7b893-0e21-4ef2-b132-21ca642f7b37</t>
  </si>
  <si>
    <t>e04524d9</t>
  </si>
  <si>
    <t>992afde7-bcae-473c-b3be-7796215fceb1</t>
  </si>
  <si>
    <t>526212b9</t>
  </si>
  <si>
    <t>839366c3-7de5-4506-bd96-da83695a98db</t>
  </si>
  <si>
    <t>0bb56bd8</t>
  </si>
  <si>
    <t>23673797-d5ad-4bf3-8cc4-cc5b9a68896c</t>
  </si>
  <si>
    <t>dc5a2ec6</t>
  </si>
  <si>
    <t>b5ac4ec9-1446-44de-9156-91fcb7396f1a</t>
  </si>
  <si>
    <t>efbf22d1</t>
  </si>
  <si>
    <t>187ce6f2-0e69-4435-8a7a-a3b5cf39381f</t>
  </si>
  <si>
    <t>fc6e768e</t>
  </si>
  <si>
    <t>5719d17d-66cf-4453-b8c9-0ede1d8d73ea</t>
  </si>
  <si>
    <t>3de8c23d</t>
  </si>
  <si>
    <t>11ffbbd0-ff60-4a43-8e53-bc7182ccec71</t>
  </si>
  <si>
    <t>22b6a7a8</t>
  </si>
  <si>
    <t>1ea533b3-0665-462f-969f-b827b20633f6</t>
  </si>
  <si>
    <t>b6d84910</t>
  </si>
  <si>
    <t>e8afe45d-f2bb-4ab8-ad0d-e9cb63a5c4b1</t>
  </si>
  <si>
    <t>5455f1ec</t>
  </si>
  <si>
    <t>da3e5e5c-0b6b-4733-84d5-64022ee2d4c1</t>
  </si>
  <si>
    <t>3c2be78f</t>
  </si>
  <si>
    <t>87e934c4-5b47-4ed0-b88f-aa2feb361905</t>
  </si>
  <si>
    <t>477d8242</t>
  </si>
  <si>
    <t>5c7603ca-26fa-4637-a580-c20a3953d03f</t>
  </si>
  <si>
    <t>4a8f80a0</t>
  </si>
  <si>
    <t>d73ef29d-eab6-4ce3-aa89-902906884459</t>
  </si>
  <si>
    <t>76b6a4ac</t>
  </si>
  <si>
    <t>619de2a4-6598-405e-b0d4-e0bcbd245032</t>
  </si>
  <si>
    <t>e7b66bc1</t>
  </si>
  <si>
    <t>a1412719-fef6-4b6d-93a8-bf5de11c9de0</t>
  </si>
  <si>
    <t>52444d6c</t>
  </si>
  <si>
    <t>7cafe931-e942-4251-9756-0e4874700b20</t>
  </si>
  <si>
    <t>2d23bb89</t>
  </si>
  <si>
    <t>dbca4656-38de-4e26-a185-3f64c95a8d44</t>
  </si>
  <si>
    <t>1b0a7d81</t>
  </si>
  <si>
    <t>0dac7c1c-e116-4f7f-8534-40ff84aefc3f</t>
  </si>
  <si>
    <t>89627db9</t>
  </si>
  <si>
    <t>d0aefa50-aaf3-4758-9d57-101e9c362bfb</t>
  </si>
  <si>
    <t>2fe65736</t>
  </si>
  <si>
    <t>497f1091-87a6-405a-95a3-8e88dfa6bbeb</t>
  </si>
  <si>
    <t>246ea7c2</t>
  </si>
  <si>
    <t>d1744e26-21de-4f11-aa0a-92350e863b30</t>
  </si>
  <si>
    <t>2bd058cb</t>
  </si>
  <si>
    <t>7502f662-6b04-4288-a614-f3226de7959c</t>
  </si>
  <si>
    <t>740ba90e</t>
  </si>
  <si>
    <t>18d5721b-bf33-4fe4-ab6e-01687b17ae05</t>
  </si>
  <si>
    <t>a4590bcc</t>
  </si>
  <si>
    <t>e23475d9-b040-4b17-b7ba-f30a5b988aa9</t>
  </si>
  <si>
    <t>dbb111c3</t>
  </si>
  <si>
    <t>7159b91f-4cc6-4706-b5b0-48544046fa3b</t>
  </si>
  <si>
    <t>75198784</t>
  </si>
  <si>
    <t>510a9271-1ee4-4217-b545-9fabdf6034fc</t>
  </si>
  <si>
    <t>90d84790</t>
  </si>
  <si>
    <t>42edec07-3e8e-4f87-91c3-1c9c3d722b35</t>
  </si>
  <si>
    <t>1ae77bc5</t>
  </si>
  <si>
    <t>3f06f174-04b5-43f3-8880-25175dad8e0b</t>
  </si>
  <si>
    <t>6eae3e19</t>
  </si>
  <si>
    <t>e4bea683-895a-46f9-9ba5-4a61ed0c3739</t>
  </si>
  <si>
    <t>0b4d09ce</t>
  </si>
  <si>
    <t>a2f8320b-a832-4c2f-8344-d5e298389eb7</t>
  </si>
  <si>
    <t>132f1910</t>
  </si>
  <si>
    <t>ff1fe871-fd16-43ec-9cda-88fdd6d52bbb</t>
  </si>
  <si>
    <t>49e34749</t>
  </si>
  <si>
    <t>a43b20d5-255e-40fd-b215-c090cf533ab3</t>
  </si>
  <si>
    <t>5e97e57a</t>
  </si>
  <si>
    <t>ee9c4700-43c8-4b29-a306-9a97b00cdf13</t>
  </si>
  <si>
    <t>0f6169f5</t>
  </si>
  <si>
    <t>c40184be-2032-4460-9dfa-9143b09e8719</t>
  </si>
  <si>
    <t>e2517608</t>
  </si>
  <si>
    <t>a4e641a9-1d40-4ece-8796-f9f78a5c6616</t>
  </si>
  <si>
    <t>32984776</t>
  </si>
  <si>
    <t>8e930144-4dfe-4c93-bb7b-ace424c20b8e</t>
  </si>
  <si>
    <t>6d06ec45</t>
  </si>
  <si>
    <t>063a2c8c-e6ba-42bd-b51f-a3b210ec0d22</t>
  </si>
  <si>
    <t>467df073</t>
  </si>
  <si>
    <t>2b0bf0d2-2155-4acf-a9c3-057c8ce06b5d</t>
  </si>
  <si>
    <t>8d59c0b1</t>
  </si>
  <si>
    <t>ec092ecb-5f8b-4141-9a73-91eb0cdf8426</t>
  </si>
  <si>
    <t>6a66c66b</t>
  </si>
  <si>
    <t>04e7fe23-2565-48d0-918d-2ac716521281</t>
  </si>
  <si>
    <t>594f8f77</t>
  </si>
  <si>
    <t>45a46bd5-52eb-4e37-a7f7-4d60373781ad</t>
  </si>
  <si>
    <t>03997a30</t>
  </si>
  <si>
    <t>980c463f-6260-461b-90eb-5ac35fdab526</t>
  </si>
  <si>
    <t>c432878c</t>
  </si>
  <si>
    <t>ae7cc59b-e282-42ec-ab7d-75c718df269f</t>
  </si>
  <si>
    <t>e8a562ec</t>
  </si>
  <si>
    <t>9705e2d7-0742-4713-8e61-e07c743838d3</t>
  </si>
  <si>
    <t>475417f1</t>
  </si>
  <si>
    <t>8360bbef-5d25-42d5-815e-e7b5390d6698</t>
  </si>
  <si>
    <t>8093fb3e</t>
  </si>
  <si>
    <t>b43502a8-6eff-4255-a7e0-a8b02f317ce1</t>
  </si>
  <si>
    <t>d59a9599</t>
  </si>
  <si>
    <t>a716c866-3fc2-4c62-8461-bd6e9ad75d83</t>
  </si>
  <si>
    <t>136ee58c</t>
  </si>
  <si>
    <t>272122db-54b0-4958-96e4-4a64b2ed19e3</t>
  </si>
  <si>
    <t>1d3ec5ba</t>
  </si>
  <si>
    <t>d4f36ff1-4030-491f-8a41-8787c6e41995</t>
  </si>
  <si>
    <t>c5817e10</t>
  </si>
  <si>
    <t>30347a9d-c6d8-4b65-86ce-0cba87ac02f4</t>
  </si>
  <si>
    <t>6e0af252</t>
  </si>
  <si>
    <t>cdfe0618-d8bd-4849-bd90-220d3d5aab7b</t>
  </si>
  <si>
    <t>64bad21e</t>
  </si>
  <si>
    <t>bd9e2877-d644-4a61-912d-0acb66baa0d2</t>
  </si>
  <si>
    <t>eb286df0</t>
  </si>
  <si>
    <t>fc572558-ad18-4119-bede-1e2c8e85b118</t>
  </si>
  <si>
    <t>0da31627</t>
  </si>
  <si>
    <t>754bf7cd-fbfb-43c0-8121-5f4758dcd05f</t>
  </si>
  <si>
    <t>9f0ab51a</t>
  </si>
  <si>
    <t>285a0146-2201-477e-916b-f128c4afe2f3</t>
  </si>
  <si>
    <t>5618173a</t>
  </si>
  <si>
    <t>a7ad8073-8872-4223-bcff-a3fbb31be894</t>
  </si>
  <si>
    <t>fb124fab</t>
  </si>
  <si>
    <t>0b753da7-c994-4ec2-9067-3ec2b84c747b</t>
  </si>
  <si>
    <t>b5e8efd8</t>
  </si>
  <si>
    <t>2519077b-d639-4c28-9d56-5395ac397a4e</t>
  </si>
  <si>
    <t>e879c5d8</t>
  </si>
  <si>
    <t>09d02e4c-82ea-4d7e-92f9-b0b52370144d</t>
  </si>
  <si>
    <t>512a4add</t>
  </si>
  <si>
    <t>e8070e7c-487f-47ab-b2cd-cdd0be7b3b99</t>
  </si>
  <si>
    <t>6cc83c01</t>
  </si>
  <si>
    <t>f1708125-00bb-4618-8487-f9d5df771357</t>
  </si>
  <si>
    <t>43f126bc</t>
  </si>
  <si>
    <t>e61ebdf8-4648-4511-9523-20dcf42207d4</t>
  </si>
  <si>
    <t>40de9db1</t>
  </si>
  <si>
    <t>fb583ef3-3bc3-4e55-bdec-2986fac8e03c</t>
  </si>
  <si>
    <t>85719a07</t>
  </si>
  <si>
    <t>949bfc0f-2d8c-4e3c-abc8-38250ee8d08e</t>
  </si>
  <si>
    <t>053b959b</t>
  </si>
  <si>
    <t>40c14c6f-54f6-4ffb-9d61-8de07beba19d</t>
  </si>
  <si>
    <t>824d19a3</t>
  </si>
  <si>
    <t>13e1892d-9536-4387-9237-d69b0f9082f5</t>
  </si>
  <si>
    <t>182dca07</t>
  </si>
  <si>
    <t>c6d6ffb3-39ac-4784-8091-3a44c61e6c43</t>
  </si>
  <si>
    <t>8e2cdb37</t>
  </si>
  <si>
    <t>9aae3061-ce74-4820-afb7-8ad2decca74c</t>
  </si>
  <si>
    <t>cb699282</t>
  </si>
  <si>
    <t>1b8b43dc-211d-49f2-98dc-ce58ad93eca5</t>
  </si>
  <si>
    <t>9b581542</t>
  </si>
  <si>
    <t>ca88518c-7031-41a5-af68-35d5cdbf58be</t>
  </si>
  <si>
    <t>5d8577b1</t>
  </si>
  <si>
    <t>cdc40b7f-f145-4194-86b9-82d1830c9c8d</t>
  </si>
  <si>
    <t>d7c42809</t>
  </si>
  <si>
    <t>b16c007f-2ac1-4111-b107-25fed7070fd0</t>
  </si>
  <si>
    <t>c304b301</t>
  </si>
  <si>
    <t>e8738d8b-b6cf-4a0c-baea-4ced54ca8e8d</t>
  </si>
  <si>
    <t>0d716a59</t>
  </si>
  <si>
    <t>65f1d204-9e16-4847-ae93-becb3d1b87ef</t>
  </si>
  <si>
    <t>bb8be045</t>
  </si>
  <si>
    <t>5c2257c9-a1de-41d9-b425-2db535032ecd</t>
  </si>
  <si>
    <t>c191efa4</t>
  </si>
  <si>
    <t>259500a5-d737-429a-a395-f52ea860c628</t>
  </si>
  <si>
    <t>8ba9f759</t>
  </si>
  <si>
    <t>8516f56e-25cd-42b5-a385-dfcc7578aa34</t>
  </si>
  <si>
    <t>52356b44</t>
  </si>
  <si>
    <t>5a0ac557-70db-4519-9c5f-2ef78ae00ce8</t>
  </si>
  <si>
    <t>1f76bb5d</t>
  </si>
  <si>
    <t>e60a3c0f-8075-48c7-87f4-efca70cdda30</t>
  </si>
  <si>
    <t>46f33527</t>
  </si>
  <si>
    <t>22b57dcb-20e3-445b-aaad-73f1c572f123</t>
  </si>
  <si>
    <t>a7f3bd0d</t>
  </si>
  <si>
    <t>861395a2-9035-4e92-86b1-1ec5e9d97309</t>
  </si>
  <si>
    <t>ccd357f1</t>
  </si>
  <si>
    <t>b02db8b9-4581-4c29-886d-5c79f32e6ec9</t>
  </si>
  <si>
    <t>c9323801</t>
  </si>
  <si>
    <t>51bbc57c-d218-4da4-b746-1f13bd10e7ae</t>
  </si>
  <si>
    <t>4ab6e227</t>
  </si>
  <si>
    <t>a0ccf855-d42a-4fec-9b8f-485ac23d0dd9</t>
  </si>
  <si>
    <t>019c30e1</t>
  </si>
  <si>
    <t>fe785005-1bb2-46b3-aa3f-aa3422468843</t>
  </si>
  <si>
    <t>bc0f85d1</t>
  </si>
  <si>
    <t>e8860094-045e-4c6a-8f59-209151b287c3</t>
  </si>
  <si>
    <t>ff808774</t>
  </si>
  <si>
    <t>ef426ae2-b523-40b5-b7c6-38f936a72321</t>
  </si>
  <si>
    <t>fe69d886</t>
  </si>
  <si>
    <t>a68b00f2-af06-4a95-96be-dc2a8eb090c7</t>
  </si>
  <si>
    <t>c9662b83</t>
  </si>
  <si>
    <t>bf537900-1105-4196-8a5e-9ea25a07ee0a</t>
  </si>
  <si>
    <t>b7954845</t>
  </si>
  <si>
    <t>b0a3772d-e7e3-4a77-93e4-aef8c9e601de</t>
  </si>
  <si>
    <t>50428aee</t>
  </si>
  <si>
    <t>e8234cbc-93d7-4747-a30c-b39c579c0d34</t>
  </si>
  <si>
    <t>0481fa33</t>
  </si>
  <si>
    <t>ba91e522-bc10-43a5-8b0c-c4dee0ca7e6d</t>
  </si>
  <si>
    <t>1dc85ff7</t>
  </si>
  <si>
    <t>cfd8bbba-3dd6-4d2b-8987-c2b62f44a3ec</t>
  </si>
  <si>
    <t>dd3ae7df</t>
  </si>
  <si>
    <t>84ce9182-811f-4bc0-a7ac-302fcd977119</t>
  </si>
  <si>
    <t>af327c45</t>
  </si>
  <si>
    <t>5bbdac31-c12a-4d91-a8b6-ad80e38fd492</t>
  </si>
  <si>
    <t>f0cb3d28</t>
  </si>
  <si>
    <t>ec7aec10-ac99-4be9-98aa-e245e4a59e5e</t>
  </si>
  <si>
    <t>48cbd615</t>
  </si>
  <si>
    <t>e534dc19-8b04-4226-a259-2f9cb11a5674</t>
  </si>
  <si>
    <t>75b2e183</t>
  </si>
  <si>
    <t>53c75e8d-ff22-45e5-b5d2-e8f9ad4ccbf6</t>
  </si>
  <si>
    <t>b0d879f5</t>
  </si>
  <si>
    <t>05db1972-708c-47af-ad11-853e98f88d58</t>
  </si>
  <si>
    <t>d13c5367</t>
  </si>
  <si>
    <t>390fe165-ea45-4db3-aa09-a2e490cd0a64</t>
  </si>
  <si>
    <t>7c3f336d</t>
  </si>
  <si>
    <t>d612e2e7-04b8-44a1-89d7-9b23445a0cf2</t>
  </si>
  <si>
    <t>23104e21</t>
  </si>
  <si>
    <t>d9b6f545-45e8-432b-ab55-fcfdcd1e072d</t>
  </si>
  <si>
    <t>9de9246b</t>
  </si>
  <si>
    <t>8d06ef20-70cb-4214-97a3-f7d4050bdffe</t>
  </si>
  <si>
    <t>737d1b18</t>
  </si>
  <si>
    <t>995752ca-1821-47db-ab7f-cbc26e35c6c7</t>
  </si>
  <si>
    <t>3f5ed536</t>
  </si>
  <si>
    <t>1316d7d4-8737-4e9a-8617-019912df9d98</t>
  </si>
  <si>
    <t>b8d6d311</t>
  </si>
  <si>
    <t>b4cd925b-6812-4a5b-b373-a003e04deee8</t>
  </si>
  <si>
    <t>df673866</t>
  </si>
  <si>
    <t>2e84d4bc-ad5e-468a-bab1-2d3f26901458</t>
  </si>
  <si>
    <t>15e17da0</t>
  </si>
  <si>
    <t>009cd745-b704-45ca-a841-01d43b91e9f6</t>
  </si>
  <si>
    <t>1a12c1b7</t>
  </si>
  <si>
    <t>26b169d5-9892-4880-b71c-5d30587f9913</t>
  </si>
  <si>
    <t>2c1a217e</t>
  </si>
  <si>
    <t>ddbe26d3-ce58-4565-88f3-c9560692bc73</t>
  </si>
  <si>
    <t>549b8369</t>
  </si>
  <si>
    <t>165d6872-0017-4763-9f7c-86f081177712</t>
  </si>
  <si>
    <t>3cea2d02</t>
  </si>
  <si>
    <t>2b9bbc69-3f04-4ca7-890e-973fb7e62345</t>
  </si>
  <si>
    <t>56296278</t>
  </si>
  <si>
    <t>14a26bfa-0337-46b7-a0c9-8fa68392f738</t>
  </si>
  <si>
    <t>047eb222</t>
  </si>
  <si>
    <t>856bcc62-c0ba-43a5-b7d5-bca13ff4f33f</t>
  </si>
  <si>
    <t>2c064675</t>
  </si>
  <si>
    <t>e25919ad-ec6b-414d-99a4-97c81f833dc0</t>
  </si>
  <si>
    <t>b88a033e</t>
  </si>
  <si>
    <t>c1431c3b-cffa-44ab-a93e-2140d2a9781e</t>
  </si>
  <si>
    <t>47059318</t>
  </si>
  <si>
    <t>537b921c-20de-4f6e-a6c2-4b3f5119ffcc</t>
  </si>
  <si>
    <t>93b93d56</t>
  </si>
  <si>
    <t>4837ba00-12e6-49ee-b0cd-42794b51c924</t>
  </si>
  <si>
    <t>82f2de86</t>
  </si>
  <si>
    <t>21533aa8-18fc-48fa-a096-56249fdadf7c</t>
  </si>
  <si>
    <t>ab57fa5f</t>
  </si>
  <si>
    <t>77f64825-12b4-421c-ba76-0bdb6344675e</t>
  </si>
  <si>
    <t>cd3bd6fe</t>
  </si>
  <si>
    <t>8e7c5c4c-da56-4ea0-adb4-f2a6674c84b9</t>
  </si>
  <si>
    <t>e27da4b4</t>
  </si>
  <si>
    <t>d985e819-8d41-451a-8552-dc524313048a</t>
  </si>
  <si>
    <t>49b256c0</t>
  </si>
  <si>
    <t>00e1811b-a6ea-4dd0-916b-1defb2506cb5</t>
  </si>
  <si>
    <t>c5f19d85</t>
  </si>
  <si>
    <t>f6ef1795-58e9-406f-82bc-715141e1f512</t>
  </si>
  <si>
    <t>0a20d65f</t>
  </si>
  <si>
    <t>213f3ff0-5518-4ed4-8647-261e56b46b0e</t>
  </si>
  <si>
    <t>56712a85</t>
  </si>
  <si>
    <t>8f45dd3b-4263-4108-9bd8-d2fdc6bc9145</t>
  </si>
  <si>
    <t>7ce61683</t>
  </si>
  <si>
    <t>c16d50e0-feb0-4310-87b6-3ef264ceec3b</t>
  </si>
  <si>
    <t>aab3224a</t>
  </si>
  <si>
    <t>fd1dcee4-e300-4829-a955-94334f3ecdc2</t>
  </si>
  <si>
    <t>915d114a</t>
  </si>
  <si>
    <t>846da70e-b6d3-4da5-9f6a-f02c7a37fadd</t>
  </si>
  <si>
    <t>93079212</t>
  </si>
  <si>
    <t>0421927e-bdf9-41c3-91a6-3259c825d3ab</t>
  </si>
  <si>
    <t>d9ac7daa</t>
  </si>
  <si>
    <t>9e2cd6a3-c5ff-49f0-8837-7bc0734f49e5</t>
  </si>
  <si>
    <t>400a0b3b</t>
  </si>
  <si>
    <t>48af7614-5ee9-456a-a38c-3fbc04cfd15a</t>
  </si>
  <si>
    <t>62da2e73</t>
  </si>
  <si>
    <t>8fdf9dc3-a85e-490d-b9ec-71d158c34877</t>
  </si>
  <si>
    <t>67a651df</t>
  </si>
  <si>
    <t>156c5817-0fde-4ceb-9285-de18437eaebb</t>
  </si>
  <si>
    <t>d8e69445</t>
  </si>
  <si>
    <t>5817ba1e-ac86-48dc-9236-f8b5704bae62</t>
  </si>
  <si>
    <t>85d17047</t>
  </si>
  <si>
    <t>046e0664-943f-4a3a-92a5-d6d359a53b08</t>
  </si>
  <si>
    <t>872d2fa4</t>
  </si>
  <si>
    <t>d76d8f66-63d5-48b6-8c06-401672baba97</t>
  </si>
  <si>
    <t>38990876</t>
  </si>
  <si>
    <t>a3eb900d-4537-4cfa-924a-a3811424fb37</t>
  </si>
  <si>
    <t>6fa0cef3</t>
  </si>
  <si>
    <t>431c71e2-2b95-4d46-b4ed-db29e44fe115</t>
  </si>
  <si>
    <t>aca9e2c9</t>
  </si>
  <si>
    <t>5fb68df2-5f70-4727-a6bd-fce29c65220a</t>
  </si>
  <si>
    <t>1daeb912</t>
  </si>
  <si>
    <t>07e472b8-2394-4bf4-9650-64898447a044</t>
  </si>
  <si>
    <t>9557553d</t>
  </si>
  <si>
    <t>1cf084da-4398-4614-b5f7-0c770d7c4ec3</t>
  </si>
  <si>
    <t>7cfbfc6f</t>
  </si>
  <si>
    <t>fafc10c9-32f6-44bb-9d90-381c1c00a1d0</t>
  </si>
  <si>
    <t>c87214ae</t>
  </si>
  <si>
    <t>b58f41e6-9591-430f-b3f7-cab96dc379fb</t>
  </si>
  <si>
    <t>a639b936</t>
  </si>
  <si>
    <t>b676481b-374a-4ca1-959b-01b17358613a</t>
  </si>
  <si>
    <t>58dc60e3</t>
  </si>
  <si>
    <t>9414e0e7-c7bf-491f-944b-0e0ee0c3fb21</t>
  </si>
  <si>
    <t>83463b4c</t>
  </si>
  <si>
    <t>ab87fbb6-0d4a-4490-be38-f2110e78f0c6</t>
  </si>
  <si>
    <t>8057db3f</t>
  </si>
  <si>
    <t>9ec42fa3-43e9-4960-af99-08cca1aaa542</t>
  </si>
  <si>
    <t>f8f33ded</t>
  </si>
  <si>
    <t>72881079-83b0-4755-aa52-9bceb223f3f9</t>
  </si>
  <si>
    <t>f8dc21ca</t>
  </si>
  <si>
    <t>6d0cd5b1-2b56-41c2-9e43-d48b19df74cb</t>
  </si>
  <si>
    <t>fc9ebc4d</t>
  </si>
  <si>
    <t>9a7f4dab-c23e-48d9-a580-69915b9c4210</t>
  </si>
  <si>
    <t>a14388ff</t>
  </si>
  <si>
    <t>90045178-ff75-427a-8d8b-49d6540b5cf6</t>
  </si>
  <si>
    <t>a8918f51</t>
  </si>
  <si>
    <t>23b91607-665a-4106-bc04-9e3399e28d96</t>
  </si>
  <si>
    <t>160a54ff</t>
  </si>
  <si>
    <t>a03e6b64-622c-46b4-97cb-fc3ba0f15972</t>
  </si>
  <si>
    <t>e5451749</t>
  </si>
  <si>
    <t>b07a3b66-6631-46e3-af07-9293891c0434</t>
  </si>
  <si>
    <t>7b8bf6a4</t>
  </si>
  <si>
    <t>1da3f3cc-53c2-4fe2-b77d-b127ea7bdba7</t>
  </si>
  <si>
    <t>50be4a63</t>
  </si>
  <si>
    <t>c9e9bad1-ad9e-459e-b4c5-6bd80658f80c</t>
  </si>
  <si>
    <t>6a87b039</t>
  </si>
  <si>
    <t>9deaec22-7f8d-471a-97aa-75d3e2424ffc</t>
  </si>
  <si>
    <t>c6479069</t>
  </si>
  <si>
    <t>e825a596-bfc6-42fe-a830-6311a045f90c</t>
  </si>
  <si>
    <t>17e6ae6b</t>
  </si>
  <si>
    <t>0a10db2f-4027-4070-a09e-826f6f171624</t>
  </si>
  <si>
    <t>ad15fee5</t>
  </si>
  <si>
    <t>90290721-bfe7-4719-88c3-4cbd5bb2efa4</t>
  </si>
  <si>
    <t>60a5e725</t>
  </si>
  <si>
    <t>01f6552e-7fce-427f-be4d-8b7d97428cba</t>
  </si>
  <si>
    <t>22a1a90a</t>
  </si>
  <si>
    <t>554c7ad4-57f1-4c83-8279-738555d92f1b</t>
  </si>
  <si>
    <t>01b864c5</t>
  </si>
  <si>
    <t>e9eaf20d-299a-4bf6-9f21-c44eab64af8a</t>
  </si>
  <si>
    <t>56cee850</t>
  </si>
  <si>
    <t>5b375f74-56ab-453a-928c-0a23c2503f5d</t>
  </si>
  <si>
    <t>54968bab</t>
  </si>
  <si>
    <t>fd263633-b1cf-49ea-9608-14db363b8a22</t>
  </si>
  <si>
    <t>bd15d07e</t>
  </si>
  <si>
    <t>2fcb5e19-9190-478e-91ee-138156153de9</t>
  </si>
  <si>
    <t>63cf759c</t>
  </si>
  <si>
    <t>9bd65674-4f14-44c2-b5c0-5d92e3594985</t>
  </si>
  <si>
    <t>b13595a2</t>
  </si>
  <si>
    <t>2e469f30-b9f0-4fda-9aa6-8768329f8117</t>
  </si>
  <si>
    <t>e052caaf</t>
  </si>
  <si>
    <t>7233fb5d-daa1-4092-bf52-ec7b87b1c87c</t>
  </si>
  <si>
    <t>84c8da7b</t>
  </si>
  <si>
    <t>cc29da7d-934e-4b46-bc5d-caf413d948f0</t>
  </si>
  <si>
    <t>ad2e4a5a</t>
  </si>
  <si>
    <t>89e275c5-c6f2-4f0a-bfc7-84affda8ee45</t>
  </si>
  <si>
    <t>5169ab9a</t>
  </si>
  <si>
    <t>1b661390-3607-40b8-8021-ab15a0723c98</t>
  </si>
  <si>
    <t>a2f4bbd2</t>
  </si>
  <si>
    <t>99bdc664-65ea-4dc3-ac89-236633abe775</t>
  </si>
  <si>
    <t>31385eb8</t>
  </si>
  <si>
    <t>8e7c48dd-7b8e-4d13-989b-f9ca6ebea680</t>
  </si>
  <si>
    <t>fe056a29</t>
  </si>
  <si>
    <t>c23e8241-0f1d-41dc-bcdb-05ea7fddd406</t>
  </si>
  <si>
    <t>7c01fe4b</t>
  </si>
  <si>
    <t>df3c7497-a29d-49cb-9735-0406cc2b829e</t>
  </si>
  <si>
    <t>e6c1a0d9</t>
  </si>
  <si>
    <t>93970d82-b590-4aef-a2ee-44ea2a7a7a8f</t>
  </si>
  <si>
    <t>17265bcc</t>
  </si>
  <si>
    <t>17ef3a3d-6721-416e-9f50-a18aba039a9f</t>
  </si>
  <si>
    <t>ddd62813</t>
  </si>
  <si>
    <t>ee38a371-3173-4b9c-8693-378d013d4f88</t>
  </si>
  <si>
    <t>c8bb0eb9</t>
  </si>
  <si>
    <t>b192cf1c-3d7b-4794-b76f-b4552978353c</t>
  </si>
  <si>
    <t>114be4e0</t>
  </si>
  <si>
    <t>8b95a87b-b1d9-4159-aa23-124db8b9d45c</t>
  </si>
  <si>
    <t>c0db29d2</t>
  </si>
  <si>
    <t>daad825a-8dab-4b97-928d-9421c31d9cf3</t>
  </si>
  <si>
    <t>585701da</t>
  </si>
  <si>
    <t>086913e3-6aee-4d53-9e20-5292733ca0c2</t>
  </si>
  <si>
    <t>35de2950</t>
  </si>
  <si>
    <t>90ba452b-78d1-4941-94f3-eb0b65a5014b</t>
  </si>
  <si>
    <t>1605dacf</t>
  </si>
  <si>
    <t>74047224-d036-4202-90a5-72a039acefc4</t>
  </si>
  <si>
    <t>7fc33789</t>
  </si>
  <si>
    <t>51aa6966-e4f4-4959-b27f-097ff9093f57</t>
  </si>
  <si>
    <t>d6587890</t>
  </si>
  <si>
    <t>63fdf51e-8e48-47de-9c05-c692e5129bc3</t>
  </si>
  <si>
    <t>626b1fa1</t>
  </si>
  <si>
    <t>91f4b76c-0f0d-4526-9d63-9ca53bea450e</t>
  </si>
  <si>
    <t>66ee2489</t>
  </si>
  <si>
    <t>ebf773d0-281d-4625-8673-90f92ea4225d</t>
  </si>
  <si>
    <t>6d94de52</t>
  </si>
  <si>
    <t>63d7865a-6326-4084-9996-3d7f7f2f48b2</t>
  </si>
  <si>
    <t>81d39ebe</t>
  </si>
  <si>
    <t>9e52bf70-f771-4dfe-8d45-ab1384f8ddd2</t>
  </si>
  <si>
    <t>de8f246b</t>
  </si>
  <si>
    <t>41567e57-122e-40bc-8894-5459683ad707</t>
  </si>
  <si>
    <t>eb663f37</t>
  </si>
  <si>
    <t>67f7400b-23c9-4e0e-a33b-25402c6cbe8a</t>
  </si>
  <si>
    <t>1e747c48</t>
  </si>
  <si>
    <t>dbfb8032-6ccf-4960-a022-d62e698e0b0b</t>
  </si>
  <si>
    <t>d360daa2</t>
  </si>
  <si>
    <t>f7cb3398-2c99-410e-a198-c208ca1872c6</t>
  </si>
  <si>
    <t>0a7c9ea4</t>
  </si>
  <si>
    <t>eb36def0-f643-47d1-a896-5ed8116ca351</t>
  </si>
  <si>
    <t>0727e5ee</t>
  </si>
  <si>
    <t>cdabc6a2-d1f7-4a22-85fe-2def8e93c185</t>
  </si>
  <si>
    <t>fbd711f6</t>
  </si>
  <si>
    <t>5731f4b2-85fd-449b-90d5-53a88f5fe951</t>
  </si>
  <si>
    <t>ca4bcbf8</t>
  </si>
  <si>
    <t>8aa435c6-420b-48ff-9530-f3a2cea9bc20</t>
  </si>
  <si>
    <t>cecfedbf</t>
  </si>
  <si>
    <t>675e63a4-39d7-47e2-a199-448a2c98de13</t>
  </si>
  <si>
    <t>9b98f379</t>
  </si>
  <si>
    <t>077f32d5-2cd0-4569-8340-389f01dcd14d</t>
  </si>
  <si>
    <t>4baf875d</t>
  </si>
  <si>
    <t>df9ddf5a-e847-47e2-b4aa-b893271cc960</t>
  </si>
  <si>
    <t>214202c5</t>
  </si>
  <si>
    <t>d9dba648-1349-44cc-809a-3997ac7dac2e</t>
  </si>
  <si>
    <t>f4e87582</t>
  </si>
  <si>
    <t>233776ba-ea06-4eb5-8a8f-8370bacc92d2</t>
  </si>
  <si>
    <t>a6ba17bb</t>
  </si>
  <si>
    <t>dacb3f58-1921-4092-bd82-a97020383ad9</t>
  </si>
  <si>
    <t>55a31cad</t>
  </si>
  <si>
    <t>32f98cbe-fc2a-428b-b1f4-7c90c49184cb</t>
  </si>
  <si>
    <t>997f58ad</t>
  </si>
  <si>
    <t>KINDLY DO NOT REQUEST EDIT ACCESS - MAKE A COPY OF THE FILE OR DOWNLOAD AS AN EXCEL FILE</t>
  </si>
  <si>
    <t>Date</t>
  </si>
  <si>
    <t>Year</t>
  </si>
  <si>
    <t>Month</t>
  </si>
  <si>
    <t>Month Number</t>
  </si>
  <si>
    <t>Quarter</t>
  </si>
  <si>
    <t>Weekday</t>
  </si>
  <si>
    <t>TransactionYear</t>
  </si>
  <si>
    <t>TransactionMonth</t>
  </si>
  <si>
    <t>TransactionDay</t>
  </si>
  <si>
    <t>TransactionMonthNumber</t>
  </si>
  <si>
    <t>January</t>
  </si>
  <si>
    <t>Tuesday</t>
  </si>
  <si>
    <t>May</t>
  </si>
  <si>
    <t>Friday</t>
  </si>
  <si>
    <t>June</t>
  </si>
  <si>
    <t>Saturday</t>
  </si>
  <si>
    <t>February</t>
  </si>
  <si>
    <t>Wednesday</t>
  </si>
  <si>
    <t>March</t>
  </si>
  <si>
    <t>November</t>
  </si>
  <si>
    <t>September</t>
  </si>
  <si>
    <t>August</t>
  </si>
  <si>
    <t>Thursday</t>
  </si>
  <si>
    <t>October</t>
  </si>
  <si>
    <t>Sunday</t>
  </si>
  <si>
    <t>December</t>
  </si>
  <si>
    <t>April</t>
  </si>
  <si>
    <t>Monday</t>
  </si>
  <si>
    <t>July</t>
  </si>
  <si>
    <t>Q3</t>
  </si>
  <si>
    <t>Q4</t>
  </si>
  <si>
    <t>Q1</t>
  </si>
  <si>
    <t>Q2</t>
  </si>
  <si>
    <t xml:space="preserve">                                                                                                                                                                                                                   </t>
  </si>
  <si>
    <t>Count of CustomerID</t>
  </si>
  <si>
    <t>Total Transactions</t>
  </si>
  <si>
    <t>Sum of Amount</t>
  </si>
  <si>
    <t>Row Labels</t>
  </si>
  <si>
    <t>Grand Total</t>
  </si>
  <si>
    <t>Channel Frequency</t>
  </si>
  <si>
    <t>Gender Distribution by Transaction Type</t>
  </si>
  <si>
    <t>Column Labels</t>
  </si>
  <si>
    <t>Transaction Type</t>
  </si>
  <si>
    <t>Gender Distribution by Channel</t>
  </si>
  <si>
    <t>Transaction Status</t>
  </si>
  <si>
    <t>Key Performance Indicators</t>
  </si>
  <si>
    <t>TOTAL VALUES</t>
  </si>
  <si>
    <t>TRANSACTIONS</t>
  </si>
  <si>
    <t>AMOUNT</t>
  </si>
  <si>
    <t>SUCCESS %</t>
  </si>
  <si>
    <t>CY</t>
  </si>
  <si>
    <t>PY</t>
  </si>
  <si>
    <t>YOY%</t>
  </si>
  <si>
    <t>Total Transaction Value</t>
  </si>
  <si>
    <t>TOTAL</t>
  </si>
  <si>
    <t>Monthly Trend of Transaction Value</t>
  </si>
  <si>
    <t>Monthly Trend of Transaction Volume</t>
  </si>
  <si>
    <t>Locations by Transaction Value</t>
  </si>
  <si>
    <t>AgeGroup</t>
  </si>
  <si>
    <t>45-54 (Older Adults)</t>
  </si>
  <si>
    <t>35-44 (Mid Adults)</t>
  </si>
  <si>
    <t>55-64 (Seniors)</t>
  </si>
  <si>
    <t>25-34 (Young Adults)</t>
  </si>
  <si>
    <t>18-24 (Youths)</t>
  </si>
  <si>
    <t>Transaction Volume by Age Group</t>
  </si>
  <si>
    <t>Age Group</t>
  </si>
  <si>
    <t>Transaction Type by Volume</t>
  </si>
  <si>
    <t>Transaction Type by Amount</t>
  </si>
  <si>
    <t>MOST USED CHANNEL</t>
  </si>
  <si>
    <t xml:space="preserve"> </t>
  </si>
  <si>
    <t>Month2</t>
  </si>
  <si>
    <t>Jul</t>
  </si>
  <si>
    <t>Aug</t>
  </si>
  <si>
    <t>Sep</t>
  </si>
  <si>
    <t>Oct</t>
  </si>
  <si>
    <t>Nov</t>
  </si>
  <si>
    <t>Dec</t>
  </si>
  <si>
    <t>Jan</t>
  </si>
  <si>
    <t>Feb</t>
  </si>
  <si>
    <t>Mar</t>
  </si>
  <si>
    <t>Apr</t>
  </si>
  <si>
    <t>Jun</t>
  </si>
  <si>
    <t>Channel by Transaction Value</t>
  </si>
  <si>
    <t>Average of Amount</t>
  </si>
  <si>
    <t>Average Transaction Value by Transaction Type</t>
  </si>
  <si>
    <t>Location by Transaction Volume</t>
  </si>
  <si>
    <t>FAILED TRANSACTION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</si>
</sst>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 #,##0.00\ &quot;€&quot;_-;\-* #,##0.00\ &quot;€&quot;_-;_-* &quot;-&quot;??\ &quot;€&quot;_-;_-@_-"/>
    <numFmt numFmtId="165" formatCode="yyyy\-mm\-dd\ hh:mm:ss"/>
    <numFmt numFmtId="166" formatCode="_-[$$-409]* #,##0.00_ ;_-[$$-409]* \-#,##0.00\ ;_-[$$-409]* &quot;-&quot;??_ ;_-@_ "/>
    <numFmt numFmtId="167" formatCode="[&gt;=1000000]0.0,,&quot;M&quot;;[&gt;=1000]0.0,&quot;K&quot;;0"/>
    <numFmt numFmtId="168" formatCode="0.0%"/>
    <numFmt numFmtId="169" formatCode="[&gt;=1000000]\$0.00,,&quot;M&quot;;[&gt;=1000]\$0.00,&quot;K&quot;;0.0"/>
    <numFmt numFmtId="170" formatCode="_-[$₦-470]* #,##0.00_-;\-[$₦-470]* #,##0.00_-;_-[$₦-470]* &quot;-&quot;??_-;_-@_-"/>
    <numFmt numFmtId="171" formatCode="[&gt;=1000000]\₦0.0,,&quot;M&quot;;[&gt;=1000]\₦0.0,&quot;K&quot;;0"/>
    <numFmt numFmtId="172" formatCode="[&gt;=1000000]\₦0.00,,&quot;M&quot;;[&gt;=1000]\₦0.00,&quot;K&quot;;0.00"/>
  </numFmts>
  <fonts count="8"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rgb="FFFF0000"/>
      <name val="Calibri"/>
      <scheme val="minor"/>
    </font>
    <font>
      <b/>
      <sz val="11"/>
      <color theme="1"/>
      <name val="Calibri"/>
      <family val="2"/>
    </font>
  </fonts>
  <fills count="3">
    <fill>
      <patternFill patternType="none"/>
    </fill>
    <fill>
      <patternFill patternType="gray125"/>
    </fill>
    <fill>
      <patternFill patternType="solid">
        <fgColor theme="6" tint="0.39997558519241921"/>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3">
    <xf numFmtId="0" fontId="0" fillId="0" borderId="0"/>
    <xf numFmtId="164" fontId="4" fillId="0" borderId="0" applyFont="0" applyFill="0" applyBorder="0" applyAlignment="0" applyProtection="0"/>
    <xf numFmtId="9" fontId="4" fillId="0" borderId="0" applyFont="0" applyFill="0" applyBorder="0" applyAlignment="0" applyProtection="0"/>
  </cellStyleXfs>
  <cellXfs count="31">
    <xf numFmtId="0" fontId="0" fillId="0" borderId="0" xfId="0"/>
    <xf numFmtId="0" fontId="3" fillId="0" borderId="1" xfId="0" applyFont="1" applyBorder="1" applyAlignment="1">
      <alignment horizontal="center" vertical="top"/>
    </xf>
    <xf numFmtId="0" fontId="4" fillId="0" borderId="0" xfId="0" applyFont="1"/>
    <xf numFmtId="165" fontId="5" fillId="0" borderId="0" xfId="0" applyNumberFormat="1" applyFont="1"/>
    <xf numFmtId="0" fontId="6" fillId="0" borderId="0" xfId="0" applyFont="1"/>
    <xf numFmtId="14" fontId="0" fillId="0" borderId="0" xfId="0" applyNumberFormat="1"/>
    <xf numFmtId="0" fontId="3" fillId="0" borderId="2" xfId="0" applyFont="1" applyBorder="1" applyAlignment="1">
      <alignment horizontal="center" vertical="top"/>
    </xf>
    <xf numFmtId="2" fontId="4" fillId="0" borderId="0" xfId="0" applyNumberFormat="1" applyFont="1"/>
    <xf numFmtId="0" fontId="7" fillId="0" borderId="2" xfId="0" applyFont="1" applyBorder="1" applyAlignment="1">
      <alignment horizontal="center" vertical="top"/>
    </xf>
    <xf numFmtId="22" fontId="0" fillId="0" borderId="0" xfId="0" applyNumberFormat="1"/>
    <xf numFmtId="0" fontId="0" fillId="0" borderId="0" xfId="0" pivotButton="1"/>
    <xf numFmtId="166" fontId="0" fillId="0" borderId="0" xfId="0" applyNumberFormat="1"/>
    <xf numFmtId="0" fontId="0" fillId="0" borderId="0" xfId="0" applyAlignment="1">
      <alignment horizontal="left"/>
    </xf>
    <xf numFmtId="1" fontId="0" fillId="0" borderId="0" xfId="0" applyNumberFormat="1"/>
    <xf numFmtId="10" fontId="0" fillId="0" borderId="0" xfId="0" applyNumberFormat="1"/>
    <xf numFmtId="0" fontId="2" fillId="0" borderId="0" xfId="0" applyFont="1"/>
    <xf numFmtId="9" fontId="0" fillId="0" borderId="0" xfId="2" applyFont="1"/>
    <xf numFmtId="167" fontId="0" fillId="0" borderId="0" xfId="0" applyNumberFormat="1"/>
    <xf numFmtId="0" fontId="0" fillId="2" borderId="0" xfId="0" applyFill="1"/>
    <xf numFmtId="0" fontId="2" fillId="2" borderId="0" xfId="0" applyFont="1" applyFill="1" applyAlignment="1">
      <alignment horizontal="left"/>
    </xf>
    <xf numFmtId="0" fontId="0" fillId="2" borderId="0" xfId="0" applyFill="1" applyAlignment="1">
      <alignment horizontal="left"/>
    </xf>
    <xf numFmtId="168" fontId="0" fillId="0" borderId="0" xfId="0" applyNumberFormat="1"/>
    <xf numFmtId="168" fontId="0" fillId="0" borderId="0" xfId="2" applyNumberFormat="1" applyFont="1"/>
    <xf numFmtId="0" fontId="2" fillId="2" borderId="0" xfId="0" applyFont="1" applyFill="1"/>
    <xf numFmtId="169" fontId="0" fillId="0" borderId="0" xfId="0" applyNumberFormat="1"/>
    <xf numFmtId="170" fontId="0" fillId="0" borderId="0" xfId="0" applyNumberFormat="1"/>
    <xf numFmtId="171" fontId="0" fillId="0" borderId="0" xfId="0" applyNumberFormat="1"/>
    <xf numFmtId="171" fontId="0" fillId="0" borderId="0" xfId="1" applyNumberFormat="1" applyFont="1"/>
    <xf numFmtId="172" fontId="0" fillId="0" borderId="0" xfId="0" applyNumberFormat="1"/>
    <xf numFmtId="0" fontId="1" fillId="0" borderId="0" xfId="0" applyFont="1"/>
    <xf numFmtId="0" fontId="2" fillId="2" borderId="0" xfId="0" applyFont="1" applyFill="1" applyAlignment="1">
      <alignment horizontal="center"/>
    </xf>
  </cellXfs>
  <cellStyles count="3">
    <cellStyle name="Currency" xfId="1" builtinId="4"/>
    <cellStyle name="Normal" xfId="0" builtinId="0"/>
    <cellStyle name="Percent" xfId="2" builtinId="5"/>
  </cellStyles>
  <dxfs count="59">
    <dxf>
      <font>
        <color rgb="FF00B050"/>
      </font>
    </dxf>
    <dxf>
      <font>
        <color rgb="FFC00000"/>
      </font>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1" formatCode="0"/>
    </dxf>
    <dxf>
      <numFmt numFmtId="168" formatCode="0.0%"/>
    </dxf>
    <dxf>
      <numFmt numFmtId="0" formatCode="General"/>
    </dxf>
    <dxf>
      <numFmt numFmtId="1" formatCode="0"/>
    </dxf>
    <dxf>
      <numFmt numFmtId="171" formatCode="[&gt;=1000000]\₦0.0,,&quot;M&quot;;[&gt;=1000]\₦0.0,&quot;K&quot;;0"/>
    </dxf>
    <dxf>
      <numFmt numFmtId="173" formatCode="[&gt;=1000000]\$0.0,,&quot;M&quot;;[&gt;=1000]\$0.0,&quot;K&quot;;0"/>
    </dxf>
    <dxf>
      <numFmt numFmtId="166" formatCode="_-[$$-409]* #,##0.00_ ;_-[$$-409]* \-#,##0.00\ ;_-[$$-409]* &quot;-&quot;??_ ;_-@_ "/>
    </dxf>
    <dxf>
      <numFmt numFmtId="171" formatCode="[&gt;=1000000]\₦0.0,,&quot;M&quot;;[&gt;=1000]\₦0.0,&quot;K&quot;;0"/>
    </dxf>
    <dxf>
      <numFmt numFmtId="171" formatCode="[&gt;=1000000]\₦0.0,,&quot;M&quot;;[&gt;=1000]\₦0.0,&quot;K&quot;;0"/>
    </dxf>
    <dxf>
      <numFmt numFmtId="1" formatCode="0"/>
    </dxf>
    <dxf>
      <numFmt numFmtId="172" formatCode="[&gt;=1000000]\₦0.00,,&quot;M&quot;;[&gt;=1000]\₦0.00,&quot;K&quot;;0.00"/>
    </dxf>
    <dxf>
      <numFmt numFmtId="169" formatCode="[&gt;=1000000]\$0.00,,&quot;M&quot;;[&gt;=1000]\$0.00,&quot;K&quot;;0.0"/>
    </dxf>
    <dxf>
      <numFmt numFmtId="14" formatCode="0.00%"/>
    </dxf>
    <dxf>
      <numFmt numFmtId="1" formatCode="0"/>
    </dxf>
    <dxf>
      <numFmt numFmtId="171" formatCode="[&gt;=1000000]\₦0.0,,&quot;M&quot;;[&gt;=1000]\₦0.0,&quot;K&quot;;0"/>
    </dxf>
    <dxf>
      <numFmt numFmtId="170" formatCode="_-[$₦-470]* #,##0.00_-;\-[$₦-470]* #,##0.00_-;_-[$₦-470]* &quot;-&quot;??_-;_-@_-"/>
    </dxf>
    <dxf>
      <numFmt numFmtId="1" formatCode="0"/>
    </dxf>
    <dxf>
      <numFmt numFmtId="166" formatCode="_-[$$-409]* #,##0.00_ ;_-[$$-409]* \-#,##0.00\ ;_-[$$-409]* &quot;-&quot;??_ ;_-@_ "/>
    </dxf>
    <dxf>
      <numFmt numFmtId="168" formatCode="0.0%"/>
    </dxf>
    <dxf>
      <numFmt numFmtId="14" formatCode="0.00%"/>
    </dxf>
    <dxf>
      <numFmt numFmtId="1" formatCode="0"/>
    </dxf>
    <dxf>
      <numFmt numFmtId="1" formatCode="0"/>
    </dxf>
    <dxf>
      <numFmt numFmtId="171" formatCode="[&gt;=1000000]\₦0.0,,&quot;M&quot;;[&gt;=1000]\₦0.0,&quot;K&quot;;0"/>
    </dxf>
    <dxf>
      <numFmt numFmtId="1" formatCode="0"/>
    </dxf>
    <dxf>
      <numFmt numFmtId="171" formatCode="[&gt;=1000000]\₦0.0,,&quot;M&quot;;[&gt;=1000]\₦0.0,&quot;K&quot;;0"/>
    </dxf>
    <dxf>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65" formatCode="yyyy\-mm\-dd\ hh:mm:ss"/>
    </dxf>
    <dxf>
      <font>
        <b val="0"/>
        <i val="0"/>
        <strike val="0"/>
        <condense val="0"/>
        <extend val="0"/>
        <outline val="0"/>
        <shadow val="0"/>
        <u val="none"/>
        <vertAlign val="baseline"/>
        <sz val="11"/>
        <color theme="1"/>
        <name val="Calibri"/>
        <scheme val="none"/>
      </font>
      <numFmt numFmtId="165" formatCode="yyyy\-mm\-dd\ hh:mm:ss"/>
    </dxf>
    <dxf>
      <font>
        <b val="0"/>
        <i val="0"/>
        <strike val="0"/>
        <condense val="0"/>
        <extend val="0"/>
        <outline val="0"/>
        <shadow val="0"/>
        <u val="none"/>
        <vertAlign val="baseline"/>
        <sz val="11"/>
        <color theme="1"/>
        <name val="Calibri"/>
        <scheme val="none"/>
      </font>
      <numFmt numFmtId="165" formatCode="yyyy\-mm\-dd\ hh:mm:ss"/>
    </dxf>
    <dxf>
      <font>
        <b val="0"/>
        <i val="0"/>
        <strike val="0"/>
        <condense val="0"/>
        <extend val="0"/>
        <outline val="0"/>
        <shadow val="0"/>
        <u val="none"/>
        <vertAlign val="baseline"/>
        <sz val="11"/>
        <color theme="1"/>
        <name val="Calibri"/>
        <scheme val="none"/>
      </font>
      <numFmt numFmtId="165" formatCode="yyyy\-mm\-dd\ hh:mm:ss"/>
    </dxf>
    <dxf>
      <font>
        <b val="0"/>
        <i val="0"/>
        <strike val="0"/>
        <condense val="0"/>
        <extend val="0"/>
        <outline val="0"/>
        <shadow val="0"/>
        <u val="none"/>
        <vertAlign val="baseline"/>
        <sz val="11"/>
        <color theme="1"/>
        <name val="Calibri"/>
        <scheme val="none"/>
      </font>
      <numFmt numFmtId="165" formatCode="yyyy\-mm\-dd\ hh:mm:ss"/>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z val="11"/>
        <color rgb="FF444256"/>
      </font>
      <fill>
        <patternFill>
          <bgColor rgb="FFC9C7D5"/>
        </patternFill>
      </fill>
    </dxf>
  </dxfs>
  <tableStyles count="1" defaultTableStyle="TableStyleMedium2" defaultPivotStyle="PivotStyleLight16">
    <tableStyle name="Slicer Style 1" pivot="0" table="0" count="4" xr9:uid="{F090257F-E2EC-4674-81C7-08E283EACFBB}">
      <tableStyleElement type="wholeTable" dxfId="58"/>
    </tableStyle>
  </tableStyles>
  <colors>
    <mruColors>
      <color rgb="FF444256"/>
      <color rgb="FF706D83"/>
      <color rgb="FF800080"/>
      <color rgb="FFC9C7D5"/>
      <color rgb="FFDDDCE4"/>
      <color rgb="FFFFDF9F"/>
      <color rgb="FFFFC145"/>
      <color rgb="FFB4B1C6"/>
      <color rgb="FFC082D0"/>
      <color rgb="FFFF6B6B"/>
    </mruColors>
  </colors>
  <extLst>
    <ext xmlns:x14="http://schemas.microsoft.com/office/spreadsheetml/2009/9/main" uri="{46F421CA-312F-682f-3DD2-61675219B42D}">
      <x14:dxfs count="3">
        <dxf>
          <font>
            <b/>
            <i val="0"/>
            <color rgb="FF444256"/>
          </font>
          <fill>
            <patternFill>
              <bgColor rgb="FFFFC145"/>
            </patternFill>
          </fill>
        </dxf>
        <dxf>
          <font>
            <b/>
            <i val="0"/>
            <sz val="11"/>
            <color rgb="FF444256"/>
          </font>
          <fill>
            <patternFill>
              <bgColor theme="0" tint="-4.9989318521683403E-2"/>
            </patternFill>
          </fill>
        </dxf>
        <dxf>
          <font>
            <b val="0"/>
            <i val="0"/>
            <sz val="11"/>
            <color rgb="FF444256"/>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34" Type="http://schemas.microsoft.com/office/2007/relationships/slicerCache" Target="slicerCaches/slicerCache4.xml"/><Relationship Id="rId42" Type="http://schemas.openxmlformats.org/officeDocument/2006/relationships/connections" Target="connection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2.xml"/><Relationship Id="rId40" Type="http://customschemas.google.com/relationships/workbookmetadata" Target="metadata"/><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3.xml"/><Relationship Id="rId46" Type="http://schemas.openxmlformats.org/officeDocument/2006/relationships/calcChain" Target="calcChain.xml"/><Relationship Id="rId59" Type="http://schemas.openxmlformats.org/officeDocument/2006/relationships/customXml" Target="../customXml/item13.xml"/><Relationship Id="rId20" Type="http://schemas.openxmlformats.org/officeDocument/2006/relationships/pivotCacheDefinition" Target="pivotCache/pivotCacheDefinition8.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Dataset.xlsx]Sheet1!PivotTable11</c:name>
    <c:fmtId val="24"/>
  </c:pivotSource>
  <c:chart>
    <c:autoTitleDeleted val="1"/>
    <c:pivotFmts>
      <c:pivotFmt>
        <c:idx val="0"/>
        <c:spPr>
          <a:solidFill>
            <a:schemeClr val="accent1"/>
          </a:solidFill>
          <a:ln w="12700" cap="rnd">
            <a:solidFill>
              <a:srgbClr val="444256"/>
            </a:solidFill>
            <a:prstDash val="solid"/>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444256"/>
            </a:solidFill>
            <a:prstDash val="solid"/>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solidFill>
              <a:srgbClr val="444256"/>
            </a:solidFill>
            <a:prstDash val="solid"/>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444256"/>
            </a:solidFill>
            <a:prstDash val="solid"/>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rgbClr val="FF6B6B"/>
            </a:solidFill>
            <a:prstDash val="solid"/>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rgbClr val="FF6B6B"/>
            </a:solidFill>
            <a:prstDash val="solid"/>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ln w="12700" cap="rnd">
            <a:solidFill>
              <a:srgbClr val="FF6B6B"/>
            </a:solidFill>
            <a:prstDash val="solid"/>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Sheet1!$B$91</c:f>
              <c:strCache>
                <c:ptCount val="1"/>
                <c:pt idx="0">
                  <c:v>Total</c:v>
                </c:pt>
              </c:strCache>
            </c:strRef>
          </c:tx>
          <c:spPr>
            <a:ln w="12700" cap="rnd">
              <a:solidFill>
                <a:srgbClr val="FF6B6B"/>
              </a:solidFill>
              <a:prstDash val="solid"/>
              <a:round/>
            </a:ln>
            <a:effectLst/>
          </c:spPr>
          <c:marker>
            <c:symbol val="circle"/>
            <c:size val="8"/>
            <c:spPr>
              <a:solidFill>
                <a:srgbClr val="FF6B6B"/>
              </a:solidFill>
              <a:ln w="9525">
                <a:noFill/>
              </a:ln>
              <a:effectLst/>
            </c:spPr>
          </c:marker>
          <c:cat>
            <c:strRef>
              <c:f>Sheet1!$A$92:$A$104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Sheet1!$B$92:$B$104</c:f>
              <c:numCache>
                <c:formatCode>General</c:formatCode>
                <c:ptCount val="12"/>
                <c:pt idx="0">
                  <c:v>628</c:v>
                </c:pt>
                <c:pt idx="1">
                  <c:v>549</c:v>
                </c:pt>
                <c:pt idx="2">
                  <c:v>611</c:v>
                </c:pt>
                <c:pt idx="3">
                  <c:v>556</c:v>
                </c:pt>
                <c:pt idx="4">
                  <c:v>611</c:v>
                </c:pt>
                <c:pt idx="5">
                  <c:v>557</c:v>
                </c:pt>
                <c:pt idx="6">
                  <c:v>615</c:v>
                </c:pt>
                <c:pt idx="7">
                  <c:v>592</c:v>
                </c:pt>
                <c:pt idx="8">
                  <c:v>589</c:v>
                </c:pt>
                <c:pt idx="9">
                  <c:v>575</c:v>
                </c:pt>
                <c:pt idx="10">
                  <c:v>546</c:v>
                </c:pt>
                <c:pt idx="11">
                  <c:v>571</c:v>
                </c:pt>
              </c:numCache>
            </c:numRef>
          </c:val>
          <c:smooth val="1"/>
          <c:extLst>
            <c:ext xmlns:c16="http://schemas.microsoft.com/office/drawing/2014/chart" uri="{C3380CC4-5D6E-409C-BE32-E72D297353CC}">
              <c16:uniqueId val="{00000000-FC07-4AB8-9B0D-B1785C6806B0}"/>
            </c:ext>
          </c:extLst>
        </c:ser>
        <c:dLbls>
          <c:showLegendKey val="0"/>
          <c:showVal val="0"/>
          <c:showCatName val="0"/>
          <c:showSerName val="0"/>
          <c:showPercent val="0"/>
          <c:showBubbleSize val="0"/>
        </c:dLbls>
        <c:marker val="1"/>
        <c:smooth val="0"/>
        <c:axId val="1280543408"/>
        <c:axId val="1280549648"/>
      </c:lineChart>
      <c:catAx>
        <c:axId val="12805434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80549648"/>
        <c:crosses val="autoZero"/>
        <c:auto val="1"/>
        <c:lblAlgn val="ctr"/>
        <c:lblOffset val="100"/>
        <c:noMultiLvlLbl val="0"/>
      </c:catAx>
      <c:valAx>
        <c:axId val="1280549648"/>
        <c:scaling>
          <c:orientation val="minMax"/>
        </c:scaling>
        <c:delete val="1"/>
        <c:axPos val="l"/>
        <c:numFmt formatCode="General" sourceLinked="1"/>
        <c:majorTickMark val="none"/>
        <c:minorTickMark val="none"/>
        <c:tickLblPos val="nextTo"/>
        <c:crossAx val="1280543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Dataset.xlsx]Sheet1!PivotTable12</c:name>
    <c:fmtId val="18"/>
  </c:pivotSource>
  <c:chart>
    <c:autoTitleDeleted val="1"/>
    <c:pivotFmts>
      <c:pivotFmt>
        <c:idx val="0"/>
        <c:spPr>
          <a:solidFill>
            <a:schemeClr val="accent1"/>
          </a:solidFill>
          <a:ln w="12700" cap="rnd">
            <a:solidFill>
              <a:srgbClr val="444256"/>
            </a:solidFill>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444256"/>
            </a:solidFill>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solidFill>
              <a:srgbClr val="444256"/>
            </a:solidFill>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444256"/>
            </a:solidFill>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rgbClr val="FF6B6B"/>
            </a:solidFill>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rgbClr val="FF6B6B"/>
            </a:solidFill>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ln w="12700" cap="rnd">
            <a:solidFill>
              <a:srgbClr val="FF6B6B"/>
            </a:solidFill>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Sheet1!$B$108</c:f>
              <c:strCache>
                <c:ptCount val="1"/>
                <c:pt idx="0">
                  <c:v>Total</c:v>
                </c:pt>
              </c:strCache>
            </c:strRef>
          </c:tx>
          <c:spPr>
            <a:ln w="12700" cap="rnd">
              <a:solidFill>
                <a:srgbClr val="FF6B6B"/>
              </a:solidFill>
              <a:round/>
            </a:ln>
            <a:effectLst/>
          </c:spPr>
          <c:marker>
            <c:symbol val="circle"/>
            <c:size val="8"/>
            <c:spPr>
              <a:solidFill>
                <a:srgbClr val="FF6B6B"/>
              </a:solidFill>
              <a:ln w="9525">
                <a:noFill/>
              </a:ln>
              <a:effectLst/>
            </c:spPr>
          </c:marker>
          <c:cat>
            <c:strRef>
              <c:f>Sheet1!$A$109:$A$121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Sheet1!$B$109:$B$121</c:f>
              <c:numCache>
                <c:formatCode>[&gt;=1000000]\₦0.0,,"M";[&gt;=1000]\₦0.0,"K";0</c:formatCode>
                <c:ptCount val="12"/>
                <c:pt idx="0">
                  <c:v>6295519.5800000001</c:v>
                </c:pt>
                <c:pt idx="1">
                  <c:v>5185607.13</c:v>
                </c:pt>
                <c:pt idx="2">
                  <c:v>6305894.0099999998</c:v>
                </c:pt>
                <c:pt idx="3">
                  <c:v>5814398.79</c:v>
                </c:pt>
                <c:pt idx="4">
                  <c:v>6470253.7199999997</c:v>
                </c:pt>
                <c:pt idx="5">
                  <c:v>5462693.5300000003</c:v>
                </c:pt>
                <c:pt idx="6">
                  <c:v>6480705.3899999997</c:v>
                </c:pt>
                <c:pt idx="7">
                  <c:v>5902715.6500000004</c:v>
                </c:pt>
                <c:pt idx="8">
                  <c:v>6220868.2800000003</c:v>
                </c:pt>
                <c:pt idx="9">
                  <c:v>5572872.1799999997</c:v>
                </c:pt>
                <c:pt idx="10">
                  <c:v>5442899.6500000004</c:v>
                </c:pt>
                <c:pt idx="11">
                  <c:v>5860503.8899999997</c:v>
                </c:pt>
              </c:numCache>
            </c:numRef>
          </c:val>
          <c:smooth val="1"/>
          <c:extLst>
            <c:ext xmlns:c16="http://schemas.microsoft.com/office/drawing/2014/chart" uri="{C3380CC4-5D6E-409C-BE32-E72D297353CC}">
              <c16:uniqueId val="{00000000-9DB8-4640-B494-B174E0715A40}"/>
            </c:ext>
          </c:extLst>
        </c:ser>
        <c:dLbls>
          <c:showLegendKey val="0"/>
          <c:showVal val="0"/>
          <c:showCatName val="0"/>
          <c:showSerName val="0"/>
          <c:showPercent val="0"/>
          <c:showBubbleSize val="0"/>
        </c:dLbls>
        <c:marker val="1"/>
        <c:smooth val="0"/>
        <c:axId val="1261677952"/>
        <c:axId val="1261676512"/>
      </c:lineChart>
      <c:catAx>
        <c:axId val="12616779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61676512"/>
        <c:crosses val="autoZero"/>
        <c:auto val="1"/>
        <c:lblAlgn val="ctr"/>
        <c:lblOffset val="100"/>
        <c:noMultiLvlLbl val="0"/>
      </c:catAx>
      <c:valAx>
        <c:axId val="1261676512"/>
        <c:scaling>
          <c:orientation val="minMax"/>
        </c:scaling>
        <c:delete val="1"/>
        <c:axPos val="l"/>
        <c:numFmt formatCode="[&gt;=1000000]\₦0.0,,&quot;M&quot;;[&gt;=1000]\₦0.0,&quot;K&quot;;0" sourceLinked="1"/>
        <c:majorTickMark val="none"/>
        <c:minorTickMark val="none"/>
        <c:tickLblPos val="nextTo"/>
        <c:crossAx val="126167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Dataset.xlsx]Sheet1!PivotTable3</c:name>
    <c:fmtId val="13"/>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6D83"/>
          </a:solidFill>
          <a:ln>
            <a:noFill/>
          </a:ln>
          <a:effectLst/>
        </c:spPr>
      </c:pivotFmt>
      <c:pivotFmt>
        <c:idx val="6"/>
        <c:spPr>
          <a:solidFill>
            <a:srgbClr val="706D83"/>
          </a:solidFill>
          <a:ln>
            <a:noFill/>
          </a:ln>
          <a:effectLst/>
        </c:spPr>
      </c:pivotFmt>
      <c:pivotFmt>
        <c:idx val="7"/>
        <c:spPr>
          <a:solidFill>
            <a:srgbClr val="706D83"/>
          </a:solidFill>
          <a:ln>
            <a:noFill/>
          </a:ln>
          <a:effectLst/>
        </c:spPr>
      </c:pivotFmt>
      <c:pivotFmt>
        <c:idx val="8"/>
        <c:spPr>
          <a:solidFill>
            <a:srgbClr val="706D83"/>
          </a:solidFill>
          <a:ln>
            <a:noFill/>
          </a:ln>
          <a:effectLst/>
        </c:spPr>
      </c:pivotFmt>
      <c:pivotFmt>
        <c:idx val="9"/>
        <c:spPr>
          <a:solidFill>
            <a:srgbClr val="706D83"/>
          </a:solidFill>
          <a:ln>
            <a:noFill/>
          </a:ln>
          <a:effectLst/>
        </c:spPr>
      </c:pivotFmt>
      <c:pivotFmt>
        <c:idx val="1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6D83"/>
          </a:solidFill>
          <a:ln>
            <a:noFill/>
          </a:ln>
          <a:effectLst/>
        </c:spPr>
      </c:pivotFmt>
      <c:pivotFmt>
        <c:idx val="12"/>
        <c:spPr>
          <a:solidFill>
            <a:srgbClr val="706D83"/>
          </a:solidFill>
          <a:ln>
            <a:noFill/>
          </a:ln>
          <a:effectLst/>
        </c:spPr>
      </c:pivotFmt>
      <c:pivotFmt>
        <c:idx val="13"/>
        <c:spPr>
          <a:solidFill>
            <a:srgbClr val="706D83"/>
          </a:solidFill>
          <a:ln>
            <a:noFill/>
          </a:ln>
          <a:effectLst/>
        </c:spPr>
      </c:pivotFmt>
      <c:pivotFmt>
        <c:idx val="14"/>
        <c:spPr>
          <a:solidFill>
            <a:srgbClr val="706D83"/>
          </a:solidFill>
          <a:ln>
            <a:noFill/>
          </a:ln>
          <a:effectLst/>
        </c:spPr>
      </c:pivotFmt>
      <c:pivotFmt>
        <c:idx val="15"/>
        <c:spPr>
          <a:solidFill>
            <a:srgbClr val="706D83"/>
          </a:solidFill>
          <a:ln>
            <a:noFill/>
          </a:ln>
          <a:effectLst/>
        </c:spPr>
      </c:pivotFmt>
      <c:pivotFmt>
        <c:idx val="16"/>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4256"/>
          </a:solidFill>
          <a:ln>
            <a:noFill/>
          </a:ln>
          <a:effectLst/>
        </c:spPr>
      </c:pivotFmt>
      <c:pivotFmt>
        <c:idx val="18"/>
        <c:spPr>
          <a:solidFill>
            <a:srgbClr val="444256"/>
          </a:solidFill>
          <a:ln>
            <a:noFill/>
          </a:ln>
          <a:effectLst/>
        </c:spPr>
      </c:pivotFmt>
      <c:pivotFmt>
        <c:idx val="19"/>
        <c:spPr>
          <a:solidFill>
            <a:srgbClr val="444256"/>
          </a:solidFill>
          <a:ln>
            <a:noFill/>
          </a:ln>
          <a:effectLst/>
        </c:spPr>
      </c:pivotFmt>
      <c:pivotFmt>
        <c:idx val="20"/>
        <c:spPr>
          <a:solidFill>
            <a:srgbClr val="444256"/>
          </a:solidFill>
          <a:ln>
            <a:noFill/>
          </a:ln>
          <a:effectLst/>
        </c:spPr>
      </c:pivotFmt>
      <c:pivotFmt>
        <c:idx val="21"/>
        <c:spPr>
          <a:solidFill>
            <a:srgbClr val="444256"/>
          </a:solidFill>
          <a:ln>
            <a:noFill/>
          </a:ln>
          <a:effectLst/>
        </c:spPr>
      </c:pivotFmt>
    </c:pivotFmts>
    <c:plotArea>
      <c:layout/>
      <c:barChart>
        <c:barDir val="col"/>
        <c:grouping val="clustered"/>
        <c:varyColors val="0"/>
        <c:ser>
          <c:idx val="0"/>
          <c:order val="0"/>
          <c:tx>
            <c:strRef>
              <c:f>Sheet1!$B$22</c:f>
              <c:strCache>
                <c:ptCount val="1"/>
                <c:pt idx="0">
                  <c:v>Total</c:v>
                </c:pt>
              </c:strCache>
            </c:strRef>
          </c:tx>
          <c:spPr>
            <a:solidFill>
              <a:srgbClr val="444256"/>
            </a:solidFill>
            <a:ln>
              <a:noFill/>
            </a:ln>
            <a:effectLst/>
          </c:spPr>
          <c:invertIfNegative val="0"/>
          <c:dPt>
            <c:idx val="1"/>
            <c:invertIfNegative val="0"/>
            <c:bubble3D val="0"/>
            <c:spPr>
              <a:solidFill>
                <a:srgbClr val="444256"/>
              </a:solidFill>
              <a:ln>
                <a:noFill/>
              </a:ln>
              <a:effectLst/>
            </c:spPr>
            <c:extLst>
              <c:ext xmlns:c16="http://schemas.microsoft.com/office/drawing/2014/chart" uri="{C3380CC4-5D6E-409C-BE32-E72D297353CC}">
                <c16:uniqueId val="{00000001-B923-4F9C-96E1-0F42114D6EEC}"/>
              </c:ext>
            </c:extLst>
          </c:dPt>
          <c:dPt>
            <c:idx val="2"/>
            <c:invertIfNegative val="0"/>
            <c:bubble3D val="0"/>
            <c:spPr>
              <a:solidFill>
                <a:srgbClr val="444256"/>
              </a:solidFill>
              <a:ln>
                <a:noFill/>
              </a:ln>
              <a:effectLst/>
            </c:spPr>
            <c:extLst>
              <c:ext xmlns:c16="http://schemas.microsoft.com/office/drawing/2014/chart" uri="{C3380CC4-5D6E-409C-BE32-E72D297353CC}">
                <c16:uniqueId val="{00000003-B923-4F9C-96E1-0F42114D6EEC}"/>
              </c:ext>
            </c:extLst>
          </c:dPt>
          <c:dPt>
            <c:idx val="3"/>
            <c:invertIfNegative val="0"/>
            <c:bubble3D val="0"/>
            <c:spPr>
              <a:solidFill>
                <a:srgbClr val="444256"/>
              </a:solidFill>
              <a:ln>
                <a:noFill/>
              </a:ln>
              <a:effectLst/>
            </c:spPr>
            <c:extLst>
              <c:ext xmlns:c16="http://schemas.microsoft.com/office/drawing/2014/chart" uri="{C3380CC4-5D6E-409C-BE32-E72D297353CC}">
                <c16:uniqueId val="{00000005-B923-4F9C-96E1-0F42114D6EEC}"/>
              </c:ext>
            </c:extLst>
          </c:dPt>
          <c:dPt>
            <c:idx val="4"/>
            <c:invertIfNegative val="0"/>
            <c:bubble3D val="0"/>
            <c:spPr>
              <a:solidFill>
                <a:srgbClr val="444256"/>
              </a:solidFill>
              <a:ln>
                <a:noFill/>
              </a:ln>
              <a:effectLst/>
            </c:spPr>
            <c:extLst>
              <c:ext xmlns:c16="http://schemas.microsoft.com/office/drawing/2014/chart" uri="{C3380CC4-5D6E-409C-BE32-E72D297353CC}">
                <c16:uniqueId val="{00000007-B923-4F9C-96E1-0F42114D6EEC}"/>
              </c:ext>
            </c:extLst>
          </c:dPt>
          <c:dPt>
            <c:idx val="5"/>
            <c:invertIfNegative val="0"/>
            <c:bubble3D val="0"/>
            <c:spPr>
              <a:solidFill>
                <a:srgbClr val="444256"/>
              </a:solidFill>
              <a:ln>
                <a:noFill/>
              </a:ln>
              <a:effectLst/>
            </c:spPr>
            <c:extLst>
              <c:ext xmlns:c16="http://schemas.microsoft.com/office/drawing/2014/chart" uri="{C3380CC4-5D6E-409C-BE32-E72D297353CC}">
                <c16:uniqueId val="{00000009-B923-4F9C-96E1-0F42114D6EE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Sheet1!$A$23:$A$29</c:f>
              <c:strCache>
                <c:ptCount val="6"/>
                <c:pt idx="0">
                  <c:v>Payment</c:v>
                </c:pt>
                <c:pt idx="1">
                  <c:v>Transfer</c:v>
                </c:pt>
                <c:pt idx="2">
                  <c:v>Deposit</c:v>
                </c:pt>
                <c:pt idx="3">
                  <c:v>Withdrawal</c:v>
                </c:pt>
                <c:pt idx="4">
                  <c:v>Loan Repayment</c:v>
                </c:pt>
                <c:pt idx="5">
                  <c:v>Airtime</c:v>
                </c:pt>
              </c:strCache>
            </c:strRef>
          </c:cat>
          <c:val>
            <c:numRef>
              <c:f>Sheet1!$B$23:$B$29</c:f>
              <c:numCache>
                <c:formatCode>0</c:formatCode>
                <c:ptCount val="6"/>
                <c:pt idx="0">
                  <c:v>1213</c:v>
                </c:pt>
                <c:pt idx="1">
                  <c:v>1193</c:v>
                </c:pt>
                <c:pt idx="2">
                  <c:v>1189</c:v>
                </c:pt>
                <c:pt idx="3">
                  <c:v>1143</c:v>
                </c:pt>
                <c:pt idx="4">
                  <c:v>1132</c:v>
                </c:pt>
                <c:pt idx="5">
                  <c:v>1130</c:v>
                </c:pt>
              </c:numCache>
            </c:numRef>
          </c:val>
          <c:extLst>
            <c:ext xmlns:c16="http://schemas.microsoft.com/office/drawing/2014/chart" uri="{C3380CC4-5D6E-409C-BE32-E72D297353CC}">
              <c16:uniqueId val="{0000000A-B923-4F9C-96E1-0F42114D6EEC}"/>
            </c:ext>
          </c:extLst>
        </c:ser>
        <c:dLbls>
          <c:showLegendKey val="0"/>
          <c:showVal val="0"/>
          <c:showCatName val="0"/>
          <c:showSerName val="0"/>
          <c:showPercent val="0"/>
          <c:showBubbleSize val="0"/>
        </c:dLbls>
        <c:gapWidth val="150"/>
        <c:overlap val="-27"/>
        <c:axId val="1433680112"/>
        <c:axId val="1433671472"/>
      </c:barChart>
      <c:catAx>
        <c:axId val="143368011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5A586C"/>
                </a:solidFill>
                <a:latin typeface="+mn-lt"/>
                <a:ea typeface="+mn-ea"/>
                <a:cs typeface="+mn-cs"/>
              </a:defRPr>
            </a:pPr>
            <a:endParaRPr lang="en-DE"/>
          </a:p>
        </c:txPr>
        <c:crossAx val="1433671472"/>
        <c:crosses val="autoZero"/>
        <c:auto val="1"/>
        <c:lblAlgn val="ctr"/>
        <c:lblOffset val="100"/>
        <c:noMultiLvlLbl val="0"/>
      </c:catAx>
      <c:valAx>
        <c:axId val="1433671472"/>
        <c:scaling>
          <c:orientation val="minMax"/>
        </c:scaling>
        <c:delete val="1"/>
        <c:axPos val="l"/>
        <c:numFmt formatCode="0" sourceLinked="1"/>
        <c:majorTickMark val="none"/>
        <c:minorTickMark val="none"/>
        <c:tickLblPos val="nextTo"/>
        <c:crossAx val="1433680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Dataset.xlsx]Sheet1!PivotTable14</c:name>
    <c:fmtId val="19"/>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6D83"/>
          </a:solidFill>
          <a:ln>
            <a:noFill/>
          </a:ln>
          <a:effectLst/>
        </c:spPr>
      </c:pivotFmt>
      <c:pivotFmt>
        <c:idx val="6"/>
        <c:spPr>
          <a:solidFill>
            <a:srgbClr val="706D83"/>
          </a:solidFill>
          <a:ln>
            <a:noFill/>
          </a:ln>
          <a:effectLst/>
        </c:spPr>
      </c:pivotFmt>
      <c:pivotFmt>
        <c:idx val="7"/>
        <c:spPr>
          <a:solidFill>
            <a:srgbClr val="706D83"/>
          </a:solidFill>
          <a:ln>
            <a:noFill/>
          </a:ln>
          <a:effectLst/>
        </c:spPr>
      </c:pivotFmt>
      <c:pivotFmt>
        <c:idx val="8"/>
        <c:spPr>
          <a:solidFill>
            <a:srgbClr val="706D83"/>
          </a:solidFill>
          <a:ln>
            <a:noFill/>
          </a:ln>
          <a:effectLst/>
        </c:spPr>
      </c:pivotFmt>
      <c:pivotFmt>
        <c:idx val="9"/>
        <c:spPr>
          <a:solidFill>
            <a:srgbClr val="706D83"/>
          </a:solidFill>
          <a:ln>
            <a:noFill/>
          </a:ln>
          <a:effectLst/>
        </c:spPr>
      </c:pivotFmt>
      <c:pivotFmt>
        <c:idx val="1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6D83"/>
          </a:solidFill>
          <a:ln>
            <a:noFill/>
          </a:ln>
          <a:effectLst/>
        </c:spPr>
      </c:pivotFmt>
      <c:pivotFmt>
        <c:idx val="12"/>
        <c:spPr>
          <a:solidFill>
            <a:srgbClr val="706D83"/>
          </a:solidFill>
          <a:ln>
            <a:noFill/>
          </a:ln>
          <a:effectLst/>
        </c:spPr>
      </c:pivotFmt>
      <c:pivotFmt>
        <c:idx val="13"/>
        <c:spPr>
          <a:solidFill>
            <a:srgbClr val="706D83"/>
          </a:solidFill>
          <a:ln>
            <a:noFill/>
          </a:ln>
          <a:effectLst/>
        </c:spPr>
      </c:pivotFmt>
      <c:pivotFmt>
        <c:idx val="14"/>
        <c:spPr>
          <a:solidFill>
            <a:srgbClr val="706D83"/>
          </a:solidFill>
          <a:ln>
            <a:noFill/>
          </a:ln>
          <a:effectLst/>
        </c:spPr>
      </c:pivotFmt>
      <c:pivotFmt>
        <c:idx val="15"/>
        <c:spPr>
          <a:solidFill>
            <a:srgbClr val="706D83"/>
          </a:solidFill>
          <a:ln>
            <a:noFill/>
          </a:ln>
          <a:effectLst/>
        </c:spPr>
      </c:pivotFmt>
      <c:pivotFmt>
        <c:idx val="16"/>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444256"/>
          </a:solidFill>
          <a:ln>
            <a:noFill/>
          </a:ln>
          <a:effectLst/>
        </c:spPr>
      </c:pivotFmt>
      <c:pivotFmt>
        <c:idx val="18"/>
        <c:spPr>
          <a:solidFill>
            <a:srgbClr val="444256"/>
          </a:solidFill>
          <a:ln>
            <a:noFill/>
          </a:ln>
          <a:effectLst/>
        </c:spPr>
      </c:pivotFmt>
      <c:pivotFmt>
        <c:idx val="19"/>
        <c:spPr>
          <a:solidFill>
            <a:srgbClr val="444256"/>
          </a:solidFill>
          <a:ln>
            <a:noFill/>
          </a:ln>
          <a:effectLst/>
        </c:spPr>
      </c:pivotFmt>
      <c:pivotFmt>
        <c:idx val="20"/>
        <c:spPr>
          <a:solidFill>
            <a:srgbClr val="444256"/>
          </a:solidFill>
          <a:ln>
            <a:noFill/>
          </a:ln>
          <a:effectLst/>
        </c:spPr>
      </c:pivotFmt>
      <c:pivotFmt>
        <c:idx val="21"/>
        <c:spPr>
          <a:solidFill>
            <a:srgbClr val="444256"/>
          </a:solidFill>
          <a:ln>
            <a:noFill/>
          </a:ln>
          <a:effectLst/>
        </c:spPr>
      </c:pivotFmt>
    </c:pivotFmts>
    <c:plotArea>
      <c:layout/>
      <c:barChart>
        <c:barDir val="bar"/>
        <c:grouping val="clustered"/>
        <c:varyColors val="0"/>
        <c:ser>
          <c:idx val="0"/>
          <c:order val="0"/>
          <c:tx>
            <c:strRef>
              <c:f>Sheet1!$G$22</c:f>
              <c:strCache>
                <c:ptCount val="1"/>
                <c:pt idx="0">
                  <c:v>Total</c:v>
                </c:pt>
              </c:strCache>
            </c:strRef>
          </c:tx>
          <c:spPr>
            <a:solidFill>
              <a:srgbClr val="444256"/>
            </a:solidFill>
            <a:ln>
              <a:noFill/>
            </a:ln>
            <a:effectLst/>
          </c:spPr>
          <c:invertIfNegative val="0"/>
          <c:dPt>
            <c:idx val="0"/>
            <c:invertIfNegative val="0"/>
            <c:bubble3D val="0"/>
            <c:spPr>
              <a:solidFill>
                <a:srgbClr val="444256"/>
              </a:solidFill>
              <a:ln>
                <a:noFill/>
              </a:ln>
              <a:effectLst/>
            </c:spPr>
            <c:extLst>
              <c:ext xmlns:c16="http://schemas.microsoft.com/office/drawing/2014/chart" uri="{C3380CC4-5D6E-409C-BE32-E72D297353CC}">
                <c16:uniqueId val="{00000001-5857-422C-81B0-97923E220D35}"/>
              </c:ext>
            </c:extLst>
          </c:dPt>
          <c:dPt>
            <c:idx val="1"/>
            <c:invertIfNegative val="0"/>
            <c:bubble3D val="0"/>
            <c:spPr>
              <a:solidFill>
                <a:srgbClr val="444256"/>
              </a:solidFill>
              <a:ln>
                <a:noFill/>
              </a:ln>
              <a:effectLst/>
            </c:spPr>
            <c:extLst>
              <c:ext xmlns:c16="http://schemas.microsoft.com/office/drawing/2014/chart" uri="{C3380CC4-5D6E-409C-BE32-E72D297353CC}">
                <c16:uniqueId val="{00000003-5857-422C-81B0-97923E220D35}"/>
              </c:ext>
            </c:extLst>
          </c:dPt>
          <c:dPt>
            <c:idx val="2"/>
            <c:invertIfNegative val="0"/>
            <c:bubble3D val="0"/>
            <c:spPr>
              <a:solidFill>
                <a:srgbClr val="444256"/>
              </a:solidFill>
              <a:ln>
                <a:noFill/>
              </a:ln>
              <a:effectLst/>
            </c:spPr>
            <c:extLst>
              <c:ext xmlns:c16="http://schemas.microsoft.com/office/drawing/2014/chart" uri="{C3380CC4-5D6E-409C-BE32-E72D297353CC}">
                <c16:uniqueId val="{00000005-5857-422C-81B0-97923E220D35}"/>
              </c:ext>
            </c:extLst>
          </c:dPt>
          <c:dPt>
            <c:idx val="3"/>
            <c:invertIfNegative val="0"/>
            <c:bubble3D val="0"/>
            <c:spPr>
              <a:solidFill>
                <a:srgbClr val="444256"/>
              </a:solidFill>
              <a:ln>
                <a:noFill/>
              </a:ln>
              <a:effectLst/>
            </c:spPr>
            <c:extLst>
              <c:ext xmlns:c16="http://schemas.microsoft.com/office/drawing/2014/chart" uri="{C3380CC4-5D6E-409C-BE32-E72D297353CC}">
                <c16:uniqueId val="{00000007-5857-422C-81B0-97923E220D35}"/>
              </c:ext>
            </c:extLst>
          </c:dPt>
          <c:dPt>
            <c:idx val="4"/>
            <c:invertIfNegative val="0"/>
            <c:bubble3D val="0"/>
            <c:spPr>
              <a:solidFill>
                <a:srgbClr val="444256"/>
              </a:solidFill>
              <a:ln>
                <a:noFill/>
              </a:ln>
              <a:effectLst/>
            </c:spPr>
            <c:extLst>
              <c:ext xmlns:c16="http://schemas.microsoft.com/office/drawing/2014/chart" uri="{C3380CC4-5D6E-409C-BE32-E72D297353CC}">
                <c16:uniqueId val="{00000009-5857-422C-81B0-97923E220D35}"/>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Sheet1!$F$23:$F$29</c:f>
              <c:strCache>
                <c:ptCount val="6"/>
                <c:pt idx="0">
                  <c:v>Loan Repayment</c:v>
                </c:pt>
                <c:pt idx="1">
                  <c:v>Withdrawal</c:v>
                </c:pt>
                <c:pt idx="2">
                  <c:v>Airtime</c:v>
                </c:pt>
                <c:pt idx="3">
                  <c:v>Deposit</c:v>
                </c:pt>
                <c:pt idx="4">
                  <c:v>Payment</c:v>
                </c:pt>
                <c:pt idx="5">
                  <c:v>Transfer</c:v>
                </c:pt>
              </c:strCache>
            </c:strRef>
          </c:cat>
          <c:val>
            <c:numRef>
              <c:f>Sheet1!$G$23:$G$29</c:f>
              <c:numCache>
                <c:formatCode>[&gt;=1000000]\₦0.0,,"M";[&gt;=1000]\₦0.0,"K";0</c:formatCode>
                <c:ptCount val="6"/>
                <c:pt idx="0">
                  <c:v>11259190.039999999</c:v>
                </c:pt>
                <c:pt idx="1">
                  <c:v>11333642.73</c:v>
                </c:pt>
                <c:pt idx="2">
                  <c:v>11583654.59</c:v>
                </c:pt>
                <c:pt idx="3">
                  <c:v>11993199.66</c:v>
                </c:pt>
                <c:pt idx="4">
                  <c:v>12336438.869999999</c:v>
                </c:pt>
                <c:pt idx="5">
                  <c:v>12508805.91</c:v>
                </c:pt>
              </c:numCache>
            </c:numRef>
          </c:val>
          <c:extLst>
            <c:ext xmlns:c16="http://schemas.microsoft.com/office/drawing/2014/chart" uri="{C3380CC4-5D6E-409C-BE32-E72D297353CC}">
              <c16:uniqueId val="{0000000A-5857-422C-81B0-97923E220D35}"/>
            </c:ext>
          </c:extLst>
        </c:ser>
        <c:dLbls>
          <c:dLblPos val="outEnd"/>
          <c:showLegendKey val="0"/>
          <c:showVal val="1"/>
          <c:showCatName val="0"/>
          <c:showSerName val="0"/>
          <c:showPercent val="0"/>
          <c:showBubbleSize val="0"/>
        </c:dLbls>
        <c:gapWidth val="100"/>
        <c:axId val="1261684672"/>
        <c:axId val="1261691392"/>
      </c:barChart>
      <c:catAx>
        <c:axId val="12616846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5A586C"/>
                </a:solidFill>
                <a:latin typeface="+mn-lt"/>
                <a:ea typeface="+mn-ea"/>
                <a:cs typeface="+mn-cs"/>
              </a:defRPr>
            </a:pPr>
            <a:endParaRPr lang="en-DE"/>
          </a:p>
        </c:txPr>
        <c:crossAx val="1261691392"/>
        <c:crosses val="autoZero"/>
        <c:auto val="1"/>
        <c:lblAlgn val="ctr"/>
        <c:lblOffset val="100"/>
        <c:noMultiLvlLbl val="0"/>
      </c:catAx>
      <c:valAx>
        <c:axId val="1261691392"/>
        <c:scaling>
          <c:orientation val="minMax"/>
        </c:scaling>
        <c:delete val="1"/>
        <c:axPos val="b"/>
        <c:numFmt formatCode="[&gt;=1000000]\₦0.0,,&quot;M&quot;;[&gt;=1000]\₦0.0,&quot;K&quot;;0" sourceLinked="1"/>
        <c:majorTickMark val="none"/>
        <c:minorTickMark val="none"/>
        <c:tickLblPos val="nextTo"/>
        <c:crossAx val="1261684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Dataset.xlsx]Sheet1!PivotTable10</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w="19050">
            <a:noFill/>
          </a:ln>
          <a:effectLst/>
        </c:spPr>
      </c:pivotFmt>
      <c:pivotFmt>
        <c:idx val="2"/>
        <c:spPr>
          <a:solidFill>
            <a:srgbClr val="706D83"/>
          </a:solidFill>
          <a:ln w="19050">
            <a:noFill/>
          </a:ln>
          <a:effectLst/>
        </c:spPr>
      </c:pivotFmt>
      <c:pivotFmt>
        <c:idx val="3"/>
        <c:spPr>
          <a:solidFill>
            <a:srgbClr val="C9C7D5"/>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6D83"/>
          </a:solidFill>
          <a:ln w="19050">
            <a:noFill/>
          </a:ln>
          <a:effectLst/>
        </c:spPr>
      </c:pivotFmt>
      <c:pivotFmt>
        <c:idx val="6"/>
        <c:spPr>
          <a:solidFill>
            <a:srgbClr val="C9C7D5"/>
          </a:solidFill>
          <a:ln w="19050">
            <a:noFill/>
          </a:ln>
          <a:effectLst/>
        </c:spPr>
      </c:pivotFmt>
      <c:pivotFmt>
        <c:idx val="7"/>
        <c:spPr>
          <a:solidFill>
            <a:srgbClr val="444256"/>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6D83"/>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9C7D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6D83"/>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9C7D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6B6B"/>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14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B6B"/>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C14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B6B"/>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C14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88365147306601E-2"/>
          <c:y val="0.18878495645034052"/>
          <c:w val="0.55003695942748865"/>
          <c:h val="0.72893242134785774"/>
        </c:manualLayout>
      </c:layout>
      <c:doughnutChart>
        <c:varyColors val="1"/>
        <c:ser>
          <c:idx val="0"/>
          <c:order val="0"/>
          <c:tx>
            <c:strRef>
              <c:f>Sheet1!$B$83</c:f>
              <c:strCache>
                <c:ptCount val="1"/>
                <c:pt idx="0">
                  <c:v>Total</c:v>
                </c:pt>
              </c:strCache>
            </c:strRef>
          </c:tx>
          <c:spPr>
            <a:ln>
              <a:noFill/>
            </a:ln>
          </c:spPr>
          <c:dPt>
            <c:idx val="0"/>
            <c:bubble3D val="0"/>
            <c:spPr>
              <a:solidFill>
                <a:srgbClr val="FF6B6B"/>
              </a:solidFill>
              <a:ln w="19050">
                <a:noFill/>
              </a:ln>
              <a:effectLst/>
            </c:spPr>
            <c:extLst>
              <c:ext xmlns:c16="http://schemas.microsoft.com/office/drawing/2014/chart" uri="{C3380CC4-5D6E-409C-BE32-E72D297353CC}">
                <c16:uniqueId val="{00000001-63AC-451B-B340-EFB26FE10922}"/>
              </c:ext>
            </c:extLst>
          </c:dPt>
          <c:dPt>
            <c:idx val="1"/>
            <c:bubble3D val="0"/>
            <c:spPr>
              <a:solidFill>
                <a:srgbClr val="FFC145"/>
              </a:solidFill>
              <a:ln w="19050">
                <a:noFill/>
              </a:ln>
              <a:effectLst/>
            </c:spPr>
            <c:extLst>
              <c:ext xmlns:c16="http://schemas.microsoft.com/office/drawing/2014/chart" uri="{C3380CC4-5D6E-409C-BE32-E72D297353CC}">
                <c16:uniqueId val="{00000003-63AC-451B-B340-EFB26FE10922}"/>
              </c:ext>
            </c:extLst>
          </c:dPt>
          <c:dPt>
            <c:idx val="2"/>
            <c:bubble3D val="0"/>
            <c:spPr>
              <a:solidFill>
                <a:srgbClr val="444256"/>
              </a:solidFill>
              <a:ln w="19050">
                <a:noFill/>
              </a:ln>
              <a:effectLst/>
            </c:spPr>
            <c:extLst>
              <c:ext xmlns:c16="http://schemas.microsoft.com/office/drawing/2014/chart" uri="{C3380CC4-5D6E-409C-BE32-E72D297353CC}">
                <c16:uniqueId val="{00000005-63AC-451B-B340-EFB26FE10922}"/>
              </c:ext>
            </c:extLst>
          </c:dPt>
          <c:dLbls>
            <c:dLbl>
              <c:idx val="0"/>
              <c:layout>
                <c:manualLayout>
                  <c:x val="-0.10338173310278209"/>
                  <c:y val="-0.19131422717944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AC-451B-B340-EFB26FE10922}"/>
                </c:ext>
              </c:extLst>
            </c:dLbl>
            <c:dLbl>
              <c:idx val="1"/>
              <c:layout>
                <c:manualLayout>
                  <c:x val="8.3076943204589512E-2"/>
                  <c:y val="-0.15945119980795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AC-451B-B340-EFB26FE10922}"/>
                </c:ext>
              </c:extLst>
            </c:dLbl>
            <c:dLbl>
              <c:idx val="2"/>
              <c:layout>
                <c:manualLayout>
                  <c:x val="0.13846157200764919"/>
                  <c:y val="5.55428401488721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AC-451B-B340-EFB26FE1092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1"/>
            <c:leaderLines>
              <c:spPr>
                <a:ln w="15875" cap="flat" cmpd="sng" algn="ctr">
                  <a:solidFill>
                    <a:schemeClr val="tx1">
                      <a:lumMod val="35000"/>
                      <a:lumOff val="65000"/>
                    </a:schemeClr>
                  </a:solidFill>
                  <a:prstDash val="sysDash"/>
                  <a:round/>
                </a:ln>
                <a:effectLst/>
              </c:spPr>
            </c:leaderLines>
            <c:extLst>
              <c:ext xmlns:c15="http://schemas.microsoft.com/office/drawing/2012/chart" uri="{CE6537A1-D6FC-4f65-9D91-7224C49458BB}"/>
            </c:extLst>
          </c:dLbls>
          <c:cat>
            <c:strRef>
              <c:f>Sheet1!$A$84:$A$87</c:f>
              <c:strCache>
                <c:ptCount val="3"/>
                <c:pt idx="0">
                  <c:v>Failed</c:v>
                </c:pt>
                <c:pt idx="1">
                  <c:v>Pending</c:v>
                </c:pt>
                <c:pt idx="2">
                  <c:v>Successful</c:v>
                </c:pt>
              </c:strCache>
            </c:strRef>
          </c:cat>
          <c:val>
            <c:numRef>
              <c:f>Sheet1!$B$84:$B$87</c:f>
              <c:numCache>
                <c:formatCode>0.0%</c:formatCode>
                <c:ptCount val="3"/>
                <c:pt idx="0">
                  <c:v>0.10299999999999999</c:v>
                </c:pt>
                <c:pt idx="1">
                  <c:v>4.9142857142857141E-2</c:v>
                </c:pt>
                <c:pt idx="2">
                  <c:v>0.84785714285714286</c:v>
                </c:pt>
              </c:numCache>
            </c:numRef>
          </c:val>
          <c:extLst>
            <c:ext xmlns:c16="http://schemas.microsoft.com/office/drawing/2014/chart" uri="{C3380CC4-5D6E-409C-BE32-E72D297353CC}">
              <c16:uniqueId val="{00000006-63AC-451B-B340-EFB26FE10922}"/>
            </c:ext>
          </c:extLst>
        </c:ser>
        <c:dLbls>
          <c:showLegendKey val="0"/>
          <c:showVal val="1"/>
          <c:showCatName val="0"/>
          <c:showSerName val="0"/>
          <c:showPercent val="0"/>
          <c:showBubbleSize val="0"/>
          <c:showLeaderLines val="1"/>
        </c:dLbls>
        <c:firstSliceAng val="297"/>
        <c:holeSize val="8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Dataset.xlsx]Sheet1!PivotTable17</c:name>
    <c:fmtId val="5"/>
  </c:pivotSource>
  <c:chart>
    <c:autoTitleDeleted val="1"/>
    <c:pivotFmts>
      <c:pivotFmt>
        <c:idx val="0"/>
        <c:spPr>
          <a:solidFill>
            <a:schemeClr val="accent1"/>
          </a:solidFill>
          <a:ln w="28575" cap="rnd">
            <a:noFill/>
            <a:round/>
          </a:ln>
          <a:effectLst/>
        </c:spPr>
        <c:marker>
          <c:symbol val="circle"/>
          <c:size val="9"/>
          <c:spPr>
            <a:solidFill>
              <a:srgbClr val="44425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9"/>
          <c:spPr>
            <a:solidFill>
              <a:srgbClr val="44425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9"/>
          <c:spPr>
            <a:solidFill>
              <a:srgbClr val="44425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noFill/>
            <a:round/>
          </a:ln>
          <a:effectLst/>
        </c:spPr>
        <c:marker>
          <c:symbol val="circle"/>
          <c:size val="9"/>
          <c:spPr>
            <a:solidFill>
              <a:srgbClr val="44425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Sheet1!$K$22</c:f>
              <c:strCache>
                <c:ptCount val="1"/>
                <c:pt idx="0">
                  <c:v>Total</c:v>
                </c:pt>
              </c:strCache>
            </c:strRef>
          </c:tx>
          <c:spPr>
            <a:ln w="25400" cap="rnd">
              <a:noFill/>
              <a:round/>
            </a:ln>
            <a:effectLst/>
          </c:spPr>
          <c:marker>
            <c:symbol val="circle"/>
            <c:size val="9"/>
            <c:spPr>
              <a:solidFill>
                <a:srgbClr val="444256"/>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Sheet1!$J$23:$J$28</c:f>
              <c:strCache>
                <c:ptCount val="5"/>
                <c:pt idx="0">
                  <c:v>18-24 (Youths)</c:v>
                </c:pt>
                <c:pt idx="1">
                  <c:v>25-34 (Young Adults)</c:v>
                </c:pt>
                <c:pt idx="2">
                  <c:v>35-44 (Mid Adults)</c:v>
                </c:pt>
                <c:pt idx="3">
                  <c:v>45-54 (Older Adults)</c:v>
                </c:pt>
                <c:pt idx="4">
                  <c:v>55-64 (Seniors)</c:v>
                </c:pt>
              </c:strCache>
            </c:strRef>
          </c:cat>
          <c:val>
            <c:numRef>
              <c:f>Sheet1!$K$23:$K$28</c:f>
              <c:numCache>
                <c:formatCode>0.0%</c:formatCode>
                <c:ptCount val="5"/>
                <c:pt idx="0">
                  <c:v>0.14185714285714285</c:v>
                </c:pt>
                <c:pt idx="1">
                  <c:v>0.21014285714285713</c:v>
                </c:pt>
                <c:pt idx="2">
                  <c:v>0.21814285714285714</c:v>
                </c:pt>
                <c:pt idx="3">
                  <c:v>0.217</c:v>
                </c:pt>
                <c:pt idx="4">
                  <c:v>0.21285714285714286</c:v>
                </c:pt>
              </c:numCache>
            </c:numRef>
          </c:val>
          <c:smooth val="0"/>
          <c:extLst>
            <c:ext xmlns:c16="http://schemas.microsoft.com/office/drawing/2014/chart" uri="{C3380CC4-5D6E-409C-BE32-E72D297353CC}">
              <c16:uniqueId val="{00000001-0940-479A-ABCA-487721A0732A}"/>
            </c:ext>
          </c:extLst>
        </c:ser>
        <c:dLbls>
          <c:dLblPos val="t"/>
          <c:showLegendKey val="0"/>
          <c:showVal val="1"/>
          <c:showCatName val="0"/>
          <c:showSerName val="0"/>
          <c:showPercent val="0"/>
          <c:showBubbleSize val="0"/>
        </c:dLbls>
        <c:dropLines>
          <c:spPr>
            <a:ln w="19050" cap="flat" cmpd="sng" algn="ctr">
              <a:solidFill>
                <a:srgbClr val="5A586C"/>
              </a:solidFill>
              <a:prstDash val="sysDot"/>
              <a:round/>
            </a:ln>
            <a:effectLst/>
          </c:spPr>
        </c:dropLines>
        <c:marker val="1"/>
        <c:smooth val="0"/>
        <c:axId val="1433678672"/>
        <c:axId val="1433684912"/>
      </c:lineChart>
      <c:catAx>
        <c:axId val="14336786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5A586C"/>
                </a:solidFill>
                <a:latin typeface="+mn-lt"/>
                <a:ea typeface="+mn-ea"/>
                <a:cs typeface="+mn-cs"/>
              </a:defRPr>
            </a:pPr>
            <a:endParaRPr lang="en-DE"/>
          </a:p>
        </c:txPr>
        <c:crossAx val="1433684912"/>
        <c:crosses val="autoZero"/>
        <c:auto val="1"/>
        <c:lblAlgn val="ctr"/>
        <c:lblOffset val="100"/>
        <c:noMultiLvlLbl val="0"/>
      </c:catAx>
      <c:valAx>
        <c:axId val="1433684912"/>
        <c:scaling>
          <c:orientation val="minMax"/>
        </c:scaling>
        <c:delete val="1"/>
        <c:axPos val="l"/>
        <c:numFmt formatCode="0.0%" sourceLinked="1"/>
        <c:majorTickMark val="none"/>
        <c:minorTickMark val="none"/>
        <c:tickLblPos val="nextTo"/>
        <c:crossAx val="143367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Dataset.xlsx]Sheet1!PivotTable4</c:name>
    <c:fmtId val="4"/>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Sheet1!$B$34</c:f>
              <c:strCache>
                <c:ptCount val="1"/>
                <c:pt idx="0">
                  <c:v>Total</c:v>
                </c:pt>
              </c:strCache>
            </c:strRef>
          </c:tx>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Sheet1!$A$35:$A$40</c:f>
              <c:strCache>
                <c:ptCount val="5"/>
                <c:pt idx="0">
                  <c:v>Web</c:v>
                </c:pt>
                <c:pt idx="1">
                  <c:v>Agent</c:v>
                </c:pt>
                <c:pt idx="2">
                  <c:v>Mobile App</c:v>
                </c:pt>
                <c:pt idx="3">
                  <c:v>POS</c:v>
                </c:pt>
                <c:pt idx="4">
                  <c:v>USSD</c:v>
                </c:pt>
              </c:strCache>
            </c:strRef>
          </c:cat>
          <c:val>
            <c:numRef>
              <c:f>Sheet1!$B$35:$B$40</c:f>
              <c:numCache>
                <c:formatCode>0</c:formatCode>
                <c:ptCount val="5"/>
                <c:pt idx="0">
                  <c:v>1480</c:v>
                </c:pt>
                <c:pt idx="1">
                  <c:v>1445</c:v>
                </c:pt>
                <c:pt idx="2">
                  <c:v>1366</c:v>
                </c:pt>
                <c:pt idx="3">
                  <c:v>1364</c:v>
                </c:pt>
                <c:pt idx="4">
                  <c:v>1345</c:v>
                </c:pt>
              </c:numCache>
            </c:numRef>
          </c:val>
          <c:extLst>
            <c:ext xmlns:c16="http://schemas.microsoft.com/office/drawing/2014/chart" uri="{C3380CC4-5D6E-409C-BE32-E72D297353CC}">
              <c16:uniqueId val="{00000000-9D2B-472F-8E50-4D68BA88EA47}"/>
            </c:ext>
          </c:extLst>
        </c:ser>
        <c:dLbls>
          <c:dLblPos val="outEnd"/>
          <c:showLegendKey val="0"/>
          <c:showVal val="1"/>
          <c:showCatName val="0"/>
          <c:showSerName val="0"/>
          <c:showPercent val="0"/>
          <c:showBubbleSize val="0"/>
        </c:dLbls>
        <c:gapWidth val="150"/>
        <c:overlap val="-27"/>
        <c:axId val="1261726432"/>
        <c:axId val="1261703392"/>
      </c:barChart>
      <c:catAx>
        <c:axId val="126172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5A586C"/>
                </a:solidFill>
                <a:latin typeface="+mn-lt"/>
                <a:ea typeface="+mn-ea"/>
                <a:cs typeface="+mn-cs"/>
              </a:defRPr>
            </a:pPr>
            <a:endParaRPr lang="en-DE"/>
          </a:p>
        </c:txPr>
        <c:crossAx val="1261703392"/>
        <c:crosses val="autoZero"/>
        <c:auto val="1"/>
        <c:lblAlgn val="ctr"/>
        <c:lblOffset val="100"/>
        <c:noMultiLvlLbl val="0"/>
      </c:catAx>
      <c:valAx>
        <c:axId val="1261703392"/>
        <c:scaling>
          <c:orientation val="minMax"/>
        </c:scaling>
        <c:delete val="1"/>
        <c:axPos val="l"/>
        <c:numFmt formatCode="0" sourceLinked="1"/>
        <c:majorTickMark val="none"/>
        <c:minorTickMark val="none"/>
        <c:tickLblPos val="nextTo"/>
        <c:crossAx val="1261726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Dataset.xlsx]Sheet1!PivotTable6</c:name>
    <c:fmtId val="4"/>
  </c:pivotSource>
  <c:chart>
    <c:autoTitleDeleted val="0"/>
    <c:pivotFmts>
      <c:pivotFmt>
        <c:idx val="0"/>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Sheet1!$B$59:$B$60</c:f>
              <c:strCache>
                <c:ptCount val="1"/>
                <c:pt idx="0">
                  <c:v>Female</c:v>
                </c:pt>
              </c:strCache>
            </c:strRef>
          </c:tx>
          <c:spPr>
            <a:solidFill>
              <a:srgbClr val="444256">
                <a:alpha val="45000"/>
              </a:srgbClr>
            </a:solidFill>
            <a:ln>
              <a:noFill/>
            </a:ln>
            <a:effectLst/>
          </c:spPr>
          <c:invertIfNegative val="0"/>
          <c:cat>
            <c:strRef>
              <c:f>Sheet1!$A$61:$A$67</c:f>
              <c:strCache>
                <c:ptCount val="6"/>
                <c:pt idx="0">
                  <c:v>Airtime</c:v>
                </c:pt>
                <c:pt idx="1">
                  <c:v>Loan Repayment</c:v>
                </c:pt>
                <c:pt idx="2">
                  <c:v>Withdrawal</c:v>
                </c:pt>
                <c:pt idx="3">
                  <c:v>Payment</c:v>
                </c:pt>
                <c:pt idx="4">
                  <c:v>Deposit</c:v>
                </c:pt>
                <c:pt idx="5">
                  <c:v>Transfer</c:v>
                </c:pt>
              </c:strCache>
            </c:strRef>
          </c:cat>
          <c:val>
            <c:numRef>
              <c:f>Sheet1!$B$61:$B$67</c:f>
              <c:numCache>
                <c:formatCode>0</c:formatCode>
                <c:ptCount val="6"/>
                <c:pt idx="0">
                  <c:v>576</c:v>
                </c:pt>
                <c:pt idx="1">
                  <c:v>572</c:v>
                </c:pt>
                <c:pt idx="2">
                  <c:v>562</c:v>
                </c:pt>
                <c:pt idx="3">
                  <c:v>612</c:v>
                </c:pt>
                <c:pt idx="4">
                  <c:v>584</c:v>
                </c:pt>
                <c:pt idx="5">
                  <c:v>569</c:v>
                </c:pt>
              </c:numCache>
            </c:numRef>
          </c:val>
          <c:extLst>
            <c:ext xmlns:c16="http://schemas.microsoft.com/office/drawing/2014/chart" uri="{C3380CC4-5D6E-409C-BE32-E72D297353CC}">
              <c16:uniqueId val="{00000000-D722-4335-A762-8538EDE98B2E}"/>
            </c:ext>
          </c:extLst>
        </c:ser>
        <c:ser>
          <c:idx val="1"/>
          <c:order val="1"/>
          <c:tx>
            <c:strRef>
              <c:f>Sheet1!$C$59:$C$60</c:f>
              <c:strCache>
                <c:ptCount val="1"/>
                <c:pt idx="0">
                  <c:v>Male</c:v>
                </c:pt>
              </c:strCache>
            </c:strRef>
          </c:tx>
          <c:spPr>
            <a:solidFill>
              <a:srgbClr val="444256"/>
            </a:solidFill>
            <a:ln>
              <a:noFill/>
            </a:ln>
            <a:effectLst/>
          </c:spPr>
          <c:invertIfNegative val="0"/>
          <c:cat>
            <c:strRef>
              <c:f>Sheet1!$A$61:$A$67</c:f>
              <c:strCache>
                <c:ptCount val="6"/>
                <c:pt idx="0">
                  <c:v>Airtime</c:v>
                </c:pt>
                <c:pt idx="1">
                  <c:v>Loan Repayment</c:v>
                </c:pt>
                <c:pt idx="2">
                  <c:v>Withdrawal</c:v>
                </c:pt>
                <c:pt idx="3">
                  <c:v>Payment</c:v>
                </c:pt>
                <c:pt idx="4">
                  <c:v>Deposit</c:v>
                </c:pt>
                <c:pt idx="5">
                  <c:v>Transfer</c:v>
                </c:pt>
              </c:strCache>
            </c:strRef>
          </c:cat>
          <c:val>
            <c:numRef>
              <c:f>Sheet1!$C$61:$C$67</c:f>
              <c:numCache>
                <c:formatCode>0</c:formatCode>
                <c:ptCount val="6"/>
                <c:pt idx="0">
                  <c:v>554</c:v>
                </c:pt>
                <c:pt idx="1">
                  <c:v>560</c:v>
                </c:pt>
                <c:pt idx="2">
                  <c:v>581</c:v>
                </c:pt>
                <c:pt idx="3">
                  <c:v>601</c:v>
                </c:pt>
                <c:pt idx="4">
                  <c:v>605</c:v>
                </c:pt>
                <c:pt idx="5">
                  <c:v>624</c:v>
                </c:pt>
              </c:numCache>
            </c:numRef>
          </c:val>
          <c:extLst>
            <c:ext xmlns:c16="http://schemas.microsoft.com/office/drawing/2014/chart" uri="{C3380CC4-5D6E-409C-BE32-E72D297353CC}">
              <c16:uniqueId val="{00000001-D722-4335-A762-8538EDE98B2E}"/>
            </c:ext>
          </c:extLst>
        </c:ser>
        <c:dLbls>
          <c:showLegendKey val="0"/>
          <c:showVal val="0"/>
          <c:showCatName val="0"/>
          <c:showSerName val="0"/>
          <c:showPercent val="0"/>
          <c:showBubbleSize val="0"/>
        </c:dLbls>
        <c:gapWidth val="100"/>
        <c:overlap val="32"/>
        <c:axId val="1274648271"/>
        <c:axId val="1274645391"/>
      </c:barChart>
      <c:catAx>
        <c:axId val="127464827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444256"/>
                </a:solidFill>
                <a:latin typeface="+mn-lt"/>
                <a:ea typeface="+mn-ea"/>
                <a:cs typeface="+mn-cs"/>
              </a:defRPr>
            </a:pPr>
            <a:endParaRPr lang="en-DE"/>
          </a:p>
        </c:txPr>
        <c:crossAx val="1274645391"/>
        <c:crosses val="autoZero"/>
        <c:auto val="1"/>
        <c:lblAlgn val="ctr"/>
        <c:lblOffset val="100"/>
        <c:noMultiLvlLbl val="0"/>
      </c:catAx>
      <c:valAx>
        <c:axId val="12746453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444256"/>
                </a:solidFill>
                <a:latin typeface="+mn-lt"/>
                <a:ea typeface="+mn-ea"/>
                <a:cs typeface="+mn-cs"/>
              </a:defRPr>
            </a:pPr>
            <a:endParaRPr lang="en-DE"/>
          </a:p>
        </c:txPr>
        <c:crossAx val="1274648271"/>
        <c:crosses val="autoZero"/>
        <c:crossBetween val="between"/>
      </c:valAx>
      <c:spPr>
        <a:noFill/>
        <a:ln>
          <a:noFill/>
        </a:ln>
        <a:effectLst/>
      </c:spPr>
    </c:plotArea>
    <c:legend>
      <c:legendPos val="t"/>
      <c:layout>
        <c:manualLayout>
          <c:xMode val="edge"/>
          <c:yMode val="edge"/>
          <c:x val="0.79442070498053052"/>
          <c:y val="6.0989612264643583E-2"/>
          <c:w val="0.2021031012662361"/>
          <c:h val="8.3074912162644093E-2"/>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444256"/>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Dataset.xlsx]Sheet1!PivotTable9</c:name>
    <c:fmtId val="5"/>
  </c:pivotSource>
  <c:chart>
    <c:autoTitleDeleted val="0"/>
    <c:pivotFmts>
      <c:pivotFmt>
        <c:idx val="0"/>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44256">
              <a:alpha val="4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Sheet1!$B$71:$B$72</c:f>
              <c:strCache>
                <c:ptCount val="1"/>
                <c:pt idx="0">
                  <c:v>Female</c:v>
                </c:pt>
              </c:strCache>
            </c:strRef>
          </c:tx>
          <c:spPr>
            <a:solidFill>
              <a:srgbClr val="444256">
                <a:alpha val="45000"/>
              </a:srgbClr>
            </a:solidFill>
            <a:ln>
              <a:noFill/>
            </a:ln>
            <a:effectLst/>
          </c:spPr>
          <c:invertIfNegative val="0"/>
          <c:cat>
            <c:strRef>
              <c:f>Sheet1!$A$73:$A$78</c:f>
              <c:strCache>
                <c:ptCount val="5"/>
                <c:pt idx="0">
                  <c:v>Web</c:v>
                </c:pt>
                <c:pt idx="1">
                  <c:v>Agent</c:v>
                </c:pt>
                <c:pt idx="2">
                  <c:v>POS</c:v>
                </c:pt>
                <c:pt idx="3">
                  <c:v>Mobile App</c:v>
                </c:pt>
                <c:pt idx="4">
                  <c:v>USSD</c:v>
                </c:pt>
              </c:strCache>
            </c:strRef>
          </c:cat>
          <c:val>
            <c:numRef>
              <c:f>Sheet1!$B$73:$B$78</c:f>
              <c:numCache>
                <c:formatCode>0</c:formatCode>
                <c:ptCount val="5"/>
                <c:pt idx="0">
                  <c:v>718</c:v>
                </c:pt>
                <c:pt idx="1">
                  <c:v>716</c:v>
                </c:pt>
                <c:pt idx="2">
                  <c:v>665</c:v>
                </c:pt>
                <c:pt idx="3">
                  <c:v>678</c:v>
                </c:pt>
                <c:pt idx="4">
                  <c:v>698</c:v>
                </c:pt>
              </c:numCache>
            </c:numRef>
          </c:val>
          <c:extLst>
            <c:ext xmlns:c16="http://schemas.microsoft.com/office/drawing/2014/chart" uri="{C3380CC4-5D6E-409C-BE32-E72D297353CC}">
              <c16:uniqueId val="{00000000-1800-45F2-8DC7-D2EB95B6BEB4}"/>
            </c:ext>
          </c:extLst>
        </c:ser>
        <c:ser>
          <c:idx val="1"/>
          <c:order val="1"/>
          <c:tx>
            <c:strRef>
              <c:f>Sheet1!$C$71:$C$72</c:f>
              <c:strCache>
                <c:ptCount val="1"/>
                <c:pt idx="0">
                  <c:v>Male</c:v>
                </c:pt>
              </c:strCache>
            </c:strRef>
          </c:tx>
          <c:spPr>
            <a:solidFill>
              <a:srgbClr val="444256"/>
            </a:solidFill>
            <a:ln>
              <a:noFill/>
            </a:ln>
            <a:effectLst/>
          </c:spPr>
          <c:invertIfNegative val="0"/>
          <c:cat>
            <c:strRef>
              <c:f>Sheet1!$A$73:$A$78</c:f>
              <c:strCache>
                <c:ptCount val="5"/>
                <c:pt idx="0">
                  <c:v>Web</c:v>
                </c:pt>
                <c:pt idx="1">
                  <c:v>Agent</c:v>
                </c:pt>
                <c:pt idx="2">
                  <c:v>POS</c:v>
                </c:pt>
                <c:pt idx="3">
                  <c:v>Mobile App</c:v>
                </c:pt>
                <c:pt idx="4">
                  <c:v>USSD</c:v>
                </c:pt>
              </c:strCache>
            </c:strRef>
          </c:cat>
          <c:val>
            <c:numRef>
              <c:f>Sheet1!$C$73:$C$78</c:f>
              <c:numCache>
                <c:formatCode>0</c:formatCode>
                <c:ptCount val="5"/>
                <c:pt idx="0">
                  <c:v>762</c:v>
                </c:pt>
                <c:pt idx="1">
                  <c:v>729</c:v>
                </c:pt>
                <c:pt idx="2">
                  <c:v>699</c:v>
                </c:pt>
                <c:pt idx="3">
                  <c:v>688</c:v>
                </c:pt>
                <c:pt idx="4">
                  <c:v>647</c:v>
                </c:pt>
              </c:numCache>
            </c:numRef>
          </c:val>
          <c:extLst>
            <c:ext xmlns:c16="http://schemas.microsoft.com/office/drawing/2014/chart" uri="{C3380CC4-5D6E-409C-BE32-E72D297353CC}">
              <c16:uniqueId val="{00000001-1800-45F2-8DC7-D2EB95B6BEB4}"/>
            </c:ext>
          </c:extLst>
        </c:ser>
        <c:dLbls>
          <c:showLegendKey val="0"/>
          <c:showVal val="0"/>
          <c:showCatName val="0"/>
          <c:showSerName val="0"/>
          <c:showPercent val="0"/>
          <c:showBubbleSize val="0"/>
        </c:dLbls>
        <c:gapWidth val="219"/>
        <c:overlap val="50"/>
        <c:axId val="1280529488"/>
        <c:axId val="1280533328"/>
      </c:barChart>
      <c:catAx>
        <c:axId val="128052948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rgbClr val="5A586C"/>
                </a:solidFill>
                <a:latin typeface="+mn-lt"/>
                <a:ea typeface="+mn-ea"/>
                <a:cs typeface="+mn-cs"/>
              </a:defRPr>
            </a:pPr>
            <a:endParaRPr lang="en-DE"/>
          </a:p>
        </c:txPr>
        <c:crossAx val="1280533328"/>
        <c:crosses val="autoZero"/>
        <c:auto val="1"/>
        <c:lblAlgn val="ctr"/>
        <c:lblOffset val="100"/>
        <c:noMultiLvlLbl val="0"/>
      </c:catAx>
      <c:valAx>
        <c:axId val="1280533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80529488"/>
        <c:crosses val="autoZero"/>
        <c:crossBetween val="between"/>
      </c:valAx>
      <c:spPr>
        <a:noFill/>
        <a:ln>
          <a:noFill/>
        </a:ln>
        <a:effectLst/>
      </c:spPr>
    </c:plotArea>
    <c:legend>
      <c:legendPos val="t"/>
      <c:layout>
        <c:manualLayout>
          <c:xMode val="edge"/>
          <c:yMode val="edge"/>
          <c:x val="0.74725021872265973"/>
          <c:y val="5.0925925925925923E-2"/>
          <c:w val="0.21661067366579179"/>
          <c:h val="7.8125546806649182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444256"/>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Dataset.xlsx]Sheet1!PivotTable18</c:name>
    <c:fmtId val="7"/>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Sheet1!$H$45</c:f>
              <c:strCache>
                <c:ptCount val="1"/>
                <c:pt idx="0">
                  <c:v>Total</c:v>
                </c:pt>
              </c:strCache>
            </c:strRef>
          </c:tx>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Sheet1!$G$46:$G$51</c:f>
              <c:strCache>
                <c:ptCount val="5"/>
                <c:pt idx="0">
                  <c:v>Mobile App</c:v>
                </c:pt>
                <c:pt idx="1">
                  <c:v>POS</c:v>
                </c:pt>
                <c:pt idx="2">
                  <c:v>USSD</c:v>
                </c:pt>
                <c:pt idx="3">
                  <c:v>Web</c:v>
                </c:pt>
                <c:pt idx="4">
                  <c:v>Agent</c:v>
                </c:pt>
              </c:strCache>
            </c:strRef>
          </c:cat>
          <c:val>
            <c:numRef>
              <c:f>Sheet1!$H$46:$H$51</c:f>
              <c:numCache>
                <c:formatCode>[&gt;=1000000]\₦0.00,,"M";[&gt;=1000]\₦0.00,"K";0.00</c:formatCode>
                <c:ptCount val="5"/>
                <c:pt idx="0">
                  <c:v>13493913.529999999</c:v>
                </c:pt>
                <c:pt idx="1">
                  <c:v>13632307.26</c:v>
                </c:pt>
                <c:pt idx="2">
                  <c:v>13948513.51</c:v>
                </c:pt>
                <c:pt idx="3">
                  <c:v>14961742.210000001</c:v>
                </c:pt>
                <c:pt idx="4">
                  <c:v>14978455.289999999</c:v>
                </c:pt>
              </c:numCache>
            </c:numRef>
          </c:val>
          <c:extLst>
            <c:ext xmlns:c16="http://schemas.microsoft.com/office/drawing/2014/chart" uri="{C3380CC4-5D6E-409C-BE32-E72D297353CC}">
              <c16:uniqueId val="{00000000-3239-431B-B7B8-3F22BE014123}"/>
            </c:ext>
          </c:extLst>
        </c:ser>
        <c:dLbls>
          <c:dLblPos val="outEnd"/>
          <c:showLegendKey val="0"/>
          <c:showVal val="1"/>
          <c:showCatName val="0"/>
          <c:showSerName val="0"/>
          <c:showPercent val="0"/>
          <c:showBubbleSize val="0"/>
        </c:dLbls>
        <c:gapWidth val="150"/>
        <c:axId val="1280513168"/>
        <c:axId val="1280494448"/>
      </c:barChart>
      <c:catAx>
        <c:axId val="128051316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rgbClr val="444256"/>
                </a:solidFill>
                <a:latin typeface="+mn-lt"/>
                <a:ea typeface="+mn-ea"/>
                <a:cs typeface="+mn-cs"/>
              </a:defRPr>
            </a:pPr>
            <a:endParaRPr lang="en-DE"/>
          </a:p>
        </c:txPr>
        <c:crossAx val="1280494448"/>
        <c:crosses val="autoZero"/>
        <c:auto val="1"/>
        <c:lblAlgn val="ctr"/>
        <c:lblOffset val="100"/>
        <c:noMultiLvlLbl val="0"/>
      </c:catAx>
      <c:valAx>
        <c:axId val="1280494448"/>
        <c:scaling>
          <c:orientation val="minMax"/>
        </c:scaling>
        <c:delete val="1"/>
        <c:axPos val="b"/>
        <c:numFmt formatCode="[&gt;=1000000]\₦0.00,,&quot;M&quot;;[&gt;=1000]\₦0.00,&quot;K&quot;;0.00" sourceLinked="1"/>
        <c:majorTickMark val="none"/>
        <c:minorTickMark val="none"/>
        <c:tickLblPos val="nextTo"/>
        <c:crossAx val="1280513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444256"/>
            </a:solidFill>
            <a:ln>
              <a:noFill/>
            </a:ln>
            <a:effectLst/>
          </c:spPr>
          <c:invertIfNegative val="0"/>
          <c:cat>
            <c:strRef>
              <c:f>Sheet1!$C$46:$C$53</c:f>
              <c:strCache>
                <c:ptCount val="8"/>
                <c:pt idx="0">
                  <c:v>Abuja</c:v>
                </c:pt>
                <c:pt idx="1">
                  <c:v>Benin City</c:v>
                </c:pt>
                <c:pt idx="2">
                  <c:v>Enugu</c:v>
                </c:pt>
                <c:pt idx="3">
                  <c:v>Ibadan</c:v>
                </c:pt>
                <c:pt idx="4">
                  <c:v>Kaduna</c:v>
                </c:pt>
                <c:pt idx="5">
                  <c:v>Kano</c:v>
                </c:pt>
                <c:pt idx="6">
                  <c:v>Lagos</c:v>
                </c:pt>
                <c:pt idx="7">
                  <c:v>Port Harcourt</c:v>
                </c:pt>
              </c:strCache>
            </c:strRef>
          </c:cat>
          <c:val>
            <c:numRef>
              <c:f>Sheet1!$D$46:$D$53</c:f>
              <c:numCache>
                <c:formatCode>[&gt;=1000000]\₦0.0,,"M";[&gt;=1000]\₦0.0,"K";0</c:formatCode>
                <c:ptCount val="8"/>
                <c:pt idx="0">
                  <c:v>8866566.8699999992</c:v>
                </c:pt>
                <c:pt idx="1">
                  <c:v>8982638.9199999999</c:v>
                </c:pt>
                <c:pt idx="2">
                  <c:v>8745712.0800000001</c:v>
                </c:pt>
                <c:pt idx="3">
                  <c:v>8680069.6099999994</c:v>
                </c:pt>
                <c:pt idx="4">
                  <c:v>8954479.4600000009</c:v>
                </c:pt>
                <c:pt idx="5">
                  <c:v>9997261.0399999991</c:v>
                </c:pt>
                <c:pt idx="6">
                  <c:v>8530681.6500000004</c:v>
                </c:pt>
                <c:pt idx="7">
                  <c:v>8257522.1699999999</c:v>
                </c:pt>
              </c:numCache>
            </c:numRef>
          </c:val>
          <c:extLst>
            <c:ext xmlns:c16="http://schemas.microsoft.com/office/drawing/2014/chart" uri="{C3380CC4-5D6E-409C-BE32-E72D297353CC}">
              <c16:uniqueId val="{00000000-A419-4A2F-9671-6F0C638F3FC6}"/>
            </c:ext>
          </c:extLst>
        </c:ser>
        <c:ser>
          <c:idx val="1"/>
          <c:order val="1"/>
          <c:spPr>
            <a:solidFill>
              <a:srgbClr val="DDDCE4">
                <a:alpha val="38000"/>
              </a:srgbClr>
            </a:solidFill>
            <a:ln>
              <a:noFill/>
            </a:ln>
            <a:effectLst/>
          </c:spPr>
          <c:invertIfNegative val="0"/>
          <c:dLbls>
            <c:dLbl>
              <c:idx val="0"/>
              <c:tx>
                <c:rich>
                  <a:bodyPr/>
                  <a:lstStyle/>
                  <a:p>
                    <a:fld id="{1ED732BD-91DE-4C80-AF2E-A54FF21E7658}" type="CELLRANGE">
                      <a:rPr lang="en-US"/>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A419-4A2F-9671-6F0C638F3FC6}"/>
                </c:ext>
              </c:extLst>
            </c:dLbl>
            <c:dLbl>
              <c:idx val="1"/>
              <c:tx>
                <c:rich>
                  <a:bodyPr/>
                  <a:lstStyle/>
                  <a:p>
                    <a:fld id="{EC618C55-C489-425F-A574-EF79EF9CB4C2}"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419-4A2F-9671-6F0C638F3FC6}"/>
                </c:ext>
              </c:extLst>
            </c:dLbl>
            <c:dLbl>
              <c:idx val="2"/>
              <c:tx>
                <c:rich>
                  <a:bodyPr/>
                  <a:lstStyle/>
                  <a:p>
                    <a:fld id="{1CFCBA35-18AD-498F-9675-3CB7DD76DB62}"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419-4A2F-9671-6F0C638F3FC6}"/>
                </c:ext>
              </c:extLst>
            </c:dLbl>
            <c:dLbl>
              <c:idx val="3"/>
              <c:tx>
                <c:rich>
                  <a:bodyPr/>
                  <a:lstStyle/>
                  <a:p>
                    <a:fld id="{94CA1045-E4A0-4F3D-85B8-166FA51728FF}"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419-4A2F-9671-6F0C638F3FC6}"/>
                </c:ext>
              </c:extLst>
            </c:dLbl>
            <c:dLbl>
              <c:idx val="4"/>
              <c:tx>
                <c:rich>
                  <a:bodyPr/>
                  <a:lstStyle/>
                  <a:p>
                    <a:fld id="{07C270FB-F3F1-422C-BA82-C83867432439}"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419-4A2F-9671-6F0C638F3FC6}"/>
                </c:ext>
              </c:extLst>
            </c:dLbl>
            <c:dLbl>
              <c:idx val="5"/>
              <c:tx>
                <c:rich>
                  <a:bodyPr/>
                  <a:lstStyle/>
                  <a:p>
                    <a:fld id="{D71576D2-42A8-4E66-B84F-00D04604FBF4}"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419-4A2F-9671-6F0C638F3FC6}"/>
                </c:ext>
              </c:extLst>
            </c:dLbl>
            <c:dLbl>
              <c:idx val="6"/>
              <c:tx>
                <c:rich>
                  <a:bodyPr/>
                  <a:lstStyle/>
                  <a:p>
                    <a:fld id="{9BA89769-7715-4D48-8633-00A9621CFF36}"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419-4A2F-9671-6F0C638F3FC6}"/>
                </c:ext>
              </c:extLst>
            </c:dLbl>
            <c:dLbl>
              <c:idx val="7"/>
              <c:tx>
                <c:rich>
                  <a:bodyPr/>
                  <a:lstStyle/>
                  <a:p>
                    <a:fld id="{25C10342-172D-4B1E-888D-4B0A21871DEB}" type="CELLRANGE">
                      <a:rPr lang="en-DE"/>
                      <a:pPr/>
                      <a:t>[CELLRANGE]</a:t>
                    </a:fld>
                    <a:endParaRPr lang="en-DE"/>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419-4A2F-9671-6F0C638F3FC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DE"/>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Sheet1!$C$46:$C$53</c:f>
              <c:strCache>
                <c:ptCount val="8"/>
                <c:pt idx="0">
                  <c:v>Abuja</c:v>
                </c:pt>
                <c:pt idx="1">
                  <c:v>Benin City</c:v>
                </c:pt>
                <c:pt idx="2">
                  <c:v>Enugu</c:v>
                </c:pt>
                <c:pt idx="3">
                  <c:v>Ibadan</c:v>
                </c:pt>
                <c:pt idx="4">
                  <c:v>Kaduna</c:v>
                </c:pt>
                <c:pt idx="5">
                  <c:v>Kano</c:v>
                </c:pt>
                <c:pt idx="6">
                  <c:v>Lagos</c:v>
                </c:pt>
                <c:pt idx="7">
                  <c:v>Port Harcourt</c:v>
                </c:pt>
              </c:strCache>
            </c:strRef>
          </c:cat>
          <c:val>
            <c:numRef>
              <c:f>Sheet1!$E$46:$E$53</c:f>
              <c:numCache>
                <c:formatCode>[&gt;=1000000]\₦0.0,,"M";[&gt;=1000]\₦0.0,"K";0</c:formatCode>
                <c:ptCount val="8"/>
                <c:pt idx="0">
                  <c:v>3130146.3779999986</c:v>
                </c:pt>
                <c:pt idx="1">
                  <c:v>3014074.3279999979</c:v>
                </c:pt>
                <c:pt idx="2">
                  <c:v>3251001.1679999977</c:v>
                </c:pt>
                <c:pt idx="3">
                  <c:v>3316643.6379999984</c:v>
                </c:pt>
                <c:pt idx="4">
                  <c:v>3042233.7879999969</c:v>
                </c:pt>
                <c:pt idx="5">
                  <c:v>1999452.2079999987</c:v>
                </c:pt>
                <c:pt idx="6">
                  <c:v>3466031.5979999974</c:v>
                </c:pt>
                <c:pt idx="7">
                  <c:v>3739191.0779999979</c:v>
                </c:pt>
              </c:numCache>
            </c:numRef>
          </c:val>
          <c:extLst>
            <c:ext xmlns:c15="http://schemas.microsoft.com/office/drawing/2012/chart" uri="{02D57815-91ED-43cb-92C2-25804820EDAC}">
              <c15:datalabelsRange>
                <c15:f>Sheet1!$D$46:$D$53</c15:f>
                <c15:dlblRangeCache>
                  <c:ptCount val="8"/>
                  <c:pt idx="0">
                    <c:v>₦8.9M</c:v>
                  </c:pt>
                  <c:pt idx="1">
                    <c:v>₦9.0M</c:v>
                  </c:pt>
                  <c:pt idx="2">
                    <c:v>₦8.7M</c:v>
                  </c:pt>
                  <c:pt idx="3">
                    <c:v>₦8.7M</c:v>
                  </c:pt>
                  <c:pt idx="4">
                    <c:v>₦9.0M</c:v>
                  </c:pt>
                  <c:pt idx="5">
                    <c:v>₦10.0M</c:v>
                  </c:pt>
                  <c:pt idx="6">
                    <c:v>₦8.5M</c:v>
                  </c:pt>
                  <c:pt idx="7">
                    <c:v>₦8.3M</c:v>
                  </c:pt>
                </c15:dlblRangeCache>
              </c15:datalabelsRange>
            </c:ext>
            <c:ext xmlns:c16="http://schemas.microsoft.com/office/drawing/2014/chart" uri="{C3380CC4-5D6E-409C-BE32-E72D297353CC}">
              <c16:uniqueId val="{00000009-A419-4A2F-9671-6F0C638F3FC6}"/>
            </c:ext>
          </c:extLst>
        </c:ser>
        <c:dLbls>
          <c:showLegendKey val="0"/>
          <c:showVal val="0"/>
          <c:showCatName val="0"/>
          <c:showSerName val="0"/>
          <c:showPercent val="0"/>
          <c:showBubbleSize val="0"/>
        </c:dLbls>
        <c:gapWidth val="70"/>
        <c:overlap val="100"/>
        <c:axId val="1076990544"/>
        <c:axId val="1077005904"/>
      </c:barChart>
      <c:catAx>
        <c:axId val="1076990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rgbClr val="5A586C"/>
                </a:solidFill>
                <a:latin typeface="+mn-lt"/>
                <a:ea typeface="+mn-ea"/>
                <a:cs typeface="+mn-cs"/>
              </a:defRPr>
            </a:pPr>
            <a:endParaRPr lang="en-DE"/>
          </a:p>
        </c:txPr>
        <c:crossAx val="1077005904"/>
        <c:crosses val="autoZero"/>
        <c:auto val="1"/>
        <c:lblAlgn val="ctr"/>
        <c:lblOffset val="100"/>
        <c:noMultiLvlLbl val="0"/>
      </c:catAx>
      <c:valAx>
        <c:axId val="1077005904"/>
        <c:scaling>
          <c:orientation val="minMax"/>
        </c:scaling>
        <c:delete val="1"/>
        <c:axPos val="b"/>
        <c:numFmt formatCode="[&gt;=1000000]\₦0.0,,&quot;M&quot;;[&gt;=1000]\₦0.0,&quot;K&quot;;0" sourceLinked="1"/>
        <c:majorTickMark val="none"/>
        <c:minorTickMark val="none"/>
        <c:tickLblPos val="nextTo"/>
        <c:crossAx val="10769905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USSD</c:v>
              </c:pt>
              <c:pt idx="1">
                <c:v>POS</c:v>
              </c:pt>
              <c:pt idx="2">
                <c:v>Mobile App</c:v>
              </c:pt>
              <c:pt idx="3">
                <c:v>Agent</c:v>
              </c:pt>
              <c:pt idx="4">
                <c:v>Web</c:v>
              </c:pt>
            </c:strLit>
          </c:cat>
          <c:val>
            <c:numLit>
              <c:formatCode>General</c:formatCode>
              <c:ptCount val="5"/>
              <c:pt idx="0">
                <c:v>1345</c:v>
              </c:pt>
              <c:pt idx="1">
                <c:v>1364</c:v>
              </c:pt>
              <c:pt idx="2">
                <c:v>1366</c:v>
              </c:pt>
              <c:pt idx="3">
                <c:v>1445</c:v>
              </c:pt>
              <c:pt idx="4">
                <c:v>1480</c:v>
              </c:pt>
            </c:numLit>
          </c:val>
          <c:extLst>
            <c:ext xmlns:c16="http://schemas.microsoft.com/office/drawing/2014/chart" uri="{C3380CC4-5D6E-409C-BE32-E72D297353CC}">
              <c16:uniqueId val="{00000000-9370-41CA-AF7A-429B481D7027}"/>
            </c:ext>
          </c:extLst>
        </c:ser>
        <c:dLbls>
          <c:dLblPos val="outEnd"/>
          <c:showLegendKey val="0"/>
          <c:showVal val="1"/>
          <c:showCatName val="0"/>
          <c:showSerName val="0"/>
          <c:showPercent val="0"/>
          <c:showBubbleSize val="0"/>
        </c:dLbls>
        <c:gapWidth val="182"/>
        <c:axId val="1508579807"/>
        <c:axId val="1508588927"/>
      </c:barChart>
      <c:catAx>
        <c:axId val="15085798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706D83"/>
                </a:solidFill>
                <a:latin typeface="+mn-lt"/>
                <a:ea typeface="+mn-ea"/>
                <a:cs typeface="+mn-cs"/>
              </a:defRPr>
            </a:pPr>
            <a:endParaRPr lang="en-DE"/>
          </a:p>
        </c:txPr>
        <c:crossAx val="1508588927"/>
        <c:crosses val="autoZero"/>
        <c:auto val="1"/>
        <c:lblAlgn val="ctr"/>
        <c:lblOffset val="100"/>
        <c:noMultiLvlLbl val="0"/>
      </c:catAx>
      <c:valAx>
        <c:axId val="1508588927"/>
        <c:scaling>
          <c:orientation val="minMax"/>
        </c:scaling>
        <c:delete val="1"/>
        <c:axPos val="b"/>
        <c:numFmt formatCode="General" sourceLinked="1"/>
        <c:majorTickMark val="none"/>
        <c:minorTickMark val="none"/>
        <c:tickLblPos val="nextTo"/>
        <c:crossAx val="15085798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Payment</c:v>
              </c:pt>
              <c:pt idx="1">
                <c:v>Transfer</c:v>
              </c:pt>
              <c:pt idx="2">
                <c:v>Deposit</c:v>
              </c:pt>
              <c:pt idx="3">
                <c:v>Withdrawal</c:v>
              </c:pt>
              <c:pt idx="4">
                <c:v>Loan Repayment</c:v>
              </c:pt>
              <c:pt idx="5">
                <c:v>Airtime</c:v>
              </c:pt>
            </c:strLit>
          </c:cat>
          <c:val>
            <c:numLit>
              <c:formatCode>General</c:formatCode>
              <c:ptCount val="6"/>
              <c:pt idx="0">
                <c:v>1213</c:v>
              </c:pt>
              <c:pt idx="1">
                <c:v>1193</c:v>
              </c:pt>
              <c:pt idx="2">
                <c:v>1189</c:v>
              </c:pt>
              <c:pt idx="3">
                <c:v>1143</c:v>
              </c:pt>
              <c:pt idx="4">
                <c:v>1132</c:v>
              </c:pt>
              <c:pt idx="5">
                <c:v>1130</c:v>
              </c:pt>
            </c:numLit>
          </c:val>
          <c:extLst>
            <c:ext xmlns:c16="http://schemas.microsoft.com/office/drawing/2014/chart" uri="{C3380CC4-5D6E-409C-BE32-E72D297353CC}">
              <c16:uniqueId val="{00000000-41A2-4AB0-882A-6971D580074B}"/>
            </c:ext>
          </c:extLst>
        </c:ser>
        <c:dLbls>
          <c:dLblPos val="outEnd"/>
          <c:showLegendKey val="0"/>
          <c:showVal val="1"/>
          <c:showCatName val="0"/>
          <c:showSerName val="0"/>
          <c:showPercent val="0"/>
          <c:showBubbleSize val="0"/>
        </c:dLbls>
        <c:gapWidth val="219"/>
        <c:overlap val="-27"/>
        <c:axId val="1508592767"/>
        <c:axId val="1508593247"/>
      </c:barChart>
      <c:catAx>
        <c:axId val="15085927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706D83"/>
                </a:solidFill>
                <a:latin typeface="+mn-lt"/>
                <a:ea typeface="+mn-ea"/>
                <a:cs typeface="+mn-cs"/>
              </a:defRPr>
            </a:pPr>
            <a:endParaRPr lang="en-DE"/>
          </a:p>
        </c:txPr>
        <c:crossAx val="1508593247"/>
        <c:crosses val="autoZero"/>
        <c:auto val="1"/>
        <c:lblAlgn val="ctr"/>
        <c:lblOffset val="100"/>
        <c:noMultiLvlLbl val="0"/>
      </c:catAx>
      <c:valAx>
        <c:axId val="1508593247"/>
        <c:scaling>
          <c:orientation val="minMax"/>
        </c:scaling>
        <c:delete val="1"/>
        <c:axPos val="l"/>
        <c:numFmt formatCode="General" sourceLinked="1"/>
        <c:majorTickMark val="none"/>
        <c:minorTickMark val="none"/>
        <c:tickLblPos val="nextTo"/>
        <c:crossAx val="1508592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Sheet1!$H$84:$H$91</c:f>
              <c:strCache>
                <c:ptCount val="8"/>
                <c:pt idx="0">
                  <c:v>Abuja</c:v>
                </c:pt>
                <c:pt idx="1">
                  <c:v>Benin City</c:v>
                </c:pt>
                <c:pt idx="2">
                  <c:v>Enugu</c:v>
                </c:pt>
                <c:pt idx="3">
                  <c:v>Ibadan</c:v>
                </c:pt>
                <c:pt idx="4">
                  <c:v>Kaduna</c:v>
                </c:pt>
                <c:pt idx="5">
                  <c:v>Kano</c:v>
                </c:pt>
                <c:pt idx="6">
                  <c:v>Lagos</c:v>
                </c:pt>
                <c:pt idx="7">
                  <c:v>Port Harcourt</c:v>
                </c:pt>
              </c:strCache>
            </c:strRef>
          </c:cat>
          <c:val>
            <c:numRef>
              <c:f>Sheet1!$I$84:$I$91</c:f>
              <c:numCache>
                <c:formatCode>General</c:formatCode>
                <c:ptCount val="8"/>
                <c:pt idx="0">
                  <c:v>869</c:v>
                </c:pt>
                <c:pt idx="1">
                  <c:v>901</c:v>
                </c:pt>
                <c:pt idx="2">
                  <c:v>903</c:v>
                </c:pt>
                <c:pt idx="3">
                  <c:v>872</c:v>
                </c:pt>
                <c:pt idx="4">
                  <c:v>893</c:v>
                </c:pt>
                <c:pt idx="5">
                  <c:v>911</c:v>
                </c:pt>
                <c:pt idx="6">
                  <c:v>833</c:v>
                </c:pt>
                <c:pt idx="7">
                  <c:v>818</c:v>
                </c:pt>
              </c:numCache>
            </c:numRef>
          </c:val>
          <c:extLst>
            <c:ext xmlns:c16="http://schemas.microsoft.com/office/drawing/2014/chart" uri="{C3380CC4-5D6E-409C-BE32-E72D297353CC}">
              <c16:uniqueId val="{00000000-D139-48B2-858A-1DD7583DDFBA}"/>
            </c:ext>
          </c:extLst>
        </c:ser>
        <c:ser>
          <c:idx val="1"/>
          <c:order val="1"/>
          <c:spPr>
            <a:solidFill>
              <a:srgbClr val="DDDCE4">
                <a:alpha val="38000"/>
              </a:srgbClr>
            </a:solidFill>
            <a:ln>
              <a:noFill/>
            </a:ln>
            <a:effectLst/>
          </c:spPr>
          <c:invertIfNegative val="0"/>
          <c:dLbls>
            <c:dLbl>
              <c:idx val="0"/>
              <c:tx>
                <c:rich>
                  <a:bodyPr/>
                  <a:lstStyle/>
                  <a:p>
                    <a:fld id="{22021CE4-A6D6-436B-B441-53741AA5C205}" type="CELLRANGE">
                      <a:rPr lang="en-US"/>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139-48B2-858A-1DD7583DDFBA}"/>
                </c:ext>
              </c:extLst>
            </c:dLbl>
            <c:dLbl>
              <c:idx val="1"/>
              <c:tx>
                <c:rich>
                  <a:bodyPr/>
                  <a:lstStyle/>
                  <a:p>
                    <a:fld id="{261E34F2-BCB1-4B83-80C4-2243FFDC4681}"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139-48B2-858A-1DD7583DDFBA}"/>
                </c:ext>
              </c:extLst>
            </c:dLbl>
            <c:dLbl>
              <c:idx val="2"/>
              <c:tx>
                <c:rich>
                  <a:bodyPr/>
                  <a:lstStyle/>
                  <a:p>
                    <a:fld id="{1355B7D3-F0A6-4A55-B5EE-F0C52A36B020}"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139-48B2-858A-1DD7583DDFBA}"/>
                </c:ext>
              </c:extLst>
            </c:dLbl>
            <c:dLbl>
              <c:idx val="3"/>
              <c:tx>
                <c:rich>
                  <a:bodyPr/>
                  <a:lstStyle/>
                  <a:p>
                    <a:fld id="{E837BB41-967D-4009-8C82-D4C2CDAF2D39}"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139-48B2-858A-1DD7583DDFBA}"/>
                </c:ext>
              </c:extLst>
            </c:dLbl>
            <c:dLbl>
              <c:idx val="4"/>
              <c:tx>
                <c:rich>
                  <a:bodyPr/>
                  <a:lstStyle/>
                  <a:p>
                    <a:fld id="{D402395E-2F89-43F7-86C1-BD7B4BF57190}"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139-48B2-858A-1DD7583DDFBA}"/>
                </c:ext>
              </c:extLst>
            </c:dLbl>
            <c:dLbl>
              <c:idx val="5"/>
              <c:tx>
                <c:rich>
                  <a:bodyPr/>
                  <a:lstStyle/>
                  <a:p>
                    <a:fld id="{F68385B2-AB0C-4D9B-9C7D-B4033E6F11D7}"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139-48B2-858A-1DD7583DDFBA}"/>
                </c:ext>
              </c:extLst>
            </c:dLbl>
            <c:dLbl>
              <c:idx val="6"/>
              <c:tx>
                <c:rich>
                  <a:bodyPr/>
                  <a:lstStyle/>
                  <a:p>
                    <a:fld id="{6F15B15B-CF33-4612-97E4-1893F3D2B53C}"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D139-48B2-858A-1DD7583DDFBA}"/>
                </c:ext>
              </c:extLst>
            </c:dLbl>
            <c:dLbl>
              <c:idx val="7"/>
              <c:tx>
                <c:rich>
                  <a:bodyPr/>
                  <a:lstStyle/>
                  <a:p>
                    <a:fld id="{EA9E9565-3B7C-4630-97F0-E7A714F1C389}" type="CELLRANGE">
                      <a:rPr lang="en-DE"/>
                      <a:pPr/>
                      <a:t>[CELLRANGE]</a:t>
                    </a:fld>
                    <a:endParaRPr lang="en-DE"/>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D139-48B2-858A-1DD7583DDFB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Sheet1!$H$84:$H$91</c:f>
              <c:strCache>
                <c:ptCount val="8"/>
                <c:pt idx="0">
                  <c:v>Abuja</c:v>
                </c:pt>
                <c:pt idx="1">
                  <c:v>Benin City</c:v>
                </c:pt>
                <c:pt idx="2">
                  <c:v>Enugu</c:v>
                </c:pt>
                <c:pt idx="3">
                  <c:v>Ibadan</c:v>
                </c:pt>
                <c:pt idx="4">
                  <c:v>Kaduna</c:v>
                </c:pt>
                <c:pt idx="5">
                  <c:v>Kano</c:v>
                </c:pt>
                <c:pt idx="6">
                  <c:v>Lagos</c:v>
                </c:pt>
                <c:pt idx="7">
                  <c:v>Port Harcourt</c:v>
                </c:pt>
              </c:strCache>
            </c:strRef>
          </c:cat>
          <c:val>
            <c:numRef>
              <c:f>Sheet1!$J$84:$J$91</c:f>
              <c:numCache>
                <c:formatCode>General</c:formatCode>
                <c:ptCount val="8"/>
                <c:pt idx="0">
                  <c:v>224.20000000000005</c:v>
                </c:pt>
                <c:pt idx="1">
                  <c:v>192.20000000000005</c:v>
                </c:pt>
                <c:pt idx="2">
                  <c:v>190.20000000000005</c:v>
                </c:pt>
                <c:pt idx="3">
                  <c:v>221.20000000000005</c:v>
                </c:pt>
                <c:pt idx="4">
                  <c:v>200.20000000000005</c:v>
                </c:pt>
                <c:pt idx="5">
                  <c:v>182.20000000000005</c:v>
                </c:pt>
                <c:pt idx="6">
                  <c:v>260.20000000000005</c:v>
                </c:pt>
                <c:pt idx="7">
                  <c:v>275.20000000000005</c:v>
                </c:pt>
              </c:numCache>
            </c:numRef>
          </c:val>
          <c:extLst>
            <c:ext xmlns:c15="http://schemas.microsoft.com/office/drawing/2012/chart" uri="{02D57815-91ED-43cb-92C2-25804820EDAC}">
              <c15:datalabelsRange>
                <c15:f>Sheet1!$I$84:$I$91</c15:f>
                <c15:dlblRangeCache>
                  <c:ptCount val="8"/>
                  <c:pt idx="0">
                    <c:v>869</c:v>
                  </c:pt>
                  <c:pt idx="1">
                    <c:v>901</c:v>
                  </c:pt>
                  <c:pt idx="2">
                    <c:v>903</c:v>
                  </c:pt>
                  <c:pt idx="3">
                    <c:v>872</c:v>
                  </c:pt>
                  <c:pt idx="4">
                    <c:v>893</c:v>
                  </c:pt>
                  <c:pt idx="5">
                    <c:v>911</c:v>
                  </c:pt>
                  <c:pt idx="6">
                    <c:v>833</c:v>
                  </c:pt>
                  <c:pt idx="7">
                    <c:v>818</c:v>
                  </c:pt>
                </c15:dlblRangeCache>
              </c15:datalabelsRange>
            </c:ext>
            <c:ext xmlns:c16="http://schemas.microsoft.com/office/drawing/2014/chart" uri="{C3380CC4-5D6E-409C-BE32-E72D297353CC}">
              <c16:uniqueId val="{00000009-D139-48B2-858A-1DD7583DDFBA}"/>
            </c:ext>
          </c:extLst>
        </c:ser>
        <c:dLbls>
          <c:dLblPos val="ctr"/>
          <c:showLegendKey val="0"/>
          <c:showVal val="1"/>
          <c:showCatName val="0"/>
          <c:showSerName val="0"/>
          <c:showPercent val="0"/>
          <c:showBubbleSize val="0"/>
        </c:dLbls>
        <c:gapWidth val="150"/>
        <c:overlap val="100"/>
        <c:axId val="1508575487"/>
        <c:axId val="1508582207"/>
      </c:barChart>
      <c:catAx>
        <c:axId val="1508575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706D83"/>
                </a:solidFill>
                <a:latin typeface="+mn-lt"/>
                <a:ea typeface="+mn-ea"/>
                <a:cs typeface="+mn-cs"/>
              </a:defRPr>
            </a:pPr>
            <a:endParaRPr lang="en-DE"/>
          </a:p>
        </c:txPr>
        <c:crossAx val="1508582207"/>
        <c:crosses val="autoZero"/>
        <c:auto val="1"/>
        <c:lblAlgn val="ctr"/>
        <c:lblOffset val="100"/>
        <c:noMultiLvlLbl val="0"/>
      </c:catAx>
      <c:valAx>
        <c:axId val="1508582207"/>
        <c:scaling>
          <c:orientation val="minMax"/>
        </c:scaling>
        <c:delete val="1"/>
        <c:axPos val="b"/>
        <c:numFmt formatCode="General" sourceLinked="1"/>
        <c:majorTickMark val="none"/>
        <c:minorTickMark val="none"/>
        <c:tickLblPos val="nextTo"/>
        <c:crossAx val="150857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44425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Kano</c:v>
              </c:pt>
              <c:pt idx="1">
                <c:v>Enugu</c:v>
              </c:pt>
              <c:pt idx="2">
                <c:v>Benin City</c:v>
              </c:pt>
              <c:pt idx="3">
                <c:v>Kaduna</c:v>
              </c:pt>
              <c:pt idx="4">
                <c:v>Ibadan</c:v>
              </c:pt>
              <c:pt idx="5">
                <c:v>Abuja</c:v>
              </c:pt>
              <c:pt idx="6">
                <c:v>Lagos</c:v>
              </c:pt>
              <c:pt idx="7">
                <c:v>Port Harcourt</c:v>
              </c:pt>
            </c:strLit>
          </c:cat>
          <c:val>
            <c:numLit>
              <c:formatCode>General</c:formatCode>
              <c:ptCount val="8"/>
              <c:pt idx="0">
                <c:v>911</c:v>
              </c:pt>
              <c:pt idx="1">
                <c:v>903</c:v>
              </c:pt>
              <c:pt idx="2">
                <c:v>901</c:v>
              </c:pt>
              <c:pt idx="3">
                <c:v>893</c:v>
              </c:pt>
              <c:pt idx="4">
                <c:v>872</c:v>
              </c:pt>
              <c:pt idx="5">
                <c:v>869</c:v>
              </c:pt>
              <c:pt idx="6">
                <c:v>833</c:v>
              </c:pt>
              <c:pt idx="7">
                <c:v>818</c:v>
              </c:pt>
            </c:numLit>
          </c:val>
          <c:extLst>
            <c:ext xmlns:c16="http://schemas.microsoft.com/office/drawing/2014/chart" uri="{C3380CC4-5D6E-409C-BE32-E72D297353CC}">
              <c16:uniqueId val="{00000000-ABE0-48C9-96EF-0A6D3C18F449}"/>
            </c:ext>
          </c:extLst>
        </c:ser>
        <c:dLbls>
          <c:dLblPos val="outEnd"/>
          <c:showLegendKey val="0"/>
          <c:showVal val="1"/>
          <c:showCatName val="0"/>
          <c:showSerName val="0"/>
          <c:showPercent val="0"/>
          <c:showBubbleSize val="0"/>
        </c:dLbls>
        <c:gapWidth val="150"/>
        <c:overlap val="-27"/>
        <c:axId val="1508571167"/>
        <c:axId val="1508571647"/>
      </c:barChart>
      <c:catAx>
        <c:axId val="15085711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706D83"/>
                </a:solidFill>
                <a:latin typeface="+mn-lt"/>
                <a:ea typeface="+mn-ea"/>
                <a:cs typeface="+mn-cs"/>
              </a:defRPr>
            </a:pPr>
            <a:endParaRPr lang="en-DE"/>
          </a:p>
        </c:txPr>
        <c:crossAx val="1508571647"/>
        <c:crosses val="autoZero"/>
        <c:auto val="1"/>
        <c:lblAlgn val="ctr"/>
        <c:lblOffset val="100"/>
        <c:noMultiLvlLbl val="0"/>
      </c:catAx>
      <c:valAx>
        <c:axId val="1508571647"/>
        <c:scaling>
          <c:orientation val="minMax"/>
        </c:scaling>
        <c:delete val="1"/>
        <c:axPos val="l"/>
        <c:numFmt formatCode="General" sourceLinked="1"/>
        <c:majorTickMark val="none"/>
        <c:minorTickMark val="none"/>
        <c:tickLblPos val="nextTo"/>
        <c:crossAx val="150857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Dataset.xlsx]Sheet1!PivotTable11</c:name>
    <c:fmtId val="18"/>
  </c:pivotSource>
  <c:chart>
    <c:autoTitleDeleted val="1"/>
    <c:pivotFmts>
      <c:pivotFmt>
        <c:idx val="0"/>
        <c:spPr>
          <a:solidFill>
            <a:schemeClr val="accent1"/>
          </a:solidFill>
          <a:ln w="12700" cap="rnd">
            <a:solidFill>
              <a:srgbClr val="444256"/>
            </a:solidFill>
            <a:prstDash val="solid"/>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444256"/>
            </a:solidFill>
            <a:prstDash val="solid"/>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solidFill>
              <a:srgbClr val="444256"/>
            </a:solidFill>
            <a:prstDash val="solid"/>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444256"/>
            </a:solidFill>
            <a:prstDash val="solid"/>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ln w="12700" cap="rnd">
            <a:solidFill>
              <a:srgbClr val="FF6B6B"/>
            </a:solidFill>
            <a:prstDash val="solid"/>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Sheet1!$B$91</c:f>
              <c:strCache>
                <c:ptCount val="1"/>
                <c:pt idx="0">
                  <c:v>Total</c:v>
                </c:pt>
              </c:strCache>
            </c:strRef>
          </c:tx>
          <c:spPr>
            <a:ln w="12700" cap="rnd">
              <a:solidFill>
                <a:srgbClr val="FF6B6B"/>
              </a:solidFill>
              <a:prstDash val="solid"/>
              <a:round/>
            </a:ln>
            <a:effectLst/>
          </c:spPr>
          <c:marker>
            <c:symbol val="circle"/>
            <c:size val="8"/>
            <c:spPr>
              <a:solidFill>
                <a:srgbClr val="FF6B6B"/>
              </a:solidFill>
              <a:ln w="9525">
                <a:noFill/>
              </a:ln>
              <a:effectLst/>
            </c:spPr>
          </c:marker>
          <c:cat>
            <c:strRef>
              <c:f>Sheet1!$A$92:$A$104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Sheet1!$B$92:$B$104</c:f>
              <c:numCache>
                <c:formatCode>General</c:formatCode>
                <c:ptCount val="12"/>
                <c:pt idx="0">
                  <c:v>628</c:v>
                </c:pt>
                <c:pt idx="1">
                  <c:v>549</c:v>
                </c:pt>
                <c:pt idx="2">
                  <c:v>611</c:v>
                </c:pt>
                <c:pt idx="3">
                  <c:v>556</c:v>
                </c:pt>
                <c:pt idx="4">
                  <c:v>611</c:v>
                </c:pt>
                <c:pt idx="5">
                  <c:v>557</c:v>
                </c:pt>
                <c:pt idx="6">
                  <c:v>615</c:v>
                </c:pt>
                <c:pt idx="7">
                  <c:v>592</c:v>
                </c:pt>
                <c:pt idx="8">
                  <c:v>589</c:v>
                </c:pt>
                <c:pt idx="9">
                  <c:v>575</c:v>
                </c:pt>
                <c:pt idx="10">
                  <c:v>546</c:v>
                </c:pt>
                <c:pt idx="11">
                  <c:v>571</c:v>
                </c:pt>
              </c:numCache>
            </c:numRef>
          </c:val>
          <c:smooth val="1"/>
          <c:extLst>
            <c:ext xmlns:c16="http://schemas.microsoft.com/office/drawing/2014/chart" uri="{C3380CC4-5D6E-409C-BE32-E72D297353CC}">
              <c16:uniqueId val="{00000000-99E4-44EA-B30E-1CE9378279FD}"/>
            </c:ext>
          </c:extLst>
        </c:ser>
        <c:dLbls>
          <c:showLegendKey val="0"/>
          <c:showVal val="0"/>
          <c:showCatName val="0"/>
          <c:showSerName val="0"/>
          <c:showPercent val="0"/>
          <c:showBubbleSize val="0"/>
        </c:dLbls>
        <c:marker val="1"/>
        <c:smooth val="0"/>
        <c:axId val="1280543408"/>
        <c:axId val="1280549648"/>
      </c:lineChart>
      <c:catAx>
        <c:axId val="12805434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80549648"/>
        <c:crosses val="autoZero"/>
        <c:auto val="1"/>
        <c:lblAlgn val="ctr"/>
        <c:lblOffset val="100"/>
        <c:noMultiLvlLbl val="0"/>
      </c:catAx>
      <c:valAx>
        <c:axId val="1280549648"/>
        <c:scaling>
          <c:orientation val="minMax"/>
        </c:scaling>
        <c:delete val="1"/>
        <c:axPos val="l"/>
        <c:numFmt formatCode="General" sourceLinked="1"/>
        <c:majorTickMark val="none"/>
        <c:minorTickMark val="none"/>
        <c:tickLblPos val="nextTo"/>
        <c:crossAx val="1280543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Dataset.xlsx]Sheet1!PivotTable12</c:name>
    <c:fmtId val="12"/>
  </c:pivotSource>
  <c:chart>
    <c:autoTitleDeleted val="1"/>
    <c:pivotFmts>
      <c:pivotFmt>
        <c:idx val="0"/>
        <c:spPr>
          <a:solidFill>
            <a:schemeClr val="accent1"/>
          </a:solidFill>
          <a:ln w="12700" cap="rnd">
            <a:solidFill>
              <a:srgbClr val="444256"/>
            </a:solidFill>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rgbClr val="444256"/>
            </a:solidFill>
            <a:round/>
          </a:ln>
          <a:effectLst/>
        </c:spPr>
        <c:marker>
          <c:symbol val="circle"/>
          <c:size val="5"/>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cap="rnd">
            <a:solidFill>
              <a:srgbClr val="444256"/>
            </a:solidFill>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444256"/>
            </a:solidFill>
            <a:round/>
          </a:ln>
          <a:effectLst/>
        </c:spPr>
        <c:marker>
          <c:symbol val="circle"/>
          <c:size val="8"/>
          <c:spPr>
            <a:solidFill>
              <a:srgbClr val="44425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ln w="12700" cap="rnd">
            <a:solidFill>
              <a:srgbClr val="FF6B6B"/>
            </a:solidFill>
            <a:round/>
          </a:ln>
          <a:effectLst/>
        </c:spPr>
        <c:marker>
          <c:symbol val="circle"/>
          <c:size val="8"/>
          <c:spPr>
            <a:solidFill>
              <a:srgbClr val="FF6B6B"/>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Sheet1!$B$108</c:f>
              <c:strCache>
                <c:ptCount val="1"/>
                <c:pt idx="0">
                  <c:v>Total</c:v>
                </c:pt>
              </c:strCache>
            </c:strRef>
          </c:tx>
          <c:spPr>
            <a:ln w="12700" cap="rnd">
              <a:solidFill>
                <a:srgbClr val="FF6B6B"/>
              </a:solidFill>
              <a:round/>
            </a:ln>
            <a:effectLst/>
          </c:spPr>
          <c:marker>
            <c:symbol val="circle"/>
            <c:size val="8"/>
            <c:spPr>
              <a:solidFill>
                <a:srgbClr val="FF6B6B"/>
              </a:solidFill>
              <a:ln w="9525">
                <a:noFill/>
              </a:ln>
              <a:effectLst/>
            </c:spPr>
          </c:marker>
          <c:cat>
            <c:strRef>
              <c:f>Sheet1!$A$109:$A$121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Sheet1!$B$109:$B$121</c:f>
              <c:numCache>
                <c:formatCode>[&gt;=1000000]\₦0.0,,"M";[&gt;=1000]\₦0.0,"K";0</c:formatCode>
                <c:ptCount val="12"/>
                <c:pt idx="0">
                  <c:v>6295519.5800000001</c:v>
                </c:pt>
                <c:pt idx="1">
                  <c:v>5185607.13</c:v>
                </c:pt>
                <c:pt idx="2">
                  <c:v>6305894.0099999998</c:v>
                </c:pt>
                <c:pt idx="3">
                  <c:v>5814398.79</c:v>
                </c:pt>
                <c:pt idx="4">
                  <c:v>6470253.7199999997</c:v>
                </c:pt>
                <c:pt idx="5">
                  <c:v>5462693.5300000003</c:v>
                </c:pt>
                <c:pt idx="6">
                  <c:v>6480705.3899999997</c:v>
                </c:pt>
                <c:pt idx="7">
                  <c:v>5902715.6500000004</c:v>
                </c:pt>
                <c:pt idx="8">
                  <c:v>6220868.2800000003</c:v>
                </c:pt>
                <c:pt idx="9">
                  <c:v>5572872.1799999997</c:v>
                </c:pt>
                <c:pt idx="10">
                  <c:v>5442899.6500000004</c:v>
                </c:pt>
                <c:pt idx="11">
                  <c:v>5860503.8899999997</c:v>
                </c:pt>
              </c:numCache>
            </c:numRef>
          </c:val>
          <c:smooth val="1"/>
          <c:extLst>
            <c:ext xmlns:c16="http://schemas.microsoft.com/office/drawing/2014/chart" uri="{C3380CC4-5D6E-409C-BE32-E72D297353CC}">
              <c16:uniqueId val="{00000000-F770-42C3-A17F-47F416B9729C}"/>
            </c:ext>
          </c:extLst>
        </c:ser>
        <c:dLbls>
          <c:showLegendKey val="0"/>
          <c:showVal val="0"/>
          <c:showCatName val="0"/>
          <c:showSerName val="0"/>
          <c:showPercent val="0"/>
          <c:showBubbleSize val="0"/>
        </c:dLbls>
        <c:marker val="1"/>
        <c:smooth val="0"/>
        <c:axId val="1261677952"/>
        <c:axId val="1261676512"/>
      </c:lineChart>
      <c:catAx>
        <c:axId val="12616779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61676512"/>
        <c:crosses val="autoZero"/>
        <c:auto val="1"/>
        <c:lblAlgn val="ctr"/>
        <c:lblOffset val="100"/>
        <c:noMultiLvlLbl val="0"/>
      </c:catAx>
      <c:valAx>
        <c:axId val="1261676512"/>
        <c:scaling>
          <c:orientation val="minMax"/>
        </c:scaling>
        <c:delete val="1"/>
        <c:axPos val="l"/>
        <c:numFmt formatCode="[&gt;=1000000]\₦0.0,,&quot;M&quot;;[&gt;=1000]\₦0.0,&quot;K&quot;;0" sourceLinked="1"/>
        <c:majorTickMark val="none"/>
        <c:minorTickMark val="none"/>
        <c:tickLblPos val="nextTo"/>
        <c:crossAx val="1261677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Dataset.xlsx]Sheet1!PivotTable3</c:name>
    <c:fmtId val="7"/>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D67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Sheet1!$B$22</c:f>
              <c:strCache>
                <c:ptCount val="1"/>
                <c:pt idx="0">
                  <c:v>Total</c:v>
                </c:pt>
              </c:strCache>
            </c:strRef>
          </c:tx>
          <c:spPr>
            <a:solidFill>
              <a:srgbClr val="6D67A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Sheet1!$A$23:$A$29</c:f>
              <c:strCache>
                <c:ptCount val="6"/>
                <c:pt idx="0">
                  <c:v>Payment</c:v>
                </c:pt>
                <c:pt idx="1">
                  <c:v>Transfer</c:v>
                </c:pt>
                <c:pt idx="2">
                  <c:v>Deposit</c:v>
                </c:pt>
                <c:pt idx="3">
                  <c:v>Withdrawal</c:v>
                </c:pt>
                <c:pt idx="4">
                  <c:v>Loan Repayment</c:v>
                </c:pt>
                <c:pt idx="5">
                  <c:v>Airtime</c:v>
                </c:pt>
              </c:strCache>
            </c:strRef>
          </c:cat>
          <c:val>
            <c:numRef>
              <c:f>Sheet1!$B$23:$B$29</c:f>
              <c:numCache>
                <c:formatCode>0</c:formatCode>
                <c:ptCount val="6"/>
                <c:pt idx="0">
                  <c:v>1213</c:v>
                </c:pt>
                <c:pt idx="1">
                  <c:v>1193</c:v>
                </c:pt>
                <c:pt idx="2">
                  <c:v>1189</c:v>
                </c:pt>
                <c:pt idx="3">
                  <c:v>1143</c:v>
                </c:pt>
                <c:pt idx="4">
                  <c:v>1132</c:v>
                </c:pt>
                <c:pt idx="5">
                  <c:v>1130</c:v>
                </c:pt>
              </c:numCache>
            </c:numRef>
          </c:val>
          <c:extLst>
            <c:ext xmlns:c16="http://schemas.microsoft.com/office/drawing/2014/chart" uri="{C3380CC4-5D6E-409C-BE32-E72D297353CC}">
              <c16:uniqueId val="{00000000-A5CD-4774-BCBC-91D71BEB706A}"/>
            </c:ext>
          </c:extLst>
        </c:ser>
        <c:dLbls>
          <c:showLegendKey val="0"/>
          <c:showVal val="0"/>
          <c:showCatName val="0"/>
          <c:showSerName val="0"/>
          <c:showPercent val="0"/>
          <c:showBubbleSize val="0"/>
        </c:dLbls>
        <c:gapWidth val="150"/>
        <c:overlap val="-27"/>
        <c:axId val="1433680112"/>
        <c:axId val="1433671472"/>
      </c:barChart>
      <c:catAx>
        <c:axId val="143368011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433671472"/>
        <c:crosses val="autoZero"/>
        <c:auto val="1"/>
        <c:lblAlgn val="ctr"/>
        <c:lblOffset val="100"/>
        <c:noMultiLvlLbl val="0"/>
      </c:catAx>
      <c:valAx>
        <c:axId val="1433671472"/>
        <c:scaling>
          <c:orientation val="minMax"/>
        </c:scaling>
        <c:delete val="1"/>
        <c:axPos val="l"/>
        <c:numFmt formatCode="0" sourceLinked="1"/>
        <c:majorTickMark val="none"/>
        <c:minorTickMark val="none"/>
        <c:tickLblPos val="nextTo"/>
        <c:crossAx val="1433680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Dataset.xlsx]Sheet1!PivotTable14</c:name>
    <c:fmtId val="13"/>
  </c:pivotSource>
  <c:chart>
    <c:autoTitleDeleted val="1"/>
    <c:pivotFmts>
      <c:pivotFmt>
        <c:idx val="0"/>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42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D67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Sheet1!$G$22</c:f>
              <c:strCache>
                <c:ptCount val="1"/>
                <c:pt idx="0">
                  <c:v>Total</c:v>
                </c:pt>
              </c:strCache>
            </c:strRef>
          </c:tx>
          <c:spPr>
            <a:solidFill>
              <a:srgbClr val="6D67A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Sheet1!$F$23:$F$29</c:f>
              <c:strCache>
                <c:ptCount val="6"/>
                <c:pt idx="0">
                  <c:v>Loan Repayment</c:v>
                </c:pt>
                <c:pt idx="1">
                  <c:v>Withdrawal</c:v>
                </c:pt>
                <c:pt idx="2">
                  <c:v>Airtime</c:v>
                </c:pt>
                <c:pt idx="3">
                  <c:v>Deposit</c:v>
                </c:pt>
                <c:pt idx="4">
                  <c:v>Payment</c:v>
                </c:pt>
                <c:pt idx="5">
                  <c:v>Transfer</c:v>
                </c:pt>
              </c:strCache>
            </c:strRef>
          </c:cat>
          <c:val>
            <c:numRef>
              <c:f>Sheet1!$G$23:$G$29</c:f>
              <c:numCache>
                <c:formatCode>[&gt;=1000000]\₦0.0,,"M";[&gt;=1000]\₦0.0,"K";0</c:formatCode>
                <c:ptCount val="6"/>
                <c:pt idx="0">
                  <c:v>11259190.039999999</c:v>
                </c:pt>
                <c:pt idx="1">
                  <c:v>11333642.73</c:v>
                </c:pt>
                <c:pt idx="2">
                  <c:v>11583654.59</c:v>
                </c:pt>
                <c:pt idx="3">
                  <c:v>11993199.66</c:v>
                </c:pt>
                <c:pt idx="4">
                  <c:v>12336438.869999999</c:v>
                </c:pt>
                <c:pt idx="5">
                  <c:v>12508805.91</c:v>
                </c:pt>
              </c:numCache>
            </c:numRef>
          </c:val>
          <c:extLst>
            <c:ext xmlns:c16="http://schemas.microsoft.com/office/drawing/2014/chart" uri="{C3380CC4-5D6E-409C-BE32-E72D297353CC}">
              <c16:uniqueId val="{00000000-C598-4533-88B8-AD6EA779F4A0}"/>
            </c:ext>
          </c:extLst>
        </c:ser>
        <c:dLbls>
          <c:dLblPos val="outEnd"/>
          <c:showLegendKey val="0"/>
          <c:showVal val="1"/>
          <c:showCatName val="0"/>
          <c:showSerName val="0"/>
          <c:showPercent val="0"/>
          <c:showBubbleSize val="0"/>
        </c:dLbls>
        <c:gapWidth val="100"/>
        <c:axId val="1261684672"/>
        <c:axId val="1261691392"/>
      </c:barChart>
      <c:catAx>
        <c:axId val="12616846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rgbClr val="5A586C"/>
                </a:solidFill>
                <a:latin typeface="+mn-lt"/>
                <a:ea typeface="+mn-ea"/>
                <a:cs typeface="+mn-cs"/>
              </a:defRPr>
            </a:pPr>
            <a:endParaRPr lang="en-DE"/>
          </a:p>
        </c:txPr>
        <c:crossAx val="1261691392"/>
        <c:crosses val="autoZero"/>
        <c:auto val="1"/>
        <c:lblAlgn val="ctr"/>
        <c:lblOffset val="100"/>
        <c:noMultiLvlLbl val="0"/>
      </c:catAx>
      <c:valAx>
        <c:axId val="1261691392"/>
        <c:scaling>
          <c:orientation val="minMax"/>
        </c:scaling>
        <c:delete val="1"/>
        <c:axPos val="b"/>
        <c:numFmt formatCode="[&gt;=1000000]\₦0.0,,&quot;M&quot;;[&gt;=1000]\₦0.0,&quot;K&quot;;0" sourceLinked="1"/>
        <c:majorTickMark val="none"/>
        <c:minorTickMark val="none"/>
        <c:tickLblPos val="nextTo"/>
        <c:crossAx val="1261684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[Nigerian Fintech Dataset.xlsx]Sheet1!PivotTable10</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256"/>
          </a:solidFill>
          <a:ln w="19050">
            <a:noFill/>
          </a:ln>
          <a:effectLst/>
        </c:spPr>
      </c:pivotFmt>
      <c:pivotFmt>
        <c:idx val="2"/>
        <c:spPr>
          <a:solidFill>
            <a:srgbClr val="706D83"/>
          </a:solidFill>
          <a:ln w="19050">
            <a:noFill/>
          </a:ln>
          <a:effectLst/>
        </c:spPr>
      </c:pivotFmt>
      <c:pivotFmt>
        <c:idx val="3"/>
        <c:spPr>
          <a:solidFill>
            <a:srgbClr val="C9C7D5"/>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6D83"/>
          </a:solidFill>
          <a:ln w="19050">
            <a:noFill/>
          </a:ln>
          <a:effectLst/>
        </c:spPr>
      </c:pivotFmt>
      <c:pivotFmt>
        <c:idx val="6"/>
        <c:spPr>
          <a:solidFill>
            <a:srgbClr val="C9C7D5"/>
          </a:solidFill>
          <a:ln w="19050">
            <a:noFill/>
          </a:ln>
          <a:effectLst/>
        </c:spPr>
      </c:pivotFmt>
      <c:pivotFmt>
        <c:idx val="7"/>
        <c:spPr>
          <a:solidFill>
            <a:srgbClr val="444256"/>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6D83"/>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9C7D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6D83"/>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9C7D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444256"/>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6B6B"/>
          </a:solidFill>
          <a:ln w="19050">
            <a:noFill/>
          </a:ln>
          <a:effectLst/>
        </c:spPr>
        <c:dLbl>
          <c:idx val="0"/>
          <c:layout>
            <c:manualLayout>
              <c:x val="-0.10338173310278209"/>
              <c:y val="-0.191314227179449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145"/>
          </a:solidFill>
          <a:ln w="19050">
            <a:noFill/>
          </a:ln>
          <a:effectLst/>
        </c:spPr>
        <c:dLbl>
          <c:idx val="0"/>
          <c:layout>
            <c:manualLayout>
              <c:x val="8.3076943204589512E-2"/>
              <c:y val="-0.159451199807956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D67AB"/>
          </a:solidFill>
          <a:ln w="19050">
            <a:noFill/>
          </a:ln>
          <a:effectLst/>
        </c:spPr>
        <c:dLbl>
          <c:idx val="0"/>
          <c:layout>
            <c:manualLayout>
              <c:x val="0.13846157200764919"/>
              <c:y val="5.55428401488721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88365147306601E-2"/>
          <c:y val="0.18878495645034052"/>
          <c:w val="0.55003695942748865"/>
          <c:h val="0.72893242134785774"/>
        </c:manualLayout>
      </c:layout>
      <c:doughnutChart>
        <c:varyColors val="1"/>
        <c:ser>
          <c:idx val="0"/>
          <c:order val="0"/>
          <c:tx>
            <c:strRef>
              <c:f>Sheet1!$B$83</c:f>
              <c:strCache>
                <c:ptCount val="1"/>
                <c:pt idx="0">
                  <c:v>Total</c:v>
                </c:pt>
              </c:strCache>
            </c:strRef>
          </c:tx>
          <c:spPr>
            <a:ln>
              <a:noFill/>
            </a:ln>
          </c:spPr>
          <c:dPt>
            <c:idx val="0"/>
            <c:bubble3D val="0"/>
            <c:spPr>
              <a:solidFill>
                <a:srgbClr val="FF6B6B"/>
              </a:solidFill>
              <a:ln w="19050">
                <a:noFill/>
              </a:ln>
              <a:effectLst/>
            </c:spPr>
            <c:extLst>
              <c:ext xmlns:c16="http://schemas.microsoft.com/office/drawing/2014/chart" uri="{C3380CC4-5D6E-409C-BE32-E72D297353CC}">
                <c16:uniqueId val="{00000001-00ED-4565-8A4E-2CCE8DA49AF6}"/>
              </c:ext>
            </c:extLst>
          </c:dPt>
          <c:dPt>
            <c:idx val="1"/>
            <c:bubble3D val="0"/>
            <c:spPr>
              <a:solidFill>
                <a:srgbClr val="FFC145"/>
              </a:solidFill>
              <a:ln w="19050">
                <a:noFill/>
              </a:ln>
              <a:effectLst/>
            </c:spPr>
            <c:extLst>
              <c:ext xmlns:c16="http://schemas.microsoft.com/office/drawing/2014/chart" uri="{C3380CC4-5D6E-409C-BE32-E72D297353CC}">
                <c16:uniqueId val="{00000003-00ED-4565-8A4E-2CCE8DA49AF6}"/>
              </c:ext>
            </c:extLst>
          </c:dPt>
          <c:dPt>
            <c:idx val="2"/>
            <c:bubble3D val="0"/>
            <c:spPr>
              <a:solidFill>
                <a:srgbClr val="6D67AB"/>
              </a:solidFill>
              <a:ln w="19050">
                <a:noFill/>
              </a:ln>
              <a:effectLst/>
            </c:spPr>
            <c:extLst>
              <c:ext xmlns:c16="http://schemas.microsoft.com/office/drawing/2014/chart" uri="{C3380CC4-5D6E-409C-BE32-E72D297353CC}">
                <c16:uniqueId val="{00000005-00ED-4565-8A4E-2CCE8DA49AF6}"/>
              </c:ext>
            </c:extLst>
          </c:dPt>
          <c:dLbls>
            <c:dLbl>
              <c:idx val="0"/>
              <c:layout>
                <c:manualLayout>
                  <c:x val="-0.10338173310278209"/>
                  <c:y val="-0.19131422717944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ED-4565-8A4E-2CCE8DA49AF6}"/>
                </c:ext>
              </c:extLst>
            </c:dLbl>
            <c:dLbl>
              <c:idx val="1"/>
              <c:layout>
                <c:manualLayout>
                  <c:x val="8.3076943204589512E-2"/>
                  <c:y val="-0.15945119980795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ED-4565-8A4E-2CCE8DA49AF6}"/>
                </c:ext>
              </c:extLst>
            </c:dLbl>
            <c:dLbl>
              <c:idx val="2"/>
              <c:layout>
                <c:manualLayout>
                  <c:x val="0.13846157200764919"/>
                  <c:y val="5.55428401488721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ED-4565-8A4E-2CCE8DA49AF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1"/>
            <c:leaderLines>
              <c:spPr>
                <a:ln w="15875" cap="flat" cmpd="sng" algn="ctr">
                  <a:solidFill>
                    <a:schemeClr val="tx1">
                      <a:lumMod val="35000"/>
                      <a:lumOff val="65000"/>
                    </a:schemeClr>
                  </a:solidFill>
                  <a:prstDash val="sysDash"/>
                  <a:round/>
                </a:ln>
                <a:effectLst/>
              </c:spPr>
            </c:leaderLines>
            <c:extLst>
              <c:ext xmlns:c15="http://schemas.microsoft.com/office/drawing/2012/chart" uri="{CE6537A1-D6FC-4f65-9D91-7224C49458BB}"/>
            </c:extLst>
          </c:dLbls>
          <c:cat>
            <c:strRef>
              <c:f>Sheet1!$A$84:$A$87</c:f>
              <c:strCache>
                <c:ptCount val="3"/>
                <c:pt idx="0">
                  <c:v>Failed</c:v>
                </c:pt>
                <c:pt idx="1">
                  <c:v>Pending</c:v>
                </c:pt>
                <c:pt idx="2">
                  <c:v>Successful</c:v>
                </c:pt>
              </c:strCache>
            </c:strRef>
          </c:cat>
          <c:val>
            <c:numRef>
              <c:f>Sheet1!$B$84:$B$87</c:f>
              <c:numCache>
                <c:formatCode>0.0%</c:formatCode>
                <c:ptCount val="3"/>
                <c:pt idx="0">
                  <c:v>0.10299999999999999</c:v>
                </c:pt>
                <c:pt idx="1">
                  <c:v>4.9142857142857141E-2</c:v>
                </c:pt>
                <c:pt idx="2">
                  <c:v>0.84785714285714286</c:v>
                </c:pt>
              </c:numCache>
            </c:numRef>
          </c:val>
          <c:extLst>
            <c:ext xmlns:c16="http://schemas.microsoft.com/office/drawing/2014/chart" uri="{C3380CC4-5D6E-409C-BE32-E72D297353CC}">
              <c16:uniqueId val="{00000006-00ED-4565-8A4E-2CCE8DA49AF6}"/>
            </c:ext>
          </c:extLst>
        </c:ser>
        <c:dLbls>
          <c:showLegendKey val="0"/>
          <c:showVal val="1"/>
          <c:showCatName val="0"/>
          <c:showSerName val="0"/>
          <c:showPercent val="0"/>
          <c:showBubbleSize val="0"/>
          <c:showLeaderLines val="1"/>
        </c:dLbls>
        <c:firstSliceAng val="297"/>
        <c:holeSize val="8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361264</xdr:colOff>
      <xdr:row>3</xdr:row>
      <xdr:rowOff>57836</xdr:rowOff>
    </xdr:from>
    <xdr:to>
      <xdr:col>29</xdr:col>
      <xdr:colOff>230102</xdr:colOff>
      <xdr:row>41</xdr:row>
      <xdr:rowOff>163883</xdr:rowOff>
    </xdr:to>
    <xdr:sp macro="" textlink="">
      <xdr:nvSpPr>
        <xdr:cNvPr id="2" name="Rectangle: Rounded Corners 1">
          <a:extLst>
            <a:ext uri="{FF2B5EF4-FFF2-40B4-BE49-F238E27FC236}">
              <a16:creationId xmlns:a16="http://schemas.microsoft.com/office/drawing/2014/main" id="{72FCAE62-E9D0-4251-8CAF-0AC67BF91CB1}"/>
            </a:ext>
          </a:extLst>
        </xdr:cNvPr>
        <xdr:cNvSpPr/>
      </xdr:nvSpPr>
      <xdr:spPr>
        <a:xfrm>
          <a:off x="3409264" y="610286"/>
          <a:ext cx="14499238" cy="7103747"/>
        </a:xfrm>
        <a:prstGeom prst="roundRect">
          <a:avLst>
            <a:gd name="adj" fmla="val 3271"/>
          </a:avLst>
        </a:prstGeom>
        <a:solidFill>
          <a:srgbClr val="C9C7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431321</xdr:colOff>
      <xdr:row>6</xdr:row>
      <xdr:rowOff>11981</xdr:rowOff>
    </xdr:from>
    <xdr:to>
      <xdr:col>29</xdr:col>
      <xdr:colOff>71887</xdr:colOff>
      <xdr:row>40</xdr:row>
      <xdr:rowOff>179716</xdr:rowOff>
    </xdr:to>
    <xdr:sp macro="" textlink="">
      <xdr:nvSpPr>
        <xdr:cNvPr id="3" name="Rectangle: Rounded Corners 2">
          <a:extLst>
            <a:ext uri="{FF2B5EF4-FFF2-40B4-BE49-F238E27FC236}">
              <a16:creationId xmlns:a16="http://schemas.microsoft.com/office/drawing/2014/main" id="{DF167877-F067-4C95-8E08-66E8433E0016}"/>
            </a:ext>
          </a:extLst>
        </xdr:cNvPr>
        <xdr:cNvSpPr/>
      </xdr:nvSpPr>
      <xdr:spPr>
        <a:xfrm>
          <a:off x="4088921" y="1116881"/>
          <a:ext cx="13661366" cy="6428835"/>
        </a:xfrm>
        <a:prstGeom prst="roundRect">
          <a:avLst>
            <a:gd name="adj" fmla="val 3271"/>
          </a:avLst>
        </a:prstGeom>
        <a:solidFill>
          <a:srgbClr val="DDDC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383397</xdr:colOff>
      <xdr:row>3</xdr:row>
      <xdr:rowOff>155755</xdr:rowOff>
    </xdr:from>
    <xdr:to>
      <xdr:col>14</xdr:col>
      <xdr:colOff>263585</xdr:colOff>
      <xdr:row>5</xdr:row>
      <xdr:rowOff>143773</xdr:rowOff>
    </xdr:to>
    <xdr:sp macro="" textlink="">
      <xdr:nvSpPr>
        <xdr:cNvPr id="4" name="TextBox 3">
          <a:extLst>
            <a:ext uri="{FF2B5EF4-FFF2-40B4-BE49-F238E27FC236}">
              <a16:creationId xmlns:a16="http://schemas.microsoft.com/office/drawing/2014/main" id="{484698C6-24A6-4E80-9512-AD932E76A555}"/>
            </a:ext>
          </a:extLst>
        </xdr:cNvPr>
        <xdr:cNvSpPr txBox="1"/>
      </xdr:nvSpPr>
      <xdr:spPr>
        <a:xfrm>
          <a:off x="4040997" y="708205"/>
          <a:ext cx="4756988" cy="35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444256"/>
              </a:solidFill>
            </a:rPr>
            <a:t>Fintech Performance &amp;</a:t>
          </a:r>
          <a:r>
            <a:rPr lang="en-US" sz="1800" b="1" baseline="0">
              <a:solidFill>
                <a:srgbClr val="444256"/>
              </a:solidFill>
            </a:rPr>
            <a:t> Customer Analytics</a:t>
          </a:r>
          <a:endParaRPr lang="en-DE" sz="1800" b="1">
            <a:solidFill>
              <a:srgbClr val="444256"/>
            </a:solidFill>
          </a:endParaRPr>
        </a:p>
      </xdr:txBody>
    </xdr:sp>
    <xdr:clientData/>
  </xdr:twoCellAnchor>
  <xdr:twoCellAnchor>
    <xdr:from>
      <xdr:col>6</xdr:col>
      <xdr:colOff>563114</xdr:colOff>
      <xdr:row>7</xdr:row>
      <xdr:rowOff>131792</xdr:rowOff>
    </xdr:from>
    <xdr:to>
      <xdr:col>12</xdr:col>
      <xdr:colOff>172887</xdr:colOff>
      <xdr:row>14</xdr:row>
      <xdr:rowOff>63739</xdr:rowOff>
    </xdr:to>
    <xdr:sp macro="" textlink="">
      <xdr:nvSpPr>
        <xdr:cNvPr id="5" name="Rectangle: Rounded Corners 4">
          <a:extLst>
            <a:ext uri="{FF2B5EF4-FFF2-40B4-BE49-F238E27FC236}">
              <a16:creationId xmlns:a16="http://schemas.microsoft.com/office/drawing/2014/main" id="{8988E2C1-ADD1-4FEB-940E-CE88884E02A6}"/>
            </a:ext>
          </a:extLst>
        </xdr:cNvPr>
        <xdr:cNvSpPr/>
      </xdr:nvSpPr>
      <xdr:spPr>
        <a:xfrm>
          <a:off x="4220714" y="1420842"/>
          <a:ext cx="3267373"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407358</xdr:colOff>
      <xdr:row>6</xdr:row>
      <xdr:rowOff>11981</xdr:rowOff>
    </xdr:from>
    <xdr:to>
      <xdr:col>16</xdr:col>
      <xdr:colOff>383396</xdr:colOff>
      <xdr:row>7</xdr:row>
      <xdr:rowOff>131792</xdr:rowOff>
    </xdr:to>
    <xdr:sp macro="" textlink="">
      <xdr:nvSpPr>
        <xdr:cNvPr id="6" name="TextBox 5">
          <a:extLst>
            <a:ext uri="{FF2B5EF4-FFF2-40B4-BE49-F238E27FC236}">
              <a16:creationId xmlns:a16="http://schemas.microsoft.com/office/drawing/2014/main" id="{557DAD97-F796-4E6D-9642-7D37F13DEEE6}"/>
            </a:ext>
          </a:extLst>
        </xdr:cNvPr>
        <xdr:cNvSpPr txBox="1"/>
      </xdr:nvSpPr>
      <xdr:spPr>
        <a:xfrm>
          <a:off x="4064958" y="1116881"/>
          <a:ext cx="6072038"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Analyzing Channel, Product</a:t>
          </a:r>
          <a:r>
            <a:rPr lang="en-US" sz="1400" b="1" baseline="0">
              <a:solidFill>
                <a:srgbClr val="444256"/>
              </a:solidFill>
            </a:rPr>
            <a:t>, and Regional Trends in a Nigerian Fintech Startup</a:t>
          </a:r>
          <a:endParaRPr lang="en-DE" sz="1400" b="1">
            <a:solidFill>
              <a:srgbClr val="444256"/>
            </a:solidFill>
          </a:endParaRPr>
        </a:p>
      </xdr:txBody>
    </xdr:sp>
    <xdr:clientData/>
  </xdr:twoCellAnchor>
  <xdr:twoCellAnchor>
    <xdr:from>
      <xdr:col>12</xdr:col>
      <xdr:colOff>284194</xdr:colOff>
      <xdr:row>7</xdr:row>
      <xdr:rowOff>116457</xdr:rowOff>
    </xdr:from>
    <xdr:to>
      <xdr:col>17</xdr:col>
      <xdr:colOff>505005</xdr:colOff>
      <xdr:row>14</xdr:row>
      <xdr:rowOff>48404</xdr:rowOff>
    </xdr:to>
    <xdr:sp macro="" textlink="">
      <xdr:nvSpPr>
        <xdr:cNvPr id="7" name="Rectangle: Rounded Corners 6">
          <a:extLst>
            <a:ext uri="{FF2B5EF4-FFF2-40B4-BE49-F238E27FC236}">
              <a16:creationId xmlns:a16="http://schemas.microsoft.com/office/drawing/2014/main" id="{E67B8BA2-E106-41BB-BC81-7A31A9D82EED}"/>
            </a:ext>
          </a:extLst>
        </xdr:cNvPr>
        <xdr:cNvSpPr/>
      </xdr:nvSpPr>
      <xdr:spPr>
        <a:xfrm>
          <a:off x="7599394" y="1405507"/>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18</xdr:col>
      <xdr:colOff>29238</xdr:colOff>
      <xdr:row>7</xdr:row>
      <xdr:rowOff>137063</xdr:rowOff>
    </xdr:from>
    <xdr:to>
      <xdr:col>23</xdr:col>
      <xdr:colOff>250049</xdr:colOff>
      <xdr:row>14</xdr:row>
      <xdr:rowOff>69010</xdr:rowOff>
    </xdr:to>
    <xdr:sp macro="" textlink="">
      <xdr:nvSpPr>
        <xdr:cNvPr id="8" name="Rectangle: Rounded Corners 7">
          <a:extLst>
            <a:ext uri="{FF2B5EF4-FFF2-40B4-BE49-F238E27FC236}">
              <a16:creationId xmlns:a16="http://schemas.microsoft.com/office/drawing/2014/main" id="{95288393-3E08-4933-8A66-6F0E99E387E9}"/>
            </a:ext>
          </a:extLst>
        </xdr:cNvPr>
        <xdr:cNvSpPr/>
      </xdr:nvSpPr>
      <xdr:spPr>
        <a:xfrm>
          <a:off x="11002038" y="1426113"/>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571739</xdr:colOff>
      <xdr:row>15</xdr:row>
      <xdr:rowOff>0</xdr:rowOff>
    </xdr:from>
    <xdr:to>
      <xdr:col>17</xdr:col>
      <xdr:colOff>510323</xdr:colOff>
      <xdr:row>27</xdr:row>
      <xdr:rowOff>71888</xdr:rowOff>
    </xdr:to>
    <xdr:sp macro="" textlink="">
      <xdr:nvSpPr>
        <xdr:cNvPr id="9" name="Rectangle: Rounded Corners 8">
          <a:extLst>
            <a:ext uri="{FF2B5EF4-FFF2-40B4-BE49-F238E27FC236}">
              <a16:creationId xmlns:a16="http://schemas.microsoft.com/office/drawing/2014/main" id="{01EFD2C5-6317-40EE-9908-809805DA6758}"/>
            </a:ext>
          </a:extLst>
        </xdr:cNvPr>
        <xdr:cNvSpPr/>
      </xdr:nvSpPr>
      <xdr:spPr>
        <a:xfrm>
          <a:off x="4229339" y="2762250"/>
          <a:ext cx="6644184"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6</xdr:col>
      <xdr:colOff>587076</xdr:colOff>
      <xdr:row>28</xdr:row>
      <xdr:rowOff>1</xdr:rowOff>
    </xdr:from>
    <xdr:to>
      <xdr:col>15</xdr:col>
      <xdr:colOff>11981</xdr:colOff>
      <xdr:row>40</xdr:row>
      <xdr:rowOff>71888</xdr:rowOff>
    </xdr:to>
    <xdr:sp macro="" textlink="">
      <xdr:nvSpPr>
        <xdr:cNvPr id="10" name="Rectangle: Rounded Corners 9">
          <a:extLst>
            <a:ext uri="{FF2B5EF4-FFF2-40B4-BE49-F238E27FC236}">
              <a16:creationId xmlns:a16="http://schemas.microsoft.com/office/drawing/2014/main" id="{729E6AF1-0BA0-473F-9D59-3DC5BC5892F1}"/>
            </a:ext>
          </a:extLst>
        </xdr:cNvPr>
        <xdr:cNvSpPr/>
      </xdr:nvSpPr>
      <xdr:spPr>
        <a:xfrm>
          <a:off x="4244676" y="5156201"/>
          <a:ext cx="4911305" cy="228168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20</xdr:col>
      <xdr:colOff>527169</xdr:colOff>
      <xdr:row>27</xdr:row>
      <xdr:rowOff>176363</xdr:rowOff>
    </xdr:from>
    <xdr:to>
      <xdr:col>28</xdr:col>
      <xdr:colOff>563667</xdr:colOff>
      <xdr:row>40</xdr:row>
      <xdr:rowOff>68533</xdr:rowOff>
    </xdr:to>
    <xdr:sp macro="" textlink="">
      <xdr:nvSpPr>
        <xdr:cNvPr id="11" name="Rectangle: Rounded Corners 10">
          <a:extLst>
            <a:ext uri="{FF2B5EF4-FFF2-40B4-BE49-F238E27FC236}">
              <a16:creationId xmlns:a16="http://schemas.microsoft.com/office/drawing/2014/main" id="{40AB93DE-CE09-48E9-8FBD-3184E811AA16}"/>
            </a:ext>
          </a:extLst>
        </xdr:cNvPr>
        <xdr:cNvSpPr/>
      </xdr:nvSpPr>
      <xdr:spPr>
        <a:xfrm>
          <a:off x="12719169" y="5148413"/>
          <a:ext cx="4913298" cy="2286120"/>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endParaRPr lang="en-DE" sz="1100" b="1"/>
        </a:p>
      </xdr:txBody>
    </xdr:sp>
    <xdr:clientData/>
  </xdr:twoCellAnchor>
  <xdr:twoCellAnchor>
    <xdr:from>
      <xdr:col>18</xdr:col>
      <xdr:colOff>35944</xdr:colOff>
      <xdr:row>15</xdr:row>
      <xdr:rowOff>0</xdr:rowOff>
    </xdr:from>
    <xdr:to>
      <xdr:col>28</xdr:col>
      <xdr:colOff>585566</xdr:colOff>
      <xdr:row>27</xdr:row>
      <xdr:rowOff>71888</xdr:rowOff>
    </xdr:to>
    <xdr:sp macro="" textlink="">
      <xdr:nvSpPr>
        <xdr:cNvPr id="12" name="Rectangle: Rounded Corners 11">
          <a:extLst>
            <a:ext uri="{FF2B5EF4-FFF2-40B4-BE49-F238E27FC236}">
              <a16:creationId xmlns:a16="http://schemas.microsoft.com/office/drawing/2014/main" id="{FC9DC490-07B8-4B7A-9B74-CA15409ADB47}"/>
            </a:ext>
          </a:extLst>
        </xdr:cNvPr>
        <xdr:cNvSpPr/>
      </xdr:nvSpPr>
      <xdr:spPr>
        <a:xfrm>
          <a:off x="11008744" y="2762250"/>
          <a:ext cx="6645622"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15</xdr:col>
      <xdr:colOff>143772</xdr:colOff>
      <xdr:row>28</xdr:row>
      <xdr:rowOff>17252</xdr:rowOff>
    </xdr:from>
    <xdr:to>
      <xdr:col>20</xdr:col>
      <xdr:colOff>395376</xdr:colOff>
      <xdr:row>40</xdr:row>
      <xdr:rowOff>89139</xdr:rowOff>
    </xdr:to>
    <xdr:sp macro="" textlink="">
      <xdr:nvSpPr>
        <xdr:cNvPr id="13" name="Rectangle: Rounded Corners 12">
          <a:extLst>
            <a:ext uri="{FF2B5EF4-FFF2-40B4-BE49-F238E27FC236}">
              <a16:creationId xmlns:a16="http://schemas.microsoft.com/office/drawing/2014/main" id="{1FDA3A97-85DA-41C5-BF67-7205DC28482A}"/>
            </a:ext>
          </a:extLst>
        </xdr:cNvPr>
        <xdr:cNvSpPr/>
      </xdr:nvSpPr>
      <xdr:spPr>
        <a:xfrm>
          <a:off x="9287772" y="5173452"/>
          <a:ext cx="3299604" cy="228168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371413</xdr:colOff>
      <xdr:row>7</xdr:row>
      <xdr:rowOff>133709</xdr:rowOff>
    </xdr:from>
    <xdr:to>
      <xdr:col>28</xdr:col>
      <xdr:colOff>592224</xdr:colOff>
      <xdr:row>14</xdr:row>
      <xdr:rowOff>65656</xdr:rowOff>
    </xdr:to>
    <xdr:sp macro="" textlink="">
      <xdr:nvSpPr>
        <xdr:cNvPr id="14" name="Rectangle: Rounded Corners 13">
          <a:extLst>
            <a:ext uri="{FF2B5EF4-FFF2-40B4-BE49-F238E27FC236}">
              <a16:creationId xmlns:a16="http://schemas.microsoft.com/office/drawing/2014/main" id="{9638FE6A-7476-4858-A24B-6F163C0C25AD}"/>
            </a:ext>
          </a:extLst>
        </xdr:cNvPr>
        <xdr:cNvSpPr/>
      </xdr:nvSpPr>
      <xdr:spPr>
        <a:xfrm>
          <a:off x="14392213" y="1422759"/>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270462</xdr:colOff>
      <xdr:row>3</xdr:row>
      <xdr:rowOff>57835</xdr:rowOff>
    </xdr:from>
    <xdr:to>
      <xdr:col>29</xdr:col>
      <xdr:colOff>230101</xdr:colOff>
      <xdr:row>45</xdr:row>
      <xdr:rowOff>129352</xdr:rowOff>
    </xdr:to>
    <xdr:sp macro="" textlink="">
      <xdr:nvSpPr>
        <xdr:cNvPr id="2" name="Rectangle: Rounded Corners 1">
          <a:extLst>
            <a:ext uri="{FF2B5EF4-FFF2-40B4-BE49-F238E27FC236}">
              <a16:creationId xmlns:a16="http://schemas.microsoft.com/office/drawing/2014/main" id="{CBB13874-C386-4827-A06B-6D991E8AFACB}"/>
            </a:ext>
          </a:extLst>
        </xdr:cNvPr>
        <xdr:cNvSpPr/>
      </xdr:nvSpPr>
      <xdr:spPr>
        <a:xfrm>
          <a:off x="3924952" y="602121"/>
          <a:ext cx="13968516" cy="7691517"/>
        </a:xfrm>
        <a:prstGeom prst="roundRect">
          <a:avLst>
            <a:gd name="adj" fmla="val 3271"/>
          </a:avLst>
        </a:prstGeom>
        <a:solidFill>
          <a:srgbClr val="C9C7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431321</xdr:colOff>
      <xdr:row>6</xdr:row>
      <xdr:rowOff>11981</xdr:rowOff>
    </xdr:from>
    <xdr:to>
      <xdr:col>29</xdr:col>
      <xdr:colOff>71887</xdr:colOff>
      <xdr:row>44</xdr:row>
      <xdr:rowOff>129351</xdr:rowOff>
    </xdr:to>
    <xdr:sp macro="" textlink="">
      <xdr:nvSpPr>
        <xdr:cNvPr id="3" name="Rectangle: Rounded Corners 2">
          <a:extLst>
            <a:ext uri="{FF2B5EF4-FFF2-40B4-BE49-F238E27FC236}">
              <a16:creationId xmlns:a16="http://schemas.microsoft.com/office/drawing/2014/main" id="{9D0D5166-A055-4715-B366-D51E1FC07FC5}"/>
            </a:ext>
          </a:extLst>
        </xdr:cNvPr>
        <xdr:cNvSpPr/>
      </xdr:nvSpPr>
      <xdr:spPr>
        <a:xfrm>
          <a:off x="4088921" y="1116881"/>
          <a:ext cx="13661366" cy="7115070"/>
        </a:xfrm>
        <a:prstGeom prst="roundRect">
          <a:avLst>
            <a:gd name="adj" fmla="val 3271"/>
          </a:avLst>
        </a:prstGeom>
        <a:solidFill>
          <a:srgbClr val="DDDC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383397</xdr:colOff>
      <xdr:row>3</xdr:row>
      <xdr:rowOff>155755</xdr:rowOff>
    </xdr:from>
    <xdr:to>
      <xdr:col>14</xdr:col>
      <xdr:colOff>263585</xdr:colOff>
      <xdr:row>5</xdr:row>
      <xdr:rowOff>143773</xdr:rowOff>
    </xdr:to>
    <xdr:sp macro="" textlink="">
      <xdr:nvSpPr>
        <xdr:cNvPr id="4" name="TextBox 3">
          <a:extLst>
            <a:ext uri="{FF2B5EF4-FFF2-40B4-BE49-F238E27FC236}">
              <a16:creationId xmlns:a16="http://schemas.microsoft.com/office/drawing/2014/main" id="{B99E74E2-1B56-4922-9B80-B73C9BFB57B6}"/>
            </a:ext>
          </a:extLst>
        </xdr:cNvPr>
        <xdr:cNvSpPr txBox="1"/>
      </xdr:nvSpPr>
      <xdr:spPr>
        <a:xfrm>
          <a:off x="4040997" y="708205"/>
          <a:ext cx="4756988" cy="35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444256"/>
              </a:solidFill>
            </a:rPr>
            <a:t>Fintech Performance &amp;</a:t>
          </a:r>
          <a:r>
            <a:rPr lang="en-US" sz="2000" b="1" baseline="0">
              <a:solidFill>
                <a:srgbClr val="444256"/>
              </a:solidFill>
            </a:rPr>
            <a:t> Customer Analytics</a:t>
          </a:r>
          <a:endParaRPr lang="en-DE" sz="2000" b="1">
            <a:solidFill>
              <a:srgbClr val="444256"/>
            </a:solidFill>
          </a:endParaRPr>
        </a:p>
      </xdr:txBody>
    </xdr:sp>
    <xdr:clientData/>
  </xdr:twoCellAnchor>
  <xdr:twoCellAnchor>
    <xdr:from>
      <xdr:col>6</xdr:col>
      <xdr:colOff>563114</xdr:colOff>
      <xdr:row>7</xdr:row>
      <xdr:rowOff>116457</xdr:rowOff>
    </xdr:from>
    <xdr:to>
      <xdr:col>12</xdr:col>
      <xdr:colOff>172887</xdr:colOff>
      <xdr:row>14</xdr:row>
      <xdr:rowOff>48404</xdr:rowOff>
    </xdr:to>
    <xdr:sp macro="" textlink="">
      <xdr:nvSpPr>
        <xdr:cNvPr id="5" name="Rectangle: Rounded Corners 4">
          <a:extLst>
            <a:ext uri="{FF2B5EF4-FFF2-40B4-BE49-F238E27FC236}">
              <a16:creationId xmlns:a16="http://schemas.microsoft.com/office/drawing/2014/main" id="{CE360A4A-18B6-4A75-9063-79746475C287}"/>
            </a:ext>
          </a:extLst>
        </xdr:cNvPr>
        <xdr:cNvSpPr/>
      </xdr:nvSpPr>
      <xdr:spPr>
        <a:xfrm>
          <a:off x="4237043" y="1386457"/>
          <a:ext cx="3283701" cy="120194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407358</xdr:colOff>
      <xdr:row>6</xdr:row>
      <xdr:rowOff>11981</xdr:rowOff>
    </xdr:from>
    <xdr:to>
      <xdr:col>16</xdr:col>
      <xdr:colOff>383396</xdr:colOff>
      <xdr:row>7</xdr:row>
      <xdr:rowOff>131792</xdr:rowOff>
    </xdr:to>
    <xdr:sp macro="" textlink="">
      <xdr:nvSpPr>
        <xdr:cNvPr id="6" name="TextBox 5">
          <a:extLst>
            <a:ext uri="{FF2B5EF4-FFF2-40B4-BE49-F238E27FC236}">
              <a16:creationId xmlns:a16="http://schemas.microsoft.com/office/drawing/2014/main" id="{3877F843-29A0-444E-8EA8-D28793C3A7BB}"/>
            </a:ext>
          </a:extLst>
        </xdr:cNvPr>
        <xdr:cNvSpPr txBox="1"/>
      </xdr:nvSpPr>
      <xdr:spPr>
        <a:xfrm>
          <a:off x="4064958" y="1116881"/>
          <a:ext cx="6072038"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5A586C"/>
              </a:solidFill>
            </a:rPr>
            <a:t>Analyzing Channel, Product</a:t>
          </a:r>
          <a:r>
            <a:rPr lang="en-US" sz="1400" b="0" baseline="0">
              <a:solidFill>
                <a:srgbClr val="5A586C"/>
              </a:solidFill>
            </a:rPr>
            <a:t>, and Regional Trends in a Nigerian Fintech Startup</a:t>
          </a:r>
          <a:endParaRPr lang="en-DE" sz="1400" b="0">
            <a:solidFill>
              <a:srgbClr val="5A586C"/>
            </a:solidFill>
          </a:endParaRPr>
        </a:p>
      </xdr:txBody>
    </xdr:sp>
    <xdr:clientData/>
  </xdr:twoCellAnchor>
  <xdr:twoCellAnchor>
    <xdr:from>
      <xdr:col>12</xdr:col>
      <xdr:colOff>284194</xdr:colOff>
      <xdr:row>7</xdr:row>
      <xdr:rowOff>116457</xdr:rowOff>
    </xdr:from>
    <xdr:to>
      <xdr:col>17</xdr:col>
      <xdr:colOff>505005</xdr:colOff>
      <xdr:row>14</xdr:row>
      <xdr:rowOff>48404</xdr:rowOff>
    </xdr:to>
    <xdr:sp macro="" textlink="">
      <xdr:nvSpPr>
        <xdr:cNvPr id="7" name="Rectangle: Rounded Corners 6">
          <a:extLst>
            <a:ext uri="{FF2B5EF4-FFF2-40B4-BE49-F238E27FC236}">
              <a16:creationId xmlns:a16="http://schemas.microsoft.com/office/drawing/2014/main" id="{3C297213-C5C7-46BF-94E2-43FD7F5F8D18}"/>
            </a:ext>
          </a:extLst>
        </xdr:cNvPr>
        <xdr:cNvSpPr/>
      </xdr:nvSpPr>
      <xdr:spPr>
        <a:xfrm>
          <a:off x="7632051" y="1386457"/>
          <a:ext cx="3282418" cy="120194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18</xdr:col>
      <xdr:colOff>29238</xdr:colOff>
      <xdr:row>7</xdr:row>
      <xdr:rowOff>116457</xdr:rowOff>
    </xdr:from>
    <xdr:to>
      <xdr:col>23</xdr:col>
      <xdr:colOff>250049</xdr:colOff>
      <xdr:row>14</xdr:row>
      <xdr:rowOff>48404</xdr:rowOff>
    </xdr:to>
    <xdr:sp macro="" textlink="">
      <xdr:nvSpPr>
        <xdr:cNvPr id="8" name="Rectangle: Rounded Corners 7">
          <a:extLst>
            <a:ext uri="{FF2B5EF4-FFF2-40B4-BE49-F238E27FC236}">
              <a16:creationId xmlns:a16="http://schemas.microsoft.com/office/drawing/2014/main" id="{1330E06E-CFBE-45F7-B31F-962D69582787}"/>
            </a:ext>
          </a:extLst>
        </xdr:cNvPr>
        <xdr:cNvSpPr/>
      </xdr:nvSpPr>
      <xdr:spPr>
        <a:xfrm>
          <a:off x="11051024" y="1386457"/>
          <a:ext cx="3282418" cy="120194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571739</xdr:colOff>
      <xdr:row>15</xdr:row>
      <xdr:rowOff>0</xdr:rowOff>
    </xdr:from>
    <xdr:to>
      <xdr:col>17</xdr:col>
      <xdr:colOff>510323</xdr:colOff>
      <xdr:row>27</xdr:row>
      <xdr:rowOff>71888</xdr:rowOff>
    </xdr:to>
    <xdr:sp macro="" textlink="">
      <xdr:nvSpPr>
        <xdr:cNvPr id="9" name="Rectangle: Rounded Corners 8">
          <a:extLst>
            <a:ext uri="{FF2B5EF4-FFF2-40B4-BE49-F238E27FC236}">
              <a16:creationId xmlns:a16="http://schemas.microsoft.com/office/drawing/2014/main" id="{BC94991B-31E5-4594-9CB1-EF2FE321B751}"/>
            </a:ext>
          </a:extLst>
        </xdr:cNvPr>
        <xdr:cNvSpPr/>
      </xdr:nvSpPr>
      <xdr:spPr>
        <a:xfrm>
          <a:off x="4229339" y="2762250"/>
          <a:ext cx="6644184"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6</xdr:col>
      <xdr:colOff>599057</xdr:colOff>
      <xdr:row>28</xdr:row>
      <xdr:rowOff>0</xdr:rowOff>
    </xdr:from>
    <xdr:to>
      <xdr:col>15</xdr:col>
      <xdr:colOff>23962</xdr:colOff>
      <xdr:row>43</xdr:row>
      <xdr:rowOff>129778</xdr:rowOff>
    </xdr:to>
    <xdr:sp macro="" textlink="">
      <xdr:nvSpPr>
        <xdr:cNvPr id="10" name="Rectangle: Rounded Corners 9">
          <a:extLst>
            <a:ext uri="{FF2B5EF4-FFF2-40B4-BE49-F238E27FC236}">
              <a16:creationId xmlns:a16="http://schemas.microsoft.com/office/drawing/2014/main" id="{CEB7FCE2-2A24-419E-AB0E-EE63EF60A8E3}"/>
            </a:ext>
          </a:extLst>
        </xdr:cNvPr>
        <xdr:cNvSpPr/>
      </xdr:nvSpPr>
      <xdr:spPr>
        <a:xfrm>
          <a:off x="4256657" y="5156200"/>
          <a:ext cx="4911305" cy="289202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20</xdr:col>
      <xdr:colOff>539150</xdr:colOff>
      <xdr:row>27</xdr:row>
      <xdr:rowOff>176363</xdr:rowOff>
    </xdr:from>
    <xdr:to>
      <xdr:col>28</xdr:col>
      <xdr:colOff>575648</xdr:colOff>
      <xdr:row>43</xdr:row>
      <xdr:rowOff>117993</xdr:rowOff>
    </xdr:to>
    <xdr:sp macro="" textlink="">
      <xdr:nvSpPr>
        <xdr:cNvPr id="11" name="Rectangle: Rounded Corners 10">
          <a:extLst>
            <a:ext uri="{FF2B5EF4-FFF2-40B4-BE49-F238E27FC236}">
              <a16:creationId xmlns:a16="http://schemas.microsoft.com/office/drawing/2014/main" id="{D8F7996E-AB4D-4457-931F-C374463C72BE}"/>
            </a:ext>
          </a:extLst>
        </xdr:cNvPr>
        <xdr:cNvSpPr/>
      </xdr:nvSpPr>
      <xdr:spPr>
        <a:xfrm>
          <a:off x="12731150" y="5148413"/>
          <a:ext cx="4913298" cy="2888030"/>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endParaRPr lang="en-DE" sz="1100" b="1"/>
        </a:p>
      </xdr:txBody>
    </xdr:sp>
    <xdr:clientData/>
  </xdr:twoCellAnchor>
  <xdr:twoCellAnchor>
    <xdr:from>
      <xdr:col>18</xdr:col>
      <xdr:colOff>35944</xdr:colOff>
      <xdr:row>15</xdr:row>
      <xdr:rowOff>0</xdr:rowOff>
    </xdr:from>
    <xdr:to>
      <xdr:col>28</xdr:col>
      <xdr:colOff>585566</xdr:colOff>
      <xdr:row>27</xdr:row>
      <xdr:rowOff>71888</xdr:rowOff>
    </xdr:to>
    <xdr:sp macro="" textlink="">
      <xdr:nvSpPr>
        <xdr:cNvPr id="12" name="Rectangle: Rounded Corners 11">
          <a:extLst>
            <a:ext uri="{FF2B5EF4-FFF2-40B4-BE49-F238E27FC236}">
              <a16:creationId xmlns:a16="http://schemas.microsoft.com/office/drawing/2014/main" id="{BC089FCF-31FF-413F-B25F-14DA2959ED99}"/>
            </a:ext>
          </a:extLst>
        </xdr:cNvPr>
        <xdr:cNvSpPr/>
      </xdr:nvSpPr>
      <xdr:spPr>
        <a:xfrm>
          <a:off x="11008744" y="2762250"/>
          <a:ext cx="6645622"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15</xdr:col>
      <xdr:colOff>155753</xdr:colOff>
      <xdr:row>28</xdr:row>
      <xdr:rowOff>17252</xdr:rowOff>
    </xdr:from>
    <xdr:to>
      <xdr:col>20</xdr:col>
      <xdr:colOff>407357</xdr:colOff>
      <xdr:row>43</xdr:row>
      <xdr:rowOff>147030</xdr:rowOff>
    </xdr:to>
    <xdr:sp macro="" textlink="">
      <xdr:nvSpPr>
        <xdr:cNvPr id="13" name="Rectangle: Rounded Corners 12">
          <a:extLst>
            <a:ext uri="{FF2B5EF4-FFF2-40B4-BE49-F238E27FC236}">
              <a16:creationId xmlns:a16="http://schemas.microsoft.com/office/drawing/2014/main" id="{A359FEC9-64CA-4B18-837E-CBFB26E55DD2}"/>
            </a:ext>
          </a:extLst>
        </xdr:cNvPr>
        <xdr:cNvSpPr/>
      </xdr:nvSpPr>
      <xdr:spPr>
        <a:xfrm>
          <a:off x="9299753" y="5173452"/>
          <a:ext cx="3299604" cy="289202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371413</xdr:colOff>
      <xdr:row>7</xdr:row>
      <xdr:rowOff>116457</xdr:rowOff>
    </xdr:from>
    <xdr:to>
      <xdr:col>28</xdr:col>
      <xdr:colOff>592224</xdr:colOff>
      <xdr:row>14</xdr:row>
      <xdr:rowOff>48404</xdr:rowOff>
    </xdr:to>
    <xdr:sp macro="" textlink="">
      <xdr:nvSpPr>
        <xdr:cNvPr id="14" name="Rectangle: Rounded Corners 13">
          <a:extLst>
            <a:ext uri="{FF2B5EF4-FFF2-40B4-BE49-F238E27FC236}">
              <a16:creationId xmlns:a16="http://schemas.microsoft.com/office/drawing/2014/main" id="{84546F14-CBEE-4690-8289-A5E05CC341C1}"/>
            </a:ext>
          </a:extLst>
        </xdr:cNvPr>
        <xdr:cNvSpPr/>
      </xdr:nvSpPr>
      <xdr:spPr>
        <a:xfrm>
          <a:off x="14454806" y="1386457"/>
          <a:ext cx="3282418" cy="120194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551134</xdr:colOff>
      <xdr:row>9</xdr:row>
      <xdr:rowOff>23962</xdr:rowOff>
    </xdr:from>
    <xdr:to>
      <xdr:col>9</xdr:col>
      <xdr:colOff>395378</xdr:colOff>
      <xdr:row>10</xdr:row>
      <xdr:rowOff>143774</xdr:rowOff>
    </xdr:to>
    <xdr:sp macro="" textlink="">
      <xdr:nvSpPr>
        <xdr:cNvPr id="15" name="TextBox 14">
          <a:extLst>
            <a:ext uri="{FF2B5EF4-FFF2-40B4-BE49-F238E27FC236}">
              <a16:creationId xmlns:a16="http://schemas.microsoft.com/office/drawing/2014/main" id="{56ADCEBC-C89F-491A-85F3-BBB0E9A30DBC}"/>
            </a:ext>
          </a:extLst>
        </xdr:cNvPr>
        <xdr:cNvSpPr txBox="1"/>
      </xdr:nvSpPr>
      <xdr:spPr>
        <a:xfrm>
          <a:off x="4225063" y="1656819"/>
          <a:ext cx="1681208" cy="301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Transactions</a:t>
          </a:r>
          <a:endParaRPr lang="en-DE" sz="1400" b="0">
            <a:solidFill>
              <a:srgbClr val="0E0328"/>
            </a:solidFill>
          </a:endParaRPr>
        </a:p>
      </xdr:txBody>
    </xdr:sp>
    <xdr:clientData/>
  </xdr:twoCellAnchor>
  <xdr:twoCellAnchor>
    <xdr:from>
      <xdr:col>12</xdr:col>
      <xdr:colOff>287545</xdr:colOff>
      <xdr:row>9</xdr:row>
      <xdr:rowOff>23962</xdr:rowOff>
    </xdr:from>
    <xdr:to>
      <xdr:col>15</xdr:col>
      <xdr:colOff>407357</xdr:colOff>
      <xdr:row>10</xdr:row>
      <xdr:rowOff>143773</xdr:rowOff>
    </xdr:to>
    <xdr:sp macro="" textlink="">
      <xdr:nvSpPr>
        <xdr:cNvPr id="16" name="TextBox 15">
          <a:extLst>
            <a:ext uri="{FF2B5EF4-FFF2-40B4-BE49-F238E27FC236}">
              <a16:creationId xmlns:a16="http://schemas.microsoft.com/office/drawing/2014/main" id="{C8763AD7-1FE2-426B-88C8-8AC5205E747C}"/>
            </a:ext>
          </a:extLst>
        </xdr:cNvPr>
        <xdr:cNvSpPr txBox="1"/>
      </xdr:nvSpPr>
      <xdr:spPr>
        <a:xfrm>
          <a:off x="7635402" y="1656819"/>
          <a:ext cx="1956776" cy="30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a:t>
          </a:r>
          <a:r>
            <a:rPr lang="en-US" sz="1400" b="0" baseline="0">
              <a:solidFill>
                <a:srgbClr val="0E0328"/>
              </a:solidFill>
            </a:rPr>
            <a:t> Value</a:t>
          </a:r>
          <a:endParaRPr lang="en-DE" sz="1400" b="0">
            <a:solidFill>
              <a:srgbClr val="0E0328"/>
            </a:solidFill>
          </a:endParaRPr>
        </a:p>
      </xdr:txBody>
    </xdr:sp>
    <xdr:clientData/>
  </xdr:twoCellAnchor>
  <xdr:twoCellAnchor>
    <xdr:from>
      <xdr:col>18</xdr:col>
      <xdr:colOff>83868</xdr:colOff>
      <xdr:row>9</xdr:row>
      <xdr:rowOff>23962</xdr:rowOff>
    </xdr:from>
    <xdr:to>
      <xdr:col>19</xdr:col>
      <xdr:colOff>587076</xdr:colOff>
      <xdr:row>10</xdr:row>
      <xdr:rowOff>155754</xdr:rowOff>
    </xdr:to>
    <xdr:sp macro="" textlink="">
      <xdr:nvSpPr>
        <xdr:cNvPr id="17" name="TextBox 16">
          <a:extLst>
            <a:ext uri="{FF2B5EF4-FFF2-40B4-BE49-F238E27FC236}">
              <a16:creationId xmlns:a16="http://schemas.microsoft.com/office/drawing/2014/main" id="{3CB4AD69-1688-4C55-9C92-21D03BC83D65}"/>
            </a:ext>
          </a:extLst>
        </xdr:cNvPr>
        <xdr:cNvSpPr txBox="1"/>
      </xdr:nvSpPr>
      <xdr:spPr>
        <a:xfrm>
          <a:off x="11105654" y="1656819"/>
          <a:ext cx="1115529" cy="313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Success %</a:t>
          </a:r>
          <a:endParaRPr lang="en-DE" sz="1400" b="0">
            <a:solidFill>
              <a:srgbClr val="0E0328"/>
            </a:solidFill>
          </a:endParaRPr>
        </a:p>
      </xdr:txBody>
    </xdr:sp>
    <xdr:clientData/>
  </xdr:twoCellAnchor>
  <xdr:twoCellAnchor>
    <xdr:from>
      <xdr:col>23</xdr:col>
      <xdr:colOff>431321</xdr:colOff>
      <xdr:row>9</xdr:row>
      <xdr:rowOff>23962</xdr:rowOff>
    </xdr:from>
    <xdr:to>
      <xdr:col>26</xdr:col>
      <xdr:colOff>551133</xdr:colOff>
      <xdr:row>10</xdr:row>
      <xdr:rowOff>143773</xdr:rowOff>
    </xdr:to>
    <xdr:sp macro="" textlink="">
      <xdr:nvSpPr>
        <xdr:cNvPr id="18" name="TextBox 17">
          <a:extLst>
            <a:ext uri="{FF2B5EF4-FFF2-40B4-BE49-F238E27FC236}">
              <a16:creationId xmlns:a16="http://schemas.microsoft.com/office/drawing/2014/main" id="{4FBC918C-FDB2-4A3A-B985-2E9934B0CF07}"/>
            </a:ext>
          </a:extLst>
        </xdr:cNvPr>
        <xdr:cNvSpPr txBox="1"/>
      </xdr:nvSpPr>
      <xdr:spPr>
        <a:xfrm>
          <a:off x="14514714" y="1656819"/>
          <a:ext cx="1956776" cy="30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Most Used Channel</a:t>
          </a:r>
          <a:endParaRPr lang="en-DE" sz="1400" b="0">
            <a:solidFill>
              <a:srgbClr val="0E0328"/>
            </a:solidFill>
          </a:endParaRPr>
        </a:p>
      </xdr:txBody>
    </xdr:sp>
    <xdr:clientData/>
  </xdr:twoCellAnchor>
  <xdr:twoCellAnchor>
    <xdr:from>
      <xdr:col>6</xdr:col>
      <xdr:colOff>565556</xdr:colOff>
      <xdr:row>15</xdr:row>
      <xdr:rowOff>38384</xdr:rowOff>
    </xdr:from>
    <xdr:to>
      <xdr:col>11</xdr:col>
      <xdr:colOff>577536</xdr:colOff>
      <xdr:row>17</xdr:row>
      <xdr:rowOff>14420</xdr:rowOff>
    </xdr:to>
    <xdr:sp macro="" textlink="">
      <xdr:nvSpPr>
        <xdr:cNvPr id="19" name="TextBox 18">
          <a:extLst>
            <a:ext uri="{FF2B5EF4-FFF2-40B4-BE49-F238E27FC236}">
              <a16:creationId xmlns:a16="http://schemas.microsoft.com/office/drawing/2014/main" id="{82F6D08C-B194-46B1-A46A-B3CC1D3E21D3}"/>
            </a:ext>
          </a:extLst>
        </xdr:cNvPr>
        <xdr:cNvSpPr txBox="1"/>
      </xdr:nvSpPr>
      <xdr:spPr>
        <a:xfrm>
          <a:off x="4223156" y="2800634"/>
          <a:ext cx="3059980"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Monthly Transaction Volume Trend</a:t>
          </a:r>
          <a:endParaRPr lang="en-DE" sz="1400" b="1">
            <a:solidFill>
              <a:srgbClr val="444256"/>
            </a:solidFill>
          </a:endParaRPr>
        </a:p>
      </xdr:txBody>
    </xdr:sp>
    <xdr:clientData/>
  </xdr:twoCellAnchor>
  <xdr:twoCellAnchor>
    <xdr:from>
      <xdr:col>18</xdr:col>
      <xdr:colOff>92939</xdr:colOff>
      <xdr:row>15</xdr:row>
      <xdr:rowOff>38384</xdr:rowOff>
    </xdr:from>
    <xdr:to>
      <xdr:col>23</xdr:col>
      <xdr:colOff>104920</xdr:colOff>
      <xdr:row>17</xdr:row>
      <xdr:rowOff>14420</xdr:rowOff>
    </xdr:to>
    <xdr:sp macro="" textlink="">
      <xdr:nvSpPr>
        <xdr:cNvPr id="20" name="TextBox 19">
          <a:extLst>
            <a:ext uri="{FF2B5EF4-FFF2-40B4-BE49-F238E27FC236}">
              <a16:creationId xmlns:a16="http://schemas.microsoft.com/office/drawing/2014/main" id="{75CBC376-B671-4981-84C7-6BB26F865CB3}"/>
            </a:ext>
          </a:extLst>
        </xdr:cNvPr>
        <xdr:cNvSpPr txBox="1"/>
      </xdr:nvSpPr>
      <xdr:spPr>
        <a:xfrm>
          <a:off x="11065739" y="2800634"/>
          <a:ext cx="3059981"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Monthly Transaction Value Trend</a:t>
          </a:r>
          <a:endParaRPr lang="en-DE" sz="1400" b="1">
            <a:solidFill>
              <a:srgbClr val="444256"/>
            </a:solidFill>
          </a:endParaRPr>
        </a:p>
      </xdr:txBody>
    </xdr:sp>
    <xdr:clientData/>
  </xdr:twoCellAnchor>
  <xdr:twoCellAnchor>
    <xdr:from>
      <xdr:col>15</xdr:col>
      <xdr:colOff>183045</xdr:colOff>
      <xdr:row>27</xdr:row>
      <xdr:rowOff>164852</xdr:rowOff>
    </xdr:from>
    <xdr:to>
      <xdr:col>19</xdr:col>
      <xdr:colOff>554903</xdr:colOff>
      <xdr:row>29</xdr:row>
      <xdr:rowOff>70556</xdr:rowOff>
    </xdr:to>
    <xdr:sp macro="" textlink="">
      <xdr:nvSpPr>
        <xdr:cNvPr id="21" name="TextBox 20">
          <a:extLst>
            <a:ext uri="{FF2B5EF4-FFF2-40B4-BE49-F238E27FC236}">
              <a16:creationId xmlns:a16="http://schemas.microsoft.com/office/drawing/2014/main" id="{2CF2B090-68AE-41BD-B537-E14B78AA502E}"/>
            </a:ext>
          </a:extLst>
        </xdr:cNvPr>
        <xdr:cNvSpPr txBox="1"/>
      </xdr:nvSpPr>
      <xdr:spPr>
        <a:xfrm>
          <a:off x="9327045" y="5136902"/>
          <a:ext cx="2810258" cy="27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Percentage %</a:t>
          </a:r>
          <a:r>
            <a:rPr lang="en-US" sz="1400" b="1" baseline="0">
              <a:solidFill>
                <a:srgbClr val="444256"/>
              </a:solidFill>
            </a:rPr>
            <a:t> of</a:t>
          </a:r>
          <a:r>
            <a:rPr lang="en-US" sz="1400" b="1">
              <a:solidFill>
                <a:srgbClr val="444256"/>
              </a:solidFill>
            </a:rPr>
            <a:t> Transaction Status</a:t>
          </a:r>
          <a:endParaRPr lang="en-DE" sz="1400" b="1">
            <a:solidFill>
              <a:srgbClr val="444256"/>
            </a:solidFill>
          </a:endParaRPr>
        </a:p>
      </xdr:txBody>
    </xdr:sp>
    <xdr:clientData/>
  </xdr:twoCellAnchor>
  <xdr:twoCellAnchor>
    <xdr:from>
      <xdr:col>7</xdr:col>
      <xdr:colOff>23518</xdr:colOff>
      <xdr:row>27</xdr:row>
      <xdr:rowOff>164852</xdr:rowOff>
    </xdr:from>
    <xdr:to>
      <xdr:col>10</xdr:col>
      <xdr:colOff>550688</xdr:colOff>
      <xdr:row>29</xdr:row>
      <xdr:rowOff>96516</xdr:rowOff>
    </xdr:to>
    <xdr:sp macro="" textlink="">
      <xdr:nvSpPr>
        <xdr:cNvPr id="22" name="TextBox 21">
          <a:extLst>
            <a:ext uri="{FF2B5EF4-FFF2-40B4-BE49-F238E27FC236}">
              <a16:creationId xmlns:a16="http://schemas.microsoft.com/office/drawing/2014/main" id="{3693A452-A434-40BB-85BD-0CA77090810D}"/>
            </a:ext>
          </a:extLst>
        </xdr:cNvPr>
        <xdr:cNvSpPr txBox="1"/>
      </xdr:nvSpPr>
      <xdr:spPr>
        <a:xfrm>
          <a:off x="4290718" y="5136902"/>
          <a:ext cx="2355970" cy="29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Type  by Volume </a:t>
          </a:r>
          <a:endParaRPr lang="en-DE" sz="1400" b="1">
            <a:solidFill>
              <a:srgbClr val="444256"/>
            </a:solidFill>
          </a:endParaRPr>
        </a:p>
      </xdr:txBody>
    </xdr:sp>
    <xdr:clientData/>
  </xdr:twoCellAnchor>
  <xdr:twoCellAnchor>
    <xdr:from>
      <xdr:col>21</xdr:col>
      <xdr:colOff>36386</xdr:colOff>
      <xdr:row>27</xdr:row>
      <xdr:rowOff>164852</xdr:rowOff>
    </xdr:from>
    <xdr:to>
      <xdr:col>24</xdr:col>
      <xdr:colOff>563556</xdr:colOff>
      <xdr:row>29</xdr:row>
      <xdr:rowOff>96516</xdr:rowOff>
    </xdr:to>
    <xdr:sp macro="" textlink="">
      <xdr:nvSpPr>
        <xdr:cNvPr id="23" name="TextBox 22">
          <a:extLst>
            <a:ext uri="{FF2B5EF4-FFF2-40B4-BE49-F238E27FC236}">
              <a16:creationId xmlns:a16="http://schemas.microsoft.com/office/drawing/2014/main" id="{D8E075A6-5A52-49AB-880E-F68AE2E8FC57}"/>
            </a:ext>
          </a:extLst>
        </xdr:cNvPr>
        <xdr:cNvSpPr txBox="1"/>
      </xdr:nvSpPr>
      <xdr:spPr>
        <a:xfrm>
          <a:off x="12837986" y="5136902"/>
          <a:ext cx="2355970" cy="29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Type  by Value </a:t>
          </a:r>
          <a:endParaRPr lang="en-DE" sz="1400" b="1">
            <a:solidFill>
              <a:srgbClr val="444256"/>
            </a:solidFill>
          </a:endParaRPr>
        </a:p>
      </xdr:txBody>
    </xdr:sp>
    <xdr:clientData/>
  </xdr:twoCellAnchor>
  <xdr:twoCellAnchor>
    <xdr:from>
      <xdr:col>6</xdr:col>
      <xdr:colOff>579298</xdr:colOff>
      <xdr:row>11</xdr:row>
      <xdr:rowOff>20150</xdr:rowOff>
    </xdr:from>
    <xdr:to>
      <xdr:col>8</xdr:col>
      <xdr:colOff>270463</xdr:colOff>
      <xdr:row>13</xdr:row>
      <xdr:rowOff>82315</xdr:rowOff>
    </xdr:to>
    <xdr:sp macro="" textlink="Transactions">
      <xdr:nvSpPr>
        <xdr:cNvPr id="24" name="TextBox 23">
          <a:extLst>
            <a:ext uri="{FF2B5EF4-FFF2-40B4-BE49-F238E27FC236}">
              <a16:creationId xmlns:a16="http://schemas.microsoft.com/office/drawing/2014/main" id="{9ADEE772-2029-411C-BA59-EA0C5B853803}"/>
            </a:ext>
          </a:extLst>
        </xdr:cNvPr>
        <xdr:cNvSpPr txBox="1"/>
      </xdr:nvSpPr>
      <xdr:spPr>
        <a:xfrm>
          <a:off x="4236898" y="2045800"/>
          <a:ext cx="910365" cy="430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FC2DA6-EC62-4060-B067-E75186612DE1}" type="TxLink">
            <a:rPr lang="en-US" sz="2400" b="1" i="0" u="none" strike="noStrike">
              <a:solidFill>
                <a:schemeClr val="tx1"/>
              </a:solidFill>
              <a:latin typeface="Calibri"/>
              <a:cs typeface="Calibri"/>
            </a:rPr>
            <a:pPr/>
            <a:t>7.0K</a:t>
          </a:fld>
          <a:endParaRPr lang="en-DE" sz="3200" b="1">
            <a:solidFill>
              <a:schemeClr val="tx1"/>
            </a:solidFill>
          </a:endParaRPr>
        </a:p>
      </xdr:txBody>
    </xdr:sp>
    <xdr:clientData/>
  </xdr:twoCellAnchor>
  <xdr:twoCellAnchor>
    <xdr:from>
      <xdr:col>12</xdr:col>
      <xdr:colOff>323070</xdr:colOff>
      <xdr:row>10</xdr:row>
      <xdr:rowOff>167133</xdr:rowOff>
    </xdr:from>
    <xdr:to>
      <xdr:col>14</xdr:col>
      <xdr:colOff>423333</xdr:colOff>
      <xdr:row>13</xdr:row>
      <xdr:rowOff>105833</xdr:rowOff>
    </xdr:to>
    <xdr:sp macro="" textlink="Value">
      <xdr:nvSpPr>
        <xdr:cNvPr id="25" name="TextBox 24">
          <a:extLst>
            <a:ext uri="{FF2B5EF4-FFF2-40B4-BE49-F238E27FC236}">
              <a16:creationId xmlns:a16="http://schemas.microsoft.com/office/drawing/2014/main" id="{7CE84936-D649-4146-90CA-3D96312388C9}"/>
            </a:ext>
          </a:extLst>
        </xdr:cNvPr>
        <xdr:cNvSpPr txBox="1"/>
      </xdr:nvSpPr>
      <xdr:spPr>
        <a:xfrm>
          <a:off x="7638270" y="2008633"/>
          <a:ext cx="1319463" cy="49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E6445-2032-4A3B-B37D-D02A3CC8F5A1}" type="TxLink">
            <a:rPr lang="en-US" sz="2400" b="1" i="0" u="none" strike="noStrike">
              <a:solidFill>
                <a:srgbClr val="000000"/>
              </a:solidFill>
              <a:latin typeface="Calibri"/>
              <a:cs typeface="Calibri"/>
            </a:rPr>
            <a:pPr/>
            <a:t>₦71.0M</a:t>
          </a:fld>
          <a:endParaRPr lang="en-DE" sz="3200" b="1">
            <a:solidFill>
              <a:srgbClr val="444256"/>
            </a:solidFill>
          </a:endParaRPr>
        </a:p>
      </xdr:txBody>
    </xdr:sp>
    <xdr:clientData/>
  </xdr:twoCellAnchor>
  <xdr:twoCellAnchor>
    <xdr:from>
      <xdr:col>18</xdr:col>
      <xdr:colOff>74620</xdr:colOff>
      <xdr:row>11</xdr:row>
      <xdr:rowOff>23619</xdr:rowOff>
    </xdr:from>
    <xdr:to>
      <xdr:col>19</xdr:col>
      <xdr:colOff>470371</xdr:colOff>
      <xdr:row>13</xdr:row>
      <xdr:rowOff>117592</xdr:rowOff>
    </xdr:to>
    <xdr:sp macro="" textlink="Success">
      <xdr:nvSpPr>
        <xdr:cNvPr id="26" name="TextBox 25">
          <a:extLst>
            <a:ext uri="{FF2B5EF4-FFF2-40B4-BE49-F238E27FC236}">
              <a16:creationId xmlns:a16="http://schemas.microsoft.com/office/drawing/2014/main" id="{472F2D34-1E5D-4ADD-AA4F-5C41761EB766}"/>
            </a:ext>
          </a:extLst>
        </xdr:cNvPr>
        <xdr:cNvSpPr txBox="1"/>
      </xdr:nvSpPr>
      <xdr:spPr>
        <a:xfrm>
          <a:off x="11047420" y="2049269"/>
          <a:ext cx="1005351" cy="462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0173F-5F56-4B3C-90BA-07274239FC65}" type="TxLink">
            <a:rPr lang="en-US" sz="2400" b="1" i="0" u="none" strike="noStrike">
              <a:solidFill>
                <a:srgbClr val="000000"/>
              </a:solidFill>
              <a:latin typeface="Calibri"/>
              <a:cs typeface="Calibri"/>
            </a:rPr>
            <a:pPr/>
            <a:t>84.8%</a:t>
          </a:fld>
          <a:endParaRPr lang="en-DE" sz="3200" b="1">
            <a:solidFill>
              <a:srgbClr val="444256"/>
            </a:solidFill>
          </a:endParaRPr>
        </a:p>
      </xdr:txBody>
    </xdr:sp>
    <xdr:clientData/>
  </xdr:twoCellAnchor>
  <xdr:twoCellAnchor>
    <xdr:from>
      <xdr:col>23</xdr:col>
      <xdr:colOff>434473</xdr:colOff>
      <xdr:row>11</xdr:row>
      <xdr:rowOff>28454</xdr:rowOff>
    </xdr:from>
    <xdr:to>
      <xdr:col>26</xdr:col>
      <xdr:colOff>31750</xdr:colOff>
      <xdr:row>13</xdr:row>
      <xdr:rowOff>111125</xdr:rowOff>
    </xdr:to>
    <xdr:sp macro="" textlink="Channel">
      <xdr:nvSpPr>
        <xdr:cNvPr id="27" name="TextBox 26">
          <a:extLst>
            <a:ext uri="{FF2B5EF4-FFF2-40B4-BE49-F238E27FC236}">
              <a16:creationId xmlns:a16="http://schemas.microsoft.com/office/drawing/2014/main" id="{9215E338-8F65-460F-8EDB-0F5E98100CDE}"/>
            </a:ext>
          </a:extLst>
        </xdr:cNvPr>
        <xdr:cNvSpPr txBox="1"/>
      </xdr:nvSpPr>
      <xdr:spPr>
        <a:xfrm>
          <a:off x="14309223" y="2123954"/>
          <a:ext cx="1407027" cy="463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85DC25-457B-488F-B84E-99E5D1C19713}" type="TxLink">
            <a:rPr lang="en-US" sz="2400" b="1" i="0" u="none" strike="noStrike">
              <a:solidFill>
                <a:srgbClr val="000000"/>
              </a:solidFill>
              <a:latin typeface="Calibri"/>
              <a:cs typeface="Calibri"/>
            </a:rPr>
            <a:pPr/>
            <a:t>Web</a:t>
          </a:fld>
          <a:endParaRPr lang="en-DE" sz="3200" b="1">
            <a:solidFill>
              <a:srgbClr val="444256"/>
            </a:solidFill>
          </a:endParaRPr>
        </a:p>
      </xdr:txBody>
    </xdr:sp>
    <xdr:clientData/>
  </xdr:twoCellAnchor>
  <xdr:twoCellAnchor>
    <xdr:from>
      <xdr:col>10</xdr:col>
      <xdr:colOff>588309</xdr:colOff>
      <xdr:row>11</xdr:row>
      <xdr:rowOff>98324</xdr:rowOff>
    </xdr:from>
    <xdr:to>
      <xdr:col>12</xdr:col>
      <xdr:colOff>121396</xdr:colOff>
      <xdr:row>12</xdr:row>
      <xdr:rowOff>135678</xdr:rowOff>
    </xdr:to>
    <xdr:sp macro="" textlink="TransactionYoY">
      <xdr:nvSpPr>
        <xdr:cNvPr id="28" name="TextBox 27">
          <a:extLst>
            <a:ext uri="{FF2B5EF4-FFF2-40B4-BE49-F238E27FC236}">
              <a16:creationId xmlns:a16="http://schemas.microsoft.com/office/drawing/2014/main" id="{00FF1536-A24C-47F9-A682-E4D5308DC645}"/>
            </a:ext>
          </a:extLst>
        </xdr:cNvPr>
        <xdr:cNvSpPr txBox="1"/>
      </xdr:nvSpPr>
      <xdr:spPr>
        <a:xfrm>
          <a:off x="6635928" y="2094038"/>
          <a:ext cx="742611" cy="21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F7AC21-147F-4786-A16E-5194301D3338}" type="TxLink">
            <a:rPr lang="en-US" sz="1400" b="0" i="0" u="none" strike="noStrike">
              <a:solidFill>
                <a:srgbClr val="000000"/>
              </a:solidFill>
              <a:latin typeface="Calibri"/>
              <a:cs typeface="Calibri"/>
            </a:rPr>
            <a:pPr/>
            <a:t>▼1.1%</a:t>
          </a:fld>
          <a:endParaRPr lang="en-DE" sz="3600" b="1">
            <a:solidFill>
              <a:srgbClr val="444256"/>
            </a:solidFill>
          </a:endParaRPr>
        </a:p>
      </xdr:txBody>
    </xdr:sp>
    <xdr:clientData/>
  </xdr:twoCellAnchor>
  <xdr:twoCellAnchor>
    <xdr:from>
      <xdr:col>16</xdr:col>
      <xdr:colOff>289487</xdr:colOff>
      <xdr:row>11</xdr:row>
      <xdr:rowOff>66840</xdr:rowOff>
    </xdr:from>
    <xdr:to>
      <xdr:col>17</xdr:col>
      <xdr:colOff>453572</xdr:colOff>
      <xdr:row>13</xdr:row>
      <xdr:rowOff>22678</xdr:rowOff>
    </xdr:to>
    <xdr:sp macro="" textlink="ValueYoY">
      <xdr:nvSpPr>
        <xdr:cNvPr id="29" name="TextBox 28">
          <a:extLst>
            <a:ext uri="{FF2B5EF4-FFF2-40B4-BE49-F238E27FC236}">
              <a16:creationId xmlns:a16="http://schemas.microsoft.com/office/drawing/2014/main" id="{0CB355DE-659D-47B8-B9D5-5B4EC93D8BB1}"/>
            </a:ext>
          </a:extLst>
        </xdr:cNvPr>
        <xdr:cNvSpPr txBox="1"/>
      </xdr:nvSpPr>
      <xdr:spPr>
        <a:xfrm>
          <a:off x="9965677" y="2062554"/>
          <a:ext cx="768847" cy="31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AC0E6D-8682-440D-97A6-849D021E7F12}" type="TxLink">
            <a:rPr lang="en-US" sz="1400" b="0" i="0" u="none" strike="noStrike">
              <a:solidFill>
                <a:srgbClr val="000000"/>
              </a:solidFill>
              <a:latin typeface="Calibri"/>
              <a:cs typeface="Calibri"/>
            </a:rPr>
            <a:pPr/>
            <a:t>▼2.3%</a:t>
          </a:fld>
          <a:endParaRPr lang="en-US" sz="1800" b="0" i="0" u="none" strike="noStrike">
            <a:solidFill>
              <a:srgbClr val="000000"/>
            </a:solidFill>
            <a:latin typeface="Calibri"/>
            <a:cs typeface="Calibri"/>
          </a:endParaRPr>
        </a:p>
      </xdr:txBody>
    </xdr:sp>
    <xdr:clientData/>
  </xdr:twoCellAnchor>
  <xdr:twoCellAnchor>
    <xdr:from>
      <xdr:col>22</xdr:col>
      <xdr:colOff>1</xdr:colOff>
      <xdr:row>11</xdr:row>
      <xdr:rowOff>48164</xdr:rowOff>
    </xdr:from>
    <xdr:to>
      <xdr:col>23</xdr:col>
      <xdr:colOff>116810</xdr:colOff>
      <xdr:row>13</xdr:row>
      <xdr:rowOff>55101</xdr:rowOff>
    </xdr:to>
    <xdr:sp macro="" textlink="SuccessYoY">
      <xdr:nvSpPr>
        <xdr:cNvPr id="30" name="TextBox 29">
          <a:extLst>
            <a:ext uri="{FF2B5EF4-FFF2-40B4-BE49-F238E27FC236}">
              <a16:creationId xmlns:a16="http://schemas.microsoft.com/office/drawing/2014/main" id="{440B8657-4C16-4B5F-B4AF-C8625EF51631}"/>
            </a:ext>
          </a:extLst>
        </xdr:cNvPr>
        <xdr:cNvSpPr txBox="1"/>
      </xdr:nvSpPr>
      <xdr:spPr>
        <a:xfrm>
          <a:off x="13304763" y="2043878"/>
          <a:ext cx="721571"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EBE0A3-9B76-4F1E-A513-451D173F0A9D}" type="TxLink">
            <a:rPr lang="en-US" sz="1400" b="0" i="0" u="none" strike="noStrike">
              <a:solidFill>
                <a:srgbClr val="000000"/>
              </a:solidFill>
              <a:latin typeface="Calibri"/>
              <a:cs typeface="Calibri"/>
            </a:rPr>
            <a:pPr/>
            <a:t>▲0.9%</a:t>
          </a:fld>
          <a:endParaRPr lang="en-US" sz="1400" b="0" i="0" u="none" strike="noStrike">
            <a:solidFill>
              <a:srgbClr val="000000"/>
            </a:solidFill>
            <a:latin typeface="Calibri"/>
            <a:cs typeface="Calibri"/>
          </a:endParaRPr>
        </a:p>
      </xdr:txBody>
    </xdr:sp>
    <xdr:clientData/>
  </xdr:twoCellAnchor>
  <xdr:twoCellAnchor>
    <xdr:from>
      <xdr:col>9</xdr:col>
      <xdr:colOff>560293</xdr:colOff>
      <xdr:row>9</xdr:row>
      <xdr:rowOff>23962</xdr:rowOff>
    </xdr:from>
    <xdr:to>
      <xdr:col>10</xdr:col>
      <xdr:colOff>429559</xdr:colOff>
      <xdr:row>10</xdr:row>
      <xdr:rowOff>106428</xdr:rowOff>
    </xdr:to>
    <xdr:sp macro="" textlink="">
      <xdr:nvSpPr>
        <xdr:cNvPr id="31" name="TextBox 30">
          <a:extLst>
            <a:ext uri="{FF2B5EF4-FFF2-40B4-BE49-F238E27FC236}">
              <a16:creationId xmlns:a16="http://schemas.microsoft.com/office/drawing/2014/main" id="{99AD7F2D-7FC7-4DF0-B681-E924C0382482}"/>
            </a:ext>
          </a:extLst>
        </xdr:cNvPr>
        <xdr:cNvSpPr txBox="1"/>
      </xdr:nvSpPr>
      <xdr:spPr>
        <a:xfrm>
          <a:off x="6071186" y="1656819"/>
          <a:ext cx="481587" cy="26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9</xdr:col>
      <xdr:colOff>550954</xdr:colOff>
      <xdr:row>11</xdr:row>
      <xdr:rowOff>75768</xdr:rowOff>
    </xdr:from>
    <xdr:to>
      <xdr:col>11</xdr:col>
      <xdr:colOff>0</xdr:colOff>
      <xdr:row>12</xdr:row>
      <xdr:rowOff>158235</xdr:rowOff>
    </xdr:to>
    <xdr:sp macro="" textlink="">
      <xdr:nvSpPr>
        <xdr:cNvPr id="32" name="TextBox 31">
          <a:extLst>
            <a:ext uri="{FF2B5EF4-FFF2-40B4-BE49-F238E27FC236}">
              <a16:creationId xmlns:a16="http://schemas.microsoft.com/office/drawing/2014/main" id="{BA93495F-8FB4-4569-BA32-D896C52E93B4}"/>
            </a:ext>
          </a:extLst>
        </xdr:cNvPr>
        <xdr:cNvSpPr txBox="1"/>
      </xdr:nvSpPr>
      <xdr:spPr>
        <a:xfrm>
          <a:off x="5993811" y="2071482"/>
          <a:ext cx="658570" cy="263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15</xdr:col>
      <xdr:colOff>423208</xdr:colOff>
      <xdr:row>9</xdr:row>
      <xdr:rowOff>23962</xdr:rowOff>
    </xdr:from>
    <xdr:to>
      <xdr:col>16</xdr:col>
      <xdr:colOff>292473</xdr:colOff>
      <xdr:row>10</xdr:row>
      <xdr:rowOff>106428</xdr:rowOff>
    </xdr:to>
    <xdr:sp macro="" textlink="">
      <xdr:nvSpPr>
        <xdr:cNvPr id="33" name="TextBox 32">
          <a:extLst>
            <a:ext uri="{FF2B5EF4-FFF2-40B4-BE49-F238E27FC236}">
              <a16:creationId xmlns:a16="http://schemas.microsoft.com/office/drawing/2014/main" id="{AE8ACF8C-8583-42A8-BCB1-386F24FEE7BD}"/>
            </a:ext>
          </a:extLst>
        </xdr:cNvPr>
        <xdr:cNvSpPr txBox="1"/>
      </xdr:nvSpPr>
      <xdr:spPr>
        <a:xfrm>
          <a:off x="9608029" y="1656819"/>
          <a:ext cx="481587" cy="26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15</xdr:col>
      <xdr:colOff>413869</xdr:colOff>
      <xdr:row>11</xdr:row>
      <xdr:rowOff>75768</xdr:rowOff>
    </xdr:from>
    <xdr:to>
      <xdr:col>16</xdr:col>
      <xdr:colOff>469899</xdr:colOff>
      <xdr:row>12</xdr:row>
      <xdr:rowOff>158235</xdr:rowOff>
    </xdr:to>
    <xdr:sp macro="" textlink="">
      <xdr:nvSpPr>
        <xdr:cNvPr id="34" name="TextBox 33">
          <a:extLst>
            <a:ext uri="{FF2B5EF4-FFF2-40B4-BE49-F238E27FC236}">
              <a16:creationId xmlns:a16="http://schemas.microsoft.com/office/drawing/2014/main" id="{6B763B47-9847-4784-8DC6-6AD1FF51D88D}"/>
            </a:ext>
          </a:extLst>
        </xdr:cNvPr>
        <xdr:cNvSpPr txBox="1"/>
      </xdr:nvSpPr>
      <xdr:spPr>
        <a:xfrm>
          <a:off x="9485298" y="2071482"/>
          <a:ext cx="660791" cy="263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20</xdr:col>
      <xdr:colOff>342152</xdr:colOff>
      <xdr:row>9</xdr:row>
      <xdr:rowOff>23962</xdr:rowOff>
    </xdr:from>
    <xdr:to>
      <xdr:col>21</xdr:col>
      <xdr:colOff>211418</xdr:colOff>
      <xdr:row>10</xdr:row>
      <xdr:rowOff>106428</xdr:rowOff>
    </xdr:to>
    <xdr:sp macro="" textlink="">
      <xdr:nvSpPr>
        <xdr:cNvPr id="35" name="TextBox 34">
          <a:extLst>
            <a:ext uri="{FF2B5EF4-FFF2-40B4-BE49-F238E27FC236}">
              <a16:creationId xmlns:a16="http://schemas.microsoft.com/office/drawing/2014/main" id="{4FCF4B64-5DA3-41A1-9C72-1AFE9928968E}"/>
            </a:ext>
          </a:extLst>
        </xdr:cNvPr>
        <xdr:cNvSpPr txBox="1"/>
      </xdr:nvSpPr>
      <xdr:spPr>
        <a:xfrm>
          <a:off x="12588581" y="1656819"/>
          <a:ext cx="481587" cy="26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20</xdr:col>
      <xdr:colOff>332813</xdr:colOff>
      <xdr:row>11</xdr:row>
      <xdr:rowOff>75768</xdr:rowOff>
    </xdr:from>
    <xdr:to>
      <xdr:col>21</xdr:col>
      <xdr:colOff>388844</xdr:colOff>
      <xdr:row>12</xdr:row>
      <xdr:rowOff>158235</xdr:rowOff>
    </xdr:to>
    <xdr:sp macro="" textlink="">
      <xdr:nvSpPr>
        <xdr:cNvPr id="36" name="TextBox 35">
          <a:extLst>
            <a:ext uri="{FF2B5EF4-FFF2-40B4-BE49-F238E27FC236}">
              <a16:creationId xmlns:a16="http://schemas.microsoft.com/office/drawing/2014/main" id="{2BCEA3BE-EBA2-4368-9933-E6F7B35AD75E}"/>
            </a:ext>
          </a:extLst>
        </xdr:cNvPr>
        <xdr:cNvSpPr txBox="1"/>
      </xdr:nvSpPr>
      <xdr:spPr>
        <a:xfrm>
          <a:off x="12428051" y="2071482"/>
          <a:ext cx="660793" cy="263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11</xdr:col>
      <xdr:colOff>18678</xdr:colOff>
      <xdr:row>9</xdr:row>
      <xdr:rowOff>23962</xdr:rowOff>
    </xdr:from>
    <xdr:to>
      <xdr:col>11</xdr:col>
      <xdr:colOff>550958</xdr:colOff>
      <xdr:row>11</xdr:row>
      <xdr:rowOff>30898</xdr:rowOff>
    </xdr:to>
    <xdr:sp macro="" textlink="TransactionPY">
      <xdr:nvSpPr>
        <xdr:cNvPr id="37" name="TextBox 36">
          <a:extLst>
            <a:ext uri="{FF2B5EF4-FFF2-40B4-BE49-F238E27FC236}">
              <a16:creationId xmlns:a16="http://schemas.microsoft.com/office/drawing/2014/main" id="{F026CBB0-9768-42B6-A6CF-BFC1539A75A2}"/>
            </a:ext>
          </a:extLst>
        </xdr:cNvPr>
        <xdr:cNvSpPr txBox="1"/>
      </xdr:nvSpPr>
      <xdr:spPr>
        <a:xfrm>
          <a:off x="6754214" y="1656819"/>
          <a:ext cx="53228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A7CEF3-2605-4C53-8BE8-1E9F3382D915}" type="TxLink">
            <a:rPr lang="en-US" sz="1400" b="0" i="0" u="none" strike="noStrike">
              <a:solidFill>
                <a:srgbClr val="000000"/>
              </a:solidFill>
              <a:latin typeface="Calibri"/>
              <a:cs typeface="Calibri"/>
            </a:rPr>
            <a:pPr/>
            <a:t>3.5K</a:t>
          </a:fld>
          <a:endParaRPr lang="en-US" sz="1400" b="0" i="0" u="none" strike="noStrike">
            <a:solidFill>
              <a:srgbClr val="000000"/>
            </a:solidFill>
            <a:latin typeface="Calibri"/>
            <a:cs typeface="Calibri"/>
          </a:endParaRPr>
        </a:p>
      </xdr:txBody>
    </xdr:sp>
    <xdr:clientData/>
  </xdr:twoCellAnchor>
  <xdr:twoCellAnchor>
    <xdr:from>
      <xdr:col>16</xdr:col>
      <xdr:colOff>242794</xdr:colOff>
      <xdr:row>9</xdr:row>
      <xdr:rowOff>23962</xdr:rowOff>
    </xdr:from>
    <xdr:to>
      <xdr:col>17</xdr:col>
      <xdr:colOff>466912</xdr:colOff>
      <xdr:row>11</xdr:row>
      <xdr:rowOff>30898</xdr:rowOff>
    </xdr:to>
    <xdr:sp macro="" textlink="ValuePY">
      <xdr:nvSpPr>
        <xdr:cNvPr id="38" name="TextBox 37">
          <a:extLst>
            <a:ext uri="{FF2B5EF4-FFF2-40B4-BE49-F238E27FC236}">
              <a16:creationId xmlns:a16="http://schemas.microsoft.com/office/drawing/2014/main" id="{B55FDB65-0DF2-4644-9982-721137CC11D9}"/>
            </a:ext>
          </a:extLst>
        </xdr:cNvPr>
        <xdr:cNvSpPr txBox="1"/>
      </xdr:nvSpPr>
      <xdr:spPr>
        <a:xfrm>
          <a:off x="10039937" y="1656819"/>
          <a:ext cx="836439"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D4B289-8BD3-4485-B32D-FAE2ED4148BC}" type="TxLink">
            <a:rPr lang="en-US" sz="1400" b="0" i="0" u="none" strike="noStrike">
              <a:solidFill>
                <a:srgbClr val="000000"/>
              </a:solidFill>
              <a:latin typeface="Calibri"/>
              <a:cs typeface="Calibri"/>
            </a:rPr>
            <a:pPr/>
            <a:t>₦35.9M</a:t>
          </a:fld>
          <a:endParaRPr lang="en-US" sz="1400" b="0" i="0" u="none" strike="noStrike">
            <a:solidFill>
              <a:srgbClr val="000000"/>
            </a:solidFill>
            <a:latin typeface="Calibri"/>
            <a:cs typeface="Calibri"/>
          </a:endParaRPr>
        </a:p>
      </xdr:txBody>
    </xdr:sp>
    <xdr:clientData/>
  </xdr:twoCellAnchor>
  <xdr:twoCellAnchor>
    <xdr:from>
      <xdr:col>22</xdr:col>
      <xdr:colOff>18678</xdr:colOff>
      <xdr:row>9</xdr:row>
      <xdr:rowOff>23962</xdr:rowOff>
    </xdr:from>
    <xdr:to>
      <xdr:col>23</xdr:col>
      <xdr:colOff>37354</xdr:colOff>
      <xdr:row>11</xdr:row>
      <xdr:rowOff>30898</xdr:rowOff>
    </xdr:to>
    <xdr:sp macro="" textlink="SuccessPY">
      <xdr:nvSpPr>
        <xdr:cNvPr id="39" name="TextBox 38">
          <a:extLst>
            <a:ext uri="{FF2B5EF4-FFF2-40B4-BE49-F238E27FC236}">
              <a16:creationId xmlns:a16="http://schemas.microsoft.com/office/drawing/2014/main" id="{22C84375-1058-4AF3-9AFB-131A0E7A2711}"/>
            </a:ext>
          </a:extLst>
        </xdr:cNvPr>
        <xdr:cNvSpPr txBox="1"/>
      </xdr:nvSpPr>
      <xdr:spPr>
        <a:xfrm>
          <a:off x="13489749" y="1656819"/>
          <a:ext cx="630998"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0FE23-D414-4159-80E9-D638DD27C1A0}" type="TxLink">
            <a:rPr lang="en-US" sz="1400" b="0" i="0" u="none" strike="noStrike">
              <a:solidFill>
                <a:srgbClr val="000000"/>
              </a:solidFill>
              <a:latin typeface="Calibri"/>
              <a:cs typeface="Calibri"/>
            </a:rPr>
            <a:pPr/>
            <a:t>84.4%</a:t>
          </a:fld>
          <a:endParaRPr lang="en-US" sz="1400" b="0" i="0" u="none" strike="noStrike">
            <a:solidFill>
              <a:srgbClr val="000000"/>
            </a:solidFill>
            <a:latin typeface="Calibri"/>
            <a:cs typeface="Calibri"/>
          </a:endParaRPr>
        </a:p>
      </xdr:txBody>
    </xdr:sp>
    <xdr:clientData/>
  </xdr:twoCellAnchor>
  <xdr:twoCellAnchor>
    <xdr:from>
      <xdr:col>6</xdr:col>
      <xdr:colOff>587963</xdr:colOff>
      <xdr:row>16</xdr:row>
      <xdr:rowOff>82315</xdr:rowOff>
    </xdr:from>
    <xdr:to>
      <xdr:col>17</xdr:col>
      <xdr:colOff>470371</xdr:colOff>
      <xdr:row>27</xdr:row>
      <xdr:rowOff>47036</xdr:rowOff>
    </xdr:to>
    <xdr:graphicFrame macro="">
      <xdr:nvGraphicFramePr>
        <xdr:cNvPr id="40" name="Chart 39">
          <a:extLst>
            <a:ext uri="{FF2B5EF4-FFF2-40B4-BE49-F238E27FC236}">
              <a16:creationId xmlns:a16="http://schemas.microsoft.com/office/drawing/2014/main" id="{248A2C25-593E-4D67-850B-BA0B01F1F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58796</xdr:colOff>
      <xdr:row>16</xdr:row>
      <xdr:rowOff>94074</xdr:rowOff>
    </xdr:from>
    <xdr:to>
      <xdr:col>28</xdr:col>
      <xdr:colOff>552685</xdr:colOff>
      <xdr:row>27</xdr:row>
      <xdr:rowOff>35277</xdr:rowOff>
    </xdr:to>
    <xdr:graphicFrame macro="">
      <xdr:nvGraphicFramePr>
        <xdr:cNvPr id="41" name="Chart 40">
          <a:extLst>
            <a:ext uri="{FF2B5EF4-FFF2-40B4-BE49-F238E27FC236}">
              <a16:creationId xmlns:a16="http://schemas.microsoft.com/office/drawing/2014/main" id="{DFB12AD3-9EBD-47FC-AA49-BA0C7806F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576204</xdr:colOff>
      <xdr:row>16</xdr:row>
      <xdr:rowOff>94074</xdr:rowOff>
    </xdr:from>
    <xdr:to>
      <xdr:col>13</xdr:col>
      <xdr:colOff>388058</xdr:colOff>
      <xdr:row>18</xdr:row>
      <xdr:rowOff>11761</xdr:rowOff>
    </xdr:to>
    <xdr:sp macro="" textlink="TransactionTrend">
      <xdr:nvSpPr>
        <xdr:cNvPr id="42" name="TextBox 41">
          <a:extLst>
            <a:ext uri="{FF2B5EF4-FFF2-40B4-BE49-F238E27FC236}">
              <a16:creationId xmlns:a16="http://schemas.microsoft.com/office/drawing/2014/main" id="{7551729F-32DF-4557-9FF3-3B9063E811CB}"/>
            </a:ext>
          </a:extLst>
        </xdr:cNvPr>
        <xdr:cNvSpPr txBox="1"/>
      </xdr:nvSpPr>
      <xdr:spPr>
        <a:xfrm>
          <a:off x="4233804" y="3040474"/>
          <a:ext cx="4079054" cy="285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650F7C-F55F-4043-B55F-EDC9A5144537}" type="TxLink">
            <a:rPr lang="en-US" sz="1200" b="0" i="0" u="none" strike="noStrike">
              <a:solidFill>
                <a:srgbClr val="5A586C"/>
              </a:solidFill>
              <a:latin typeface="Calibri"/>
              <a:cs typeface="Calibri"/>
            </a:rPr>
            <a:pPr/>
            <a:t>Peak Transaction Month: Jan with 628 in Transaction Volume</a:t>
          </a:fld>
          <a:endParaRPr lang="en-DE" sz="1600" b="0">
            <a:solidFill>
              <a:srgbClr val="5A586C"/>
            </a:solidFill>
          </a:endParaRPr>
        </a:p>
      </xdr:txBody>
    </xdr:sp>
    <xdr:clientData/>
  </xdr:twoCellAnchor>
  <xdr:twoCellAnchor>
    <xdr:from>
      <xdr:col>18</xdr:col>
      <xdr:colOff>94072</xdr:colOff>
      <xdr:row>16</xdr:row>
      <xdr:rowOff>82314</xdr:rowOff>
    </xdr:from>
    <xdr:to>
      <xdr:col>25</xdr:col>
      <xdr:colOff>293981</xdr:colOff>
      <xdr:row>17</xdr:row>
      <xdr:rowOff>129351</xdr:rowOff>
    </xdr:to>
    <xdr:sp macro="" textlink="ValueTrend">
      <xdr:nvSpPr>
        <xdr:cNvPr id="43" name="TextBox 42">
          <a:extLst>
            <a:ext uri="{FF2B5EF4-FFF2-40B4-BE49-F238E27FC236}">
              <a16:creationId xmlns:a16="http://schemas.microsoft.com/office/drawing/2014/main" id="{D9B0347C-63B7-4117-92E6-9318A0CB7CBA}"/>
            </a:ext>
          </a:extLst>
        </xdr:cNvPr>
        <xdr:cNvSpPr txBox="1"/>
      </xdr:nvSpPr>
      <xdr:spPr>
        <a:xfrm>
          <a:off x="11066872" y="3028714"/>
          <a:ext cx="4467109" cy="231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DC4005-642D-438F-96C6-1BC262129DAE}" type="TxLink">
            <a:rPr lang="en-US" sz="1200" b="0" i="0" u="none" strike="noStrike">
              <a:solidFill>
                <a:srgbClr val="5A586C"/>
              </a:solidFill>
              <a:latin typeface="Calibri"/>
              <a:cs typeface="Calibri"/>
            </a:rPr>
            <a:pPr/>
            <a:t>Peak Transaction Month: Jul with ₦6,480,705 in Transaction Value</a:t>
          </a:fld>
          <a:endParaRPr lang="en-DE" sz="1800" b="0">
            <a:solidFill>
              <a:srgbClr val="5A586C"/>
            </a:solidFill>
          </a:endParaRPr>
        </a:p>
      </xdr:txBody>
    </xdr:sp>
    <xdr:clientData/>
  </xdr:twoCellAnchor>
  <xdr:twoCellAnchor>
    <xdr:from>
      <xdr:col>6</xdr:col>
      <xdr:colOff>587963</xdr:colOff>
      <xdr:row>30</xdr:row>
      <xdr:rowOff>35277</xdr:rowOff>
    </xdr:from>
    <xdr:to>
      <xdr:col>14</xdr:col>
      <xdr:colOff>587963</xdr:colOff>
      <xdr:row>43</xdr:row>
      <xdr:rowOff>105834</xdr:rowOff>
    </xdr:to>
    <xdr:graphicFrame macro="">
      <xdr:nvGraphicFramePr>
        <xdr:cNvPr id="44" name="Chart 43">
          <a:extLst>
            <a:ext uri="{FF2B5EF4-FFF2-40B4-BE49-F238E27FC236}">
              <a16:creationId xmlns:a16="http://schemas.microsoft.com/office/drawing/2014/main" id="{D2353E01-F971-464E-810E-F214D09C6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23519</xdr:colOff>
      <xdr:row>29</xdr:row>
      <xdr:rowOff>11760</xdr:rowOff>
    </xdr:from>
    <xdr:to>
      <xdr:col>14</xdr:col>
      <xdr:colOff>317500</xdr:colOff>
      <xdr:row>30</xdr:row>
      <xdr:rowOff>129352</xdr:rowOff>
    </xdr:to>
    <xdr:sp macro="" textlink="TVol">
      <xdr:nvSpPr>
        <xdr:cNvPr id="45" name="TextBox 44">
          <a:extLst>
            <a:ext uri="{FF2B5EF4-FFF2-40B4-BE49-F238E27FC236}">
              <a16:creationId xmlns:a16="http://schemas.microsoft.com/office/drawing/2014/main" id="{642A74DA-75AC-493B-9FF3-95E95AB767C1}"/>
            </a:ext>
          </a:extLst>
        </xdr:cNvPr>
        <xdr:cNvSpPr txBox="1"/>
      </xdr:nvSpPr>
      <xdr:spPr>
        <a:xfrm>
          <a:off x="4290719" y="5352110"/>
          <a:ext cx="4561181" cy="301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094216-09E8-4DE3-AA19-D2B38C94B316}" type="TxLink">
            <a:rPr lang="en-US" sz="1200" b="0" i="0" u="none" strike="noStrike">
              <a:solidFill>
                <a:srgbClr val="5A586C"/>
              </a:solidFill>
              <a:latin typeface="Calibri"/>
              <a:cs typeface="Calibri"/>
            </a:rPr>
            <a:pPr/>
            <a:t>Leading Transaction Type: Payment with 1,213 in Transaction Volume</a:t>
          </a:fld>
          <a:endParaRPr lang="en-DE" sz="1800" b="0">
            <a:solidFill>
              <a:srgbClr val="5A586C"/>
            </a:solidFill>
          </a:endParaRPr>
        </a:p>
      </xdr:txBody>
    </xdr:sp>
    <xdr:clientData/>
  </xdr:twoCellAnchor>
  <xdr:twoCellAnchor>
    <xdr:from>
      <xdr:col>20</xdr:col>
      <xdr:colOff>587961</xdr:colOff>
      <xdr:row>29</xdr:row>
      <xdr:rowOff>105833</xdr:rowOff>
    </xdr:from>
    <xdr:to>
      <xdr:col>28</xdr:col>
      <xdr:colOff>517407</xdr:colOff>
      <xdr:row>43</xdr:row>
      <xdr:rowOff>58796</xdr:rowOff>
    </xdr:to>
    <xdr:graphicFrame macro="">
      <xdr:nvGraphicFramePr>
        <xdr:cNvPr id="46" name="Chart 45">
          <a:extLst>
            <a:ext uri="{FF2B5EF4-FFF2-40B4-BE49-F238E27FC236}">
              <a16:creationId xmlns:a16="http://schemas.microsoft.com/office/drawing/2014/main" id="{68DF10BB-981F-4E9A-8272-893DFA9EF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47037</xdr:colOff>
      <xdr:row>29</xdr:row>
      <xdr:rowOff>11760</xdr:rowOff>
    </xdr:from>
    <xdr:to>
      <xdr:col>28</xdr:col>
      <xdr:colOff>341019</xdr:colOff>
      <xdr:row>30</xdr:row>
      <xdr:rowOff>129352</xdr:rowOff>
    </xdr:to>
    <xdr:sp macro="" textlink="TVal">
      <xdr:nvSpPr>
        <xdr:cNvPr id="47" name="TextBox 46">
          <a:extLst>
            <a:ext uri="{FF2B5EF4-FFF2-40B4-BE49-F238E27FC236}">
              <a16:creationId xmlns:a16="http://schemas.microsoft.com/office/drawing/2014/main" id="{1A90FB6F-60CB-4C44-B0B6-D59BBF1B7EB4}"/>
            </a:ext>
          </a:extLst>
        </xdr:cNvPr>
        <xdr:cNvSpPr txBox="1"/>
      </xdr:nvSpPr>
      <xdr:spPr>
        <a:xfrm>
          <a:off x="12848637" y="5352110"/>
          <a:ext cx="4561182" cy="301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22D399-1E8A-4298-B73F-EAD2B366F418}" type="TxLink">
            <a:rPr lang="en-US" sz="1200" b="0" i="0" u="none" strike="noStrike">
              <a:solidFill>
                <a:srgbClr val="5A586C"/>
              </a:solidFill>
              <a:latin typeface="Calibri"/>
              <a:cs typeface="Calibri"/>
            </a:rPr>
            <a:pPr/>
            <a:t>Top Transaction Type: Transfer with ₦12,508,806 in Transaction Value</a:t>
          </a:fld>
          <a:endParaRPr lang="en-DE" sz="2000" b="0">
            <a:solidFill>
              <a:srgbClr val="5A586C"/>
            </a:solidFill>
          </a:endParaRPr>
        </a:p>
      </xdr:txBody>
    </xdr:sp>
    <xdr:clientData/>
  </xdr:twoCellAnchor>
  <xdr:twoCellAnchor>
    <xdr:from>
      <xdr:col>15</xdr:col>
      <xdr:colOff>199908</xdr:colOff>
      <xdr:row>30</xdr:row>
      <xdr:rowOff>117593</xdr:rowOff>
    </xdr:from>
    <xdr:to>
      <xdr:col>20</xdr:col>
      <xdr:colOff>352777</xdr:colOff>
      <xdr:row>43</xdr:row>
      <xdr:rowOff>94074</xdr:rowOff>
    </xdr:to>
    <xdr:graphicFrame macro="">
      <xdr:nvGraphicFramePr>
        <xdr:cNvPr id="48" name="Chart 47">
          <a:extLst>
            <a:ext uri="{FF2B5EF4-FFF2-40B4-BE49-F238E27FC236}">
              <a16:creationId xmlns:a16="http://schemas.microsoft.com/office/drawing/2014/main" id="{414239A2-7D81-433C-BDF7-489EC1B5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187678</xdr:colOff>
      <xdr:row>29</xdr:row>
      <xdr:rowOff>11290</xdr:rowOff>
    </xdr:from>
    <xdr:to>
      <xdr:col>20</xdr:col>
      <xdr:colOff>325244</xdr:colOff>
      <xdr:row>30</xdr:row>
      <xdr:rowOff>123902</xdr:rowOff>
    </xdr:to>
    <xdr:sp macro="" textlink="HTStatus">
      <xdr:nvSpPr>
        <xdr:cNvPr id="49" name="TextBox 48">
          <a:extLst>
            <a:ext uri="{FF2B5EF4-FFF2-40B4-BE49-F238E27FC236}">
              <a16:creationId xmlns:a16="http://schemas.microsoft.com/office/drawing/2014/main" id="{015040C6-A96D-460E-9515-B1DF4BB7DA4E}"/>
            </a:ext>
          </a:extLst>
        </xdr:cNvPr>
        <xdr:cNvSpPr txBox="1"/>
      </xdr:nvSpPr>
      <xdr:spPr>
        <a:xfrm>
          <a:off x="9248044" y="5401046"/>
          <a:ext cx="3157688" cy="29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3F7636-BB32-4D99-891E-5C95DE96BAF0}" type="TxLink">
            <a:rPr lang="en-US" sz="1200" b="0" i="0" u="none" strike="noStrike">
              <a:solidFill>
                <a:srgbClr val="5A586C"/>
              </a:solidFill>
              <a:latin typeface="Calibri"/>
              <a:ea typeface="+mn-ea"/>
              <a:cs typeface="Calibri"/>
            </a:rPr>
            <a:pPr marL="0" indent="0"/>
            <a:t>Highest Transaction Status: Successful at 84.8%</a:t>
          </a:fld>
          <a:endParaRPr lang="en-DE" sz="1200" b="0" i="0" u="none" strike="noStrike">
            <a:solidFill>
              <a:srgbClr val="5A586C"/>
            </a:solidFill>
            <a:latin typeface="Calibri"/>
            <a:ea typeface="+mn-ea"/>
            <a:cs typeface="Calibri"/>
          </a:endParaRPr>
        </a:p>
      </xdr:txBody>
    </xdr:sp>
    <xdr:clientData/>
  </xdr:twoCellAnchor>
  <xdr:twoCellAnchor editAs="oneCell">
    <xdr:from>
      <xdr:col>26</xdr:col>
      <xdr:colOff>15875</xdr:colOff>
      <xdr:row>3</xdr:row>
      <xdr:rowOff>136995</xdr:rowOff>
    </xdr:from>
    <xdr:to>
      <xdr:col>29</xdr:col>
      <xdr:colOff>158750</xdr:colOff>
      <xdr:row>5</xdr:row>
      <xdr:rowOff>174624</xdr:rowOff>
    </xdr:to>
    <mc:AlternateContent xmlns:mc="http://schemas.openxmlformats.org/markup-compatibility/2006" xmlns:a14="http://schemas.microsoft.com/office/drawing/2010/main">
      <mc:Choice Requires="a14">
        <xdr:graphicFrame macro="">
          <xdr:nvGraphicFramePr>
            <xdr:cNvPr id="50" name="Gender 3">
              <a:extLst>
                <a:ext uri="{FF2B5EF4-FFF2-40B4-BE49-F238E27FC236}">
                  <a16:creationId xmlns:a16="http://schemas.microsoft.com/office/drawing/2014/main" id="{64C7D215-7F98-4655-8950-39A8C1913C97}"/>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5739685" y="681281"/>
              <a:ext cx="1957160" cy="400486"/>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95251</xdr:colOff>
      <xdr:row>3</xdr:row>
      <xdr:rowOff>136995</xdr:rowOff>
    </xdr:from>
    <xdr:to>
      <xdr:col>26</xdr:col>
      <xdr:colOff>46685</xdr:colOff>
      <xdr:row>5</xdr:row>
      <xdr:rowOff>167245</xdr:rowOff>
    </xdr:to>
    <mc:AlternateContent xmlns:mc="http://schemas.openxmlformats.org/markup-compatibility/2006" xmlns:a14="http://schemas.microsoft.com/office/drawing/2010/main">
      <mc:Choice Requires="a14">
        <xdr:graphicFrame macro="">
          <xdr:nvGraphicFramePr>
            <xdr:cNvPr id="51" name="Location 5">
              <a:extLst>
                <a:ext uri="{FF2B5EF4-FFF2-40B4-BE49-F238E27FC236}">
                  <a16:creationId xmlns:a16="http://schemas.microsoft.com/office/drawing/2014/main" id="{ADA7F3B5-632A-4F21-B238-D962E504E160}"/>
                </a:ext>
              </a:extLst>
            </xdr:cNvPr>
            <xdr:cNvGraphicFramePr/>
          </xdr:nvGraphicFramePr>
          <xdr:xfrm>
            <a:off x="0" y="0"/>
            <a:ext cx="0" cy="0"/>
          </xdr:xfrm>
          <a:graphic>
            <a:graphicData uri="http://schemas.microsoft.com/office/drawing/2010/slicer">
              <sle:slicer xmlns:sle="http://schemas.microsoft.com/office/drawing/2010/slicer" name="Location 5"/>
            </a:graphicData>
          </a:graphic>
        </xdr:graphicFrame>
      </mc:Choice>
      <mc:Fallback xmlns="">
        <xdr:sp macro="" textlink="">
          <xdr:nvSpPr>
            <xdr:cNvPr id="0" name=""/>
            <xdr:cNvSpPr>
              <a:spLocks noTextEdit="1"/>
            </xdr:cNvSpPr>
          </xdr:nvSpPr>
          <xdr:spPr>
            <a:xfrm>
              <a:off x="12795251" y="681281"/>
              <a:ext cx="2975244" cy="39310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140523</xdr:colOff>
      <xdr:row>3</xdr:row>
      <xdr:rowOff>136995</xdr:rowOff>
    </xdr:from>
    <xdr:to>
      <xdr:col>21</xdr:col>
      <xdr:colOff>134879</xdr:colOff>
      <xdr:row>5</xdr:row>
      <xdr:rowOff>167245</xdr:rowOff>
    </xdr:to>
    <mc:AlternateContent xmlns:mc="http://schemas.openxmlformats.org/markup-compatibility/2006" xmlns:a14="http://schemas.microsoft.com/office/drawing/2010/main">
      <mc:Choice Requires="a14">
        <xdr:graphicFrame macro="">
          <xdr:nvGraphicFramePr>
            <xdr:cNvPr id="52" name="Year 6">
              <a:extLst>
                <a:ext uri="{FF2B5EF4-FFF2-40B4-BE49-F238E27FC236}">
                  <a16:creationId xmlns:a16="http://schemas.microsoft.com/office/drawing/2014/main" id="{24C88A4E-D0FF-4862-89D8-CE0CACD9BBBE}"/>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1026237" y="681281"/>
              <a:ext cx="1808642" cy="39310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268111</xdr:colOff>
      <xdr:row>3</xdr:row>
      <xdr:rowOff>57836</xdr:rowOff>
    </xdr:from>
    <xdr:to>
      <xdr:col>32</xdr:col>
      <xdr:colOff>196272</xdr:colOff>
      <xdr:row>49</xdr:row>
      <xdr:rowOff>173182</xdr:rowOff>
    </xdr:to>
    <xdr:sp macro="" textlink="">
      <xdr:nvSpPr>
        <xdr:cNvPr id="2" name="Rectangle: Rounded Corners 1">
          <a:extLst>
            <a:ext uri="{FF2B5EF4-FFF2-40B4-BE49-F238E27FC236}">
              <a16:creationId xmlns:a16="http://schemas.microsoft.com/office/drawing/2014/main" id="{6F2E7463-4321-43E3-B0E3-CD6C77D61FD6}"/>
            </a:ext>
          </a:extLst>
        </xdr:cNvPr>
        <xdr:cNvSpPr/>
      </xdr:nvSpPr>
      <xdr:spPr>
        <a:xfrm>
          <a:off x="3912459" y="596206"/>
          <a:ext cx="15720335" cy="8370346"/>
        </a:xfrm>
        <a:prstGeom prst="roundRect">
          <a:avLst>
            <a:gd name="adj" fmla="val 3271"/>
          </a:avLst>
        </a:prstGeom>
        <a:solidFill>
          <a:srgbClr val="C9C7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431321</xdr:colOff>
      <xdr:row>6</xdr:row>
      <xdr:rowOff>11980</xdr:rowOff>
    </xdr:from>
    <xdr:to>
      <xdr:col>32</xdr:col>
      <xdr:colOff>57727</xdr:colOff>
      <xdr:row>49</xdr:row>
      <xdr:rowOff>11546</xdr:rowOff>
    </xdr:to>
    <xdr:sp macro="" textlink="">
      <xdr:nvSpPr>
        <xdr:cNvPr id="3" name="Rectangle: Rounded Corners 2">
          <a:extLst>
            <a:ext uri="{FF2B5EF4-FFF2-40B4-BE49-F238E27FC236}">
              <a16:creationId xmlns:a16="http://schemas.microsoft.com/office/drawing/2014/main" id="{D1268F66-F5C3-4D84-A9DD-8D8B832F3256}"/>
            </a:ext>
          </a:extLst>
        </xdr:cNvPr>
        <xdr:cNvSpPr/>
      </xdr:nvSpPr>
      <xdr:spPr>
        <a:xfrm>
          <a:off x="4102776" y="1120344"/>
          <a:ext cx="15536042" cy="7942838"/>
        </a:xfrm>
        <a:prstGeom prst="roundRect">
          <a:avLst>
            <a:gd name="adj" fmla="val 3271"/>
          </a:avLst>
        </a:prstGeom>
        <a:solidFill>
          <a:srgbClr val="DDDC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383397</xdr:colOff>
      <xdr:row>3</xdr:row>
      <xdr:rowOff>155755</xdr:rowOff>
    </xdr:from>
    <xdr:to>
      <xdr:col>14</xdr:col>
      <xdr:colOff>263585</xdr:colOff>
      <xdr:row>5</xdr:row>
      <xdr:rowOff>143773</xdr:rowOff>
    </xdr:to>
    <xdr:sp macro="" textlink="">
      <xdr:nvSpPr>
        <xdr:cNvPr id="4" name="TextBox 3">
          <a:extLst>
            <a:ext uri="{FF2B5EF4-FFF2-40B4-BE49-F238E27FC236}">
              <a16:creationId xmlns:a16="http://schemas.microsoft.com/office/drawing/2014/main" id="{B6197F1B-6041-44E4-9828-DCFFF1192556}"/>
            </a:ext>
          </a:extLst>
        </xdr:cNvPr>
        <xdr:cNvSpPr txBox="1"/>
      </xdr:nvSpPr>
      <xdr:spPr>
        <a:xfrm>
          <a:off x="4040997" y="708205"/>
          <a:ext cx="4756988" cy="35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444256"/>
              </a:solidFill>
            </a:rPr>
            <a:t>Fintech Performance &amp;</a:t>
          </a:r>
          <a:r>
            <a:rPr lang="en-US" sz="2000" b="1" baseline="0">
              <a:solidFill>
                <a:srgbClr val="444256"/>
              </a:solidFill>
            </a:rPr>
            <a:t> Customer Analytics</a:t>
          </a:r>
          <a:endParaRPr lang="en-DE" sz="2000" b="1">
            <a:solidFill>
              <a:srgbClr val="444256"/>
            </a:solidFill>
          </a:endParaRPr>
        </a:p>
      </xdr:txBody>
    </xdr:sp>
    <xdr:clientData/>
  </xdr:twoCellAnchor>
  <xdr:twoCellAnchor>
    <xdr:from>
      <xdr:col>6</xdr:col>
      <xdr:colOff>563113</xdr:colOff>
      <xdr:row>7</xdr:row>
      <xdr:rowOff>131792</xdr:rowOff>
    </xdr:from>
    <xdr:to>
      <xdr:col>11</xdr:col>
      <xdr:colOff>481224</xdr:colOff>
      <xdr:row>14</xdr:row>
      <xdr:rowOff>63739</xdr:rowOff>
    </xdr:to>
    <xdr:sp macro="" textlink="">
      <xdr:nvSpPr>
        <xdr:cNvPr id="5" name="Rectangle: Rounded Corners 4">
          <a:extLst>
            <a:ext uri="{FF2B5EF4-FFF2-40B4-BE49-F238E27FC236}">
              <a16:creationId xmlns:a16="http://schemas.microsoft.com/office/drawing/2014/main" id="{C35B5CA4-E8CB-4736-BFA1-1D3B5886440D}"/>
            </a:ext>
          </a:extLst>
        </xdr:cNvPr>
        <xdr:cNvSpPr/>
      </xdr:nvSpPr>
      <xdr:spPr>
        <a:xfrm>
          <a:off x="4207461" y="1387988"/>
          <a:ext cx="2955067" cy="118814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10</a:t>
          </a:r>
          <a:endParaRPr lang="en-DE" sz="1100"/>
        </a:p>
      </xdr:txBody>
    </xdr:sp>
    <xdr:clientData/>
  </xdr:twoCellAnchor>
  <xdr:twoCellAnchor>
    <xdr:from>
      <xdr:col>6</xdr:col>
      <xdr:colOff>407358</xdr:colOff>
      <xdr:row>6</xdr:row>
      <xdr:rowOff>11981</xdr:rowOff>
    </xdr:from>
    <xdr:to>
      <xdr:col>16</xdr:col>
      <xdr:colOff>383396</xdr:colOff>
      <xdr:row>7</xdr:row>
      <xdr:rowOff>131792</xdr:rowOff>
    </xdr:to>
    <xdr:sp macro="" textlink="">
      <xdr:nvSpPr>
        <xdr:cNvPr id="6" name="TextBox 5">
          <a:extLst>
            <a:ext uri="{FF2B5EF4-FFF2-40B4-BE49-F238E27FC236}">
              <a16:creationId xmlns:a16="http://schemas.microsoft.com/office/drawing/2014/main" id="{7C27CE6E-9106-4EAA-AB76-DACE58EE3A11}"/>
            </a:ext>
          </a:extLst>
        </xdr:cNvPr>
        <xdr:cNvSpPr txBox="1"/>
      </xdr:nvSpPr>
      <xdr:spPr>
        <a:xfrm>
          <a:off x="4064958" y="1116881"/>
          <a:ext cx="6072038"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5A586C"/>
              </a:solidFill>
            </a:rPr>
            <a:t>Analyzing Channel, Product</a:t>
          </a:r>
          <a:r>
            <a:rPr lang="en-US" sz="1400" b="0" baseline="0">
              <a:solidFill>
                <a:srgbClr val="5A586C"/>
              </a:solidFill>
            </a:rPr>
            <a:t>, and Regional Trends in a Nigerian Fintech Startup</a:t>
          </a:r>
          <a:endParaRPr lang="en-DE" sz="1400" b="0">
            <a:solidFill>
              <a:srgbClr val="5A586C"/>
            </a:solidFill>
          </a:endParaRPr>
        </a:p>
      </xdr:txBody>
    </xdr:sp>
    <xdr:clientData/>
  </xdr:twoCellAnchor>
  <xdr:twoCellAnchor>
    <xdr:from>
      <xdr:col>11</xdr:col>
      <xdr:colOff>574112</xdr:colOff>
      <xdr:row>7</xdr:row>
      <xdr:rowOff>131792</xdr:rowOff>
    </xdr:from>
    <xdr:to>
      <xdr:col>16</xdr:col>
      <xdr:colOff>492224</xdr:colOff>
      <xdr:row>14</xdr:row>
      <xdr:rowOff>63739</xdr:rowOff>
    </xdr:to>
    <xdr:sp macro="" textlink="">
      <xdr:nvSpPr>
        <xdr:cNvPr id="7" name="Rectangle: Rounded Corners 6">
          <a:extLst>
            <a:ext uri="{FF2B5EF4-FFF2-40B4-BE49-F238E27FC236}">
              <a16:creationId xmlns:a16="http://schemas.microsoft.com/office/drawing/2014/main" id="{081620F4-0733-41C0-A1B1-C98ABEDF6BF0}"/>
            </a:ext>
          </a:extLst>
        </xdr:cNvPr>
        <xdr:cNvSpPr/>
      </xdr:nvSpPr>
      <xdr:spPr>
        <a:xfrm>
          <a:off x="7255416" y="1387988"/>
          <a:ext cx="2955069" cy="118814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16</xdr:col>
      <xdr:colOff>591117</xdr:colOff>
      <xdr:row>7</xdr:row>
      <xdr:rowOff>131792</xdr:rowOff>
    </xdr:from>
    <xdr:to>
      <xdr:col>21</xdr:col>
      <xdr:colOff>509228</xdr:colOff>
      <xdr:row>14</xdr:row>
      <xdr:rowOff>63739</xdr:rowOff>
    </xdr:to>
    <xdr:sp macro="" textlink="">
      <xdr:nvSpPr>
        <xdr:cNvPr id="8" name="Rectangle: Rounded Corners 7">
          <a:extLst>
            <a:ext uri="{FF2B5EF4-FFF2-40B4-BE49-F238E27FC236}">
              <a16:creationId xmlns:a16="http://schemas.microsoft.com/office/drawing/2014/main" id="{A32805ED-3603-439F-A050-69F570A1BCA9}"/>
            </a:ext>
          </a:extLst>
        </xdr:cNvPr>
        <xdr:cNvSpPr/>
      </xdr:nvSpPr>
      <xdr:spPr>
        <a:xfrm>
          <a:off x="10309378" y="1387988"/>
          <a:ext cx="2955067" cy="118814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571739</xdr:colOff>
      <xdr:row>15</xdr:row>
      <xdr:rowOff>5269</xdr:rowOff>
    </xdr:from>
    <xdr:to>
      <xdr:col>15</xdr:col>
      <xdr:colOff>104558</xdr:colOff>
      <xdr:row>31</xdr:row>
      <xdr:rowOff>17963</xdr:rowOff>
    </xdr:to>
    <xdr:sp macro="" textlink="">
      <xdr:nvSpPr>
        <xdr:cNvPr id="9" name="Rectangle: Rounded Corners 8">
          <a:extLst>
            <a:ext uri="{FF2B5EF4-FFF2-40B4-BE49-F238E27FC236}">
              <a16:creationId xmlns:a16="http://schemas.microsoft.com/office/drawing/2014/main" id="{581CA69E-5580-41B6-A7CF-43929FCB6654}"/>
            </a:ext>
          </a:extLst>
        </xdr:cNvPr>
        <xdr:cNvSpPr/>
      </xdr:nvSpPr>
      <xdr:spPr>
        <a:xfrm>
          <a:off x="4216087" y="2697117"/>
          <a:ext cx="4999341" cy="288399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6</xdr:col>
      <xdr:colOff>599057</xdr:colOff>
      <xdr:row>31</xdr:row>
      <xdr:rowOff>167129</xdr:rowOff>
    </xdr:from>
    <xdr:to>
      <xdr:col>15</xdr:col>
      <xdr:colOff>131876</xdr:colOff>
      <xdr:row>48</xdr:row>
      <xdr:rowOff>0</xdr:rowOff>
    </xdr:to>
    <xdr:sp macro="" textlink="">
      <xdr:nvSpPr>
        <xdr:cNvPr id="10" name="Rectangle: Rounded Corners 9">
          <a:extLst>
            <a:ext uri="{FF2B5EF4-FFF2-40B4-BE49-F238E27FC236}">
              <a16:creationId xmlns:a16="http://schemas.microsoft.com/office/drawing/2014/main" id="{7409B68C-C433-446A-8B5E-D5569FC98C13}"/>
            </a:ext>
          </a:extLst>
        </xdr:cNvPr>
        <xdr:cNvSpPr/>
      </xdr:nvSpPr>
      <xdr:spPr>
        <a:xfrm>
          <a:off x="4243405" y="5730281"/>
          <a:ext cx="4999341" cy="288363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445717</xdr:colOff>
      <xdr:row>31</xdr:row>
      <xdr:rowOff>167129</xdr:rowOff>
    </xdr:from>
    <xdr:to>
      <xdr:col>31</xdr:col>
      <xdr:colOff>590444</xdr:colOff>
      <xdr:row>48</xdr:row>
      <xdr:rowOff>365</xdr:rowOff>
    </xdr:to>
    <xdr:sp macro="" textlink="">
      <xdr:nvSpPr>
        <xdr:cNvPr id="11" name="Rectangle: Rounded Corners 10">
          <a:extLst>
            <a:ext uri="{FF2B5EF4-FFF2-40B4-BE49-F238E27FC236}">
              <a16:creationId xmlns:a16="http://schemas.microsoft.com/office/drawing/2014/main" id="{6F3FEFAF-DE94-46A0-8E7C-4F077F97C86C}"/>
            </a:ext>
          </a:extLst>
        </xdr:cNvPr>
        <xdr:cNvSpPr/>
      </xdr:nvSpPr>
      <xdr:spPr>
        <a:xfrm>
          <a:off x="14415717" y="5730281"/>
          <a:ext cx="5003857" cy="2883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endParaRPr lang="en-DE" sz="1100" b="1"/>
        </a:p>
      </xdr:txBody>
    </xdr:sp>
    <xdr:clientData/>
  </xdr:twoCellAnchor>
  <xdr:twoCellAnchor>
    <xdr:from>
      <xdr:col>15</xdr:col>
      <xdr:colOff>212332</xdr:colOff>
      <xdr:row>15</xdr:row>
      <xdr:rowOff>1281</xdr:rowOff>
    </xdr:from>
    <xdr:to>
      <xdr:col>23</xdr:col>
      <xdr:colOff>357059</xdr:colOff>
      <xdr:row>31</xdr:row>
      <xdr:rowOff>17963</xdr:rowOff>
    </xdr:to>
    <xdr:sp macro="" textlink="">
      <xdr:nvSpPr>
        <xdr:cNvPr id="12" name="Rectangle: Rounded Corners 11">
          <a:extLst>
            <a:ext uri="{FF2B5EF4-FFF2-40B4-BE49-F238E27FC236}">
              <a16:creationId xmlns:a16="http://schemas.microsoft.com/office/drawing/2014/main" id="{F75C968C-D368-4989-A866-E6E0E1793DE6}"/>
            </a:ext>
          </a:extLst>
        </xdr:cNvPr>
        <xdr:cNvSpPr/>
      </xdr:nvSpPr>
      <xdr:spPr>
        <a:xfrm>
          <a:off x="9323202" y="2693129"/>
          <a:ext cx="5003857" cy="2887986"/>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15</xdr:col>
      <xdr:colOff>215191</xdr:colOff>
      <xdr:row>31</xdr:row>
      <xdr:rowOff>167129</xdr:rowOff>
    </xdr:from>
    <xdr:to>
      <xdr:col>23</xdr:col>
      <xdr:colOff>359918</xdr:colOff>
      <xdr:row>48</xdr:row>
      <xdr:rowOff>5636</xdr:rowOff>
    </xdr:to>
    <xdr:sp macro="" textlink="">
      <xdr:nvSpPr>
        <xdr:cNvPr id="13" name="Rectangle: Rounded Corners 12">
          <a:extLst>
            <a:ext uri="{FF2B5EF4-FFF2-40B4-BE49-F238E27FC236}">
              <a16:creationId xmlns:a16="http://schemas.microsoft.com/office/drawing/2014/main" id="{2C5E66AF-28FF-492C-8CBE-6AE831F83DC5}"/>
            </a:ext>
          </a:extLst>
        </xdr:cNvPr>
        <xdr:cNvSpPr/>
      </xdr:nvSpPr>
      <xdr:spPr>
        <a:xfrm>
          <a:off x="9326061" y="5730281"/>
          <a:ext cx="5003857" cy="288926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27</xdr:col>
      <xdr:colOff>21200</xdr:colOff>
      <xdr:row>7</xdr:row>
      <xdr:rowOff>131792</xdr:rowOff>
    </xdr:from>
    <xdr:to>
      <xdr:col>31</xdr:col>
      <xdr:colOff>546089</xdr:colOff>
      <xdr:row>14</xdr:row>
      <xdr:rowOff>63739</xdr:rowOff>
    </xdr:to>
    <xdr:sp macro="" textlink="">
      <xdr:nvSpPr>
        <xdr:cNvPr id="14" name="Rectangle: Rounded Corners 13">
          <a:extLst>
            <a:ext uri="{FF2B5EF4-FFF2-40B4-BE49-F238E27FC236}">
              <a16:creationId xmlns:a16="http://schemas.microsoft.com/office/drawing/2014/main" id="{EF13D44C-7149-425F-A8B1-DF1D35B0C964}"/>
            </a:ext>
          </a:extLst>
        </xdr:cNvPr>
        <xdr:cNvSpPr/>
      </xdr:nvSpPr>
      <xdr:spPr>
        <a:xfrm>
          <a:off x="16420765" y="1387988"/>
          <a:ext cx="2954454" cy="118814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551134</xdr:colOff>
      <xdr:row>9</xdr:row>
      <xdr:rowOff>23962</xdr:rowOff>
    </xdr:from>
    <xdr:to>
      <xdr:col>9</xdr:col>
      <xdr:colOff>395378</xdr:colOff>
      <xdr:row>10</xdr:row>
      <xdr:rowOff>143774</xdr:rowOff>
    </xdr:to>
    <xdr:sp macro="" textlink="">
      <xdr:nvSpPr>
        <xdr:cNvPr id="15" name="TextBox 14">
          <a:extLst>
            <a:ext uri="{FF2B5EF4-FFF2-40B4-BE49-F238E27FC236}">
              <a16:creationId xmlns:a16="http://schemas.microsoft.com/office/drawing/2014/main" id="{B35A437B-91E2-4A7C-B8B5-118BE461ACFF}"/>
            </a:ext>
          </a:extLst>
        </xdr:cNvPr>
        <xdr:cNvSpPr txBox="1"/>
      </xdr:nvSpPr>
      <xdr:spPr>
        <a:xfrm>
          <a:off x="4191801" y="1674962"/>
          <a:ext cx="1664577" cy="303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Transactions</a:t>
          </a:r>
          <a:endParaRPr lang="en-DE" sz="1400" b="0">
            <a:solidFill>
              <a:srgbClr val="0E0328"/>
            </a:solidFill>
          </a:endParaRPr>
        </a:p>
      </xdr:txBody>
    </xdr:sp>
    <xdr:clientData/>
  </xdr:twoCellAnchor>
  <xdr:twoCellAnchor>
    <xdr:from>
      <xdr:col>11</xdr:col>
      <xdr:colOff>577464</xdr:colOff>
      <xdr:row>9</xdr:row>
      <xdr:rowOff>23962</xdr:rowOff>
    </xdr:from>
    <xdr:to>
      <xdr:col>15</xdr:col>
      <xdr:colOff>90498</xdr:colOff>
      <xdr:row>10</xdr:row>
      <xdr:rowOff>143773</xdr:rowOff>
    </xdr:to>
    <xdr:sp macro="" textlink="">
      <xdr:nvSpPr>
        <xdr:cNvPr id="16" name="TextBox 15">
          <a:extLst>
            <a:ext uri="{FF2B5EF4-FFF2-40B4-BE49-F238E27FC236}">
              <a16:creationId xmlns:a16="http://schemas.microsoft.com/office/drawing/2014/main" id="{79020898-BCA4-42B1-A1D3-401FE0B6D8B3}"/>
            </a:ext>
          </a:extLst>
        </xdr:cNvPr>
        <xdr:cNvSpPr txBox="1"/>
      </xdr:nvSpPr>
      <xdr:spPr>
        <a:xfrm>
          <a:off x="7252020" y="1674962"/>
          <a:ext cx="1940145" cy="30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a:t>
          </a:r>
          <a:r>
            <a:rPr lang="en-US" sz="1400" b="0" baseline="0">
              <a:solidFill>
                <a:srgbClr val="0E0328"/>
              </a:solidFill>
            </a:rPr>
            <a:t> Value</a:t>
          </a:r>
          <a:endParaRPr lang="en-DE" sz="1400" b="0">
            <a:solidFill>
              <a:srgbClr val="0E0328"/>
            </a:solidFill>
          </a:endParaRPr>
        </a:p>
      </xdr:txBody>
    </xdr:sp>
    <xdr:clientData/>
  </xdr:twoCellAnchor>
  <xdr:twoCellAnchor>
    <xdr:from>
      <xdr:col>17</xdr:col>
      <xdr:colOff>38969</xdr:colOff>
      <xdr:row>9</xdr:row>
      <xdr:rowOff>23962</xdr:rowOff>
    </xdr:from>
    <xdr:to>
      <xdr:col>18</xdr:col>
      <xdr:colOff>537045</xdr:colOff>
      <xdr:row>10</xdr:row>
      <xdr:rowOff>155754</xdr:rowOff>
    </xdr:to>
    <xdr:sp macro="" textlink="">
      <xdr:nvSpPr>
        <xdr:cNvPr id="17" name="TextBox 16">
          <a:extLst>
            <a:ext uri="{FF2B5EF4-FFF2-40B4-BE49-F238E27FC236}">
              <a16:creationId xmlns:a16="http://schemas.microsoft.com/office/drawing/2014/main" id="{033C2BC6-E606-40C8-BF17-09B833948900}"/>
            </a:ext>
          </a:extLst>
        </xdr:cNvPr>
        <xdr:cNvSpPr txBox="1"/>
      </xdr:nvSpPr>
      <xdr:spPr>
        <a:xfrm>
          <a:off x="10354191" y="1674962"/>
          <a:ext cx="1104854" cy="315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Success %</a:t>
          </a:r>
          <a:endParaRPr lang="en-DE" sz="1400" b="0">
            <a:solidFill>
              <a:srgbClr val="0E0328"/>
            </a:solidFill>
          </a:endParaRPr>
        </a:p>
      </xdr:txBody>
    </xdr:sp>
    <xdr:clientData/>
  </xdr:twoCellAnchor>
  <xdr:twoCellAnchor>
    <xdr:from>
      <xdr:col>27</xdr:col>
      <xdr:colOff>81109</xdr:colOff>
      <xdr:row>9</xdr:row>
      <xdr:rowOff>23962</xdr:rowOff>
    </xdr:from>
    <xdr:to>
      <xdr:col>30</xdr:col>
      <xdr:colOff>195790</xdr:colOff>
      <xdr:row>10</xdr:row>
      <xdr:rowOff>143773</xdr:rowOff>
    </xdr:to>
    <xdr:sp macro="" textlink="">
      <xdr:nvSpPr>
        <xdr:cNvPr id="18" name="TextBox 17">
          <a:extLst>
            <a:ext uri="{FF2B5EF4-FFF2-40B4-BE49-F238E27FC236}">
              <a16:creationId xmlns:a16="http://schemas.microsoft.com/office/drawing/2014/main" id="{819E1AA7-3CAE-4B16-8866-8FC3E3F583C9}"/>
            </a:ext>
          </a:extLst>
        </xdr:cNvPr>
        <xdr:cNvSpPr txBox="1"/>
      </xdr:nvSpPr>
      <xdr:spPr>
        <a:xfrm>
          <a:off x="16464109" y="1674962"/>
          <a:ext cx="1935014" cy="30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Most Used Channel</a:t>
          </a:r>
          <a:endParaRPr lang="en-DE" sz="1400" b="0">
            <a:solidFill>
              <a:srgbClr val="0E0328"/>
            </a:solidFill>
          </a:endParaRPr>
        </a:p>
      </xdr:txBody>
    </xdr:sp>
    <xdr:clientData/>
  </xdr:twoCellAnchor>
  <xdr:twoCellAnchor>
    <xdr:from>
      <xdr:col>6</xdr:col>
      <xdr:colOff>565556</xdr:colOff>
      <xdr:row>15</xdr:row>
      <xdr:rowOff>38384</xdr:rowOff>
    </xdr:from>
    <xdr:to>
      <xdr:col>11</xdr:col>
      <xdr:colOff>577536</xdr:colOff>
      <xdr:row>17</xdr:row>
      <xdr:rowOff>14420</xdr:rowOff>
    </xdr:to>
    <xdr:sp macro="" textlink="">
      <xdr:nvSpPr>
        <xdr:cNvPr id="19" name="TextBox 18">
          <a:extLst>
            <a:ext uri="{FF2B5EF4-FFF2-40B4-BE49-F238E27FC236}">
              <a16:creationId xmlns:a16="http://schemas.microsoft.com/office/drawing/2014/main" id="{7783E4CC-18BD-4007-AE6D-6EFDBECEDB68}"/>
            </a:ext>
          </a:extLst>
        </xdr:cNvPr>
        <xdr:cNvSpPr txBox="1"/>
      </xdr:nvSpPr>
      <xdr:spPr>
        <a:xfrm>
          <a:off x="4223156" y="2800634"/>
          <a:ext cx="3059980"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Volume (%)</a:t>
          </a:r>
          <a:r>
            <a:rPr lang="en-US" sz="1400" b="1" baseline="0">
              <a:solidFill>
                <a:srgbClr val="444256"/>
              </a:solidFill>
            </a:rPr>
            <a:t> </a:t>
          </a:r>
          <a:r>
            <a:rPr lang="en-US" sz="1400" b="1">
              <a:solidFill>
                <a:srgbClr val="444256"/>
              </a:solidFill>
            </a:rPr>
            <a:t>by Age Group</a:t>
          </a:r>
          <a:endParaRPr lang="en-DE" sz="1400" b="1">
            <a:solidFill>
              <a:srgbClr val="444256"/>
            </a:solidFill>
          </a:endParaRPr>
        </a:p>
      </xdr:txBody>
    </xdr:sp>
    <xdr:clientData/>
  </xdr:twoCellAnchor>
  <xdr:twoCellAnchor>
    <xdr:from>
      <xdr:col>15</xdr:col>
      <xdr:colOff>269326</xdr:colOff>
      <xdr:row>15</xdr:row>
      <xdr:rowOff>38384</xdr:rowOff>
    </xdr:from>
    <xdr:to>
      <xdr:col>19</xdr:col>
      <xdr:colOff>526586</xdr:colOff>
      <xdr:row>16</xdr:row>
      <xdr:rowOff>123902</xdr:rowOff>
    </xdr:to>
    <xdr:sp macro="" textlink="">
      <xdr:nvSpPr>
        <xdr:cNvPr id="20" name="TextBox 19">
          <a:extLst>
            <a:ext uri="{FF2B5EF4-FFF2-40B4-BE49-F238E27FC236}">
              <a16:creationId xmlns:a16="http://schemas.microsoft.com/office/drawing/2014/main" id="{E1F9CC55-1BC3-4F2D-9415-E420E2B649BF}"/>
            </a:ext>
          </a:extLst>
        </xdr:cNvPr>
        <xdr:cNvSpPr txBox="1"/>
      </xdr:nvSpPr>
      <xdr:spPr>
        <a:xfrm>
          <a:off x="9329692" y="2826189"/>
          <a:ext cx="2673357" cy="27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Location by Transaction Value</a:t>
          </a:r>
          <a:endParaRPr lang="en-DE" sz="1400" b="1">
            <a:solidFill>
              <a:srgbClr val="444256"/>
            </a:solidFill>
          </a:endParaRPr>
        </a:p>
      </xdr:txBody>
    </xdr:sp>
    <xdr:clientData/>
  </xdr:twoCellAnchor>
  <xdr:twoCellAnchor>
    <xdr:from>
      <xdr:col>15</xdr:col>
      <xdr:colOff>242482</xdr:colOff>
      <xdr:row>31</xdr:row>
      <xdr:rowOff>153093</xdr:rowOff>
    </xdr:from>
    <xdr:to>
      <xdr:col>20</xdr:col>
      <xdr:colOff>459252</xdr:colOff>
      <xdr:row>33</xdr:row>
      <xdr:rowOff>88195</xdr:rowOff>
    </xdr:to>
    <xdr:sp macro="" textlink="">
      <xdr:nvSpPr>
        <xdr:cNvPr id="21" name="TextBox 20">
          <a:extLst>
            <a:ext uri="{FF2B5EF4-FFF2-40B4-BE49-F238E27FC236}">
              <a16:creationId xmlns:a16="http://schemas.microsoft.com/office/drawing/2014/main" id="{D3CF274B-3CAD-4821-B4CD-D3C145B9C3CF}"/>
            </a:ext>
          </a:extLst>
        </xdr:cNvPr>
        <xdr:cNvSpPr txBox="1"/>
      </xdr:nvSpPr>
      <xdr:spPr>
        <a:xfrm>
          <a:off x="9421118" y="5879638"/>
          <a:ext cx="3276316" cy="30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Type  by Gender by Channel</a:t>
          </a:r>
          <a:endParaRPr lang="en-DE" sz="1400" b="1">
            <a:solidFill>
              <a:srgbClr val="444256"/>
            </a:solidFill>
          </a:endParaRPr>
        </a:p>
      </xdr:txBody>
    </xdr:sp>
    <xdr:clientData/>
  </xdr:twoCellAnchor>
  <xdr:twoCellAnchor>
    <xdr:from>
      <xdr:col>7</xdr:col>
      <xdr:colOff>23518</xdr:colOff>
      <xdr:row>31</xdr:row>
      <xdr:rowOff>141763</xdr:rowOff>
    </xdr:from>
    <xdr:to>
      <xdr:col>12</xdr:col>
      <xdr:colOff>361597</xdr:colOff>
      <xdr:row>33</xdr:row>
      <xdr:rowOff>56286</xdr:rowOff>
    </xdr:to>
    <xdr:sp macro="" textlink="">
      <xdr:nvSpPr>
        <xdr:cNvPr id="22" name="TextBox 21">
          <a:extLst>
            <a:ext uri="{FF2B5EF4-FFF2-40B4-BE49-F238E27FC236}">
              <a16:creationId xmlns:a16="http://schemas.microsoft.com/office/drawing/2014/main" id="{6F9AE89A-C57D-4209-AB6B-A41C56759B09}"/>
            </a:ext>
          </a:extLst>
        </xdr:cNvPr>
        <xdr:cNvSpPr txBox="1"/>
      </xdr:nvSpPr>
      <xdr:spPr>
        <a:xfrm>
          <a:off x="4306882" y="5868308"/>
          <a:ext cx="3397624" cy="283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TransactionType by Gender by Volume</a:t>
          </a:r>
          <a:endParaRPr lang="en-DE" sz="1400" b="1">
            <a:solidFill>
              <a:srgbClr val="444256"/>
            </a:solidFill>
          </a:endParaRPr>
        </a:p>
      </xdr:txBody>
    </xdr:sp>
    <xdr:clientData/>
  </xdr:twoCellAnchor>
  <xdr:twoCellAnchor>
    <xdr:from>
      <xdr:col>23</xdr:col>
      <xdr:colOff>554434</xdr:colOff>
      <xdr:row>31</xdr:row>
      <xdr:rowOff>153307</xdr:rowOff>
    </xdr:from>
    <xdr:to>
      <xdr:col>28</xdr:col>
      <xdr:colOff>60138</xdr:colOff>
      <xdr:row>33</xdr:row>
      <xdr:rowOff>45321</xdr:rowOff>
    </xdr:to>
    <xdr:sp macro="" textlink="">
      <xdr:nvSpPr>
        <xdr:cNvPr id="23" name="TextBox 22">
          <a:extLst>
            <a:ext uri="{FF2B5EF4-FFF2-40B4-BE49-F238E27FC236}">
              <a16:creationId xmlns:a16="http://schemas.microsoft.com/office/drawing/2014/main" id="{99979AE8-9950-4F7C-9ED7-8578D1353754}"/>
            </a:ext>
          </a:extLst>
        </xdr:cNvPr>
        <xdr:cNvSpPr txBox="1"/>
      </xdr:nvSpPr>
      <xdr:spPr>
        <a:xfrm>
          <a:off x="14628343" y="5879852"/>
          <a:ext cx="2565250" cy="26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Channel by Transaction Value </a:t>
          </a:r>
          <a:endParaRPr lang="en-DE" sz="1400" b="1">
            <a:solidFill>
              <a:srgbClr val="444256"/>
            </a:solidFill>
          </a:endParaRPr>
        </a:p>
      </xdr:txBody>
    </xdr:sp>
    <xdr:clientData/>
  </xdr:twoCellAnchor>
  <xdr:twoCellAnchor>
    <xdr:from>
      <xdr:col>6</xdr:col>
      <xdr:colOff>579297</xdr:colOff>
      <xdr:row>11</xdr:row>
      <xdr:rowOff>5497</xdr:rowOff>
    </xdr:from>
    <xdr:to>
      <xdr:col>8</xdr:col>
      <xdr:colOff>253999</xdr:colOff>
      <xdr:row>13</xdr:row>
      <xdr:rowOff>70013</xdr:rowOff>
    </xdr:to>
    <xdr:sp macro="" textlink="Transactions">
      <xdr:nvSpPr>
        <xdr:cNvPr id="24" name="TextBox 23">
          <a:extLst>
            <a:ext uri="{FF2B5EF4-FFF2-40B4-BE49-F238E27FC236}">
              <a16:creationId xmlns:a16="http://schemas.microsoft.com/office/drawing/2014/main" id="{A66B59BA-4F70-4978-916B-9C9C8697E2A7}"/>
            </a:ext>
          </a:extLst>
        </xdr:cNvPr>
        <xdr:cNvSpPr txBox="1"/>
      </xdr:nvSpPr>
      <xdr:spPr>
        <a:xfrm>
          <a:off x="4219964" y="2023386"/>
          <a:ext cx="888257" cy="43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FC2DA6-EC62-4060-B067-E75186612DE1}" type="TxLink">
            <a:rPr lang="en-US" sz="2800" b="1" i="0" u="none" strike="noStrike">
              <a:solidFill>
                <a:srgbClr val="000000"/>
              </a:solidFill>
              <a:latin typeface="Calibri"/>
              <a:cs typeface="Calibri"/>
            </a:rPr>
            <a:pPr/>
            <a:t>7.0K</a:t>
          </a:fld>
          <a:endParaRPr lang="en-DE" sz="3600" b="1">
            <a:solidFill>
              <a:srgbClr val="444256"/>
            </a:solidFill>
          </a:endParaRPr>
        </a:p>
      </xdr:txBody>
    </xdr:sp>
    <xdr:clientData/>
  </xdr:twoCellAnchor>
  <xdr:twoCellAnchor>
    <xdr:from>
      <xdr:col>12</xdr:col>
      <xdr:colOff>6211</xdr:colOff>
      <xdr:row>11</xdr:row>
      <xdr:rowOff>5497</xdr:rowOff>
    </xdr:from>
    <xdr:to>
      <xdr:col>14</xdr:col>
      <xdr:colOff>247804</xdr:colOff>
      <xdr:row>13</xdr:row>
      <xdr:rowOff>154878</xdr:rowOff>
    </xdr:to>
    <xdr:sp macro="" textlink="Value">
      <xdr:nvSpPr>
        <xdr:cNvPr id="25" name="TextBox 24">
          <a:extLst>
            <a:ext uri="{FF2B5EF4-FFF2-40B4-BE49-F238E27FC236}">
              <a16:creationId xmlns:a16="http://schemas.microsoft.com/office/drawing/2014/main" id="{F3113169-E82C-45E2-B625-5170AFD4636C}"/>
            </a:ext>
          </a:extLst>
        </xdr:cNvPr>
        <xdr:cNvSpPr txBox="1"/>
      </xdr:nvSpPr>
      <xdr:spPr>
        <a:xfrm>
          <a:off x="7254504" y="2049887"/>
          <a:ext cx="1449641" cy="521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E6445-2032-4A3B-B37D-D02A3CC8F5A1}" type="TxLink">
            <a:rPr lang="en-US" sz="2400" b="1" i="0" u="none" strike="noStrike">
              <a:solidFill>
                <a:srgbClr val="000000"/>
              </a:solidFill>
              <a:latin typeface="Calibri"/>
              <a:cs typeface="Calibri"/>
            </a:rPr>
            <a:pPr/>
            <a:t>₦71.0M</a:t>
          </a:fld>
          <a:endParaRPr lang="en-DE" sz="3200" b="1">
            <a:solidFill>
              <a:srgbClr val="444256"/>
            </a:solidFill>
          </a:endParaRPr>
        </a:p>
      </xdr:txBody>
    </xdr:sp>
    <xdr:clientData/>
  </xdr:twoCellAnchor>
  <xdr:twoCellAnchor>
    <xdr:from>
      <xdr:col>17</xdr:col>
      <xdr:colOff>29721</xdr:colOff>
      <xdr:row>11</xdr:row>
      <xdr:rowOff>5497</xdr:rowOff>
    </xdr:from>
    <xdr:to>
      <xdr:col>18</xdr:col>
      <xdr:colOff>465667</xdr:colOff>
      <xdr:row>13</xdr:row>
      <xdr:rowOff>80655</xdr:rowOff>
    </xdr:to>
    <xdr:sp macro="" textlink="Success">
      <xdr:nvSpPr>
        <xdr:cNvPr id="26" name="TextBox 25">
          <a:extLst>
            <a:ext uri="{FF2B5EF4-FFF2-40B4-BE49-F238E27FC236}">
              <a16:creationId xmlns:a16="http://schemas.microsoft.com/office/drawing/2014/main" id="{B39BFCF7-658F-495B-8D20-C9E78334BFCF}"/>
            </a:ext>
          </a:extLst>
        </xdr:cNvPr>
        <xdr:cNvSpPr txBox="1"/>
      </xdr:nvSpPr>
      <xdr:spPr>
        <a:xfrm>
          <a:off x="10344943" y="2023386"/>
          <a:ext cx="1042724" cy="4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0173F-5F56-4B3C-90BA-07274239FC65}" type="TxLink">
            <a:rPr lang="en-US" sz="2400" b="1" i="0" u="none" strike="noStrike">
              <a:solidFill>
                <a:srgbClr val="000000"/>
              </a:solidFill>
              <a:latin typeface="Calibri"/>
              <a:cs typeface="Calibri"/>
            </a:rPr>
            <a:pPr/>
            <a:t>84.8%</a:t>
          </a:fld>
          <a:endParaRPr lang="en-DE" sz="3200" b="1">
            <a:solidFill>
              <a:srgbClr val="444256"/>
            </a:solidFill>
          </a:endParaRPr>
        </a:p>
      </xdr:txBody>
    </xdr:sp>
    <xdr:clientData/>
  </xdr:twoCellAnchor>
  <xdr:twoCellAnchor>
    <xdr:from>
      <xdr:col>27</xdr:col>
      <xdr:colOff>84260</xdr:colOff>
      <xdr:row>11</xdr:row>
      <xdr:rowOff>5497</xdr:rowOff>
    </xdr:from>
    <xdr:to>
      <xdr:col>30</xdr:col>
      <xdr:colOff>232317</xdr:colOff>
      <xdr:row>13</xdr:row>
      <xdr:rowOff>61951</xdr:rowOff>
    </xdr:to>
    <xdr:sp macro="" textlink="Channel">
      <xdr:nvSpPr>
        <xdr:cNvPr id="27" name="TextBox 26">
          <a:extLst>
            <a:ext uri="{FF2B5EF4-FFF2-40B4-BE49-F238E27FC236}">
              <a16:creationId xmlns:a16="http://schemas.microsoft.com/office/drawing/2014/main" id="{ABD1C908-EF40-42B2-AB82-6405997E8DDE}"/>
            </a:ext>
          </a:extLst>
        </xdr:cNvPr>
        <xdr:cNvSpPr txBox="1"/>
      </xdr:nvSpPr>
      <xdr:spPr>
        <a:xfrm>
          <a:off x="16392919" y="2049887"/>
          <a:ext cx="1960130" cy="428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85DC25-457B-488F-B84E-99E5D1C19713}" type="TxLink">
            <a:rPr lang="en-US" sz="2400" b="1" i="0" u="none" strike="noStrike">
              <a:solidFill>
                <a:srgbClr val="000000"/>
              </a:solidFill>
              <a:latin typeface="Calibri"/>
              <a:cs typeface="Calibri"/>
            </a:rPr>
            <a:pPr/>
            <a:t>Web</a:t>
          </a:fld>
          <a:endParaRPr lang="en-DE" sz="3200" b="1">
            <a:solidFill>
              <a:srgbClr val="444256"/>
            </a:solidFill>
          </a:endParaRPr>
        </a:p>
      </xdr:txBody>
    </xdr:sp>
    <xdr:clientData/>
  </xdr:twoCellAnchor>
  <xdr:twoCellAnchor>
    <xdr:from>
      <xdr:col>10</xdr:col>
      <xdr:colOff>320198</xdr:colOff>
      <xdr:row>11</xdr:row>
      <xdr:rowOff>98324</xdr:rowOff>
    </xdr:from>
    <xdr:to>
      <xdr:col>11</xdr:col>
      <xdr:colOff>460062</xdr:colOff>
      <xdr:row>12</xdr:row>
      <xdr:rowOff>135678</xdr:rowOff>
    </xdr:to>
    <xdr:sp macro="" textlink="TransactionYoY">
      <xdr:nvSpPr>
        <xdr:cNvPr id="28" name="TextBox 27">
          <a:extLst>
            <a:ext uri="{FF2B5EF4-FFF2-40B4-BE49-F238E27FC236}">
              <a16:creationId xmlns:a16="http://schemas.microsoft.com/office/drawing/2014/main" id="{5B3D57AF-7FF7-4DE1-AD5A-53718F3AE1A4}"/>
            </a:ext>
          </a:extLst>
        </xdr:cNvPr>
        <xdr:cNvSpPr txBox="1"/>
      </xdr:nvSpPr>
      <xdr:spPr>
        <a:xfrm>
          <a:off x="6387976" y="2116213"/>
          <a:ext cx="746642" cy="220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F7AC21-147F-4786-A16E-5194301D3338}" type="TxLink">
            <a:rPr lang="en-US" sz="1400" b="0" i="0" u="none" strike="noStrike">
              <a:solidFill>
                <a:srgbClr val="000000"/>
              </a:solidFill>
              <a:latin typeface="Calibri"/>
              <a:cs typeface="Calibri"/>
            </a:rPr>
            <a:pPr/>
            <a:t>▼1.1%</a:t>
          </a:fld>
          <a:endParaRPr lang="en-DE" sz="3600" b="1">
            <a:solidFill>
              <a:srgbClr val="444256"/>
            </a:solidFill>
          </a:endParaRPr>
        </a:p>
      </xdr:txBody>
    </xdr:sp>
    <xdr:clientData/>
  </xdr:twoCellAnchor>
  <xdr:twoCellAnchor>
    <xdr:from>
      <xdr:col>15</xdr:col>
      <xdr:colOff>424183</xdr:colOff>
      <xdr:row>11</xdr:row>
      <xdr:rowOff>89932</xdr:rowOff>
    </xdr:from>
    <xdr:to>
      <xdr:col>17</xdr:col>
      <xdr:colOff>46463</xdr:colOff>
      <xdr:row>13</xdr:row>
      <xdr:rowOff>46463</xdr:rowOff>
    </xdr:to>
    <xdr:sp macro="" textlink="ValueYoY">
      <xdr:nvSpPr>
        <xdr:cNvPr id="29" name="TextBox 28">
          <a:extLst>
            <a:ext uri="{FF2B5EF4-FFF2-40B4-BE49-F238E27FC236}">
              <a16:creationId xmlns:a16="http://schemas.microsoft.com/office/drawing/2014/main" id="{3C9CB11D-FAB5-437F-9ECF-665ED6BE8434}"/>
            </a:ext>
          </a:extLst>
        </xdr:cNvPr>
        <xdr:cNvSpPr txBox="1"/>
      </xdr:nvSpPr>
      <xdr:spPr>
        <a:xfrm>
          <a:off x="9484549" y="2134322"/>
          <a:ext cx="830329" cy="328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2EF4AA-CDCC-4DCA-9803-73B3B2A5F081}" type="TxLink">
            <a:rPr lang="en-US" sz="1400" b="0" i="0" u="none" strike="noStrike">
              <a:solidFill>
                <a:srgbClr val="000000"/>
              </a:solidFill>
              <a:latin typeface="Calibri"/>
              <a:cs typeface="Calibri"/>
            </a:rPr>
            <a:pPr/>
            <a:t>▼2.3%</a:t>
          </a:fld>
          <a:endParaRPr lang="en-US" sz="1400" b="0" i="0" u="none" strike="noStrike">
            <a:solidFill>
              <a:srgbClr val="000000"/>
            </a:solidFill>
            <a:latin typeface="Calibri"/>
            <a:cs typeface="Calibri"/>
          </a:endParaRPr>
        </a:p>
      </xdr:txBody>
    </xdr:sp>
    <xdr:clientData/>
  </xdr:twoCellAnchor>
  <xdr:twoCellAnchor>
    <xdr:from>
      <xdr:col>20</xdr:col>
      <xdr:colOff>321990</xdr:colOff>
      <xdr:row>11</xdr:row>
      <xdr:rowOff>48164</xdr:rowOff>
    </xdr:from>
    <xdr:to>
      <xdr:col>21</xdr:col>
      <xdr:colOff>438800</xdr:colOff>
      <xdr:row>13</xdr:row>
      <xdr:rowOff>55101</xdr:rowOff>
    </xdr:to>
    <xdr:sp macro="" textlink="SuccessYoY">
      <xdr:nvSpPr>
        <xdr:cNvPr id="30" name="TextBox 29">
          <a:extLst>
            <a:ext uri="{FF2B5EF4-FFF2-40B4-BE49-F238E27FC236}">
              <a16:creationId xmlns:a16="http://schemas.microsoft.com/office/drawing/2014/main" id="{81AA821E-9AA8-45BF-AE84-97CEB0F8C741}"/>
            </a:ext>
          </a:extLst>
        </xdr:cNvPr>
        <xdr:cNvSpPr txBox="1"/>
      </xdr:nvSpPr>
      <xdr:spPr>
        <a:xfrm>
          <a:off x="12457546" y="2066053"/>
          <a:ext cx="723587" cy="373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EBE0A3-9B76-4F1E-A513-451D173F0A9D}" type="TxLink">
            <a:rPr lang="en-US" sz="1400" b="0" i="0" u="none" strike="noStrike">
              <a:solidFill>
                <a:srgbClr val="000000"/>
              </a:solidFill>
              <a:latin typeface="Calibri"/>
              <a:cs typeface="Calibri"/>
            </a:rPr>
            <a:pPr/>
            <a:t>▲0.9%</a:t>
          </a:fld>
          <a:endParaRPr lang="en-US" sz="1400" b="0" i="0" u="none" strike="noStrike">
            <a:solidFill>
              <a:srgbClr val="000000"/>
            </a:solidFill>
            <a:latin typeface="Calibri"/>
            <a:cs typeface="Calibri"/>
          </a:endParaRPr>
        </a:p>
      </xdr:txBody>
    </xdr:sp>
    <xdr:clientData/>
  </xdr:twoCellAnchor>
  <xdr:twoCellAnchor>
    <xdr:from>
      <xdr:col>9</xdr:col>
      <xdr:colOff>362738</xdr:colOff>
      <xdr:row>9</xdr:row>
      <xdr:rowOff>23962</xdr:rowOff>
    </xdr:from>
    <xdr:to>
      <xdr:col>10</xdr:col>
      <xdr:colOff>232004</xdr:colOff>
      <xdr:row>10</xdr:row>
      <xdr:rowOff>106428</xdr:rowOff>
    </xdr:to>
    <xdr:sp macro="" textlink="">
      <xdr:nvSpPr>
        <xdr:cNvPr id="31" name="TextBox 30">
          <a:extLst>
            <a:ext uri="{FF2B5EF4-FFF2-40B4-BE49-F238E27FC236}">
              <a16:creationId xmlns:a16="http://schemas.microsoft.com/office/drawing/2014/main" id="{F3CD84AF-00B4-49F2-853C-DB4A697BF772}"/>
            </a:ext>
          </a:extLst>
        </xdr:cNvPr>
        <xdr:cNvSpPr txBox="1"/>
      </xdr:nvSpPr>
      <xdr:spPr>
        <a:xfrm>
          <a:off x="5823738" y="1674962"/>
          <a:ext cx="476044" cy="26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9</xdr:col>
      <xdr:colOff>353399</xdr:colOff>
      <xdr:row>11</xdr:row>
      <xdr:rowOff>75768</xdr:rowOff>
    </xdr:from>
    <xdr:to>
      <xdr:col>10</xdr:col>
      <xdr:colOff>409223</xdr:colOff>
      <xdr:row>12</xdr:row>
      <xdr:rowOff>158235</xdr:rowOff>
    </xdr:to>
    <xdr:sp macro="" textlink="">
      <xdr:nvSpPr>
        <xdr:cNvPr id="32" name="TextBox 31">
          <a:extLst>
            <a:ext uri="{FF2B5EF4-FFF2-40B4-BE49-F238E27FC236}">
              <a16:creationId xmlns:a16="http://schemas.microsoft.com/office/drawing/2014/main" id="{6C801C83-1C0F-41E4-BA32-C64F5FB48135}"/>
            </a:ext>
          </a:extLst>
        </xdr:cNvPr>
        <xdr:cNvSpPr txBox="1"/>
      </xdr:nvSpPr>
      <xdr:spPr>
        <a:xfrm>
          <a:off x="5814399" y="2093657"/>
          <a:ext cx="662602" cy="265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14</xdr:col>
      <xdr:colOff>600238</xdr:colOff>
      <xdr:row>9</xdr:row>
      <xdr:rowOff>23962</xdr:rowOff>
    </xdr:from>
    <xdr:to>
      <xdr:col>15</xdr:col>
      <xdr:colOff>469502</xdr:colOff>
      <xdr:row>10</xdr:row>
      <xdr:rowOff>106428</xdr:rowOff>
    </xdr:to>
    <xdr:sp macro="" textlink="">
      <xdr:nvSpPr>
        <xdr:cNvPr id="33" name="TextBox 32">
          <a:extLst>
            <a:ext uri="{FF2B5EF4-FFF2-40B4-BE49-F238E27FC236}">
              <a16:creationId xmlns:a16="http://schemas.microsoft.com/office/drawing/2014/main" id="{986A33FF-4595-4BFF-AFF3-363008D29534}"/>
            </a:ext>
          </a:extLst>
        </xdr:cNvPr>
        <xdr:cNvSpPr txBox="1"/>
      </xdr:nvSpPr>
      <xdr:spPr>
        <a:xfrm>
          <a:off x="9095127" y="1674962"/>
          <a:ext cx="476042" cy="26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14</xdr:col>
      <xdr:colOff>590899</xdr:colOff>
      <xdr:row>11</xdr:row>
      <xdr:rowOff>98859</xdr:rowOff>
    </xdr:from>
    <xdr:to>
      <xdr:col>16</xdr:col>
      <xdr:colOff>40151</xdr:colOff>
      <xdr:row>12</xdr:row>
      <xdr:rowOff>181326</xdr:rowOff>
    </xdr:to>
    <xdr:sp macro="" textlink="">
      <xdr:nvSpPr>
        <xdr:cNvPr id="34" name="TextBox 33">
          <a:extLst>
            <a:ext uri="{FF2B5EF4-FFF2-40B4-BE49-F238E27FC236}">
              <a16:creationId xmlns:a16="http://schemas.microsoft.com/office/drawing/2014/main" id="{A61133F4-1775-4646-A402-65DABD223872}"/>
            </a:ext>
          </a:extLst>
        </xdr:cNvPr>
        <xdr:cNvSpPr txBox="1"/>
      </xdr:nvSpPr>
      <xdr:spPr>
        <a:xfrm>
          <a:off x="9085788" y="2116748"/>
          <a:ext cx="662807" cy="265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19</xdr:col>
      <xdr:colOff>142029</xdr:colOff>
      <xdr:row>9</xdr:row>
      <xdr:rowOff>23962</xdr:rowOff>
    </xdr:from>
    <xdr:to>
      <xdr:col>20</xdr:col>
      <xdr:colOff>11295</xdr:colOff>
      <xdr:row>10</xdr:row>
      <xdr:rowOff>106428</xdr:rowOff>
    </xdr:to>
    <xdr:sp macro="" textlink="">
      <xdr:nvSpPr>
        <xdr:cNvPr id="35" name="TextBox 34">
          <a:extLst>
            <a:ext uri="{FF2B5EF4-FFF2-40B4-BE49-F238E27FC236}">
              <a16:creationId xmlns:a16="http://schemas.microsoft.com/office/drawing/2014/main" id="{0E5266C9-0177-4AE7-885A-E8DFFD8A73ED}"/>
            </a:ext>
          </a:extLst>
        </xdr:cNvPr>
        <xdr:cNvSpPr txBox="1"/>
      </xdr:nvSpPr>
      <xdr:spPr>
        <a:xfrm>
          <a:off x="11670807" y="1674962"/>
          <a:ext cx="476044" cy="26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19</xdr:col>
      <xdr:colOff>132690</xdr:colOff>
      <xdr:row>11</xdr:row>
      <xdr:rowOff>75768</xdr:rowOff>
    </xdr:from>
    <xdr:to>
      <xdr:col>20</xdr:col>
      <xdr:colOff>183590</xdr:colOff>
      <xdr:row>12</xdr:row>
      <xdr:rowOff>158235</xdr:rowOff>
    </xdr:to>
    <xdr:sp macro="" textlink="">
      <xdr:nvSpPr>
        <xdr:cNvPr id="36" name="TextBox 35">
          <a:extLst>
            <a:ext uri="{FF2B5EF4-FFF2-40B4-BE49-F238E27FC236}">
              <a16:creationId xmlns:a16="http://schemas.microsoft.com/office/drawing/2014/main" id="{5709753D-F4A0-451B-991F-952337F0DE00}"/>
            </a:ext>
          </a:extLst>
        </xdr:cNvPr>
        <xdr:cNvSpPr txBox="1"/>
      </xdr:nvSpPr>
      <xdr:spPr>
        <a:xfrm>
          <a:off x="11661468" y="2093657"/>
          <a:ext cx="657678" cy="265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10</xdr:col>
      <xdr:colOff>357345</xdr:colOff>
      <xdr:row>9</xdr:row>
      <xdr:rowOff>23962</xdr:rowOff>
    </xdr:from>
    <xdr:to>
      <xdr:col>11</xdr:col>
      <xdr:colOff>282847</xdr:colOff>
      <xdr:row>11</xdr:row>
      <xdr:rowOff>30898</xdr:rowOff>
    </xdr:to>
    <xdr:sp macro="" textlink="TransactionPY">
      <xdr:nvSpPr>
        <xdr:cNvPr id="37" name="TextBox 36">
          <a:extLst>
            <a:ext uri="{FF2B5EF4-FFF2-40B4-BE49-F238E27FC236}">
              <a16:creationId xmlns:a16="http://schemas.microsoft.com/office/drawing/2014/main" id="{63DCB376-3510-4961-8F56-43E76927D892}"/>
            </a:ext>
          </a:extLst>
        </xdr:cNvPr>
        <xdr:cNvSpPr txBox="1"/>
      </xdr:nvSpPr>
      <xdr:spPr>
        <a:xfrm>
          <a:off x="6425123" y="1674962"/>
          <a:ext cx="532280" cy="37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A7CEF3-2605-4C53-8BE8-1E9F3382D915}" type="TxLink">
            <a:rPr lang="en-US" sz="1400" b="0" i="0" u="none" strike="noStrike">
              <a:solidFill>
                <a:srgbClr val="000000"/>
              </a:solidFill>
              <a:latin typeface="Calibri"/>
              <a:cs typeface="Calibri"/>
            </a:rPr>
            <a:pPr/>
            <a:t>3.5K</a:t>
          </a:fld>
          <a:endParaRPr lang="en-US" sz="1400" b="0" i="0" u="none" strike="noStrike">
            <a:solidFill>
              <a:srgbClr val="000000"/>
            </a:solidFill>
            <a:latin typeface="Calibri"/>
            <a:cs typeface="Calibri"/>
          </a:endParaRPr>
        </a:p>
      </xdr:txBody>
    </xdr:sp>
    <xdr:clientData/>
  </xdr:twoCellAnchor>
  <xdr:twoCellAnchor>
    <xdr:from>
      <xdr:col>15</xdr:col>
      <xdr:colOff>377490</xdr:colOff>
      <xdr:row>9</xdr:row>
      <xdr:rowOff>23962</xdr:rowOff>
    </xdr:from>
    <xdr:to>
      <xdr:col>16</xdr:col>
      <xdr:colOff>601610</xdr:colOff>
      <xdr:row>11</xdr:row>
      <xdr:rowOff>30898</xdr:rowOff>
    </xdr:to>
    <xdr:sp macro="" textlink="ValuePY">
      <xdr:nvSpPr>
        <xdr:cNvPr id="38" name="TextBox 37">
          <a:extLst>
            <a:ext uri="{FF2B5EF4-FFF2-40B4-BE49-F238E27FC236}">
              <a16:creationId xmlns:a16="http://schemas.microsoft.com/office/drawing/2014/main" id="{C1FE8A51-2CF2-4BC7-A8BA-21CA1228C2D1}"/>
            </a:ext>
          </a:extLst>
        </xdr:cNvPr>
        <xdr:cNvSpPr txBox="1"/>
      </xdr:nvSpPr>
      <xdr:spPr>
        <a:xfrm>
          <a:off x="9479157" y="1674962"/>
          <a:ext cx="830897" cy="37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D4B289-8BD3-4485-B32D-FAE2ED4148BC}" type="TxLink">
            <a:rPr lang="en-US" sz="1400" b="0" i="0" u="none" strike="noStrike">
              <a:solidFill>
                <a:srgbClr val="000000"/>
              </a:solidFill>
              <a:latin typeface="Calibri"/>
              <a:cs typeface="Calibri"/>
            </a:rPr>
            <a:pPr/>
            <a:t>₦35.9M</a:t>
          </a:fld>
          <a:endParaRPr lang="en-US" sz="1400" b="0" i="0" u="none" strike="noStrike">
            <a:solidFill>
              <a:srgbClr val="000000"/>
            </a:solidFill>
            <a:latin typeface="Calibri"/>
            <a:cs typeface="Calibri"/>
          </a:endParaRPr>
        </a:p>
      </xdr:txBody>
    </xdr:sp>
    <xdr:clientData/>
  </xdr:twoCellAnchor>
  <xdr:twoCellAnchor>
    <xdr:from>
      <xdr:col>20</xdr:col>
      <xdr:colOff>340667</xdr:colOff>
      <xdr:row>9</xdr:row>
      <xdr:rowOff>23962</xdr:rowOff>
    </xdr:from>
    <xdr:to>
      <xdr:col>21</xdr:col>
      <xdr:colOff>359344</xdr:colOff>
      <xdr:row>11</xdr:row>
      <xdr:rowOff>30898</xdr:rowOff>
    </xdr:to>
    <xdr:sp macro="" textlink="SuccessPY">
      <xdr:nvSpPr>
        <xdr:cNvPr id="39" name="TextBox 38">
          <a:extLst>
            <a:ext uri="{FF2B5EF4-FFF2-40B4-BE49-F238E27FC236}">
              <a16:creationId xmlns:a16="http://schemas.microsoft.com/office/drawing/2014/main" id="{108C5243-3D6A-4F0A-81FD-A3F7CA422526}"/>
            </a:ext>
          </a:extLst>
        </xdr:cNvPr>
        <xdr:cNvSpPr txBox="1"/>
      </xdr:nvSpPr>
      <xdr:spPr>
        <a:xfrm>
          <a:off x="12476223" y="1674962"/>
          <a:ext cx="625454" cy="37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0FE23-D414-4159-80E9-D638DD27C1A0}" type="TxLink">
            <a:rPr lang="en-US" sz="1400" b="0" i="0" u="none" strike="noStrike">
              <a:solidFill>
                <a:srgbClr val="000000"/>
              </a:solidFill>
              <a:latin typeface="Calibri"/>
              <a:cs typeface="Calibri"/>
            </a:rPr>
            <a:pPr/>
            <a:t>84.4%</a:t>
          </a:fld>
          <a:endParaRPr lang="en-US" sz="1400" b="0" i="0" u="none" strike="noStrike">
            <a:solidFill>
              <a:srgbClr val="000000"/>
            </a:solidFill>
            <a:latin typeface="Calibri"/>
            <a:cs typeface="Calibri"/>
          </a:endParaRPr>
        </a:p>
      </xdr:txBody>
    </xdr:sp>
    <xdr:clientData/>
  </xdr:twoCellAnchor>
  <xdr:twoCellAnchor>
    <xdr:from>
      <xdr:col>23</xdr:col>
      <xdr:colOff>565086</xdr:colOff>
      <xdr:row>33</xdr:row>
      <xdr:rowOff>36159</xdr:rowOff>
    </xdr:from>
    <xdr:to>
      <xdr:col>28</xdr:col>
      <xdr:colOff>236279</xdr:colOff>
      <xdr:row>34</xdr:row>
      <xdr:rowOff>147675</xdr:rowOff>
    </xdr:to>
    <xdr:sp macro="" textlink="CTValue">
      <xdr:nvSpPr>
        <xdr:cNvPr id="47" name="TextBox 46">
          <a:extLst>
            <a:ext uri="{FF2B5EF4-FFF2-40B4-BE49-F238E27FC236}">
              <a16:creationId xmlns:a16="http://schemas.microsoft.com/office/drawing/2014/main" id="{F4195FD2-0EEE-49E4-B91A-5FF786B94B17}"/>
            </a:ext>
          </a:extLst>
        </xdr:cNvPr>
        <xdr:cNvSpPr txBox="1"/>
      </xdr:nvSpPr>
      <xdr:spPr>
        <a:xfrm>
          <a:off x="14490784" y="5884066"/>
          <a:ext cx="2698518" cy="28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D19336-950C-4D95-82F2-508DE3AFAE36}" type="TxLink">
            <a:rPr lang="en-US" sz="1200" b="0" i="0" u="none" strike="noStrike">
              <a:solidFill>
                <a:srgbClr val="5A586C"/>
              </a:solidFill>
              <a:latin typeface="Calibri"/>
              <a:ea typeface="+mn-ea"/>
              <a:cs typeface="Calibri"/>
            </a:rPr>
            <a:pPr marL="0" indent="0"/>
            <a:t>Leading Channel: Agent (₦14,978,455)</a:t>
          </a:fld>
          <a:endParaRPr lang="en-DE" sz="1200" b="0" i="0" u="none" strike="noStrike">
            <a:solidFill>
              <a:srgbClr val="5A586C"/>
            </a:solidFill>
            <a:latin typeface="Calibri"/>
            <a:ea typeface="+mn-ea"/>
            <a:cs typeface="Calibri"/>
          </a:endParaRPr>
        </a:p>
      </xdr:txBody>
    </xdr:sp>
    <xdr:clientData/>
  </xdr:twoCellAnchor>
  <xdr:twoCellAnchor>
    <xdr:from>
      <xdr:col>6</xdr:col>
      <xdr:colOff>587963</xdr:colOff>
      <xdr:row>17</xdr:row>
      <xdr:rowOff>55218</xdr:rowOff>
    </xdr:from>
    <xdr:to>
      <xdr:col>15</xdr:col>
      <xdr:colOff>57728</xdr:colOff>
      <xdr:row>30</xdr:row>
      <xdr:rowOff>138547</xdr:rowOff>
    </xdr:to>
    <xdr:graphicFrame macro="">
      <xdr:nvGraphicFramePr>
        <xdr:cNvPr id="48" name="Chart 47">
          <a:extLst>
            <a:ext uri="{FF2B5EF4-FFF2-40B4-BE49-F238E27FC236}">
              <a16:creationId xmlns:a16="http://schemas.microsoft.com/office/drawing/2014/main" id="{9FD93964-BC18-45B6-A6A3-90C380F0F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447048</xdr:colOff>
      <xdr:row>15</xdr:row>
      <xdr:rowOff>5269</xdr:rowOff>
    </xdr:from>
    <xdr:to>
      <xdr:col>31</xdr:col>
      <xdr:colOff>591775</xdr:colOff>
      <xdr:row>31</xdr:row>
      <xdr:rowOff>17963</xdr:rowOff>
    </xdr:to>
    <xdr:sp macro="" textlink="">
      <xdr:nvSpPr>
        <xdr:cNvPr id="49" name="Rectangle: Rounded Corners 48">
          <a:extLst>
            <a:ext uri="{FF2B5EF4-FFF2-40B4-BE49-F238E27FC236}">
              <a16:creationId xmlns:a16="http://schemas.microsoft.com/office/drawing/2014/main" id="{9A0C6F38-6515-4474-A046-2BF5DB96CC5F}"/>
            </a:ext>
          </a:extLst>
        </xdr:cNvPr>
        <xdr:cNvSpPr/>
      </xdr:nvSpPr>
      <xdr:spPr>
        <a:xfrm>
          <a:off x="14417048" y="2697117"/>
          <a:ext cx="5003857" cy="288399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504044</xdr:colOff>
      <xdr:row>15</xdr:row>
      <xdr:rowOff>61433</xdr:rowOff>
    </xdr:from>
    <xdr:to>
      <xdr:col>29</xdr:col>
      <xdr:colOff>563975</xdr:colOff>
      <xdr:row>16</xdr:row>
      <xdr:rowOff>152401</xdr:rowOff>
    </xdr:to>
    <xdr:sp macro="" textlink="">
      <xdr:nvSpPr>
        <xdr:cNvPr id="50" name="TextBox 49">
          <a:extLst>
            <a:ext uri="{FF2B5EF4-FFF2-40B4-BE49-F238E27FC236}">
              <a16:creationId xmlns:a16="http://schemas.microsoft.com/office/drawing/2014/main" id="{23A91390-2267-4930-A761-BF4F3194B4EA}"/>
            </a:ext>
          </a:extLst>
        </xdr:cNvPr>
        <xdr:cNvSpPr txBox="1"/>
      </xdr:nvSpPr>
      <xdr:spPr>
        <a:xfrm>
          <a:off x="14577953" y="2832342"/>
          <a:ext cx="3731386" cy="275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444256"/>
              </a:solidFill>
            </a:rPr>
            <a:t>Channel Frequency</a:t>
          </a:r>
          <a:endParaRPr lang="en-DE" sz="1400" b="1">
            <a:solidFill>
              <a:srgbClr val="444256"/>
            </a:solidFill>
          </a:endParaRPr>
        </a:p>
      </xdr:txBody>
    </xdr:sp>
    <xdr:clientData/>
  </xdr:twoCellAnchor>
  <xdr:twoCellAnchor>
    <xdr:from>
      <xdr:col>23</xdr:col>
      <xdr:colOff>505178</xdr:colOff>
      <xdr:row>16</xdr:row>
      <xdr:rowOff>105362</xdr:rowOff>
    </xdr:from>
    <xdr:to>
      <xdr:col>27</xdr:col>
      <xdr:colOff>364539</xdr:colOff>
      <xdr:row>17</xdr:row>
      <xdr:rowOff>141111</xdr:rowOff>
    </xdr:to>
    <xdr:sp macro="" textlink="ChannelF">
      <xdr:nvSpPr>
        <xdr:cNvPr id="51" name="TextBox 50">
          <a:extLst>
            <a:ext uri="{FF2B5EF4-FFF2-40B4-BE49-F238E27FC236}">
              <a16:creationId xmlns:a16="http://schemas.microsoft.com/office/drawing/2014/main" id="{47BDEA8D-F6A2-465E-84E2-E2CF381BE67C}"/>
            </a:ext>
          </a:extLst>
        </xdr:cNvPr>
        <xdr:cNvSpPr txBox="1"/>
      </xdr:nvSpPr>
      <xdr:spPr>
        <a:xfrm>
          <a:off x="14461067" y="3040473"/>
          <a:ext cx="2286472" cy="219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9F2D0E1-B171-40E5-B63B-1B085B861923}" type="TxLink">
            <a:rPr lang="en-US" sz="1200" b="0" i="0" u="none" strike="noStrike">
              <a:solidFill>
                <a:srgbClr val="5A586C"/>
              </a:solidFill>
              <a:latin typeface="Calibri"/>
              <a:ea typeface="+mn-ea"/>
              <a:cs typeface="Calibri"/>
            </a:rPr>
            <a:pPr marL="0" indent="0"/>
            <a:t>Most Used Channel: Web (1,480)</a:t>
          </a:fld>
          <a:endParaRPr lang="en-DE" sz="1200" b="0" i="0" u="none" strike="noStrike">
            <a:solidFill>
              <a:srgbClr val="5A586C"/>
            </a:solidFill>
            <a:latin typeface="Calibri"/>
            <a:ea typeface="+mn-ea"/>
            <a:cs typeface="Calibri"/>
          </a:endParaRPr>
        </a:p>
      </xdr:txBody>
    </xdr:sp>
    <xdr:clientData/>
  </xdr:twoCellAnchor>
  <xdr:twoCellAnchor>
    <xdr:from>
      <xdr:col>23</xdr:col>
      <xdr:colOff>470372</xdr:colOff>
      <xdr:row>17</xdr:row>
      <xdr:rowOff>105833</xdr:rowOff>
    </xdr:from>
    <xdr:to>
      <xdr:col>31</xdr:col>
      <xdr:colOff>542636</xdr:colOff>
      <xdr:row>30</xdr:row>
      <xdr:rowOff>173182</xdr:rowOff>
    </xdr:to>
    <xdr:graphicFrame macro="">
      <xdr:nvGraphicFramePr>
        <xdr:cNvPr id="52" name="Chart 51">
          <a:extLst>
            <a:ext uri="{FF2B5EF4-FFF2-40B4-BE49-F238E27FC236}">
              <a16:creationId xmlns:a16="http://schemas.microsoft.com/office/drawing/2014/main" id="{AB682DB7-0C8D-405B-A90A-33568868C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11759</xdr:colOff>
      <xdr:row>33</xdr:row>
      <xdr:rowOff>92364</xdr:rowOff>
    </xdr:from>
    <xdr:to>
      <xdr:col>15</xdr:col>
      <xdr:colOff>57728</xdr:colOff>
      <xdr:row>47</xdr:row>
      <xdr:rowOff>103910</xdr:rowOff>
    </xdr:to>
    <xdr:graphicFrame macro="">
      <xdr:nvGraphicFramePr>
        <xdr:cNvPr id="53" name="Chart 52">
          <a:extLst>
            <a:ext uri="{FF2B5EF4-FFF2-40B4-BE49-F238E27FC236}">
              <a16:creationId xmlns:a16="http://schemas.microsoft.com/office/drawing/2014/main" id="{3C566E4F-96A9-44B9-87F0-DCE4B11E2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212308</xdr:colOff>
      <xdr:row>33</xdr:row>
      <xdr:rowOff>161636</xdr:rowOff>
    </xdr:from>
    <xdr:to>
      <xdr:col>23</xdr:col>
      <xdr:colOff>311726</xdr:colOff>
      <xdr:row>47</xdr:row>
      <xdr:rowOff>127000</xdr:rowOff>
    </xdr:to>
    <xdr:graphicFrame macro="">
      <xdr:nvGraphicFramePr>
        <xdr:cNvPr id="54" name="Chart 53">
          <a:extLst>
            <a:ext uri="{FF2B5EF4-FFF2-40B4-BE49-F238E27FC236}">
              <a16:creationId xmlns:a16="http://schemas.microsoft.com/office/drawing/2014/main" id="{4A5EBAA6-77BD-43A3-8871-54D1430C5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477155</xdr:colOff>
      <xdr:row>34</xdr:row>
      <xdr:rowOff>34637</xdr:rowOff>
    </xdr:from>
    <xdr:to>
      <xdr:col>31</xdr:col>
      <xdr:colOff>554182</xdr:colOff>
      <xdr:row>47</xdr:row>
      <xdr:rowOff>161636</xdr:rowOff>
    </xdr:to>
    <xdr:graphicFrame macro="">
      <xdr:nvGraphicFramePr>
        <xdr:cNvPr id="55" name="Chart 54">
          <a:extLst>
            <a:ext uri="{FF2B5EF4-FFF2-40B4-BE49-F238E27FC236}">
              <a16:creationId xmlns:a16="http://schemas.microsoft.com/office/drawing/2014/main" id="{0AB0695C-7A60-4E51-AE1E-6727AD87A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266727</xdr:colOff>
      <xdr:row>16</xdr:row>
      <xdr:rowOff>102540</xdr:rowOff>
    </xdr:from>
    <xdr:to>
      <xdr:col>21</xdr:col>
      <xdr:colOff>314705</xdr:colOff>
      <xdr:row>17</xdr:row>
      <xdr:rowOff>169333</xdr:rowOff>
    </xdr:to>
    <xdr:sp macro="" textlink="TPLocation">
      <xdr:nvSpPr>
        <xdr:cNvPr id="41" name="TextBox 40">
          <a:extLst>
            <a:ext uri="{FF2B5EF4-FFF2-40B4-BE49-F238E27FC236}">
              <a16:creationId xmlns:a16="http://schemas.microsoft.com/office/drawing/2014/main" id="{6A9E49D8-9A5A-480E-9547-9271899C7EAD}"/>
            </a:ext>
          </a:extLst>
        </xdr:cNvPr>
        <xdr:cNvSpPr txBox="1"/>
      </xdr:nvSpPr>
      <xdr:spPr>
        <a:xfrm>
          <a:off x="9432293" y="2978012"/>
          <a:ext cx="3714204" cy="246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8BE2A1-0B6C-4DB0-AAF0-225C67148E5D}" type="TxLink">
            <a:rPr lang="en-US" sz="1200" b="0" i="0" u="none" strike="noStrike">
              <a:solidFill>
                <a:srgbClr val="5A586C"/>
              </a:solidFill>
              <a:latin typeface="Calibri"/>
              <a:ea typeface="+mn-ea"/>
              <a:cs typeface="Calibri"/>
            </a:rPr>
            <a:pPr marL="0" indent="0"/>
            <a:t>Top Performing Location: Kano (₦9,997,261)</a:t>
          </a:fld>
          <a:endParaRPr lang="en-DE" sz="1200" b="0" i="0" u="none" strike="noStrike">
            <a:solidFill>
              <a:srgbClr val="5A586C"/>
            </a:solidFill>
            <a:latin typeface="Calibri"/>
            <a:ea typeface="+mn-ea"/>
            <a:cs typeface="Calibri"/>
          </a:endParaRPr>
        </a:p>
      </xdr:txBody>
    </xdr:sp>
    <xdr:clientData/>
  </xdr:twoCellAnchor>
  <xdr:twoCellAnchor editAs="oneCell">
    <xdr:from>
      <xdr:col>27</xdr:col>
      <xdr:colOff>330474</xdr:colOff>
      <xdr:row>3</xdr:row>
      <xdr:rowOff>119894</xdr:rowOff>
    </xdr:from>
    <xdr:to>
      <xdr:col>32</xdr:col>
      <xdr:colOff>54366</xdr:colOff>
      <xdr:row>5</xdr:row>
      <xdr:rowOff>172368</xdr:rowOff>
    </xdr:to>
    <mc:AlternateContent xmlns:mc="http://schemas.openxmlformats.org/markup-compatibility/2006" xmlns:a14="http://schemas.microsoft.com/office/drawing/2010/main">
      <mc:Choice Requires="a14">
        <xdr:graphicFrame macro="">
          <xdr:nvGraphicFramePr>
            <xdr:cNvPr id="42" name="Location 1">
              <a:extLst>
                <a:ext uri="{FF2B5EF4-FFF2-40B4-BE49-F238E27FC236}">
                  <a16:creationId xmlns:a16="http://schemas.microsoft.com/office/drawing/2014/main" id="{D7F614FA-3794-43DC-B73F-E4F89BAD665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6903974" y="659644"/>
              <a:ext cx="2793059" cy="41230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90722</xdr:colOff>
      <xdr:row>3</xdr:row>
      <xdr:rowOff>119894</xdr:rowOff>
    </xdr:from>
    <xdr:to>
      <xdr:col>22</xdr:col>
      <xdr:colOff>99189</xdr:colOff>
      <xdr:row>5</xdr:row>
      <xdr:rowOff>172368</xdr:rowOff>
    </xdr:to>
    <mc:AlternateContent xmlns:mc="http://schemas.openxmlformats.org/markup-compatibility/2006" xmlns:a14="http://schemas.microsoft.com/office/drawing/2010/main">
      <mc:Choice Requires="a14">
        <xdr:graphicFrame macro="">
          <xdr:nvGraphicFramePr>
            <xdr:cNvPr id="43" name="Year 2">
              <a:extLst>
                <a:ext uri="{FF2B5EF4-FFF2-40B4-BE49-F238E27FC236}">
                  <a16:creationId xmlns:a16="http://schemas.microsoft.com/office/drawing/2014/main" id="{2CFB361A-C5FE-4CDB-BEFF-20240B26107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753555" y="659644"/>
              <a:ext cx="1849967" cy="41230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603220</xdr:colOff>
      <xdr:row>7</xdr:row>
      <xdr:rowOff>131792</xdr:rowOff>
    </xdr:from>
    <xdr:to>
      <xdr:col>26</xdr:col>
      <xdr:colOff>520586</xdr:colOff>
      <xdr:row>14</xdr:row>
      <xdr:rowOff>63597</xdr:rowOff>
    </xdr:to>
    <xdr:sp macro="" textlink="">
      <xdr:nvSpPr>
        <xdr:cNvPr id="60" name="Rectangle: Rounded Corners 59">
          <a:extLst>
            <a:ext uri="{FF2B5EF4-FFF2-40B4-BE49-F238E27FC236}">
              <a16:creationId xmlns:a16="http://schemas.microsoft.com/office/drawing/2014/main" id="{0BA7360E-030C-41C0-966B-24D92A2128E3}"/>
            </a:ext>
          </a:extLst>
        </xdr:cNvPr>
        <xdr:cNvSpPr/>
      </xdr:nvSpPr>
      <xdr:spPr>
        <a:xfrm>
          <a:off x="13358437" y="1387988"/>
          <a:ext cx="2954323" cy="1188000"/>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22</xdr:col>
      <xdr:colOff>56351</xdr:colOff>
      <xdr:row>9</xdr:row>
      <xdr:rowOff>23962</xdr:rowOff>
    </xdr:from>
    <xdr:to>
      <xdr:col>25</xdr:col>
      <xdr:colOff>173321</xdr:colOff>
      <xdr:row>10</xdr:row>
      <xdr:rowOff>149478</xdr:rowOff>
    </xdr:to>
    <xdr:sp macro="" textlink="">
      <xdr:nvSpPr>
        <xdr:cNvPr id="61" name="TextBox 60">
          <a:extLst>
            <a:ext uri="{FF2B5EF4-FFF2-40B4-BE49-F238E27FC236}">
              <a16:creationId xmlns:a16="http://schemas.microsoft.com/office/drawing/2014/main" id="{3C43A9AB-78C8-449D-8841-4C6C560C8CCC}"/>
            </a:ext>
          </a:extLst>
        </xdr:cNvPr>
        <xdr:cNvSpPr txBox="1"/>
      </xdr:nvSpPr>
      <xdr:spPr>
        <a:xfrm>
          <a:off x="13418960" y="1639071"/>
          <a:ext cx="1939144" cy="304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Failed Transactions</a:t>
          </a:r>
          <a:endParaRPr lang="en-DE" sz="1400" b="0">
            <a:solidFill>
              <a:srgbClr val="0E0328"/>
            </a:solidFill>
          </a:endParaRPr>
        </a:p>
      </xdr:txBody>
    </xdr:sp>
    <xdr:clientData/>
  </xdr:twoCellAnchor>
  <xdr:twoCellAnchor>
    <xdr:from>
      <xdr:col>22</xdr:col>
      <xdr:colOff>59503</xdr:colOff>
      <xdr:row>11</xdr:row>
      <xdr:rowOff>5497</xdr:rowOff>
    </xdr:from>
    <xdr:to>
      <xdr:col>23</xdr:col>
      <xdr:colOff>239889</xdr:colOff>
      <xdr:row>13</xdr:row>
      <xdr:rowOff>54146</xdr:rowOff>
    </xdr:to>
    <xdr:sp macro="" textlink="FailedT">
      <xdr:nvSpPr>
        <xdr:cNvPr id="62" name="TextBox 61">
          <a:extLst>
            <a:ext uri="{FF2B5EF4-FFF2-40B4-BE49-F238E27FC236}">
              <a16:creationId xmlns:a16="http://schemas.microsoft.com/office/drawing/2014/main" id="{13CD4E33-0750-4AA1-836B-3E80A1174C29}"/>
            </a:ext>
          </a:extLst>
        </xdr:cNvPr>
        <xdr:cNvSpPr txBox="1"/>
      </xdr:nvSpPr>
      <xdr:spPr>
        <a:xfrm>
          <a:off x="13422112" y="1979519"/>
          <a:ext cx="787777" cy="40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049413-3A4E-4923-9E18-6120D7EDF2A9}" type="TxLink">
            <a:rPr lang="en-US" sz="2400" b="1" i="0" u="none" strike="noStrike">
              <a:solidFill>
                <a:srgbClr val="000000"/>
              </a:solidFill>
              <a:latin typeface="Calibri"/>
              <a:cs typeface="Calibri"/>
            </a:rPr>
            <a:pPr/>
            <a:t>721</a:t>
          </a:fld>
          <a:endParaRPr lang="en-DE" sz="5400" b="1">
            <a:solidFill>
              <a:srgbClr val="444256"/>
            </a:solidFill>
          </a:endParaRPr>
        </a:p>
      </xdr:txBody>
    </xdr:sp>
    <xdr:clientData/>
  </xdr:twoCellAnchor>
  <xdr:twoCellAnchor>
    <xdr:from>
      <xdr:col>24</xdr:col>
      <xdr:colOff>421428</xdr:colOff>
      <xdr:row>9</xdr:row>
      <xdr:rowOff>35251</xdr:rowOff>
    </xdr:from>
    <xdr:to>
      <xdr:col>25</xdr:col>
      <xdr:colOff>290695</xdr:colOff>
      <xdr:row>10</xdr:row>
      <xdr:rowOff>117717</xdr:rowOff>
    </xdr:to>
    <xdr:sp macro="" textlink="">
      <xdr:nvSpPr>
        <xdr:cNvPr id="63" name="TextBox 62">
          <a:extLst>
            <a:ext uri="{FF2B5EF4-FFF2-40B4-BE49-F238E27FC236}">
              <a16:creationId xmlns:a16="http://schemas.microsoft.com/office/drawing/2014/main" id="{C0FBA01C-8635-4E57-928C-C7577DFDE374}"/>
            </a:ext>
          </a:extLst>
        </xdr:cNvPr>
        <xdr:cNvSpPr txBox="1"/>
      </xdr:nvSpPr>
      <xdr:spPr>
        <a:xfrm>
          <a:off x="14998819" y="1650360"/>
          <a:ext cx="476659" cy="261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24</xdr:col>
      <xdr:colOff>412089</xdr:colOff>
      <xdr:row>11</xdr:row>
      <xdr:rowOff>87057</xdr:rowOff>
    </xdr:from>
    <xdr:to>
      <xdr:col>25</xdr:col>
      <xdr:colOff>462990</xdr:colOff>
      <xdr:row>12</xdr:row>
      <xdr:rowOff>169524</xdr:rowOff>
    </xdr:to>
    <xdr:sp macro="" textlink="">
      <xdr:nvSpPr>
        <xdr:cNvPr id="64" name="TextBox 63">
          <a:extLst>
            <a:ext uri="{FF2B5EF4-FFF2-40B4-BE49-F238E27FC236}">
              <a16:creationId xmlns:a16="http://schemas.microsoft.com/office/drawing/2014/main" id="{7C099CDC-61F3-467A-B8C4-FE2AA59554FE}"/>
            </a:ext>
          </a:extLst>
        </xdr:cNvPr>
        <xdr:cNvSpPr txBox="1"/>
      </xdr:nvSpPr>
      <xdr:spPr>
        <a:xfrm>
          <a:off x="14989480" y="2061079"/>
          <a:ext cx="658293" cy="26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25</xdr:col>
      <xdr:colOff>333280</xdr:colOff>
      <xdr:row>11</xdr:row>
      <xdr:rowOff>101786</xdr:rowOff>
    </xdr:from>
    <xdr:to>
      <xdr:col>27</xdr:col>
      <xdr:colOff>0</xdr:colOff>
      <xdr:row>13</xdr:row>
      <xdr:rowOff>14111</xdr:rowOff>
    </xdr:to>
    <xdr:sp macro="" textlink="FailedYoY">
      <xdr:nvSpPr>
        <xdr:cNvPr id="65" name="TextBox 64">
          <a:extLst>
            <a:ext uri="{FF2B5EF4-FFF2-40B4-BE49-F238E27FC236}">
              <a16:creationId xmlns:a16="http://schemas.microsoft.com/office/drawing/2014/main" id="{F747615C-739B-46F4-AD30-07CDB9E06D55}"/>
            </a:ext>
          </a:extLst>
        </xdr:cNvPr>
        <xdr:cNvSpPr txBox="1"/>
      </xdr:nvSpPr>
      <xdr:spPr>
        <a:xfrm>
          <a:off x="15518063" y="2075808"/>
          <a:ext cx="881502" cy="271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0608DC-A9D3-42E1-9E8C-7042F7322408}" type="TxLink">
            <a:rPr lang="en-US" sz="1400" b="0" i="0" u="none" strike="noStrike">
              <a:solidFill>
                <a:srgbClr val="000000"/>
              </a:solidFill>
              <a:latin typeface="Calibri"/>
              <a:cs typeface="Calibri"/>
            </a:rPr>
            <a:pPr/>
            <a:t>▼12.2%</a:t>
          </a:fld>
          <a:endParaRPr lang="en-US" sz="1800" b="0" i="0" u="none" strike="noStrike">
            <a:solidFill>
              <a:srgbClr val="000000"/>
            </a:solidFill>
            <a:latin typeface="Calibri"/>
            <a:cs typeface="Calibri"/>
          </a:endParaRPr>
        </a:p>
      </xdr:txBody>
    </xdr:sp>
    <xdr:clientData/>
  </xdr:twoCellAnchor>
  <xdr:twoCellAnchor>
    <xdr:from>
      <xdr:col>25</xdr:col>
      <xdr:colOff>351958</xdr:colOff>
      <xdr:row>9</xdr:row>
      <xdr:rowOff>35250</xdr:rowOff>
    </xdr:from>
    <xdr:to>
      <xdr:col>26</xdr:col>
      <xdr:colOff>370634</xdr:colOff>
      <xdr:row>11</xdr:row>
      <xdr:rowOff>42186</xdr:rowOff>
    </xdr:to>
    <xdr:sp macro="" textlink="FailedPY">
      <xdr:nvSpPr>
        <xdr:cNvPr id="66" name="TextBox 65">
          <a:extLst>
            <a:ext uri="{FF2B5EF4-FFF2-40B4-BE49-F238E27FC236}">
              <a16:creationId xmlns:a16="http://schemas.microsoft.com/office/drawing/2014/main" id="{D9277D93-3FCE-491C-AF2F-AD217E9C1EA3}"/>
            </a:ext>
          </a:extLst>
        </xdr:cNvPr>
        <xdr:cNvSpPr txBox="1"/>
      </xdr:nvSpPr>
      <xdr:spPr>
        <a:xfrm>
          <a:off x="15536741" y="1650359"/>
          <a:ext cx="626067" cy="365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E47F58-D0DA-45C7-95FF-9F60321CE36A}" type="TxLink">
            <a:rPr lang="en-US" sz="1400" b="0" i="0" u="none" strike="noStrike">
              <a:solidFill>
                <a:srgbClr val="000000"/>
              </a:solidFill>
              <a:latin typeface="Calibri"/>
              <a:cs typeface="Calibri"/>
            </a:rPr>
            <a:pPr/>
            <a:t>384</a:t>
          </a:fld>
          <a:endParaRPr lang="en-US" sz="1800" b="0" i="0" u="none" strike="noStrike">
            <a:solidFill>
              <a:srgbClr val="000000"/>
            </a:solidFill>
            <a:latin typeface="Calibri"/>
            <a:cs typeface="Calibri"/>
          </a:endParaRPr>
        </a:p>
      </xdr:txBody>
    </xdr:sp>
    <xdr:clientData/>
  </xdr:twoCellAnchor>
  <xdr:twoCellAnchor editAs="oneCell">
    <xdr:from>
      <xdr:col>21</xdr:col>
      <xdr:colOff>526585</xdr:colOff>
      <xdr:row>3</xdr:row>
      <xdr:rowOff>119894</xdr:rowOff>
    </xdr:from>
    <xdr:to>
      <xdr:col>27</xdr:col>
      <xdr:colOff>387194</xdr:colOff>
      <xdr:row>5</xdr:row>
      <xdr:rowOff>172368</xdr:rowOff>
    </xdr:to>
    <mc:AlternateContent xmlns:mc="http://schemas.openxmlformats.org/markup-compatibility/2006" xmlns:a14="http://schemas.microsoft.com/office/drawing/2010/main">
      <mc:Choice Requires="a14">
        <xdr:graphicFrame macro="">
          <xdr:nvGraphicFramePr>
            <xdr:cNvPr id="67" name="Status">
              <a:extLst>
                <a:ext uri="{FF2B5EF4-FFF2-40B4-BE49-F238E27FC236}">
                  <a16:creationId xmlns:a16="http://schemas.microsoft.com/office/drawing/2014/main" id="{A5F78841-18D7-4E71-8DD2-F6DD0D37AD14}"/>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3417085" y="659644"/>
              <a:ext cx="3543609" cy="412307"/>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232318</xdr:colOff>
      <xdr:row>17</xdr:row>
      <xdr:rowOff>92927</xdr:rowOff>
    </xdr:from>
    <xdr:to>
      <xdr:col>23</xdr:col>
      <xdr:colOff>356219</xdr:colOff>
      <xdr:row>31</xdr:row>
      <xdr:rowOff>15487</xdr:rowOff>
    </xdr:to>
    <xdr:graphicFrame macro="">
      <xdr:nvGraphicFramePr>
        <xdr:cNvPr id="69" name="Chart 68">
          <a:extLst>
            <a:ext uri="{FF2B5EF4-FFF2-40B4-BE49-F238E27FC236}">
              <a16:creationId xmlns:a16="http://schemas.microsoft.com/office/drawing/2014/main" id="{48D08B2D-E4B5-4ED1-8287-C3CEB9130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571828</xdr:colOff>
      <xdr:row>16</xdr:row>
      <xdr:rowOff>68825</xdr:rowOff>
    </xdr:from>
    <xdr:to>
      <xdr:col>14</xdr:col>
      <xdr:colOff>386522</xdr:colOff>
      <xdr:row>17</xdr:row>
      <xdr:rowOff>138043</xdr:rowOff>
    </xdr:to>
    <xdr:sp macro="" textlink="AgeGroup">
      <xdr:nvSpPr>
        <xdr:cNvPr id="70" name="TextBox 69">
          <a:extLst>
            <a:ext uri="{FF2B5EF4-FFF2-40B4-BE49-F238E27FC236}">
              <a16:creationId xmlns:a16="http://schemas.microsoft.com/office/drawing/2014/main" id="{0B10DF59-DF06-4711-9EC1-BADE5B7509F0}"/>
            </a:ext>
          </a:extLst>
        </xdr:cNvPr>
        <xdr:cNvSpPr txBox="1"/>
      </xdr:nvSpPr>
      <xdr:spPr>
        <a:xfrm>
          <a:off x="4216176" y="2940129"/>
          <a:ext cx="4673824" cy="248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1F063FA-FA44-4D14-9BE0-3E7CA7D4A95B}" type="TxLink">
            <a:rPr lang="en-US" sz="1200" b="0" i="0" u="none" strike="noStrike">
              <a:solidFill>
                <a:srgbClr val="5A586C"/>
              </a:solidFill>
              <a:latin typeface="Calibri"/>
              <a:ea typeface="+mn-ea"/>
              <a:cs typeface="Calibri"/>
            </a:rPr>
            <a:pPr marL="0" indent="0"/>
            <a:t>Highest Transaction Volume: Age Group 35-44 (Mid Adults) at  (21.8%)</a:t>
          </a:fld>
          <a:endParaRPr lang="en-DE" sz="1200" b="0" i="0" u="none" strike="noStrike">
            <a:solidFill>
              <a:srgbClr val="5A586C"/>
            </a:solidFill>
            <a:latin typeface="Calibri"/>
            <a:ea typeface="+mn-ea"/>
            <a:cs typeface="Calibri"/>
          </a:endParaRPr>
        </a:p>
      </xdr:txBody>
    </xdr:sp>
    <xdr:clientData/>
  </xdr:twoCellAnchor>
  <xdr:twoCellAnchor>
    <xdr:from>
      <xdr:col>7</xdr:col>
      <xdr:colOff>37631</xdr:colOff>
      <xdr:row>33</xdr:row>
      <xdr:rowOff>17218</xdr:rowOff>
    </xdr:from>
    <xdr:to>
      <xdr:col>13</xdr:col>
      <xdr:colOff>400326</xdr:colOff>
      <xdr:row>35</xdr:row>
      <xdr:rowOff>151848</xdr:rowOff>
    </xdr:to>
    <xdr:sp macro="" textlink="GenderTType">
      <xdr:nvSpPr>
        <xdr:cNvPr id="71" name="TextBox 70">
          <a:extLst>
            <a:ext uri="{FF2B5EF4-FFF2-40B4-BE49-F238E27FC236}">
              <a16:creationId xmlns:a16="http://schemas.microsoft.com/office/drawing/2014/main" id="{0CADEE01-18EF-4A4B-ABAE-6065CEF44371}"/>
            </a:ext>
          </a:extLst>
        </xdr:cNvPr>
        <xdr:cNvSpPr txBox="1"/>
      </xdr:nvSpPr>
      <xdr:spPr>
        <a:xfrm>
          <a:off x="4289370" y="5939283"/>
          <a:ext cx="4007043" cy="493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639B892-459C-4417-8BFA-3BFDF63D8711}" type="TxLink">
            <a:rPr lang="en-US" sz="1200" b="0" i="0" u="none" strike="noStrike">
              <a:solidFill>
                <a:srgbClr val="5A586C"/>
              </a:solidFill>
              <a:latin typeface="Calibri"/>
              <a:ea typeface="+mn-ea"/>
              <a:cs typeface="Calibri"/>
            </a:rPr>
            <a:pPr marL="0" indent="0"/>
            <a:t>Most Used Transaction Type Overall: Payment (1,213). Top by Gender - Male: Transfer (624), Female: Payment (612)</a:t>
          </a:fld>
          <a:endParaRPr lang="en-DE" sz="1200" b="0" i="0" u="none" strike="noStrike">
            <a:solidFill>
              <a:srgbClr val="5A586C"/>
            </a:solidFill>
            <a:latin typeface="Calibri"/>
            <a:ea typeface="+mn-ea"/>
            <a:cs typeface="Calibri"/>
          </a:endParaRPr>
        </a:p>
      </xdr:txBody>
    </xdr:sp>
    <xdr:clientData/>
  </xdr:twoCellAnchor>
  <xdr:twoCellAnchor>
    <xdr:from>
      <xdr:col>15</xdr:col>
      <xdr:colOff>255990</xdr:colOff>
      <xdr:row>33</xdr:row>
      <xdr:rowOff>17218</xdr:rowOff>
    </xdr:from>
    <xdr:to>
      <xdr:col>20</xdr:col>
      <xdr:colOff>232163</xdr:colOff>
      <xdr:row>34</xdr:row>
      <xdr:rowOff>165652</xdr:rowOff>
    </xdr:to>
    <xdr:sp macro="" textlink="GenderCh">
      <xdr:nvSpPr>
        <xdr:cNvPr id="72" name="TextBox 71">
          <a:extLst>
            <a:ext uri="{FF2B5EF4-FFF2-40B4-BE49-F238E27FC236}">
              <a16:creationId xmlns:a16="http://schemas.microsoft.com/office/drawing/2014/main" id="{C0995ADB-FE72-5D3C-A004-53E55DA64C6B}"/>
            </a:ext>
          </a:extLst>
        </xdr:cNvPr>
        <xdr:cNvSpPr txBox="1"/>
      </xdr:nvSpPr>
      <xdr:spPr>
        <a:xfrm>
          <a:off x="9348035" y="6208468"/>
          <a:ext cx="3006855" cy="336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7419015-7A40-496E-9A67-FE10E78E4A32}" type="TxLink">
            <a:rPr lang="en-US" sz="1200" b="0" i="0" u="none" strike="noStrike">
              <a:solidFill>
                <a:srgbClr val="5A586C"/>
              </a:solidFill>
              <a:latin typeface="Calibri"/>
              <a:ea typeface="+mn-ea"/>
              <a:cs typeface="Calibri"/>
            </a:rPr>
            <a:pPr marL="0" indent="0"/>
            <a:t>Top Channel: Web (Male: 762, Female: 718)</a:t>
          </a:fld>
          <a:endParaRPr lang="en-DE" sz="1200" b="0" i="0" u="none" strike="noStrike">
            <a:solidFill>
              <a:srgbClr val="5A586C"/>
            </a:solidFill>
            <a:latin typeface="Calibri"/>
            <a:ea typeface="+mn-ea"/>
            <a:cs typeface="Calibri"/>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339318</xdr:colOff>
      <xdr:row>0</xdr:row>
      <xdr:rowOff>181056</xdr:rowOff>
    </xdr:from>
    <xdr:to>
      <xdr:col>13</xdr:col>
      <xdr:colOff>2606</xdr:colOff>
      <xdr:row>3</xdr:row>
      <xdr:rowOff>3140</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FFC7A776-32C5-5482-5A72-7CE7D7B0521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93485" y="181056"/>
              <a:ext cx="1828800" cy="378000"/>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361263</xdr:colOff>
      <xdr:row>3</xdr:row>
      <xdr:rowOff>57836</xdr:rowOff>
    </xdr:from>
    <xdr:to>
      <xdr:col>32</xdr:col>
      <xdr:colOff>196272</xdr:colOff>
      <xdr:row>49</xdr:row>
      <xdr:rowOff>173182</xdr:rowOff>
    </xdr:to>
    <xdr:sp macro="" textlink="">
      <xdr:nvSpPr>
        <xdr:cNvPr id="2" name="Rectangle: Rounded Corners 1">
          <a:extLst>
            <a:ext uri="{FF2B5EF4-FFF2-40B4-BE49-F238E27FC236}">
              <a16:creationId xmlns:a16="http://schemas.microsoft.com/office/drawing/2014/main" id="{4E39E1DD-BD2B-46E6-87D3-B2571A66DD2F}"/>
            </a:ext>
          </a:extLst>
        </xdr:cNvPr>
        <xdr:cNvSpPr/>
      </xdr:nvSpPr>
      <xdr:spPr>
        <a:xfrm>
          <a:off x="3409263" y="610286"/>
          <a:ext cx="16294209" cy="8586246"/>
        </a:xfrm>
        <a:prstGeom prst="roundRect">
          <a:avLst>
            <a:gd name="adj" fmla="val 3271"/>
          </a:avLst>
        </a:prstGeom>
        <a:solidFill>
          <a:srgbClr val="C9C7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431321</xdr:colOff>
      <xdr:row>6</xdr:row>
      <xdr:rowOff>11980</xdr:rowOff>
    </xdr:from>
    <xdr:to>
      <xdr:col>32</xdr:col>
      <xdr:colOff>57727</xdr:colOff>
      <xdr:row>49</xdr:row>
      <xdr:rowOff>11546</xdr:rowOff>
    </xdr:to>
    <xdr:sp macro="" textlink="">
      <xdr:nvSpPr>
        <xdr:cNvPr id="3" name="Rectangle: Rounded Corners 2">
          <a:extLst>
            <a:ext uri="{FF2B5EF4-FFF2-40B4-BE49-F238E27FC236}">
              <a16:creationId xmlns:a16="http://schemas.microsoft.com/office/drawing/2014/main" id="{B884F75E-1E09-4AAD-B20A-05461E34084A}"/>
            </a:ext>
          </a:extLst>
        </xdr:cNvPr>
        <xdr:cNvSpPr/>
      </xdr:nvSpPr>
      <xdr:spPr>
        <a:xfrm>
          <a:off x="4088921" y="1116880"/>
          <a:ext cx="15476006" cy="7918016"/>
        </a:xfrm>
        <a:prstGeom prst="roundRect">
          <a:avLst>
            <a:gd name="adj" fmla="val 3271"/>
          </a:avLst>
        </a:prstGeom>
        <a:solidFill>
          <a:srgbClr val="DDDC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383397</xdr:colOff>
      <xdr:row>3</xdr:row>
      <xdr:rowOff>155755</xdr:rowOff>
    </xdr:from>
    <xdr:to>
      <xdr:col>14</xdr:col>
      <xdr:colOff>263585</xdr:colOff>
      <xdr:row>5</xdr:row>
      <xdr:rowOff>143773</xdr:rowOff>
    </xdr:to>
    <xdr:sp macro="" textlink="">
      <xdr:nvSpPr>
        <xdr:cNvPr id="4" name="TextBox 3">
          <a:extLst>
            <a:ext uri="{FF2B5EF4-FFF2-40B4-BE49-F238E27FC236}">
              <a16:creationId xmlns:a16="http://schemas.microsoft.com/office/drawing/2014/main" id="{2BD65A8B-31AC-44B1-A480-DAD5C54E030C}"/>
            </a:ext>
          </a:extLst>
        </xdr:cNvPr>
        <xdr:cNvSpPr txBox="1"/>
      </xdr:nvSpPr>
      <xdr:spPr>
        <a:xfrm>
          <a:off x="4040997" y="708205"/>
          <a:ext cx="4756988" cy="35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444256"/>
              </a:solidFill>
            </a:rPr>
            <a:t>Fintech Performance &amp;</a:t>
          </a:r>
          <a:r>
            <a:rPr lang="en-US" sz="2000" b="1" baseline="0">
              <a:solidFill>
                <a:srgbClr val="444256"/>
              </a:solidFill>
            </a:rPr>
            <a:t> Customer Analytics</a:t>
          </a:r>
          <a:endParaRPr lang="en-DE" sz="2000" b="1">
            <a:solidFill>
              <a:srgbClr val="444256"/>
            </a:solidFill>
          </a:endParaRPr>
        </a:p>
      </xdr:txBody>
    </xdr:sp>
    <xdr:clientData/>
  </xdr:twoCellAnchor>
  <xdr:twoCellAnchor>
    <xdr:from>
      <xdr:col>6</xdr:col>
      <xdr:colOff>563113</xdr:colOff>
      <xdr:row>7</xdr:row>
      <xdr:rowOff>131792</xdr:rowOff>
    </xdr:from>
    <xdr:to>
      <xdr:col>11</xdr:col>
      <xdr:colOff>512988</xdr:colOff>
      <xdr:row>14</xdr:row>
      <xdr:rowOff>63739</xdr:rowOff>
    </xdr:to>
    <xdr:sp macro="" textlink="">
      <xdr:nvSpPr>
        <xdr:cNvPr id="5" name="Rectangle: Rounded Corners 4">
          <a:extLst>
            <a:ext uri="{FF2B5EF4-FFF2-40B4-BE49-F238E27FC236}">
              <a16:creationId xmlns:a16="http://schemas.microsoft.com/office/drawing/2014/main" id="{D1450243-33C7-4308-92AF-B228F3A252FB}"/>
            </a:ext>
          </a:extLst>
        </xdr:cNvPr>
        <xdr:cNvSpPr/>
      </xdr:nvSpPr>
      <xdr:spPr>
        <a:xfrm>
          <a:off x="4195904" y="1372257"/>
          <a:ext cx="2977200" cy="117241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10</a:t>
          </a:r>
          <a:endParaRPr lang="en-DE" sz="1100"/>
        </a:p>
      </xdr:txBody>
    </xdr:sp>
    <xdr:clientData/>
  </xdr:twoCellAnchor>
  <xdr:twoCellAnchor>
    <xdr:from>
      <xdr:col>6</xdr:col>
      <xdr:colOff>407358</xdr:colOff>
      <xdr:row>6</xdr:row>
      <xdr:rowOff>11981</xdr:rowOff>
    </xdr:from>
    <xdr:to>
      <xdr:col>16</xdr:col>
      <xdr:colOff>383396</xdr:colOff>
      <xdr:row>7</xdr:row>
      <xdr:rowOff>131792</xdr:rowOff>
    </xdr:to>
    <xdr:sp macro="" textlink="">
      <xdr:nvSpPr>
        <xdr:cNvPr id="6" name="TextBox 5">
          <a:extLst>
            <a:ext uri="{FF2B5EF4-FFF2-40B4-BE49-F238E27FC236}">
              <a16:creationId xmlns:a16="http://schemas.microsoft.com/office/drawing/2014/main" id="{D7148E4D-E7FD-4DDE-ABA1-952BB05926B7}"/>
            </a:ext>
          </a:extLst>
        </xdr:cNvPr>
        <xdr:cNvSpPr txBox="1"/>
      </xdr:nvSpPr>
      <xdr:spPr>
        <a:xfrm>
          <a:off x="4064958" y="1116881"/>
          <a:ext cx="6072038"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5A586C"/>
              </a:solidFill>
            </a:rPr>
            <a:t>Analyzing Channel, Product</a:t>
          </a:r>
          <a:r>
            <a:rPr lang="en-US" sz="1400" b="0" baseline="0">
              <a:solidFill>
                <a:srgbClr val="5A586C"/>
              </a:solidFill>
            </a:rPr>
            <a:t>, and Regional Trends in a Nigerian Fintech Startup</a:t>
          </a:r>
          <a:endParaRPr lang="en-DE" sz="1400" b="0">
            <a:solidFill>
              <a:srgbClr val="5A586C"/>
            </a:solidFill>
          </a:endParaRPr>
        </a:p>
      </xdr:txBody>
    </xdr:sp>
    <xdr:clientData/>
  </xdr:twoCellAnchor>
  <xdr:twoCellAnchor>
    <xdr:from>
      <xdr:col>12</xdr:col>
      <xdr:colOff>4418</xdr:colOff>
      <xdr:row>7</xdr:row>
      <xdr:rowOff>139548</xdr:rowOff>
    </xdr:from>
    <xdr:to>
      <xdr:col>16</xdr:col>
      <xdr:colOff>559757</xdr:colOff>
      <xdr:row>14</xdr:row>
      <xdr:rowOff>71495</xdr:rowOff>
    </xdr:to>
    <xdr:sp macro="" textlink="">
      <xdr:nvSpPr>
        <xdr:cNvPr id="7" name="Rectangle: Rounded Corners 6">
          <a:extLst>
            <a:ext uri="{FF2B5EF4-FFF2-40B4-BE49-F238E27FC236}">
              <a16:creationId xmlns:a16="http://schemas.microsoft.com/office/drawing/2014/main" id="{2E1217DB-70EF-4FF4-90E8-79C423879C88}"/>
            </a:ext>
          </a:extLst>
        </xdr:cNvPr>
        <xdr:cNvSpPr/>
      </xdr:nvSpPr>
      <xdr:spPr>
        <a:xfrm>
          <a:off x="7269999" y="1380013"/>
          <a:ext cx="2977200" cy="117241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17</xdr:col>
      <xdr:colOff>43737</xdr:colOff>
      <xdr:row>7</xdr:row>
      <xdr:rowOff>137063</xdr:rowOff>
    </xdr:from>
    <xdr:to>
      <xdr:col>21</xdr:col>
      <xdr:colOff>563077</xdr:colOff>
      <xdr:row>14</xdr:row>
      <xdr:rowOff>69010</xdr:rowOff>
    </xdr:to>
    <xdr:sp macro="" textlink="">
      <xdr:nvSpPr>
        <xdr:cNvPr id="8" name="Rectangle: Rounded Corners 7">
          <a:extLst>
            <a:ext uri="{FF2B5EF4-FFF2-40B4-BE49-F238E27FC236}">
              <a16:creationId xmlns:a16="http://schemas.microsoft.com/office/drawing/2014/main" id="{CFEAF4A6-4CB9-43F2-943A-C534F5D81FEB}"/>
            </a:ext>
          </a:extLst>
        </xdr:cNvPr>
        <xdr:cNvSpPr/>
      </xdr:nvSpPr>
      <xdr:spPr>
        <a:xfrm>
          <a:off x="10336644" y="1377528"/>
          <a:ext cx="2941200" cy="117241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571739</xdr:colOff>
      <xdr:row>14</xdr:row>
      <xdr:rowOff>184726</xdr:rowOff>
    </xdr:from>
    <xdr:to>
      <xdr:col>15</xdr:col>
      <xdr:colOff>104558</xdr:colOff>
      <xdr:row>31</xdr:row>
      <xdr:rowOff>17963</xdr:rowOff>
    </xdr:to>
    <xdr:sp macro="" textlink="">
      <xdr:nvSpPr>
        <xdr:cNvPr id="9" name="Rectangle: Rounded Corners 8">
          <a:extLst>
            <a:ext uri="{FF2B5EF4-FFF2-40B4-BE49-F238E27FC236}">
              <a16:creationId xmlns:a16="http://schemas.microsoft.com/office/drawing/2014/main" id="{305DAA4F-00DA-41D8-B576-EE64E818F6EE}"/>
            </a:ext>
          </a:extLst>
        </xdr:cNvPr>
        <xdr:cNvSpPr/>
      </xdr:nvSpPr>
      <xdr:spPr>
        <a:xfrm>
          <a:off x="4229339" y="2762826"/>
          <a:ext cx="5019219" cy="296378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6</xdr:col>
      <xdr:colOff>599057</xdr:colOff>
      <xdr:row>31</xdr:row>
      <xdr:rowOff>167129</xdr:rowOff>
    </xdr:from>
    <xdr:to>
      <xdr:col>15</xdr:col>
      <xdr:colOff>131876</xdr:colOff>
      <xdr:row>48</xdr:row>
      <xdr:rowOff>0</xdr:rowOff>
    </xdr:to>
    <xdr:sp macro="" textlink="">
      <xdr:nvSpPr>
        <xdr:cNvPr id="10" name="Rectangle: Rounded Corners 9">
          <a:extLst>
            <a:ext uri="{FF2B5EF4-FFF2-40B4-BE49-F238E27FC236}">
              <a16:creationId xmlns:a16="http://schemas.microsoft.com/office/drawing/2014/main" id="{6E4A665D-2321-4A60-BC32-A1245DDCC653}"/>
            </a:ext>
          </a:extLst>
        </xdr:cNvPr>
        <xdr:cNvSpPr/>
      </xdr:nvSpPr>
      <xdr:spPr>
        <a:xfrm>
          <a:off x="4256657" y="5875779"/>
          <a:ext cx="5019219" cy="2963421"/>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445717</xdr:colOff>
      <xdr:row>31</xdr:row>
      <xdr:rowOff>173663</xdr:rowOff>
    </xdr:from>
    <xdr:to>
      <xdr:col>31</xdr:col>
      <xdr:colOff>590444</xdr:colOff>
      <xdr:row>48</xdr:row>
      <xdr:rowOff>6899</xdr:rowOff>
    </xdr:to>
    <xdr:sp macro="" textlink="">
      <xdr:nvSpPr>
        <xdr:cNvPr id="11" name="Rectangle: Rounded Corners 10">
          <a:extLst>
            <a:ext uri="{FF2B5EF4-FFF2-40B4-BE49-F238E27FC236}">
              <a16:creationId xmlns:a16="http://schemas.microsoft.com/office/drawing/2014/main" id="{BFD50760-8B50-4227-A3AF-779473CBFC34}"/>
            </a:ext>
          </a:extLst>
        </xdr:cNvPr>
        <xdr:cNvSpPr/>
      </xdr:nvSpPr>
      <xdr:spPr>
        <a:xfrm>
          <a:off x="14466517" y="5882313"/>
          <a:ext cx="5021527" cy="2963786"/>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endParaRPr lang="en-DE" sz="1100" b="1"/>
        </a:p>
      </xdr:txBody>
    </xdr:sp>
    <xdr:clientData/>
  </xdr:twoCellAnchor>
  <xdr:twoCellAnchor>
    <xdr:from>
      <xdr:col>15</xdr:col>
      <xdr:colOff>212332</xdr:colOff>
      <xdr:row>14</xdr:row>
      <xdr:rowOff>184726</xdr:rowOff>
    </xdr:from>
    <xdr:to>
      <xdr:col>23</xdr:col>
      <xdr:colOff>357059</xdr:colOff>
      <xdr:row>31</xdr:row>
      <xdr:rowOff>17963</xdr:rowOff>
    </xdr:to>
    <xdr:sp macro="" textlink="">
      <xdr:nvSpPr>
        <xdr:cNvPr id="12" name="Rectangle: Rounded Corners 11">
          <a:extLst>
            <a:ext uri="{FF2B5EF4-FFF2-40B4-BE49-F238E27FC236}">
              <a16:creationId xmlns:a16="http://schemas.microsoft.com/office/drawing/2014/main" id="{E2F3DBF4-5593-41D4-84A5-7671E5070301}"/>
            </a:ext>
          </a:extLst>
        </xdr:cNvPr>
        <xdr:cNvSpPr/>
      </xdr:nvSpPr>
      <xdr:spPr>
        <a:xfrm>
          <a:off x="9356332" y="2762826"/>
          <a:ext cx="5021527" cy="296378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15</xdr:col>
      <xdr:colOff>215191</xdr:colOff>
      <xdr:row>32</xdr:row>
      <xdr:rowOff>5493</xdr:rowOff>
    </xdr:from>
    <xdr:to>
      <xdr:col>23</xdr:col>
      <xdr:colOff>359918</xdr:colOff>
      <xdr:row>48</xdr:row>
      <xdr:rowOff>23457</xdr:rowOff>
    </xdr:to>
    <xdr:sp macro="" textlink="">
      <xdr:nvSpPr>
        <xdr:cNvPr id="13" name="Rectangle: Rounded Corners 12">
          <a:extLst>
            <a:ext uri="{FF2B5EF4-FFF2-40B4-BE49-F238E27FC236}">
              <a16:creationId xmlns:a16="http://schemas.microsoft.com/office/drawing/2014/main" id="{25634656-B4C9-4676-A96E-C2A8DEB7BD0E}"/>
            </a:ext>
          </a:extLst>
        </xdr:cNvPr>
        <xdr:cNvSpPr/>
      </xdr:nvSpPr>
      <xdr:spPr>
        <a:xfrm>
          <a:off x="9359191" y="5898293"/>
          <a:ext cx="5021527" cy="2964364"/>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27</xdr:col>
      <xdr:colOff>58611</xdr:colOff>
      <xdr:row>7</xdr:row>
      <xdr:rowOff>133709</xdr:rowOff>
    </xdr:from>
    <xdr:to>
      <xdr:col>31</xdr:col>
      <xdr:colOff>577950</xdr:colOff>
      <xdr:row>14</xdr:row>
      <xdr:rowOff>65656</xdr:rowOff>
    </xdr:to>
    <xdr:sp macro="" textlink="">
      <xdr:nvSpPr>
        <xdr:cNvPr id="14" name="Rectangle: Rounded Corners 13">
          <a:extLst>
            <a:ext uri="{FF2B5EF4-FFF2-40B4-BE49-F238E27FC236}">
              <a16:creationId xmlns:a16="http://schemas.microsoft.com/office/drawing/2014/main" id="{24167A72-5B49-4808-A88B-4EE810D5A26F}"/>
            </a:ext>
          </a:extLst>
        </xdr:cNvPr>
        <xdr:cNvSpPr/>
      </xdr:nvSpPr>
      <xdr:spPr>
        <a:xfrm>
          <a:off x="16406169" y="1374174"/>
          <a:ext cx="2941200" cy="117241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551134</xdr:colOff>
      <xdr:row>9</xdr:row>
      <xdr:rowOff>23962</xdr:rowOff>
    </xdr:from>
    <xdr:to>
      <xdr:col>9</xdr:col>
      <xdr:colOff>395378</xdr:colOff>
      <xdr:row>10</xdr:row>
      <xdr:rowOff>143774</xdr:rowOff>
    </xdr:to>
    <xdr:sp macro="" textlink="">
      <xdr:nvSpPr>
        <xdr:cNvPr id="15" name="TextBox 14">
          <a:extLst>
            <a:ext uri="{FF2B5EF4-FFF2-40B4-BE49-F238E27FC236}">
              <a16:creationId xmlns:a16="http://schemas.microsoft.com/office/drawing/2014/main" id="{2601840E-208B-4C8C-AF81-05684C5125BC}"/>
            </a:ext>
          </a:extLst>
        </xdr:cNvPr>
        <xdr:cNvSpPr txBox="1"/>
      </xdr:nvSpPr>
      <xdr:spPr>
        <a:xfrm>
          <a:off x="4208734" y="1681312"/>
          <a:ext cx="1673044" cy="30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Transactions</a:t>
          </a:r>
          <a:endParaRPr lang="en-DE" sz="1400" b="0">
            <a:solidFill>
              <a:srgbClr val="0E0328"/>
            </a:solidFill>
          </a:endParaRPr>
        </a:p>
      </xdr:txBody>
    </xdr:sp>
    <xdr:clientData/>
  </xdr:twoCellAnchor>
  <xdr:twoCellAnchor>
    <xdr:from>
      <xdr:col>12</xdr:col>
      <xdr:colOff>7770</xdr:colOff>
      <xdr:row>9</xdr:row>
      <xdr:rowOff>47053</xdr:rowOff>
    </xdr:from>
    <xdr:to>
      <xdr:col>15</xdr:col>
      <xdr:colOff>127581</xdr:colOff>
      <xdr:row>10</xdr:row>
      <xdr:rowOff>166864</xdr:rowOff>
    </xdr:to>
    <xdr:sp macro="" textlink="">
      <xdr:nvSpPr>
        <xdr:cNvPr id="16" name="TextBox 15">
          <a:extLst>
            <a:ext uri="{FF2B5EF4-FFF2-40B4-BE49-F238E27FC236}">
              <a16:creationId xmlns:a16="http://schemas.microsoft.com/office/drawing/2014/main" id="{99BB9F26-2899-4253-8F4F-09891F6233AE}"/>
            </a:ext>
          </a:extLst>
        </xdr:cNvPr>
        <xdr:cNvSpPr txBox="1"/>
      </xdr:nvSpPr>
      <xdr:spPr>
        <a:xfrm>
          <a:off x="7273351" y="1641937"/>
          <a:ext cx="1936207" cy="29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a:t>
          </a:r>
          <a:r>
            <a:rPr lang="en-US" sz="1400" b="0" baseline="0">
              <a:solidFill>
                <a:srgbClr val="0E0328"/>
              </a:solidFill>
            </a:rPr>
            <a:t> Value</a:t>
          </a:r>
          <a:endParaRPr lang="en-DE" sz="1400" b="0">
            <a:solidFill>
              <a:srgbClr val="0E0328"/>
            </a:solidFill>
          </a:endParaRPr>
        </a:p>
      </xdr:txBody>
    </xdr:sp>
    <xdr:clientData/>
  </xdr:twoCellAnchor>
  <xdr:twoCellAnchor>
    <xdr:from>
      <xdr:col>17</xdr:col>
      <xdr:colOff>98367</xdr:colOff>
      <xdr:row>9</xdr:row>
      <xdr:rowOff>23962</xdr:rowOff>
    </xdr:from>
    <xdr:to>
      <xdr:col>18</xdr:col>
      <xdr:colOff>595131</xdr:colOff>
      <xdr:row>10</xdr:row>
      <xdr:rowOff>155754</xdr:rowOff>
    </xdr:to>
    <xdr:sp macro="" textlink="">
      <xdr:nvSpPr>
        <xdr:cNvPr id="17" name="TextBox 16">
          <a:extLst>
            <a:ext uri="{FF2B5EF4-FFF2-40B4-BE49-F238E27FC236}">
              <a16:creationId xmlns:a16="http://schemas.microsoft.com/office/drawing/2014/main" id="{FB8E979D-F164-46CE-9FCA-0E24486B7E53}"/>
            </a:ext>
          </a:extLst>
        </xdr:cNvPr>
        <xdr:cNvSpPr txBox="1"/>
      </xdr:nvSpPr>
      <xdr:spPr>
        <a:xfrm>
          <a:off x="10391274" y="1618846"/>
          <a:ext cx="1102229" cy="30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Success %</a:t>
          </a:r>
          <a:endParaRPr lang="en-DE" sz="1400" b="0">
            <a:solidFill>
              <a:srgbClr val="0E0328"/>
            </a:solidFill>
          </a:endParaRPr>
        </a:p>
      </xdr:txBody>
    </xdr:sp>
    <xdr:clientData/>
  </xdr:twoCellAnchor>
  <xdr:twoCellAnchor>
    <xdr:from>
      <xdr:col>27</xdr:col>
      <xdr:colOff>118520</xdr:colOff>
      <xdr:row>9</xdr:row>
      <xdr:rowOff>23962</xdr:rowOff>
    </xdr:from>
    <xdr:to>
      <xdr:col>30</xdr:col>
      <xdr:colOff>231887</xdr:colOff>
      <xdr:row>10</xdr:row>
      <xdr:rowOff>143773</xdr:rowOff>
    </xdr:to>
    <xdr:sp macro="" textlink="">
      <xdr:nvSpPr>
        <xdr:cNvPr id="18" name="TextBox 17">
          <a:extLst>
            <a:ext uri="{FF2B5EF4-FFF2-40B4-BE49-F238E27FC236}">
              <a16:creationId xmlns:a16="http://schemas.microsoft.com/office/drawing/2014/main" id="{4041854C-FBED-4F6F-A8D5-E543445AB365}"/>
            </a:ext>
          </a:extLst>
        </xdr:cNvPr>
        <xdr:cNvSpPr txBox="1"/>
      </xdr:nvSpPr>
      <xdr:spPr>
        <a:xfrm>
          <a:off x="16466078" y="1618846"/>
          <a:ext cx="1929762" cy="29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Most Used Channel</a:t>
          </a:r>
          <a:endParaRPr lang="en-DE" sz="1400" b="0">
            <a:solidFill>
              <a:srgbClr val="0E0328"/>
            </a:solidFill>
          </a:endParaRPr>
        </a:p>
      </xdr:txBody>
    </xdr:sp>
    <xdr:clientData/>
  </xdr:twoCellAnchor>
  <xdr:twoCellAnchor>
    <xdr:from>
      <xdr:col>6</xdr:col>
      <xdr:colOff>565556</xdr:colOff>
      <xdr:row>15</xdr:row>
      <xdr:rowOff>38384</xdr:rowOff>
    </xdr:from>
    <xdr:to>
      <xdr:col>11</xdr:col>
      <xdr:colOff>577536</xdr:colOff>
      <xdr:row>17</xdr:row>
      <xdr:rowOff>14420</xdr:rowOff>
    </xdr:to>
    <xdr:sp macro="" textlink="">
      <xdr:nvSpPr>
        <xdr:cNvPr id="19" name="TextBox 18">
          <a:extLst>
            <a:ext uri="{FF2B5EF4-FFF2-40B4-BE49-F238E27FC236}">
              <a16:creationId xmlns:a16="http://schemas.microsoft.com/office/drawing/2014/main" id="{2478B069-D669-46AB-B241-36F42410B351}"/>
            </a:ext>
          </a:extLst>
        </xdr:cNvPr>
        <xdr:cNvSpPr txBox="1"/>
      </xdr:nvSpPr>
      <xdr:spPr>
        <a:xfrm>
          <a:off x="4223156" y="2800634"/>
          <a:ext cx="3059980"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Location</a:t>
          </a:r>
          <a:r>
            <a:rPr lang="en-US" sz="1400" b="1" baseline="0">
              <a:solidFill>
                <a:srgbClr val="444256"/>
              </a:solidFill>
            </a:rPr>
            <a:t> by Transaction Value</a:t>
          </a:r>
          <a:endParaRPr lang="en-DE" sz="1400" b="1">
            <a:solidFill>
              <a:srgbClr val="444256"/>
            </a:solidFill>
          </a:endParaRPr>
        </a:p>
      </xdr:txBody>
    </xdr:sp>
    <xdr:clientData/>
  </xdr:twoCellAnchor>
  <xdr:twoCellAnchor>
    <xdr:from>
      <xdr:col>15</xdr:col>
      <xdr:colOff>269326</xdr:colOff>
      <xdr:row>15</xdr:row>
      <xdr:rowOff>38384</xdr:rowOff>
    </xdr:from>
    <xdr:to>
      <xdr:col>21</xdr:col>
      <xdr:colOff>564444</xdr:colOff>
      <xdr:row>16</xdr:row>
      <xdr:rowOff>117593</xdr:rowOff>
    </xdr:to>
    <xdr:sp macro="" textlink="">
      <xdr:nvSpPr>
        <xdr:cNvPr id="20" name="TextBox 19">
          <a:extLst>
            <a:ext uri="{FF2B5EF4-FFF2-40B4-BE49-F238E27FC236}">
              <a16:creationId xmlns:a16="http://schemas.microsoft.com/office/drawing/2014/main" id="{8B22700F-DBD9-42D1-8441-2FB794198397}"/>
            </a:ext>
          </a:extLst>
        </xdr:cNvPr>
        <xdr:cNvSpPr txBox="1"/>
      </xdr:nvSpPr>
      <xdr:spPr>
        <a:xfrm>
          <a:off x="9413326" y="2800634"/>
          <a:ext cx="3952718" cy="26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Failed Transaction</a:t>
          </a:r>
          <a:r>
            <a:rPr lang="en-US" sz="1400" b="1" baseline="0">
              <a:solidFill>
                <a:srgbClr val="444256"/>
              </a:solidFill>
            </a:rPr>
            <a:t> by Channel</a:t>
          </a:r>
          <a:endParaRPr lang="en-DE" sz="1400" b="1">
            <a:solidFill>
              <a:srgbClr val="444256"/>
            </a:solidFill>
          </a:endParaRPr>
        </a:p>
      </xdr:txBody>
    </xdr:sp>
    <xdr:clientData/>
  </xdr:twoCellAnchor>
  <xdr:twoCellAnchor>
    <xdr:from>
      <xdr:col>15</xdr:col>
      <xdr:colOff>242482</xdr:colOff>
      <xdr:row>31</xdr:row>
      <xdr:rowOff>153093</xdr:rowOff>
    </xdr:from>
    <xdr:to>
      <xdr:col>20</xdr:col>
      <xdr:colOff>459252</xdr:colOff>
      <xdr:row>33</xdr:row>
      <xdr:rowOff>88195</xdr:rowOff>
    </xdr:to>
    <xdr:sp macro="" textlink="">
      <xdr:nvSpPr>
        <xdr:cNvPr id="21" name="TextBox 20">
          <a:extLst>
            <a:ext uri="{FF2B5EF4-FFF2-40B4-BE49-F238E27FC236}">
              <a16:creationId xmlns:a16="http://schemas.microsoft.com/office/drawing/2014/main" id="{DDEF4944-FABD-42E1-BB16-CC129B676B13}"/>
            </a:ext>
          </a:extLst>
        </xdr:cNvPr>
        <xdr:cNvSpPr txBox="1"/>
      </xdr:nvSpPr>
      <xdr:spPr>
        <a:xfrm>
          <a:off x="9386482" y="5861743"/>
          <a:ext cx="3264770" cy="303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Failed Transaction by Location</a:t>
          </a:r>
        </a:p>
        <a:p>
          <a:endParaRPr lang="en-DE" sz="1400" b="1">
            <a:solidFill>
              <a:srgbClr val="444256"/>
            </a:solidFill>
          </a:endParaRPr>
        </a:p>
      </xdr:txBody>
    </xdr:sp>
    <xdr:clientData/>
  </xdr:twoCellAnchor>
  <xdr:twoCellAnchor>
    <xdr:from>
      <xdr:col>7</xdr:col>
      <xdr:colOff>23518</xdr:colOff>
      <xdr:row>31</xdr:row>
      <xdr:rowOff>141763</xdr:rowOff>
    </xdr:from>
    <xdr:to>
      <xdr:col>12</xdr:col>
      <xdr:colOff>361597</xdr:colOff>
      <xdr:row>33</xdr:row>
      <xdr:rowOff>56286</xdr:rowOff>
    </xdr:to>
    <xdr:sp macro="" textlink="">
      <xdr:nvSpPr>
        <xdr:cNvPr id="22" name="TextBox 21">
          <a:extLst>
            <a:ext uri="{FF2B5EF4-FFF2-40B4-BE49-F238E27FC236}">
              <a16:creationId xmlns:a16="http://schemas.microsoft.com/office/drawing/2014/main" id="{36C1ECAC-EC4D-444C-88BC-D97EB6DD81A4}"/>
            </a:ext>
          </a:extLst>
        </xdr:cNvPr>
        <xdr:cNvSpPr txBox="1"/>
      </xdr:nvSpPr>
      <xdr:spPr>
        <a:xfrm>
          <a:off x="4290718" y="5850413"/>
          <a:ext cx="3386079" cy="282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Location by Transaction Volume</a:t>
          </a:r>
          <a:endParaRPr lang="en-DE" sz="1400" b="1">
            <a:solidFill>
              <a:srgbClr val="444256"/>
            </a:solidFill>
          </a:endParaRPr>
        </a:p>
      </xdr:txBody>
    </xdr:sp>
    <xdr:clientData/>
  </xdr:twoCellAnchor>
  <xdr:twoCellAnchor>
    <xdr:from>
      <xdr:col>23</xdr:col>
      <xdr:colOff>554434</xdr:colOff>
      <xdr:row>31</xdr:row>
      <xdr:rowOff>153307</xdr:rowOff>
    </xdr:from>
    <xdr:to>
      <xdr:col>28</xdr:col>
      <xdr:colOff>60138</xdr:colOff>
      <xdr:row>33</xdr:row>
      <xdr:rowOff>45321</xdr:rowOff>
    </xdr:to>
    <xdr:sp macro="" textlink="">
      <xdr:nvSpPr>
        <xdr:cNvPr id="23" name="TextBox 22">
          <a:extLst>
            <a:ext uri="{FF2B5EF4-FFF2-40B4-BE49-F238E27FC236}">
              <a16:creationId xmlns:a16="http://schemas.microsoft.com/office/drawing/2014/main" id="{1A2A6D31-65A2-4989-AD8C-08CA8E038CA0}"/>
            </a:ext>
          </a:extLst>
        </xdr:cNvPr>
        <xdr:cNvSpPr txBox="1"/>
      </xdr:nvSpPr>
      <xdr:spPr>
        <a:xfrm>
          <a:off x="14575234" y="5861957"/>
          <a:ext cx="2553704" cy="260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Channel by Transaction Value </a:t>
          </a:r>
          <a:endParaRPr lang="en-DE" sz="1400" b="1">
            <a:solidFill>
              <a:srgbClr val="444256"/>
            </a:solidFill>
          </a:endParaRPr>
        </a:p>
      </xdr:txBody>
    </xdr:sp>
    <xdr:clientData/>
  </xdr:twoCellAnchor>
  <xdr:twoCellAnchor>
    <xdr:from>
      <xdr:col>6</xdr:col>
      <xdr:colOff>579298</xdr:colOff>
      <xdr:row>11</xdr:row>
      <xdr:rowOff>20150</xdr:rowOff>
    </xdr:from>
    <xdr:to>
      <xdr:col>8</xdr:col>
      <xdr:colOff>89123</xdr:colOff>
      <xdr:row>13</xdr:row>
      <xdr:rowOff>27087</xdr:rowOff>
    </xdr:to>
    <xdr:sp macro="" textlink="Transactions">
      <xdr:nvSpPr>
        <xdr:cNvPr id="24" name="TextBox 23">
          <a:extLst>
            <a:ext uri="{FF2B5EF4-FFF2-40B4-BE49-F238E27FC236}">
              <a16:creationId xmlns:a16="http://schemas.microsoft.com/office/drawing/2014/main" id="{7421FAB0-AF33-431D-8092-D088B138E8BF}"/>
            </a:ext>
          </a:extLst>
        </xdr:cNvPr>
        <xdr:cNvSpPr txBox="1"/>
      </xdr:nvSpPr>
      <xdr:spPr>
        <a:xfrm>
          <a:off x="4236898" y="2045800"/>
          <a:ext cx="729025" cy="37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FC2DA6-EC62-4060-B067-E75186612DE1}" type="TxLink">
            <a:rPr lang="en-US" sz="2000" b="1" i="0" u="none" strike="noStrike">
              <a:solidFill>
                <a:srgbClr val="000000"/>
              </a:solidFill>
              <a:latin typeface="Calibri"/>
              <a:cs typeface="Calibri"/>
            </a:rPr>
            <a:pPr/>
            <a:t>7.0K</a:t>
          </a:fld>
          <a:endParaRPr lang="en-DE" sz="2800" b="1">
            <a:solidFill>
              <a:srgbClr val="444256"/>
            </a:solidFill>
          </a:endParaRPr>
        </a:p>
      </xdr:txBody>
    </xdr:sp>
    <xdr:clientData/>
  </xdr:twoCellAnchor>
  <xdr:twoCellAnchor>
    <xdr:from>
      <xdr:col>12</xdr:col>
      <xdr:colOff>43295</xdr:colOff>
      <xdr:row>11</xdr:row>
      <xdr:rowOff>5497</xdr:rowOff>
    </xdr:from>
    <xdr:to>
      <xdr:col>13</xdr:col>
      <xdr:colOff>526216</xdr:colOff>
      <xdr:row>13</xdr:row>
      <xdr:rowOff>34850</xdr:rowOff>
    </xdr:to>
    <xdr:sp macro="" textlink="Value">
      <xdr:nvSpPr>
        <xdr:cNvPr id="25" name="TextBox 24">
          <a:extLst>
            <a:ext uri="{FF2B5EF4-FFF2-40B4-BE49-F238E27FC236}">
              <a16:creationId xmlns:a16="http://schemas.microsoft.com/office/drawing/2014/main" id="{54408657-5347-4B7C-BB2C-E8F90CFBBA46}"/>
            </a:ext>
          </a:extLst>
        </xdr:cNvPr>
        <xdr:cNvSpPr txBox="1"/>
      </xdr:nvSpPr>
      <xdr:spPr>
        <a:xfrm>
          <a:off x="7308876" y="1954799"/>
          <a:ext cx="1088387" cy="38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E6445-2032-4A3B-B37D-D02A3CC8F5A1}" type="TxLink">
            <a:rPr lang="en-US" sz="2000" b="1" i="0" u="none" strike="noStrike">
              <a:solidFill>
                <a:srgbClr val="000000"/>
              </a:solidFill>
              <a:latin typeface="Calibri"/>
              <a:cs typeface="Calibri"/>
            </a:rPr>
            <a:pPr/>
            <a:t>₦71.0M</a:t>
          </a:fld>
          <a:endParaRPr lang="en-DE" sz="2800" b="1">
            <a:solidFill>
              <a:srgbClr val="444256"/>
            </a:solidFill>
          </a:endParaRPr>
        </a:p>
      </xdr:txBody>
    </xdr:sp>
    <xdr:clientData/>
  </xdr:twoCellAnchor>
  <xdr:twoCellAnchor>
    <xdr:from>
      <xdr:col>17</xdr:col>
      <xdr:colOff>89119</xdr:colOff>
      <xdr:row>11</xdr:row>
      <xdr:rowOff>23620</xdr:rowOff>
    </xdr:from>
    <xdr:to>
      <xdr:col>18</xdr:col>
      <xdr:colOff>308482</xdr:colOff>
      <xdr:row>13</xdr:row>
      <xdr:rowOff>11760</xdr:rowOff>
    </xdr:to>
    <xdr:sp macro="" textlink="Success">
      <xdr:nvSpPr>
        <xdr:cNvPr id="26" name="TextBox 25">
          <a:extLst>
            <a:ext uri="{FF2B5EF4-FFF2-40B4-BE49-F238E27FC236}">
              <a16:creationId xmlns:a16="http://schemas.microsoft.com/office/drawing/2014/main" id="{8E422540-6D84-4C23-8175-8E7E0C4D11A0}"/>
            </a:ext>
          </a:extLst>
        </xdr:cNvPr>
        <xdr:cNvSpPr txBox="1"/>
      </xdr:nvSpPr>
      <xdr:spPr>
        <a:xfrm>
          <a:off x="10382026" y="1972922"/>
          <a:ext cx="824828" cy="34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0173F-5F56-4B3C-90BA-07274239FC65}" type="TxLink">
            <a:rPr lang="en-US" sz="2000" b="1" i="0" u="none" strike="noStrike">
              <a:solidFill>
                <a:srgbClr val="000000"/>
              </a:solidFill>
              <a:latin typeface="Calibri"/>
              <a:cs typeface="Calibri"/>
            </a:rPr>
            <a:pPr/>
            <a:t>84.8%</a:t>
          </a:fld>
          <a:endParaRPr lang="en-DE" sz="2800" b="1">
            <a:solidFill>
              <a:srgbClr val="444256"/>
            </a:solidFill>
          </a:endParaRPr>
        </a:p>
      </xdr:txBody>
    </xdr:sp>
    <xdr:clientData/>
  </xdr:twoCellAnchor>
  <xdr:twoCellAnchor>
    <xdr:from>
      <xdr:col>27</xdr:col>
      <xdr:colOff>121672</xdr:colOff>
      <xdr:row>11</xdr:row>
      <xdr:rowOff>28454</xdr:rowOff>
    </xdr:from>
    <xdr:to>
      <xdr:col>28</xdr:col>
      <xdr:colOff>209921</xdr:colOff>
      <xdr:row>12</xdr:row>
      <xdr:rowOff>164629</xdr:rowOff>
    </xdr:to>
    <xdr:sp macro="" textlink="Channel">
      <xdr:nvSpPr>
        <xdr:cNvPr id="27" name="TextBox 26">
          <a:extLst>
            <a:ext uri="{FF2B5EF4-FFF2-40B4-BE49-F238E27FC236}">
              <a16:creationId xmlns:a16="http://schemas.microsoft.com/office/drawing/2014/main" id="{EEFB95B8-5372-4ADC-AA64-A2DE0D00298E}"/>
            </a:ext>
          </a:extLst>
        </xdr:cNvPr>
        <xdr:cNvSpPr txBox="1"/>
      </xdr:nvSpPr>
      <xdr:spPr>
        <a:xfrm>
          <a:off x="16469230" y="1977756"/>
          <a:ext cx="693714" cy="313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85DC25-457B-488F-B84E-99E5D1C19713}" type="TxLink">
            <a:rPr lang="en-US" sz="2000" b="1" i="0" u="none" strike="noStrike">
              <a:solidFill>
                <a:srgbClr val="000000"/>
              </a:solidFill>
              <a:latin typeface="Calibri"/>
              <a:cs typeface="Calibri"/>
            </a:rPr>
            <a:pPr/>
            <a:t>Web</a:t>
          </a:fld>
          <a:endParaRPr lang="en-DE" sz="2800" b="1">
            <a:solidFill>
              <a:srgbClr val="444256"/>
            </a:solidFill>
          </a:endParaRPr>
        </a:p>
      </xdr:txBody>
    </xdr:sp>
    <xdr:clientData/>
  </xdr:twoCellAnchor>
  <xdr:twoCellAnchor>
    <xdr:from>
      <xdr:col>10</xdr:col>
      <xdr:colOff>588309</xdr:colOff>
      <xdr:row>11</xdr:row>
      <xdr:rowOff>98324</xdr:rowOff>
    </xdr:from>
    <xdr:to>
      <xdr:col>12</xdr:col>
      <xdr:colOff>121396</xdr:colOff>
      <xdr:row>12</xdr:row>
      <xdr:rowOff>135678</xdr:rowOff>
    </xdr:to>
    <xdr:sp macro="" textlink="TransactionYoY">
      <xdr:nvSpPr>
        <xdr:cNvPr id="28" name="TextBox 27">
          <a:extLst>
            <a:ext uri="{FF2B5EF4-FFF2-40B4-BE49-F238E27FC236}">
              <a16:creationId xmlns:a16="http://schemas.microsoft.com/office/drawing/2014/main" id="{D00A9EF7-6A62-43D6-AE19-B82A8CFAE268}"/>
            </a:ext>
          </a:extLst>
        </xdr:cNvPr>
        <xdr:cNvSpPr txBox="1"/>
      </xdr:nvSpPr>
      <xdr:spPr>
        <a:xfrm>
          <a:off x="6684309" y="2123974"/>
          <a:ext cx="752287" cy="221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F7AC21-147F-4786-A16E-5194301D3338}" type="TxLink">
            <a:rPr lang="en-US" sz="1400" b="0" i="0" u="none" strike="noStrike">
              <a:solidFill>
                <a:srgbClr val="000000"/>
              </a:solidFill>
              <a:latin typeface="Calibri"/>
              <a:cs typeface="Calibri"/>
            </a:rPr>
            <a:pPr/>
            <a:t>▼1.1%</a:t>
          </a:fld>
          <a:endParaRPr lang="en-DE" sz="3600" b="1">
            <a:solidFill>
              <a:srgbClr val="444256"/>
            </a:solidFill>
          </a:endParaRPr>
        </a:p>
      </xdr:txBody>
    </xdr:sp>
    <xdr:clientData/>
  </xdr:twoCellAnchor>
  <xdr:twoCellAnchor>
    <xdr:from>
      <xdr:col>15</xdr:col>
      <xdr:colOff>467501</xdr:colOff>
      <xdr:row>11</xdr:row>
      <xdr:rowOff>89932</xdr:rowOff>
    </xdr:from>
    <xdr:to>
      <xdr:col>16</xdr:col>
      <xdr:colOff>467501</xdr:colOff>
      <xdr:row>13</xdr:row>
      <xdr:rowOff>23091</xdr:rowOff>
    </xdr:to>
    <xdr:sp macro="" textlink="ValueYoY">
      <xdr:nvSpPr>
        <xdr:cNvPr id="29" name="TextBox 28">
          <a:extLst>
            <a:ext uri="{FF2B5EF4-FFF2-40B4-BE49-F238E27FC236}">
              <a16:creationId xmlns:a16="http://schemas.microsoft.com/office/drawing/2014/main" id="{0F0BE397-FD40-4041-BA23-53AEDF843D7B}"/>
            </a:ext>
          </a:extLst>
        </xdr:cNvPr>
        <xdr:cNvSpPr txBox="1"/>
      </xdr:nvSpPr>
      <xdr:spPr>
        <a:xfrm>
          <a:off x="9549478" y="2039234"/>
          <a:ext cx="605465" cy="28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2EF4AA-CDCC-4DCA-9803-73B3B2A5F081}" type="TxLink">
            <a:rPr lang="en-US" sz="1400" b="0" i="0" u="none" strike="noStrike">
              <a:solidFill>
                <a:srgbClr val="000000"/>
              </a:solidFill>
              <a:latin typeface="Calibri"/>
              <a:cs typeface="Calibri"/>
            </a:rPr>
            <a:pPr/>
            <a:t>▼2.3%</a:t>
          </a:fld>
          <a:endParaRPr lang="en-US" sz="1400" b="0" i="0" u="none" strike="noStrike">
            <a:solidFill>
              <a:srgbClr val="000000"/>
            </a:solidFill>
            <a:latin typeface="Calibri"/>
            <a:cs typeface="Calibri"/>
          </a:endParaRPr>
        </a:p>
      </xdr:txBody>
    </xdr:sp>
    <xdr:clientData/>
  </xdr:twoCellAnchor>
  <xdr:twoCellAnchor>
    <xdr:from>
      <xdr:col>21</xdr:col>
      <xdr:colOff>14501</xdr:colOff>
      <xdr:row>11</xdr:row>
      <xdr:rowOff>48164</xdr:rowOff>
    </xdr:from>
    <xdr:to>
      <xdr:col>22</xdr:col>
      <xdr:colOff>131309</xdr:colOff>
      <xdr:row>13</xdr:row>
      <xdr:rowOff>55101</xdr:rowOff>
    </xdr:to>
    <xdr:sp macro="" textlink="SuccessYoY">
      <xdr:nvSpPr>
        <xdr:cNvPr id="30" name="TextBox 29">
          <a:extLst>
            <a:ext uri="{FF2B5EF4-FFF2-40B4-BE49-F238E27FC236}">
              <a16:creationId xmlns:a16="http://schemas.microsoft.com/office/drawing/2014/main" id="{2434E22E-CC00-4F55-8C0A-2AD4050403B1}"/>
            </a:ext>
          </a:extLst>
        </xdr:cNvPr>
        <xdr:cNvSpPr txBox="1"/>
      </xdr:nvSpPr>
      <xdr:spPr>
        <a:xfrm>
          <a:off x="12729268" y="1997466"/>
          <a:ext cx="722274" cy="36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EBE0A3-9B76-4F1E-A513-451D173F0A9D}" type="TxLink">
            <a:rPr lang="en-US" sz="1400" b="0" i="0" u="none" strike="noStrike">
              <a:solidFill>
                <a:srgbClr val="000000"/>
              </a:solidFill>
              <a:latin typeface="Calibri"/>
              <a:cs typeface="Calibri"/>
            </a:rPr>
            <a:pPr/>
            <a:t>▲0.9%</a:t>
          </a:fld>
          <a:endParaRPr lang="en-US" sz="1400" b="0" i="0" u="none" strike="noStrike">
            <a:solidFill>
              <a:srgbClr val="000000"/>
            </a:solidFill>
            <a:latin typeface="Calibri"/>
            <a:cs typeface="Calibri"/>
          </a:endParaRPr>
        </a:p>
      </xdr:txBody>
    </xdr:sp>
    <xdr:clientData/>
  </xdr:twoCellAnchor>
  <xdr:twoCellAnchor>
    <xdr:from>
      <xdr:col>9</xdr:col>
      <xdr:colOff>560293</xdr:colOff>
      <xdr:row>9</xdr:row>
      <xdr:rowOff>23962</xdr:rowOff>
    </xdr:from>
    <xdr:to>
      <xdr:col>10</xdr:col>
      <xdr:colOff>429559</xdr:colOff>
      <xdr:row>10</xdr:row>
      <xdr:rowOff>106428</xdr:rowOff>
    </xdr:to>
    <xdr:sp macro="" textlink="">
      <xdr:nvSpPr>
        <xdr:cNvPr id="31" name="TextBox 30">
          <a:extLst>
            <a:ext uri="{FF2B5EF4-FFF2-40B4-BE49-F238E27FC236}">
              <a16:creationId xmlns:a16="http://schemas.microsoft.com/office/drawing/2014/main" id="{1AFD120D-6BE4-484F-8D03-14827653FF50}"/>
            </a:ext>
          </a:extLst>
        </xdr:cNvPr>
        <xdr:cNvSpPr txBox="1"/>
      </xdr:nvSpPr>
      <xdr:spPr>
        <a:xfrm>
          <a:off x="6046693" y="1681312"/>
          <a:ext cx="478866" cy="2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9</xdr:col>
      <xdr:colOff>550954</xdr:colOff>
      <xdr:row>11</xdr:row>
      <xdr:rowOff>75768</xdr:rowOff>
    </xdr:from>
    <xdr:to>
      <xdr:col>11</xdr:col>
      <xdr:colOff>0</xdr:colOff>
      <xdr:row>12</xdr:row>
      <xdr:rowOff>158235</xdr:rowOff>
    </xdr:to>
    <xdr:sp macro="" textlink="">
      <xdr:nvSpPr>
        <xdr:cNvPr id="32" name="TextBox 31">
          <a:extLst>
            <a:ext uri="{FF2B5EF4-FFF2-40B4-BE49-F238E27FC236}">
              <a16:creationId xmlns:a16="http://schemas.microsoft.com/office/drawing/2014/main" id="{1B8CF1C1-6BF0-46DD-A1E5-40D7B161F8C9}"/>
            </a:ext>
          </a:extLst>
        </xdr:cNvPr>
        <xdr:cNvSpPr txBox="1"/>
      </xdr:nvSpPr>
      <xdr:spPr>
        <a:xfrm>
          <a:off x="6037354" y="2101418"/>
          <a:ext cx="668246" cy="266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15</xdr:col>
      <xdr:colOff>40060</xdr:colOff>
      <xdr:row>9</xdr:row>
      <xdr:rowOff>47053</xdr:rowOff>
    </xdr:from>
    <xdr:to>
      <xdr:col>15</xdr:col>
      <xdr:colOff>514789</xdr:colOff>
      <xdr:row>10</xdr:row>
      <xdr:rowOff>129519</xdr:rowOff>
    </xdr:to>
    <xdr:sp macro="" textlink="">
      <xdr:nvSpPr>
        <xdr:cNvPr id="33" name="TextBox 32">
          <a:extLst>
            <a:ext uri="{FF2B5EF4-FFF2-40B4-BE49-F238E27FC236}">
              <a16:creationId xmlns:a16="http://schemas.microsoft.com/office/drawing/2014/main" id="{CE57E988-9F5F-42F4-84CA-0954C2547DC0}"/>
            </a:ext>
          </a:extLst>
        </xdr:cNvPr>
        <xdr:cNvSpPr txBox="1"/>
      </xdr:nvSpPr>
      <xdr:spPr>
        <a:xfrm>
          <a:off x="9122037" y="1641937"/>
          <a:ext cx="474729" cy="259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15</xdr:col>
      <xdr:colOff>30721</xdr:colOff>
      <xdr:row>11</xdr:row>
      <xdr:rowOff>98859</xdr:rowOff>
    </xdr:from>
    <xdr:to>
      <xdr:col>16</xdr:col>
      <xdr:colOff>86750</xdr:colOff>
      <xdr:row>13</xdr:row>
      <xdr:rowOff>4117</xdr:rowOff>
    </xdr:to>
    <xdr:sp macro="" textlink="">
      <xdr:nvSpPr>
        <xdr:cNvPr id="34" name="TextBox 33">
          <a:extLst>
            <a:ext uri="{FF2B5EF4-FFF2-40B4-BE49-F238E27FC236}">
              <a16:creationId xmlns:a16="http://schemas.microsoft.com/office/drawing/2014/main" id="{5F75D99A-38E7-4613-A42D-DB7141A38D07}"/>
            </a:ext>
          </a:extLst>
        </xdr:cNvPr>
        <xdr:cNvSpPr txBox="1"/>
      </xdr:nvSpPr>
      <xdr:spPr>
        <a:xfrm>
          <a:off x="9112698" y="2048161"/>
          <a:ext cx="661494" cy="259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19</xdr:col>
      <xdr:colOff>356651</xdr:colOff>
      <xdr:row>9</xdr:row>
      <xdr:rowOff>23962</xdr:rowOff>
    </xdr:from>
    <xdr:to>
      <xdr:col>20</xdr:col>
      <xdr:colOff>225918</xdr:colOff>
      <xdr:row>10</xdr:row>
      <xdr:rowOff>106428</xdr:rowOff>
    </xdr:to>
    <xdr:sp macro="" textlink="">
      <xdr:nvSpPr>
        <xdr:cNvPr id="35" name="TextBox 34">
          <a:extLst>
            <a:ext uri="{FF2B5EF4-FFF2-40B4-BE49-F238E27FC236}">
              <a16:creationId xmlns:a16="http://schemas.microsoft.com/office/drawing/2014/main" id="{294E1F26-1C88-4101-A220-FE5CB47DF7CC}"/>
            </a:ext>
          </a:extLst>
        </xdr:cNvPr>
        <xdr:cNvSpPr txBox="1"/>
      </xdr:nvSpPr>
      <xdr:spPr>
        <a:xfrm>
          <a:off x="11860488" y="1618846"/>
          <a:ext cx="474732" cy="259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19</xdr:col>
      <xdr:colOff>347312</xdr:colOff>
      <xdr:row>11</xdr:row>
      <xdr:rowOff>75768</xdr:rowOff>
    </xdr:from>
    <xdr:to>
      <xdr:col>20</xdr:col>
      <xdr:colOff>396900</xdr:colOff>
      <xdr:row>12</xdr:row>
      <xdr:rowOff>158235</xdr:rowOff>
    </xdr:to>
    <xdr:sp macro="" textlink="">
      <xdr:nvSpPr>
        <xdr:cNvPr id="36" name="TextBox 35">
          <a:extLst>
            <a:ext uri="{FF2B5EF4-FFF2-40B4-BE49-F238E27FC236}">
              <a16:creationId xmlns:a16="http://schemas.microsoft.com/office/drawing/2014/main" id="{A2AFE514-19AB-4C15-A13D-A3B14DBB83B4}"/>
            </a:ext>
          </a:extLst>
        </xdr:cNvPr>
        <xdr:cNvSpPr txBox="1"/>
      </xdr:nvSpPr>
      <xdr:spPr>
        <a:xfrm>
          <a:off x="11851149" y="2025070"/>
          <a:ext cx="655053" cy="259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11</xdr:col>
      <xdr:colOff>18678</xdr:colOff>
      <xdr:row>9</xdr:row>
      <xdr:rowOff>23962</xdr:rowOff>
    </xdr:from>
    <xdr:to>
      <xdr:col>11</xdr:col>
      <xdr:colOff>550958</xdr:colOff>
      <xdr:row>11</xdr:row>
      <xdr:rowOff>30898</xdr:rowOff>
    </xdr:to>
    <xdr:sp macro="" textlink="TransactionPY">
      <xdr:nvSpPr>
        <xdr:cNvPr id="37" name="TextBox 36">
          <a:extLst>
            <a:ext uri="{FF2B5EF4-FFF2-40B4-BE49-F238E27FC236}">
              <a16:creationId xmlns:a16="http://schemas.microsoft.com/office/drawing/2014/main" id="{7DD1B2DF-8368-4C08-9154-590CF3459022}"/>
            </a:ext>
          </a:extLst>
        </xdr:cNvPr>
        <xdr:cNvSpPr txBox="1"/>
      </xdr:nvSpPr>
      <xdr:spPr>
        <a:xfrm>
          <a:off x="6724278" y="1681312"/>
          <a:ext cx="532280" cy="375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A7CEF3-2605-4C53-8BE8-1E9F3382D915}" type="TxLink">
            <a:rPr lang="en-US" sz="1400" b="0" i="0" u="none" strike="noStrike">
              <a:solidFill>
                <a:srgbClr val="000000"/>
              </a:solidFill>
              <a:latin typeface="Calibri"/>
              <a:cs typeface="Calibri"/>
            </a:rPr>
            <a:pPr/>
            <a:t>3.5K</a:t>
          </a:fld>
          <a:endParaRPr lang="en-US" sz="1400" b="0" i="0" u="none" strike="noStrike">
            <a:solidFill>
              <a:srgbClr val="000000"/>
            </a:solidFill>
            <a:latin typeface="Calibri"/>
            <a:cs typeface="Calibri"/>
          </a:endParaRPr>
        </a:p>
      </xdr:txBody>
    </xdr:sp>
    <xdr:clientData/>
  </xdr:twoCellAnchor>
  <xdr:twoCellAnchor>
    <xdr:from>
      <xdr:col>15</xdr:col>
      <xdr:colOff>465110</xdr:colOff>
      <xdr:row>9</xdr:row>
      <xdr:rowOff>47053</xdr:rowOff>
    </xdr:from>
    <xdr:to>
      <xdr:col>17</xdr:col>
      <xdr:colOff>83764</xdr:colOff>
      <xdr:row>11</xdr:row>
      <xdr:rowOff>53989</xdr:rowOff>
    </xdr:to>
    <xdr:sp macro="" textlink="ValuePY">
      <xdr:nvSpPr>
        <xdr:cNvPr id="38" name="TextBox 37">
          <a:extLst>
            <a:ext uri="{FF2B5EF4-FFF2-40B4-BE49-F238E27FC236}">
              <a16:creationId xmlns:a16="http://schemas.microsoft.com/office/drawing/2014/main" id="{B642267D-D6BE-498B-8C14-737872C3CF07}"/>
            </a:ext>
          </a:extLst>
        </xdr:cNvPr>
        <xdr:cNvSpPr txBox="1"/>
      </xdr:nvSpPr>
      <xdr:spPr>
        <a:xfrm>
          <a:off x="9547087" y="1641937"/>
          <a:ext cx="829584" cy="361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D4B289-8BD3-4485-B32D-FAE2ED4148BC}" type="TxLink">
            <a:rPr lang="en-US" sz="1400" b="0" i="0" u="none" strike="noStrike">
              <a:solidFill>
                <a:srgbClr val="000000"/>
              </a:solidFill>
              <a:latin typeface="Calibri"/>
              <a:cs typeface="Calibri"/>
            </a:rPr>
            <a:pPr/>
            <a:t>₦35.9M</a:t>
          </a:fld>
          <a:endParaRPr lang="en-US" sz="1400" b="0" i="0" u="none" strike="noStrike">
            <a:solidFill>
              <a:srgbClr val="000000"/>
            </a:solidFill>
            <a:latin typeface="Calibri"/>
            <a:cs typeface="Calibri"/>
          </a:endParaRPr>
        </a:p>
      </xdr:txBody>
    </xdr:sp>
    <xdr:clientData/>
  </xdr:twoCellAnchor>
  <xdr:twoCellAnchor>
    <xdr:from>
      <xdr:col>21</xdr:col>
      <xdr:colOff>33178</xdr:colOff>
      <xdr:row>9</xdr:row>
      <xdr:rowOff>23962</xdr:rowOff>
    </xdr:from>
    <xdr:to>
      <xdr:col>22</xdr:col>
      <xdr:colOff>51853</xdr:colOff>
      <xdr:row>11</xdr:row>
      <xdr:rowOff>30898</xdr:rowOff>
    </xdr:to>
    <xdr:sp macro="" textlink="SuccessPY">
      <xdr:nvSpPr>
        <xdr:cNvPr id="39" name="TextBox 38">
          <a:extLst>
            <a:ext uri="{FF2B5EF4-FFF2-40B4-BE49-F238E27FC236}">
              <a16:creationId xmlns:a16="http://schemas.microsoft.com/office/drawing/2014/main" id="{1BEAEDDF-EF1B-483D-A886-780FF45633D9}"/>
            </a:ext>
          </a:extLst>
        </xdr:cNvPr>
        <xdr:cNvSpPr txBox="1"/>
      </xdr:nvSpPr>
      <xdr:spPr>
        <a:xfrm>
          <a:off x="12747945" y="1618846"/>
          <a:ext cx="624141" cy="361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0FE23-D414-4159-80E9-D638DD27C1A0}" type="TxLink">
            <a:rPr lang="en-US" sz="1400" b="0" i="0" u="none" strike="noStrike">
              <a:solidFill>
                <a:srgbClr val="000000"/>
              </a:solidFill>
              <a:latin typeface="Calibri"/>
              <a:cs typeface="Calibri"/>
            </a:rPr>
            <a:pPr/>
            <a:t>84.4%</a:t>
          </a:fld>
          <a:endParaRPr lang="en-US" sz="1400" b="0" i="0" u="none" strike="noStrike">
            <a:solidFill>
              <a:srgbClr val="000000"/>
            </a:solidFill>
            <a:latin typeface="Calibri"/>
            <a:cs typeface="Calibri"/>
          </a:endParaRPr>
        </a:p>
      </xdr:txBody>
    </xdr:sp>
    <xdr:clientData/>
  </xdr:twoCellAnchor>
  <xdr:twoCellAnchor>
    <xdr:from>
      <xdr:col>23</xdr:col>
      <xdr:colOff>565087</xdr:colOff>
      <xdr:row>33</xdr:row>
      <xdr:rowOff>216</xdr:rowOff>
    </xdr:from>
    <xdr:to>
      <xdr:col>28</xdr:col>
      <xdr:colOff>22230</xdr:colOff>
      <xdr:row>34</xdr:row>
      <xdr:rowOff>54799</xdr:rowOff>
    </xdr:to>
    <xdr:sp macro="" textlink="CTValue">
      <xdr:nvSpPr>
        <xdr:cNvPr id="40" name="TextBox 39">
          <a:extLst>
            <a:ext uri="{FF2B5EF4-FFF2-40B4-BE49-F238E27FC236}">
              <a16:creationId xmlns:a16="http://schemas.microsoft.com/office/drawing/2014/main" id="{9191AF7A-F776-4888-A0A3-126A4E332D49}"/>
            </a:ext>
          </a:extLst>
        </xdr:cNvPr>
        <xdr:cNvSpPr txBox="1"/>
      </xdr:nvSpPr>
      <xdr:spPr>
        <a:xfrm>
          <a:off x="14585887" y="6077166"/>
          <a:ext cx="2505143" cy="238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D19336-950C-4D95-82F2-508DE3AFAE36}" type="TxLink">
            <a:rPr lang="en-US" sz="1100" b="0" i="0" u="none" strike="noStrike">
              <a:solidFill>
                <a:srgbClr val="000000"/>
              </a:solidFill>
              <a:latin typeface="Calibri"/>
              <a:cs typeface="Calibri"/>
            </a:rPr>
            <a:pPr/>
            <a:t>Leading Channel: Agent (₦14,978,455)</a:t>
          </a:fld>
          <a:endParaRPr lang="en-DE" sz="2000" b="0">
            <a:solidFill>
              <a:srgbClr val="5A586C"/>
            </a:solidFill>
          </a:endParaRPr>
        </a:p>
      </xdr:txBody>
    </xdr:sp>
    <xdr:clientData/>
  </xdr:twoCellAnchor>
  <xdr:twoCellAnchor>
    <xdr:from>
      <xdr:col>23</xdr:col>
      <xdr:colOff>447048</xdr:colOff>
      <xdr:row>14</xdr:row>
      <xdr:rowOff>184726</xdr:rowOff>
    </xdr:from>
    <xdr:to>
      <xdr:col>31</xdr:col>
      <xdr:colOff>591775</xdr:colOff>
      <xdr:row>31</xdr:row>
      <xdr:rowOff>17963</xdr:rowOff>
    </xdr:to>
    <xdr:sp macro="" textlink="">
      <xdr:nvSpPr>
        <xdr:cNvPr id="42" name="Rectangle: Rounded Corners 41">
          <a:extLst>
            <a:ext uri="{FF2B5EF4-FFF2-40B4-BE49-F238E27FC236}">
              <a16:creationId xmlns:a16="http://schemas.microsoft.com/office/drawing/2014/main" id="{BF1D2C65-0F8C-4851-9E9A-180AD5D2E4E9}"/>
            </a:ext>
          </a:extLst>
        </xdr:cNvPr>
        <xdr:cNvSpPr/>
      </xdr:nvSpPr>
      <xdr:spPr>
        <a:xfrm>
          <a:off x="14467848" y="2762826"/>
          <a:ext cx="5021527" cy="296378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504044</xdr:colOff>
      <xdr:row>15</xdr:row>
      <xdr:rowOff>61433</xdr:rowOff>
    </xdr:from>
    <xdr:to>
      <xdr:col>29</xdr:col>
      <xdr:colOff>563975</xdr:colOff>
      <xdr:row>16</xdr:row>
      <xdr:rowOff>152401</xdr:rowOff>
    </xdr:to>
    <xdr:sp macro="" textlink="">
      <xdr:nvSpPr>
        <xdr:cNvPr id="43" name="TextBox 42">
          <a:extLst>
            <a:ext uri="{FF2B5EF4-FFF2-40B4-BE49-F238E27FC236}">
              <a16:creationId xmlns:a16="http://schemas.microsoft.com/office/drawing/2014/main" id="{121F9D0A-FA4B-496D-9FE7-E2FC097A0A36}"/>
            </a:ext>
          </a:extLst>
        </xdr:cNvPr>
        <xdr:cNvSpPr txBox="1"/>
      </xdr:nvSpPr>
      <xdr:spPr>
        <a:xfrm>
          <a:off x="14524844" y="2823683"/>
          <a:ext cx="3717531" cy="27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rgbClr val="444256"/>
              </a:solidFill>
            </a:rPr>
            <a:t>Failed Transaction by Transaction Type</a:t>
          </a:r>
        </a:p>
        <a:p>
          <a:endParaRPr lang="en-DE" sz="1400" b="1">
            <a:solidFill>
              <a:srgbClr val="444256"/>
            </a:solidFill>
          </a:endParaRPr>
        </a:p>
      </xdr:txBody>
    </xdr:sp>
    <xdr:clientData/>
  </xdr:twoCellAnchor>
  <xdr:twoCellAnchor>
    <xdr:from>
      <xdr:col>6</xdr:col>
      <xdr:colOff>555978</xdr:colOff>
      <xdr:row>16</xdr:row>
      <xdr:rowOff>118062</xdr:rowOff>
    </xdr:from>
    <xdr:to>
      <xdr:col>11</xdr:col>
      <xdr:colOff>508000</xdr:colOff>
      <xdr:row>17</xdr:row>
      <xdr:rowOff>177800</xdr:rowOff>
    </xdr:to>
    <xdr:sp macro="" textlink="TPLocation">
      <xdr:nvSpPr>
        <xdr:cNvPr id="50" name="TextBox 49">
          <a:extLst>
            <a:ext uri="{FF2B5EF4-FFF2-40B4-BE49-F238E27FC236}">
              <a16:creationId xmlns:a16="http://schemas.microsoft.com/office/drawing/2014/main" id="{6188458C-B526-47C2-8759-31B519620A41}"/>
            </a:ext>
          </a:extLst>
        </xdr:cNvPr>
        <xdr:cNvSpPr txBox="1"/>
      </xdr:nvSpPr>
      <xdr:spPr>
        <a:xfrm>
          <a:off x="4213578" y="3166062"/>
          <a:ext cx="3000022" cy="250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F1854A-23BF-4DD0-BAD0-D433117D844D}" type="TxLink">
            <a:rPr lang="en-US" sz="1100" b="0" i="0" u="none" strike="noStrike">
              <a:solidFill>
                <a:srgbClr val="000000"/>
              </a:solidFill>
              <a:latin typeface="Calibri"/>
              <a:cs typeface="Calibri"/>
            </a:rPr>
            <a:pPr/>
            <a:t>Top Performing Location: Kano (₦9,997,261)</a:t>
          </a:fld>
          <a:endParaRPr lang="en-DE" sz="1800" b="0">
            <a:solidFill>
              <a:srgbClr val="5A586C"/>
            </a:solidFill>
          </a:endParaRPr>
        </a:p>
      </xdr:txBody>
    </xdr:sp>
    <xdr:clientData/>
  </xdr:twoCellAnchor>
  <xdr:twoCellAnchor>
    <xdr:from>
      <xdr:col>15</xdr:col>
      <xdr:colOff>292100</xdr:colOff>
      <xdr:row>17</xdr:row>
      <xdr:rowOff>45026</xdr:rowOff>
    </xdr:from>
    <xdr:to>
      <xdr:col>23</xdr:col>
      <xdr:colOff>292100</xdr:colOff>
      <xdr:row>30</xdr:row>
      <xdr:rowOff>177800</xdr:rowOff>
    </xdr:to>
    <xdr:graphicFrame macro="">
      <xdr:nvGraphicFramePr>
        <xdr:cNvPr id="41" name="Chart 40">
          <a:extLst>
            <a:ext uri="{FF2B5EF4-FFF2-40B4-BE49-F238E27FC236}">
              <a16:creationId xmlns:a16="http://schemas.microsoft.com/office/drawing/2014/main" id="{DD261C9E-E468-4465-94BF-B3DD8516A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498928</xdr:colOff>
      <xdr:row>18</xdr:row>
      <xdr:rowOff>0</xdr:rowOff>
    </xdr:from>
    <xdr:to>
      <xdr:col>31</xdr:col>
      <xdr:colOff>532947</xdr:colOff>
      <xdr:row>30</xdr:row>
      <xdr:rowOff>158297</xdr:rowOff>
    </xdr:to>
    <xdr:graphicFrame macro="">
      <xdr:nvGraphicFramePr>
        <xdr:cNvPr id="45" name="Chart 44">
          <a:extLst>
            <a:ext uri="{FF2B5EF4-FFF2-40B4-BE49-F238E27FC236}">
              <a16:creationId xmlns:a16="http://schemas.microsoft.com/office/drawing/2014/main" id="{1A396A92-7AF1-4017-92A6-68797686D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11339</xdr:colOff>
      <xdr:row>33</xdr:row>
      <xdr:rowOff>58725</xdr:rowOff>
    </xdr:from>
    <xdr:to>
      <xdr:col>15</xdr:col>
      <xdr:colOff>56697</xdr:colOff>
      <xdr:row>47</xdr:row>
      <xdr:rowOff>136071</xdr:rowOff>
    </xdr:to>
    <xdr:graphicFrame macro="">
      <xdr:nvGraphicFramePr>
        <xdr:cNvPr id="46" name="Chart 45">
          <a:extLst>
            <a:ext uri="{FF2B5EF4-FFF2-40B4-BE49-F238E27FC236}">
              <a16:creationId xmlns:a16="http://schemas.microsoft.com/office/drawing/2014/main" id="{AED68406-09CC-44E8-802F-473A45D66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295349</xdr:colOff>
      <xdr:row>33</xdr:row>
      <xdr:rowOff>103373</xdr:rowOff>
    </xdr:from>
    <xdr:to>
      <xdr:col>23</xdr:col>
      <xdr:colOff>354418</xdr:colOff>
      <xdr:row>47</xdr:row>
      <xdr:rowOff>160291</xdr:rowOff>
    </xdr:to>
    <xdr:graphicFrame macro="">
      <xdr:nvGraphicFramePr>
        <xdr:cNvPr id="47" name="Chart 46">
          <a:extLst>
            <a:ext uri="{FF2B5EF4-FFF2-40B4-BE49-F238E27FC236}">
              <a16:creationId xmlns:a16="http://schemas.microsoft.com/office/drawing/2014/main" id="{34B663A9-D07B-4A8D-807A-7C35D186D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48569</xdr:colOff>
      <xdr:row>7</xdr:row>
      <xdr:rowOff>123667</xdr:rowOff>
    </xdr:from>
    <xdr:to>
      <xdr:col>26</xdr:col>
      <xdr:colOff>567909</xdr:colOff>
      <xdr:row>14</xdr:row>
      <xdr:rowOff>55614</xdr:rowOff>
    </xdr:to>
    <xdr:sp macro="" textlink="">
      <xdr:nvSpPr>
        <xdr:cNvPr id="44" name="Rectangle: Rounded Corners 43">
          <a:extLst>
            <a:ext uri="{FF2B5EF4-FFF2-40B4-BE49-F238E27FC236}">
              <a16:creationId xmlns:a16="http://schemas.microsoft.com/office/drawing/2014/main" id="{641C8983-EC50-4F82-8C93-0A5073CD33CD}"/>
            </a:ext>
          </a:extLst>
        </xdr:cNvPr>
        <xdr:cNvSpPr/>
      </xdr:nvSpPr>
      <xdr:spPr>
        <a:xfrm>
          <a:off x="13368802" y="1364132"/>
          <a:ext cx="2941200" cy="1172412"/>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22</xdr:col>
      <xdr:colOff>108478</xdr:colOff>
      <xdr:row>9</xdr:row>
      <xdr:rowOff>13920</xdr:rowOff>
    </xdr:from>
    <xdr:to>
      <xdr:col>25</xdr:col>
      <xdr:colOff>221845</xdr:colOff>
      <xdr:row>10</xdr:row>
      <xdr:rowOff>133731</xdr:rowOff>
    </xdr:to>
    <xdr:sp macro="" textlink="">
      <xdr:nvSpPr>
        <xdr:cNvPr id="48" name="TextBox 47">
          <a:extLst>
            <a:ext uri="{FF2B5EF4-FFF2-40B4-BE49-F238E27FC236}">
              <a16:creationId xmlns:a16="http://schemas.microsoft.com/office/drawing/2014/main" id="{A6E08FDC-CE53-42A3-A26C-4768778358D7}"/>
            </a:ext>
          </a:extLst>
        </xdr:cNvPr>
        <xdr:cNvSpPr txBox="1"/>
      </xdr:nvSpPr>
      <xdr:spPr>
        <a:xfrm>
          <a:off x="13428711" y="1608804"/>
          <a:ext cx="1929762" cy="29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Failed Transactions</a:t>
          </a:r>
          <a:endParaRPr lang="en-DE" sz="1400" b="0">
            <a:solidFill>
              <a:srgbClr val="0E0328"/>
            </a:solidFill>
          </a:endParaRPr>
        </a:p>
      </xdr:txBody>
    </xdr:sp>
    <xdr:clientData/>
  </xdr:twoCellAnchor>
  <xdr:twoCellAnchor>
    <xdr:from>
      <xdr:col>22</xdr:col>
      <xdr:colOff>111630</xdr:colOff>
      <xdr:row>11</xdr:row>
      <xdr:rowOff>18412</xdr:rowOff>
    </xdr:from>
    <xdr:to>
      <xdr:col>23</xdr:col>
      <xdr:colOff>199879</xdr:colOff>
      <xdr:row>12</xdr:row>
      <xdr:rowOff>154587</xdr:rowOff>
    </xdr:to>
    <xdr:sp macro="" textlink="FailedT">
      <xdr:nvSpPr>
        <xdr:cNvPr id="51" name="TextBox 50">
          <a:extLst>
            <a:ext uri="{FF2B5EF4-FFF2-40B4-BE49-F238E27FC236}">
              <a16:creationId xmlns:a16="http://schemas.microsoft.com/office/drawing/2014/main" id="{A4DB902B-DC33-42FD-B1FE-B708418BA7E7}"/>
            </a:ext>
          </a:extLst>
        </xdr:cNvPr>
        <xdr:cNvSpPr txBox="1"/>
      </xdr:nvSpPr>
      <xdr:spPr>
        <a:xfrm>
          <a:off x="13431863" y="1967714"/>
          <a:ext cx="693714" cy="313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049413-3A4E-4923-9E18-6120D7EDF2A9}" type="TxLink">
            <a:rPr lang="en-US" sz="2000" b="1" i="0" u="none" strike="noStrike">
              <a:solidFill>
                <a:srgbClr val="000000"/>
              </a:solidFill>
              <a:latin typeface="Calibri"/>
              <a:cs typeface="Calibri"/>
            </a:rPr>
            <a:pPr/>
            <a:t>721</a:t>
          </a:fld>
          <a:endParaRPr lang="en-DE" sz="4800" b="1">
            <a:solidFill>
              <a:srgbClr val="444256"/>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270462</xdr:colOff>
      <xdr:row>3</xdr:row>
      <xdr:rowOff>57835</xdr:rowOff>
    </xdr:from>
    <xdr:to>
      <xdr:col>29</xdr:col>
      <xdr:colOff>230101</xdr:colOff>
      <xdr:row>45</xdr:row>
      <xdr:rowOff>129352</xdr:rowOff>
    </xdr:to>
    <xdr:sp macro="" textlink="">
      <xdr:nvSpPr>
        <xdr:cNvPr id="2" name="Rectangle: Rounded Corners 1">
          <a:extLst>
            <a:ext uri="{FF2B5EF4-FFF2-40B4-BE49-F238E27FC236}">
              <a16:creationId xmlns:a16="http://schemas.microsoft.com/office/drawing/2014/main" id="{B5482E49-EA12-4565-90A6-E1F6DC1F59C8}"/>
            </a:ext>
          </a:extLst>
        </xdr:cNvPr>
        <xdr:cNvSpPr/>
      </xdr:nvSpPr>
      <xdr:spPr>
        <a:xfrm>
          <a:off x="3928062" y="610285"/>
          <a:ext cx="13980439" cy="7805817"/>
        </a:xfrm>
        <a:prstGeom prst="roundRect">
          <a:avLst>
            <a:gd name="adj" fmla="val 3271"/>
          </a:avLst>
        </a:prstGeom>
        <a:solidFill>
          <a:srgbClr val="C9C7D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431321</xdr:colOff>
      <xdr:row>6</xdr:row>
      <xdr:rowOff>11981</xdr:rowOff>
    </xdr:from>
    <xdr:to>
      <xdr:col>29</xdr:col>
      <xdr:colOff>71887</xdr:colOff>
      <xdr:row>44</xdr:row>
      <xdr:rowOff>129351</xdr:rowOff>
    </xdr:to>
    <xdr:sp macro="" textlink="">
      <xdr:nvSpPr>
        <xdr:cNvPr id="3" name="Rectangle: Rounded Corners 2">
          <a:extLst>
            <a:ext uri="{FF2B5EF4-FFF2-40B4-BE49-F238E27FC236}">
              <a16:creationId xmlns:a16="http://schemas.microsoft.com/office/drawing/2014/main" id="{4B3705F5-C117-4D15-BF56-1D1E18160555}"/>
            </a:ext>
          </a:extLst>
        </xdr:cNvPr>
        <xdr:cNvSpPr/>
      </xdr:nvSpPr>
      <xdr:spPr>
        <a:xfrm>
          <a:off x="4088921" y="1116881"/>
          <a:ext cx="13661366" cy="7115070"/>
        </a:xfrm>
        <a:prstGeom prst="roundRect">
          <a:avLst>
            <a:gd name="adj" fmla="val 3271"/>
          </a:avLst>
        </a:prstGeom>
        <a:solidFill>
          <a:srgbClr val="DDDCE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6</xdr:col>
      <xdr:colOff>383397</xdr:colOff>
      <xdr:row>3</xdr:row>
      <xdr:rowOff>155755</xdr:rowOff>
    </xdr:from>
    <xdr:to>
      <xdr:col>14</xdr:col>
      <xdr:colOff>263585</xdr:colOff>
      <xdr:row>5</xdr:row>
      <xdr:rowOff>143773</xdr:rowOff>
    </xdr:to>
    <xdr:sp macro="" textlink="">
      <xdr:nvSpPr>
        <xdr:cNvPr id="4" name="TextBox 3">
          <a:extLst>
            <a:ext uri="{FF2B5EF4-FFF2-40B4-BE49-F238E27FC236}">
              <a16:creationId xmlns:a16="http://schemas.microsoft.com/office/drawing/2014/main" id="{DFEDA971-7DEB-40D4-947D-BE963A74E80B}"/>
            </a:ext>
          </a:extLst>
        </xdr:cNvPr>
        <xdr:cNvSpPr txBox="1"/>
      </xdr:nvSpPr>
      <xdr:spPr>
        <a:xfrm>
          <a:off x="4040997" y="708205"/>
          <a:ext cx="4756988" cy="356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444256"/>
              </a:solidFill>
            </a:rPr>
            <a:t>Fintech Performance &amp;</a:t>
          </a:r>
          <a:r>
            <a:rPr lang="en-US" sz="2000" b="1" baseline="0">
              <a:solidFill>
                <a:srgbClr val="444256"/>
              </a:solidFill>
            </a:rPr>
            <a:t> Customer Analytics</a:t>
          </a:r>
          <a:endParaRPr lang="en-DE" sz="2000" b="1">
            <a:solidFill>
              <a:srgbClr val="444256"/>
            </a:solidFill>
          </a:endParaRPr>
        </a:p>
      </xdr:txBody>
    </xdr:sp>
    <xdr:clientData/>
  </xdr:twoCellAnchor>
  <xdr:twoCellAnchor>
    <xdr:from>
      <xdr:col>6</xdr:col>
      <xdr:colOff>563114</xdr:colOff>
      <xdr:row>7</xdr:row>
      <xdr:rowOff>131792</xdr:rowOff>
    </xdr:from>
    <xdr:to>
      <xdr:col>12</xdr:col>
      <xdr:colOff>172887</xdr:colOff>
      <xdr:row>14</xdr:row>
      <xdr:rowOff>63739</xdr:rowOff>
    </xdr:to>
    <xdr:sp macro="" textlink="">
      <xdr:nvSpPr>
        <xdr:cNvPr id="5" name="Rectangle: Rounded Corners 4">
          <a:extLst>
            <a:ext uri="{FF2B5EF4-FFF2-40B4-BE49-F238E27FC236}">
              <a16:creationId xmlns:a16="http://schemas.microsoft.com/office/drawing/2014/main" id="{3D0330D9-D117-4A7F-9220-D6EE41B9BEF9}"/>
            </a:ext>
          </a:extLst>
        </xdr:cNvPr>
        <xdr:cNvSpPr/>
      </xdr:nvSpPr>
      <xdr:spPr>
        <a:xfrm>
          <a:off x="4220714" y="1420842"/>
          <a:ext cx="3267373"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407358</xdr:colOff>
      <xdr:row>6</xdr:row>
      <xdr:rowOff>11981</xdr:rowOff>
    </xdr:from>
    <xdr:to>
      <xdr:col>16</xdr:col>
      <xdr:colOff>383396</xdr:colOff>
      <xdr:row>7</xdr:row>
      <xdr:rowOff>131792</xdr:rowOff>
    </xdr:to>
    <xdr:sp macro="" textlink="">
      <xdr:nvSpPr>
        <xdr:cNvPr id="6" name="TextBox 5">
          <a:extLst>
            <a:ext uri="{FF2B5EF4-FFF2-40B4-BE49-F238E27FC236}">
              <a16:creationId xmlns:a16="http://schemas.microsoft.com/office/drawing/2014/main" id="{1F20CDB5-EBA3-4951-8D41-EA5AF9A85A69}"/>
            </a:ext>
          </a:extLst>
        </xdr:cNvPr>
        <xdr:cNvSpPr txBox="1"/>
      </xdr:nvSpPr>
      <xdr:spPr>
        <a:xfrm>
          <a:off x="4064958" y="1116881"/>
          <a:ext cx="6072038"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5A586C"/>
              </a:solidFill>
            </a:rPr>
            <a:t>Analyzing Channel, Product</a:t>
          </a:r>
          <a:r>
            <a:rPr lang="en-US" sz="1400" b="0" baseline="0">
              <a:solidFill>
                <a:srgbClr val="5A586C"/>
              </a:solidFill>
            </a:rPr>
            <a:t>, and Regional Trends in a Nigerian Fintech Startup</a:t>
          </a:r>
          <a:endParaRPr lang="en-DE" sz="1400" b="0">
            <a:solidFill>
              <a:srgbClr val="5A586C"/>
            </a:solidFill>
          </a:endParaRPr>
        </a:p>
      </xdr:txBody>
    </xdr:sp>
    <xdr:clientData/>
  </xdr:twoCellAnchor>
  <xdr:twoCellAnchor>
    <xdr:from>
      <xdr:col>12</xdr:col>
      <xdr:colOff>284194</xdr:colOff>
      <xdr:row>7</xdr:row>
      <xdr:rowOff>116457</xdr:rowOff>
    </xdr:from>
    <xdr:to>
      <xdr:col>17</xdr:col>
      <xdr:colOff>505005</xdr:colOff>
      <xdr:row>14</xdr:row>
      <xdr:rowOff>48404</xdr:rowOff>
    </xdr:to>
    <xdr:sp macro="" textlink="">
      <xdr:nvSpPr>
        <xdr:cNvPr id="7" name="Rectangle: Rounded Corners 6">
          <a:extLst>
            <a:ext uri="{FF2B5EF4-FFF2-40B4-BE49-F238E27FC236}">
              <a16:creationId xmlns:a16="http://schemas.microsoft.com/office/drawing/2014/main" id="{69F49CFE-F4BA-476F-825A-3B9D82320309}"/>
            </a:ext>
          </a:extLst>
        </xdr:cNvPr>
        <xdr:cNvSpPr/>
      </xdr:nvSpPr>
      <xdr:spPr>
        <a:xfrm>
          <a:off x="7599394" y="1405507"/>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18</xdr:col>
      <xdr:colOff>29238</xdr:colOff>
      <xdr:row>7</xdr:row>
      <xdr:rowOff>137063</xdr:rowOff>
    </xdr:from>
    <xdr:to>
      <xdr:col>23</xdr:col>
      <xdr:colOff>250049</xdr:colOff>
      <xdr:row>14</xdr:row>
      <xdr:rowOff>69010</xdr:rowOff>
    </xdr:to>
    <xdr:sp macro="" textlink="">
      <xdr:nvSpPr>
        <xdr:cNvPr id="8" name="Rectangle: Rounded Corners 7">
          <a:extLst>
            <a:ext uri="{FF2B5EF4-FFF2-40B4-BE49-F238E27FC236}">
              <a16:creationId xmlns:a16="http://schemas.microsoft.com/office/drawing/2014/main" id="{9CBA02AB-B9FB-461E-8FAF-4E0B53EF5C99}"/>
            </a:ext>
          </a:extLst>
        </xdr:cNvPr>
        <xdr:cNvSpPr/>
      </xdr:nvSpPr>
      <xdr:spPr>
        <a:xfrm>
          <a:off x="11002038" y="1426113"/>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571739</xdr:colOff>
      <xdr:row>15</xdr:row>
      <xdr:rowOff>0</xdr:rowOff>
    </xdr:from>
    <xdr:to>
      <xdr:col>17</xdr:col>
      <xdr:colOff>510323</xdr:colOff>
      <xdr:row>27</xdr:row>
      <xdr:rowOff>71888</xdr:rowOff>
    </xdr:to>
    <xdr:sp macro="" textlink="">
      <xdr:nvSpPr>
        <xdr:cNvPr id="9" name="Rectangle: Rounded Corners 8">
          <a:extLst>
            <a:ext uri="{FF2B5EF4-FFF2-40B4-BE49-F238E27FC236}">
              <a16:creationId xmlns:a16="http://schemas.microsoft.com/office/drawing/2014/main" id="{642F23F3-8216-470C-B63C-8D65B425B92C}"/>
            </a:ext>
          </a:extLst>
        </xdr:cNvPr>
        <xdr:cNvSpPr/>
      </xdr:nvSpPr>
      <xdr:spPr>
        <a:xfrm>
          <a:off x="4229339" y="2762250"/>
          <a:ext cx="6644184"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6</xdr:col>
      <xdr:colOff>599057</xdr:colOff>
      <xdr:row>28</xdr:row>
      <xdr:rowOff>0</xdr:rowOff>
    </xdr:from>
    <xdr:to>
      <xdr:col>15</xdr:col>
      <xdr:colOff>23962</xdr:colOff>
      <xdr:row>43</xdr:row>
      <xdr:rowOff>129778</xdr:rowOff>
    </xdr:to>
    <xdr:sp macro="" textlink="">
      <xdr:nvSpPr>
        <xdr:cNvPr id="10" name="Rectangle: Rounded Corners 9">
          <a:extLst>
            <a:ext uri="{FF2B5EF4-FFF2-40B4-BE49-F238E27FC236}">
              <a16:creationId xmlns:a16="http://schemas.microsoft.com/office/drawing/2014/main" id="{9D5D1612-3D6A-4F00-8C39-CA8B9EDB32FF}"/>
            </a:ext>
          </a:extLst>
        </xdr:cNvPr>
        <xdr:cNvSpPr/>
      </xdr:nvSpPr>
      <xdr:spPr>
        <a:xfrm>
          <a:off x="4256657" y="5156200"/>
          <a:ext cx="4911305" cy="289202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20</xdr:col>
      <xdr:colOff>539150</xdr:colOff>
      <xdr:row>27</xdr:row>
      <xdr:rowOff>176363</xdr:rowOff>
    </xdr:from>
    <xdr:to>
      <xdr:col>28</xdr:col>
      <xdr:colOff>575648</xdr:colOff>
      <xdr:row>43</xdr:row>
      <xdr:rowOff>117993</xdr:rowOff>
    </xdr:to>
    <xdr:sp macro="" textlink="">
      <xdr:nvSpPr>
        <xdr:cNvPr id="11" name="Rectangle: Rounded Corners 10">
          <a:extLst>
            <a:ext uri="{FF2B5EF4-FFF2-40B4-BE49-F238E27FC236}">
              <a16:creationId xmlns:a16="http://schemas.microsoft.com/office/drawing/2014/main" id="{FD7865E0-2114-4494-BFE0-A81476245FDA}"/>
            </a:ext>
          </a:extLst>
        </xdr:cNvPr>
        <xdr:cNvSpPr/>
      </xdr:nvSpPr>
      <xdr:spPr>
        <a:xfrm>
          <a:off x="12731150" y="5148413"/>
          <a:ext cx="4913298" cy="2888030"/>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endParaRPr lang="en-DE" sz="1100" b="1"/>
        </a:p>
      </xdr:txBody>
    </xdr:sp>
    <xdr:clientData/>
  </xdr:twoCellAnchor>
  <xdr:twoCellAnchor>
    <xdr:from>
      <xdr:col>18</xdr:col>
      <xdr:colOff>35944</xdr:colOff>
      <xdr:row>15</xdr:row>
      <xdr:rowOff>0</xdr:rowOff>
    </xdr:from>
    <xdr:to>
      <xdr:col>28</xdr:col>
      <xdr:colOff>585566</xdr:colOff>
      <xdr:row>27</xdr:row>
      <xdr:rowOff>71888</xdr:rowOff>
    </xdr:to>
    <xdr:sp macro="" textlink="">
      <xdr:nvSpPr>
        <xdr:cNvPr id="12" name="Rectangle: Rounded Corners 11">
          <a:extLst>
            <a:ext uri="{FF2B5EF4-FFF2-40B4-BE49-F238E27FC236}">
              <a16:creationId xmlns:a16="http://schemas.microsoft.com/office/drawing/2014/main" id="{AFC40709-7E09-4A1E-8659-436FE8FC0E5E}"/>
            </a:ext>
          </a:extLst>
        </xdr:cNvPr>
        <xdr:cNvSpPr/>
      </xdr:nvSpPr>
      <xdr:spPr>
        <a:xfrm>
          <a:off x="11008744" y="2762250"/>
          <a:ext cx="6645622" cy="228168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15</xdr:col>
      <xdr:colOff>155753</xdr:colOff>
      <xdr:row>28</xdr:row>
      <xdr:rowOff>17252</xdr:rowOff>
    </xdr:from>
    <xdr:to>
      <xdr:col>20</xdr:col>
      <xdr:colOff>407357</xdr:colOff>
      <xdr:row>43</xdr:row>
      <xdr:rowOff>147030</xdr:rowOff>
    </xdr:to>
    <xdr:sp macro="" textlink="">
      <xdr:nvSpPr>
        <xdr:cNvPr id="13" name="Rectangle: Rounded Corners 12">
          <a:extLst>
            <a:ext uri="{FF2B5EF4-FFF2-40B4-BE49-F238E27FC236}">
              <a16:creationId xmlns:a16="http://schemas.microsoft.com/office/drawing/2014/main" id="{E47908F9-A0DB-4E6D-A764-94641206A891}"/>
            </a:ext>
          </a:extLst>
        </xdr:cNvPr>
        <xdr:cNvSpPr/>
      </xdr:nvSpPr>
      <xdr:spPr>
        <a:xfrm>
          <a:off x="9299753" y="5173452"/>
          <a:ext cx="3299604" cy="2892028"/>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en-DE" sz="1100"/>
        </a:p>
      </xdr:txBody>
    </xdr:sp>
    <xdr:clientData/>
  </xdr:twoCellAnchor>
  <xdr:twoCellAnchor>
    <xdr:from>
      <xdr:col>23</xdr:col>
      <xdr:colOff>371413</xdr:colOff>
      <xdr:row>7</xdr:row>
      <xdr:rowOff>133709</xdr:rowOff>
    </xdr:from>
    <xdr:to>
      <xdr:col>28</xdr:col>
      <xdr:colOff>592224</xdr:colOff>
      <xdr:row>14</xdr:row>
      <xdr:rowOff>65656</xdr:rowOff>
    </xdr:to>
    <xdr:sp macro="" textlink="">
      <xdr:nvSpPr>
        <xdr:cNvPr id="14" name="Rectangle: Rounded Corners 13">
          <a:extLst>
            <a:ext uri="{FF2B5EF4-FFF2-40B4-BE49-F238E27FC236}">
              <a16:creationId xmlns:a16="http://schemas.microsoft.com/office/drawing/2014/main" id="{181CBC53-20C3-4815-8D18-14DB5D4CF710}"/>
            </a:ext>
          </a:extLst>
        </xdr:cNvPr>
        <xdr:cNvSpPr/>
      </xdr:nvSpPr>
      <xdr:spPr>
        <a:xfrm>
          <a:off x="14392213" y="1422759"/>
          <a:ext cx="3268811" cy="1220997"/>
        </a:xfrm>
        <a:prstGeom prst="roundRect">
          <a:avLst>
            <a:gd name="adj" fmla="val 7048"/>
          </a:avLst>
        </a:prstGeom>
        <a:solidFill>
          <a:srgbClr val="F8F8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endParaRPr lang="en-DE" sz="1100"/>
        </a:p>
      </xdr:txBody>
    </xdr:sp>
    <xdr:clientData/>
  </xdr:twoCellAnchor>
  <xdr:twoCellAnchor>
    <xdr:from>
      <xdr:col>6</xdr:col>
      <xdr:colOff>551134</xdr:colOff>
      <xdr:row>9</xdr:row>
      <xdr:rowOff>23962</xdr:rowOff>
    </xdr:from>
    <xdr:to>
      <xdr:col>9</xdr:col>
      <xdr:colOff>395378</xdr:colOff>
      <xdr:row>10</xdr:row>
      <xdr:rowOff>143774</xdr:rowOff>
    </xdr:to>
    <xdr:sp macro="" textlink="">
      <xdr:nvSpPr>
        <xdr:cNvPr id="15" name="TextBox 14">
          <a:extLst>
            <a:ext uri="{FF2B5EF4-FFF2-40B4-BE49-F238E27FC236}">
              <a16:creationId xmlns:a16="http://schemas.microsoft.com/office/drawing/2014/main" id="{A38811EB-4B1D-4855-915B-FDD3413C9A58}"/>
            </a:ext>
          </a:extLst>
        </xdr:cNvPr>
        <xdr:cNvSpPr txBox="1"/>
      </xdr:nvSpPr>
      <xdr:spPr>
        <a:xfrm>
          <a:off x="4208734" y="1681312"/>
          <a:ext cx="1673044" cy="30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Transactions</a:t>
          </a:r>
          <a:endParaRPr lang="en-DE" sz="1400" b="0">
            <a:solidFill>
              <a:srgbClr val="0E0328"/>
            </a:solidFill>
          </a:endParaRPr>
        </a:p>
      </xdr:txBody>
    </xdr:sp>
    <xdr:clientData/>
  </xdr:twoCellAnchor>
  <xdr:twoCellAnchor>
    <xdr:from>
      <xdr:col>12</xdr:col>
      <xdr:colOff>287545</xdr:colOff>
      <xdr:row>9</xdr:row>
      <xdr:rowOff>23962</xdr:rowOff>
    </xdr:from>
    <xdr:to>
      <xdr:col>15</xdr:col>
      <xdr:colOff>407357</xdr:colOff>
      <xdr:row>10</xdr:row>
      <xdr:rowOff>143773</xdr:rowOff>
    </xdr:to>
    <xdr:sp macro="" textlink="">
      <xdr:nvSpPr>
        <xdr:cNvPr id="16" name="TextBox 15">
          <a:extLst>
            <a:ext uri="{FF2B5EF4-FFF2-40B4-BE49-F238E27FC236}">
              <a16:creationId xmlns:a16="http://schemas.microsoft.com/office/drawing/2014/main" id="{0D38C0DC-9E09-4210-B1F9-AF495FFFBB63}"/>
            </a:ext>
          </a:extLst>
        </xdr:cNvPr>
        <xdr:cNvSpPr txBox="1"/>
      </xdr:nvSpPr>
      <xdr:spPr>
        <a:xfrm>
          <a:off x="7602745" y="1681312"/>
          <a:ext cx="1948612"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Total Transaction</a:t>
          </a:r>
          <a:r>
            <a:rPr lang="en-US" sz="1400" b="0" baseline="0">
              <a:solidFill>
                <a:srgbClr val="0E0328"/>
              </a:solidFill>
            </a:rPr>
            <a:t> Value</a:t>
          </a:r>
          <a:endParaRPr lang="en-DE" sz="1400" b="0">
            <a:solidFill>
              <a:srgbClr val="0E0328"/>
            </a:solidFill>
          </a:endParaRPr>
        </a:p>
      </xdr:txBody>
    </xdr:sp>
    <xdr:clientData/>
  </xdr:twoCellAnchor>
  <xdr:twoCellAnchor>
    <xdr:from>
      <xdr:col>18</xdr:col>
      <xdr:colOff>83868</xdr:colOff>
      <xdr:row>9</xdr:row>
      <xdr:rowOff>23962</xdr:rowOff>
    </xdr:from>
    <xdr:to>
      <xdr:col>19</xdr:col>
      <xdr:colOff>587076</xdr:colOff>
      <xdr:row>10</xdr:row>
      <xdr:rowOff>155754</xdr:rowOff>
    </xdr:to>
    <xdr:sp macro="" textlink="">
      <xdr:nvSpPr>
        <xdr:cNvPr id="17" name="TextBox 16">
          <a:extLst>
            <a:ext uri="{FF2B5EF4-FFF2-40B4-BE49-F238E27FC236}">
              <a16:creationId xmlns:a16="http://schemas.microsoft.com/office/drawing/2014/main" id="{DEA40E24-0A27-4583-B222-46A6FAF97FB8}"/>
            </a:ext>
          </a:extLst>
        </xdr:cNvPr>
        <xdr:cNvSpPr txBox="1"/>
      </xdr:nvSpPr>
      <xdr:spPr>
        <a:xfrm>
          <a:off x="11056668" y="1681312"/>
          <a:ext cx="1112808" cy="315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Success %</a:t>
          </a:r>
          <a:endParaRPr lang="en-DE" sz="1400" b="0">
            <a:solidFill>
              <a:srgbClr val="0E0328"/>
            </a:solidFill>
          </a:endParaRPr>
        </a:p>
      </xdr:txBody>
    </xdr:sp>
    <xdr:clientData/>
  </xdr:twoCellAnchor>
  <xdr:twoCellAnchor>
    <xdr:from>
      <xdr:col>23</xdr:col>
      <xdr:colOff>431321</xdr:colOff>
      <xdr:row>9</xdr:row>
      <xdr:rowOff>23962</xdr:rowOff>
    </xdr:from>
    <xdr:to>
      <xdr:col>26</xdr:col>
      <xdr:colOff>551133</xdr:colOff>
      <xdr:row>10</xdr:row>
      <xdr:rowOff>143773</xdr:rowOff>
    </xdr:to>
    <xdr:sp macro="" textlink="">
      <xdr:nvSpPr>
        <xdr:cNvPr id="18" name="TextBox 17">
          <a:extLst>
            <a:ext uri="{FF2B5EF4-FFF2-40B4-BE49-F238E27FC236}">
              <a16:creationId xmlns:a16="http://schemas.microsoft.com/office/drawing/2014/main" id="{C18B4A2E-8764-4199-BC09-15473390424D}"/>
            </a:ext>
          </a:extLst>
        </xdr:cNvPr>
        <xdr:cNvSpPr txBox="1"/>
      </xdr:nvSpPr>
      <xdr:spPr>
        <a:xfrm>
          <a:off x="14452121" y="1681312"/>
          <a:ext cx="1948612" cy="303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Most Used Channel</a:t>
          </a:r>
          <a:endParaRPr lang="en-DE" sz="1400" b="0">
            <a:solidFill>
              <a:srgbClr val="0E0328"/>
            </a:solidFill>
          </a:endParaRPr>
        </a:p>
      </xdr:txBody>
    </xdr:sp>
    <xdr:clientData/>
  </xdr:twoCellAnchor>
  <xdr:twoCellAnchor>
    <xdr:from>
      <xdr:col>6</xdr:col>
      <xdr:colOff>565556</xdr:colOff>
      <xdr:row>15</xdr:row>
      <xdr:rowOff>38384</xdr:rowOff>
    </xdr:from>
    <xdr:to>
      <xdr:col>11</xdr:col>
      <xdr:colOff>577536</xdr:colOff>
      <xdr:row>17</xdr:row>
      <xdr:rowOff>14420</xdr:rowOff>
    </xdr:to>
    <xdr:sp macro="" textlink="">
      <xdr:nvSpPr>
        <xdr:cNvPr id="19" name="TextBox 18">
          <a:extLst>
            <a:ext uri="{FF2B5EF4-FFF2-40B4-BE49-F238E27FC236}">
              <a16:creationId xmlns:a16="http://schemas.microsoft.com/office/drawing/2014/main" id="{0030A46E-64AF-4D9A-A52C-6F688A91F830}"/>
            </a:ext>
          </a:extLst>
        </xdr:cNvPr>
        <xdr:cNvSpPr txBox="1"/>
      </xdr:nvSpPr>
      <xdr:spPr>
        <a:xfrm>
          <a:off x="4223156" y="2800634"/>
          <a:ext cx="3059980"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Monthly Transaction Volume Trend</a:t>
          </a:r>
          <a:endParaRPr lang="en-DE" sz="1400" b="1">
            <a:solidFill>
              <a:srgbClr val="444256"/>
            </a:solidFill>
          </a:endParaRPr>
        </a:p>
      </xdr:txBody>
    </xdr:sp>
    <xdr:clientData/>
  </xdr:twoCellAnchor>
  <xdr:twoCellAnchor>
    <xdr:from>
      <xdr:col>18</xdr:col>
      <xdr:colOff>92939</xdr:colOff>
      <xdr:row>15</xdr:row>
      <xdr:rowOff>38384</xdr:rowOff>
    </xdr:from>
    <xdr:to>
      <xdr:col>23</xdr:col>
      <xdr:colOff>104920</xdr:colOff>
      <xdr:row>17</xdr:row>
      <xdr:rowOff>14420</xdr:rowOff>
    </xdr:to>
    <xdr:sp macro="" textlink="">
      <xdr:nvSpPr>
        <xdr:cNvPr id="20" name="TextBox 19">
          <a:extLst>
            <a:ext uri="{FF2B5EF4-FFF2-40B4-BE49-F238E27FC236}">
              <a16:creationId xmlns:a16="http://schemas.microsoft.com/office/drawing/2014/main" id="{410A2D1B-C9AA-4E1B-9ED5-E5695349E130}"/>
            </a:ext>
          </a:extLst>
        </xdr:cNvPr>
        <xdr:cNvSpPr txBox="1"/>
      </xdr:nvSpPr>
      <xdr:spPr>
        <a:xfrm>
          <a:off x="11065739" y="2800634"/>
          <a:ext cx="3059981" cy="34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Monthly Transaction Value Trend</a:t>
          </a:r>
          <a:endParaRPr lang="en-DE" sz="1400" b="1">
            <a:solidFill>
              <a:srgbClr val="444256"/>
            </a:solidFill>
          </a:endParaRPr>
        </a:p>
      </xdr:txBody>
    </xdr:sp>
    <xdr:clientData/>
  </xdr:twoCellAnchor>
  <xdr:twoCellAnchor>
    <xdr:from>
      <xdr:col>15</xdr:col>
      <xdr:colOff>183045</xdr:colOff>
      <xdr:row>27</xdr:row>
      <xdr:rowOff>164852</xdr:rowOff>
    </xdr:from>
    <xdr:to>
      <xdr:col>19</xdr:col>
      <xdr:colOff>554903</xdr:colOff>
      <xdr:row>29</xdr:row>
      <xdr:rowOff>70556</xdr:rowOff>
    </xdr:to>
    <xdr:sp macro="" textlink="">
      <xdr:nvSpPr>
        <xdr:cNvPr id="21" name="TextBox 20">
          <a:extLst>
            <a:ext uri="{FF2B5EF4-FFF2-40B4-BE49-F238E27FC236}">
              <a16:creationId xmlns:a16="http://schemas.microsoft.com/office/drawing/2014/main" id="{8251CEAC-592C-48DE-B623-B09927826496}"/>
            </a:ext>
          </a:extLst>
        </xdr:cNvPr>
        <xdr:cNvSpPr txBox="1"/>
      </xdr:nvSpPr>
      <xdr:spPr>
        <a:xfrm>
          <a:off x="9327045" y="5136902"/>
          <a:ext cx="2810258" cy="27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Percentage %</a:t>
          </a:r>
          <a:r>
            <a:rPr lang="en-US" sz="1400" b="1" baseline="0">
              <a:solidFill>
                <a:srgbClr val="444256"/>
              </a:solidFill>
            </a:rPr>
            <a:t> of</a:t>
          </a:r>
          <a:r>
            <a:rPr lang="en-US" sz="1400" b="1">
              <a:solidFill>
                <a:srgbClr val="444256"/>
              </a:solidFill>
            </a:rPr>
            <a:t> Transaction Status</a:t>
          </a:r>
          <a:endParaRPr lang="en-DE" sz="1400" b="1">
            <a:solidFill>
              <a:srgbClr val="444256"/>
            </a:solidFill>
          </a:endParaRPr>
        </a:p>
      </xdr:txBody>
    </xdr:sp>
    <xdr:clientData/>
  </xdr:twoCellAnchor>
  <xdr:twoCellAnchor>
    <xdr:from>
      <xdr:col>7</xdr:col>
      <xdr:colOff>23518</xdr:colOff>
      <xdr:row>27</xdr:row>
      <xdr:rowOff>164852</xdr:rowOff>
    </xdr:from>
    <xdr:to>
      <xdr:col>10</xdr:col>
      <xdr:colOff>550688</xdr:colOff>
      <xdr:row>29</xdr:row>
      <xdr:rowOff>96516</xdr:rowOff>
    </xdr:to>
    <xdr:sp macro="" textlink="">
      <xdr:nvSpPr>
        <xdr:cNvPr id="22" name="TextBox 21">
          <a:extLst>
            <a:ext uri="{FF2B5EF4-FFF2-40B4-BE49-F238E27FC236}">
              <a16:creationId xmlns:a16="http://schemas.microsoft.com/office/drawing/2014/main" id="{48187B4D-72D6-4EAA-B962-C0AD491494B3}"/>
            </a:ext>
          </a:extLst>
        </xdr:cNvPr>
        <xdr:cNvSpPr txBox="1"/>
      </xdr:nvSpPr>
      <xdr:spPr>
        <a:xfrm>
          <a:off x="4290718" y="5136902"/>
          <a:ext cx="2355970" cy="29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Type  by Volume </a:t>
          </a:r>
          <a:endParaRPr lang="en-DE" sz="1400" b="1">
            <a:solidFill>
              <a:srgbClr val="444256"/>
            </a:solidFill>
          </a:endParaRPr>
        </a:p>
      </xdr:txBody>
    </xdr:sp>
    <xdr:clientData/>
  </xdr:twoCellAnchor>
  <xdr:twoCellAnchor>
    <xdr:from>
      <xdr:col>21</xdr:col>
      <xdr:colOff>36386</xdr:colOff>
      <xdr:row>27</xdr:row>
      <xdr:rowOff>164852</xdr:rowOff>
    </xdr:from>
    <xdr:to>
      <xdr:col>24</xdr:col>
      <xdr:colOff>563556</xdr:colOff>
      <xdr:row>29</xdr:row>
      <xdr:rowOff>96516</xdr:rowOff>
    </xdr:to>
    <xdr:sp macro="" textlink="">
      <xdr:nvSpPr>
        <xdr:cNvPr id="23" name="TextBox 22">
          <a:extLst>
            <a:ext uri="{FF2B5EF4-FFF2-40B4-BE49-F238E27FC236}">
              <a16:creationId xmlns:a16="http://schemas.microsoft.com/office/drawing/2014/main" id="{50035E20-82DC-4B9B-A6A6-83A56ED377D9}"/>
            </a:ext>
          </a:extLst>
        </xdr:cNvPr>
        <xdr:cNvSpPr txBox="1"/>
      </xdr:nvSpPr>
      <xdr:spPr>
        <a:xfrm>
          <a:off x="12837986" y="5136902"/>
          <a:ext cx="2355970" cy="299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44256"/>
              </a:solidFill>
            </a:rPr>
            <a:t>Transaction Type  by Value </a:t>
          </a:r>
          <a:endParaRPr lang="en-DE" sz="1400" b="1">
            <a:solidFill>
              <a:srgbClr val="444256"/>
            </a:solidFill>
          </a:endParaRPr>
        </a:p>
      </xdr:txBody>
    </xdr:sp>
    <xdr:clientData/>
  </xdr:twoCellAnchor>
  <xdr:twoCellAnchor>
    <xdr:from>
      <xdr:col>6</xdr:col>
      <xdr:colOff>579298</xdr:colOff>
      <xdr:row>11</xdr:row>
      <xdr:rowOff>20150</xdr:rowOff>
    </xdr:from>
    <xdr:to>
      <xdr:col>8</xdr:col>
      <xdr:colOff>89123</xdr:colOff>
      <xdr:row>13</xdr:row>
      <xdr:rowOff>27087</xdr:rowOff>
    </xdr:to>
    <xdr:sp macro="" textlink="Transactions">
      <xdr:nvSpPr>
        <xdr:cNvPr id="24" name="TextBox 23">
          <a:extLst>
            <a:ext uri="{FF2B5EF4-FFF2-40B4-BE49-F238E27FC236}">
              <a16:creationId xmlns:a16="http://schemas.microsoft.com/office/drawing/2014/main" id="{6DDBFD8D-C00C-4597-9FB7-8F01616CEC71}"/>
            </a:ext>
          </a:extLst>
        </xdr:cNvPr>
        <xdr:cNvSpPr txBox="1"/>
      </xdr:nvSpPr>
      <xdr:spPr>
        <a:xfrm>
          <a:off x="4236898" y="2045800"/>
          <a:ext cx="729025" cy="37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FC2DA6-EC62-4060-B067-E75186612DE1}" type="TxLink">
            <a:rPr lang="en-US" sz="2000" b="1" i="0" u="none" strike="noStrike">
              <a:solidFill>
                <a:srgbClr val="000000"/>
              </a:solidFill>
              <a:latin typeface="Calibri"/>
              <a:cs typeface="Calibri"/>
            </a:rPr>
            <a:pPr/>
            <a:t>7.0K</a:t>
          </a:fld>
          <a:endParaRPr lang="en-DE" sz="2800" b="1">
            <a:solidFill>
              <a:srgbClr val="444256"/>
            </a:solidFill>
          </a:endParaRPr>
        </a:p>
      </xdr:txBody>
    </xdr:sp>
    <xdr:clientData/>
  </xdr:twoCellAnchor>
  <xdr:twoCellAnchor>
    <xdr:from>
      <xdr:col>12</xdr:col>
      <xdr:colOff>323070</xdr:colOff>
      <xdr:row>10</xdr:row>
      <xdr:rowOff>167133</xdr:rowOff>
    </xdr:from>
    <xdr:to>
      <xdr:col>14</xdr:col>
      <xdr:colOff>200527</xdr:colOff>
      <xdr:row>13</xdr:row>
      <xdr:rowOff>11759</xdr:rowOff>
    </xdr:to>
    <xdr:sp macro="" textlink="Value">
      <xdr:nvSpPr>
        <xdr:cNvPr id="25" name="TextBox 24">
          <a:extLst>
            <a:ext uri="{FF2B5EF4-FFF2-40B4-BE49-F238E27FC236}">
              <a16:creationId xmlns:a16="http://schemas.microsoft.com/office/drawing/2014/main" id="{82EC365B-EAB1-4A05-B8F3-EAA2ACD496F8}"/>
            </a:ext>
          </a:extLst>
        </xdr:cNvPr>
        <xdr:cNvSpPr txBox="1"/>
      </xdr:nvSpPr>
      <xdr:spPr>
        <a:xfrm>
          <a:off x="7638270" y="2008633"/>
          <a:ext cx="1096657" cy="397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E6445-2032-4A3B-B37D-D02A3CC8F5A1}" type="TxLink">
            <a:rPr lang="en-US" sz="2000" b="1" i="0" u="none" strike="noStrike">
              <a:solidFill>
                <a:srgbClr val="000000"/>
              </a:solidFill>
              <a:latin typeface="Calibri"/>
              <a:cs typeface="Calibri"/>
            </a:rPr>
            <a:pPr/>
            <a:t>₦71.0M</a:t>
          </a:fld>
          <a:endParaRPr lang="en-DE" sz="2800" b="1">
            <a:solidFill>
              <a:srgbClr val="444256"/>
            </a:solidFill>
          </a:endParaRPr>
        </a:p>
      </xdr:txBody>
    </xdr:sp>
    <xdr:clientData/>
  </xdr:twoCellAnchor>
  <xdr:twoCellAnchor>
    <xdr:from>
      <xdr:col>18</xdr:col>
      <xdr:colOff>74620</xdr:colOff>
      <xdr:row>11</xdr:row>
      <xdr:rowOff>23620</xdr:rowOff>
    </xdr:from>
    <xdr:to>
      <xdr:col>19</xdr:col>
      <xdr:colOff>293983</xdr:colOff>
      <xdr:row>13</xdr:row>
      <xdr:rowOff>11760</xdr:rowOff>
    </xdr:to>
    <xdr:sp macro="" textlink="Success">
      <xdr:nvSpPr>
        <xdr:cNvPr id="26" name="TextBox 25">
          <a:extLst>
            <a:ext uri="{FF2B5EF4-FFF2-40B4-BE49-F238E27FC236}">
              <a16:creationId xmlns:a16="http://schemas.microsoft.com/office/drawing/2014/main" id="{8354F473-CCB1-4F24-AD50-E827F38C0BDC}"/>
            </a:ext>
          </a:extLst>
        </xdr:cNvPr>
        <xdr:cNvSpPr txBox="1"/>
      </xdr:nvSpPr>
      <xdr:spPr>
        <a:xfrm>
          <a:off x="11047420" y="2049270"/>
          <a:ext cx="828963" cy="356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0173F-5F56-4B3C-90BA-07274239FC65}" type="TxLink">
            <a:rPr lang="en-US" sz="2000" b="1" i="0" u="none" strike="noStrike">
              <a:solidFill>
                <a:srgbClr val="000000"/>
              </a:solidFill>
              <a:latin typeface="Calibri"/>
              <a:cs typeface="Calibri"/>
            </a:rPr>
            <a:pPr/>
            <a:t>84.8%</a:t>
          </a:fld>
          <a:endParaRPr lang="en-DE" sz="2800" b="1">
            <a:solidFill>
              <a:srgbClr val="444256"/>
            </a:solidFill>
          </a:endParaRPr>
        </a:p>
      </xdr:txBody>
    </xdr:sp>
    <xdr:clientData/>
  </xdr:twoCellAnchor>
  <xdr:twoCellAnchor>
    <xdr:from>
      <xdr:col>23</xdr:col>
      <xdr:colOff>434473</xdr:colOff>
      <xdr:row>11</xdr:row>
      <xdr:rowOff>28454</xdr:rowOff>
    </xdr:from>
    <xdr:to>
      <xdr:col>24</xdr:col>
      <xdr:colOff>529166</xdr:colOff>
      <xdr:row>12</xdr:row>
      <xdr:rowOff>164629</xdr:rowOff>
    </xdr:to>
    <xdr:sp macro="" textlink="Channel">
      <xdr:nvSpPr>
        <xdr:cNvPr id="27" name="TextBox 26">
          <a:extLst>
            <a:ext uri="{FF2B5EF4-FFF2-40B4-BE49-F238E27FC236}">
              <a16:creationId xmlns:a16="http://schemas.microsoft.com/office/drawing/2014/main" id="{405BC8EA-D9F5-4B4C-B1A4-D475AE27A4BD}"/>
            </a:ext>
          </a:extLst>
        </xdr:cNvPr>
        <xdr:cNvSpPr txBox="1"/>
      </xdr:nvSpPr>
      <xdr:spPr>
        <a:xfrm>
          <a:off x="14455273" y="2054104"/>
          <a:ext cx="704293" cy="320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85DC25-457B-488F-B84E-99E5D1C19713}" type="TxLink">
            <a:rPr lang="en-US" sz="2000" b="1" i="0" u="none" strike="noStrike">
              <a:solidFill>
                <a:srgbClr val="000000"/>
              </a:solidFill>
              <a:latin typeface="Calibri"/>
              <a:cs typeface="Calibri"/>
            </a:rPr>
            <a:pPr/>
            <a:t>Web</a:t>
          </a:fld>
          <a:endParaRPr lang="en-DE" sz="2800" b="1">
            <a:solidFill>
              <a:srgbClr val="444256"/>
            </a:solidFill>
          </a:endParaRPr>
        </a:p>
      </xdr:txBody>
    </xdr:sp>
    <xdr:clientData/>
  </xdr:twoCellAnchor>
  <xdr:twoCellAnchor>
    <xdr:from>
      <xdr:col>10</xdr:col>
      <xdr:colOff>588309</xdr:colOff>
      <xdr:row>11</xdr:row>
      <xdr:rowOff>98324</xdr:rowOff>
    </xdr:from>
    <xdr:to>
      <xdr:col>12</xdr:col>
      <xdr:colOff>121396</xdr:colOff>
      <xdr:row>12</xdr:row>
      <xdr:rowOff>135678</xdr:rowOff>
    </xdr:to>
    <xdr:sp macro="" textlink="TransactionYoY">
      <xdr:nvSpPr>
        <xdr:cNvPr id="28" name="TextBox 27">
          <a:extLst>
            <a:ext uri="{FF2B5EF4-FFF2-40B4-BE49-F238E27FC236}">
              <a16:creationId xmlns:a16="http://schemas.microsoft.com/office/drawing/2014/main" id="{810B8F12-8963-483C-803B-7CD234E5E854}"/>
            </a:ext>
          </a:extLst>
        </xdr:cNvPr>
        <xdr:cNvSpPr txBox="1"/>
      </xdr:nvSpPr>
      <xdr:spPr>
        <a:xfrm>
          <a:off x="6684309" y="2123974"/>
          <a:ext cx="752287" cy="221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F7AC21-147F-4786-A16E-5194301D3338}" type="TxLink">
            <a:rPr lang="en-US" sz="1400" b="0" i="0" u="none" strike="noStrike">
              <a:solidFill>
                <a:srgbClr val="000000"/>
              </a:solidFill>
              <a:latin typeface="Calibri"/>
              <a:cs typeface="Calibri"/>
            </a:rPr>
            <a:pPr/>
            <a:t>▼1.1%</a:t>
          </a:fld>
          <a:endParaRPr lang="en-DE" sz="3600" b="1">
            <a:solidFill>
              <a:srgbClr val="444256"/>
            </a:solidFill>
          </a:endParaRPr>
        </a:p>
      </xdr:txBody>
    </xdr:sp>
    <xdr:clientData/>
  </xdr:twoCellAnchor>
  <xdr:twoCellAnchor>
    <xdr:from>
      <xdr:col>16</xdr:col>
      <xdr:colOff>289487</xdr:colOff>
      <xdr:row>11</xdr:row>
      <xdr:rowOff>66841</xdr:rowOff>
    </xdr:from>
    <xdr:to>
      <xdr:col>17</xdr:col>
      <xdr:colOff>289486</xdr:colOff>
      <xdr:row>13</xdr:row>
      <xdr:rowOff>0</xdr:rowOff>
    </xdr:to>
    <xdr:sp macro="" textlink="ValueYoY">
      <xdr:nvSpPr>
        <xdr:cNvPr id="29" name="TextBox 28">
          <a:extLst>
            <a:ext uri="{FF2B5EF4-FFF2-40B4-BE49-F238E27FC236}">
              <a16:creationId xmlns:a16="http://schemas.microsoft.com/office/drawing/2014/main" id="{014FB5F4-A9BA-46F6-BD1F-E31D29F33F10}"/>
            </a:ext>
          </a:extLst>
        </xdr:cNvPr>
        <xdr:cNvSpPr txBox="1"/>
      </xdr:nvSpPr>
      <xdr:spPr>
        <a:xfrm>
          <a:off x="10043087" y="2092491"/>
          <a:ext cx="609599" cy="301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AC0E6D-8682-440D-97A6-849D021E7F12}" type="TxLink">
            <a:rPr lang="en-US" sz="1100" b="0" i="0" u="none" strike="noStrike">
              <a:solidFill>
                <a:srgbClr val="000000"/>
              </a:solidFill>
              <a:latin typeface="Calibri"/>
              <a:cs typeface="Calibri"/>
            </a:rPr>
            <a:pPr/>
            <a:t>▼2.3%</a:t>
          </a:fld>
          <a:endParaRPr lang="en-US" sz="1400" b="0" i="0" u="none" strike="noStrike">
            <a:solidFill>
              <a:srgbClr val="000000"/>
            </a:solidFill>
            <a:latin typeface="Calibri"/>
            <a:cs typeface="Calibri"/>
          </a:endParaRPr>
        </a:p>
      </xdr:txBody>
    </xdr:sp>
    <xdr:clientData/>
  </xdr:twoCellAnchor>
  <xdr:twoCellAnchor>
    <xdr:from>
      <xdr:col>22</xdr:col>
      <xdr:colOff>1</xdr:colOff>
      <xdr:row>11</xdr:row>
      <xdr:rowOff>48164</xdr:rowOff>
    </xdr:from>
    <xdr:to>
      <xdr:col>23</xdr:col>
      <xdr:colOff>116810</xdr:colOff>
      <xdr:row>13</xdr:row>
      <xdr:rowOff>55101</xdr:rowOff>
    </xdr:to>
    <xdr:sp macro="" textlink="SuccessYoY">
      <xdr:nvSpPr>
        <xdr:cNvPr id="30" name="TextBox 29">
          <a:extLst>
            <a:ext uri="{FF2B5EF4-FFF2-40B4-BE49-F238E27FC236}">
              <a16:creationId xmlns:a16="http://schemas.microsoft.com/office/drawing/2014/main" id="{57B14A95-244D-4BF9-8830-FA849377C0F9}"/>
            </a:ext>
          </a:extLst>
        </xdr:cNvPr>
        <xdr:cNvSpPr txBox="1"/>
      </xdr:nvSpPr>
      <xdr:spPr>
        <a:xfrm>
          <a:off x="13411201" y="2073814"/>
          <a:ext cx="726409" cy="37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EBE0A3-9B76-4F1E-A513-451D173F0A9D}" type="TxLink">
            <a:rPr lang="en-US" sz="1400" b="0" i="0" u="none" strike="noStrike">
              <a:solidFill>
                <a:srgbClr val="000000"/>
              </a:solidFill>
              <a:latin typeface="Calibri"/>
              <a:cs typeface="Calibri"/>
            </a:rPr>
            <a:pPr/>
            <a:t>▲0.9%</a:t>
          </a:fld>
          <a:endParaRPr lang="en-US" sz="1400" b="0" i="0" u="none" strike="noStrike">
            <a:solidFill>
              <a:srgbClr val="000000"/>
            </a:solidFill>
            <a:latin typeface="Calibri"/>
            <a:cs typeface="Calibri"/>
          </a:endParaRPr>
        </a:p>
      </xdr:txBody>
    </xdr:sp>
    <xdr:clientData/>
  </xdr:twoCellAnchor>
  <xdr:twoCellAnchor>
    <xdr:from>
      <xdr:col>9</xdr:col>
      <xdr:colOff>560293</xdr:colOff>
      <xdr:row>9</xdr:row>
      <xdr:rowOff>23962</xdr:rowOff>
    </xdr:from>
    <xdr:to>
      <xdr:col>10</xdr:col>
      <xdr:colOff>429559</xdr:colOff>
      <xdr:row>10</xdr:row>
      <xdr:rowOff>106428</xdr:rowOff>
    </xdr:to>
    <xdr:sp macro="" textlink="">
      <xdr:nvSpPr>
        <xdr:cNvPr id="31" name="TextBox 30">
          <a:extLst>
            <a:ext uri="{FF2B5EF4-FFF2-40B4-BE49-F238E27FC236}">
              <a16:creationId xmlns:a16="http://schemas.microsoft.com/office/drawing/2014/main" id="{0631D83A-4C7E-4268-A891-24F447ACC5A4}"/>
            </a:ext>
          </a:extLst>
        </xdr:cNvPr>
        <xdr:cNvSpPr txBox="1"/>
      </xdr:nvSpPr>
      <xdr:spPr>
        <a:xfrm>
          <a:off x="6046693" y="1681312"/>
          <a:ext cx="478866" cy="2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9</xdr:col>
      <xdr:colOff>550954</xdr:colOff>
      <xdr:row>11</xdr:row>
      <xdr:rowOff>75768</xdr:rowOff>
    </xdr:from>
    <xdr:to>
      <xdr:col>11</xdr:col>
      <xdr:colOff>0</xdr:colOff>
      <xdr:row>12</xdr:row>
      <xdr:rowOff>158235</xdr:rowOff>
    </xdr:to>
    <xdr:sp macro="" textlink="">
      <xdr:nvSpPr>
        <xdr:cNvPr id="32" name="TextBox 31">
          <a:extLst>
            <a:ext uri="{FF2B5EF4-FFF2-40B4-BE49-F238E27FC236}">
              <a16:creationId xmlns:a16="http://schemas.microsoft.com/office/drawing/2014/main" id="{3596817A-E3EB-478B-8D15-F3E4C3E47BFB}"/>
            </a:ext>
          </a:extLst>
        </xdr:cNvPr>
        <xdr:cNvSpPr txBox="1"/>
      </xdr:nvSpPr>
      <xdr:spPr>
        <a:xfrm>
          <a:off x="6037354" y="2101418"/>
          <a:ext cx="668246" cy="266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15</xdr:col>
      <xdr:colOff>423208</xdr:colOff>
      <xdr:row>9</xdr:row>
      <xdr:rowOff>23962</xdr:rowOff>
    </xdr:from>
    <xdr:to>
      <xdr:col>16</xdr:col>
      <xdr:colOff>292473</xdr:colOff>
      <xdr:row>10</xdr:row>
      <xdr:rowOff>106428</xdr:rowOff>
    </xdr:to>
    <xdr:sp macro="" textlink="">
      <xdr:nvSpPr>
        <xdr:cNvPr id="33" name="TextBox 32">
          <a:extLst>
            <a:ext uri="{FF2B5EF4-FFF2-40B4-BE49-F238E27FC236}">
              <a16:creationId xmlns:a16="http://schemas.microsoft.com/office/drawing/2014/main" id="{50B214DC-79DD-4603-B7FA-0F78721C7961}"/>
            </a:ext>
          </a:extLst>
        </xdr:cNvPr>
        <xdr:cNvSpPr txBox="1"/>
      </xdr:nvSpPr>
      <xdr:spPr>
        <a:xfrm>
          <a:off x="9567208" y="1681312"/>
          <a:ext cx="478865" cy="2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15</xdr:col>
      <xdr:colOff>413869</xdr:colOff>
      <xdr:row>11</xdr:row>
      <xdr:rowOff>75768</xdr:rowOff>
    </xdr:from>
    <xdr:to>
      <xdr:col>16</xdr:col>
      <xdr:colOff>469899</xdr:colOff>
      <xdr:row>12</xdr:row>
      <xdr:rowOff>158235</xdr:rowOff>
    </xdr:to>
    <xdr:sp macro="" textlink="">
      <xdr:nvSpPr>
        <xdr:cNvPr id="34" name="TextBox 33">
          <a:extLst>
            <a:ext uri="{FF2B5EF4-FFF2-40B4-BE49-F238E27FC236}">
              <a16:creationId xmlns:a16="http://schemas.microsoft.com/office/drawing/2014/main" id="{666DD4BC-4D7C-4B1C-A2C9-9775456C5891}"/>
            </a:ext>
          </a:extLst>
        </xdr:cNvPr>
        <xdr:cNvSpPr txBox="1"/>
      </xdr:nvSpPr>
      <xdr:spPr>
        <a:xfrm>
          <a:off x="9557869" y="2101418"/>
          <a:ext cx="665630" cy="266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20</xdr:col>
      <xdr:colOff>342152</xdr:colOff>
      <xdr:row>9</xdr:row>
      <xdr:rowOff>23962</xdr:rowOff>
    </xdr:from>
    <xdr:to>
      <xdr:col>21</xdr:col>
      <xdr:colOff>211418</xdr:colOff>
      <xdr:row>10</xdr:row>
      <xdr:rowOff>106428</xdr:rowOff>
    </xdr:to>
    <xdr:sp macro="" textlink="">
      <xdr:nvSpPr>
        <xdr:cNvPr id="35" name="TextBox 34">
          <a:extLst>
            <a:ext uri="{FF2B5EF4-FFF2-40B4-BE49-F238E27FC236}">
              <a16:creationId xmlns:a16="http://schemas.microsoft.com/office/drawing/2014/main" id="{A183EFAD-8998-43ED-92F1-447A2B226D24}"/>
            </a:ext>
          </a:extLst>
        </xdr:cNvPr>
        <xdr:cNvSpPr txBox="1"/>
      </xdr:nvSpPr>
      <xdr:spPr>
        <a:xfrm>
          <a:off x="12534152" y="1681312"/>
          <a:ext cx="478866" cy="2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PY</a:t>
          </a:r>
          <a:endParaRPr lang="en-DE" sz="1400" b="0">
            <a:solidFill>
              <a:srgbClr val="0E0328"/>
            </a:solidFill>
          </a:endParaRPr>
        </a:p>
      </xdr:txBody>
    </xdr:sp>
    <xdr:clientData/>
  </xdr:twoCellAnchor>
  <xdr:twoCellAnchor>
    <xdr:from>
      <xdr:col>20</xdr:col>
      <xdr:colOff>332813</xdr:colOff>
      <xdr:row>11</xdr:row>
      <xdr:rowOff>75768</xdr:rowOff>
    </xdr:from>
    <xdr:to>
      <xdr:col>21</xdr:col>
      <xdr:colOff>388844</xdr:colOff>
      <xdr:row>12</xdr:row>
      <xdr:rowOff>158235</xdr:rowOff>
    </xdr:to>
    <xdr:sp macro="" textlink="">
      <xdr:nvSpPr>
        <xdr:cNvPr id="36" name="TextBox 35">
          <a:extLst>
            <a:ext uri="{FF2B5EF4-FFF2-40B4-BE49-F238E27FC236}">
              <a16:creationId xmlns:a16="http://schemas.microsoft.com/office/drawing/2014/main" id="{ACDA6458-F8C6-4171-88A4-C5AD179E4873}"/>
            </a:ext>
          </a:extLst>
        </xdr:cNvPr>
        <xdr:cNvSpPr txBox="1"/>
      </xdr:nvSpPr>
      <xdr:spPr>
        <a:xfrm>
          <a:off x="12524813" y="2101418"/>
          <a:ext cx="665631" cy="266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rgbClr val="0E0328"/>
              </a:solidFill>
            </a:rPr>
            <a:t>YoY%</a:t>
          </a:r>
          <a:endParaRPr lang="en-DE" sz="1400" b="0">
            <a:solidFill>
              <a:srgbClr val="0E0328"/>
            </a:solidFill>
          </a:endParaRPr>
        </a:p>
      </xdr:txBody>
    </xdr:sp>
    <xdr:clientData/>
  </xdr:twoCellAnchor>
  <xdr:twoCellAnchor>
    <xdr:from>
      <xdr:col>11</xdr:col>
      <xdr:colOff>18678</xdr:colOff>
      <xdr:row>9</xdr:row>
      <xdr:rowOff>23962</xdr:rowOff>
    </xdr:from>
    <xdr:to>
      <xdr:col>11</xdr:col>
      <xdr:colOff>550958</xdr:colOff>
      <xdr:row>11</xdr:row>
      <xdr:rowOff>30898</xdr:rowOff>
    </xdr:to>
    <xdr:sp macro="" textlink="TransactionPY">
      <xdr:nvSpPr>
        <xdr:cNvPr id="37" name="TextBox 36">
          <a:extLst>
            <a:ext uri="{FF2B5EF4-FFF2-40B4-BE49-F238E27FC236}">
              <a16:creationId xmlns:a16="http://schemas.microsoft.com/office/drawing/2014/main" id="{EDBDAE9A-0AF4-4EF7-905C-9F7B5920FAF6}"/>
            </a:ext>
          </a:extLst>
        </xdr:cNvPr>
        <xdr:cNvSpPr txBox="1"/>
      </xdr:nvSpPr>
      <xdr:spPr>
        <a:xfrm>
          <a:off x="6724278" y="1681312"/>
          <a:ext cx="532280" cy="375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A7CEF3-2605-4C53-8BE8-1E9F3382D915}" type="TxLink">
            <a:rPr lang="en-US" sz="1400" b="0" i="0" u="none" strike="noStrike">
              <a:solidFill>
                <a:srgbClr val="000000"/>
              </a:solidFill>
              <a:latin typeface="Calibri"/>
              <a:cs typeface="Calibri"/>
            </a:rPr>
            <a:pPr/>
            <a:t>3.5K</a:t>
          </a:fld>
          <a:endParaRPr lang="en-US" sz="1400" b="0" i="0" u="none" strike="noStrike">
            <a:solidFill>
              <a:srgbClr val="000000"/>
            </a:solidFill>
            <a:latin typeface="Calibri"/>
            <a:cs typeface="Calibri"/>
          </a:endParaRPr>
        </a:p>
      </xdr:txBody>
    </xdr:sp>
    <xdr:clientData/>
  </xdr:twoCellAnchor>
  <xdr:twoCellAnchor>
    <xdr:from>
      <xdr:col>16</xdr:col>
      <xdr:colOff>242794</xdr:colOff>
      <xdr:row>9</xdr:row>
      <xdr:rowOff>23962</xdr:rowOff>
    </xdr:from>
    <xdr:to>
      <xdr:col>17</xdr:col>
      <xdr:colOff>466912</xdr:colOff>
      <xdr:row>11</xdr:row>
      <xdr:rowOff>30898</xdr:rowOff>
    </xdr:to>
    <xdr:sp macro="" textlink="ValuePY">
      <xdr:nvSpPr>
        <xdr:cNvPr id="38" name="TextBox 37">
          <a:extLst>
            <a:ext uri="{FF2B5EF4-FFF2-40B4-BE49-F238E27FC236}">
              <a16:creationId xmlns:a16="http://schemas.microsoft.com/office/drawing/2014/main" id="{243E0B19-C81B-4239-B214-6F82E4CAC955}"/>
            </a:ext>
          </a:extLst>
        </xdr:cNvPr>
        <xdr:cNvSpPr txBox="1"/>
      </xdr:nvSpPr>
      <xdr:spPr>
        <a:xfrm>
          <a:off x="9996394" y="1681312"/>
          <a:ext cx="833718" cy="375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D4B289-8BD3-4485-B32D-FAE2ED4148BC}" type="TxLink">
            <a:rPr lang="en-US" sz="1400" b="0" i="0" u="none" strike="noStrike">
              <a:solidFill>
                <a:srgbClr val="000000"/>
              </a:solidFill>
              <a:latin typeface="Calibri"/>
              <a:cs typeface="Calibri"/>
            </a:rPr>
            <a:pPr/>
            <a:t>₦35.9M</a:t>
          </a:fld>
          <a:endParaRPr lang="en-US" sz="1400" b="0" i="0" u="none" strike="noStrike">
            <a:solidFill>
              <a:srgbClr val="000000"/>
            </a:solidFill>
            <a:latin typeface="Calibri"/>
            <a:cs typeface="Calibri"/>
          </a:endParaRPr>
        </a:p>
      </xdr:txBody>
    </xdr:sp>
    <xdr:clientData/>
  </xdr:twoCellAnchor>
  <xdr:twoCellAnchor>
    <xdr:from>
      <xdr:col>22</xdr:col>
      <xdr:colOff>18678</xdr:colOff>
      <xdr:row>9</xdr:row>
      <xdr:rowOff>23962</xdr:rowOff>
    </xdr:from>
    <xdr:to>
      <xdr:col>23</xdr:col>
      <xdr:colOff>37354</xdr:colOff>
      <xdr:row>11</xdr:row>
      <xdr:rowOff>30898</xdr:rowOff>
    </xdr:to>
    <xdr:sp macro="" textlink="SuccessPY">
      <xdr:nvSpPr>
        <xdr:cNvPr id="39" name="TextBox 38">
          <a:extLst>
            <a:ext uri="{FF2B5EF4-FFF2-40B4-BE49-F238E27FC236}">
              <a16:creationId xmlns:a16="http://schemas.microsoft.com/office/drawing/2014/main" id="{DCEB386C-AB4E-42A8-8F07-148E8BC30EA0}"/>
            </a:ext>
          </a:extLst>
        </xdr:cNvPr>
        <xdr:cNvSpPr txBox="1"/>
      </xdr:nvSpPr>
      <xdr:spPr>
        <a:xfrm>
          <a:off x="13429878" y="1681312"/>
          <a:ext cx="628276" cy="375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0FE23-D414-4159-80E9-D638DD27C1A0}" type="TxLink">
            <a:rPr lang="en-US" sz="1400" b="0" i="0" u="none" strike="noStrike">
              <a:solidFill>
                <a:srgbClr val="000000"/>
              </a:solidFill>
              <a:latin typeface="Calibri"/>
              <a:cs typeface="Calibri"/>
            </a:rPr>
            <a:pPr/>
            <a:t>84.4%</a:t>
          </a:fld>
          <a:endParaRPr lang="en-US" sz="1400" b="0" i="0" u="none" strike="noStrike">
            <a:solidFill>
              <a:srgbClr val="000000"/>
            </a:solidFill>
            <a:latin typeface="Calibri"/>
            <a:cs typeface="Calibri"/>
          </a:endParaRPr>
        </a:p>
      </xdr:txBody>
    </xdr:sp>
    <xdr:clientData/>
  </xdr:twoCellAnchor>
  <xdr:twoCellAnchor>
    <xdr:from>
      <xdr:col>6</xdr:col>
      <xdr:colOff>587963</xdr:colOff>
      <xdr:row>16</xdr:row>
      <xdr:rowOff>82315</xdr:rowOff>
    </xdr:from>
    <xdr:to>
      <xdr:col>17</xdr:col>
      <xdr:colOff>470371</xdr:colOff>
      <xdr:row>27</xdr:row>
      <xdr:rowOff>47036</xdr:rowOff>
    </xdr:to>
    <xdr:graphicFrame macro="">
      <xdr:nvGraphicFramePr>
        <xdr:cNvPr id="40" name="Chart 39">
          <a:extLst>
            <a:ext uri="{FF2B5EF4-FFF2-40B4-BE49-F238E27FC236}">
              <a16:creationId xmlns:a16="http://schemas.microsoft.com/office/drawing/2014/main" id="{5BD9FE35-5AEC-4D77-9DAA-BE6233F3B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58796</xdr:colOff>
      <xdr:row>16</xdr:row>
      <xdr:rowOff>94074</xdr:rowOff>
    </xdr:from>
    <xdr:to>
      <xdr:col>28</xdr:col>
      <xdr:colOff>552685</xdr:colOff>
      <xdr:row>27</xdr:row>
      <xdr:rowOff>35277</xdr:rowOff>
    </xdr:to>
    <xdr:graphicFrame macro="">
      <xdr:nvGraphicFramePr>
        <xdr:cNvPr id="41" name="Chart 40">
          <a:extLst>
            <a:ext uri="{FF2B5EF4-FFF2-40B4-BE49-F238E27FC236}">
              <a16:creationId xmlns:a16="http://schemas.microsoft.com/office/drawing/2014/main" id="{7ED2C078-9EE0-4AEE-A8ED-735862E51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576204</xdr:colOff>
      <xdr:row>16</xdr:row>
      <xdr:rowOff>94074</xdr:rowOff>
    </xdr:from>
    <xdr:to>
      <xdr:col>13</xdr:col>
      <xdr:colOff>388058</xdr:colOff>
      <xdr:row>18</xdr:row>
      <xdr:rowOff>11761</xdr:rowOff>
    </xdr:to>
    <xdr:sp macro="" textlink="TransactionTrend">
      <xdr:nvSpPr>
        <xdr:cNvPr id="42" name="TextBox 41">
          <a:extLst>
            <a:ext uri="{FF2B5EF4-FFF2-40B4-BE49-F238E27FC236}">
              <a16:creationId xmlns:a16="http://schemas.microsoft.com/office/drawing/2014/main" id="{1A548223-93B7-429F-B606-6AE5C1B615DE}"/>
            </a:ext>
          </a:extLst>
        </xdr:cNvPr>
        <xdr:cNvSpPr txBox="1"/>
      </xdr:nvSpPr>
      <xdr:spPr>
        <a:xfrm>
          <a:off x="4233804" y="3040474"/>
          <a:ext cx="4079054" cy="285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650F7C-F55F-4043-B55F-EDC9A5144537}" type="TxLink">
            <a:rPr lang="en-US" sz="1200" b="0" i="0" u="none" strike="noStrike">
              <a:solidFill>
                <a:srgbClr val="5A586C"/>
              </a:solidFill>
              <a:latin typeface="Calibri"/>
              <a:cs typeface="Calibri"/>
            </a:rPr>
            <a:pPr/>
            <a:t>Peak Transaction Month: Jan with 628 in Transaction Volume</a:t>
          </a:fld>
          <a:endParaRPr lang="en-DE" sz="1600" b="0">
            <a:solidFill>
              <a:srgbClr val="5A586C"/>
            </a:solidFill>
          </a:endParaRPr>
        </a:p>
      </xdr:txBody>
    </xdr:sp>
    <xdr:clientData/>
  </xdr:twoCellAnchor>
  <xdr:twoCellAnchor>
    <xdr:from>
      <xdr:col>18</xdr:col>
      <xdr:colOff>94072</xdr:colOff>
      <xdr:row>16</xdr:row>
      <xdr:rowOff>82314</xdr:rowOff>
    </xdr:from>
    <xdr:to>
      <xdr:col>25</xdr:col>
      <xdr:colOff>293981</xdr:colOff>
      <xdr:row>17</xdr:row>
      <xdr:rowOff>129351</xdr:rowOff>
    </xdr:to>
    <xdr:sp macro="" textlink="ValueTrend">
      <xdr:nvSpPr>
        <xdr:cNvPr id="43" name="TextBox 42">
          <a:extLst>
            <a:ext uri="{FF2B5EF4-FFF2-40B4-BE49-F238E27FC236}">
              <a16:creationId xmlns:a16="http://schemas.microsoft.com/office/drawing/2014/main" id="{E5554540-3CA0-4040-A215-8999DA574310}"/>
            </a:ext>
          </a:extLst>
        </xdr:cNvPr>
        <xdr:cNvSpPr txBox="1"/>
      </xdr:nvSpPr>
      <xdr:spPr>
        <a:xfrm>
          <a:off x="11066872" y="3028714"/>
          <a:ext cx="4467109" cy="231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DC4005-642D-438F-96C6-1BC262129DAE}" type="TxLink">
            <a:rPr lang="en-US" sz="1200" b="0" i="0" u="none" strike="noStrike">
              <a:solidFill>
                <a:srgbClr val="5A586C"/>
              </a:solidFill>
              <a:latin typeface="Calibri"/>
              <a:cs typeface="Calibri"/>
            </a:rPr>
            <a:pPr/>
            <a:t>Peak Transaction Month: Jul with ₦6,480,705 in Transaction Value</a:t>
          </a:fld>
          <a:endParaRPr lang="en-DE" sz="1800" b="0">
            <a:solidFill>
              <a:srgbClr val="5A586C"/>
            </a:solidFill>
          </a:endParaRPr>
        </a:p>
      </xdr:txBody>
    </xdr:sp>
    <xdr:clientData/>
  </xdr:twoCellAnchor>
  <xdr:twoCellAnchor>
    <xdr:from>
      <xdr:col>6</xdr:col>
      <xdr:colOff>587963</xdr:colOff>
      <xdr:row>30</xdr:row>
      <xdr:rowOff>35277</xdr:rowOff>
    </xdr:from>
    <xdr:to>
      <xdr:col>14</xdr:col>
      <xdr:colOff>587963</xdr:colOff>
      <xdr:row>43</xdr:row>
      <xdr:rowOff>105834</xdr:rowOff>
    </xdr:to>
    <xdr:graphicFrame macro="">
      <xdr:nvGraphicFramePr>
        <xdr:cNvPr id="44" name="Chart 43">
          <a:extLst>
            <a:ext uri="{FF2B5EF4-FFF2-40B4-BE49-F238E27FC236}">
              <a16:creationId xmlns:a16="http://schemas.microsoft.com/office/drawing/2014/main" id="{779A2752-6BD9-4F56-A5B4-7E7B83923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23519</xdr:colOff>
      <xdr:row>29</xdr:row>
      <xdr:rowOff>11760</xdr:rowOff>
    </xdr:from>
    <xdr:to>
      <xdr:col>14</xdr:col>
      <xdr:colOff>317500</xdr:colOff>
      <xdr:row>30</xdr:row>
      <xdr:rowOff>129352</xdr:rowOff>
    </xdr:to>
    <xdr:sp macro="" textlink="TVol">
      <xdr:nvSpPr>
        <xdr:cNvPr id="45" name="TextBox 44">
          <a:extLst>
            <a:ext uri="{FF2B5EF4-FFF2-40B4-BE49-F238E27FC236}">
              <a16:creationId xmlns:a16="http://schemas.microsoft.com/office/drawing/2014/main" id="{13E461DB-AABF-4E73-96D9-C24CDC661747}"/>
            </a:ext>
          </a:extLst>
        </xdr:cNvPr>
        <xdr:cNvSpPr txBox="1"/>
      </xdr:nvSpPr>
      <xdr:spPr>
        <a:xfrm>
          <a:off x="4290719" y="5352110"/>
          <a:ext cx="4561181" cy="301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094216-09E8-4DE3-AA19-D2B38C94B316}" type="TxLink">
            <a:rPr lang="en-US" sz="1200" b="0" i="0" u="none" strike="noStrike">
              <a:solidFill>
                <a:srgbClr val="5A586C"/>
              </a:solidFill>
              <a:latin typeface="Calibri"/>
              <a:cs typeface="Calibri"/>
            </a:rPr>
            <a:pPr/>
            <a:t>Leading Transaction Type: Payment with 1,213 in Transaction Volume</a:t>
          </a:fld>
          <a:endParaRPr lang="en-DE" sz="1800" b="0">
            <a:solidFill>
              <a:srgbClr val="5A586C"/>
            </a:solidFill>
          </a:endParaRPr>
        </a:p>
      </xdr:txBody>
    </xdr:sp>
    <xdr:clientData/>
  </xdr:twoCellAnchor>
  <xdr:twoCellAnchor>
    <xdr:from>
      <xdr:col>20</xdr:col>
      <xdr:colOff>587961</xdr:colOff>
      <xdr:row>29</xdr:row>
      <xdr:rowOff>105833</xdr:rowOff>
    </xdr:from>
    <xdr:to>
      <xdr:col>28</xdr:col>
      <xdr:colOff>517407</xdr:colOff>
      <xdr:row>43</xdr:row>
      <xdr:rowOff>58796</xdr:rowOff>
    </xdr:to>
    <xdr:graphicFrame macro="">
      <xdr:nvGraphicFramePr>
        <xdr:cNvPr id="46" name="Chart 45">
          <a:extLst>
            <a:ext uri="{FF2B5EF4-FFF2-40B4-BE49-F238E27FC236}">
              <a16:creationId xmlns:a16="http://schemas.microsoft.com/office/drawing/2014/main" id="{5C33A54B-034B-4F37-890A-8E1D0401D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47037</xdr:colOff>
      <xdr:row>29</xdr:row>
      <xdr:rowOff>11760</xdr:rowOff>
    </xdr:from>
    <xdr:to>
      <xdr:col>28</xdr:col>
      <xdr:colOff>341019</xdr:colOff>
      <xdr:row>30</xdr:row>
      <xdr:rowOff>129352</xdr:rowOff>
    </xdr:to>
    <xdr:sp macro="" textlink="TVal">
      <xdr:nvSpPr>
        <xdr:cNvPr id="47" name="TextBox 46">
          <a:extLst>
            <a:ext uri="{FF2B5EF4-FFF2-40B4-BE49-F238E27FC236}">
              <a16:creationId xmlns:a16="http://schemas.microsoft.com/office/drawing/2014/main" id="{C48F7D4F-08FB-44C0-8E0E-733315D55C57}"/>
            </a:ext>
          </a:extLst>
        </xdr:cNvPr>
        <xdr:cNvSpPr txBox="1"/>
      </xdr:nvSpPr>
      <xdr:spPr>
        <a:xfrm>
          <a:off x="12848637" y="5352110"/>
          <a:ext cx="4561182" cy="301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22D399-1E8A-4298-B73F-EAD2B366F418}" type="TxLink">
            <a:rPr lang="en-US" sz="1200" b="0" i="0" u="none" strike="noStrike">
              <a:solidFill>
                <a:srgbClr val="5A586C"/>
              </a:solidFill>
              <a:latin typeface="Calibri"/>
              <a:cs typeface="Calibri"/>
            </a:rPr>
            <a:pPr/>
            <a:t>Top Transaction Type: Transfer with ₦12,508,806 in Transaction Value</a:t>
          </a:fld>
          <a:endParaRPr lang="en-DE" sz="2000" b="0">
            <a:solidFill>
              <a:srgbClr val="5A586C"/>
            </a:solidFill>
          </a:endParaRPr>
        </a:p>
      </xdr:txBody>
    </xdr:sp>
    <xdr:clientData/>
  </xdr:twoCellAnchor>
  <xdr:twoCellAnchor>
    <xdr:from>
      <xdr:col>15</xdr:col>
      <xdr:colOff>199908</xdr:colOff>
      <xdr:row>30</xdr:row>
      <xdr:rowOff>117593</xdr:rowOff>
    </xdr:from>
    <xdr:to>
      <xdr:col>20</xdr:col>
      <xdr:colOff>352777</xdr:colOff>
      <xdr:row>43</xdr:row>
      <xdr:rowOff>94074</xdr:rowOff>
    </xdr:to>
    <xdr:graphicFrame macro="">
      <xdr:nvGraphicFramePr>
        <xdr:cNvPr id="48" name="Chart 47">
          <a:extLst>
            <a:ext uri="{FF2B5EF4-FFF2-40B4-BE49-F238E27FC236}">
              <a16:creationId xmlns:a16="http://schemas.microsoft.com/office/drawing/2014/main" id="{C6E4A6D8-17DC-4B92-9590-7C6C2BE24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187678</xdr:colOff>
      <xdr:row>29</xdr:row>
      <xdr:rowOff>11290</xdr:rowOff>
    </xdr:from>
    <xdr:to>
      <xdr:col>20</xdr:col>
      <xdr:colOff>129351</xdr:colOff>
      <xdr:row>30</xdr:row>
      <xdr:rowOff>117594</xdr:rowOff>
    </xdr:to>
    <xdr:sp macro="" textlink="HTStatus">
      <xdr:nvSpPr>
        <xdr:cNvPr id="49" name="TextBox 48">
          <a:extLst>
            <a:ext uri="{FF2B5EF4-FFF2-40B4-BE49-F238E27FC236}">
              <a16:creationId xmlns:a16="http://schemas.microsoft.com/office/drawing/2014/main" id="{7653D44E-E358-4F31-89E7-8CE2BCD650F0}"/>
            </a:ext>
          </a:extLst>
        </xdr:cNvPr>
        <xdr:cNvSpPr txBox="1"/>
      </xdr:nvSpPr>
      <xdr:spPr>
        <a:xfrm>
          <a:off x="9331678" y="5351640"/>
          <a:ext cx="2989673" cy="290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3F7636-BB32-4D99-891E-5C95DE96BAF0}" type="TxLink">
            <a:rPr lang="en-US" sz="1100" b="0" i="0" u="none" strike="noStrike">
              <a:solidFill>
                <a:srgbClr val="000000"/>
              </a:solidFill>
              <a:latin typeface="Calibri"/>
              <a:cs typeface="Calibri"/>
            </a:rPr>
            <a:pPr/>
            <a:t>Highest Transaction Status: Successful at 84.8%</a:t>
          </a:fld>
          <a:endParaRPr lang="en-DE" sz="1800" b="0">
            <a:solidFill>
              <a:srgbClr val="5A586C"/>
            </a:solidFill>
          </a:endParaRPr>
        </a:p>
      </xdr:txBody>
    </xdr:sp>
    <xdr:clientData/>
  </xdr:twoCellAnchor>
  <xdr:twoCellAnchor editAs="oneCell">
    <xdr:from>
      <xdr:col>26</xdr:col>
      <xdr:colOff>47036</xdr:colOff>
      <xdr:row>3</xdr:row>
      <xdr:rowOff>152871</xdr:rowOff>
    </xdr:from>
    <xdr:to>
      <xdr:col>29</xdr:col>
      <xdr:colOff>41392</xdr:colOff>
      <xdr:row>5</xdr:row>
      <xdr:rowOff>152870</xdr:rowOff>
    </xdr:to>
    <mc:AlternateContent xmlns:mc="http://schemas.openxmlformats.org/markup-compatibility/2006" xmlns:a14="http://schemas.microsoft.com/office/drawing/2010/main">
      <mc:Choice Requires="a14">
        <xdr:graphicFrame macro="">
          <xdr:nvGraphicFramePr>
            <xdr:cNvPr id="50" name="Gender 1">
              <a:extLst>
                <a:ext uri="{FF2B5EF4-FFF2-40B4-BE49-F238E27FC236}">
                  <a16:creationId xmlns:a16="http://schemas.microsoft.com/office/drawing/2014/main" id="{08D3E652-8877-4F85-B89E-10CE03552C1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945555" y="717315"/>
              <a:ext cx="1828800" cy="376296"/>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258704</xdr:colOff>
      <xdr:row>3</xdr:row>
      <xdr:rowOff>164629</xdr:rowOff>
    </xdr:from>
    <xdr:to>
      <xdr:col>25</xdr:col>
      <xdr:colOff>570559</xdr:colOff>
      <xdr:row>5</xdr:row>
      <xdr:rowOff>166332</xdr:rowOff>
    </xdr:to>
    <mc:AlternateContent xmlns:mc="http://schemas.openxmlformats.org/markup-compatibility/2006" xmlns:a14="http://schemas.microsoft.com/office/drawing/2010/main">
      <mc:Choice Requires="a14">
        <xdr:graphicFrame macro="">
          <xdr:nvGraphicFramePr>
            <xdr:cNvPr id="51" name="Location 2">
              <a:extLst>
                <a:ext uri="{FF2B5EF4-FFF2-40B4-BE49-F238E27FC236}">
                  <a16:creationId xmlns:a16="http://schemas.microsoft.com/office/drawing/2014/main" id="{96EED26F-DECE-4EA5-8581-8123A106A660}"/>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3099815" y="729073"/>
              <a:ext cx="2757781" cy="378000"/>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188148</xdr:colOff>
      <xdr:row>3</xdr:row>
      <xdr:rowOff>152871</xdr:rowOff>
    </xdr:from>
    <xdr:to>
      <xdr:col>21</xdr:col>
      <xdr:colOff>182504</xdr:colOff>
      <xdr:row>5</xdr:row>
      <xdr:rowOff>154574</xdr:rowOff>
    </xdr:to>
    <mc:AlternateContent xmlns:mc="http://schemas.openxmlformats.org/markup-compatibility/2006" xmlns:a14="http://schemas.microsoft.com/office/drawing/2010/main">
      <mc:Choice Requires="a14">
        <xdr:graphicFrame macro="">
          <xdr:nvGraphicFramePr>
            <xdr:cNvPr id="52" name="Year 3">
              <a:extLst>
                <a:ext uri="{FF2B5EF4-FFF2-40B4-BE49-F238E27FC236}">
                  <a16:creationId xmlns:a16="http://schemas.microsoft.com/office/drawing/2014/main" id="{24EE7127-577A-4EEB-AB40-97CD7B94BA6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194815" y="717315"/>
              <a:ext cx="1828800" cy="378000"/>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200025</xdr:colOff>
      <xdr:row>3</xdr:row>
      <xdr:rowOff>142875</xdr:rowOff>
    </xdr:from>
    <xdr:ext cx="7191375" cy="14125575"/>
    <xdr:sp macro="" textlink="">
      <xdr:nvSpPr>
        <xdr:cNvPr id="3" name="Shape 3">
          <a:extLst>
            <a:ext uri="{FF2B5EF4-FFF2-40B4-BE49-F238E27FC236}">
              <a16:creationId xmlns:a16="http://schemas.microsoft.com/office/drawing/2014/main" id="{00000000-0008-0000-0100-000003000000}"/>
            </a:ext>
          </a:extLst>
        </xdr:cNvPr>
        <xdr:cNvSpPr txBox="1"/>
      </xdr:nvSpPr>
      <xdr:spPr>
        <a:xfrm>
          <a:off x="1755075" y="0"/>
          <a:ext cx="7181850" cy="7560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Scenario</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You are the data analyst for a Nigerian fintech startup (e.g., Moniepoint, Opay, or Kuda). The company provides digital services like transfers, payments, airtime purchases, and loans through mobile, web, USSD, POS, and agent channels. </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The management is interested in understanding user behavior and business performance across regions, products, and platforms.</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You’ve been handed a 7,000-row dataset and asked to investigate a number of business questions.</a:t>
          </a:r>
          <a:endParaRPr sz="1400"/>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 </a:t>
          </a:r>
          <a:r>
            <a:rPr lang="en-US" sz="1200" b="1">
              <a:solidFill>
                <a:schemeClr val="dk1"/>
              </a:solidFill>
              <a:latin typeface="Calibri"/>
              <a:ea typeface="Calibri"/>
              <a:cs typeface="Calibri"/>
              <a:sym typeface="Calibri"/>
            </a:rPr>
            <a:t>Your Task</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Use Excel Power Query or Power BI to analyze the data. Load the data, transform, clean it (if necessary), and answer the questions below (The questions are a mere guide - you can be creative with it). </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Visuals and metrics should help management make decisions</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rgbClr val="EE0000"/>
              </a:solidFill>
              <a:latin typeface="Calibri"/>
              <a:ea typeface="Calibri"/>
              <a:cs typeface="Calibri"/>
              <a:sym typeface="Calibri"/>
            </a:rPr>
            <a:t>Some questions to answer with the dataset</a:t>
          </a:r>
          <a:endParaRPr sz="1400"/>
        </a:p>
        <a:p>
          <a:pPr marL="0" marR="0" lvl="0" indent="0" algn="l" rtl="0">
            <a:lnSpc>
              <a:spcPct val="100000"/>
            </a:lnSpc>
            <a:spcBef>
              <a:spcPts val="0"/>
            </a:spcBef>
            <a:spcAft>
              <a:spcPts val="0"/>
            </a:spcAft>
            <a:buClr>
              <a:schemeClr val="dk1"/>
            </a:buClr>
            <a:buSzPts val="1100"/>
            <a:buFont typeface="Calibri"/>
            <a:buNone/>
          </a:pPr>
          <a:r>
            <a:rPr lang="en-US" sz="1100" b="0" i="1">
              <a:solidFill>
                <a:schemeClr val="dk1"/>
              </a:solidFill>
              <a:latin typeface="Calibri"/>
              <a:ea typeface="Calibri"/>
              <a:cs typeface="Calibri"/>
              <a:sym typeface="Calibri"/>
            </a:rPr>
            <a:t>Use your analytical thinking skills to uncover insights - You can creatively generate insight that speaks, (This is a mere guide)</a:t>
          </a:r>
          <a:endParaRPr sz="1200" b="0" i="1"/>
        </a:p>
        <a:p>
          <a:pPr marL="0" lvl="0" indent="0" algn="l" rtl="0">
            <a:spcBef>
              <a:spcPts val="0"/>
            </a:spcBef>
            <a:spcAft>
              <a:spcPts val="0"/>
            </a:spcAft>
            <a:buNone/>
          </a:pPr>
          <a:endParaRPr sz="1200" b="1">
            <a:solidFill>
              <a:srgbClr val="EE0000"/>
            </a:solidFill>
          </a:endParaRPr>
        </a:p>
        <a:p>
          <a:pPr marL="0" lvl="0" indent="0" algn="l" rtl="0">
            <a:spcBef>
              <a:spcPts val="0"/>
            </a:spcBef>
            <a:spcAft>
              <a:spcPts val="0"/>
            </a:spcAft>
            <a:buNone/>
          </a:pPr>
          <a:r>
            <a:rPr lang="en-US" sz="1200" b="1">
              <a:solidFill>
                <a:schemeClr val="dk1"/>
              </a:solidFill>
              <a:latin typeface="Calibri"/>
              <a:ea typeface="Calibri"/>
              <a:cs typeface="Calibri"/>
              <a:sym typeface="Calibri"/>
            </a:rPr>
            <a:t>1. What’s the trend of transaction volume and value across time (monthly)?</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2. What age group transacts the most and through what channels?</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3. Are there any patterns in failed transactions (e.g., by platform, location, transaction type)?</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4. Is there a peak period (month/day) for financial transactions?</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5. Which transaction type is used the most?</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6. What is the average transaction amount by transaction type?</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7. Which platform/channel processes the most transactions in volume and value?</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8. Which city has the highest volume of transactions?</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9. What percentage of transactions were successful, failed, or pending?</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b="1">
              <a:solidFill>
                <a:schemeClr val="dk1"/>
              </a:solidFill>
              <a:latin typeface="Calibri"/>
              <a:ea typeface="Calibri"/>
              <a:cs typeface="Calibri"/>
              <a:sym typeface="Calibri"/>
            </a:rPr>
            <a:t>Business Insight: What does this data reveal about customer behavior and business performance? What would you advise the management to do?</a:t>
          </a:r>
          <a:endParaRPr sz="1400"/>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rgbClr val="EE0000"/>
              </a:solidFill>
              <a:latin typeface="Calibri"/>
              <a:ea typeface="Calibri"/>
              <a:cs typeface="Calibri"/>
              <a:sym typeface="Calibri"/>
            </a:rPr>
            <a:t>Executive Insight and Recommendation</a:t>
          </a:r>
          <a:br>
            <a:rPr lang="en-US" sz="1200">
              <a:solidFill>
                <a:schemeClr val="dk1"/>
              </a:solidFill>
              <a:latin typeface="Calibri"/>
              <a:ea typeface="Calibri"/>
              <a:cs typeface="Calibri"/>
              <a:sym typeface="Calibri"/>
            </a:rPr>
          </a:br>
          <a:r>
            <a:rPr lang="en-US" sz="1200">
              <a:solidFill>
                <a:schemeClr val="dk1"/>
              </a:solidFill>
              <a:latin typeface="Calibri"/>
              <a:ea typeface="Calibri"/>
              <a:cs typeface="Calibri"/>
              <a:sym typeface="Calibri"/>
            </a:rPr>
            <a:t>Don't just show charts — Tell the story. </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What’s happening in the business? What advice do you have?</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Tie your insights to business goals</a:t>
          </a:r>
          <a:r>
            <a:rPr lang="en-US" sz="1200">
              <a:solidFill>
                <a:schemeClr val="dk1"/>
              </a:solidFill>
              <a:latin typeface="Calibri"/>
              <a:ea typeface="Calibri"/>
              <a:cs typeface="Calibri"/>
              <a:sym typeface="Calibri"/>
            </a:rPr>
            <a:t>: operations, customer experience, platform performance.</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For example:</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"Why are failed transactions high on POS in Kaduna?"</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"Should we focus more on Mobile App or USSD based on volume and success rate?"</a:t>
          </a:r>
          <a:endParaRPr sz="1400"/>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 Your Deliverables</a:t>
          </a:r>
          <a:endParaRPr sz="1400"/>
        </a:p>
        <a:p>
          <a:pPr marL="0" lvl="0" indent="0" algn="l" rtl="0">
            <a:spcBef>
              <a:spcPts val="0"/>
            </a:spcBef>
            <a:spcAft>
              <a:spcPts val="0"/>
            </a:spcAft>
            <a:buNone/>
          </a:pPr>
          <a:endParaRPr sz="1200" b="1"/>
        </a:p>
        <a:p>
          <a:pPr marL="0" lvl="0" indent="0" algn="l" rtl="0">
            <a:spcBef>
              <a:spcPts val="0"/>
            </a:spcBef>
            <a:spcAft>
              <a:spcPts val="0"/>
            </a:spcAft>
            <a:buNone/>
          </a:pPr>
          <a:r>
            <a:rPr lang="en-US" sz="1200">
              <a:solidFill>
                <a:schemeClr val="dk1"/>
              </a:solidFill>
              <a:latin typeface="Calibri"/>
              <a:ea typeface="Calibri"/>
              <a:cs typeface="Calibri"/>
              <a:sym typeface="Calibri"/>
            </a:rPr>
            <a:t>You are expected to submit</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Cleaned Dataset</a:t>
          </a:r>
          <a:r>
            <a:rPr lang="en-US" sz="1200" b="0">
              <a:solidFill>
                <a:schemeClr val="dk1"/>
              </a:solidFill>
              <a:latin typeface="Calibri"/>
              <a:ea typeface="Calibri"/>
              <a:cs typeface="Calibri"/>
              <a:sym typeface="Calibri"/>
            </a:rPr>
            <a:t>: </a:t>
          </a:r>
          <a:r>
            <a:rPr lang="en-US" sz="1200" b="1">
              <a:solidFill>
                <a:schemeClr val="dk1"/>
              </a:solidFill>
              <a:latin typeface="Calibri"/>
              <a:ea typeface="Calibri"/>
              <a:cs typeface="Calibri"/>
              <a:sym typeface="Calibri"/>
            </a:rPr>
            <a:t>Pivot Table(s)</a:t>
          </a:r>
          <a:r>
            <a:rPr lang="en-US" sz="1200">
              <a:solidFill>
                <a:schemeClr val="dk1"/>
              </a:solidFill>
              <a:latin typeface="Calibri"/>
              <a:ea typeface="Calibri"/>
              <a:cs typeface="Calibri"/>
              <a:sym typeface="Calibri"/>
            </a:rPr>
            <a:t> or </a:t>
          </a:r>
          <a:r>
            <a:rPr lang="en-US" sz="1200" b="1">
              <a:solidFill>
                <a:schemeClr val="dk1"/>
              </a:solidFill>
              <a:latin typeface="Calibri"/>
              <a:ea typeface="Calibri"/>
              <a:cs typeface="Calibri"/>
              <a:sym typeface="Calibri"/>
            </a:rPr>
            <a:t>Power BI Report</a:t>
          </a: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A </a:t>
          </a:r>
          <a:r>
            <a:rPr lang="en-US" sz="1200" b="1">
              <a:solidFill>
                <a:schemeClr val="dk1"/>
              </a:solidFill>
              <a:latin typeface="Calibri"/>
              <a:ea typeface="Calibri"/>
              <a:cs typeface="Calibri"/>
              <a:sym typeface="Calibri"/>
            </a:rPr>
            <a:t>Visual Dashboard</a:t>
          </a:r>
          <a:r>
            <a:rPr lang="en-US" sz="1200">
              <a:solidFill>
                <a:schemeClr val="dk1"/>
              </a:solidFill>
              <a:latin typeface="Calibri"/>
              <a:ea typeface="Calibri"/>
              <a:cs typeface="Calibri"/>
              <a:sym typeface="Calibri"/>
            </a:rPr>
            <a:t> answering key business questions</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Business Insight Summary</a:t>
          </a:r>
          <a:r>
            <a:rPr lang="en-US" sz="1200">
              <a:solidFill>
                <a:schemeClr val="dk1"/>
              </a:solidFill>
              <a:latin typeface="Calibri"/>
              <a:ea typeface="Calibri"/>
              <a:cs typeface="Calibri"/>
              <a:sym typeface="Calibri"/>
            </a:rPr>
            <a:t> (can be typed in a text box on your dashboard - be creative with it)</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rgbClr val="FF0000"/>
              </a:solidFill>
              <a:latin typeface="Calibri"/>
              <a:ea typeface="Calibri"/>
              <a:cs typeface="Calibri"/>
              <a:sym typeface="Calibri"/>
            </a:rPr>
            <a:t>Note: Submit either the DONE Excel or Power BI file</a:t>
          </a:r>
          <a:endParaRPr sz="1200" b="1">
            <a:solidFill>
              <a:srgbClr val="FF0000"/>
            </a:solidFill>
          </a:endParaRPr>
        </a:p>
        <a:p>
          <a:pPr marL="0" lvl="0" indent="0" algn="l" rtl="0">
            <a:spcBef>
              <a:spcPts val="0"/>
            </a:spcBef>
            <a:spcAft>
              <a:spcPts val="0"/>
            </a:spcAft>
            <a:buNone/>
          </a:pP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For Data Processing</a:t>
          </a:r>
          <a:endParaRPr sz="1400"/>
        </a:p>
        <a:p>
          <a:pPr marL="0" lvl="0" indent="0" algn="l" rtl="0">
            <a:spcBef>
              <a:spcPts val="0"/>
            </a:spcBef>
            <a:spcAft>
              <a:spcPts val="0"/>
            </a:spcAft>
            <a:buNone/>
          </a:pPr>
          <a:r>
            <a:rPr lang="en-US" sz="1200" b="0">
              <a:solidFill>
                <a:schemeClr val="dk1"/>
              </a:solidFill>
              <a:latin typeface="Calibri"/>
              <a:ea typeface="Calibri"/>
              <a:cs typeface="Calibri"/>
              <a:sym typeface="Calibri"/>
            </a:rPr>
            <a:t>1. Create a date table and establish relationships.</a:t>
          </a:r>
          <a:endParaRPr sz="1400"/>
        </a:p>
        <a:p>
          <a:pPr marL="0" lvl="0" indent="0" algn="l" rtl="0">
            <a:spcBef>
              <a:spcPts val="0"/>
            </a:spcBef>
            <a:spcAft>
              <a:spcPts val="0"/>
            </a:spcAft>
            <a:buNone/>
          </a:pPr>
          <a:r>
            <a:rPr lang="en-US" sz="1200" b="0">
              <a:solidFill>
                <a:schemeClr val="dk1"/>
              </a:solidFill>
              <a:latin typeface="Calibri"/>
              <a:ea typeface="Calibri"/>
              <a:cs typeface="Calibri"/>
              <a:sym typeface="Calibri"/>
            </a:rPr>
            <a:t>2. Handle date grouping (month, quarter).</a:t>
          </a:r>
          <a:endParaRPr sz="1400"/>
        </a:p>
        <a:p>
          <a:pPr marL="0" lvl="0" indent="0" algn="l" rtl="0">
            <a:spcBef>
              <a:spcPts val="0"/>
            </a:spcBef>
            <a:spcAft>
              <a:spcPts val="0"/>
            </a:spcAft>
            <a:buNone/>
          </a:pPr>
          <a:r>
            <a:rPr lang="en-US" sz="1200" b="0">
              <a:solidFill>
                <a:schemeClr val="dk1"/>
              </a:solidFill>
              <a:latin typeface="Calibri"/>
              <a:ea typeface="Calibri"/>
              <a:cs typeface="Calibri"/>
              <a:sym typeface="Calibri"/>
            </a:rPr>
            <a:t>3. Perform data cleaning (null checks, date formats, case sensitivity in categories).</a:t>
          </a:r>
          <a:endParaRPr sz="1400"/>
        </a:p>
        <a:p>
          <a:pPr marL="0" lvl="0" indent="0" algn="l" rtl="0">
            <a:spcBef>
              <a:spcPts val="0"/>
            </a:spcBef>
            <a:spcAft>
              <a:spcPts val="0"/>
            </a:spcAft>
            <a:buNone/>
          </a:pPr>
          <a:r>
            <a:rPr lang="en-US" sz="1200" b="0">
              <a:solidFill>
                <a:schemeClr val="dk1"/>
              </a:solidFill>
              <a:latin typeface="Calibri"/>
              <a:ea typeface="Calibri"/>
              <a:cs typeface="Calibri"/>
              <a:sym typeface="Calibri"/>
            </a:rPr>
            <a:t>4. Deal with categorical analysis (e.g., analyzing text fields like Transaction Type or Location).</a:t>
          </a:r>
          <a:endParaRPr sz="1400"/>
        </a:p>
        <a:p>
          <a:pPr marL="0" lvl="0" indent="0" algn="l" rtl="0">
            <a:spcBef>
              <a:spcPts val="0"/>
            </a:spcBef>
            <a:spcAft>
              <a:spcPts val="0"/>
            </a:spcAft>
            <a:buNone/>
          </a:pPr>
          <a:endParaRPr sz="1200" b="1"/>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GOODLUCK!!!</a:t>
          </a:r>
          <a:endParaRPr sz="1400"/>
        </a:p>
      </xdr:txBody>
    </xdr:sp>
    <xdr:clientData fLocksWithSheet="0"/>
  </xdr:oneCellAnchor>
  <xdr:oneCellAnchor>
    <xdr:from>
      <xdr:col>12</xdr:col>
      <xdr:colOff>457200</xdr:colOff>
      <xdr:row>3</xdr:row>
      <xdr:rowOff>123825</xdr:rowOff>
    </xdr:from>
    <xdr:ext cx="6238875" cy="9105900"/>
    <xdr:sp macro="" textlink="">
      <xdr:nvSpPr>
        <xdr:cNvPr id="4" name="Shape 4">
          <a:extLst>
            <a:ext uri="{FF2B5EF4-FFF2-40B4-BE49-F238E27FC236}">
              <a16:creationId xmlns:a16="http://schemas.microsoft.com/office/drawing/2014/main" id="{00000000-0008-0000-0100-000004000000}"/>
            </a:ext>
          </a:extLst>
        </xdr:cNvPr>
        <xdr:cNvSpPr txBox="1"/>
      </xdr:nvSpPr>
      <xdr:spPr>
        <a:xfrm>
          <a:off x="2231325" y="0"/>
          <a:ext cx="6229350" cy="7560000"/>
        </a:xfrm>
        <a:prstGeom prst="rect">
          <a:avLst/>
        </a:prstGeom>
        <a:solidFill>
          <a:srgbClr val="FBD4B4"/>
        </a:solidFill>
        <a:ln w="9525" cap="flat" cmpd="sng">
          <a:solidFill>
            <a:srgbClr val="BD4B48"/>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rgbClr val="FF0000"/>
              </a:solidFill>
              <a:latin typeface="Calibri"/>
              <a:ea typeface="Calibri"/>
              <a:cs typeface="Calibri"/>
              <a:sym typeface="Calibri"/>
            </a:rPr>
            <a:t>MODE OF SUBMISSION</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PRIZE TO BE WON </a:t>
          </a:r>
          <a:r>
            <a:rPr lang="en-US" sz="1200">
              <a:solidFill>
                <a:schemeClr val="dk1"/>
              </a:solidFill>
              <a:latin typeface="Calibri"/>
              <a:ea typeface="Calibri"/>
              <a:cs typeface="Calibri"/>
              <a:sym typeface="Calibri"/>
            </a:rPr>
            <a:t>- N5,000 (Five thousand Naira)</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rgbClr val="FF0000"/>
              </a:solidFill>
              <a:latin typeface="Calibri"/>
              <a:ea typeface="Calibri"/>
              <a:cs typeface="Calibri"/>
              <a:sym typeface="Calibri"/>
            </a:rPr>
            <a:t>TO SUBMIT</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Step 1</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 Take a screenshot of your dashboard (If its one paged) or your report (in PDF, if its more than a page) and make a post on either LinkedIn or Facebook</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 The caption should be on what you did - the step by step process (be able to captivate and communicate through your process, make it exciting, educative and heart warming)</a:t>
          </a:r>
          <a:endParaRPr sz="1400"/>
        </a:p>
        <a:p>
          <a:pPr marL="0" lvl="0" indent="0" algn="l" rtl="0">
            <a:spcBef>
              <a:spcPts val="0"/>
            </a:spcBef>
            <a:spcAft>
              <a:spcPts val="0"/>
            </a:spcAft>
            <a:buNone/>
          </a:pPr>
          <a:endParaRPr sz="1200">
            <a:solidFill>
              <a:schemeClr val="dk1"/>
            </a:solidFill>
            <a:latin typeface="Calibri"/>
            <a:ea typeface="Calibri"/>
            <a:cs typeface="Calibri"/>
            <a:sym typeface="Calibri"/>
          </a:endParaRPr>
        </a:p>
        <a:p>
          <a:pPr marL="0" lvl="0" indent="0" algn="l" rtl="0">
            <a:spcBef>
              <a:spcPts val="0"/>
            </a:spcBef>
            <a:spcAft>
              <a:spcPts val="0"/>
            </a:spcAft>
            <a:buNone/>
          </a:pPr>
          <a:r>
            <a:rPr lang="en-US" sz="1200">
              <a:solidFill>
                <a:schemeClr val="dk1"/>
              </a:solidFill>
              <a:latin typeface="Calibri"/>
              <a:ea typeface="Calibri"/>
              <a:cs typeface="Calibri"/>
              <a:sym typeface="Calibri"/>
            </a:rPr>
            <a:t>- Include also, your key insights/recommendation for the business</a:t>
          </a:r>
          <a:endParaRPr sz="1400"/>
        </a:p>
        <a:p>
          <a:pPr marL="0" lvl="0" indent="0" algn="l" rtl="0">
            <a:spcBef>
              <a:spcPts val="0"/>
            </a:spcBef>
            <a:spcAft>
              <a:spcPts val="0"/>
            </a:spcAft>
            <a:buNone/>
          </a:pPr>
          <a:endParaRPr sz="1200">
            <a:solidFill>
              <a:schemeClr val="dk1"/>
            </a:solidFill>
            <a:latin typeface="Calibri"/>
            <a:ea typeface="Calibri"/>
            <a:cs typeface="Calibri"/>
            <a:sym typeface="Calibri"/>
          </a:endParaRPr>
        </a:p>
        <a:p>
          <a:pPr marL="0" lvl="0" indent="0" algn="l" rtl="0">
            <a:spcBef>
              <a:spcPts val="0"/>
            </a:spcBef>
            <a:spcAft>
              <a:spcPts val="0"/>
            </a:spcAft>
            <a:buNone/>
          </a:pPr>
          <a:r>
            <a:rPr lang="en-US" sz="1200">
              <a:solidFill>
                <a:schemeClr val="dk1"/>
              </a:solidFill>
              <a:latin typeface="Calibri"/>
              <a:ea typeface="Calibri"/>
              <a:cs typeface="Calibri"/>
              <a:sym typeface="Calibri"/>
            </a:rPr>
            <a:t>- Ensure you tag @Ifunanya Gabriel to the post (Not just as a tag but infuse it in your post)</a:t>
          </a:r>
          <a:endParaRPr sz="1400"/>
        </a:p>
        <a:p>
          <a:pPr marL="0" lvl="0" indent="0" algn="l" rtl="0">
            <a:spcBef>
              <a:spcPts val="0"/>
            </a:spcBef>
            <a:spcAft>
              <a:spcPts val="0"/>
            </a:spcAft>
            <a:buNone/>
          </a:pPr>
          <a:endParaRPr sz="1200">
            <a:solidFill>
              <a:schemeClr val="dk1"/>
            </a:solidFill>
            <a:latin typeface="Calibri"/>
            <a:ea typeface="Calibri"/>
            <a:cs typeface="Calibri"/>
            <a:sym typeface="Calibri"/>
          </a:endParaRPr>
        </a:p>
        <a:p>
          <a:pPr marL="0" lvl="0" indent="0" algn="l" rtl="0">
            <a:spcBef>
              <a:spcPts val="0"/>
            </a:spcBef>
            <a:spcAft>
              <a:spcPts val="0"/>
            </a:spcAft>
            <a:buNone/>
          </a:pPr>
          <a:r>
            <a:rPr lang="en-US" sz="1200">
              <a:solidFill>
                <a:schemeClr val="dk1"/>
              </a:solidFill>
              <a:latin typeface="Calibri"/>
              <a:ea typeface="Calibri"/>
              <a:cs typeface="Calibri"/>
              <a:sym typeface="Calibri"/>
            </a:rPr>
            <a:t>- Ensure you use the two hashtags - #datachallengewithIfunanyaGabriel and #DCWeek4</a:t>
          </a:r>
          <a:endParaRPr sz="12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Step 2</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When done making the post</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 Send the cleaned data to the email - theanalyticsschool.org@yahoo.com</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On the body of the email, </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Hello The Analytics School</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"Kindly find attached my submission to the data challenge for </a:t>
          </a:r>
          <a:r>
            <a:rPr lang="en-US" sz="1200" b="1">
              <a:solidFill>
                <a:schemeClr val="dk1"/>
              </a:solidFill>
              <a:latin typeface="Calibri"/>
              <a:ea typeface="Calibri"/>
              <a:cs typeface="Calibri"/>
              <a:sym typeface="Calibri"/>
            </a:rPr>
            <a:t>Week 4</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 (Be creative)</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When done, Ensure you write</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 Full Name on the social media account</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 Which social media platform you made the post</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E.g. Social Account Name -</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 Social Media Platform -</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EVALUATION CRITERIA </a:t>
          </a:r>
          <a:endParaRPr sz="1400"/>
        </a:p>
        <a:p>
          <a:pPr marL="0" lvl="0" indent="0" algn="l" rtl="0">
            <a:spcBef>
              <a:spcPts val="0"/>
            </a:spcBef>
            <a:spcAft>
              <a:spcPts val="0"/>
            </a:spcAft>
            <a:buNone/>
          </a:pPr>
          <a:r>
            <a:rPr lang="en-US" sz="1200">
              <a:solidFill>
                <a:schemeClr val="dk1"/>
              </a:solidFill>
              <a:latin typeface="Calibri"/>
              <a:ea typeface="Calibri"/>
              <a:cs typeface="Calibri"/>
              <a:sym typeface="Calibri"/>
            </a:rPr>
            <a:t>You will be evaluated based on:</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1. How well you were able to captivate and communicate through your process, how exciting your post is that conveys you as an expert and can make a non-data analyst to be interested in data.</a:t>
          </a:r>
          <a:endParaRPr sz="1400"/>
        </a:p>
        <a:p>
          <a:pPr marL="0" lvl="0" indent="0" algn="l" rtl="0">
            <a:spcBef>
              <a:spcPts val="0"/>
            </a:spcBef>
            <a:spcAft>
              <a:spcPts val="0"/>
            </a:spcAft>
            <a:buNone/>
          </a:pPr>
          <a:endParaRPr sz="1200"/>
        </a:p>
        <a:p>
          <a:pPr marL="0" marR="0" lvl="0" indent="0" algn="l" rtl="0">
            <a:lnSpc>
              <a:spcPct val="100000"/>
            </a:lnSpc>
            <a:spcBef>
              <a:spcPts val="0"/>
            </a:spcBef>
            <a:spcAft>
              <a:spcPts val="0"/>
            </a:spcAft>
            <a:buSzPts val="1200"/>
            <a:buFont typeface="Arial"/>
            <a:buNone/>
          </a:pPr>
          <a:r>
            <a:rPr lang="en-US" sz="1200">
              <a:solidFill>
                <a:schemeClr val="dk1"/>
              </a:solidFill>
              <a:latin typeface="Calibri"/>
              <a:ea typeface="Calibri"/>
              <a:cs typeface="Calibri"/>
              <a:sym typeface="Calibri"/>
            </a:rPr>
            <a:t>2. The Insights from your dashboard, how clear and captivating it is</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3. How impactful your analysis/recommendations are</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a:solidFill>
                <a:schemeClr val="dk1"/>
              </a:solidFill>
              <a:latin typeface="Calibri"/>
              <a:ea typeface="Calibri"/>
              <a:cs typeface="Calibri"/>
              <a:sym typeface="Calibri"/>
            </a:rPr>
            <a:t>4. Adherence to the submission instruction</a:t>
          </a:r>
          <a:endParaRPr sz="1400"/>
        </a:p>
        <a:p>
          <a:pPr marL="0" lvl="0" indent="0" algn="l" rtl="0">
            <a:spcBef>
              <a:spcPts val="0"/>
            </a:spcBef>
            <a:spcAft>
              <a:spcPts val="0"/>
            </a:spcAft>
            <a:buNone/>
          </a:pPr>
          <a:endParaRPr sz="1200"/>
        </a:p>
        <a:p>
          <a:pPr marL="0" lvl="0" indent="0" algn="l" rtl="0">
            <a:spcBef>
              <a:spcPts val="0"/>
            </a:spcBef>
            <a:spcAft>
              <a:spcPts val="0"/>
            </a:spcAft>
            <a:buNone/>
          </a:pPr>
          <a:r>
            <a:rPr lang="en-US" sz="1200" b="1">
              <a:solidFill>
                <a:schemeClr val="dk1"/>
              </a:solidFill>
              <a:latin typeface="Calibri"/>
              <a:ea typeface="Calibri"/>
              <a:cs typeface="Calibri"/>
              <a:sym typeface="Calibri"/>
            </a:rPr>
            <a:t>GOODLUCK!!</a:t>
          </a:r>
          <a:endParaRPr sz="1400"/>
        </a:p>
        <a:p>
          <a:pPr marL="0" lvl="0" indent="0" algn="l" rtl="0">
            <a:spcBef>
              <a:spcPts val="0"/>
            </a:spcBef>
            <a:spcAft>
              <a:spcPts val="0"/>
            </a:spcAft>
            <a:buNone/>
          </a:pPr>
          <a:endParaRPr sz="1200"/>
        </a:p>
      </xdr:txBody>
    </xdr:sp>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63773152" backgroundQuery="1" createdVersion="8" refreshedVersion="8" minRefreshableVersion="3" recordCount="0" supportSubquery="1" supportAdvancedDrill="1" xr:uid="{BC41B949-CA16-4AEC-B4E8-060290FFD23C}">
  <cacheSource type="external" connectionId="5"/>
  <cacheFields count="6">
    <cacheField name="[Measures].[Count of CustomerID]" caption="Count of CustomerID" numFmtId="0" hierarchy="23" level="32767"/>
    <cacheField name="[Measures].[Sum of Amount]" caption="Sum of Amount" numFmtId="0" hierarchy="24"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1"/>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65509261" backgroundQuery="1" createdVersion="8" refreshedVersion="8" minRefreshableVersion="3" recordCount="0" supportSubquery="1" supportAdvancedDrill="1" xr:uid="{F7197C90-A197-4D73-915D-F07CAAB9A7D1}">
  <cacheSource type="external" connectionId="5"/>
  <cacheFields count="5">
    <cacheField name="[Measures].[Count of CustomerID]" caption="Count of CustomerID" numFmtId="0" hierarchy="23" level="32767"/>
    <cacheField name="[NIgerian_Fintech].[Status].[Status]" caption="Status" numFmtId="0" hierarchy="19" level="1">
      <sharedItems count="3">
        <s v="Failed"/>
        <s v="Pending"/>
        <s v="Successful"/>
      </sharedItems>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4"/>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2"/>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3"/>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1"/>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6724537" backgroundQuery="1" createdVersion="8" refreshedVersion="8" minRefreshableVersion="3" recordCount="0" supportSubquery="1" supportAdvancedDrill="1" xr:uid="{BD1ADAEC-3131-405F-839B-B7CFFBC54381}">
  <cacheSource type="external" connectionId="5"/>
  <cacheFields count="6">
    <cacheField name="[Measures].[Count of CustomerID]" caption="Count of CustomerID" numFmtId="0" hierarchy="23" level="32767"/>
    <cacheField name="[Date_Table].[Month2].[Month2]" caption="Month2" numFmtId="0" hierarchy="2" level="1">
      <sharedItems count="12">
        <s v="Apr"/>
        <s v="Aug"/>
        <s v="Dec"/>
        <s v="Feb"/>
        <s v="Jan"/>
        <s v="Jul"/>
        <s v="Jun"/>
        <s v="Mar"/>
        <s v="May"/>
        <s v="Nov"/>
        <s v="Oct"/>
        <s v="Sep"/>
      </sharedItems>
    </cacheField>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2" memberValueDatatype="130" unbalanced="0">
      <fieldsUsage count="2">
        <fieldUsage x="-1"/>
        <fieldUsage x="1"/>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68981479" backgroundQuery="1" createdVersion="8" refreshedVersion="8" minRefreshableVersion="3" recordCount="0" supportSubquery="1" supportAdvancedDrill="1" xr:uid="{FC19A1D6-2D68-4D1D-9F7A-2829A78510E6}">
  <cacheSource type="external" connectionId="5"/>
  <cacheFields count="6">
    <cacheField name="[Measures].[Sum of Amount]" caption="Sum of Amount" numFmtId="0" hierarchy="24" level="32767"/>
    <cacheField name="[Date_Table].[Month2].[Month2]" caption="Month2" numFmtId="0" hierarchy="2" level="1">
      <sharedItems count="12">
        <s v="Apr"/>
        <s v="Aug"/>
        <s v="Dec"/>
        <s v="Feb"/>
        <s v="Jan"/>
        <s v="Jul"/>
        <s v="Jun"/>
        <s v="Mar"/>
        <s v="May"/>
        <s v="Nov"/>
        <s v="Oct"/>
        <s v="Sep"/>
      </sharedItems>
    </cacheField>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2" memberValueDatatype="130" unbalanced="0">
      <fieldsUsage count="2">
        <fieldUsage x="-1"/>
        <fieldUsage x="1"/>
      </fieldsUsage>
    </cacheHierarchy>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0"/>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0833334" backgroundQuery="1" createdVersion="8" refreshedVersion="8" minRefreshableVersion="3" recordCount="0" supportSubquery="1" supportAdvancedDrill="1" xr:uid="{D36DDB54-C4DC-4A9D-9A07-AA69664951F2}">
  <cacheSource type="external" connectionId="5"/>
  <cacheFields count="6">
    <cacheField name="[NIgerian_Fintech].[TransactionType].[TransactionType]" caption="TransactionType" numFmtId="0" hierarchy="11" level="1">
      <sharedItems count="6">
        <s v="Airtime"/>
        <s v="Deposit"/>
        <s v="Loan Repayment"/>
        <s v="Payment"/>
        <s v="Transfer"/>
        <s v="Withdrawal"/>
      </sharedItems>
    </cacheField>
    <cacheField name="[Measures].[Sum of Amount]" caption="Sum of Amount" numFmtId="0" hierarchy="24"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1"/>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2453704" backgroundQuery="1" createdVersion="8" refreshedVersion="8" minRefreshableVersion="3" recordCount="0" supportSubquery="1" supportAdvancedDrill="1" xr:uid="{04DEB51C-C538-42B4-9C28-EA8ADCA8C3C6}">
  <cacheSource type="external" connectionId="5"/>
  <cacheFields count="6">
    <cacheField name="[NIgerian_Fintech].[TransactionType].[TransactionType]" caption="TransactionType" numFmtId="0" hierarchy="11" level="1">
      <sharedItems count="6">
        <s v="Airtime"/>
        <s v="Deposit"/>
        <s v="Loan Repayment"/>
        <s v="Payment"/>
        <s v="Transfer"/>
        <s v="Withdrawal"/>
      </sharedItems>
    </cacheField>
    <cacheField name="[Measures].[Average of Amount]" caption="Average of Amount" numFmtId="0" hierarchy="25"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3958336" backgroundQuery="1" createdVersion="8" refreshedVersion="8" minRefreshableVersion="3" recordCount="0" supportSubquery="1" supportAdvancedDrill="1" xr:uid="{1B2EDA0A-CDA1-4224-9072-EEACD4DC53E7}">
  <cacheSource type="external" connectionId="5"/>
  <cacheFields count="5">
    <cacheField name="[Date_Table].[Year].[Year]" caption="Year" numFmtId="0" hierarchy="1"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Date_Table].[Year].&amp;[2023]"/>
            <x15:cachedUniqueName index="1" name="[Date_Table].[Year].&amp;[2024]"/>
          </x15:cachedUniqueNames>
        </ext>
      </extLst>
    </cacheField>
    <cacheField name="[NIgerian_Fintech].[Status].[Status]" caption="Status" numFmtId="0" hierarchy="19" level="1">
      <sharedItems count="3">
        <s v="Failed"/>
        <s v="Pending"/>
        <s v="Successful"/>
      </sharedItems>
    </cacheField>
    <cacheField name="[Measures].[Count of CustomerID]" caption="Count of CustomerID" numFmtId="0" hierarchy="23" level="32767"/>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0"/>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1"/>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546296" backgroundQuery="1" createdVersion="8" refreshedVersion="8" minRefreshableVersion="3" recordCount="0" supportSubquery="1" supportAdvancedDrill="1" xr:uid="{1C40BC65-F04C-41B5-B037-5895DB267F59}">
  <cacheSource type="external" connectionId="5"/>
  <cacheFields count="6">
    <cacheField name="[NIgerian_Fintech].[AgeGroup].[AgeGroup]" caption="AgeGroup" numFmtId="0" hierarchy="8" level="1">
      <sharedItems count="5">
        <s v="18-24 (Youths)"/>
        <s v="25-34 (Young Adults)"/>
        <s v="35-44 (Mid Adults)"/>
        <s v="45-54 (Older Adults)"/>
        <s v="55-64 (Seniors)"/>
      </sharedItems>
    </cacheField>
    <cacheField name="[Measures].[Count of CustomerID]" caption="Count of CustomerID" numFmtId="0" hierarchy="23"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2" memberValueDatatype="130" unbalanced="0">
      <fieldsUsage count="2">
        <fieldUsage x="-1"/>
        <fieldUsage x="0"/>
      </fieldsUsage>
    </cacheHierarchy>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708333" backgroundQuery="1" createdVersion="8" refreshedVersion="8" minRefreshableVersion="3" recordCount="0" supportSubquery="1" supportAdvancedDrill="1" xr:uid="{E51FFD71-552B-4A37-B2BC-E5EAFBD536AB}">
  <cacheSource type="external" connectionId="5"/>
  <cacheFields count="6">
    <cacheField name="[NIgerian_Fintech].[Channel].[Channel]" caption="Channel" numFmtId="0" hierarchy="12" level="1">
      <sharedItems count="5">
        <s v="Agent"/>
        <s v="Mobile App"/>
        <s v="POS"/>
        <s v="USSD"/>
        <s v="Web"/>
      </sharedItems>
    </cacheField>
    <cacheField name="[Measures].[Sum of Amount]" caption="Sum of Amount" numFmtId="0" hierarchy="24"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2" memberValueDatatype="130" unbalanced="0">
      <fieldsUsage count="2">
        <fieldUsage x="-1"/>
        <fieldUsage x="0"/>
      </fieldsUsage>
    </cacheHierarchy>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1"/>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78819446" backgroundQuery="1" createdVersion="8" refreshedVersion="8" minRefreshableVersion="3" recordCount="0" supportSubquery="1" supportAdvancedDrill="1" xr:uid="{B22FECCD-5880-426C-BD70-06180884CFD7}">
  <cacheSource type="external" connectionId="5"/>
  <cacheFields count="6">
    <cacheField name="[NIgerian_Fintech].[TransactionType].[TransactionType]" caption="TransactionType" numFmtId="0" hierarchy="11" level="1">
      <sharedItems count="6">
        <s v="Airtime"/>
        <s v="Deposit"/>
        <s v="Loan Repayment"/>
        <s v="Payment"/>
        <s v="Transfer"/>
        <s v="Withdrawal"/>
      </sharedItems>
    </cacheField>
    <cacheField name="[Measures].[Count of CustomerID]" caption="Count of CustomerID" numFmtId="0" hierarchy="23"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0671294" backgroundQuery="1" createdVersion="8" refreshedVersion="8" minRefreshableVersion="3" recordCount="0" supportSubquery="1" supportAdvancedDrill="1" xr:uid="{5BB63877-850C-40AD-B293-2D5506BE9EE7}">
  <cacheSource type="external" connectionId="5"/>
  <cacheFields count="7">
    <cacheField name="[NIgerian_Fintech].[TransactionType].[TransactionType]" caption="TransactionType" numFmtId="0" hierarchy="11" level="1">
      <sharedItems count="6">
        <s v="Airtime"/>
        <s v="Deposit"/>
        <s v="Loan Repayment"/>
        <s v="Payment"/>
        <s v="Transfer"/>
        <s v="Withdrawal"/>
      </sharedItems>
    </cacheField>
    <cacheField name="[Measures].[Count of CustomerID]" caption="Count of CustomerID" numFmtId="0" hierarchy="23" level="32767"/>
    <cacheField name="[NIgerian_Fintech].[Channel].[Channel]" caption="Channel" numFmtId="0" hierarchy="12" level="1">
      <sharedItems count="5">
        <s v="Agent"/>
        <s v="Mobile App"/>
        <s v="POS"/>
        <s v="USSD"/>
        <s v="Web"/>
      </sharedItems>
    </cacheField>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6"/>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4"/>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5"/>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2" memberValueDatatype="130" unbalanced="0">
      <fieldsUsage count="2">
        <fieldUsage x="-1"/>
        <fieldUsage x="2"/>
      </fieldsUsage>
    </cacheHierarchy>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3"/>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2291664" backgroundQuery="1" createdVersion="8" refreshedVersion="8" minRefreshableVersion="3" recordCount="0" supportSubquery="1" supportAdvancedDrill="1" xr:uid="{EAF16E91-79CE-4260-8DA9-691527BAEEEB}">
  <cacheSource type="external" connectionId="5"/>
  <cacheFields count="5">
    <cacheField name="[NIgerian_Fintech].[Location].[Location]" caption="Location" numFmtId="0" hierarchy="10" level="1">
      <sharedItems count="8">
        <s v="Abuja"/>
        <s v="Benin City"/>
        <s v="Enugu"/>
        <s v="Ibadan"/>
        <s v="Kaduna"/>
        <s v="Kano"/>
        <s v="Lagos"/>
        <s v="Port Harcourt"/>
      </sharedItems>
    </cacheField>
    <cacheField name="[Measures].[Sum of Amount]" caption="Sum of Amount" numFmtId="0" hierarchy="24"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4"/>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0"/>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1"/>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4027781" backgroundQuery="1" createdVersion="8" refreshedVersion="8" minRefreshableVersion="3" recordCount="0" supportSubquery="1" supportAdvancedDrill="1" xr:uid="{30BA5288-5523-4613-8B2C-42AA4B8CF78C}">
  <cacheSource type="external" connectionId="5"/>
  <cacheFields count="6">
    <cacheField name="[NIgerian_Fintech].[TransactionType].[TransactionType]" caption="TransactionType" numFmtId="0" hierarchy="11" level="1">
      <sharedItems count="6">
        <s v="Airtime"/>
        <s v="Deposit"/>
        <s v="Loan Repayment"/>
        <s v="Payment"/>
        <s v="Transfer"/>
        <s v="Withdrawal"/>
      </sharedItems>
    </cacheField>
    <cacheField name="[Measures].[Count of CustomerID]" caption="Count of CustomerID" numFmtId="0" hierarchy="23" level="32767"/>
    <cacheField name="[NIgerian_Fintech].[Gender].[Gender]" caption="Gender" numFmtId="0" hierarchy="9" level="1">
      <sharedItems count="2">
        <s v="Female"/>
        <s v="Male"/>
      </sharedItems>
    </cacheField>
    <cacheField name="[NIgerian_Fintech].[Status].[Status]" caption="Status" numFmtId="0" hierarchy="1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5"/>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2"/>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3"/>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5648151" backgroundQuery="1" createdVersion="8" refreshedVersion="8" minRefreshableVersion="3" recordCount="0" supportSubquery="1" supportAdvancedDrill="1" xr:uid="{5EFB513D-2B61-4D65-A553-E87F64F1EF9D}">
  <cacheSource type="external" connectionId="5"/>
  <cacheFields count="5">
    <cacheField name="[NIgerian_Fintech].[Location].[Location]" caption="Location" numFmtId="0" hierarchy="10" level="1">
      <sharedItems count="8">
        <s v="Abuja"/>
        <s v="Benin City"/>
        <s v="Enugu"/>
        <s v="Ibadan"/>
        <s v="Kaduna"/>
        <s v="Kano"/>
        <s v="Lagos"/>
        <s v="Port Harcourt"/>
      </sharedItems>
    </cacheField>
    <cacheField name="[Measures].[Count of CustomerID]" caption="Count of CustomerID" numFmtId="0" hierarchy="23"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4"/>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0"/>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2"/>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738426" backgroundQuery="1" createdVersion="8" refreshedVersion="8" minRefreshableVersion="3" recordCount="0" supportSubquery="1" supportAdvancedDrill="1" xr:uid="{4D880AC2-AE24-436A-AFD4-DCE4038A3665}">
  <cacheSource type="external" connectionId="5"/>
  <cacheFields count="7">
    <cacheField name="[NIgerian_Fintech].[TransactionType].[TransactionType]" caption="TransactionType" numFmtId="0" hierarchy="11" level="1">
      <sharedItems count="6">
        <s v="Airtime"/>
        <s v="Deposit"/>
        <s v="Loan Repayment"/>
        <s v="Payment"/>
        <s v="Transfer"/>
        <s v="Withdrawal"/>
      </sharedItems>
    </cacheField>
    <cacheField name="[Measures].[Count of CustomerID]" caption="Count of CustomerID" numFmtId="0" hierarchy="23" level="32767"/>
    <cacheField name="[NIgerian_Fintech].[Gender].[Gender]" caption="Gender" numFmtId="0" hierarchy="9" level="1">
      <sharedItems count="2">
        <s v="Female"/>
        <s v="Male"/>
      </sharedItems>
    </cacheField>
    <cacheField name="[NIgerian_Fintech].[Channel].[Channel]" caption="Channel" numFmtId="0" hierarchy="12" level="1">
      <sharedItems count="5">
        <s v="Agent"/>
        <s v="Mobile App"/>
        <s v="POS"/>
        <s v="USSD"/>
        <s v="Web"/>
      </sharedItems>
    </cacheField>
    <cacheField name="[NIgerian_Fintech].[Status].[Status]" caption="Status" numFmtId="0" hierarchy="19" level="1">
      <sharedItems containsSemiMixedTypes="0" containsNonDate="0" containsString="0"/>
    </cacheField>
    <cacheField name="[NIgerian_Fintech].[Location].[Location]" caption="Location" numFmtId="0" hierarchy="10" level="1">
      <sharedItems containsSemiMixedTypes="0" containsNonDate="0" containsString="0"/>
    </cacheField>
    <cacheField name="[Date_Table].[Year].[Year]" caption="Year" numFmtId="0" hierarchy="1"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6"/>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2"/>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5"/>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2" memberValueDatatype="130" unbalanced="0">
      <fieldsUsage count="2">
        <fieldUsage x="-1"/>
        <fieldUsage x="0"/>
      </fieldsUsage>
    </cacheHierarchy>
    <cacheHierarchy uniqueName="[NIgerian_Fintech].[Channel]" caption="Channel" attribute="1" defaultMemberUniqueName="[NIgerian_Fintech].[Channel].[All]" allUniqueName="[NIgerian_Fintech].[Channel].[All]" dimensionUniqueName="[NIgerian_Fintech]" displayFolder="" count="2" memberValueDatatype="130" unbalanced="0">
      <fieldsUsage count="2">
        <fieldUsage x="-1"/>
        <fieldUsage x="3"/>
      </fieldsUsage>
    </cacheHierarchy>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4"/>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88888892" backgroundQuery="1" createdVersion="8" refreshedVersion="8" minRefreshableVersion="3" recordCount="0" supportSubquery="1" supportAdvancedDrill="1" xr:uid="{8C5B4B33-D282-47C9-95EE-34C8CFAF9FAC}">
  <cacheSource type="external" connectionId="5"/>
  <cacheFields count="5">
    <cacheField name="[Date_Table].[Year].[Year]" caption="Year" numFmtId="0" hierarchy="1"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Date_Table].[Year].&amp;[2023]"/>
            <x15:cachedUniqueName index="1" name="[Date_Table].[Year].&amp;[2024]"/>
          </x15:cachedUniqueNames>
        </ext>
      </extLst>
    </cacheField>
    <cacheField name="[NIgerian_Fintech].[Status].[Status]" caption="Status" numFmtId="0" hierarchy="19" level="1">
      <sharedItems count="3">
        <s v="Failed"/>
        <s v="Pending"/>
        <s v="Successful"/>
      </sharedItems>
    </cacheField>
    <cacheField name="[Measures].[Count of CustomerID]" caption="Count of CustomerID" numFmtId="0" hierarchy="23" level="32767"/>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0"/>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3"/>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4"/>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1"/>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90393516" backgroundQuery="1" createdVersion="8" refreshedVersion="8" minRefreshableVersion="3" recordCount="0" supportSubquery="1" supportAdvancedDrill="1" xr:uid="{7653D360-A7F4-462F-984F-F09CAA6B6971}">
  <cacheSource type="external" connectionId="5"/>
  <cacheFields count="6">
    <cacheField name="[Measures].[Sum of Amount]" caption="Sum of Amount" numFmtId="0" hierarchy="24" level="32767"/>
    <cacheField name="[Date_Table].[Year].[Year]" caption="Year" numFmtId="0" hierarchy="1" level="1">
      <sharedItems containsSemiMixedTypes="0" containsString="0" containsNumber="1" containsInteger="1" minValue="2023" maxValue="2024" count="2">
        <n v="2023"/>
        <n v="2024"/>
      </sharedItems>
      <extLst>
        <ext xmlns:x15="http://schemas.microsoft.com/office/spreadsheetml/2010/11/main" uri="{4F2E5C28-24EA-4eb8-9CBF-B6C8F9C3D259}">
          <x15:cachedUniqueNames>
            <x15:cachedUniqueName index="0" name="[Date_Table].[Year].&amp;[2023]"/>
            <x15:cachedUniqueName index="1" name="[Date_Table].[Year].&amp;[2024]"/>
          </x15:cachedUniqueNames>
        </ext>
      </extLst>
    </cacheField>
    <cacheField name="[Measures].[Count of CustomerID]" caption="Count of CustomerID" numFmtId="0" hierarchy="23" level="32767"/>
    <cacheField name="[NIgerian_Fintech].[Status].[Status]" caption="Status" numFmtId="0" hierarchy="19" level="1">
      <sharedItems containsSemiMixedTypes="0" containsNonDate="0" containsString="0"/>
    </cacheField>
    <cacheField name="[NIgerian_Fintech].[Gender].[Gender]" caption="Gender" numFmtId="0" hierarchy="9" level="1">
      <sharedItems containsSemiMixedTypes="0" containsNonDate="0" containsString="0"/>
    </cacheField>
    <cacheField name="[NIgerian_Fintech].[Location].[Location]" caption="Location" numFmtId="0" hierarchy="10" level="1">
      <sharedItems containsSemiMixedTypes="0" containsNonDate="0" containsString="0"/>
    </cacheField>
  </cacheFields>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fieldsUsage count="2">
        <fieldUsage x="-1"/>
        <fieldUsage x="1"/>
      </fieldsUsage>
    </cacheHierarchy>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fieldsUsage count="2">
        <fieldUsage x="-1"/>
        <fieldUsage x="4"/>
      </fieldsUsage>
    </cacheHierarchy>
    <cacheHierarchy uniqueName="[NIgerian_Fintech].[Location]" caption="Location" attribute="1" defaultMemberUniqueName="[NIgerian_Fintech].[Location].[All]" allUniqueName="[NIgerian_Fintech].[Location].[All]" dimensionUniqueName="[NIgerian_Fintech]" displayFolder="" count="2" memberValueDatatype="130" unbalanced="0">
      <fieldsUsage count="2">
        <fieldUsage x="-1"/>
        <fieldUsage x="5"/>
      </fieldsUsage>
    </cacheHierarchy>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fieldsUsage count="2">
        <fieldUsage x="-1"/>
        <fieldUsage x="3"/>
      </fieldsUsage>
    </cacheHierarchy>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oneField="1" hidden="1">
      <fieldsUsage count="1">
        <fieldUsage x="0"/>
      </fieldsUsage>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dimensions count="3">
    <dimension name="Date_Table" uniqueName="[Date_Table]" caption="Date_Table"/>
    <dimension measure="1" name="Measures" uniqueName="[Measures]" caption="Measures"/>
    <dimension name="NIgerian_Fintech" uniqueName="[NIgerian_Fintech]" caption="NIgerian_Fintech"/>
  </dimensions>
  <measureGroups count="2">
    <measureGroup name="Date_Table" caption="Date_Table"/>
    <measureGroup name="NIgerian_Fintech" caption="NIgerian_Fintech"/>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433461921297" backgroundQuery="1" createdVersion="3" refreshedVersion="8" minRefreshableVersion="3" recordCount="0" supportSubquery="1" supportAdvancedDrill="1" xr:uid="{D6A0F506-904F-4338-A9A1-E5157FDDAEF3}">
  <cacheSource type="external" connectionId="5">
    <extLst>
      <ext xmlns:x14="http://schemas.microsoft.com/office/spreadsheetml/2009/9/main" uri="{F057638F-6D5F-4e77-A914-E7F072B9BCA8}">
        <x14:sourceConnection name="ThisWorkbookDataModel"/>
      </ext>
    </extLst>
  </cacheSource>
  <cacheFields count="0"/>
  <cacheHierarchies count="26">
    <cacheHierarchy uniqueName="[Date_Table].[Date]" caption="Date" attribute="1" time="1" defaultMemberUniqueName="[Date_Table].[Date].[All]" allUniqueName="[Date_Table].[Dat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20" unbalanced="0"/>
    <cacheHierarchy uniqueName="[Date_Table].[Month2]" caption="Month2" attribute="1" defaultMemberUniqueName="[Date_Table].[Month2].[All]" allUniqueName="[Date_Table].[Month2].[All]" dimensionUniqueName="[Date_Table]" displayFolder="" count="0" memberValueDatatype="130" unbalanced="0"/>
    <cacheHierarchy uniqueName="[Date_Table].[Month Number]" caption="Month Number" attribute="1" defaultMemberUniqueName="[Date_Table].[Month Number].[All]" allUniqueName="[Date_Table].[Month Numbe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day]" caption="Weekday" attribute="1" defaultMemberUniqueName="[Date_Table].[Weekday].[All]" allUniqueName="[Date_Table].[Weekday].[All]" dimensionUniqueName="[Date_Table]" displayFolder="" count="0" memberValueDatatype="130" unbalanced="0"/>
    <cacheHierarchy uniqueName="[NIgerian_Fintech].[CustomerID]" caption="CustomerID" attribute="1" defaultMemberUniqueName="[NIgerian_Fintech].[CustomerID].[All]" allUniqueName="[NIgerian_Fintech].[CustomerID].[All]" dimensionUniqueName="[NIgerian_Fintech]" displayFolder="" count="0" memberValueDatatype="130" unbalanced="0"/>
    <cacheHierarchy uniqueName="[NIgerian_Fintech].[CustomerAge]" caption="CustomerAge" attribute="1" defaultMemberUniqueName="[NIgerian_Fintech].[CustomerAge].[All]" allUniqueName="[NIgerian_Fintech].[CustomerAge].[All]" dimensionUniqueName="[NIgerian_Fintech]" displayFolder="" count="0" memberValueDatatype="20" unbalanced="0"/>
    <cacheHierarchy uniqueName="[NIgerian_Fintech].[AgeGroup]" caption="AgeGroup" attribute="1" defaultMemberUniqueName="[NIgerian_Fintech].[AgeGroup].[All]" allUniqueName="[NIgerian_Fintech].[AgeGroup].[All]" dimensionUniqueName="[NIgerian_Fintech]" displayFolder="" count="0" memberValueDatatype="130" unbalanced="0"/>
    <cacheHierarchy uniqueName="[NIgerian_Fintech].[Gender]" caption="Gender" attribute="1" defaultMemberUniqueName="[NIgerian_Fintech].[Gender].[All]" allUniqueName="[NIgerian_Fintech].[Gender].[All]" dimensionUniqueName="[NIgerian_Fintech]" displayFolder="" count="2" memberValueDatatype="130" unbalanced="0"/>
    <cacheHierarchy uniqueName="[NIgerian_Fintech].[Location]" caption="Location" attribute="1" defaultMemberUniqueName="[NIgerian_Fintech].[Location].[All]" allUniqueName="[NIgerian_Fintech].[Location].[All]" dimensionUniqueName="[NIgerian_Fintech]" displayFolder="" count="2" memberValueDatatype="130" unbalanced="0"/>
    <cacheHierarchy uniqueName="[NIgerian_Fintech].[TransactionType]" caption="TransactionType" attribute="1" defaultMemberUniqueName="[NIgerian_Fintech].[TransactionType].[All]" allUniqueName="[NIgerian_Fintech].[TransactionType].[All]" dimensionUniqueName="[NIgerian_Fintech]" displayFolder="" count="0" memberValueDatatype="130" unbalanced="0"/>
    <cacheHierarchy uniqueName="[NIgerian_Fintech].[Channel]" caption="Channel" attribute="1" defaultMemberUniqueName="[NIgerian_Fintech].[Channel].[All]" allUniqueName="[NIgerian_Fintech].[Channel].[All]" dimensionUniqueName="[NIgerian_Fintech]" displayFolder="" count="0" memberValueDatatype="130" unbalanced="0"/>
    <cacheHierarchy uniqueName="[NIgerian_Fintech].[Amount]" caption="Amount" attribute="1" defaultMemberUniqueName="[NIgerian_Fintech].[Amount].[All]" allUniqueName="[NIgerian_Fintech].[Amount].[All]" dimensionUniqueName="[NIgerian_Fintech]" displayFolder="" count="0" memberValueDatatype="5" unbalanced="0"/>
    <cacheHierarchy uniqueName="[NIgerian_Fintech].[TransactionDate]" caption="TransactionDate" attribute="1" time="1" defaultMemberUniqueName="[NIgerian_Fintech].[TransactionDate].[All]" allUniqueName="[NIgerian_Fintech].[TransactionDate].[All]" dimensionUniqueName="[NIgerian_Fintech]" displayFolder="" count="0" memberValueDatatype="7" unbalanced="0"/>
    <cacheHierarchy uniqueName="[NIgerian_Fintech].[TransactionYear]" caption="TransactionYear" attribute="1" defaultMemberUniqueName="[NIgerian_Fintech].[TransactionYear].[All]" allUniqueName="[NIgerian_Fintech].[TransactionYear].[All]" dimensionUniqueName="[NIgerian_Fintech]" displayFolder="" count="0" memberValueDatatype="20" unbalanced="0"/>
    <cacheHierarchy uniqueName="[NIgerian_Fintech].[TransactionMonth]" caption="TransactionMonth" attribute="1" defaultMemberUniqueName="[NIgerian_Fintech].[TransactionMonth].[All]" allUniqueName="[NIgerian_Fintech].[TransactionMonth].[All]" dimensionUniqueName="[NIgerian_Fintech]" displayFolder="" count="0" memberValueDatatype="130" unbalanced="0"/>
    <cacheHierarchy uniqueName="[NIgerian_Fintech].[TransactionMonthNumber]" caption="TransactionMonthNumber" attribute="1" defaultMemberUniqueName="[NIgerian_Fintech].[TransactionMonthNumber].[All]" allUniqueName="[NIgerian_Fintech].[TransactionMonthNumber].[All]" dimensionUniqueName="[NIgerian_Fintech]" displayFolder="" count="0" memberValueDatatype="20" unbalanced="0"/>
    <cacheHierarchy uniqueName="[NIgerian_Fintech].[TransactionDay]" caption="TransactionDay" attribute="1" defaultMemberUniqueName="[NIgerian_Fintech].[TransactionDay].[All]" allUniqueName="[NIgerian_Fintech].[TransactionDay].[All]" dimensionUniqueName="[NIgerian_Fintech]" displayFolder="" count="0" memberValueDatatype="130" unbalanced="0"/>
    <cacheHierarchy uniqueName="[NIgerian_Fintech].[Status]" caption="Status" attribute="1" defaultMemberUniqueName="[NIgerian_Fintech].[Status].[All]" allUniqueName="[NIgerian_Fintech].[Status].[All]" dimensionUniqueName="[NIgerian_Fintech]" displayFolder="" count="2" memberValueDatatype="130" unbalanced="0"/>
    <cacheHierarchy uniqueName="[Measures].[__XL_Count Date_Table]" caption="__XL_Count Date_Table" measure="1" displayFolder="" measureGroup="Date_Table" count="0" hidden="1"/>
    <cacheHierarchy uniqueName="[Measures].[__XL_Count NIgerian_Fintech]" caption="__XL_Count NIgerian_Fintech" measure="1" displayFolder="" measureGroup="NIgerian_Fintech" count="0" hidden="1"/>
    <cacheHierarchy uniqueName="[Measures].[__No measures defined]" caption="__No measures defined" measure="1" displayFolder="" count="0" hidden="1"/>
    <cacheHierarchy uniqueName="[Measures].[Count of CustomerID]" caption="Count of CustomerID" measure="1" displayFolder="" measureGroup="NIgerian_Fintech" count="0" hidden="1">
      <extLst>
        <ext xmlns:x15="http://schemas.microsoft.com/office/spreadsheetml/2010/11/main" uri="{B97F6D7D-B522-45F9-BDA1-12C45D357490}">
          <x15:cacheHierarchy aggregatedColumn="6"/>
        </ext>
      </extLst>
    </cacheHierarchy>
    <cacheHierarchy uniqueName="[Measures].[Sum of Amount]" caption="Sum of Amount" measure="1" displayFolder="" measureGroup="NIgerian_Fintech" count="0" hidden="1">
      <extLst>
        <ext xmlns:x15="http://schemas.microsoft.com/office/spreadsheetml/2010/11/main" uri="{B97F6D7D-B522-45F9-BDA1-12C45D357490}">
          <x15:cacheHierarchy aggregatedColumn="13"/>
        </ext>
      </extLst>
    </cacheHierarchy>
    <cacheHierarchy uniqueName="[Measures].[Average of Amount]" caption="Average of Amount" measure="1" displayFolder="" measureGroup="NIgerian_Fintech"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6296132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F33E40-CA95-4F1E-B59E-61AD8CF0D4E5}" name="PivotTable9" cacheId="14" applyNumberFormats="0" applyBorderFormats="0" applyFontFormats="0" applyPatternFormats="0" applyAlignmentFormats="0" applyWidthHeightFormats="1" dataCaption="Values" tag="a9a54943-fda5-4697-801c-fec0335098f1" updatedVersion="8" minRefreshableVersion="3" useAutoFormatting="1" subtotalHiddenItems="1" itemPrintTitles="1" createdVersion="8" indent="0" outline="1" outlineData="1" multipleFieldFilters="0" chartFormat="10" rowHeaderCaption="Channel">
  <location ref="A71:D78" firstHeaderRow="1" firstDataRow="2" firstDataCol="1"/>
  <pivotFields count="7">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sortType="descending" dataSourceSort="1" defaultSubtotal="0" defaultAttributeDrillState="1">
      <items count="5">
        <item x="0"/>
        <item x="1"/>
        <item x="2"/>
        <item x="3"/>
        <item x="4"/>
      </items>
      <autoSortScope>
        <pivotArea dataOnly="0" outline="0" fieldPosition="0">
          <references count="2">
            <reference field="4294967294" count="1" selected="0">
              <x v="0"/>
            </reference>
            <reference field="2"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6">
    <i>
      <x v="4"/>
    </i>
    <i>
      <x/>
    </i>
    <i>
      <x v="2"/>
    </i>
    <i>
      <x v="1"/>
    </i>
    <i>
      <x v="3"/>
    </i>
    <i t="grand">
      <x/>
    </i>
  </rowItems>
  <colFields count="1">
    <field x="2"/>
  </colFields>
  <colItems count="3">
    <i>
      <x/>
    </i>
    <i>
      <x v="1"/>
    </i>
    <i t="grand">
      <x/>
    </i>
  </colItems>
  <dataFields count="1">
    <dataField name="Count of CustomerID" fld="1" subtotal="count" baseField="0" baseItem="0" numFmtId="1"/>
  </dataFields>
  <formats count="1">
    <format dxfId="14">
      <pivotArea outline="0" collapsedLevelsAreSubtotals="1" fieldPosition="0"/>
    </format>
  </formats>
  <chartFormats count="2">
    <chartFormat chart="5" format="4" series="1">
      <pivotArea type="data" outline="0" fieldPosition="0">
        <references count="2">
          <reference field="4294967294" count="1" selected="0">
            <x v="0"/>
          </reference>
          <reference field="2" count="1" selected="0">
            <x v="0"/>
          </reference>
        </references>
      </pivotArea>
    </chartFormat>
    <chartFormat chart="5" format="5" series="1">
      <pivotArea type="data" outline="0" fieldPosition="0">
        <references count="2">
          <reference field="4294967294" count="1" selected="0">
            <x v="0"/>
          </reference>
          <reference field="2" count="1" selected="0">
            <x v="1"/>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156C82-B9BE-4A66-B3F6-8306E1087D51}" name="PivotTable10" cacheId="1" applyNumberFormats="0" applyBorderFormats="0" applyFontFormats="0" applyPatternFormats="0" applyAlignmentFormats="0" applyWidthHeightFormats="1" dataCaption="Values" tag="5fe35686-6e4a-4086-9abc-42e7bc3025b1" updatedVersion="8" minRefreshableVersion="3" useAutoFormatting="1" subtotalHiddenItems="1" itemPrintTitles="1" createdVersion="8" indent="0" outline="1" outlineData="1" multipleFieldFilters="0" chartFormat="14" rowHeaderCaption="Status">
  <location ref="A83:B87"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Transactions" fld="0" subtotal="count" showDataAs="percentOfTotal" baseField="0" baseItem="0" numFmtId="168"/>
  </dataFields>
  <formats count="1">
    <format dxfId="15">
      <pivotArea outline="0" collapsedLevelsAreSubtotals="1" fieldPosition="0"/>
    </format>
  </formats>
  <chartFormats count="8">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pivotArea type="data" outline="0" fieldPosition="0">
        <references count="2">
          <reference field="4294967294" count="1" selected="0">
            <x v="0"/>
          </reference>
          <reference field="1" count="1" selected="0">
            <x v="1"/>
          </reference>
        </references>
      </pivotArea>
    </chartFormat>
    <chartFormat chart="7" format="19">
      <pivotArea type="data" outline="0" fieldPosition="0">
        <references count="2">
          <reference field="4294967294" count="1" selected="0">
            <x v="0"/>
          </reference>
          <reference field="1" count="1" selected="0">
            <x v="2"/>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1" count="1" selected="0">
            <x v="0"/>
          </reference>
        </references>
      </pivotArea>
    </chartFormat>
    <chartFormat chart="13" format="26">
      <pivotArea type="data" outline="0" fieldPosition="0">
        <references count="2">
          <reference field="4294967294" count="1" selected="0">
            <x v="0"/>
          </reference>
          <reference field="1" count="1" selected="0">
            <x v="1"/>
          </reference>
        </references>
      </pivotArea>
    </chartFormat>
    <chartFormat chart="13" format="27">
      <pivotArea type="data" outline="0" fieldPosition="0">
        <references count="2">
          <reference field="4294967294" count="1" selected="0">
            <x v="0"/>
          </reference>
          <reference field="1" count="1" selected="0">
            <x v="2"/>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FC0727-F040-4EE5-BDAC-3EF0ED93FCF2}" name="PivotTable8" cacheId="15" applyNumberFormats="0" applyBorderFormats="0" applyFontFormats="0" applyPatternFormats="0" applyAlignmentFormats="0" applyWidthHeightFormats="1" dataCaption="Values" tag="8efd0bd9-ce32-4323-bcbd-b0ff550f2629" updatedVersion="8" minRefreshableVersion="3" useAutoFormatting="1" subtotalHiddenItems="1" itemPrintTitles="1" createdVersion="8" indent="0" outline="1" outlineData="1" multipleFieldFilters="0">
  <location ref="G13:K17" firstHeaderRow="1" firstDataRow="2" firstDataCol="1"/>
  <pivotFields count="5">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1"/>
  </colFields>
  <colItems count="4">
    <i>
      <x/>
    </i>
    <i>
      <x v="1"/>
    </i>
    <i>
      <x v="2"/>
    </i>
    <i t="grand">
      <x/>
    </i>
  </colItems>
  <dataFields count="1">
    <dataField name="Count of CustomerID" fld="2" subtotal="count" baseField="0" baseItem="0"/>
  </dataFields>
  <formats count="2">
    <format dxfId="17">
      <pivotArea outline="0" collapsedLevelsAreSubtotals="1" fieldPosition="0"/>
    </format>
    <format dxfId="16">
      <pivotArea outline="0" fieldPosition="0">
        <references count="1">
          <reference field="4294967294" count="1">
            <x v="0"/>
          </reference>
        </references>
      </pivotArea>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230E2C-5DA4-41C9-9D72-11505CB4B442}" name="PivotTable5" cacheId="11" applyNumberFormats="0" applyBorderFormats="0" applyFontFormats="0" applyPatternFormats="0" applyAlignmentFormats="0" applyWidthHeightFormats="1" dataCaption="Values" tag="1c28e75c-7eec-49db-a59e-17c023cb24c5" updatedVersion="8" minRefreshableVersion="3" useAutoFormatting="1" subtotalHiddenItems="1" itemPrintTitles="1" createdVersion="8" indent="0" outline="1" outlineData="1" multipleFieldFilters="0" rowHeaderCaption="Location">
  <location ref="A45:B54" firstHeaderRow="1" firstDataRow="1" firstDataCol="1"/>
  <pivotFields count="5">
    <pivotField axis="axisRow" allDrilled="1" subtotalTop="0" showAll="0"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Sum of Amount" fld="1" baseField="0" baseItem="0" numFmtId="171"/>
  </dataFields>
  <formats count="3">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0"/>
          </reference>
        </references>
      </pivotArea>
    </format>
    <format dxfId="18">
      <pivotArea outline="0" collapsedLevelsAreSubtotals="1" fieldPosition="0"/>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EE68C9-4393-47FE-8508-1789F85E9F2A}" name="PivotTable12" cacheId="3" applyNumberFormats="0" applyBorderFormats="0" applyFontFormats="0" applyPatternFormats="0" applyAlignmentFormats="0" applyWidthHeightFormats="1" dataCaption="Values" tag="e59c3247-627e-4e93-84ce-8483fa19c745" updatedVersion="8" minRefreshableVersion="3" useAutoFormatting="1" subtotalHiddenItems="1" itemPrintTitles="1" createdVersion="8" indent="0" outline="1" outlineData="1" multipleFieldFilters="0" chartFormat="19" rowHeaderCaption="Month">
  <location ref="A108:B121" firstHeaderRow="1" firstDataRow="1" firstDataCol="1"/>
  <pivotFields count="6">
    <pivotField dataField="1" subtotalTop="0" showAll="0" defaultSubtotal="0"/>
    <pivotField axis="axisRow" allDrilled="1" subtotalTop="0" showAll="0"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Amount" fld="0" baseField="0" baseItem="0" numFmtId="171"/>
  </dataFields>
  <formats count="1">
    <format dxfId="21">
      <pivotArea outline="0" collapsedLevelsAreSubtotals="1" fieldPosition="0"/>
    </format>
  </formats>
  <chartFormats count="2">
    <chartFormat chart="12" format="4"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C7FBF7-0581-4CE3-B38C-D4D6762DCAD4}" name="PivotTable1" cacheId="0" applyNumberFormats="0" applyBorderFormats="0" applyFontFormats="0" applyPatternFormats="0" applyAlignmentFormats="0" applyWidthHeightFormats="1" dataCaption="Values" tag="878f7c6b-6a5f-4102-9b87-1c6f960e897d" updatedVersion="8" minRefreshableVersion="3" useAutoFormatting="1" subtotalHiddenItems="1" itemPrintTitles="1" createdVersion="8" indent="0" outline="1" outlineData="1" multipleFieldFilters="0">
  <location ref="A3:B4" firstHeaderRow="0" firstDataRow="1" firstDataCol="0"/>
  <pivotFields count="6">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name="Total Transactions" fld="0" subtotal="count" baseField="0" baseItem="0"/>
    <dataField name="Sum of Amount" fld="1" baseField="0" baseItem="0" numFmtId="171"/>
  </dataFields>
  <formats count="1">
    <format dxfId="22">
      <pivotArea outline="0" collapsedLevelsAreSubtotals="1" fieldPosition="0">
        <references count="1">
          <reference field="4294967294" count="1" selected="0">
            <x v="1"/>
          </reference>
        </references>
      </pivotArea>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013C93-F714-427E-957C-1A09CF66311D}" name="PivotTable6" cacheId="12" applyNumberFormats="0" applyBorderFormats="0" applyFontFormats="0" applyPatternFormats="0" applyAlignmentFormats="0" applyWidthHeightFormats="1" dataCaption="Values" tag="470ce327-4eb5-4a5e-8356-389f99eb8186" updatedVersion="8" minRefreshableVersion="3" useAutoFormatting="1" subtotalHiddenItems="1" itemPrintTitles="1" createdVersion="8" indent="0" outline="1" outlineData="1" multipleFieldFilters="0" chartFormat="11" rowHeaderCaption="Transaction Type">
  <location ref="A59:D67" firstHeaderRow="1" firstDataRow="2" firstDataCol="1"/>
  <pivotFields count="6">
    <pivotField axis="axisRow" allDrilled="1" subtotalTop="0" showAll="0" sortType="ascending" defaultSubtotal="0" defaultAttributeDrillState="1">
      <items count="6">
        <item x="0"/>
        <item x="1"/>
        <item x="2"/>
        <item x="3"/>
        <item x="4"/>
        <item x="5"/>
      </items>
      <autoSortScope>
        <pivotArea dataOnly="0" outline="0" fieldPosition="0">
          <references count="2">
            <reference field="4294967294" count="1" selected="0">
              <x v="0"/>
            </reference>
            <reference field="2" count="1" selected="0">
              <x v="1"/>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2"/>
    </i>
    <i>
      <x v="5"/>
    </i>
    <i>
      <x v="3"/>
    </i>
    <i>
      <x v="1"/>
    </i>
    <i>
      <x v="4"/>
    </i>
    <i t="grand">
      <x/>
    </i>
  </rowItems>
  <colFields count="1">
    <field x="2"/>
  </colFields>
  <colItems count="3">
    <i>
      <x/>
    </i>
    <i>
      <x v="1"/>
    </i>
    <i t="grand">
      <x/>
    </i>
  </colItems>
  <dataFields count="1">
    <dataField name="Count of CustomerID" fld="1" subtotal="count" baseField="0" baseItem="0" numFmtId="1"/>
  </dataFields>
  <formats count="1">
    <format dxfId="23">
      <pivotArea outline="0" collapsedLevelsAreSubtotals="1" fieldPosition="0"/>
    </format>
  </formats>
  <chartFormats count="2">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6E9C63-2042-495A-80E3-0392C2BAD8F6}" name="PivotTable18" cacheId="8" applyNumberFormats="0" applyBorderFormats="0" applyFontFormats="0" applyPatternFormats="0" applyAlignmentFormats="0" applyWidthHeightFormats="1" dataCaption="Values" tag="8ba8b6ee-3aff-44f7-95dc-92f7b87a7346" updatedVersion="8" minRefreshableVersion="3" useAutoFormatting="1" subtotalHiddenItems="1" itemPrintTitles="1" createdVersion="8" indent="0" outline="1" outlineData="1" multipleFieldFilters="0" chartFormat="12" rowHeaderCaption="Channel">
  <location ref="G45:H51" firstHeaderRow="1" firstDataRow="1" firstDataCol="1"/>
  <pivotFields count="6">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1"/>
    </i>
    <i>
      <x v="2"/>
    </i>
    <i>
      <x v="3"/>
    </i>
    <i>
      <x v="4"/>
    </i>
    <i>
      <x/>
    </i>
    <i t="grand">
      <x/>
    </i>
  </rowItems>
  <colItems count="1">
    <i/>
  </colItems>
  <dataFields count="1">
    <dataField name="Sum of Amount" fld="1" baseField="0" baseItem="0" numFmtId="169"/>
  </dataFields>
  <formats count="2">
    <format dxfId="25">
      <pivotArea outline="0" collapsedLevelsAreSubtotals="1" fieldPosition="0"/>
    </format>
    <format dxfId="24">
      <pivotArea collapsedLevelsAreSubtotals="1" fieldPosition="0">
        <references count="1">
          <reference field="0" count="0"/>
        </references>
      </pivotArea>
    </format>
  </formats>
  <chartFormats count="1">
    <chartFormat chart="7"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6FFE67-F352-45CF-ABDB-9F5748107044}" name="PivotTable4" cacheId="10" applyNumberFormats="0" applyBorderFormats="0" applyFontFormats="0" applyPatternFormats="0" applyAlignmentFormats="0" applyWidthHeightFormats="1" dataCaption="Values" tag="031e29d1-c3d8-44c1-8214-7d04a1ca35b9" updatedVersion="8" minRefreshableVersion="3" useAutoFormatting="1" subtotalHiddenItems="1" itemPrintTitles="1" createdVersion="8" indent="0" outline="1" outlineData="1" multipleFieldFilters="0" chartFormat="9" rowHeaderCaption="Channel">
  <location ref="A34:B40" firstHeaderRow="1" firstDataRow="1" firstDataCol="1"/>
  <pivotFields count="7">
    <pivotField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4"/>
    </i>
    <i>
      <x/>
    </i>
    <i>
      <x v="1"/>
    </i>
    <i>
      <x v="2"/>
    </i>
    <i>
      <x v="3"/>
    </i>
    <i t="grand">
      <x/>
    </i>
  </rowItems>
  <colItems count="1">
    <i/>
  </colItems>
  <dataFields count="1">
    <dataField name="Count of CustomerID" fld="1" subtotal="count" baseField="0" baseItem="0" numFmtId="1"/>
  </dataFields>
  <chartFormats count="1">
    <chartFormat chart="4"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4F2E2E-A2E2-4EE0-AF8B-0BA932804745}" name="PivotTable16" cacheId="6" applyNumberFormats="0" applyBorderFormats="0" applyFontFormats="0" applyPatternFormats="0" applyAlignmentFormats="0" applyWidthHeightFormats="1" dataCaption="Values" tag="8efd0bd9-ce32-4323-bcbd-b0ff550f2629" updatedVersion="8" minRefreshableVersion="3" useAutoFormatting="1" subtotalHiddenItems="1" itemPrintTitles="1" createdVersion="8" indent="0" outline="1" outlineData="1" multipleFieldFilters="0">
  <location ref="A13:E17" firstHeaderRow="1" firstDataRow="2" firstDataCol="1"/>
  <pivotFields count="5">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Fields count="1">
    <field x="1"/>
  </colFields>
  <colItems count="4">
    <i>
      <x/>
    </i>
    <i>
      <x v="1"/>
    </i>
    <i>
      <x v="2"/>
    </i>
    <i t="grand">
      <x/>
    </i>
  </colItems>
  <dataFields count="1">
    <dataField name="Count of CustomerID" fld="2" subtotal="count" showDataAs="percentOfRow" baseField="0" baseItem="0" numFmtId="10"/>
  </dataFields>
  <formats count="2">
    <format dxfId="27">
      <pivotArea outline="0" collapsedLevelsAreSubtotals="1" fieldPosition="0"/>
    </format>
    <format dxfId="26">
      <pivotArea outline="0" fieldPosition="0">
        <references count="1">
          <reference field="4294967294" count="1">
            <x v="0"/>
          </reference>
        </references>
      </pivotArea>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0780B8-11F3-4E41-B0B3-D70510C98A73}" name="PivotTable11" cacheId="2" applyNumberFormats="0" applyBorderFormats="0" applyFontFormats="0" applyPatternFormats="0" applyAlignmentFormats="0" applyWidthHeightFormats="1" dataCaption="Values" tag="d228b736-b6b5-4c70-b0b6-ca2aaea73dbe" updatedVersion="8" minRefreshableVersion="3" useAutoFormatting="1" subtotalHiddenItems="1" itemPrintTitles="1" createdVersion="8" indent="0" outline="1" outlineData="1" multipleFieldFilters="0" chartFormat="25" rowHeaderCaption="Month">
  <location ref="A91:B104" firstHeaderRow="1" firstDataRow="1" firstDataCol="1"/>
  <pivotFields count="6">
    <pivotField dataField="1" subtotalTop="0" showAll="0" defaultSubtotal="0"/>
    <pivotField axis="axisRow" allDrilled="1" subtotalTop="0" showAll="0"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Total Transactions" fld="0" subtotal="count" baseField="0" baseItem="0"/>
  </dataFields>
  <chartFormats count="2">
    <chartFormat chart="18" format="4"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8409F7-E66B-45CD-9596-DA5A87C2EDF3}" name="PivotTable15" cacheId="5" applyNumberFormats="0" applyBorderFormats="0" applyFontFormats="0" applyPatternFormats="0" applyAlignmentFormats="0" applyWidthHeightFormats="1" dataCaption="Values" tag="459bff68-3474-4a97-90ce-26ce72b65500" updatedVersion="8" minRefreshableVersion="3" useAutoFormatting="1" subtotalHiddenItems="1" itemPrintTitles="1" createdVersion="8" indent="0" outline="1" outlineData="1" multipleFieldFilters="0" chartFormat="33" rowHeaderCaption="Transaction Type">
  <location ref="F33:G40" firstHeaderRow="1" firstDataRow="1" firstDataCol="1"/>
  <pivotFields count="6">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5"/>
    </i>
    <i>
      <x v="2"/>
    </i>
    <i>
      <x v="1"/>
    </i>
    <i>
      <x v="3"/>
    </i>
    <i>
      <x/>
    </i>
    <i>
      <x v="4"/>
    </i>
    <i t="grand">
      <x/>
    </i>
  </rowItems>
  <colItems count="1">
    <i/>
  </colItems>
  <dataFields count="1">
    <dataField name="Average of Amount" fld="1" subtotal="average" baseField="0" baseItem="0" numFmtId="171"/>
  </dataFields>
  <formats count="1">
    <format dxfId="28">
      <pivotArea outline="0" collapsedLevelsAreSubtotals="1" fieldPosition="0"/>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caption="Average of Amount"/>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02EBC4-D741-4A6E-BE8E-ACBE447DDDF4}" name="PivotTable2" cacheId="16" applyNumberFormats="0" applyBorderFormats="0" applyFontFormats="0" applyPatternFormats="0" applyAlignmentFormats="0" applyWidthHeightFormats="1" dataCaption="Values" tag="befcd6c0-dad8-4ea9-83c0-590802ad6ec4" updatedVersion="8" minRefreshableVersion="3" useAutoFormatting="1" subtotalHiddenItems="1" itemPrintTitles="1" createdVersion="8" indent="0" outline="1" outlineData="1" multipleFieldFilters="0">
  <location ref="A8:C11" firstHeaderRow="0" firstDataRow="1" firstDataCol="1"/>
  <pivotFields count="6">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Sum of Amount" fld="0" baseField="0" baseItem="0" numFmtId="170"/>
    <dataField name="Count of CustomerID" fld="2" subtotal="count" baseField="0" baseItem="0" numFmtId="1"/>
  </dataFields>
  <formats count="3">
    <format dxfId="31">
      <pivotArea outline="0" collapsedLevelsAreSubtotals="1" fieldPosition="0"/>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0"/>
          </reference>
        </references>
      </pivotArea>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29985ED-45EE-4480-8735-3270DD6E4DAC}" name="PivotTable17" cacheId="7" applyNumberFormats="0" applyBorderFormats="0" applyFontFormats="0" applyPatternFormats="0" applyAlignmentFormats="0" applyWidthHeightFormats="1" dataCaption="Values" tag="20ad3b64-5059-4978-867b-45c84d1be0ab" updatedVersion="8" minRefreshableVersion="3" useAutoFormatting="1" subtotalHiddenItems="1" itemPrintTitles="1" createdVersion="8" indent="0" outline="1" outlineData="1" multipleFieldFilters="0" chartFormat="11" rowHeaderCaption="Age Group">
  <location ref="J22:K28" firstHeaderRow="1" firstDataRow="1" firstDataCol="1"/>
  <pivotFields count="6">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ustomerID" fld="1" subtotal="count" showDataAs="percentOfTotal" baseField="0" baseItem="0" numFmtId="10"/>
  </dataFields>
  <formats count="3">
    <format dxfId="34">
      <pivotArea outline="0" collapsedLevelsAreSubtotals="1" fieldPosition="0"/>
    </format>
    <format dxfId="33">
      <pivotArea outline="0" fieldPosition="0">
        <references count="1">
          <reference field="4294967294" count="1">
            <x v="0"/>
          </reference>
        </references>
      </pivotArea>
    </format>
    <format dxfId="32">
      <pivotArea collapsedLevelsAreSubtotals="1" fieldPosition="0">
        <references count="1">
          <reference field="0" count="0"/>
        </references>
      </pivotArea>
    </format>
  </formats>
  <chartFormats count="1">
    <chartFormat chart="5" format="3"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4CB3CEC-56AC-4982-A9C2-5123844D3306}" name="PivotTable7" cacheId="13" applyNumberFormats="0" applyBorderFormats="0" applyFontFormats="0" applyPatternFormats="0" applyAlignmentFormats="0" applyWidthHeightFormats="1" dataCaption="Values" tag="1c28e75c-7eec-49db-a59e-17c023cb24c5" updatedVersion="8" minRefreshableVersion="3" useAutoFormatting="1" subtotalHiddenItems="1" itemPrintTitles="1" createdVersion="8" indent="0" outline="1" outlineData="1" multipleFieldFilters="0" rowHeaderCaption="Location">
  <location ref="F83:G92" firstHeaderRow="1" firstDataRow="1" firstDataCol="1"/>
  <pivotFields count="5">
    <pivotField axis="axisRow" allDrilled="1" subtotalTop="0" showAll="0"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Count of CustomerID" fld="1" subtotal="count" baseField="0" baseItem="0"/>
  </dataFields>
  <formats count="2">
    <format dxfId="36">
      <pivotArea outline="0" collapsedLevelsAreSubtotals="1" fieldPosition="0"/>
    </format>
    <format dxfId="35">
      <pivotArea grandRow="1" outline="0" collapsedLevelsAreSubtotals="1" fieldPosition="0"/>
    </format>
  </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536707-9557-4796-A1ED-3B10261986B2}" name="PivotTable3" cacheId="9" applyNumberFormats="0" applyBorderFormats="0" applyFontFormats="0" applyPatternFormats="0" applyAlignmentFormats="0" applyWidthHeightFormats="1" dataCaption="Values" tag="602a7d36-9120-4b23-a24f-18f4d407d57e" updatedVersion="8" minRefreshableVersion="3" useAutoFormatting="1" subtotalHiddenItems="1" itemPrintTitles="1" createdVersion="8" indent="0" outline="1" outlineData="1" multipleFieldFilters="0" chartFormat="14" rowHeaderCaption="Transaction Type">
  <location ref="A22:B29" firstHeaderRow="1" firstDataRow="1" firstDataCol="1"/>
  <pivotFields count="6">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3"/>
    </i>
    <i>
      <x v="4"/>
    </i>
    <i>
      <x v="1"/>
    </i>
    <i>
      <x v="5"/>
    </i>
    <i>
      <x v="2"/>
    </i>
    <i>
      <x/>
    </i>
    <i t="grand">
      <x/>
    </i>
  </rowItems>
  <colItems count="1">
    <i/>
  </colItems>
  <dataFields count="1">
    <dataField name="Count of CustomerID" fld="1" subtotal="count" baseField="0" baseItem="0" numFmtId="1"/>
  </dataFields>
  <formats count="1">
    <format dxfId="37">
      <pivotArea outline="0" collapsedLevelsAreSubtotals="1" fieldPosition="0"/>
    </format>
  </formats>
  <chartFormats count="7">
    <chartFormat chart="7" format="4"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0" count="1" selected="0">
            <x v="4"/>
          </reference>
        </references>
      </pivotArea>
    </chartFormat>
    <chartFormat chart="13" format="18">
      <pivotArea type="data" outline="0" fieldPosition="0">
        <references count="2">
          <reference field="4294967294" count="1" selected="0">
            <x v="0"/>
          </reference>
          <reference field="0" count="1" selected="0">
            <x v="1"/>
          </reference>
        </references>
      </pivotArea>
    </chartFormat>
    <chartFormat chart="13" format="19">
      <pivotArea type="data" outline="0" fieldPosition="0">
        <references count="2">
          <reference field="4294967294" count="1" selected="0">
            <x v="0"/>
          </reference>
          <reference field="0" count="1" selected="0">
            <x v="5"/>
          </reference>
        </references>
      </pivotArea>
    </chartFormat>
    <chartFormat chart="13" format="20">
      <pivotArea type="data" outline="0" fieldPosition="0">
        <references count="2">
          <reference field="4294967294" count="1" selected="0">
            <x v="0"/>
          </reference>
          <reference field="0" count="1" selected="0">
            <x v="2"/>
          </reference>
        </references>
      </pivotArea>
    </chartFormat>
    <chartFormat chart="13" format="21">
      <pivotArea type="data" outline="0" fieldPosition="0">
        <references count="2">
          <reference field="4294967294" count="1" selected="0">
            <x v="0"/>
          </reference>
          <reference field="0"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FB99AAA-3E77-4389-B30E-0D4D9FAA3AE2}" name="PivotTable14" cacheId="4" applyNumberFormats="0" applyBorderFormats="0" applyFontFormats="0" applyPatternFormats="0" applyAlignmentFormats="0" applyWidthHeightFormats="1" dataCaption="Values" tag="960d0fc1-0d5f-4eec-a096-c3838ff95f21" updatedVersion="8" minRefreshableVersion="3" useAutoFormatting="1" subtotalHiddenItems="1" itemPrintTitles="1" createdVersion="8" indent="0" outline="1" outlineData="1" multipleFieldFilters="0" chartFormat="20" rowHeaderCaption="Transaction Type">
  <location ref="F22:G29" firstHeaderRow="1" firstDataRow="1" firstDataCol="1"/>
  <pivotFields count="6">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2"/>
    </i>
    <i>
      <x v="5"/>
    </i>
    <i>
      <x/>
    </i>
    <i>
      <x v="1"/>
    </i>
    <i>
      <x v="3"/>
    </i>
    <i>
      <x v="4"/>
    </i>
    <i t="grand">
      <x/>
    </i>
  </rowItems>
  <colItems count="1">
    <i/>
  </colItems>
  <dataFields count="1">
    <dataField name="Sum of Amount" fld="1" baseField="0" baseItem="0" numFmtId="171"/>
  </dataFields>
  <formats count="1">
    <format dxfId="38">
      <pivotArea outline="0" collapsedLevelsAreSubtotals="1" fieldPosition="0"/>
    </format>
  </formats>
  <chartFormats count="7">
    <chartFormat chart="13" format="4" series="1">
      <pivotArea type="data" outline="0" fieldPosition="0">
        <references count="1">
          <reference field="4294967294" count="1" selected="0">
            <x v="0"/>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 chart="19" format="18">
      <pivotArea type="data" outline="0" fieldPosition="0">
        <references count="2">
          <reference field="4294967294" count="1" selected="0">
            <x v="0"/>
          </reference>
          <reference field="0" count="1" selected="0">
            <x v="5"/>
          </reference>
        </references>
      </pivotArea>
    </chartFormat>
    <chartFormat chart="19" format="19">
      <pivotArea type="data" outline="0" fieldPosition="0">
        <references count="2">
          <reference field="4294967294" count="1" selected="0">
            <x v="0"/>
          </reference>
          <reference field="0" count="1" selected="0">
            <x v="0"/>
          </reference>
        </references>
      </pivotArea>
    </chartFormat>
    <chartFormat chart="19" format="20">
      <pivotArea type="data" outline="0" fieldPosition="0">
        <references count="2">
          <reference field="4294967294" count="1" selected="0">
            <x v="0"/>
          </reference>
          <reference field="0" count="1" selected="0">
            <x v="1"/>
          </reference>
        </references>
      </pivotArea>
    </chartFormat>
    <chartFormat chart="19" format="21">
      <pivotArea type="data" outline="0" fieldPosition="0">
        <references count="2">
          <reference field="4294967294" count="1" selected="0">
            <x v="0"/>
          </reference>
          <reference field="0" count="1" selected="0">
            <x v="3"/>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Total Transactions"/>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Fintech]"/>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E24E6F29-9AE6-4CAD-A66A-2B4F9DF20872}" autoFormatId="16" applyNumberFormats="0" applyBorderFormats="0" applyFontFormats="0" applyPatternFormats="0" applyAlignmentFormats="0" applyWidthHeightFormats="0">
  <queryTableRefresh nextId="16">
    <queryTableFields count="14">
      <queryTableField id="1" name="CustomerID" tableColumnId="1"/>
      <queryTableField id="2" name="CustomerAge" tableColumnId="2"/>
      <queryTableField id="14" name="AgeGroup" tableColumnId="14"/>
      <queryTableField id="3" name="Gender" tableColumnId="3"/>
      <queryTableField id="4" name="Location" tableColumnId="4"/>
      <queryTableField id="5" name="TransactionType" tableColumnId="5"/>
      <queryTableField id="6" name="Channel" tableColumnId="6"/>
      <queryTableField id="7" name="Amount" tableColumnId="7"/>
      <queryTableField id="8" name="TransactionDate" tableColumnId="8"/>
      <queryTableField id="9" name="TransactionYear" tableColumnId="9"/>
      <queryTableField id="10" name="TransactionMonth" tableColumnId="10"/>
      <queryTableField id="11" name="TransactionMonthNumber" tableColumnId="11"/>
      <queryTableField id="12" name="TransactionDay" tableColumnId="12"/>
      <queryTableField id="13" name="Status" tableColumnId="13"/>
    </queryTableFields>
  </queryTableRefresh>
  <extLst>
    <ext xmlns:x15="http://schemas.microsoft.com/office/spreadsheetml/2010/11/main" uri="{883FBD77-0823-4a55-B5E3-86C4891E6966}">
      <x15:queryTable sourceDataName="Query - NIgerian_Fintech"/>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60E9B91-5E88-4F30-9972-74E2C97B7D41}" autoFormatId="16" applyNumberFormats="0" applyBorderFormats="0" applyFontFormats="0" applyPatternFormats="0" applyAlignmentFormats="0" applyWidthHeightFormats="0">
  <queryTableRefresh nextId="9">
    <queryTableFields count="6">
      <queryTableField id="1" name="Date" tableColumnId="1"/>
      <queryTableField id="2" name="Year" tableColumnId="2"/>
      <queryTableField id="7" name="Month2" tableColumnId="9"/>
      <queryTableField id="4" name="Month Number" tableColumnId="4"/>
      <queryTableField id="5" name="Quarter" tableColumnId="5"/>
      <queryTableField id="6" name="Weekday" tableColumnId="6"/>
    </queryTableFields>
  </queryTableRefresh>
  <extLst>
    <ext xmlns:x15="http://schemas.microsoft.com/office/spreadsheetml/2010/11/main" uri="{883FBD77-0823-4a55-B5E3-86C4891E6966}">
      <x15:queryTable sourceDataName="Query - Date_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FDB58A0-DBF0-4E10-8D23-6CAEB2C14B4B}" sourceName="[NIgerian_Fintech].[Gender]">
  <pivotTables>
    <pivotTable tabId="7" name="PivotTable2"/>
    <pivotTable tabId="7" name="PivotTable1"/>
    <pivotTable tabId="7" name="PivotTable10"/>
    <pivotTable tabId="7" name="PivotTable11"/>
    <pivotTable tabId="7" name="PivotTable12"/>
    <pivotTable tabId="7" name="PivotTable14"/>
    <pivotTable tabId="7" name="PivotTable15"/>
    <pivotTable tabId="7" name="PivotTable16"/>
    <pivotTable tabId="7" name="PivotTable17"/>
    <pivotTable tabId="7" name="PivotTable18"/>
    <pivotTable tabId="7" name="PivotTable3"/>
    <pivotTable tabId="7" name="PivotTable4"/>
    <pivotTable tabId="7" name="PivotTable5"/>
    <pivotTable tabId="7" name="PivotTable6"/>
    <pivotTable tabId="7" name="PivotTable7"/>
    <pivotTable tabId="7" name="PivotTable9"/>
    <pivotTable tabId="7" name="PivotTable8"/>
  </pivotTables>
  <data>
    <olap pivotCacheId="629613289">
      <levels count="2">
        <level uniqueName="[NIgerian_Fintech].[Gender].[(All)]" sourceCaption="(All)" count="0"/>
        <level uniqueName="[NIgerian_Fintech].[Gender].[Gender]" sourceCaption="Gender" count="2">
          <ranges>
            <range startItem="0">
              <i n="[NIgerian_Fintech].[Gender].&amp;[Female]" c="Female"/>
              <i n="[NIgerian_Fintech].[Gender].&amp;[Male]" c="Male"/>
            </range>
          </ranges>
        </level>
      </levels>
      <selections count="1">
        <selection n="[NIgerian_Fintech].[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2DF9069-F72C-47B5-8A3D-7002B4622C75}" sourceName="[NIgerian_Fintech].[Location]">
  <pivotTables>
    <pivotTable tabId="7" name="PivotTable2"/>
    <pivotTable tabId="7" name="PivotTable1"/>
    <pivotTable tabId="7" name="PivotTable10"/>
    <pivotTable tabId="7" name="PivotTable11"/>
    <pivotTable tabId="7" name="PivotTable12"/>
    <pivotTable tabId="7" name="PivotTable14"/>
    <pivotTable tabId="7" name="PivotTable15"/>
    <pivotTable tabId="7" name="PivotTable16"/>
    <pivotTable tabId="7" name="PivotTable17"/>
    <pivotTable tabId="7" name="PivotTable18"/>
    <pivotTable tabId="7" name="PivotTable3"/>
    <pivotTable tabId="7" name="PivotTable4"/>
    <pivotTable tabId="7" name="PivotTable5"/>
    <pivotTable tabId="7" name="PivotTable6"/>
    <pivotTable tabId="7" name="PivotTable7"/>
    <pivotTable tabId="7" name="PivotTable9"/>
    <pivotTable tabId="7" name="PivotTable8"/>
  </pivotTables>
  <data>
    <olap pivotCacheId="629613289">
      <levels count="2">
        <level uniqueName="[NIgerian_Fintech].[Location].[(All)]" sourceCaption="(All)" count="0"/>
        <level uniqueName="[NIgerian_Fintech].[Location].[Location]" sourceCaption="Location" count="8">
          <ranges>
            <range startItem="0">
              <i n="[NIgerian_Fintech].[Location].&amp;[Abuja]" c="Abuja"/>
              <i n="[NIgerian_Fintech].[Location].&amp;[Benin City]" c="Benin City"/>
              <i n="[NIgerian_Fintech].[Location].&amp;[Enugu]" c="Enugu"/>
              <i n="[NIgerian_Fintech].[Location].&amp;[Ibadan]" c="Ibadan"/>
              <i n="[NIgerian_Fintech].[Location].&amp;[Kaduna]" c="Kaduna"/>
              <i n="[NIgerian_Fintech].[Location].&amp;[Kano]" c="Kano"/>
              <i n="[NIgerian_Fintech].[Location].&amp;[Lagos]" c="Lagos"/>
              <i n="[NIgerian_Fintech].[Location].&amp;[Port Harcourt]" c="Port Harcourt"/>
            </range>
          </ranges>
        </level>
      </levels>
      <selections count="1">
        <selection n="[NIgerian_Fintech].[Loca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04DCF2-0632-4C21-B621-B37A4CBBD561}" sourceName="[Date_Table].[Year]">
  <pivotTables>
    <pivotTable tabId="7" name="PivotTable2"/>
    <pivotTable tabId="7" name="PivotTable1"/>
    <pivotTable tabId="7" name="PivotTable10"/>
    <pivotTable tabId="7" name="PivotTable11"/>
    <pivotTable tabId="7" name="PivotTable12"/>
    <pivotTable tabId="7" name="PivotTable14"/>
    <pivotTable tabId="7" name="PivotTable15"/>
    <pivotTable tabId="7" name="PivotTable16"/>
    <pivotTable tabId="7" name="PivotTable17"/>
    <pivotTable tabId="7" name="PivotTable18"/>
    <pivotTable tabId="7" name="PivotTable3"/>
    <pivotTable tabId="7" name="PivotTable4"/>
    <pivotTable tabId="7" name="PivotTable5"/>
    <pivotTable tabId="7" name="PivotTable6"/>
    <pivotTable tabId="7" name="PivotTable7"/>
    <pivotTable tabId="7" name="PivotTable9"/>
    <pivotTable tabId="7" name="PivotTable8"/>
  </pivotTables>
  <data>
    <olap pivotCacheId="629613289">
      <levels count="2">
        <level uniqueName="[Date_Table].[Year].[(All)]" sourceCaption="(All)" count="0"/>
        <level uniqueName="[Date_Table].[Year].[Year]" sourceCaption="Year" count="2">
          <ranges>
            <range startItem="0">
              <i n="[Date_Table].[Year].&amp;[2023]" c="2023"/>
              <i n="[Date_Table].[Year].&amp;[2024]" c="2024"/>
            </range>
          </ranges>
        </level>
      </levels>
      <selections count="1">
        <selection n="[Date_Table].[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4CAD22B-7096-4EAA-BC22-2743C2EBE9ED}" sourceName="[NIgerian_Fintech].[Status]">
  <pivotTables>
    <pivotTable tabId="7" name="PivotTable1"/>
    <pivotTable tabId="7" name="PivotTable10"/>
    <pivotTable tabId="7" name="PivotTable11"/>
    <pivotTable tabId="7" name="PivotTable12"/>
    <pivotTable tabId="7" name="PivotTable14"/>
    <pivotTable tabId="7" name="PivotTable15"/>
    <pivotTable tabId="7" name="PivotTable16"/>
    <pivotTable tabId="7" name="PivotTable17"/>
    <pivotTable tabId="7" name="PivotTable18"/>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olap pivotCacheId="629613289">
      <levels count="2">
        <level uniqueName="[NIgerian_Fintech].[Status].[(All)]" sourceCaption="(All)" count="0"/>
        <level uniqueName="[NIgerian_Fintech].[Status].[Status]" sourceCaption="Status" count="3">
          <ranges>
            <range startItem="0">
              <i n="[NIgerian_Fintech].[Status].&amp;[Failed]" c="Failed"/>
              <i n="[NIgerian_Fintech].[Status].&amp;[Pending]" c="Pending"/>
              <i n="[NIgerian_Fintech].[Status].&amp;[Successful]" c="Successful"/>
            </range>
          </ranges>
        </level>
      </levels>
      <selections count="1">
        <selection n="[NIgerian_Fintech].[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85ACA62-8A67-4263-AB4A-DBA4BA541B5D}" cache="Slicer_Gender" caption="Gender" columnCount="2" showCaption="0" level="1" style="Slicer Style 1" rowHeight="241300"/>
  <slicer name="Location 5" xr10:uid="{4C98B2F0-2C90-4CBF-8629-4D8C0BF9AC52}" cache="Slicer_Location" caption="Location" columnCount="2" showCaption="0" level="1" style="Slicer Style 1" rowHeight="241300"/>
  <slicer name="Year 6" xr10:uid="{BE40B668-2D2C-4109-ACA0-D695CC153E95}" cache="Slicer_Year" caption="Year" columnCount="2" showCaption="0" level="1"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96BA63F7-8B52-43F9-AB5A-EA926C83B836}" cache="Slicer_Location" caption="Location" columnCount="2" showCaption="0" level="1" style="Slicer Style 1" rowHeight="241300"/>
  <slicer name="Year 2" xr10:uid="{7C39FD4A-6E86-4E88-995B-4AE3E22F657C}" cache="Slicer_Year" caption="Year" columnCount="2" showCaption="0" level="1" style="Slicer Style 1" rowHeight="241300"/>
  <slicer name="Status" xr10:uid="{33A2BE66-8518-46AD-A886-9BC930BA3202}" cache="Slicer_Status" caption="Status" columnCount="3" showCaption="0" level="1"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970A26-26F0-4624-9B17-0A9C85C19D87}" cache="Slicer_Year" caption="Year" columnCount="2" showCaption="0" level="1" style="SlicerStyleLight4"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48526B70-9D8D-4C15-87CE-162C800C0562}" cache="Slicer_Gender" caption="Gender" columnCount="2" showCaption="0" level="1" style="SlicerStyleLight4" rowHeight="241300"/>
  <slicer name="Location 2" xr10:uid="{C784096F-9D21-4458-94BD-90FA33300606}" cache="Slicer_Location" caption="Location" columnCount="2" showCaption="0" level="1" style="SlicerStyleLight4" rowHeight="241300"/>
  <slicer name="Year 3" xr10:uid="{2FDF92F2-2F10-4DF4-BB1F-8C738105DA7F}" cache="Slicer_Year" caption="Year" columnCount="2" showCaption="0" level="1" style="SlicerStyleLight4"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7B1A49-6CD7-4539-8E13-FA40DC68B531}" name="NIgerian_Fintech" displayName="NIgerian_Fintech" ref="A1:N7001" totalsRowShown="0" headerRowDxfId="57" dataDxfId="55" headerRowBorderDxfId="56" tableBorderDxfId="54">
  <autoFilter ref="A1:N7001" xr:uid="{74C3B021-7C9A-4E7C-9368-5906B9E49935}"/>
  <tableColumns count="14">
    <tableColumn id="1" xr3:uid="{62899805-235C-440A-9E28-6428E8C3DE7B}" name="TransactionID" dataDxfId="53"/>
    <tableColumn id="2" xr3:uid="{59944AE7-2C90-4716-A8F9-ADDB5D601CF0}" name="CustomerID" dataDxfId="52"/>
    <tableColumn id="3" xr3:uid="{8B80F349-7365-48FC-8322-CF86D62BCE92}" name="CustomerAge" dataDxfId="51"/>
    <tableColumn id="4" xr3:uid="{2D82D084-6B30-4DA3-99E4-ED848835D7A4}" name="Gender" dataDxfId="50"/>
    <tableColumn id="5" xr3:uid="{9733390C-1997-4578-AD20-1CAEBA446AEC}" name="Location" dataDxfId="49"/>
    <tableColumn id="6" xr3:uid="{421FBABC-E1D5-44A9-9703-6DB016508255}" name="TransactionType" dataDxfId="48"/>
    <tableColumn id="7" xr3:uid="{04C393F1-DE74-4A31-BBBE-8102C748AD8B}" name="Channel" dataDxfId="47"/>
    <tableColumn id="8" xr3:uid="{87BCA322-44E1-4B32-B56B-5758439BC3AC}" name="Amount" dataDxfId="46"/>
    <tableColumn id="9" xr3:uid="{D61C84F5-BA28-4DF5-896D-0F30A49F883F}" name="TransactionDate" dataDxfId="45"/>
    <tableColumn id="11" xr3:uid="{EDF383CF-2C29-4C80-B813-98B8961D0E92}" name="TransactionYear" dataDxfId="44">
      <calculatedColumnFormula>TEXT(NIgerian_Fintech[[#This Row],[TransactionDate]], "JJJJ")</calculatedColumnFormula>
    </tableColumn>
    <tableColumn id="12" xr3:uid="{442889C8-02A3-4725-8F01-F66162264E15}" name="TransactionMonth" dataDxfId="43">
      <calculatedColumnFormula>TEXT(NIgerian_Fintech[[#This Row],[TransactionDate]], "MMMM")</calculatedColumnFormula>
    </tableColumn>
    <tableColumn id="14" xr3:uid="{BE219BD5-2A4E-494C-BCA2-6DB0949F38C8}" name="TransactionMonthNumber" dataDxfId="42">
      <calculatedColumnFormula>TEXT(NIgerian_Fintech[[#This Row],[TransactionDate]], "MM")</calculatedColumnFormula>
    </tableColumn>
    <tableColumn id="13" xr3:uid="{D0CA2644-7C50-471B-8251-A2B3A33C1E8E}" name="TransactionDay" dataDxfId="41">
      <calculatedColumnFormula>TEXT(NIgerian_Fintech[[#This Row],[TransactionDate]], "tttt")</calculatedColumnFormula>
    </tableColumn>
    <tableColumn id="10" xr3:uid="{23BE74C7-81F4-4272-B325-40AA71F8FE02}" name="Status"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5823D8-5C50-4742-92D9-F6342FCC0148}" name="Date_Table" displayName="Date_Table" ref="A1:F732" totalsRowShown="0">
  <autoFilter ref="A1:F732" xr:uid="{F35823D8-5C50-4742-92D9-F6342FCC0148}"/>
  <tableColumns count="6">
    <tableColumn id="1" xr3:uid="{8F28BA25-7C70-45CC-8164-2CCC10C8F5EF}" name="Date" dataDxfId="39">
      <calculatedColumnFormula>A1+1</calculatedColumnFormula>
    </tableColumn>
    <tableColumn id="2" xr3:uid="{9A1C6E3F-2B39-4361-B6D2-24724C0E2F18}" name="Year">
      <calculatedColumnFormula>YEAR(A2)</calculatedColumnFormula>
    </tableColumn>
    <tableColumn id="3" xr3:uid="{D6A491C5-7E3E-455E-BA2D-26D3D200B0A7}" name="Month">
      <calculatedColumnFormula>TEXT(A2, "MMMM")</calculatedColumnFormula>
    </tableColumn>
    <tableColumn id="4" xr3:uid="{30EE6392-6417-4B62-A8DA-43023C2C8449}" name="Month Number">
      <calculatedColumnFormula>MONTH(A2)</calculatedColumnFormula>
    </tableColumn>
    <tableColumn id="5" xr3:uid="{2DDDAF95-51FC-4C95-9415-3CB6257CFE82}" name="Quarter">
      <calculatedColumnFormula>"Q"&amp;INT((MONTH(A2)-1)/3)+1</calculatedColumnFormula>
    </tableColumn>
    <tableColumn id="6" xr3:uid="{2F2FC4D3-EEB7-4EDA-99D2-3CE598C974E4}" name="Weekday">
      <calculatedColumnFormula>TEXT(A2, "tttt")</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E6257F-B4EF-4295-B6B2-0F24EB4B2711}" name="NIgerian_Fintech_2" displayName="NIgerian_Fintech_2" ref="A1:N7001" tableType="queryTable" totalsRowShown="0">
  <autoFilter ref="A1:N7001" xr:uid="{A6E6257F-B4EF-4295-B6B2-0F24EB4B2711}"/>
  <tableColumns count="14">
    <tableColumn id="1" xr3:uid="{6707D32C-A359-4E30-AB3B-BDAC36D0A825}" uniqueName="1" name="CustomerID" queryTableFieldId="1" dataDxfId="13"/>
    <tableColumn id="2" xr3:uid="{481233F0-141D-44A8-9D2C-B83E17028866}" uniqueName="2" name="CustomerAge" queryTableFieldId="2"/>
    <tableColumn id="14" xr3:uid="{370CA8BE-58A5-4025-A843-3B4A4F350A60}" uniqueName="14" name="AgeGroup" queryTableFieldId="14"/>
    <tableColumn id="3" xr3:uid="{BA79117C-A173-4A7A-A61D-1E2011A7AB72}" uniqueName="3" name="Gender" queryTableFieldId="3" dataDxfId="12"/>
    <tableColumn id="4" xr3:uid="{1CCA9FD7-E5E1-45B0-B51E-42981F6675CD}" uniqueName="4" name="Location" queryTableFieldId="4" dataDxfId="11"/>
    <tableColumn id="5" xr3:uid="{CBF15471-CB55-479D-9405-F83DC99B2EB5}" uniqueName="5" name="TransactionType" queryTableFieldId="5" dataDxfId="10"/>
    <tableColumn id="6" xr3:uid="{979CBC0B-D856-4E3E-9348-34D545853D65}" uniqueName="6" name="Channel" queryTableFieldId="6" dataDxfId="9"/>
    <tableColumn id="7" xr3:uid="{13CD6E26-4016-475C-96FE-94BABFA4CB84}" uniqueName="7" name="Amount" queryTableFieldId="7"/>
    <tableColumn id="8" xr3:uid="{E2A23F62-3B3B-4871-B1A5-D23B42BEEE3C}" uniqueName="8" name="TransactionDate" queryTableFieldId="8" dataDxfId="8"/>
    <tableColumn id="9" xr3:uid="{504380AD-C509-4A1E-9DFF-48D2C0699224}" uniqueName="9" name="TransactionYear" queryTableFieldId="9"/>
    <tableColumn id="10" xr3:uid="{30948211-2679-41A3-9C54-0133BF7A1F74}" uniqueName="10" name="TransactionMonth" queryTableFieldId="10" dataDxfId="7"/>
    <tableColumn id="11" xr3:uid="{D729393B-DC71-4314-9519-CA385C93C0F9}" uniqueName="11" name="TransactionMonthNumber" queryTableFieldId="11"/>
    <tableColumn id="12" xr3:uid="{AF919D87-8B27-4D93-A073-FF1406213019}" uniqueName="12" name="TransactionDay" queryTableFieldId="12" dataDxfId="6"/>
    <tableColumn id="13" xr3:uid="{6B1CC880-E8AA-4817-9347-3DA0CF648DCB}" uniqueName="13" name="Status" queryTableFieldId="13" dataDxf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CB260F-5313-4146-B27E-ECEEAE452988}" name="Date_Table_2" displayName="Date_Table_2" ref="A1:F732" tableType="queryTable" totalsRowShown="0">
  <autoFilter ref="A1:F732" xr:uid="{BACB260F-5313-4146-B27E-ECEEAE452988}"/>
  <tableColumns count="6">
    <tableColumn id="1" xr3:uid="{A55D7B7D-22AC-4CDB-B207-DE0626B555D2}" uniqueName="1" name="Date" queryTableFieldId="1" dataDxfId="4"/>
    <tableColumn id="2" xr3:uid="{1816CF0A-72DE-4CC8-B27E-9E8BE5A093B6}" uniqueName="2" name="Year" queryTableFieldId="2"/>
    <tableColumn id="9" xr3:uid="{B4BE73DF-B732-4D12-A3E5-C9F475AA6FC0}" uniqueName="9" name="Month2" queryTableFieldId="7"/>
    <tableColumn id="4" xr3:uid="{48040771-F7CE-4CFA-A7FE-CE400495D73D}" uniqueName="4" name="Month Number" queryTableFieldId="4"/>
    <tableColumn id="5" xr3:uid="{DF3B8406-ECB0-4738-9956-CE1ABF6E61D2}" uniqueName="5" name="Quarter" queryTableFieldId="5" dataDxfId="3"/>
    <tableColumn id="6" xr3:uid="{69590B8C-1F3D-4624-8140-AF2EBFCE50D8}" uniqueName="6" name="Weekday" queryTableFieldId="6" dataDxfId="2"/>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3.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2DBDB"/>
  </sheetPr>
  <dimension ref="A1:J7001"/>
  <sheetViews>
    <sheetView workbookViewId="0">
      <selection activeCell="B1" sqref="B1:B1048576"/>
    </sheetView>
  </sheetViews>
  <sheetFormatPr defaultColWidth="14.453125" defaultRowHeight="15" customHeight="1" x14ac:dyDescent="0.35"/>
  <cols>
    <col min="1" max="1" width="36.26953125" customWidth="1"/>
    <col min="2" max="2" width="10.81640625" customWidth="1"/>
    <col min="3" max="3" width="12.26953125" customWidth="1"/>
    <col min="4" max="4" width="7.08984375" customWidth="1"/>
    <col min="5" max="5" width="12.08984375" customWidth="1"/>
    <col min="6" max="6" width="15" customWidth="1"/>
    <col min="7" max="7" width="10.26953125" customWidth="1"/>
    <col min="8" max="8" width="10" customWidth="1"/>
    <col min="9" max="9" width="18.08984375" customWidth="1"/>
    <col min="10" max="10" width="9.26953125" customWidth="1"/>
  </cols>
  <sheetData>
    <row r="1" spans="1:10" ht="14.25" customHeight="1" x14ac:dyDescent="0.35">
      <c r="A1" s="1" t="s">
        <v>0</v>
      </c>
      <c r="B1" s="1" t="s">
        <v>1</v>
      </c>
      <c r="C1" s="1" t="s">
        <v>2</v>
      </c>
      <c r="D1" s="1" t="s">
        <v>3</v>
      </c>
      <c r="E1" s="1" t="s">
        <v>4</v>
      </c>
      <c r="F1" s="1" t="s">
        <v>5</v>
      </c>
      <c r="G1" s="1" t="s">
        <v>6</v>
      </c>
      <c r="H1" s="1" t="s">
        <v>7</v>
      </c>
      <c r="I1" s="1" t="s">
        <v>8</v>
      </c>
      <c r="J1" s="1" t="s">
        <v>9</v>
      </c>
    </row>
    <row r="2" spans="1:10" ht="14.25" customHeight="1" x14ac:dyDescent="0.35">
      <c r="A2" s="2" t="s">
        <v>10</v>
      </c>
      <c r="B2" s="2" t="s">
        <v>11</v>
      </c>
      <c r="C2" s="2">
        <v>56</v>
      </c>
      <c r="D2" s="2" t="s">
        <v>12</v>
      </c>
      <c r="E2" s="2" t="s">
        <v>13</v>
      </c>
      <c r="F2" s="2" t="s">
        <v>14</v>
      </c>
      <c r="G2" s="2" t="s">
        <v>15</v>
      </c>
      <c r="H2" s="2">
        <v>6896.88</v>
      </c>
      <c r="I2" s="3">
        <v>44936</v>
      </c>
      <c r="J2" s="2" t="s">
        <v>16</v>
      </c>
    </row>
    <row r="3" spans="1:10" ht="14.25" customHeight="1" x14ac:dyDescent="0.35">
      <c r="A3" s="2" t="s">
        <v>17</v>
      </c>
      <c r="B3" s="2" t="s">
        <v>18</v>
      </c>
      <c r="C3" s="2">
        <v>46</v>
      </c>
      <c r="D3" s="2" t="s">
        <v>12</v>
      </c>
      <c r="E3" s="2" t="s">
        <v>13</v>
      </c>
      <c r="F3" s="2" t="s">
        <v>19</v>
      </c>
      <c r="G3" s="2" t="s">
        <v>20</v>
      </c>
      <c r="H3" s="2">
        <v>12477.15</v>
      </c>
      <c r="I3" s="3">
        <v>45065</v>
      </c>
      <c r="J3" s="2" t="s">
        <v>21</v>
      </c>
    </row>
    <row r="4" spans="1:10" ht="14.25" customHeight="1" x14ac:dyDescent="0.35">
      <c r="A4" s="2" t="s">
        <v>22</v>
      </c>
      <c r="B4" s="2" t="s">
        <v>23</v>
      </c>
      <c r="C4" s="2">
        <v>32</v>
      </c>
      <c r="D4" s="2" t="s">
        <v>12</v>
      </c>
      <c r="E4" s="2" t="s">
        <v>24</v>
      </c>
      <c r="F4" s="2" t="s">
        <v>25</v>
      </c>
      <c r="G4" s="2" t="s">
        <v>26</v>
      </c>
      <c r="H4" s="2">
        <v>9386.7199999999993</v>
      </c>
      <c r="I4" s="3">
        <v>45093</v>
      </c>
      <c r="J4" s="2" t="s">
        <v>16</v>
      </c>
    </row>
    <row r="5" spans="1:10" ht="14.25" customHeight="1" x14ac:dyDescent="0.35">
      <c r="A5" s="2" t="s">
        <v>27</v>
      </c>
      <c r="B5" s="2" t="s">
        <v>28</v>
      </c>
      <c r="C5" s="2">
        <v>60</v>
      </c>
      <c r="D5" s="2" t="s">
        <v>12</v>
      </c>
      <c r="E5" s="2" t="s">
        <v>29</v>
      </c>
      <c r="F5" s="2" t="s">
        <v>14</v>
      </c>
      <c r="G5" s="2" t="s">
        <v>30</v>
      </c>
      <c r="H5" s="2">
        <v>41150.58</v>
      </c>
      <c r="I5" s="3">
        <v>45073</v>
      </c>
      <c r="J5" s="2" t="s">
        <v>21</v>
      </c>
    </row>
    <row r="6" spans="1:10" ht="14.25" customHeight="1" x14ac:dyDescent="0.35">
      <c r="A6" s="2" t="s">
        <v>31</v>
      </c>
      <c r="B6" s="2" t="s">
        <v>32</v>
      </c>
      <c r="C6" s="2">
        <v>25</v>
      </c>
      <c r="D6" s="2" t="s">
        <v>12</v>
      </c>
      <c r="E6" s="2" t="s">
        <v>13</v>
      </c>
      <c r="F6" s="2" t="s">
        <v>25</v>
      </c>
      <c r="G6" s="2" t="s">
        <v>20</v>
      </c>
      <c r="H6" s="2">
        <v>2108.31</v>
      </c>
      <c r="I6" s="3">
        <v>45329</v>
      </c>
      <c r="J6" s="2" t="s">
        <v>16</v>
      </c>
    </row>
    <row r="7" spans="1:10" ht="14.25" customHeight="1" x14ac:dyDescent="0.35">
      <c r="A7" s="2" t="s">
        <v>33</v>
      </c>
      <c r="B7" s="2" t="s">
        <v>34</v>
      </c>
      <c r="C7" s="2">
        <v>38</v>
      </c>
      <c r="D7" s="2" t="s">
        <v>12</v>
      </c>
      <c r="E7" s="2" t="s">
        <v>13</v>
      </c>
      <c r="F7" s="2" t="s">
        <v>35</v>
      </c>
      <c r="G7" s="2" t="s">
        <v>36</v>
      </c>
      <c r="H7" s="2">
        <v>5961.02</v>
      </c>
      <c r="I7" s="3">
        <v>45371</v>
      </c>
      <c r="J7" s="2" t="s">
        <v>16</v>
      </c>
    </row>
    <row r="8" spans="1:10" ht="14.25" customHeight="1" x14ac:dyDescent="0.35">
      <c r="A8" s="2" t="s">
        <v>37</v>
      </c>
      <c r="B8" s="2" t="s">
        <v>38</v>
      </c>
      <c r="C8" s="2">
        <v>56</v>
      </c>
      <c r="D8" s="2" t="s">
        <v>39</v>
      </c>
      <c r="E8" s="2" t="s">
        <v>29</v>
      </c>
      <c r="F8" s="2" t="s">
        <v>14</v>
      </c>
      <c r="G8" s="2" t="s">
        <v>36</v>
      </c>
      <c r="H8" s="2">
        <v>25039.73</v>
      </c>
      <c r="I8" s="3">
        <v>44996</v>
      </c>
      <c r="J8" s="2" t="s">
        <v>16</v>
      </c>
    </row>
    <row r="9" spans="1:10" ht="14.25" customHeight="1" x14ac:dyDescent="0.35">
      <c r="A9" s="2" t="s">
        <v>40</v>
      </c>
      <c r="B9" s="2" t="s">
        <v>41</v>
      </c>
      <c r="C9" s="2">
        <v>36</v>
      </c>
      <c r="D9" s="2" t="s">
        <v>39</v>
      </c>
      <c r="E9" s="2" t="s">
        <v>42</v>
      </c>
      <c r="F9" s="2" t="s">
        <v>35</v>
      </c>
      <c r="G9" s="2" t="s">
        <v>36</v>
      </c>
      <c r="H9" s="2">
        <v>24620.15</v>
      </c>
      <c r="I9" s="3">
        <v>45254</v>
      </c>
      <c r="J9" s="2" t="s">
        <v>16</v>
      </c>
    </row>
    <row r="10" spans="1:10" ht="14.25" customHeight="1" x14ac:dyDescent="0.35">
      <c r="A10" s="2" t="s">
        <v>43</v>
      </c>
      <c r="B10" s="2" t="s">
        <v>44</v>
      </c>
      <c r="C10" s="2">
        <v>40</v>
      </c>
      <c r="D10" s="2" t="s">
        <v>12</v>
      </c>
      <c r="E10" s="2" t="s">
        <v>13</v>
      </c>
      <c r="F10" s="2" t="s">
        <v>25</v>
      </c>
      <c r="G10" s="2" t="s">
        <v>26</v>
      </c>
      <c r="H10" s="2">
        <v>6838.84</v>
      </c>
      <c r="I10" s="3">
        <v>45542</v>
      </c>
      <c r="J10" s="2" t="s">
        <v>16</v>
      </c>
    </row>
    <row r="11" spans="1:10" ht="14.25" customHeight="1" x14ac:dyDescent="0.35">
      <c r="A11" s="2" t="s">
        <v>45</v>
      </c>
      <c r="B11" s="2" t="s">
        <v>46</v>
      </c>
      <c r="C11" s="2">
        <v>28</v>
      </c>
      <c r="D11" s="2" t="s">
        <v>12</v>
      </c>
      <c r="E11" s="2" t="s">
        <v>42</v>
      </c>
      <c r="F11" s="2" t="s">
        <v>25</v>
      </c>
      <c r="G11" s="2" t="s">
        <v>15</v>
      </c>
      <c r="H11" s="2">
        <v>1448.05</v>
      </c>
      <c r="I11" s="3">
        <v>45155</v>
      </c>
      <c r="J11" s="2" t="s">
        <v>16</v>
      </c>
    </row>
    <row r="12" spans="1:10" ht="14.25" customHeight="1" x14ac:dyDescent="0.35">
      <c r="A12" s="2" t="s">
        <v>47</v>
      </c>
      <c r="B12" s="2" t="s">
        <v>48</v>
      </c>
      <c r="C12" s="2">
        <v>28</v>
      </c>
      <c r="D12" s="2" t="s">
        <v>39</v>
      </c>
      <c r="E12" s="2" t="s">
        <v>42</v>
      </c>
      <c r="F12" s="2" t="s">
        <v>49</v>
      </c>
      <c r="G12" s="2" t="s">
        <v>15</v>
      </c>
      <c r="H12" s="2">
        <v>16871.72</v>
      </c>
      <c r="I12" s="3">
        <v>45576</v>
      </c>
      <c r="J12" s="2" t="s">
        <v>16</v>
      </c>
    </row>
    <row r="13" spans="1:10" ht="14.25" customHeight="1" x14ac:dyDescent="0.35">
      <c r="A13" s="2" t="s">
        <v>50</v>
      </c>
      <c r="B13" s="2" t="s">
        <v>51</v>
      </c>
      <c r="C13" s="2">
        <v>41</v>
      </c>
      <c r="D13" s="2" t="s">
        <v>39</v>
      </c>
      <c r="E13" s="2" t="s">
        <v>52</v>
      </c>
      <c r="F13" s="2" t="s">
        <v>19</v>
      </c>
      <c r="G13" s="2" t="s">
        <v>15</v>
      </c>
      <c r="H13" s="2">
        <v>8798.75</v>
      </c>
      <c r="I13" s="3">
        <v>45245</v>
      </c>
      <c r="J13" s="2" t="s">
        <v>16</v>
      </c>
    </row>
    <row r="14" spans="1:10" ht="14.25" customHeight="1" x14ac:dyDescent="0.35">
      <c r="A14" s="2" t="s">
        <v>53</v>
      </c>
      <c r="B14" s="2" t="s">
        <v>54</v>
      </c>
      <c r="C14" s="2">
        <v>53</v>
      </c>
      <c r="D14" s="2" t="s">
        <v>39</v>
      </c>
      <c r="E14" s="2" t="s">
        <v>42</v>
      </c>
      <c r="F14" s="2" t="s">
        <v>55</v>
      </c>
      <c r="G14" s="2" t="s">
        <v>26</v>
      </c>
      <c r="H14" s="2">
        <v>14835.37</v>
      </c>
      <c r="I14" s="3">
        <v>44962</v>
      </c>
      <c r="J14" s="2" t="s">
        <v>16</v>
      </c>
    </row>
    <row r="15" spans="1:10" ht="14.25" customHeight="1" x14ac:dyDescent="0.35">
      <c r="A15" s="2" t="s">
        <v>56</v>
      </c>
      <c r="B15" s="2" t="s">
        <v>57</v>
      </c>
      <c r="C15" s="2">
        <v>57</v>
      </c>
      <c r="D15" s="2" t="s">
        <v>39</v>
      </c>
      <c r="E15" s="2" t="s">
        <v>42</v>
      </c>
      <c r="F15" s="2" t="s">
        <v>19</v>
      </c>
      <c r="G15" s="2" t="s">
        <v>36</v>
      </c>
      <c r="H15" s="2">
        <v>6208.7</v>
      </c>
      <c r="I15" s="3">
        <v>45556</v>
      </c>
      <c r="J15" s="2" t="s">
        <v>16</v>
      </c>
    </row>
    <row r="16" spans="1:10" ht="14.25" customHeight="1" x14ac:dyDescent="0.35">
      <c r="A16" s="2" t="s">
        <v>58</v>
      </c>
      <c r="B16" s="2" t="s">
        <v>59</v>
      </c>
      <c r="C16" s="2">
        <v>41</v>
      </c>
      <c r="D16" s="2" t="s">
        <v>39</v>
      </c>
      <c r="E16" s="2" t="s">
        <v>13</v>
      </c>
      <c r="F16" s="2" t="s">
        <v>25</v>
      </c>
      <c r="G16" s="2" t="s">
        <v>15</v>
      </c>
      <c r="H16" s="2">
        <v>2280.1</v>
      </c>
      <c r="I16" s="3">
        <v>45181</v>
      </c>
      <c r="J16" s="2" t="s">
        <v>16</v>
      </c>
    </row>
    <row r="17" spans="1:10" ht="14.25" customHeight="1" x14ac:dyDescent="0.35">
      <c r="A17" s="2" t="s">
        <v>60</v>
      </c>
      <c r="B17" s="2" t="s">
        <v>61</v>
      </c>
      <c r="C17" s="2">
        <v>20</v>
      </c>
      <c r="D17" s="2" t="s">
        <v>12</v>
      </c>
      <c r="E17" s="2" t="s">
        <v>42</v>
      </c>
      <c r="F17" s="2" t="s">
        <v>25</v>
      </c>
      <c r="G17" s="2" t="s">
        <v>26</v>
      </c>
      <c r="H17" s="2">
        <v>242.82</v>
      </c>
      <c r="I17" s="3">
        <v>45239</v>
      </c>
      <c r="J17" s="2" t="s">
        <v>16</v>
      </c>
    </row>
    <row r="18" spans="1:10" ht="14.25" customHeight="1" x14ac:dyDescent="0.35">
      <c r="A18" s="2" t="s">
        <v>62</v>
      </c>
      <c r="B18" s="2" t="s">
        <v>63</v>
      </c>
      <c r="C18" s="2">
        <v>39</v>
      </c>
      <c r="D18" s="2" t="s">
        <v>39</v>
      </c>
      <c r="E18" s="2" t="s">
        <v>64</v>
      </c>
      <c r="F18" s="2" t="s">
        <v>19</v>
      </c>
      <c r="G18" s="2" t="s">
        <v>26</v>
      </c>
      <c r="H18" s="2">
        <v>8190.24</v>
      </c>
      <c r="I18" s="3">
        <v>45261</v>
      </c>
      <c r="J18" s="2" t="s">
        <v>16</v>
      </c>
    </row>
    <row r="19" spans="1:10" ht="14.25" customHeight="1" x14ac:dyDescent="0.35">
      <c r="A19" s="2" t="s">
        <v>65</v>
      </c>
      <c r="B19" s="2" t="s">
        <v>66</v>
      </c>
      <c r="C19" s="2">
        <v>19</v>
      </c>
      <c r="D19" s="2" t="s">
        <v>39</v>
      </c>
      <c r="E19" s="2" t="s">
        <v>29</v>
      </c>
      <c r="F19" s="2" t="s">
        <v>25</v>
      </c>
      <c r="G19" s="2" t="s">
        <v>20</v>
      </c>
      <c r="H19" s="2">
        <v>1756</v>
      </c>
      <c r="I19" s="3">
        <v>44946</v>
      </c>
      <c r="J19" s="2" t="s">
        <v>16</v>
      </c>
    </row>
    <row r="20" spans="1:10" ht="14.25" customHeight="1" x14ac:dyDescent="0.35">
      <c r="A20" s="2" t="s">
        <v>67</v>
      </c>
      <c r="B20" s="2" t="s">
        <v>68</v>
      </c>
      <c r="C20" s="2">
        <v>41</v>
      </c>
      <c r="D20" s="2" t="s">
        <v>39</v>
      </c>
      <c r="E20" s="2" t="s">
        <v>13</v>
      </c>
      <c r="F20" s="2" t="s">
        <v>35</v>
      </c>
      <c r="G20" s="2" t="s">
        <v>15</v>
      </c>
      <c r="H20" s="2">
        <v>2071.9299999999998</v>
      </c>
      <c r="I20" s="3">
        <v>45224</v>
      </c>
      <c r="J20" s="2" t="s">
        <v>69</v>
      </c>
    </row>
    <row r="21" spans="1:10" ht="14.25" customHeight="1" x14ac:dyDescent="0.35">
      <c r="A21" s="2" t="s">
        <v>70</v>
      </c>
      <c r="B21" s="2" t="s">
        <v>71</v>
      </c>
      <c r="C21" s="2">
        <v>61</v>
      </c>
      <c r="D21" s="2" t="s">
        <v>12</v>
      </c>
      <c r="E21" s="2" t="s">
        <v>29</v>
      </c>
      <c r="F21" s="2" t="s">
        <v>14</v>
      </c>
      <c r="G21" s="2" t="s">
        <v>36</v>
      </c>
      <c r="H21" s="2">
        <v>5732.43</v>
      </c>
      <c r="I21" s="3">
        <v>44947</v>
      </c>
      <c r="J21" s="2" t="s">
        <v>21</v>
      </c>
    </row>
    <row r="22" spans="1:10" ht="14.25" customHeight="1" x14ac:dyDescent="0.35">
      <c r="A22" s="2" t="s">
        <v>72</v>
      </c>
      <c r="B22" s="2" t="s">
        <v>73</v>
      </c>
      <c r="C22" s="2">
        <v>47</v>
      </c>
      <c r="D22" s="2" t="s">
        <v>12</v>
      </c>
      <c r="E22" s="2" t="s">
        <v>74</v>
      </c>
      <c r="F22" s="2" t="s">
        <v>25</v>
      </c>
      <c r="G22" s="2" t="s">
        <v>30</v>
      </c>
      <c r="H22" s="2">
        <v>5835.34</v>
      </c>
      <c r="I22" s="3">
        <v>45404</v>
      </c>
      <c r="J22" s="2" t="s">
        <v>16</v>
      </c>
    </row>
    <row r="23" spans="1:10" ht="14.25" customHeight="1" x14ac:dyDescent="0.35">
      <c r="A23" s="2" t="s">
        <v>75</v>
      </c>
      <c r="B23" s="2" t="s">
        <v>76</v>
      </c>
      <c r="C23" s="2">
        <v>55</v>
      </c>
      <c r="D23" s="2" t="s">
        <v>12</v>
      </c>
      <c r="E23" s="2" t="s">
        <v>13</v>
      </c>
      <c r="F23" s="2" t="s">
        <v>19</v>
      </c>
      <c r="G23" s="2" t="s">
        <v>26</v>
      </c>
      <c r="H23" s="2">
        <v>3207.39</v>
      </c>
      <c r="I23" s="3">
        <v>45398</v>
      </c>
      <c r="J23" s="2" t="s">
        <v>16</v>
      </c>
    </row>
    <row r="24" spans="1:10" ht="14.25" customHeight="1" x14ac:dyDescent="0.35">
      <c r="A24" s="2" t="s">
        <v>77</v>
      </c>
      <c r="B24" s="2" t="s">
        <v>78</v>
      </c>
      <c r="C24" s="2">
        <v>19</v>
      </c>
      <c r="D24" s="2" t="s">
        <v>12</v>
      </c>
      <c r="E24" s="2" t="s">
        <v>42</v>
      </c>
      <c r="F24" s="2" t="s">
        <v>19</v>
      </c>
      <c r="G24" s="2" t="s">
        <v>20</v>
      </c>
      <c r="H24" s="2">
        <v>1414.74</v>
      </c>
      <c r="I24" s="3">
        <v>45604</v>
      </c>
      <c r="J24" s="2" t="s">
        <v>16</v>
      </c>
    </row>
    <row r="25" spans="1:10" ht="14.25" customHeight="1" x14ac:dyDescent="0.35">
      <c r="A25" s="2" t="s">
        <v>79</v>
      </c>
      <c r="B25" s="2" t="s">
        <v>80</v>
      </c>
      <c r="C25" s="2">
        <v>38</v>
      </c>
      <c r="D25" s="2" t="s">
        <v>12</v>
      </c>
      <c r="E25" s="2" t="s">
        <v>64</v>
      </c>
      <c r="F25" s="2" t="s">
        <v>19</v>
      </c>
      <c r="G25" s="2" t="s">
        <v>30</v>
      </c>
      <c r="H25" s="2">
        <v>28995.63</v>
      </c>
      <c r="I25" s="3">
        <v>45396</v>
      </c>
      <c r="J25" s="2" t="s">
        <v>16</v>
      </c>
    </row>
    <row r="26" spans="1:10" ht="14.25" customHeight="1" x14ac:dyDescent="0.35">
      <c r="A26" s="2" t="s">
        <v>81</v>
      </c>
      <c r="B26" s="2" t="s">
        <v>82</v>
      </c>
      <c r="C26" s="2">
        <v>50</v>
      </c>
      <c r="D26" s="2" t="s">
        <v>12</v>
      </c>
      <c r="E26" s="2" t="s">
        <v>29</v>
      </c>
      <c r="F26" s="2" t="s">
        <v>49</v>
      </c>
      <c r="G26" s="2" t="s">
        <v>26</v>
      </c>
      <c r="H26" s="2">
        <v>1411.5</v>
      </c>
      <c r="I26" s="3">
        <v>45275</v>
      </c>
      <c r="J26" s="2" t="s">
        <v>16</v>
      </c>
    </row>
    <row r="27" spans="1:10" ht="14.25" customHeight="1" x14ac:dyDescent="0.35">
      <c r="A27" s="2" t="s">
        <v>83</v>
      </c>
      <c r="B27" s="2" t="s">
        <v>84</v>
      </c>
      <c r="C27" s="2">
        <v>29</v>
      </c>
      <c r="D27" s="2" t="s">
        <v>39</v>
      </c>
      <c r="E27" s="2" t="s">
        <v>13</v>
      </c>
      <c r="F27" s="2" t="s">
        <v>35</v>
      </c>
      <c r="G27" s="2" t="s">
        <v>20</v>
      </c>
      <c r="H27" s="2">
        <v>4319.72</v>
      </c>
      <c r="I27" s="3">
        <v>45516</v>
      </c>
      <c r="J27" s="2" t="s">
        <v>21</v>
      </c>
    </row>
    <row r="28" spans="1:10" ht="14.25" customHeight="1" x14ac:dyDescent="0.35">
      <c r="A28" s="2" t="s">
        <v>85</v>
      </c>
      <c r="B28" s="2" t="s">
        <v>86</v>
      </c>
      <c r="C28" s="2">
        <v>39</v>
      </c>
      <c r="D28" s="2" t="s">
        <v>12</v>
      </c>
      <c r="E28" s="2" t="s">
        <v>64</v>
      </c>
      <c r="F28" s="2" t="s">
        <v>35</v>
      </c>
      <c r="G28" s="2" t="s">
        <v>15</v>
      </c>
      <c r="H28" s="2">
        <v>3636.54</v>
      </c>
      <c r="I28" s="3">
        <v>45312</v>
      </c>
      <c r="J28" s="2" t="s">
        <v>16</v>
      </c>
    </row>
    <row r="29" spans="1:10" ht="14.25" customHeight="1" x14ac:dyDescent="0.35">
      <c r="A29" s="2" t="s">
        <v>87</v>
      </c>
      <c r="B29" s="2" t="s">
        <v>88</v>
      </c>
      <c r="C29" s="2">
        <v>61</v>
      </c>
      <c r="D29" s="2" t="s">
        <v>12</v>
      </c>
      <c r="E29" s="2" t="s">
        <v>29</v>
      </c>
      <c r="F29" s="2" t="s">
        <v>49</v>
      </c>
      <c r="G29" s="2" t="s">
        <v>20</v>
      </c>
      <c r="H29" s="2">
        <v>20124.400000000001</v>
      </c>
      <c r="I29" s="3">
        <v>45472</v>
      </c>
      <c r="J29" s="2" t="s">
        <v>69</v>
      </c>
    </row>
    <row r="30" spans="1:10" ht="14.25" customHeight="1" x14ac:dyDescent="0.35">
      <c r="A30" s="2" t="s">
        <v>89</v>
      </c>
      <c r="B30" s="2" t="s">
        <v>90</v>
      </c>
      <c r="C30" s="2">
        <v>42</v>
      </c>
      <c r="D30" s="2" t="s">
        <v>39</v>
      </c>
      <c r="E30" s="2" t="s">
        <v>74</v>
      </c>
      <c r="F30" s="2" t="s">
        <v>35</v>
      </c>
      <c r="G30" s="2" t="s">
        <v>26</v>
      </c>
      <c r="H30" s="2">
        <v>5277.39</v>
      </c>
      <c r="I30" s="3">
        <v>45372</v>
      </c>
      <c r="J30" s="2" t="s">
        <v>21</v>
      </c>
    </row>
    <row r="31" spans="1:10" ht="14.25" customHeight="1" x14ac:dyDescent="0.35">
      <c r="A31" s="2" t="s">
        <v>91</v>
      </c>
      <c r="B31" s="2" t="s">
        <v>92</v>
      </c>
      <c r="C31" s="2">
        <v>44</v>
      </c>
      <c r="D31" s="2" t="s">
        <v>12</v>
      </c>
      <c r="E31" s="2" t="s">
        <v>93</v>
      </c>
      <c r="F31" s="2" t="s">
        <v>49</v>
      </c>
      <c r="G31" s="2" t="s">
        <v>15</v>
      </c>
      <c r="H31" s="2">
        <v>1324.39</v>
      </c>
      <c r="I31" s="3">
        <v>45025</v>
      </c>
      <c r="J31" s="2" t="s">
        <v>69</v>
      </c>
    </row>
    <row r="32" spans="1:10" ht="14.25" customHeight="1" x14ac:dyDescent="0.35">
      <c r="A32" s="2" t="s">
        <v>94</v>
      </c>
      <c r="B32" s="2" t="s">
        <v>95</v>
      </c>
      <c r="C32" s="2">
        <v>59</v>
      </c>
      <c r="D32" s="2" t="s">
        <v>39</v>
      </c>
      <c r="E32" s="2" t="s">
        <v>24</v>
      </c>
      <c r="F32" s="2" t="s">
        <v>35</v>
      </c>
      <c r="G32" s="2" t="s">
        <v>36</v>
      </c>
      <c r="H32" s="2">
        <v>103.14</v>
      </c>
      <c r="I32" s="3">
        <v>45581</v>
      </c>
      <c r="J32" s="2" t="s">
        <v>16</v>
      </c>
    </row>
    <row r="33" spans="1:10" ht="14.25" customHeight="1" x14ac:dyDescent="0.35">
      <c r="A33" s="2" t="s">
        <v>96</v>
      </c>
      <c r="B33" s="2" t="s">
        <v>97</v>
      </c>
      <c r="C33" s="2">
        <v>45</v>
      </c>
      <c r="D33" s="2" t="s">
        <v>39</v>
      </c>
      <c r="E33" s="2" t="s">
        <v>24</v>
      </c>
      <c r="F33" s="2" t="s">
        <v>49</v>
      </c>
      <c r="G33" s="2" t="s">
        <v>20</v>
      </c>
      <c r="H33" s="2">
        <v>12799.53</v>
      </c>
      <c r="I33" s="3">
        <v>44981</v>
      </c>
      <c r="J33" s="2" t="s">
        <v>16</v>
      </c>
    </row>
    <row r="34" spans="1:10" ht="14.25" customHeight="1" x14ac:dyDescent="0.35">
      <c r="A34" s="2" t="s">
        <v>98</v>
      </c>
      <c r="B34" s="2" t="s">
        <v>99</v>
      </c>
      <c r="C34" s="2">
        <v>33</v>
      </c>
      <c r="D34" s="2" t="s">
        <v>12</v>
      </c>
      <c r="E34" s="2" t="s">
        <v>74</v>
      </c>
      <c r="F34" s="2" t="s">
        <v>49</v>
      </c>
      <c r="G34" s="2" t="s">
        <v>30</v>
      </c>
      <c r="H34" s="2">
        <v>12535.17</v>
      </c>
      <c r="I34" s="3">
        <v>44929</v>
      </c>
      <c r="J34" s="2" t="s">
        <v>16</v>
      </c>
    </row>
    <row r="35" spans="1:10" ht="14.25" customHeight="1" x14ac:dyDescent="0.35">
      <c r="A35" s="2" t="s">
        <v>100</v>
      </c>
      <c r="B35" s="2" t="s">
        <v>101</v>
      </c>
      <c r="C35" s="2">
        <v>32</v>
      </c>
      <c r="D35" s="2" t="s">
        <v>39</v>
      </c>
      <c r="E35" s="2" t="s">
        <v>93</v>
      </c>
      <c r="F35" s="2" t="s">
        <v>35</v>
      </c>
      <c r="G35" s="2" t="s">
        <v>15</v>
      </c>
      <c r="H35" s="2">
        <v>5409.13</v>
      </c>
      <c r="I35" s="3">
        <v>45258</v>
      </c>
      <c r="J35" s="2" t="s">
        <v>16</v>
      </c>
    </row>
    <row r="36" spans="1:10" ht="14.25" customHeight="1" x14ac:dyDescent="0.35">
      <c r="A36" s="2" t="s">
        <v>102</v>
      </c>
      <c r="B36" s="2" t="s">
        <v>103</v>
      </c>
      <c r="C36" s="2">
        <v>64</v>
      </c>
      <c r="D36" s="2" t="s">
        <v>39</v>
      </c>
      <c r="E36" s="2" t="s">
        <v>52</v>
      </c>
      <c r="F36" s="2" t="s">
        <v>49</v>
      </c>
      <c r="G36" s="2" t="s">
        <v>15</v>
      </c>
      <c r="H36" s="2">
        <v>1350.27</v>
      </c>
      <c r="I36" s="3">
        <v>45361</v>
      </c>
      <c r="J36" s="2" t="s">
        <v>16</v>
      </c>
    </row>
    <row r="37" spans="1:10" ht="14.25" customHeight="1" x14ac:dyDescent="0.35">
      <c r="A37" s="2" t="s">
        <v>104</v>
      </c>
      <c r="B37" s="2" t="s">
        <v>105</v>
      </c>
      <c r="C37" s="2">
        <v>61</v>
      </c>
      <c r="D37" s="2" t="s">
        <v>39</v>
      </c>
      <c r="E37" s="2" t="s">
        <v>93</v>
      </c>
      <c r="F37" s="2" t="s">
        <v>35</v>
      </c>
      <c r="G37" s="2" t="s">
        <v>36</v>
      </c>
      <c r="H37" s="2">
        <v>4646.32</v>
      </c>
      <c r="I37" s="3">
        <v>45412</v>
      </c>
      <c r="J37" s="2" t="s">
        <v>16</v>
      </c>
    </row>
    <row r="38" spans="1:10" ht="14.25" customHeight="1" x14ac:dyDescent="0.35">
      <c r="A38" s="2" t="s">
        <v>106</v>
      </c>
      <c r="B38" s="2" t="s">
        <v>107</v>
      </c>
      <c r="C38" s="2">
        <v>20</v>
      </c>
      <c r="D38" s="2" t="s">
        <v>39</v>
      </c>
      <c r="E38" s="2" t="s">
        <v>52</v>
      </c>
      <c r="F38" s="2" t="s">
        <v>49</v>
      </c>
      <c r="G38" s="2" t="s">
        <v>20</v>
      </c>
      <c r="H38" s="2">
        <v>8913.11</v>
      </c>
      <c r="I38" s="3">
        <v>45145</v>
      </c>
      <c r="J38" s="2" t="s">
        <v>16</v>
      </c>
    </row>
    <row r="39" spans="1:10" ht="14.25" customHeight="1" x14ac:dyDescent="0.35">
      <c r="A39" s="2" t="s">
        <v>108</v>
      </c>
      <c r="B39" s="2" t="s">
        <v>109</v>
      </c>
      <c r="C39" s="2">
        <v>54</v>
      </c>
      <c r="D39" s="2" t="s">
        <v>12</v>
      </c>
      <c r="E39" s="2" t="s">
        <v>13</v>
      </c>
      <c r="F39" s="2" t="s">
        <v>19</v>
      </c>
      <c r="G39" s="2" t="s">
        <v>30</v>
      </c>
      <c r="H39" s="2">
        <v>12172.03</v>
      </c>
      <c r="I39" s="3">
        <v>45137</v>
      </c>
      <c r="J39" s="2" t="s">
        <v>16</v>
      </c>
    </row>
    <row r="40" spans="1:10" ht="14.25" customHeight="1" x14ac:dyDescent="0.35">
      <c r="A40" s="2" t="s">
        <v>110</v>
      </c>
      <c r="B40" s="2" t="s">
        <v>111</v>
      </c>
      <c r="C40" s="2">
        <v>24</v>
      </c>
      <c r="D40" s="2" t="s">
        <v>39</v>
      </c>
      <c r="E40" s="2" t="s">
        <v>52</v>
      </c>
      <c r="F40" s="2" t="s">
        <v>55</v>
      </c>
      <c r="G40" s="2" t="s">
        <v>36</v>
      </c>
      <c r="H40" s="2">
        <v>814.7</v>
      </c>
      <c r="I40" s="3">
        <v>45422</v>
      </c>
      <c r="J40" s="2" t="s">
        <v>16</v>
      </c>
    </row>
    <row r="41" spans="1:10" ht="14.25" customHeight="1" x14ac:dyDescent="0.35">
      <c r="A41" s="2" t="s">
        <v>112</v>
      </c>
      <c r="B41" s="2" t="s">
        <v>113</v>
      </c>
      <c r="C41" s="2">
        <v>38</v>
      </c>
      <c r="D41" s="2" t="s">
        <v>12</v>
      </c>
      <c r="E41" s="2" t="s">
        <v>24</v>
      </c>
      <c r="F41" s="2" t="s">
        <v>35</v>
      </c>
      <c r="G41" s="2" t="s">
        <v>20</v>
      </c>
      <c r="H41" s="2">
        <v>8126.23</v>
      </c>
      <c r="I41" s="3">
        <v>45587</v>
      </c>
      <c r="J41" s="2" t="s">
        <v>21</v>
      </c>
    </row>
    <row r="42" spans="1:10" ht="14.25" customHeight="1" x14ac:dyDescent="0.35">
      <c r="A42" s="2" t="s">
        <v>114</v>
      </c>
      <c r="B42" s="2" t="s">
        <v>115</v>
      </c>
      <c r="C42" s="2">
        <v>26</v>
      </c>
      <c r="D42" s="2" t="s">
        <v>39</v>
      </c>
      <c r="E42" s="2" t="s">
        <v>24</v>
      </c>
      <c r="F42" s="2" t="s">
        <v>49</v>
      </c>
      <c r="G42" s="2" t="s">
        <v>30</v>
      </c>
      <c r="H42" s="2">
        <v>3231.35</v>
      </c>
      <c r="I42" s="3">
        <v>45158</v>
      </c>
      <c r="J42" s="2" t="s">
        <v>16</v>
      </c>
    </row>
    <row r="43" spans="1:10" ht="14.25" customHeight="1" x14ac:dyDescent="0.35">
      <c r="A43" s="2" t="s">
        <v>116</v>
      </c>
      <c r="B43" s="2" t="s">
        <v>117</v>
      </c>
      <c r="C43" s="2">
        <v>56</v>
      </c>
      <c r="D43" s="2" t="s">
        <v>39</v>
      </c>
      <c r="E43" s="2" t="s">
        <v>64</v>
      </c>
      <c r="F43" s="2" t="s">
        <v>19</v>
      </c>
      <c r="G43" s="2" t="s">
        <v>30</v>
      </c>
      <c r="H43" s="2">
        <v>9604.16</v>
      </c>
      <c r="I43" s="3">
        <v>45526</v>
      </c>
      <c r="J43" s="2" t="s">
        <v>16</v>
      </c>
    </row>
    <row r="44" spans="1:10" ht="14.25" customHeight="1" x14ac:dyDescent="0.35">
      <c r="A44" s="2" t="s">
        <v>118</v>
      </c>
      <c r="B44" s="2" t="s">
        <v>119</v>
      </c>
      <c r="C44" s="2">
        <v>35</v>
      </c>
      <c r="D44" s="2" t="s">
        <v>39</v>
      </c>
      <c r="E44" s="2" t="s">
        <v>52</v>
      </c>
      <c r="F44" s="2" t="s">
        <v>55</v>
      </c>
      <c r="G44" s="2" t="s">
        <v>26</v>
      </c>
      <c r="H44" s="2">
        <v>10445.219999999999</v>
      </c>
      <c r="I44" s="3">
        <v>45649</v>
      </c>
      <c r="J44" s="2" t="s">
        <v>16</v>
      </c>
    </row>
    <row r="45" spans="1:10" ht="14.25" customHeight="1" x14ac:dyDescent="0.35">
      <c r="A45" s="2" t="s">
        <v>120</v>
      </c>
      <c r="B45" s="2" t="s">
        <v>121</v>
      </c>
      <c r="C45" s="2">
        <v>21</v>
      </c>
      <c r="D45" s="2" t="s">
        <v>12</v>
      </c>
      <c r="E45" s="2" t="s">
        <v>64</v>
      </c>
      <c r="F45" s="2" t="s">
        <v>49</v>
      </c>
      <c r="G45" s="2" t="s">
        <v>30</v>
      </c>
      <c r="H45" s="2">
        <v>24146.76</v>
      </c>
      <c r="I45" s="3">
        <v>45074</v>
      </c>
      <c r="J45" s="2" t="s">
        <v>16</v>
      </c>
    </row>
    <row r="46" spans="1:10" ht="14.25" customHeight="1" x14ac:dyDescent="0.35">
      <c r="A46" s="2" t="s">
        <v>122</v>
      </c>
      <c r="B46" s="2" t="s">
        <v>123</v>
      </c>
      <c r="C46" s="2">
        <v>42</v>
      </c>
      <c r="D46" s="2" t="s">
        <v>12</v>
      </c>
      <c r="E46" s="2" t="s">
        <v>24</v>
      </c>
      <c r="F46" s="2" t="s">
        <v>55</v>
      </c>
      <c r="G46" s="2" t="s">
        <v>20</v>
      </c>
      <c r="H46" s="2">
        <v>5282.74</v>
      </c>
      <c r="I46" s="3">
        <v>45133</v>
      </c>
      <c r="J46" s="2" t="s">
        <v>21</v>
      </c>
    </row>
    <row r="47" spans="1:10" ht="14.25" customHeight="1" x14ac:dyDescent="0.35">
      <c r="A47" s="2" t="s">
        <v>124</v>
      </c>
      <c r="B47" s="2" t="s">
        <v>125</v>
      </c>
      <c r="C47" s="2">
        <v>31</v>
      </c>
      <c r="D47" s="2" t="s">
        <v>12</v>
      </c>
      <c r="E47" s="2" t="s">
        <v>29</v>
      </c>
      <c r="F47" s="2" t="s">
        <v>35</v>
      </c>
      <c r="G47" s="2" t="s">
        <v>36</v>
      </c>
      <c r="H47" s="2">
        <v>7713.05</v>
      </c>
      <c r="I47" s="3">
        <v>45286</v>
      </c>
      <c r="J47" s="2" t="s">
        <v>16</v>
      </c>
    </row>
    <row r="48" spans="1:10" ht="14.25" customHeight="1" x14ac:dyDescent="0.35">
      <c r="A48" s="2" t="s">
        <v>126</v>
      </c>
      <c r="B48" s="2" t="s">
        <v>127</v>
      </c>
      <c r="C48" s="2">
        <v>26</v>
      </c>
      <c r="D48" s="2" t="s">
        <v>39</v>
      </c>
      <c r="E48" s="2" t="s">
        <v>29</v>
      </c>
      <c r="F48" s="2" t="s">
        <v>55</v>
      </c>
      <c r="G48" s="2" t="s">
        <v>36</v>
      </c>
      <c r="H48" s="2">
        <v>3122.69</v>
      </c>
      <c r="I48" s="3">
        <v>45345</v>
      </c>
      <c r="J48" s="2" t="s">
        <v>16</v>
      </c>
    </row>
    <row r="49" spans="1:10" ht="14.25" customHeight="1" x14ac:dyDescent="0.35">
      <c r="A49" s="2" t="s">
        <v>128</v>
      </c>
      <c r="B49" s="2" t="s">
        <v>129</v>
      </c>
      <c r="C49" s="2">
        <v>43</v>
      </c>
      <c r="D49" s="2" t="s">
        <v>39</v>
      </c>
      <c r="E49" s="2" t="s">
        <v>93</v>
      </c>
      <c r="F49" s="2" t="s">
        <v>14</v>
      </c>
      <c r="G49" s="2" t="s">
        <v>26</v>
      </c>
      <c r="H49" s="2">
        <v>3376.53</v>
      </c>
      <c r="I49" s="3">
        <v>45343</v>
      </c>
      <c r="J49" s="2" t="s">
        <v>16</v>
      </c>
    </row>
    <row r="50" spans="1:10" ht="14.25" customHeight="1" x14ac:dyDescent="0.35">
      <c r="A50" s="2" t="s">
        <v>130</v>
      </c>
      <c r="B50" s="2" t="s">
        <v>131</v>
      </c>
      <c r="C50" s="2">
        <v>19</v>
      </c>
      <c r="D50" s="2" t="s">
        <v>39</v>
      </c>
      <c r="E50" s="2" t="s">
        <v>93</v>
      </c>
      <c r="F50" s="2" t="s">
        <v>25</v>
      </c>
      <c r="G50" s="2" t="s">
        <v>20</v>
      </c>
      <c r="H50" s="2">
        <v>471.27</v>
      </c>
      <c r="I50" s="3">
        <v>45622</v>
      </c>
      <c r="J50" s="2" t="s">
        <v>21</v>
      </c>
    </row>
    <row r="51" spans="1:10" ht="14.25" customHeight="1" x14ac:dyDescent="0.35">
      <c r="A51" s="2" t="s">
        <v>132</v>
      </c>
      <c r="B51" s="2" t="s">
        <v>133</v>
      </c>
      <c r="C51" s="2">
        <v>37</v>
      </c>
      <c r="D51" s="2" t="s">
        <v>39</v>
      </c>
      <c r="E51" s="2" t="s">
        <v>93</v>
      </c>
      <c r="F51" s="2" t="s">
        <v>14</v>
      </c>
      <c r="G51" s="2" t="s">
        <v>30</v>
      </c>
      <c r="H51" s="2">
        <v>3369.69</v>
      </c>
      <c r="I51" s="3">
        <v>45479</v>
      </c>
      <c r="J51" s="2" t="s">
        <v>16</v>
      </c>
    </row>
    <row r="52" spans="1:10" ht="14.25" customHeight="1" x14ac:dyDescent="0.35">
      <c r="A52" s="2" t="s">
        <v>134</v>
      </c>
      <c r="B52" s="2" t="s">
        <v>135</v>
      </c>
      <c r="C52" s="2">
        <v>45</v>
      </c>
      <c r="D52" s="2" t="s">
        <v>12</v>
      </c>
      <c r="E52" s="2" t="s">
        <v>52</v>
      </c>
      <c r="F52" s="2" t="s">
        <v>35</v>
      </c>
      <c r="G52" s="2" t="s">
        <v>26</v>
      </c>
      <c r="H52" s="2">
        <v>659.57</v>
      </c>
      <c r="I52" s="3">
        <v>45108</v>
      </c>
      <c r="J52" s="2" t="s">
        <v>16</v>
      </c>
    </row>
    <row r="53" spans="1:10" ht="14.25" customHeight="1" x14ac:dyDescent="0.35">
      <c r="A53" s="2" t="s">
        <v>136</v>
      </c>
      <c r="B53" s="2" t="s">
        <v>137</v>
      </c>
      <c r="C53" s="2">
        <v>64</v>
      </c>
      <c r="D53" s="2" t="s">
        <v>39</v>
      </c>
      <c r="E53" s="2" t="s">
        <v>93</v>
      </c>
      <c r="F53" s="2" t="s">
        <v>35</v>
      </c>
      <c r="G53" s="2" t="s">
        <v>15</v>
      </c>
      <c r="H53" s="2">
        <v>33219</v>
      </c>
      <c r="I53" s="3">
        <v>45482</v>
      </c>
      <c r="J53" s="2" t="s">
        <v>16</v>
      </c>
    </row>
    <row r="54" spans="1:10" ht="14.25" customHeight="1" x14ac:dyDescent="0.35">
      <c r="A54" s="2" t="s">
        <v>138</v>
      </c>
      <c r="B54" s="2" t="s">
        <v>139</v>
      </c>
      <c r="C54" s="2">
        <v>24</v>
      </c>
      <c r="D54" s="2" t="s">
        <v>12</v>
      </c>
      <c r="E54" s="2" t="s">
        <v>52</v>
      </c>
      <c r="F54" s="2" t="s">
        <v>55</v>
      </c>
      <c r="G54" s="2" t="s">
        <v>20</v>
      </c>
      <c r="H54" s="2">
        <v>9788.66</v>
      </c>
      <c r="I54" s="3">
        <v>45136</v>
      </c>
      <c r="J54" s="2" t="s">
        <v>16</v>
      </c>
    </row>
    <row r="55" spans="1:10" ht="14.25" customHeight="1" x14ac:dyDescent="0.35">
      <c r="A55" s="2" t="s">
        <v>140</v>
      </c>
      <c r="B55" s="2" t="s">
        <v>141</v>
      </c>
      <c r="C55" s="2">
        <v>61</v>
      </c>
      <c r="D55" s="2" t="s">
        <v>39</v>
      </c>
      <c r="E55" s="2" t="s">
        <v>52</v>
      </c>
      <c r="F55" s="2" t="s">
        <v>19</v>
      </c>
      <c r="G55" s="2" t="s">
        <v>26</v>
      </c>
      <c r="H55" s="2">
        <v>1901.3</v>
      </c>
      <c r="I55" s="3">
        <v>45176</v>
      </c>
      <c r="J55" s="2" t="s">
        <v>16</v>
      </c>
    </row>
    <row r="56" spans="1:10" ht="14.25" customHeight="1" x14ac:dyDescent="0.35">
      <c r="A56" s="2" t="s">
        <v>142</v>
      </c>
      <c r="B56" s="2" t="s">
        <v>143</v>
      </c>
      <c r="C56" s="2">
        <v>25</v>
      </c>
      <c r="D56" s="2" t="s">
        <v>12</v>
      </c>
      <c r="E56" s="2" t="s">
        <v>42</v>
      </c>
      <c r="F56" s="2" t="s">
        <v>49</v>
      </c>
      <c r="G56" s="2" t="s">
        <v>36</v>
      </c>
      <c r="H56" s="2">
        <v>1241.6600000000001</v>
      </c>
      <c r="I56" s="3">
        <v>45438</v>
      </c>
      <c r="J56" s="2" t="s">
        <v>21</v>
      </c>
    </row>
    <row r="57" spans="1:10" ht="14.25" customHeight="1" x14ac:dyDescent="0.35">
      <c r="A57" s="2" t="s">
        <v>144</v>
      </c>
      <c r="B57" s="2" t="s">
        <v>145</v>
      </c>
      <c r="C57" s="2">
        <v>64</v>
      </c>
      <c r="D57" s="2" t="s">
        <v>12</v>
      </c>
      <c r="E57" s="2" t="s">
        <v>42</v>
      </c>
      <c r="F57" s="2" t="s">
        <v>25</v>
      </c>
      <c r="G57" s="2" t="s">
        <v>26</v>
      </c>
      <c r="H57" s="2">
        <v>4622.3</v>
      </c>
      <c r="I57" s="3">
        <v>45522</v>
      </c>
      <c r="J57" s="2" t="s">
        <v>16</v>
      </c>
    </row>
    <row r="58" spans="1:10" ht="14.25" customHeight="1" x14ac:dyDescent="0.35">
      <c r="A58" s="2" t="s">
        <v>146</v>
      </c>
      <c r="B58" s="2" t="s">
        <v>147</v>
      </c>
      <c r="C58" s="2">
        <v>52</v>
      </c>
      <c r="D58" s="2" t="s">
        <v>39</v>
      </c>
      <c r="E58" s="2" t="s">
        <v>52</v>
      </c>
      <c r="F58" s="2" t="s">
        <v>49</v>
      </c>
      <c r="G58" s="2" t="s">
        <v>15</v>
      </c>
      <c r="H58" s="2">
        <v>3676.6</v>
      </c>
      <c r="I58" s="3">
        <v>45065</v>
      </c>
      <c r="J58" s="2" t="s">
        <v>16</v>
      </c>
    </row>
    <row r="59" spans="1:10" ht="14.25" customHeight="1" x14ac:dyDescent="0.35">
      <c r="A59" s="2" t="s">
        <v>148</v>
      </c>
      <c r="B59" s="2" t="s">
        <v>149</v>
      </c>
      <c r="C59" s="2">
        <v>31</v>
      </c>
      <c r="D59" s="2" t="s">
        <v>39</v>
      </c>
      <c r="E59" s="2" t="s">
        <v>29</v>
      </c>
      <c r="F59" s="2" t="s">
        <v>19</v>
      </c>
      <c r="G59" s="2" t="s">
        <v>20</v>
      </c>
      <c r="H59" s="2">
        <v>3274.7</v>
      </c>
      <c r="I59" s="3">
        <v>45157</v>
      </c>
      <c r="J59" s="2" t="s">
        <v>21</v>
      </c>
    </row>
    <row r="60" spans="1:10" ht="14.25" customHeight="1" x14ac:dyDescent="0.35">
      <c r="A60" s="2" t="s">
        <v>150</v>
      </c>
      <c r="B60" s="2" t="s">
        <v>151</v>
      </c>
      <c r="C60" s="2">
        <v>34</v>
      </c>
      <c r="D60" s="2" t="s">
        <v>12</v>
      </c>
      <c r="E60" s="2" t="s">
        <v>64</v>
      </c>
      <c r="F60" s="2" t="s">
        <v>35</v>
      </c>
      <c r="G60" s="2" t="s">
        <v>26</v>
      </c>
      <c r="H60" s="2">
        <v>6314.8</v>
      </c>
      <c r="I60" s="3">
        <v>44938</v>
      </c>
      <c r="J60" s="2" t="s">
        <v>16</v>
      </c>
    </row>
    <row r="61" spans="1:10" ht="14.25" customHeight="1" x14ac:dyDescent="0.35">
      <c r="A61" s="2" t="s">
        <v>152</v>
      </c>
      <c r="B61" s="2" t="s">
        <v>153</v>
      </c>
      <c r="C61" s="2">
        <v>53</v>
      </c>
      <c r="D61" s="2" t="s">
        <v>39</v>
      </c>
      <c r="E61" s="2" t="s">
        <v>24</v>
      </c>
      <c r="F61" s="2" t="s">
        <v>25</v>
      </c>
      <c r="G61" s="2" t="s">
        <v>30</v>
      </c>
      <c r="H61" s="2">
        <v>24403.98</v>
      </c>
      <c r="I61" s="3">
        <v>45199</v>
      </c>
      <c r="J61" s="2" t="s">
        <v>16</v>
      </c>
    </row>
    <row r="62" spans="1:10" ht="14.25" customHeight="1" x14ac:dyDescent="0.35">
      <c r="A62" s="2" t="s">
        <v>154</v>
      </c>
      <c r="B62" s="2" t="s">
        <v>155</v>
      </c>
      <c r="C62" s="2">
        <v>57</v>
      </c>
      <c r="D62" s="2" t="s">
        <v>39</v>
      </c>
      <c r="E62" s="2" t="s">
        <v>24</v>
      </c>
      <c r="F62" s="2" t="s">
        <v>14</v>
      </c>
      <c r="G62" s="2" t="s">
        <v>20</v>
      </c>
      <c r="H62" s="2">
        <v>8394.4599999999991</v>
      </c>
      <c r="I62" s="3">
        <v>45414</v>
      </c>
      <c r="J62" s="2" t="s">
        <v>16</v>
      </c>
    </row>
    <row r="63" spans="1:10" ht="14.25" customHeight="1" x14ac:dyDescent="0.35">
      <c r="A63" s="2" t="s">
        <v>156</v>
      </c>
      <c r="B63" s="2" t="s">
        <v>157</v>
      </c>
      <c r="C63" s="2">
        <v>21</v>
      </c>
      <c r="D63" s="2" t="s">
        <v>12</v>
      </c>
      <c r="E63" s="2" t="s">
        <v>13</v>
      </c>
      <c r="F63" s="2" t="s">
        <v>35</v>
      </c>
      <c r="G63" s="2" t="s">
        <v>26</v>
      </c>
      <c r="H63" s="2">
        <v>7365.38</v>
      </c>
      <c r="I63" s="3">
        <v>45016</v>
      </c>
      <c r="J63" s="2" t="s">
        <v>16</v>
      </c>
    </row>
    <row r="64" spans="1:10" ht="14.25" customHeight="1" x14ac:dyDescent="0.35">
      <c r="A64" s="2" t="s">
        <v>158</v>
      </c>
      <c r="B64" s="2" t="s">
        <v>159</v>
      </c>
      <c r="C64" s="2">
        <v>19</v>
      </c>
      <c r="D64" s="2" t="s">
        <v>12</v>
      </c>
      <c r="E64" s="2" t="s">
        <v>74</v>
      </c>
      <c r="F64" s="2" t="s">
        <v>35</v>
      </c>
      <c r="G64" s="2" t="s">
        <v>26</v>
      </c>
      <c r="H64" s="2">
        <v>16427.28</v>
      </c>
      <c r="I64" s="3">
        <v>44951</v>
      </c>
      <c r="J64" s="2" t="s">
        <v>16</v>
      </c>
    </row>
    <row r="65" spans="1:10" ht="14.25" customHeight="1" x14ac:dyDescent="0.35">
      <c r="A65" s="2" t="s">
        <v>160</v>
      </c>
      <c r="B65" s="2" t="s">
        <v>161</v>
      </c>
      <c r="C65" s="2">
        <v>23</v>
      </c>
      <c r="D65" s="2" t="s">
        <v>12</v>
      </c>
      <c r="E65" s="2" t="s">
        <v>42</v>
      </c>
      <c r="F65" s="2" t="s">
        <v>55</v>
      </c>
      <c r="G65" s="2" t="s">
        <v>20</v>
      </c>
      <c r="H65" s="2">
        <v>40.33</v>
      </c>
      <c r="I65" s="3">
        <v>45464</v>
      </c>
      <c r="J65" s="2" t="s">
        <v>16</v>
      </c>
    </row>
    <row r="66" spans="1:10" ht="14.25" customHeight="1" x14ac:dyDescent="0.35">
      <c r="A66" s="2" t="s">
        <v>162</v>
      </c>
      <c r="B66" s="2" t="s">
        <v>163</v>
      </c>
      <c r="C66" s="2">
        <v>59</v>
      </c>
      <c r="D66" s="2" t="s">
        <v>12</v>
      </c>
      <c r="E66" s="2" t="s">
        <v>52</v>
      </c>
      <c r="F66" s="2" t="s">
        <v>19</v>
      </c>
      <c r="G66" s="2" t="s">
        <v>36</v>
      </c>
      <c r="H66" s="2">
        <v>2198.81</v>
      </c>
      <c r="I66" s="3">
        <v>45591</v>
      </c>
      <c r="J66" s="2" t="s">
        <v>16</v>
      </c>
    </row>
    <row r="67" spans="1:10" ht="14.25" customHeight="1" x14ac:dyDescent="0.35">
      <c r="A67" s="2" t="s">
        <v>164</v>
      </c>
      <c r="B67" s="2" t="s">
        <v>165</v>
      </c>
      <c r="C67" s="2">
        <v>21</v>
      </c>
      <c r="D67" s="2" t="s">
        <v>39</v>
      </c>
      <c r="E67" s="2" t="s">
        <v>74</v>
      </c>
      <c r="F67" s="2" t="s">
        <v>55</v>
      </c>
      <c r="G67" s="2" t="s">
        <v>30</v>
      </c>
      <c r="H67" s="2">
        <v>6855.48</v>
      </c>
      <c r="I67" s="3">
        <v>45498</v>
      </c>
      <c r="J67" s="2" t="s">
        <v>16</v>
      </c>
    </row>
    <row r="68" spans="1:10" ht="14.25" customHeight="1" x14ac:dyDescent="0.35">
      <c r="A68" s="2" t="s">
        <v>166</v>
      </c>
      <c r="B68" s="2" t="s">
        <v>167</v>
      </c>
      <c r="C68" s="2">
        <v>46</v>
      </c>
      <c r="D68" s="2" t="s">
        <v>12</v>
      </c>
      <c r="E68" s="2" t="s">
        <v>42</v>
      </c>
      <c r="F68" s="2" t="s">
        <v>55</v>
      </c>
      <c r="G68" s="2" t="s">
        <v>20</v>
      </c>
      <c r="H68" s="2">
        <v>12218.28</v>
      </c>
      <c r="I68" s="3">
        <v>44986</v>
      </c>
      <c r="J68" s="2" t="s">
        <v>69</v>
      </c>
    </row>
    <row r="69" spans="1:10" ht="14.25" customHeight="1" x14ac:dyDescent="0.35">
      <c r="A69" s="2" t="s">
        <v>168</v>
      </c>
      <c r="B69" s="2" t="s">
        <v>169</v>
      </c>
      <c r="C69" s="2">
        <v>35</v>
      </c>
      <c r="D69" s="2" t="s">
        <v>12</v>
      </c>
      <c r="E69" s="2" t="s">
        <v>13</v>
      </c>
      <c r="F69" s="2" t="s">
        <v>49</v>
      </c>
      <c r="G69" s="2" t="s">
        <v>30</v>
      </c>
      <c r="H69" s="2">
        <v>6636.43</v>
      </c>
      <c r="I69" s="3">
        <v>45097</v>
      </c>
      <c r="J69" s="2" t="s">
        <v>16</v>
      </c>
    </row>
    <row r="70" spans="1:10" ht="14.25" customHeight="1" x14ac:dyDescent="0.35">
      <c r="A70" s="2" t="s">
        <v>170</v>
      </c>
      <c r="B70" s="2" t="s">
        <v>171</v>
      </c>
      <c r="C70" s="2">
        <v>43</v>
      </c>
      <c r="D70" s="2" t="s">
        <v>12</v>
      </c>
      <c r="E70" s="2" t="s">
        <v>24</v>
      </c>
      <c r="F70" s="2" t="s">
        <v>35</v>
      </c>
      <c r="G70" s="2" t="s">
        <v>30</v>
      </c>
      <c r="H70" s="2">
        <v>1787.87</v>
      </c>
      <c r="I70" s="3">
        <v>45514</v>
      </c>
      <c r="J70" s="2" t="s">
        <v>21</v>
      </c>
    </row>
    <row r="71" spans="1:10" ht="14.25" customHeight="1" x14ac:dyDescent="0.35">
      <c r="A71" s="2" t="s">
        <v>172</v>
      </c>
      <c r="B71" s="2" t="s">
        <v>173</v>
      </c>
      <c r="C71" s="2">
        <v>61</v>
      </c>
      <c r="D71" s="2" t="s">
        <v>39</v>
      </c>
      <c r="E71" s="2" t="s">
        <v>64</v>
      </c>
      <c r="F71" s="2" t="s">
        <v>19</v>
      </c>
      <c r="G71" s="2" t="s">
        <v>20</v>
      </c>
      <c r="H71" s="2">
        <v>26590.15</v>
      </c>
      <c r="I71" s="3">
        <v>45373</v>
      </c>
      <c r="J71" s="2" t="s">
        <v>16</v>
      </c>
    </row>
    <row r="72" spans="1:10" ht="14.25" customHeight="1" x14ac:dyDescent="0.35">
      <c r="A72" s="2" t="s">
        <v>174</v>
      </c>
      <c r="B72" s="2" t="s">
        <v>175</v>
      </c>
      <c r="C72" s="2">
        <v>51</v>
      </c>
      <c r="D72" s="2" t="s">
        <v>12</v>
      </c>
      <c r="E72" s="2" t="s">
        <v>52</v>
      </c>
      <c r="F72" s="2" t="s">
        <v>55</v>
      </c>
      <c r="G72" s="2" t="s">
        <v>26</v>
      </c>
      <c r="H72" s="2">
        <v>3984.87</v>
      </c>
      <c r="I72" s="3">
        <v>45646</v>
      </c>
      <c r="J72" s="2" t="s">
        <v>21</v>
      </c>
    </row>
    <row r="73" spans="1:10" ht="14.25" customHeight="1" x14ac:dyDescent="0.35">
      <c r="A73" s="2" t="s">
        <v>176</v>
      </c>
      <c r="B73" s="2" t="s">
        <v>177</v>
      </c>
      <c r="C73" s="2">
        <v>27</v>
      </c>
      <c r="D73" s="2" t="s">
        <v>39</v>
      </c>
      <c r="E73" s="2" t="s">
        <v>13</v>
      </c>
      <c r="F73" s="2" t="s">
        <v>14</v>
      </c>
      <c r="G73" s="2" t="s">
        <v>36</v>
      </c>
      <c r="H73" s="2">
        <v>15521.87</v>
      </c>
      <c r="I73" s="3">
        <v>45593</v>
      </c>
      <c r="J73" s="2" t="s">
        <v>16</v>
      </c>
    </row>
    <row r="74" spans="1:10" ht="14.25" customHeight="1" x14ac:dyDescent="0.35">
      <c r="A74" s="2" t="s">
        <v>178</v>
      </c>
      <c r="B74" s="2" t="s">
        <v>179</v>
      </c>
      <c r="C74" s="2">
        <v>53</v>
      </c>
      <c r="D74" s="2" t="s">
        <v>12</v>
      </c>
      <c r="E74" s="2" t="s">
        <v>24</v>
      </c>
      <c r="F74" s="2" t="s">
        <v>25</v>
      </c>
      <c r="G74" s="2" t="s">
        <v>30</v>
      </c>
      <c r="H74" s="2">
        <v>22202.07</v>
      </c>
      <c r="I74" s="3">
        <v>45618</v>
      </c>
      <c r="J74" s="2" t="s">
        <v>16</v>
      </c>
    </row>
    <row r="75" spans="1:10" ht="14.25" customHeight="1" x14ac:dyDescent="0.35">
      <c r="A75" s="2" t="s">
        <v>180</v>
      </c>
      <c r="B75" s="2" t="s">
        <v>181</v>
      </c>
      <c r="C75" s="2">
        <v>31</v>
      </c>
      <c r="D75" s="2" t="s">
        <v>12</v>
      </c>
      <c r="E75" s="2" t="s">
        <v>29</v>
      </c>
      <c r="F75" s="2" t="s">
        <v>19</v>
      </c>
      <c r="G75" s="2" t="s">
        <v>30</v>
      </c>
      <c r="H75" s="2">
        <v>4253.3500000000004</v>
      </c>
      <c r="I75" s="3">
        <v>45520</v>
      </c>
      <c r="J75" s="2" t="s">
        <v>16</v>
      </c>
    </row>
    <row r="76" spans="1:10" ht="14.25" customHeight="1" x14ac:dyDescent="0.35">
      <c r="A76" s="2" t="s">
        <v>182</v>
      </c>
      <c r="B76" s="2" t="s">
        <v>183</v>
      </c>
      <c r="C76" s="2">
        <v>48</v>
      </c>
      <c r="D76" s="2" t="s">
        <v>39</v>
      </c>
      <c r="E76" s="2" t="s">
        <v>42</v>
      </c>
      <c r="F76" s="2" t="s">
        <v>49</v>
      </c>
      <c r="G76" s="2" t="s">
        <v>26</v>
      </c>
      <c r="H76" s="2">
        <v>18663.439999999999</v>
      </c>
      <c r="I76" s="3">
        <v>44936</v>
      </c>
      <c r="J76" s="2" t="s">
        <v>16</v>
      </c>
    </row>
    <row r="77" spans="1:10" ht="14.25" customHeight="1" x14ac:dyDescent="0.35">
      <c r="A77" s="2" t="s">
        <v>184</v>
      </c>
      <c r="B77" s="2" t="s">
        <v>185</v>
      </c>
      <c r="C77" s="2">
        <v>32</v>
      </c>
      <c r="D77" s="2" t="s">
        <v>12</v>
      </c>
      <c r="E77" s="2" t="s">
        <v>52</v>
      </c>
      <c r="F77" s="2" t="s">
        <v>19</v>
      </c>
      <c r="G77" s="2" t="s">
        <v>20</v>
      </c>
      <c r="H77" s="2">
        <v>12405.46</v>
      </c>
      <c r="I77" s="3">
        <v>45169</v>
      </c>
      <c r="J77" s="2" t="s">
        <v>16</v>
      </c>
    </row>
    <row r="78" spans="1:10" ht="14.25" customHeight="1" x14ac:dyDescent="0.35">
      <c r="A78" s="2" t="s">
        <v>186</v>
      </c>
      <c r="B78" s="2" t="s">
        <v>187</v>
      </c>
      <c r="C78" s="2">
        <v>25</v>
      </c>
      <c r="D78" s="2" t="s">
        <v>12</v>
      </c>
      <c r="E78" s="2" t="s">
        <v>74</v>
      </c>
      <c r="F78" s="2" t="s">
        <v>35</v>
      </c>
      <c r="G78" s="2" t="s">
        <v>36</v>
      </c>
      <c r="H78" s="2">
        <v>23463.37</v>
      </c>
      <c r="I78" s="3">
        <v>45104</v>
      </c>
      <c r="J78" s="2" t="s">
        <v>16</v>
      </c>
    </row>
    <row r="79" spans="1:10" ht="14.25" customHeight="1" x14ac:dyDescent="0.35">
      <c r="A79" s="2" t="s">
        <v>188</v>
      </c>
      <c r="B79" s="2" t="s">
        <v>189</v>
      </c>
      <c r="C79" s="2">
        <v>31</v>
      </c>
      <c r="D79" s="2" t="s">
        <v>39</v>
      </c>
      <c r="E79" s="2" t="s">
        <v>29</v>
      </c>
      <c r="F79" s="2" t="s">
        <v>49</v>
      </c>
      <c r="G79" s="2" t="s">
        <v>30</v>
      </c>
      <c r="H79" s="2">
        <v>2894.31</v>
      </c>
      <c r="I79" s="3">
        <v>45183</v>
      </c>
      <c r="J79" s="2" t="s">
        <v>16</v>
      </c>
    </row>
    <row r="80" spans="1:10" ht="14.25" customHeight="1" x14ac:dyDescent="0.35">
      <c r="A80" s="2" t="s">
        <v>190</v>
      </c>
      <c r="B80" s="2" t="s">
        <v>191</v>
      </c>
      <c r="C80" s="2">
        <v>40</v>
      </c>
      <c r="D80" s="2" t="s">
        <v>12</v>
      </c>
      <c r="E80" s="2" t="s">
        <v>24</v>
      </c>
      <c r="F80" s="2" t="s">
        <v>25</v>
      </c>
      <c r="G80" s="2" t="s">
        <v>30</v>
      </c>
      <c r="H80" s="2">
        <v>26776.799999999999</v>
      </c>
      <c r="I80" s="3">
        <v>45236</v>
      </c>
      <c r="J80" s="2" t="s">
        <v>16</v>
      </c>
    </row>
    <row r="81" spans="1:10" ht="14.25" customHeight="1" x14ac:dyDescent="0.35">
      <c r="A81" s="2" t="s">
        <v>192</v>
      </c>
      <c r="B81" s="2" t="s">
        <v>193</v>
      </c>
      <c r="C81" s="2">
        <v>57</v>
      </c>
      <c r="D81" s="2" t="s">
        <v>12</v>
      </c>
      <c r="E81" s="2" t="s">
        <v>29</v>
      </c>
      <c r="F81" s="2" t="s">
        <v>14</v>
      </c>
      <c r="G81" s="2" t="s">
        <v>20</v>
      </c>
      <c r="H81" s="2">
        <v>675.37</v>
      </c>
      <c r="I81" s="3">
        <v>45442</v>
      </c>
      <c r="J81" s="2" t="s">
        <v>21</v>
      </c>
    </row>
    <row r="82" spans="1:10" ht="14.25" customHeight="1" x14ac:dyDescent="0.35">
      <c r="A82" s="2" t="s">
        <v>194</v>
      </c>
      <c r="B82" s="2" t="s">
        <v>195</v>
      </c>
      <c r="C82" s="2">
        <v>38</v>
      </c>
      <c r="D82" s="2" t="s">
        <v>12</v>
      </c>
      <c r="E82" s="2" t="s">
        <v>93</v>
      </c>
      <c r="F82" s="2" t="s">
        <v>55</v>
      </c>
      <c r="G82" s="2" t="s">
        <v>26</v>
      </c>
      <c r="H82" s="2">
        <v>15782.85</v>
      </c>
      <c r="I82" s="3">
        <v>45141</v>
      </c>
      <c r="J82" s="2" t="s">
        <v>21</v>
      </c>
    </row>
    <row r="83" spans="1:10" ht="14.25" customHeight="1" x14ac:dyDescent="0.35">
      <c r="A83" s="2" t="s">
        <v>196</v>
      </c>
      <c r="B83" s="2" t="s">
        <v>197</v>
      </c>
      <c r="C83" s="2">
        <v>33</v>
      </c>
      <c r="D83" s="2" t="s">
        <v>12</v>
      </c>
      <c r="E83" s="2" t="s">
        <v>64</v>
      </c>
      <c r="F83" s="2" t="s">
        <v>19</v>
      </c>
      <c r="G83" s="2" t="s">
        <v>15</v>
      </c>
      <c r="H83" s="2">
        <v>5721.07</v>
      </c>
      <c r="I83" s="3">
        <v>44956</v>
      </c>
      <c r="J83" s="2" t="s">
        <v>16</v>
      </c>
    </row>
    <row r="84" spans="1:10" ht="14.25" customHeight="1" x14ac:dyDescent="0.35">
      <c r="A84" s="2" t="s">
        <v>198</v>
      </c>
      <c r="B84" s="2" t="s">
        <v>199</v>
      </c>
      <c r="C84" s="2">
        <v>62</v>
      </c>
      <c r="D84" s="2" t="s">
        <v>39</v>
      </c>
      <c r="E84" s="2" t="s">
        <v>24</v>
      </c>
      <c r="F84" s="2" t="s">
        <v>49</v>
      </c>
      <c r="G84" s="2" t="s">
        <v>26</v>
      </c>
      <c r="H84" s="2">
        <v>1958.81</v>
      </c>
      <c r="I84" s="3">
        <v>45272</v>
      </c>
      <c r="J84" s="2" t="s">
        <v>16</v>
      </c>
    </row>
    <row r="85" spans="1:10" ht="14.25" customHeight="1" x14ac:dyDescent="0.35">
      <c r="A85" s="2" t="s">
        <v>200</v>
      </c>
      <c r="B85" s="2" t="s">
        <v>201</v>
      </c>
      <c r="C85" s="2">
        <v>35</v>
      </c>
      <c r="D85" s="2" t="s">
        <v>12</v>
      </c>
      <c r="E85" s="2" t="s">
        <v>29</v>
      </c>
      <c r="F85" s="2" t="s">
        <v>25</v>
      </c>
      <c r="G85" s="2" t="s">
        <v>30</v>
      </c>
      <c r="H85" s="2">
        <v>827.33</v>
      </c>
      <c r="I85" s="3">
        <v>44991</v>
      </c>
      <c r="J85" s="2" t="s">
        <v>16</v>
      </c>
    </row>
    <row r="86" spans="1:10" ht="14.25" customHeight="1" x14ac:dyDescent="0.35">
      <c r="A86" s="2" t="s">
        <v>202</v>
      </c>
      <c r="B86" s="2" t="s">
        <v>203</v>
      </c>
      <c r="C86" s="2">
        <v>64</v>
      </c>
      <c r="D86" s="2" t="s">
        <v>39</v>
      </c>
      <c r="E86" s="2" t="s">
        <v>42</v>
      </c>
      <c r="F86" s="2" t="s">
        <v>55</v>
      </c>
      <c r="G86" s="2" t="s">
        <v>30</v>
      </c>
      <c r="H86" s="2">
        <v>4935.55</v>
      </c>
      <c r="I86" s="3">
        <v>45562</v>
      </c>
      <c r="J86" s="2" t="s">
        <v>16</v>
      </c>
    </row>
    <row r="87" spans="1:10" ht="14.25" customHeight="1" x14ac:dyDescent="0.35">
      <c r="A87" s="2" t="s">
        <v>204</v>
      </c>
      <c r="B87" s="2" t="s">
        <v>205</v>
      </c>
      <c r="C87" s="2">
        <v>41</v>
      </c>
      <c r="D87" s="2" t="s">
        <v>12</v>
      </c>
      <c r="E87" s="2" t="s">
        <v>64</v>
      </c>
      <c r="F87" s="2" t="s">
        <v>25</v>
      </c>
      <c r="G87" s="2" t="s">
        <v>36</v>
      </c>
      <c r="H87" s="2">
        <v>4931.8900000000003</v>
      </c>
      <c r="I87" s="3">
        <v>45079</v>
      </c>
      <c r="J87" s="2" t="s">
        <v>16</v>
      </c>
    </row>
    <row r="88" spans="1:10" ht="14.25" customHeight="1" x14ac:dyDescent="0.35">
      <c r="A88" s="2" t="s">
        <v>206</v>
      </c>
      <c r="B88" s="2" t="s">
        <v>207</v>
      </c>
      <c r="C88" s="2">
        <v>43</v>
      </c>
      <c r="D88" s="2" t="s">
        <v>39</v>
      </c>
      <c r="E88" s="2" t="s">
        <v>52</v>
      </c>
      <c r="F88" s="2" t="s">
        <v>14</v>
      </c>
      <c r="G88" s="2" t="s">
        <v>26</v>
      </c>
      <c r="H88" s="2">
        <v>2613.09</v>
      </c>
      <c r="I88" s="3">
        <v>44966</v>
      </c>
      <c r="J88" s="2" t="s">
        <v>16</v>
      </c>
    </row>
    <row r="89" spans="1:10" ht="14.25" customHeight="1" x14ac:dyDescent="0.35">
      <c r="A89" s="2" t="s">
        <v>208</v>
      </c>
      <c r="B89" s="2" t="s">
        <v>209</v>
      </c>
      <c r="C89" s="2">
        <v>42</v>
      </c>
      <c r="D89" s="2" t="s">
        <v>12</v>
      </c>
      <c r="E89" s="2" t="s">
        <v>93</v>
      </c>
      <c r="F89" s="2" t="s">
        <v>55</v>
      </c>
      <c r="G89" s="2" t="s">
        <v>15</v>
      </c>
      <c r="H89" s="2">
        <v>2427.2800000000002</v>
      </c>
      <c r="I89" s="3">
        <v>44952</v>
      </c>
      <c r="J89" s="2" t="s">
        <v>16</v>
      </c>
    </row>
    <row r="90" spans="1:10" ht="14.25" customHeight="1" x14ac:dyDescent="0.35">
      <c r="A90" s="2" t="s">
        <v>210</v>
      </c>
      <c r="B90" s="2" t="s">
        <v>211</v>
      </c>
      <c r="C90" s="2">
        <v>62</v>
      </c>
      <c r="D90" s="2" t="s">
        <v>39</v>
      </c>
      <c r="E90" s="2" t="s">
        <v>24</v>
      </c>
      <c r="F90" s="2" t="s">
        <v>55</v>
      </c>
      <c r="G90" s="2" t="s">
        <v>36</v>
      </c>
      <c r="H90" s="2">
        <v>5100.16</v>
      </c>
      <c r="I90" s="3">
        <v>45199</v>
      </c>
      <c r="J90" s="2" t="s">
        <v>16</v>
      </c>
    </row>
    <row r="91" spans="1:10" ht="14.25" customHeight="1" x14ac:dyDescent="0.35">
      <c r="A91" s="2" t="s">
        <v>212</v>
      </c>
      <c r="B91" s="2" t="s">
        <v>213</v>
      </c>
      <c r="C91" s="2">
        <v>58</v>
      </c>
      <c r="D91" s="2" t="s">
        <v>12</v>
      </c>
      <c r="E91" s="2" t="s">
        <v>13</v>
      </c>
      <c r="F91" s="2" t="s">
        <v>55</v>
      </c>
      <c r="G91" s="2" t="s">
        <v>15</v>
      </c>
      <c r="H91" s="2">
        <v>5278.26</v>
      </c>
      <c r="I91" s="3">
        <v>45085</v>
      </c>
      <c r="J91" s="2" t="s">
        <v>16</v>
      </c>
    </row>
    <row r="92" spans="1:10" ht="14.25" customHeight="1" x14ac:dyDescent="0.35">
      <c r="A92" s="2" t="s">
        <v>214</v>
      </c>
      <c r="B92" s="2" t="s">
        <v>215</v>
      </c>
      <c r="C92" s="2">
        <v>46</v>
      </c>
      <c r="D92" s="2" t="s">
        <v>39</v>
      </c>
      <c r="E92" s="2" t="s">
        <v>64</v>
      </c>
      <c r="F92" s="2" t="s">
        <v>49</v>
      </c>
      <c r="G92" s="2" t="s">
        <v>36</v>
      </c>
      <c r="H92" s="2">
        <v>5840.5</v>
      </c>
      <c r="I92" s="3">
        <v>45627</v>
      </c>
      <c r="J92" s="2" t="s">
        <v>21</v>
      </c>
    </row>
    <row r="93" spans="1:10" ht="14.25" customHeight="1" x14ac:dyDescent="0.35">
      <c r="A93" s="2" t="s">
        <v>216</v>
      </c>
      <c r="B93" s="2" t="s">
        <v>217</v>
      </c>
      <c r="C93" s="2">
        <v>32</v>
      </c>
      <c r="D93" s="2" t="s">
        <v>39</v>
      </c>
      <c r="E93" s="2" t="s">
        <v>74</v>
      </c>
      <c r="F93" s="2" t="s">
        <v>55</v>
      </c>
      <c r="G93" s="2" t="s">
        <v>26</v>
      </c>
      <c r="H93" s="2">
        <v>20307.23</v>
      </c>
      <c r="I93" s="3">
        <v>45507</v>
      </c>
      <c r="J93" s="2" t="s">
        <v>16</v>
      </c>
    </row>
    <row r="94" spans="1:10" ht="14.25" customHeight="1" x14ac:dyDescent="0.35">
      <c r="A94" s="2" t="s">
        <v>218</v>
      </c>
      <c r="B94" s="2" t="s">
        <v>219</v>
      </c>
      <c r="C94" s="2">
        <v>62</v>
      </c>
      <c r="D94" s="2" t="s">
        <v>12</v>
      </c>
      <c r="E94" s="2" t="s">
        <v>42</v>
      </c>
      <c r="F94" s="2" t="s">
        <v>25</v>
      </c>
      <c r="G94" s="2" t="s">
        <v>30</v>
      </c>
      <c r="H94" s="2">
        <v>9448.2999999999993</v>
      </c>
      <c r="I94" s="3">
        <v>44927</v>
      </c>
      <c r="J94" s="2" t="s">
        <v>16</v>
      </c>
    </row>
    <row r="95" spans="1:10" ht="14.25" customHeight="1" x14ac:dyDescent="0.35">
      <c r="A95" s="2" t="s">
        <v>220</v>
      </c>
      <c r="B95" s="2" t="s">
        <v>221</v>
      </c>
      <c r="C95" s="2">
        <v>18</v>
      </c>
      <c r="D95" s="2" t="s">
        <v>39</v>
      </c>
      <c r="E95" s="2" t="s">
        <v>24</v>
      </c>
      <c r="F95" s="2" t="s">
        <v>49</v>
      </c>
      <c r="G95" s="2" t="s">
        <v>15</v>
      </c>
      <c r="H95" s="2">
        <v>206.45</v>
      </c>
      <c r="I95" s="3">
        <v>45005</v>
      </c>
      <c r="J95" s="2" t="s">
        <v>21</v>
      </c>
    </row>
    <row r="96" spans="1:10" ht="14.25" customHeight="1" x14ac:dyDescent="0.35">
      <c r="A96" s="2" t="s">
        <v>222</v>
      </c>
      <c r="B96" s="2" t="s">
        <v>223</v>
      </c>
      <c r="C96" s="2">
        <v>42</v>
      </c>
      <c r="D96" s="2" t="s">
        <v>12</v>
      </c>
      <c r="E96" s="2" t="s">
        <v>74</v>
      </c>
      <c r="F96" s="2" t="s">
        <v>55</v>
      </c>
      <c r="G96" s="2" t="s">
        <v>26</v>
      </c>
      <c r="H96" s="2">
        <v>7320.94</v>
      </c>
      <c r="I96" s="3">
        <v>45154</v>
      </c>
      <c r="J96" s="2" t="s">
        <v>16</v>
      </c>
    </row>
    <row r="97" spans="1:10" ht="14.25" customHeight="1" x14ac:dyDescent="0.35">
      <c r="A97" s="2" t="s">
        <v>224</v>
      </c>
      <c r="B97" s="2" t="s">
        <v>225</v>
      </c>
      <c r="C97" s="2">
        <v>24</v>
      </c>
      <c r="D97" s="2" t="s">
        <v>12</v>
      </c>
      <c r="E97" s="2" t="s">
        <v>64</v>
      </c>
      <c r="F97" s="2" t="s">
        <v>25</v>
      </c>
      <c r="G97" s="2" t="s">
        <v>15</v>
      </c>
      <c r="H97" s="2">
        <v>14373.83</v>
      </c>
      <c r="I97" s="3">
        <v>45253</v>
      </c>
      <c r="J97" s="2" t="s">
        <v>16</v>
      </c>
    </row>
    <row r="98" spans="1:10" ht="14.25" customHeight="1" x14ac:dyDescent="0.35">
      <c r="A98" s="2" t="s">
        <v>226</v>
      </c>
      <c r="B98" s="2" t="s">
        <v>227</v>
      </c>
      <c r="C98" s="2">
        <v>26</v>
      </c>
      <c r="D98" s="2" t="s">
        <v>12</v>
      </c>
      <c r="E98" s="2" t="s">
        <v>24</v>
      </c>
      <c r="F98" s="2" t="s">
        <v>25</v>
      </c>
      <c r="G98" s="2" t="s">
        <v>26</v>
      </c>
      <c r="H98" s="2">
        <v>580.67999999999995</v>
      </c>
      <c r="I98" s="3">
        <v>45484</v>
      </c>
      <c r="J98" s="2" t="s">
        <v>16</v>
      </c>
    </row>
    <row r="99" spans="1:10" ht="14.25" customHeight="1" x14ac:dyDescent="0.35">
      <c r="A99" s="2" t="s">
        <v>228</v>
      </c>
      <c r="B99" s="2" t="s">
        <v>229</v>
      </c>
      <c r="C99" s="2">
        <v>41</v>
      </c>
      <c r="D99" s="2" t="s">
        <v>12</v>
      </c>
      <c r="E99" s="2" t="s">
        <v>93</v>
      </c>
      <c r="F99" s="2" t="s">
        <v>19</v>
      </c>
      <c r="G99" s="2" t="s">
        <v>36</v>
      </c>
      <c r="H99" s="2">
        <v>5492.34</v>
      </c>
      <c r="I99" s="3">
        <v>45546</v>
      </c>
      <c r="J99" s="2" t="s">
        <v>16</v>
      </c>
    </row>
    <row r="100" spans="1:10" ht="14.25" customHeight="1" x14ac:dyDescent="0.35">
      <c r="A100" s="2" t="s">
        <v>230</v>
      </c>
      <c r="B100" s="2" t="s">
        <v>231</v>
      </c>
      <c r="C100" s="2">
        <v>18</v>
      </c>
      <c r="D100" s="2" t="s">
        <v>12</v>
      </c>
      <c r="E100" s="2" t="s">
        <v>13</v>
      </c>
      <c r="F100" s="2" t="s">
        <v>25</v>
      </c>
      <c r="G100" s="2" t="s">
        <v>26</v>
      </c>
      <c r="H100" s="2">
        <v>6000.4</v>
      </c>
      <c r="I100" s="3">
        <v>45427</v>
      </c>
      <c r="J100" s="2" t="s">
        <v>16</v>
      </c>
    </row>
    <row r="101" spans="1:10" ht="14.25" customHeight="1" x14ac:dyDescent="0.35">
      <c r="A101" s="2" t="s">
        <v>232</v>
      </c>
      <c r="B101" s="2" t="s">
        <v>233</v>
      </c>
      <c r="C101" s="2">
        <v>61</v>
      </c>
      <c r="D101" s="2" t="s">
        <v>39</v>
      </c>
      <c r="E101" s="2" t="s">
        <v>13</v>
      </c>
      <c r="F101" s="2" t="s">
        <v>35</v>
      </c>
      <c r="G101" s="2" t="s">
        <v>36</v>
      </c>
      <c r="H101" s="2">
        <v>30795.59</v>
      </c>
      <c r="I101" s="3">
        <v>45401</v>
      </c>
      <c r="J101" s="2" t="s">
        <v>16</v>
      </c>
    </row>
    <row r="102" spans="1:10" ht="14.25" customHeight="1" x14ac:dyDescent="0.35">
      <c r="A102" s="2" t="s">
        <v>234</v>
      </c>
      <c r="B102" s="2" t="s">
        <v>235</v>
      </c>
      <c r="C102" s="2">
        <v>25</v>
      </c>
      <c r="D102" s="2" t="s">
        <v>12</v>
      </c>
      <c r="E102" s="2" t="s">
        <v>74</v>
      </c>
      <c r="F102" s="2" t="s">
        <v>14</v>
      </c>
      <c r="G102" s="2" t="s">
        <v>30</v>
      </c>
      <c r="H102" s="2">
        <v>6456.61</v>
      </c>
      <c r="I102" s="3">
        <v>45281</v>
      </c>
      <c r="J102" s="2" t="s">
        <v>69</v>
      </c>
    </row>
    <row r="103" spans="1:10" ht="14.25" customHeight="1" x14ac:dyDescent="0.35">
      <c r="A103" s="2" t="s">
        <v>236</v>
      </c>
      <c r="B103" s="2" t="s">
        <v>237</v>
      </c>
      <c r="C103" s="2">
        <v>41</v>
      </c>
      <c r="D103" s="2" t="s">
        <v>12</v>
      </c>
      <c r="E103" s="2" t="s">
        <v>52</v>
      </c>
      <c r="F103" s="2" t="s">
        <v>55</v>
      </c>
      <c r="G103" s="2" t="s">
        <v>36</v>
      </c>
      <c r="H103" s="2">
        <v>13858.95</v>
      </c>
      <c r="I103" s="3">
        <v>45050</v>
      </c>
      <c r="J103" s="2" t="s">
        <v>16</v>
      </c>
    </row>
    <row r="104" spans="1:10" ht="14.25" customHeight="1" x14ac:dyDescent="0.35">
      <c r="A104" s="2" t="s">
        <v>238</v>
      </c>
      <c r="B104" s="2" t="s">
        <v>239</v>
      </c>
      <c r="C104" s="2">
        <v>28</v>
      </c>
      <c r="D104" s="2" t="s">
        <v>12</v>
      </c>
      <c r="E104" s="2" t="s">
        <v>52</v>
      </c>
      <c r="F104" s="2" t="s">
        <v>55</v>
      </c>
      <c r="G104" s="2" t="s">
        <v>20</v>
      </c>
      <c r="H104" s="2">
        <v>3608.29</v>
      </c>
      <c r="I104" s="3">
        <v>45586</v>
      </c>
      <c r="J104" s="2" t="s">
        <v>16</v>
      </c>
    </row>
    <row r="105" spans="1:10" ht="14.25" customHeight="1" x14ac:dyDescent="0.35">
      <c r="A105" s="2" t="s">
        <v>240</v>
      </c>
      <c r="B105" s="2" t="s">
        <v>241</v>
      </c>
      <c r="C105" s="2">
        <v>34</v>
      </c>
      <c r="D105" s="2" t="s">
        <v>12</v>
      </c>
      <c r="E105" s="2" t="s">
        <v>93</v>
      </c>
      <c r="F105" s="2" t="s">
        <v>55</v>
      </c>
      <c r="G105" s="2" t="s">
        <v>30</v>
      </c>
      <c r="H105" s="2">
        <v>15109.81</v>
      </c>
      <c r="I105" s="3">
        <v>45350</v>
      </c>
      <c r="J105" s="2" t="s">
        <v>16</v>
      </c>
    </row>
    <row r="106" spans="1:10" ht="14.25" customHeight="1" x14ac:dyDescent="0.35">
      <c r="A106" s="2" t="s">
        <v>242</v>
      </c>
      <c r="B106" s="2" t="s">
        <v>243</v>
      </c>
      <c r="C106" s="2">
        <v>25</v>
      </c>
      <c r="D106" s="2" t="s">
        <v>12</v>
      </c>
      <c r="E106" s="2" t="s">
        <v>13</v>
      </c>
      <c r="F106" s="2" t="s">
        <v>25</v>
      </c>
      <c r="G106" s="2" t="s">
        <v>26</v>
      </c>
      <c r="H106" s="2">
        <v>3895.85</v>
      </c>
      <c r="I106" s="3">
        <v>45178</v>
      </c>
      <c r="J106" s="2" t="s">
        <v>16</v>
      </c>
    </row>
    <row r="107" spans="1:10" ht="14.25" customHeight="1" x14ac:dyDescent="0.35">
      <c r="A107" s="2" t="s">
        <v>244</v>
      </c>
      <c r="B107" s="2" t="s">
        <v>245</v>
      </c>
      <c r="C107" s="2">
        <v>52</v>
      </c>
      <c r="D107" s="2" t="s">
        <v>12</v>
      </c>
      <c r="E107" s="2" t="s">
        <v>74</v>
      </c>
      <c r="F107" s="2" t="s">
        <v>25</v>
      </c>
      <c r="G107" s="2" t="s">
        <v>26</v>
      </c>
      <c r="H107" s="2">
        <v>5621.6</v>
      </c>
      <c r="I107" s="3">
        <v>45440</v>
      </c>
      <c r="J107" s="2" t="s">
        <v>16</v>
      </c>
    </row>
    <row r="108" spans="1:10" ht="14.25" customHeight="1" x14ac:dyDescent="0.35">
      <c r="A108" s="2" t="s">
        <v>246</v>
      </c>
      <c r="B108" s="2" t="s">
        <v>247</v>
      </c>
      <c r="C108" s="2">
        <v>52</v>
      </c>
      <c r="D108" s="2" t="s">
        <v>39</v>
      </c>
      <c r="E108" s="2" t="s">
        <v>74</v>
      </c>
      <c r="F108" s="2" t="s">
        <v>55</v>
      </c>
      <c r="G108" s="2" t="s">
        <v>20</v>
      </c>
      <c r="H108" s="2">
        <v>6529.31</v>
      </c>
      <c r="I108" s="3">
        <v>45627</v>
      </c>
      <c r="J108" s="2" t="s">
        <v>16</v>
      </c>
    </row>
    <row r="109" spans="1:10" ht="14.25" customHeight="1" x14ac:dyDescent="0.35">
      <c r="A109" s="2" t="s">
        <v>248</v>
      </c>
      <c r="B109" s="2" t="s">
        <v>249</v>
      </c>
      <c r="C109" s="2">
        <v>50</v>
      </c>
      <c r="D109" s="2" t="s">
        <v>39</v>
      </c>
      <c r="E109" s="2" t="s">
        <v>24</v>
      </c>
      <c r="F109" s="2" t="s">
        <v>35</v>
      </c>
      <c r="G109" s="2" t="s">
        <v>26</v>
      </c>
      <c r="H109" s="2">
        <v>26086.07</v>
      </c>
      <c r="I109" s="3">
        <v>45433</v>
      </c>
      <c r="J109" s="2" t="s">
        <v>21</v>
      </c>
    </row>
    <row r="110" spans="1:10" ht="14.25" customHeight="1" x14ac:dyDescent="0.35">
      <c r="A110" s="2" t="s">
        <v>250</v>
      </c>
      <c r="B110" s="2" t="s">
        <v>251</v>
      </c>
      <c r="C110" s="2">
        <v>22</v>
      </c>
      <c r="D110" s="2" t="s">
        <v>12</v>
      </c>
      <c r="E110" s="2" t="s">
        <v>24</v>
      </c>
      <c r="F110" s="2" t="s">
        <v>49</v>
      </c>
      <c r="G110" s="2" t="s">
        <v>30</v>
      </c>
      <c r="H110" s="2">
        <v>549.35</v>
      </c>
      <c r="I110" s="3">
        <v>45412</v>
      </c>
      <c r="J110" s="2" t="s">
        <v>16</v>
      </c>
    </row>
    <row r="111" spans="1:10" ht="14.25" customHeight="1" x14ac:dyDescent="0.35">
      <c r="A111" s="2" t="s">
        <v>252</v>
      </c>
      <c r="B111" s="2" t="s">
        <v>253</v>
      </c>
      <c r="C111" s="2">
        <v>59</v>
      </c>
      <c r="D111" s="2" t="s">
        <v>39</v>
      </c>
      <c r="E111" s="2" t="s">
        <v>74</v>
      </c>
      <c r="F111" s="2" t="s">
        <v>49</v>
      </c>
      <c r="G111" s="2" t="s">
        <v>30</v>
      </c>
      <c r="H111" s="2">
        <v>2192.35</v>
      </c>
      <c r="I111" s="3">
        <v>45404</v>
      </c>
      <c r="J111" s="2" t="s">
        <v>16</v>
      </c>
    </row>
    <row r="112" spans="1:10" ht="14.25" customHeight="1" x14ac:dyDescent="0.35">
      <c r="A112" s="2" t="s">
        <v>254</v>
      </c>
      <c r="B112" s="2" t="s">
        <v>255</v>
      </c>
      <c r="C112" s="2">
        <v>56</v>
      </c>
      <c r="D112" s="2" t="s">
        <v>12</v>
      </c>
      <c r="E112" s="2" t="s">
        <v>24</v>
      </c>
      <c r="F112" s="2" t="s">
        <v>14</v>
      </c>
      <c r="G112" s="2" t="s">
        <v>36</v>
      </c>
      <c r="H112" s="2">
        <v>12233.01</v>
      </c>
      <c r="I112" s="3">
        <v>45509</v>
      </c>
      <c r="J112" s="2" t="s">
        <v>16</v>
      </c>
    </row>
    <row r="113" spans="1:10" ht="14.25" customHeight="1" x14ac:dyDescent="0.35">
      <c r="A113" s="2" t="s">
        <v>256</v>
      </c>
      <c r="B113" s="2" t="s">
        <v>257</v>
      </c>
      <c r="C113" s="2">
        <v>58</v>
      </c>
      <c r="D113" s="2" t="s">
        <v>12</v>
      </c>
      <c r="E113" s="2" t="s">
        <v>64</v>
      </c>
      <c r="F113" s="2" t="s">
        <v>19</v>
      </c>
      <c r="G113" s="2" t="s">
        <v>15</v>
      </c>
      <c r="H113" s="2">
        <v>8617.5</v>
      </c>
      <c r="I113" s="3">
        <v>45259</v>
      </c>
      <c r="J113" s="2" t="s">
        <v>16</v>
      </c>
    </row>
    <row r="114" spans="1:10" ht="14.25" customHeight="1" x14ac:dyDescent="0.35">
      <c r="A114" s="2" t="s">
        <v>258</v>
      </c>
      <c r="B114" s="2" t="s">
        <v>259</v>
      </c>
      <c r="C114" s="2">
        <v>45</v>
      </c>
      <c r="D114" s="2" t="s">
        <v>12</v>
      </c>
      <c r="E114" s="2" t="s">
        <v>24</v>
      </c>
      <c r="F114" s="2" t="s">
        <v>14</v>
      </c>
      <c r="G114" s="2" t="s">
        <v>26</v>
      </c>
      <c r="H114" s="2">
        <v>2897.26</v>
      </c>
      <c r="I114" s="3">
        <v>45535</v>
      </c>
      <c r="J114" s="2" t="s">
        <v>16</v>
      </c>
    </row>
    <row r="115" spans="1:10" ht="14.25" customHeight="1" x14ac:dyDescent="0.35">
      <c r="A115" s="2" t="s">
        <v>260</v>
      </c>
      <c r="B115" s="2" t="s">
        <v>261</v>
      </c>
      <c r="C115" s="2">
        <v>24</v>
      </c>
      <c r="D115" s="2" t="s">
        <v>12</v>
      </c>
      <c r="E115" s="2" t="s">
        <v>93</v>
      </c>
      <c r="F115" s="2" t="s">
        <v>55</v>
      </c>
      <c r="G115" s="2" t="s">
        <v>20</v>
      </c>
      <c r="H115" s="2">
        <v>3413.65</v>
      </c>
      <c r="I115" s="3">
        <v>45158</v>
      </c>
      <c r="J115" s="2" t="s">
        <v>16</v>
      </c>
    </row>
    <row r="116" spans="1:10" ht="14.25" customHeight="1" x14ac:dyDescent="0.35">
      <c r="A116" s="2" t="s">
        <v>262</v>
      </c>
      <c r="B116" s="2" t="s">
        <v>263</v>
      </c>
      <c r="C116" s="2">
        <v>26</v>
      </c>
      <c r="D116" s="2" t="s">
        <v>12</v>
      </c>
      <c r="E116" s="2" t="s">
        <v>52</v>
      </c>
      <c r="F116" s="2" t="s">
        <v>55</v>
      </c>
      <c r="G116" s="2" t="s">
        <v>30</v>
      </c>
      <c r="H116" s="2">
        <v>4577.74</v>
      </c>
      <c r="I116" s="3">
        <v>45468</v>
      </c>
      <c r="J116" s="2" t="s">
        <v>16</v>
      </c>
    </row>
    <row r="117" spans="1:10" ht="14.25" customHeight="1" x14ac:dyDescent="0.35">
      <c r="A117" s="2" t="s">
        <v>264</v>
      </c>
      <c r="B117" s="2" t="s">
        <v>265</v>
      </c>
      <c r="C117" s="2">
        <v>25</v>
      </c>
      <c r="D117" s="2" t="s">
        <v>39</v>
      </c>
      <c r="E117" s="2" t="s">
        <v>52</v>
      </c>
      <c r="F117" s="2" t="s">
        <v>55</v>
      </c>
      <c r="G117" s="2" t="s">
        <v>30</v>
      </c>
      <c r="H117" s="2">
        <v>5984.68</v>
      </c>
      <c r="I117" s="3">
        <v>44956</v>
      </c>
      <c r="J117" s="2" t="s">
        <v>16</v>
      </c>
    </row>
    <row r="118" spans="1:10" ht="14.25" customHeight="1" x14ac:dyDescent="0.35">
      <c r="A118" s="2" t="s">
        <v>266</v>
      </c>
      <c r="B118" s="2" t="s">
        <v>267</v>
      </c>
      <c r="C118" s="2">
        <v>29</v>
      </c>
      <c r="D118" s="2" t="s">
        <v>39</v>
      </c>
      <c r="E118" s="2" t="s">
        <v>64</v>
      </c>
      <c r="F118" s="2" t="s">
        <v>19</v>
      </c>
      <c r="G118" s="2" t="s">
        <v>30</v>
      </c>
      <c r="H118" s="2">
        <v>17038.990000000002</v>
      </c>
      <c r="I118" s="3">
        <v>45653</v>
      </c>
      <c r="J118" s="2" t="s">
        <v>16</v>
      </c>
    </row>
    <row r="119" spans="1:10" ht="14.25" customHeight="1" x14ac:dyDescent="0.35">
      <c r="A119" s="2" t="s">
        <v>268</v>
      </c>
      <c r="B119" s="2" t="s">
        <v>269</v>
      </c>
      <c r="C119" s="2">
        <v>51</v>
      </c>
      <c r="D119" s="2" t="s">
        <v>39</v>
      </c>
      <c r="E119" s="2" t="s">
        <v>42</v>
      </c>
      <c r="F119" s="2" t="s">
        <v>25</v>
      </c>
      <c r="G119" s="2" t="s">
        <v>15</v>
      </c>
      <c r="H119" s="2">
        <v>139.12</v>
      </c>
      <c r="I119" s="3">
        <v>45099</v>
      </c>
      <c r="J119" s="2" t="s">
        <v>16</v>
      </c>
    </row>
    <row r="120" spans="1:10" ht="14.25" customHeight="1" x14ac:dyDescent="0.35">
      <c r="A120" s="2" t="s">
        <v>270</v>
      </c>
      <c r="B120" s="2" t="s">
        <v>271</v>
      </c>
      <c r="C120" s="2">
        <v>50</v>
      </c>
      <c r="D120" s="2" t="s">
        <v>39</v>
      </c>
      <c r="E120" s="2" t="s">
        <v>64</v>
      </c>
      <c r="F120" s="2" t="s">
        <v>19</v>
      </c>
      <c r="G120" s="2" t="s">
        <v>15</v>
      </c>
      <c r="H120" s="2">
        <v>22829.759999999998</v>
      </c>
      <c r="I120" s="3">
        <v>45394</v>
      </c>
      <c r="J120" s="2" t="s">
        <v>16</v>
      </c>
    </row>
    <row r="121" spans="1:10" ht="14.25" customHeight="1" x14ac:dyDescent="0.35">
      <c r="A121" s="2" t="s">
        <v>272</v>
      </c>
      <c r="B121" s="2" t="s">
        <v>273</v>
      </c>
      <c r="C121" s="2">
        <v>40</v>
      </c>
      <c r="D121" s="2" t="s">
        <v>12</v>
      </c>
      <c r="E121" s="2" t="s">
        <v>93</v>
      </c>
      <c r="F121" s="2" t="s">
        <v>14</v>
      </c>
      <c r="G121" s="2" t="s">
        <v>26</v>
      </c>
      <c r="H121" s="2">
        <v>5327.77</v>
      </c>
      <c r="I121" s="3">
        <v>45402</v>
      </c>
      <c r="J121" s="2" t="s">
        <v>16</v>
      </c>
    </row>
    <row r="122" spans="1:10" ht="14.25" customHeight="1" x14ac:dyDescent="0.35">
      <c r="A122" s="2" t="s">
        <v>274</v>
      </c>
      <c r="B122" s="2" t="s">
        <v>275</v>
      </c>
      <c r="C122" s="2">
        <v>41</v>
      </c>
      <c r="D122" s="2" t="s">
        <v>39</v>
      </c>
      <c r="E122" s="2" t="s">
        <v>74</v>
      </c>
      <c r="F122" s="2" t="s">
        <v>25</v>
      </c>
      <c r="G122" s="2" t="s">
        <v>20</v>
      </c>
      <c r="H122" s="2">
        <v>2620.11</v>
      </c>
      <c r="I122" s="3">
        <v>45649</v>
      </c>
      <c r="J122" s="2" t="s">
        <v>21</v>
      </c>
    </row>
    <row r="123" spans="1:10" ht="14.25" customHeight="1" x14ac:dyDescent="0.35">
      <c r="A123" s="2" t="s">
        <v>276</v>
      </c>
      <c r="B123" s="2" t="s">
        <v>277</v>
      </c>
      <c r="C123" s="2">
        <v>54</v>
      </c>
      <c r="D123" s="2" t="s">
        <v>12</v>
      </c>
      <c r="E123" s="2" t="s">
        <v>64</v>
      </c>
      <c r="F123" s="2" t="s">
        <v>25</v>
      </c>
      <c r="G123" s="2" t="s">
        <v>15</v>
      </c>
      <c r="H123" s="2">
        <v>7101.16</v>
      </c>
      <c r="I123" s="3">
        <v>45243</v>
      </c>
      <c r="J123" s="2" t="s">
        <v>16</v>
      </c>
    </row>
    <row r="124" spans="1:10" ht="14.25" customHeight="1" x14ac:dyDescent="0.35">
      <c r="A124" s="2" t="s">
        <v>278</v>
      </c>
      <c r="B124" s="2" t="s">
        <v>279</v>
      </c>
      <c r="C124" s="2">
        <v>52</v>
      </c>
      <c r="D124" s="2" t="s">
        <v>39</v>
      </c>
      <c r="E124" s="2" t="s">
        <v>74</v>
      </c>
      <c r="F124" s="2" t="s">
        <v>14</v>
      </c>
      <c r="G124" s="2" t="s">
        <v>36</v>
      </c>
      <c r="H124" s="2">
        <v>10778.4</v>
      </c>
      <c r="I124" s="3">
        <v>45323</v>
      </c>
      <c r="J124" s="2" t="s">
        <v>69</v>
      </c>
    </row>
    <row r="125" spans="1:10" ht="14.25" customHeight="1" x14ac:dyDescent="0.35">
      <c r="A125" s="2" t="s">
        <v>280</v>
      </c>
      <c r="B125" s="2" t="s">
        <v>281</v>
      </c>
      <c r="C125" s="2">
        <v>61</v>
      </c>
      <c r="D125" s="2" t="s">
        <v>39</v>
      </c>
      <c r="E125" s="2" t="s">
        <v>93</v>
      </c>
      <c r="F125" s="2" t="s">
        <v>25</v>
      </c>
      <c r="G125" s="2" t="s">
        <v>15</v>
      </c>
      <c r="H125" s="2">
        <v>457.85</v>
      </c>
      <c r="I125" s="3">
        <v>45051</v>
      </c>
      <c r="J125" s="2" t="s">
        <v>16</v>
      </c>
    </row>
    <row r="126" spans="1:10" ht="14.25" customHeight="1" x14ac:dyDescent="0.35">
      <c r="A126" s="2" t="s">
        <v>282</v>
      </c>
      <c r="B126" s="2" t="s">
        <v>283</v>
      </c>
      <c r="C126" s="2">
        <v>57</v>
      </c>
      <c r="D126" s="2" t="s">
        <v>39</v>
      </c>
      <c r="E126" s="2" t="s">
        <v>29</v>
      </c>
      <c r="F126" s="2" t="s">
        <v>49</v>
      </c>
      <c r="G126" s="2" t="s">
        <v>30</v>
      </c>
      <c r="H126" s="2">
        <v>12579.97</v>
      </c>
      <c r="I126" s="3">
        <v>45006</v>
      </c>
      <c r="J126" s="2" t="s">
        <v>16</v>
      </c>
    </row>
    <row r="127" spans="1:10" ht="14.25" customHeight="1" x14ac:dyDescent="0.35">
      <c r="A127" s="2" t="s">
        <v>284</v>
      </c>
      <c r="B127" s="2" t="s">
        <v>285</v>
      </c>
      <c r="C127" s="2">
        <v>39</v>
      </c>
      <c r="D127" s="2" t="s">
        <v>39</v>
      </c>
      <c r="E127" s="2" t="s">
        <v>93</v>
      </c>
      <c r="F127" s="2" t="s">
        <v>14</v>
      </c>
      <c r="G127" s="2" t="s">
        <v>20</v>
      </c>
      <c r="H127" s="2">
        <v>14302.93</v>
      </c>
      <c r="I127" s="3">
        <v>45622</v>
      </c>
      <c r="J127" s="2" t="s">
        <v>16</v>
      </c>
    </row>
    <row r="128" spans="1:10" ht="14.25" customHeight="1" x14ac:dyDescent="0.35">
      <c r="A128" s="2" t="s">
        <v>286</v>
      </c>
      <c r="B128" s="2" t="s">
        <v>287</v>
      </c>
      <c r="C128" s="2">
        <v>44</v>
      </c>
      <c r="D128" s="2" t="s">
        <v>12</v>
      </c>
      <c r="E128" s="2" t="s">
        <v>13</v>
      </c>
      <c r="F128" s="2" t="s">
        <v>14</v>
      </c>
      <c r="G128" s="2" t="s">
        <v>26</v>
      </c>
      <c r="H128" s="2">
        <v>1817.4</v>
      </c>
      <c r="I128" s="3">
        <v>45453</v>
      </c>
      <c r="J128" s="2" t="s">
        <v>16</v>
      </c>
    </row>
    <row r="129" spans="1:10" ht="14.25" customHeight="1" x14ac:dyDescent="0.35">
      <c r="A129" s="2" t="s">
        <v>288</v>
      </c>
      <c r="B129" s="2" t="s">
        <v>289</v>
      </c>
      <c r="C129" s="2">
        <v>52</v>
      </c>
      <c r="D129" s="2" t="s">
        <v>39</v>
      </c>
      <c r="E129" s="2" t="s">
        <v>74</v>
      </c>
      <c r="F129" s="2" t="s">
        <v>49</v>
      </c>
      <c r="G129" s="2" t="s">
        <v>15</v>
      </c>
      <c r="H129" s="2">
        <v>1837.8</v>
      </c>
      <c r="I129" s="3">
        <v>45449</v>
      </c>
      <c r="J129" s="2" t="s">
        <v>16</v>
      </c>
    </row>
    <row r="130" spans="1:10" ht="14.25" customHeight="1" x14ac:dyDescent="0.35">
      <c r="A130" s="2" t="s">
        <v>290</v>
      </c>
      <c r="B130" s="2" t="s">
        <v>291</v>
      </c>
      <c r="C130" s="2">
        <v>18</v>
      </c>
      <c r="D130" s="2" t="s">
        <v>39</v>
      </c>
      <c r="E130" s="2" t="s">
        <v>52</v>
      </c>
      <c r="F130" s="2" t="s">
        <v>19</v>
      </c>
      <c r="G130" s="2" t="s">
        <v>30</v>
      </c>
      <c r="H130" s="2">
        <v>2278.85</v>
      </c>
      <c r="I130" s="3">
        <v>45322</v>
      </c>
      <c r="J130" s="2" t="s">
        <v>16</v>
      </c>
    </row>
    <row r="131" spans="1:10" ht="14.25" customHeight="1" x14ac:dyDescent="0.35">
      <c r="A131" s="2" t="s">
        <v>292</v>
      </c>
      <c r="B131" s="2" t="s">
        <v>293</v>
      </c>
      <c r="C131" s="2">
        <v>52</v>
      </c>
      <c r="D131" s="2" t="s">
        <v>12</v>
      </c>
      <c r="E131" s="2" t="s">
        <v>64</v>
      </c>
      <c r="F131" s="2" t="s">
        <v>19</v>
      </c>
      <c r="G131" s="2" t="s">
        <v>36</v>
      </c>
      <c r="H131" s="2">
        <v>15927.22</v>
      </c>
      <c r="I131" s="3">
        <v>45015</v>
      </c>
      <c r="J131" s="2" t="s">
        <v>16</v>
      </c>
    </row>
    <row r="132" spans="1:10" ht="14.25" customHeight="1" x14ac:dyDescent="0.35">
      <c r="A132" s="2" t="s">
        <v>294</v>
      </c>
      <c r="B132" s="2" t="s">
        <v>295</v>
      </c>
      <c r="C132" s="2">
        <v>54</v>
      </c>
      <c r="D132" s="2" t="s">
        <v>12</v>
      </c>
      <c r="E132" s="2" t="s">
        <v>29</v>
      </c>
      <c r="F132" s="2" t="s">
        <v>19</v>
      </c>
      <c r="G132" s="2" t="s">
        <v>36</v>
      </c>
      <c r="H132" s="2">
        <v>3174.58</v>
      </c>
      <c r="I132" s="3">
        <v>44929</v>
      </c>
      <c r="J132" s="2" t="s">
        <v>16</v>
      </c>
    </row>
    <row r="133" spans="1:10" ht="14.25" customHeight="1" x14ac:dyDescent="0.35">
      <c r="A133" s="2" t="s">
        <v>296</v>
      </c>
      <c r="B133" s="2" t="s">
        <v>297</v>
      </c>
      <c r="C133" s="2">
        <v>64</v>
      </c>
      <c r="D133" s="2" t="s">
        <v>39</v>
      </c>
      <c r="E133" s="2" t="s">
        <v>93</v>
      </c>
      <c r="F133" s="2" t="s">
        <v>25</v>
      </c>
      <c r="G133" s="2" t="s">
        <v>26</v>
      </c>
      <c r="H133" s="2">
        <v>15893.21</v>
      </c>
      <c r="I133" s="3">
        <v>45462</v>
      </c>
      <c r="J133" s="2" t="s">
        <v>16</v>
      </c>
    </row>
    <row r="134" spans="1:10" ht="14.25" customHeight="1" x14ac:dyDescent="0.35">
      <c r="A134" s="2" t="s">
        <v>298</v>
      </c>
      <c r="B134" s="2" t="s">
        <v>299</v>
      </c>
      <c r="C134" s="2">
        <v>31</v>
      </c>
      <c r="D134" s="2" t="s">
        <v>12</v>
      </c>
      <c r="E134" s="2" t="s">
        <v>74</v>
      </c>
      <c r="F134" s="2" t="s">
        <v>49</v>
      </c>
      <c r="G134" s="2" t="s">
        <v>26</v>
      </c>
      <c r="H134" s="2">
        <v>7776.68</v>
      </c>
      <c r="I134" s="3">
        <v>45527</v>
      </c>
      <c r="J134" s="2" t="s">
        <v>16</v>
      </c>
    </row>
    <row r="135" spans="1:10" ht="14.25" customHeight="1" x14ac:dyDescent="0.35">
      <c r="A135" s="2" t="s">
        <v>300</v>
      </c>
      <c r="B135" s="2" t="s">
        <v>301</v>
      </c>
      <c r="C135" s="2">
        <v>20</v>
      </c>
      <c r="D135" s="2" t="s">
        <v>12</v>
      </c>
      <c r="E135" s="2" t="s">
        <v>29</v>
      </c>
      <c r="F135" s="2" t="s">
        <v>14</v>
      </c>
      <c r="G135" s="2" t="s">
        <v>15</v>
      </c>
      <c r="H135" s="2">
        <v>14574.52</v>
      </c>
      <c r="I135" s="3">
        <v>45447</v>
      </c>
      <c r="J135" s="2" t="s">
        <v>16</v>
      </c>
    </row>
    <row r="136" spans="1:10" ht="14.25" customHeight="1" x14ac:dyDescent="0.35">
      <c r="A136" s="2" t="s">
        <v>302</v>
      </c>
      <c r="B136" s="2" t="s">
        <v>303</v>
      </c>
      <c r="C136" s="2">
        <v>18</v>
      </c>
      <c r="D136" s="2" t="s">
        <v>12</v>
      </c>
      <c r="E136" s="2" t="s">
        <v>42</v>
      </c>
      <c r="F136" s="2" t="s">
        <v>14</v>
      </c>
      <c r="G136" s="2" t="s">
        <v>26</v>
      </c>
      <c r="H136" s="2">
        <v>8067.04</v>
      </c>
      <c r="I136" s="3">
        <v>45484</v>
      </c>
      <c r="J136" s="2" t="s">
        <v>21</v>
      </c>
    </row>
    <row r="137" spans="1:10" ht="14.25" customHeight="1" x14ac:dyDescent="0.35">
      <c r="A137" s="2" t="s">
        <v>304</v>
      </c>
      <c r="B137" s="2" t="s">
        <v>305</v>
      </c>
      <c r="C137" s="2">
        <v>22</v>
      </c>
      <c r="D137" s="2" t="s">
        <v>39</v>
      </c>
      <c r="E137" s="2" t="s">
        <v>13</v>
      </c>
      <c r="F137" s="2" t="s">
        <v>14</v>
      </c>
      <c r="G137" s="2" t="s">
        <v>30</v>
      </c>
      <c r="H137" s="2">
        <v>4091.25</v>
      </c>
      <c r="I137" s="3">
        <v>45532</v>
      </c>
      <c r="J137" s="2" t="s">
        <v>21</v>
      </c>
    </row>
    <row r="138" spans="1:10" ht="14.25" customHeight="1" x14ac:dyDescent="0.35">
      <c r="A138" s="2" t="s">
        <v>306</v>
      </c>
      <c r="B138" s="2" t="s">
        <v>307</v>
      </c>
      <c r="C138" s="2">
        <v>43</v>
      </c>
      <c r="D138" s="2" t="s">
        <v>12</v>
      </c>
      <c r="E138" s="2" t="s">
        <v>42</v>
      </c>
      <c r="F138" s="2" t="s">
        <v>25</v>
      </c>
      <c r="G138" s="2" t="s">
        <v>30</v>
      </c>
      <c r="H138" s="2">
        <v>24159.119999999999</v>
      </c>
      <c r="I138" s="3">
        <v>44997</v>
      </c>
      <c r="J138" s="2" t="s">
        <v>16</v>
      </c>
    </row>
    <row r="139" spans="1:10" ht="14.25" customHeight="1" x14ac:dyDescent="0.35">
      <c r="A139" s="2" t="s">
        <v>308</v>
      </c>
      <c r="B139" s="2" t="s">
        <v>309</v>
      </c>
      <c r="C139" s="2">
        <v>31</v>
      </c>
      <c r="D139" s="2" t="s">
        <v>39</v>
      </c>
      <c r="E139" s="2" t="s">
        <v>93</v>
      </c>
      <c r="F139" s="2" t="s">
        <v>25</v>
      </c>
      <c r="G139" s="2" t="s">
        <v>30</v>
      </c>
      <c r="H139" s="2">
        <v>12563.04</v>
      </c>
      <c r="I139" s="3">
        <v>45626</v>
      </c>
      <c r="J139" s="2" t="s">
        <v>16</v>
      </c>
    </row>
    <row r="140" spans="1:10" ht="14.25" customHeight="1" x14ac:dyDescent="0.35">
      <c r="A140" s="2" t="s">
        <v>310</v>
      </c>
      <c r="B140" s="2" t="s">
        <v>311</v>
      </c>
      <c r="C140" s="2">
        <v>56</v>
      </c>
      <c r="D140" s="2" t="s">
        <v>39</v>
      </c>
      <c r="E140" s="2" t="s">
        <v>42</v>
      </c>
      <c r="F140" s="2" t="s">
        <v>35</v>
      </c>
      <c r="G140" s="2" t="s">
        <v>15</v>
      </c>
      <c r="H140" s="2">
        <v>6617.55</v>
      </c>
      <c r="I140" s="3">
        <v>45065</v>
      </c>
      <c r="J140" s="2" t="s">
        <v>16</v>
      </c>
    </row>
    <row r="141" spans="1:10" ht="14.25" customHeight="1" x14ac:dyDescent="0.35">
      <c r="A141" s="2" t="s">
        <v>312</v>
      </c>
      <c r="B141" s="2" t="s">
        <v>313</v>
      </c>
      <c r="C141" s="2">
        <v>44</v>
      </c>
      <c r="D141" s="2" t="s">
        <v>39</v>
      </c>
      <c r="E141" s="2" t="s">
        <v>42</v>
      </c>
      <c r="F141" s="2" t="s">
        <v>19</v>
      </c>
      <c r="G141" s="2" t="s">
        <v>15</v>
      </c>
      <c r="H141" s="2">
        <v>10145.34</v>
      </c>
      <c r="I141" s="3">
        <v>44936</v>
      </c>
      <c r="J141" s="2" t="s">
        <v>16</v>
      </c>
    </row>
    <row r="142" spans="1:10" ht="14.25" customHeight="1" x14ac:dyDescent="0.35">
      <c r="A142" s="2" t="s">
        <v>314</v>
      </c>
      <c r="B142" s="2" t="s">
        <v>315</v>
      </c>
      <c r="C142" s="2">
        <v>26</v>
      </c>
      <c r="D142" s="2" t="s">
        <v>39</v>
      </c>
      <c r="E142" s="2" t="s">
        <v>13</v>
      </c>
      <c r="F142" s="2" t="s">
        <v>35</v>
      </c>
      <c r="G142" s="2" t="s">
        <v>26</v>
      </c>
      <c r="H142" s="2">
        <v>9567.0499999999993</v>
      </c>
      <c r="I142" s="3">
        <v>45441</v>
      </c>
      <c r="J142" s="2" t="s">
        <v>16</v>
      </c>
    </row>
    <row r="143" spans="1:10" ht="14.25" customHeight="1" x14ac:dyDescent="0.35">
      <c r="A143" s="2" t="s">
        <v>316</v>
      </c>
      <c r="B143" s="2" t="s">
        <v>317</v>
      </c>
      <c r="C143" s="2">
        <v>32</v>
      </c>
      <c r="D143" s="2" t="s">
        <v>12</v>
      </c>
      <c r="E143" s="2" t="s">
        <v>13</v>
      </c>
      <c r="F143" s="2" t="s">
        <v>35</v>
      </c>
      <c r="G143" s="2" t="s">
        <v>15</v>
      </c>
      <c r="H143" s="2">
        <v>4433.4799999999996</v>
      </c>
      <c r="I143" s="3">
        <v>45457</v>
      </c>
      <c r="J143" s="2" t="s">
        <v>16</v>
      </c>
    </row>
    <row r="144" spans="1:10" ht="14.25" customHeight="1" x14ac:dyDescent="0.35">
      <c r="A144" s="2" t="s">
        <v>318</v>
      </c>
      <c r="B144" s="2" t="s">
        <v>319</v>
      </c>
      <c r="C144" s="2">
        <v>32</v>
      </c>
      <c r="D144" s="2" t="s">
        <v>39</v>
      </c>
      <c r="E144" s="2" t="s">
        <v>24</v>
      </c>
      <c r="F144" s="2" t="s">
        <v>25</v>
      </c>
      <c r="G144" s="2" t="s">
        <v>30</v>
      </c>
      <c r="H144" s="2">
        <v>5512.51</v>
      </c>
      <c r="I144" s="3">
        <v>45056</v>
      </c>
      <c r="J144" s="2" t="s">
        <v>16</v>
      </c>
    </row>
    <row r="145" spans="1:10" ht="14.25" customHeight="1" x14ac:dyDescent="0.35">
      <c r="A145" s="2" t="s">
        <v>320</v>
      </c>
      <c r="B145" s="2" t="s">
        <v>321</v>
      </c>
      <c r="C145" s="2">
        <v>43</v>
      </c>
      <c r="D145" s="2" t="s">
        <v>12</v>
      </c>
      <c r="E145" s="2" t="s">
        <v>13</v>
      </c>
      <c r="F145" s="2" t="s">
        <v>19</v>
      </c>
      <c r="G145" s="2" t="s">
        <v>20</v>
      </c>
      <c r="H145" s="2">
        <v>3831.02</v>
      </c>
      <c r="I145" s="3">
        <v>45327</v>
      </c>
      <c r="J145" s="2" t="s">
        <v>16</v>
      </c>
    </row>
    <row r="146" spans="1:10" ht="14.25" customHeight="1" x14ac:dyDescent="0.35">
      <c r="A146" s="2" t="s">
        <v>322</v>
      </c>
      <c r="B146" s="2" t="s">
        <v>323</v>
      </c>
      <c r="C146" s="2">
        <v>59</v>
      </c>
      <c r="D146" s="2" t="s">
        <v>39</v>
      </c>
      <c r="E146" s="2" t="s">
        <v>29</v>
      </c>
      <c r="F146" s="2" t="s">
        <v>19</v>
      </c>
      <c r="G146" s="2" t="s">
        <v>30</v>
      </c>
      <c r="H146" s="2">
        <v>76378.39</v>
      </c>
      <c r="I146" s="3">
        <v>45147</v>
      </c>
      <c r="J146" s="2" t="s">
        <v>16</v>
      </c>
    </row>
    <row r="147" spans="1:10" ht="14.25" customHeight="1" x14ac:dyDescent="0.35">
      <c r="A147" s="2" t="s">
        <v>324</v>
      </c>
      <c r="B147" s="2" t="s">
        <v>325</v>
      </c>
      <c r="C147" s="2">
        <v>30</v>
      </c>
      <c r="D147" s="2" t="s">
        <v>12</v>
      </c>
      <c r="E147" s="2" t="s">
        <v>24</v>
      </c>
      <c r="F147" s="2" t="s">
        <v>14</v>
      </c>
      <c r="G147" s="2" t="s">
        <v>20</v>
      </c>
      <c r="H147" s="2">
        <v>8676.5400000000009</v>
      </c>
      <c r="I147" s="3">
        <v>45568</v>
      </c>
      <c r="J147" s="2" t="s">
        <v>16</v>
      </c>
    </row>
    <row r="148" spans="1:10" ht="14.25" customHeight="1" x14ac:dyDescent="0.35">
      <c r="A148" s="2" t="s">
        <v>326</v>
      </c>
      <c r="B148" s="2" t="s">
        <v>327</v>
      </c>
      <c r="C148" s="2">
        <v>49</v>
      </c>
      <c r="D148" s="2" t="s">
        <v>39</v>
      </c>
      <c r="E148" s="2" t="s">
        <v>13</v>
      </c>
      <c r="F148" s="2" t="s">
        <v>25</v>
      </c>
      <c r="G148" s="2" t="s">
        <v>26</v>
      </c>
      <c r="H148" s="2">
        <v>965.72</v>
      </c>
      <c r="I148" s="3">
        <v>45363</v>
      </c>
      <c r="J148" s="2" t="s">
        <v>16</v>
      </c>
    </row>
    <row r="149" spans="1:10" ht="14.25" customHeight="1" x14ac:dyDescent="0.35">
      <c r="A149" s="2" t="s">
        <v>328</v>
      </c>
      <c r="B149" s="2" t="s">
        <v>329</v>
      </c>
      <c r="C149" s="2">
        <v>56</v>
      </c>
      <c r="D149" s="2" t="s">
        <v>12</v>
      </c>
      <c r="E149" s="2" t="s">
        <v>42</v>
      </c>
      <c r="F149" s="2" t="s">
        <v>19</v>
      </c>
      <c r="G149" s="2" t="s">
        <v>36</v>
      </c>
      <c r="H149" s="2">
        <v>7321.11</v>
      </c>
      <c r="I149" s="3">
        <v>45326</v>
      </c>
      <c r="J149" s="2" t="s">
        <v>16</v>
      </c>
    </row>
    <row r="150" spans="1:10" ht="14.25" customHeight="1" x14ac:dyDescent="0.35">
      <c r="A150" s="2" t="s">
        <v>330</v>
      </c>
      <c r="B150" s="2" t="s">
        <v>331</v>
      </c>
      <c r="C150" s="2">
        <v>49</v>
      </c>
      <c r="D150" s="2" t="s">
        <v>39</v>
      </c>
      <c r="E150" s="2" t="s">
        <v>52</v>
      </c>
      <c r="F150" s="2" t="s">
        <v>35</v>
      </c>
      <c r="G150" s="2" t="s">
        <v>15</v>
      </c>
      <c r="H150" s="2">
        <v>512.53</v>
      </c>
      <c r="I150" s="3">
        <v>45039</v>
      </c>
      <c r="J150" s="2" t="s">
        <v>16</v>
      </c>
    </row>
    <row r="151" spans="1:10" ht="14.25" customHeight="1" x14ac:dyDescent="0.35">
      <c r="A151" s="2" t="s">
        <v>332</v>
      </c>
      <c r="B151" s="2" t="s">
        <v>333</v>
      </c>
      <c r="C151" s="2">
        <v>21</v>
      </c>
      <c r="D151" s="2" t="s">
        <v>39</v>
      </c>
      <c r="E151" s="2" t="s">
        <v>52</v>
      </c>
      <c r="F151" s="2" t="s">
        <v>49</v>
      </c>
      <c r="G151" s="2" t="s">
        <v>15</v>
      </c>
      <c r="H151" s="2">
        <v>3405.94</v>
      </c>
      <c r="I151" s="3">
        <v>45576</v>
      </c>
      <c r="J151" s="2" t="s">
        <v>16</v>
      </c>
    </row>
    <row r="152" spans="1:10" ht="14.25" customHeight="1" x14ac:dyDescent="0.35">
      <c r="A152" s="2" t="s">
        <v>334</v>
      </c>
      <c r="B152" s="2" t="s">
        <v>335</v>
      </c>
      <c r="C152" s="2">
        <v>47</v>
      </c>
      <c r="D152" s="2" t="s">
        <v>12</v>
      </c>
      <c r="E152" s="2" t="s">
        <v>24</v>
      </c>
      <c r="F152" s="2" t="s">
        <v>49</v>
      </c>
      <c r="G152" s="2" t="s">
        <v>30</v>
      </c>
      <c r="H152" s="2">
        <v>5905.2</v>
      </c>
      <c r="I152" s="3">
        <v>45378</v>
      </c>
      <c r="J152" s="2" t="s">
        <v>16</v>
      </c>
    </row>
    <row r="153" spans="1:10" ht="14.25" customHeight="1" x14ac:dyDescent="0.35">
      <c r="A153" s="2" t="s">
        <v>336</v>
      </c>
      <c r="B153" s="2" t="s">
        <v>337</v>
      </c>
      <c r="C153" s="2">
        <v>54</v>
      </c>
      <c r="D153" s="2" t="s">
        <v>39</v>
      </c>
      <c r="E153" s="2" t="s">
        <v>13</v>
      </c>
      <c r="F153" s="2" t="s">
        <v>25</v>
      </c>
      <c r="G153" s="2" t="s">
        <v>30</v>
      </c>
      <c r="H153" s="2">
        <v>7641.5</v>
      </c>
      <c r="I153" s="3">
        <v>45481</v>
      </c>
      <c r="J153" s="2" t="s">
        <v>16</v>
      </c>
    </row>
    <row r="154" spans="1:10" ht="14.25" customHeight="1" x14ac:dyDescent="0.35">
      <c r="A154" s="2" t="s">
        <v>338</v>
      </c>
      <c r="B154" s="2" t="s">
        <v>339</v>
      </c>
      <c r="C154" s="2">
        <v>40</v>
      </c>
      <c r="D154" s="2" t="s">
        <v>39</v>
      </c>
      <c r="E154" s="2" t="s">
        <v>29</v>
      </c>
      <c r="F154" s="2" t="s">
        <v>14</v>
      </c>
      <c r="G154" s="2" t="s">
        <v>20</v>
      </c>
      <c r="H154" s="2">
        <v>37372.879999999997</v>
      </c>
      <c r="I154" s="3">
        <v>45144</v>
      </c>
      <c r="J154" s="2" t="s">
        <v>16</v>
      </c>
    </row>
    <row r="155" spans="1:10" ht="14.25" customHeight="1" x14ac:dyDescent="0.35">
      <c r="A155" s="2" t="s">
        <v>340</v>
      </c>
      <c r="B155" s="2" t="s">
        <v>341</v>
      </c>
      <c r="C155" s="2">
        <v>56</v>
      </c>
      <c r="D155" s="2" t="s">
        <v>39</v>
      </c>
      <c r="E155" s="2" t="s">
        <v>64</v>
      </c>
      <c r="F155" s="2" t="s">
        <v>14</v>
      </c>
      <c r="G155" s="2" t="s">
        <v>15</v>
      </c>
      <c r="H155" s="2">
        <v>40297.78</v>
      </c>
      <c r="I155" s="3">
        <v>44984</v>
      </c>
      <c r="J155" s="2" t="s">
        <v>16</v>
      </c>
    </row>
    <row r="156" spans="1:10" ht="14.25" customHeight="1" x14ac:dyDescent="0.35">
      <c r="A156" s="2" t="s">
        <v>342</v>
      </c>
      <c r="B156" s="2" t="s">
        <v>343</v>
      </c>
      <c r="C156" s="2">
        <v>62</v>
      </c>
      <c r="D156" s="2" t="s">
        <v>12</v>
      </c>
      <c r="E156" s="2" t="s">
        <v>74</v>
      </c>
      <c r="F156" s="2" t="s">
        <v>19</v>
      </c>
      <c r="G156" s="2" t="s">
        <v>26</v>
      </c>
      <c r="H156" s="2">
        <v>1032.18</v>
      </c>
      <c r="I156" s="3">
        <v>45039</v>
      </c>
      <c r="J156" s="2" t="s">
        <v>16</v>
      </c>
    </row>
    <row r="157" spans="1:10" ht="14.25" customHeight="1" x14ac:dyDescent="0.35">
      <c r="A157" s="2" t="s">
        <v>344</v>
      </c>
      <c r="B157" s="2" t="s">
        <v>345</v>
      </c>
      <c r="C157" s="2">
        <v>32</v>
      </c>
      <c r="D157" s="2" t="s">
        <v>39</v>
      </c>
      <c r="E157" s="2" t="s">
        <v>93</v>
      </c>
      <c r="F157" s="2" t="s">
        <v>25</v>
      </c>
      <c r="G157" s="2" t="s">
        <v>30</v>
      </c>
      <c r="H157" s="2">
        <v>7724.78</v>
      </c>
      <c r="I157" s="3">
        <v>45626</v>
      </c>
      <c r="J157" s="2" t="s">
        <v>16</v>
      </c>
    </row>
    <row r="158" spans="1:10" ht="14.25" customHeight="1" x14ac:dyDescent="0.35">
      <c r="A158" s="2" t="s">
        <v>346</v>
      </c>
      <c r="B158" s="2" t="s">
        <v>347</v>
      </c>
      <c r="C158" s="2">
        <v>60</v>
      </c>
      <c r="D158" s="2" t="s">
        <v>39</v>
      </c>
      <c r="E158" s="2" t="s">
        <v>29</v>
      </c>
      <c r="F158" s="2" t="s">
        <v>49</v>
      </c>
      <c r="G158" s="2" t="s">
        <v>15</v>
      </c>
      <c r="H158" s="2">
        <v>16988.669999999998</v>
      </c>
      <c r="I158" s="3">
        <v>45048</v>
      </c>
      <c r="J158" s="2" t="s">
        <v>16</v>
      </c>
    </row>
    <row r="159" spans="1:10" ht="14.25" customHeight="1" x14ac:dyDescent="0.35">
      <c r="A159" s="2" t="s">
        <v>348</v>
      </c>
      <c r="B159" s="2" t="s">
        <v>349</v>
      </c>
      <c r="C159" s="2">
        <v>46</v>
      </c>
      <c r="D159" s="2" t="s">
        <v>12</v>
      </c>
      <c r="E159" s="2" t="s">
        <v>64</v>
      </c>
      <c r="F159" s="2" t="s">
        <v>35</v>
      </c>
      <c r="G159" s="2" t="s">
        <v>36</v>
      </c>
      <c r="H159" s="2">
        <v>2714.32</v>
      </c>
      <c r="I159" s="3">
        <v>45334</v>
      </c>
      <c r="J159" s="2" t="s">
        <v>16</v>
      </c>
    </row>
    <row r="160" spans="1:10" ht="14.25" customHeight="1" x14ac:dyDescent="0.35">
      <c r="A160" s="2" t="s">
        <v>350</v>
      </c>
      <c r="B160" s="2" t="s">
        <v>351</v>
      </c>
      <c r="C160" s="2">
        <v>53</v>
      </c>
      <c r="D160" s="2" t="s">
        <v>12</v>
      </c>
      <c r="E160" s="2" t="s">
        <v>93</v>
      </c>
      <c r="F160" s="2" t="s">
        <v>19</v>
      </c>
      <c r="G160" s="2" t="s">
        <v>20</v>
      </c>
      <c r="H160" s="2">
        <v>13885.49</v>
      </c>
      <c r="I160" s="3">
        <v>45386</v>
      </c>
      <c r="J160" s="2" t="s">
        <v>16</v>
      </c>
    </row>
    <row r="161" spans="1:10" ht="14.25" customHeight="1" x14ac:dyDescent="0.35">
      <c r="A161" s="2" t="s">
        <v>352</v>
      </c>
      <c r="B161" s="2" t="s">
        <v>353</v>
      </c>
      <c r="C161" s="2">
        <v>30</v>
      </c>
      <c r="D161" s="2" t="s">
        <v>12</v>
      </c>
      <c r="E161" s="2" t="s">
        <v>64</v>
      </c>
      <c r="F161" s="2" t="s">
        <v>35</v>
      </c>
      <c r="G161" s="2" t="s">
        <v>30</v>
      </c>
      <c r="H161" s="2">
        <v>21088.21</v>
      </c>
      <c r="I161" s="3">
        <v>45011</v>
      </c>
      <c r="J161" s="2" t="s">
        <v>21</v>
      </c>
    </row>
    <row r="162" spans="1:10" ht="14.25" customHeight="1" x14ac:dyDescent="0.35">
      <c r="A162" s="2" t="s">
        <v>354</v>
      </c>
      <c r="B162" s="2" t="s">
        <v>355</v>
      </c>
      <c r="C162" s="2">
        <v>49</v>
      </c>
      <c r="D162" s="2" t="s">
        <v>12</v>
      </c>
      <c r="E162" s="2" t="s">
        <v>64</v>
      </c>
      <c r="F162" s="2" t="s">
        <v>19</v>
      </c>
      <c r="G162" s="2" t="s">
        <v>30</v>
      </c>
      <c r="H162" s="2">
        <v>10861.52</v>
      </c>
      <c r="I162" s="3">
        <v>45544</v>
      </c>
      <c r="J162" s="2" t="s">
        <v>16</v>
      </c>
    </row>
    <row r="163" spans="1:10" ht="14.25" customHeight="1" x14ac:dyDescent="0.35">
      <c r="A163" s="2" t="s">
        <v>356</v>
      </c>
      <c r="B163" s="2" t="s">
        <v>357</v>
      </c>
      <c r="C163" s="2">
        <v>24</v>
      </c>
      <c r="D163" s="2" t="s">
        <v>12</v>
      </c>
      <c r="E163" s="2" t="s">
        <v>24</v>
      </c>
      <c r="F163" s="2" t="s">
        <v>55</v>
      </c>
      <c r="G163" s="2" t="s">
        <v>26</v>
      </c>
      <c r="H163" s="2">
        <v>3970.56</v>
      </c>
      <c r="I163" s="3">
        <v>45326</v>
      </c>
      <c r="J163" s="2" t="s">
        <v>69</v>
      </c>
    </row>
    <row r="164" spans="1:10" ht="14.25" customHeight="1" x14ac:dyDescent="0.35">
      <c r="A164" s="2" t="s">
        <v>358</v>
      </c>
      <c r="B164" s="2" t="s">
        <v>359</v>
      </c>
      <c r="C164" s="2">
        <v>39</v>
      </c>
      <c r="D164" s="2" t="s">
        <v>39</v>
      </c>
      <c r="E164" s="2" t="s">
        <v>52</v>
      </c>
      <c r="F164" s="2" t="s">
        <v>35</v>
      </c>
      <c r="G164" s="2" t="s">
        <v>30</v>
      </c>
      <c r="H164" s="2">
        <v>25656.7</v>
      </c>
      <c r="I164" s="3">
        <v>45282</v>
      </c>
      <c r="J164" s="2" t="s">
        <v>16</v>
      </c>
    </row>
    <row r="165" spans="1:10" ht="14.25" customHeight="1" x14ac:dyDescent="0.35">
      <c r="A165" s="2" t="s">
        <v>360</v>
      </c>
      <c r="B165" s="2" t="s">
        <v>361</v>
      </c>
      <c r="C165" s="2">
        <v>45</v>
      </c>
      <c r="D165" s="2" t="s">
        <v>39</v>
      </c>
      <c r="E165" s="2" t="s">
        <v>74</v>
      </c>
      <c r="F165" s="2" t="s">
        <v>25</v>
      </c>
      <c r="G165" s="2" t="s">
        <v>15</v>
      </c>
      <c r="H165" s="2">
        <v>21500.36</v>
      </c>
      <c r="I165" s="3">
        <v>45025</v>
      </c>
      <c r="J165" s="2" t="s">
        <v>16</v>
      </c>
    </row>
    <row r="166" spans="1:10" ht="14.25" customHeight="1" x14ac:dyDescent="0.35">
      <c r="A166" s="2" t="s">
        <v>362</v>
      </c>
      <c r="B166" s="2" t="s">
        <v>363</v>
      </c>
      <c r="C166" s="2">
        <v>19</v>
      </c>
      <c r="D166" s="2" t="s">
        <v>39</v>
      </c>
      <c r="E166" s="2" t="s">
        <v>64</v>
      </c>
      <c r="F166" s="2" t="s">
        <v>35</v>
      </c>
      <c r="G166" s="2" t="s">
        <v>15</v>
      </c>
      <c r="H166" s="2">
        <v>12581.66</v>
      </c>
      <c r="I166" s="3">
        <v>45447</v>
      </c>
      <c r="J166" s="2" t="s">
        <v>16</v>
      </c>
    </row>
    <row r="167" spans="1:10" ht="14.25" customHeight="1" x14ac:dyDescent="0.35">
      <c r="A167" s="2" t="s">
        <v>364</v>
      </c>
      <c r="B167" s="2" t="s">
        <v>365</v>
      </c>
      <c r="C167" s="2">
        <v>59</v>
      </c>
      <c r="D167" s="2" t="s">
        <v>12</v>
      </c>
      <c r="E167" s="2" t="s">
        <v>13</v>
      </c>
      <c r="F167" s="2" t="s">
        <v>35</v>
      </c>
      <c r="G167" s="2" t="s">
        <v>15</v>
      </c>
      <c r="H167" s="2">
        <v>4520.3500000000004</v>
      </c>
      <c r="I167" s="3">
        <v>45444</v>
      </c>
      <c r="J167" s="2" t="s">
        <v>21</v>
      </c>
    </row>
    <row r="168" spans="1:10" ht="14.25" customHeight="1" x14ac:dyDescent="0.35">
      <c r="A168" s="2" t="s">
        <v>366</v>
      </c>
      <c r="B168" s="2" t="s">
        <v>367</v>
      </c>
      <c r="C168" s="2">
        <v>62</v>
      </c>
      <c r="D168" s="2" t="s">
        <v>39</v>
      </c>
      <c r="E168" s="2" t="s">
        <v>93</v>
      </c>
      <c r="F168" s="2" t="s">
        <v>19</v>
      </c>
      <c r="G168" s="2" t="s">
        <v>36</v>
      </c>
      <c r="H168" s="2">
        <v>15697.19</v>
      </c>
      <c r="I168" s="3">
        <v>45034</v>
      </c>
      <c r="J168" s="2" t="s">
        <v>16</v>
      </c>
    </row>
    <row r="169" spans="1:10" ht="14.25" customHeight="1" x14ac:dyDescent="0.35">
      <c r="A169" s="2" t="s">
        <v>368</v>
      </c>
      <c r="B169" s="2" t="s">
        <v>369</v>
      </c>
      <c r="C169" s="2">
        <v>23</v>
      </c>
      <c r="D169" s="2" t="s">
        <v>12</v>
      </c>
      <c r="E169" s="2" t="s">
        <v>29</v>
      </c>
      <c r="F169" s="2" t="s">
        <v>49</v>
      </c>
      <c r="G169" s="2" t="s">
        <v>36</v>
      </c>
      <c r="H169" s="2">
        <v>3799.57</v>
      </c>
      <c r="I169" s="3">
        <v>45078</v>
      </c>
      <c r="J169" s="2" t="s">
        <v>16</v>
      </c>
    </row>
    <row r="170" spans="1:10" ht="14.25" customHeight="1" x14ac:dyDescent="0.35">
      <c r="A170" s="2" t="s">
        <v>370</v>
      </c>
      <c r="B170" s="2" t="s">
        <v>371</v>
      </c>
      <c r="C170" s="2">
        <v>45</v>
      </c>
      <c r="D170" s="2" t="s">
        <v>12</v>
      </c>
      <c r="E170" s="2" t="s">
        <v>52</v>
      </c>
      <c r="F170" s="2" t="s">
        <v>55</v>
      </c>
      <c r="G170" s="2" t="s">
        <v>30</v>
      </c>
      <c r="H170" s="2">
        <v>2916.27</v>
      </c>
      <c r="I170" s="3">
        <v>44953</v>
      </c>
      <c r="J170" s="2" t="s">
        <v>16</v>
      </c>
    </row>
    <row r="171" spans="1:10" ht="14.25" customHeight="1" x14ac:dyDescent="0.35">
      <c r="A171" s="2" t="s">
        <v>372</v>
      </c>
      <c r="B171" s="2" t="s">
        <v>373</v>
      </c>
      <c r="C171" s="2">
        <v>45</v>
      </c>
      <c r="D171" s="2" t="s">
        <v>39</v>
      </c>
      <c r="E171" s="2" t="s">
        <v>93</v>
      </c>
      <c r="F171" s="2" t="s">
        <v>35</v>
      </c>
      <c r="G171" s="2" t="s">
        <v>36</v>
      </c>
      <c r="H171" s="2">
        <v>7236.34</v>
      </c>
      <c r="I171" s="3">
        <v>45045</v>
      </c>
      <c r="J171" s="2" t="s">
        <v>21</v>
      </c>
    </row>
    <row r="172" spans="1:10" ht="14.25" customHeight="1" x14ac:dyDescent="0.35">
      <c r="A172" s="2" t="s">
        <v>374</v>
      </c>
      <c r="B172" s="2" t="s">
        <v>375</v>
      </c>
      <c r="C172" s="2">
        <v>61</v>
      </c>
      <c r="D172" s="2" t="s">
        <v>12</v>
      </c>
      <c r="E172" s="2" t="s">
        <v>24</v>
      </c>
      <c r="F172" s="2" t="s">
        <v>49</v>
      </c>
      <c r="G172" s="2" t="s">
        <v>36</v>
      </c>
      <c r="H172" s="2">
        <v>58552.65</v>
      </c>
      <c r="I172" s="3">
        <v>45649</v>
      </c>
      <c r="J172" s="2" t="s">
        <v>16</v>
      </c>
    </row>
    <row r="173" spans="1:10" ht="14.25" customHeight="1" x14ac:dyDescent="0.35">
      <c r="A173" s="2" t="s">
        <v>376</v>
      </c>
      <c r="B173" s="2" t="s">
        <v>377</v>
      </c>
      <c r="C173" s="2">
        <v>61</v>
      </c>
      <c r="D173" s="2" t="s">
        <v>12</v>
      </c>
      <c r="E173" s="2" t="s">
        <v>13</v>
      </c>
      <c r="F173" s="2" t="s">
        <v>14</v>
      </c>
      <c r="G173" s="2" t="s">
        <v>26</v>
      </c>
      <c r="H173" s="2">
        <v>16312.85</v>
      </c>
      <c r="I173" s="3">
        <v>45026</v>
      </c>
      <c r="J173" s="2" t="s">
        <v>21</v>
      </c>
    </row>
    <row r="174" spans="1:10" ht="14.25" customHeight="1" x14ac:dyDescent="0.35">
      <c r="A174" s="2" t="s">
        <v>378</v>
      </c>
      <c r="B174" s="2" t="s">
        <v>379</v>
      </c>
      <c r="C174" s="2">
        <v>37</v>
      </c>
      <c r="D174" s="2" t="s">
        <v>39</v>
      </c>
      <c r="E174" s="2" t="s">
        <v>13</v>
      </c>
      <c r="F174" s="2" t="s">
        <v>55</v>
      </c>
      <c r="G174" s="2" t="s">
        <v>36</v>
      </c>
      <c r="H174" s="2">
        <v>13085.66</v>
      </c>
      <c r="I174" s="3">
        <v>44929</v>
      </c>
      <c r="J174" s="2" t="s">
        <v>16</v>
      </c>
    </row>
    <row r="175" spans="1:10" ht="14.25" customHeight="1" x14ac:dyDescent="0.35">
      <c r="A175" s="2" t="s">
        <v>380</v>
      </c>
      <c r="B175" s="2" t="s">
        <v>381</v>
      </c>
      <c r="C175" s="2">
        <v>47</v>
      </c>
      <c r="D175" s="2" t="s">
        <v>12</v>
      </c>
      <c r="E175" s="2" t="s">
        <v>64</v>
      </c>
      <c r="F175" s="2" t="s">
        <v>55</v>
      </c>
      <c r="G175" s="2" t="s">
        <v>20</v>
      </c>
      <c r="H175" s="2">
        <v>6015.03</v>
      </c>
      <c r="I175" s="3">
        <v>45255</v>
      </c>
      <c r="J175" s="2" t="s">
        <v>16</v>
      </c>
    </row>
    <row r="176" spans="1:10" ht="14.25" customHeight="1" x14ac:dyDescent="0.35">
      <c r="A176" s="2" t="s">
        <v>382</v>
      </c>
      <c r="B176" s="2" t="s">
        <v>383</v>
      </c>
      <c r="C176" s="2">
        <v>28</v>
      </c>
      <c r="D176" s="2" t="s">
        <v>12</v>
      </c>
      <c r="E176" s="2" t="s">
        <v>13</v>
      </c>
      <c r="F176" s="2" t="s">
        <v>19</v>
      </c>
      <c r="G176" s="2" t="s">
        <v>20</v>
      </c>
      <c r="H176" s="2">
        <v>3738.94</v>
      </c>
      <c r="I176" s="3">
        <v>45455</v>
      </c>
      <c r="J176" s="2" t="s">
        <v>16</v>
      </c>
    </row>
    <row r="177" spans="1:10" ht="14.25" customHeight="1" x14ac:dyDescent="0.35">
      <c r="A177" s="2" t="s">
        <v>384</v>
      </c>
      <c r="B177" s="2" t="s">
        <v>385</v>
      </c>
      <c r="C177" s="2">
        <v>45</v>
      </c>
      <c r="D177" s="2" t="s">
        <v>39</v>
      </c>
      <c r="E177" s="2" t="s">
        <v>74</v>
      </c>
      <c r="F177" s="2" t="s">
        <v>35</v>
      </c>
      <c r="G177" s="2" t="s">
        <v>20</v>
      </c>
      <c r="H177" s="2">
        <v>19372.53</v>
      </c>
      <c r="I177" s="3">
        <v>45032</v>
      </c>
      <c r="J177" s="2" t="s">
        <v>16</v>
      </c>
    </row>
    <row r="178" spans="1:10" ht="14.25" customHeight="1" x14ac:dyDescent="0.35">
      <c r="A178" s="2" t="s">
        <v>386</v>
      </c>
      <c r="B178" s="2" t="s">
        <v>387</v>
      </c>
      <c r="C178" s="2">
        <v>42</v>
      </c>
      <c r="D178" s="2" t="s">
        <v>12</v>
      </c>
      <c r="E178" s="2" t="s">
        <v>24</v>
      </c>
      <c r="F178" s="2" t="s">
        <v>14</v>
      </c>
      <c r="G178" s="2" t="s">
        <v>30</v>
      </c>
      <c r="H178" s="2">
        <v>8387.11</v>
      </c>
      <c r="I178" s="3">
        <v>45156</v>
      </c>
      <c r="J178" s="2" t="s">
        <v>16</v>
      </c>
    </row>
    <row r="179" spans="1:10" ht="14.25" customHeight="1" x14ac:dyDescent="0.35">
      <c r="A179" s="2" t="s">
        <v>388</v>
      </c>
      <c r="B179" s="2" t="s">
        <v>389</v>
      </c>
      <c r="C179" s="2">
        <v>56</v>
      </c>
      <c r="D179" s="2" t="s">
        <v>12</v>
      </c>
      <c r="E179" s="2" t="s">
        <v>13</v>
      </c>
      <c r="F179" s="2" t="s">
        <v>19</v>
      </c>
      <c r="G179" s="2" t="s">
        <v>15</v>
      </c>
      <c r="H179" s="2">
        <v>16780.11</v>
      </c>
      <c r="I179" s="3">
        <v>45230</v>
      </c>
      <c r="J179" s="2" t="s">
        <v>16</v>
      </c>
    </row>
    <row r="180" spans="1:10" ht="14.25" customHeight="1" x14ac:dyDescent="0.35">
      <c r="A180" s="2" t="s">
        <v>390</v>
      </c>
      <c r="B180" s="2" t="s">
        <v>391</v>
      </c>
      <c r="C180" s="2">
        <v>50</v>
      </c>
      <c r="D180" s="2" t="s">
        <v>39</v>
      </c>
      <c r="E180" s="2" t="s">
        <v>64</v>
      </c>
      <c r="F180" s="2" t="s">
        <v>25</v>
      </c>
      <c r="G180" s="2" t="s">
        <v>26</v>
      </c>
      <c r="H180" s="2">
        <v>6689.5</v>
      </c>
      <c r="I180" s="3">
        <v>45103</v>
      </c>
      <c r="J180" s="2" t="s">
        <v>21</v>
      </c>
    </row>
    <row r="181" spans="1:10" ht="14.25" customHeight="1" x14ac:dyDescent="0.35">
      <c r="A181" s="2" t="s">
        <v>392</v>
      </c>
      <c r="B181" s="2" t="s">
        <v>393</v>
      </c>
      <c r="C181" s="2">
        <v>18</v>
      </c>
      <c r="D181" s="2" t="s">
        <v>39</v>
      </c>
      <c r="E181" s="2" t="s">
        <v>93</v>
      </c>
      <c r="F181" s="2" t="s">
        <v>49</v>
      </c>
      <c r="G181" s="2" t="s">
        <v>30</v>
      </c>
      <c r="H181" s="2">
        <v>14022.51</v>
      </c>
      <c r="I181" s="3">
        <v>45010</v>
      </c>
      <c r="J181" s="2" t="s">
        <v>16</v>
      </c>
    </row>
    <row r="182" spans="1:10" ht="14.25" customHeight="1" x14ac:dyDescent="0.35">
      <c r="A182" s="2" t="s">
        <v>394</v>
      </c>
      <c r="B182" s="2" t="s">
        <v>395</v>
      </c>
      <c r="C182" s="2">
        <v>44</v>
      </c>
      <c r="D182" s="2" t="s">
        <v>39</v>
      </c>
      <c r="E182" s="2" t="s">
        <v>24</v>
      </c>
      <c r="F182" s="2" t="s">
        <v>49</v>
      </c>
      <c r="G182" s="2" t="s">
        <v>15</v>
      </c>
      <c r="H182" s="2">
        <v>20229.939999999999</v>
      </c>
      <c r="I182" s="3">
        <v>45189</v>
      </c>
      <c r="J182" s="2" t="s">
        <v>16</v>
      </c>
    </row>
    <row r="183" spans="1:10" ht="14.25" customHeight="1" x14ac:dyDescent="0.35">
      <c r="A183" s="2" t="s">
        <v>396</v>
      </c>
      <c r="B183" s="2" t="s">
        <v>397</v>
      </c>
      <c r="C183" s="2">
        <v>30</v>
      </c>
      <c r="D183" s="2" t="s">
        <v>39</v>
      </c>
      <c r="E183" s="2" t="s">
        <v>13</v>
      </c>
      <c r="F183" s="2" t="s">
        <v>19</v>
      </c>
      <c r="G183" s="2" t="s">
        <v>26</v>
      </c>
      <c r="H183" s="2">
        <v>4965.78</v>
      </c>
      <c r="I183" s="3">
        <v>45122</v>
      </c>
      <c r="J183" s="2" t="s">
        <v>16</v>
      </c>
    </row>
    <row r="184" spans="1:10" ht="14.25" customHeight="1" x14ac:dyDescent="0.35">
      <c r="A184" s="2" t="s">
        <v>398</v>
      </c>
      <c r="B184" s="2" t="s">
        <v>399</v>
      </c>
      <c r="C184" s="2">
        <v>58</v>
      </c>
      <c r="D184" s="2" t="s">
        <v>12</v>
      </c>
      <c r="E184" s="2" t="s">
        <v>52</v>
      </c>
      <c r="F184" s="2" t="s">
        <v>49</v>
      </c>
      <c r="G184" s="2" t="s">
        <v>26</v>
      </c>
      <c r="H184" s="2">
        <v>136.62</v>
      </c>
      <c r="I184" s="3">
        <v>45175</v>
      </c>
      <c r="J184" s="2" t="s">
        <v>16</v>
      </c>
    </row>
    <row r="185" spans="1:10" ht="14.25" customHeight="1" x14ac:dyDescent="0.35">
      <c r="A185" s="2" t="s">
        <v>400</v>
      </c>
      <c r="B185" s="2" t="s">
        <v>401</v>
      </c>
      <c r="C185" s="2">
        <v>20</v>
      </c>
      <c r="D185" s="2" t="s">
        <v>12</v>
      </c>
      <c r="E185" s="2" t="s">
        <v>24</v>
      </c>
      <c r="F185" s="2" t="s">
        <v>35</v>
      </c>
      <c r="G185" s="2" t="s">
        <v>26</v>
      </c>
      <c r="H185" s="2">
        <v>2942.72</v>
      </c>
      <c r="I185" s="3">
        <v>45308</v>
      </c>
      <c r="J185" s="2" t="s">
        <v>16</v>
      </c>
    </row>
    <row r="186" spans="1:10" ht="14.25" customHeight="1" x14ac:dyDescent="0.35">
      <c r="A186" s="2" t="s">
        <v>402</v>
      </c>
      <c r="B186" s="2" t="s">
        <v>403</v>
      </c>
      <c r="C186" s="2">
        <v>56</v>
      </c>
      <c r="D186" s="2" t="s">
        <v>39</v>
      </c>
      <c r="E186" s="2" t="s">
        <v>24</v>
      </c>
      <c r="F186" s="2" t="s">
        <v>49</v>
      </c>
      <c r="G186" s="2" t="s">
        <v>20</v>
      </c>
      <c r="H186" s="2">
        <v>24641.05</v>
      </c>
      <c r="I186" s="3">
        <v>45384</v>
      </c>
      <c r="J186" s="2" t="s">
        <v>16</v>
      </c>
    </row>
    <row r="187" spans="1:10" ht="14.25" customHeight="1" x14ac:dyDescent="0.35">
      <c r="A187" s="2" t="s">
        <v>404</v>
      </c>
      <c r="B187" s="2" t="s">
        <v>405</v>
      </c>
      <c r="C187" s="2">
        <v>23</v>
      </c>
      <c r="D187" s="2" t="s">
        <v>12</v>
      </c>
      <c r="E187" s="2" t="s">
        <v>29</v>
      </c>
      <c r="F187" s="2" t="s">
        <v>35</v>
      </c>
      <c r="G187" s="2" t="s">
        <v>20</v>
      </c>
      <c r="H187" s="2">
        <v>11632.86</v>
      </c>
      <c r="I187" s="3">
        <v>45587</v>
      </c>
      <c r="J187" s="2" t="s">
        <v>16</v>
      </c>
    </row>
    <row r="188" spans="1:10" ht="14.25" customHeight="1" x14ac:dyDescent="0.35">
      <c r="A188" s="2" t="s">
        <v>406</v>
      </c>
      <c r="B188" s="2" t="s">
        <v>407</v>
      </c>
      <c r="C188" s="2">
        <v>25</v>
      </c>
      <c r="D188" s="2" t="s">
        <v>12</v>
      </c>
      <c r="E188" s="2" t="s">
        <v>52</v>
      </c>
      <c r="F188" s="2" t="s">
        <v>25</v>
      </c>
      <c r="G188" s="2" t="s">
        <v>20</v>
      </c>
      <c r="H188" s="2">
        <v>13364.33</v>
      </c>
      <c r="I188" s="3">
        <v>45644</v>
      </c>
      <c r="J188" s="2" t="s">
        <v>21</v>
      </c>
    </row>
    <row r="189" spans="1:10" ht="14.25" customHeight="1" x14ac:dyDescent="0.35">
      <c r="A189" s="2" t="s">
        <v>408</v>
      </c>
      <c r="B189" s="2" t="s">
        <v>409</v>
      </c>
      <c r="C189" s="2">
        <v>44</v>
      </c>
      <c r="D189" s="2" t="s">
        <v>39</v>
      </c>
      <c r="E189" s="2" t="s">
        <v>52</v>
      </c>
      <c r="F189" s="2" t="s">
        <v>14</v>
      </c>
      <c r="G189" s="2" t="s">
        <v>26</v>
      </c>
      <c r="H189" s="2">
        <v>3934.7</v>
      </c>
      <c r="I189" s="3">
        <v>45335</v>
      </c>
      <c r="J189" s="2" t="s">
        <v>69</v>
      </c>
    </row>
    <row r="190" spans="1:10" ht="14.25" customHeight="1" x14ac:dyDescent="0.35">
      <c r="A190" s="2" t="s">
        <v>410</v>
      </c>
      <c r="B190" s="2" t="s">
        <v>411</v>
      </c>
      <c r="C190" s="2">
        <v>26</v>
      </c>
      <c r="D190" s="2" t="s">
        <v>39</v>
      </c>
      <c r="E190" s="2" t="s">
        <v>93</v>
      </c>
      <c r="F190" s="2" t="s">
        <v>55</v>
      </c>
      <c r="G190" s="2" t="s">
        <v>26</v>
      </c>
      <c r="H190" s="2">
        <v>12082.25</v>
      </c>
      <c r="I190" s="3">
        <v>45007</v>
      </c>
      <c r="J190" s="2" t="s">
        <v>16</v>
      </c>
    </row>
    <row r="191" spans="1:10" ht="14.25" customHeight="1" x14ac:dyDescent="0.35">
      <c r="A191" s="2" t="s">
        <v>412</v>
      </c>
      <c r="B191" s="2" t="s">
        <v>413</v>
      </c>
      <c r="C191" s="2">
        <v>54</v>
      </c>
      <c r="D191" s="2" t="s">
        <v>12</v>
      </c>
      <c r="E191" s="2" t="s">
        <v>42</v>
      </c>
      <c r="F191" s="2" t="s">
        <v>19</v>
      </c>
      <c r="G191" s="2" t="s">
        <v>20</v>
      </c>
      <c r="H191" s="2">
        <v>10392.56</v>
      </c>
      <c r="I191" s="3">
        <v>45627</v>
      </c>
      <c r="J191" s="2" t="s">
        <v>16</v>
      </c>
    </row>
    <row r="192" spans="1:10" ht="14.25" customHeight="1" x14ac:dyDescent="0.35">
      <c r="A192" s="2" t="s">
        <v>414</v>
      </c>
      <c r="B192" s="2" t="s">
        <v>415</v>
      </c>
      <c r="C192" s="2">
        <v>50</v>
      </c>
      <c r="D192" s="2" t="s">
        <v>39</v>
      </c>
      <c r="E192" s="2" t="s">
        <v>29</v>
      </c>
      <c r="F192" s="2" t="s">
        <v>19</v>
      </c>
      <c r="G192" s="2" t="s">
        <v>26</v>
      </c>
      <c r="H192" s="2">
        <v>1964.7</v>
      </c>
      <c r="I192" s="3">
        <v>45338</v>
      </c>
      <c r="J192" s="2" t="s">
        <v>16</v>
      </c>
    </row>
    <row r="193" spans="1:10" ht="14.25" customHeight="1" x14ac:dyDescent="0.35">
      <c r="A193" s="2" t="s">
        <v>416</v>
      </c>
      <c r="B193" s="2" t="s">
        <v>417</v>
      </c>
      <c r="C193" s="2">
        <v>59</v>
      </c>
      <c r="D193" s="2" t="s">
        <v>39</v>
      </c>
      <c r="E193" s="2" t="s">
        <v>52</v>
      </c>
      <c r="F193" s="2" t="s">
        <v>35</v>
      </c>
      <c r="G193" s="2" t="s">
        <v>20</v>
      </c>
      <c r="H193" s="2">
        <v>34638.43</v>
      </c>
      <c r="I193" s="3">
        <v>45132</v>
      </c>
      <c r="J193" s="2" t="s">
        <v>16</v>
      </c>
    </row>
    <row r="194" spans="1:10" ht="14.25" customHeight="1" x14ac:dyDescent="0.35">
      <c r="A194" s="2" t="s">
        <v>418</v>
      </c>
      <c r="B194" s="2" t="s">
        <v>419</v>
      </c>
      <c r="C194" s="2">
        <v>61</v>
      </c>
      <c r="D194" s="2" t="s">
        <v>39</v>
      </c>
      <c r="E194" s="2" t="s">
        <v>52</v>
      </c>
      <c r="F194" s="2" t="s">
        <v>25</v>
      </c>
      <c r="G194" s="2" t="s">
        <v>20</v>
      </c>
      <c r="H194" s="2">
        <v>4369.95</v>
      </c>
      <c r="I194" s="3">
        <v>45314</v>
      </c>
      <c r="J194" s="2" t="s">
        <v>16</v>
      </c>
    </row>
    <row r="195" spans="1:10" ht="14.25" customHeight="1" x14ac:dyDescent="0.35">
      <c r="A195" s="2" t="s">
        <v>420</v>
      </c>
      <c r="B195" s="2" t="s">
        <v>421</v>
      </c>
      <c r="C195" s="2">
        <v>41</v>
      </c>
      <c r="D195" s="2" t="s">
        <v>12</v>
      </c>
      <c r="E195" s="2" t="s">
        <v>42</v>
      </c>
      <c r="F195" s="2" t="s">
        <v>25</v>
      </c>
      <c r="G195" s="2" t="s">
        <v>20</v>
      </c>
      <c r="H195" s="2">
        <v>3994.14</v>
      </c>
      <c r="I195" s="3">
        <v>45325</v>
      </c>
      <c r="J195" s="2" t="s">
        <v>16</v>
      </c>
    </row>
    <row r="196" spans="1:10" ht="14.25" customHeight="1" x14ac:dyDescent="0.35">
      <c r="A196" s="2" t="s">
        <v>422</v>
      </c>
      <c r="B196" s="2" t="s">
        <v>423</v>
      </c>
      <c r="C196" s="2">
        <v>32</v>
      </c>
      <c r="D196" s="2" t="s">
        <v>39</v>
      </c>
      <c r="E196" s="2" t="s">
        <v>93</v>
      </c>
      <c r="F196" s="2" t="s">
        <v>55</v>
      </c>
      <c r="G196" s="2" t="s">
        <v>15</v>
      </c>
      <c r="H196" s="2">
        <v>4607.05</v>
      </c>
      <c r="I196" s="3">
        <v>44934</v>
      </c>
      <c r="J196" s="2" t="s">
        <v>16</v>
      </c>
    </row>
    <row r="197" spans="1:10" ht="14.25" customHeight="1" x14ac:dyDescent="0.35">
      <c r="A197" s="2" t="s">
        <v>424</v>
      </c>
      <c r="B197" s="2" t="s">
        <v>425</v>
      </c>
      <c r="C197" s="2">
        <v>49</v>
      </c>
      <c r="D197" s="2" t="s">
        <v>12</v>
      </c>
      <c r="E197" s="2" t="s">
        <v>29</v>
      </c>
      <c r="F197" s="2" t="s">
        <v>14</v>
      </c>
      <c r="G197" s="2" t="s">
        <v>26</v>
      </c>
      <c r="H197" s="2">
        <v>962.02</v>
      </c>
      <c r="I197" s="3">
        <v>45552</v>
      </c>
      <c r="J197" s="2" t="s">
        <v>16</v>
      </c>
    </row>
    <row r="198" spans="1:10" ht="14.25" customHeight="1" x14ac:dyDescent="0.35">
      <c r="A198" s="2" t="s">
        <v>426</v>
      </c>
      <c r="B198" s="2" t="s">
        <v>427</v>
      </c>
      <c r="C198" s="2">
        <v>49</v>
      </c>
      <c r="D198" s="2" t="s">
        <v>12</v>
      </c>
      <c r="E198" s="2" t="s">
        <v>52</v>
      </c>
      <c r="F198" s="2" t="s">
        <v>19</v>
      </c>
      <c r="G198" s="2" t="s">
        <v>30</v>
      </c>
      <c r="H198" s="2">
        <v>9807.32</v>
      </c>
      <c r="I198" s="3">
        <v>45443</v>
      </c>
      <c r="J198" s="2" t="s">
        <v>16</v>
      </c>
    </row>
    <row r="199" spans="1:10" ht="14.25" customHeight="1" x14ac:dyDescent="0.35">
      <c r="A199" s="2" t="s">
        <v>428</v>
      </c>
      <c r="B199" s="2" t="s">
        <v>429</v>
      </c>
      <c r="C199" s="2">
        <v>41</v>
      </c>
      <c r="D199" s="2" t="s">
        <v>12</v>
      </c>
      <c r="E199" s="2" t="s">
        <v>64</v>
      </c>
      <c r="F199" s="2" t="s">
        <v>35</v>
      </c>
      <c r="G199" s="2" t="s">
        <v>20</v>
      </c>
      <c r="H199" s="2">
        <v>2726.28</v>
      </c>
      <c r="I199" s="3">
        <v>45376</v>
      </c>
      <c r="J199" s="2" t="s">
        <v>16</v>
      </c>
    </row>
    <row r="200" spans="1:10" ht="14.25" customHeight="1" x14ac:dyDescent="0.35">
      <c r="A200" s="2" t="s">
        <v>430</v>
      </c>
      <c r="B200" s="2" t="s">
        <v>431</v>
      </c>
      <c r="C200" s="2">
        <v>58</v>
      </c>
      <c r="D200" s="2" t="s">
        <v>39</v>
      </c>
      <c r="E200" s="2" t="s">
        <v>93</v>
      </c>
      <c r="F200" s="2" t="s">
        <v>25</v>
      </c>
      <c r="G200" s="2" t="s">
        <v>30</v>
      </c>
      <c r="H200" s="2">
        <v>16261.4</v>
      </c>
      <c r="I200" s="3">
        <v>45402</v>
      </c>
      <c r="J200" s="2" t="s">
        <v>16</v>
      </c>
    </row>
    <row r="201" spans="1:10" ht="14.25" customHeight="1" x14ac:dyDescent="0.35">
      <c r="A201" s="2" t="s">
        <v>432</v>
      </c>
      <c r="B201" s="2" t="s">
        <v>433</v>
      </c>
      <c r="C201" s="2">
        <v>29</v>
      </c>
      <c r="D201" s="2" t="s">
        <v>39</v>
      </c>
      <c r="E201" s="2" t="s">
        <v>29</v>
      </c>
      <c r="F201" s="2" t="s">
        <v>19</v>
      </c>
      <c r="G201" s="2" t="s">
        <v>15</v>
      </c>
      <c r="H201" s="2">
        <v>5011.33</v>
      </c>
      <c r="I201" s="3">
        <v>45268</v>
      </c>
      <c r="J201" s="2" t="s">
        <v>16</v>
      </c>
    </row>
    <row r="202" spans="1:10" ht="14.25" customHeight="1" x14ac:dyDescent="0.35">
      <c r="A202" s="2" t="s">
        <v>434</v>
      </c>
      <c r="B202" s="2" t="s">
        <v>435</v>
      </c>
      <c r="C202" s="2">
        <v>56</v>
      </c>
      <c r="D202" s="2" t="s">
        <v>39</v>
      </c>
      <c r="E202" s="2" t="s">
        <v>52</v>
      </c>
      <c r="F202" s="2" t="s">
        <v>35</v>
      </c>
      <c r="G202" s="2" t="s">
        <v>26</v>
      </c>
      <c r="H202" s="2">
        <v>6135.2</v>
      </c>
      <c r="I202" s="3">
        <v>44999</v>
      </c>
      <c r="J202" s="2" t="s">
        <v>16</v>
      </c>
    </row>
    <row r="203" spans="1:10" ht="14.25" customHeight="1" x14ac:dyDescent="0.35">
      <c r="A203" s="2" t="s">
        <v>436</v>
      </c>
      <c r="B203" s="2" t="s">
        <v>437</v>
      </c>
      <c r="C203" s="2">
        <v>19</v>
      </c>
      <c r="D203" s="2" t="s">
        <v>39</v>
      </c>
      <c r="E203" s="2" t="s">
        <v>52</v>
      </c>
      <c r="F203" s="2" t="s">
        <v>49</v>
      </c>
      <c r="G203" s="2" t="s">
        <v>20</v>
      </c>
      <c r="H203" s="2">
        <v>10396.51</v>
      </c>
      <c r="I203" s="3">
        <v>45047</v>
      </c>
      <c r="J203" s="2" t="s">
        <v>16</v>
      </c>
    </row>
    <row r="204" spans="1:10" ht="14.25" customHeight="1" x14ac:dyDescent="0.35">
      <c r="A204" s="2" t="s">
        <v>438</v>
      </c>
      <c r="B204" s="2" t="s">
        <v>439</v>
      </c>
      <c r="C204" s="2">
        <v>20</v>
      </c>
      <c r="D204" s="2" t="s">
        <v>39</v>
      </c>
      <c r="E204" s="2" t="s">
        <v>42</v>
      </c>
      <c r="F204" s="2" t="s">
        <v>19</v>
      </c>
      <c r="G204" s="2" t="s">
        <v>20</v>
      </c>
      <c r="H204" s="2">
        <v>14349.43</v>
      </c>
      <c r="I204" s="3">
        <v>45228</v>
      </c>
      <c r="J204" s="2" t="s">
        <v>16</v>
      </c>
    </row>
    <row r="205" spans="1:10" ht="14.25" customHeight="1" x14ac:dyDescent="0.35">
      <c r="A205" s="2" t="s">
        <v>440</v>
      </c>
      <c r="B205" s="2" t="s">
        <v>441</v>
      </c>
      <c r="C205" s="2">
        <v>54</v>
      </c>
      <c r="D205" s="2" t="s">
        <v>12</v>
      </c>
      <c r="E205" s="2" t="s">
        <v>29</v>
      </c>
      <c r="F205" s="2" t="s">
        <v>14</v>
      </c>
      <c r="G205" s="2" t="s">
        <v>20</v>
      </c>
      <c r="H205" s="2">
        <v>2628.14</v>
      </c>
      <c r="I205" s="3">
        <v>45160</v>
      </c>
      <c r="J205" s="2" t="s">
        <v>16</v>
      </c>
    </row>
    <row r="206" spans="1:10" ht="14.25" customHeight="1" x14ac:dyDescent="0.35">
      <c r="A206" s="2" t="s">
        <v>442</v>
      </c>
      <c r="B206" s="2" t="s">
        <v>443</v>
      </c>
      <c r="C206" s="2">
        <v>34</v>
      </c>
      <c r="D206" s="2" t="s">
        <v>12</v>
      </c>
      <c r="E206" s="2" t="s">
        <v>64</v>
      </c>
      <c r="F206" s="2" t="s">
        <v>35</v>
      </c>
      <c r="G206" s="2" t="s">
        <v>30</v>
      </c>
      <c r="H206" s="2">
        <v>33900.89</v>
      </c>
      <c r="I206" s="3">
        <v>44992</v>
      </c>
      <c r="J206" s="2" t="s">
        <v>16</v>
      </c>
    </row>
    <row r="207" spans="1:10" ht="14.25" customHeight="1" x14ac:dyDescent="0.35">
      <c r="A207" s="2" t="s">
        <v>444</v>
      </c>
      <c r="B207" s="2" t="s">
        <v>445</v>
      </c>
      <c r="C207" s="2">
        <v>19</v>
      </c>
      <c r="D207" s="2" t="s">
        <v>12</v>
      </c>
      <c r="E207" s="2" t="s">
        <v>93</v>
      </c>
      <c r="F207" s="2" t="s">
        <v>14</v>
      </c>
      <c r="G207" s="2" t="s">
        <v>15</v>
      </c>
      <c r="H207" s="2">
        <v>9737.1200000000008</v>
      </c>
      <c r="I207" s="3">
        <v>45156</v>
      </c>
      <c r="J207" s="2" t="s">
        <v>16</v>
      </c>
    </row>
    <row r="208" spans="1:10" ht="14.25" customHeight="1" x14ac:dyDescent="0.35">
      <c r="A208" s="2" t="s">
        <v>446</v>
      </c>
      <c r="B208" s="2" t="s">
        <v>447</v>
      </c>
      <c r="C208" s="2">
        <v>19</v>
      </c>
      <c r="D208" s="2" t="s">
        <v>39</v>
      </c>
      <c r="E208" s="2" t="s">
        <v>13</v>
      </c>
      <c r="F208" s="2" t="s">
        <v>19</v>
      </c>
      <c r="G208" s="2" t="s">
        <v>26</v>
      </c>
      <c r="H208" s="2">
        <v>56.55</v>
      </c>
      <c r="I208" s="3">
        <v>45469</v>
      </c>
      <c r="J208" s="2" t="s">
        <v>16</v>
      </c>
    </row>
    <row r="209" spans="1:10" ht="14.25" customHeight="1" x14ac:dyDescent="0.35">
      <c r="A209" s="2" t="s">
        <v>448</v>
      </c>
      <c r="B209" s="2" t="s">
        <v>449</v>
      </c>
      <c r="C209" s="2">
        <v>45</v>
      </c>
      <c r="D209" s="2" t="s">
        <v>12</v>
      </c>
      <c r="E209" s="2" t="s">
        <v>74</v>
      </c>
      <c r="F209" s="2" t="s">
        <v>49</v>
      </c>
      <c r="G209" s="2" t="s">
        <v>15</v>
      </c>
      <c r="H209" s="2">
        <v>5372.08</v>
      </c>
      <c r="I209" s="3">
        <v>44977</v>
      </c>
      <c r="J209" s="2" t="s">
        <v>16</v>
      </c>
    </row>
    <row r="210" spans="1:10" ht="14.25" customHeight="1" x14ac:dyDescent="0.35">
      <c r="A210" s="2" t="s">
        <v>450</v>
      </c>
      <c r="B210" s="2" t="s">
        <v>451</v>
      </c>
      <c r="C210" s="2">
        <v>40</v>
      </c>
      <c r="D210" s="2" t="s">
        <v>12</v>
      </c>
      <c r="E210" s="2" t="s">
        <v>64</v>
      </c>
      <c r="F210" s="2" t="s">
        <v>14</v>
      </c>
      <c r="G210" s="2" t="s">
        <v>20</v>
      </c>
      <c r="H210" s="2">
        <v>5741.52</v>
      </c>
      <c r="I210" s="3">
        <v>45585</v>
      </c>
      <c r="J210" s="2" t="s">
        <v>16</v>
      </c>
    </row>
    <row r="211" spans="1:10" ht="14.25" customHeight="1" x14ac:dyDescent="0.35">
      <c r="A211" s="2" t="s">
        <v>452</v>
      </c>
      <c r="B211" s="2" t="s">
        <v>453</v>
      </c>
      <c r="C211" s="2">
        <v>54</v>
      </c>
      <c r="D211" s="2" t="s">
        <v>39</v>
      </c>
      <c r="E211" s="2" t="s">
        <v>13</v>
      </c>
      <c r="F211" s="2" t="s">
        <v>25</v>
      </c>
      <c r="G211" s="2" t="s">
        <v>15</v>
      </c>
      <c r="H211" s="2">
        <v>16563.46</v>
      </c>
      <c r="I211" s="3">
        <v>45533</v>
      </c>
      <c r="J211" s="2" t="s">
        <v>16</v>
      </c>
    </row>
    <row r="212" spans="1:10" ht="14.25" customHeight="1" x14ac:dyDescent="0.35">
      <c r="A212" s="2" t="s">
        <v>454</v>
      </c>
      <c r="B212" s="2" t="s">
        <v>455</v>
      </c>
      <c r="C212" s="2">
        <v>49</v>
      </c>
      <c r="D212" s="2" t="s">
        <v>39</v>
      </c>
      <c r="E212" s="2" t="s">
        <v>64</v>
      </c>
      <c r="F212" s="2" t="s">
        <v>35</v>
      </c>
      <c r="G212" s="2" t="s">
        <v>30</v>
      </c>
      <c r="H212" s="2">
        <v>3640.45</v>
      </c>
      <c r="I212" s="3">
        <v>45255</v>
      </c>
      <c r="J212" s="2" t="s">
        <v>16</v>
      </c>
    </row>
    <row r="213" spans="1:10" ht="14.25" customHeight="1" x14ac:dyDescent="0.35">
      <c r="A213" s="2" t="s">
        <v>456</v>
      </c>
      <c r="B213" s="2" t="s">
        <v>457</v>
      </c>
      <c r="C213" s="2">
        <v>50</v>
      </c>
      <c r="D213" s="2" t="s">
        <v>12</v>
      </c>
      <c r="E213" s="2" t="s">
        <v>29</v>
      </c>
      <c r="F213" s="2" t="s">
        <v>19</v>
      </c>
      <c r="G213" s="2" t="s">
        <v>36</v>
      </c>
      <c r="H213" s="2">
        <v>4023.1</v>
      </c>
      <c r="I213" s="3">
        <v>45313</v>
      </c>
      <c r="J213" s="2" t="s">
        <v>16</v>
      </c>
    </row>
    <row r="214" spans="1:10" ht="14.25" customHeight="1" x14ac:dyDescent="0.35">
      <c r="A214" s="2" t="s">
        <v>458</v>
      </c>
      <c r="B214" s="2" t="s">
        <v>459</v>
      </c>
      <c r="C214" s="2">
        <v>18</v>
      </c>
      <c r="D214" s="2" t="s">
        <v>12</v>
      </c>
      <c r="E214" s="2" t="s">
        <v>13</v>
      </c>
      <c r="F214" s="2" t="s">
        <v>49</v>
      </c>
      <c r="G214" s="2" t="s">
        <v>36</v>
      </c>
      <c r="H214" s="2">
        <v>731.02</v>
      </c>
      <c r="I214" s="3">
        <v>44964</v>
      </c>
      <c r="J214" s="2" t="s">
        <v>16</v>
      </c>
    </row>
    <row r="215" spans="1:10" ht="14.25" customHeight="1" x14ac:dyDescent="0.35">
      <c r="A215" s="2" t="s">
        <v>460</v>
      </c>
      <c r="B215" s="2" t="s">
        <v>461</v>
      </c>
      <c r="C215" s="2">
        <v>36</v>
      </c>
      <c r="D215" s="2" t="s">
        <v>39</v>
      </c>
      <c r="E215" s="2" t="s">
        <v>29</v>
      </c>
      <c r="F215" s="2" t="s">
        <v>25</v>
      </c>
      <c r="G215" s="2" t="s">
        <v>26</v>
      </c>
      <c r="H215" s="2">
        <v>3334.41</v>
      </c>
      <c r="I215" s="3">
        <v>45636</v>
      </c>
      <c r="J215" s="2" t="s">
        <v>16</v>
      </c>
    </row>
    <row r="216" spans="1:10" ht="14.25" customHeight="1" x14ac:dyDescent="0.35">
      <c r="A216" s="2" t="s">
        <v>462</v>
      </c>
      <c r="B216" s="2" t="s">
        <v>463</v>
      </c>
      <c r="C216" s="2">
        <v>19</v>
      </c>
      <c r="D216" s="2" t="s">
        <v>39</v>
      </c>
      <c r="E216" s="2" t="s">
        <v>13</v>
      </c>
      <c r="F216" s="2" t="s">
        <v>19</v>
      </c>
      <c r="G216" s="2" t="s">
        <v>26</v>
      </c>
      <c r="H216" s="2">
        <v>12621.73</v>
      </c>
      <c r="I216" s="3">
        <v>45099</v>
      </c>
      <c r="J216" s="2" t="s">
        <v>16</v>
      </c>
    </row>
    <row r="217" spans="1:10" ht="14.25" customHeight="1" x14ac:dyDescent="0.35">
      <c r="A217" s="2" t="s">
        <v>464</v>
      </c>
      <c r="B217" s="2" t="s">
        <v>465</v>
      </c>
      <c r="C217" s="2">
        <v>61</v>
      </c>
      <c r="D217" s="2" t="s">
        <v>39</v>
      </c>
      <c r="E217" s="2" t="s">
        <v>64</v>
      </c>
      <c r="F217" s="2" t="s">
        <v>49</v>
      </c>
      <c r="G217" s="2" t="s">
        <v>15</v>
      </c>
      <c r="H217" s="2">
        <v>10071.92</v>
      </c>
      <c r="I217" s="3">
        <v>45419</v>
      </c>
      <c r="J217" s="2" t="s">
        <v>16</v>
      </c>
    </row>
    <row r="218" spans="1:10" ht="14.25" customHeight="1" x14ac:dyDescent="0.35">
      <c r="A218" s="2" t="s">
        <v>466</v>
      </c>
      <c r="B218" s="2" t="s">
        <v>467</v>
      </c>
      <c r="C218" s="2">
        <v>43</v>
      </c>
      <c r="D218" s="2" t="s">
        <v>39</v>
      </c>
      <c r="E218" s="2" t="s">
        <v>42</v>
      </c>
      <c r="F218" s="2" t="s">
        <v>25</v>
      </c>
      <c r="G218" s="2" t="s">
        <v>26</v>
      </c>
      <c r="H218" s="2">
        <v>848.98</v>
      </c>
      <c r="I218" s="3">
        <v>45381</v>
      </c>
      <c r="J218" s="2" t="s">
        <v>16</v>
      </c>
    </row>
    <row r="219" spans="1:10" ht="14.25" customHeight="1" x14ac:dyDescent="0.35">
      <c r="A219" s="2" t="s">
        <v>468</v>
      </c>
      <c r="B219" s="2" t="s">
        <v>469</v>
      </c>
      <c r="C219" s="2">
        <v>49</v>
      </c>
      <c r="D219" s="2" t="s">
        <v>12</v>
      </c>
      <c r="E219" s="2" t="s">
        <v>64</v>
      </c>
      <c r="F219" s="2" t="s">
        <v>14</v>
      </c>
      <c r="G219" s="2" t="s">
        <v>30</v>
      </c>
      <c r="H219" s="2">
        <v>1218.22</v>
      </c>
      <c r="I219" s="3">
        <v>44967</v>
      </c>
      <c r="J219" s="2" t="s">
        <v>16</v>
      </c>
    </row>
    <row r="220" spans="1:10" ht="14.25" customHeight="1" x14ac:dyDescent="0.35">
      <c r="A220" s="2" t="s">
        <v>470</v>
      </c>
      <c r="B220" s="2" t="s">
        <v>471</v>
      </c>
      <c r="C220" s="2">
        <v>23</v>
      </c>
      <c r="D220" s="2" t="s">
        <v>12</v>
      </c>
      <c r="E220" s="2" t="s">
        <v>29</v>
      </c>
      <c r="F220" s="2" t="s">
        <v>19</v>
      </c>
      <c r="G220" s="2" t="s">
        <v>20</v>
      </c>
      <c r="H220" s="2">
        <v>4730.8999999999996</v>
      </c>
      <c r="I220" s="3">
        <v>45055</v>
      </c>
      <c r="J220" s="2" t="s">
        <v>69</v>
      </c>
    </row>
    <row r="221" spans="1:10" ht="14.25" customHeight="1" x14ac:dyDescent="0.35">
      <c r="A221" s="2" t="s">
        <v>472</v>
      </c>
      <c r="B221" s="2" t="s">
        <v>473</v>
      </c>
      <c r="C221" s="2">
        <v>49</v>
      </c>
      <c r="D221" s="2" t="s">
        <v>39</v>
      </c>
      <c r="E221" s="2" t="s">
        <v>64</v>
      </c>
      <c r="F221" s="2" t="s">
        <v>19</v>
      </c>
      <c r="G221" s="2" t="s">
        <v>20</v>
      </c>
      <c r="H221" s="2">
        <v>13616.32</v>
      </c>
      <c r="I221" s="3">
        <v>44980</v>
      </c>
      <c r="J221" s="2" t="s">
        <v>16</v>
      </c>
    </row>
    <row r="222" spans="1:10" ht="14.25" customHeight="1" x14ac:dyDescent="0.35">
      <c r="A222" s="2" t="s">
        <v>474</v>
      </c>
      <c r="B222" s="2" t="s">
        <v>475</v>
      </c>
      <c r="C222" s="2">
        <v>21</v>
      </c>
      <c r="D222" s="2" t="s">
        <v>12</v>
      </c>
      <c r="E222" s="2" t="s">
        <v>24</v>
      </c>
      <c r="F222" s="2" t="s">
        <v>14</v>
      </c>
      <c r="G222" s="2" t="s">
        <v>15</v>
      </c>
      <c r="H222" s="2">
        <v>17892.72</v>
      </c>
      <c r="I222" s="3">
        <v>45012</v>
      </c>
      <c r="J222" s="2" t="s">
        <v>16</v>
      </c>
    </row>
    <row r="223" spans="1:10" ht="14.25" customHeight="1" x14ac:dyDescent="0.35">
      <c r="A223" s="2" t="s">
        <v>476</v>
      </c>
      <c r="B223" s="2" t="s">
        <v>477</v>
      </c>
      <c r="C223" s="2">
        <v>28</v>
      </c>
      <c r="D223" s="2" t="s">
        <v>12</v>
      </c>
      <c r="E223" s="2" t="s">
        <v>24</v>
      </c>
      <c r="F223" s="2" t="s">
        <v>55</v>
      </c>
      <c r="G223" s="2" t="s">
        <v>20</v>
      </c>
      <c r="H223" s="2">
        <v>147.32</v>
      </c>
      <c r="I223" s="3">
        <v>45650</v>
      </c>
      <c r="J223" s="2" t="s">
        <v>16</v>
      </c>
    </row>
    <row r="224" spans="1:10" ht="14.25" customHeight="1" x14ac:dyDescent="0.35">
      <c r="A224" s="2" t="s">
        <v>478</v>
      </c>
      <c r="B224" s="2" t="s">
        <v>479</v>
      </c>
      <c r="C224" s="2">
        <v>34</v>
      </c>
      <c r="D224" s="2" t="s">
        <v>39</v>
      </c>
      <c r="E224" s="2" t="s">
        <v>13</v>
      </c>
      <c r="F224" s="2" t="s">
        <v>25</v>
      </c>
      <c r="G224" s="2" t="s">
        <v>15</v>
      </c>
      <c r="H224" s="2">
        <v>3990.02</v>
      </c>
      <c r="I224" s="3">
        <v>45195</v>
      </c>
      <c r="J224" s="2" t="s">
        <v>16</v>
      </c>
    </row>
    <row r="225" spans="1:10" ht="14.25" customHeight="1" x14ac:dyDescent="0.35">
      <c r="A225" s="2" t="s">
        <v>480</v>
      </c>
      <c r="B225" s="2" t="s">
        <v>481</v>
      </c>
      <c r="C225" s="2">
        <v>55</v>
      </c>
      <c r="D225" s="2" t="s">
        <v>12</v>
      </c>
      <c r="E225" s="2" t="s">
        <v>24</v>
      </c>
      <c r="F225" s="2" t="s">
        <v>14</v>
      </c>
      <c r="G225" s="2" t="s">
        <v>26</v>
      </c>
      <c r="H225" s="2">
        <v>5521.02</v>
      </c>
      <c r="I225" s="3">
        <v>45222</v>
      </c>
      <c r="J225" s="2" t="s">
        <v>21</v>
      </c>
    </row>
    <row r="226" spans="1:10" ht="14.25" customHeight="1" x14ac:dyDescent="0.35">
      <c r="A226" s="2" t="s">
        <v>482</v>
      </c>
      <c r="B226" s="2" t="s">
        <v>483</v>
      </c>
      <c r="C226" s="2">
        <v>41</v>
      </c>
      <c r="D226" s="2" t="s">
        <v>12</v>
      </c>
      <c r="E226" s="2" t="s">
        <v>74</v>
      </c>
      <c r="F226" s="2" t="s">
        <v>19</v>
      </c>
      <c r="G226" s="2" t="s">
        <v>26</v>
      </c>
      <c r="H226" s="2">
        <v>24206.12</v>
      </c>
      <c r="I226" s="3">
        <v>44947</v>
      </c>
      <c r="J226" s="2" t="s">
        <v>16</v>
      </c>
    </row>
    <row r="227" spans="1:10" ht="14.25" customHeight="1" x14ac:dyDescent="0.35">
      <c r="A227" s="2" t="s">
        <v>484</v>
      </c>
      <c r="B227" s="2" t="s">
        <v>485</v>
      </c>
      <c r="C227" s="2">
        <v>22</v>
      </c>
      <c r="D227" s="2" t="s">
        <v>12</v>
      </c>
      <c r="E227" s="2" t="s">
        <v>13</v>
      </c>
      <c r="F227" s="2" t="s">
        <v>25</v>
      </c>
      <c r="G227" s="2" t="s">
        <v>30</v>
      </c>
      <c r="H227" s="2">
        <v>6959.64</v>
      </c>
      <c r="I227" s="3">
        <v>45141</v>
      </c>
      <c r="J227" s="2" t="s">
        <v>16</v>
      </c>
    </row>
    <row r="228" spans="1:10" ht="14.25" customHeight="1" x14ac:dyDescent="0.35">
      <c r="A228" s="2" t="s">
        <v>486</v>
      </c>
      <c r="B228" s="2" t="s">
        <v>487</v>
      </c>
      <c r="C228" s="2">
        <v>51</v>
      </c>
      <c r="D228" s="2" t="s">
        <v>39</v>
      </c>
      <c r="E228" s="2" t="s">
        <v>24</v>
      </c>
      <c r="F228" s="2" t="s">
        <v>25</v>
      </c>
      <c r="G228" s="2" t="s">
        <v>20</v>
      </c>
      <c r="H228" s="2">
        <v>3143.01</v>
      </c>
      <c r="I228" s="3">
        <v>45351</v>
      </c>
      <c r="J228" s="2" t="s">
        <v>16</v>
      </c>
    </row>
    <row r="229" spans="1:10" ht="14.25" customHeight="1" x14ac:dyDescent="0.35">
      <c r="A229" s="2" t="s">
        <v>488</v>
      </c>
      <c r="B229" s="2" t="s">
        <v>489</v>
      </c>
      <c r="C229" s="2">
        <v>23</v>
      </c>
      <c r="D229" s="2" t="s">
        <v>39</v>
      </c>
      <c r="E229" s="2" t="s">
        <v>52</v>
      </c>
      <c r="F229" s="2" t="s">
        <v>55</v>
      </c>
      <c r="G229" s="2" t="s">
        <v>30</v>
      </c>
      <c r="H229" s="2">
        <v>4943.7299999999996</v>
      </c>
      <c r="I229" s="3">
        <v>45115</v>
      </c>
      <c r="J229" s="2" t="s">
        <v>16</v>
      </c>
    </row>
    <row r="230" spans="1:10" ht="14.25" customHeight="1" x14ac:dyDescent="0.35">
      <c r="A230" s="2" t="s">
        <v>490</v>
      </c>
      <c r="B230" s="2" t="s">
        <v>491</v>
      </c>
      <c r="C230" s="2">
        <v>39</v>
      </c>
      <c r="D230" s="2" t="s">
        <v>12</v>
      </c>
      <c r="E230" s="2" t="s">
        <v>64</v>
      </c>
      <c r="F230" s="2" t="s">
        <v>19</v>
      </c>
      <c r="G230" s="2" t="s">
        <v>36</v>
      </c>
      <c r="H230" s="2">
        <v>5734.72</v>
      </c>
      <c r="I230" s="3">
        <v>45087</v>
      </c>
      <c r="J230" s="2" t="s">
        <v>16</v>
      </c>
    </row>
    <row r="231" spans="1:10" ht="14.25" customHeight="1" x14ac:dyDescent="0.35">
      <c r="A231" s="2" t="s">
        <v>492</v>
      </c>
      <c r="B231" s="2" t="s">
        <v>493</v>
      </c>
      <c r="C231" s="2">
        <v>28</v>
      </c>
      <c r="D231" s="2" t="s">
        <v>39</v>
      </c>
      <c r="E231" s="2" t="s">
        <v>93</v>
      </c>
      <c r="F231" s="2" t="s">
        <v>49</v>
      </c>
      <c r="G231" s="2" t="s">
        <v>30</v>
      </c>
      <c r="H231" s="2">
        <v>11086.5</v>
      </c>
      <c r="I231" s="3">
        <v>45639</v>
      </c>
      <c r="J231" s="2" t="s">
        <v>16</v>
      </c>
    </row>
    <row r="232" spans="1:10" ht="14.25" customHeight="1" x14ac:dyDescent="0.35">
      <c r="A232" s="2" t="s">
        <v>494</v>
      </c>
      <c r="B232" s="2" t="s">
        <v>495</v>
      </c>
      <c r="C232" s="2">
        <v>33</v>
      </c>
      <c r="D232" s="2" t="s">
        <v>39</v>
      </c>
      <c r="E232" s="2" t="s">
        <v>64</v>
      </c>
      <c r="F232" s="2" t="s">
        <v>55</v>
      </c>
      <c r="G232" s="2" t="s">
        <v>15</v>
      </c>
      <c r="H232" s="2">
        <v>419.56</v>
      </c>
      <c r="I232" s="3">
        <v>45467</v>
      </c>
      <c r="J232" s="2" t="s">
        <v>16</v>
      </c>
    </row>
    <row r="233" spans="1:10" ht="14.25" customHeight="1" x14ac:dyDescent="0.35">
      <c r="A233" s="2" t="s">
        <v>496</v>
      </c>
      <c r="B233" s="2" t="s">
        <v>497</v>
      </c>
      <c r="C233" s="2">
        <v>50</v>
      </c>
      <c r="D233" s="2" t="s">
        <v>39</v>
      </c>
      <c r="E233" s="2" t="s">
        <v>24</v>
      </c>
      <c r="F233" s="2" t="s">
        <v>55</v>
      </c>
      <c r="G233" s="2" t="s">
        <v>15</v>
      </c>
      <c r="H233" s="2">
        <v>4933.9799999999996</v>
      </c>
      <c r="I233" s="3">
        <v>45307</v>
      </c>
      <c r="J233" s="2" t="s">
        <v>16</v>
      </c>
    </row>
    <row r="234" spans="1:10" ht="14.25" customHeight="1" x14ac:dyDescent="0.35">
      <c r="A234" s="2" t="s">
        <v>498</v>
      </c>
      <c r="B234" s="2" t="s">
        <v>499</v>
      </c>
      <c r="C234" s="2">
        <v>26</v>
      </c>
      <c r="D234" s="2" t="s">
        <v>12</v>
      </c>
      <c r="E234" s="2" t="s">
        <v>42</v>
      </c>
      <c r="F234" s="2" t="s">
        <v>49</v>
      </c>
      <c r="G234" s="2" t="s">
        <v>30</v>
      </c>
      <c r="H234" s="2">
        <v>10400.26</v>
      </c>
      <c r="I234" s="3">
        <v>45170</v>
      </c>
      <c r="J234" s="2" t="s">
        <v>16</v>
      </c>
    </row>
    <row r="235" spans="1:10" ht="14.25" customHeight="1" x14ac:dyDescent="0.35">
      <c r="A235" s="2" t="s">
        <v>500</v>
      </c>
      <c r="B235" s="2" t="s">
        <v>501</v>
      </c>
      <c r="C235" s="2">
        <v>23</v>
      </c>
      <c r="D235" s="2" t="s">
        <v>12</v>
      </c>
      <c r="E235" s="2" t="s">
        <v>29</v>
      </c>
      <c r="F235" s="2" t="s">
        <v>49</v>
      </c>
      <c r="G235" s="2" t="s">
        <v>26</v>
      </c>
      <c r="H235" s="2">
        <v>3331.29</v>
      </c>
      <c r="I235" s="3">
        <v>45109</v>
      </c>
      <c r="J235" s="2" t="s">
        <v>16</v>
      </c>
    </row>
    <row r="236" spans="1:10" ht="14.25" customHeight="1" x14ac:dyDescent="0.35">
      <c r="A236" s="2" t="s">
        <v>502</v>
      </c>
      <c r="B236" s="2" t="s">
        <v>503</v>
      </c>
      <c r="C236" s="2">
        <v>33</v>
      </c>
      <c r="D236" s="2" t="s">
        <v>39</v>
      </c>
      <c r="E236" s="2" t="s">
        <v>93</v>
      </c>
      <c r="F236" s="2" t="s">
        <v>55</v>
      </c>
      <c r="G236" s="2" t="s">
        <v>36</v>
      </c>
      <c r="H236" s="2">
        <v>8958.7800000000007</v>
      </c>
      <c r="I236" s="3">
        <v>45470</v>
      </c>
      <c r="J236" s="2" t="s">
        <v>16</v>
      </c>
    </row>
    <row r="237" spans="1:10" ht="14.25" customHeight="1" x14ac:dyDescent="0.35">
      <c r="A237" s="2" t="s">
        <v>504</v>
      </c>
      <c r="B237" s="2" t="s">
        <v>505</v>
      </c>
      <c r="C237" s="2">
        <v>46</v>
      </c>
      <c r="D237" s="2" t="s">
        <v>12</v>
      </c>
      <c r="E237" s="2" t="s">
        <v>13</v>
      </c>
      <c r="F237" s="2" t="s">
        <v>25</v>
      </c>
      <c r="G237" s="2" t="s">
        <v>30</v>
      </c>
      <c r="H237" s="2">
        <v>4420.4399999999996</v>
      </c>
      <c r="I237" s="3">
        <v>45474</v>
      </c>
      <c r="J237" s="2" t="s">
        <v>16</v>
      </c>
    </row>
    <row r="238" spans="1:10" ht="14.25" customHeight="1" x14ac:dyDescent="0.35">
      <c r="A238" s="2" t="s">
        <v>506</v>
      </c>
      <c r="B238" s="2" t="s">
        <v>507</v>
      </c>
      <c r="C238" s="2">
        <v>20</v>
      </c>
      <c r="D238" s="2" t="s">
        <v>12</v>
      </c>
      <c r="E238" s="2" t="s">
        <v>42</v>
      </c>
      <c r="F238" s="2" t="s">
        <v>14</v>
      </c>
      <c r="G238" s="2" t="s">
        <v>26</v>
      </c>
      <c r="H238" s="2">
        <v>14218.01</v>
      </c>
      <c r="I238" s="3">
        <v>45019</v>
      </c>
      <c r="J238" s="2" t="s">
        <v>16</v>
      </c>
    </row>
    <row r="239" spans="1:10" ht="14.25" customHeight="1" x14ac:dyDescent="0.35">
      <c r="A239" s="2" t="s">
        <v>508</v>
      </c>
      <c r="B239" s="2" t="s">
        <v>509</v>
      </c>
      <c r="C239" s="2">
        <v>37</v>
      </c>
      <c r="D239" s="2" t="s">
        <v>12</v>
      </c>
      <c r="E239" s="2" t="s">
        <v>64</v>
      </c>
      <c r="F239" s="2" t="s">
        <v>14</v>
      </c>
      <c r="G239" s="2" t="s">
        <v>30</v>
      </c>
      <c r="H239" s="2">
        <v>625.11</v>
      </c>
      <c r="I239" s="3">
        <v>45294</v>
      </c>
      <c r="J239" s="2" t="s">
        <v>16</v>
      </c>
    </row>
    <row r="240" spans="1:10" ht="14.25" customHeight="1" x14ac:dyDescent="0.35">
      <c r="A240" s="2" t="s">
        <v>510</v>
      </c>
      <c r="B240" s="2" t="s">
        <v>511</v>
      </c>
      <c r="C240" s="2">
        <v>53</v>
      </c>
      <c r="D240" s="2" t="s">
        <v>12</v>
      </c>
      <c r="E240" s="2" t="s">
        <v>24</v>
      </c>
      <c r="F240" s="2" t="s">
        <v>55</v>
      </c>
      <c r="G240" s="2" t="s">
        <v>20</v>
      </c>
      <c r="H240" s="2">
        <v>25005.72</v>
      </c>
      <c r="I240" s="3">
        <v>45085</v>
      </c>
      <c r="J240" s="2" t="s">
        <v>16</v>
      </c>
    </row>
    <row r="241" spans="1:10" ht="14.25" customHeight="1" x14ac:dyDescent="0.35">
      <c r="A241" s="2" t="s">
        <v>512</v>
      </c>
      <c r="B241" s="2" t="s">
        <v>513</v>
      </c>
      <c r="C241" s="2">
        <v>36</v>
      </c>
      <c r="D241" s="2" t="s">
        <v>12</v>
      </c>
      <c r="E241" s="2" t="s">
        <v>13</v>
      </c>
      <c r="F241" s="2" t="s">
        <v>25</v>
      </c>
      <c r="G241" s="2" t="s">
        <v>15</v>
      </c>
      <c r="H241" s="2">
        <v>1882.74</v>
      </c>
      <c r="I241" s="3">
        <v>45324</v>
      </c>
      <c r="J241" s="2" t="s">
        <v>16</v>
      </c>
    </row>
    <row r="242" spans="1:10" ht="14.25" customHeight="1" x14ac:dyDescent="0.35">
      <c r="A242" s="2" t="s">
        <v>514</v>
      </c>
      <c r="B242" s="2" t="s">
        <v>515</v>
      </c>
      <c r="C242" s="2">
        <v>43</v>
      </c>
      <c r="D242" s="2" t="s">
        <v>39</v>
      </c>
      <c r="E242" s="2" t="s">
        <v>13</v>
      </c>
      <c r="F242" s="2" t="s">
        <v>49</v>
      </c>
      <c r="G242" s="2" t="s">
        <v>20</v>
      </c>
      <c r="H242" s="2">
        <v>1726.25</v>
      </c>
      <c r="I242" s="3">
        <v>45106</v>
      </c>
      <c r="J242" s="2" t="s">
        <v>16</v>
      </c>
    </row>
    <row r="243" spans="1:10" ht="14.25" customHeight="1" x14ac:dyDescent="0.35">
      <c r="A243" s="2" t="s">
        <v>516</v>
      </c>
      <c r="B243" s="2" t="s">
        <v>517</v>
      </c>
      <c r="C243" s="2">
        <v>20</v>
      </c>
      <c r="D243" s="2" t="s">
        <v>12</v>
      </c>
      <c r="E243" s="2" t="s">
        <v>52</v>
      </c>
      <c r="F243" s="2" t="s">
        <v>35</v>
      </c>
      <c r="G243" s="2" t="s">
        <v>20</v>
      </c>
      <c r="H243" s="2">
        <v>18366.080000000002</v>
      </c>
      <c r="I243" s="3">
        <v>45364</v>
      </c>
      <c r="J243" s="2" t="s">
        <v>16</v>
      </c>
    </row>
    <row r="244" spans="1:10" ht="14.25" customHeight="1" x14ac:dyDescent="0.35">
      <c r="A244" s="2" t="s">
        <v>518</v>
      </c>
      <c r="B244" s="2" t="s">
        <v>519</v>
      </c>
      <c r="C244" s="2">
        <v>36</v>
      </c>
      <c r="D244" s="2" t="s">
        <v>12</v>
      </c>
      <c r="E244" s="2" t="s">
        <v>52</v>
      </c>
      <c r="F244" s="2" t="s">
        <v>55</v>
      </c>
      <c r="G244" s="2" t="s">
        <v>36</v>
      </c>
      <c r="H244" s="2">
        <v>20347.2</v>
      </c>
      <c r="I244" s="3">
        <v>45299</v>
      </c>
      <c r="J244" s="2" t="s">
        <v>21</v>
      </c>
    </row>
    <row r="245" spans="1:10" ht="14.25" customHeight="1" x14ac:dyDescent="0.35">
      <c r="A245" s="2" t="s">
        <v>520</v>
      </c>
      <c r="B245" s="2" t="s">
        <v>521</v>
      </c>
      <c r="C245" s="2">
        <v>37</v>
      </c>
      <c r="D245" s="2" t="s">
        <v>12</v>
      </c>
      <c r="E245" s="2" t="s">
        <v>24</v>
      </c>
      <c r="F245" s="2" t="s">
        <v>19</v>
      </c>
      <c r="G245" s="2" t="s">
        <v>26</v>
      </c>
      <c r="H245" s="2">
        <v>975.83</v>
      </c>
      <c r="I245" s="3">
        <v>45232</v>
      </c>
      <c r="J245" s="2" t="s">
        <v>16</v>
      </c>
    </row>
    <row r="246" spans="1:10" ht="14.25" customHeight="1" x14ac:dyDescent="0.35">
      <c r="A246" s="2" t="s">
        <v>522</v>
      </c>
      <c r="B246" s="2" t="s">
        <v>523</v>
      </c>
      <c r="C246" s="2">
        <v>49</v>
      </c>
      <c r="D246" s="2" t="s">
        <v>39</v>
      </c>
      <c r="E246" s="2" t="s">
        <v>24</v>
      </c>
      <c r="F246" s="2" t="s">
        <v>25</v>
      </c>
      <c r="G246" s="2" t="s">
        <v>15</v>
      </c>
      <c r="H246" s="2">
        <v>23938.12</v>
      </c>
      <c r="I246" s="3">
        <v>45305</v>
      </c>
      <c r="J246" s="2" t="s">
        <v>16</v>
      </c>
    </row>
    <row r="247" spans="1:10" ht="14.25" customHeight="1" x14ac:dyDescent="0.35">
      <c r="A247" s="2" t="s">
        <v>524</v>
      </c>
      <c r="B247" s="2" t="s">
        <v>525</v>
      </c>
      <c r="C247" s="2">
        <v>24</v>
      </c>
      <c r="D247" s="2" t="s">
        <v>39</v>
      </c>
      <c r="E247" s="2" t="s">
        <v>74</v>
      </c>
      <c r="F247" s="2" t="s">
        <v>19</v>
      </c>
      <c r="G247" s="2" t="s">
        <v>20</v>
      </c>
      <c r="H247" s="2">
        <v>3192.39</v>
      </c>
      <c r="I247" s="3">
        <v>45144</v>
      </c>
      <c r="J247" s="2" t="s">
        <v>16</v>
      </c>
    </row>
    <row r="248" spans="1:10" ht="14.25" customHeight="1" x14ac:dyDescent="0.35">
      <c r="A248" s="2" t="s">
        <v>526</v>
      </c>
      <c r="B248" s="2" t="s">
        <v>527</v>
      </c>
      <c r="C248" s="2">
        <v>58</v>
      </c>
      <c r="D248" s="2" t="s">
        <v>39</v>
      </c>
      <c r="E248" s="2" t="s">
        <v>52</v>
      </c>
      <c r="F248" s="2" t="s">
        <v>19</v>
      </c>
      <c r="G248" s="2" t="s">
        <v>15</v>
      </c>
      <c r="H248" s="2">
        <v>9639.6299999999992</v>
      </c>
      <c r="I248" s="3">
        <v>45255</v>
      </c>
      <c r="J248" s="2" t="s">
        <v>69</v>
      </c>
    </row>
    <row r="249" spans="1:10" ht="14.25" customHeight="1" x14ac:dyDescent="0.35">
      <c r="A249" s="2" t="s">
        <v>528</v>
      </c>
      <c r="B249" s="2" t="s">
        <v>529</v>
      </c>
      <c r="C249" s="2">
        <v>50</v>
      </c>
      <c r="D249" s="2" t="s">
        <v>12</v>
      </c>
      <c r="E249" s="2" t="s">
        <v>29</v>
      </c>
      <c r="F249" s="2" t="s">
        <v>55</v>
      </c>
      <c r="G249" s="2" t="s">
        <v>26</v>
      </c>
      <c r="H249" s="2">
        <v>710.59</v>
      </c>
      <c r="I249" s="3">
        <v>45269</v>
      </c>
      <c r="J249" s="2" t="s">
        <v>16</v>
      </c>
    </row>
    <row r="250" spans="1:10" ht="14.25" customHeight="1" x14ac:dyDescent="0.35">
      <c r="A250" s="2" t="s">
        <v>530</v>
      </c>
      <c r="B250" s="2" t="s">
        <v>531</v>
      </c>
      <c r="C250" s="2">
        <v>57</v>
      </c>
      <c r="D250" s="2" t="s">
        <v>39</v>
      </c>
      <c r="E250" s="2" t="s">
        <v>93</v>
      </c>
      <c r="F250" s="2" t="s">
        <v>25</v>
      </c>
      <c r="G250" s="2" t="s">
        <v>30</v>
      </c>
      <c r="H250" s="2">
        <v>4791.03</v>
      </c>
      <c r="I250" s="3">
        <v>45650</v>
      </c>
      <c r="J250" s="2" t="s">
        <v>16</v>
      </c>
    </row>
    <row r="251" spans="1:10" ht="14.25" customHeight="1" x14ac:dyDescent="0.35">
      <c r="A251" s="2" t="s">
        <v>532</v>
      </c>
      <c r="B251" s="2" t="s">
        <v>533</v>
      </c>
      <c r="C251" s="2">
        <v>56</v>
      </c>
      <c r="D251" s="2" t="s">
        <v>39</v>
      </c>
      <c r="E251" s="2" t="s">
        <v>13</v>
      </c>
      <c r="F251" s="2" t="s">
        <v>19</v>
      </c>
      <c r="G251" s="2" t="s">
        <v>20</v>
      </c>
      <c r="H251" s="2">
        <v>5991.55</v>
      </c>
      <c r="I251" s="3">
        <v>45089</v>
      </c>
      <c r="J251" s="2" t="s">
        <v>16</v>
      </c>
    </row>
    <row r="252" spans="1:10" ht="14.25" customHeight="1" x14ac:dyDescent="0.35">
      <c r="A252" s="2" t="s">
        <v>534</v>
      </c>
      <c r="B252" s="2" t="s">
        <v>535</v>
      </c>
      <c r="C252" s="2">
        <v>35</v>
      </c>
      <c r="D252" s="2" t="s">
        <v>39</v>
      </c>
      <c r="E252" s="2" t="s">
        <v>52</v>
      </c>
      <c r="F252" s="2" t="s">
        <v>25</v>
      </c>
      <c r="G252" s="2" t="s">
        <v>26</v>
      </c>
      <c r="H252" s="2">
        <v>9158.57</v>
      </c>
      <c r="I252" s="3">
        <v>45084</v>
      </c>
      <c r="J252" s="2" t="s">
        <v>16</v>
      </c>
    </row>
    <row r="253" spans="1:10" ht="14.25" customHeight="1" x14ac:dyDescent="0.35">
      <c r="A253" s="2" t="s">
        <v>536</v>
      </c>
      <c r="B253" s="2" t="s">
        <v>537</v>
      </c>
      <c r="C253" s="2">
        <v>57</v>
      </c>
      <c r="D253" s="2" t="s">
        <v>39</v>
      </c>
      <c r="E253" s="2" t="s">
        <v>24</v>
      </c>
      <c r="F253" s="2" t="s">
        <v>14</v>
      </c>
      <c r="G253" s="2" t="s">
        <v>15</v>
      </c>
      <c r="H253" s="2">
        <v>7450.13</v>
      </c>
      <c r="I253" s="3">
        <v>45036</v>
      </c>
      <c r="J253" s="2" t="s">
        <v>16</v>
      </c>
    </row>
    <row r="254" spans="1:10" ht="14.25" customHeight="1" x14ac:dyDescent="0.35">
      <c r="A254" s="2" t="s">
        <v>538</v>
      </c>
      <c r="B254" s="2" t="s">
        <v>539</v>
      </c>
      <c r="C254" s="2">
        <v>18</v>
      </c>
      <c r="D254" s="2" t="s">
        <v>12</v>
      </c>
      <c r="E254" s="2" t="s">
        <v>74</v>
      </c>
      <c r="F254" s="2" t="s">
        <v>35</v>
      </c>
      <c r="G254" s="2" t="s">
        <v>26</v>
      </c>
      <c r="H254" s="2">
        <v>6189.55</v>
      </c>
      <c r="I254" s="3">
        <v>45493</v>
      </c>
      <c r="J254" s="2" t="s">
        <v>16</v>
      </c>
    </row>
    <row r="255" spans="1:10" ht="14.25" customHeight="1" x14ac:dyDescent="0.35">
      <c r="A255" s="2" t="s">
        <v>540</v>
      </c>
      <c r="B255" s="2" t="s">
        <v>541</v>
      </c>
      <c r="C255" s="2">
        <v>28</v>
      </c>
      <c r="D255" s="2" t="s">
        <v>39</v>
      </c>
      <c r="E255" s="2" t="s">
        <v>24</v>
      </c>
      <c r="F255" s="2" t="s">
        <v>19</v>
      </c>
      <c r="G255" s="2" t="s">
        <v>30</v>
      </c>
      <c r="H255" s="2">
        <v>32099.21</v>
      </c>
      <c r="I255" s="3">
        <v>45276</v>
      </c>
      <c r="J255" s="2" t="s">
        <v>16</v>
      </c>
    </row>
    <row r="256" spans="1:10" ht="14.25" customHeight="1" x14ac:dyDescent="0.35">
      <c r="A256" s="2" t="s">
        <v>542</v>
      </c>
      <c r="B256" s="2" t="s">
        <v>543</v>
      </c>
      <c r="C256" s="2">
        <v>45</v>
      </c>
      <c r="D256" s="2" t="s">
        <v>39</v>
      </c>
      <c r="E256" s="2" t="s">
        <v>24</v>
      </c>
      <c r="F256" s="2" t="s">
        <v>19</v>
      </c>
      <c r="G256" s="2" t="s">
        <v>26</v>
      </c>
      <c r="H256" s="2">
        <v>2045.95</v>
      </c>
      <c r="I256" s="3">
        <v>45652</v>
      </c>
      <c r="J256" s="2" t="s">
        <v>16</v>
      </c>
    </row>
    <row r="257" spans="1:10" ht="14.25" customHeight="1" x14ac:dyDescent="0.35">
      <c r="A257" s="2" t="s">
        <v>544</v>
      </c>
      <c r="B257" s="2" t="s">
        <v>545</v>
      </c>
      <c r="C257" s="2">
        <v>42</v>
      </c>
      <c r="D257" s="2" t="s">
        <v>12</v>
      </c>
      <c r="E257" s="2" t="s">
        <v>24</v>
      </c>
      <c r="F257" s="2" t="s">
        <v>25</v>
      </c>
      <c r="G257" s="2" t="s">
        <v>15</v>
      </c>
      <c r="H257" s="2">
        <v>1719.68</v>
      </c>
      <c r="I257" s="3">
        <v>45291</v>
      </c>
      <c r="J257" s="2" t="s">
        <v>16</v>
      </c>
    </row>
    <row r="258" spans="1:10" ht="14.25" customHeight="1" x14ac:dyDescent="0.35">
      <c r="A258" s="2" t="s">
        <v>546</v>
      </c>
      <c r="B258" s="2" t="s">
        <v>547</v>
      </c>
      <c r="C258" s="2">
        <v>40</v>
      </c>
      <c r="D258" s="2" t="s">
        <v>12</v>
      </c>
      <c r="E258" s="2" t="s">
        <v>64</v>
      </c>
      <c r="F258" s="2" t="s">
        <v>35</v>
      </c>
      <c r="G258" s="2" t="s">
        <v>20</v>
      </c>
      <c r="H258" s="2">
        <v>12497.34</v>
      </c>
      <c r="I258" s="3">
        <v>44941</v>
      </c>
      <c r="J258" s="2" t="s">
        <v>16</v>
      </c>
    </row>
    <row r="259" spans="1:10" ht="14.25" customHeight="1" x14ac:dyDescent="0.35">
      <c r="A259" s="2" t="s">
        <v>548</v>
      </c>
      <c r="B259" s="2" t="s">
        <v>549</v>
      </c>
      <c r="C259" s="2">
        <v>48</v>
      </c>
      <c r="D259" s="2" t="s">
        <v>39</v>
      </c>
      <c r="E259" s="2" t="s">
        <v>93</v>
      </c>
      <c r="F259" s="2" t="s">
        <v>14</v>
      </c>
      <c r="G259" s="2" t="s">
        <v>20</v>
      </c>
      <c r="H259" s="2">
        <v>774.77</v>
      </c>
      <c r="I259" s="3">
        <v>45079</v>
      </c>
      <c r="J259" s="2" t="s">
        <v>16</v>
      </c>
    </row>
    <row r="260" spans="1:10" ht="14.25" customHeight="1" x14ac:dyDescent="0.35">
      <c r="A260" s="2" t="s">
        <v>550</v>
      </c>
      <c r="B260" s="2" t="s">
        <v>551</v>
      </c>
      <c r="C260" s="2">
        <v>47</v>
      </c>
      <c r="D260" s="2" t="s">
        <v>12</v>
      </c>
      <c r="E260" s="2" t="s">
        <v>52</v>
      </c>
      <c r="F260" s="2" t="s">
        <v>19</v>
      </c>
      <c r="G260" s="2" t="s">
        <v>36</v>
      </c>
      <c r="H260" s="2">
        <v>6595.02</v>
      </c>
      <c r="I260" s="3">
        <v>45458</v>
      </c>
      <c r="J260" s="2" t="s">
        <v>16</v>
      </c>
    </row>
    <row r="261" spans="1:10" ht="14.25" customHeight="1" x14ac:dyDescent="0.35">
      <c r="A261" s="2" t="s">
        <v>552</v>
      </c>
      <c r="B261" s="2" t="s">
        <v>553</v>
      </c>
      <c r="C261" s="2">
        <v>59</v>
      </c>
      <c r="D261" s="2" t="s">
        <v>39</v>
      </c>
      <c r="E261" s="2" t="s">
        <v>13</v>
      </c>
      <c r="F261" s="2" t="s">
        <v>55</v>
      </c>
      <c r="G261" s="2" t="s">
        <v>15</v>
      </c>
      <c r="H261" s="2">
        <v>6617.51</v>
      </c>
      <c r="I261" s="3">
        <v>45326</v>
      </c>
      <c r="J261" s="2" t="s">
        <v>16</v>
      </c>
    </row>
    <row r="262" spans="1:10" ht="14.25" customHeight="1" x14ac:dyDescent="0.35">
      <c r="A262" s="2" t="s">
        <v>554</v>
      </c>
      <c r="B262" s="2" t="s">
        <v>555</v>
      </c>
      <c r="C262" s="2">
        <v>52</v>
      </c>
      <c r="D262" s="2" t="s">
        <v>12</v>
      </c>
      <c r="E262" s="2" t="s">
        <v>64</v>
      </c>
      <c r="F262" s="2" t="s">
        <v>25</v>
      </c>
      <c r="G262" s="2" t="s">
        <v>36</v>
      </c>
      <c r="H262" s="2">
        <v>3711</v>
      </c>
      <c r="I262" s="3">
        <v>44978</v>
      </c>
      <c r="J262" s="2" t="s">
        <v>16</v>
      </c>
    </row>
    <row r="263" spans="1:10" ht="14.25" customHeight="1" x14ac:dyDescent="0.35">
      <c r="A263" s="2" t="s">
        <v>556</v>
      </c>
      <c r="B263" s="2" t="s">
        <v>557</v>
      </c>
      <c r="C263" s="2">
        <v>24</v>
      </c>
      <c r="D263" s="2" t="s">
        <v>12</v>
      </c>
      <c r="E263" s="2" t="s">
        <v>24</v>
      </c>
      <c r="F263" s="2" t="s">
        <v>25</v>
      </c>
      <c r="G263" s="2" t="s">
        <v>36</v>
      </c>
      <c r="H263" s="2">
        <v>26656.19</v>
      </c>
      <c r="I263" s="3">
        <v>45395</v>
      </c>
      <c r="J263" s="2" t="s">
        <v>16</v>
      </c>
    </row>
    <row r="264" spans="1:10" ht="14.25" customHeight="1" x14ac:dyDescent="0.35">
      <c r="A264" s="2" t="s">
        <v>558</v>
      </c>
      <c r="B264" s="2" t="s">
        <v>559</v>
      </c>
      <c r="C264" s="2">
        <v>33</v>
      </c>
      <c r="D264" s="2" t="s">
        <v>39</v>
      </c>
      <c r="E264" s="2" t="s">
        <v>29</v>
      </c>
      <c r="F264" s="2" t="s">
        <v>19</v>
      </c>
      <c r="G264" s="2" t="s">
        <v>30</v>
      </c>
      <c r="H264" s="2">
        <v>3320.43</v>
      </c>
      <c r="I264" s="3">
        <v>45247</v>
      </c>
      <c r="J264" s="2" t="s">
        <v>16</v>
      </c>
    </row>
    <row r="265" spans="1:10" ht="14.25" customHeight="1" x14ac:dyDescent="0.35">
      <c r="A265" s="2" t="s">
        <v>560</v>
      </c>
      <c r="B265" s="2" t="s">
        <v>561</v>
      </c>
      <c r="C265" s="2">
        <v>43</v>
      </c>
      <c r="D265" s="2" t="s">
        <v>12</v>
      </c>
      <c r="E265" s="2" t="s">
        <v>13</v>
      </c>
      <c r="F265" s="2" t="s">
        <v>14</v>
      </c>
      <c r="G265" s="2" t="s">
        <v>15</v>
      </c>
      <c r="H265" s="2">
        <v>3402.98</v>
      </c>
      <c r="I265" s="3">
        <v>45522</v>
      </c>
      <c r="J265" s="2" t="s">
        <v>16</v>
      </c>
    </row>
    <row r="266" spans="1:10" ht="14.25" customHeight="1" x14ac:dyDescent="0.35">
      <c r="A266" s="2" t="s">
        <v>562</v>
      </c>
      <c r="B266" s="2" t="s">
        <v>563</v>
      </c>
      <c r="C266" s="2">
        <v>19</v>
      </c>
      <c r="D266" s="2" t="s">
        <v>39</v>
      </c>
      <c r="E266" s="2" t="s">
        <v>64</v>
      </c>
      <c r="F266" s="2" t="s">
        <v>19</v>
      </c>
      <c r="G266" s="2" t="s">
        <v>20</v>
      </c>
      <c r="H266" s="2">
        <v>2669.65</v>
      </c>
      <c r="I266" s="3">
        <v>45293</v>
      </c>
      <c r="J266" s="2" t="s">
        <v>16</v>
      </c>
    </row>
    <row r="267" spans="1:10" ht="14.25" customHeight="1" x14ac:dyDescent="0.35">
      <c r="A267" s="2" t="s">
        <v>564</v>
      </c>
      <c r="B267" s="2" t="s">
        <v>565</v>
      </c>
      <c r="C267" s="2">
        <v>18</v>
      </c>
      <c r="D267" s="2" t="s">
        <v>12</v>
      </c>
      <c r="E267" s="2" t="s">
        <v>29</v>
      </c>
      <c r="F267" s="2" t="s">
        <v>49</v>
      </c>
      <c r="G267" s="2" t="s">
        <v>15</v>
      </c>
      <c r="H267" s="2">
        <v>1575.76</v>
      </c>
      <c r="I267" s="3">
        <v>45412</v>
      </c>
      <c r="J267" s="2" t="s">
        <v>16</v>
      </c>
    </row>
    <row r="268" spans="1:10" ht="14.25" customHeight="1" x14ac:dyDescent="0.35">
      <c r="A268" s="2" t="s">
        <v>566</v>
      </c>
      <c r="B268" s="2" t="s">
        <v>567</v>
      </c>
      <c r="C268" s="2">
        <v>29</v>
      </c>
      <c r="D268" s="2" t="s">
        <v>39</v>
      </c>
      <c r="E268" s="2" t="s">
        <v>29</v>
      </c>
      <c r="F268" s="2" t="s">
        <v>19</v>
      </c>
      <c r="G268" s="2" t="s">
        <v>30</v>
      </c>
      <c r="H268" s="2">
        <v>4525.74</v>
      </c>
      <c r="I268" s="3">
        <v>45567</v>
      </c>
      <c r="J268" s="2" t="s">
        <v>16</v>
      </c>
    </row>
    <row r="269" spans="1:10" ht="14.25" customHeight="1" x14ac:dyDescent="0.35">
      <c r="A269" s="2" t="s">
        <v>568</v>
      </c>
      <c r="B269" s="2" t="s">
        <v>569</v>
      </c>
      <c r="C269" s="2">
        <v>22</v>
      </c>
      <c r="D269" s="2" t="s">
        <v>12</v>
      </c>
      <c r="E269" s="2" t="s">
        <v>93</v>
      </c>
      <c r="F269" s="2" t="s">
        <v>35</v>
      </c>
      <c r="G269" s="2" t="s">
        <v>15</v>
      </c>
      <c r="H269" s="2">
        <v>11422.11</v>
      </c>
      <c r="I269" s="3">
        <v>44942</v>
      </c>
      <c r="J269" s="2" t="s">
        <v>16</v>
      </c>
    </row>
    <row r="270" spans="1:10" ht="14.25" customHeight="1" x14ac:dyDescent="0.35">
      <c r="A270" s="2" t="s">
        <v>570</v>
      </c>
      <c r="B270" s="2" t="s">
        <v>571</v>
      </c>
      <c r="C270" s="2">
        <v>54</v>
      </c>
      <c r="D270" s="2" t="s">
        <v>12</v>
      </c>
      <c r="E270" s="2" t="s">
        <v>13</v>
      </c>
      <c r="F270" s="2" t="s">
        <v>35</v>
      </c>
      <c r="G270" s="2" t="s">
        <v>15</v>
      </c>
      <c r="H270" s="2">
        <v>13554.27</v>
      </c>
      <c r="I270" s="3">
        <v>45337</v>
      </c>
      <c r="J270" s="2" t="s">
        <v>16</v>
      </c>
    </row>
    <row r="271" spans="1:10" ht="14.25" customHeight="1" x14ac:dyDescent="0.35">
      <c r="A271" s="2" t="s">
        <v>572</v>
      </c>
      <c r="B271" s="2" t="s">
        <v>573</v>
      </c>
      <c r="C271" s="2">
        <v>49</v>
      </c>
      <c r="D271" s="2" t="s">
        <v>12</v>
      </c>
      <c r="E271" s="2" t="s">
        <v>52</v>
      </c>
      <c r="F271" s="2" t="s">
        <v>49</v>
      </c>
      <c r="G271" s="2" t="s">
        <v>36</v>
      </c>
      <c r="H271" s="2">
        <v>16788.89</v>
      </c>
      <c r="I271" s="3">
        <v>45200</v>
      </c>
      <c r="J271" s="2" t="s">
        <v>21</v>
      </c>
    </row>
    <row r="272" spans="1:10" ht="14.25" customHeight="1" x14ac:dyDescent="0.35">
      <c r="A272" s="2" t="s">
        <v>574</v>
      </c>
      <c r="B272" s="2" t="s">
        <v>575</v>
      </c>
      <c r="C272" s="2">
        <v>26</v>
      </c>
      <c r="D272" s="2" t="s">
        <v>12</v>
      </c>
      <c r="E272" s="2" t="s">
        <v>52</v>
      </c>
      <c r="F272" s="2" t="s">
        <v>35</v>
      </c>
      <c r="G272" s="2" t="s">
        <v>15</v>
      </c>
      <c r="H272" s="2">
        <v>2200.7800000000002</v>
      </c>
      <c r="I272" s="3">
        <v>45515</v>
      </c>
      <c r="J272" s="2" t="s">
        <v>16</v>
      </c>
    </row>
    <row r="273" spans="1:10" ht="14.25" customHeight="1" x14ac:dyDescent="0.35">
      <c r="A273" s="2" t="s">
        <v>576</v>
      </c>
      <c r="B273" s="2" t="s">
        <v>577</v>
      </c>
      <c r="C273" s="2">
        <v>58</v>
      </c>
      <c r="D273" s="2" t="s">
        <v>12</v>
      </c>
      <c r="E273" s="2" t="s">
        <v>74</v>
      </c>
      <c r="F273" s="2" t="s">
        <v>35</v>
      </c>
      <c r="G273" s="2" t="s">
        <v>36</v>
      </c>
      <c r="H273" s="2">
        <v>362.83</v>
      </c>
      <c r="I273" s="3">
        <v>45232</v>
      </c>
      <c r="J273" s="2" t="s">
        <v>16</v>
      </c>
    </row>
    <row r="274" spans="1:10" ht="14.25" customHeight="1" x14ac:dyDescent="0.35">
      <c r="A274" s="2" t="s">
        <v>578</v>
      </c>
      <c r="B274" s="2" t="s">
        <v>579</v>
      </c>
      <c r="C274" s="2">
        <v>52</v>
      </c>
      <c r="D274" s="2" t="s">
        <v>39</v>
      </c>
      <c r="E274" s="2" t="s">
        <v>64</v>
      </c>
      <c r="F274" s="2" t="s">
        <v>55</v>
      </c>
      <c r="G274" s="2" t="s">
        <v>36</v>
      </c>
      <c r="H274" s="2">
        <v>36763.919999999998</v>
      </c>
      <c r="I274" s="3">
        <v>45018</v>
      </c>
      <c r="J274" s="2" t="s">
        <v>16</v>
      </c>
    </row>
    <row r="275" spans="1:10" ht="14.25" customHeight="1" x14ac:dyDescent="0.35">
      <c r="A275" s="2" t="s">
        <v>580</v>
      </c>
      <c r="B275" s="2" t="s">
        <v>581</v>
      </c>
      <c r="C275" s="2">
        <v>36</v>
      </c>
      <c r="D275" s="2" t="s">
        <v>12</v>
      </c>
      <c r="E275" s="2" t="s">
        <v>74</v>
      </c>
      <c r="F275" s="2" t="s">
        <v>25</v>
      </c>
      <c r="G275" s="2" t="s">
        <v>26</v>
      </c>
      <c r="H275" s="2">
        <v>144.36000000000001</v>
      </c>
      <c r="I275" s="3">
        <v>45384</v>
      </c>
      <c r="J275" s="2" t="s">
        <v>16</v>
      </c>
    </row>
    <row r="276" spans="1:10" ht="14.25" customHeight="1" x14ac:dyDescent="0.35">
      <c r="A276" s="2" t="s">
        <v>582</v>
      </c>
      <c r="B276" s="2" t="s">
        <v>583</v>
      </c>
      <c r="C276" s="2">
        <v>33</v>
      </c>
      <c r="D276" s="2" t="s">
        <v>39</v>
      </c>
      <c r="E276" s="2" t="s">
        <v>42</v>
      </c>
      <c r="F276" s="2" t="s">
        <v>35</v>
      </c>
      <c r="G276" s="2" t="s">
        <v>30</v>
      </c>
      <c r="H276" s="2">
        <v>32359.919999999998</v>
      </c>
      <c r="I276" s="3">
        <v>45196</v>
      </c>
      <c r="J276" s="2" t="s">
        <v>16</v>
      </c>
    </row>
    <row r="277" spans="1:10" ht="14.25" customHeight="1" x14ac:dyDescent="0.35">
      <c r="A277" s="2" t="s">
        <v>584</v>
      </c>
      <c r="B277" s="2" t="s">
        <v>585</v>
      </c>
      <c r="C277" s="2">
        <v>20</v>
      </c>
      <c r="D277" s="2" t="s">
        <v>39</v>
      </c>
      <c r="E277" s="2" t="s">
        <v>52</v>
      </c>
      <c r="F277" s="2" t="s">
        <v>25</v>
      </c>
      <c r="G277" s="2" t="s">
        <v>36</v>
      </c>
      <c r="H277" s="2">
        <v>17650.07</v>
      </c>
      <c r="I277" s="3">
        <v>44978</v>
      </c>
      <c r="J277" s="2" t="s">
        <v>16</v>
      </c>
    </row>
    <row r="278" spans="1:10" ht="14.25" customHeight="1" x14ac:dyDescent="0.35">
      <c r="A278" s="2" t="s">
        <v>586</v>
      </c>
      <c r="B278" s="2" t="s">
        <v>587</v>
      </c>
      <c r="C278" s="2">
        <v>37</v>
      </c>
      <c r="D278" s="2" t="s">
        <v>39</v>
      </c>
      <c r="E278" s="2" t="s">
        <v>64</v>
      </c>
      <c r="F278" s="2" t="s">
        <v>14</v>
      </c>
      <c r="G278" s="2" t="s">
        <v>15</v>
      </c>
      <c r="H278" s="2">
        <v>24312.68</v>
      </c>
      <c r="I278" s="3">
        <v>45047</v>
      </c>
      <c r="J278" s="2" t="s">
        <v>16</v>
      </c>
    </row>
    <row r="279" spans="1:10" ht="14.25" customHeight="1" x14ac:dyDescent="0.35">
      <c r="A279" s="2" t="s">
        <v>588</v>
      </c>
      <c r="B279" s="2" t="s">
        <v>589</v>
      </c>
      <c r="C279" s="2">
        <v>41</v>
      </c>
      <c r="D279" s="2" t="s">
        <v>12</v>
      </c>
      <c r="E279" s="2" t="s">
        <v>93</v>
      </c>
      <c r="F279" s="2" t="s">
        <v>19</v>
      </c>
      <c r="G279" s="2" t="s">
        <v>36</v>
      </c>
      <c r="H279" s="2">
        <v>4896.93</v>
      </c>
      <c r="I279" s="3">
        <v>44976</v>
      </c>
      <c r="J279" s="2" t="s">
        <v>21</v>
      </c>
    </row>
    <row r="280" spans="1:10" ht="14.25" customHeight="1" x14ac:dyDescent="0.35">
      <c r="A280" s="2" t="s">
        <v>590</v>
      </c>
      <c r="B280" s="2" t="s">
        <v>591</v>
      </c>
      <c r="C280" s="2">
        <v>50</v>
      </c>
      <c r="D280" s="2" t="s">
        <v>39</v>
      </c>
      <c r="E280" s="2" t="s">
        <v>74</v>
      </c>
      <c r="F280" s="2" t="s">
        <v>55</v>
      </c>
      <c r="G280" s="2" t="s">
        <v>36</v>
      </c>
      <c r="H280" s="2">
        <v>2196.52</v>
      </c>
      <c r="I280" s="3">
        <v>45401</v>
      </c>
      <c r="J280" s="2" t="s">
        <v>16</v>
      </c>
    </row>
    <row r="281" spans="1:10" ht="14.25" customHeight="1" x14ac:dyDescent="0.35">
      <c r="A281" s="2" t="s">
        <v>592</v>
      </c>
      <c r="B281" s="2" t="s">
        <v>593</v>
      </c>
      <c r="C281" s="2">
        <v>41</v>
      </c>
      <c r="D281" s="2" t="s">
        <v>12</v>
      </c>
      <c r="E281" s="2" t="s">
        <v>93</v>
      </c>
      <c r="F281" s="2" t="s">
        <v>49</v>
      </c>
      <c r="G281" s="2" t="s">
        <v>36</v>
      </c>
      <c r="H281" s="2">
        <v>9325.82</v>
      </c>
      <c r="I281" s="3">
        <v>45418</v>
      </c>
      <c r="J281" s="2" t="s">
        <v>16</v>
      </c>
    </row>
    <row r="282" spans="1:10" ht="14.25" customHeight="1" x14ac:dyDescent="0.35">
      <c r="A282" s="2" t="s">
        <v>594</v>
      </c>
      <c r="B282" s="2" t="s">
        <v>595</v>
      </c>
      <c r="C282" s="2">
        <v>28</v>
      </c>
      <c r="D282" s="2" t="s">
        <v>39</v>
      </c>
      <c r="E282" s="2" t="s">
        <v>93</v>
      </c>
      <c r="F282" s="2" t="s">
        <v>14</v>
      </c>
      <c r="G282" s="2" t="s">
        <v>20</v>
      </c>
      <c r="H282" s="2">
        <v>13518.97</v>
      </c>
      <c r="I282" s="3">
        <v>45306</v>
      </c>
      <c r="J282" s="2" t="s">
        <v>16</v>
      </c>
    </row>
    <row r="283" spans="1:10" ht="14.25" customHeight="1" x14ac:dyDescent="0.35">
      <c r="A283" s="2" t="s">
        <v>596</v>
      </c>
      <c r="B283" s="2" t="s">
        <v>597</v>
      </c>
      <c r="C283" s="2">
        <v>25</v>
      </c>
      <c r="D283" s="2" t="s">
        <v>39</v>
      </c>
      <c r="E283" s="2" t="s">
        <v>24</v>
      </c>
      <c r="F283" s="2" t="s">
        <v>55</v>
      </c>
      <c r="G283" s="2" t="s">
        <v>20</v>
      </c>
      <c r="H283" s="2">
        <v>1402.52</v>
      </c>
      <c r="I283" s="3">
        <v>45558</v>
      </c>
      <c r="J283" s="2" t="s">
        <v>16</v>
      </c>
    </row>
    <row r="284" spans="1:10" ht="14.25" customHeight="1" x14ac:dyDescent="0.35">
      <c r="A284" s="2" t="s">
        <v>598</v>
      </c>
      <c r="B284" s="2" t="s">
        <v>599</v>
      </c>
      <c r="C284" s="2">
        <v>53</v>
      </c>
      <c r="D284" s="2" t="s">
        <v>39</v>
      </c>
      <c r="E284" s="2" t="s">
        <v>24</v>
      </c>
      <c r="F284" s="2" t="s">
        <v>55</v>
      </c>
      <c r="G284" s="2" t="s">
        <v>20</v>
      </c>
      <c r="H284" s="2">
        <v>15976.16</v>
      </c>
      <c r="I284" s="3">
        <v>45313</v>
      </c>
      <c r="J284" s="2" t="s">
        <v>16</v>
      </c>
    </row>
    <row r="285" spans="1:10" ht="14.25" customHeight="1" x14ac:dyDescent="0.35">
      <c r="A285" s="2" t="s">
        <v>600</v>
      </c>
      <c r="B285" s="2" t="s">
        <v>601</v>
      </c>
      <c r="C285" s="2">
        <v>55</v>
      </c>
      <c r="D285" s="2" t="s">
        <v>39</v>
      </c>
      <c r="E285" s="2" t="s">
        <v>93</v>
      </c>
      <c r="F285" s="2" t="s">
        <v>49</v>
      </c>
      <c r="G285" s="2" t="s">
        <v>20</v>
      </c>
      <c r="H285" s="2">
        <v>2339.4299999999998</v>
      </c>
      <c r="I285" s="3">
        <v>45533</v>
      </c>
      <c r="J285" s="2" t="s">
        <v>16</v>
      </c>
    </row>
    <row r="286" spans="1:10" ht="14.25" customHeight="1" x14ac:dyDescent="0.35">
      <c r="A286" s="2" t="s">
        <v>602</v>
      </c>
      <c r="B286" s="2" t="s">
        <v>603</v>
      </c>
      <c r="C286" s="2">
        <v>57</v>
      </c>
      <c r="D286" s="2" t="s">
        <v>39</v>
      </c>
      <c r="E286" s="2" t="s">
        <v>74</v>
      </c>
      <c r="F286" s="2" t="s">
        <v>49</v>
      </c>
      <c r="G286" s="2" t="s">
        <v>26</v>
      </c>
      <c r="H286" s="2">
        <v>6766.39</v>
      </c>
      <c r="I286" s="3">
        <v>45587</v>
      </c>
      <c r="J286" s="2" t="s">
        <v>16</v>
      </c>
    </row>
    <row r="287" spans="1:10" ht="14.25" customHeight="1" x14ac:dyDescent="0.35">
      <c r="A287" s="2" t="s">
        <v>604</v>
      </c>
      <c r="B287" s="2" t="s">
        <v>605</v>
      </c>
      <c r="C287" s="2">
        <v>37</v>
      </c>
      <c r="D287" s="2" t="s">
        <v>12</v>
      </c>
      <c r="E287" s="2" t="s">
        <v>24</v>
      </c>
      <c r="F287" s="2" t="s">
        <v>25</v>
      </c>
      <c r="G287" s="2" t="s">
        <v>36</v>
      </c>
      <c r="H287" s="2">
        <v>19412.98</v>
      </c>
      <c r="I287" s="3">
        <v>45215</v>
      </c>
      <c r="J287" s="2" t="s">
        <v>16</v>
      </c>
    </row>
    <row r="288" spans="1:10" ht="14.25" customHeight="1" x14ac:dyDescent="0.35">
      <c r="A288" s="2" t="s">
        <v>606</v>
      </c>
      <c r="B288" s="2" t="s">
        <v>607</v>
      </c>
      <c r="C288" s="2">
        <v>52</v>
      </c>
      <c r="D288" s="2" t="s">
        <v>39</v>
      </c>
      <c r="E288" s="2" t="s">
        <v>42</v>
      </c>
      <c r="F288" s="2" t="s">
        <v>19</v>
      </c>
      <c r="G288" s="2" t="s">
        <v>26</v>
      </c>
      <c r="H288" s="2">
        <v>2149.58</v>
      </c>
      <c r="I288" s="3">
        <v>45380</v>
      </c>
      <c r="J288" s="2" t="s">
        <v>16</v>
      </c>
    </row>
    <row r="289" spans="1:10" ht="14.25" customHeight="1" x14ac:dyDescent="0.35">
      <c r="A289" s="2" t="s">
        <v>608</v>
      </c>
      <c r="B289" s="2" t="s">
        <v>609</v>
      </c>
      <c r="C289" s="2">
        <v>42</v>
      </c>
      <c r="D289" s="2" t="s">
        <v>39</v>
      </c>
      <c r="E289" s="2" t="s">
        <v>29</v>
      </c>
      <c r="F289" s="2" t="s">
        <v>14</v>
      </c>
      <c r="G289" s="2" t="s">
        <v>15</v>
      </c>
      <c r="H289" s="2">
        <v>2769.2</v>
      </c>
      <c r="I289" s="3">
        <v>45297</v>
      </c>
      <c r="J289" s="2" t="s">
        <v>16</v>
      </c>
    </row>
    <row r="290" spans="1:10" ht="14.25" customHeight="1" x14ac:dyDescent="0.35">
      <c r="A290" s="2" t="s">
        <v>610</v>
      </c>
      <c r="B290" s="2" t="s">
        <v>611</v>
      </c>
      <c r="C290" s="2">
        <v>52</v>
      </c>
      <c r="D290" s="2" t="s">
        <v>12</v>
      </c>
      <c r="E290" s="2" t="s">
        <v>29</v>
      </c>
      <c r="F290" s="2" t="s">
        <v>19</v>
      </c>
      <c r="G290" s="2" t="s">
        <v>30</v>
      </c>
      <c r="H290" s="2">
        <v>648.28</v>
      </c>
      <c r="I290" s="3">
        <v>45110</v>
      </c>
      <c r="J290" s="2" t="s">
        <v>16</v>
      </c>
    </row>
    <row r="291" spans="1:10" ht="14.25" customHeight="1" x14ac:dyDescent="0.35">
      <c r="A291" s="2" t="s">
        <v>612</v>
      </c>
      <c r="B291" s="2" t="s">
        <v>613</v>
      </c>
      <c r="C291" s="2">
        <v>42</v>
      </c>
      <c r="D291" s="2" t="s">
        <v>12</v>
      </c>
      <c r="E291" s="2" t="s">
        <v>24</v>
      </c>
      <c r="F291" s="2" t="s">
        <v>14</v>
      </c>
      <c r="G291" s="2" t="s">
        <v>26</v>
      </c>
      <c r="H291" s="2">
        <v>1585.43</v>
      </c>
      <c r="I291" s="3">
        <v>45588</v>
      </c>
      <c r="J291" s="2" t="s">
        <v>16</v>
      </c>
    </row>
    <row r="292" spans="1:10" ht="14.25" customHeight="1" x14ac:dyDescent="0.35">
      <c r="A292" s="2" t="s">
        <v>614</v>
      </c>
      <c r="B292" s="2" t="s">
        <v>615</v>
      </c>
      <c r="C292" s="2">
        <v>46</v>
      </c>
      <c r="D292" s="2" t="s">
        <v>12</v>
      </c>
      <c r="E292" s="2" t="s">
        <v>74</v>
      </c>
      <c r="F292" s="2" t="s">
        <v>55</v>
      </c>
      <c r="G292" s="2" t="s">
        <v>20</v>
      </c>
      <c r="H292" s="2">
        <v>1584.4</v>
      </c>
      <c r="I292" s="3">
        <v>45131</v>
      </c>
      <c r="J292" s="2" t="s">
        <v>16</v>
      </c>
    </row>
    <row r="293" spans="1:10" ht="14.25" customHeight="1" x14ac:dyDescent="0.35">
      <c r="A293" s="2" t="s">
        <v>616</v>
      </c>
      <c r="B293" s="2" t="s">
        <v>617</v>
      </c>
      <c r="C293" s="2">
        <v>35</v>
      </c>
      <c r="D293" s="2" t="s">
        <v>39</v>
      </c>
      <c r="E293" s="2" t="s">
        <v>29</v>
      </c>
      <c r="F293" s="2" t="s">
        <v>35</v>
      </c>
      <c r="G293" s="2" t="s">
        <v>20</v>
      </c>
      <c r="H293" s="2">
        <v>2274.37</v>
      </c>
      <c r="I293" s="3">
        <v>45098</v>
      </c>
      <c r="J293" s="2" t="s">
        <v>16</v>
      </c>
    </row>
    <row r="294" spans="1:10" ht="14.25" customHeight="1" x14ac:dyDescent="0.35">
      <c r="A294" s="2" t="s">
        <v>618</v>
      </c>
      <c r="B294" s="2" t="s">
        <v>619</v>
      </c>
      <c r="C294" s="2">
        <v>63</v>
      </c>
      <c r="D294" s="2" t="s">
        <v>39</v>
      </c>
      <c r="E294" s="2" t="s">
        <v>13</v>
      </c>
      <c r="F294" s="2" t="s">
        <v>35</v>
      </c>
      <c r="G294" s="2" t="s">
        <v>15</v>
      </c>
      <c r="H294" s="2">
        <v>3371.53</v>
      </c>
      <c r="I294" s="3">
        <v>45148</v>
      </c>
      <c r="J294" s="2" t="s">
        <v>16</v>
      </c>
    </row>
    <row r="295" spans="1:10" ht="14.25" customHeight="1" x14ac:dyDescent="0.35">
      <c r="A295" s="2" t="s">
        <v>620</v>
      </c>
      <c r="B295" s="2" t="s">
        <v>621</v>
      </c>
      <c r="C295" s="2">
        <v>35</v>
      </c>
      <c r="D295" s="2" t="s">
        <v>39</v>
      </c>
      <c r="E295" s="2" t="s">
        <v>29</v>
      </c>
      <c r="F295" s="2" t="s">
        <v>49</v>
      </c>
      <c r="G295" s="2" t="s">
        <v>36</v>
      </c>
      <c r="H295" s="2">
        <v>16873.099999999999</v>
      </c>
      <c r="I295" s="3">
        <v>45094</v>
      </c>
      <c r="J295" s="2" t="s">
        <v>16</v>
      </c>
    </row>
    <row r="296" spans="1:10" ht="14.25" customHeight="1" x14ac:dyDescent="0.35">
      <c r="A296" s="2" t="s">
        <v>622</v>
      </c>
      <c r="B296" s="2" t="s">
        <v>623</v>
      </c>
      <c r="C296" s="2">
        <v>19</v>
      </c>
      <c r="D296" s="2" t="s">
        <v>39</v>
      </c>
      <c r="E296" s="2" t="s">
        <v>52</v>
      </c>
      <c r="F296" s="2" t="s">
        <v>49</v>
      </c>
      <c r="G296" s="2" t="s">
        <v>30</v>
      </c>
      <c r="H296" s="2">
        <v>24741.31</v>
      </c>
      <c r="I296" s="3">
        <v>45170</v>
      </c>
      <c r="J296" s="2" t="s">
        <v>16</v>
      </c>
    </row>
    <row r="297" spans="1:10" ht="14.25" customHeight="1" x14ac:dyDescent="0.35">
      <c r="A297" s="2" t="s">
        <v>624</v>
      </c>
      <c r="B297" s="2" t="s">
        <v>625</v>
      </c>
      <c r="C297" s="2">
        <v>52</v>
      </c>
      <c r="D297" s="2" t="s">
        <v>39</v>
      </c>
      <c r="E297" s="2" t="s">
        <v>74</v>
      </c>
      <c r="F297" s="2" t="s">
        <v>55</v>
      </c>
      <c r="G297" s="2" t="s">
        <v>26</v>
      </c>
      <c r="H297" s="2">
        <v>5213.4799999999996</v>
      </c>
      <c r="I297" s="3">
        <v>45144</v>
      </c>
      <c r="J297" s="2" t="s">
        <v>16</v>
      </c>
    </row>
    <row r="298" spans="1:10" ht="14.25" customHeight="1" x14ac:dyDescent="0.35">
      <c r="A298" s="2" t="s">
        <v>626</v>
      </c>
      <c r="B298" s="2" t="s">
        <v>627</v>
      </c>
      <c r="C298" s="2">
        <v>33</v>
      </c>
      <c r="D298" s="2" t="s">
        <v>39</v>
      </c>
      <c r="E298" s="2" t="s">
        <v>24</v>
      </c>
      <c r="F298" s="2" t="s">
        <v>55</v>
      </c>
      <c r="G298" s="2" t="s">
        <v>36</v>
      </c>
      <c r="H298" s="2">
        <v>1372.06</v>
      </c>
      <c r="I298" s="3">
        <v>44982</v>
      </c>
      <c r="J298" s="2" t="s">
        <v>16</v>
      </c>
    </row>
    <row r="299" spans="1:10" ht="14.25" customHeight="1" x14ac:dyDescent="0.35">
      <c r="A299" s="2" t="s">
        <v>628</v>
      </c>
      <c r="B299" s="2" t="s">
        <v>629</v>
      </c>
      <c r="C299" s="2">
        <v>58</v>
      </c>
      <c r="D299" s="2" t="s">
        <v>12</v>
      </c>
      <c r="E299" s="2" t="s">
        <v>24</v>
      </c>
      <c r="F299" s="2" t="s">
        <v>14</v>
      </c>
      <c r="G299" s="2" t="s">
        <v>36</v>
      </c>
      <c r="H299" s="2">
        <v>2533.58</v>
      </c>
      <c r="I299" s="3">
        <v>45501</v>
      </c>
      <c r="J299" s="2" t="s">
        <v>16</v>
      </c>
    </row>
    <row r="300" spans="1:10" ht="14.25" customHeight="1" x14ac:dyDescent="0.35">
      <c r="A300" s="2" t="s">
        <v>630</v>
      </c>
      <c r="B300" s="2" t="s">
        <v>631</v>
      </c>
      <c r="C300" s="2">
        <v>53</v>
      </c>
      <c r="D300" s="2" t="s">
        <v>12</v>
      </c>
      <c r="E300" s="2" t="s">
        <v>29</v>
      </c>
      <c r="F300" s="2" t="s">
        <v>55</v>
      </c>
      <c r="G300" s="2" t="s">
        <v>26</v>
      </c>
      <c r="H300" s="2">
        <v>13325.87</v>
      </c>
      <c r="I300" s="3">
        <v>45541</v>
      </c>
      <c r="J300" s="2" t="s">
        <v>16</v>
      </c>
    </row>
    <row r="301" spans="1:10" ht="14.25" customHeight="1" x14ac:dyDescent="0.35">
      <c r="A301" s="2" t="s">
        <v>632</v>
      </c>
      <c r="B301" s="2" t="s">
        <v>633</v>
      </c>
      <c r="C301" s="2">
        <v>50</v>
      </c>
      <c r="D301" s="2" t="s">
        <v>39</v>
      </c>
      <c r="E301" s="2" t="s">
        <v>74</v>
      </c>
      <c r="F301" s="2" t="s">
        <v>14</v>
      </c>
      <c r="G301" s="2" t="s">
        <v>26</v>
      </c>
      <c r="H301" s="2">
        <v>11314.21</v>
      </c>
      <c r="I301" s="3">
        <v>45093</v>
      </c>
      <c r="J301" s="2" t="s">
        <v>16</v>
      </c>
    </row>
    <row r="302" spans="1:10" ht="14.25" customHeight="1" x14ac:dyDescent="0.35">
      <c r="A302" s="2" t="s">
        <v>634</v>
      </c>
      <c r="B302" s="2" t="s">
        <v>635</v>
      </c>
      <c r="C302" s="2">
        <v>21</v>
      </c>
      <c r="D302" s="2" t="s">
        <v>39</v>
      </c>
      <c r="E302" s="2" t="s">
        <v>42</v>
      </c>
      <c r="F302" s="2" t="s">
        <v>19</v>
      </c>
      <c r="G302" s="2" t="s">
        <v>26</v>
      </c>
      <c r="H302" s="2">
        <v>34175.49</v>
      </c>
      <c r="I302" s="3">
        <v>45445</v>
      </c>
      <c r="J302" s="2" t="s">
        <v>16</v>
      </c>
    </row>
    <row r="303" spans="1:10" ht="14.25" customHeight="1" x14ac:dyDescent="0.35">
      <c r="A303" s="2" t="s">
        <v>636</v>
      </c>
      <c r="B303" s="2" t="s">
        <v>637</v>
      </c>
      <c r="C303" s="2">
        <v>50</v>
      </c>
      <c r="D303" s="2" t="s">
        <v>39</v>
      </c>
      <c r="E303" s="2" t="s">
        <v>13</v>
      </c>
      <c r="F303" s="2" t="s">
        <v>49</v>
      </c>
      <c r="G303" s="2" t="s">
        <v>26</v>
      </c>
      <c r="H303" s="2">
        <v>145.94999999999999</v>
      </c>
      <c r="I303" s="3">
        <v>45068</v>
      </c>
      <c r="J303" s="2" t="s">
        <v>16</v>
      </c>
    </row>
    <row r="304" spans="1:10" ht="14.25" customHeight="1" x14ac:dyDescent="0.35">
      <c r="A304" s="2" t="s">
        <v>638</v>
      </c>
      <c r="B304" s="2" t="s">
        <v>639</v>
      </c>
      <c r="C304" s="2">
        <v>31</v>
      </c>
      <c r="D304" s="2" t="s">
        <v>39</v>
      </c>
      <c r="E304" s="2" t="s">
        <v>24</v>
      </c>
      <c r="F304" s="2" t="s">
        <v>49</v>
      </c>
      <c r="G304" s="2" t="s">
        <v>20</v>
      </c>
      <c r="H304" s="2">
        <v>13893.34</v>
      </c>
      <c r="I304" s="3">
        <v>45051</v>
      </c>
      <c r="J304" s="2" t="s">
        <v>69</v>
      </c>
    </row>
    <row r="305" spans="1:10" ht="14.25" customHeight="1" x14ac:dyDescent="0.35">
      <c r="A305" s="2" t="s">
        <v>640</v>
      </c>
      <c r="B305" s="2" t="s">
        <v>641</v>
      </c>
      <c r="C305" s="2">
        <v>38</v>
      </c>
      <c r="D305" s="2" t="s">
        <v>39</v>
      </c>
      <c r="E305" s="2" t="s">
        <v>74</v>
      </c>
      <c r="F305" s="2" t="s">
        <v>35</v>
      </c>
      <c r="G305" s="2" t="s">
        <v>36</v>
      </c>
      <c r="H305" s="2">
        <v>7048.02</v>
      </c>
      <c r="I305" s="3">
        <v>45016</v>
      </c>
      <c r="J305" s="2" t="s">
        <v>16</v>
      </c>
    </row>
    <row r="306" spans="1:10" ht="14.25" customHeight="1" x14ac:dyDescent="0.35">
      <c r="A306" s="2" t="s">
        <v>642</v>
      </c>
      <c r="B306" s="2" t="s">
        <v>643</v>
      </c>
      <c r="C306" s="2">
        <v>37</v>
      </c>
      <c r="D306" s="2" t="s">
        <v>12</v>
      </c>
      <c r="E306" s="2" t="s">
        <v>24</v>
      </c>
      <c r="F306" s="2" t="s">
        <v>35</v>
      </c>
      <c r="G306" s="2" t="s">
        <v>36</v>
      </c>
      <c r="H306" s="2">
        <v>23298.84</v>
      </c>
      <c r="I306" s="3">
        <v>45237</v>
      </c>
      <c r="J306" s="2" t="s">
        <v>21</v>
      </c>
    </row>
    <row r="307" spans="1:10" ht="14.25" customHeight="1" x14ac:dyDescent="0.35">
      <c r="A307" s="2" t="s">
        <v>644</v>
      </c>
      <c r="B307" s="2" t="s">
        <v>645</v>
      </c>
      <c r="C307" s="2">
        <v>25</v>
      </c>
      <c r="D307" s="2" t="s">
        <v>12</v>
      </c>
      <c r="E307" s="2" t="s">
        <v>24</v>
      </c>
      <c r="F307" s="2" t="s">
        <v>49</v>
      </c>
      <c r="G307" s="2" t="s">
        <v>20</v>
      </c>
      <c r="H307" s="2">
        <v>8584.15</v>
      </c>
      <c r="I307" s="3">
        <v>45297</v>
      </c>
      <c r="J307" s="2" t="s">
        <v>16</v>
      </c>
    </row>
    <row r="308" spans="1:10" ht="14.25" customHeight="1" x14ac:dyDescent="0.35">
      <c r="A308" s="2" t="s">
        <v>646</v>
      </c>
      <c r="B308" s="2" t="s">
        <v>647</v>
      </c>
      <c r="C308" s="2">
        <v>24</v>
      </c>
      <c r="D308" s="2" t="s">
        <v>39</v>
      </c>
      <c r="E308" s="2" t="s">
        <v>52</v>
      </c>
      <c r="F308" s="2" t="s">
        <v>19</v>
      </c>
      <c r="G308" s="2" t="s">
        <v>36</v>
      </c>
      <c r="H308" s="2">
        <v>5917.97</v>
      </c>
      <c r="I308" s="3">
        <v>45142</v>
      </c>
      <c r="J308" s="2" t="s">
        <v>16</v>
      </c>
    </row>
    <row r="309" spans="1:10" ht="14.25" customHeight="1" x14ac:dyDescent="0.35">
      <c r="A309" s="2" t="s">
        <v>648</v>
      </c>
      <c r="B309" s="2" t="s">
        <v>649</v>
      </c>
      <c r="C309" s="2">
        <v>20</v>
      </c>
      <c r="D309" s="2" t="s">
        <v>12</v>
      </c>
      <c r="E309" s="2" t="s">
        <v>29</v>
      </c>
      <c r="F309" s="2" t="s">
        <v>19</v>
      </c>
      <c r="G309" s="2" t="s">
        <v>26</v>
      </c>
      <c r="H309" s="2">
        <v>10961.67</v>
      </c>
      <c r="I309" s="3">
        <v>45367</v>
      </c>
      <c r="J309" s="2" t="s">
        <v>16</v>
      </c>
    </row>
    <row r="310" spans="1:10" ht="14.25" customHeight="1" x14ac:dyDescent="0.35">
      <c r="A310" s="2" t="s">
        <v>650</v>
      </c>
      <c r="B310" s="2" t="s">
        <v>651</v>
      </c>
      <c r="C310" s="2">
        <v>34</v>
      </c>
      <c r="D310" s="2" t="s">
        <v>39</v>
      </c>
      <c r="E310" s="2" t="s">
        <v>52</v>
      </c>
      <c r="F310" s="2" t="s">
        <v>25</v>
      </c>
      <c r="G310" s="2" t="s">
        <v>30</v>
      </c>
      <c r="H310" s="2">
        <v>17929.009999999998</v>
      </c>
      <c r="I310" s="3">
        <v>45561</v>
      </c>
      <c r="J310" s="2" t="s">
        <v>16</v>
      </c>
    </row>
    <row r="311" spans="1:10" ht="14.25" customHeight="1" x14ac:dyDescent="0.35">
      <c r="A311" s="2" t="s">
        <v>652</v>
      </c>
      <c r="B311" s="2" t="s">
        <v>653</v>
      </c>
      <c r="C311" s="2">
        <v>50</v>
      </c>
      <c r="D311" s="2" t="s">
        <v>39</v>
      </c>
      <c r="E311" s="2" t="s">
        <v>29</v>
      </c>
      <c r="F311" s="2" t="s">
        <v>14</v>
      </c>
      <c r="G311" s="2" t="s">
        <v>36</v>
      </c>
      <c r="H311" s="2">
        <v>3319.8</v>
      </c>
      <c r="I311" s="3">
        <v>45112</v>
      </c>
      <c r="J311" s="2" t="s">
        <v>16</v>
      </c>
    </row>
    <row r="312" spans="1:10" ht="14.25" customHeight="1" x14ac:dyDescent="0.35">
      <c r="A312" s="2" t="s">
        <v>654</v>
      </c>
      <c r="B312" s="2" t="s">
        <v>655</v>
      </c>
      <c r="C312" s="2">
        <v>29</v>
      </c>
      <c r="D312" s="2" t="s">
        <v>39</v>
      </c>
      <c r="E312" s="2" t="s">
        <v>24</v>
      </c>
      <c r="F312" s="2" t="s">
        <v>35</v>
      </c>
      <c r="G312" s="2" t="s">
        <v>30</v>
      </c>
      <c r="H312" s="2">
        <v>1137.5899999999999</v>
      </c>
      <c r="I312" s="3">
        <v>45079</v>
      </c>
      <c r="J312" s="2" t="s">
        <v>16</v>
      </c>
    </row>
    <row r="313" spans="1:10" ht="14.25" customHeight="1" x14ac:dyDescent="0.35">
      <c r="A313" s="2" t="s">
        <v>656</v>
      </c>
      <c r="B313" s="2" t="s">
        <v>657</v>
      </c>
      <c r="C313" s="2">
        <v>39</v>
      </c>
      <c r="D313" s="2" t="s">
        <v>12</v>
      </c>
      <c r="E313" s="2" t="s">
        <v>74</v>
      </c>
      <c r="F313" s="2" t="s">
        <v>14</v>
      </c>
      <c r="G313" s="2" t="s">
        <v>30</v>
      </c>
      <c r="H313" s="2">
        <v>5674.28</v>
      </c>
      <c r="I313" s="3">
        <v>45552</v>
      </c>
      <c r="J313" s="2" t="s">
        <v>21</v>
      </c>
    </row>
    <row r="314" spans="1:10" ht="14.25" customHeight="1" x14ac:dyDescent="0.35">
      <c r="A314" s="2" t="s">
        <v>658</v>
      </c>
      <c r="B314" s="2" t="s">
        <v>659</v>
      </c>
      <c r="C314" s="2">
        <v>39</v>
      </c>
      <c r="D314" s="2" t="s">
        <v>12</v>
      </c>
      <c r="E314" s="2" t="s">
        <v>93</v>
      </c>
      <c r="F314" s="2" t="s">
        <v>35</v>
      </c>
      <c r="G314" s="2" t="s">
        <v>20</v>
      </c>
      <c r="H314" s="2">
        <v>2414.6</v>
      </c>
      <c r="I314" s="3">
        <v>45022</v>
      </c>
      <c r="J314" s="2" t="s">
        <v>16</v>
      </c>
    </row>
    <row r="315" spans="1:10" ht="14.25" customHeight="1" x14ac:dyDescent="0.35">
      <c r="A315" s="2" t="s">
        <v>660</v>
      </c>
      <c r="B315" s="2" t="s">
        <v>661</v>
      </c>
      <c r="C315" s="2">
        <v>63</v>
      </c>
      <c r="D315" s="2" t="s">
        <v>39</v>
      </c>
      <c r="E315" s="2" t="s">
        <v>29</v>
      </c>
      <c r="F315" s="2" t="s">
        <v>25</v>
      </c>
      <c r="G315" s="2" t="s">
        <v>15</v>
      </c>
      <c r="H315" s="2">
        <v>5613.14</v>
      </c>
      <c r="I315" s="3">
        <v>45636</v>
      </c>
      <c r="J315" s="2" t="s">
        <v>21</v>
      </c>
    </row>
    <row r="316" spans="1:10" ht="14.25" customHeight="1" x14ac:dyDescent="0.35">
      <c r="A316" s="2" t="s">
        <v>662</v>
      </c>
      <c r="B316" s="2" t="s">
        <v>663</v>
      </c>
      <c r="C316" s="2">
        <v>47</v>
      </c>
      <c r="D316" s="2" t="s">
        <v>12</v>
      </c>
      <c r="E316" s="2" t="s">
        <v>93</v>
      </c>
      <c r="F316" s="2" t="s">
        <v>49</v>
      </c>
      <c r="G316" s="2" t="s">
        <v>36</v>
      </c>
      <c r="H316" s="2">
        <v>47158.98</v>
      </c>
      <c r="I316" s="3">
        <v>45262</v>
      </c>
      <c r="J316" s="2" t="s">
        <v>16</v>
      </c>
    </row>
    <row r="317" spans="1:10" ht="14.25" customHeight="1" x14ac:dyDescent="0.35">
      <c r="A317" s="2" t="s">
        <v>664</v>
      </c>
      <c r="B317" s="2" t="s">
        <v>665</v>
      </c>
      <c r="C317" s="2">
        <v>55</v>
      </c>
      <c r="D317" s="2" t="s">
        <v>12</v>
      </c>
      <c r="E317" s="2" t="s">
        <v>13</v>
      </c>
      <c r="F317" s="2" t="s">
        <v>14</v>
      </c>
      <c r="G317" s="2" t="s">
        <v>20</v>
      </c>
      <c r="H317" s="2">
        <v>8536.0300000000007</v>
      </c>
      <c r="I317" s="3">
        <v>45441</v>
      </c>
      <c r="J317" s="2" t="s">
        <v>16</v>
      </c>
    </row>
    <row r="318" spans="1:10" ht="14.25" customHeight="1" x14ac:dyDescent="0.35">
      <c r="A318" s="2" t="s">
        <v>666</v>
      </c>
      <c r="B318" s="2" t="s">
        <v>667</v>
      </c>
      <c r="C318" s="2">
        <v>55</v>
      </c>
      <c r="D318" s="2" t="s">
        <v>39</v>
      </c>
      <c r="E318" s="2" t="s">
        <v>52</v>
      </c>
      <c r="F318" s="2" t="s">
        <v>35</v>
      </c>
      <c r="G318" s="2" t="s">
        <v>20</v>
      </c>
      <c r="H318" s="2">
        <v>11828.65</v>
      </c>
      <c r="I318" s="3">
        <v>45075</v>
      </c>
      <c r="J318" s="2" t="s">
        <v>16</v>
      </c>
    </row>
    <row r="319" spans="1:10" ht="14.25" customHeight="1" x14ac:dyDescent="0.35">
      <c r="A319" s="2" t="s">
        <v>668</v>
      </c>
      <c r="B319" s="2" t="s">
        <v>669</v>
      </c>
      <c r="C319" s="2">
        <v>62</v>
      </c>
      <c r="D319" s="2" t="s">
        <v>12</v>
      </c>
      <c r="E319" s="2" t="s">
        <v>93</v>
      </c>
      <c r="F319" s="2" t="s">
        <v>14</v>
      </c>
      <c r="G319" s="2" t="s">
        <v>30</v>
      </c>
      <c r="H319" s="2">
        <v>11329.81</v>
      </c>
      <c r="I319" s="3">
        <v>45549</v>
      </c>
      <c r="J319" s="2" t="s">
        <v>16</v>
      </c>
    </row>
    <row r="320" spans="1:10" ht="14.25" customHeight="1" x14ac:dyDescent="0.35">
      <c r="A320" s="2" t="s">
        <v>670</v>
      </c>
      <c r="B320" s="2" t="s">
        <v>671</v>
      </c>
      <c r="C320" s="2">
        <v>25</v>
      </c>
      <c r="D320" s="2" t="s">
        <v>12</v>
      </c>
      <c r="E320" s="2" t="s">
        <v>52</v>
      </c>
      <c r="F320" s="2" t="s">
        <v>49</v>
      </c>
      <c r="G320" s="2" t="s">
        <v>36</v>
      </c>
      <c r="H320" s="2">
        <v>17187</v>
      </c>
      <c r="I320" s="3">
        <v>45458</v>
      </c>
      <c r="J320" s="2" t="s">
        <v>16</v>
      </c>
    </row>
    <row r="321" spans="1:10" ht="14.25" customHeight="1" x14ac:dyDescent="0.35">
      <c r="A321" s="2" t="s">
        <v>672</v>
      </c>
      <c r="B321" s="2" t="s">
        <v>673</v>
      </c>
      <c r="C321" s="2">
        <v>44</v>
      </c>
      <c r="D321" s="2" t="s">
        <v>39</v>
      </c>
      <c r="E321" s="2" t="s">
        <v>29</v>
      </c>
      <c r="F321" s="2" t="s">
        <v>55</v>
      </c>
      <c r="G321" s="2" t="s">
        <v>20</v>
      </c>
      <c r="H321" s="2">
        <v>28847.03</v>
      </c>
      <c r="I321" s="3">
        <v>45641</v>
      </c>
      <c r="J321" s="2" t="s">
        <v>16</v>
      </c>
    </row>
    <row r="322" spans="1:10" ht="14.25" customHeight="1" x14ac:dyDescent="0.35">
      <c r="A322" s="2" t="s">
        <v>674</v>
      </c>
      <c r="B322" s="2" t="s">
        <v>675</v>
      </c>
      <c r="C322" s="2">
        <v>44</v>
      </c>
      <c r="D322" s="2" t="s">
        <v>39</v>
      </c>
      <c r="E322" s="2" t="s">
        <v>29</v>
      </c>
      <c r="F322" s="2" t="s">
        <v>35</v>
      </c>
      <c r="G322" s="2" t="s">
        <v>26</v>
      </c>
      <c r="H322" s="2">
        <v>10753.4</v>
      </c>
      <c r="I322" s="3">
        <v>45328</v>
      </c>
      <c r="J322" s="2" t="s">
        <v>16</v>
      </c>
    </row>
    <row r="323" spans="1:10" ht="14.25" customHeight="1" x14ac:dyDescent="0.35">
      <c r="A323" s="2" t="s">
        <v>676</v>
      </c>
      <c r="B323" s="2" t="s">
        <v>677</v>
      </c>
      <c r="C323" s="2">
        <v>51</v>
      </c>
      <c r="D323" s="2" t="s">
        <v>12</v>
      </c>
      <c r="E323" s="2" t="s">
        <v>13</v>
      </c>
      <c r="F323" s="2" t="s">
        <v>55</v>
      </c>
      <c r="G323" s="2" t="s">
        <v>20</v>
      </c>
      <c r="H323" s="2">
        <v>6464.44</v>
      </c>
      <c r="I323" s="3">
        <v>45620</v>
      </c>
      <c r="J323" s="2" t="s">
        <v>16</v>
      </c>
    </row>
    <row r="324" spans="1:10" ht="14.25" customHeight="1" x14ac:dyDescent="0.35">
      <c r="A324" s="2" t="s">
        <v>678</v>
      </c>
      <c r="B324" s="2" t="s">
        <v>679</v>
      </c>
      <c r="C324" s="2">
        <v>38</v>
      </c>
      <c r="D324" s="2" t="s">
        <v>39</v>
      </c>
      <c r="E324" s="2" t="s">
        <v>29</v>
      </c>
      <c r="F324" s="2" t="s">
        <v>25</v>
      </c>
      <c r="G324" s="2" t="s">
        <v>26</v>
      </c>
      <c r="H324" s="2">
        <v>3824.78</v>
      </c>
      <c r="I324" s="3">
        <v>45257</v>
      </c>
      <c r="J324" s="2" t="s">
        <v>16</v>
      </c>
    </row>
    <row r="325" spans="1:10" ht="14.25" customHeight="1" x14ac:dyDescent="0.35">
      <c r="A325" s="2" t="s">
        <v>680</v>
      </c>
      <c r="B325" s="2" t="s">
        <v>681</v>
      </c>
      <c r="C325" s="2">
        <v>47</v>
      </c>
      <c r="D325" s="2" t="s">
        <v>12</v>
      </c>
      <c r="E325" s="2" t="s">
        <v>24</v>
      </c>
      <c r="F325" s="2" t="s">
        <v>19</v>
      </c>
      <c r="G325" s="2" t="s">
        <v>15</v>
      </c>
      <c r="H325" s="2">
        <v>4467.16</v>
      </c>
      <c r="I325" s="3">
        <v>45153</v>
      </c>
      <c r="J325" s="2" t="s">
        <v>16</v>
      </c>
    </row>
    <row r="326" spans="1:10" ht="14.25" customHeight="1" x14ac:dyDescent="0.35">
      <c r="A326" s="2" t="s">
        <v>682</v>
      </c>
      <c r="B326" s="2" t="s">
        <v>683</v>
      </c>
      <c r="C326" s="2">
        <v>50</v>
      </c>
      <c r="D326" s="2" t="s">
        <v>39</v>
      </c>
      <c r="E326" s="2" t="s">
        <v>13</v>
      </c>
      <c r="F326" s="2" t="s">
        <v>14</v>
      </c>
      <c r="G326" s="2" t="s">
        <v>26</v>
      </c>
      <c r="H326" s="2">
        <v>4071.88</v>
      </c>
      <c r="I326" s="3">
        <v>45284</v>
      </c>
      <c r="J326" s="2" t="s">
        <v>16</v>
      </c>
    </row>
    <row r="327" spans="1:10" ht="14.25" customHeight="1" x14ac:dyDescent="0.35">
      <c r="A327" s="2" t="s">
        <v>684</v>
      </c>
      <c r="B327" s="2" t="s">
        <v>685</v>
      </c>
      <c r="C327" s="2">
        <v>45</v>
      </c>
      <c r="D327" s="2" t="s">
        <v>39</v>
      </c>
      <c r="E327" s="2" t="s">
        <v>93</v>
      </c>
      <c r="F327" s="2" t="s">
        <v>35</v>
      </c>
      <c r="G327" s="2" t="s">
        <v>26</v>
      </c>
      <c r="H327" s="2">
        <v>3922.51</v>
      </c>
      <c r="I327" s="3">
        <v>45514</v>
      </c>
      <c r="J327" s="2" t="s">
        <v>16</v>
      </c>
    </row>
    <row r="328" spans="1:10" ht="14.25" customHeight="1" x14ac:dyDescent="0.35">
      <c r="A328" s="2" t="s">
        <v>686</v>
      </c>
      <c r="B328" s="2" t="s">
        <v>687</v>
      </c>
      <c r="C328" s="2">
        <v>64</v>
      </c>
      <c r="D328" s="2" t="s">
        <v>39</v>
      </c>
      <c r="E328" s="2" t="s">
        <v>29</v>
      </c>
      <c r="F328" s="2" t="s">
        <v>14</v>
      </c>
      <c r="G328" s="2" t="s">
        <v>30</v>
      </c>
      <c r="H328" s="2">
        <v>11862.15</v>
      </c>
      <c r="I328" s="3">
        <v>45242</v>
      </c>
      <c r="J328" s="2" t="s">
        <v>16</v>
      </c>
    </row>
    <row r="329" spans="1:10" ht="14.25" customHeight="1" x14ac:dyDescent="0.35">
      <c r="A329" s="2" t="s">
        <v>688</v>
      </c>
      <c r="B329" s="2" t="s">
        <v>689</v>
      </c>
      <c r="C329" s="2">
        <v>50</v>
      </c>
      <c r="D329" s="2" t="s">
        <v>39</v>
      </c>
      <c r="E329" s="2" t="s">
        <v>74</v>
      </c>
      <c r="F329" s="2" t="s">
        <v>25</v>
      </c>
      <c r="G329" s="2" t="s">
        <v>20</v>
      </c>
      <c r="H329" s="2">
        <v>8860.26</v>
      </c>
      <c r="I329" s="3">
        <v>44962</v>
      </c>
      <c r="J329" s="2" t="s">
        <v>16</v>
      </c>
    </row>
    <row r="330" spans="1:10" ht="14.25" customHeight="1" x14ac:dyDescent="0.35">
      <c r="A330" s="2" t="s">
        <v>690</v>
      </c>
      <c r="B330" s="2" t="s">
        <v>691</v>
      </c>
      <c r="C330" s="2">
        <v>22</v>
      </c>
      <c r="D330" s="2" t="s">
        <v>12</v>
      </c>
      <c r="E330" s="2" t="s">
        <v>64</v>
      </c>
      <c r="F330" s="2" t="s">
        <v>25</v>
      </c>
      <c r="G330" s="2" t="s">
        <v>15</v>
      </c>
      <c r="H330" s="2">
        <v>2256.4</v>
      </c>
      <c r="I330" s="3">
        <v>45435</v>
      </c>
      <c r="J330" s="2" t="s">
        <v>16</v>
      </c>
    </row>
    <row r="331" spans="1:10" ht="14.25" customHeight="1" x14ac:dyDescent="0.35">
      <c r="A331" s="2" t="s">
        <v>692</v>
      </c>
      <c r="B331" s="2" t="s">
        <v>693</v>
      </c>
      <c r="C331" s="2">
        <v>36</v>
      </c>
      <c r="D331" s="2" t="s">
        <v>39</v>
      </c>
      <c r="E331" s="2" t="s">
        <v>42</v>
      </c>
      <c r="F331" s="2" t="s">
        <v>14</v>
      </c>
      <c r="G331" s="2" t="s">
        <v>20</v>
      </c>
      <c r="H331" s="2">
        <v>34941.69</v>
      </c>
      <c r="I331" s="3">
        <v>45404</v>
      </c>
      <c r="J331" s="2" t="s">
        <v>16</v>
      </c>
    </row>
    <row r="332" spans="1:10" ht="14.25" customHeight="1" x14ac:dyDescent="0.35">
      <c r="A332" s="2" t="s">
        <v>694</v>
      </c>
      <c r="B332" s="2" t="s">
        <v>695</v>
      </c>
      <c r="C332" s="2">
        <v>21</v>
      </c>
      <c r="D332" s="2" t="s">
        <v>39</v>
      </c>
      <c r="E332" s="2" t="s">
        <v>24</v>
      </c>
      <c r="F332" s="2" t="s">
        <v>35</v>
      </c>
      <c r="G332" s="2" t="s">
        <v>26</v>
      </c>
      <c r="H332" s="2">
        <v>5581.37</v>
      </c>
      <c r="I332" s="3">
        <v>45354</v>
      </c>
      <c r="J332" s="2" t="s">
        <v>16</v>
      </c>
    </row>
    <row r="333" spans="1:10" ht="14.25" customHeight="1" x14ac:dyDescent="0.35">
      <c r="A333" s="2" t="s">
        <v>696</v>
      </c>
      <c r="B333" s="2" t="s">
        <v>697</v>
      </c>
      <c r="C333" s="2">
        <v>52</v>
      </c>
      <c r="D333" s="2" t="s">
        <v>39</v>
      </c>
      <c r="E333" s="2" t="s">
        <v>64</v>
      </c>
      <c r="F333" s="2" t="s">
        <v>49</v>
      </c>
      <c r="G333" s="2" t="s">
        <v>26</v>
      </c>
      <c r="H333" s="2">
        <v>8349.1</v>
      </c>
      <c r="I333" s="3">
        <v>45376</v>
      </c>
      <c r="J333" s="2" t="s">
        <v>21</v>
      </c>
    </row>
    <row r="334" spans="1:10" ht="14.25" customHeight="1" x14ac:dyDescent="0.35">
      <c r="A334" s="2" t="s">
        <v>698</v>
      </c>
      <c r="B334" s="2" t="s">
        <v>699</v>
      </c>
      <c r="C334" s="2">
        <v>34</v>
      </c>
      <c r="D334" s="2" t="s">
        <v>12</v>
      </c>
      <c r="E334" s="2" t="s">
        <v>64</v>
      </c>
      <c r="F334" s="2" t="s">
        <v>49</v>
      </c>
      <c r="G334" s="2" t="s">
        <v>20</v>
      </c>
      <c r="H334" s="2">
        <v>12126.8</v>
      </c>
      <c r="I334" s="3">
        <v>45016</v>
      </c>
      <c r="J334" s="2" t="s">
        <v>16</v>
      </c>
    </row>
    <row r="335" spans="1:10" ht="14.25" customHeight="1" x14ac:dyDescent="0.35">
      <c r="A335" s="2" t="s">
        <v>700</v>
      </c>
      <c r="B335" s="2" t="s">
        <v>701</v>
      </c>
      <c r="C335" s="2">
        <v>61</v>
      </c>
      <c r="D335" s="2" t="s">
        <v>12</v>
      </c>
      <c r="E335" s="2" t="s">
        <v>52</v>
      </c>
      <c r="F335" s="2" t="s">
        <v>19</v>
      </c>
      <c r="G335" s="2" t="s">
        <v>15</v>
      </c>
      <c r="H335" s="2">
        <v>9510.82</v>
      </c>
      <c r="I335" s="3">
        <v>45467</v>
      </c>
      <c r="J335" s="2" t="s">
        <v>16</v>
      </c>
    </row>
    <row r="336" spans="1:10" ht="14.25" customHeight="1" x14ac:dyDescent="0.35">
      <c r="A336" s="2" t="s">
        <v>702</v>
      </c>
      <c r="B336" s="2" t="s">
        <v>703</v>
      </c>
      <c r="C336" s="2">
        <v>45</v>
      </c>
      <c r="D336" s="2" t="s">
        <v>39</v>
      </c>
      <c r="E336" s="2" t="s">
        <v>24</v>
      </c>
      <c r="F336" s="2" t="s">
        <v>14</v>
      </c>
      <c r="G336" s="2" t="s">
        <v>15</v>
      </c>
      <c r="H336" s="2">
        <v>3725.89</v>
      </c>
      <c r="I336" s="3">
        <v>45102</v>
      </c>
      <c r="J336" s="2" t="s">
        <v>16</v>
      </c>
    </row>
    <row r="337" spans="1:10" ht="14.25" customHeight="1" x14ac:dyDescent="0.35">
      <c r="A337" s="2" t="s">
        <v>704</v>
      </c>
      <c r="B337" s="2" t="s">
        <v>705</v>
      </c>
      <c r="C337" s="2">
        <v>47</v>
      </c>
      <c r="D337" s="2" t="s">
        <v>39</v>
      </c>
      <c r="E337" s="2" t="s">
        <v>24</v>
      </c>
      <c r="F337" s="2" t="s">
        <v>14</v>
      </c>
      <c r="G337" s="2" t="s">
        <v>30</v>
      </c>
      <c r="H337" s="2">
        <v>15980.36</v>
      </c>
      <c r="I337" s="3">
        <v>45346</v>
      </c>
      <c r="J337" s="2" t="s">
        <v>16</v>
      </c>
    </row>
    <row r="338" spans="1:10" ht="14.25" customHeight="1" x14ac:dyDescent="0.35">
      <c r="A338" s="2" t="s">
        <v>706</v>
      </c>
      <c r="B338" s="2" t="s">
        <v>707</v>
      </c>
      <c r="C338" s="2">
        <v>46</v>
      </c>
      <c r="D338" s="2" t="s">
        <v>39</v>
      </c>
      <c r="E338" s="2" t="s">
        <v>13</v>
      </c>
      <c r="F338" s="2" t="s">
        <v>35</v>
      </c>
      <c r="G338" s="2" t="s">
        <v>26</v>
      </c>
      <c r="H338" s="2">
        <v>1167.06</v>
      </c>
      <c r="I338" s="3">
        <v>45574</v>
      </c>
      <c r="J338" s="2" t="s">
        <v>16</v>
      </c>
    </row>
    <row r="339" spans="1:10" ht="14.25" customHeight="1" x14ac:dyDescent="0.35">
      <c r="A339" s="2" t="s">
        <v>708</v>
      </c>
      <c r="B339" s="2" t="s">
        <v>709</v>
      </c>
      <c r="C339" s="2">
        <v>63</v>
      </c>
      <c r="D339" s="2" t="s">
        <v>39</v>
      </c>
      <c r="E339" s="2" t="s">
        <v>52</v>
      </c>
      <c r="F339" s="2" t="s">
        <v>14</v>
      </c>
      <c r="G339" s="2" t="s">
        <v>26</v>
      </c>
      <c r="H339" s="2">
        <v>8416.3799999999992</v>
      </c>
      <c r="I339" s="3">
        <v>45613</v>
      </c>
      <c r="J339" s="2" t="s">
        <v>16</v>
      </c>
    </row>
    <row r="340" spans="1:10" ht="14.25" customHeight="1" x14ac:dyDescent="0.35">
      <c r="A340" s="2" t="s">
        <v>710</v>
      </c>
      <c r="B340" s="2" t="s">
        <v>711</v>
      </c>
      <c r="C340" s="2">
        <v>23</v>
      </c>
      <c r="D340" s="2" t="s">
        <v>39</v>
      </c>
      <c r="E340" s="2" t="s">
        <v>93</v>
      </c>
      <c r="F340" s="2" t="s">
        <v>35</v>
      </c>
      <c r="G340" s="2" t="s">
        <v>30</v>
      </c>
      <c r="H340" s="2">
        <v>3192.65</v>
      </c>
      <c r="I340" s="3">
        <v>45564</v>
      </c>
      <c r="J340" s="2" t="s">
        <v>16</v>
      </c>
    </row>
    <row r="341" spans="1:10" ht="14.25" customHeight="1" x14ac:dyDescent="0.35">
      <c r="A341" s="2" t="s">
        <v>712</v>
      </c>
      <c r="B341" s="2" t="s">
        <v>713</v>
      </c>
      <c r="C341" s="2">
        <v>52</v>
      </c>
      <c r="D341" s="2" t="s">
        <v>39</v>
      </c>
      <c r="E341" s="2" t="s">
        <v>42</v>
      </c>
      <c r="F341" s="2" t="s">
        <v>14</v>
      </c>
      <c r="G341" s="2" t="s">
        <v>20</v>
      </c>
      <c r="H341" s="2">
        <v>9564.94</v>
      </c>
      <c r="I341" s="3">
        <v>45097</v>
      </c>
      <c r="J341" s="2" t="s">
        <v>16</v>
      </c>
    </row>
    <row r="342" spans="1:10" ht="14.25" customHeight="1" x14ac:dyDescent="0.35">
      <c r="A342" s="2" t="s">
        <v>714</v>
      </c>
      <c r="B342" s="2" t="s">
        <v>715</v>
      </c>
      <c r="C342" s="2">
        <v>58</v>
      </c>
      <c r="D342" s="2" t="s">
        <v>12</v>
      </c>
      <c r="E342" s="2" t="s">
        <v>93</v>
      </c>
      <c r="F342" s="2" t="s">
        <v>25</v>
      </c>
      <c r="G342" s="2" t="s">
        <v>26</v>
      </c>
      <c r="H342" s="2">
        <v>2458.92</v>
      </c>
      <c r="I342" s="3">
        <v>45320</v>
      </c>
      <c r="J342" s="2" t="s">
        <v>16</v>
      </c>
    </row>
    <row r="343" spans="1:10" ht="14.25" customHeight="1" x14ac:dyDescent="0.35">
      <c r="A343" s="2" t="s">
        <v>716</v>
      </c>
      <c r="B343" s="2" t="s">
        <v>717</v>
      </c>
      <c r="C343" s="2">
        <v>54</v>
      </c>
      <c r="D343" s="2" t="s">
        <v>39</v>
      </c>
      <c r="E343" s="2" t="s">
        <v>74</v>
      </c>
      <c r="F343" s="2" t="s">
        <v>55</v>
      </c>
      <c r="G343" s="2" t="s">
        <v>20</v>
      </c>
      <c r="H343" s="2">
        <v>14792.86</v>
      </c>
      <c r="I343" s="3">
        <v>45192</v>
      </c>
      <c r="J343" s="2" t="s">
        <v>16</v>
      </c>
    </row>
    <row r="344" spans="1:10" ht="14.25" customHeight="1" x14ac:dyDescent="0.35">
      <c r="A344" s="2" t="s">
        <v>718</v>
      </c>
      <c r="B344" s="2" t="s">
        <v>719</v>
      </c>
      <c r="C344" s="2">
        <v>41</v>
      </c>
      <c r="D344" s="2" t="s">
        <v>39</v>
      </c>
      <c r="E344" s="2" t="s">
        <v>42</v>
      </c>
      <c r="F344" s="2" t="s">
        <v>14</v>
      </c>
      <c r="G344" s="2" t="s">
        <v>15</v>
      </c>
      <c r="H344" s="2">
        <v>2581.6999999999998</v>
      </c>
      <c r="I344" s="3">
        <v>45430</v>
      </c>
      <c r="J344" s="2" t="s">
        <v>21</v>
      </c>
    </row>
    <row r="345" spans="1:10" ht="14.25" customHeight="1" x14ac:dyDescent="0.35">
      <c r="A345" s="2" t="s">
        <v>720</v>
      </c>
      <c r="B345" s="2" t="s">
        <v>721</v>
      </c>
      <c r="C345" s="2">
        <v>46</v>
      </c>
      <c r="D345" s="2" t="s">
        <v>39</v>
      </c>
      <c r="E345" s="2" t="s">
        <v>52</v>
      </c>
      <c r="F345" s="2" t="s">
        <v>55</v>
      </c>
      <c r="G345" s="2" t="s">
        <v>36</v>
      </c>
      <c r="H345" s="2">
        <v>22108.46</v>
      </c>
      <c r="I345" s="3">
        <v>45060</v>
      </c>
      <c r="J345" s="2" t="s">
        <v>21</v>
      </c>
    </row>
    <row r="346" spans="1:10" ht="14.25" customHeight="1" x14ac:dyDescent="0.35">
      <c r="A346" s="2" t="s">
        <v>722</v>
      </c>
      <c r="B346" s="2" t="s">
        <v>723</v>
      </c>
      <c r="C346" s="2">
        <v>63</v>
      </c>
      <c r="D346" s="2" t="s">
        <v>39</v>
      </c>
      <c r="E346" s="2" t="s">
        <v>29</v>
      </c>
      <c r="F346" s="2" t="s">
        <v>49</v>
      </c>
      <c r="G346" s="2" t="s">
        <v>30</v>
      </c>
      <c r="H346" s="2">
        <v>19772.810000000001</v>
      </c>
      <c r="I346" s="3">
        <v>44952</v>
      </c>
      <c r="J346" s="2" t="s">
        <v>16</v>
      </c>
    </row>
    <row r="347" spans="1:10" ht="14.25" customHeight="1" x14ac:dyDescent="0.35">
      <c r="A347" s="2" t="s">
        <v>724</v>
      </c>
      <c r="B347" s="2" t="s">
        <v>725</v>
      </c>
      <c r="C347" s="2">
        <v>48</v>
      </c>
      <c r="D347" s="2" t="s">
        <v>39</v>
      </c>
      <c r="E347" s="2" t="s">
        <v>29</v>
      </c>
      <c r="F347" s="2" t="s">
        <v>19</v>
      </c>
      <c r="G347" s="2" t="s">
        <v>26</v>
      </c>
      <c r="H347" s="2">
        <v>4500.34</v>
      </c>
      <c r="I347" s="3">
        <v>45203</v>
      </c>
      <c r="J347" s="2" t="s">
        <v>16</v>
      </c>
    </row>
    <row r="348" spans="1:10" ht="14.25" customHeight="1" x14ac:dyDescent="0.35">
      <c r="A348" s="2" t="s">
        <v>726</v>
      </c>
      <c r="B348" s="2" t="s">
        <v>727</v>
      </c>
      <c r="C348" s="2">
        <v>52</v>
      </c>
      <c r="D348" s="2" t="s">
        <v>39</v>
      </c>
      <c r="E348" s="2" t="s">
        <v>52</v>
      </c>
      <c r="F348" s="2" t="s">
        <v>49</v>
      </c>
      <c r="G348" s="2" t="s">
        <v>30</v>
      </c>
      <c r="H348" s="2">
        <v>4874.68</v>
      </c>
      <c r="I348" s="3">
        <v>45026</v>
      </c>
      <c r="J348" s="2" t="s">
        <v>16</v>
      </c>
    </row>
    <row r="349" spans="1:10" ht="14.25" customHeight="1" x14ac:dyDescent="0.35">
      <c r="A349" s="2" t="s">
        <v>728</v>
      </c>
      <c r="B349" s="2" t="s">
        <v>729</v>
      </c>
      <c r="C349" s="2">
        <v>50</v>
      </c>
      <c r="D349" s="2" t="s">
        <v>12</v>
      </c>
      <c r="E349" s="2" t="s">
        <v>93</v>
      </c>
      <c r="F349" s="2" t="s">
        <v>14</v>
      </c>
      <c r="G349" s="2" t="s">
        <v>15</v>
      </c>
      <c r="H349" s="2">
        <v>12089.97</v>
      </c>
      <c r="I349" s="3">
        <v>45368</v>
      </c>
      <c r="J349" s="2" t="s">
        <v>16</v>
      </c>
    </row>
    <row r="350" spans="1:10" ht="14.25" customHeight="1" x14ac:dyDescent="0.35">
      <c r="A350" s="2" t="s">
        <v>730</v>
      </c>
      <c r="B350" s="2" t="s">
        <v>731</v>
      </c>
      <c r="C350" s="2">
        <v>38</v>
      </c>
      <c r="D350" s="2" t="s">
        <v>12</v>
      </c>
      <c r="E350" s="2" t="s">
        <v>52</v>
      </c>
      <c r="F350" s="2" t="s">
        <v>35</v>
      </c>
      <c r="G350" s="2" t="s">
        <v>15</v>
      </c>
      <c r="H350" s="2">
        <v>947.21</v>
      </c>
      <c r="I350" s="3">
        <v>45351</v>
      </c>
      <c r="J350" s="2" t="s">
        <v>16</v>
      </c>
    </row>
    <row r="351" spans="1:10" ht="14.25" customHeight="1" x14ac:dyDescent="0.35">
      <c r="A351" s="2" t="s">
        <v>732</v>
      </c>
      <c r="B351" s="2" t="s">
        <v>733</v>
      </c>
      <c r="C351" s="2">
        <v>49</v>
      </c>
      <c r="D351" s="2" t="s">
        <v>12</v>
      </c>
      <c r="E351" s="2" t="s">
        <v>52</v>
      </c>
      <c r="F351" s="2" t="s">
        <v>49</v>
      </c>
      <c r="G351" s="2" t="s">
        <v>15</v>
      </c>
      <c r="H351" s="2">
        <v>843.81</v>
      </c>
      <c r="I351" s="3">
        <v>44956</v>
      </c>
      <c r="J351" s="2" t="s">
        <v>16</v>
      </c>
    </row>
    <row r="352" spans="1:10" ht="14.25" customHeight="1" x14ac:dyDescent="0.35">
      <c r="A352" s="2" t="s">
        <v>734</v>
      </c>
      <c r="B352" s="2" t="s">
        <v>735</v>
      </c>
      <c r="C352" s="2">
        <v>40</v>
      </c>
      <c r="D352" s="2" t="s">
        <v>12</v>
      </c>
      <c r="E352" s="2" t="s">
        <v>64</v>
      </c>
      <c r="F352" s="2" t="s">
        <v>25</v>
      </c>
      <c r="G352" s="2" t="s">
        <v>15</v>
      </c>
      <c r="H352" s="2">
        <v>1465.58</v>
      </c>
      <c r="I352" s="3">
        <v>45571</v>
      </c>
      <c r="J352" s="2" t="s">
        <v>16</v>
      </c>
    </row>
    <row r="353" spans="1:10" ht="14.25" customHeight="1" x14ac:dyDescent="0.35">
      <c r="A353" s="2" t="s">
        <v>736</v>
      </c>
      <c r="B353" s="2" t="s">
        <v>737</v>
      </c>
      <c r="C353" s="2">
        <v>50</v>
      </c>
      <c r="D353" s="2" t="s">
        <v>12</v>
      </c>
      <c r="E353" s="2" t="s">
        <v>74</v>
      </c>
      <c r="F353" s="2" t="s">
        <v>55</v>
      </c>
      <c r="G353" s="2" t="s">
        <v>36</v>
      </c>
      <c r="H353" s="2">
        <v>8266.2199999999993</v>
      </c>
      <c r="I353" s="3">
        <v>45422</v>
      </c>
      <c r="J353" s="2" t="s">
        <v>16</v>
      </c>
    </row>
    <row r="354" spans="1:10" ht="14.25" customHeight="1" x14ac:dyDescent="0.35">
      <c r="A354" s="2" t="s">
        <v>738</v>
      </c>
      <c r="B354" s="2" t="s">
        <v>739</v>
      </c>
      <c r="C354" s="2">
        <v>20</v>
      </c>
      <c r="D354" s="2" t="s">
        <v>12</v>
      </c>
      <c r="E354" s="2" t="s">
        <v>24</v>
      </c>
      <c r="F354" s="2" t="s">
        <v>35</v>
      </c>
      <c r="G354" s="2" t="s">
        <v>20</v>
      </c>
      <c r="H354" s="2">
        <v>1613.46</v>
      </c>
      <c r="I354" s="3">
        <v>45577</v>
      </c>
      <c r="J354" s="2" t="s">
        <v>16</v>
      </c>
    </row>
    <row r="355" spans="1:10" ht="14.25" customHeight="1" x14ac:dyDescent="0.35">
      <c r="A355" s="2" t="s">
        <v>740</v>
      </c>
      <c r="B355" s="2" t="s">
        <v>741</v>
      </c>
      <c r="C355" s="2">
        <v>35</v>
      </c>
      <c r="D355" s="2" t="s">
        <v>39</v>
      </c>
      <c r="E355" s="2" t="s">
        <v>29</v>
      </c>
      <c r="F355" s="2" t="s">
        <v>35</v>
      </c>
      <c r="G355" s="2" t="s">
        <v>20</v>
      </c>
      <c r="H355" s="2">
        <v>3252</v>
      </c>
      <c r="I355" s="3">
        <v>45117</v>
      </c>
      <c r="J355" s="2" t="s">
        <v>16</v>
      </c>
    </row>
    <row r="356" spans="1:10" ht="14.25" customHeight="1" x14ac:dyDescent="0.35">
      <c r="A356" s="2" t="s">
        <v>742</v>
      </c>
      <c r="B356" s="2" t="s">
        <v>743</v>
      </c>
      <c r="C356" s="2">
        <v>42</v>
      </c>
      <c r="D356" s="2" t="s">
        <v>39</v>
      </c>
      <c r="E356" s="2" t="s">
        <v>64</v>
      </c>
      <c r="F356" s="2" t="s">
        <v>14</v>
      </c>
      <c r="G356" s="2" t="s">
        <v>36</v>
      </c>
      <c r="H356" s="2">
        <v>10410.36</v>
      </c>
      <c r="I356" s="3">
        <v>45113</v>
      </c>
      <c r="J356" s="2" t="s">
        <v>16</v>
      </c>
    </row>
    <row r="357" spans="1:10" ht="14.25" customHeight="1" x14ac:dyDescent="0.35">
      <c r="A357" s="2" t="s">
        <v>744</v>
      </c>
      <c r="B357" s="2" t="s">
        <v>745</v>
      </c>
      <c r="C357" s="2">
        <v>59</v>
      </c>
      <c r="D357" s="2" t="s">
        <v>39</v>
      </c>
      <c r="E357" s="2" t="s">
        <v>52</v>
      </c>
      <c r="F357" s="2" t="s">
        <v>25</v>
      </c>
      <c r="G357" s="2" t="s">
        <v>20</v>
      </c>
      <c r="H357" s="2">
        <v>157.47</v>
      </c>
      <c r="I357" s="3">
        <v>45066</v>
      </c>
      <c r="J357" s="2" t="s">
        <v>16</v>
      </c>
    </row>
    <row r="358" spans="1:10" ht="14.25" customHeight="1" x14ac:dyDescent="0.35">
      <c r="A358" s="2" t="s">
        <v>746</v>
      </c>
      <c r="B358" s="2" t="s">
        <v>747</v>
      </c>
      <c r="C358" s="2">
        <v>48</v>
      </c>
      <c r="D358" s="2" t="s">
        <v>39</v>
      </c>
      <c r="E358" s="2" t="s">
        <v>13</v>
      </c>
      <c r="F358" s="2" t="s">
        <v>55</v>
      </c>
      <c r="G358" s="2" t="s">
        <v>15</v>
      </c>
      <c r="H358" s="2">
        <v>1987.4</v>
      </c>
      <c r="I358" s="3">
        <v>45246</v>
      </c>
      <c r="J358" s="2" t="s">
        <v>21</v>
      </c>
    </row>
    <row r="359" spans="1:10" ht="14.25" customHeight="1" x14ac:dyDescent="0.35">
      <c r="A359" s="2" t="s">
        <v>748</v>
      </c>
      <c r="B359" s="2" t="s">
        <v>749</v>
      </c>
      <c r="C359" s="2">
        <v>20</v>
      </c>
      <c r="D359" s="2" t="s">
        <v>39</v>
      </c>
      <c r="E359" s="2" t="s">
        <v>64</v>
      </c>
      <c r="F359" s="2" t="s">
        <v>25</v>
      </c>
      <c r="G359" s="2" t="s">
        <v>20</v>
      </c>
      <c r="H359" s="2">
        <v>26582.7</v>
      </c>
      <c r="I359" s="3">
        <v>45295</v>
      </c>
      <c r="J359" s="2" t="s">
        <v>16</v>
      </c>
    </row>
    <row r="360" spans="1:10" ht="14.25" customHeight="1" x14ac:dyDescent="0.35">
      <c r="A360" s="2" t="s">
        <v>750</v>
      </c>
      <c r="B360" s="2" t="s">
        <v>751</v>
      </c>
      <c r="C360" s="2">
        <v>57</v>
      </c>
      <c r="D360" s="2" t="s">
        <v>39</v>
      </c>
      <c r="E360" s="2" t="s">
        <v>52</v>
      </c>
      <c r="F360" s="2" t="s">
        <v>49</v>
      </c>
      <c r="G360" s="2" t="s">
        <v>30</v>
      </c>
      <c r="H360" s="2">
        <v>10893.88</v>
      </c>
      <c r="I360" s="3">
        <v>45223</v>
      </c>
      <c r="J360" s="2" t="s">
        <v>16</v>
      </c>
    </row>
    <row r="361" spans="1:10" ht="14.25" customHeight="1" x14ac:dyDescent="0.35">
      <c r="A361" s="2" t="s">
        <v>752</v>
      </c>
      <c r="B361" s="2" t="s">
        <v>753</v>
      </c>
      <c r="C361" s="2">
        <v>63</v>
      </c>
      <c r="D361" s="2" t="s">
        <v>12</v>
      </c>
      <c r="E361" s="2" t="s">
        <v>29</v>
      </c>
      <c r="F361" s="2" t="s">
        <v>14</v>
      </c>
      <c r="G361" s="2" t="s">
        <v>20</v>
      </c>
      <c r="H361" s="2">
        <v>3646.37</v>
      </c>
      <c r="I361" s="3">
        <v>45126</v>
      </c>
      <c r="J361" s="2" t="s">
        <v>16</v>
      </c>
    </row>
    <row r="362" spans="1:10" ht="14.25" customHeight="1" x14ac:dyDescent="0.35">
      <c r="A362" s="2" t="s">
        <v>754</v>
      </c>
      <c r="B362" s="2" t="s">
        <v>755</v>
      </c>
      <c r="C362" s="2">
        <v>41</v>
      </c>
      <c r="D362" s="2" t="s">
        <v>39</v>
      </c>
      <c r="E362" s="2" t="s">
        <v>24</v>
      </c>
      <c r="F362" s="2" t="s">
        <v>35</v>
      </c>
      <c r="G362" s="2" t="s">
        <v>30</v>
      </c>
      <c r="H362" s="2">
        <v>463.62</v>
      </c>
      <c r="I362" s="3">
        <v>45305</v>
      </c>
      <c r="J362" s="2" t="s">
        <v>16</v>
      </c>
    </row>
    <row r="363" spans="1:10" ht="14.25" customHeight="1" x14ac:dyDescent="0.35">
      <c r="A363" s="2" t="s">
        <v>756</v>
      </c>
      <c r="B363" s="2" t="s">
        <v>757</v>
      </c>
      <c r="C363" s="2">
        <v>49</v>
      </c>
      <c r="D363" s="2" t="s">
        <v>12</v>
      </c>
      <c r="E363" s="2" t="s">
        <v>52</v>
      </c>
      <c r="F363" s="2" t="s">
        <v>35</v>
      </c>
      <c r="G363" s="2" t="s">
        <v>26</v>
      </c>
      <c r="H363" s="2">
        <v>8820.07</v>
      </c>
      <c r="I363" s="3">
        <v>45006</v>
      </c>
      <c r="J363" s="2" t="s">
        <v>16</v>
      </c>
    </row>
    <row r="364" spans="1:10" ht="14.25" customHeight="1" x14ac:dyDescent="0.35">
      <c r="A364" s="2" t="s">
        <v>758</v>
      </c>
      <c r="B364" s="2" t="s">
        <v>759</v>
      </c>
      <c r="C364" s="2">
        <v>64</v>
      </c>
      <c r="D364" s="2" t="s">
        <v>12</v>
      </c>
      <c r="E364" s="2" t="s">
        <v>74</v>
      </c>
      <c r="F364" s="2" t="s">
        <v>49</v>
      </c>
      <c r="G364" s="2" t="s">
        <v>30</v>
      </c>
      <c r="H364" s="2">
        <v>2521.4299999999998</v>
      </c>
      <c r="I364" s="3">
        <v>45373</v>
      </c>
      <c r="J364" s="2" t="s">
        <v>16</v>
      </c>
    </row>
    <row r="365" spans="1:10" ht="14.25" customHeight="1" x14ac:dyDescent="0.35">
      <c r="A365" s="2" t="s">
        <v>760</v>
      </c>
      <c r="B365" s="2" t="s">
        <v>761</v>
      </c>
      <c r="C365" s="2">
        <v>39</v>
      </c>
      <c r="D365" s="2" t="s">
        <v>39</v>
      </c>
      <c r="E365" s="2" t="s">
        <v>93</v>
      </c>
      <c r="F365" s="2" t="s">
        <v>35</v>
      </c>
      <c r="G365" s="2" t="s">
        <v>30</v>
      </c>
      <c r="H365" s="2">
        <v>32232.71</v>
      </c>
      <c r="I365" s="3">
        <v>45427</v>
      </c>
      <c r="J365" s="2" t="s">
        <v>21</v>
      </c>
    </row>
    <row r="366" spans="1:10" ht="14.25" customHeight="1" x14ac:dyDescent="0.35">
      <c r="A366" s="2" t="s">
        <v>762</v>
      </c>
      <c r="B366" s="2" t="s">
        <v>763</v>
      </c>
      <c r="C366" s="2">
        <v>40</v>
      </c>
      <c r="D366" s="2" t="s">
        <v>39</v>
      </c>
      <c r="E366" s="2" t="s">
        <v>42</v>
      </c>
      <c r="F366" s="2" t="s">
        <v>19</v>
      </c>
      <c r="G366" s="2" t="s">
        <v>15</v>
      </c>
      <c r="H366" s="2">
        <v>11614.27</v>
      </c>
      <c r="I366" s="3">
        <v>45185</v>
      </c>
      <c r="J366" s="2" t="s">
        <v>16</v>
      </c>
    </row>
    <row r="367" spans="1:10" ht="14.25" customHeight="1" x14ac:dyDescent="0.35">
      <c r="A367" s="2" t="s">
        <v>764</v>
      </c>
      <c r="B367" s="2" t="s">
        <v>765</v>
      </c>
      <c r="C367" s="2">
        <v>19</v>
      </c>
      <c r="D367" s="2" t="s">
        <v>39</v>
      </c>
      <c r="E367" s="2" t="s">
        <v>64</v>
      </c>
      <c r="F367" s="2" t="s">
        <v>14</v>
      </c>
      <c r="G367" s="2" t="s">
        <v>15</v>
      </c>
      <c r="H367" s="2">
        <v>36544.35</v>
      </c>
      <c r="I367" s="3">
        <v>45539</v>
      </c>
      <c r="J367" s="2" t="s">
        <v>21</v>
      </c>
    </row>
    <row r="368" spans="1:10" ht="14.25" customHeight="1" x14ac:dyDescent="0.35">
      <c r="A368" s="2" t="s">
        <v>766</v>
      </c>
      <c r="B368" s="2" t="s">
        <v>767</v>
      </c>
      <c r="C368" s="2">
        <v>44</v>
      </c>
      <c r="D368" s="2" t="s">
        <v>39</v>
      </c>
      <c r="E368" s="2" t="s">
        <v>64</v>
      </c>
      <c r="F368" s="2" t="s">
        <v>49</v>
      </c>
      <c r="G368" s="2" t="s">
        <v>15</v>
      </c>
      <c r="H368" s="2">
        <v>18898.060000000001</v>
      </c>
      <c r="I368" s="3">
        <v>45470</v>
      </c>
      <c r="J368" s="2" t="s">
        <v>16</v>
      </c>
    </row>
    <row r="369" spans="1:10" ht="14.25" customHeight="1" x14ac:dyDescent="0.35">
      <c r="A369" s="2" t="s">
        <v>768</v>
      </c>
      <c r="B369" s="2" t="s">
        <v>769</v>
      </c>
      <c r="C369" s="2">
        <v>59</v>
      </c>
      <c r="D369" s="2" t="s">
        <v>39</v>
      </c>
      <c r="E369" s="2" t="s">
        <v>64</v>
      </c>
      <c r="F369" s="2" t="s">
        <v>14</v>
      </c>
      <c r="G369" s="2" t="s">
        <v>30</v>
      </c>
      <c r="H369" s="2">
        <v>6597.65</v>
      </c>
      <c r="I369" s="3">
        <v>45047</v>
      </c>
      <c r="J369" s="2" t="s">
        <v>16</v>
      </c>
    </row>
    <row r="370" spans="1:10" ht="14.25" customHeight="1" x14ac:dyDescent="0.35">
      <c r="A370" s="2" t="s">
        <v>770</v>
      </c>
      <c r="B370" s="2" t="s">
        <v>771</v>
      </c>
      <c r="C370" s="2">
        <v>19</v>
      </c>
      <c r="D370" s="2" t="s">
        <v>39</v>
      </c>
      <c r="E370" s="2" t="s">
        <v>52</v>
      </c>
      <c r="F370" s="2" t="s">
        <v>55</v>
      </c>
      <c r="G370" s="2" t="s">
        <v>36</v>
      </c>
      <c r="H370" s="2">
        <v>11073.4</v>
      </c>
      <c r="I370" s="3">
        <v>44981</v>
      </c>
      <c r="J370" s="2" t="s">
        <v>16</v>
      </c>
    </row>
    <row r="371" spans="1:10" ht="14.25" customHeight="1" x14ac:dyDescent="0.35">
      <c r="A371" s="2" t="s">
        <v>772</v>
      </c>
      <c r="B371" s="2" t="s">
        <v>773</v>
      </c>
      <c r="C371" s="2">
        <v>43</v>
      </c>
      <c r="D371" s="2" t="s">
        <v>39</v>
      </c>
      <c r="E371" s="2" t="s">
        <v>24</v>
      </c>
      <c r="F371" s="2" t="s">
        <v>14</v>
      </c>
      <c r="G371" s="2" t="s">
        <v>15</v>
      </c>
      <c r="H371" s="2">
        <v>16718.84</v>
      </c>
      <c r="I371" s="3">
        <v>45419</v>
      </c>
      <c r="J371" s="2" t="s">
        <v>16</v>
      </c>
    </row>
    <row r="372" spans="1:10" ht="14.25" customHeight="1" x14ac:dyDescent="0.35">
      <c r="A372" s="2" t="s">
        <v>774</v>
      </c>
      <c r="B372" s="2" t="s">
        <v>775</v>
      </c>
      <c r="C372" s="2">
        <v>34</v>
      </c>
      <c r="D372" s="2" t="s">
        <v>12</v>
      </c>
      <c r="E372" s="2" t="s">
        <v>74</v>
      </c>
      <c r="F372" s="2" t="s">
        <v>14</v>
      </c>
      <c r="G372" s="2" t="s">
        <v>15</v>
      </c>
      <c r="H372" s="2">
        <v>8631.73</v>
      </c>
      <c r="I372" s="3">
        <v>44944</v>
      </c>
      <c r="J372" s="2" t="s">
        <v>69</v>
      </c>
    </row>
    <row r="373" spans="1:10" ht="14.25" customHeight="1" x14ac:dyDescent="0.35">
      <c r="A373" s="2" t="s">
        <v>776</v>
      </c>
      <c r="B373" s="2" t="s">
        <v>777</v>
      </c>
      <c r="C373" s="2">
        <v>57</v>
      </c>
      <c r="D373" s="2" t="s">
        <v>39</v>
      </c>
      <c r="E373" s="2" t="s">
        <v>24</v>
      </c>
      <c r="F373" s="2" t="s">
        <v>55</v>
      </c>
      <c r="G373" s="2" t="s">
        <v>30</v>
      </c>
      <c r="H373" s="2">
        <v>634.59</v>
      </c>
      <c r="I373" s="3">
        <v>45235</v>
      </c>
      <c r="J373" s="2" t="s">
        <v>16</v>
      </c>
    </row>
    <row r="374" spans="1:10" ht="14.25" customHeight="1" x14ac:dyDescent="0.35">
      <c r="A374" s="2" t="s">
        <v>778</v>
      </c>
      <c r="B374" s="2" t="s">
        <v>779</v>
      </c>
      <c r="C374" s="2">
        <v>50</v>
      </c>
      <c r="D374" s="2" t="s">
        <v>39</v>
      </c>
      <c r="E374" s="2" t="s">
        <v>52</v>
      </c>
      <c r="F374" s="2" t="s">
        <v>49</v>
      </c>
      <c r="G374" s="2" t="s">
        <v>26</v>
      </c>
      <c r="H374" s="2">
        <v>6357.21</v>
      </c>
      <c r="I374" s="3">
        <v>45559</v>
      </c>
      <c r="J374" s="2" t="s">
        <v>16</v>
      </c>
    </row>
    <row r="375" spans="1:10" ht="14.25" customHeight="1" x14ac:dyDescent="0.35">
      <c r="A375" s="2" t="s">
        <v>780</v>
      </c>
      <c r="B375" s="2" t="s">
        <v>781</v>
      </c>
      <c r="C375" s="2">
        <v>26</v>
      </c>
      <c r="D375" s="2" t="s">
        <v>12</v>
      </c>
      <c r="E375" s="2" t="s">
        <v>52</v>
      </c>
      <c r="F375" s="2" t="s">
        <v>14</v>
      </c>
      <c r="G375" s="2" t="s">
        <v>26</v>
      </c>
      <c r="H375" s="2">
        <v>1399.21</v>
      </c>
      <c r="I375" s="3">
        <v>45036</v>
      </c>
      <c r="J375" s="2" t="s">
        <v>16</v>
      </c>
    </row>
    <row r="376" spans="1:10" ht="14.25" customHeight="1" x14ac:dyDescent="0.35">
      <c r="A376" s="2" t="s">
        <v>782</v>
      </c>
      <c r="B376" s="2" t="s">
        <v>783</v>
      </c>
      <c r="C376" s="2">
        <v>60</v>
      </c>
      <c r="D376" s="2" t="s">
        <v>39</v>
      </c>
      <c r="E376" s="2" t="s">
        <v>93</v>
      </c>
      <c r="F376" s="2" t="s">
        <v>25</v>
      </c>
      <c r="G376" s="2" t="s">
        <v>20</v>
      </c>
      <c r="H376" s="2">
        <v>12547.29</v>
      </c>
      <c r="I376" s="3">
        <v>45257</v>
      </c>
      <c r="J376" s="2" t="s">
        <v>16</v>
      </c>
    </row>
    <row r="377" spans="1:10" ht="14.25" customHeight="1" x14ac:dyDescent="0.35">
      <c r="A377" s="2" t="s">
        <v>784</v>
      </c>
      <c r="B377" s="2" t="s">
        <v>785</v>
      </c>
      <c r="C377" s="2">
        <v>56</v>
      </c>
      <c r="D377" s="2" t="s">
        <v>39</v>
      </c>
      <c r="E377" s="2" t="s">
        <v>13</v>
      </c>
      <c r="F377" s="2" t="s">
        <v>14</v>
      </c>
      <c r="G377" s="2" t="s">
        <v>26</v>
      </c>
      <c r="H377" s="2">
        <v>11414.02</v>
      </c>
      <c r="I377" s="3">
        <v>45499</v>
      </c>
      <c r="J377" s="2" t="s">
        <v>16</v>
      </c>
    </row>
    <row r="378" spans="1:10" ht="14.25" customHeight="1" x14ac:dyDescent="0.35">
      <c r="A378" s="2" t="s">
        <v>786</v>
      </c>
      <c r="B378" s="2" t="s">
        <v>787</v>
      </c>
      <c r="C378" s="2">
        <v>46</v>
      </c>
      <c r="D378" s="2" t="s">
        <v>12</v>
      </c>
      <c r="E378" s="2" t="s">
        <v>74</v>
      </c>
      <c r="F378" s="2" t="s">
        <v>49</v>
      </c>
      <c r="G378" s="2" t="s">
        <v>15</v>
      </c>
      <c r="H378" s="2">
        <v>49488.15</v>
      </c>
      <c r="I378" s="3">
        <v>45190</v>
      </c>
      <c r="J378" s="2" t="s">
        <v>16</v>
      </c>
    </row>
    <row r="379" spans="1:10" ht="14.25" customHeight="1" x14ac:dyDescent="0.35">
      <c r="A379" s="2" t="s">
        <v>788</v>
      </c>
      <c r="B379" s="2" t="s">
        <v>789</v>
      </c>
      <c r="C379" s="2">
        <v>59</v>
      </c>
      <c r="D379" s="2" t="s">
        <v>39</v>
      </c>
      <c r="E379" s="2" t="s">
        <v>64</v>
      </c>
      <c r="F379" s="2" t="s">
        <v>35</v>
      </c>
      <c r="G379" s="2" t="s">
        <v>36</v>
      </c>
      <c r="H379" s="2">
        <v>9910.41</v>
      </c>
      <c r="I379" s="3">
        <v>45194</v>
      </c>
      <c r="J379" s="2" t="s">
        <v>16</v>
      </c>
    </row>
    <row r="380" spans="1:10" ht="14.25" customHeight="1" x14ac:dyDescent="0.35">
      <c r="A380" s="2" t="s">
        <v>790</v>
      </c>
      <c r="B380" s="2" t="s">
        <v>791</v>
      </c>
      <c r="C380" s="2">
        <v>43</v>
      </c>
      <c r="D380" s="2" t="s">
        <v>39</v>
      </c>
      <c r="E380" s="2" t="s">
        <v>42</v>
      </c>
      <c r="F380" s="2" t="s">
        <v>55</v>
      </c>
      <c r="G380" s="2" t="s">
        <v>20</v>
      </c>
      <c r="H380" s="2">
        <v>16101.28</v>
      </c>
      <c r="I380" s="3">
        <v>45361</v>
      </c>
      <c r="J380" s="2" t="s">
        <v>16</v>
      </c>
    </row>
    <row r="381" spans="1:10" ht="14.25" customHeight="1" x14ac:dyDescent="0.35">
      <c r="A381" s="2" t="s">
        <v>792</v>
      </c>
      <c r="B381" s="2" t="s">
        <v>793</v>
      </c>
      <c r="C381" s="2">
        <v>52</v>
      </c>
      <c r="D381" s="2" t="s">
        <v>39</v>
      </c>
      <c r="E381" s="2" t="s">
        <v>64</v>
      </c>
      <c r="F381" s="2" t="s">
        <v>35</v>
      </c>
      <c r="G381" s="2" t="s">
        <v>36</v>
      </c>
      <c r="H381" s="2">
        <v>3123.68</v>
      </c>
      <c r="I381" s="3">
        <v>45376</v>
      </c>
      <c r="J381" s="2" t="s">
        <v>16</v>
      </c>
    </row>
    <row r="382" spans="1:10" ht="14.25" customHeight="1" x14ac:dyDescent="0.35">
      <c r="A382" s="2" t="s">
        <v>794</v>
      </c>
      <c r="B382" s="2" t="s">
        <v>795</v>
      </c>
      <c r="C382" s="2">
        <v>42</v>
      </c>
      <c r="D382" s="2" t="s">
        <v>39</v>
      </c>
      <c r="E382" s="2" t="s">
        <v>24</v>
      </c>
      <c r="F382" s="2" t="s">
        <v>49</v>
      </c>
      <c r="G382" s="2" t="s">
        <v>36</v>
      </c>
      <c r="H382" s="2">
        <v>4155.5200000000004</v>
      </c>
      <c r="I382" s="3">
        <v>45223</v>
      </c>
      <c r="J382" s="2" t="s">
        <v>16</v>
      </c>
    </row>
    <row r="383" spans="1:10" ht="14.25" customHeight="1" x14ac:dyDescent="0.35">
      <c r="A383" s="2" t="s">
        <v>796</v>
      </c>
      <c r="B383" s="2" t="s">
        <v>797</v>
      </c>
      <c r="C383" s="2">
        <v>41</v>
      </c>
      <c r="D383" s="2" t="s">
        <v>39</v>
      </c>
      <c r="E383" s="2" t="s">
        <v>52</v>
      </c>
      <c r="F383" s="2" t="s">
        <v>19</v>
      </c>
      <c r="G383" s="2" t="s">
        <v>15</v>
      </c>
      <c r="H383" s="2">
        <v>24892.07</v>
      </c>
      <c r="I383" s="3">
        <v>45565</v>
      </c>
      <c r="J383" s="2" t="s">
        <v>16</v>
      </c>
    </row>
    <row r="384" spans="1:10" ht="14.25" customHeight="1" x14ac:dyDescent="0.35">
      <c r="A384" s="2" t="s">
        <v>798</v>
      </c>
      <c r="B384" s="2" t="s">
        <v>799</v>
      </c>
      <c r="C384" s="2">
        <v>30</v>
      </c>
      <c r="D384" s="2" t="s">
        <v>39</v>
      </c>
      <c r="E384" s="2" t="s">
        <v>74</v>
      </c>
      <c r="F384" s="2" t="s">
        <v>35</v>
      </c>
      <c r="G384" s="2" t="s">
        <v>30</v>
      </c>
      <c r="H384" s="2">
        <v>14072.82</v>
      </c>
      <c r="I384" s="3">
        <v>45063</v>
      </c>
      <c r="J384" s="2" t="s">
        <v>16</v>
      </c>
    </row>
    <row r="385" spans="1:10" ht="14.25" customHeight="1" x14ac:dyDescent="0.35">
      <c r="A385" s="2" t="s">
        <v>800</v>
      </c>
      <c r="B385" s="2" t="s">
        <v>801</v>
      </c>
      <c r="C385" s="2">
        <v>24</v>
      </c>
      <c r="D385" s="2" t="s">
        <v>12</v>
      </c>
      <c r="E385" s="2" t="s">
        <v>29</v>
      </c>
      <c r="F385" s="2" t="s">
        <v>14</v>
      </c>
      <c r="G385" s="2" t="s">
        <v>30</v>
      </c>
      <c r="H385" s="2">
        <v>10649.91</v>
      </c>
      <c r="I385" s="3">
        <v>45516</v>
      </c>
      <c r="J385" s="2" t="s">
        <v>16</v>
      </c>
    </row>
    <row r="386" spans="1:10" ht="14.25" customHeight="1" x14ac:dyDescent="0.35">
      <c r="A386" s="2" t="s">
        <v>802</v>
      </c>
      <c r="B386" s="2" t="s">
        <v>803</v>
      </c>
      <c r="C386" s="2">
        <v>53</v>
      </c>
      <c r="D386" s="2" t="s">
        <v>39</v>
      </c>
      <c r="E386" s="2" t="s">
        <v>74</v>
      </c>
      <c r="F386" s="2" t="s">
        <v>14</v>
      </c>
      <c r="G386" s="2" t="s">
        <v>30</v>
      </c>
      <c r="H386" s="2">
        <v>2930.67</v>
      </c>
      <c r="I386" s="3">
        <v>45645</v>
      </c>
      <c r="J386" s="2" t="s">
        <v>16</v>
      </c>
    </row>
    <row r="387" spans="1:10" ht="14.25" customHeight="1" x14ac:dyDescent="0.35">
      <c r="A387" s="2" t="s">
        <v>804</v>
      </c>
      <c r="B387" s="2" t="s">
        <v>805</v>
      </c>
      <c r="C387" s="2">
        <v>62</v>
      </c>
      <c r="D387" s="2" t="s">
        <v>39</v>
      </c>
      <c r="E387" s="2" t="s">
        <v>74</v>
      </c>
      <c r="F387" s="2" t="s">
        <v>55</v>
      </c>
      <c r="G387" s="2" t="s">
        <v>26</v>
      </c>
      <c r="H387" s="2">
        <v>11992.44</v>
      </c>
      <c r="I387" s="3">
        <v>45323</v>
      </c>
      <c r="J387" s="2" t="s">
        <v>16</v>
      </c>
    </row>
    <row r="388" spans="1:10" ht="14.25" customHeight="1" x14ac:dyDescent="0.35">
      <c r="A388" s="2" t="s">
        <v>806</v>
      </c>
      <c r="B388" s="2" t="s">
        <v>807</v>
      </c>
      <c r="C388" s="2">
        <v>37</v>
      </c>
      <c r="D388" s="2" t="s">
        <v>12</v>
      </c>
      <c r="E388" s="2" t="s">
        <v>13</v>
      </c>
      <c r="F388" s="2" t="s">
        <v>14</v>
      </c>
      <c r="G388" s="2" t="s">
        <v>30</v>
      </c>
      <c r="H388" s="2">
        <v>21782.78</v>
      </c>
      <c r="I388" s="3">
        <v>45110</v>
      </c>
      <c r="J388" s="2" t="s">
        <v>16</v>
      </c>
    </row>
    <row r="389" spans="1:10" ht="14.25" customHeight="1" x14ac:dyDescent="0.35">
      <c r="A389" s="2" t="s">
        <v>808</v>
      </c>
      <c r="B389" s="2" t="s">
        <v>809</v>
      </c>
      <c r="C389" s="2">
        <v>18</v>
      </c>
      <c r="D389" s="2" t="s">
        <v>12</v>
      </c>
      <c r="E389" s="2" t="s">
        <v>64</v>
      </c>
      <c r="F389" s="2" t="s">
        <v>25</v>
      </c>
      <c r="G389" s="2" t="s">
        <v>15</v>
      </c>
      <c r="H389" s="2">
        <v>2624.01</v>
      </c>
      <c r="I389" s="3">
        <v>45338</v>
      </c>
      <c r="J389" s="2" t="s">
        <v>21</v>
      </c>
    </row>
    <row r="390" spans="1:10" ht="14.25" customHeight="1" x14ac:dyDescent="0.35">
      <c r="A390" s="2" t="s">
        <v>810</v>
      </c>
      <c r="B390" s="2" t="s">
        <v>811</v>
      </c>
      <c r="C390" s="2">
        <v>25</v>
      </c>
      <c r="D390" s="2" t="s">
        <v>39</v>
      </c>
      <c r="E390" s="2" t="s">
        <v>13</v>
      </c>
      <c r="F390" s="2" t="s">
        <v>25</v>
      </c>
      <c r="G390" s="2" t="s">
        <v>26</v>
      </c>
      <c r="H390" s="2">
        <v>12245.97</v>
      </c>
      <c r="I390" s="3">
        <v>45527</v>
      </c>
      <c r="J390" s="2" t="s">
        <v>16</v>
      </c>
    </row>
    <row r="391" spans="1:10" ht="14.25" customHeight="1" x14ac:dyDescent="0.35">
      <c r="A391" s="2" t="s">
        <v>812</v>
      </c>
      <c r="B391" s="2" t="s">
        <v>813</v>
      </c>
      <c r="C391" s="2">
        <v>63</v>
      </c>
      <c r="D391" s="2" t="s">
        <v>12</v>
      </c>
      <c r="E391" s="2" t="s">
        <v>29</v>
      </c>
      <c r="F391" s="2" t="s">
        <v>35</v>
      </c>
      <c r="G391" s="2" t="s">
        <v>30</v>
      </c>
      <c r="H391" s="2">
        <v>5003.7</v>
      </c>
      <c r="I391" s="3">
        <v>45246</v>
      </c>
      <c r="J391" s="2" t="s">
        <v>16</v>
      </c>
    </row>
    <row r="392" spans="1:10" ht="14.25" customHeight="1" x14ac:dyDescent="0.35">
      <c r="A392" s="2" t="s">
        <v>814</v>
      </c>
      <c r="B392" s="2" t="s">
        <v>815</v>
      </c>
      <c r="C392" s="2">
        <v>33</v>
      </c>
      <c r="D392" s="2" t="s">
        <v>39</v>
      </c>
      <c r="E392" s="2" t="s">
        <v>29</v>
      </c>
      <c r="F392" s="2" t="s">
        <v>49</v>
      </c>
      <c r="G392" s="2" t="s">
        <v>36</v>
      </c>
      <c r="H392" s="2">
        <v>1264.3399999999999</v>
      </c>
      <c r="I392" s="3">
        <v>45502</v>
      </c>
      <c r="J392" s="2" t="s">
        <v>16</v>
      </c>
    </row>
    <row r="393" spans="1:10" ht="14.25" customHeight="1" x14ac:dyDescent="0.35">
      <c r="A393" s="2" t="s">
        <v>816</v>
      </c>
      <c r="B393" s="2" t="s">
        <v>817</v>
      </c>
      <c r="C393" s="2">
        <v>31</v>
      </c>
      <c r="D393" s="2" t="s">
        <v>39</v>
      </c>
      <c r="E393" s="2" t="s">
        <v>93</v>
      </c>
      <c r="F393" s="2" t="s">
        <v>55</v>
      </c>
      <c r="G393" s="2" t="s">
        <v>15</v>
      </c>
      <c r="H393" s="2">
        <v>14416.41</v>
      </c>
      <c r="I393" s="3">
        <v>45252</v>
      </c>
      <c r="J393" s="2" t="s">
        <v>16</v>
      </c>
    </row>
    <row r="394" spans="1:10" ht="14.25" customHeight="1" x14ac:dyDescent="0.35">
      <c r="A394" s="2" t="s">
        <v>818</v>
      </c>
      <c r="B394" s="2" t="s">
        <v>819</v>
      </c>
      <c r="C394" s="2">
        <v>29</v>
      </c>
      <c r="D394" s="2" t="s">
        <v>12</v>
      </c>
      <c r="E394" s="2" t="s">
        <v>24</v>
      </c>
      <c r="F394" s="2" t="s">
        <v>19</v>
      </c>
      <c r="G394" s="2" t="s">
        <v>15</v>
      </c>
      <c r="H394" s="2">
        <v>1828.86</v>
      </c>
      <c r="I394" s="3">
        <v>45493</v>
      </c>
      <c r="J394" s="2" t="s">
        <v>16</v>
      </c>
    </row>
    <row r="395" spans="1:10" ht="14.25" customHeight="1" x14ac:dyDescent="0.35">
      <c r="A395" s="2" t="s">
        <v>820</v>
      </c>
      <c r="B395" s="2" t="s">
        <v>821</v>
      </c>
      <c r="C395" s="2">
        <v>40</v>
      </c>
      <c r="D395" s="2" t="s">
        <v>39</v>
      </c>
      <c r="E395" s="2" t="s">
        <v>42</v>
      </c>
      <c r="F395" s="2" t="s">
        <v>35</v>
      </c>
      <c r="G395" s="2" t="s">
        <v>20</v>
      </c>
      <c r="H395" s="2">
        <v>2915.51</v>
      </c>
      <c r="I395" s="3">
        <v>45343</v>
      </c>
      <c r="J395" s="2" t="s">
        <v>16</v>
      </c>
    </row>
    <row r="396" spans="1:10" ht="14.25" customHeight="1" x14ac:dyDescent="0.35">
      <c r="A396" s="2" t="s">
        <v>822</v>
      </c>
      <c r="B396" s="2" t="s">
        <v>823</v>
      </c>
      <c r="C396" s="2">
        <v>32</v>
      </c>
      <c r="D396" s="2" t="s">
        <v>39</v>
      </c>
      <c r="E396" s="2" t="s">
        <v>93</v>
      </c>
      <c r="F396" s="2" t="s">
        <v>49</v>
      </c>
      <c r="G396" s="2" t="s">
        <v>15</v>
      </c>
      <c r="H396" s="2">
        <v>15275.91</v>
      </c>
      <c r="I396" s="3">
        <v>45626</v>
      </c>
      <c r="J396" s="2" t="s">
        <v>16</v>
      </c>
    </row>
    <row r="397" spans="1:10" ht="14.25" customHeight="1" x14ac:dyDescent="0.35">
      <c r="A397" s="2" t="s">
        <v>824</v>
      </c>
      <c r="B397" s="2" t="s">
        <v>825</v>
      </c>
      <c r="C397" s="2">
        <v>45</v>
      </c>
      <c r="D397" s="2" t="s">
        <v>12</v>
      </c>
      <c r="E397" s="2" t="s">
        <v>52</v>
      </c>
      <c r="F397" s="2" t="s">
        <v>55</v>
      </c>
      <c r="G397" s="2" t="s">
        <v>36</v>
      </c>
      <c r="H397" s="2">
        <v>13553.1</v>
      </c>
      <c r="I397" s="3">
        <v>45629</v>
      </c>
      <c r="J397" s="2" t="s">
        <v>21</v>
      </c>
    </row>
    <row r="398" spans="1:10" ht="14.25" customHeight="1" x14ac:dyDescent="0.35">
      <c r="A398" s="2" t="s">
        <v>826</v>
      </c>
      <c r="B398" s="2" t="s">
        <v>827</v>
      </c>
      <c r="C398" s="2">
        <v>51</v>
      </c>
      <c r="D398" s="2" t="s">
        <v>12</v>
      </c>
      <c r="E398" s="2" t="s">
        <v>13</v>
      </c>
      <c r="F398" s="2" t="s">
        <v>55</v>
      </c>
      <c r="G398" s="2" t="s">
        <v>15</v>
      </c>
      <c r="H398" s="2">
        <v>2932.75</v>
      </c>
      <c r="I398" s="3">
        <v>45533</v>
      </c>
      <c r="J398" s="2" t="s">
        <v>16</v>
      </c>
    </row>
    <row r="399" spans="1:10" ht="14.25" customHeight="1" x14ac:dyDescent="0.35">
      <c r="A399" s="2" t="s">
        <v>828</v>
      </c>
      <c r="B399" s="2" t="s">
        <v>829</v>
      </c>
      <c r="C399" s="2">
        <v>19</v>
      </c>
      <c r="D399" s="2" t="s">
        <v>12</v>
      </c>
      <c r="E399" s="2" t="s">
        <v>13</v>
      </c>
      <c r="F399" s="2" t="s">
        <v>35</v>
      </c>
      <c r="G399" s="2" t="s">
        <v>20</v>
      </c>
      <c r="H399" s="2">
        <v>28296.18</v>
      </c>
      <c r="I399" s="3">
        <v>45016</v>
      </c>
      <c r="J399" s="2" t="s">
        <v>16</v>
      </c>
    </row>
    <row r="400" spans="1:10" ht="14.25" customHeight="1" x14ac:dyDescent="0.35">
      <c r="A400" s="2" t="s">
        <v>830</v>
      </c>
      <c r="B400" s="2" t="s">
        <v>831</v>
      </c>
      <c r="C400" s="2">
        <v>49</v>
      </c>
      <c r="D400" s="2" t="s">
        <v>12</v>
      </c>
      <c r="E400" s="2" t="s">
        <v>93</v>
      </c>
      <c r="F400" s="2" t="s">
        <v>49</v>
      </c>
      <c r="G400" s="2" t="s">
        <v>15</v>
      </c>
      <c r="H400" s="2">
        <v>2424.35</v>
      </c>
      <c r="I400" s="3">
        <v>45367</v>
      </c>
      <c r="J400" s="2" t="s">
        <v>16</v>
      </c>
    </row>
    <row r="401" spans="1:10" ht="14.25" customHeight="1" x14ac:dyDescent="0.35">
      <c r="A401" s="2" t="s">
        <v>832</v>
      </c>
      <c r="B401" s="2" t="s">
        <v>833</v>
      </c>
      <c r="C401" s="2">
        <v>40</v>
      </c>
      <c r="D401" s="2" t="s">
        <v>39</v>
      </c>
      <c r="E401" s="2" t="s">
        <v>52</v>
      </c>
      <c r="F401" s="2" t="s">
        <v>49</v>
      </c>
      <c r="G401" s="2" t="s">
        <v>15</v>
      </c>
      <c r="H401" s="2">
        <v>50549.34</v>
      </c>
      <c r="I401" s="3">
        <v>45001</v>
      </c>
      <c r="J401" s="2" t="s">
        <v>16</v>
      </c>
    </row>
    <row r="402" spans="1:10" ht="14.25" customHeight="1" x14ac:dyDescent="0.35">
      <c r="A402" s="2" t="s">
        <v>834</v>
      </c>
      <c r="B402" s="2" t="s">
        <v>835</v>
      </c>
      <c r="C402" s="2">
        <v>39</v>
      </c>
      <c r="D402" s="2" t="s">
        <v>12</v>
      </c>
      <c r="E402" s="2" t="s">
        <v>74</v>
      </c>
      <c r="F402" s="2" t="s">
        <v>14</v>
      </c>
      <c r="G402" s="2" t="s">
        <v>20</v>
      </c>
      <c r="H402" s="2">
        <v>13390.29</v>
      </c>
      <c r="I402" s="3">
        <v>45500</v>
      </c>
      <c r="J402" s="2" t="s">
        <v>16</v>
      </c>
    </row>
    <row r="403" spans="1:10" ht="14.25" customHeight="1" x14ac:dyDescent="0.35">
      <c r="A403" s="2" t="s">
        <v>836</v>
      </c>
      <c r="B403" s="2" t="s">
        <v>837</v>
      </c>
      <c r="C403" s="2">
        <v>42</v>
      </c>
      <c r="D403" s="2" t="s">
        <v>12</v>
      </c>
      <c r="E403" s="2" t="s">
        <v>52</v>
      </c>
      <c r="F403" s="2" t="s">
        <v>19</v>
      </c>
      <c r="G403" s="2" t="s">
        <v>15</v>
      </c>
      <c r="H403" s="2">
        <v>4984.16</v>
      </c>
      <c r="I403" s="3">
        <v>45193</v>
      </c>
      <c r="J403" s="2" t="s">
        <v>16</v>
      </c>
    </row>
    <row r="404" spans="1:10" ht="14.25" customHeight="1" x14ac:dyDescent="0.35">
      <c r="A404" s="2" t="s">
        <v>838</v>
      </c>
      <c r="B404" s="2" t="s">
        <v>839</v>
      </c>
      <c r="C404" s="2">
        <v>39</v>
      </c>
      <c r="D404" s="2" t="s">
        <v>12</v>
      </c>
      <c r="E404" s="2" t="s">
        <v>64</v>
      </c>
      <c r="F404" s="2" t="s">
        <v>25</v>
      </c>
      <c r="G404" s="2" t="s">
        <v>26</v>
      </c>
      <c r="H404" s="2">
        <v>1396.64</v>
      </c>
      <c r="I404" s="3">
        <v>45559</v>
      </c>
      <c r="J404" s="2" t="s">
        <v>16</v>
      </c>
    </row>
    <row r="405" spans="1:10" ht="14.25" customHeight="1" x14ac:dyDescent="0.35">
      <c r="A405" s="2" t="s">
        <v>840</v>
      </c>
      <c r="B405" s="2" t="s">
        <v>841</v>
      </c>
      <c r="C405" s="2">
        <v>39</v>
      </c>
      <c r="D405" s="2" t="s">
        <v>12</v>
      </c>
      <c r="E405" s="2" t="s">
        <v>93</v>
      </c>
      <c r="F405" s="2" t="s">
        <v>14</v>
      </c>
      <c r="G405" s="2" t="s">
        <v>15</v>
      </c>
      <c r="H405" s="2">
        <v>3864.13</v>
      </c>
      <c r="I405" s="3">
        <v>45238</v>
      </c>
      <c r="J405" s="2" t="s">
        <v>16</v>
      </c>
    </row>
    <row r="406" spans="1:10" ht="14.25" customHeight="1" x14ac:dyDescent="0.35">
      <c r="A406" s="2" t="s">
        <v>842</v>
      </c>
      <c r="B406" s="2" t="s">
        <v>843</v>
      </c>
      <c r="C406" s="2">
        <v>59</v>
      </c>
      <c r="D406" s="2" t="s">
        <v>12</v>
      </c>
      <c r="E406" s="2" t="s">
        <v>24</v>
      </c>
      <c r="F406" s="2" t="s">
        <v>55</v>
      </c>
      <c r="G406" s="2" t="s">
        <v>30</v>
      </c>
      <c r="H406" s="2">
        <v>2153.4699999999998</v>
      </c>
      <c r="I406" s="3">
        <v>45409</v>
      </c>
      <c r="J406" s="2" t="s">
        <v>16</v>
      </c>
    </row>
    <row r="407" spans="1:10" ht="14.25" customHeight="1" x14ac:dyDescent="0.35">
      <c r="A407" s="2" t="s">
        <v>844</v>
      </c>
      <c r="B407" s="2" t="s">
        <v>845</v>
      </c>
      <c r="C407" s="2">
        <v>23</v>
      </c>
      <c r="D407" s="2" t="s">
        <v>39</v>
      </c>
      <c r="E407" s="2" t="s">
        <v>52</v>
      </c>
      <c r="F407" s="2" t="s">
        <v>19</v>
      </c>
      <c r="G407" s="2" t="s">
        <v>30</v>
      </c>
      <c r="H407" s="2">
        <v>9724.3700000000008</v>
      </c>
      <c r="I407" s="3">
        <v>44954</v>
      </c>
      <c r="J407" s="2" t="s">
        <v>21</v>
      </c>
    </row>
    <row r="408" spans="1:10" ht="14.25" customHeight="1" x14ac:dyDescent="0.35">
      <c r="A408" s="2" t="s">
        <v>846</v>
      </c>
      <c r="B408" s="2" t="s">
        <v>847</v>
      </c>
      <c r="C408" s="2">
        <v>32</v>
      </c>
      <c r="D408" s="2" t="s">
        <v>12</v>
      </c>
      <c r="E408" s="2" t="s">
        <v>74</v>
      </c>
      <c r="F408" s="2" t="s">
        <v>19</v>
      </c>
      <c r="G408" s="2" t="s">
        <v>26</v>
      </c>
      <c r="H408" s="2">
        <v>4413.8500000000004</v>
      </c>
      <c r="I408" s="3">
        <v>45268</v>
      </c>
      <c r="J408" s="2" t="s">
        <v>21</v>
      </c>
    </row>
    <row r="409" spans="1:10" ht="14.25" customHeight="1" x14ac:dyDescent="0.35">
      <c r="A409" s="2" t="s">
        <v>848</v>
      </c>
      <c r="B409" s="2" t="s">
        <v>849</v>
      </c>
      <c r="C409" s="2">
        <v>60</v>
      </c>
      <c r="D409" s="2" t="s">
        <v>39</v>
      </c>
      <c r="E409" s="2" t="s">
        <v>52</v>
      </c>
      <c r="F409" s="2" t="s">
        <v>49</v>
      </c>
      <c r="G409" s="2" t="s">
        <v>15</v>
      </c>
      <c r="H409" s="2">
        <v>3495.68</v>
      </c>
      <c r="I409" s="3">
        <v>45352</v>
      </c>
      <c r="J409" s="2" t="s">
        <v>16</v>
      </c>
    </row>
    <row r="410" spans="1:10" ht="14.25" customHeight="1" x14ac:dyDescent="0.35">
      <c r="A410" s="2" t="s">
        <v>850</v>
      </c>
      <c r="B410" s="2" t="s">
        <v>851</v>
      </c>
      <c r="C410" s="2">
        <v>54</v>
      </c>
      <c r="D410" s="2" t="s">
        <v>12</v>
      </c>
      <c r="E410" s="2" t="s">
        <v>13</v>
      </c>
      <c r="F410" s="2" t="s">
        <v>19</v>
      </c>
      <c r="G410" s="2" t="s">
        <v>36</v>
      </c>
      <c r="H410" s="2">
        <v>14152.42</v>
      </c>
      <c r="I410" s="3">
        <v>45461</v>
      </c>
      <c r="J410" s="2" t="s">
        <v>16</v>
      </c>
    </row>
    <row r="411" spans="1:10" ht="14.25" customHeight="1" x14ac:dyDescent="0.35">
      <c r="A411" s="2" t="s">
        <v>852</v>
      </c>
      <c r="B411" s="2" t="s">
        <v>853</v>
      </c>
      <c r="C411" s="2">
        <v>50</v>
      </c>
      <c r="D411" s="2" t="s">
        <v>12</v>
      </c>
      <c r="E411" s="2" t="s">
        <v>42</v>
      </c>
      <c r="F411" s="2" t="s">
        <v>35</v>
      </c>
      <c r="G411" s="2" t="s">
        <v>15</v>
      </c>
      <c r="H411" s="2">
        <v>2621.44</v>
      </c>
      <c r="I411" s="3">
        <v>45336</v>
      </c>
      <c r="J411" s="2" t="s">
        <v>16</v>
      </c>
    </row>
    <row r="412" spans="1:10" ht="14.25" customHeight="1" x14ac:dyDescent="0.35">
      <c r="A412" s="2" t="s">
        <v>854</v>
      </c>
      <c r="B412" s="2" t="s">
        <v>855</v>
      </c>
      <c r="C412" s="2">
        <v>25</v>
      </c>
      <c r="D412" s="2" t="s">
        <v>12</v>
      </c>
      <c r="E412" s="2" t="s">
        <v>13</v>
      </c>
      <c r="F412" s="2" t="s">
        <v>19</v>
      </c>
      <c r="G412" s="2" t="s">
        <v>30</v>
      </c>
      <c r="H412" s="2">
        <v>8840.4</v>
      </c>
      <c r="I412" s="3">
        <v>45537</v>
      </c>
      <c r="J412" s="2" t="s">
        <v>16</v>
      </c>
    </row>
    <row r="413" spans="1:10" ht="14.25" customHeight="1" x14ac:dyDescent="0.35">
      <c r="A413" s="2" t="s">
        <v>856</v>
      </c>
      <c r="B413" s="2" t="s">
        <v>857</v>
      </c>
      <c r="C413" s="2">
        <v>61</v>
      </c>
      <c r="D413" s="2" t="s">
        <v>12</v>
      </c>
      <c r="E413" s="2" t="s">
        <v>24</v>
      </c>
      <c r="F413" s="2" t="s">
        <v>55</v>
      </c>
      <c r="G413" s="2" t="s">
        <v>20</v>
      </c>
      <c r="H413" s="2">
        <v>2164.11</v>
      </c>
      <c r="I413" s="3">
        <v>45211</v>
      </c>
      <c r="J413" s="2" t="s">
        <v>16</v>
      </c>
    </row>
    <row r="414" spans="1:10" ht="14.25" customHeight="1" x14ac:dyDescent="0.35">
      <c r="A414" s="2" t="s">
        <v>858</v>
      </c>
      <c r="B414" s="2" t="s">
        <v>859</v>
      </c>
      <c r="C414" s="2">
        <v>61</v>
      </c>
      <c r="D414" s="2" t="s">
        <v>12</v>
      </c>
      <c r="E414" s="2" t="s">
        <v>29</v>
      </c>
      <c r="F414" s="2" t="s">
        <v>35</v>
      </c>
      <c r="G414" s="2" t="s">
        <v>26</v>
      </c>
      <c r="H414" s="2">
        <v>12545.6</v>
      </c>
      <c r="I414" s="3">
        <v>45548</v>
      </c>
      <c r="J414" s="2" t="s">
        <v>16</v>
      </c>
    </row>
    <row r="415" spans="1:10" ht="14.25" customHeight="1" x14ac:dyDescent="0.35">
      <c r="A415" s="2" t="s">
        <v>860</v>
      </c>
      <c r="B415" s="2" t="s">
        <v>861</v>
      </c>
      <c r="C415" s="2">
        <v>22</v>
      </c>
      <c r="D415" s="2" t="s">
        <v>12</v>
      </c>
      <c r="E415" s="2" t="s">
        <v>42</v>
      </c>
      <c r="F415" s="2" t="s">
        <v>35</v>
      </c>
      <c r="G415" s="2" t="s">
        <v>20</v>
      </c>
      <c r="H415" s="2">
        <v>9811.5300000000007</v>
      </c>
      <c r="I415" s="3">
        <v>45641</v>
      </c>
      <c r="J415" s="2" t="s">
        <v>16</v>
      </c>
    </row>
    <row r="416" spans="1:10" ht="14.25" customHeight="1" x14ac:dyDescent="0.35">
      <c r="A416" s="2" t="s">
        <v>862</v>
      </c>
      <c r="B416" s="2" t="s">
        <v>863</v>
      </c>
      <c r="C416" s="2">
        <v>56</v>
      </c>
      <c r="D416" s="2" t="s">
        <v>12</v>
      </c>
      <c r="E416" s="2" t="s">
        <v>29</v>
      </c>
      <c r="F416" s="2" t="s">
        <v>14</v>
      </c>
      <c r="G416" s="2" t="s">
        <v>36</v>
      </c>
      <c r="H416" s="2">
        <v>16002.48</v>
      </c>
      <c r="I416" s="3">
        <v>45032</v>
      </c>
      <c r="J416" s="2" t="s">
        <v>16</v>
      </c>
    </row>
    <row r="417" spans="1:10" ht="14.25" customHeight="1" x14ac:dyDescent="0.35">
      <c r="A417" s="2" t="s">
        <v>864</v>
      </c>
      <c r="B417" s="2" t="s">
        <v>865</v>
      </c>
      <c r="C417" s="2">
        <v>21</v>
      </c>
      <c r="D417" s="2" t="s">
        <v>12</v>
      </c>
      <c r="E417" s="2" t="s">
        <v>52</v>
      </c>
      <c r="F417" s="2" t="s">
        <v>19</v>
      </c>
      <c r="G417" s="2" t="s">
        <v>15</v>
      </c>
      <c r="H417" s="2">
        <v>709.56</v>
      </c>
      <c r="I417" s="3">
        <v>45430</v>
      </c>
      <c r="J417" s="2" t="s">
        <v>16</v>
      </c>
    </row>
    <row r="418" spans="1:10" ht="14.25" customHeight="1" x14ac:dyDescent="0.35">
      <c r="A418" s="2" t="s">
        <v>866</v>
      </c>
      <c r="B418" s="2" t="s">
        <v>867</v>
      </c>
      <c r="C418" s="2">
        <v>23</v>
      </c>
      <c r="D418" s="2" t="s">
        <v>39</v>
      </c>
      <c r="E418" s="2" t="s">
        <v>64</v>
      </c>
      <c r="F418" s="2" t="s">
        <v>49</v>
      </c>
      <c r="G418" s="2" t="s">
        <v>36</v>
      </c>
      <c r="H418" s="2">
        <v>2358.56</v>
      </c>
      <c r="I418" s="3">
        <v>44972</v>
      </c>
      <c r="J418" s="2" t="s">
        <v>16</v>
      </c>
    </row>
    <row r="419" spans="1:10" ht="14.25" customHeight="1" x14ac:dyDescent="0.35">
      <c r="A419" s="2" t="s">
        <v>868</v>
      </c>
      <c r="B419" s="2" t="s">
        <v>869</v>
      </c>
      <c r="C419" s="2">
        <v>62</v>
      </c>
      <c r="D419" s="2" t="s">
        <v>12</v>
      </c>
      <c r="E419" s="2" t="s">
        <v>24</v>
      </c>
      <c r="F419" s="2" t="s">
        <v>14</v>
      </c>
      <c r="G419" s="2" t="s">
        <v>20</v>
      </c>
      <c r="H419" s="2">
        <v>1677.8</v>
      </c>
      <c r="I419" s="3">
        <v>45373</v>
      </c>
      <c r="J419" s="2" t="s">
        <v>16</v>
      </c>
    </row>
    <row r="420" spans="1:10" ht="14.25" customHeight="1" x14ac:dyDescent="0.35">
      <c r="A420" s="2" t="s">
        <v>870</v>
      </c>
      <c r="B420" s="2" t="s">
        <v>871</v>
      </c>
      <c r="C420" s="2">
        <v>49</v>
      </c>
      <c r="D420" s="2" t="s">
        <v>39</v>
      </c>
      <c r="E420" s="2" t="s">
        <v>52</v>
      </c>
      <c r="F420" s="2" t="s">
        <v>49</v>
      </c>
      <c r="G420" s="2" t="s">
        <v>15</v>
      </c>
      <c r="H420" s="2">
        <v>2114.14</v>
      </c>
      <c r="I420" s="3">
        <v>45070</v>
      </c>
      <c r="J420" s="2" t="s">
        <v>16</v>
      </c>
    </row>
    <row r="421" spans="1:10" ht="14.25" customHeight="1" x14ac:dyDescent="0.35">
      <c r="A421" s="2" t="s">
        <v>872</v>
      </c>
      <c r="B421" s="2" t="s">
        <v>873</v>
      </c>
      <c r="C421" s="2">
        <v>47</v>
      </c>
      <c r="D421" s="2" t="s">
        <v>12</v>
      </c>
      <c r="E421" s="2" t="s">
        <v>74</v>
      </c>
      <c r="F421" s="2" t="s">
        <v>19</v>
      </c>
      <c r="G421" s="2" t="s">
        <v>36</v>
      </c>
      <c r="H421" s="2">
        <v>1087.1500000000001</v>
      </c>
      <c r="I421" s="3">
        <v>45463</v>
      </c>
      <c r="J421" s="2" t="s">
        <v>21</v>
      </c>
    </row>
    <row r="422" spans="1:10" ht="14.25" customHeight="1" x14ac:dyDescent="0.35">
      <c r="A422" s="2" t="s">
        <v>874</v>
      </c>
      <c r="B422" s="2" t="s">
        <v>875</v>
      </c>
      <c r="C422" s="2">
        <v>64</v>
      </c>
      <c r="D422" s="2" t="s">
        <v>39</v>
      </c>
      <c r="E422" s="2" t="s">
        <v>52</v>
      </c>
      <c r="F422" s="2" t="s">
        <v>14</v>
      </c>
      <c r="G422" s="2" t="s">
        <v>30</v>
      </c>
      <c r="H422" s="2">
        <v>8257.23</v>
      </c>
      <c r="I422" s="3">
        <v>44988</v>
      </c>
      <c r="J422" s="2" t="s">
        <v>21</v>
      </c>
    </row>
    <row r="423" spans="1:10" ht="14.25" customHeight="1" x14ac:dyDescent="0.35">
      <c r="A423" s="2" t="s">
        <v>876</v>
      </c>
      <c r="B423" s="2" t="s">
        <v>877</v>
      </c>
      <c r="C423" s="2">
        <v>52</v>
      </c>
      <c r="D423" s="2" t="s">
        <v>12</v>
      </c>
      <c r="E423" s="2" t="s">
        <v>42</v>
      </c>
      <c r="F423" s="2" t="s">
        <v>19</v>
      </c>
      <c r="G423" s="2" t="s">
        <v>30</v>
      </c>
      <c r="H423" s="2">
        <v>9000.0300000000007</v>
      </c>
      <c r="I423" s="3">
        <v>45008</v>
      </c>
      <c r="J423" s="2" t="s">
        <v>16</v>
      </c>
    </row>
    <row r="424" spans="1:10" ht="14.25" customHeight="1" x14ac:dyDescent="0.35">
      <c r="A424" s="2" t="s">
        <v>878</v>
      </c>
      <c r="B424" s="2" t="s">
        <v>879</v>
      </c>
      <c r="C424" s="2">
        <v>57</v>
      </c>
      <c r="D424" s="2" t="s">
        <v>12</v>
      </c>
      <c r="E424" s="2" t="s">
        <v>13</v>
      </c>
      <c r="F424" s="2" t="s">
        <v>55</v>
      </c>
      <c r="G424" s="2" t="s">
        <v>26</v>
      </c>
      <c r="H424" s="2">
        <v>18546.34</v>
      </c>
      <c r="I424" s="3">
        <v>45262</v>
      </c>
      <c r="J424" s="2" t="s">
        <v>16</v>
      </c>
    </row>
    <row r="425" spans="1:10" ht="14.25" customHeight="1" x14ac:dyDescent="0.35">
      <c r="A425" s="2" t="s">
        <v>880</v>
      </c>
      <c r="B425" s="2" t="s">
        <v>881</v>
      </c>
      <c r="C425" s="2">
        <v>33</v>
      </c>
      <c r="D425" s="2" t="s">
        <v>12</v>
      </c>
      <c r="E425" s="2" t="s">
        <v>64</v>
      </c>
      <c r="F425" s="2" t="s">
        <v>14</v>
      </c>
      <c r="G425" s="2" t="s">
        <v>30</v>
      </c>
      <c r="H425" s="2">
        <v>5408.35</v>
      </c>
      <c r="I425" s="3">
        <v>45137</v>
      </c>
      <c r="J425" s="2" t="s">
        <v>16</v>
      </c>
    </row>
    <row r="426" spans="1:10" ht="14.25" customHeight="1" x14ac:dyDescent="0.35">
      <c r="A426" s="2" t="s">
        <v>882</v>
      </c>
      <c r="B426" s="2" t="s">
        <v>883</v>
      </c>
      <c r="C426" s="2">
        <v>30</v>
      </c>
      <c r="D426" s="2" t="s">
        <v>39</v>
      </c>
      <c r="E426" s="2" t="s">
        <v>29</v>
      </c>
      <c r="F426" s="2" t="s">
        <v>49</v>
      </c>
      <c r="G426" s="2" t="s">
        <v>30</v>
      </c>
      <c r="H426" s="2">
        <v>7601.09</v>
      </c>
      <c r="I426" s="3">
        <v>45326</v>
      </c>
      <c r="J426" s="2" t="s">
        <v>21</v>
      </c>
    </row>
    <row r="427" spans="1:10" ht="14.25" customHeight="1" x14ac:dyDescent="0.35">
      <c r="A427" s="2" t="s">
        <v>884</v>
      </c>
      <c r="B427" s="2" t="s">
        <v>885</v>
      </c>
      <c r="C427" s="2">
        <v>59</v>
      </c>
      <c r="D427" s="2" t="s">
        <v>39</v>
      </c>
      <c r="E427" s="2" t="s">
        <v>52</v>
      </c>
      <c r="F427" s="2" t="s">
        <v>55</v>
      </c>
      <c r="G427" s="2" t="s">
        <v>20</v>
      </c>
      <c r="H427" s="2">
        <v>47448.99</v>
      </c>
      <c r="I427" s="3">
        <v>45635</v>
      </c>
      <c r="J427" s="2" t="s">
        <v>16</v>
      </c>
    </row>
    <row r="428" spans="1:10" ht="14.25" customHeight="1" x14ac:dyDescent="0.35">
      <c r="A428" s="2" t="s">
        <v>886</v>
      </c>
      <c r="B428" s="2" t="s">
        <v>887</v>
      </c>
      <c r="C428" s="2">
        <v>47</v>
      </c>
      <c r="D428" s="2" t="s">
        <v>39</v>
      </c>
      <c r="E428" s="2" t="s">
        <v>52</v>
      </c>
      <c r="F428" s="2" t="s">
        <v>25</v>
      </c>
      <c r="G428" s="2" t="s">
        <v>30</v>
      </c>
      <c r="H428" s="2">
        <v>7589.56</v>
      </c>
      <c r="I428" s="3">
        <v>45273</v>
      </c>
      <c r="J428" s="2" t="s">
        <v>16</v>
      </c>
    </row>
    <row r="429" spans="1:10" ht="14.25" customHeight="1" x14ac:dyDescent="0.35">
      <c r="A429" s="2" t="s">
        <v>888</v>
      </c>
      <c r="B429" s="2" t="s">
        <v>889</v>
      </c>
      <c r="C429" s="2">
        <v>36</v>
      </c>
      <c r="D429" s="2" t="s">
        <v>39</v>
      </c>
      <c r="E429" s="2" t="s">
        <v>13</v>
      </c>
      <c r="F429" s="2" t="s">
        <v>49</v>
      </c>
      <c r="G429" s="2" t="s">
        <v>30</v>
      </c>
      <c r="H429" s="2">
        <v>8523.2099999999991</v>
      </c>
      <c r="I429" s="3">
        <v>45124</v>
      </c>
      <c r="J429" s="2" t="s">
        <v>16</v>
      </c>
    </row>
    <row r="430" spans="1:10" ht="14.25" customHeight="1" x14ac:dyDescent="0.35">
      <c r="A430" s="2" t="s">
        <v>890</v>
      </c>
      <c r="B430" s="2" t="s">
        <v>891</v>
      </c>
      <c r="C430" s="2">
        <v>34</v>
      </c>
      <c r="D430" s="2" t="s">
        <v>12</v>
      </c>
      <c r="E430" s="2" t="s">
        <v>64</v>
      </c>
      <c r="F430" s="2" t="s">
        <v>19</v>
      </c>
      <c r="G430" s="2" t="s">
        <v>20</v>
      </c>
      <c r="H430" s="2">
        <v>55010.25</v>
      </c>
      <c r="I430" s="3">
        <v>45303</v>
      </c>
      <c r="J430" s="2" t="s">
        <v>16</v>
      </c>
    </row>
    <row r="431" spans="1:10" ht="14.25" customHeight="1" x14ac:dyDescent="0.35">
      <c r="A431" s="2" t="s">
        <v>892</v>
      </c>
      <c r="B431" s="2" t="s">
        <v>893</v>
      </c>
      <c r="C431" s="2">
        <v>36</v>
      </c>
      <c r="D431" s="2" t="s">
        <v>12</v>
      </c>
      <c r="E431" s="2" t="s">
        <v>93</v>
      </c>
      <c r="F431" s="2" t="s">
        <v>49</v>
      </c>
      <c r="G431" s="2" t="s">
        <v>30</v>
      </c>
      <c r="H431" s="2">
        <v>51377.95</v>
      </c>
      <c r="I431" s="3">
        <v>45088</v>
      </c>
      <c r="J431" s="2" t="s">
        <v>16</v>
      </c>
    </row>
    <row r="432" spans="1:10" ht="14.25" customHeight="1" x14ac:dyDescent="0.35">
      <c r="A432" s="2" t="s">
        <v>894</v>
      </c>
      <c r="B432" s="2" t="s">
        <v>895</v>
      </c>
      <c r="C432" s="2">
        <v>45</v>
      </c>
      <c r="D432" s="2" t="s">
        <v>12</v>
      </c>
      <c r="E432" s="2" t="s">
        <v>29</v>
      </c>
      <c r="F432" s="2" t="s">
        <v>25</v>
      </c>
      <c r="G432" s="2" t="s">
        <v>30</v>
      </c>
      <c r="H432" s="2">
        <v>5517</v>
      </c>
      <c r="I432" s="3">
        <v>45134</v>
      </c>
      <c r="J432" s="2" t="s">
        <v>16</v>
      </c>
    </row>
    <row r="433" spans="1:10" ht="14.25" customHeight="1" x14ac:dyDescent="0.35">
      <c r="A433" s="2" t="s">
        <v>896</v>
      </c>
      <c r="B433" s="2" t="s">
        <v>897</v>
      </c>
      <c r="C433" s="2">
        <v>43</v>
      </c>
      <c r="D433" s="2" t="s">
        <v>39</v>
      </c>
      <c r="E433" s="2" t="s">
        <v>52</v>
      </c>
      <c r="F433" s="2" t="s">
        <v>49</v>
      </c>
      <c r="G433" s="2" t="s">
        <v>26</v>
      </c>
      <c r="H433" s="2">
        <v>10077.120000000001</v>
      </c>
      <c r="I433" s="3">
        <v>45353</v>
      </c>
      <c r="J433" s="2" t="s">
        <v>16</v>
      </c>
    </row>
    <row r="434" spans="1:10" ht="14.25" customHeight="1" x14ac:dyDescent="0.35">
      <c r="A434" s="2" t="s">
        <v>898</v>
      </c>
      <c r="B434" s="2" t="s">
        <v>899</v>
      </c>
      <c r="C434" s="2">
        <v>54</v>
      </c>
      <c r="D434" s="2" t="s">
        <v>12</v>
      </c>
      <c r="E434" s="2" t="s">
        <v>52</v>
      </c>
      <c r="F434" s="2" t="s">
        <v>55</v>
      </c>
      <c r="G434" s="2" t="s">
        <v>30</v>
      </c>
      <c r="H434" s="2">
        <v>6554.71</v>
      </c>
      <c r="I434" s="3">
        <v>44970</v>
      </c>
      <c r="J434" s="2" t="s">
        <v>21</v>
      </c>
    </row>
    <row r="435" spans="1:10" ht="14.25" customHeight="1" x14ac:dyDescent="0.35">
      <c r="A435" s="2" t="s">
        <v>900</v>
      </c>
      <c r="B435" s="2" t="s">
        <v>901</v>
      </c>
      <c r="C435" s="2">
        <v>43</v>
      </c>
      <c r="D435" s="2" t="s">
        <v>39</v>
      </c>
      <c r="E435" s="2" t="s">
        <v>93</v>
      </c>
      <c r="F435" s="2" t="s">
        <v>35</v>
      </c>
      <c r="G435" s="2" t="s">
        <v>30</v>
      </c>
      <c r="H435" s="2">
        <v>12755.24</v>
      </c>
      <c r="I435" s="3">
        <v>45417</v>
      </c>
      <c r="J435" s="2" t="s">
        <v>16</v>
      </c>
    </row>
    <row r="436" spans="1:10" ht="14.25" customHeight="1" x14ac:dyDescent="0.35">
      <c r="A436" s="2" t="s">
        <v>902</v>
      </c>
      <c r="B436" s="2" t="s">
        <v>903</v>
      </c>
      <c r="C436" s="2">
        <v>40</v>
      </c>
      <c r="D436" s="2" t="s">
        <v>39</v>
      </c>
      <c r="E436" s="2" t="s">
        <v>29</v>
      </c>
      <c r="F436" s="2" t="s">
        <v>49</v>
      </c>
      <c r="G436" s="2" t="s">
        <v>26</v>
      </c>
      <c r="H436" s="2">
        <v>27868.75</v>
      </c>
      <c r="I436" s="3">
        <v>45205</v>
      </c>
      <c r="J436" s="2" t="s">
        <v>16</v>
      </c>
    </row>
    <row r="437" spans="1:10" ht="14.25" customHeight="1" x14ac:dyDescent="0.35">
      <c r="A437" s="2" t="s">
        <v>904</v>
      </c>
      <c r="B437" s="2" t="s">
        <v>905</v>
      </c>
      <c r="C437" s="2">
        <v>26</v>
      </c>
      <c r="D437" s="2" t="s">
        <v>39</v>
      </c>
      <c r="E437" s="2" t="s">
        <v>42</v>
      </c>
      <c r="F437" s="2" t="s">
        <v>14</v>
      </c>
      <c r="G437" s="2" t="s">
        <v>20</v>
      </c>
      <c r="H437" s="2">
        <v>3705.7</v>
      </c>
      <c r="I437" s="3">
        <v>45072</v>
      </c>
      <c r="J437" s="2" t="s">
        <v>21</v>
      </c>
    </row>
    <row r="438" spans="1:10" ht="14.25" customHeight="1" x14ac:dyDescent="0.35">
      <c r="A438" s="2" t="s">
        <v>906</v>
      </c>
      <c r="B438" s="2" t="s">
        <v>907</v>
      </c>
      <c r="C438" s="2">
        <v>29</v>
      </c>
      <c r="D438" s="2" t="s">
        <v>39</v>
      </c>
      <c r="E438" s="2" t="s">
        <v>42</v>
      </c>
      <c r="F438" s="2" t="s">
        <v>25</v>
      </c>
      <c r="G438" s="2" t="s">
        <v>30</v>
      </c>
      <c r="H438" s="2">
        <v>17085.689999999999</v>
      </c>
      <c r="I438" s="3">
        <v>44995</v>
      </c>
      <c r="J438" s="2" t="s">
        <v>16</v>
      </c>
    </row>
    <row r="439" spans="1:10" ht="14.25" customHeight="1" x14ac:dyDescent="0.35">
      <c r="A439" s="2" t="s">
        <v>908</v>
      </c>
      <c r="B439" s="2" t="s">
        <v>909</v>
      </c>
      <c r="C439" s="2">
        <v>18</v>
      </c>
      <c r="D439" s="2" t="s">
        <v>39</v>
      </c>
      <c r="E439" s="2" t="s">
        <v>24</v>
      </c>
      <c r="F439" s="2" t="s">
        <v>49</v>
      </c>
      <c r="G439" s="2" t="s">
        <v>36</v>
      </c>
      <c r="H439" s="2">
        <v>10637.73</v>
      </c>
      <c r="I439" s="3">
        <v>45578</v>
      </c>
      <c r="J439" s="2" t="s">
        <v>16</v>
      </c>
    </row>
    <row r="440" spans="1:10" ht="14.25" customHeight="1" x14ac:dyDescent="0.35">
      <c r="A440" s="2" t="s">
        <v>910</v>
      </c>
      <c r="B440" s="2" t="s">
        <v>911</v>
      </c>
      <c r="C440" s="2">
        <v>18</v>
      </c>
      <c r="D440" s="2" t="s">
        <v>12</v>
      </c>
      <c r="E440" s="2" t="s">
        <v>24</v>
      </c>
      <c r="F440" s="2" t="s">
        <v>25</v>
      </c>
      <c r="G440" s="2" t="s">
        <v>20</v>
      </c>
      <c r="H440" s="2">
        <v>3287.61</v>
      </c>
      <c r="I440" s="3">
        <v>45448</v>
      </c>
      <c r="J440" s="2" t="s">
        <v>16</v>
      </c>
    </row>
    <row r="441" spans="1:10" ht="14.25" customHeight="1" x14ac:dyDescent="0.35">
      <c r="A441" s="2" t="s">
        <v>912</v>
      </c>
      <c r="B441" s="2" t="s">
        <v>913</v>
      </c>
      <c r="C441" s="2">
        <v>64</v>
      </c>
      <c r="D441" s="2" t="s">
        <v>39</v>
      </c>
      <c r="E441" s="2" t="s">
        <v>74</v>
      </c>
      <c r="F441" s="2" t="s">
        <v>35</v>
      </c>
      <c r="G441" s="2" t="s">
        <v>20</v>
      </c>
      <c r="H441" s="2">
        <v>15960.27</v>
      </c>
      <c r="I441" s="3">
        <v>45037</v>
      </c>
      <c r="J441" s="2" t="s">
        <v>21</v>
      </c>
    </row>
    <row r="442" spans="1:10" ht="14.25" customHeight="1" x14ac:dyDescent="0.35">
      <c r="A442" s="2" t="s">
        <v>914</v>
      </c>
      <c r="B442" s="2" t="s">
        <v>915</v>
      </c>
      <c r="C442" s="2">
        <v>51</v>
      </c>
      <c r="D442" s="2" t="s">
        <v>39</v>
      </c>
      <c r="E442" s="2" t="s">
        <v>13</v>
      </c>
      <c r="F442" s="2" t="s">
        <v>55</v>
      </c>
      <c r="G442" s="2" t="s">
        <v>30</v>
      </c>
      <c r="H442" s="2">
        <v>5571.02</v>
      </c>
      <c r="I442" s="3">
        <v>45475</v>
      </c>
      <c r="J442" s="2" t="s">
        <v>16</v>
      </c>
    </row>
    <row r="443" spans="1:10" ht="14.25" customHeight="1" x14ac:dyDescent="0.35">
      <c r="A443" s="2" t="s">
        <v>916</v>
      </c>
      <c r="B443" s="2" t="s">
        <v>917</v>
      </c>
      <c r="C443" s="2">
        <v>49</v>
      </c>
      <c r="D443" s="2" t="s">
        <v>12</v>
      </c>
      <c r="E443" s="2" t="s">
        <v>64</v>
      </c>
      <c r="F443" s="2" t="s">
        <v>14</v>
      </c>
      <c r="G443" s="2" t="s">
        <v>26</v>
      </c>
      <c r="H443" s="2">
        <v>1282.8499999999999</v>
      </c>
      <c r="I443" s="3">
        <v>45519</v>
      </c>
      <c r="J443" s="2" t="s">
        <v>16</v>
      </c>
    </row>
    <row r="444" spans="1:10" ht="14.25" customHeight="1" x14ac:dyDescent="0.35">
      <c r="A444" s="2" t="s">
        <v>918</v>
      </c>
      <c r="B444" s="2" t="s">
        <v>919</v>
      </c>
      <c r="C444" s="2">
        <v>42</v>
      </c>
      <c r="D444" s="2" t="s">
        <v>39</v>
      </c>
      <c r="E444" s="2" t="s">
        <v>52</v>
      </c>
      <c r="F444" s="2" t="s">
        <v>19</v>
      </c>
      <c r="G444" s="2" t="s">
        <v>20</v>
      </c>
      <c r="H444" s="2">
        <v>50231.67</v>
      </c>
      <c r="I444" s="3">
        <v>45534</v>
      </c>
      <c r="J444" s="2" t="s">
        <v>16</v>
      </c>
    </row>
    <row r="445" spans="1:10" ht="14.25" customHeight="1" x14ac:dyDescent="0.35">
      <c r="A445" s="2" t="s">
        <v>920</v>
      </c>
      <c r="B445" s="2" t="s">
        <v>921</v>
      </c>
      <c r="C445" s="2">
        <v>57</v>
      </c>
      <c r="D445" s="2" t="s">
        <v>39</v>
      </c>
      <c r="E445" s="2" t="s">
        <v>29</v>
      </c>
      <c r="F445" s="2" t="s">
        <v>49</v>
      </c>
      <c r="G445" s="2" t="s">
        <v>26</v>
      </c>
      <c r="H445" s="2">
        <v>5545.1</v>
      </c>
      <c r="I445" s="3">
        <v>44981</v>
      </c>
      <c r="J445" s="2" t="s">
        <v>16</v>
      </c>
    </row>
    <row r="446" spans="1:10" ht="14.25" customHeight="1" x14ac:dyDescent="0.35">
      <c r="A446" s="2" t="s">
        <v>922</v>
      </c>
      <c r="B446" s="2" t="s">
        <v>923</v>
      </c>
      <c r="C446" s="2">
        <v>62</v>
      </c>
      <c r="D446" s="2" t="s">
        <v>12</v>
      </c>
      <c r="E446" s="2" t="s">
        <v>52</v>
      </c>
      <c r="F446" s="2" t="s">
        <v>55</v>
      </c>
      <c r="G446" s="2" t="s">
        <v>36</v>
      </c>
      <c r="H446" s="2">
        <v>7799.1</v>
      </c>
      <c r="I446" s="3">
        <v>45570</v>
      </c>
      <c r="J446" s="2" t="s">
        <v>21</v>
      </c>
    </row>
    <row r="447" spans="1:10" ht="14.25" customHeight="1" x14ac:dyDescent="0.35">
      <c r="A447" s="2" t="s">
        <v>924</v>
      </c>
      <c r="B447" s="2" t="s">
        <v>925</v>
      </c>
      <c r="C447" s="2">
        <v>18</v>
      </c>
      <c r="D447" s="2" t="s">
        <v>12</v>
      </c>
      <c r="E447" s="2" t="s">
        <v>24</v>
      </c>
      <c r="F447" s="2" t="s">
        <v>25</v>
      </c>
      <c r="G447" s="2" t="s">
        <v>26</v>
      </c>
      <c r="H447" s="2">
        <v>16500.61</v>
      </c>
      <c r="I447" s="3">
        <v>45149</v>
      </c>
      <c r="J447" s="2" t="s">
        <v>16</v>
      </c>
    </row>
    <row r="448" spans="1:10" ht="14.25" customHeight="1" x14ac:dyDescent="0.35">
      <c r="A448" s="2" t="s">
        <v>926</v>
      </c>
      <c r="B448" s="2" t="s">
        <v>927</v>
      </c>
      <c r="C448" s="2">
        <v>33</v>
      </c>
      <c r="D448" s="2" t="s">
        <v>12</v>
      </c>
      <c r="E448" s="2" t="s">
        <v>74</v>
      </c>
      <c r="F448" s="2" t="s">
        <v>35</v>
      </c>
      <c r="G448" s="2" t="s">
        <v>15</v>
      </c>
      <c r="H448" s="2">
        <v>32410.23</v>
      </c>
      <c r="I448" s="3">
        <v>45501</v>
      </c>
      <c r="J448" s="2" t="s">
        <v>16</v>
      </c>
    </row>
    <row r="449" spans="1:10" ht="14.25" customHeight="1" x14ac:dyDescent="0.35">
      <c r="A449" s="2" t="s">
        <v>928</v>
      </c>
      <c r="B449" s="2" t="s">
        <v>929</v>
      </c>
      <c r="C449" s="2">
        <v>56</v>
      </c>
      <c r="D449" s="2" t="s">
        <v>39</v>
      </c>
      <c r="E449" s="2" t="s">
        <v>29</v>
      </c>
      <c r="F449" s="2" t="s">
        <v>25</v>
      </c>
      <c r="G449" s="2" t="s">
        <v>26</v>
      </c>
      <c r="H449" s="2">
        <v>20626.86</v>
      </c>
      <c r="I449" s="3">
        <v>45450</v>
      </c>
      <c r="J449" s="2" t="s">
        <v>16</v>
      </c>
    </row>
    <row r="450" spans="1:10" ht="14.25" customHeight="1" x14ac:dyDescent="0.35">
      <c r="A450" s="2" t="s">
        <v>930</v>
      </c>
      <c r="B450" s="2" t="s">
        <v>931</v>
      </c>
      <c r="C450" s="2">
        <v>22</v>
      </c>
      <c r="D450" s="2" t="s">
        <v>12</v>
      </c>
      <c r="E450" s="2" t="s">
        <v>29</v>
      </c>
      <c r="F450" s="2" t="s">
        <v>35</v>
      </c>
      <c r="G450" s="2" t="s">
        <v>20</v>
      </c>
      <c r="H450" s="2">
        <v>7445.52</v>
      </c>
      <c r="I450" s="3">
        <v>45072</v>
      </c>
      <c r="J450" s="2" t="s">
        <v>16</v>
      </c>
    </row>
    <row r="451" spans="1:10" ht="14.25" customHeight="1" x14ac:dyDescent="0.35">
      <c r="A451" s="2" t="s">
        <v>932</v>
      </c>
      <c r="B451" s="2" t="s">
        <v>933</v>
      </c>
      <c r="C451" s="2">
        <v>39</v>
      </c>
      <c r="D451" s="2" t="s">
        <v>12</v>
      </c>
      <c r="E451" s="2" t="s">
        <v>52</v>
      </c>
      <c r="F451" s="2" t="s">
        <v>35</v>
      </c>
      <c r="G451" s="2" t="s">
        <v>26</v>
      </c>
      <c r="H451" s="2">
        <v>7889.89</v>
      </c>
      <c r="I451" s="3">
        <v>45190</v>
      </c>
      <c r="J451" s="2" t="s">
        <v>16</v>
      </c>
    </row>
    <row r="452" spans="1:10" ht="14.25" customHeight="1" x14ac:dyDescent="0.35">
      <c r="A452" s="2" t="s">
        <v>934</v>
      </c>
      <c r="B452" s="2" t="s">
        <v>935</v>
      </c>
      <c r="C452" s="2">
        <v>46</v>
      </c>
      <c r="D452" s="2" t="s">
        <v>12</v>
      </c>
      <c r="E452" s="2" t="s">
        <v>13</v>
      </c>
      <c r="F452" s="2" t="s">
        <v>55</v>
      </c>
      <c r="G452" s="2" t="s">
        <v>26</v>
      </c>
      <c r="H452" s="2">
        <v>3297.37</v>
      </c>
      <c r="I452" s="3">
        <v>45470</v>
      </c>
      <c r="J452" s="2" t="s">
        <v>16</v>
      </c>
    </row>
    <row r="453" spans="1:10" ht="14.25" customHeight="1" x14ac:dyDescent="0.35">
      <c r="A453" s="2" t="s">
        <v>936</v>
      </c>
      <c r="B453" s="2" t="s">
        <v>937</v>
      </c>
      <c r="C453" s="2">
        <v>20</v>
      </c>
      <c r="D453" s="2" t="s">
        <v>39</v>
      </c>
      <c r="E453" s="2" t="s">
        <v>74</v>
      </c>
      <c r="F453" s="2" t="s">
        <v>49</v>
      </c>
      <c r="G453" s="2" t="s">
        <v>15</v>
      </c>
      <c r="H453" s="2">
        <v>6213.9</v>
      </c>
      <c r="I453" s="3">
        <v>45394</v>
      </c>
      <c r="J453" s="2" t="s">
        <v>16</v>
      </c>
    </row>
    <row r="454" spans="1:10" ht="14.25" customHeight="1" x14ac:dyDescent="0.35">
      <c r="A454" s="2" t="s">
        <v>938</v>
      </c>
      <c r="B454" s="2" t="s">
        <v>939</v>
      </c>
      <c r="C454" s="2">
        <v>29</v>
      </c>
      <c r="D454" s="2" t="s">
        <v>12</v>
      </c>
      <c r="E454" s="2" t="s">
        <v>13</v>
      </c>
      <c r="F454" s="2" t="s">
        <v>19</v>
      </c>
      <c r="G454" s="2" t="s">
        <v>15</v>
      </c>
      <c r="H454" s="2">
        <v>29344.28</v>
      </c>
      <c r="I454" s="3">
        <v>45487</v>
      </c>
      <c r="J454" s="2" t="s">
        <v>16</v>
      </c>
    </row>
    <row r="455" spans="1:10" ht="14.25" customHeight="1" x14ac:dyDescent="0.35">
      <c r="A455" s="2" t="s">
        <v>940</v>
      </c>
      <c r="B455" s="2" t="s">
        <v>941</v>
      </c>
      <c r="C455" s="2">
        <v>43</v>
      </c>
      <c r="D455" s="2" t="s">
        <v>39</v>
      </c>
      <c r="E455" s="2" t="s">
        <v>74</v>
      </c>
      <c r="F455" s="2" t="s">
        <v>49</v>
      </c>
      <c r="G455" s="2" t="s">
        <v>30</v>
      </c>
      <c r="H455" s="2">
        <v>12980.67</v>
      </c>
      <c r="I455" s="3">
        <v>45113</v>
      </c>
      <c r="J455" s="2" t="s">
        <v>16</v>
      </c>
    </row>
    <row r="456" spans="1:10" ht="14.25" customHeight="1" x14ac:dyDescent="0.35">
      <c r="A456" s="2" t="s">
        <v>942</v>
      </c>
      <c r="B456" s="2" t="s">
        <v>943</v>
      </c>
      <c r="C456" s="2">
        <v>33</v>
      </c>
      <c r="D456" s="2" t="s">
        <v>39</v>
      </c>
      <c r="E456" s="2" t="s">
        <v>52</v>
      </c>
      <c r="F456" s="2" t="s">
        <v>14</v>
      </c>
      <c r="G456" s="2" t="s">
        <v>20</v>
      </c>
      <c r="H456" s="2">
        <v>119.48</v>
      </c>
      <c r="I456" s="3">
        <v>45269</v>
      </c>
      <c r="J456" s="2" t="s">
        <v>16</v>
      </c>
    </row>
    <row r="457" spans="1:10" ht="14.25" customHeight="1" x14ac:dyDescent="0.35">
      <c r="A457" s="2" t="s">
        <v>944</v>
      </c>
      <c r="B457" s="2" t="s">
        <v>945</v>
      </c>
      <c r="C457" s="2">
        <v>54</v>
      </c>
      <c r="D457" s="2" t="s">
        <v>12</v>
      </c>
      <c r="E457" s="2" t="s">
        <v>74</v>
      </c>
      <c r="F457" s="2" t="s">
        <v>49</v>
      </c>
      <c r="G457" s="2" t="s">
        <v>30</v>
      </c>
      <c r="H457" s="2">
        <v>1238.72</v>
      </c>
      <c r="I457" s="3">
        <v>45025</v>
      </c>
      <c r="J457" s="2" t="s">
        <v>16</v>
      </c>
    </row>
    <row r="458" spans="1:10" ht="14.25" customHeight="1" x14ac:dyDescent="0.35">
      <c r="A458" s="2" t="s">
        <v>946</v>
      </c>
      <c r="B458" s="2" t="s">
        <v>947</v>
      </c>
      <c r="C458" s="2">
        <v>39</v>
      </c>
      <c r="D458" s="2" t="s">
        <v>39</v>
      </c>
      <c r="E458" s="2" t="s">
        <v>42</v>
      </c>
      <c r="F458" s="2" t="s">
        <v>35</v>
      </c>
      <c r="G458" s="2" t="s">
        <v>15</v>
      </c>
      <c r="H458" s="2">
        <v>25745.42</v>
      </c>
      <c r="I458" s="3">
        <v>45605</v>
      </c>
      <c r="J458" s="2" t="s">
        <v>21</v>
      </c>
    </row>
    <row r="459" spans="1:10" ht="14.25" customHeight="1" x14ac:dyDescent="0.35">
      <c r="A459" s="2" t="s">
        <v>948</v>
      </c>
      <c r="B459" s="2" t="s">
        <v>949</v>
      </c>
      <c r="C459" s="2">
        <v>46</v>
      </c>
      <c r="D459" s="2" t="s">
        <v>39</v>
      </c>
      <c r="E459" s="2" t="s">
        <v>29</v>
      </c>
      <c r="F459" s="2" t="s">
        <v>35</v>
      </c>
      <c r="G459" s="2" t="s">
        <v>26</v>
      </c>
      <c r="H459" s="2">
        <v>18886.18</v>
      </c>
      <c r="I459" s="3">
        <v>45232</v>
      </c>
      <c r="J459" s="2" t="s">
        <v>16</v>
      </c>
    </row>
    <row r="460" spans="1:10" ht="14.25" customHeight="1" x14ac:dyDescent="0.35">
      <c r="A460" s="2" t="s">
        <v>950</v>
      </c>
      <c r="B460" s="2" t="s">
        <v>951</v>
      </c>
      <c r="C460" s="2">
        <v>31</v>
      </c>
      <c r="D460" s="2" t="s">
        <v>12</v>
      </c>
      <c r="E460" s="2" t="s">
        <v>64</v>
      </c>
      <c r="F460" s="2" t="s">
        <v>14</v>
      </c>
      <c r="G460" s="2" t="s">
        <v>15</v>
      </c>
      <c r="H460" s="2">
        <v>6658.52</v>
      </c>
      <c r="I460" s="3">
        <v>45651</v>
      </c>
      <c r="J460" s="2" t="s">
        <v>16</v>
      </c>
    </row>
    <row r="461" spans="1:10" ht="14.25" customHeight="1" x14ac:dyDescent="0.35">
      <c r="A461" s="2" t="s">
        <v>952</v>
      </c>
      <c r="B461" s="2" t="s">
        <v>953</v>
      </c>
      <c r="C461" s="2">
        <v>45</v>
      </c>
      <c r="D461" s="2" t="s">
        <v>39</v>
      </c>
      <c r="E461" s="2" t="s">
        <v>52</v>
      </c>
      <c r="F461" s="2" t="s">
        <v>25</v>
      </c>
      <c r="G461" s="2" t="s">
        <v>36</v>
      </c>
      <c r="H461" s="2">
        <v>9596.64</v>
      </c>
      <c r="I461" s="3">
        <v>45125</v>
      </c>
      <c r="J461" s="2" t="s">
        <v>16</v>
      </c>
    </row>
    <row r="462" spans="1:10" ht="14.25" customHeight="1" x14ac:dyDescent="0.35">
      <c r="A462" s="2" t="s">
        <v>954</v>
      </c>
      <c r="B462" s="2" t="s">
        <v>955</v>
      </c>
      <c r="C462" s="2">
        <v>22</v>
      </c>
      <c r="D462" s="2" t="s">
        <v>12</v>
      </c>
      <c r="E462" s="2" t="s">
        <v>93</v>
      </c>
      <c r="F462" s="2" t="s">
        <v>35</v>
      </c>
      <c r="G462" s="2" t="s">
        <v>26</v>
      </c>
      <c r="H462" s="2">
        <v>3419.92</v>
      </c>
      <c r="I462" s="3">
        <v>45080</v>
      </c>
      <c r="J462" s="2" t="s">
        <v>16</v>
      </c>
    </row>
    <row r="463" spans="1:10" ht="14.25" customHeight="1" x14ac:dyDescent="0.35">
      <c r="A463" s="2" t="s">
        <v>956</v>
      </c>
      <c r="B463" s="2" t="s">
        <v>957</v>
      </c>
      <c r="C463" s="2">
        <v>64</v>
      </c>
      <c r="D463" s="2" t="s">
        <v>39</v>
      </c>
      <c r="E463" s="2" t="s">
        <v>64</v>
      </c>
      <c r="F463" s="2" t="s">
        <v>14</v>
      </c>
      <c r="G463" s="2" t="s">
        <v>30</v>
      </c>
      <c r="H463" s="2">
        <v>15742.19</v>
      </c>
      <c r="I463" s="3">
        <v>45022</v>
      </c>
      <c r="J463" s="2" t="s">
        <v>16</v>
      </c>
    </row>
    <row r="464" spans="1:10" ht="14.25" customHeight="1" x14ac:dyDescent="0.35">
      <c r="A464" s="2" t="s">
        <v>958</v>
      </c>
      <c r="B464" s="2" t="s">
        <v>959</v>
      </c>
      <c r="C464" s="2">
        <v>47</v>
      </c>
      <c r="D464" s="2" t="s">
        <v>39</v>
      </c>
      <c r="E464" s="2" t="s">
        <v>52</v>
      </c>
      <c r="F464" s="2" t="s">
        <v>35</v>
      </c>
      <c r="G464" s="2" t="s">
        <v>26</v>
      </c>
      <c r="H464" s="2">
        <v>9246.19</v>
      </c>
      <c r="I464" s="3">
        <v>45501</v>
      </c>
      <c r="J464" s="2" t="s">
        <v>16</v>
      </c>
    </row>
    <row r="465" spans="1:10" ht="14.25" customHeight="1" x14ac:dyDescent="0.35">
      <c r="A465" s="2" t="s">
        <v>960</v>
      </c>
      <c r="B465" s="2" t="s">
        <v>961</v>
      </c>
      <c r="C465" s="2">
        <v>63</v>
      </c>
      <c r="D465" s="2" t="s">
        <v>12</v>
      </c>
      <c r="E465" s="2" t="s">
        <v>64</v>
      </c>
      <c r="F465" s="2" t="s">
        <v>19</v>
      </c>
      <c r="G465" s="2" t="s">
        <v>36</v>
      </c>
      <c r="H465" s="2">
        <v>11868.72</v>
      </c>
      <c r="I465" s="3">
        <v>45632</v>
      </c>
      <c r="J465" s="2" t="s">
        <v>16</v>
      </c>
    </row>
    <row r="466" spans="1:10" ht="14.25" customHeight="1" x14ac:dyDescent="0.35">
      <c r="A466" s="2" t="s">
        <v>962</v>
      </c>
      <c r="B466" s="2" t="s">
        <v>963</v>
      </c>
      <c r="C466" s="2">
        <v>22</v>
      </c>
      <c r="D466" s="2" t="s">
        <v>12</v>
      </c>
      <c r="E466" s="2" t="s">
        <v>42</v>
      </c>
      <c r="F466" s="2" t="s">
        <v>35</v>
      </c>
      <c r="G466" s="2" t="s">
        <v>15</v>
      </c>
      <c r="H466" s="2">
        <v>4698.59</v>
      </c>
      <c r="I466" s="3">
        <v>45285</v>
      </c>
      <c r="J466" s="2" t="s">
        <v>16</v>
      </c>
    </row>
    <row r="467" spans="1:10" ht="14.25" customHeight="1" x14ac:dyDescent="0.35">
      <c r="A467" s="2" t="s">
        <v>964</v>
      </c>
      <c r="B467" s="2" t="s">
        <v>965</v>
      </c>
      <c r="C467" s="2">
        <v>29</v>
      </c>
      <c r="D467" s="2" t="s">
        <v>39</v>
      </c>
      <c r="E467" s="2" t="s">
        <v>64</v>
      </c>
      <c r="F467" s="2" t="s">
        <v>55</v>
      </c>
      <c r="G467" s="2" t="s">
        <v>20</v>
      </c>
      <c r="H467" s="2">
        <v>5628.88</v>
      </c>
      <c r="I467" s="3">
        <v>45325</v>
      </c>
      <c r="J467" s="2" t="s">
        <v>16</v>
      </c>
    </row>
    <row r="468" spans="1:10" ht="14.25" customHeight="1" x14ac:dyDescent="0.35">
      <c r="A468" s="2" t="s">
        <v>966</v>
      </c>
      <c r="B468" s="2" t="s">
        <v>967</v>
      </c>
      <c r="C468" s="2">
        <v>33</v>
      </c>
      <c r="D468" s="2" t="s">
        <v>39</v>
      </c>
      <c r="E468" s="2" t="s">
        <v>74</v>
      </c>
      <c r="F468" s="2" t="s">
        <v>14</v>
      </c>
      <c r="G468" s="2" t="s">
        <v>20</v>
      </c>
      <c r="H468" s="2">
        <v>2327.9299999999998</v>
      </c>
      <c r="I468" s="3">
        <v>45302</v>
      </c>
      <c r="J468" s="2" t="s">
        <v>16</v>
      </c>
    </row>
    <row r="469" spans="1:10" ht="14.25" customHeight="1" x14ac:dyDescent="0.35">
      <c r="A469" s="2" t="s">
        <v>968</v>
      </c>
      <c r="B469" s="2" t="s">
        <v>969</v>
      </c>
      <c r="C469" s="2">
        <v>43</v>
      </c>
      <c r="D469" s="2" t="s">
        <v>12</v>
      </c>
      <c r="E469" s="2" t="s">
        <v>24</v>
      </c>
      <c r="F469" s="2" t="s">
        <v>49</v>
      </c>
      <c r="G469" s="2" t="s">
        <v>20</v>
      </c>
      <c r="H469" s="2">
        <v>29575.23</v>
      </c>
      <c r="I469" s="3">
        <v>45528</v>
      </c>
      <c r="J469" s="2" t="s">
        <v>16</v>
      </c>
    </row>
    <row r="470" spans="1:10" ht="14.25" customHeight="1" x14ac:dyDescent="0.35">
      <c r="A470" s="2" t="s">
        <v>970</v>
      </c>
      <c r="B470" s="2" t="s">
        <v>971</v>
      </c>
      <c r="C470" s="2">
        <v>43</v>
      </c>
      <c r="D470" s="2" t="s">
        <v>39</v>
      </c>
      <c r="E470" s="2" t="s">
        <v>64</v>
      </c>
      <c r="F470" s="2" t="s">
        <v>14</v>
      </c>
      <c r="G470" s="2" t="s">
        <v>15</v>
      </c>
      <c r="H470" s="2">
        <v>29291.4</v>
      </c>
      <c r="I470" s="3">
        <v>45254</v>
      </c>
      <c r="J470" s="2" t="s">
        <v>69</v>
      </c>
    </row>
    <row r="471" spans="1:10" ht="14.25" customHeight="1" x14ac:dyDescent="0.35">
      <c r="A471" s="2" t="s">
        <v>972</v>
      </c>
      <c r="B471" s="2" t="s">
        <v>973</v>
      </c>
      <c r="C471" s="2">
        <v>38</v>
      </c>
      <c r="D471" s="2" t="s">
        <v>39</v>
      </c>
      <c r="E471" s="2" t="s">
        <v>52</v>
      </c>
      <c r="F471" s="2" t="s">
        <v>25</v>
      </c>
      <c r="G471" s="2" t="s">
        <v>20</v>
      </c>
      <c r="H471" s="2">
        <v>17023.830000000002</v>
      </c>
      <c r="I471" s="3">
        <v>45198</v>
      </c>
      <c r="J471" s="2" t="s">
        <v>69</v>
      </c>
    </row>
    <row r="472" spans="1:10" ht="14.25" customHeight="1" x14ac:dyDescent="0.35">
      <c r="A472" s="2" t="s">
        <v>974</v>
      </c>
      <c r="B472" s="2" t="s">
        <v>975</v>
      </c>
      <c r="C472" s="2">
        <v>56</v>
      </c>
      <c r="D472" s="2" t="s">
        <v>39</v>
      </c>
      <c r="E472" s="2" t="s">
        <v>93</v>
      </c>
      <c r="F472" s="2" t="s">
        <v>35</v>
      </c>
      <c r="G472" s="2" t="s">
        <v>36</v>
      </c>
      <c r="H472" s="2">
        <v>27419.45</v>
      </c>
      <c r="I472" s="3">
        <v>45523</v>
      </c>
      <c r="J472" s="2" t="s">
        <v>16</v>
      </c>
    </row>
    <row r="473" spans="1:10" ht="14.25" customHeight="1" x14ac:dyDescent="0.35">
      <c r="A473" s="2" t="s">
        <v>976</v>
      </c>
      <c r="B473" s="2" t="s">
        <v>977</v>
      </c>
      <c r="C473" s="2">
        <v>53</v>
      </c>
      <c r="D473" s="2" t="s">
        <v>39</v>
      </c>
      <c r="E473" s="2" t="s">
        <v>93</v>
      </c>
      <c r="F473" s="2" t="s">
        <v>14</v>
      </c>
      <c r="G473" s="2" t="s">
        <v>15</v>
      </c>
      <c r="H473" s="2">
        <v>10946.04</v>
      </c>
      <c r="I473" s="3">
        <v>45221</v>
      </c>
      <c r="J473" s="2" t="s">
        <v>16</v>
      </c>
    </row>
    <row r="474" spans="1:10" ht="14.25" customHeight="1" x14ac:dyDescent="0.35">
      <c r="A474" s="2" t="s">
        <v>978</v>
      </c>
      <c r="B474" s="2" t="s">
        <v>979</v>
      </c>
      <c r="C474" s="2">
        <v>50</v>
      </c>
      <c r="D474" s="2" t="s">
        <v>12</v>
      </c>
      <c r="E474" s="2" t="s">
        <v>24</v>
      </c>
      <c r="F474" s="2" t="s">
        <v>19</v>
      </c>
      <c r="G474" s="2" t="s">
        <v>20</v>
      </c>
      <c r="H474" s="2">
        <v>2674.24</v>
      </c>
      <c r="I474" s="3">
        <v>45321</v>
      </c>
      <c r="J474" s="2" t="s">
        <v>16</v>
      </c>
    </row>
    <row r="475" spans="1:10" ht="14.25" customHeight="1" x14ac:dyDescent="0.35">
      <c r="A475" s="2" t="s">
        <v>980</v>
      </c>
      <c r="B475" s="2" t="s">
        <v>981</v>
      </c>
      <c r="C475" s="2">
        <v>47</v>
      </c>
      <c r="D475" s="2" t="s">
        <v>12</v>
      </c>
      <c r="E475" s="2" t="s">
        <v>13</v>
      </c>
      <c r="F475" s="2" t="s">
        <v>14</v>
      </c>
      <c r="G475" s="2" t="s">
        <v>30</v>
      </c>
      <c r="H475" s="2">
        <v>14279.94</v>
      </c>
      <c r="I475" s="3">
        <v>45398</v>
      </c>
      <c r="J475" s="2" t="s">
        <v>16</v>
      </c>
    </row>
    <row r="476" spans="1:10" ht="14.25" customHeight="1" x14ac:dyDescent="0.35">
      <c r="A476" s="2" t="s">
        <v>982</v>
      </c>
      <c r="B476" s="2" t="s">
        <v>983</v>
      </c>
      <c r="C476" s="2">
        <v>54</v>
      </c>
      <c r="D476" s="2" t="s">
        <v>12</v>
      </c>
      <c r="E476" s="2" t="s">
        <v>24</v>
      </c>
      <c r="F476" s="2" t="s">
        <v>19</v>
      </c>
      <c r="G476" s="2" t="s">
        <v>15</v>
      </c>
      <c r="H476" s="2">
        <v>3934.52</v>
      </c>
      <c r="I476" s="3">
        <v>45474</v>
      </c>
      <c r="J476" s="2" t="s">
        <v>16</v>
      </c>
    </row>
    <row r="477" spans="1:10" ht="14.25" customHeight="1" x14ac:dyDescent="0.35">
      <c r="A477" s="2" t="s">
        <v>984</v>
      </c>
      <c r="B477" s="2" t="s">
        <v>985</v>
      </c>
      <c r="C477" s="2">
        <v>40</v>
      </c>
      <c r="D477" s="2" t="s">
        <v>12</v>
      </c>
      <c r="E477" s="2" t="s">
        <v>29</v>
      </c>
      <c r="F477" s="2" t="s">
        <v>35</v>
      </c>
      <c r="G477" s="2" t="s">
        <v>15</v>
      </c>
      <c r="H477" s="2">
        <v>5806.79</v>
      </c>
      <c r="I477" s="3">
        <v>44944</v>
      </c>
      <c r="J477" s="2" t="s">
        <v>16</v>
      </c>
    </row>
    <row r="478" spans="1:10" ht="14.25" customHeight="1" x14ac:dyDescent="0.35">
      <c r="A478" s="2" t="s">
        <v>986</v>
      </c>
      <c r="B478" s="2" t="s">
        <v>987</v>
      </c>
      <c r="C478" s="2">
        <v>27</v>
      </c>
      <c r="D478" s="2" t="s">
        <v>12</v>
      </c>
      <c r="E478" s="2" t="s">
        <v>64</v>
      </c>
      <c r="F478" s="2" t="s">
        <v>49</v>
      </c>
      <c r="G478" s="2" t="s">
        <v>26</v>
      </c>
      <c r="H478" s="2">
        <v>3206.88</v>
      </c>
      <c r="I478" s="3">
        <v>45003</v>
      </c>
      <c r="J478" s="2" t="s">
        <v>16</v>
      </c>
    </row>
    <row r="479" spans="1:10" ht="14.25" customHeight="1" x14ac:dyDescent="0.35">
      <c r="A479" s="2" t="s">
        <v>988</v>
      </c>
      <c r="B479" s="2" t="s">
        <v>989</v>
      </c>
      <c r="C479" s="2">
        <v>22</v>
      </c>
      <c r="D479" s="2" t="s">
        <v>12</v>
      </c>
      <c r="E479" s="2" t="s">
        <v>93</v>
      </c>
      <c r="F479" s="2" t="s">
        <v>35</v>
      </c>
      <c r="G479" s="2" t="s">
        <v>20</v>
      </c>
      <c r="H479" s="2">
        <v>5509.91</v>
      </c>
      <c r="I479" s="3">
        <v>44975</v>
      </c>
      <c r="J479" s="2" t="s">
        <v>16</v>
      </c>
    </row>
    <row r="480" spans="1:10" ht="14.25" customHeight="1" x14ac:dyDescent="0.35">
      <c r="A480" s="2" t="s">
        <v>990</v>
      </c>
      <c r="B480" s="2" t="s">
        <v>991</v>
      </c>
      <c r="C480" s="2">
        <v>53</v>
      </c>
      <c r="D480" s="2" t="s">
        <v>39</v>
      </c>
      <c r="E480" s="2" t="s">
        <v>24</v>
      </c>
      <c r="F480" s="2" t="s">
        <v>25</v>
      </c>
      <c r="G480" s="2" t="s">
        <v>30</v>
      </c>
      <c r="H480" s="2">
        <v>11373.03</v>
      </c>
      <c r="I480" s="3">
        <v>45424</v>
      </c>
      <c r="J480" s="2" t="s">
        <v>21</v>
      </c>
    </row>
    <row r="481" spans="1:10" ht="14.25" customHeight="1" x14ac:dyDescent="0.35">
      <c r="A481" s="2" t="s">
        <v>992</v>
      </c>
      <c r="B481" s="2" t="s">
        <v>993</v>
      </c>
      <c r="C481" s="2">
        <v>51</v>
      </c>
      <c r="D481" s="2" t="s">
        <v>12</v>
      </c>
      <c r="E481" s="2" t="s">
        <v>64</v>
      </c>
      <c r="F481" s="2" t="s">
        <v>55</v>
      </c>
      <c r="G481" s="2" t="s">
        <v>36</v>
      </c>
      <c r="H481" s="2">
        <v>1172.2</v>
      </c>
      <c r="I481" s="3">
        <v>45352</v>
      </c>
      <c r="J481" s="2" t="s">
        <v>16</v>
      </c>
    </row>
    <row r="482" spans="1:10" ht="14.25" customHeight="1" x14ac:dyDescent="0.35">
      <c r="A482" s="2" t="s">
        <v>994</v>
      </c>
      <c r="B482" s="2" t="s">
        <v>995</v>
      </c>
      <c r="C482" s="2">
        <v>48</v>
      </c>
      <c r="D482" s="2" t="s">
        <v>39</v>
      </c>
      <c r="E482" s="2" t="s">
        <v>29</v>
      </c>
      <c r="F482" s="2" t="s">
        <v>49</v>
      </c>
      <c r="G482" s="2" t="s">
        <v>15</v>
      </c>
      <c r="H482" s="2">
        <v>1111.6300000000001</v>
      </c>
      <c r="I482" s="3">
        <v>45482</v>
      </c>
      <c r="J482" s="2" t="s">
        <v>21</v>
      </c>
    </row>
    <row r="483" spans="1:10" ht="14.25" customHeight="1" x14ac:dyDescent="0.35">
      <c r="A483" s="2" t="s">
        <v>996</v>
      </c>
      <c r="B483" s="2" t="s">
        <v>997</v>
      </c>
      <c r="C483" s="2">
        <v>27</v>
      </c>
      <c r="D483" s="2" t="s">
        <v>39</v>
      </c>
      <c r="E483" s="2" t="s">
        <v>93</v>
      </c>
      <c r="F483" s="2" t="s">
        <v>49</v>
      </c>
      <c r="G483" s="2" t="s">
        <v>36</v>
      </c>
      <c r="H483" s="2">
        <v>11512.86</v>
      </c>
      <c r="I483" s="3">
        <v>45547</v>
      </c>
      <c r="J483" s="2" t="s">
        <v>21</v>
      </c>
    </row>
    <row r="484" spans="1:10" ht="14.25" customHeight="1" x14ac:dyDescent="0.35">
      <c r="A484" s="2" t="s">
        <v>998</v>
      </c>
      <c r="B484" s="2" t="s">
        <v>999</v>
      </c>
      <c r="C484" s="2">
        <v>36</v>
      </c>
      <c r="D484" s="2" t="s">
        <v>39</v>
      </c>
      <c r="E484" s="2" t="s">
        <v>29</v>
      </c>
      <c r="F484" s="2" t="s">
        <v>55</v>
      </c>
      <c r="G484" s="2" t="s">
        <v>36</v>
      </c>
      <c r="H484" s="2">
        <v>15122.26</v>
      </c>
      <c r="I484" s="3">
        <v>45055</v>
      </c>
      <c r="J484" s="2" t="s">
        <v>16</v>
      </c>
    </row>
    <row r="485" spans="1:10" ht="14.25" customHeight="1" x14ac:dyDescent="0.35">
      <c r="A485" s="2" t="s">
        <v>1000</v>
      </c>
      <c r="B485" s="2" t="s">
        <v>1001</v>
      </c>
      <c r="C485" s="2">
        <v>49</v>
      </c>
      <c r="D485" s="2" t="s">
        <v>12</v>
      </c>
      <c r="E485" s="2" t="s">
        <v>64</v>
      </c>
      <c r="F485" s="2" t="s">
        <v>14</v>
      </c>
      <c r="G485" s="2" t="s">
        <v>36</v>
      </c>
      <c r="H485" s="2">
        <v>8017.72</v>
      </c>
      <c r="I485" s="3">
        <v>45445</v>
      </c>
      <c r="J485" s="2" t="s">
        <v>16</v>
      </c>
    </row>
    <row r="486" spans="1:10" ht="14.25" customHeight="1" x14ac:dyDescent="0.35">
      <c r="A486" s="2" t="s">
        <v>1002</v>
      </c>
      <c r="B486" s="2" t="s">
        <v>1003</v>
      </c>
      <c r="C486" s="2">
        <v>18</v>
      </c>
      <c r="D486" s="2" t="s">
        <v>39</v>
      </c>
      <c r="E486" s="2" t="s">
        <v>52</v>
      </c>
      <c r="F486" s="2" t="s">
        <v>35</v>
      </c>
      <c r="G486" s="2" t="s">
        <v>26</v>
      </c>
      <c r="H486" s="2">
        <v>2004.54</v>
      </c>
      <c r="I486" s="3">
        <v>45230</v>
      </c>
      <c r="J486" s="2" t="s">
        <v>16</v>
      </c>
    </row>
    <row r="487" spans="1:10" ht="14.25" customHeight="1" x14ac:dyDescent="0.35">
      <c r="A487" s="2" t="s">
        <v>1004</v>
      </c>
      <c r="B487" s="2" t="s">
        <v>1005</v>
      </c>
      <c r="C487" s="2">
        <v>22</v>
      </c>
      <c r="D487" s="2" t="s">
        <v>12</v>
      </c>
      <c r="E487" s="2" t="s">
        <v>64</v>
      </c>
      <c r="F487" s="2" t="s">
        <v>14</v>
      </c>
      <c r="G487" s="2" t="s">
        <v>36</v>
      </c>
      <c r="H487" s="2">
        <v>5634.48</v>
      </c>
      <c r="I487" s="3">
        <v>45038</v>
      </c>
      <c r="J487" s="2" t="s">
        <v>16</v>
      </c>
    </row>
    <row r="488" spans="1:10" ht="14.25" customHeight="1" x14ac:dyDescent="0.35">
      <c r="A488" s="2" t="s">
        <v>1006</v>
      </c>
      <c r="B488" s="2" t="s">
        <v>1007</v>
      </c>
      <c r="C488" s="2">
        <v>62</v>
      </c>
      <c r="D488" s="2" t="s">
        <v>39</v>
      </c>
      <c r="E488" s="2" t="s">
        <v>24</v>
      </c>
      <c r="F488" s="2" t="s">
        <v>14</v>
      </c>
      <c r="G488" s="2" t="s">
        <v>20</v>
      </c>
      <c r="H488" s="2">
        <v>14195.43</v>
      </c>
      <c r="I488" s="3">
        <v>45651</v>
      </c>
      <c r="J488" s="2" t="s">
        <v>16</v>
      </c>
    </row>
    <row r="489" spans="1:10" ht="14.25" customHeight="1" x14ac:dyDescent="0.35">
      <c r="A489" s="2" t="s">
        <v>1008</v>
      </c>
      <c r="B489" s="2" t="s">
        <v>1009</v>
      </c>
      <c r="C489" s="2">
        <v>21</v>
      </c>
      <c r="D489" s="2" t="s">
        <v>39</v>
      </c>
      <c r="E489" s="2" t="s">
        <v>29</v>
      </c>
      <c r="F489" s="2" t="s">
        <v>35</v>
      </c>
      <c r="G489" s="2" t="s">
        <v>20</v>
      </c>
      <c r="H489" s="2">
        <v>11575.13</v>
      </c>
      <c r="I489" s="3">
        <v>45289</v>
      </c>
      <c r="J489" s="2" t="s">
        <v>16</v>
      </c>
    </row>
    <row r="490" spans="1:10" ht="14.25" customHeight="1" x14ac:dyDescent="0.35">
      <c r="A490" s="2" t="s">
        <v>1010</v>
      </c>
      <c r="B490" s="2" t="s">
        <v>1011</v>
      </c>
      <c r="C490" s="2">
        <v>33</v>
      </c>
      <c r="D490" s="2" t="s">
        <v>12</v>
      </c>
      <c r="E490" s="2" t="s">
        <v>52</v>
      </c>
      <c r="F490" s="2" t="s">
        <v>25</v>
      </c>
      <c r="G490" s="2" t="s">
        <v>30</v>
      </c>
      <c r="H490" s="2">
        <v>1163.83</v>
      </c>
      <c r="I490" s="3">
        <v>44992</v>
      </c>
      <c r="J490" s="2" t="s">
        <v>16</v>
      </c>
    </row>
    <row r="491" spans="1:10" ht="14.25" customHeight="1" x14ac:dyDescent="0.35">
      <c r="A491" s="2" t="s">
        <v>1012</v>
      </c>
      <c r="B491" s="2" t="s">
        <v>1013</v>
      </c>
      <c r="C491" s="2">
        <v>41</v>
      </c>
      <c r="D491" s="2" t="s">
        <v>39</v>
      </c>
      <c r="E491" s="2" t="s">
        <v>52</v>
      </c>
      <c r="F491" s="2" t="s">
        <v>49</v>
      </c>
      <c r="G491" s="2" t="s">
        <v>30</v>
      </c>
      <c r="H491" s="2">
        <v>34785.269999999997</v>
      </c>
      <c r="I491" s="3">
        <v>44957</v>
      </c>
      <c r="J491" s="2" t="s">
        <v>69</v>
      </c>
    </row>
    <row r="492" spans="1:10" ht="14.25" customHeight="1" x14ac:dyDescent="0.35">
      <c r="A492" s="2" t="s">
        <v>1014</v>
      </c>
      <c r="B492" s="2" t="s">
        <v>1015</v>
      </c>
      <c r="C492" s="2">
        <v>33</v>
      </c>
      <c r="D492" s="2" t="s">
        <v>39</v>
      </c>
      <c r="E492" s="2" t="s">
        <v>13</v>
      </c>
      <c r="F492" s="2" t="s">
        <v>19</v>
      </c>
      <c r="G492" s="2" t="s">
        <v>36</v>
      </c>
      <c r="H492" s="2">
        <v>2527.83</v>
      </c>
      <c r="I492" s="3">
        <v>45221</v>
      </c>
      <c r="J492" s="2" t="s">
        <v>16</v>
      </c>
    </row>
    <row r="493" spans="1:10" ht="14.25" customHeight="1" x14ac:dyDescent="0.35">
      <c r="A493" s="2" t="s">
        <v>1016</v>
      </c>
      <c r="B493" s="2" t="s">
        <v>1017</v>
      </c>
      <c r="C493" s="2">
        <v>19</v>
      </c>
      <c r="D493" s="2" t="s">
        <v>39</v>
      </c>
      <c r="E493" s="2" t="s">
        <v>93</v>
      </c>
      <c r="F493" s="2" t="s">
        <v>55</v>
      </c>
      <c r="G493" s="2" t="s">
        <v>36</v>
      </c>
      <c r="H493" s="2">
        <v>2489.61</v>
      </c>
      <c r="I493" s="3">
        <v>45245</v>
      </c>
      <c r="J493" s="2" t="s">
        <v>16</v>
      </c>
    </row>
    <row r="494" spans="1:10" ht="14.25" customHeight="1" x14ac:dyDescent="0.35">
      <c r="A494" s="2" t="s">
        <v>1018</v>
      </c>
      <c r="B494" s="2" t="s">
        <v>1019</v>
      </c>
      <c r="C494" s="2">
        <v>45</v>
      </c>
      <c r="D494" s="2" t="s">
        <v>39</v>
      </c>
      <c r="E494" s="2" t="s">
        <v>74</v>
      </c>
      <c r="F494" s="2" t="s">
        <v>49</v>
      </c>
      <c r="G494" s="2" t="s">
        <v>26</v>
      </c>
      <c r="H494" s="2">
        <v>6159.22</v>
      </c>
      <c r="I494" s="3">
        <v>44940</v>
      </c>
      <c r="J494" s="2" t="s">
        <v>16</v>
      </c>
    </row>
    <row r="495" spans="1:10" ht="14.25" customHeight="1" x14ac:dyDescent="0.35">
      <c r="A495" s="2" t="s">
        <v>1020</v>
      </c>
      <c r="B495" s="2" t="s">
        <v>1021</v>
      </c>
      <c r="C495" s="2">
        <v>49</v>
      </c>
      <c r="D495" s="2" t="s">
        <v>12</v>
      </c>
      <c r="E495" s="2" t="s">
        <v>52</v>
      </c>
      <c r="F495" s="2" t="s">
        <v>14</v>
      </c>
      <c r="G495" s="2" t="s">
        <v>36</v>
      </c>
      <c r="H495" s="2">
        <v>3963.71</v>
      </c>
      <c r="I495" s="3">
        <v>45496</v>
      </c>
      <c r="J495" s="2" t="s">
        <v>16</v>
      </c>
    </row>
    <row r="496" spans="1:10" ht="14.25" customHeight="1" x14ac:dyDescent="0.35">
      <c r="A496" s="2" t="s">
        <v>1022</v>
      </c>
      <c r="B496" s="2" t="s">
        <v>1023</v>
      </c>
      <c r="C496" s="2">
        <v>44</v>
      </c>
      <c r="D496" s="2" t="s">
        <v>39</v>
      </c>
      <c r="E496" s="2" t="s">
        <v>29</v>
      </c>
      <c r="F496" s="2" t="s">
        <v>55</v>
      </c>
      <c r="G496" s="2" t="s">
        <v>36</v>
      </c>
      <c r="H496" s="2">
        <v>41342.910000000003</v>
      </c>
      <c r="I496" s="3">
        <v>45168</v>
      </c>
      <c r="J496" s="2" t="s">
        <v>16</v>
      </c>
    </row>
    <row r="497" spans="1:10" ht="14.25" customHeight="1" x14ac:dyDescent="0.35">
      <c r="A497" s="2" t="s">
        <v>1024</v>
      </c>
      <c r="B497" s="2" t="s">
        <v>1025</v>
      </c>
      <c r="C497" s="2">
        <v>37</v>
      </c>
      <c r="D497" s="2" t="s">
        <v>39</v>
      </c>
      <c r="E497" s="2" t="s">
        <v>93</v>
      </c>
      <c r="F497" s="2" t="s">
        <v>19</v>
      </c>
      <c r="G497" s="2" t="s">
        <v>36</v>
      </c>
      <c r="H497" s="2">
        <v>795.73</v>
      </c>
      <c r="I497" s="3">
        <v>45279</v>
      </c>
      <c r="J497" s="2" t="s">
        <v>16</v>
      </c>
    </row>
    <row r="498" spans="1:10" ht="14.25" customHeight="1" x14ac:dyDescent="0.35">
      <c r="A498" s="2" t="s">
        <v>1026</v>
      </c>
      <c r="B498" s="2" t="s">
        <v>1027</v>
      </c>
      <c r="C498" s="2">
        <v>41</v>
      </c>
      <c r="D498" s="2" t="s">
        <v>12</v>
      </c>
      <c r="E498" s="2" t="s">
        <v>42</v>
      </c>
      <c r="F498" s="2" t="s">
        <v>49</v>
      </c>
      <c r="G498" s="2" t="s">
        <v>15</v>
      </c>
      <c r="H498" s="2">
        <v>3659.16</v>
      </c>
      <c r="I498" s="3">
        <v>45174</v>
      </c>
      <c r="J498" s="2" t="s">
        <v>16</v>
      </c>
    </row>
    <row r="499" spans="1:10" ht="14.25" customHeight="1" x14ac:dyDescent="0.35">
      <c r="A499" s="2" t="s">
        <v>1028</v>
      </c>
      <c r="B499" s="2" t="s">
        <v>1029</v>
      </c>
      <c r="C499" s="2">
        <v>29</v>
      </c>
      <c r="D499" s="2" t="s">
        <v>39</v>
      </c>
      <c r="E499" s="2" t="s">
        <v>64</v>
      </c>
      <c r="F499" s="2" t="s">
        <v>49</v>
      </c>
      <c r="G499" s="2" t="s">
        <v>15</v>
      </c>
      <c r="H499" s="2">
        <v>4824.3599999999997</v>
      </c>
      <c r="I499" s="3">
        <v>45536</v>
      </c>
      <c r="J499" s="2" t="s">
        <v>16</v>
      </c>
    </row>
    <row r="500" spans="1:10" ht="14.25" customHeight="1" x14ac:dyDescent="0.35">
      <c r="A500" s="2" t="s">
        <v>1030</v>
      </c>
      <c r="B500" s="2" t="s">
        <v>1031</v>
      </c>
      <c r="C500" s="2">
        <v>52</v>
      </c>
      <c r="D500" s="2" t="s">
        <v>39</v>
      </c>
      <c r="E500" s="2" t="s">
        <v>24</v>
      </c>
      <c r="F500" s="2" t="s">
        <v>25</v>
      </c>
      <c r="G500" s="2" t="s">
        <v>26</v>
      </c>
      <c r="H500" s="2">
        <v>6801.5</v>
      </c>
      <c r="I500" s="3">
        <v>45394</v>
      </c>
      <c r="J500" s="2" t="s">
        <v>21</v>
      </c>
    </row>
    <row r="501" spans="1:10" ht="14.25" customHeight="1" x14ac:dyDescent="0.35">
      <c r="A501" s="2" t="s">
        <v>1032</v>
      </c>
      <c r="B501" s="2" t="s">
        <v>1033</v>
      </c>
      <c r="C501" s="2">
        <v>50</v>
      </c>
      <c r="D501" s="2" t="s">
        <v>39</v>
      </c>
      <c r="E501" s="2" t="s">
        <v>29</v>
      </c>
      <c r="F501" s="2" t="s">
        <v>49</v>
      </c>
      <c r="G501" s="2" t="s">
        <v>26</v>
      </c>
      <c r="H501" s="2">
        <v>165.43</v>
      </c>
      <c r="I501" s="3">
        <v>45314</v>
      </c>
      <c r="J501" s="2" t="s">
        <v>16</v>
      </c>
    </row>
    <row r="502" spans="1:10" ht="14.25" customHeight="1" x14ac:dyDescent="0.35">
      <c r="A502" s="2" t="s">
        <v>1034</v>
      </c>
      <c r="B502" s="2" t="s">
        <v>1035</v>
      </c>
      <c r="C502" s="2">
        <v>50</v>
      </c>
      <c r="D502" s="2" t="s">
        <v>39</v>
      </c>
      <c r="E502" s="2" t="s">
        <v>42</v>
      </c>
      <c r="F502" s="2" t="s">
        <v>49</v>
      </c>
      <c r="G502" s="2" t="s">
        <v>20</v>
      </c>
      <c r="H502" s="2">
        <v>859.52</v>
      </c>
      <c r="I502" s="3">
        <v>45600</v>
      </c>
      <c r="J502" s="2" t="s">
        <v>16</v>
      </c>
    </row>
    <row r="503" spans="1:10" ht="14.25" customHeight="1" x14ac:dyDescent="0.35">
      <c r="A503" s="2" t="s">
        <v>1036</v>
      </c>
      <c r="B503" s="2" t="s">
        <v>1037</v>
      </c>
      <c r="C503" s="2">
        <v>60</v>
      </c>
      <c r="D503" s="2" t="s">
        <v>12</v>
      </c>
      <c r="E503" s="2" t="s">
        <v>29</v>
      </c>
      <c r="F503" s="2" t="s">
        <v>19</v>
      </c>
      <c r="G503" s="2" t="s">
        <v>26</v>
      </c>
      <c r="H503" s="2">
        <v>2981.5</v>
      </c>
      <c r="I503" s="3">
        <v>45368</v>
      </c>
      <c r="J503" s="2" t="s">
        <v>16</v>
      </c>
    </row>
    <row r="504" spans="1:10" ht="14.25" customHeight="1" x14ac:dyDescent="0.35">
      <c r="A504" s="2" t="s">
        <v>1038</v>
      </c>
      <c r="B504" s="2" t="s">
        <v>1039</v>
      </c>
      <c r="C504" s="2">
        <v>54</v>
      </c>
      <c r="D504" s="2" t="s">
        <v>39</v>
      </c>
      <c r="E504" s="2" t="s">
        <v>64</v>
      </c>
      <c r="F504" s="2" t="s">
        <v>19</v>
      </c>
      <c r="G504" s="2" t="s">
        <v>20</v>
      </c>
      <c r="H504" s="2">
        <v>8074.41</v>
      </c>
      <c r="I504" s="3">
        <v>45268</v>
      </c>
      <c r="J504" s="2" t="s">
        <v>16</v>
      </c>
    </row>
    <row r="505" spans="1:10" ht="14.25" customHeight="1" x14ac:dyDescent="0.35">
      <c r="A505" s="2" t="s">
        <v>1040</v>
      </c>
      <c r="B505" s="2" t="s">
        <v>1041</v>
      </c>
      <c r="C505" s="2">
        <v>29</v>
      </c>
      <c r="D505" s="2" t="s">
        <v>12</v>
      </c>
      <c r="E505" s="2" t="s">
        <v>13</v>
      </c>
      <c r="F505" s="2" t="s">
        <v>55</v>
      </c>
      <c r="G505" s="2" t="s">
        <v>36</v>
      </c>
      <c r="H505" s="2">
        <v>14600.34</v>
      </c>
      <c r="I505" s="3">
        <v>45442</v>
      </c>
      <c r="J505" s="2" t="s">
        <v>16</v>
      </c>
    </row>
    <row r="506" spans="1:10" ht="14.25" customHeight="1" x14ac:dyDescent="0.35">
      <c r="A506" s="2" t="s">
        <v>1042</v>
      </c>
      <c r="B506" s="2" t="s">
        <v>1043</v>
      </c>
      <c r="C506" s="2">
        <v>20</v>
      </c>
      <c r="D506" s="2" t="s">
        <v>39</v>
      </c>
      <c r="E506" s="2" t="s">
        <v>29</v>
      </c>
      <c r="F506" s="2" t="s">
        <v>14</v>
      </c>
      <c r="G506" s="2" t="s">
        <v>26</v>
      </c>
      <c r="H506" s="2">
        <v>11599.41</v>
      </c>
      <c r="I506" s="3">
        <v>44971</v>
      </c>
      <c r="J506" s="2" t="s">
        <v>21</v>
      </c>
    </row>
    <row r="507" spans="1:10" ht="14.25" customHeight="1" x14ac:dyDescent="0.35">
      <c r="A507" s="2" t="s">
        <v>1044</v>
      </c>
      <c r="B507" s="2" t="s">
        <v>1045</v>
      </c>
      <c r="C507" s="2">
        <v>18</v>
      </c>
      <c r="D507" s="2" t="s">
        <v>39</v>
      </c>
      <c r="E507" s="2" t="s">
        <v>52</v>
      </c>
      <c r="F507" s="2" t="s">
        <v>19</v>
      </c>
      <c r="G507" s="2" t="s">
        <v>26</v>
      </c>
      <c r="H507" s="2">
        <v>8370.75</v>
      </c>
      <c r="I507" s="3">
        <v>45345</v>
      </c>
      <c r="J507" s="2" t="s">
        <v>16</v>
      </c>
    </row>
    <row r="508" spans="1:10" ht="14.25" customHeight="1" x14ac:dyDescent="0.35">
      <c r="A508" s="2" t="s">
        <v>1046</v>
      </c>
      <c r="B508" s="2" t="s">
        <v>1047</v>
      </c>
      <c r="C508" s="2">
        <v>50</v>
      </c>
      <c r="D508" s="2" t="s">
        <v>39</v>
      </c>
      <c r="E508" s="2" t="s">
        <v>74</v>
      </c>
      <c r="F508" s="2" t="s">
        <v>55</v>
      </c>
      <c r="G508" s="2" t="s">
        <v>26</v>
      </c>
      <c r="H508" s="2">
        <v>5062.24</v>
      </c>
      <c r="I508" s="3">
        <v>45649</v>
      </c>
      <c r="J508" s="2" t="s">
        <v>16</v>
      </c>
    </row>
    <row r="509" spans="1:10" ht="14.25" customHeight="1" x14ac:dyDescent="0.35">
      <c r="A509" s="2" t="s">
        <v>1048</v>
      </c>
      <c r="B509" s="2" t="s">
        <v>1049</v>
      </c>
      <c r="C509" s="2">
        <v>57</v>
      </c>
      <c r="D509" s="2" t="s">
        <v>12</v>
      </c>
      <c r="E509" s="2" t="s">
        <v>52</v>
      </c>
      <c r="F509" s="2" t="s">
        <v>49</v>
      </c>
      <c r="G509" s="2" t="s">
        <v>20</v>
      </c>
      <c r="H509" s="2">
        <v>20455.77</v>
      </c>
      <c r="I509" s="3">
        <v>45129</v>
      </c>
      <c r="J509" s="2" t="s">
        <v>16</v>
      </c>
    </row>
    <row r="510" spans="1:10" ht="14.25" customHeight="1" x14ac:dyDescent="0.35">
      <c r="A510" s="2" t="s">
        <v>1050</v>
      </c>
      <c r="B510" s="2" t="s">
        <v>1051</v>
      </c>
      <c r="C510" s="2">
        <v>27</v>
      </c>
      <c r="D510" s="2" t="s">
        <v>39</v>
      </c>
      <c r="E510" s="2" t="s">
        <v>64</v>
      </c>
      <c r="F510" s="2" t="s">
        <v>55</v>
      </c>
      <c r="G510" s="2" t="s">
        <v>20</v>
      </c>
      <c r="H510" s="2">
        <v>6157.65</v>
      </c>
      <c r="I510" s="3">
        <v>45641</v>
      </c>
      <c r="J510" s="2" t="s">
        <v>16</v>
      </c>
    </row>
    <row r="511" spans="1:10" ht="14.25" customHeight="1" x14ac:dyDescent="0.35">
      <c r="A511" s="2" t="s">
        <v>1052</v>
      </c>
      <c r="B511" s="2" t="s">
        <v>1053</v>
      </c>
      <c r="C511" s="2">
        <v>60</v>
      </c>
      <c r="D511" s="2" t="s">
        <v>39</v>
      </c>
      <c r="E511" s="2" t="s">
        <v>29</v>
      </c>
      <c r="F511" s="2" t="s">
        <v>55</v>
      </c>
      <c r="G511" s="2" t="s">
        <v>30</v>
      </c>
      <c r="H511" s="2">
        <v>3556.08</v>
      </c>
      <c r="I511" s="3">
        <v>45465</v>
      </c>
      <c r="J511" s="2" t="s">
        <v>21</v>
      </c>
    </row>
    <row r="512" spans="1:10" ht="14.25" customHeight="1" x14ac:dyDescent="0.35">
      <c r="A512" s="2" t="s">
        <v>1054</v>
      </c>
      <c r="B512" s="2" t="s">
        <v>1055</v>
      </c>
      <c r="C512" s="2">
        <v>61</v>
      </c>
      <c r="D512" s="2" t="s">
        <v>12</v>
      </c>
      <c r="E512" s="2" t="s">
        <v>74</v>
      </c>
      <c r="F512" s="2" t="s">
        <v>55</v>
      </c>
      <c r="G512" s="2" t="s">
        <v>20</v>
      </c>
      <c r="H512" s="2">
        <v>9924.57</v>
      </c>
      <c r="I512" s="3">
        <v>45312</v>
      </c>
      <c r="J512" s="2" t="s">
        <v>16</v>
      </c>
    </row>
    <row r="513" spans="1:10" ht="14.25" customHeight="1" x14ac:dyDescent="0.35">
      <c r="A513" s="2" t="s">
        <v>1056</v>
      </c>
      <c r="B513" s="2" t="s">
        <v>1057</v>
      </c>
      <c r="C513" s="2">
        <v>46</v>
      </c>
      <c r="D513" s="2" t="s">
        <v>12</v>
      </c>
      <c r="E513" s="2" t="s">
        <v>52</v>
      </c>
      <c r="F513" s="2" t="s">
        <v>35</v>
      </c>
      <c r="G513" s="2" t="s">
        <v>20</v>
      </c>
      <c r="H513" s="2">
        <v>11780.29</v>
      </c>
      <c r="I513" s="3">
        <v>45556</v>
      </c>
      <c r="J513" s="2" t="s">
        <v>16</v>
      </c>
    </row>
    <row r="514" spans="1:10" ht="14.25" customHeight="1" x14ac:dyDescent="0.35">
      <c r="A514" s="2" t="s">
        <v>1058</v>
      </c>
      <c r="B514" s="2" t="s">
        <v>1059</v>
      </c>
      <c r="C514" s="2">
        <v>30</v>
      </c>
      <c r="D514" s="2" t="s">
        <v>12</v>
      </c>
      <c r="E514" s="2" t="s">
        <v>74</v>
      </c>
      <c r="F514" s="2" t="s">
        <v>55</v>
      </c>
      <c r="G514" s="2" t="s">
        <v>15</v>
      </c>
      <c r="H514" s="2">
        <v>5082.79</v>
      </c>
      <c r="I514" s="3">
        <v>45286</v>
      </c>
      <c r="J514" s="2" t="s">
        <v>16</v>
      </c>
    </row>
    <row r="515" spans="1:10" ht="14.25" customHeight="1" x14ac:dyDescent="0.35">
      <c r="A515" s="2" t="s">
        <v>1060</v>
      </c>
      <c r="B515" s="2" t="s">
        <v>1061</v>
      </c>
      <c r="C515" s="2">
        <v>29</v>
      </c>
      <c r="D515" s="2" t="s">
        <v>12</v>
      </c>
      <c r="E515" s="2" t="s">
        <v>24</v>
      </c>
      <c r="F515" s="2" t="s">
        <v>19</v>
      </c>
      <c r="G515" s="2" t="s">
        <v>26</v>
      </c>
      <c r="H515" s="2">
        <v>285.47000000000003</v>
      </c>
      <c r="I515" s="3">
        <v>45394</v>
      </c>
      <c r="J515" s="2" t="s">
        <v>16</v>
      </c>
    </row>
    <row r="516" spans="1:10" ht="14.25" customHeight="1" x14ac:dyDescent="0.35">
      <c r="A516" s="2" t="s">
        <v>1062</v>
      </c>
      <c r="B516" s="2" t="s">
        <v>1063</v>
      </c>
      <c r="C516" s="2">
        <v>48</v>
      </c>
      <c r="D516" s="2" t="s">
        <v>39</v>
      </c>
      <c r="E516" s="2" t="s">
        <v>64</v>
      </c>
      <c r="F516" s="2" t="s">
        <v>35</v>
      </c>
      <c r="G516" s="2" t="s">
        <v>20</v>
      </c>
      <c r="H516" s="2">
        <v>988.61</v>
      </c>
      <c r="I516" s="3">
        <v>45131</v>
      </c>
      <c r="J516" s="2" t="s">
        <v>16</v>
      </c>
    </row>
    <row r="517" spans="1:10" ht="14.25" customHeight="1" x14ac:dyDescent="0.35">
      <c r="A517" s="2" t="s">
        <v>1064</v>
      </c>
      <c r="B517" s="2" t="s">
        <v>1065</v>
      </c>
      <c r="C517" s="2">
        <v>63</v>
      </c>
      <c r="D517" s="2" t="s">
        <v>39</v>
      </c>
      <c r="E517" s="2" t="s">
        <v>13</v>
      </c>
      <c r="F517" s="2" t="s">
        <v>14</v>
      </c>
      <c r="G517" s="2" t="s">
        <v>26</v>
      </c>
      <c r="H517" s="2">
        <v>18682.009999999998</v>
      </c>
      <c r="I517" s="3">
        <v>45173</v>
      </c>
      <c r="J517" s="2" t="s">
        <v>16</v>
      </c>
    </row>
    <row r="518" spans="1:10" ht="14.25" customHeight="1" x14ac:dyDescent="0.35">
      <c r="A518" s="2" t="s">
        <v>1066</v>
      </c>
      <c r="B518" s="2" t="s">
        <v>1067</v>
      </c>
      <c r="C518" s="2">
        <v>19</v>
      </c>
      <c r="D518" s="2" t="s">
        <v>39</v>
      </c>
      <c r="E518" s="2" t="s">
        <v>13</v>
      </c>
      <c r="F518" s="2" t="s">
        <v>55</v>
      </c>
      <c r="G518" s="2" t="s">
        <v>26</v>
      </c>
      <c r="H518" s="2">
        <v>582.1</v>
      </c>
      <c r="I518" s="3">
        <v>44975</v>
      </c>
      <c r="J518" s="2" t="s">
        <v>69</v>
      </c>
    </row>
    <row r="519" spans="1:10" ht="14.25" customHeight="1" x14ac:dyDescent="0.35">
      <c r="A519" s="2" t="s">
        <v>1068</v>
      </c>
      <c r="B519" s="2" t="s">
        <v>1069</v>
      </c>
      <c r="C519" s="2">
        <v>52</v>
      </c>
      <c r="D519" s="2" t="s">
        <v>39</v>
      </c>
      <c r="E519" s="2" t="s">
        <v>29</v>
      </c>
      <c r="F519" s="2" t="s">
        <v>25</v>
      </c>
      <c r="G519" s="2" t="s">
        <v>15</v>
      </c>
      <c r="H519" s="2">
        <v>8965.36</v>
      </c>
      <c r="I519" s="3">
        <v>45292</v>
      </c>
      <c r="J519" s="2" t="s">
        <v>16</v>
      </c>
    </row>
    <row r="520" spans="1:10" ht="14.25" customHeight="1" x14ac:dyDescent="0.35">
      <c r="A520" s="2" t="s">
        <v>1070</v>
      </c>
      <c r="B520" s="2" t="s">
        <v>1071</v>
      </c>
      <c r="C520" s="2">
        <v>40</v>
      </c>
      <c r="D520" s="2" t="s">
        <v>12</v>
      </c>
      <c r="E520" s="2" t="s">
        <v>52</v>
      </c>
      <c r="F520" s="2" t="s">
        <v>49</v>
      </c>
      <c r="G520" s="2" t="s">
        <v>26</v>
      </c>
      <c r="H520" s="2">
        <v>2029.85</v>
      </c>
      <c r="I520" s="3">
        <v>45179</v>
      </c>
      <c r="J520" s="2" t="s">
        <v>16</v>
      </c>
    </row>
    <row r="521" spans="1:10" ht="14.25" customHeight="1" x14ac:dyDescent="0.35">
      <c r="A521" s="2" t="s">
        <v>1072</v>
      </c>
      <c r="B521" s="2" t="s">
        <v>1073</v>
      </c>
      <c r="C521" s="2">
        <v>34</v>
      </c>
      <c r="D521" s="2" t="s">
        <v>39</v>
      </c>
      <c r="E521" s="2" t="s">
        <v>42</v>
      </c>
      <c r="F521" s="2" t="s">
        <v>49</v>
      </c>
      <c r="G521" s="2" t="s">
        <v>20</v>
      </c>
      <c r="H521" s="2">
        <v>2599.71</v>
      </c>
      <c r="I521" s="3">
        <v>45004</v>
      </c>
      <c r="J521" s="2" t="s">
        <v>69</v>
      </c>
    </row>
    <row r="522" spans="1:10" ht="14.25" customHeight="1" x14ac:dyDescent="0.35">
      <c r="A522" s="2" t="s">
        <v>1074</v>
      </c>
      <c r="B522" s="2" t="s">
        <v>1075</v>
      </c>
      <c r="C522" s="2">
        <v>43</v>
      </c>
      <c r="D522" s="2" t="s">
        <v>39</v>
      </c>
      <c r="E522" s="2" t="s">
        <v>64</v>
      </c>
      <c r="F522" s="2" t="s">
        <v>35</v>
      </c>
      <c r="G522" s="2" t="s">
        <v>26</v>
      </c>
      <c r="H522" s="2">
        <v>3192.88</v>
      </c>
      <c r="I522" s="3">
        <v>45558</v>
      </c>
      <c r="J522" s="2" t="s">
        <v>16</v>
      </c>
    </row>
    <row r="523" spans="1:10" ht="14.25" customHeight="1" x14ac:dyDescent="0.35">
      <c r="A523" s="2" t="s">
        <v>1076</v>
      </c>
      <c r="B523" s="2" t="s">
        <v>1077</v>
      </c>
      <c r="C523" s="2">
        <v>25</v>
      </c>
      <c r="D523" s="2" t="s">
        <v>39</v>
      </c>
      <c r="E523" s="2" t="s">
        <v>52</v>
      </c>
      <c r="F523" s="2" t="s">
        <v>49</v>
      </c>
      <c r="G523" s="2" t="s">
        <v>30</v>
      </c>
      <c r="H523" s="2">
        <v>390.44</v>
      </c>
      <c r="I523" s="3">
        <v>45343</v>
      </c>
      <c r="J523" s="2" t="s">
        <v>16</v>
      </c>
    </row>
    <row r="524" spans="1:10" ht="14.25" customHeight="1" x14ac:dyDescent="0.35">
      <c r="A524" s="2" t="s">
        <v>1078</v>
      </c>
      <c r="B524" s="2" t="s">
        <v>1079</v>
      </c>
      <c r="C524" s="2">
        <v>46</v>
      </c>
      <c r="D524" s="2" t="s">
        <v>39</v>
      </c>
      <c r="E524" s="2" t="s">
        <v>52</v>
      </c>
      <c r="F524" s="2" t="s">
        <v>49</v>
      </c>
      <c r="G524" s="2" t="s">
        <v>30</v>
      </c>
      <c r="H524" s="2">
        <v>1950.85</v>
      </c>
      <c r="I524" s="3">
        <v>44961</v>
      </c>
      <c r="J524" s="2" t="s">
        <v>16</v>
      </c>
    </row>
    <row r="525" spans="1:10" ht="14.25" customHeight="1" x14ac:dyDescent="0.35">
      <c r="A525" s="2" t="s">
        <v>1080</v>
      </c>
      <c r="B525" s="2" t="s">
        <v>1081</v>
      </c>
      <c r="C525" s="2">
        <v>43</v>
      </c>
      <c r="D525" s="2" t="s">
        <v>12</v>
      </c>
      <c r="E525" s="2" t="s">
        <v>13</v>
      </c>
      <c r="F525" s="2" t="s">
        <v>35</v>
      </c>
      <c r="G525" s="2" t="s">
        <v>15</v>
      </c>
      <c r="H525" s="2">
        <v>10512.52</v>
      </c>
      <c r="I525" s="3">
        <v>45364</v>
      </c>
      <c r="J525" s="2" t="s">
        <v>16</v>
      </c>
    </row>
    <row r="526" spans="1:10" ht="14.25" customHeight="1" x14ac:dyDescent="0.35">
      <c r="A526" s="2" t="s">
        <v>1082</v>
      </c>
      <c r="B526" s="2" t="s">
        <v>1083</v>
      </c>
      <c r="C526" s="2">
        <v>27</v>
      </c>
      <c r="D526" s="2" t="s">
        <v>39</v>
      </c>
      <c r="E526" s="2" t="s">
        <v>29</v>
      </c>
      <c r="F526" s="2" t="s">
        <v>49</v>
      </c>
      <c r="G526" s="2" t="s">
        <v>20</v>
      </c>
      <c r="H526" s="2">
        <v>6905.85</v>
      </c>
      <c r="I526" s="3">
        <v>45238</v>
      </c>
      <c r="J526" s="2" t="s">
        <v>16</v>
      </c>
    </row>
    <row r="527" spans="1:10" ht="14.25" customHeight="1" x14ac:dyDescent="0.35">
      <c r="A527" s="2" t="s">
        <v>1084</v>
      </c>
      <c r="B527" s="2" t="s">
        <v>1085</v>
      </c>
      <c r="C527" s="2">
        <v>43</v>
      </c>
      <c r="D527" s="2" t="s">
        <v>39</v>
      </c>
      <c r="E527" s="2" t="s">
        <v>74</v>
      </c>
      <c r="F527" s="2" t="s">
        <v>55</v>
      </c>
      <c r="G527" s="2" t="s">
        <v>15</v>
      </c>
      <c r="H527" s="2">
        <v>15961.72</v>
      </c>
      <c r="I527" s="3">
        <v>45069</v>
      </c>
      <c r="J527" s="2" t="s">
        <v>69</v>
      </c>
    </row>
    <row r="528" spans="1:10" ht="14.25" customHeight="1" x14ac:dyDescent="0.35">
      <c r="A528" s="2" t="s">
        <v>1086</v>
      </c>
      <c r="B528" s="2" t="s">
        <v>1087</v>
      </c>
      <c r="C528" s="2">
        <v>51</v>
      </c>
      <c r="D528" s="2" t="s">
        <v>39</v>
      </c>
      <c r="E528" s="2" t="s">
        <v>64</v>
      </c>
      <c r="F528" s="2" t="s">
        <v>14</v>
      </c>
      <c r="G528" s="2" t="s">
        <v>30</v>
      </c>
      <c r="H528" s="2">
        <v>631.98</v>
      </c>
      <c r="I528" s="3">
        <v>45123</v>
      </c>
      <c r="J528" s="2" t="s">
        <v>69</v>
      </c>
    </row>
    <row r="529" spans="1:10" ht="14.25" customHeight="1" x14ac:dyDescent="0.35">
      <c r="A529" s="2" t="s">
        <v>1088</v>
      </c>
      <c r="B529" s="2" t="s">
        <v>1089</v>
      </c>
      <c r="C529" s="2">
        <v>58</v>
      </c>
      <c r="D529" s="2" t="s">
        <v>12</v>
      </c>
      <c r="E529" s="2" t="s">
        <v>24</v>
      </c>
      <c r="F529" s="2" t="s">
        <v>35</v>
      </c>
      <c r="G529" s="2" t="s">
        <v>20</v>
      </c>
      <c r="H529" s="2">
        <v>21973.09</v>
      </c>
      <c r="I529" s="3">
        <v>45186</v>
      </c>
      <c r="J529" s="2" t="s">
        <v>16</v>
      </c>
    </row>
    <row r="530" spans="1:10" ht="14.25" customHeight="1" x14ac:dyDescent="0.35">
      <c r="A530" s="2" t="s">
        <v>1090</v>
      </c>
      <c r="B530" s="2" t="s">
        <v>1091</v>
      </c>
      <c r="C530" s="2">
        <v>24</v>
      </c>
      <c r="D530" s="2" t="s">
        <v>12</v>
      </c>
      <c r="E530" s="2" t="s">
        <v>74</v>
      </c>
      <c r="F530" s="2" t="s">
        <v>25</v>
      </c>
      <c r="G530" s="2" t="s">
        <v>26</v>
      </c>
      <c r="H530" s="2">
        <v>56264.14</v>
      </c>
      <c r="I530" s="3">
        <v>45292</v>
      </c>
      <c r="J530" s="2" t="s">
        <v>16</v>
      </c>
    </row>
    <row r="531" spans="1:10" ht="14.25" customHeight="1" x14ac:dyDescent="0.35">
      <c r="A531" s="2" t="s">
        <v>1092</v>
      </c>
      <c r="B531" s="2" t="s">
        <v>1093</v>
      </c>
      <c r="C531" s="2">
        <v>21</v>
      </c>
      <c r="D531" s="2" t="s">
        <v>39</v>
      </c>
      <c r="E531" s="2" t="s">
        <v>93</v>
      </c>
      <c r="F531" s="2" t="s">
        <v>35</v>
      </c>
      <c r="G531" s="2" t="s">
        <v>20</v>
      </c>
      <c r="H531" s="2">
        <v>158.65</v>
      </c>
      <c r="I531" s="3">
        <v>45522</v>
      </c>
      <c r="J531" s="2" t="s">
        <v>16</v>
      </c>
    </row>
    <row r="532" spans="1:10" ht="14.25" customHeight="1" x14ac:dyDescent="0.35">
      <c r="A532" s="2" t="s">
        <v>1094</v>
      </c>
      <c r="B532" s="2" t="s">
        <v>1095</v>
      </c>
      <c r="C532" s="2">
        <v>62</v>
      </c>
      <c r="D532" s="2" t="s">
        <v>39</v>
      </c>
      <c r="E532" s="2" t="s">
        <v>93</v>
      </c>
      <c r="F532" s="2" t="s">
        <v>19</v>
      </c>
      <c r="G532" s="2" t="s">
        <v>36</v>
      </c>
      <c r="H532" s="2">
        <v>34308.339999999997</v>
      </c>
      <c r="I532" s="3">
        <v>45118</v>
      </c>
      <c r="J532" s="2" t="s">
        <v>16</v>
      </c>
    </row>
    <row r="533" spans="1:10" ht="14.25" customHeight="1" x14ac:dyDescent="0.35">
      <c r="A533" s="2" t="s">
        <v>1096</v>
      </c>
      <c r="B533" s="2" t="s">
        <v>1097</v>
      </c>
      <c r="C533" s="2">
        <v>28</v>
      </c>
      <c r="D533" s="2" t="s">
        <v>39</v>
      </c>
      <c r="E533" s="2" t="s">
        <v>64</v>
      </c>
      <c r="F533" s="2" t="s">
        <v>25</v>
      </c>
      <c r="G533" s="2" t="s">
        <v>20</v>
      </c>
      <c r="H533" s="2">
        <v>2690.08</v>
      </c>
      <c r="I533" s="3">
        <v>45413</v>
      </c>
      <c r="J533" s="2" t="s">
        <v>16</v>
      </c>
    </row>
    <row r="534" spans="1:10" ht="14.25" customHeight="1" x14ac:dyDescent="0.35">
      <c r="A534" s="2" t="s">
        <v>1098</v>
      </c>
      <c r="B534" s="2" t="s">
        <v>1099</v>
      </c>
      <c r="C534" s="2">
        <v>46</v>
      </c>
      <c r="D534" s="2" t="s">
        <v>12</v>
      </c>
      <c r="E534" s="2" t="s">
        <v>29</v>
      </c>
      <c r="F534" s="2" t="s">
        <v>19</v>
      </c>
      <c r="G534" s="2" t="s">
        <v>26</v>
      </c>
      <c r="H534" s="2">
        <v>11794.2</v>
      </c>
      <c r="I534" s="3">
        <v>45460</v>
      </c>
      <c r="J534" s="2" t="s">
        <v>16</v>
      </c>
    </row>
    <row r="535" spans="1:10" ht="14.25" customHeight="1" x14ac:dyDescent="0.35">
      <c r="A535" s="2" t="s">
        <v>1100</v>
      </c>
      <c r="B535" s="2" t="s">
        <v>1101</v>
      </c>
      <c r="C535" s="2">
        <v>53</v>
      </c>
      <c r="D535" s="2" t="s">
        <v>39</v>
      </c>
      <c r="E535" s="2" t="s">
        <v>42</v>
      </c>
      <c r="F535" s="2" t="s">
        <v>35</v>
      </c>
      <c r="G535" s="2" t="s">
        <v>36</v>
      </c>
      <c r="H535" s="2">
        <v>3459.94</v>
      </c>
      <c r="I535" s="3">
        <v>44950</v>
      </c>
      <c r="J535" s="2" t="s">
        <v>21</v>
      </c>
    </row>
    <row r="536" spans="1:10" ht="14.25" customHeight="1" x14ac:dyDescent="0.35">
      <c r="A536" s="2" t="s">
        <v>1102</v>
      </c>
      <c r="B536" s="2" t="s">
        <v>1103</v>
      </c>
      <c r="C536" s="2">
        <v>42</v>
      </c>
      <c r="D536" s="2" t="s">
        <v>39</v>
      </c>
      <c r="E536" s="2" t="s">
        <v>93</v>
      </c>
      <c r="F536" s="2" t="s">
        <v>19</v>
      </c>
      <c r="G536" s="2" t="s">
        <v>15</v>
      </c>
      <c r="H536" s="2">
        <v>7377.53</v>
      </c>
      <c r="I536" s="3">
        <v>45001</v>
      </c>
      <c r="J536" s="2" t="s">
        <v>16</v>
      </c>
    </row>
    <row r="537" spans="1:10" ht="14.25" customHeight="1" x14ac:dyDescent="0.35">
      <c r="A537" s="2" t="s">
        <v>1104</v>
      </c>
      <c r="B537" s="2" t="s">
        <v>1105</v>
      </c>
      <c r="C537" s="2">
        <v>38</v>
      </c>
      <c r="D537" s="2" t="s">
        <v>39</v>
      </c>
      <c r="E537" s="2" t="s">
        <v>13</v>
      </c>
      <c r="F537" s="2" t="s">
        <v>25</v>
      </c>
      <c r="G537" s="2" t="s">
        <v>20</v>
      </c>
      <c r="H537" s="2">
        <v>7142.04</v>
      </c>
      <c r="I537" s="3">
        <v>45572</v>
      </c>
      <c r="J537" s="2" t="s">
        <v>16</v>
      </c>
    </row>
    <row r="538" spans="1:10" ht="14.25" customHeight="1" x14ac:dyDescent="0.35">
      <c r="A538" s="2" t="s">
        <v>1106</v>
      </c>
      <c r="B538" s="2" t="s">
        <v>1107</v>
      </c>
      <c r="C538" s="2">
        <v>53</v>
      </c>
      <c r="D538" s="2" t="s">
        <v>12</v>
      </c>
      <c r="E538" s="2" t="s">
        <v>42</v>
      </c>
      <c r="F538" s="2" t="s">
        <v>55</v>
      </c>
      <c r="G538" s="2" t="s">
        <v>15</v>
      </c>
      <c r="H538" s="2">
        <v>4480.16</v>
      </c>
      <c r="I538" s="3">
        <v>45320</v>
      </c>
      <c r="J538" s="2" t="s">
        <v>16</v>
      </c>
    </row>
    <row r="539" spans="1:10" ht="14.25" customHeight="1" x14ac:dyDescent="0.35">
      <c r="A539" s="2" t="s">
        <v>1108</v>
      </c>
      <c r="B539" s="2" t="s">
        <v>1109</v>
      </c>
      <c r="C539" s="2">
        <v>27</v>
      </c>
      <c r="D539" s="2" t="s">
        <v>39</v>
      </c>
      <c r="E539" s="2" t="s">
        <v>52</v>
      </c>
      <c r="F539" s="2" t="s">
        <v>35</v>
      </c>
      <c r="G539" s="2" t="s">
        <v>20</v>
      </c>
      <c r="H539" s="2">
        <v>12642.42</v>
      </c>
      <c r="I539" s="3">
        <v>45605</v>
      </c>
      <c r="J539" s="2" t="s">
        <v>16</v>
      </c>
    </row>
    <row r="540" spans="1:10" ht="14.25" customHeight="1" x14ac:dyDescent="0.35">
      <c r="A540" s="2" t="s">
        <v>1110</v>
      </c>
      <c r="B540" s="2" t="s">
        <v>1111</v>
      </c>
      <c r="C540" s="2">
        <v>54</v>
      </c>
      <c r="D540" s="2" t="s">
        <v>39</v>
      </c>
      <c r="E540" s="2" t="s">
        <v>93</v>
      </c>
      <c r="F540" s="2" t="s">
        <v>35</v>
      </c>
      <c r="G540" s="2" t="s">
        <v>30</v>
      </c>
      <c r="H540" s="2">
        <v>9153.82</v>
      </c>
      <c r="I540" s="3">
        <v>45384</v>
      </c>
      <c r="J540" s="2" t="s">
        <v>16</v>
      </c>
    </row>
    <row r="541" spans="1:10" ht="14.25" customHeight="1" x14ac:dyDescent="0.35">
      <c r="A541" s="2" t="s">
        <v>1112</v>
      </c>
      <c r="B541" s="2" t="s">
        <v>1113</v>
      </c>
      <c r="C541" s="2">
        <v>26</v>
      </c>
      <c r="D541" s="2" t="s">
        <v>12</v>
      </c>
      <c r="E541" s="2" t="s">
        <v>13</v>
      </c>
      <c r="F541" s="2" t="s">
        <v>49</v>
      </c>
      <c r="G541" s="2" t="s">
        <v>30</v>
      </c>
      <c r="H541" s="2">
        <v>7098.4</v>
      </c>
      <c r="I541" s="3">
        <v>45036</v>
      </c>
      <c r="J541" s="2" t="s">
        <v>16</v>
      </c>
    </row>
    <row r="542" spans="1:10" ht="14.25" customHeight="1" x14ac:dyDescent="0.35">
      <c r="A542" s="2" t="s">
        <v>1114</v>
      </c>
      <c r="B542" s="2" t="s">
        <v>1115</v>
      </c>
      <c r="C542" s="2">
        <v>41</v>
      </c>
      <c r="D542" s="2" t="s">
        <v>12</v>
      </c>
      <c r="E542" s="2" t="s">
        <v>52</v>
      </c>
      <c r="F542" s="2" t="s">
        <v>35</v>
      </c>
      <c r="G542" s="2" t="s">
        <v>26</v>
      </c>
      <c r="H542" s="2">
        <v>40651.339999999997</v>
      </c>
      <c r="I542" s="3">
        <v>45016</v>
      </c>
      <c r="J542" s="2" t="s">
        <v>16</v>
      </c>
    </row>
    <row r="543" spans="1:10" ht="14.25" customHeight="1" x14ac:dyDescent="0.35">
      <c r="A543" s="2" t="s">
        <v>1116</v>
      </c>
      <c r="B543" s="2" t="s">
        <v>1117</v>
      </c>
      <c r="C543" s="2">
        <v>52</v>
      </c>
      <c r="D543" s="2" t="s">
        <v>39</v>
      </c>
      <c r="E543" s="2" t="s">
        <v>42</v>
      </c>
      <c r="F543" s="2" t="s">
        <v>35</v>
      </c>
      <c r="G543" s="2" t="s">
        <v>30</v>
      </c>
      <c r="H543" s="2">
        <v>28135.66</v>
      </c>
      <c r="I543" s="3">
        <v>44963</v>
      </c>
      <c r="J543" s="2" t="s">
        <v>16</v>
      </c>
    </row>
    <row r="544" spans="1:10" ht="14.25" customHeight="1" x14ac:dyDescent="0.35">
      <c r="A544" s="2" t="s">
        <v>1118</v>
      </c>
      <c r="B544" s="2" t="s">
        <v>1119</v>
      </c>
      <c r="C544" s="2">
        <v>52</v>
      </c>
      <c r="D544" s="2" t="s">
        <v>12</v>
      </c>
      <c r="E544" s="2" t="s">
        <v>64</v>
      </c>
      <c r="F544" s="2" t="s">
        <v>55</v>
      </c>
      <c r="G544" s="2" t="s">
        <v>36</v>
      </c>
      <c r="H544" s="2">
        <v>31108.25</v>
      </c>
      <c r="I544" s="3">
        <v>45489</v>
      </c>
      <c r="J544" s="2" t="s">
        <v>69</v>
      </c>
    </row>
    <row r="545" spans="1:10" ht="14.25" customHeight="1" x14ac:dyDescent="0.35">
      <c r="A545" s="2" t="s">
        <v>1120</v>
      </c>
      <c r="B545" s="2" t="s">
        <v>1121</v>
      </c>
      <c r="C545" s="2">
        <v>53</v>
      </c>
      <c r="D545" s="2" t="s">
        <v>39</v>
      </c>
      <c r="E545" s="2" t="s">
        <v>52</v>
      </c>
      <c r="F545" s="2" t="s">
        <v>49</v>
      </c>
      <c r="G545" s="2" t="s">
        <v>36</v>
      </c>
      <c r="H545" s="2">
        <v>21313.58</v>
      </c>
      <c r="I545" s="3">
        <v>45498</v>
      </c>
      <c r="J545" s="2" t="s">
        <v>16</v>
      </c>
    </row>
    <row r="546" spans="1:10" ht="14.25" customHeight="1" x14ac:dyDescent="0.35">
      <c r="A546" s="2" t="s">
        <v>1122</v>
      </c>
      <c r="B546" s="2" t="s">
        <v>1123</v>
      </c>
      <c r="C546" s="2">
        <v>35</v>
      </c>
      <c r="D546" s="2" t="s">
        <v>12</v>
      </c>
      <c r="E546" s="2" t="s">
        <v>74</v>
      </c>
      <c r="F546" s="2" t="s">
        <v>14</v>
      </c>
      <c r="G546" s="2" t="s">
        <v>20</v>
      </c>
      <c r="H546" s="2">
        <v>2945.8</v>
      </c>
      <c r="I546" s="3">
        <v>45510</v>
      </c>
      <c r="J546" s="2" t="s">
        <v>21</v>
      </c>
    </row>
    <row r="547" spans="1:10" ht="14.25" customHeight="1" x14ac:dyDescent="0.35">
      <c r="A547" s="2" t="s">
        <v>1124</v>
      </c>
      <c r="B547" s="2" t="s">
        <v>1125</v>
      </c>
      <c r="C547" s="2">
        <v>56</v>
      </c>
      <c r="D547" s="2" t="s">
        <v>12</v>
      </c>
      <c r="E547" s="2" t="s">
        <v>64</v>
      </c>
      <c r="F547" s="2" t="s">
        <v>19</v>
      </c>
      <c r="G547" s="2" t="s">
        <v>15</v>
      </c>
      <c r="H547" s="2">
        <v>4307.46</v>
      </c>
      <c r="I547" s="3">
        <v>45566</v>
      </c>
      <c r="J547" s="2" t="s">
        <v>16</v>
      </c>
    </row>
    <row r="548" spans="1:10" ht="14.25" customHeight="1" x14ac:dyDescent="0.35">
      <c r="A548" s="2" t="s">
        <v>1126</v>
      </c>
      <c r="B548" s="2" t="s">
        <v>1127</v>
      </c>
      <c r="C548" s="2">
        <v>49</v>
      </c>
      <c r="D548" s="2" t="s">
        <v>39</v>
      </c>
      <c r="E548" s="2" t="s">
        <v>64</v>
      </c>
      <c r="F548" s="2" t="s">
        <v>25</v>
      </c>
      <c r="G548" s="2" t="s">
        <v>36</v>
      </c>
      <c r="H548" s="2">
        <v>2627.35</v>
      </c>
      <c r="I548" s="3">
        <v>45233</v>
      </c>
      <c r="J548" s="2" t="s">
        <v>16</v>
      </c>
    </row>
    <row r="549" spans="1:10" ht="14.25" customHeight="1" x14ac:dyDescent="0.35">
      <c r="A549" s="2" t="s">
        <v>1128</v>
      </c>
      <c r="B549" s="2" t="s">
        <v>1129</v>
      </c>
      <c r="C549" s="2">
        <v>41</v>
      </c>
      <c r="D549" s="2" t="s">
        <v>39</v>
      </c>
      <c r="E549" s="2" t="s">
        <v>42</v>
      </c>
      <c r="F549" s="2" t="s">
        <v>14</v>
      </c>
      <c r="G549" s="2" t="s">
        <v>20</v>
      </c>
      <c r="H549" s="2">
        <v>42814.13</v>
      </c>
      <c r="I549" s="3">
        <v>44988</v>
      </c>
      <c r="J549" s="2" t="s">
        <v>21</v>
      </c>
    </row>
    <row r="550" spans="1:10" ht="14.25" customHeight="1" x14ac:dyDescent="0.35">
      <c r="A550" s="2" t="s">
        <v>1130</v>
      </c>
      <c r="B550" s="2" t="s">
        <v>1131</v>
      </c>
      <c r="C550" s="2">
        <v>40</v>
      </c>
      <c r="D550" s="2" t="s">
        <v>39</v>
      </c>
      <c r="E550" s="2" t="s">
        <v>42</v>
      </c>
      <c r="F550" s="2" t="s">
        <v>49</v>
      </c>
      <c r="G550" s="2" t="s">
        <v>15</v>
      </c>
      <c r="H550" s="2">
        <v>1656.55</v>
      </c>
      <c r="I550" s="3">
        <v>45231</v>
      </c>
      <c r="J550" s="2" t="s">
        <v>16</v>
      </c>
    </row>
    <row r="551" spans="1:10" ht="14.25" customHeight="1" x14ac:dyDescent="0.35">
      <c r="A551" s="2" t="s">
        <v>1132</v>
      </c>
      <c r="B551" s="2" t="s">
        <v>1133</v>
      </c>
      <c r="C551" s="2">
        <v>49</v>
      </c>
      <c r="D551" s="2" t="s">
        <v>12</v>
      </c>
      <c r="E551" s="2" t="s">
        <v>13</v>
      </c>
      <c r="F551" s="2" t="s">
        <v>55</v>
      </c>
      <c r="G551" s="2" t="s">
        <v>30</v>
      </c>
      <c r="H551" s="2">
        <v>4565.1400000000003</v>
      </c>
      <c r="I551" s="3">
        <v>45105</v>
      </c>
      <c r="J551" s="2" t="s">
        <v>21</v>
      </c>
    </row>
    <row r="552" spans="1:10" ht="14.25" customHeight="1" x14ac:dyDescent="0.35">
      <c r="A552" s="2" t="s">
        <v>1134</v>
      </c>
      <c r="B552" s="2" t="s">
        <v>1135</v>
      </c>
      <c r="C552" s="2">
        <v>54</v>
      </c>
      <c r="D552" s="2" t="s">
        <v>39</v>
      </c>
      <c r="E552" s="2" t="s">
        <v>13</v>
      </c>
      <c r="F552" s="2" t="s">
        <v>25</v>
      </c>
      <c r="G552" s="2" t="s">
        <v>20</v>
      </c>
      <c r="H552" s="2">
        <v>2219.5</v>
      </c>
      <c r="I552" s="3">
        <v>45466</v>
      </c>
      <c r="J552" s="2" t="s">
        <v>16</v>
      </c>
    </row>
    <row r="553" spans="1:10" ht="14.25" customHeight="1" x14ac:dyDescent="0.35">
      <c r="A553" s="2" t="s">
        <v>1136</v>
      </c>
      <c r="B553" s="2" t="s">
        <v>1137</v>
      </c>
      <c r="C553" s="2">
        <v>29</v>
      </c>
      <c r="D553" s="2" t="s">
        <v>39</v>
      </c>
      <c r="E553" s="2" t="s">
        <v>74</v>
      </c>
      <c r="F553" s="2" t="s">
        <v>19</v>
      </c>
      <c r="G553" s="2" t="s">
        <v>15</v>
      </c>
      <c r="H553" s="2">
        <v>2528.9899999999998</v>
      </c>
      <c r="I553" s="3">
        <v>45591</v>
      </c>
      <c r="J553" s="2" t="s">
        <v>16</v>
      </c>
    </row>
    <row r="554" spans="1:10" ht="14.25" customHeight="1" x14ac:dyDescent="0.35">
      <c r="A554" s="2" t="s">
        <v>1138</v>
      </c>
      <c r="B554" s="2" t="s">
        <v>1139</v>
      </c>
      <c r="C554" s="2">
        <v>30</v>
      </c>
      <c r="D554" s="2" t="s">
        <v>39</v>
      </c>
      <c r="E554" s="2" t="s">
        <v>64</v>
      </c>
      <c r="F554" s="2" t="s">
        <v>35</v>
      </c>
      <c r="G554" s="2" t="s">
        <v>26</v>
      </c>
      <c r="H554" s="2">
        <v>2838.07</v>
      </c>
      <c r="I554" s="3">
        <v>45370</v>
      </c>
      <c r="J554" s="2" t="s">
        <v>16</v>
      </c>
    </row>
    <row r="555" spans="1:10" ht="14.25" customHeight="1" x14ac:dyDescent="0.35">
      <c r="A555" s="2" t="s">
        <v>1140</v>
      </c>
      <c r="B555" s="2" t="s">
        <v>1141</v>
      </c>
      <c r="C555" s="2">
        <v>40</v>
      </c>
      <c r="D555" s="2" t="s">
        <v>39</v>
      </c>
      <c r="E555" s="2" t="s">
        <v>24</v>
      </c>
      <c r="F555" s="2" t="s">
        <v>35</v>
      </c>
      <c r="G555" s="2" t="s">
        <v>26</v>
      </c>
      <c r="H555" s="2">
        <v>10207.370000000001</v>
      </c>
      <c r="I555" s="3">
        <v>45445</v>
      </c>
      <c r="J555" s="2" t="s">
        <v>16</v>
      </c>
    </row>
    <row r="556" spans="1:10" ht="14.25" customHeight="1" x14ac:dyDescent="0.35">
      <c r="A556" s="2" t="s">
        <v>1142</v>
      </c>
      <c r="B556" s="2" t="s">
        <v>1143</v>
      </c>
      <c r="C556" s="2">
        <v>42</v>
      </c>
      <c r="D556" s="2" t="s">
        <v>39</v>
      </c>
      <c r="E556" s="2" t="s">
        <v>29</v>
      </c>
      <c r="F556" s="2" t="s">
        <v>14</v>
      </c>
      <c r="G556" s="2" t="s">
        <v>36</v>
      </c>
      <c r="H556" s="2">
        <v>790.97</v>
      </c>
      <c r="I556" s="3">
        <v>45503</v>
      </c>
      <c r="J556" s="2" t="s">
        <v>21</v>
      </c>
    </row>
    <row r="557" spans="1:10" ht="14.25" customHeight="1" x14ac:dyDescent="0.35">
      <c r="A557" s="2" t="s">
        <v>1144</v>
      </c>
      <c r="B557" s="2" t="s">
        <v>1145</v>
      </c>
      <c r="C557" s="2">
        <v>52</v>
      </c>
      <c r="D557" s="2" t="s">
        <v>12</v>
      </c>
      <c r="E557" s="2" t="s">
        <v>74</v>
      </c>
      <c r="F557" s="2" t="s">
        <v>19</v>
      </c>
      <c r="G557" s="2" t="s">
        <v>15</v>
      </c>
      <c r="H557" s="2">
        <v>8498.7099999999991</v>
      </c>
      <c r="I557" s="3">
        <v>45561</v>
      </c>
      <c r="J557" s="2" t="s">
        <v>16</v>
      </c>
    </row>
    <row r="558" spans="1:10" ht="14.25" customHeight="1" x14ac:dyDescent="0.35">
      <c r="A558" s="2" t="s">
        <v>1146</v>
      </c>
      <c r="B558" s="2" t="s">
        <v>1147</v>
      </c>
      <c r="C558" s="2">
        <v>58</v>
      </c>
      <c r="D558" s="2" t="s">
        <v>39</v>
      </c>
      <c r="E558" s="2" t="s">
        <v>74</v>
      </c>
      <c r="F558" s="2" t="s">
        <v>49</v>
      </c>
      <c r="G558" s="2" t="s">
        <v>26</v>
      </c>
      <c r="H558" s="2">
        <v>17108.41</v>
      </c>
      <c r="I558" s="3">
        <v>44962</v>
      </c>
      <c r="J558" s="2" t="s">
        <v>16</v>
      </c>
    </row>
    <row r="559" spans="1:10" ht="14.25" customHeight="1" x14ac:dyDescent="0.35">
      <c r="A559" s="2" t="s">
        <v>1148</v>
      </c>
      <c r="B559" s="2" t="s">
        <v>1149</v>
      </c>
      <c r="C559" s="2">
        <v>47</v>
      </c>
      <c r="D559" s="2" t="s">
        <v>39</v>
      </c>
      <c r="E559" s="2" t="s">
        <v>29</v>
      </c>
      <c r="F559" s="2" t="s">
        <v>19</v>
      </c>
      <c r="G559" s="2" t="s">
        <v>36</v>
      </c>
      <c r="H559" s="2">
        <v>14546.75</v>
      </c>
      <c r="I559" s="3">
        <v>45404</v>
      </c>
      <c r="J559" s="2" t="s">
        <v>16</v>
      </c>
    </row>
    <row r="560" spans="1:10" ht="14.25" customHeight="1" x14ac:dyDescent="0.35">
      <c r="A560" s="2" t="s">
        <v>1150</v>
      </c>
      <c r="B560" s="2" t="s">
        <v>1151</v>
      </c>
      <c r="C560" s="2">
        <v>34</v>
      </c>
      <c r="D560" s="2" t="s">
        <v>12</v>
      </c>
      <c r="E560" s="2" t="s">
        <v>29</v>
      </c>
      <c r="F560" s="2" t="s">
        <v>55</v>
      </c>
      <c r="G560" s="2" t="s">
        <v>20</v>
      </c>
      <c r="H560" s="2">
        <v>1638.98</v>
      </c>
      <c r="I560" s="3">
        <v>44999</v>
      </c>
      <c r="J560" s="2" t="s">
        <v>16</v>
      </c>
    </row>
    <row r="561" spans="1:10" ht="14.25" customHeight="1" x14ac:dyDescent="0.35">
      <c r="A561" s="2" t="s">
        <v>1152</v>
      </c>
      <c r="B561" s="2" t="s">
        <v>1153</v>
      </c>
      <c r="C561" s="2">
        <v>37</v>
      </c>
      <c r="D561" s="2" t="s">
        <v>39</v>
      </c>
      <c r="E561" s="2" t="s">
        <v>29</v>
      </c>
      <c r="F561" s="2" t="s">
        <v>14</v>
      </c>
      <c r="G561" s="2" t="s">
        <v>20</v>
      </c>
      <c r="H561" s="2">
        <v>24619.53</v>
      </c>
      <c r="I561" s="3">
        <v>44956</v>
      </c>
      <c r="J561" s="2" t="s">
        <v>16</v>
      </c>
    </row>
    <row r="562" spans="1:10" ht="14.25" customHeight="1" x14ac:dyDescent="0.35">
      <c r="A562" s="2" t="s">
        <v>1154</v>
      </c>
      <c r="B562" s="2" t="s">
        <v>1155</v>
      </c>
      <c r="C562" s="2">
        <v>42</v>
      </c>
      <c r="D562" s="2" t="s">
        <v>39</v>
      </c>
      <c r="E562" s="2" t="s">
        <v>42</v>
      </c>
      <c r="F562" s="2" t="s">
        <v>14</v>
      </c>
      <c r="G562" s="2" t="s">
        <v>15</v>
      </c>
      <c r="H562" s="2">
        <v>14700.69</v>
      </c>
      <c r="I562" s="3">
        <v>45229</v>
      </c>
      <c r="J562" s="2" t="s">
        <v>16</v>
      </c>
    </row>
    <row r="563" spans="1:10" ht="14.25" customHeight="1" x14ac:dyDescent="0.35">
      <c r="A563" s="2" t="s">
        <v>1156</v>
      </c>
      <c r="B563" s="2" t="s">
        <v>1157</v>
      </c>
      <c r="C563" s="2">
        <v>39</v>
      </c>
      <c r="D563" s="2" t="s">
        <v>39</v>
      </c>
      <c r="E563" s="2" t="s">
        <v>74</v>
      </c>
      <c r="F563" s="2" t="s">
        <v>55</v>
      </c>
      <c r="G563" s="2" t="s">
        <v>15</v>
      </c>
      <c r="H563" s="2">
        <v>53.17</v>
      </c>
      <c r="I563" s="3">
        <v>45273</v>
      </c>
      <c r="J563" s="2" t="s">
        <v>16</v>
      </c>
    </row>
    <row r="564" spans="1:10" ht="14.25" customHeight="1" x14ac:dyDescent="0.35">
      <c r="A564" s="2" t="s">
        <v>1158</v>
      </c>
      <c r="B564" s="2" t="s">
        <v>1159</v>
      </c>
      <c r="C564" s="2">
        <v>30</v>
      </c>
      <c r="D564" s="2" t="s">
        <v>39</v>
      </c>
      <c r="E564" s="2" t="s">
        <v>74</v>
      </c>
      <c r="F564" s="2" t="s">
        <v>19</v>
      </c>
      <c r="G564" s="2" t="s">
        <v>15</v>
      </c>
      <c r="H564" s="2">
        <v>13370.23</v>
      </c>
      <c r="I564" s="3">
        <v>45437</v>
      </c>
      <c r="J564" s="2" t="s">
        <v>16</v>
      </c>
    </row>
    <row r="565" spans="1:10" ht="14.25" customHeight="1" x14ac:dyDescent="0.35">
      <c r="A565" s="2" t="s">
        <v>1160</v>
      </c>
      <c r="B565" s="2" t="s">
        <v>1161</v>
      </c>
      <c r="C565" s="2">
        <v>36</v>
      </c>
      <c r="D565" s="2" t="s">
        <v>39</v>
      </c>
      <c r="E565" s="2" t="s">
        <v>52</v>
      </c>
      <c r="F565" s="2" t="s">
        <v>55</v>
      </c>
      <c r="G565" s="2" t="s">
        <v>15</v>
      </c>
      <c r="H565" s="2">
        <v>13372.06</v>
      </c>
      <c r="I565" s="3">
        <v>45443</v>
      </c>
      <c r="J565" s="2" t="s">
        <v>16</v>
      </c>
    </row>
    <row r="566" spans="1:10" ht="14.25" customHeight="1" x14ac:dyDescent="0.35">
      <c r="A566" s="2" t="s">
        <v>1162</v>
      </c>
      <c r="B566" s="2" t="s">
        <v>1163</v>
      </c>
      <c r="C566" s="2">
        <v>53</v>
      </c>
      <c r="D566" s="2" t="s">
        <v>12</v>
      </c>
      <c r="E566" s="2" t="s">
        <v>29</v>
      </c>
      <c r="F566" s="2" t="s">
        <v>25</v>
      </c>
      <c r="G566" s="2" t="s">
        <v>26</v>
      </c>
      <c r="H566" s="2">
        <v>6868</v>
      </c>
      <c r="I566" s="3">
        <v>44991</v>
      </c>
      <c r="J566" s="2" t="s">
        <v>16</v>
      </c>
    </row>
    <row r="567" spans="1:10" ht="14.25" customHeight="1" x14ac:dyDescent="0.35">
      <c r="A567" s="2" t="s">
        <v>1164</v>
      </c>
      <c r="B567" s="2" t="s">
        <v>1165</v>
      </c>
      <c r="C567" s="2">
        <v>29</v>
      </c>
      <c r="D567" s="2" t="s">
        <v>12</v>
      </c>
      <c r="E567" s="2" t="s">
        <v>29</v>
      </c>
      <c r="F567" s="2" t="s">
        <v>55</v>
      </c>
      <c r="G567" s="2" t="s">
        <v>26</v>
      </c>
      <c r="H567" s="2">
        <v>470.73</v>
      </c>
      <c r="I567" s="3">
        <v>45553</v>
      </c>
      <c r="J567" s="2" t="s">
        <v>16</v>
      </c>
    </row>
    <row r="568" spans="1:10" ht="14.25" customHeight="1" x14ac:dyDescent="0.35">
      <c r="A568" s="2" t="s">
        <v>1166</v>
      </c>
      <c r="B568" s="2" t="s">
        <v>1167</v>
      </c>
      <c r="C568" s="2">
        <v>58</v>
      </c>
      <c r="D568" s="2" t="s">
        <v>12</v>
      </c>
      <c r="E568" s="2" t="s">
        <v>13</v>
      </c>
      <c r="F568" s="2" t="s">
        <v>19</v>
      </c>
      <c r="G568" s="2" t="s">
        <v>36</v>
      </c>
      <c r="H568" s="2">
        <v>8672.77</v>
      </c>
      <c r="I568" s="3">
        <v>45379</v>
      </c>
      <c r="J568" s="2" t="s">
        <v>16</v>
      </c>
    </row>
    <row r="569" spans="1:10" ht="14.25" customHeight="1" x14ac:dyDescent="0.35">
      <c r="A569" s="2" t="s">
        <v>1168</v>
      </c>
      <c r="B569" s="2" t="s">
        <v>1169</v>
      </c>
      <c r="C569" s="2">
        <v>36</v>
      </c>
      <c r="D569" s="2" t="s">
        <v>39</v>
      </c>
      <c r="E569" s="2" t="s">
        <v>13</v>
      </c>
      <c r="F569" s="2" t="s">
        <v>55</v>
      </c>
      <c r="G569" s="2" t="s">
        <v>26</v>
      </c>
      <c r="H569" s="2">
        <v>14513.53</v>
      </c>
      <c r="I569" s="3">
        <v>45455</v>
      </c>
      <c r="J569" s="2" t="s">
        <v>16</v>
      </c>
    </row>
    <row r="570" spans="1:10" ht="14.25" customHeight="1" x14ac:dyDescent="0.35">
      <c r="A570" s="2" t="s">
        <v>1170</v>
      </c>
      <c r="B570" s="2" t="s">
        <v>1171</v>
      </c>
      <c r="C570" s="2">
        <v>29</v>
      </c>
      <c r="D570" s="2" t="s">
        <v>12</v>
      </c>
      <c r="E570" s="2" t="s">
        <v>64</v>
      </c>
      <c r="F570" s="2" t="s">
        <v>49</v>
      </c>
      <c r="G570" s="2" t="s">
        <v>20</v>
      </c>
      <c r="H570" s="2">
        <v>3159.09</v>
      </c>
      <c r="I570" s="3">
        <v>45295</v>
      </c>
      <c r="J570" s="2" t="s">
        <v>16</v>
      </c>
    </row>
    <row r="571" spans="1:10" ht="14.25" customHeight="1" x14ac:dyDescent="0.35">
      <c r="A571" s="2" t="s">
        <v>1172</v>
      </c>
      <c r="B571" s="2" t="s">
        <v>1173</v>
      </c>
      <c r="C571" s="2">
        <v>26</v>
      </c>
      <c r="D571" s="2" t="s">
        <v>39</v>
      </c>
      <c r="E571" s="2" t="s">
        <v>13</v>
      </c>
      <c r="F571" s="2" t="s">
        <v>35</v>
      </c>
      <c r="G571" s="2" t="s">
        <v>36</v>
      </c>
      <c r="H571" s="2">
        <v>10998.18</v>
      </c>
      <c r="I571" s="3">
        <v>44963</v>
      </c>
      <c r="J571" s="2" t="s">
        <v>69</v>
      </c>
    </row>
    <row r="572" spans="1:10" ht="14.25" customHeight="1" x14ac:dyDescent="0.35">
      <c r="A572" s="2" t="s">
        <v>1174</v>
      </c>
      <c r="B572" s="2" t="s">
        <v>1175</v>
      </c>
      <c r="C572" s="2">
        <v>24</v>
      </c>
      <c r="D572" s="2" t="s">
        <v>39</v>
      </c>
      <c r="E572" s="2" t="s">
        <v>93</v>
      </c>
      <c r="F572" s="2" t="s">
        <v>55</v>
      </c>
      <c r="G572" s="2" t="s">
        <v>26</v>
      </c>
      <c r="H572" s="2">
        <v>4368.42</v>
      </c>
      <c r="I572" s="3">
        <v>45307</v>
      </c>
      <c r="J572" s="2" t="s">
        <v>21</v>
      </c>
    </row>
    <row r="573" spans="1:10" ht="14.25" customHeight="1" x14ac:dyDescent="0.35">
      <c r="A573" s="2" t="s">
        <v>1176</v>
      </c>
      <c r="B573" s="2" t="s">
        <v>1177</v>
      </c>
      <c r="C573" s="2">
        <v>45</v>
      </c>
      <c r="D573" s="2" t="s">
        <v>39</v>
      </c>
      <c r="E573" s="2" t="s">
        <v>64</v>
      </c>
      <c r="F573" s="2" t="s">
        <v>35</v>
      </c>
      <c r="G573" s="2" t="s">
        <v>15</v>
      </c>
      <c r="H573" s="2">
        <v>8529.75</v>
      </c>
      <c r="I573" s="3">
        <v>45145</v>
      </c>
      <c r="J573" s="2" t="s">
        <v>69</v>
      </c>
    </row>
    <row r="574" spans="1:10" ht="14.25" customHeight="1" x14ac:dyDescent="0.35">
      <c r="A574" s="2" t="s">
        <v>1178</v>
      </c>
      <c r="B574" s="2" t="s">
        <v>1179</v>
      </c>
      <c r="C574" s="2">
        <v>31</v>
      </c>
      <c r="D574" s="2" t="s">
        <v>12</v>
      </c>
      <c r="E574" s="2" t="s">
        <v>24</v>
      </c>
      <c r="F574" s="2" t="s">
        <v>55</v>
      </c>
      <c r="G574" s="2" t="s">
        <v>26</v>
      </c>
      <c r="H574" s="2">
        <v>4854.2700000000004</v>
      </c>
      <c r="I574" s="3">
        <v>45575</v>
      </c>
      <c r="J574" s="2" t="s">
        <v>16</v>
      </c>
    </row>
    <row r="575" spans="1:10" ht="14.25" customHeight="1" x14ac:dyDescent="0.35">
      <c r="A575" s="2" t="s">
        <v>1180</v>
      </c>
      <c r="B575" s="2" t="s">
        <v>1181</v>
      </c>
      <c r="C575" s="2">
        <v>48</v>
      </c>
      <c r="D575" s="2" t="s">
        <v>12</v>
      </c>
      <c r="E575" s="2" t="s">
        <v>29</v>
      </c>
      <c r="F575" s="2" t="s">
        <v>19</v>
      </c>
      <c r="G575" s="2" t="s">
        <v>30</v>
      </c>
      <c r="H575" s="2">
        <v>3620.63</v>
      </c>
      <c r="I575" s="3">
        <v>45172</v>
      </c>
      <c r="J575" s="2" t="s">
        <v>21</v>
      </c>
    </row>
    <row r="576" spans="1:10" ht="14.25" customHeight="1" x14ac:dyDescent="0.35">
      <c r="A576" s="2" t="s">
        <v>1182</v>
      </c>
      <c r="B576" s="2" t="s">
        <v>1183</v>
      </c>
      <c r="C576" s="2">
        <v>36</v>
      </c>
      <c r="D576" s="2" t="s">
        <v>12</v>
      </c>
      <c r="E576" s="2" t="s">
        <v>52</v>
      </c>
      <c r="F576" s="2" t="s">
        <v>25</v>
      </c>
      <c r="G576" s="2" t="s">
        <v>36</v>
      </c>
      <c r="H576" s="2">
        <v>19373.48</v>
      </c>
      <c r="I576" s="3">
        <v>45476</v>
      </c>
      <c r="J576" s="2" t="s">
        <v>16</v>
      </c>
    </row>
    <row r="577" spans="1:10" ht="14.25" customHeight="1" x14ac:dyDescent="0.35">
      <c r="A577" s="2" t="s">
        <v>1184</v>
      </c>
      <c r="B577" s="2" t="s">
        <v>1185</v>
      </c>
      <c r="C577" s="2">
        <v>64</v>
      </c>
      <c r="D577" s="2" t="s">
        <v>39</v>
      </c>
      <c r="E577" s="2" t="s">
        <v>13</v>
      </c>
      <c r="F577" s="2" t="s">
        <v>25</v>
      </c>
      <c r="G577" s="2" t="s">
        <v>26</v>
      </c>
      <c r="H577" s="2">
        <v>14017.66</v>
      </c>
      <c r="I577" s="3">
        <v>45177</v>
      </c>
      <c r="J577" s="2" t="s">
        <v>16</v>
      </c>
    </row>
    <row r="578" spans="1:10" ht="14.25" customHeight="1" x14ac:dyDescent="0.35">
      <c r="A578" s="2" t="s">
        <v>1186</v>
      </c>
      <c r="B578" s="2" t="s">
        <v>1187</v>
      </c>
      <c r="C578" s="2">
        <v>33</v>
      </c>
      <c r="D578" s="2" t="s">
        <v>12</v>
      </c>
      <c r="E578" s="2" t="s">
        <v>52</v>
      </c>
      <c r="F578" s="2" t="s">
        <v>35</v>
      </c>
      <c r="G578" s="2" t="s">
        <v>26</v>
      </c>
      <c r="H578" s="2">
        <v>4238.0600000000004</v>
      </c>
      <c r="I578" s="3">
        <v>45491</v>
      </c>
      <c r="J578" s="2" t="s">
        <v>16</v>
      </c>
    </row>
    <row r="579" spans="1:10" ht="14.25" customHeight="1" x14ac:dyDescent="0.35">
      <c r="A579" s="2" t="s">
        <v>1188</v>
      </c>
      <c r="B579" s="2" t="s">
        <v>1189</v>
      </c>
      <c r="C579" s="2">
        <v>22</v>
      </c>
      <c r="D579" s="2" t="s">
        <v>39</v>
      </c>
      <c r="E579" s="2" t="s">
        <v>13</v>
      </c>
      <c r="F579" s="2" t="s">
        <v>19</v>
      </c>
      <c r="G579" s="2" t="s">
        <v>20</v>
      </c>
      <c r="H579" s="2">
        <v>5702.78</v>
      </c>
      <c r="I579" s="3">
        <v>45272</v>
      </c>
      <c r="J579" s="2" t="s">
        <v>16</v>
      </c>
    </row>
    <row r="580" spans="1:10" ht="14.25" customHeight="1" x14ac:dyDescent="0.35">
      <c r="A580" s="2" t="s">
        <v>1190</v>
      </c>
      <c r="B580" s="2" t="s">
        <v>1191</v>
      </c>
      <c r="C580" s="2">
        <v>52</v>
      </c>
      <c r="D580" s="2" t="s">
        <v>12</v>
      </c>
      <c r="E580" s="2" t="s">
        <v>13</v>
      </c>
      <c r="F580" s="2" t="s">
        <v>19</v>
      </c>
      <c r="G580" s="2" t="s">
        <v>15</v>
      </c>
      <c r="H580" s="2">
        <v>11766.93</v>
      </c>
      <c r="I580" s="3">
        <v>45641</v>
      </c>
      <c r="J580" s="2" t="s">
        <v>16</v>
      </c>
    </row>
    <row r="581" spans="1:10" ht="14.25" customHeight="1" x14ac:dyDescent="0.35">
      <c r="A581" s="2" t="s">
        <v>1192</v>
      </c>
      <c r="B581" s="2" t="s">
        <v>1193</v>
      </c>
      <c r="C581" s="2">
        <v>29</v>
      </c>
      <c r="D581" s="2" t="s">
        <v>12</v>
      </c>
      <c r="E581" s="2" t="s">
        <v>52</v>
      </c>
      <c r="F581" s="2" t="s">
        <v>19</v>
      </c>
      <c r="G581" s="2" t="s">
        <v>15</v>
      </c>
      <c r="H581" s="2">
        <v>16664.25</v>
      </c>
      <c r="I581" s="3">
        <v>45398</v>
      </c>
      <c r="J581" s="2" t="s">
        <v>16</v>
      </c>
    </row>
    <row r="582" spans="1:10" ht="14.25" customHeight="1" x14ac:dyDescent="0.35">
      <c r="A582" s="2" t="s">
        <v>1194</v>
      </c>
      <c r="B582" s="2" t="s">
        <v>1195</v>
      </c>
      <c r="C582" s="2">
        <v>42</v>
      </c>
      <c r="D582" s="2" t="s">
        <v>39</v>
      </c>
      <c r="E582" s="2" t="s">
        <v>74</v>
      </c>
      <c r="F582" s="2" t="s">
        <v>49</v>
      </c>
      <c r="G582" s="2" t="s">
        <v>20</v>
      </c>
      <c r="H582" s="2">
        <v>11530.94</v>
      </c>
      <c r="I582" s="3">
        <v>45487</v>
      </c>
      <c r="J582" s="2" t="s">
        <v>16</v>
      </c>
    </row>
    <row r="583" spans="1:10" ht="14.25" customHeight="1" x14ac:dyDescent="0.35">
      <c r="A583" s="2" t="s">
        <v>1196</v>
      </c>
      <c r="B583" s="2" t="s">
        <v>1197</v>
      </c>
      <c r="C583" s="2">
        <v>38</v>
      </c>
      <c r="D583" s="2" t="s">
        <v>39</v>
      </c>
      <c r="E583" s="2" t="s">
        <v>74</v>
      </c>
      <c r="F583" s="2" t="s">
        <v>14</v>
      </c>
      <c r="G583" s="2" t="s">
        <v>20</v>
      </c>
      <c r="H583" s="2">
        <v>7785.56</v>
      </c>
      <c r="I583" s="3">
        <v>45048</v>
      </c>
      <c r="J583" s="2" t="s">
        <v>16</v>
      </c>
    </row>
    <row r="584" spans="1:10" ht="14.25" customHeight="1" x14ac:dyDescent="0.35">
      <c r="A584" s="2" t="s">
        <v>1198</v>
      </c>
      <c r="B584" s="2" t="s">
        <v>1199</v>
      </c>
      <c r="C584" s="2">
        <v>53</v>
      </c>
      <c r="D584" s="2" t="s">
        <v>12</v>
      </c>
      <c r="E584" s="2" t="s">
        <v>74</v>
      </c>
      <c r="F584" s="2" t="s">
        <v>55</v>
      </c>
      <c r="G584" s="2" t="s">
        <v>30</v>
      </c>
      <c r="H584" s="2">
        <v>30875.37</v>
      </c>
      <c r="I584" s="3">
        <v>45252</v>
      </c>
      <c r="J584" s="2" t="s">
        <v>21</v>
      </c>
    </row>
    <row r="585" spans="1:10" ht="14.25" customHeight="1" x14ac:dyDescent="0.35">
      <c r="A585" s="2" t="s">
        <v>1200</v>
      </c>
      <c r="B585" s="2" t="s">
        <v>1201</v>
      </c>
      <c r="C585" s="2">
        <v>40</v>
      </c>
      <c r="D585" s="2" t="s">
        <v>12</v>
      </c>
      <c r="E585" s="2" t="s">
        <v>93</v>
      </c>
      <c r="F585" s="2" t="s">
        <v>19</v>
      </c>
      <c r="G585" s="2" t="s">
        <v>36</v>
      </c>
      <c r="H585" s="2">
        <v>14878.56</v>
      </c>
      <c r="I585" s="3">
        <v>45454</v>
      </c>
      <c r="J585" s="2" t="s">
        <v>16</v>
      </c>
    </row>
    <row r="586" spans="1:10" ht="14.25" customHeight="1" x14ac:dyDescent="0.35">
      <c r="A586" s="2" t="s">
        <v>1202</v>
      </c>
      <c r="B586" s="2" t="s">
        <v>1203</v>
      </c>
      <c r="C586" s="2">
        <v>33</v>
      </c>
      <c r="D586" s="2" t="s">
        <v>12</v>
      </c>
      <c r="E586" s="2" t="s">
        <v>74</v>
      </c>
      <c r="F586" s="2" t="s">
        <v>19</v>
      </c>
      <c r="G586" s="2" t="s">
        <v>15</v>
      </c>
      <c r="H586" s="2">
        <v>1228.3699999999999</v>
      </c>
      <c r="I586" s="3">
        <v>45047</v>
      </c>
      <c r="J586" s="2" t="s">
        <v>16</v>
      </c>
    </row>
    <row r="587" spans="1:10" ht="14.25" customHeight="1" x14ac:dyDescent="0.35">
      <c r="A587" s="2" t="s">
        <v>1204</v>
      </c>
      <c r="B587" s="2" t="s">
        <v>1205</v>
      </c>
      <c r="C587" s="2">
        <v>56</v>
      </c>
      <c r="D587" s="2" t="s">
        <v>39</v>
      </c>
      <c r="E587" s="2" t="s">
        <v>13</v>
      </c>
      <c r="F587" s="2" t="s">
        <v>19</v>
      </c>
      <c r="G587" s="2" t="s">
        <v>20</v>
      </c>
      <c r="H587" s="2">
        <v>8167.6</v>
      </c>
      <c r="I587" s="3">
        <v>45065</v>
      </c>
      <c r="J587" s="2" t="s">
        <v>16</v>
      </c>
    </row>
    <row r="588" spans="1:10" ht="14.25" customHeight="1" x14ac:dyDescent="0.35">
      <c r="A588" s="2" t="s">
        <v>1206</v>
      </c>
      <c r="B588" s="2" t="s">
        <v>1207</v>
      </c>
      <c r="C588" s="2">
        <v>62</v>
      </c>
      <c r="D588" s="2" t="s">
        <v>39</v>
      </c>
      <c r="E588" s="2" t="s">
        <v>29</v>
      </c>
      <c r="F588" s="2" t="s">
        <v>25</v>
      </c>
      <c r="G588" s="2" t="s">
        <v>20</v>
      </c>
      <c r="H588" s="2">
        <v>5268.82</v>
      </c>
      <c r="I588" s="3">
        <v>45013</v>
      </c>
      <c r="J588" s="2" t="s">
        <v>16</v>
      </c>
    </row>
    <row r="589" spans="1:10" ht="14.25" customHeight="1" x14ac:dyDescent="0.35">
      <c r="A589" s="2" t="s">
        <v>1208</v>
      </c>
      <c r="B589" s="2" t="s">
        <v>1209</v>
      </c>
      <c r="C589" s="2">
        <v>59</v>
      </c>
      <c r="D589" s="2" t="s">
        <v>12</v>
      </c>
      <c r="E589" s="2" t="s">
        <v>42</v>
      </c>
      <c r="F589" s="2" t="s">
        <v>19</v>
      </c>
      <c r="G589" s="2" t="s">
        <v>36</v>
      </c>
      <c r="H589" s="2">
        <v>15844.31</v>
      </c>
      <c r="I589" s="3">
        <v>45056</v>
      </c>
      <c r="J589" s="2" t="s">
        <v>16</v>
      </c>
    </row>
    <row r="590" spans="1:10" ht="14.25" customHeight="1" x14ac:dyDescent="0.35">
      <c r="A590" s="2" t="s">
        <v>1210</v>
      </c>
      <c r="B590" s="2" t="s">
        <v>1211</v>
      </c>
      <c r="C590" s="2">
        <v>56</v>
      </c>
      <c r="D590" s="2" t="s">
        <v>12</v>
      </c>
      <c r="E590" s="2" t="s">
        <v>52</v>
      </c>
      <c r="F590" s="2" t="s">
        <v>55</v>
      </c>
      <c r="G590" s="2" t="s">
        <v>20</v>
      </c>
      <c r="H590" s="2">
        <v>456.91</v>
      </c>
      <c r="I590" s="3">
        <v>45178</v>
      </c>
      <c r="J590" s="2" t="s">
        <v>21</v>
      </c>
    </row>
    <row r="591" spans="1:10" ht="14.25" customHeight="1" x14ac:dyDescent="0.35">
      <c r="A591" s="2" t="s">
        <v>1212</v>
      </c>
      <c r="B591" s="2" t="s">
        <v>1213</v>
      </c>
      <c r="C591" s="2">
        <v>31</v>
      </c>
      <c r="D591" s="2" t="s">
        <v>39</v>
      </c>
      <c r="E591" s="2" t="s">
        <v>29</v>
      </c>
      <c r="F591" s="2" t="s">
        <v>19</v>
      </c>
      <c r="G591" s="2" t="s">
        <v>30</v>
      </c>
      <c r="H591" s="2">
        <v>5288.6</v>
      </c>
      <c r="I591" s="3">
        <v>45286</v>
      </c>
      <c r="J591" s="2" t="s">
        <v>16</v>
      </c>
    </row>
    <row r="592" spans="1:10" ht="14.25" customHeight="1" x14ac:dyDescent="0.35">
      <c r="A592" s="2" t="s">
        <v>1214</v>
      </c>
      <c r="B592" s="2" t="s">
        <v>1215</v>
      </c>
      <c r="C592" s="2">
        <v>48</v>
      </c>
      <c r="D592" s="2" t="s">
        <v>12</v>
      </c>
      <c r="E592" s="2" t="s">
        <v>42</v>
      </c>
      <c r="F592" s="2" t="s">
        <v>55</v>
      </c>
      <c r="G592" s="2" t="s">
        <v>36</v>
      </c>
      <c r="H592" s="2">
        <v>3831.31</v>
      </c>
      <c r="I592" s="3">
        <v>45356</v>
      </c>
      <c r="J592" s="2" t="s">
        <v>16</v>
      </c>
    </row>
    <row r="593" spans="1:10" ht="14.25" customHeight="1" x14ac:dyDescent="0.35">
      <c r="A593" s="2" t="s">
        <v>1216</v>
      </c>
      <c r="B593" s="2" t="s">
        <v>1217</v>
      </c>
      <c r="C593" s="2">
        <v>22</v>
      </c>
      <c r="D593" s="2" t="s">
        <v>39</v>
      </c>
      <c r="E593" s="2" t="s">
        <v>29</v>
      </c>
      <c r="F593" s="2" t="s">
        <v>49</v>
      </c>
      <c r="G593" s="2" t="s">
        <v>30</v>
      </c>
      <c r="H593" s="2">
        <v>1522.03</v>
      </c>
      <c r="I593" s="3">
        <v>44973</v>
      </c>
      <c r="J593" s="2" t="s">
        <v>16</v>
      </c>
    </row>
    <row r="594" spans="1:10" ht="14.25" customHeight="1" x14ac:dyDescent="0.35">
      <c r="A594" s="2" t="s">
        <v>1218</v>
      </c>
      <c r="B594" s="2" t="s">
        <v>1219</v>
      </c>
      <c r="C594" s="2">
        <v>52</v>
      </c>
      <c r="D594" s="2" t="s">
        <v>39</v>
      </c>
      <c r="E594" s="2" t="s">
        <v>93</v>
      </c>
      <c r="F594" s="2" t="s">
        <v>14</v>
      </c>
      <c r="G594" s="2" t="s">
        <v>26</v>
      </c>
      <c r="H594" s="2">
        <v>4761.09</v>
      </c>
      <c r="I594" s="3">
        <v>45517</v>
      </c>
      <c r="J594" s="2" t="s">
        <v>16</v>
      </c>
    </row>
    <row r="595" spans="1:10" ht="14.25" customHeight="1" x14ac:dyDescent="0.35">
      <c r="A595" s="2" t="s">
        <v>1220</v>
      </c>
      <c r="B595" s="2" t="s">
        <v>1221</v>
      </c>
      <c r="C595" s="2">
        <v>40</v>
      </c>
      <c r="D595" s="2" t="s">
        <v>39</v>
      </c>
      <c r="E595" s="2" t="s">
        <v>42</v>
      </c>
      <c r="F595" s="2" t="s">
        <v>25</v>
      </c>
      <c r="G595" s="2" t="s">
        <v>15</v>
      </c>
      <c r="H595" s="2">
        <v>11171.85</v>
      </c>
      <c r="I595" s="3">
        <v>45427</v>
      </c>
      <c r="J595" s="2" t="s">
        <v>69</v>
      </c>
    </row>
    <row r="596" spans="1:10" ht="14.25" customHeight="1" x14ac:dyDescent="0.35">
      <c r="A596" s="2" t="s">
        <v>1222</v>
      </c>
      <c r="B596" s="2" t="s">
        <v>1223</v>
      </c>
      <c r="C596" s="2">
        <v>46</v>
      </c>
      <c r="D596" s="2" t="s">
        <v>39</v>
      </c>
      <c r="E596" s="2" t="s">
        <v>24</v>
      </c>
      <c r="F596" s="2" t="s">
        <v>55</v>
      </c>
      <c r="G596" s="2" t="s">
        <v>20</v>
      </c>
      <c r="H596" s="2">
        <v>4489.12</v>
      </c>
      <c r="I596" s="3">
        <v>45351</v>
      </c>
      <c r="J596" s="2" t="s">
        <v>16</v>
      </c>
    </row>
    <row r="597" spans="1:10" ht="14.25" customHeight="1" x14ac:dyDescent="0.35">
      <c r="A597" s="2" t="s">
        <v>1224</v>
      </c>
      <c r="B597" s="2" t="s">
        <v>1225</v>
      </c>
      <c r="C597" s="2">
        <v>60</v>
      </c>
      <c r="D597" s="2" t="s">
        <v>39</v>
      </c>
      <c r="E597" s="2" t="s">
        <v>64</v>
      </c>
      <c r="F597" s="2" t="s">
        <v>35</v>
      </c>
      <c r="G597" s="2" t="s">
        <v>36</v>
      </c>
      <c r="H597" s="2">
        <v>8675.16</v>
      </c>
      <c r="I597" s="3">
        <v>45301</v>
      </c>
      <c r="J597" s="2" t="s">
        <v>16</v>
      </c>
    </row>
    <row r="598" spans="1:10" ht="14.25" customHeight="1" x14ac:dyDescent="0.35">
      <c r="A598" s="2" t="s">
        <v>1226</v>
      </c>
      <c r="B598" s="2" t="s">
        <v>1227</v>
      </c>
      <c r="C598" s="2">
        <v>28</v>
      </c>
      <c r="D598" s="2" t="s">
        <v>39</v>
      </c>
      <c r="E598" s="2" t="s">
        <v>74</v>
      </c>
      <c r="F598" s="2" t="s">
        <v>49</v>
      </c>
      <c r="G598" s="2" t="s">
        <v>30</v>
      </c>
      <c r="H598" s="2">
        <v>8984.7999999999993</v>
      </c>
      <c r="I598" s="3">
        <v>45657</v>
      </c>
      <c r="J598" s="2" t="s">
        <v>16</v>
      </c>
    </row>
    <row r="599" spans="1:10" ht="14.25" customHeight="1" x14ac:dyDescent="0.35">
      <c r="A599" s="2" t="s">
        <v>1228</v>
      </c>
      <c r="B599" s="2" t="s">
        <v>1229</v>
      </c>
      <c r="C599" s="2">
        <v>35</v>
      </c>
      <c r="D599" s="2" t="s">
        <v>12</v>
      </c>
      <c r="E599" s="2" t="s">
        <v>24</v>
      </c>
      <c r="F599" s="2" t="s">
        <v>14</v>
      </c>
      <c r="G599" s="2" t="s">
        <v>15</v>
      </c>
      <c r="H599" s="2">
        <v>8845.77</v>
      </c>
      <c r="I599" s="3">
        <v>45037</v>
      </c>
      <c r="J599" s="2" t="s">
        <v>21</v>
      </c>
    </row>
    <row r="600" spans="1:10" ht="14.25" customHeight="1" x14ac:dyDescent="0.35">
      <c r="A600" s="2" t="s">
        <v>1230</v>
      </c>
      <c r="B600" s="2" t="s">
        <v>1231</v>
      </c>
      <c r="C600" s="2">
        <v>64</v>
      </c>
      <c r="D600" s="2" t="s">
        <v>39</v>
      </c>
      <c r="E600" s="2" t="s">
        <v>93</v>
      </c>
      <c r="F600" s="2" t="s">
        <v>14</v>
      </c>
      <c r="G600" s="2" t="s">
        <v>15</v>
      </c>
      <c r="H600" s="2">
        <v>7540.27</v>
      </c>
      <c r="I600" s="3">
        <v>45153</v>
      </c>
      <c r="J600" s="2" t="s">
        <v>16</v>
      </c>
    </row>
    <row r="601" spans="1:10" ht="14.25" customHeight="1" x14ac:dyDescent="0.35">
      <c r="A601" s="2" t="s">
        <v>1232</v>
      </c>
      <c r="B601" s="2" t="s">
        <v>1233</v>
      </c>
      <c r="C601" s="2">
        <v>29</v>
      </c>
      <c r="D601" s="2" t="s">
        <v>39</v>
      </c>
      <c r="E601" s="2" t="s">
        <v>29</v>
      </c>
      <c r="F601" s="2" t="s">
        <v>14</v>
      </c>
      <c r="G601" s="2" t="s">
        <v>20</v>
      </c>
      <c r="H601" s="2">
        <v>1244.17</v>
      </c>
      <c r="I601" s="3">
        <v>44965</v>
      </c>
      <c r="J601" s="2" t="s">
        <v>16</v>
      </c>
    </row>
    <row r="602" spans="1:10" ht="14.25" customHeight="1" x14ac:dyDescent="0.35">
      <c r="A602" s="2" t="s">
        <v>1234</v>
      </c>
      <c r="B602" s="2" t="s">
        <v>1235</v>
      </c>
      <c r="C602" s="2">
        <v>26</v>
      </c>
      <c r="D602" s="2" t="s">
        <v>12</v>
      </c>
      <c r="E602" s="2" t="s">
        <v>13</v>
      </c>
      <c r="F602" s="2" t="s">
        <v>55</v>
      </c>
      <c r="G602" s="2" t="s">
        <v>15</v>
      </c>
      <c r="H602" s="2">
        <v>2464.84</v>
      </c>
      <c r="I602" s="3">
        <v>45061</v>
      </c>
      <c r="J602" s="2" t="s">
        <v>16</v>
      </c>
    </row>
    <row r="603" spans="1:10" ht="14.25" customHeight="1" x14ac:dyDescent="0.35">
      <c r="A603" s="2" t="s">
        <v>1236</v>
      </c>
      <c r="B603" s="2" t="s">
        <v>1237</v>
      </c>
      <c r="C603" s="2">
        <v>27</v>
      </c>
      <c r="D603" s="2" t="s">
        <v>39</v>
      </c>
      <c r="E603" s="2" t="s">
        <v>74</v>
      </c>
      <c r="F603" s="2" t="s">
        <v>49</v>
      </c>
      <c r="G603" s="2" t="s">
        <v>20</v>
      </c>
      <c r="H603" s="2">
        <v>16097.73</v>
      </c>
      <c r="I603" s="3">
        <v>45221</v>
      </c>
      <c r="J603" s="2" t="s">
        <v>16</v>
      </c>
    </row>
    <row r="604" spans="1:10" ht="14.25" customHeight="1" x14ac:dyDescent="0.35">
      <c r="A604" s="2" t="s">
        <v>1238</v>
      </c>
      <c r="B604" s="2" t="s">
        <v>1239</v>
      </c>
      <c r="C604" s="2">
        <v>61</v>
      </c>
      <c r="D604" s="2" t="s">
        <v>12</v>
      </c>
      <c r="E604" s="2" t="s">
        <v>24</v>
      </c>
      <c r="F604" s="2" t="s">
        <v>19</v>
      </c>
      <c r="G604" s="2" t="s">
        <v>26</v>
      </c>
      <c r="H604" s="2">
        <v>6978.89</v>
      </c>
      <c r="I604" s="3">
        <v>45536</v>
      </c>
      <c r="J604" s="2" t="s">
        <v>16</v>
      </c>
    </row>
    <row r="605" spans="1:10" ht="14.25" customHeight="1" x14ac:dyDescent="0.35">
      <c r="A605" s="2" t="s">
        <v>1240</v>
      </c>
      <c r="B605" s="2" t="s">
        <v>1241</v>
      </c>
      <c r="C605" s="2">
        <v>34</v>
      </c>
      <c r="D605" s="2" t="s">
        <v>39</v>
      </c>
      <c r="E605" s="2" t="s">
        <v>74</v>
      </c>
      <c r="F605" s="2" t="s">
        <v>35</v>
      </c>
      <c r="G605" s="2" t="s">
        <v>20</v>
      </c>
      <c r="H605" s="2">
        <v>12244.35</v>
      </c>
      <c r="I605" s="3">
        <v>44960</v>
      </c>
      <c r="J605" s="2" t="s">
        <v>16</v>
      </c>
    </row>
    <row r="606" spans="1:10" ht="14.25" customHeight="1" x14ac:dyDescent="0.35">
      <c r="A606" s="2" t="s">
        <v>1242</v>
      </c>
      <c r="B606" s="2" t="s">
        <v>1243</v>
      </c>
      <c r="C606" s="2">
        <v>55</v>
      </c>
      <c r="D606" s="2" t="s">
        <v>12</v>
      </c>
      <c r="E606" s="2" t="s">
        <v>42</v>
      </c>
      <c r="F606" s="2" t="s">
        <v>49</v>
      </c>
      <c r="G606" s="2" t="s">
        <v>30</v>
      </c>
      <c r="H606" s="2">
        <v>8437.59</v>
      </c>
      <c r="I606" s="3">
        <v>45354</v>
      </c>
      <c r="J606" s="2" t="s">
        <v>16</v>
      </c>
    </row>
    <row r="607" spans="1:10" ht="14.25" customHeight="1" x14ac:dyDescent="0.35">
      <c r="A607" s="2" t="s">
        <v>1244</v>
      </c>
      <c r="B607" s="2" t="s">
        <v>1245</v>
      </c>
      <c r="C607" s="2">
        <v>24</v>
      </c>
      <c r="D607" s="2" t="s">
        <v>12</v>
      </c>
      <c r="E607" s="2" t="s">
        <v>64</v>
      </c>
      <c r="F607" s="2" t="s">
        <v>49</v>
      </c>
      <c r="G607" s="2" t="s">
        <v>15</v>
      </c>
      <c r="H607" s="2">
        <v>394.59</v>
      </c>
      <c r="I607" s="3">
        <v>44994</v>
      </c>
      <c r="J607" s="2" t="s">
        <v>16</v>
      </c>
    </row>
    <row r="608" spans="1:10" ht="14.25" customHeight="1" x14ac:dyDescent="0.35">
      <c r="A608" s="2" t="s">
        <v>1246</v>
      </c>
      <c r="B608" s="2" t="s">
        <v>1247</v>
      </c>
      <c r="C608" s="2">
        <v>63</v>
      </c>
      <c r="D608" s="2" t="s">
        <v>39</v>
      </c>
      <c r="E608" s="2" t="s">
        <v>74</v>
      </c>
      <c r="F608" s="2" t="s">
        <v>49</v>
      </c>
      <c r="G608" s="2" t="s">
        <v>15</v>
      </c>
      <c r="H608" s="2">
        <v>15906.84</v>
      </c>
      <c r="I608" s="3">
        <v>45629</v>
      </c>
      <c r="J608" s="2" t="s">
        <v>69</v>
      </c>
    </row>
    <row r="609" spans="1:10" ht="14.25" customHeight="1" x14ac:dyDescent="0.35">
      <c r="A609" s="2" t="s">
        <v>1248</v>
      </c>
      <c r="B609" s="2" t="s">
        <v>1249</v>
      </c>
      <c r="C609" s="2">
        <v>30</v>
      </c>
      <c r="D609" s="2" t="s">
        <v>39</v>
      </c>
      <c r="E609" s="2" t="s">
        <v>29</v>
      </c>
      <c r="F609" s="2" t="s">
        <v>55</v>
      </c>
      <c r="G609" s="2" t="s">
        <v>15</v>
      </c>
      <c r="H609" s="2">
        <v>664.86</v>
      </c>
      <c r="I609" s="3">
        <v>45125</v>
      </c>
      <c r="J609" s="2" t="s">
        <v>21</v>
      </c>
    </row>
    <row r="610" spans="1:10" ht="14.25" customHeight="1" x14ac:dyDescent="0.35">
      <c r="A610" s="2" t="s">
        <v>1250</v>
      </c>
      <c r="B610" s="2" t="s">
        <v>1251</v>
      </c>
      <c r="C610" s="2">
        <v>57</v>
      </c>
      <c r="D610" s="2" t="s">
        <v>39</v>
      </c>
      <c r="E610" s="2" t="s">
        <v>29</v>
      </c>
      <c r="F610" s="2" t="s">
        <v>35</v>
      </c>
      <c r="G610" s="2" t="s">
        <v>20</v>
      </c>
      <c r="H610" s="2">
        <v>28677.62</v>
      </c>
      <c r="I610" s="3">
        <v>45486</v>
      </c>
      <c r="J610" s="2" t="s">
        <v>16</v>
      </c>
    </row>
    <row r="611" spans="1:10" ht="14.25" customHeight="1" x14ac:dyDescent="0.35">
      <c r="A611" s="2" t="s">
        <v>1252</v>
      </c>
      <c r="B611" s="2" t="s">
        <v>1253</v>
      </c>
      <c r="C611" s="2">
        <v>59</v>
      </c>
      <c r="D611" s="2" t="s">
        <v>39</v>
      </c>
      <c r="E611" s="2" t="s">
        <v>52</v>
      </c>
      <c r="F611" s="2" t="s">
        <v>55</v>
      </c>
      <c r="G611" s="2" t="s">
        <v>36</v>
      </c>
      <c r="H611" s="2">
        <v>2425.52</v>
      </c>
      <c r="I611" s="3">
        <v>45185</v>
      </c>
      <c r="J611" s="2" t="s">
        <v>16</v>
      </c>
    </row>
    <row r="612" spans="1:10" ht="14.25" customHeight="1" x14ac:dyDescent="0.35">
      <c r="A612" s="2" t="s">
        <v>1254</v>
      </c>
      <c r="B612" s="2" t="s">
        <v>1255</v>
      </c>
      <c r="C612" s="2">
        <v>26</v>
      </c>
      <c r="D612" s="2" t="s">
        <v>12</v>
      </c>
      <c r="E612" s="2" t="s">
        <v>52</v>
      </c>
      <c r="F612" s="2" t="s">
        <v>35</v>
      </c>
      <c r="G612" s="2" t="s">
        <v>20</v>
      </c>
      <c r="H612" s="2">
        <v>7182.72</v>
      </c>
      <c r="I612" s="3">
        <v>45651</v>
      </c>
      <c r="J612" s="2" t="s">
        <v>16</v>
      </c>
    </row>
    <row r="613" spans="1:10" ht="14.25" customHeight="1" x14ac:dyDescent="0.35">
      <c r="A613" s="2" t="s">
        <v>1256</v>
      </c>
      <c r="B613" s="2" t="s">
        <v>1257</v>
      </c>
      <c r="C613" s="2">
        <v>44</v>
      </c>
      <c r="D613" s="2" t="s">
        <v>12</v>
      </c>
      <c r="E613" s="2" t="s">
        <v>74</v>
      </c>
      <c r="F613" s="2" t="s">
        <v>35</v>
      </c>
      <c r="G613" s="2" t="s">
        <v>30</v>
      </c>
      <c r="H613" s="2">
        <v>657</v>
      </c>
      <c r="I613" s="3">
        <v>45600</v>
      </c>
      <c r="J613" s="2" t="s">
        <v>16</v>
      </c>
    </row>
    <row r="614" spans="1:10" ht="14.25" customHeight="1" x14ac:dyDescent="0.35">
      <c r="A614" s="2" t="s">
        <v>1258</v>
      </c>
      <c r="B614" s="2" t="s">
        <v>1259</v>
      </c>
      <c r="C614" s="2">
        <v>19</v>
      </c>
      <c r="D614" s="2" t="s">
        <v>12</v>
      </c>
      <c r="E614" s="2" t="s">
        <v>42</v>
      </c>
      <c r="F614" s="2" t="s">
        <v>55</v>
      </c>
      <c r="G614" s="2" t="s">
        <v>20</v>
      </c>
      <c r="H614" s="2">
        <v>22531.51</v>
      </c>
      <c r="I614" s="3">
        <v>45551</v>
      </c>
      <c r="J614" s="2" t="s">
        <v>16</v>
      </c>
    </row>
    <row r="615" spans="1:10" ht="14.25" customHeight="1" x14ac:dyDescent="0.35">
      <c r="A615" s="2" t="s">
        <v>1260</v>
      </c>
      <c r="B615" s="2" t="s">
        <v>1261</v>
      </c>
      <c r="C615" s="2">
        <v>22</v>
      </c>
      <c r="D615" s="2" t="s">
        <v>39</v>
      </c>
      <c r="E615" s="2" t="s">
        <v>42</v>
      </c>
      <c r="F615" s="2" t="s">
        <v>35</v>
      </c>
      <c r="G615" s="2" t="s">
        <v>15</v>
      </c>
      <c r="H615" s="2">
        <v>39090.400000000001</v>
      </c>
      <c r="I615" s="3">
        <v>45063</v>
      </c>
      <c r="J615" s="2" t="s">
        <v>16</v>
      </c>
    </row>
    <row r="616" spans="1:10" ht="14.25" customHeight="1" x14ac:dyDescent="0.35">
      <c r="A616" s="2" t="s">
        <v>1262</v>
      </c>
      <c r="B616" s="2" t="s">
        <v>1263</v>
      </c>
      <c r="C616" s="2">
        <v>46</v>
      </c>
      <c r="D616" s="2" t="s">
        <v>12</v>
      </c>
      <c r="E616" s="2" t="s">
        <v>13</v>
      </c>
      <c r="F616" s="2" t="s">
        <v>49</v>
      </c>
      <c r="G616" s="2" t="s">
        <v>26</v>
      </c>
      <c r="H616" s="2">
        <v>1581.67</v>
      </c>
      <c r="I616" s="3">
        <v>45307</v>
      </c>
      <c r="J616" s="2" t="s">
        <v>69</v>
      </c>
    </row>
    <row r="617" spans="1:10" ht="14.25" customHeight="1" x14ac:dyDescent="0.35">
      <c r="A617" s="2" t="s">
        <v>1264</v>
      </c>
      <c r="B617" s="2" t="s">
        <v>1265</v>
      </c>
      <c r="C617" s="2">
        <v>54</v>
      </c>
      <c r="D617" s="2" t="s">
        <v>39</v>
      </c>
      <c r="E617" s="2" t="s">
        <v>93</v>
      </c>
      <c r="F617" s="2" t="s">
        <v>55</v>
      </c>
      <c r="G617" s="2" t="s">
        <v>30</v>
      </c>
      <c r="H617" s="2">
        <v>3506.74</v>
      </c>
      <c r="I617" s="3">
        <v>45450</v>
      </c>
      <c r="J617" s="2" t="s">
        <v>21</v>
      </c>
    </row>
    <row r="618" spans="1:10" ht="14.25" customHeight="1" x14ac:dyDescent="0.35">
      <c r="A618" s="2" t="s">
        <v>1266</v>
      </c>
      <c r="B618" s="2" t="s">
        <v>1267</v>
      </c>
      <c r="C618" s="2">
        <v>55</v>
      </c>
      <c r="D618" s="2" t="s">
        <v>39</v>
      </c>
      <c r="E618" s="2" t="s">
        <v>93</v>
      </c>
      <c r="F618" s="2" t="s">
        <v>35</v>
      </c>
      <c r="G618" s="2" t="s">
        <v>26</v>
      </c>
      <c r="H618" s="2">
        <v>160.02000000000001</v>
      </c>
      <c r="I618" s="3">
        <v>45164</v>
      </c>
      <c r="J618" s="2" t="s">
        <v>16</v>
      </c>
    </row>
    <row r="619" spans="1:10" ht="14.25" customHeight="1" x14ac:dyDescent="0.35">
      <c r="A619" s="2" t="s">
        <v>1268</v>
      </c>
      <c r="B619" s="2" t="s">
        <v>1269</v>
      </c>
      <c r="C619" s="2">
        <v>36</v>
      </c>
      <c r="D619" s="2" t="s">
        <v>12</v>
      </c>
      <c r="E619" s="2" t="s">
        <v>24</v>
      </c>
      <c r="F619" s="2" t="s">
        <v>14</v>
      </c>
      <c r="G619" s="2" t="s">
        <v>30</v>
      </c>
      <c r="H619" s="2">
        <v>15463.01</v>
      </c>
      <c r="I619" s="3">
        <v>45210</v>
      </c>
      <c r="J619" s="2" t="s">
        <v>16</v>
      </c>
    </row>
    <row r="620" spans="1:10" ht="14.25" customHeight="1" x14ac:dyDescent="0.35">
      <c r="A620" s="2" t="s">
        <v>1270</v>
      </c>
      <c r="B620" s="2" t="s">
        <v>1271</v>
      </c>
      <c r="C620" s="2">
        <v>25</v>
      </c>
      <c r="D620" s="2" t="s">
        <v>39</v>
      </c>
      <c r="E620" s="2" t="s">
        <v>93</v>
      </c>
      <c r="F620" s="2" t="s">
        <v>55</v>
      </c>
      <c r="G620" s="2" t="s">
        <v>30</v>
      </c>
      <c r="H620" s="2">
        <v>3731.88</v>
      </c>
      <c r="I620" s="3">
        <v>45614</v>
      </c>
      <c r="J620" s="2" t="s">
        <v>21</v>
      </c>
    </row>
    <row r="621" spans="1:10" ht="14.25" customHeight="1" x14ac:dyDescent="0.35">
      <c r="A621" s="2" t="s">
        <v>1272</v>
      </c>
      <c r="B621" s="2" t="s">
        <v>1273</v>
      </c>
      <c r="C621" s="2">
        <v>62</v>
      </c>
      <c r="D621" s="2" t="s">
        <v>12</v>
      </c>
      <c r="E621" s="2" t="s">
        <v>64</v>
      </c>
      <c r="F621" s="2" t="s">
        <v>25</v>
      </c>
      <c r="G621" s="2" t="s">
        <v>15</v>
      </c>
      <c r="H621" s="2">
        <v>8887.67</v>
      </c>
      <c r="I621" s="3">
        <v>45384</v>
      </c>
      <c r="J621" s="2" t="s">
        <v>16</v>
      </c>
    </row>
    <row r="622" spans="1:10" ht="14.25" customHeight="1" x14ac:dyDescent="0.35">
      <c r="A622" s="2" t="s">
        <v>1274</v>
      </c>
      <c r="B622" s="2" t="s">
        <v>1275</v>
      </c>
      <c r="C622" s="2">
        <v>18</v>
      </c>
      <c r="D622" s="2" t="s">
        <v>39</v>
      </c>
      <c r="E622" s="2" t="s">
        <v>42</v>
      </c>
      <c r="F622" s="2" t="s">
        <v>55</v>
      </c>
      <c r="G622" s="2" t="s">
        <v>20</v>
      </c>
      <c r="H622" s="2">
        <v>400.08</v>
      </c>
      <c r="I622" s="3">
        <v>45513</v>
      </c>
      <c r="J622" s="2" t="s">
        <v>16</v>
      </c>
    </row>
    <row r="623" spans="1:10" ht="14.25" customHeight="1" x14ac:dyDescent="0.35">
      <c r="A623" s="2" t="s">
        <v>1276</v>
      </c>
      <c r="B623" s="2" t="s">
        <v>1277</v>
      </c>
      <c r="C623" s="2">
        <v>39</v>
      </c>
      <c r="D623" s="2" t="s">
        <v>12</v>
      </c>
      <c r="E623" s="2" t="s">
        <v>13</v>
      </c>
      <c r="F623" s="2" t="s">
        <v>55</v>
      </c>
      <c r="G623" s="2" t="s">
        <v>15</v>
      </c>
      <c r="H623" s="2">
        <v>12568.82</v>
      </c>
      <c r="I623" s="3">
        <v>45061</v>
      </c>
      <c r="J623" s="2" t="s">
        <v>16</v>
      </c>
    </row>
    <row r="624" spans="1:10" ht="14.25" customHeight="1" x14ac:dyDescent="0.35">
      <c r="A624" s="2" t="s">
        <v>1278</v>
      </c>
      <c r="B624" s="2" t="s">
        <v>1279</v>
      </c>
      <c r="C624" s="2">
        <v>34</v>
      </c>
      <c r="D624" s="2" t="s">
        <v>39</v>
      </c>
      <c r="E624" s="2" t="s">
        <v>52</v>
      </c>
      <c r="F624" s="2" t="s">
        <v>55</v>
      </c>
      <c r="G624" s="2" t="s">
        <v>15</v>
      </c>
      <c r="H624" s="2">
        <v>7537.55</v>
      </c>
      <c r="I624" s="3">
        <v>45008</v>
      </c>
      <c r="J624" s="2" t="s">
        <v>21</v>
      </c>
    </row>
    <row r="625" spans="1:10" ht="14.25" customHeight="1" x14ac:dyDescent="0.35">
      <c r="A625" s="2" t="s">
        <v>1280</v>
      </c>
      <c r="B625" s="2" t="s">
        <v>1281</v>
      </c>
      <c r="C625" s="2">
        <v>24</v>
      </c>
      <c r="D625" s="2" t="s">
        <v>12</v>
      </c>
      <c r="E625" s="2" t="s">
        <v>29</v>
      </c>
      <c r="F625" s="2" t="s">
        <v>35</v>
      </c>
      <c r="G625" s="2" t="s">
        <v>15</v>
      </c>
      <c r="H625" s="2">
        <v>12909.12</v>
      </c>
      <c r="I625" s="3">
        <v>45521</v>
      </c>
      <c r="J625" s="2" t="s">
        <v>16</v>
      </c>
    </row>
    <row r="626" spans="1:10" ht="14.25" customHeight="1" x14ac:dyDescent="0.35">
      <c r="A626" s="2" t="s">
        <v>1282</v>
      </c>
      <c r="B626" s="2" t="s">
        <v>1283</v>
      </c>
      <c r="C626" s="2">
        <v>42</v>
      </c>
      <c r="D626" s="2" t="s">
        <v>12</v>
      </c>
      <c r="E626" s="2" t="s">
        <v>93</v>
      </c>
      <c r="F626" s="2" t="s">
        <v>55</v>
      </c>
      <c r="G626" s="2" t="s">
        <v>26</v>
      </c>
      <c r="H626" s="2">
        <v>15585.75</v>
      </c>
      <c r="I626" s="3">
        <v>45580</v>
      </c>
      <c r="J626" s="2" t="s">
        <v>16</v>
      </c>
    </row>
    <row r="627" spans="1:10" ht="14.25" customHeight="1" x14ac:dyDescent="0.35">
      <c r="A627" s="2" t="s">
        <v>1284</v>
      </c>
      <c r="B627" s="2" t="s">
        <v>1285</v>
      </c>
      <c r="C627" s="2">
        <v>62</v>
      </c>
      <c r="D627" s="2" t="s">
        <v>39</v>
      </c>
      <c r="E627" s="2" t="s">
        <v>52</v>
      </c>
      <c r="F627" s="2" t="s">
        <v>25</v>
      </c>
      <c r="G627" s="2" t="s">
        <v>30</v>
      </c>
      <c r="H627" s="2">
        <v>934.79</v>
      </c>
      <c r="I627" s="3">
        <v>45135</v>
      </c>
      <c r="J627" s="2" t="s">
        <v>16</v>
      </c>
    </row>
    <row r="628" spans="1:10" ht="14.25" customHeight="1" x14ac:dyDescent="0.35">
      <c r="A628" s="2" t="s">
        <v>1286</v>
      </c>
      <c r="B628" s="2" t="s">
        <v>1287</v>
      </c>
      <c r="C628" s="2">
        <v>21</v>
      </c>
      <c r="D628" s="2" t="s">
        <v>39</v>
      </c>
      <c r="E628" s="2" t="s">
        <v>52</v>
      </c>
      <c r="F628" s="2" t="s">
        <v>19</v>
      </c>
      <c r="G628" s="2" t="s">
        <v>36</v>
      </c>
      <c r="H628" s="2">
        <v>8629.68</v>
      </c>
      <c r="I628" s="3">
        <v>45653</v>
      </c>
      <c r="J628" s="2" t="s">
        <v>16</v>
      </c>
    </row>
    <row r="629" spans="1:10" ht="14.25" customHeight="1" x14ac:dyDescent="0.35">
      <c r="A629" s="2" t="s">
        <v>1288</v>
      </c>
      <c r="B629" s="2" t="s">
        <v>1289</v>
      </c>
      <c r="C629" s="2">
        <v>53</v>
      </c>
      <c r="D629" s="2" t="s">
        <v>12</v>
      </c>
      <c r="E629" s="2" t="s">
        <v>74</v>
      </c>
      <c r="F629" s="2" t="s">
        <v>55</v>
      </c>
      <c r="G629" s="2" t="s">
        <v>20</v>
      </c>
      <c r="H629" s="2">
        <v>10496.62</v>
      </c>
      <c r="I629" s="3">
        <v>45329</v>
      </c>
      <c r="J629" s="2" t="s">
        <v>16</v>
      </c>
    </row>
    <row r="630" spans="1:10" ht="14.25" customHeight="1" x14ac:dyDescent="0.35">
      <c r="A630" s="2" t="s">
        <v>1290</v>
      </c>
      <c r="B630" s="2" t="s">
        <v>1291</v>
      </c>
      <c r="C630" s="2">
        <v>23</v>
      </c>
      <c r="D630" s="2" t="s">
        <v>39</v>
      </c>
      <c r="E630" s="2" t="s">
        <v>64</v>
      </c>
      <c r="F630" s="2" t="s">
        <v>14</v>
      </c>
      <c r="G630" s="2" t="s">
        <v>15</v>
      </c>
      <c r="H630" s="2">
        <v>7271.57</v>
      </c>
      <c r="I630" s="3">
        <v>45114</v>
      </c>
      <c r="J630" s="2" t="s">
        <v>16</v>
      </c>
    </row>
    <row r="631" spans="1:10" ht="14.25" customHeight="1" x14ac:dyDescent="0.35">
      <c r="A631" s="2" t="s">
        <v>1292</v>
      </c>
      <c r="B631" s="2" t="s">
        <v>1293</v>
      </c>
      <c r="C631" s="2">
        <v>48</v>
      </c>
      <c r="D631" s="2" t="s">
        <v>39</v>
      </c>
      <c r="E631" s="2" t="s">
        <v>13</v>
      </c>
      <c r="F631" s="2" t="s">
        <v>25</v>
      </c>
      <c r="G631" s="2" t="s">
        <v>30</v>
      </c>
      <c r="H631" s="2">
        <v>2013.94</v>
      </c>
      <c r="I631" s="3">
        <v>45419</v>
      </c>
      <c r="J631" s="2" t="s">
        <v>16</v>
      </c>
    </row>
    <row r="632" spans="1:10" ht="14.25" customHeight="1" x14ac:dyDescent="0.35">
      <c r="A632" s="2" t="s">
        <v>1294</v>
      </c>
      <c r="B632" s="2" t="s">
        <v>1295</v>
      </c>
      <c r="C632" s="2">
        <v>36</v>
      </c>
      <c r="D632" s="2" t="s">
        <v>39</v>
      </c>
      <c r="E632" s="2" t="s">
        <v>64</v>
      </c>
      <c r="F632" s="2" t="s">
        <v>19</v>
      </c>
      <c r="G632" s="2" t="s">
        <v>20</v>
      </c>
      <c r="H632" s="2">
        <v>15876.63</v>
      </c>
      <c r="I632" s="3">
        <v>45181</v>
      </c>
      <c r="J632" s="2" t="s">
        <v>16</v>
      </c>
    </row>
    <row r="633" spans="1:10" ht="14.25" customHeight="1" x14ac:dyDescent="0.35">
      <c r="A633" s="2" t="s">
        <v>1296</v>
      </c>
      <c r="B633" s="2" t="s">
        <v>1297</v>
      </c>
      <c r="C633" s="2">
        <v>61</v>
      </c>
      <c r="D633" s="2" t="s">
        <v>12</v>
      </c>
      <c r="E633" s="2" t="s">
        <v>74</v>
      </c>
      <c r="F633" s="2" t="s">
        <v>35</v>
      </c>
      <c r="G633" s="2" t="s">
        <v>36</v>
      </c>
      <c r="H633" s="2">
        <v>59749.33</v>
      </c>
      <c r="I633" s="3">
        <v>45249</v>
      </c>
      <c r="J633" s="2" t="s">
        <v>16</v>
      </c>
    </row>
    <row r="634" spans="1:10" ht="14.25" customHeight="1" x14ac:dyDescent="0.35">
      <c r="A634" s="2" t="s">
        <v>1298</v>
      </c>
      <c r="B634" s="2" t="s">
        <v>1299</v>
      </c>
      <c r="C634" s="2">
        <v>56</v>
      </c>
      <c r="D634" s="2" t="s">
        <v>12</v>
      </c>
      <c r="E634" s="2" t="s">
        <v>13</v>
      </c>
      <c r="F634" s="2" t="s">
        <v>55</v>
      </c>
      <c r="G634" s="2" t="s">
        <v>36</v>
      </c>
      <c r="H634" s="2">
        <v>34825.24</v>
      </c>
      <c r="I634" s="3">
        <v>45600</v>
      </c>
      <c r="J634" s="2" t="s">
        <v>16</v>
      </c>
    </row>
    <row r="635" spans="1:10" ht="14.25" customHeight="1" x14ac:dyDescent="0.35">
      <c r="A635" s="2" t="s">
        <v>1300</v>
      </c>
      <c r="B635" s="2" t="s">
        <v>1301</v>
      </c>
      <c r="C635" s="2">
        <v>44</v>
      </c>
      <c r="D635" s="2" t="s">
        <v>39</v>
      </c>
      <c r="E635" s="2" t="s">
        <v>13</v>
      </c>
      <c r="F635" s="2" t="s">
        <v>19</v>
      </c>
      <c r="G635" s="2" t="s">
        <v>15</v>
      </c>
      <c r="H635" s="2">
        <v>15029.61</v>
      </c>
      <c r="I635" s="3">
        <v>45351</v>
      </c>
      <c r="J635" s="2" t="s">
        <v>16</v>
      </c>
    </row>
    <row r="636" spans="1:10" ht="14.25" customHeight="1" x14ac:dyDescent="0.35">
      <c r="A636" s="2" t="s">
        <v>1302</v>
      </c>
      <c r="B636" s="2" t="s">
        <v>1303</v>
      </c>
      <c r="C636" s="2">
        <v>27</v>
      </c>
      <c r="D636" s="2" t="s">
        <v>39</v>
      </c>
      <c r="E636" s="2" t="s">
        <v>42</v>
      </c>
      <c r="F636" s="2" t="s">
        <v>14</v>
      </c>
      <c r="G636" s="2" t="s">
        <v>36</v>
      </c>
      <c r="H636" s="2">
        <v>5414.7</v>
      </c>
      <c r="I636" s="3">
        <v>45341</v>
      </c>
      <c r="J636" s="2" t="s">
        <v>16</v>
      </c>
    </row>
    <row r="637" spans="1:10" ht="14.25" customHeight="1" x14ac:dyDescent="0.35">
      <c r="A637" s="2" t="s">
        <v>1304</v>
      </c>
      <c r="B637" s="2" t="s">
        <v>1305</v>
      </c>
      <c r="C637" s="2">
        <v>43</v>
      </c>
      <c r="D637" s="2" t="s">
        <v>12</v>
      </c>
      <c r="E637" s="2" t="s">
        <v>64</v>
      </c>
      <c r="F637" s="2" t="s">
        <v>25</v>
      </c>
      <c r="G637" s="2" t="s">
        <v>36</v>
      </c>
      <c r="H637" s="2">
        <v>4114.34</v>
      </c>
      <c r="I637" s="3">
        <v>45093</v>
      </c>
      <c r="J637" s="2" t="s">
        <v>16</v>
      </c>
    </row>
    <row r="638" spans="1:10" ht="14.25" customHeight="1" x14ac:dyDescent="0.35">
      <c r="A638" s="2" t="s">
        <v>1306</v>
      </c>
      <c r="B638" s="2" t="s">
        <v>1307</v>
      </c>
      <c r="C638" s="2">
        <v>36</v>
      </c>
      <c r="D638" s="2" t="s">
        <v>39</v>
      </c>
      <c r="E638" s="2" t="s">
        <v>64</v>
      </c>
      <c r="F638" s="2" t="s">
        <v>25</v>
      </c>
      <c r="G638" s="2" t="s">
        <v>20</v>
      </c>
      <c r="H638" s="2">
        <v>710.08</v>
      </c>
      <c r="I638" s="3">
        <v>45516</v>
      </c>
      <c r="J638" s="2" t="s">
        <v>16</v>
      </c>
    </row>
    <row r="639" spans="1:10" ht="14.25" customHeight="1" x14ac:dyDescent="0.35">
      <c r="A639" s="2" t="s">
        <v>1308</v>
      </c>
      <c r="B639" s="2" t="s">
        <v>1309</v>
      </c>
      <c r="C639" s="2">
        <v>56</v>
      </c>
      <c r="D639" s="2" t="s">
        <v>12</v>
      </c>
      <c r="E639" s="2" t="s">
        <v>42</v>
      </c>
      <c r="F639" s="2" t="s">
        <v>35</v>
      </c>
      <c r="G639" s="2" t="s">
        <v>20</v>
      </c>
      <c r="H639" s="2">
        <v>5383.45</v>
      </c>
      <c r="I639" s="3">
        <v>45411</v>
      </c>
      <c r="J639" s="2" t="s">
        <v>16</v>
      </c>
    </row>
    <row r="640" spans="1:10" ht="14.25" customHeight="1" x14ac:dyDescent="0.35">
      <c r="A640" s="2" t="s">
        <v>1310</v>
      </c>
      <c r="B640" s="2" t="s">
        <v>1311</v>
      </c>
      <c r="C640" s="2">
        <v>20</v>
      </c>
      <c r="D640" s="2" t="s">
        <v>39</v>
      </c>
      <c r="E640" s="2" t="s">
        <v>24</v>
      </c>
      <c r="F640" s="2" t="s">
        <v>35</v>
      </c>
      <c r="G640" s="2" t="s">
        <v>15</v>
      </c>
      <c r="H640" s="2">
        <v>1696.6</v>
      </c>
      <c r="I640" s="3">
        <v>45362</v>
      </c>
      <c r="J640" s="2" t="s">
        <v>16</v>
      </c>
    </row>
    <row r="641" spans="1:10" ht="14.25" customHeight="1" x14ac:dyDescent="0.35">
      <c r="A641" s="2" t="s">
        <v>1312</v>
      </c>
      <c r="B641" s="2" t="s">
        <v>1313</v>
      </c>
      <c r="C641" s="2">
        <v>62</v>
      </c>
      <c r="D641" s="2" t="s">
        <v>39</v>
      </c>
      <c r="E641" s="2" t="s">
        <v>52</v>
      </c>
      <c r="F641" s="2" t="s">
        <v>35</v>
      </c>
      <c r="G641" s="2" t="s">
        <v>30</v>
      </c>
      <c r="H641" s="2">
        <v>2934.78</v>
      </c>
      <c r="I641" s="3">
        <v>45613</v>
      </c>
      <c r="J641" s="2" t="s">
        <v>16</v>
      </c>
    </row>
    <row r="642" spans="1:10" ht="14.25" customHeight="1" x14ac:dyDescent="0.35">
      <c r="A642" s="2" t="s">
        <v>1314</v>
      </c>
      <c r="B642" s="2" t="s">
        <v>1315</v>
      </c>
      <c r="C642" s="2">
        <v>30</v>
      </c>
      <c r="D642" s="2" t="s">
        <v>39</v>
      </c>
      <c r="E642" s="2" t="s">
        <v>74</v>
      </c>
      <c r="F642" s="2" t="s">
        <v>19</v>
      </c>
      <c r="G642" s="2" t="s">
        <v>15</v>
      </c>
      <c r="H642" s="2">
        <v>22245.759999999998</v>
      </c>
      <c r="I642" s="3">
        <v>45458</v>
      </c>
      <c r="J642" s="2" t="s">
        <v>16</v>
      </c>
    </row>
    <row r="643" spans="1:10" ht="14.25" customHeight="1" x14ac:dyDescent="0.35">
      <c r="A643" s="2" t="s">
        <v>1316</v>
      </c>
      <c r="B643" s="2" t="s">
        <v>1317</v>
      </c>
      <c r="C643" s="2">
        <v>45</v>
      </c>
      <c r="D643" s="2" t="s">
        <v>12</v>
      </c>
      <c r="E643" s="2" t="s">
        <v>64</v>
      </c>
      <c r="F643" s="2" t="s">
        <v>55</v>
      </c>
      <c r="G643" s="2" t="s">
        <v>26</v>
      </c>
      <c r="H643" s="2">
        <v>34585.82</v>
      </c>
      <c r="I643" s="3">
        <v>45534</v>
      </c>
      <c r="J643" s="2" t="s">
        <v>16</v>
      </c>
    </row>
    <row r="644" spans="1:10" ht="14.25" customHeight="1" x14ac:dyDescent="0.35">
      <c r="A644" s="2" t="s">
        <v>1318</v>
      </c>
      <c r="B644" s="2" t="s">
        <v>1319</v>
      </c>
      <c r="C644" s="2">
        <v>37</v>
      </c>
      <c r="D644" s="2" t="s">
        <v>12</v>
      </c>
      <c r="E644" s="2" t="s">
        <v>42</v>
      </c>
      <c r="F644" s="2" t="s">
        <v>49</v>
      </c>
      <c r="G644" s="2" t="s">
        <v>36</v>
      </c>
      <c r="H644" s="2">
        <v>29673.200000000001</v>
      </c>
      <c r="I644" s="3">
        <v>45407</v>
      </c>
      <c r="J644" s="2" t="s">
        <v>16</v>
      </c>
    </row>
    <row r="645" spans="1:10" ht="14.25" customHeight="1" x14ac:dyDescent="0.35">
      <c r="A645" s="2" t="s">
        <v>1320</v>
      </c>
      <c r="B645" s="2" t="s">
        <v>1321</v>
      </c>
      <c r="C645" s="2">
        <v>45</v>
      </c>
      <c r="D645" s="2" t="s">
        <v>12</v>
      </c>
      <c r="E645" s="2" t="s">
        <v>29</v>
      </c>
      <c r="F645" s="2" t="s">
        <v>25</v>
      </c>
      <c r="G645" s="2" t="s">
        <v>30</v>
      </c>
      <c r="H645" s="2">
        <v>2148.7199999999998</v>
      </c>
      <c r="I645" s="3">
        <v>45106</v>
      </c>
      <c r="J645" s="2" t="s">
        <v>21</v>
      </c>
    </row>
    <row r="646" spans="1:10" ht="14.25" customHeight="1" x14ac:dyDescent="0.35">
      <c r="A646" s="2" t="s">
        <v>1322</v>
      </c>
      <c r="B646" s="2" t="s">
        <v>1323</v>
      </c>
      <c r="C646" s="2">
        <v>25</v>
      </c>
      <c r="D646" s="2" t="s">
        <v>12</v>
      </c>
      <c r="E646" s="2" t="s">
        <v>24</v>
      </c>
      <c r="F646" s="2" t="s">
        <v>49</v>
      </c>
      <c r="G646" s="2" t="s">
        <v>20</v>
      </c>
      <c r="H646" s="2">
        <v>23115.67</v>
      </c>
      <c r="I646" s="3">
        <v>45533</v>
      </c>
      <c r="J646" s="2" t="s">
        <v>16</v>
      </c>
    </row>
    <row r="647" spans="1:10" ht="14.25" customHeight="1" x14ac:dyDescent="0.35">
      <c r="A647" s="2" t="s">
        <v>1324</v>
      </c>
      <c r="B647" s="2" t="s">
        <v>1325</v>
      </c>
      <c r="C647" s="2">
        <v>58</v>
      </c>
      <c r="D647" s="2" t="s">
        <v>39</v>
      </c>
      <c r="E647" s="2" t="s">
        <v>13</v>
      </c>
      <c r="F647" s="2" t="s">
        <v>25</v>
      </c>
      <c r="G647" s="2" t="s">
        <v>26</v>
      </c>
      <c r="H647" s="2">
        <v>1525.75</v>
      </c>
      <c r="I647" s="3">
        <v>44997</v>
      </c>
      <c r="J647" s="2" t="s">
        <v>16</v>
      </c>
    </row>
    <row r="648" spans="1:10" ht="14.25" customHeight="1" x14ac:dyDescent="0.35">
      <c r="A648" s="2" t="s">
        <v>1326</v>
      </c>
      <c r="B648" s="2" t="s">
        <v>1327</v>
      </c>
      <c r="C648" s="2">
        <v>56</v>
      </c>
      <c r="D648" s="2" t="s">
        <v>39</v>
      </c>
      <c r="E648" s="2" t="s">
        <v>93</v>
      </c>
      <c r="F648" s="2" t="s">
        <v>35</v>
      </c>
      <c r="G648" s="2" t="s">
        <v>26</v>
      </c>
      <c r="H648" s="2">
        <v>7085.86</v>
      </c>
      <c r="I648" s="3">
        <v>45628</v>
      </c>
      <c r="J648" s="2" t="s">
        <v>16</v>
      </c>
    </row>
    <row r="649" spans="1:10" ht="14.25" customHeight="1" x14ac:dyDescent="0.35">
      <c r="A649" s="2" t="s">
        <v>1328</v>
      </c>
      <c r="B649" s="2" t="s">
        <v>1329</v>
      </c>
      <c r="C649" s="2">
        <v>18</v>
      </c>
      <c r="D649" s="2" t="s">
        <v>12</v>
      </c>
      <c r="E649" s="2" t="s">
        <v>29</v>
      </c>
      <c r="F649" s="2" t="s">
        <v>55</v>
      </c>
      <c r="G649" s="2" t="s">
        <v>36</v>
      </c>
      <c r="H649" s="2">
        <v>10318.790000000001</v>
      </c>
      <c r="I649" s="3">
        <v>45367</v>
      </c>
      <c r="J649" s="2" t="s">
        <v>16</v>
      </c>
    </row>
    <row r="650" spans="1:10" ht="14.25" customHeight="1" x14ac:dyDescent="0.35">
      <c r="A650" s="2" t="s">
        <v>1330</v>
      </c>
      <c r="B650" s="2" t="s">
        <v>1331</v>
      </c>
      <c r="C650" s="2">
        <v>20</v>
      </c>
      <c r="D650" s="2" t="s">
        <v>39</v>
      </c>
      <c r="E650" s="2" t="s">
        <v>42</v>
      </c>
      <c r="F650" s="2" t="s">
        <v>55</v>
      </c>
      <c r="G650" s="2" t="s">
        <v>20</v>
      </c>
      <c r="H650" s="2">
        <v>6207.65</v>
      </c>
      <c r="I650" s="3">
        <v>45570</v>
      </c>
      <c r="J650" s="2" t="s">
        <v>16</v>
      </c>
    </row>
    <row r="651" spans="1:10" ht="14.25" customHeight="1" x14ac:dyDescent="0.35">
      <c r="A651" s="2" t="s">
        <v>1332</v>
      </c>
      <c r="B651" s="2" t="s">
        <v>1333</v>
      </c>
      <c r="C651" s="2">
        <v>30</v>
      </c>
      <c r="D651" s="2" t="s">
        <v>39</v>
      </c>
      <c r="E651" s="2" t="s">
        <v>93</v>
      </c>
      <c r="F651" s="2" t="s">
        <v>25</v>
      </c>
      <c r="G651" s="2" t="s">
        <v>30</v>
      </c>
      <c r="H651" s="2">
        <v>30331.73</v>
      </c>
      <c r="I651" s="3">
        <v>45065</v>
      </c>
      <c r="J651" s="2" t="s">
        <v>16</v>
      </c>
    </row>
    <row r="652" spans="1:10" ht="14.25" customHeight="1" x14ac:dyDescent="0.35">
      <c r="A652" s="2" t="s">
        <v>1334</v>
      </c>
      <c r="B652" s="2" t="s">
        <v>1335</v>
      </c>
      <c r="C652" s="2">
        <v>45</v>
      </c>
      <c r="D652" s="2" t="s">
        <v>12</v>
      </c>
      <c r="E652" s="2" t="s">
        <v>52</v>
      </c>
      <c r="F652" s="2" t="s">
        <v>19</v>
      </c>
      <c r="G652" s="2" t="s">
        <v>20</v>
      </c>
      <c r="H652" s="2">
        <v>4052.84</v>
      </c>
      <c r="I652" s="3">
        <v>45028</v>
      </c>
      <c r="J652" s="2" t="s">
        <v>16</v>
      </c>
    </row>
    <row r="653" spans="1:10" ht="14.25" customHeight="1" x14ac:dyDescent="0.35">
      <c r="A653" s="2" t="s">
        <v>1336</v>
      </c>
      <c r="B653" s="2" t="s">
        <v>1337</v>
      </c>
      <c r="C653" s="2">
        <v>42</v>
      </c>
      <c r="D653" s="2" t="s">
        <v>39</v>
      </c>
      <c r="E653" s="2" t="s">
        <v>74</v>
      </c>
      <c r="F653" s="2" t="s">
        <v>35</v>
      </c>
      <c r="G653" s="2" t="s">
        <v>36</v>
      </c>
      <c r="H653" s="2">
        <v>7494.59</v>
      </c>
      <c r="I653" s="3">
        <v>45394</v>
      </c>
      <c r="J653" s="2" t="s">
        <v>16</v>
      </c>
    </row>
    <row r="654" spans="1:10" ht="14.25" customHeight="1" x14ac:dyDescent="0.35">
      <c r="A654" s="2" t="s">
        <v>1338</v>
      </c>
      <c r="B654" s="2" t="s">
        <v>1339</v>
      </c>
      <c r="C654" s="2">
        <v>50</v>
      </c>
      <c r="D654" s="2" t="s">
        <v>39</v>
      </c>
      <c r="E654" s="2" t="s">
        <v>93</v>
      </c>
      <c r="F654" s="2" t="s">
        <v>55</v>
      </c>
      <c r="G654" s="2" t="s">
        <v>26</v>
      </c>
      <c r="H654" s="2">
        <v>784.48</v>
      </c>
      <c r="I654" s="3">
        <v>45209</v>
      </c>
      <c r="J654" s="2" t="s">
        <v>16</v>
      </c>
    </row>
    <row r="655" spans="1:10" ht="14.25" customHeight="1" x14ac:dyDescent="0.35">
      <c r="A655" s="2" t="s">
        <v>1340</v>
      </c>
      <c r="B655" s="2" t="s">
        <v>1341</v>
      </c>
      <c r="C655" s="2">
        <v>55</v>
      </c>
      <c r="D655" s="2" t="s">
        <v>12</v>
      </c>
      <c r="E655" s="2" t="s">
        <v>24</v>
      </c>
      <c r="F655" s="2" t="s">
        <v>55</v>
      </c>
      <c r="G655" s="2" t="s">
        <v>36</v>
      </c>
      <c r="H655" s="2">
        <v>19120.62</v>
      </c>
      <c r="I655" s="3">
        <v>44955</v>
      </c>
      <c r="J655" s="2" t="s">
        <v>16</v>
      </c>
    </row>
    <row r="656" spans="1:10" ht="14.25" customHeight="1" x14ac:dyDescent="0.35">
      <c r="A656" s="2" t="s">
        <v>1342</v>
      </c>
      <c r="B656" s="2" t="s">
        <v>1343</v>
      </c>
      <c r="C656" s="2">
        <v>23</v>
      </c>
      <c r="D656" s="2" t="s">
        <v>39</v>
      </c>
      <c r="E656" s="2" t="s">
        <v>52</v>
      </c>
      <c r="F656" s="2" t="s">
        <v>14</v>
      </c>
      <c r="G656" s="2" t="s">
        <v>15</v>
      </c>
      <c r="H656" s="2">
        <v>5333.5</v>
      </c>
      <c r="I656" s="3">
        <v>44944</v>
      </c>
      <c r="J656" s="2" t="s">
        <v>16</v>
      </c>
    </row>
    <row r="657" spans="1:10" ht="14.25" customHeight="1" x14ac:dyDescent="0.35">
      <c r="A657" s="2" t="s">
        <v>1344</v>
      </c>
      <c r="B657" s="2" t="s">
        <v>1345</v>
      </c>
      <c r="C657" s="2">
        <v>61</v>
      </c>
      <c r="D657" s="2" t="s">
        <v>39</v>
      </c>
      <c r="E657" s="2" t="s">
        <v>93</v>
      </c>
      <c r="F657" s="2" t="s">
        <v>55</v>
      </c>
      <c r="G657" s="2" t="s">
        <v>26</v>
      </c>
      <c r="H657" s="2">
        <v>12057.48</v>
      </c>
      <c r="I657" s="3">
        <v>45613</v>
      </c>
      <c r="J657" s="2" t="s">
        <v>16</v>
      </c>
    </row>
    <row r="658" spans="1:10" ht="14.25" customHeight="1" x14ac:dyDescent="0.35">
      <c r="A658" s="2" t="s">
        <v>1346</v>
      </c>
      <c r="B658" s="2" t="s">
        <v>1347</v>
      </c>
      <c r="C658" s="2">
        <v>62</v>
      </c>
      <c r="D658" s="2" t="s">
        <v>39</v>
      </c>
      <c r="E658" s="2" t="s">
        <v>13</v>
      </c>
      <c r="F658" s="2" t="s">
        <v>14</v>
      </c>
      <c r="G658" s="2" t="s">
        <v>36</v>
      </c>
      <c r="H658" s="2">
        <v>11464.77</v>
      </c>
      <c r="I658" s="3">
        <v>45434</v>
      </c>
      <c r="J658" s="2" t="s">
        <v>16</v>
      </c>
    </row>
    <row r="659" spans="1:10" ht="14.25" customHeight="1" x14ac:dyDescent="0.35">
      <c r="A659" s="2" t="s">
        <v>1348</v>
      </c>
      <c r="B659" s="2" t="s">
        <v>1349</v>
      </c>
      <c r="C659" s="2">
        <v>49</v>
      </c>
      <c r="D659" s="2" t="s">
        <v>12</v>
      </c>
      <c r="E659" s="2" t="s">
        <v>13</v>
      </c>
      <c r="F659" s="2" t="s">
        <v>55</v>
      </c>
      <c r="G659" s="2" t="s">
        <v>30</v>
      </c>
      <c r="H659" s="2">
        <v>11278.23</v>
      </c>
      <c r="I659" s="3">
        <v>45527</v>
      </c>
      <c r="J659" s="2" t="s">
        <v>16</v>
      </c>
    </row>
    <row r="660" spans="1:10" ht="14.25" customHeight="1" x14ac:dyDescent="0.35">
      <c r="A660" s="2" t="s">
        <v>1350</v>
      </c>
      <c r="B660" s="2" t="s">
        <v>1351</v>
      </c>
      <c r="C660" s="2">
        <v>62</v>
      </c>
      <c r="D660" s="2" t="s">
        <v>12</v>
      </c>
      <c r="E660" s="2" t="s">
        <v>24</v>
      </c>
      <c r="F660" s="2" t="s">
        <v>55</v>
      </c>
      <c r="G660" s="2" t="s">
        <v>30</v>
      </c>
      <c r="H660" s="2">
        <v>7071.21</v>
      </c>
      <c r="I660" s="3">
        <v>44946</v>
      </c>
      <c r="J660" s="2" t="s">
        <v>16</v>
      </c>
    </row>
    <row r="661" spans="1:10" ht="14.25" customHeight="1" x14ac:dyDescent="0.35">
      <c r="A661" s="2" t="s">
        <v>1352</v>
      </c>
      <c r="B661" s="2" t="s">
        <v>1353</v>
      </c>
      <c r="C661" s="2">
        <v>64</v>
      </c>
      <c r="D661" s="2" t="s">
        <v>39</v>
      </c>
      <c r="E661" s="2" t="s">
        <v>13</v>
      </c>
      <c r="F661" s="2" t="s">
        <v>19</v>
      </c>
      <c r="G661" s="2" t="s">
        <v>30</v>
      </c>
      <c r="H661" s="2">
        <v>3250.64</v>
      </c>
      <c r="I661" s="3">
        <v>45252</v>
      </c>
      <c r="J661" s="2" t="s">
        <v>16</v>
      </c>
    </row>
    <row r="662" spans="1:10" ht="14.25" customHeight="1" x14ac:dyDescent="0.35">
      <c r="A662" s="2" t="s">
        <v>1354</v>
      </c>
      <c r="B662" s="2" t="s">
        <v>1355</v>
      </c>
      <c r="C662" s="2">
        <v>38</v>
      </c>
      <c r="D662" s="2" t="s">
        <v>39</v>
      </c>
      <c r="E662" s="2" t="s">
        <v>13</v>
      </c>
      <c r="F662" s="2" t="s">
        <v>19</v>
      </c>
      <c r="G662" s="2" t="s">
        <v>15</v>
      </c>
      <c r="H662" s="2">
        <v>9810.81</v>
      </c>
      <c r="I662" s="3">
        <v>45282</v>
      </c>
      <c r="J662" s="2" t="s">
        <v>16</v>
      </c>
    </row>
    <row r="663" spans="1:10" ht="14.25" customHeight="1" x14ac:dyDescent="0.35">
      <c r="A663" s="2" t="s">
        <v>1356</v>
      </c>
      <c r="B663" s="2" t="s">
        <v>1357</v>
      </c>
      <c r="C663" s="2">
        <v>33</v>
      </c>
      <c r="D663" s="2" t="s">
        <v>39</v>
      </c>
      <c r="E663" s="2" t="s">
        <v>42</v>
      </c>
      <c r="F663" s="2" t="s">
        <v>35</v>
      </c>
      <c r="G663" s="2" t="s">
        <v>20</v>
      </c>
      <c r="H663" s="2">
        <v>32646.97</v>
      </c>
      <c r="I663" s="3">
        <v>45359</v>
      </c>
      <c r="J663" s="2" t="s">
        <v>16</v>
      </c>
    </row>
    <row r="664" spans="1:10" ht="14.25" customHeight="1" x14ac:dyDescent="0.35">
      <c r="A664" s="2" t="s">
        <v>1358</v>
      </c>
      <c r="B664" s="2" t="s">
        <v>1359</v>
      </c>
      <c r="C664" s="2">
        <v>38</v>
      </c>
      <c r="D664" s="2" t="s">
        <v>12</v>
      </c>
      <c r="E664" s="2" t="s">
        <v>13</v>
      </c>
      <c r="F664" s="2" t="s">
        <v>55</v>
      </c>
      <c r="G664" s="2" t="s">
        <v>30</v>
      </c>
      <c r="H664" s="2">
        <v>17954.62</v>
      </c>
      <c r="I664" s="3">
        <v>45325</v>
      </c>
      <c r="J664" s="2" t="s">
        <v>16</v>
      </c>
    </row>
    <row r="665" spans="1:10" ht="14.25" customHeight="1" x14ac:dyDescent="0.35">
      <c r="A665" s="2" t="s">
        <v>1360</v>
      </c>
      <c r="B665" s="2" t="s">
        <v>1361</v>
      </c>
      <c r="C665" s="2">
        <v>28</v>
      </c>
      <c r="D665" s="2" t="s">
        <v>12</v>
      </c>
      <c r="E665" s="2" t="s">
        <v>29</v>
      </c>
      <c r="F665" s="2" t="s">
        <v>35</v>
      </c>
      <c r="G665" s="2" t="s">
        <v>15</v>
      </c>
      <c r="H665" s="2">
        <v>1151.51</v>
      </c>
      <c r="I665" s="3">
        <v>44944</v>
      </c>
      <c r="J665" s="2" t="s">
        <v>16</v>
      </c>
    </row>
    <row r="666" spans="1:10" ht="14.25" customHeight="1" x14ac:dyDescent="0.35">
      <c r="A666" s="2" t="s">
        <v>1362</v>
      </c>
      <c r="B666" s="2" t="s">
        <v>1363</v>
      </c>
      <c r="C666" s="2">
        <v>54</v>
      </c>
      <c r="D666" s="2" t="s">
        <v>12</v>
      </c>
      <c r="E666" s="2" t="s">
        <v>13</v>
      </c>
      <c r="F666" s="2" t="s">
        <v>35</v>
      </c>
      <c r="G666" s="2" t="s">
        <v>30</v>
      </c>
      <c r="H666" s="2">
        <v>234.6</v>
      </c>
      <c r="I666" s="3">
        <v>45476</v>
      </c>
      <c r="J666" s="2" t="s">
        <v>16</v>
      </c>
    </row>
    <row r="667" spans="1:10" ht="14.25" customHeight="1" x14ac:dyDescent="0.35">
      <c r="A667" s="2" t="s">
        <v>1364</v>
      </c>
      <c r="B667" s="2" t="s">
        <v>1365</v>
      </c>
      <c r="C667" s="2">
        <v>53</v>
      </c>
      <c r="D667" s="2" t="s">
        <v>39</v>
      </c>
      <c r="E667" s="2" t="s">
        <v>29</v>
      </c>
      <c r="F667" s="2" t="s">
        <v>35</v>
      </c>
      <c r="G667" s="2" t="s">
        <v>15</v>
      </c>
      <c r="H667" s="2">
        <v>6910.92</v>
      </c>
      <c r="I667" s="3">
        <v>45302</v>
      </c>
      <c r="J667" s="2" t="s">
        <v>16</v>
      </c>
    </row>
    <row r="668" spans="1:10" ht="14.25" customHeight="1" x14ac:dyDescent="0.35">
      <c r="A668" s="2" t="s">
        <v>1366</v>
      </c>
      <c r="B668" s="2" t="s">
        <v>1367</v>
      </c>
      <c r="C668" s="2">
        <v>52</v>
      </c>
      <c r="D668" s="2" t="s">
        <v>39</v>
      </c>
      <c r="E668" s="2" t="s">
        <v>42</v>
      </c>
      <c r="F668" s="2" t="s">
        <v>35</v>
      </c>
      <c r="G668" s="2" t="s">
        <v>30</v>
      </c>
      <c r="H668" s="2">
        <v>14953.48</v>
      </c>
      <c r="I668" s="3">
        <v>45527</v>
      </c>
      <c r="J668" s="2" t="s">
        <v>16</v>
      </c>
    </row>
    <row r="669" spans="1:10" ht="14.25" customHeight="1" x14ac:dyDescent="0.35">
      <c r="A669" s="2" t="s">
        <v>1368</v>
      </c>
      <c r="B669" s="2" t="s">
        <v>1369</v>
      </c>
      <c r="C669" s="2">
        <v>36</v>
      </c>
      <c r="D669" s="2" t="s">
        <v>39</v>
      </c>
      <c r="E669" s="2" t="s">
        <v>13</v>
      </c>
      <c r="F669" s="2" t="s">
        <v>25</v>
      </c>
      <c r="G669" s="2" t="s">
        <v>20</v>
      </c>
      <c r="H669" s="2">
        <v>3767.36</v>
      </c>
      <c r="I669" s="3">
        <v>45266</v>
      </c>
      <c r="J669" s="2" t="s">
        <v>16</v>
      </c>
    </row>
    <row r="670" spans="1:10" ht="14.25" customHeight="1" x14ac:dyDescent="0.35">
      <c r="A670" s="2" t="s">
        <v>1370</v>
      </c>
      <c r="B670" s="2" t="s">
        <v>1371</v>
      </c>
      <c r="C670" s="2">
        <v>37</v>
      </c>
      <c r="D670" s="2" t="s">
        <v>39</v>
      </c>
      <c r="E670" s="2" t="s">
        <v>24</v>
      </c>
      <c r="F670" s="2" t="s">
        <v>25</v>
      </c>
      <c r="G670" s="2" t="s">
        <v>36</v>
      </c>
      <c r="H670" s="2">
        <v>12081.09</v>
      </c>
      <c r="I670" s="3">
        <v>45076</v>
      </c>
      <c r="J670" s="2" t="s">
        <v>16</v>
      </c>
    </row>
    <row r="671" spans="1:10" ht="14.25" customHeight="1" x14ac:dyDescent="0.35">
      <c r="A671" s="2" t="s">
        <v>1372</v>
      </c>
      <c r="B671" s="2" t="s">
        <v>1373</v>
      </c>
      <c r="C671" s="2">
        <v>35</v>
      </c>
      <c r="D671" s="2" t="s">
        <v>39</v>
      </c>
      <c r="E671" s="2" t="s">
        <v>52</v>
      </c>
      <c r="F671" s="2" t="s">
        <v>55</v>
      </c>
      <c r="G671" s="2" t="s">
        <v>30</v>
      </c>
      <c r="H671" s="2">
        <v>26870.9</v>
      </c>
      <c r="I671" s="3">
        <v>45642</v>
      </c>
      <c r="J671" s="2" t="s">
        <v>16</v>
      </c>
    </row>
    <row r="672" spans="1:10" ht="14.25" customHeight="1" x14ac:dyDescent="0.35">
      <c r="A672" s="2" t="s">
        <v>1374</v>
      </c>
      <c r="B672" s="2" t="s">
        <v>1375</v>
      </c>
      <c r="C672" s="2">
        <v>64</v>
      </c>
      <c r="D672" s="2" t="s">
        <v>12</v>
      </c>
      <c r="E672" s="2" t="s">
        <v>24</v>
      </c>
      <c r="F672" s="2" t="s">
        <v>25</v>
      </c>
      <c r="G672" s="2" t="s">
        <v>36</v>
      </c>
      <c r="H672" s="2">
        <v>6143.07</v>
      </c>
      <c r="I672" s="3">
        <v>45159</v>
      </c>
      <c r="J672" s="2" t="s">
        <v>16</v>
      </c>
    </row>
    <row r="673" spans="1:10" ht="14.25" customHeight="1" x14ac:dyDescent="0.35">
      <c r="A673" s="2" t="s">
        <v>1376</v>
      </c>
      <c r="B673" s="2" t="s">
        <v>1377</v>
      </c>
      <c r="C673" s="2">
        <v>58</v>
      </c>
      <c r="D673" s="2" t="s">
        <v>39</v>
      </c>
      <c r="E673" s="2" t="s">
        <v>52</v>
      </c>
      <c r="F673" s="2" t="s">
        <v>55</v>
      </c>
      <c r="G673" s="2" t="s">
        <v>30</v>
      </c>
      <c r="H673" s="2">
        <v>2799.25</v>
      </c>
      <c r="I673" s="3">
        <v>45030</v>
      </c>
      <c r="J673" s="2" t="s">
        <v>16</v>
      </c>
    </row>
    <row r="674" spans="1:10" ht="14.25" customHeight="1" x14ac:dyDescent="0.35">
      <c r="A674" s="2" t="s">
        <v>1378</v>
      </c>
      <c r="B674" s="2" t="s">
        <v>1379</v>
      </c>
      <c r="C674" s="2">
        <v>31</v>
      </c>
      <c r="D674" s="2" t="s">
        <v>39</v>
      </c>
      <c r="E674" s="2" t="s">
        <v>64</v>
      </c>
      <c r="F674" s="2" t="s">
        <v>19</v>
      </c>
      <c r="G674" s="2" t="s">
        <v>20</v>
      </c>
      <c r="H674" s="2">
        <v>24980.87</v>
      </c>
      <c r="I674" s="3">
        <v>45549</v>
      </c>
      <c r="J674" s="2" t="s">
        <v>16</v>
      </c>
    </row>
    <row r="675" spans="1:10" ht="14.25" customHeight="1" x14ac:dyDescent="0.35">
      <c r="A675" s="2" t="s">
        <v>1380</v>
      </c>
      <c r="B675" s="2" t="s">
        <v>1381</v>
      </c>
      <c r="C675" s="2">
        <v>32</v>
      </c>
      <c r="D675" s="2" t="s">
        <v>39</v>
      </c>
      <c r="E675" s="2" t="s">
        <v>52</v>
      </c>
      <c r="F675" s="2" t="s">
        <v>49</v>
      </c>
      <c r="G675" s="2" t="s">
        <v>36</v>
      </c>
      <c r="H675" s="2">
        <v>6391.59</v>
      </c>
      <c r="I675" s="3">
        <v>45147</v>
      </c>
      <c r="J675" s="2" t="s">
        <v>69</v>
      </c>
    </row>
    <row r="676" spans="1:10" ht="14.25" customHeight="1" x14ac:dyDescent="0.35">
      <c r="A676" s="2" t="s">
        <v>1382</v>
      </c>
      <c r="B676" s="2" t="s">
        <v>1383</v>
      </c>
      <c r="C676" s="2">
        <v>48</v>
      </c>
      <c r="D676" s="2" t="s">
        <v>12</v>
      </c>
      <c r="E676" s="2" t="s">
        <v>74</v>
      </c>
      <c r="F676" s="2" t="s">
        <v>14</v>
      </c>
      <c r="G676" s="2" t="s">
        <v>15</v>
      </c>
      <c r="H676" s="2">
        <v>5239.7700000000004</v>
      </c>
      <c r="I676" s="3">
        <v>44952</v>
      </c>
      <c r="J676" s="2" t="s">
        <v>16</v>
      </c>
    </row>
    <row r="677" spans="1:10" ht="14.25" customHeight="1" x14ac:dyDescent="0.35">
      <c r="A677" s="2" t="s">
        <v>1384</v>
      </c>
      <c r="B677" s="2" t="s">
        <v>1385</v>
      </c>
      <c r="C677" s="2">
        <v>18</v>
      </c>
      <c r="D677" s="2" t="s">
        <v>39</v>
      </c>
      <c r="E677" s="2" t="s">
        <v>74</v>
      </c>
      <c r="F677" s="2" t="s">
        <v>25</v>
      </c>
      <c r="G677" s="2" t="s">
        <v>30</v>
      </c>
      <c r="H677" s="2">
        <v>4359.68</v>
      </c>
      <c r="I677" s="3">
        <v>44990</v>
      </c>
      <c r="J677" s="2" t="s">
        <v>16</v>
      </c>
    </row>
    <row r="678" spans="1:10" ht="14.25" customHeight="1" x14ac:dyDescent="0.35">
      <c r="A678" s="2" t="s">
        <v>1386</v>
      </c>
      <c r="B678" s="2" t="s">
        <v>1387</v>
      </c>
      <c r="C678" s="2">
        <v>20</v>
      </c>
      <c r="D678" s="2" t="s">
        <v>12</v>
      </c>
      <c r="E678" s="2" t="s">
        <v>74</v>
      </c>
      <c r="F678" s="2" t="s">
        <v>25</v>
      </c>
      <c r="G678" s="2" t="s">
        <v>30</v>
      </c>
      <c r="H678" s="2">
        <v>5499.42</v>
      </c>
      <c r="I678" s="3">
        <v>45180</v>
      </c>
      <c r="J678" s="2" t="s">
        <v>16</v>
      </c>
    </row>
    <row r="679" spans="1:10" ht="14.25" customHeight="1" x14ac:dyDescent="0.35">
      <c r="A679" s="2" t="s">
        <v>1388</v>
      </c>
      <c r="B679" s="2" t="s">
        <v>1389</v>
      </c>
      <c r="C679" s="2">
        <v>33</v>
      </c>
      <c r="D679" s="2" t="s">
        <v>12</v>
      </c>
      <c r="E679" s="2" t="s">
        <v>42</v>
      </c>
      <c r="F679" s="2" t="s">
        <v>19</v>
      </c>
      <c r="G679" s="2" t="s">
        <v>15</v>
      </c>
      <c r="H679" s="2">
        <v>11198.09</v>
      </c>
      <c r="I679" s="3">
        <v>45175</v>
      </c>
      <c r="J679" s="2" t="s">
        <v>16</v>
      </c>
    </row>
    <row r="680" spans="1:10" ht="14.25" customHeight="1" x14ac:dyDescent="0.35">
      <c r="A680" s="2" t="s">
        <v>1390</v>
      </c>
      <c r="B680" s="2" t="s">
        <v>1391</v>
      </c>
      <c r="C680" s="2">
        <v>40</v>
      </c>
      <c r="D680" s="2" t="s">
        <v>12</v>
      </c>
      <c r="E680" s="2" t="s">
        <v>24</v>
      </c>
      <c r="F680" s="2" t="s">
        <v>25</v>
      </c>
      <c r="G680" s="2" t="s">
        <v>20</v>
      </c>
      <c r="H680" s="2">
        <v>5686.66</v>
      </c>
      <c r="I680" s="3">
        <v>45057</v>
      </c>
      <c r="J680" s="2" t="s">
        <v>16</v>
      </c>
    </row>
    <row r="681" spans="1:10" ht="14.25" customHeight="1" x14ac:dyDescent="0.35">
      <c r="A681" s="2" t="s">
        <v>1392</v>
      </c>
      <c r="B681" s="2" t="s">
        <v>1393</v>
      </c>
      <c r="C681" s="2">
        <v>28</v>
      </c>
      <c r="D681" s="2" t="s">
        <v>12</v>
      </c>
      <c r="E681" s="2" t="s">
        <v>52</v>
      </c>
      <c r="F681" s="2" t="s">
        <v>55</v>
      </c>
      <c r="G681" s="2" t="s">
        <v>26</v>
      </c>
      <c r="H681" s="2">
        <v>3918.93</v>
      </c>
      <c r="I681" s="3">
        <v>44956</v>
      </c>
      <c r="J681" s="2" t="s">
        <v>16</v>
      </c>
    </row>
    <row r="682" spans="1:10" ht="14.25" customHeight="1" x14ac:dyDescent="0.35">
      <c r="A682" s="2" t="s">
        <v>1394</v>
      </c>
      <c r="B682" s="2" t="s">
        <v>1395</v>
      </c>
      <c r="C682" s="2">
        <v>29</v>
      </c>
      <c r="D682" s="2" t="s">
        <v>12</v>
      </c>
      <c r="E682" s="2" t="s">
        <v>24</v>
      </c>
      <c r="F682" s="2" t="s">
        <v>55</v>
      </c>
      <c r="G682" s="2" t="s">
        <v>30</v>
      </c>
      <c r="H682" s="2">
        <v>13611.63</v>
      </c>
      <c r="I682" s="3">
        <v>44936</v>
      </c>
      <c r="J682" s="2" t="s">
        <v>16</v>
      </c>
    </row>
    <row r="683" spans="1:10" ht="14.25" customHeight="1" x14ac:dyDescent="0.35">
      <c r="A683" s="2" t="s">
        <v>1396</v>
      </c>
      <c r="B683" s="2" t="s">
        <v>1397</v>
      </c>
      <c r="C683" s="2">
        <v>27</v>
      </c>
      <c r="D683" s="2" t="s">
        <v>39</v>
      </c>
      <c r="E683" s="2" t="s">
        <v>29</v>
      </c>
      <c r="F683" s="2" t="s">
        <v>49</v>
      </c>
      <c r="G683" s="2" t="s">
        <v>15</v>
      </c>
      <c r="H683" s="2">
        <v>2268.65</v>
      </c>
      <c r="I683" s="3">
        <v>45015</v>
      </c>
      <c r="J683" s="2" t="s">
        <v>16</v>
      </c>
    </row>
    <row r="684" spans="1:10" ht="14.25" customHeight="1" x14ac:dyDescent="0.35">
      <c r="A684" s="2" t="s">
        <v>1398</v>
      </c>
      <c r="B684" s="2" t="s">
        <v>1399</v>
      </c>
      <c r="C684" s="2">
        <v>49</v>
      </c>
      <c r="D684" s="2" t="s">
        <v>39</v>
      </c>
      <c r="E684" s="2" t="s">
        <v>74</v>
      </c>
      <c r="F684" s="2" t="s">
        <v>49</v>
      </c>
      <c r="G684" s="2" t="s">
        <v>26</v>
      </c>
      <c r="H684" s="2">
        <v>2255.64</v>
      </c>
      <c r="I684" s="3">
        <v>45356</v>
      </c>
      <c r="J684" s="2" t="s">
        <v>16</v>
      </c>
    </row>
    <row r="685" spans="1:10" ht="14.25" customHeight="1" x14ac:dyDescent="0.35">
      <c r="A685" s="2" t="s">
        <v>1400</v>
      </c>
      <c r="B685" s="2" t="s">
        <v>1401</v>
      </c>
      <c r="C685" s="2">
        <v>33</v>
      </c>
      <c r="D685" s="2" t="s">
        <v>12</v>
      </c>
      <c r="E685" s="2" t="s">
        <v>64</v>
      </c>
      <c r="F685" s="2" t="s">
        <v>49</v>
      </c>
      <c r="G685" s="2" t="s">
        <v>30</v>
      </c>
      <c r="H685" s="2">
        <v>11921.61</v>
      </c>
      <c r="I685" s="3">
        <v>45073</v>
      </c>
      <c r="J685" s="2" t="s">
        <v>16</v>
      </c>
    </row>
    <row r="686" spans="1:10" ht="14.25" customHeight="1" x14ac:dyDescent="0.35">
      <c r="A686" s="2" t="s">
        <v>1402</v>
      </c>
      <c r="B686" s="2" t="s">
        <v>1403</v>
      </c>
      <c r="C686" s="2">
        <v>25</v>
      </c>
      <c r="D686" s="2" t="s">
        <v>12</v>
      </c>
      <c r="E686" s="2" t="s">
        <v>42</v>
      </c>
      <c r="F686" s="2" t="s">
        <v>55</v>
      </c>
      <c r="G686" s="2" t="s">
        <v>36</v>
      </c>
      <c r="H686" s="2">
        <v>20152.02</v>
      </c>
      <c r="I686" s="3">
        <v>45053</v>
      </c>
      <c r="J686" s="2" t="s">
        <v>16</v>
      </c>
    </row>
    <row r="687" spans="1:10" ht="14.25" customHeight="1" x14ac:dyDescent="0.35">
      <c r="A687" s="2" t="s">
        <v>1404</v>
      </c>
      <c r="B687" s="2" t="s">
        <v>1405</v>
      </c>
      <c r="C687" s="2">
        <v>55</v>
      </c>
      <c r="D687" s="2" t="s">
        <v>12</v>
      </c>
      <c r="E687" s="2" t="s">
        <v>64</v>
      </c>
      <c r="F687" s="2" t="s">
        <v>35</v>
      </c>
      <c r="G687" s="2" t="s">
        <v>15</v>
      </c>
      <c r="H687" s="2">
        <v>2760.31</v>
      </c>
      <c r="I687" s="3">
        <v>45624</v>
      </c>
      <c r="J687" s="2" t="s">
        <v>16</v>
      </c>
    </row>
    <row r="688" spans="1:10" ht="14.25" customHeight="1" x14ac:dyDescent="0.35">
      <c r="A688" s="2" t="s">
        <v>1406</v>
      </c>
      <c r="B688" s="2" t="s">
        <v>1407</v>
      </c>
      <c r="C688" s="2">
        <v>29</v>
      </c>
      <c r="D688" s="2" t="s">
        <v>39</v>
      </c>
      <c r="E688" s="2" t="s">
        <v>52</v>
      </c>
      <c r="F688" s="2" t="s">
        <v>35</v>
      </c>
      <c r="G688" s="2" t="s">
        <v>36</v>
      </c>
      <c r="H688" s="2">
        <v>2121.11</v>
      </c>
      <c r="I688" s="3">
        <v>45050</v>
      </c>
      <c r="J688" s="2" t="s">
        <v>16</v>
      </c>
    </row>
    <row r="689" spans="1:10" ht="14.25" customHeight="1" x14ac:dyDescent="0.35">
      <c r="A689" s="2" t="s">
        <v>1408</v>
      </c>
      <c r="B689" s="2" t="s">
        <v>1409</v>
      </c>
      <c r="C689" s="2">
        <v>41</v>
      </c>
      <c r="D689" s="2" t="s">
        <v>39</v>
      </c>
      <c r="E689" s="2" t="s">
        <v>13</v>
      </c>
      <c r="F689" s="2" t="s">
        <v>49</v>
      </c>
      <c r="G689" s="2" t="s">
        <v>20</v>
      </c>
      <c r="H689" s="2">
        <v>11095.9</v>
      </c>
      <c r="I689" s="3">
        <v>45545</v>
      </c>
      <c r="J689" s="2" t="s">
        <v>16</v>
      </c>
    </row>
    <row r="690" spans="1:10" ht="14.25" customHeight="1" x14ac:dyDescent="0.35">
      <c r="A690" s="2" t="s">
        <v>1410</v>
      </c>
      <c r="B690" s="2" t="s">
        <v>1411</v>
      </c>
      <c r="C690" s="2">
        <v>45</v>
      </c>
      <c r="D690" s="2" t="s">
        <v>12</v>
      </c>
      <c r="E690" s="2" t="s">
        <v>64</v>
      </c>
      <c r="F690" s="2" t="s">
        <v>49</v>
      </c>
      <c r="G690" s="2" t="s">
        <v>26</v>
      </c>
      <c r="H690" s="2">
        <v>9696.98</v>
      </c>
      <c r="I690" s="3">
        <v>45267</v>
      </c>
      <c r="J690" s="2" t="s">
        <v>16</v>
      </c>
    </row>
    <row r="691" spans="1:10" ht="14.25" customHeight="1" x14ac:dyDescent="0.35">
      <c r="A691" s="2" t="s">
        <v>1412</v>
      </c>
      <c r="B691" s="2" t="s">
        <v>1413</v>
      </c>
      <c r="C691" s="2">
        <v>25</v>
      </c>
      <c r="D691" s="2" t="s">
        <v>39</v>
      </c>
      <c r="E691" s="2" t="s">
        <v>13</v>
      </c>
      <c r="F691" s="2" t="s">
        <v>55</v>
      </c>
      <c r="G691" s="2" t="s">
        <v>15</v>
      </c>
      <c r="H691" s="2">
        <v>5928.54</v>
      </c>
      <c r="I691" s="3">
        <v>45444</v>
      </c>
      <c r="J691" s="2" t="s">
        <v>16</v>
      </c>
    </row>
    <row r="692" spans="1:10" ht="14.25" customHeight="1" x14ac:dyDescent="0.35">
      <c r="A692" s="2" t="s">
        <v>1414</v>
      </c>
      <c r="B692" s="2" t="s">
        <v>1415</v>
      </c>
      <c r="C692" s="2">
        <v>45</v>
      </c>
      <c r="D692" s="2" t="s">
        <v>39</v>
      </c>
      <c r="E692" s="2" t="s">
        <v>42</v>
      </c>
      <c r="F692" s="2" t="s">
        <v>19</v>
      </c>
      <c r="G692" s="2" t="s">
        <v>30</v>
      </c>
      <c r="H692" s="2">
        <v>1007.72</v>
      </c>
      <c r="I692" s="3">
        <v>44977</v>
      </c>
      <c r="J692" s="2" t="s">
        <v>16</v>
      </c>
    </row>
    <row r="693" spans="1:10" ht="14.25" customHeight="1" x14ac:dyDescent="0.35">
      <c r="A693" s="2" t="s">
        <v>1416</v>
      </c>
      <c r="B693" s="2" t="s">
        <v>1417</v>
      </c>
      <c r="C693" s="2">
        <v>53</v>
      </c>
      <c r="D693" s="2" t="s">
        <v>12</v>
      </c>
      <c r="E693" s="2" t="s">
        <v>64</v>
      </c>
      <c r="F693" s="2" t="s">
        <v>25</v>
      </c>
      <c r="G693" s="2" t="s">
        <v>30</v>
      </c>
      <c r="H693" s="2">
        <v>962.75</v>
      </c>
      <c r="I693" s="3">
        <v>45324</v>
      </c>
      <c r="J693" s="2" t="s">
        <v>16</v>
      </c>
    </row>
    <row r="694" spans="1:10" ht="14.25" customHeight="1" x14ac:dyDescent="0.35">
      <c r="A694" s="2" t="s">
        <v>1418</v>
      </c>
      <c r="B694" s="2" t="s">
        <v>1419</v>
      </c>
      <c r="C694" s="2">
        <v>43</v>
      </c>
      <c r="D694" s="2" t="s">
        <v>12</v>
      </c>
      <c r="E694" s="2" t="s">
        <v>64</v>
      </c>
      <c r="F694" s="2" t="s">
        <v>14</v>
      </c>
      <c r="G694" s="2" t="s">
        <v>26</v>
      </c>
      <c r="H694" s="2">
        <v>15021.17</v>
      </c>
      <c r="I694" s="3">
        <v>45240</v>
      </c>
      <c r="J694" s="2" t="s">
        <v>16</v>
      </c>
    </row>
    <row r="695" spans="1:10" ht="14.25" customHeight="1" x14ac:dyDescent="0.35">
      <c r="A695" s="2" t="s">
        <v>1420</v>
      </c>
      <c r="B695" s="2" t="s">
        <v>1421</v>
      </c>
      <c r="C695" s="2">
        <v>25</v>
      </c>
      <c r="D695" s="2" t="s">
        <v>39</v>
      </c>
      <c r="E695" s="2" t="s">
        <v>93</v>
      </c>
      <c r="F695" s="2" t="s">
        <v>35</v>
      </c>
      <c r="G695" s="2" t="s">
        <v>36</v>
      </c>
      <c r="H695" s="2">
        <v>6010.59</v>
      </c>
      <c r="I695" s="3">
        <v>45574</v>
      </c>
      <c r="J695" s="2" t="s">
        <v>16</v>
      </c>
    </row>
    <row r="696" spans="1:10" ht="14.25" customHeight="1" x14ac:dyDescent="0.35">
      <c r="A696" s="2" t="s">
        <v>1422</v>
      </c>
      <c r="B696" s="2" t="s">
        <v>1423</v>
      </c>
      <c r="C696" s="2">
        <v>45</v>
      </c>
      <c r="D696" s="2" t="s">
        <v>39</v>
      </c>
      <c r="E696" s="2" t="s">
        <v>42</v>
      </c>
      <c r="F696" s="2" t="s">
        <v>35</v>
      </c>
      <c r="G696" s="2" t="s">
        <v>36</v>
      </c>
      <c r="H696" s="2">
        <v>19516.96</v>
      </c>
      <c r="I696" s="3">
        <v>45440</v>
      </c>
      <c r="J696" s="2" t="s">
        <v>16</v>
      </c>
    </row>
    <row r="697" spans="1:10" ht="14.25" customHeight="1" x14ac:dyDescent="0.35">
      <c r="A697" s="2" t="s">
        <v>1424</v>
      </c>
      <c r="B697" s="2" t="s">
        <v>1425</v>
      </c>
      <c r="C697" s="2">
        <v>45</v>
      </c>
      <c r="D697" s="2" t="s">
        <v>39</v>
      </c>
      <c r="E697" s="2" t="s">
        <v>42</v>
      </c>
      <c r="F697" s="2" t="s">
        <v>55</v>
      </c>
      <c r="G697" s="2" t="s">
        <v>15</v>
      </c>
      <c r="H697" s="2">
        <v>8550.4</v>
      </c>
      <c r="I697" s="3">
        <v>45428</v>
      </c>
      <c r="J697" s="2" t="s">
        <v>16</v>
      </c>
    </row>
    <row r="698" spans="1:10" ht="14.25" customHeight="1" x14ac:dyDescent="0.35">
      <c r="A698" s="2" t="s">
        <v>1426</v>
      </c>
      <c r="B698" s="2" t="s">
        <v>1427</v>
      </c>
      <c r="C698" s="2">
        <v>54</v>
      </c>
      <c r="D698" s="2" t="s">
        <v>12</v>
      </c>
      <c r="E698" s="2" t="s">
        <v>74</v>
      </c>
      <c r="F698" s="2" t="s">
        <v>55</v>
      </c>
      <c r="G698" s="2" t="s">
        <v>15</v>
      </c>
      <c r="H698" s="2">
        <v>9642.69</v>
      </c>
      <c r="I698" s="3">
        <v>45456</v>
      </c>
      <c r="J698" s="2" t="s">
        <v>16</v>
      </c>
    </row>
    <row r="699" spans="1:10" ht="14.25" customHeight="1" x14ac:dyDescent="0.35">
      <c r="A699" s="2" t="s">
        <v>1428</v>
      </c>
      <c r="B699" s="2" t="s">
        <v>1429</v>
      </c>
      <c r="C699" s="2">
        <v>58</v>
      </c>
      <c r="D699" s="2" t="s">
        <v>12</v>
      </c>
      <c r="E699" s="2" t="s">
        <v>52</v>
      </c>
      <c r="F699" s="2" t="s">
        <v>14</v>
      </c>
      <c r="G699" s="2" t="s">
        <v>36</v>
      </c>
      <c r="H699" s="2">
        <v>27210.51</v>
      </c>
      <c r="I699" s="3">
        <v>45623</v>
      </c>
      <c r="J699" s="2" t="s">
        <v>16</v>
      </c>
    </row>
    <row r="700" spans="1:10" ht="14.25" customHeight="1" x14ac:dyDescent="0.35">
      <c r="A700" s="2" t="s">
        <v>1430</v>
      </c>
      <c r="B700" s="2" t="s">
        <v>1431</v>
      </c>
      <c r="C700" s="2">
        <v>53</v>
      </c>
      <c r="D700" s="2" t="s">
        <v>12</v>
      </c>
      <c r="E700" s="2" t="s">
        <v>64</v>
      </c>
      <c r="F700" s="2" t="s">
        <v>14</v>
      </c>
      <c r="G700" s="2" t="s">
        <v>15</v>
      </c>
      <c r="H700" s="2">
        <v>1798.64</v>
      </c>
      <c r="I700" s="3">
        <v>45345</v>
      </c>
      <c r="J700" s="2" t="s">
        <v>16</v>
      </c>
    </row>
    <row r="701" spans="1:10" ht="14.25" customHeight="1" x14ac:dyDescent="0.35">
      <c r="A701" s="2" t="s">
        <v>1432</v>
      </c>
      <c r="B701" s="2" t="s">
        <v>1433</v>
      </c>
      <c r="C701" s="2">
        <v>44</v>
      </c>
      <c r="D701" s="2" t="s">
        <v>39</v>
      </c>
      <c r="E701" s="2" t="s">
        <v>24</v>
      </c>
      <c r="F701" s="2" t="s">
        <v>49</v>
      </c>
      <c r="G701" s="2" t="s">
        <v>36</v>
      </c>
      <c r="H701" s="2">
        <v>7831.25</v>
      </c>
      <c r="I701" s="3">
        <v>45120</v>
      </c>
      <c r="J701" s="2" t="s">
        <v>16</v>
      </c>
    </row>
    <row r="702" spans="1:10" ht="14.25" customHeight="1" x14ac:dyDescent="0.35">
      <c r="A702" s="2" t="s">
        <v>1434</v>
      </c>
      <c r="B702" s="2" t="s">
        <v>1435</v>
      </c>
      <c r="C702" s="2">
        <v>34</v>
      </c>
      <c r="D702" s="2" t="s">
        <v>39</v>
      </c>
      <c r="E702" s="2" t="s">
        <v>64</v>
      </c>
      <c r="F702" s="2" t="s">
        <v>14</v>
      </c>
      <c r="G702" s="2" t="s">
        <v>26</v>
      </c>
      <c r="H702" s="2">
        <v>598.97</v>
      </c>
      <c r="I702" s="3">
        <v>45238</v>
      </c>
      <c r="J702" s="2" t="s">
        <v>16</v>
      </c>
    </row>
    <row r="703" spans="1:10" ht="14.25" customHeight="1" x14ac:dyDescent="0.35">
      <c r="A703" s="2" t="s">
        <v>1436</v>
      </c>
      <c r="B703" s="2" t="s">
        <v>1437</v>
      </c>
      <c r="C703" s="2">
        <v>26</v>
      </c>
      <c r="D703" s="2" t="s">
        <v>12</v>
      </c>
      <c r="E703" s="2" t="s">
        <v>29</v>
      </c>
      <c r="F703" s="2" t="s">
        <v>25</v>
      </c>
      <c r="G703" s="2" t="s">
        <v>15</v>
      </c>
      <c r="H703" s="2">
        <v>4446.09</v>
      </c>
      <c r="I703" s="3">
        <v>45648</v>
      </c>
      <c r="J703" s="2" t="s">
        <v>16</v>
      </c>
    </row>
    <row r="704" spans="1:10" ht="14.25" customHeight="1" x14ac:dyDescent="0.35">
      <c r="A704" s="2" t="s">
        <v>1438</v>
      </c>
      <c r="B704" s="2" t="s">
        <v>1439</v>
      </c>
      <c r="C704" s="2">
        <v>50</v>
      </c>
      <c r="D704" s="2" t="s">
        <v>39</v>
      </c>
      <c r="E704" s="2" t="s">
        <v>42</v>
      </c>
      <c r="F704" s="2" t="s">
        <v>25</v>
      </c>
      <c r="G704" s="2" t="s">
        <v>36</v>
      </c>
      <c r="H704" s="2">
        <v>1602.84</v>
      </c>
      <c r="I704" s="3">
        <v>45225</v>
      </c>
      <c r="J704" s="2" t="s">
        <v>16</v>
      </c>
    </row>
    <row r="705" spans="1:10" ht="14.25" customHeight="1" x14ac:dyDescent="0.35">
      <c r="A705" s="2" t="s">
        <v>1440</v>
      </c>
      <c r="B705" s="2" t="s">
        <v>1441</v>
      </c>
      <c r="C705" s="2">
        <v>37</v>
      </c>
      <c r="D705" s="2" t="s">
        <v>12</v>
      </c>
      <c r="E705" s="2" t="s">
        <v>24</v>
      </c>
      <c r="F705" s="2" t="s">
        <v>35</v>
      </c>
      <c r="G705" s="2" t="s">
        <v>15</v>
      </c>
      <c r="H705" s="2">
        <v>2080.5300000000002</v>
      </c>
      <c r="I705" s="3">
        <v>45255</v>
      </c>
      <c r="J705" s="2" t="s">
        <v>16</v>
      </c>
    </row>
    <row r="706" spans="1:10" ht="14.25" customHeight="1" x14ac:dyDescent="0.35">
      <c r="A706" s="2" t="s">
        <v>1442</v>
      </c>
      <c r="B706" s="2" t="s">
        <v>1443</v>
      </c>
      <c r="C706" s="2">
        <v>30</v>
      </c>
      <c r="D706" s="2" t="s">
        <v>39</v>
      </c>
      <c r="E706" s="2" t="s">
        <v>42</v>
      </c>
      <c r="F706" s="2" t="s">
        <v>25</v>
      </c>
      <c r="G706" s="2" t="s">
        <v>30</v>
      </c>
      <c r="H706" s="2">
        <v>27302.15</v>
      </c>
      <c r="I706" s="3">
        <v>45402</v>
      </c>
      <c r="J706" s="2" t="s">
        <v>16</v>
      </c>
    </row>
    <row r="707" spans="1:10" ht="14.25" customHeight="1" x14ac:dyDescent="0.35">
      <c r="A707" s="2" t="s">
        <v>1444</v>
      </c>
      <c r="B707" s="2" t="s">
        <v>1445</v>
      </c>
      <c r="C707" s="2">
        <v>45</v>
      </c>
      <c r="D707" s="2" t="s">
        <v>12</v>
      </c>
      <c r="E707" s="2" t="s">
        <v>52</v>
      </c>
      <c r="F707" s="2" t="s">
        <v>25</v>
      </c>
      <c r="G707" s="2" t="s">
        <v>30</v>
      </c>
      <c r="H707" s="2">
        <v>9433.6</v>
      </c>
      <c r="I707" s="3">
        <v>45510</v>
      </c>
      <c r="J707" s="2" t="s">
        <v>16</v>
      </c>
    </row>
    <row r="708" spans="1:10" ht="14.25" customHeight="1" x14ac:dyDescent="0.35">
      <c r="A708" s="2" t="s">
        <v>1446</v>
      </c>
      <c r="B708" s="2" t="s">
        <v>1447</v>
      </c>
      <c r="C708" s="2">
        <v>46</v>
      </c>
      <c r="D708" s="2" t="s">
        <v>39</v>
      </c>
      <c r="E708" s="2" t="s">
        <v>42</v>
      </c>
      <c r="F708" s="2" t="s">
        <v>25</v>
      </c>
      <c r="G708" s="2" t="s">
        <v>20</v>
      </c>
      <c r="H708" s="2">
        <v>22270.89</v>
      </c>
      <c r="I708" s="3">
        <v>45043</v>
      </c>
      <c r="J708" s="2" t="s">
        <v>16</v>
      </c>
    </row>
    <row r="709" spans="1:10" ht="14.25" customHeight="1" x14ac:dyDescent="0.35">
      <c r="A709" s="2" t="s">
        <v>1448</v>
      </c>
      <c r="B709" s="2" t="s">
        <v>1449</v>
      </c>
      <c r="C709" s="2">
        <v>30</v>
      </c>
      <c r="D709" s="2" t="s">
        <v>39</v>
      </c>
      <c r="E709" s="2" t="s">
        <v>13</v>
      </c>
      <c r="F709" s="2" t="s">
        <v>49</v>
      </c>
      <c r="G709" s="2" t="s">
        <v>36</v>
      </c>
      <c r="H709" s="2">
        <v>5861.24</v>
      </c>
      <c r="I709" s="3">
        <v>45190</v>
      </c>
      <c r="J709" s="2" t="s">
        <v>21</v>
      </c>
    </row>
    <row r="710" spans="1:10" ht="14.25" customHeight="1" x14ac:dyDescent="0.35">
      <c r="A710" s="2" t="s">
        <v>1450</v>
      </c>
      <c r="B710" s="2" t="s">
        <v>1451</v>
      </c>
      <c r="C710" s="2">
        <v>63</v>
      </c>
      <c r="D710" s="2" t="s">
        <v>12</v>
      </c>
      <c r="E710" s="2" t="s">
        <v>13</v>
      </c>
      <c r="F710" s="2" t="s">
        <v>35</v>
      </c>
      <c r="G710" s="2" t="s">
        <v>20</v>
      </c>
      <c r="H710" s="2">
        <v>9104.16</v>
      </c>
      <c r="I710" s="3">
        <v>45443</v>
      </c>
      <c r="J710" s="2" t="s">
        <v>16</v>
      </c>
    </row>
    <row r="711" spans="1:10" ht="14.25" customHeight="1" x14ac:dyDescent="0.35">
      <c r="A711" s="2" t="s">
        <v>1452</v>
      </c>
      <c r="B711" s="2" t="s">
        <v>1453</v>
      </c>
      <c r="C711" s="2">
        <v>52</v>
      </c>
      <c r="D711" s="2" t="s">
        <v>12</v>
      </c>
      <c r="E711" s="2" t="s">
        <v>93</v>
      </c>
      <c r="F711" s="2" t="s">
        <v>55</v>
      </c>
      <c r="G711" s="2" t="s">
        <v>36</v>
      </c>
      <c r="H711" s="2">
        <v>326.20999999999998</v>
      </c>
      <c r="I711" s="3">
        <v>45445</v>
      </c>
      <c r="J711" s="2" t="s">
        <v>16</v>
      </c>
    </row>
    <row r="712" spans="1:10" ht="14.25" customHeight="1" x14ac:dyDescent="0.35">
      <c r="A712" s="2" t="s">
        <v>1454</v>
      </c>
      <c r="B712" s="2" t="s">
        <v>1455</v>
      </c>
      <c r="C712" s="2">
        <v>23</v>
      </c>
      <c r="D712" s="2" t="s">
        <v>12</v>
      </c>
      <c r="E712" s="2" t="s">
        <v>13</v>
      </c>
      <c r="F712" s="2" t="s">
        <v>35</v>
      </c>
      <c r="G712" s="2" t="s">
        <v>15</v>
      </c>
      <c r="H712" s="2">
        <v>6339.4</v>
      </c>
      <c r="I712" s="3">
        <v>44947</v>
      </c>
      <c r="J712" s="2" t="s">
        <v>16</v>
      </c>
    </row>
    <row r="713" spans="1:10" ht="14.25" customHeight="1" x14ac:dyDescent="0.35">
      <c r="A713" s="2" t="s">
        <v>1456</v>
      </c>
      <c r="B713" s="2" t="s">
        <v>1457</v>
      </c>
      <c r="C713" s="2">
        <v>35</v>
      </c>
      <c r="D713" s="2" t="s">
        <v>12</v>
      </c>
      <c r="E713" s="2" t="s">
        <v>13</v>
      </c>
      <c r="F713" s="2" t="s">
        <v>35</v>
      </c>
      <c r="G713" s="2" t="s">
        <v>36</v>
      </c>
      <c r="H713" s="2">
        <v>8302.43</v>
      </c>
      <c r="I713" s="3">
        <v>45403</v>
      </c>
      <c r="J713" s="2" t="s">
        <v>16</v>
      </c>
    </row>
    <row r="714" spans="1:10" ht="14.25" customHeight="1" x14ac:dyDescent="0.35">
      <c r="A714" s="2" t="s">
        <v>1458</v>
      </c>
      <c r="B714" s="2" t="s">
        <v>1459</v>
      </c>
      <c r="C714" s="2">
        <v>22</v>
      </c>
      <c r="D714" s="2" t="s">
        <v>12</v>
      </c>
      <c r="E714" s="2" t="s">
        <v>52</v>
      </c>
      <c r="F714" s="2" t="s">
        <v>35</v>
      </c>
      <c r="G714" s="2" t="s">
        <v>30</v>
      </c>
      <c r="H714" s="2">
        <v>169.2</v>
      </c>
      <c r="I714" s="3">
        <v>45475</v>
      </c>
      <c r="J714" s="2" t="s">
        <v>16</v>
      </c>
    </row>
    <row r="715" spans="1:10" ht="14.25" customHeight="1" x14ac:dyDescent="0.35">
      <c r="A715" s="2" t="s">
        <v>1460</v>
      </c>
      <c r="B715" s="2" t="s">
        <v>1461</v>
      </c>
      <c r="C715" s="2">
        <v>64</v>
      </c>
      <c r="D715" s="2" t="s">
        <v>39</v>
      </c>
      <c r="E715" s="2" t="s">
        <v>64</v>
      </c>
      <c r="F715" s="2" t="s">
        <v>14</v>
      </c>
      <c r="G715" s="2" t="s">
        <v>15</v>
      </c>
      <c r="H715" s="2">
        <v>15582.18</v>
      </c>
      <c r="I715" s="3">
        <v>45099</v>
      </c>
      <c r="J715" s="2" t="s">
        <v>16</v>
      </c>
    </row>
    <row r="716" spans="1:10" ht="14.25" customHeight="1" x14ac:dyDescent="0.35">
      <c r="A716" s="2" t="s">
        <v>1462</v>
      </c>
      <c r="B716" s="2" t="s">
        <v>1463</v>
      </c>
      <c r="C716" s="2">
        <v>42</v>
      </c>
      <c r="D716" s="2" t="s">
        <v>12</v>
      </c>
      <c r="E716" s="2" t="s">
        <v>13</v>
      </c>
      <c r="F716" s="2" t="s">
        <v>55</v>
      </c>
      <c r="G716" s="2" t="s">
        <v>30</v>
      </c>
      <c r="H716" s="2">
        <v>3501.58</v>
      </c>
      <c r="I716" s="3">
        <v>44988</v>
      </c>
      <c r="J716" s="2" t="s">
        <v>16</v>
      </c>
    </row>
    <row r="717" spans="1:10" ht="14.25" customHeight="1" x14ac:dyDescent="0.35">
      <c r="A717" s="2" t="s">
        <v>1464</v>
      </c>
      <c r="B717" s="2" t="s">
        <v>1465</v>
      </c>
      <c r="C717" s="2">
        <v>19</v>
      </c>
      <c r="D717" s="2" t="s">
        <v>12</v>
      </c>
      <c r="E717" s="2" t="s">
        <v>24</v>
      </c>
      <c r="F717" s="2" t="s">
        <v>14</v>
      </c>
      <c r="G717" s="2" t="s">
        <v>15</v>
      </c>
      <c r="H717" s="2">
        <v>6023.69</v>
      </c>
      <c r="I717" s="3">
        <v>45132</v>
      </c>
      <c r="J717" s="2" t="s">
        <v>21</v>
      </c>
    </row>
    <row r="718" spans="1:10" ht="14.25" customHeight="1" x14ac:dyDescent="0.35">
      <c r="A718" s="2" t="s">
        <v>1466</v>
      </c>
      <c r="B718" s="2" t="s">
        <v>1467</v>
      </c>
      <c r="C718" s="2">
        <v>27</v>
      </c>
      <c r="D718" s="2" t="s">
        <v>12</v>
      </c>
      <c r="E718" s="2" t="s">
        <v>93</v>
      </c>
      <c r="F718" s="2" t="s">
        <v>49</v>
      </c>
      <c r="G718" s="2" t="s">
        <v>36</v>
      </c>
      <c r="H718" s="2">
        <v>7670.74</v>
      </c>
      <c r="I718" s="3">
        <v>45539</v>
      </c>
      <c r="J718" s="2" t="s">
        <v>16</v>
      </c>
    </row>
    <row r="719" spans="1:10" ht="14.25" customHeight="1" x14ac:dyDescent="0.35">
      <c r="A719" s="2" t="s">
        <v>1468</v>
      </c>
      <c r="B719" s="2" t="s">
        <v>1469</v>
      </c>
      <c r="C719" s="2">
        <v>47</v>
      </c>
      <c r="D719" s="2" t="s">
        <v>12</v>
      </c>
      <c r="E719" s="2" t="s">
        <v>42</v>
      </c>
      <c r="F719" s="2" t="s">
        <v>49</v>
      </c>
      <c r="G719" s="2" t="s">
        <v>36</v>
      </c>
      <c r="H719" s="2">
        <v>48532.67</v>
      </c>
      <c r="I719" s="3">
        <v>45557</v>
      </c>
      <c r="J719" s="2" t="s">
        <v>16</v>
      </c>
    </row>
    <row r="720" spans="1:10" ht="14.25" customHeight="1" x14ac:dyDescent="0.35">
      <c r="A720" s="2" t="s">
        <v>1470</v>
      </c>
      <c r="B720" s="2" t="s">
        <v>1471</v>
      </c>
      <c r="C720" s="2">
        <v>62</v>
      </c>
      <c r="D720" s="2" t="s">
        <v>12</v>
      </c>
      <c r="E720" s="2" t="s">
        <v>13</v>
      </c>
      <c r="F720" s="2" t="s">
        <v>19</v>
      </c>
      <c r="G720" s="2" t="s">
        <v>30</v>
      </c>
      <c r="H720" s="2">
        <v>1044.54</v>
      </c>
      <c r="I720" s="3">
        <v>45105</v>
      </c>
      <c r="J720" s="2" t="s">
        <v>16</v>
      </c>
    </row>
    <row r="721" spans="1:10" ht="14.25" customHeight="1" x14ac:dyDescent="0.35">
      <c r="A721" s="2" t="s">
        <v>1472</v>
      </c>
      <c r="B721" s="2" t="s">
        <v>1473</v>
      </c>
      <c r="C721" s="2">
        <v>22</v>
      </c>
      <c r="D721" s="2" t="s">
        <v>39</v>
      </c>
      <c r="E721" s="2" t="s">
        <v>93</v>
      </c>
      <c r="F721" s="2" t="s">
        <v>19</v>
      </c>
      <c r="G721" s="2" t="s">
        <v>26</v>
      </c>
      <c r="H721" s="2">
        <v>8103.09</v>
      </c>
      <c r="I721" s="3">
        <v>45570</v>
      </c>
      <c r="J721" s="2" t="s">
        <v>16</v>
      </c>
    </row>
    <row r="722" spans="1:10" ht="14.25" customHeight="1" x14ac:dyDescent="0.35">
      <c r="A722" s="2" t="s">
        <v>1474</v>
      </c>
      <c r="B722" s="2" t="s">
        <v>1475</v>
      </c>
      <c r="C722" s="2">
        <v>50</v>
      </c>
      <c r="D722" s="2" t="s">
        <v>12</v>
      </c>
      <c r="E722" s="2" t="s">
        <v>52</v>
      </c>
      <c r="F722" s="2" t="s">
        <v>49</v>
      </c>
      <c r="G722" s="2" t="s">
        <v>36</v>
      </c>
      <c r="H722" s="2">
        <v>7562.88</v>
      </c>
      <c r="I722" s="3">
        <v>45268</v>
      </c>
      <c r="J722" s="2" t="s">
        <v>16</v>
      </c>
    </row>
    <row r="723" spans="1:10" ht="14.25" customHeight="1" x14ac:dyDescent="0.35">
      <c r="A723" s="2" t="s">
        <v>1476</v>
      </c>
      <c r="B723" s="2" t="s">
        <v>1477</v>
      </c>
      <c r="C723" s="2">
        <v>18</v>
      </c>
      <c r="D723" s="2" t="s">
        <v>12</v>
      </c>
      <c r="E723" s="2" t="s">
        <v>29</v>
      </c>
      <c r="F723" s="2" t="s">
        <v>49</v>
      </c>
      <c r="G723" s="2" t="s">
        <v>26</v>
      </c>
      <c r="H723" s="2">
        <v>713.99</v>
      </c>
      <c r="I723" s="3">
        <v>45366</v>
      </c>
      <c r="J723" s="2" t="s">
        <v>16</v>
      </c>
    </row>
    <row r="724" spans="1:10" ht="14.25" customHeight="1" x14ac:dyDescent="0.35">
      <c r="A724" s="2" t="s">
        <v>1478</v>
      </c>
      <c r="B724" s="2" t="s">
        <v>1479</v>
      </c>
      <c r="C724" s="2">
        <v>35</v>
      </c>
      <c r="D724" s="2" t="s">
        <v>12</v>
      </c>
      <c r="E724" s="2" t="s">
        <v>29</v>
      </c>
      <c r="F724" s="2" t="s">
        <v>14</v>
      </c>
      <c r="G724" s="2" t="s">
        <v>15</v>
      </c>
      <c r="H724" s="2">
        <v>10049.540000000001</v>
      </c>
      <c r="I724" s="3">
        <v>45001</v>
      </c>
      <c r="J724" s="2" t="s">
        <v>21</v>
      </c>
    </row>
    <row r="725" spans="1:10" ht="14.25" customHeight="1" x14ac:dyDescent="0.35">
      <c r="A725" s="2" t="s">
        <v>1480</v>
      </c>
      <c r="B725" s="2" t="s">
        <v>1481</v>
      </c>
      <c r="C725" s="2">
        <v>49</v>
      </c>
      <c r="D725" s="2" t="s">
        <v>39</v>
      </c>
      <c r="E725" s="2" t="s">
        <v>29</v>
      </c>
      <c r="F725" s="2" t="s">
        <v>49</v>
      </c>
      <c r="G725" s="2" t="s">
        <v>26</v>
      </c>
      <c r="H725" s="2">
        <v>3380.7</v>
      </c>
      <c r="I725" s="3">
        <v>45216</v>
      </c>
      <c r="J725" s="2" t="s">
        <v>16</v>
      </c>
    </row>
    <row r="726" spans="1:10" ht="14.25" customHeight="1" x14ac:dyDescent="0.35">
      <c r="A726" s="2" t="s">
        <v>1482</v>
      </c>
      <c r="B726" s="2" t="s">
        <v>1483</v>
      </c>
      <c r="C726" s="2">
        <v>64</v>
      </c>
      <c r="D726" s="2" t="s">
        <v>39</v>
      </c>
      <c r="E726" s="2" t="s">
        <v>42</v>
      </c>
      <c r="F726" s="2" t="s">
        <v>55</v>
      </c>
      <c r="G726" s="2" t="s">
        <v>30</v>
      </c>
      <c r="H726" s="2">
        <v>1095.56</v>
      </c>
      <c r="I726" s="3">
        <v>45483</v>
      </c>
      <c r="J726" s="2" t="s">
        <v>16</v>
      </c>
    </row>
    <row r="727" spans="1:10" ht="14.25" customHeight="1" x14ac:dyDescent="0.35">
      <c r="A727" s="2" t="s">
        <v>1484</v>
      </c>
      <c r="B727" s="2" t="s">
        <v>1485</v>
      </c>
      <c r="C727" s="2">
        <v>28</v>
      </c>
      <c r="D727" s="2" t="s">
        <v>12</v>
      </c>
      <c r="E727" s="2" t="s">
        <v>93</v>
      </c>
      <c r="F727" s="2" t="s">
        <v>14</v>
      </c>
      <c r="G727" s="2" t="s">
        <v>20</v>
      </c>
      <c r="H727" s="2">
        <v>1967.96</v>
      </c>
      <c r="I727" s="3">
        <v>45070</v>
      </c>
      <c r="J727" s="2" t="s">
        <v>16</v>
      </c>
    </row>
    <row r="728" spans="1:10" ht="14.25" customHeight="1" x14ac:dyDescent="0.35">
      <c r="A728" s="2" t="s">
        <v>1486</v>
      </c>
      <c r="B728" s="2" t="s">
        <v>1487</v>
      </c>
      <c r="C728" s="2">
        <v>38</v>
      </c>
      <c r="D728" s="2" t="s">
        <v>12</v>
      </c>
      <c r="E728" s="2" t="s">
        <v>13</v>
      </c>
      <c r="F728" s="2" t="s">
        <v>49</v>
      </c>
      <c r="G728" s="2" t="s">
        <v>20</v>
      </c>
      <c r="H728" s="2">
        <v>17350.189999999999</v>
      </c>
      <c r="I728" s="3">
        <v>45575</v>
      </c>
      <c r="J728" s="2" t="s">
        <v>16</v>
      </c>
    </row>
    <row r="729" spans="1:10" ht="14.25" customHeight="1" x14ac:dyDescent="0.35">
      <c r="A729" s="2" t="s">
        <v>1488</v>
      </c>
      <c r="B729" s="2" t="s">
        <v>1489</v>
      </c>
      <c r="C729" s="2">
        <v>43</v>
      </c>
      <c r="D729" s="2" t="s">
        <v>39</v>
      </c>
      <c r="E729" s="2" t="s">
        <v>64</v>
      </c>
      <c r="F729" s="2" t="s">
        <v>14</v>
      </c>
      <c r="G729" s="2" t="s">
        <v>30</v>
      </c>
      <c r="H729" s="2">
        <v>1099.54</v>
      </c>
      <c r="I729" s="3">
        <v>45134</v>
      </c>
      <c r="J729" s="2" t="s">
        <v>16</v>
      </c>
    </row>
    <row r="730" spans="1:10" ht="14.25" customHeight="1" x14ac:dyDescent="0.35">
      <c r="A730" s="2" t="s">
        <v>1490</v>
      </c>
      <c r="B730" s="2" t="s">
        <v>1491</v>
      </c>
      <c r="C730" s="2">
        <v>42</v>
      </c>
      <c r="D730" s="2" t="s">
        <v>39</v>
      </c>
      <c r="E730" s="2" t="s">
        <v>42</v>
      </c>
      <c r="F730" s="2" t="s">
        <v>14</v>
      </c>
      <c r="G730" s="2" t="s">
        <v>20</v>
      </c>
      <c r="H730" s="2">
        <v>6290.98</v>
      </c>
      <c r="I730" s="3">
        <v>45198</v>
      </c>
      <c r="J730" s="2" t="s">
        <v>16</v>
      </c>
    </row>
    <row r="731" spans="1:10" ht="14.25" customHeight="1" x14ac:dyDescent="0.35">
      <c r="A731" s="2" t="s">
        <v>1492</v>
      </c>
      <c r="B731" s="2" t="s">
        <v>1493</v>
      </c>
      <c r="C731" s="2">
        <v>39</v>
      </c>
      <c r="D731" s="2" t="s">
        <v>39</v>
      </c>
      <c r="E731" s="2" t="s">
        <v>42</v>
      </c>
      <c r="F731" s="2" t="s">
        <v>25</v>
      </c>
      <c r="G731" s="2" t="s">
        <v>30</v>
      </c>
      <c r="H731" s="2">
        <v>2172.52</v>
      </c>
      <c r="I731" s="3">
        <v>45533</v>
      </c>
      <c r="J731" s="2" t="s">
        <v>16</v>
      </c>
    </row>
    <row r="732" spans="1:10" ht="14.25" customHeight="1" x14ac:dyDescent="0.35">
      <c r="A732" s="2" t="s">
        <v>1494</v>
      </c>
      <c r="B732" s="2" t="s">
        <v>1495</v>
      </c>
      <c r="C732" s="2">
        <v>44</v>
      </c>
      <c r="D732" s="2" t="s">
        <v>12</v>
      </c>
      <c r="E732" s="2" t="s">
        <v>29</v>
      </c>
      <c r="F732" s="2" t="s">
        <v>19</v>
      </c>
      <c r="G732" s="2" t="s">
        <v>36</v>
      </c>
      <c r="H732" s="2">
        <v>1771.19</v>
      </c>
      <c r="I732" s="3">
        <v>45341</v>
      </c>
      <c r="J732" s="2" t="s">
        <v>16</v>
      </c>
    </row>
    <row r="733" spans="1:10" ht="14.25" customHeight="1" x14ac:dyDescent="0.35">
      <c r="A733" s="2" t="s">
        <v>1496</v>
      </c>
      <c r="B733" s="2" t="s">
        <v>1497</v>
      </c>
      <c r="C733" s="2">
        <v>30</v>
      </c>
      <c r="D733" s="2" t="s">
        <v>12</v>
      </c>
      <c r="E733" s="2" t="s">
        <v>64</v>
      </c>
      <c r="F733" s="2" t="s">
        <v>14</v>
      </c>
      <c r="G733" s="2" t="s">
        <v>26</v>
      </c>
      <c r="H733" s="2">
        <v>2303.09</v>
      </c>
      <c r="I733" s="3">
        <v>45323</v>
      </c>
      <c r="J733" s="2" t="s">
        <v>21</v>
      </c>
    </row>
    <row r="734" spans="1:10" ht="14.25" customHeight="1" x14ac:dyDescent="0.35">
      <c r="A734" s="2" t="s">
        <v>1498</v>
      </c>
      <c r="B734" s="2" t="s">
        <v>1499</v>
      </c>
      <c r="C734" s="2">
        <v>50</v>
      </c>
      <c r="D734" s="2" t="s">
        <v>39</v>
      </c>
      <c r="E734" s="2" t="s">
        <v>29</v>
      </c>
      <c r="F734" s="2" t="s">
        <v>35</v>
      </c>
      <c r="G734" s="2" t="s">
        <v>20</v>
      </c>
      <c r="H734" s="2">
        <v>6788.16</v>
      </c>
      <c r="I734" s="3">
        <v>45310</v>
      </c>
      <c r="J734" s="2" t="s">
        <v>16</v>
      </c>
    </row>
    <row r="735" spans="1:10" ht="14.25" customHeight="1" x14ac:dyDescent="0.35">
      <c r="A735" s="2" t="s">
        <v>1500</v>
      </c>
      <c r="B735" s="2" t="s">
        <v>1501</v>
      </c>
      <c r="C735" s="2">
        <v>51</v>
      </c>
      <c r="D735" s="2" t="s">
        <v>12</v>
      </c>
      <c r="E735" s="2" t="s">
        <v>42</v>
      </c>
      <c r="F735" s="2" t="s">
        <v>14</v>
      </c>
      <c r="G735" s="2" t="s">
        <v>36</v>
      </c>
      <c r="H735" s="2">
        <v>2715.31</v>
      </c>
      <c r="I735" s="3">
        <v>45187</v>
      </c>
      <c r="J735" s="2" t="s">
        <v>16</v>
      </c>
    </row>
    <row r="736" spans="1:10" ht="14.25" customHeight="1" x14ac:dyDescent="0.35">
      <c r="A736" s="2" t="s">
        <v>1502</v>
      </c>
      <c r="B736" s="2" t="s">
        <v>1503</v>
      </c>
      <c r="C736" s="2">
        <v>58</v>
      </c>
      <c r="D736" s="2" t="s">
        <v>39</v>
      </c>
      <c r="E736" s="2" t="s">
        <v>13</v>
      </c>
      <c r="F736" s="2" t="s">
        <v>35</v>
      </c>
      <c r="G736" s="2" t="s">
        <v>20</v>
      </c>
      <c r="H736" s="2">
        <v>1017.37</v>
      </c>
      <c r="I736" s="3">
        <v>45565</v>
      </c>
      <c r="J736" s="2" t="s">
        <v>16</v>
      </c>
    </row>
    <row r="737" spans="1:10" ht="14.25" customHeight="1" x14ac:dyDescent="0.35">
      <c r="A737" s="2" t="s">
        <v>1504</v>
      </c>
      <c r="B737" s="2" t="s">
        <v>1505</v>
      </c>
      <c r="C737" s="2">
        <v>52</v>
      </c>
      <c r="D737" s="2" t="s">
        <v>39</v>
      </c>
      <c r="E737" s="2" t="s">
        <v>29</v>
      </c>
      <c r="F737" s="2" t="s">
        <v>25</v>
      </c>
      <c r="G737" s="2" t="s">
        <v>15</v>
      </c>
      <c r="H737" s="2">
        <v>16164.67</v>
      </c>
      <c r="I737" s="3">
        <v>45093</v>
      </c>
      <c r="J737" s="2" t="s">
        <v>16</v>
      </c>
    </row>
    <row r="738" spans="1:10" ht="14.25" customHeight="1" x14ac:dyDescent="0.35">
      <c r="A738" s="2" t="s">
        <v>1506</v>
      </c>
      <c r="B738" s="2" t="s">
        <v>1507</v>
      </c>
      <c r="C738" s="2">
        <v>18</v>
      </c>
      <c r="D738" s="2" t="s">
        <v>39</v>
      </c>
      <c r="E738" s="2" t="s">
        <v>29</v>
      </c>
      <c r="F738" s="2" t="s">
        <v>49</v>
      </c>
      <c r="G738" s="2" t="s">
        <v>30</v>
      </c>
      <c r="H738" s="2">
        <v>7761.41</v>
      </c>
      <c r="I738" s="3">
        <v>44944</v>
      </c>
      <c r="J738" s="2" t="s">
        <v>16</v>
      </c>
    </row>
    <row r="739" spans="1:10" ht="14.25" customHeight="1" x14ac:dyDescent="0.35">
      <c r="A739" s="2" t="s">
        <v>1508</v>
      </c>
      <c r="B739" s="2" t="s">
        <v>1509</v>
      </c>
      <c r="C739" s="2">
        <v>38</v>
      </c>
      <c r="D739" s="2" t="s">
        <v>12</v>
      </c>
      <c r="E739" s="2" t="s">
        <v>24</v>
      </c>
      <c r="F739" s="2" t="s">
        <v>14</v>
      </c>
      <c r="G739" s="2" t="s">
        <v>30</v>
      </c>
      <c r="H739" s="2">
        <v>1706.15</v>
      </c>
      <c r="I739" s="3">
        <v>45586</v>
      </c>
      <c r="J739" s="2" t="s">
        <v>16</v>
      </c>
    </row>
    <row r="740" spans="1:10" ht="14.25" customHeight="1" x14ac:dyDescent="0.35">
      <c r="A740" s="2" t="s">
        <v>1510</v>
      </c>
      <c r="B740" s="2" t="s">
        <v>1511</v>
      </c>
      <c r="C740" s="2">
        <v>23</v>
      </c>
      <c r="D740" s="2" t="s">
        <v>39</v>
      </c>
      <c r="E740" s="2" t="s">
        <v>29</v>
      </c>
      <c r="F740" s="2" t="s">
        <v>25</v>
      </c>
      <c r="G740" s="2" t="s">
        <v>36</v>
      </c>
      <c r="H740" s="2">
        <v>6375.8</v>
      </c>
      <c r="I740" s="3">
        <v>45173</v>
      </c>
      <c r="J740" s="2" t="s">
        <v>16</v>
      </c>
    </row>
    <row r="741" spans="1:10" ht="14.25" customHeight="1" x14ac:dyDescent="0.35">
      <c r="A741" s="2" t="s">
        <v>1512</v>
      </c>
      <c r="B741" s="2" t="s">
        <v>1513</v>
      </c>
      <c r="C741" s="2">
        <v>45</v>
      </c>
      <c r="D741" s="2" t="s">
        <v>39</v>
      </c>
      <c r="E741" s="2" t="s">
        <v>42</v>
      </c>
      <c r="F741" s="2" t="s">
        <v>55</v>
      </c>
      <c r="G741" s="2" t="s">
        <v>15</v>
      </c>
      <c r="H741" s="2">
        <v>708.11</v>
      </c>
      <c r="I741" s="3">
        <v>45568</v>
      </c>
      <c r="J741" s="2" t="s">
        <v>16</v>
      </c>
    </row>
    <row r="742" spans="1:10" ht="14.25" customHeight="1" x14ac:dyDescent="0.35">
      <c r="A742" s="2" t="s">
        <v>1514</v>
      </c>
      <c r="B742" s="2" t="s">
        <v>1515</v>
      </c>
      <c r="C742" s="2">
        <v>34</v>
      </c>
      <c r="D742" s="2" t="s">
        <v>12</v>
      </c>
      <c r="E742" s="2" t="s">
        <v>13</v>
      </c>
      <c r="F742" s="2" t="s">
        <v>25</v>
      </c>
      <c r="G742" s="2" t="s">
        <v>26</v>
      </c>
      <c r="H742" s="2">
        <v>8685.25</v>
      </c>
      <c r="I742" s="3">
        <v>45222</v>
      </c>
      <c r="J742" s="2" t="s">
        <v>16</v>
      </c>
    </row>
    <row r="743" spans="1:10" ht="14.25" customHeight="1" x14ac:dyDescent="0.35">
      <c r="A743" s="2" t="s">
        <v>1516</v>
      </c>
      <c r="B743" s="2" t="s">
        <v>1517</v>
      </c>
      <c r="C743" s="2">
        <v>22</v>
      </c>
      <c r="D743" s="2" t="s">
        <v>39</v>
      </c>
      <c r="E743" s="2" t="s">
        <v>64</v>
      </c>
      <c r="F743" s="2" t="s">
        <v>19</v>
      </c>
      <c r="G743" s="2" t="s">
        <v>15</v>
      </c>
      <c r="H743" s="2">
        <v>4159.7700000000004</v>
      </c>
      <c r="I743" s="3">
        <v>45340</v>
      </c>
      <c r="J743" s="2" t="s">
        <v>16</v>
      </c>
    </row>
    <row r="744" spans="1:10" ht="14.25" customHeight="1" x14ac:dyDescent="0.35">
      <c r="A744" s="2" t="s">
        <v>1518</v>
      </c>
      <c r="B744" s="2" t="s">
        <v>1519</v>
      </c>
      <c r="C744" s="2">
        <v>48</v>
      </c>
      <c r="D744" s="2" t="s">
        <v>12</v>
      </c>
      <c r="E744" s="2" t="s">
        <v>74</v>
      </c>
      <c r="F744" s="2" t="s">
        <v>19</v>
      </c>
      <c r="G744" s="2" t="s">
        <v>15</v>
      </c>
      <c r="H744" s="2">
        <v>1092.8900000000001</v>
      </c>
      <c r="I744" s="3">
        <v>45246</v>
      </c>
      <c r="J744" s="2" t="s">
        <v>16</v>
      </c>
    </row>
    <row r="745" spans="1:10" ht="14.25" customHeight="1" x14ac:dyDescent="0.35">
      <c r="A745" s="2" t="s">
        <v>1520</v>
      </c>
      <c r="B745" s="2" t="s">
        <v>1521</v>
      </c>
      <c r="C745" s="2">
        <v>22</v>
      </c>
      <c r="D745" s="2" t="s">
        <v>39</v>
      </c>
      <c r="E745" s="2" t="s">
        <v>64</v>
      </c>
      <c r="F745" s="2" t="s">
        <v>49</v>
      </c>
      <c r="G745" s="2" t="s">
        <v>26</v>
      </c>
      <c r="H745" s="2">
        <v>2029.05</v>
      </c>
      <c r="I745" s="3">
        <v>45480</v>
      </c>
      <c r="J745" s="2" t="s">
        <v>16</v>
      </c>
    </row>
    <row r="746" spans="1:10" ht="14.25" customHeight="1" x14ac:dyDescent="0.35">
      <c r="A746" s="2" t="s">
        <v>1522</v>
      </c>
      <c r="B746" s="2" t="s">
        <v>1523</v>
      </c>
      <c r="C746" s="2">
        <v>55</v>
      </c>
      <c r="D746" s="2" t="s">
        <v>12</v>
      </c>
      <c r="E746" s="2" t="s">
        <v>13</v>
      </c>
      <c r="F746" s="2" t="s">
        <v>35</v>
      </c>
      <c r="G746" s="2" t="s">
        <v>26</v>
      </c>
      <c r="H746" s="2">
        <v>4241.93</v>
      </c>
      <c r="I746" s="3">
        <v>45641</v>
      </c>
      <c r="J746" s="2" t="s">
        <v>16</v>
      </c>
    </row>
    <row r="747" spans="1:10" ht="14.25" customHeight="1" x14ac:dyDescent="0.35">
      <c r="A747" s="2" t="s">
        <v>1524</v>
      </c>
      <c r="B747" s="2" t="s">
        <v>1525</v>
      </c>
      <c r="C747" s="2">
        <v>20</v>
      </c>
      <c r="D747" s="2" t="s">
        <v>39</v>
      </c>
      <c r="E747" s="2" t="s">
        <v>52</v>
      </c>
      <c r="F747" s="2" t="s">
        <v>49</v>
      </c>
      <c r="G747" s="2" t="s">
        <v>15</v>
      </c>
      <c r="H747" s="2">
        <v>16420</v>
      </c>
      <c r="I747" s="3">
        <v>45619</v>
      </c>
      <c r="J747" s="2" t="s">
        <v>16</v>
      </c>
    </row>
    <row r="748" spans="1:10" ht="14.25" customHeight="1" x14ac:dyDescent="0.35">
      <c r="A748" s="2" t="s">
        <v>1526</v>
      </c>
      <c r="B748" s="2" t="s">
        <v>1527</v>
      </c>
      <c r="C748" s="2">
        <v>40</v>
      </c>
      <c r="D748" s="2" t="s">
        <v>39</v>
      </c>
      <c r="E748" s="2" t="s">
        <v>29</v>
      </c>
      <c r="F748" s="2" t="s">
        <v>35</v>
      </c>
      <c r="G748" s="2" t="s">
        <v>20</v>
      </c>
      <c r="H748" s="2">
        <v>1908.65</v>
      </c>
      <c r="I748" s="3">
        <v>45107</v>
      </c>
      <c r="J748" s="2" t="s">
        <v>16</v>
      </c>
    </row>
    <row r="749" spans="1:10" ht="14.25" customHeight="1" x14ac:dyDescent="0.35">
      <c r="A749" s="2" t="s">
        <v>1528</v>
      </c>
      <c r="B749" s="2" t="s">
        <v>1529</v>
      </c>
      <c r="C749" s="2">
        <v>54</v>
      </c>
      <c r="D749" s="2" t="s">
        <v>39</v>
      </c>
      <c r="E749" s="2" t="s">
        <v>64</v>
      </c>
      <c r="F749" s="2" t="s">
        <v>35</v>
      </c>
      <c r="G749" s="2" t="s">
        <v>20</v>
      </c>
      <c r="H749" s="2">
        <v>1161.57</v>
      </c>
      <c r="I749" s="3">
        <v>45222</v>
      </c>
      <c r="J749" s="2" t="s">
        <v>16</v>
      </c>
    </row>
    <row r="750" spans="1:10" ht="14.25" customHeight="1" x14ac:dyDescent="0.35">
      <c r="A750" s="2" t="s">
        <v>1530</v>
      </c>
      <c r="B750" s="2" t="s">
        <v>1531</v>
      </c>
      <c r="C750" s="2">
        <v>54</v>
      </c>
      <c r="D750" s="2" t="s">
        <v>39</v>
      </c>
      <c r="E750" s="2" t="s">
        <v>52</v>
      </c>
      <c r="F750" s="2" t="s">
        <v>35</v>
      </c>
      <c r="G750" s="2" t="s">
        <v>15</v>
      </c>
      <c r="H750" s="2">
        <v>7255.44</v>
      </c>
      <c r="I750" s="3">
        <v>45582</v>
      </c>
      <c r="J750" s="2" t="s">
        <v>16</v>
      </c>
    </row>
    <row r="751" spans="1:10" ht="14.25" customHeight="1" x14ac:dyDescent="0.35">
      <c r="A751" s="2" t="s">
        <v>1532</v>
      </c>
      <c r="B751" s="2" t="s">
        <v>1533</v>
      </c>
      <c r="C751" s="2">
        <v>27</v>
      </c>
      <c r="D751" s="2" t="s">
        <v>39</v>
      </c>
      <c r="E751" s="2" t="s">
        <v>52</v>
      </c>
      <c r="F751" s="2" t="s">
        <v>35</v>
      </c>
      <c r="G751" s="2" t="s">
        <v>20</v>
      </c>
      <c r="H751" s="2">
        <v>8180.23</v>
      </c>
      <c r="I751" s="3">
        <v>44987</v>
      </c>
      <c r="J751" s="2" t="s">
        <v>69</v>
      </c>
    </row>
    <row r="752" spans="1:10" ht="14.25" customHeight="1" x14ac:dyDescent="0.35">
      <c r="A752" s="2" t="s">
        <v>1534</v>
      </c>
      <c r="B752" s="2" t="s">
        <v>1535</v>
      </c>
      <c r="C752" s="2">
        <v>27</v>
      </c>
      <c r="D752" s="2" t="s">
        <v>12</v>
      </c>
      <c r="E752" s="2" t="s">
        <v>13</v>
      </c>
      <c r="F752" s="2" t="s">
        <v>19</v>
      </c>
      <c r="G752" s="2" t="s">
        <v>26</v>
      </c>
      <c r="H752" s="2">
        <v>945.76</v>
      </c>
      <c r="I752" s="3">
        <v>45135</v>
      </c>
      <c r="J752" s="2" t="s">
        <v>16</v>
      </c>
    </row>
    <row r="753" spans="1:10" ht="14.25" customHeight="1" x14ac:dyDescent="0.35">
      <c r="A753" s="2" t="s">
        <v>1536</v>
      </c>
      <c r="B753" s="2" t="s">
        <v>1537</v>
      </c>
      <c r="C753" s="2">
        <v>36</v>
      </c>
      <c r="D753" s="2" t="s">
        <v>12</v>
      </c>
      <c r="E753" s="2" t="s">
        <v>13</v>
      </c>
      <c r="F753" s="2" t="s">
        <v>19</v>
      </c>
      <c r="G753" s="2" t="s">
        <v>26</v>
      </c>
      <c r="H753" s="2">
        <v>3347.52</v>
      </c>
      <c r="I753" s="3">
        <v>45092</v>
      </c>
      <c r="J753" s="2" t="s">
        <v>16</v>
      </c>
    </row>
    <row r="754" spans="1:10" ht="14.25" customHeight="1" x14ac:dyDescent="0.35">
      <c r="A754" s="2" t="s">
        <v>1538</v>
      </c>
      <c r="B754" s="2" t="s">
        <v>1539</v>
      </c>
      <c r="C754" s="2">
        <v>34</v>
      </c>
      <c r="D754" s="2" t="s">
        <v>39</v>
      </c>
      <c r="E754" s="2" t="s">
        <v>24</v>
      </c>
      <c r="F754" s="2" t="s">
        <v>14</v>
      </c>
      <c r="G754" s="2" t="s">
        <v>20</v>
      </c>
      <c r="H754" s="2">
        <v>3048.47</v>
      </c>
      <c r="I754" s="3">
        <v>45226</v>
      </c>
      <c r="J754" s="2" t="s">
        <v>16</v>
      </c>
    </row>
    <row r="755" spans="1:10" ht="14.25" customHeight="1" x14ac:dyDescent="0.35">
      <c r="A755" s="2" t="s">
        <v>1540</v>
      </c>
      <c r="B755" s="2" t="s">
        <v>1541</v>
      </c>
      <c r="C755" s="2">
        <v>38</v>
      </c>
      <c r="D755" s="2" t="s">
        <v>39</v>
      </c>
      <c r="E755" s="2" t="s">
        <v>29</v>
      </c>
      <c r="F755" s="2" t="s">
        <v>19</v>
      </c>
      <c r="G755" s="2" t="s">
        <v>26</v>
      </c>
      <c r="H755" s="2">
        <v>2060.67</v>
      </c>
      <c r="I755" s="3">
        <v>45581</v>
      </c>
      <c r="J755" s="2" t="s">
        <v>21</v>
      </c>
    </row>
    <row r="756" spans="1:10" ht="14.25" customHeight="1" x14ac:dyDescent="0.35">
      <c r="A756" s="2" t="s">
        <v>1542</v>
      </c>
      <c r="B756" s="2" t="s">
        <v>1543</v>
      </c>
      <c r="C756" s="2">
        <v>31</v>
      </c>
      <c r="D756" s="2" t="s">
        <v>39</v>
      </c>
      <c r="E756" s="2" t="s">
        <v>74</v>
      </c>
      <c r="F756" s="2" t="s">
        <v>49</v>
      </c>
      <c r="G756" s="2" t="s">
        <v>30</v>
      </c>
      <c r="H756" s="2">
        <v>3792.68</v>
      </c>
      <c r="I756" s="3">
        <v>45277</v>
      </c>
      <c r="J756" s="2" t="s">
        <v>16</v>
      </c>
    </row>
    <row r="757" spans="1:10" ht="14.25" customHeight="1" x14ac:dyDescent="0.35">
      <c r="A757" s="2" t="s">
        <v>1544</v>
      </c>
      <c r="B757" s="2" t="s">
        <v>1545</v>
      </c>
      <c r="C757" s="2">
        <v>26</v>
      </c>
      <c r="D757" s="2" t="s">
        <v>12</v>
      </c>
      <c r="E757" s="2" t="s">
        <v>93</v>
      </c>
      <c r="F757" s="2" t="s">
        <v>19</v>
      </c>
      <c r="G757" s="2" t="s">
        <v>26</v>
      </c>
      <c r="H757" s="2">
        <v>378.15</v>
      </c>
      <c r="I757" s="3">
        <v>44987</v>
      </c>
      <c r="J757" s="2" t="s">
        <v>21</v>
      </c>
    </row>
    <row r="758" spans="1:10" ht="14.25" customHeight="1" x14ac:dyDescent="0.35">
      <c r="A758" s="2" t="s">
        <v>1546</v>
      </c>
      <c r="B758" s="2" t="s">
        <v>1547</v>
      </c>
      <c r="C758" s="2">
        <v>63</v>
      </c>
      <c r="D758" s="2" t="s">
        <v>12</v>
      </c>
      <c r="E758" s="2" t="s">
        <v>42</v>
      </c>
      <c r="F758" s="2" t="s">
        <v>49</v>
      </c>
      <c r="G758" s="2" t="s">
        <v>15</v>
      </c>
      <c r="H758" s="2">
        <v>10542.6</v>
      </c>
      <c r="I758" s="3">
        <v>45189</v>
      </c>
      <c r="J758" s="2" t="s">
        <v>16</v>
      </c>
    </row>
    <row r="759" spans="1:10" ht="14.25" customHeight="1" x14ac:dyDescent="0.35">
      <c r="A759" s="2" t="s">
        <v>1548</v>
      </c>
      <c r="B759" s="2" t="s">
        <v>1549</v>
      </c>
      <c r="C759" s="2">
        <v>18</v>
      </c>
      <c r="D759" s="2" t="s">
        <v>39</v>
      </c>
      <c r="E759" s="2" t="s">
        <v>64</v>
      </c>
      <c r="F759" s="2" t="s">
        <v>55</v>
      </c>
      <c r="G759" s="2" t="s">
        <v>36</v>
      </c>
      <c r="H759" s="2">
        <v>44642.91</v>
      </c>
      <c r="I759" s="3">
        <v>45050</v>
      </c>
      <c r="J759" s="2" t="s">
        <v>16</v>
      </c>
    </row>
    <row r="760" spans="1:10" ht="14.25" customHeight="1" x14ac:dyDescent="0.35">
      <c r="A760" s="2" t="s">
        <v>1550</v>
      </c>
      <c r="B760" s="2" t="s">
        <v>1551</v>
      </c>
      <c r="C760" s="2">
        <v>62</v>
      </c>
      <c r="D760" s="2" t="s">
        <v>12</v>
      </c>
      <c r="E760" s="2" t="s">
        <v>13</v>
      </c>
      <c r="F760" s="2" t="s">
        <v>19</v>
      </c>
      <c r="G760" s="2" t="s">
        <v>20</v>
      </c>
      <c r="H760" s="2">
        <v>10052.5</v>
      </c>
      <c r="I760" s="3">
        <v>45164</v>
      </c>
      <c r="J760" s="2" t="s">
        <v>16</v>
      </c>
    </row>
    <row r="761" spans="1:10" ht="14.25" customHeight="1" x14ac:dyDescent="0.35">
      <c r="A761" s="2" t="s">
        <v>1552</v>
      </c>
      <c r="B761" s="2" t="s">
        <v>1553</v>
      </c>
      <c r="C761" s="2">
        <v>30</v>
      </c>
      <c r="D761" s="2" t="s">
        <v>39</v>
      </c>
      <c r="E761" s="2" t="s">
        <v>64</v>
      </c>
      <c r="F761" s="2" t="s">
        <v>49</v>
      </c>
      <c r="G761" s="2" t="s">
        <v>20</v>
      </c>
      <c r="H761" s="2">
        <v>4479.7</v>
      </c>
      <c r="I761" s="3">
        <v>45468</v>
      </c>
      <c r="J761" s="2" t="s">
        <v>16</v>
      </c>
    </row>
    <row r="762" spans="1:10" ht="14.25" customHeight="1" x14ac:dyDescent="0.35">
      <c r="A762" s="2" t="s">
        <v>1554</v>
      </c>
      <c r="B762" s="2" t="s">
        <v>1555</v>
      </c>
      <c r="C762" s="2">
        <v>21</v>
      </c>
      <c r="D762" s="2" t="s">
        <v>39</v>
      </c>
      <c r="E762" s="2" t="s">
        <v>93</v>
      </c>
      <c r="F762" s="2" t="s">
        <v>35</v>
      </c>
      <c r="G762" s="2" t="s">
        <v>26</v>
      </c>
      <c r="H762" s="2">
        <v>11023.5</v>
      </c>
      <c r="I762" s="3">
        <v>45016</v>
      </c>
      <c r="J762" s="2" t="s">
        <v>16</v>
      </c>
    </row>
    <row r="763" spans="1:10" ht="14.25" customHeight="1" x14ac:dyDescent="0.35">
      <c r="A763" s="2" t="s">
        <v>1556</v>
      </c>
      <c r="B763" s="2" t="s">
        <v>1557</v>
      </c>
      <c r="C763" s="2">
        <v>18</v>
      </c>
      <c r="D763" s="2" t="s">
        <v>39</v>
      </c>
      <c r="E763" s="2" t="s">
        <v>93</v>
      </c>
      <c r="F763" s="2" t="s">
        <v>25</v>
      </c>
      <c r="G763" s="2" t="s">
        <v>26</v>
      </c>
      <c r="H763" s="2">
        <v>8475.02</v>
      </c>
      <c r="I763" s="3">
        <v>45065</v>
      </c>
      <c r="J763" s="2" t="s">
        <v>16</v>
      </c>
    </row>
    <row r="764" spans="1:10" ht="14.25" customHeight="1" x14ac:dyDescent="0.35">
      <c r="A764" s="2" t="s">
        <v>1558</v>
      </c>
      <c r="B764" s="2" t="s">
        <v>1559</v>
      </c>
      <c r="C764" s="2">
        <v>57</v>
      </c>
      <c r="D764" s="2" t="s">
        <v>12</v>
      </c>
      <c r="E764" s="2" t="s">
        <v>29</v>
      </c>
      <c r="F764" s="2" t="s">
        <v>35</v>
      </c>
      <c r="G764" s="2" t="s">
        <v>36</v>
      </c>
      <c r="H764" s="2">
        <v>18757.36</v>
      </c>
      <c r="I764" s="3">
        <v>45288</v>
      </c>
      <c r="J764" s="2" t="s">
        <v>16</v>
      </c>
    </row>
    <row r="765" spans="1:10" ht="14.25" customHeight="1" x14ac:dyDescent="0.35">
      <c r="A765" s="2" t="s">
        <v>1560</v>
      </c>
      <c r="B765" s="2" t="s">
        <v>1561</v>
      </c>
      <c r="C765" s="2">
        <v>49</v>
      </c>
      <c r="D765" s="2" t="s">
        <v>39</v>
      </c>
      <c r="E765" s="2" t="s">
        <v>52</v>
      </c>
      <c r="F765" s="2" t="s">
        <v>14</v>
      </c>
      <c r="G765" s="2" t="s">
        <v>36</v>
      </c>
      <c r="H765" s="2">
        <v>9725.2900000000009</v>
      </c>
      <c r="I765" s="3">
        <v>45339</v>
      </c>
      <c r="J765" s="2" t="s">
        <v>16</v>
      </c>
    </row>
    <row r="766" spans="1:10" ht="14.25" customHeight="1" x14ac:dyDescent="0.35">
      <c r="A766" s="2" t="s">
        <v>1562</v>
      </c>
      <c r="B766" s="2" t="s">
        <v>1563</v>
      </c>
      <c r="C766" s="2">
        <v>51</v>
      </c>
      <c r="D766" s="2" t="s">
        <v>39</v>
      </c>
      <c r="E766" s="2" t="s">
        <v>29</v>
      </c>
      <c r="F766" s="2" t="s">
        <v>49</v>
      </c>
      <c r="G766" s="2" t="s">
        <v>15</v>
      </c>
      <c r="H766" s="2">
        <v>10053.31</v>
      </c>
      <c r="I766" s="3">
        <v>45645</v>
      </c>
      <c r="J766" s="2" t="s">
        <v>16</v>
      </c>
    </row>
    <row r="767" spans="1:10" ht="14.25" customHeight="1" x14ac:dyDescent="0.35">
      <c r="A767" s="2" t="s">
        <v>1564</v>
      </c>
      <c r="B767" s="2" t="s">
        <v>1565</v>
      </c>
      <c r="C767" s="2">
        <v>45</v>
      </c>
      <c r="D767" s="2" t="s">
        <v>39</v>
      </c>
      <c r="E767" s="2" t="s">
        <v>42</v>
      </c>
      <c r="F767" s="2" t="s">
        <v>35</v>
      </c>
      <c r="G767" s="2" t="s">
        <v>30</v>
      </c>
      <c r="H767" s="2">
        <v>2505.9699999999998</v>
      </c>
      <c r="I767" s="3">
        <v>45019</v>
      </c>
      <c r="J767" s="2" t="s">
        <v>16</v>
      </c>
    </row>
    <row r="768" spans="1:10" ht="14.25" customHeight="1" x14ac:dyDescent="0.35">
      <c r="A768" s="2" t="s">
        <v>1566</v>
      </c>
      <c r="B768" s="2" t="s">
        <v>1567</v>
      </c>
      <c r="C768" s="2">
        <v>48</v>
      </c>
      <c r="D768" s="2" t="s">
        <v>12</v>
      </c>
      <c r="E768" s="2" t="s">
        <v>74</v>
      </c>
      <c r="F768" s="2" t="s">
        <v>19</v>
      </c>
      <c r="G768" s="2" t="s">
        <v>15</v>
      </c>
      <c r="H768" s="2">
        <v>5372.16</v>
      </c>
      <c r="I768" s="3">
        <v>45060</v>
      </c>
      <c r="J768" s="2" t="s">
        <v>16</v>
      </c>
    </row>
    <row r="769" spans="1:10" ht="14.25" customHeight="1" x14ac:dyDescent="0.35">
      <c r="A769" s="2" t="s">
        <v>1568</v>
      </c>
      <c r="B769" s="2" t="s">
        <v>1569</v>
      </c>
      <c r="C769" s="2">
        <v>25</v>
      </c>
      <c r="D769" s="2" t="s">
        <v>12</v>
      </c>
      <c r="E769" s="2" t="s">
        <v>64</v>
      </c>
      <c r="F769" s="2" t="s">
        <v>19</v>
      </c>
      <c r="G769" s="2" t="s">
        <v>20</v>
      </c>
      <c r="H769" s="2">
        <v>4222.29</v>
      </c>
      <c r="I769" s="3">
        <v>45130</v>
      </c>
      <c r="J769" s="2" t="s">
        <v>16</v>
      </c>
    </row>
    <row r="770" spans="1:10" ht="14.25" customHeight="1" x14ac:dyDescent="0.35">
      <c r="A770" s="2" t="s">
        <v>1570</v>
      </c>
      <c r="B770" s="2" t="s">
        <v>1571</v>
      </c>
      <c r="C770" s="2">
        <v>56</v>
      </c>
      <c r="D770" s="2" t="s">
        <v>12</v>
      </c>
      <c r="E770" s="2" t="s">
        <v>42</v>
      </c>
      <c r="F770" s="2" t="s">
        <v>55</v>
      </c>
      <c r="G770" s="2" t="s">
        <v>26</v>
      </c>
      <c r="H770" s="2">
        <v>114.91</v>
      </c>
      <c r="I770" s="3">
        <v>45548</v>
      </c>
      <c r="J770" s="2" t="s">
        <v>16</v>
      </c>
    </row>
    <row r="771" spans="1:10" ht="14.25" customHeight="1" x14ac:dyDescent="0.35">
      <c r="A771" s="2" t="s">
        <v>1572</v>
      </c>
      <c r="B771" s="2" t="s">
        <v>1573</v>
      </c>
      <c r="C771" s="2">
        <v>43</v>
      </c>
      <c r="D771" s="2" t="s">
        <v>39</v>
      </c>
      <c r="E771" s="2" t="s">
        <v>24</v>
      </c>
      <c r="F771" s="2" t="s">
        <v>25</v>
      </c>
      <c r="G771" s="2" t="s">
        <v>15</v>
      </c>
      <c r="H771" s="2">
        <v>3758.3</v>
      </c>
      <c r="I771" s="3">
        <v>44964</v>
      </c>
      <c r="J771" s="2" t="s">
        <v>16</v>
      </c>
    </row>
    <row r="772" spans="1:10" ht="14.25" customHeight="1" x14ac:dyDescent="0.35">
      <c r="A772" s="2" t="s">
        <v>1574</v>
      </c>
      <c r="B772" s="2" t="s">
        <v>1575</v>
      </c>
      <c r="C772" s="2">
        <v>51</v>
      </c>
      <c r="D772" s="2" t="s">
        <v>12</v>
      </c>
      <c r="E772" s="2" t="s">
        <v>74</v>
      </c>
      <c r="F772" s="2" t="s">
        <v>49</v>
      </c>
      <c r="G772" s="2" t="s">
        <v>26</v>
      </c>
      <c r="H772" s="2">
        <v>6656.53</v>
      </c>
      <c r="I772" s="3">
        <v>45383</v>
      </c>
      <c r="J772" s="2" t="s">
        <v>16</v>
      </c>
    </row>
    <row r="773" spans="1:10" ht="14.25" customHeight="1" x14ac:dyDescent="0.35">
      <c r="A773" s="2" t="s">
        <v>1576</v>
      </c>
      <c r="B773" s="2" t="s">
        <v>1577</v>
      </c>
      <c r="C773" s="2">
        <v>20</v>
      </c>
      <c r="D773" s="2" t="s">
        <v>39</v>
      </c>
      <c r="E773" s="2" t="s">
        <v>64</v>
      </c>
      <c r="F773" s="2" t="s">
        <v>35</v>
      </c>
      <c r="G773" s="2" t="s">
        <v>26</v>
      </c>
      <c r="H773" s="2">
        <v>9159.1200000000008</v>
      </c>
      <c r="I773" s="3">
        <v>45460</v>
      </c>
      <c r="J773" s="2" t="s">
        <v>16</v>
      </c>
    </row>
    <row r="774" spans="1:10" ht="14.25" customHeight="1" x14ac:dyDescent="0.35">
      <c r="A774" s="2" t="s">
        <v>1578</v>
      </c>
      <c r="B774" s="2" t="s">
        <v>1579</v>
      </c>
      <c r="C774" s="2">
        <v>29</v>
      </c>
      <c r="D774" s="2" t="s">
        <v>12</v>
      </c>
      <c r="E774" s="2" t="s">
        <v>42</v>
      </c>
      <c r="F774" s="2" t="s">
        <v>25</v>
      </c>
      <c r="G774" s="2" t="s">
        <v>15</v>
      </c>
      <c r="H774" s="2">
        <v>27267.58</v>
      </c>
      <c r="I774" s="3">
        <v>45364</v>
      </c>
      <c r="J774" s="2" t="s">
        <v>21</v>
      </c>
    </row>
    <row r="775" spans="1:10" ht="14.25" customHeight="1" x14ac:dyDescent="0.35">
      <c r="A775" s="2" t="s">
        <v>1580</v>
      </c>
      <c r="B775" s="2" t="s">
        <v>1581</v>
      </c>
      <c r="C775" s="2">
        <v>18</v>
      </c>
      <c r="D775" s="2" t="s">
        <v>39</v>
      </c>
      <c r="E775" s="2" t="s">
        <v>13</v>
      </c>
      <c r="F775" s="2" t="s">
        <v>55</v>
      </c>
      <c r="G775" s="2" t="s">
        <v>15</v>
      </c>
      <c r="H775" s="2">
        <v>2732.71</v>
      </c>
      <c r="I775" s="3">
        <v>45606</v>
      </c>
      <c r="J775" s="2" t="s">
        <v>16</v>
      </c>
    </row>
    <row r="776" spans="1:10" ht="14.25" customHeight="1" x14ac:dyDescent="0.35">
      <c r="A776" s="2" t="s">
        <v>1582</v>
      </c>
      <c r="B776" s="2" t="s">
        <v>1583</v>
      </c>
      <c r="C776" s="2">
        <v>61</v>
      </c>
      <c r="D776" s="2" t="s">
        <v>12</v>
      </c>
      <c r="E776" s="2" t="s">
        <v>64</v>
      </c>
      <c r="F776" s="2" t="s">
        <v>14</v>
      </c>
      <c r="G776" s="2" t="s">
        <v>36</v>
      </c>
      <c r="H776" s="2">
        <v>1653.81</v>
      </c>
      <c r="I776" s="3">
        <v>45573</v>
      </c>
      <c r="J776" s="2" t="s">
        <v>16</v>
      </c>
    </row>
    <row r="777" spans="1:10" ht="14.25" customHeight="1" x14ac:dyDescent="0.35">
      <c r="A777" s="2" t="s">
        <v>1584</v>
      </c>
      <c r="B777" s="2" t="s">
        <v>1585</v>
      </c>
      <c r="C777" s="2">
        <v>22</v>
      </c>
      <c r="D777" s="2" t="s">
        <v>39</v>
      </c>
      <c r="E777" s="2" t="s">
        <v>42</v>
      </c>
      <c r="F777" s="2" t="s">
        <v>25</v>
      </c>
      <c r="G777" s="2" t="s">
        <v>30</v>
      </c>
      <c r="H777" s="2">
        <v>20359.66</v>
      </c>
      <c r="I777" s="3">
        <v>45548</v>
      </c>
      <c r="J777" s="2" t="s">
        <v>16</v>
      </c>
    </row>
    <row r="778" spans="1:10" ht="14.25" customHeight="1" x14ac:dyDescent="0.35">
      <c r="A778" s="2" t="s">
        <v>1586</v>
      </c>
      <c r="B778" s="2" t="s">
        <v>1587</v>
      </c>
      <c r="C778" s="2">
        <v>47</v>
      </c>
      <c r="D778" s="2" t="s">
        <v>12</v>
      </c>
      <c r="E778" s="2" t="s">
        <v>93</v>
      </c>
      <c r="F778" s="2" t="s">
        <v>55</v>
      </c>
      <c r="G778" s="2" t="s">
        <v>36</v>
      </c>
      <c r="H778" s="2">
        <v>28446.86</v>
      </c>
      <c r="I778" s="3">
        <v>45150</v>
      </c>
      <c r="J778" s="2" t="s">
        <v>16</v>
      </c>
    </row>
    <row r="779" spans="1:10" ht="14.25" customHeight="1" x14ac:dyDescent="0.35">
      <c r="A779" s="2" t="s">
        <v>1588</v>
      </c>
      <c r="B779" s="2" t="s">
        <v>1589</v>
      </c>
      <c r="C779" s="2">
        <v>47</v>
      </c>
      <c r="D779" s="2" t="s">
        <v>12</v>
      </c>
      <c r="E779" s="2" t="s">
        <v>74</v>
      </c>
      <c r="F779" s="2" t="s">
        <v>49</v>
      </c>
      <c r="G779" s="2" t="s">
        <v>30</v>
      </c>
      <c r="H779" s="2">
        <v>6693.41</v>
      </c>
      <c r="I779" s="3">
        <v>45094</v>
      </c>
      <c r="J779" s="2" t="s">
        <v>16</v>
      </c>
    </row>
    <row r="780" spans="1:10" ht="14.25" customHeight="1" x14ac:dyDescent="0.35">
      <c r="A780" s="2" t="s">
        <v>1590</v>
      </c>
      <c r="B780" s="2" t="s">
        <v>1591</v>
      </c>
      <c r="C780" s="2">
        <v>34</v>
      </c>
      <c r="D780" s="2" t="s">
        <v>12</v>
      </c>
      <c r="E780" s="2" t="s">
        <v>42</v>
      </c>
      <c r="F780" s="2" t="s">
        <v>14</v>
      </c>
      <c r="G780" s="2" t="s">
        <v>15</v>
      </c>
      <c r="H780" s="2">
        <v>1224.1199999999999</v>
      </c>
      <c r="I780" s="3">
        <v>45033</v>
      </c>
      <c r="J780" s="2" t="s">
        <v>69</v>
      </c>
    </row>
    <row r="781" spans="1:10" ht="14.25" customHeight="1" x14ac:dyDescent="0.35">
      <c r="A781" s="2" t="s">
        <v>1592</v>
      </c>
      <c r="B781" s="2" t="s">
        <v>1593</v>
      </c>
      <c r="C781" s="2">
        <v>64</v>
      </c>
      <c r="D781" s="2" t="s">
        <v>39</v>
      </c>
      <c r="E781" s="2" t="s">
        <v>13</v>
      </c>
      <c r="F781" s="2" t="s">
        <v>19</v>
      </c>
      <c r="G781" s="2" t="s">
        <v>30</v>
      </c>
      <c r="H781" s="2">
        <v>6643.43</v>
      </c>
      <c r="I781" s="3">
        <v>45306</v>
      </c>
      <c r="J781" s="2" t="s">
        <v>69</v>
      </c>
    </row>
    <row r="782" spans="1:10" ht="14.25" customHeight="1" x14ac:dyDescent="0.35">
      <c r="A782" s="2" t="s">
        <v>1594</v>
      </c>
      <c r="B782" s="2" t="s">
        <v>1595</v>
      </c>
      <c r="C782" s="2">
        <v>40</v>
      </c>
      <c r="D782" s="2" t="s">
        <v>12</v>
      </c>
      <c r="E782" s="2" t="s">
        <v>29</v>
      </c>
      <c r="F782" s="2" t="s">
        <v>55</v>
      </c>
      <c r="G782" s="2" t="s">
        <v>20</v>
      </c>
      <c r="H782" s="2">
        <v>1159.0899999999999</v>
      </c>
      <c r="I782" s="3">
        <v>44950</v>
      </c>
      <c r="J782" s="2" t="s">
        <v>16</v>
      </c>
    </row>
    <row r="783" spans="1:10" ht="14.25" customHeight="1" x14ac:dyDescent="0.35">
      <c r="A783" s="2" t="s">
        <v>1596</v>
      </c>
      <c r="B783" s="2" t="s">
        <v>1597</v>
      </c>
      <c r="C783" s="2">
        <v>32</v>
      </c>
      <c r="D783" s="2" t="s">
        <v>12</v>
      </c>
      <c r="E783" s="2" t="s">
        <v>64</v>
      </c>
      <c r="F783" s="2" t="s">
        <v>19</v>
      </c>
      <c r="G783" s="2" t="s">
        <v>36</v>
      </c>
      <c r="H783" s="2">
        <v>21471.69</v>
      </c>
      <c r="I783" s="3">
        <v>45437</v>
      </c>
      <c r="J783" s="2" t="s">
        <v>16</v>
      </c>
    </row>
    <row r="784" spans="1:10" ht="14.25" customHeight="1" x14ac:dyDescent="0.35">
      <c r="A784" s="2" t="s">
        <v>1598</v>
      </c>
      <c r="B784" s="2" t="s">
        <v>1599</v>
      </c>
      <c r="C784" s="2">
        <v>54</v>
      </c>
      <c r="D784" s="2" t="s">
        <v>12</v>
      </c>
      <c r="E784" s="2" t="s">
        <v>24</v>
      </c>
      <c r="F784" s="2" t="s">
        <v>14</v>
      </c>
      <c r="G784" s="2" t="s">
        <v>36</v>
      </c>
      <c r="H784" s="2">
        <v>12315.16</v>
      </c>
      <c r="I784" s="3">
        <v>45233</v>
      </c>
      <c r="J784" s="2" t="s">
        <v>21</v>
      </c>
    </row>
    <row r="785" spans="1:10" ht="14.25" customHeight="1" x14ac:dyDescent="0.35">
      <c r="A785" s="2" t="s">
        <v>1600</v>
      </c>
      <c r="B785" s="2" t="s">
        <v>1601</v>
      </c>
      <c r="C785" s="2">
        <v>38</v>
      </c>
      <c r="D785" s="2" t="s">
        <v>12</v>
      </c>
      <c r="E785" s="2" t="s">
        <v>64</v>
      </c>
      <c r="F785" s="2" t="s">
        <v>55</v>
      </c>
      <c r="G785" s="2" t="s">
        <v>36</v>
      </c>
      <c r="H785" s="2">
        <v>2759.34</v>
      </c>
      <c r="I785" s="3">
        <v>45284</v>
      </c>
      <c r="J785" s="2" t="s">
        <v>16</v>
      </c>
    </row>
    <row r="786" spans="1:10" ht="14.25" customHeight="1" x14ac:dyDescent="0.35">
      <c r="A786" s="2" t="s">
        <v>1602</v>
      </c>
      <c r="B786" s="2" t="s">
        <v>1603</v>
      </c>
      <c r="C786" s="2">
        <v>31</v>
      </c>
      <c r="D786" s="2" t="s">
        <v>39</v>
      </c>
      <c r="E786" s="2" t="s">
        <v>64</v>
      </c>
      <c r="F786" s="2" t="s">
        <v>55</v>
      </c>
      <c r="G786" s="2" t="s">
        <v>26</v>
      </c>
      <c r="H786" s="2">
        <v>21776.34</v>
      </c>
      <c r="I786" s="3">
        <v>45296</v>
      </c>
      <c r="J786" s="2" t="s">
        <v>16</v>
      </c>
    </row>
    <row r="787" spans="1:10" ht="14.25" customHeight="1" x14ac:dyDescent="0.35">
      <c r="A787" s="2" t="s">
        <v>1604</v>
      </c>
      <c r="B787" s="2" t="s">
        <v>1605</v>
      </c>
      <c r="C787" s="2">
        <v>19</v>
      </c>
      <c r="D787" s="2" t="s">
        <v>12</v>
      </c>
      <c r="E787" s="2" t="s">
        <v>13</v>
      </c>
      <c r="F787" s="2" t="s">
        <v>14</v>
      </c>
      <c r="G787" s="2" t="s">
        <v>26</v>
      </c>
      <c r="H787" s="2">
        <v>10158.4</v>
      </c>
      <c r="I787" s="3">
        <v>45649</v>
      </c>
      <c r="J787" s="2" t="s">
        <v>16</v>
      </c>
    </row>
    <row r="788" spans="1:10" ht="14.25" customHeight="1" x14ac:dyDescent="0.35">
      <c r="A788" s="2" t="s">
        <v>1606</v>
      </c>
      <c r="B788" s="2" t="s">
        <v>1607</v>
      </c>
      <c r="C788" s="2">
        <v>28</v>
      </c>
      <c r="D788" s="2" t="s">
        <v>39</v>
      </c>
      <c r="E788" s="2" t="s">
        <v>74</v>
      </c>
      <c r="F788" s="2" t="s">
        <v>49</v>
      </c>
      <c r="G788" s="2" t="s">
        <v>15</v>
      </c>
      <c r="H788" s="2">
        <v>30632.26</v>
      </c>
      <c r="I788" s="3">
        <v>45097</v>
      </c>
      <c r="J788" s="2" t="s">
        <v>16</v>
      </c>
    </row>
    <row r="789" spans="1:10" ht="14.25" customHeight="1" x14ac:dyDescent="0.35">
      <c r="A789" s="2" t="s">
        <v>1608</v>
      </c>
      <c r="B789" s="2" t="s">
        <v>1609</v>
      </c>
      <c r="C789" s="2">
        <v>56</v>
      </c>
      <c r="D789" s="2" t="s">
        <v>39</v>
      </c>
      <c r="E789" s="2" t="s">
        <v>64</v>
      </c>
      <c r="F789" s="2" t="s">
        <v>55</v>
      </c>
      <c r="G789" s="2" t="s">
        <v>15</v>
      </c>
      <c r="H789" s="2">
        <v>39363.08</v>
      </c>
      <c r="I789" s="3">
        <v>45507</v>
      </c>
      <c r="J789" s="2" t="s">
        <v>69</v>
      </c>
    </row>
    <row r="790" spans="1:10" ht="14.25" customHeight="1" x14ac:dyDescent="0.35">
      <c r="A790" s="2" t="s">
        <v>1610</v>
      </c>
      <c r="B790" s="2" t="s">
        <v>1611</v>
      </c>
      <c r="C790" s="2">
        <v>55</v>
      </c>
      <c r="D790" s="2" t="s">
        <v>39</v>
      </c>
      <c r="E790" s="2" t="s">
        <v>74</v>
      </c>
      <c r="F790" s="2" t="s">
        <v>14</v>
      </c>
      <c r="G790" s="2" t="s">
        <v>26</v>
      </c>
      <c r="H790" s="2">
        <v>32.869999999999997</v>
      </c>
      <c r="I790" s="3">
        <v>45148</v>
      </c>
      <c r="J790" s="2" t="s">
        <v>16</v>
      </c>
    </row>
    <row r="791" spans="1:10" ht="14.25" customHeight="1" x14ac:dyDescent="0.35">
      <c r="A791" s="2" t="s">
        <v>1612</v>
      </c>
      <c r="B791" s="2" t="s">
        <v>1613</v>
      </c>
      <c r="C791" s="2">
        <v>51</v>
      </c>
      <c r="D791" s="2" t="s">
        <v>39</v>
      </c>
      <c r="E791" s="2" t="s">
        <v>42</v>
      </c>
      <c r="F791" s="2" t="s">
        <v>25</v>
      </c>
      <c r="G791" s="2" t="s">
        <v>36</v>
      </c>
      <c r="H791" s="2">
        <v>1280.77</v>
      </c>
      <c r="I791" s="3">
        <v>45369</v>
      </c>
      <c r="J791" s="2" t="s">
        <v>16</v>
      </c>
    </row>
    <row r="792" spans="1:10" ht="14.25" customHeight="1" x14ac:dyDescent="0.35">
      <c r="A792" s="2" t="s">
        <v>1614</v>
      </c>
      <c r="B792" s="2" t="s">
        <v>1615</v>
      </c>
      <c r="C792" s="2">
        <v>55</v>
      </c>
      <c r="D792" s="2" t="s">
        <v>12</v>
      </c>
      <c r="E792" s="2" t="s">
        <v>93</v>
      </c>
      <c r="F792" s="2" t="s">
        <v>19</v>
      </c>
      <c r="G792" s="2" t="s">
        <v>26</v>
      </c>
      <c r="H792" s="2">
        <v>7916.92</v>
      </c>
      <c r="I792" s="3">
        <v>45079</v>
      </c>
      <c r="J792" s="2" t="s">
        <v>16</v>
      </c>
    </row>
    <row r="793" spans="1:10" ht="14.25" customHeight="1" x14ac:dyDescent="0.35">
      <c r="A793" s="2" t="s">
        <v>1616</v>
      </c>
      <c r="B793" s="2" t="s">
        <v>1617</v>
      </c>
      <c r="C793" s="2">
        <v>51</v>
      </c>
      <c r="D793" s="2" t="s">
        <v>39</v>
      </c>
      <c r="E793" s="2" t="s">
        <v>24</v>
      </c>
      <c r="F793" s="2" t="s">
        <v>55</v>
      </c>
      <c r="G793" s="2" t="s">
        <v>30</v>
      </c>
      <c r="H793" s="2">
        <v>31202.27</v>
      </c>
      <c r="I793" s="3">
        <v>45302</v>
      </c>
      <c r="J793" s="2" t="s">
        <v>16</v>
      </c>
    </row>
    <row r="794" spans="1:10" ht="14.25" customHeight="1" x14ac:dyDescent="0.35">
      <c r="A794" s="2" t="s">
        <v>1618</v>
      </c>
      <c r="B794" s="2" t="s">
        <v>1619</v>
      </c>
      <c r="C794" s="2">
        <v>35</v>
      </c>
      <c r="D794" s="2" t="s">
        <v>39</v>
      </c>
      <c r="E794" s="2" t="s">
        <v>93</v>
      </c>
      <c r="F794" s="2" t="s">
        <v>25</v>
      </c>
      <c r="G794" s="2" t="s">
        <v>36</v>
      </c>
      <c r="H794" s="2">
        <v>51557.13</v>
      </c>
      <c r="I794" s="3">
        <v>45207</v>
      </c>
      <c r="J794" s="2" t="s">
        <v>21</v>
      </c>
    </row>
    <row r="795" spans="1:10" ht="14.25" customHeight="1" x14ac:dyDescent="0.35">
      <c r="A795" s="2" t="s">
        <v>1620</v>
      </c>
      <c r="B795" s="2" t="s">
        <v>1621</v>
      </c>
      <c r="C795" s="2">
        <v>47</v>
      </c>
      <c r="D795" s="2" t="s">
        <v>39</v>
      </c>
      <c r="E795" s="2" t="s">
        <v>74</v>
      </c>
      <c r="F795" s="2" t="s">
        <v>55</v>
      </c>
      <c r="G795" s="2" t="s">
        <v>26</v>
      </c>
      <c r="H795" s="2">
        <v>8379.6</v>
      </c>
      <c r="I795" s="3">
        <v>45639</v>
      </c>
      <c r="J795" s="2" t="s">
        <v>16</v>
      </c>
    </row>
    <row r="796" spans="1:10" ht="14.25" customHeight="1" x14ac:dyDescent="0.35">
      <c r="A796" s="2" t="s">
        <v>1622</v>
      </c>
      <c r="B796" s="2" t="s">
        <v>1623</v>
      </c>
      <c r="C796" s="2">
        <v>32</v>
      </c>
      <c r="D796" s="2" t="s">
        <v>39</v>
      </c>
      <c r="E796" s="2" t="s">
        <v>74</v>
      </c>
      <c r="F796" s="2" t="s">
        <v>49</v>
      </c>
      <c r="G796" s="2" t="s">
        <v>15</v>
      </c>
      <c r="H796" s="2">
        <v>1909.2</v>
      </c>
      <c r="I796" s="3">
        <v>45145</v>
      </c>
      <c r="J796" s="2" t="s">
        <v>16</v>
      </c>
    </row>
    <row r="797" spans="1:10" ht="14.25" customHeight="1" x14ac:dyDescent="0.35">
      <c r="A797" s="2" t="s">
        <v>1624</v>
      </c>
      <c r="B797" s="2" t="s">
        <v>1625</v>
      </c>
      <c r="C797" s="2">
        <v>44</v>
      </c>
      <c r="D797" s="2" t="s">
        <v>12</v>
      </c>
      <c r="E797" s="2" t="s">
        <v>93</v>
      </c>
      <c r="F797" s="2" t="s">
        <v>14</v>
      </c>
      <c r="G797" s="2" t="s">
        <v>26</v>
      </c>
      <c r="H797" s="2">
        <v>1779.91</v>
      </c>
      <c r="I797" s="3">
        <v>45542</v>
      </c>
      <c r="J797" s="2" t="s">
        <v>16</v>
      </c>
    </row>
    <row r="798" spans="1:10" ht="14.25" customHeight="1" x14ac:dyDescent="0.35">
      <c r="A798" s="2" t="s">
        <v>1626</v>
      </c>
      <c r="B798" s="2" t="s">
        <v>1627</v>
      </c>
      <c r="C798" s="2">
        <v>51</v>
      </c>
      <c r="D798" s="2" t="s">
        <v>12</v>
      </c>
      <c r="E798" s="2" t="s">
        <v>64</v>
      </c>
      <c r="F798" s="2" t="s">
        <v>55</v>
      </c>
      <c r="G798" s="2" t="s">
        <v>20</v>
      </c>
      <c r="H798" s="2">
        <v>14433.21</v>
      </c>
      <c r="I798" s="3">
        <v>45412</v>
      </c>
      <c r="J798" s="2" t="s">
        <v>16</v>
      </c>
    </row>
    <row r="799" spans="1:10" ht="14.25" customHeight="1" x14ac:dyDescent="0.35">
      <c r="A799" s="2" t="s">
        <v>1628</v>
      </c>
      <c r="B799" s="2" t="s">
        <v>1629</v>
      </c>
      <c r="C799" s="2">
        <v>55</v>
      </c>
      <c r="D799" s="2" t="s">
        <v>39</v>
      </c>
      <c r="E799" s="2" t="s">
        <v>52</v>
      </c>
      <c r="F799" s="2" t="s">
        <v>14</v>
      </c>
      <c r="G799" s="2" t="s">
        <v>26</v>
      </c>
      <c r="H799" s="2">
        <v>8963.35</v>
      </c>
      <c r="I799" s="3">
        <v>45436</v>
      </c>
      <c r="J799" s="2" t="s">
        <v>16</v>
      </c>
    </row>
    <row r="800" spans="1:10" ht="14.25" customHeight="1" x14ac:dyDescent="0.35">
      <c r="A800" s="2" t="s">
        <v>1630</v>
      </c>
      <c r="B800" s="2" t="s">
        <v>1631</v>
      </c>
      <c r="C800" s="2">
        <v>50</v>
      </c>
      <c r="D800" s="2" t="s">
        <v>39</v>
      </c>
      <c r="E800" s="2" t="s">
        <v>52</v>
      </c>
      <c r="F800" s="2" t="s">
        <v>35</v>
      </c>
      <c r="G800" s="2" t="s">
        <v>36</v>
      </c>
      <c r="H800" s="2">
        <v>7957.87</v>
      </c>
      <c r="I800" s="3">
        <v>45261</v>
      </c>
      <c r="J800" s="2" t="s">
        <v>16</v>
      </c>
    </row>
    <row r="801" spans="1:10" ht="14.25" customHeight="1" x14ac:dyDescent="0.35">
      <c r="A801" s="2" t="s">
        <v>1632</v>
      </c>
      <c r="B801" s="2" t="s">
        <v>1633</v>
      </c>
      <c r="C801" s="2">
        <v>41</v>
      </c>
      <c r="D801" s="2" t="s">
        <v>39</v>
      </c>
      <c r="E801" s="2" t="s">
        <v>13</v>
      </c>
      <c r="F801" s="2" t="s">
        <v>55</v>
      </c>
      <c r="G801" s="2" t="s">
        <v>26</v>
      </c>
      <c r="H801" s="2">
        <v>6269.19</v>
      </c>
      <c r="I801" s="3">
        <v>45336</v>
      </c>
      <c r="J801" s="2" t="s">
        <v>69</v>
      </c>
    </row>
    <row r="802" spans="1:10" ht="14.25" customHeight="1" x14ac:dyDescent="0.35">
      <c r="A802" s="2" t="s">
        <v>1634</v>
      </c>
      <c r="B802" s="2" t="s">
        <v>1635</v>
      </c>
      <c r="C802" s="2">
        <v>32</v>
      </c>
      <c r="D802" s="2" t="s">
        <v>12</v>
      </c>
      <c r="E802" s="2" t="s">
        <v>24</v>
      </c>
      <c r="F802" s="2" t="s">
        <v>49</v>
      </c>
      <c r="G802" s="2" t="s">
        <v>15</v>
      </c>
      <c r="H802" s="2">
        <v>12914.74</v>
      </c>
      <c r="I802" s="3">
        <v>44980</v>
      </c>
      <c r="J802" s="2" t="s">
        <v>21</v>
      </c>
    </row>
    <row r="803" spans="1:10" ht="14.25" customHeight="1" x14ac:dyDescent="0.35">
      <c r="A803" s="2" t="s">
        <v>1636</v>
      </c>
      <c r="B803" s="2" t="s">
        <v>1637</v>
      </c>
      <c r="C803" s="2">
        <v>47</v>
      </c>
      <c r="D803" s="2" t="s">
        <v>12</v>
      </c>
      <c r="E803" s="2" t="s">
        <v>29</v>
      </c>
      <c r="F803" s="2" t="s">
        <v>49</v>
      </c>
      <c r="G803" s="2" t="s">
        <v>30</v>
      </c>
      <c r="H803" s="2">
        <v>19523.099999999999</v>
      </c>
      <c r="I803" s="3">
        <v>45627</v>
      </c>
      <c r="J803" s="2" t="s">
        <v>16</v>
      </c>
    </row>
    <row r="804" spans="1:10" ht="14.25" customHeight="1" x14ac:dyDescent="0.35">
      <c r="A804" s="2" t="s">
        <v>1638</v>
      </c>
      <c r="B804" s="2" t="s">
        <v>1639</v>
      </c>
      <c r="C804" s="2">
        <v>59</v>
      </c>
      <c r="D804" s="2" t="s">
        <v>12</v>
      </c>
      <c r="E804" s="2" t="s">
        <v>93</v>
      </c>
      <c r="F804" s="2" t="s">
        <v>25</v>
      </c>
      <c r="G804" s="2" t="s">
        <v>20</v>
      </c>
      <c r="H804" s="2">
        <v>3609.1</v>
      </c>
      <c r="I804" s="3">
        <v>45001</v>
      </c>
      <c r="J804" s="2" t="s">
        <v>21</v>
      </c>
    </row>
    <row r="805" spans="1:10" ht="14.25" customHeight="1" x14ac:dyDescent="0.35">
      <c r="A805" s="2" t="s">
        <v>1640</v>
      </c>
      <c r="B805" s="2" t="s">
        <v>1641</v>
      </c>
      <c r="C805" s="2">
        <v>34</v>
      </c>
      <c r="D805" s="2" t="s">
        <v>12</v>
      </c>
      <c r="E805" s="2" t="s">
        <v>93</v>
      </c>
      <c r="F805" s="2" t="s">
        <v>49</v>
      </c>
      <c r="G805" s="2" t="s">
        <v>36</v>
      </c>
      <c r="H805" s="2">
        <v>2496.39</v>
      </c>
      <c r="I805" s="3">
        <v>45275</v>
      </c>
      <c r="J805" s="2" t="s">
        <v>21</v>
      </c>
    </row>
    <row r="806" spans="1:10" ht="14.25" customHeight="1" x14ac:dyDescent="0.35">
      <c r="A806" s="2" t="s">
        <v>1642</v>
      </c>
      <c r="B806" s="2" t="s">
        <v>1643</v>
      </c>
      <c r="C806" s="2">
        <v>22</v>
      </c>
      <c r="D806" s="2" t="s">
        <v>12</v>
      </c>
      <c r="E806" s="2" t="s">
        <v>13</v>
      </c>
      <c r="F806" s="2" t="s">
        <v>14</v>
      </c>
      <c r="G806" s="2" t="s">
        <v>15</v>
      </c>
      <c r="H806" s="2">
        <v>11092.66</v>
      </c>
      <c r="I806" s="3">
        <v>45610</v>
      </c>
      <c r="J806" s="2" t="s">
        <v>16</v>
      </c>
    </row>
    <row r="807" spans="1:10" ht="14.25" customHeight="1" x14ac:dyDescent="0.35">
      <c r="A807" s="2" t="s">
        <v>1644</v>
      </c>
      <c r="B807" s="2" t="s">
        <v>1645</v>
      </c>
      <c r="C807" s="2">
        <v>46</v>
      </c>
      <c r="D807" s="2" t="s">
        <v>39</v>
      </c>
      <c r="E807" s="2" t="s">
        <v>24</v>
      </c>
      <c r="F807" s="2" t="s">
        <v>35</v>
      </c>
      <c r="G807" s="2" t="s">
        <v>20</v>
      </c>
      <c r="H807" s="2">
        <v>24619.61</v>
      </c>
      <c r="I807" s="3">
        <v>45319</v>
      </c>
      <c r="J807" s="2" t="s">
        <v>16</v>
      </c>
    </row>
    <row r="808" spans="1:10" ht="14.25" customHeight="1" x14ac:dyDescent="0.35">
      <c r="A808" s="2" t="s">
        <v>1646</v>
      </c>
      <c r="B808" s="2" t="s">
        <v>1647</v>
      </c>
      <c r="C808" s="2">
        <v>21</v>
      </c>
      <c r="D808" s="2" t="s">
        <v>12</v>
      </c>
      <c r="E808" s="2" t="s">
        <v>52</v>
      </c>
      <c r="F808" s="2" t="s">
        <v>49</v>
      </c>
      <c r="G808" s="2" t="s">
        <v>26</v>
      </c>
      <c r="H808" s="2">
        <v>4279.5200000000004</v>
      </c>
      <c r="I808" s="3">
        <v>45480</v>
      </c>
      <c r="J808" s="2" t="s">
        <v>21</v>
      </c>
    </row>
    <row r="809" spans="1:10" ht="14.25" customHeight="1" x14ac:dyDescent="0.35">
      <c r="A809" s="2" t="s">
        <v>1648</v>
      </c>
      <c r="B809" s="2" t="s">
        <v>1649</v>
      </c>
      <c r="C809" s="2">
        <v>27</v>
      </c>
      <c r="D809" s="2" t="s">
        <v>12</v>
      </c>
      <c r="E809" s="2" t="s">
        <v>42</v>
      </c>
      <c r="F809" s="2" t="s">
        <v>55</v>
      </c>
      <c r="G809" s="2" t="s">
        <v>20</v>
      </c>
      <c r="H809" s="2">
        <v>3180.7</v>
      </c>
      <c r="I809" s="3">
        <v>45083</v>
      </c>
      <c r="J809" s="2" t="s">
        <v>16</v>
      </c>
    </row>
    <row r="810" spans="1:10" ht="14.25" customHeight="1" x14ac:dyDescent="0.35">
      <c r="A810" s="2" t="s">
        <v>1650</v>
      </c>
      <c r="B810" s="2" t="s">
        <v>1651</v>
      </c>
      <c r="C810" s="2">
        <v>34</v>
      </c>
      <c r="D810" s="2" t="s">
        <v>39</v>
      </c>
      <c r="E810" s="2" t="s">
        <v>64</v>
      </c>
      <c r="F810" s="2" t="s">
        <v>49</v>
      </c>
      <c r="G810" s="2" t="s">
        <v>30</v>
      </c>
      <c r="H810" s="2">
        <v>2563.3200000000002</v>
      </c>
      <c r="I810" s="3">
        <v>45007</v>
      </c>
      <c r="J810" s="2" t="s">
        <v>16</v>
      </c>
    </row>
    <row r="811" spans="1:10" ht="14.25" customHeight="1" x14ac:dyDescent="0.35">
      <c r="A811" s="2" t="s">
        <v>1652</v>
      </c>
      <c r="B811" s="2" t="s">
        <v>1653</v>
      </c>
      <c r="C811" s="2">
        <v>27</v>
      </c>
      <c r="D811" s="2" t="s">
        <v>12</v>
      </c>
      <c r="E811" s="2" t="s">
        <v>64</v>
      </c>
      <c r="F811" s="2" t="s">
        <v>35</v>
      </c>
      <c r="G811" s="2" t="s">
        <v>20</v>
      </c>
      <c r="H811" s="2">
        <v>2936.88</v>
      </c>
      <c r="I811" s="3">
        <v>45134</v>
      </c>
      <c r="J811" s="2" t="s">
        <v>16</v>
      </c>
    </row>
    <row r="812" spans="1:10" ht="14.25" customHeight="1" x14ac:dyDescent="0.35">
      <c r="A812" s="2" t="s">
        <v>1654</v>
      </c>
      <c r="B812" s="2" t="s">
        <v>1655</v>
      </c>
      <c r="C812" s="2">
        <v>34</v>
      </c>
      <c r="D812" s="2" t="s">
        <v>12</v>
      </c>
      <c r="E812" s="2" t="s">
        <v>42</v>
      </c>
      <c r="F812" s="2" t="s">
        <v>14</v>
      </c>
      <c r="G812" s="2" t="s">
        <v>20</v>
      </c>
      <c r="H812" s="2">
        <v>1449.49</v>
      </c>
      <c r="I812" s="3">
        <v>45012</v>
      </c>
      <c r="J812" s="2" t="s">
        <v>16</v>
      </c>
    </row>
    <row r="813" spans="1:10" ht="14.25" customHeight="1" x14ac:dyDescent="0.35">
      <c r="A813" s="2" t="s">
        <v>1656</v>
      </c>
      <c r="B813" s="2" t="s">
        <v>1657</v>
      </c>
      <c r="C813" s="2">
        <v>37</v>
      </c>
      <c r="D813" s="2" t="s">
        <v>12</v>
      </c>
      <c r="E813" s="2" t="s">
        <v>42</v>
      </c>
      <c r="F813" s="2" t="s">
        <v>55</v>
      </c>
      <c r="G813" s="2" t="s">
        <v>26</v>
      </c>
      <c r="H813" s="2">
        <v>9082.69</v>
      </c>
      <c r="I813" s="3">
        <v>45373</v>
      </c>
      <c r="J813" s="2" t="s">
        <v>21</v>
      </c>
    </row>
    <row r="814" spans="1:10" ht="14.25" customHeight="1" x14ac:dyDescent="0.35">
      <c r="A814" s="2" t="s">
        <v>1658</v>
      </c>
      <c r="B814" s="2" t="s">
        <v>1659</v>
      </c>
      <c r="C814" s="2">
        <v>41</v>
      </c>
      <c r="D814" s="2" t="s">
        <v>39</v>
      </c>
      <c r="E814" s="2" t="s">
        <v>24</v>
      </c>
      <c r="F814" s="2" t="s">
        <v>25</v>
      </c>
      <c r="G814" s="2" t="s">
        <v>26</v>
      </c>
      <c r="H814" s="2">
        <v>3296.52</v>
      </c>
      <c r="I814" s="3">
        <v>45103</v>
      </c>
      <c r="J814" s="2" t="s">
        <v>16</v>
      </c>
    </row>
    <row r="815" spans="1:10" ht="14.25" customHeight="1" x14ac:dyDescent="0.35">
      <c r="A815" s="2" t="s">
        <v>1660</v>
      </c>
      <c r="B815" s="2" t="s">
        <v>1661</v>
      </c>
      <c r="C815" s="2">
        <v>22</v>
      </c>
      <c r="D815" s="2" t="s">
        <v>12</v>
      </c>
      <c r="E815" s="2" t="s">
        <v>52</v>
      </c>
      <c r="F815" s="2" t="s">
        <v>25</v>
      </c>
      <c r="G815" s="2" t="s">
        <v>36</v>
      </c>
      <c r="H815" s="2">
        <v>9543.67</v>
      </c>
      <c r="I815" s="3">
        <v>45437</v>
      </c>
      <c r="J815" s="2" t="s">
        <v>21</v>
      </c>
    </row>
    <row r="816" spans="1:10" ht="14.25" customHeight="1" x14ac:dyDescent="0.35">
      <c r="A816" s="2" t="s">
        <v>1662</v>
      </c>
      <c r="B816" s="2" t="s">
        <v>1663</v>
      </c>
      <c r="C816" s="2">
        <v>51</v>
      </c>
      <c r="D816" s="2" t="s">
        <v>39</v>
      </c>
      <c r="E816" s="2" t="s">
        <v>13</v>
      </c>
      <c r="F816" s="2" t="s">
        <v>25</v>
      </c>
      <c r="G816" s="2" t="s">
        <v>26</v>
      </c>
      <c r="H816" s="2">
        <v>866.83</v>
      </c>
      <c r="I816" s="3">
        <v>45545</v>
      </c>
      <c r="J816" s="2" t="s">
        <v>16</v>
      </c>
    </row>
    <row r="817" spans="1:10" ht="14.25" customHeight="1" x14ac:dyDescent="0.35">
      <c r="A817" s="2" t="s">
        <v>1664</v>
      </c>
      <c r="B817" s="2" t="s">
        <v>1665</v>
      </c>
      <c r="C817" s="2">
        <v>23</v>
      </c>
      <c r="D817" s="2" t="s">
        <v>39</v>
      </c>
      <c r="E817" s="2" t="s">
        <v>42</v>
      </c>
      <c r="F817" s="2" t="s">
        <v>55</v>
      </c>
      <c r="G817" s="2" t="s">
        <v>20</v>
      </c>
      <c r="H817" s="2">
        <v>1226.8399999999999</v>
      </c>
      <c r="I817" s="3">
        <v>45065</v>
      </c>
      <c r="J817" s="2" t="s">
        <v>16</v>
      </c>
    </row>
    <row r="818" spans="1:10" ht="14.25" customHeight="1" x14ac:dyDescent="0.35">
      <c r="A818" s="2" t="s">
        <v>1666</v>
      </c>
      <c r="B818" s="2" t="s">
        <v>1667</v>
      </c>
      <c r="C818" s="2">
        <v>19</v>
      </c>
      <c r="D818" s="2" t="s">
        <v>12</v>
      </c>
      <c r="E818" s="2" t="s">
        <v>13</v>
      </c>
      <c r="F818" s="2" t="s">
        <v>25</v>
      </c>
      <c r="G818" s="2" t="s">
        <v>30</v>
      </c>
      <c r="H818" s="2">
        <v>7681.77</v>
      </c>
      <c r="I818" s="3">
        <v>45028</v>
      </c>
      <c r="J818" s="2" t="s">
        <v>16</v>
      </c>
    </row>
    <row r="819" spans="1:10" ht="14.25" customHeight="1" x14ac:dyDescent="0.35">
      <c r="A819" s="2" t="s">
        <v>1668</v>
      </c>
      <c r="B819" s="2" t="s">
        <v>1669</v>
      </c>
      <c r="C819" s="2">
        <v>30</v>
      </c>
      <c r="D819" s="2" t="s">
        <v>12</v>
      </c>
      <c r="E819" s="2" t="s">
        <v>24</v>
      </c>
      <c r="F819" s="2" t="s">
        <v>49</v>
      </c>
      <c r="G819" s="2" t="s">
        <v>26</v>
      </c>
      <c r="H819" s="2">
        <v>7164.79</v>
      </c>
      <c r="I819" s="3">
        <v>45399</v>
      </c>
      <c r="J819" s="2" t="s">
        <v>16</v>
      </c>
    </row>
    <row r="820" spans="1:10" ht="14.25" customHeight="1" x14ac:dyDescent="0.35">
      <c r="A820" s="2" t="s">
        <v>1670</v>
      </c>
      <c r="B820" s="2" t="s">
        <v>1671</v>
      </c>
      <c r="C820" s="2">
        <v>60</v>
      </c>
      <c r="D820" s="2" t="s">
        <v>12</v>
      </c>
      <c r="E820" s="2" t="s">
        <v>29</v>
      </c>
      <c r="F820" s="2" t="s">
        <v>55</v>
      </c>
      <c r="G820" s="2" t="s">
        <v>36</v>
      </c>
      <c r="H820" s="2">
        <v>3167.81</v>
      </c>
      <c r="I820" s="3">
        <v>45468</v>
      </c>
      <c r="J820" s="2" t="s">
        <v>16</v>
      </c>
    </row>
    <row r="821" spans="1:10" ht="14.25" customHeight="1" x14ac:dyDescent="0.35">
      <c r="A821" s="2" t="s">
        <v>1672</v>
      </c>
      <c r="B821" s="2" t="s">
        <v>1673</v>
      </c>
      <c r="C821" s="2">
        <v>60</v>
      </c>
      <c r="D821" s="2" t="s">
        <v>12</v>
      </c>
      <c r="E821" s="2" t="s">
        <v>74</v>
      </c>
      <c r="F821" s="2" t="s">
        <v>55</v>
      </c>
      <c r="G821" s="2" t="s">
        <v>36</v>
      </c>
      <c r="H821" s="2">
        <v>17552.2</v>
      </c>
      <c r="I821" s="3">
        <v>45120</v>
      </c>
      <c r="J821" s="2" t="s">
        <v>16</v>
      </c>
    </row>
    <row r="822" spans="1:10" ht="14.25" customHeight="1" x14ac:dyDescent="0.35">
      <c r="A822" s="2" t="s">
        <v>1674</v>
      </c>
      <c r="B822" s="2" t="s">
        <v>1675</v>
      </c>
      <c r="C822" s="2">
        <v>28</v>
      </c>
      <c r="D822" s="2" t="s">
        <v>39</v>
      </c>
      <c r="E822" s="2" t="s">
        <v>64</v>
      </c>
      <c r="F822" s="2" t="s">
        <v>55</v>
      </c>
      <c r="G822" s="2" t="s">
        <v>20</v>
      </c>
      <c r="H822" s="2">
        <v>2070.8200000000002</v>
      </c>
      <c r="I822" s="3">
        <v>45412</v>
      </c>
      <c r="J822" s="2" t="s">
        <v>16</v>
      </c>
    </row>
    <row r="823" spans="1:10" ht="14.25" customHeight="1" x14ac:dyDescent="0.35">
      <c r="A823" s="2" t="s">
        <v>1676</v>
      </c>
      <c r="B823" s="2" t="s">
        <v>1677</v>
      </c>
      <c r="C823" s="2">
        <v>64</v>
      </c>
      <c r="D823" s="2" t="s">
        <v>12</v>
      </c>
      <c r="E823" s="2" t="s">
        <v>52</v>
      </c>
      <c r="F823" s="2" t="s">
        <v>19</v>
      </c>
      <c r="G823" s="2" t="s">
        <v>26</v>
      </c>
      <c r="H823" s="2">
        <v>4473.21</v>
      </c>
      <c r="I823" s="3">
        <v>45240</v>
      </c>
      <c r="J823" s="2" t="s">
        <v>16</v>
      </c>
    </row>
    <row r="824" spans="1:10" ht="14.25" customHeight="1" x14ac:dyDescent="0.35">
      <c r="A824" s="2" t="s">
        <v>1678</v>
      </c>
      <c r="B824" s="2" t="s">
        <v>1679</v>
      </c>
      <c r="C824" s="2">
        <v>40</v>
      </c>
      <c r="D824" s="2" t="s">
        <v>39</v>
      </c>
      <c r="E824" s="2" t="s">
        <v>64</v>
      </c>
      <c r="F824" s="2" t="s">
        <v>14</v>
      </c>
      <c r="G824" s="2" t="s">
        <v>26</v>
      </c>
      <c r="H824" s="2">
        <v>8108.32</v>
      </c>
      <c r="I824" s="3">
        <v>45623</v>
      </c>
      <c r="J824" s="2" t="s">
        <v>16</v>
      </c>
    </row>
    <row r="825" spans="1:10" ht="14.25" customHeight="1" x14ac:dyDescent="0.35">
      <c r="A825" s="2" t="s">
        <v>1680</v>
      </c>
      <c r="B825" s="2" t="s">
        <v>1681</v>
      </c>
      <c r="C825" s="2">
        <v>33</v>
      </c>
      <c r="D825" s="2" t="s">
        <v>39</v>
      </c>
      <c r="E825" s="2" t="s">
        <v>52</v>
      </c>
      <c r="F825" s="2" t="s">
        <v>19</v>
      </c>
      <c r="G825" s="2" t="s">
        <v>36</v>
      </c>
      <c r="H825" s="2">
        <v>20189.95</v>
      </c>
      <c r="I825" s="3">
        <v>45173</v>
      </c>
      <c r="J825" s="2" t="s">
        <v>16</v>
      </c>
    </row>
    <row r="826" spans="1:10" ht="14.25" customHeight="1" x14ac:dyDescent="0.35">
      <c r="A826" s="2" t="s">
        <v>1682</v>
      </c>
      <c r="B826" s="2" t="s">
        <v>1683</v>
      </c>
      <c r="C826" s="2">
        <v>48</v>
      </c>
      <c r="D826" s="2" t="s">
        <v>39</v>
      </c>
      <c r="E826" s="2" t="s">
        <v>24</v>
      </c>
      <c r="F826" s="2" t="s">
        <v>19</v>
      </c>
      <c r="G826" s="2" t="s">
        <v>26</v>
      </c>
      <c r="H826" s="2">
        <v>5422.32</v>
      </c>
      <c r="I826" s="3">
        <v>45556</v>
      </c>
      <c r="J826" s="2" t="s">
        <v>16</v>
      </c>
    </row>
    <row r="827" spans="1:10" ht="14.25" customHeight="1" x14ac:dyDescent="0.35">
      <c r="A827" s="2" t="s">
        <v>1684</v>
      </c>
      <c r="B827" s="2" t="s">
        <v>1685</v>
      </c>
      <c r="C827" s="2">
        <v>28</v>
      </c>
      <c r="D827" s="2" t="s">
        <v>39</v>
      </c>
      <c r="E827" s="2" t="s">
        <v>74</v>
      </c>
      <c r="F827" s="2" t="s">
        <v>19</v>
      </c>
      <c r="G827" s="2" t="s">
        <v>20</v>
      </c>
      <c r="H827" s="2">
        <v>5084.97</v>
      </c>
      <c r="I827" s="3">
        <v>45364</v>
      </c>
      <c r="J827" s="2" t="s">
        <v>16</v>
      </c>
    </row>
    <row r="828" spans="1:10" ht="14.25" customHeight="1" x14ac:dyDescent="0.35">
      <c r="A828" s="2" t="s">
        <v>1686</v>
      </c>
      <c r="B828" s="2" t="s">
        <v>1687</v>
      </c>
      <c r="C828" s="2">
        <v>33</v>
      </c>
      <c r="D828" s="2" t="s">
        <v>39</v>
      </c>
      <c r="E828" s="2" t="s">
        <v>64</v>
      </c>
      <c r="F828" s="2" t="s">
        <v>14</v>
      </c>
      <c r="G828" s="2" t="s">
        <v>30</v>
      </c>
      <c r="H828" s="2">
        <v>8664</v>
      </c>
      <c r="I828" s="3">
        <v>44999</v>
      </c>
      <c r="J828" s="2" t="s">
        <v>16</v>
      </c>
    </row>
    <row r="829" spans="1:10" ht="14.25" customHeight="1" x14ac:dyDescent="0.35">
      <c r="A829" s="2" t="s">
        <v>1688</v>
      </c>
      <c r="B829" s="2" t="s">
        <v>1689</v>
      </c>
      <c r="C829" s="2">
        <v>25</v>
      </c>
      <c r="D829" s="2" t="s">
        <v>12</v>
      </c>
      <c r="E829" s="2" t="s">
        <v>74</v>
      </c>
      <c r="F829" s="2" t="s">
        <v>19</v>
      </c>
      <c r="G829" s="2" t="s">
        <v>20</v>
      </c>
      <c r="H829" s="2">
        <v>3808.15</v>
      </c>
      <c r="I829" s="3">
        <v>44995</v>
      </c>
      <c r="J829" s="2" t="s">
        <v>16</v>
      </c>
    </row>
    <row r="830" spans="1:10" ht="14.25" customHeight="1" x14ac:dyDescent="0.35">
      <c r="A830" s="2" t="s">
        <v>1690</v>
      </c>
      <c r="B830" s="2" t="s">
        <v>1691</v>
      </c>
      <c r="C830" s="2">
        <v>21</v>
      </c>
      <c r="D830" s="2" t="s">
        <v>39</v>
      </c>
      <c r="E830" s="2" t="s">
        <v>24</v>
      </c>
      <c r="F830" s="2" t="s">
        <v>25</v>
      </c>
      <c r="G830" s="2" t="s">
        <v>26</v>
      </c>
      <c r="H830" s="2">
        <v>12350.28</v>
      </c>
      <c r="I830" s="3">
        <v>45078</v>
      </c>
      <c r="J830" s="2" t="s">
        <v>16</v>
      </c>
    </row>
    <row r="831" spans="1:10" ht="14.25" customHeight="1" x14ac:dyDescent="0.35">
      <c r="A831" s="2" t="s">
        <v>1692</v>
      </c>
      <c r="B831" s="2" t="s">
        <v>1693</v>
      </c>
      <c r="C831" s="2">
        <v>57</v>
      </c>
      <c r="D831" s="2" t="s">
        <v>39</v>
      </c>
      <c r="E831" s="2" t="s">
        <v>52</v>
      </c>
      <c r="F831" s="2" t="s">
        <v>55</v>
      </c>
      <c r="G831" s="2" t="s">
        <v>20</v>
      </c>
      <c r="H831" s="2">
        <v>2859.45</v>
      </c>
      <c r="I831" s="3">
        <v>45020</v>
      </c>
      <c r="J831" s="2" t="s">
        <v>16</v>
      </c>
    </row>
    <row r="832" spans="1:10" ht="14.25" customHeight="1" x14ac:dyDescent="0.35">
      <c r="A832" s="2" t="s">
        <v>1694</v>
      </c>
      <c r="B832" s="2" t="s">
        <v>1695</v>
      </c>
      <c r="C832" s="2">
        <v>21</v>
      </c>
      <c r="D832" s="2" t="s">
        <v>12</v>
      </c>
      <c r="E832" s="2" t="s">
        <v>42</v>
      </c>
      <c r="F832" s="2" t="s">
        <v>55</v>
      </c>
      <c r="G832" s="2" t="s">
        <v>15</v>
      </c>
      <c r="H832" s="2">
        <v>17327.13</v>
      </c>
      <c r="I832" s="3">
        <v>45361</v>
      </c>
      <c r="J832" s="2" t="s">
        <v>16</v>
      </c>
    </row>
    <row r="833" spans="1:10" ht="14.25" customHeight="1" x14ac:dyDescent="0.35">
      <c r="A833" s="2" t="s">
        <v>1696</v>
      </c>
      <c r="B833" s="2" t="s">
        <v>1697</v>
      </c>
      <c r="C833" s="2">
        <v>42</v>
      </c>
      <c r="D833" s="2" t="s">
        <v>12</v>
      </c>
      <c r="E833" s="2" t="s">
        <v>29</v>
      </c>
      <c r="F833" s="2" t="s">
        <v>49</v>
      </c>
      <c r="G833" s="2" t="s">
        <v>15</v>
      </c>
      <c r="H833" s="2">
        <v>3179.4</v>
      </c>
      <c r="I833" s="3">
        <v>45357</v>
      </c>
      <c r="J833" s="2" t="s">
        <v>16</v>
      </c>
    </row>
    <row r="834" spans="1:10" ht="14.25" customHeight="1" x14ac:dyDescent="0.35">
      <c r="A834" s="2" t="s">
        <v>1698</v>
      </c>
      <c r="B834" s="2" t="s">
        <v>1699</v>
      </c>
      <c r="C834" s="2">
        <v>20</v>
      </c>
      <c r="D834" s="2" t="s">
        <v>39</v>
      </c>
      <c r="E834" s="2" t="s">
        <v>64</v>
      </c>
      <c r="F834" s="2" t="s">
        <v>35</v>
      </c>
      <c r="G834" s="2" t="s">
        <v>26</v>
      </c>
      <c r="H834" s="2">
        <v>49200.4</v>
      </c>
      <c r="I834" s="3">
        <v>45383</v>
      </c>
      <c r="J834" s="2" t="s">
        <v>16</v>
      </c>
    </row>
    <row r="835" spans="1:10" ht="14.25" customHeight="1" x14ac:dyDescent="0.35">
      <c r="A835" s="2" t="s">
        <v>1700</v>
      </c>
      <c r="B835" s="2" t="s">
        <v>1701</v>
      </c>
      <c r="C835" s="2">
        <v>49</v>
      </c>
      <c r="D835" s="2" t="s">
        <v>39</v>
      </c>
      <c r="E835" s="2" t="s">
        <v>74</v>
      </c>
      <c r="F835" s="2" t="s">
        <v>25</v>
      </c>
      <c r="G835" s="2" t="s">
        <v>26</v>
      </c>
      <c r="H835" s="2">
        <v>3804.74</v>
      </c>
      <c r="I835" s="3">
        <v>45356</v>
      </c>
      <c r="J835" s="2" t="s">
        <v>16</v>
      </c>
    </row>
    <row r="836" spans="1:10" ht="14.25" customHeight="1" x14ac:dyDescent="0.35">
      <c r="A836" s="2" t="s">
        <v>1702</v>
      </c>
      <c r="B836" s="2" t="s">
        <v>1703</v>
      </c>
      <c r="C836" s="2">
        <v>20</v>
      </c>
      <c r="D836" s="2" t="s">
        <v>12</v>
      </c>
      <c r="E836" s="2" t="s">
        <v>93</v>
      </c>
      <c r="F836" s="2" t="s">
        <v>14</v>
      </c>
      <c r="G836" s="2" t="s">
        <v>30</v>
      </c>
      <c r="H836" s="2">
        <v>21105.29</v>
      </c>
      <c r="I836" s="3">
        <v>45155</v>
      </c>
      <c r="J836" s="2" t="s">
        <v>21</v>
      </c>
    </row>
    <row r="837" spans="1:10" ht="14.25" customHeight="1" x14ac:dyDescent="0.35">
      <c r="A837" s="2" t="s">
        <v>1704</v>
      </c>
      <c r="B837" s="2" t="s">
        <v>1705</v>
      </c>
      <c r="C837" s="2">
        <v>44</v>
      </c>
      <c r="D837" s="2" t="s">
        <v>39</v>
      </c>
      <c r="E837" s="2" t="s">
        <v>64</v>
      </c>
      <c r="F837" s="2" t="s">
        <v>35</v>
      </c>
      <c r="G837" s="2" t="s">
        <v>20</v>
      </c>
      <c r="H837" s="2">
        <v>5064.29</v>
      </c>
      <c r="I837" s="3">
        <v>44956</v>
      </c>
      <c r="J837" s="2" t="s">
        <v>21</v>
      </c>
    </row>
    <row r="838" spans="1:10" ht="14.25" customHeight="1" x14ac:dyDescent="0.35">
      <c r="A838" s="2" t="s">
        <v>1706</v>
      </c>
      <c r="B838" s="2" t="s">
        <v>1707</v>
      </c>
      <c r="C838" s="2">
        <v>46</v>
      </c>
      <c r="D838" s="2" t="s">
        <v>12</v>
      </c>
      <c r="E838" s="2" t="s">
        <v>64</v>
      </c>
      <c r="F838" s="2" t="s">
        <v>55</v>
      </c>
      <c r="G838" s="2" t="s">
        <v>30</v>
      </c>
      <c r="H838" s="2">
        <v>2824.36</v>
      </c>
      <c r="I838" s="3">
        <v>45551</v>
      </c>
      <c r="J838" s="2" t="s">
        <v>16</v>
      </c>
    </row>
    <row r="839" spans="1:10" ht="14.25" customHeight="1" x14ac:dyDescent="0.35">
      <c r="A839" s="2" t="s">
        <v>1708</v>
      </c>
      <c r="B839" s="2" t="s">
        <v>1709</v>
      </c>
      <c r="C839" s="2">
        <v>49</v>
      </c>
      <c r="D839" s="2" t="s">
        <v>12</v>
      </c>
      <c r="E839" s="2" t="s">
        <v>64</v>
      </c>
      <c r="F839" s="2" t="s">
        <v>19</v>
      </c>
      <c r="G839" s="2" t="s">
        <v>26</v>
      </c>
      <c r="H839" s="2">
        <v>2563.94</v>
      </c>
      <c r="I839" s="3">
        <v>45261</v>
      </c>
      <c r="J839" s="2" t="s">
        <v>16</v>
      </c>
    </row>
    <row r="840" spans="1:10" ht="14.25" customHeight="1" x14ac:dyDescent="0.35">
      <c r="A840" s="2" t="s">
        <v>1710</v>
      </c>
      <c r="B840" s="2" t="s">
        <v>1711</v>
      </c>
      <c r="C840" s="2">
        <v>36</v>
      </c>
      <c r="D840" s="2" t="s">
        <v>39</v>
      </c>
      <c r="E840" s="2" t="s">
        <v>13</v>
      </c>
      <c r="F840" s="2" t="s">
        <v>49</v>
      </c>
      <c r="G840" s="2" t="s">
        <v>26</v>
      </c>
      <c r="H840" s="2">
        <v>18983.96</v>
      </c>
      <c r="I840" s="3">
        <v>45586</v>
      </c>
      <c r="J840" s="2" t="s">
        <v>16</v>
      </c>
    </row>
    <row r="841" spans="1:10" ht="14.25" customHeight="1" x14ac:dyDescent="0.35">
      <c r="A841" s="2" t="s">
        <v>1712</v>
      </c>
      <c r="B841" s="2" t="s">
        <v>1713</v>
      </c>
      <c r="C841" s="2">
        <v>38</v>
      </c>
      <c r="D841" s="2" t="s">
        <v>12</v>
      </c>
      <c r="E841" s="2" t="s">
        <v>74</v>
      </c>
      <c r="F841" s="2" t="s">
        <v>49</v>
      </c>
      <c r="G841" s="2" t="s">
        <v>36</v>
      </c>
      <c r="H841" s="2">
        <v>3692.58</v>
      </c>
      <c r="I841" s="3">
        <v>45495</v>
      </c>
      <c r="J841" s="2" t="s">
        <v>16</v>
      </c>
    </row>
    <row r="842" spans="1:10" ht="14.25" customHeight="1" x14ac:dyDescent="0.35">
      <c r="A842" s="2" t="s">
        <v>1714</v>
      </c>
      <c r="B842" s="2" t="s">
        <v>1715</v>
      </c>
      <c r="C842" s="2">
        <v>22</v>
      </c>
      <c r="D842" s="2" t="s">
        <v>39</v>
      </c>
      <c r="E842" s="2" t="s">
        <v>74</v>
      </c>
      <c r="F842" s="2" t="s">
        <v>55</v>
      </c>
      <c r="G842" s="2" t="s">
        <v>30</v>
      </c>
      <c r="H842" s="2">
        <v>4133.41</v>
      </c>
      <c r="I842" s="3">
        <v>45103</v>
      </c>
      <c r="J842" s="2" t="s">
        <v>16</v>
      </c>
    </row>
    <row r="843" spans="1:10" ht="14.25" customHeight="1" x14ac:dyDescent="0.35">
      <c r="A843" s="2" t="s">
        <v>1716</v>
      </c>
      <c r="B843" s="2" t="s">
        <v>1717</v>
      </c>
      <c r="C843" s="2">
        <v>35</v>
      </c>
      <c r="D843" s="2" t="s">
        <v>39</v>
      </c>
      <c r="E843" s="2" t="s">
        <v>64</v>
      </c>
      <c r="F843" s="2" t="s">
        <v>25</v>
      </c>
      <c r="G843" s="2" t="s">
        <v>26</v>
      </c>
      <c r="H843" s="2">
        <v>2193.92</v>
      </c>
      <c r="I843" s="3">
        <v>45494</v>
      </c>
      <c r="J843" s="2" t="s">
        <v>16</v>
      </c>
    </row>
    <row r="844" spans="1:10" ht="14.25" customHeight="1" x14ac:dyDescent="0.35">
      <c r="A844" s="2" t="s">
        <v>1718</v>
      </c>
      <c r="B844" s="2" t="s">
        <v>1719</v>
      </c>
      <c r="C844" s="2">
        <v>45</v>
      </c>
      <c r="D844" s="2" t="s">
        <v>39</v>
      </c>
      <c r="E844" s="2" t="s">
        <v>24</v>
      </c>
      <c r="F844" s="2" t="s">
        <v>35</v>
      </c>
      <c r="G844" s="2" t="s">
        <v>15</v>
      </c>
      <c r="H844" s="2">
        <v>32525.55</v>
      </c>
      <c r="I844" s="3">
        <v>45335</v>
      </c>
      <c r="J844" s="2" t="s">
        <v>16</v>
      </c>
    </row>
    <row r="845" spans="1:10" ht="14.25" customHeight="1" x14ac:dyDescent="0.35">
      <c r="A845" s="2" t="s">
        <v>1720</v>
      </c>
      <c r="B845" s="2" t="s">
        <v>1721</v>
      </c>
      <c r="C845" s="2">
        <v>59</v>
      </c>
      <c r="D845" s="2" t="s">
        <v>12</v>
      </c>
      <c r="E845" s="2" t="s">
        <v>24</v>
      </c>
      <c r="F845" s="2" t="s">
        <v>49</v>
      </c>
      <c r="G845" s="2" t="s">
        <v>36</v>
      </c>
      <c r="H845" s="2">
        <v>2806.98</v>
      </c>
      <c r="I845" s="3">
        <v>45163</v>
      </c>
      <c r="J845" s="2" t="s">
        <v>16</v>
      </c>
    </row>
    <row r="846" spans="1:10" ht="14.25" customHeight="1" x14ac:dyDescent="0.35">
      <c r="A846" s="2" t="s">
        <v>1722</v>
      </c>
      <c r="B846" s="2" t="s">
        <v>1723</v>
      </c>
      <c r="C846" s="2">
        <v>39</v>
      </c>
      <c r="D846" s="2" t="s">
        <v>39</v>
      </c>
      <c r="E846" s="2" t="s">
        <v>42</v>
      </c>
      <c r="F846" s="2" t="s">
        <v>55</v>
      </c>
      <c r="G846" s="2" t="s">
        <v>20</v>
      </c>
      <c r="H846" s="2">
        <v>2842.79</v>
      </c>
      <c r="I846" s="3">
        <v>45204</v>
      </c>
      <c r="J846" s="2" t="s">
        <v>16</v>
      </c>
    </row>
    <row r="847" spans="1:10" ht="14.25" customHeight="1" x14ac:dyDescent="0.35">
      <c r="A847" s="2" t="s">
        <v>1724</v>
      </c>
      <c r="B847" s="2" t="s">
        <v>1725</v>
      </c>
      <c r="C847" s="2">
        <v>38</v>
      </c>
      <c r="D847" s="2" t="s">
        <v>12</v>
      </c>
      <c r="E847" s="2" t="s">
        <v>64</v>
      </c>
      <c r="F847" s="2" t="s">
        <v>25</v>
      </c>
      <c r="G847" s="2" t="s">
        <v>36</v>
      </c>
      <c r="H847" s="2">
        <v>28805.82</v>
      </c>
      <c r="I847" s="3">
        <v>45003</v>
      </c>
      <c r="J847" s="2" t="s">
        <v>16</v>
      </c>
    </row>
    <row r="848" spans="1:10" ht="14.25" customHeight="1" x14ac:dyDescent="0.35">
      <c r="A848" s="2" t="s">
        <v>1726</v>
      </c>
      <c r="B848" s="2" t="s">
        <v>1727</v>
      </c>
      <c r="C848" s="2">
        <v>23</v>
      </c>
      <c r="D848" s="2" t="s">
        <v>39</v>
      </c>
      <c r="E848" s="2" t="s">
        <v>13</v>
      </c>
      <c r="F848" s="2" t="s">
        <v>55</v>
      </c>
      <c r="G848" s="2" t="s">
        <v>20</v>
      </c>
      <c r="H848" s="2">
        <v>23116.14</v>
      </c>
      <c r="I848" s="3">
        <v>45562</v>
      </c>
      <c r="J848" s="2" t="s">
        <v>21</v>
      </c>
    </row>
    <row r="849" spans="1:10" ht="14.25" customHeight="1" x14ac:dyDescent="0.35">
      <c r="A849" s="2" t="s">
        <v>1728</v>
      </c>
      <c r="B849" s="2" t="s">
        <v>1729</v>
      </c>
      <c r="C849" s="2">
        <v>18</v>
      </c>
      <c r="D849" s="2" t="s">
        <v>39</v>
      </c>
      <c r="E849" s="2" t="s">
        <v>52</v>
      </c>
      <c r="F849" s="2" t="s">
        <v>55</v>
      </c>
      <c r="G849" s="2" t="s">
        <v>15</v>
      </c>
      <c r="H849" s="2">
        <v>2862.31</v>
      </c>
      <c r="I849" s="3">
        <v>45466</v>
      </c>
      <c r="J849" s="2" t="s">
        <v>21</v>
      </c>
    </row>
    <row r="850" spans="1:10" ht="14.25" customHeight="1" x14ac:dyDescent="0.35">
      <c r="A850" s="2" t="s">
        <v>1730</v>
      </c>
      <c r="B850" s="2" t="s">
        <v>1731</v>
      </c>
      <c r="C850" s="2">
        <v>22</v>
      </c>
      <c r="D850" s="2" t="s">
        <v>12</v>
      </c>
      <c r="E850" s="2" t="s">
        <v>13</v>
      </c>
      <c r="F850" s="2" t="s">
        <v>25</v>
      </c>
      <c r="G850" s="2" t="s">
        <v>20</v>
      </c>
      <c r="H850" s="2">
        <v>20004.5</v>
      </c>
      <c r="I850" s="3">
        <v>45580</v>
      </c>
      <c r="J850" s="2" t="s">
        <v>21</v>
      </c>
    </row>
    <row r="851" spans="1:10" ht="14.25" customHeight="1" x14ac:dyDescent="0.35">
      <c r="A851" s="2" t="s">
        <v>1732</v>
      </c>
      <c r="B851" s="2" t="s">
        <v>1733</v>
      </c>
      <c r="C851" s="2">
        <v>58</v>
      </c>
      <c r="D851" s="2" t="s">
        <v>39</v>
      </c>
      <c r="E851" s="2" t="s">
        <v>24</v>
      </c>
      <c r="F851" s="2" t="s">
        <v>25</v>
      </c>
      <c r="G851" s="2" t="s">
        <v>30</v>
      </c>
      <c r="H851" s="2">
        <v>2874.46</v>
      </c>
      <c r="I851" s="3">
        <v>45084</v>
      </c>
      <c r="J851" s="2" t="s">
        <v>16</v>
      </c>
    </row>
    <row r="852" spans="1:10" ht="14.25" customHeight="1" x14ac:dyDescent="0.35">
      <c r="A852" s="2" t="s">
        <v>1734</v>
      </c>
      <c r="B852" s="2" t="s">
        <v>1735</v>
      </c>
      <c r="C852" s="2">
        <v>29</v>
      </c>
      <c r="D852" s="2" t="s">
        <v>39</v>
      </c>
      <c r="E852" s="2" t="s">
        <v>42</v>
      </c>
      <c r="F852" s="2" t="s">
        <v>25</v>
      </c>
      <c r="G852" s="2" t="s">
        <v>20</v>
      </c>
      <c r="H852" s="2">
        <v>882.46</v>
      </c>
      <c r="I852" s="3">
        <v>45093</v>
      </c>
      <c r="J852" s="2" t="s">
        <v>16</v>
      </c>
    </row>
    <row r="853" spans="1:10" ht="14.25" customHeight="1" x14ac:dyDescent="0.35">
      <c r="A853" s="2" t="s">
        <v>1736</v>
      </c>
      <c r="B853" s="2" t="s">
        <v>1737</v>
      </c>
      <c r="C853" s="2">
        <v>43</v>
      </c>
      <c r="D853" s="2" t="s">
        <v>12</v>
      </c>
      <c r="E853" s="2" t="s">
        <v>24</v>
      </c>
      <c r="F853" s="2" t="s">
        <v>55</v>
      </c>
      <c r="G853" s="2" t="s">
        <v>20</v>
      </c>
      <c r="H853" s="2">
        <v>17168.080000000002</v>
      </c>
      <c r="I853" s="3">
        <v>45111</v>
      </c>
      <c r="J853" s="2" t="s">
        <v>16</v>
      </c>
    </row>
    <row r="854" spans="1:10" ht="14.25" customHeight="1" x14ac:dyDescent="0.35">
      <c r="A854" s="2" t="s">
        <v>1738</v>
      </c>
      <c r="B854" s="2" t="s">
        <v>1739</v>
      </c>
      <c r="C854" s="2">
        <v>63</v>
      </c>
      <c r="D854" s="2" t="s">
        <v>12</v>
      </c>
      <c r="E854" s="2" t="s">
        <v>24</v>
      </c>
      <c r="F854" s="2" t="s">
        <v>49</v>
      </c>
      <c r="G854" s="2" t="s">
        <v>36</v>
      </c>
      <c r="H854" s="2">
        <v>14764.74</v>
      </c>
      <c r="I854" s="3">
        <v>45315</v>
      </c>
      <c r="J854" s="2" t="s">
        <v>16</v>
      </c>
    </row>
    <row r="855" spans="1:10" ht="14.25" customHeight="1" x14ac:dyDescent="0.35">
      <c r="A855" s="2" t="s">
        <v>1740</v>
      </c>
      <c r="B855" s="2" t="s">
        <v>1741</v>
      </c>
      <c r="C855" s="2">
        <v>51</v>
      </c>
      <c r="D855" s="2" t="s">
        <v>12</v>
      </c>
      <c r="E855" s="2" t="s">
        <v>24</v>
      </c>
      <c r="F855" s="2" t="s">
        <v>14</v>
      </c>
      <c r="G855" s="2" t="s">
        <v>15</v>
      </c>
      <c r="H855" s="2">
        <v>3490.85</v>
      </c>
      <c r="I855" s="3">
        <v>44938</v>
      </c>
      <c r="J855" s="2" t="s">
        <v>16</v>
      </c>
    </row>
    <row r="856" spans="1:10" ht="14.25" customHeight="1" x14ac:dyDescent="0.35">
      <c r="A856" s="2" t="s">
        <v>1742</v>
      </c>
      <c r="B856" s="2" t="s">
        <v>1743</v>
      </c>
      <c r="C856" s="2">
        <v>31</v>
      </c>
      <c r="D856" s="2" t="s">
        <v>39</v>
      </c>
      <c r="E856" s="2" t="s">
        <v>64</v>
      </c>
      <c r="F856" s="2" t="s">
        <v>14</v>
      </c>
      <c r="G856" s="2" t="s">
        <v>20</v>
      </c>
      <c r="H856" s="2">
        <v>944.63</v>
      </c>
      <c r="I856" s="3">
        <v>45095</v>
      </c>
      <c r="J856" s="2" t="s">
        <v>21</v>
      </c>
    </row>
    <row r="857" spans="1:10" ht="14.25" customHeight="1" x14ac:dyDescent="0.35">
      <c r="A857" s="2" t="s">
        <v>1744</v>
      </c>
      <c r="B857" s="2" t="s">
        <v>1745</v>
      </c>
      <c r="C857" s="2">
        <v>43</v>
      </c>
      <c r="D857" s="2" t="s">
        <v>12</v>
      </c>
      <c r="E857" s="2" t="s">
        <v>24</v>
      </c>
      <c r="F857" s="2" t="s">
        <v>55</v>
      </c>
      <c r="G857" s="2" t="s">
        <v>30</v>
      </c>
      <c r="H857" s="2">
        <v>2312.25</v>
      </c>
      <c r="I857" s="3">
        <v>45352</v>
      </c>
      <c r="J857" s="2" t="s">
        <v>69</v>
      </c>
    </row>
    <row r="858" spans="1:10" ht="14.25" customHeight="1" x14ac:dyDescent="0.35">
      <c r="A858" s="2" t="s">
        <v>1746</v>
      </c>
      <c r="B858" s="2" t="s">
        <v>1747</v>
      </c>
      <c r="C858" s="2">
        <v>62</v>
      </c>
      <c r="D858" s="2" t="s">
        <v>12</v>
      </c>
      <c r="E858" s="2" t="s">
        <v>74</v>
      </c>
      <c r="F858" s="2" t="s">
        <v>55</v>
      </c>
      <c r="G858" s="2" t="s">
        <v>36</v>
      </c>
      <c r="H858" s="2">
        <v>14742.8</v>
      </c>
      <c r="I858" s="3">
        <v>45375</v>
      </c>
      <c r="J858" s="2" t="s">
        <v>16</v>
      </c>
    </row>
    <row r="859" spans="1:10" ht="14.25" customHeight="1" x14ac:dyDescent="0.35">
      <c r="A859" s="2" t="s">
        <v>1748</v>
      </c>
      <c r="B859" s="2" t="s">
        <v>1749</v>
      </c>
      <c r="C859" s="2">
        <v>44</v>
      </c>
      <c r="D859" s="2" t="s">
        <v>39</v>
      </c>
      <c r="E859" s="2" t="s">
        <v>29</v>
      </c>
      <c r="F859" s="2" t="s">
        <v>49</v>
      </c>
      <c r="G859" s="2" t="s">
        <v>15</v>
      </c>
      <c r="H859" s="2">
        <v>33452.28</v>
      </c>
      <c r="I859" s="3">
        <v>45420</v>
      </c>
      <c r="J859" s="2" t="s">
        <v>16</v>
      </c>
    </row>
    <row r="860" spans="1:10" ht="14.25" customHeight="1" x14ac:dyDescent="0.35">
      <c r="A860" s="2" t="s">
        <v>1750</v>
      </c>
      <c r="B860" s="2" t="s">
        <v>1751</v>
      </c>
      <c r="C860" s="2">
        <v>26</v>
      </c>
      <c r="D860" s="2" t="s">
        <v>12</v>
      </c>
      <c r="E860" s="2" t="s">
        <v>93</v>
      </c>
      <c r="F860" s="2" t="s">
        <v>25</v>
      </c>
      <c r="G860" s="2" t="s">
        <v>15</v>
      </c>
      <c r="H860" s="2">
        <v>2997.57</v>
      </c>
      <c r="I860" s="3">
        <v>45375</v>
      </c>
      <c r="J860" s="2" t="s">
        <v>16</v>
      </c>
    </row>
    <row r="861" spans="1:10" ht="14.25" customHeight="1" x14ac:dyDescent="0.35">
      <c r="A861" s="2" t="s">
        <v>1752</v>
      </c>
      <c r="B861" s="2" t="s">
        <v>1753</v>
      </c>
      <c r="C861" s="2">
        <v>43</v>
      </c>
      <c r="D861" s="2" t="s">
        <v>39</v>
      </c>
      <c r="E861" s="2" t="s">
        <v>64</v>
      </c>
      <c r="F861" s="2" t="s">
        <v>55</v>
      </c>
      <c r="G861" s="2" t="s">
        <v>26</v>
      </c>
      <c r="H861" s="2">
        <v>17051.72</v>
      </c>
      <c r="I861" s="3">
        <v>45032</v>
      </c>
      <c r="J861" s="2" t="s">
        <v>16</v>
      </c>
    </row>
    <row r="862" spans="1:10" ht="14.25" customHeight="1" x14ac:dyDescent="0.35">
      <c r="A862" s="2" t="s">
        <v>1754</v>
      </c>
      <c r="B862" s="2" t="s">
        <v>1755</v>
      </c>
      <c r="C862" s="2">
        <v>64</v>
      </c>
      <c r="D862" s="2" t="s">
        <v>39</v>
      </c>
      <c r="E862" s="2" t="s">
        <v>42</v>
      </c>
      <c r="F862" s="2" t="s">
        <v>19</v>
      </c>
      <c r="G862" s="2" t="s">
        <v>30</v>
      </c>
      <c r="H862" s="2">
        <v>2586.84</v>
      </c>
      <c r="I862" s="3">
        <v>45353</v>
      </c>
      <c r="J862" s="2" t="s">
        <v>21</v>
      </c>
    </row>
    <row r="863" spans="1:10" ht="14.25" customHeight="1" x14ac:dyDescent="0.35">
      <c r="A863" s="2" t="s">
        <v>1756</v>
      </c>
      <c r="B863" s="2" t="s">
        <v>1757</v>
      </c>
      <c r="C863" s="2">
        <v>39</v>
      </c>
      <c r="D863" s="2" t="s">
        <v>12</v>
      </c>
      <c r="E863" s="2" t="s">
        <v>74</v>
      </c>
      <c r="F863" s="2" t="s">
        <v>25</v>
      </c>
      <c r="G863" s="2" t="s">
        <v>36</v>
      </c>
      <c r="H863" s="2">
        <v>11381.86</v>
      </c>
      <c r="I863" s="3">
        <v>45024</v>
      </c>
      <c r="J863" s="2" t="s">
        <v>16</v>
      </c>
    </row>
    <row r="864" spans="1:10" ht="14.25" customHeight="1" x14ac:dyDescent="0.35">
      <c r="A864" s="2" t="s">
        <v>1758</v>
      </c>
      <c r="B864" s="2" t="s">
        <v>1759</v>
      </c>
      <c r="C864" s="2">
        <v>64</v>
      </c>
      <c r="D864" s="2" t="s">
        <v>39</v>
      </c>
      <c r="E864" s="2" t="s">
        <v>13</v>
      </c>
      <c r="F864" s="2" t="s">
        <v>55</v>
      </c>
      <c r="G864" s="2" t="s">
        <v>36</v>
      </c>
      <c r="H864" s="2">
        <v>873.17</v>
      </c>
      <c r="I864" s="3">
        <v>45557</v>
      </c>
      <c r="J864" s="2" t="s">
        <v>16</v>
      </c>
    </row>
    <row r="865" spans="1:10" ht="14.25" customHeight="1" x14ac:dyDescent="0.35">
      <c r="A865" s="2" t="s">
        <v>1760</v>
      </c>
      <c r="B865" s="2" t="s">
        <v>1761</v>
      </c>
      <c r="C865" s="2">
        <v>47</v>
      </c>
      <c r="D865" s="2" t="s">
        <v>12</v>
      </c>
      <c r="E865" s="2" t="s">
        <v>24</v>
      </c>
      <c r="F865" s="2" t="s">
        <v>19</v>
      </c>
      <c r="G865" s="2" t="s">
        <v>30</v>
      </c>
      <c r="H865" s="2">
        <v>8801.89</v>
      </c>
      <c r="I865" s="3">
        <v>45152</v>
      </c>
      <c r="J865" s="2" t="s">
        <v>16</v>
      </c>
    </row>
    <row r="866" spans="1:10" ht="14.25" customHeight="1" x14ac:dyDescent="0.35">
      <c r="A866" s="2" t="s">
        <v>1762</v>
      </c>
      <c r="B866" s="2" t="s">
        <v>1763</v>
      </c>
      <c r="C866" s="2">
        <v>60</v>
      </c>
      <c r="D866" s="2" t="s">
        <v>12</v>
      </c>
      <c r="E866" s="2" t="s">
        <v>52</v>
      </c>
      <c r="F866" s="2" t="s">
        <v>35</v>
      </c>
      <c r="G866" s="2" t="s">
        <v>15</v>
      </c>
      <c r="H866" s="2">
        <v>3136.02</v>
      </c>
      <c r="I866" s="3">
        <v>45373</v>
      </c>
      <c r="J866" s="2" t="s">
        <v>16</v>
      </c>
    </row>
    <row r="867" spans="1:10" ht="14.25" customHeight="1" x14ac:dyDescent="0.35">
      <c r="A867" s="2" t="s">
        <v>1764</v>
      </c>
      <c r="B867" s="2" t="s">
        <v>1765</v>
      </c>
      <c r="C867" s="2">
        <v>34</v>
      </c>
      <c r="D867" s="2" t="s">
        <v>12</v>
      </c>
      <c r="E867" s="2" t="s">
        <v>52</v>
      </c>
      <c r="F867" s="2" t="s">
        <v>49</v>
      </c>
      <c r="G867" s="2" t="s">
        <v>20</v>
      </c>
      <c r="H867" s="2">
        <v>26016.11</v>
      </c>
      <c r="I867" s="3">
        <v>45590</v>
      </c>
      <c r="J867" s="2" t="s">
        <v>16</v>
      </c>
    </row>
    <row r="868" spans="1:10" ht="14.25" customHeight="1" x14ac:dyDescent="0.35">
      <c r="A868" s="2" t="s">
        <v>1766</v>
      </c>
      <c r="B868" s="2" t="s">
        <v>1767</v>
      </c>
      <c r="C868" s="2">
        <v>43</v>
      </c>
      <c r="D868" s="2" t="s">
        <v>12</v>
      </c>
      <c r="E868" s="2" t="s">
        <v>29</v>
      </c>
      <c r="F868" s="2" t="s">
        <v>19</v>
      </c>
      <c r="G868" s="2" t="s">
        <v>30</v>
      </c>
      <c r="H868" s="2">
        <v>3421.4</v>
      </c>
      <c r="I868" s="3">
        <v>45402</v>
      </c>
      <c r="J868" s="2" t="s">
        <v>21</v>
      </c>
    </row>
    <row r="869" spans="1:10" ht="14.25" customHeight="1" x14ac:dyDescent="0.35">
      <c r="A869" s="2" t="s">
        <v>1768</v>
      </c>
      <c r="B869" s="2" t="s">
        <v>1769</v>
      </c>
      <c r="C869" s="2">
        <v>53</v>
      </c>
      <c r="D869" s="2" t="s">
        <v>39</v>
      </c>
      <c r="E869" s="2" t="s">
        <v>64</v>
      </c>
      <c r="F869" s="2" t="s">
        <v>55</v>
      </c>
      <c r="G869" s="2" t="s">
        <v>36</v>
      </c>
      <c r="H869" s="2">
        <v>5082.3</v>
      </c>
      <c r="I869" s="3">
        <v>45129</v>
      </c>
      <c r="J869" s="2" t="s">
        <v>16</v>
      </c>
    </row>
    <row r="870" spans="1:10" ht="14.25" customHeight="1" x14ac:dyDescent="0.35">
      <c r="A870" s="2" t="s">
        <v>1770</v>
      </c>
      <c r="B870" s="2" t="s">
        <v>1771</v>
      </c>
      <c r="C870" s="2">
        <v>18</v>
      </c>
      <c r="D870" s="2" t="s">
        <v>39</v>
      </c>
      <c r="E870" s="2" t="s">
        <v>13</v>
      </c>
      <c r="F870" s="2" t="s">
        <v>14</v>
      </c>
      <c r="G870" s="2" t="s">
        <v>30</v>
      </c>
      <c r="H870" s="2">
        <v>18368.349999999999</v>
      </c>
      <c r="I870" s="3">
        <v>45601</v>
      </c>
      <c r="J870" s="2" t="s">
        <v>16</v>
      </c>
    </row>
    <row r="871" spans="1:10" ht="14.25" customHeight="1" x14ac:dyDescent="0.35">
      <c r="A871" s="2" t="s">
        <v>1772</v>
      </c>
      <c r="B871" s="2" t="s">
        <v>1773</v>
      </c>
      <c r="C871" s="2">
        <v>25</v>
      </c>
      <c r="D871" s="2" t="s">
        <v>12</v>
      </c>
      <c r="E871" s="2" t="s">
        <v>29</v>
      </c>
      <c r="F871" s="2" t="s">
        <v>55</v>
      </c>
      <c r="G871" s="2" t="s">
        <v>15</v>
      </c>
      <c r="H871" s="2">
        <v>5767.42</v>
      </c>
      <c r="I871" s="3">
        <v>45223</v>
      </c>
      <c r="J871" s="2" t="s">
        <v>16</v>
      </c>
    </row>
    <row r="872" spans="1:10" ht="14.25" customHeight="1" x14ac:dyDescent="0.35">
      <c r="A872" s="2" t="s">
        <v>1774</v>
      </c>
      <c r="B872" s="2" t="s">
        <v>1775</v>
      </c>
      <c r="C872" s="2">
        <v>52</v>
      </c>
      <c r="D872" s="2" t="s">
        <v>12</v>
      </c>
      <c r="E872" s="2" t="s">
        <v>93</v>
      </c>
      <c r="F872" s="2" t="s">
        <v>14</v>
      </c>
      <c r="G872" s="2" t="s">
        <v>26</v>
      </c>
      <c r="H872" s="2">
        <v>2723.5</v>
      </c>
      <c r="I872" s="3">
        <v>45560</v>
      </c>
      <c r="J872" s="2" t="s">
        <v>16</v>
      </c>
    </row>
    <row r="873" spans="1:10" ht="14.25" customHeight="1" x14ac:dyDescent="0.35">
      <c r="A873" s="2" t="s">
        <v>1776</v>
      </c>
      <c r="B873" s="2" t="s">
        <v>1777</v>
      </c>
      <c r="C873" s="2">
        <v>32</v>
      </c>
      <c r="D873" s="2" t="s">
        <v>39</v>
      </c>
      <c r="E873" s="2" t="s">
        <v>93</v>
      </c>
      <c r="F873" s="2" t="s">
        <v>49</v>
      </c>
      <c r="G873" s="2" t="s">
        <v>26</v>
      </c>
      <c r="H873" s="2">
        <v>7930.65</v>
      </c>
      <c r="I873" s="3">
        <v>44942</v>
      </c>
      <c r="J873" s="2" t="s">
        <v>16</v>
      </c>
    </row>
    <row r="874" spans="1:10" ht="14.25" customHeight="1" x14ac:dyDescent="0.35">
      <c r="A874" s="2" t="s">
        <v>1778</v>
      </c>
      <c r="B874" s="2" t="s">
        <v>1779</v>
      </c>
      <c r="C874" s="2">
        <v>64</v>
      </c>
      <c r="D874" s="2" t="s">
        <v>12</v>
      </c>
      <c r="E874" s="2" t="s">
        <v>29</v>
      </c>
      <c r="F874" s="2" t="s">
        <v>49</v>
      </c>
      <c r="G874" s="2" t="s">
        <v>20</v>
      </c>
      <c r="H874" s="2">
        <v>18325.259999999998</v>
      </c>
      <c r="I874" s="3">
        <v>45304</v>
      </c>
      <c r="J874" s="2" t="s">
        <v>16</v>
      </c>
    </row>
    <row r="875" spans="1:10" ht="14.25" customHeight="1" x14ac:dyDescent="0.35">
      <c r="A875" s="2" t="s">
        <v>1780</v>
      </c>
      <c r="B875" s="2" t="s">
        <v>1781</v>
      </c>
      <c r="C875" s="2">
        <v>39</v>
      </c>
      <c r="D875" s="2" t="s">
        <v>39</v>
      </c>
      <c r="E875" s="2" t="s">
        <v>42</v>
      </c>
      <c r="F875" s="2" t="s">
        <v>25</v>
      </c>
      <c r="G875" s="2" t="s">
        <v>20</v>
      </c>
      <c r="H875" s="2">
        <v>5677.09</v>
      </c>
      <c r="I875" s="3">
        <v>45262</v>
      </c>
      <c r="J875" s="2" t="s">
        <v>16</v>
      </c>
    </row>
    <row r="876" spans="1:10" ht="14.25" customHeight="1" x14ac:dyDescent="0.35">
      <c r="A876" s="2" t="s">
        <v>1782</v>
      </c>
      <c r="B876" s="2" t="s">
        <v>1783</v>
      </c>
      <c r="C876" s="2">
        <v>31</v>
      </c>
      <c r="D876" s="2" t="s">
        <v>12</v>
      </c>
      <c r="E876" s="2" t="s">
        <v>52</v>
      </c>
      <c r="F876" s="2" t="s">
        <v>25</v>
      </c>
      <c r="G876" s="2" t="s">
        <v>15</v>
      </c>
      <c r="H876" s="2">
        <v>1425.88</v>
      </c>
      <c r="I876" s="3">
        <v>45544</v>
      </c>
      <c r="J876" s="2" t="s">
        <v>69</v>
      </c>
    </row>
    <row r="877" spans="1:10" ht="14.25" customHeight="1" x14ac:dyDescent="0.35">
      <c r="A877" s="2" t="s">
        <v>1784</v>
      </c>
      <c r="B877" s="2" t="s">
        <v>1785</v>
      </c>
      <c r="C877" s="2">
        <v>43</v>
      </c>
      <c r="D877" s="2" t="s">
        <v>39</v>
      </c>
      <c r="E877" s="2" t="s">
        <v>13</v>
      </c>
      <c r="F877" s="2" t="s">
        <v>14</v>
      </c>
      <c r="G877" s="2" t="s">
        <v>20</v>
      </c>
      <c r="H877" s="2">
        <v>4830.2700000000004</v>
      </c>
      <c r="I877" s="3">
        <v>44946</v>
      </c>
      <c r="J877" s="2" t="s">
        <v>16</v>
      </c>
    </row>
    <row r="878" spans="1:10" ht="14.25" customHeight="1" x14ac:dyDescent="0.35">
      <c r="A878" s="2" t="s">
        <v>1786</v>
      </c>
      <c r="B878" s="2" t="s">
        <v>1787</v>
      </c>
      <c r="C878" s="2">
        <v>45</v>
      </c>
      <c r="D878" s="2" t="s">
        <v>39</v>
      </c>
      <c r="E878" s="2" t="s">
        <v>64</v>
      </c>
      <c r="F878" s="2" t="s">
        <v>14</v>
      </c>
      <c r="G878" s="2" t="s">
        <v>26</v>
      </c>
      <c r="H878" s="2">
        <v>30894.97</v>
      </c>
      <c r="I878" s="3">
        <v>45366</v>
      </c>
      <c r="J878" s="2" t="s">
        <v>16</v>
      </c>
    </row>
    <row r="879" spans="1:10" ht="14.25" customHeight="1" x14ac:dyDescent="0.35">
      <c r="A879" s="2" t="s">
        <v>1788</v>
      </c>
      <c r="B879" s="2" t="s">
        <v>1789</v>
      </c>
      <c r="C879" s="2">
        <v>40</v>
      </c>
      <c r="D879" s="2" t="s">
        <v>39</v>
      </c>
      <c r="E879" s="2" t="s">
        <v>24</v>
      </c>
      <c r="F879" s="2" t="s">
        <v>49</v>
      </c>
      <c r="G879" s="2" t="s">
        <v>15</v>
      </c>
      <c r="H879" s="2">
        <v>747.47</v>
      </c>
      <c r="I879" s="3">
        <v>45170</v>
      </c>
      <c r="J879" s="2" t="s">
        <v>21</v>
      </c>
    </row>
    <row r="880" spans="1:10" ht="14.25" customHeight="1" x14ac:dyDescent="0.35">
      <c r="A880" s="2" t="s">
        <v>1790</v>
      </c>
      <c r="B880" s="2" t="s">
        <v>1791</v>
      </c>
      <c r="C880" s="2">
        <v>31</v>
      </c>
      <c r="D880" s="2" t="s">
        <v>12</v>
      </c>
      <c r="E880" s="2" t="s">
        <v>74</v>
      </c>
      <c r="F880" s="2" t="s">
        <v>19</v>
      </c>
      <c r="G880" s="2" t="s">
        <v>15</v>
      </c>
      <c r="H880" s="2">
        <v>5250.01</v>
      </c>
      <c r="I880" s="3">
        <v>45170</v>
      </c>
      <c r="J880" s="2" t="s">
        <v>69</v>
      </c>
    </row>
    <row r="881" spans="1:10" ht="14.25" customHeight="1" x14ac:dyDescent="0.35">
      <c r="A881" s="2" t="s">
        <v>1792</v>
      </c>
      <c r="B881" s="2" t="s">
        <v>1793</v>
      </c>
      <c r="C881" s="2">
        <v>41</v>
      </c>
      <c r="D881" s="2" t="s">
        <v>12</v>
      </c>
      <c r="E881" s="2" t="s">
        <v>64</v>
      </c>
      <c r="F881" s="2" t="s">
        <v>14</v>
      </c>
      <c r="G881" s="2" t="s">
        <v>15</v>
      </c>
      <c r="H881" s="2">
        <v>10442.06</v>
      </c>
      <c r="I881" s="3">
        <v>45318</v>
      </c>
      <c r="J881" s="2" t="s">
        <v>16</v>
      </c>
    </row>
    <row r="882" spans="1:10" ht="14.25" customHeight="1" x14ac:dyDescent="0.35">
      <c r="A882" s="2" t="s">
        <v>1794</v>
      </c>
      <c r="B882" s="2" t="s">
        <v>1795</v>
      </c>
      <c r="C882" s="2">
        <v>19</v>
      </c>
      <c r="D882" s="2" t="s">
        <v>12</v>
      </c>
      <c r="E882" s="2" t="s">
        <v>64</v>
      </c>
      <c r="F882" s="2" t="s">
        <v>14</v>
      </c>
      <c r="G882" s="2" t="s">
        <v>30</v>
      </c>
      <c r="H882" s="2">
        <v>817.72</v>
      </c>
      <c r="I882" s="3">
        <v>45650</v>
      </c>
      <c r="J882" s="2" t="s">
        <v>16</v>
      </c>
    </row>
    <row r="883" spans="1:10" ht="14.25" customHeight="1" x14ac:dyDescent="0.35">
      <c r="A883" s="2" t="s">
        <v>1796</v>
      </c>
      <c r="B883" s="2" t="s">
        <v>1797</v>
      </c>
      <c r="C883" s="2">
        <v>62</v>
      </c>
      <c r="D883" s="2" t="s">
        <v>12</v>
      </c>
      <c r="E883" s="2" t="s">
        <v>13</v>
      </c>
      <c r="F883" s="2" t="s">
        <v>19</v>
      </c>
      <c r="G883" s="2" t="s">
        <v>20</v>
      </c>
      <c r="H883" s="2">
        <v>4230.4799999999996</v>
      </c>
      <c r="I883" s="3">
        <v>45188</v>
      </c>
      <c r="J883" s="2" t="s">
        <v>16</v>
      </c>
    </row>
    <row r="884" spans="1:10" ht="14.25" customHeight="1" x14ac:dyDescent="0.35">
      <c r="A884" s="2" t="s">
        <v>1798</v>
      </c>
      <c r="B884" s="2" t="s">
        <v>1799</v>
      </c>
      <c r="C884" s="2">
        <v>43</v>
      </c>
      <c r="D884" s="2" t="s">
        <v>12</v>
      </c>
      <c r="E884" s="2" t="s">
        <v>52</v>
      </c>
      <c r="F884" s="2" t="s">
        <v>25</v>
      </c>
      <c r="G884" s="2" t="s">
        <v>36</v>
      </c>
      <c r="H884" s="2">
        <v>28230.97</v>
      </c>
      <c r="I884" s="3">
        <v>45146</v>
      </c>
      <c r="J884" s="2" t="s">
        <v>16</v>
      </c>
    </row>
    <row r="885" spans="1:10" ht="14.25" customHeight="1" x14ac:dyDescent="0.35">
      <c r="A885" s="2" t="s">
        <v>1800</v>
      </c>
      <c r="B885" s="2" t="s">
        <v>1801</v>
      </c>
      <c r="C885" s="2">
        <v>31</v>
      </c>
      <c r="D885" s="2" t="s">
        <v>39</v>
      </c>
      <c r="E885" s="2" t="s">
        <v>13</v>
      </c>
      <c r="F885" s="2" t="s">
        <v>25</v>
      </c>
      <c r="G885" s="2" t="s">
        <v>26</v>
      </c>
      <c r="H885" s="2">
        <v>311.14999999999998</v>
      </c>
      <c r="I885" s="3">
        <v>44934</v>
      </c>
      <c r="J885" s="2" t="s">
        <v>16</v>
      </c>
    </row>
    <row r="886" spans="1:10" ht="14.25" customHeight="1" x14ac:dyDescent="0.35">
      <c r="A886" s="2" t="s">
        <v>1802</v>
      </c>
      <c r="B886" s="2" t="s">
        <v>1803</v>
      </c>
      <c r="C886" s="2">
        <v>24</v>
      </c>
      <c r="D886" s="2" t="s">
        <v>39</v>
      </c>
      <c r="E886" s="2" t="s">
        <v>74</v>
      </c>
      <c r="F886" s="2" t="s">
        <v>14</v>
      </c>
      <c r="G886" s="2" t="s">
        <v>20</v>
      </c>
      <c r="H886" s="2">
        <v>13932.86</v>
      </c>
      <c r="I886" s="3">
        <v>45372</v>
      </c>
      <c r="J886" s="2" t="s">
        <v>16</v>
      </c>
    </row>
    <row r="887" spans="1:10" ht="14.25" customHeight="1" x14ac:dyDescent="0.35">
      <c r="A887" s="2" t="s">
        <v>1804</v>
      </c>
      <c r="B887" s="2" t="s">
        <v>1805</v>
      </c>
      <c r="C887" s="2">
        <v>20</v>
      </c>
      <c r="D887" s="2" t="s">
        <v>39</v>
      </c>
      <c r="E887" s="2" t="s">
        <v>29</v>
      </c>
      <c r="F887" s="2" t="s">
        <v>25</v>
      </c>
      <c r="G887" s="2" t="s">
        <v>26</v>
      </c>
      <c r="H887" s="2">
        <v>18412.12</v>
      </c>
      <c r="I887" s="3">
        <v>44940</v>
      </c>
      <c r="J887" s="2" t="s">
        <v>16</v>
      </c>
    </row>
    <row r="888" spans="1:10" ht="14.25" customHeight="1" x14ac:dyDescent="0.35">
      <c r="A888" s="2" t="s">
        <v>1806</v>
      </c>
      <c r="B888" s="2" t="s">
        <v>1807</v>
      </c>
      <c r="C888" s="2">
        <v>64</v>
      </c>
      <c r="D888" s="2" t="s">
        <v>39</v>
      </c>
      <c r="E888" s="2" t="s">
        <v>13</v>
      </c>
      <c r="F888" s="2" t="s">
        <v>25</v>
      </c>
      <c r="G888" s="2" t="s">
        <v>20</v>
      </c>
      <c r="H888" s="2">
        <v>3244.3</v>
      </c>
      <c r="I888" s="3">
        <v>45313</v>
      </c>
      <c r="J888" s="2" t="s">
        <v>16</v>
      </c>
    </row>
    <row r="889" spans="1:10" ht="14.25" customHeight="1" x14ac:dyDescent="0.35">
      <c r="A889" s="2" t="s">
        <v>1808</v>
      </c>
      <c r="B889" s="2" t="s">
        <v>1809</v>
      </c>
      <c r="C889" s="2">
        <v>40</v>
      </c>
      <c r="D889" s="2" t="s">
        <v>39</v>
      </c>
      <c r="E889" s="2" t="s">
        <v>42</v>
      </c>
      <c r="F889" s="2" t="s">
        <v>35</v>
      </c>
      <c r="G889" s="2" t="s">
        <v>36</v>
      </c>
      <c r="H889" s="2">
        <v>2417.08</v>
      </c>
      <c r="I889" s="3">
        <v>45568</v>
      </c>
      <c r="J889" s="2" t="s">
        <v>16</v>
      </c>
    </row>
    <row r="890" spans="1:10" ht="14.25" customHeight="1" x14ac:dyDescent="0.35">
      <c r="A890" s="2" t="s">
        <v>1810</v>
      </c>
      <c r="B890" s="2" t="s">
        <v>1811</v>
      </c>
      <c r="C890" s="2">
        <v>63</v>
      </c>
      <c r="D890" s="2" t="s">
        <v>39</v>
      </c>
      <c r="E890" s="2" t="s">
        <v>64</v>
      </c>
      <c r="F890" s="2" t="s">
        <v>25</v>
      </c>
      <c r="G890" s="2" t="s">
        <v>26</v>
      </c>
      <c r="H890" s="2">
        <v>24629.99</v>
      </c>
      <c r="I890" s="3">
        <v>44948</v>
      </c>
      <c r="J890" s="2" t="s">
        <v>16</v>
      </c>
    </row>
    <row r="891" spans="1:10" ht="14.25" customHeight="1" x14ac:dyDescent="0.35">
      <c r="A891" s="2" t="s">
        <v>1812</v>
      </c>
      <c r="B891" s="2" t="s">
        <v>1813</v>
      </c>
      <c r="C891" s="2">
        <v>60</v>
      </c>
      <c r="D891" s="2" t="s">
        <v>39</v>
      </c>
      <c r="E891" s="2" t="s">
        <v>52</v>
      </c>
      <c r="F891" s="2" t="s">
        <v>49</v>
      </c>
      <c r="G891" s="2" t="s">
        <v>36</v>
      </c>
      <c r="H891" s="2">
        <v>14439.31</v>
      </c>
      <c r="I891" s="3">
        <v>45151</v>
      </c>
      <c r="J891" s="2" t="s">
        <v>16</v>
      </c>
    </row>
    <row r="892" spans="1:10" ht="14.25" customHeight="1" x14ac:dyDescent="0.35">
      <c r="A892" s="2" t="s">
        <v>1814</v>
      </c>
      <c r="B892" s="2" t="s">
        <v>1815</v>
      </c>
      <c r="C892" s="2">
        <v>64</v>
      </c>
      <c r="D892" s="2" t="s">
        <v>12</v>
      </c>
      <c r="E892" s="2" t="s">
        <v>24</v>
      </c>
      <c r="F892" s="2" t="s">
        <v>55</v>
      </c>
      <c r="G892" s="2" t="s">
        <v>26</v>
      </c>
      <c r="H892" s="2">
        <v>1203.4000000000001</v>
      </c>
      <c r="I892" s="3">
        <v>45161</v>
      </c>
      <c r="J892" s="2" t="s">
        <v>16</v>
      </c>
    </row>
    <row r="893" spans="1:10" ht="14.25" customHeight="1" x14ac:dyDescent="0.35">
      <c r="A893" s="2" t="s">
        <v>1816</v>
      </c>
      <c r="B893" s="2" t="s">
        <v>1817</v>
      </c>
      <c r="C893" s="2">
        <v>62</v>
      </c>
      <c r="D893" s="2" t="s">
        <v>39</v>
      </c>
      <c r="E893" s="2" t="s">
        <v>93</v>
      </c>
      <c r="F893" s="2" t="s">
        <v>14</v>
      </c>
      <c r="G893" s="2" t="s">
        <v>30</v>
      </c>
      <c r="H893" s="2">
        <v>2385.08</v>
      </c>
      <c r="I893" s="3">
        <v>45267</v>
      </c>
      <c r="J893" s="2" t="s">
        <v>16</v>
      </c>
    </row>
    <row r="894" spans="1:10" ht="14.25" customHeight="1" x14ac:dyDescent="0.35">
      <c r="A894" s="2" t="s">
        <v>1818</v>
      </c>
      <c r="B894" s="2" t="s">
        <v>1819</v>
      </c>
      <c r="C894" s="2">
        <v>35</v>
      </c>
      <c r="D894" s="2" t="s">
        <v>12</v>
      </c>
      <c r="E894" s="2" t="s">
        <v>74</v>
      </c>
      <c r="F894" s="2" t="s">
        <v>14</v>
      </c>
      <c r="G894" s="2" t="s">
        <v>30</v>
      </c>
      <c r="H894" s="2">
        <v>9711.57</v>
      </c>
      <c r="I894" s="3">
        <v>45637</v>
      </c>
      <c r="J894" s="2" t="s">
        <v>16</v>
      </c>
    </row>
    <row r="895" spans="1:10" ht="14.25" customHeight="1" x14ac:dyDescent="0.35">
      <c r="A895" s="2" t="s">
        <v>1820</v>
      </c>
      <c r="B895" s="2" t="s">
        <v>1821</v>
      </c>
      <c r="C895" s="2">
        <v>55</v>
      </c>
      <c r="D895" s="2" t="s">
        <v>39</v>
      </c>
      <c r="E895" s="2" t="s">
        <v>93</v>
      </c>
      <c r="F895" s="2" t="s">
        <v>49</v>
      </c>
      <c r="G895" s="2" t="s">
        <v>26</v>
      </c>
      <c r="H895" s="2">
        <v>5437.22</v>
      </c>
      <c r="I895" s="3">
        <v>45060</v>
      </c>
      <c r="J895" s="2" t="s">
        <v>69</v>
      </c>
    </row>
    <row r="896" spans="1:10" ht="14.25" customHeight="1" x14ac:dyDescent="0.35">
      <c r="A896" s="2" t="s">
        <v>1822</v>
      </c>
      <c r="B896" s="2" t="s">
        <v>1823</v>
      </c>
      <c r="C896" s="2">
        <v>52</v>
      </c>
      <c r="D896" s="2" t="s">
        <v>39</v>
      </c>
      <c r="E896" s="2" t="s">
        <v>64</v>
      </c>
      <c r="F896" s="2" t="s">
        <v>55</v>
      </c>
      <c r="G896" s="2" t="s">
        <v>26</v>
      </c>
      <c r="H896" s="2">
        <v>7015.31</v>
      </c>
      <c r="I896" s="3">
        <v>45104</v>
      </c>
      <c r="J896" s="2" t="s">
        <v>16</v>
      </c>
    </row>
    <row r="897" spans="1:10" ht="14.25" customHeight="1" x14ac:dyDescent="0.35">
      <c r="A897" s="2" t="s">
        <v>1824</v>
      </c>
      <c r="B897" s="2" t="s">
        <v>1825</v>
      </c>
      <c r="C897" s="2">
        <v>32</v>
      </c>
      <c r="D897" s="2" t="s">
        <v>12</v>
      </c>
      <c r="E897" s="2" t="s">
        <v>13</v>
      </c>
      <c r="F897" s="2" t="s">
        <v>55</v>
      </c>
      <c r="G897" s="2" t="s">
        <v>36</v>
      </c>
      <c r="H897" s="2">
        <v>30270.67</v>
      </c>
      <c r="I897" s="3">
        <v>45482</v>
      </c>
      <c r="J897" s="2" t="s">
        <v>16</v>
      </c>
    </row>
    <row r="898" spans="1:10" ht="14.25" customHeight="1" x14ac:dyDescent="0.35">
      <c r="A898" s="2" t="s">
        <v>1826</v>
      </c>
      <c r="B898" s="2" t="s">
        <v>1827</v>
      </c>
      <c r="C898" s="2">
        <v>42</v>
      </c>
      <c r="D898" s="2" t="s">
        <v>39</v>
      </c>
      <c r="E898" s="2" t="s">
        <v>93</v>
      </c>
      <c r="F898" s="2" t="s">
        <v>49</v>
      </c>
      <c r="G898" s="2" t="s">
        <v>15</v>
      </c>
      <c r="H898" s="2">
        <v>5451.33</v>
      </c>
      <c r="I898" s="3">
        <v>45446</v>
      </c>
      <c r="J898" s="2" t="s">
        <v>16</v>
      </c>
    </row>
    <row r="899" spans="1:10" ht="14.25" customHeight="1" x14ac:dyDescent="0.35">
      <c r="A899" s="2" t="s">
        <v>1828</v>
      </c>
      <c r="B899" s="2" t="s">
        <v>1829</v>
      </c>
      <c r="C899" s="2">
        <v>54</v>
      </c>
      <c r="D899" s="2" t="s">
        <v>12</v>
      </c>
      <c r="E899" s="2" t="s">
        <v>42</v>
      </c>
      <c r="F899" s="2" t="s">
        <v>19</v>
      </c>
      <c r="G899" s="2" t="s">
        <v>26</v>
      </c>
      <c r="H899" s="2">
        <v>21343.79</v>
      </c>
      <c r="I899" s="3">
        <v>45465</v>
      </c>
      <c r="J899" s="2" t="s">
        <v>16</v>
      </c>
    </row>
    <row r="900" spans="1:10" ht="14.25" customHeight="1" x14ac:dyDescent="0.35">
      <c r="A900" s="2" t="s">
        <v>1830</v>
      </c>
      <c r="B900" s="2" t="s">
        <v>1831</v>
      </c>
      <c r="C900" s="2">
        <v>45</v>
      </c>
      <c r="D900" s="2" t="s">
        <v>39</v>
      </c>
      <c r="E900" s="2" t="s">
        <v>13</v>
      </c>
      <c r="F900" s="2" t="s">
        <v>19</v>
      </c>
      <c r="G900" s="2" t="s">
        <v>20</v>
      </c>
      <c r="H900" s="2">
        <v>10810.02</v>
      </c>
      <c r="I900" s="3">
        <v>45363</v>
      </c>
      <c r="J900" s="2" t="s">
        <v>16</v>
      </c>
    </row>
    <row r="901" spans="1:10" ht="14.25" customHeight="1" x14ac:dyDescent="0.35">
      <c r="A901" s="2" t="s">
        <v>1832</v>
      </c>
      <c r="B901" s="2" t="s">
        <v>1833</v>
      </c>
      <c r="C901" s="2">
        <v>27</v>
      </c>
      <c r="D901" s="2" t="s">
        <v>12</v>
      </c>
      <c r="E901" s="2" t="s">
        <v>64</v>
      </c>
      <c r="F901" s="2" t="s">
        <v>55</v>
      </c>
      <c r="G901" s="2" t="s">
        <v>20</v>
      </c>
      <c r="H901" s="2">
        <v>1296.75</v>
      </c>
      <c r="I901" s="3">
        <v>44977</v>
      </c>
      <c r="J901" s="2" t="s">
        <v>16</v>
      </c>
    </row>
    <row r="902" spans="1:10" ht="14.25" customHeight="1" x14ac:dyDescent="0.35">
      <c r="A902" s="2" t="s">
        <v>1834</v>
      </c>
      <c r="B902" s="2" t="s">
        <v>1835</v>
      </c>
      <c r="C902" s="2">
        <v>56</v>
      </c>
      <c r="D902" s="2" t="s">
        <v>39</v>
      </c>
      <c r="E902" s="2" t="s">
        <v>93</v>
      </c>
      <c r="F902" s="2" t="s">
        <v>19</v>
      </c>
      <c r="G902" s="2" t="s">
        <v>20</v>
      </c>
      <c r="H902" s="2">
        <v>13645.6</v>
      </c>
      <c r="I902" s="3">
        <v>45369</v>
      </c>
      <c r="J902" s="2" t="s">
        <v>16</v>
      </c>
    </row>
    <row r="903" spans="1:10" ht="14.25" customHeight="1" x14ac:dyDescent="0.35">
      <c r="A903" s="2" t="s">
        <v>1836</v>
      </c>
      <c r="B903" s="2" t="s">
        <v>1837</v>
      </c>
      <c r="C903" s="2">
        <v>34</v>
      </c>
      <c r="D903" s="2" t="s">
        <v>12</v>
      </c>
      <c r="E903" s="2" t="s">
        <v>24</v>
      </c>
      <c r="F903" s="2" t="s">
        <v>19</v>
      </c>
      <c r="G903" s="2" t="s">
        <v>30</v>
      </c>
      <c r="H903" s="2">
        <v>7344.05</v>
      </c>
      <c r="I903" s="3">
        <v>45507</v>
      </c>
      <c r="J903" s="2" t="s">
        <v>16</v>
      </c>
    </row>
    <row r="904" spans="1:10" ht="14.25" customHeight="1" x14ac:dyDescent="0.35">
      <c r="A904" s="2" t="s">
        <v>1838</v>
      </c>
      <c r="B904" s="2" t="s">
        <v>1839</v>
      </c>
      <c r="C904" s="2">
        <v>56</v>
      </c>
      <c r="D904" s="2" t="s">
        <v>12</v>
      </c>
      <c r="E904" s="2" t="s">
        <v>29</v>
      </c>
      <c r="F904" s="2" t="s">
        <v>19</v>
      </c>
      <c r="G904" s="2" t="s">
        <v>36</v>
      </c>
      <c r="H904" s="2">
        <v>2550.1799999999998</v>
      </c>
      <c r="I904" s="3">
        <v>45207</v>
      </c>
      <c r="J904" s="2" t="s">
        <v>16</v>
      </c>
    </row>
    <row r="905" spans="1:10" ht="14.25" customHeight="1" x14ac:dyDescent="0.35">
      <c r="A905" s="2" t="s">
        <v>1840</v>
      </c>
      <c r="B905" s="2" t="s">
        <v>1841</v>
      </c>
      <c r="C905" s="2">
        <v>39</v>
      </c>
      <c r="D905" s="2" t="s">
        <v>39</v>
      </c>
      <c r="E905" s="2" t="s">
        <v>74</v>
      </c>
      <c r="F905" s="2" t="s">
        <v>55</v>
      </c>
      <c r="G905" s="2" t="s">
        <v>30</v>
      </c>
      <c r="H905" s="2">
        <v>3418.56</v>
      </c>
      <c r="I905" s="3">
        <v>44970</v>
      </c>
      <c r="J905" s="2" t="s">
        <v>16</v>
      </c>
    </row>
    <row r="906" spans="1:10" ht="14.25" customHeight="1" x14ac:dyDescent="0.35">
      <c r="A906" s="2" t="s">
        <v>1842</v>
      </c>
      <c r="B906" s="2" t="s">
        <v>1843</v>
      </c>
      <c r="C906" s="2">
        <v>43</v>
      </c>
      <c r="D906" s="2" t="s">
        <v>39</v>
      </c>
      <c r="E906" s="2" t="s">
        <v>93</v>
      </c>
      <c r="F906" s="2" t="s">
        <v>19</v>
      </c>
      <c r="G906" s="2" t="s">
        <v>20</v>
      </c>
      <c r="H906" s="2">
        <v>8149.36</v>
      </c>
      <c r="I906" s="3">
        <v>45613</v>
      </c>
      <c r="J906" s="2" t="s">
        <v>16</v>
      </c>
    </row>
    <row r="907" spans="1:10" ht="14.25" customHeight="1" x14ac:dyDescent="0.35">
      <c r="A907" s="2" t="s">
        <v>1844</v>
      </c>
      <c r="B907" s="2" t="s">
        <v>1845</v>
      </c>
      <c r="C907" s="2">
        <v>61</v>
      </c>
      <c r="D907" s="2" t="s">
        <v>12</v>
      </c>
      <c r="E907" s="2" t="s">
        <v>24</v>
      </c>
      <c r="F907" s="2" t="s">
        <v>14</v>
      </c>
      <c r="G907" s="2" t="s">
        <v>26</v>
      </c>
      <c r="H907" s="2">
        <v>9205.56</v>
      </c>
      <c r="I907" s="3">
        <v>45557</v>
      </c>
      <c r="J907" s="2" t="s">
        <v>21</v>
      </c>
    </row>
    <row r="908" spans="1:10" ht="14.25" customHeight="1" x14ac:dyDescent="0.35">
      <c r="A908" s="2" t="s">
        <v>1846</v>
      </c>
      <c r="B908" s="2" t="s">
        <v>1847</v>
      </c>
      <c r="C908" s="2">
        <v>42</v>
      </c>
      <c r="D908" s="2" t="s">
        <v>39</v>
      </c>
      <c r="E908" s="2" t="s">
        <v>29</v>
      </c>
      <c r="F908" s="2" t="s">
        <v>35</v>
      </c>
      <c r="G908" s="2" t="s">
        <v>20</v>
      </c>
      <c r="H908" s="2">
        <v>34475.47</v>
      </c>
      <c r="I908" s="3">
        <v>45291</v>
      </c>
      <c r="J908" s="2" t="s">
        <v>16</v>
      </c>
    </row>
    <row r="909" spans="1:10" ht="14.25" customHeight="1" x14ac:dyDescent="0.35">
      <c r="A909" s="2" t="s">
        <v>1848</v>
      </c>
      <c r="B909" s="2" t="s">
        <v>1849</v>
      </c>
      <c r="C909" s="2">
        <v>34</v>
      </c>
      <c r="D909" s="2" t="s">
        <v>12</v>
      </c>
      <c r="E909" s="2" t="s">
        <v>29</v>
      </c>
      <c r="F909" s="2" t="s">
        <v>55</v>
      </c>
      <c r="G909" s="2" t="s">
        <v>26</v>
      </c>
      <c r="H909" s="2">
        <v>19290.93</v>
      </c>
      <c r="I909" s="3">
        <v>45195</v>
      </c>
      <c r="J909" s="2" t="s">
        <v>16</v>
      </c>
    </row>
    <row r="910" spans="1:10" ht="14.25" customHeight="1" x14ac:dyDescent="0.35">
      <c r="A910" s="2" t="s">
        <v>1850</v>
      </c>
      <c r="B910" s="2" t="s">
        <v>1851</v>
      </c>
      <c r="C910" s="2">
        <v>30</v>
      </c>
      <c r="D910" s="2" t="s">
        <v>39</v>
      </c>
      <c r="E910" s="2" t="s">
        <v>93</v>
      </c>
      <c r="F910" s="2" t="s">
        <v>49</v>
      </c>
      <c r="G910" s="2" t="s">
        <v>36</v>
      </c>
      <c r="H910" s="2">
        <v>2304.69</v>
      </c>
      <c r="I910" s="3">
        <v>45619</v>
      </c>
      <c r="J910" s="2" t="s">
        <v>16</v>
      </c>
    </row>
    <row r="911" spans="1:10" ht="14.25" customHeight="1" x14ac:dyDescent="0.35">
      <c r="A911" s="2" t="s">
        <v>1852</v>
      </c>
      <c r="B911" s="2" t="s">
        <v>1853</v>
      </c>
      <c r="C911" s="2">
        <v>37</v>
      </c>
      <c r="D911" s="2" t="s">
        <v>12</v>
      </c>
      <c r="E911" s="2" t="s">
        <v>52</v>
      </c>
      <c r="F911" s="2" t="s">
        <v>19</v>
      </c>
      <c r="G911" s="2" t="s">
        <v>15</v>
      </c>
      <c r="H911" s="2">
        <v>14871.85</v>
      </c>
      <c r="I911" s="3">
        <v>45491</v>
      </c>
      <c r="J911" s="2" t="s">
        <v>16</v>
      </c>
    </row>
    <row r="912" spans="1:10" ht="14.25" customHeight="1" x14ac:dyDescent="0.35">
      <c r="A912" s="2" t="s">
        <v>1854</v>
      </c>
      <c r="B912" s="2" t="s">
        <v>1855</v>
      </c>
      <c r="C912" s="2">
        <v>42</v>
      </c>
      <c r="D912" s="2" t="s">
        <v>39</v>
      </c>
      <c r="E912" s="2" t="s">
        <v>93</v>
      </c>
      <c r="F912" s="2" t="s">
        <v>25</v>
      </c>
      <c r="G912" s="2" t="s">
        <v>26</v>
      </c>
      <c r="H912" s="2">
        <v>83.26</v>
      </c>
      <c r="I912" s="3">
        <v>45219</v>
      </c>
      <c r="J912" s="2" t="s">
        <v>69</v>
      </c>
    </row>
    <row r="913" spans="1:10" ht="14.25" customHeight="1" x14ac:dyDescent="0.35">
      <c r="A913" s="2" t="s">
        <v>1856</v>
      </c>
      <c r="B913" s="2" t="s">
        <v>1857</v>
      </c>
      <c r="C913" s="2">
        <v>21</v>
      </c>
      <c r="D913" s="2" t="s">
        <v>12</v>
      </c>
      <c r="E913" s="2" t="s">
        <v>64</v>
      </c>
      <c r="F913" s="2" t="s">
        <v>55</v>
      </c>
      <c r="G913" s="2" t="s">
        <v>30</v>
      </c>
      <c r="H913" s="2">
        <v>1390.42</v>
      </c>
      <c r="I913" s="3">
        <v>45629</v>
      </c>
      <c r="J913" s="2" t="s">
        <v>21</v>
      </c>
    </row>
    <row r="914" spans="1:10" ht="14.25" customHeight="1" x14ac:dyDescent="0.35">
      <c r="A914" s="2" t="s">
        <v>1858</v>
      </c>
      <c r="B914" s="2" t="s">
        <v>1859</v>
      </c>
      <c r="C914" s="2">
        <v>27</v>
      </c>
      <c r="D914" s="2" t="s">
        <v>39</v>
      </c>
      <c r="E914" s="2" t="s">
        <v>29</v>
      </c>
      <c r="F914" s="2" t="s">
        <v>49</v>
      </c>
      <c r="G914" s="2" t="s">
        <v>20</v>
      </c>
      <c r="H914" s="2">
        <v>2227.69</v>
      </c>
      <c r="I914" s="3">
        <v>45120</v>
      </c>
      <c r="J914" s="2" t="s">
        <v>16</v>
      </c>
    </row>
    <row r="915" spans="1:10" ht="14.25" customHeight="1" x14ac:dyDescent="0.35">
      <c r="A915" s="2" t="s">
        <v>1860</v>
      </c>
      <c r="B915" s="2" t="s">
        <v>1861</v>
      </c>
      <c r="C915" s="2">
        <v>20</v>
      </c>
      <c r="D915" s="2" t="s">
        <v>12</v>
      </c>
      <c r="E915" s="2" t="s">
        <v>74</v>
      </c>
      <c r="F915" s="2" t="s">
        <v>35</v>
      </c>
      <c r="G915" s="2" t="s">
        <v>20</v>
      </c>
      <c r="H915" s="2">
        <v>9093.14</v>
      </c>
      <c r="I915" s="3">
        <v>45297</v>
      </c>
      <c r="J915" s="2" t="s">
        <v>16</v>
      </c>
    </row>
    <row r="916" spans="1:10" ht="14.25" customHeight="1" x14ac:dyDescent="0.35">
      <c r="A916" s="2" t="s">
        <v>1862</v>
      </c>
      <c r="B916" s="2" t="s">
        <v>1863</v>
      </c>
      <c r="C916" s="2">
        <v>58</v>
      </c>
      <c r="D916" s="2" t="s">
        <v>12</v>
      </c>
      <c r="E916" s="2" t="s">
        <v>64</v>
      </c>
      <c r="F916" s="2" t="s">
        <v>14</v>
      </c>
      <c r="G916" s="2" t="s">
        <v>20</v>
      </c>
      <c r="H916" s="2">
        <v>2165.2199999999998</v>
      </c>
      <c r="I916" s="3">
        <v>45478</v>
      </c>
      <c r="J916" s="2" t="s">
        <v>16</v>
      </c>
    </row>
    <row r="917" spans="1:10" ht="14.25" customHeight="1" x14ac:dyDescent="0.35">
      <c r="A917" s="2" t="s">
        <v>1864</v>
      </c>
      <c r="B917" s="2" t="s">
        <v>1865</v>
      </c>
      <c r="C917" s="2">
        <v>62</v>
      </c>
      <c r="D917" s="2" t="s">
        <v>39</v>
      </c>
      <c r="E917" s="2" t="s">
        <v>42</v>
      </c>
      <c r="F917" s="2" t="s">
        <v>49</v>
      </c>
      <c r="G917" s="2" t="s">
        <v>26</v>
      </c>
      <c r="H917" s="2">
        <v>4545.6000000000004</v>
      </c>
      <c r="I917" s="3">
        <v>45004</v>
      </c>
      <c r="J917" s="2" t="s">
        <v>16</v>
      </c>
    </row>
    <row r="918" spans="1:10" ht="14.25" customHeight="1" x14ac:dyDescent="0.35">
      <c r="A918" s="2" t="s">
        <v>1866</v>
      </c>
      <c r="B918" s="2" t="s">
        <v>1867</v>
      </c>
      <c r="C918" s="2">
        <v>35</v>
      </c>
      <c r="D918" s="2" t="s">
        <v>39</v>
      </c>
      <c r="E918" s="2" t="s">
        <v>13</v>
      </c>
      <c r="F918" s="2" t="s">
        <v>19</v>
      </c>
      <c r="G918" s="2" t="s">
        <v>36</v>
      </c>
      <c r="H918" s="2">
        <v>2781.01</v>
      </c>
      <c r="I918" s="3">
        <v>45115</v>
      </c>
      <c r="J918" s="2" t="s">
        <v>21</v>
      </c>
    </row>
    <row r="919" spans="1:10" ht="14.25" customHeight="1" x14ac:dyDescent="0.35">
      <c r="A919" s="2" t="s">
        <v>1868</v>
      </c>
      <c r="B919" s="2" t="s">
        <v>1869</v>
      </c>
      <c r="C919" s="2">
        <v>64</v>
      </c>
      <c r="D919" s="2" t="s">
        <v>12</v>
      </c>
      <c r="E919" s="2" t="s">
        <v>93</v>
      </c>
      <c r="F919" s="2" t="s">
        <v>25</v>
      </c>
      <c r="G919" s="2" t="s">
        <v>26</v>
      </c>
      <c r="H919" s="2">
        <v>4116.09</v>
      </c>
      <c r="I919" s="3">
        <v>45533</v>
      </c>
      <c r="J919" s="2" t="s">
        <v>16</v>
      </c>
    </row>
    <row r="920" spans="1:10" ht="14.25" customHeight="1" x14ac:dyDescent="0.35">
      <c r="A920" s="2" t="s">
        <v>1870</v>
      </c>
      <c r="B920" s="2" t="s">
        <v>1871</v>
      </c>
      <c r="C920" s="2">
        <v>53</v>
      </c>
      <c r="D920" s="2" t="s">
        <v>12</v>
      </c>
      <c r="E920" s="2" t="s">
        <v>52</v>
      </c>
      <c r="F920" s="2" t="s">
        <v>19</v>
      </c>
      <c r="G920" s="2" t="s">
        <v>30</v>
      </c>
      <c r="H920" s="2">
        <v>28551.26</v>
      </c>
      <c r="I920" s="3">
        <v>45316</v>
      </c>
      <c r="J920" s="2" t="s">
        <v>16</v>
      </c>
    </row>
    <row r="921" spans="1:10" ht="14.25" customHeight="1" x14ac:dyDescent="0.35">
      <c r="A921" s="2" t="s">
        <v>1872</v>
      </c>
      <c r="B921" s="2" t="s">
        <v>1873</v>
      </c>
      <c r="C921" s="2">
        <v>64</v>
      </c>
      <c r="D921" s="2" t="s">
        <v>12</v>
      </c>
      <c r="E921" s="2" t="s">
        <v>74</v>
      </c>
      <c r="F921" s="2" t="s">
        <v>49</v>
      </c>
      <c r="G921" s="2" t="s">
        <v>20</v>
      </c>
      <c r="H921" s="2">
        <v>59431.9</v>
      </c>
      <c r="I921" s="3">
        <v>44951</v>
      </c>
      <c r="J921" s="2" t="s">
        <v>16</v>
      </c>
    </row>
    <row r="922" spans="1:10" ht="14.25" customHeight="1" x14ac:dyDescent="0.35">
      <c r="A922" s="2" t="s">
        <v>1874</v>
      </c>
      <c r="B922" s="2" t="s">
        <v>1875</v>
      </c>
      <c r="C922" s="2">
        <v>39</v>
      </c>
      <c r="D922" s="2" t="s">
        <v>12</v>
      </c>
      <c r="E922" s="2" t="s">
        <v>52</v>
      </c>
      <c r="F922" s="2" t="s">
        <v>55</v>
      </c>
      <c r="G922" s="2" t="s">
        <v>26</v>
      </c>
      <c r="H922" s="2">
        <v>11574.78</v>
      </c>
      <c r="I922" s="3">
        <v>45541</v>
      </c>
      <c r="J922" s="2" t="s">
        <v>16</v>
      </c>
    </row>
    <row r="923" spans="1:10" ht="14.25" customHeight="1" x14ac:dyDescent="0.35">
      <c r="A923" s="2" t="s">
        <v>1876</v>
      </c>
      <c r="B923" s="2" t="s">
        <v>1877</v>
      </c>
      <c r="C923" s="2">
        <v>51</v>
      </c>
      <c r="D923" s="2" t="s">
        <v>39</v>
      </c>
      <c r="E923" s="2" t="s">
        <v>52</v>
      </c>
      <c r="F923" s="2" t="s">
        <v>25</v>
      </c>
      <c r="G923" s="2" t="s">
        <v>20</v>
      </c>
      <c r="H923" s="2">
        <v>8493.52</v>
      </c>
      <c r="I923" s="3">
        <v>45228</v>
      </c>
      <c r="J923" s="2" t="s">
        <v>16</v>
      </c>
    </row>
    <row r="924" spans="1:10" ht="14.25" customHeight="1" x14ac:dyDescent="0.35">
      <c r="A924" s="2" t="s">
        <v>1878</v>
      </c>
      <c r="B924" s="2" t="s">
        <v>1879</v>
      </c>
      <c r="C924" s="2">
        <v>64</v>
      </c>
      <c r="D924" s="2" t="s">
        <v>12</v>
      </c>
      <c r="E924" s="2" t="s">
        <v>52</v>
      </c>
      <c r="F924" s="2" t="s">
        <v>25</v>
      </c>
      <c r="G924" s="2" t="s">
        <v>30</v>
      </c>
      <c r="H924" s="2">
        <v>12325.36</v>
      </c>
      <c r="I924" s="3">
        <v>45597</v>
      </c>
      <c r="J924" s="2" t="s">
        <v>16</v>
      </c>
    </row>
    <row r="925" spans="1:10" ht="14.25" customHeight="1" x14ac:dyDescent="0.35">
      <c r="A925" s="2" t="s">
        <v>1880</v>
      </c>
      <c r="B925" s="2" t="s">
        <v>1881</v>
      </c>
      <c r="C925" s="2">
        <v>25</v>
      </c>
      <c r="D925" s="2" t="s">
        <v>12</v>
      </c>
      <c r="E925" s="2" t="s">
        <v>93</v>
      </c>
      <c r="F925" s="2" t="s">
        <v>49</v>
      </c>
      <c r="G925" s="2" t="s">
        <v>15</v>
      </c>
      <c r="H925" s="2">
        <v>14768.85</v>
      </c>
      <c r="I925" s="3">
        <v>45284</v>
      </c>
      <c r="J925" s="2" t="s">
        <v>16</v>
      </c>
    </row>
    <row r="926" spans="1:10" ht="14.25" customHeight="1" x14ac:dyDescent="0.35">
      <c r="A926" s="2" t="s">
        <v>1882</v>
      </c>
      <c r="B926" s="2" t="s">
        <v>1883</v>
      </c>
      <c r="C926" s="2">
        <v>57</v>
      </c>
      <c r="D926" s="2" t="s">
        <v>12</v>
      </c>
      <c r="E926" s="2" t="s">
        <v>74</v>
      </c>
      <c r="F926" s="2" t="s">
        <v>35</v>
      </c>
      <c r="G926" s="2" t="s">
        <v>15</v>
      </c>
      <c r="H926" s="2">
        <v>13432.84</v>
      </c>
      <c r="I926" s="3">
        <v>45646</v>
      </c>
      <c r="J926" s="2" t="s">
        <v>16</v>
      </c>
    </row>
    <row r="927" spans="1:10" ht="14.25" customHeight="1" x14ac:dyDescent="0.35">
      <c r="A927" s="2" t="s">
        <v>1884</v>
      </c>
      <c r="B927" s="2" t="s">
        <v>1885</v>
      </c>
      <c r="C927" s="2">
        <v>61</v>
      </c>
      <c r="D927" s="2" t="s">
        <v>39</v>
      </c>
      <c r="E927" s="2" t="s">
        <v>74</v>
      </c>
      <c r="F927" s="2" t="s">
        <v>35</v>
      </c>
      <c r="G927" s="2" t="s">
        <v>15</v>
      </c>
      <c r="H927" s="2">
        <v>854.41</v>
      </c>
      <c r="I927" s="3">
        <v>45020</v>
      </c>
      <c r="J927" s="2" t="s">
        <v>16</v>
      </c>
    </row>
    <row r="928" spans="1:10" ht="14.25" customHeight="1" x14ac:dyDescent="0.35">
      <c r="A928" s="2" t="s">
        <v>1886</v>
      </c>
      <c r="B928" s="2" t="s">
        <v>1887</v>
      </c>
      <c r="C928" s="2">
        <v>36</v>
      </c>
      <c r="D928" s="2" t="s">
        <v>12</v>
      </c>
      <c r="E928" s="2" t="s">
        <v>29</v>
      </c>
      <c r="F928" s="2" t="s">
        <v>19</v>
      </c>
      <c r="G928" s="2" t="s">
        <v>20</v>
      </c>
      <c r="H928" s="2">
        <v>3714.89</v>
      </c>
      <c r="I928" s="3">
        <v>45477</v>
      </c>
      <c r="J928" s="2" t="s">
        <v>16</v>
      </c>
    </row>
    <row r="929" spans="1:10" ht="14.25" customHeight="1" x14ac:dyDescent="0.35">
      <c r="A929" s="2" t="s">
        <v>1888</v>
      </c>
      <c r="B929" s="2" t="s">
        <v>1889</v>
      </c>
      <c r="C929" s="2">
        <v>59</v>
      </c>
      <c r="D929" s="2" t="s">
        <v>39</v>
      </c>
      <c r="E929" s="2" t="s">
        <v>52</v>
      </c>
      <c r="F929" s="2" t="s">
        <v>49</v>
      </c>
      <c r="G929" s="2" t="s">
        <v>26</v>
      </c>
      <c r="H929" s="2">
        <v>4207.28</v>
      </c>
      <c r="I929" s="3">
        <v>45262</v>
      </c>
      <c r="J929" s="2" t="s">
        <v>16</v>
      </c>
    </row>
    <row r="930" spans="1:10" ht="14.25" customHeight="1" x14ac:dyDescent="0.35">
      <c r="A930" s="2" t="s">
        <v>1890</v>
      </c>
      <c r="B930" s="2" t="s">
        <v>1891</v>
      </c>
      <c r="C930" s="2">
        <v>58</v>
      </c>
      <c r="D930" s="2" t="s">
        <v>39</v>
      </c>
      <c r="E930" s="2" t="s">
        <v>29</v>
      </c>
      <c r="F930" s="2" t="s">
        <v>25</v>
      </c>
      <c r="G930" s="2" t="s">
        <v>20</v>
      </c>
      <c r="H930" s="2">
        <v>4608.53</v>
      </c>
      <c r="I930" s="3">
        <v>45090</v>
      </c>
      <c r="J930" s="2" t="s">
        <v>16</v>
      </c>
    </row>
    <row r="931" spans="1:10" ht="14.25" customHeight="1" x14ac:dyDescent="0.35">
      <c r="A931" s="2" t="s">
        <v>1892</v>
      </c>
      <c r="B931" s="2" t="s">
        <v>1893</v>
      </c>
      <c r="C931" s="2">
        <v>54</v>
      </c>
      <c r="D931" s="2" t="s">
        <v>39</v>
      </c>
      <c r="E931" s="2" t="s">
        <v>29</v>
      </c>
      <c r="F931" s="2" t="s">
        <v>49</v>
      </c>
      <c r="G931" s="2" t="s">
        <v>36</v>
      </c>
      <c r="H931" s="2">
        <v>4220.7299999999996</v>
      </c>
      <c r="I931" s="3">
        <v>45267</v>
      </c>
      <c r="J931" s="2" t="s">
        <v>16</v>
      </c>
    </row>
    <row r="932" spans="1:10" ht="14.25" customHeight="1" x14ac:dyDescent="0.35">
      <c r="A932" s="2" t="s">
        <v>1894</v>
      </c>
      <c r="B932" s="2" t="s">
        <v>1895</v>
      </c>
      <c r="C932" s="2">
        <v>23</v>
      </c>
      <c r="D932" s="2" t="s">
        <v>39</v>
      </c>
      <c r="E932" s="2" t="s">
        <v>13</v>
      </c>
      <c r="F932" s="2" t="s">
        <v>25</v>
      </c>
      <c r="G932" s="2" t="s">
        <v>26</v>
      </c>
      <c r="H932" s="2">
        <v>15468.97</v>
      </c>
      <c r="I932" s="3">
        <v>45493</v>
      </c>
      <c r="J932" s="2" t="s">
        <v>16</v>
      </c>
    </row>
    <row r="933" spans="1:10" ht="14.25" customHeight="1" x14ac:dyDescent="0.35">
      <c r="A933" s="2" t="s">
        <v>1896</v>
      </c>
      <c r="B933" s="2" t="s">
        <v>1897</v>
      </c>
      <c r="C933" s="2">
        <v>43</v>
      </c>
      <c r="D933" s="2" t="s">
        <v>39</v>
      </c>
      <c r="E933" s="2" t="s">
        <v>93</v>
      </c>
      <c r="F933" s="2" t="s">
        <v>19</v>
      </c>
      <c r="G933" s="2" t="s">
        <v>30</v>
      </c>
      <c r="H933" s="2">
        <v>13767.59</v>
      </c>
      <c r="I933" s="3">
        <v>44998</v>
      </c>
      <c r="J933" s="2" t="s">
        <v>16</v>
      </c>
    </row>
    <row r="934" spans="1:10" ht="14.25" customHeight="1" x14ac:dyDescent="0.35">
      <c r="A934" s="2" t="s">
        <v>1898</v>
      </c>
      <c r="B934" s="2" t="s">
        <v>1899</v>
      </c>
      <c r="C934" s="2">
        <v>51</v>
      </c>
      <c r="D934" s="2" t="s">
        <v>39</v>
      </c>
      <c r="E934" s="2" t="s">
        <v>93</v>
      </c>
      <c r="F934" s="2" t="s">
        <v>55</v>
      </c>
      <c r="G934" s="2" t="s">
        <v>15</v>
      </c>
      <c r="H934" s="2">
        <v>46.11</v>
      </c>
      <c r="I934" s="3">
        <v>44968</v>
      </c>
      <c r="J934" s="2" t="s">
        <v>16</v>
      </c>
    </row>
    <row r="935" spans="1:10" ht="14.25" customHeight="1" x14ac:dyDescent="0.35">
      <c r="A935" s="2" t="s">
        <v>1900</v>
      </c>
      <c r="B935" s="2" t="s">
        <v>1901</v>
      </c>
      <c r="C935" s="2">
        <v>62</v>
      </c>
      <c r="D935" s="2" t="s">
        <v>39</v>
      </c>
      <c r="E935" s="2" t="s">
        <v>64</v>
      </c>
      <c r="F935" s="2" t="s">
        <v>55</v>
      </c>
      <c r="G935" s="2" t="s">
        <v>26</v>
      </c>
      <c r="H935" s="2">
        <v>3515.19</v>
      </c>
      <c r="I935" s="3">
        <v>45337</v>
      </c>
      <c r="J935" s="2" t="s">
        <v>16</v>
      </c>
    </row>
    <row r="936" spans="1:10" ht="14.25" customHeight="1" x14ac:dyDescent="0.35">
      <c r="A936" s="2" t="s">
        <v>1902</v>
      </c>
      <c r="B936" s="2" t="s">
        <v>1903</v>
      </c>
      <c r="C936" s="2">
        <v>23</v>
      </c>
      <c r="D936" s="2" t="s">
        <v>12</v>
      </c>
      <c r="E936" s="2" t="s">
        <v>24</v>
      </c>
      <c r="F936" s="2" t="s">
        <v>49</v>
      </c>
      <c r="G936" s="2" t="s">
        <v>26</v>
      </c>
      <c r="H936" s="2">
        <v>9772.7199999999993</v>
      </c>
      <c r="I936" s="3">
        <v>45570</v>
      </c>
      <c r="J936" s="2" t="s">
        <v>16</v>
      </c>
    </row>
    <row r="937" spans="1:10" ht="14.25" customHeight="1" x14ac:dyDescent="0.35">
      <c r="A937" s="2" t="s">
        <v>1904</v>
      </c>
      <c r="B937" s="2" t="s">
        <v>1905</v>
      </c>
      <c r="C937" s="2">
        <v>54</v>
      </c>
      <c r="D937" s="2" t="s">
        <v>12</v>
      </c>
      <c r="E937" s="2" t="s">
        <v>29</v>
      </c>
      <c r="F937" s="2" t="s">
        <v>25</v>
      </c>
      <c r="G937" s="2" t="s">
        <v>15</v>
      </c>
      <c r="H937" s="2">
        <v>1281.3499999999999</v>
      </c>
      <c r="I937" s="3">
        <v>44947</v>
      </c>
      <c r="J937" s="2" t="s">
        <v>16</v>
      </c>
    </row>
    <row r="938" spans="1:10" ht="14.25" customHeight="1" x14ac:dyDescent="0.35">
      <c r="A938" s="2" t="s">
        <v>1906</v>
      </c>
      <c r="B938" s="2" t="s">
        <v>1907</v>
      </c>
      <c r="C938" s="2">
        <v>50</v>
      </c>
      <c r="D938" s="2" t="s">
        <v>39</v>
      </c>
      <c r="E938" s="2" t="s">
        <v>93</v>
      </c>
      <c r="F938" s="2" t="s">
        <v>55</v>
      </c>
      <c r="G938" s="2" t="s">
        <v>30</v>
      </c>
      <c r="H938" s="2">
        <v>738.6</v>
      </c>
      <c r="I938" s="3">
        <v>44927</v>
      </c>
      <c r="J938" s="2" t="s">
        <v>16</v>
      </c>
    </row>
    <row r="939" spans="1:10" ht="14.25" customHeight="1" x14ac:dyDescent="0.35">
      <c r="A939" s="2" t="s">
        <v>1908</v>
      </c>
      <c r="B939" s="2" t="s">
        <v>1909</v>
      </c>
      <c r="C939" s="2">
        <v>39</v>
      </c>
      <c r="D939" s="2" t="s">
        <v>12</v>
      </c>
      <c r="E939" s="2" t="s">
        <v>52</v>
      </c>
      <c r="F939" s="2" t="s">
        <v>25</v>
      </c>
      <c r="G939" s="2" t="s">
        <v>20</v>
      </c>
      <c r="H939" s="2">
        <v>17625.78</v>
      </c>
      <c r="I939" s="3">
        <v>45604</v>
      </c>
      <c r="J939" s="2" t="s">
        <v>69</v>
      </c>
    </row>
    <row r="940" spans="1:10" ht="14.25" customHeight="1" x14ac:dyDescent="0.35">
      <c r="A940" s="2" t="s">
        <v>1910</v>
      </c>
      <c r="B940" s="2" t="s">
        <v>1911</v>
      </c>
      <c r="C940" s="2">
        <v>38</v>
      </c>
      <c r="D940" s="2" t="s">
        <v>12</v>
      </c>
      <c r="E940" s="2" t="s">
        <v>24</v>
      </c>
      <c r="F940" s="2" t="s">
        <v>19</v>
      </c>
      <c r="G940" s="2" t="s">
        <v>20</v>
      </c>
      <c r="H940" s="2">
        <v>6027.29</v>
      </c>
      <c r="I940" s="3">
        <v>45498</v>
      </c>
      <c r="J940" s="2" t="s">
        <v>69</v>
      </c>
    </row>
    <row r="941" spans="1:10" ht="14.25" customHeight="1" x14ac:dyDescent="0.35">
      <c r="A941" s="2" t="s">
        <v>1912</v>
      </c>
      <c r="B941" s="2" t="s">
        <v>1913</v>
      </c>
      <c r="C941" s="2">
        <v>23</v>
      </c>
      <c r="D941" s="2" t="s">
        <v>39</v>
      </c>
      <c r="E941" s="2" t="s">
        <v>42</v>
      </c>
      <c r="F941" s="2" t="s">
        <v>49</v>
      </c>
      <c r="G941" s="2" t="s">
        <v>26</v>
      </c>
      <c r="H941" s="2">
        <v>19357.73</v>
      </c>
      <c r="I941" s="3">
        <v>45002</v>
      </c>
      <c r="J941" s="2" t="s">
        <v>69</v>
      </c>
    </row>
    <row r="942" spans="1:10" ht="14.25" customHeight="1" x14ac:dyDescent="0.35">
      <c r="A942" s="2" t="s">
        <v>1914</v>
      </c>
      <c r="B942" s="2" t="s">
        <v>1915</v>
      </c>
      <c r="C942" s="2">
        <v>23</v>
      </c>
      <c r="D942" s="2" t="s">
        <v>12</v>
      </c>
      <c r="E942" s="2" t="s">
        <v>52</v>
      </c>
      <c r="F942" s="2" t="s">
        <v>25</v>
      </c>
      <c r="G942" s="2" t="s">
        <v>15</v>
      </c>
      <c r="H942" s="2">
        <v>17347.330000000002</v>
      </c>
      <c r="I942" s="3">
        <v>45529</v>
      </c>
      <c r="J942" s="2" t="s">
        <v>16</v>
      </c>
    </row>
    <row r="943" spans="1:10" ht="14.25" customHeight="1" x14ac:dyDescent="0.35">
      <c r="A943" s="2" t="s">
        <v>1916</v>
      </c>
      <c r="B943" s="2" t="s">
        <v>1917</v>
      </c>
      <c r="C943" s="2">
        <v>21</v>
      </c>
      <c r="D943" s="2" t="s">
        <v>39</v>
      </c>
      <c r="E943" s="2" t="s">
        <v>74</v>
      </c>
      <c r="F943" s="2" t="s">
        <v>49</v>
      </c>
      <c r="G943" s="2" t="s">
        <v>36</v>
      </c>
      <c r="H943" s="2">
        <v>22383.95</v>
      </c>
      <c r="I943" s="3">
        <v>45324</v>
      </c>
      <c r="J943" s="2" t="s">
        <v>16</v>
      </c>
    </row>
    <row r="944" spans="1:10" ht="14.25" customHeight="1" x14ac:dyDescent="0.35">
      <c r="A944" s="2" t="s">
        <v>1918</v>
      </c>
      <c r="B944" s="2" t="s">
        <v>1919</v>
      </c>
      <c r="C944" s="2">
        <v>47</v>
      </c>
      <c r="D944" s="2" t="s">
        <v>12</v>
      </c>
      <c r="E944" s="2" t="s">
        <v>93</v>
      </c>
      <c r="F944" s="2" t="s">
        <v>25</v>
      </c>
      <c r="G944" s="2" t="s">
        <v>30</v>
      </c>
      <c r="H944" s="2">
        <v>494.79</v>
      </c>
      <c r="I944" s="3">
        <v>45645</v>
      </c>
      <c r="J944" s="2" t="s">
        <v>16</v>
      </c>
    </row>
    <row r="945" spans="1:10" ht="14.25" customHeight="1" x14ac:dyDescent="0.35">
      <c r="A945" s="2" t="s">
        <v>1920</v>
      </c>
      <c r="B945" s="2" t="s">
        <v>1921</v>
      </c>
      <c r="C945" s="2">
        <v>28</v>
      </c>
      <c r="D945" s="2" t="s">
        <v>39</v>
      </c>
      <c r="E945" s="2" t="s">
        <v>24</v>
      </c>
      <c r="F945" s="2" t="s">
        <v>35</v>
      </c>
      <c r="G945" s="2" t="s">
        <v>20</v>
      </c>
      <c r="H945" s="2">
        <v>2059.5500000000002</v>
      </c>
      <c r="I945" s="3">
        <v>45014</v>
      </c>
      <c r="J945" s="2" t="s">
        <v>21</v>
      </c>
    </row>
    <row r="946" spans="1:10" ht="14.25" customHeight="1" x14ac:dyDescent="0.35">
      <c r="A946" s="2" t="s">
        <v>1922</v>
      </c>
      <c r="B946" s="2" t="s">
        <v>1923</v>
      </c>
      <c r="C946" s="2">
        <v>47</v>
      </c>
      <c r="D946" s="2" t="s">
        <v>39</v>
      </c>
      <c r="E946" s="2" t="s">
        <v>93</v>
      </c>
      <c r="F946" s="2" t="s">
        <v>35</v>
      </c>
      <c r="G946" s="2" t="s">
        <v>30</v>
      </c>
      <c r="H946" s="2">
        <v>3511.8</v>
      </c>
      <c r="I946" s="3">
        <v>45520</v>
      </c>
      <c r="J946" s="2" t="s">
        <v>69</v>
      </c>
    </row>
    <row r="947" spans="1:10" ht="14.25" customHeight="1" x14ac:dyDescent="0.35">
      <c r="A947" s="2" t="s">
        <v>1924</v>
      </c>
      <c r="B947" s="2" t="s">
        <v>1925</v>
      </c>
      <c r="C947" s="2">
        <v>48</v>
      </c>
      <c r="D947" s="2" t="s">
        <v>12</v>
      </c>
      <c r="E947" s="2" t="s">
        <v>64</v>
      </c>
      <c r="F947" s="2" t="s">
        <v>25</v>
      </c>
      <c r="G947" s="2" t="s">
        <v>30</v>
      </c>
      <c r="H947" s="2">
        <v>1464.49</v>
      </c>
      <c r="I947" s="3">
        <v>44943</v>
      </c>
      <c r="J947" s="2" t="s">
        <v>16</v>
      </c>
    </row>
    <row r="948" spans="1:10" ht="14.25" customHeight="1" x14ac:dyDescent="0.35">
      <c r="A948" s="2" t="s">
        <v>1926</v>
      </c>
      <c r="B948" s="2" t="s">
        <v>1927</v>
      </c>
      <c r="C948" s="2">
        <v>41</v>
      </c>
      <c r="D948" s="2" t="s">
        <v>12</v>
      </c>
      <c r="E948" s="2" t="s">
        <v>29</v>
      </c>
      <c r="F948" s="2" t="s">
        <v>19</v>
      </c>
      <c r="G948" s="2" t="s">
        <v>30</v>
      </c>
      <c r="H948" s="2">
        <v>6645.01</v>
      </c>
      <c r="I948" s="3">
        <v>45255</v>
      </c>
      <c r="J948" s="2" t="s">
        <v>16</v>
      </c>
    </row>
    <row r="949" spans="1:10" ht="14.25" customHeight="1" x14ac:dyDescent="0.35">
      <c r="A949" s="2" t="s">
        <v>1928</v>
      </c>
      <c r="B949" s="2" t="s">
        <v>1929</v>
      </c>
      <c r="C949" s="2">
        <v>26</v>
      </c>
      <c r="D949" s="2" t="s">
        <v>39</v>
      </c>
      <c r="E949" s="2" t="s">
        <v>42</v>
      </c>
      <c r="F949" s="2" t="s">
        <v>49</v>
      </c>
      <c r="G949" s="2" t="s">
        <v>15</v>
      </c>
      <c r="H949" s="2">
        <v>16043.35</v>
      </c>
      <c r="I949" s="3">
        <v>45136</v>
      </c>
      <c r="J949" s="2" t="s">
        <v>16</v>
      </c>
    </row>
    <row r="950" spans="1:10" ht="14.25" customHeight="1" x14ac:dyDescent="0.35">
      <c r="A950" s="2" t="s">
        <v>1930</v>
      </c>
      <c r="B950" s="2" t="s">
        <v>1931</v>
      </c>
      <c r="C950" s="2">
        <v>20</v>
      </c>
      <c r="D950" s="2" t="s">
        <v>39</v>
      </c>
      <c r="E950" s="2" t="s">
        <v>93</v>
      </c>
      <c r="F950" s="2" t="s">
        <v>14</v>
      </c>
      <c r="G950" s="2" t="s">
        <v>15</v>
      </c>
      <c r="H950" s="2">
        <v>30196.52</v>
      </c>
      <c r="I950" s="3">
        <v>45309</v>
      </c>
      <c r="J950" s="2" t="s">
        <v>16</v>
      </c>
    </row>
    <row r="951" spans="1:10" ht="14.25" customHeight="1" x14ac:dyDescent="0.35">
      <c r="A951" s="2" t="s">
        <v>1932</v>
      </c>
      <c r="B951" s="2" t="s">
        <v>1933</v>
      </c>
      <c r="C951" s="2">
        <v>48</v>
      </c>
      <c r="D951" s="2" t="s">
        <v>39</v>
      </c>
      <c r="E951" s="2" t="s">
        <v>64</v>
      </c>
      <c r="F951" s="2" t="s">
        <v>25</v>
      </c>
      <c r="G951" s="2" t="s">
        <v>15</v>
      </c>
      <c r="H951" s="2">
        <v>22034.11</v>
      </c>
      <c r="I951" s="3">
        <v>45491</v>
      </c>
      <c r="J951" s="2" t="s">
        <v>16</v>
      </c>
    </row>
    <row r="952" spans="1:10" ht="14.25" customHeight="1" x14ac:dyDescent="0.35">
      <c r="A952" s="2" t="s">
        <v>1934</v>
      </c>
      <c r="B952" s="2" t="s">
        <v>1935</v>
      </c>
      <c r="C952" s="2">
        <v>57</v>
      </c>
      <c r="D952" s="2" t="s">
        <v>12</v>
      </c>
      <c r="E952" s="2" t="s">
        <v>64</v>
      </c>
      <c r="F952" s="2" t="s">
        <v>25</v>
      </c>
      <c r="G952" s="2" t="s">
        <v>26</v>
      </c>
      <c r="H952" s="2">
        <v>6112.66</v>
      </c>
      <c r="I952" s="3">
        <v>45566</v>
      </c>
      <c r="J952" s="2" t="s">
        <v>21</v>
      </c>
    </row>
    <row r="953" spans="1:10" ht="14.25" customHeight="1" x14ac:dyDescent="0.35">
      <c r="A953" s="2" t="s">
        <v>1936</v>
      </c>
      <c r="B953" s="2" t="s">
        <v>1937</v>
      </c>
      <c r="C953" s="2">
        <v>54</v>
      </c>
      <c r="D953" s="2" t="s">
        <v>12</v>
      </c>
      <c r="E953" s="2" t="s">
        <v>42</v>
      </c>
      <c r="F953" s="2" t="s">
        <v>35</v>
      </c>
      <c r="G953" s="2" t="s">
        <v>15</v>
      </c>
      <c r="H953" s="2">
        <v>10119.52</v>
      </c>
      <c r="I953" s="3">
        <v>45072</v>
      </c>
      <c r="J953" s="2" t="s">
        <v>16</v>
      </c>
    </row>
    <row r="954" spans="1:10" ht="14.25" customHeight="1" x14ac:dyDescent="0.35">
      <c r="A954" s="2" t="s">
        <v>1938</v>
      </c>
      <c r="B954" s="2" t="s">
        <v>1939</v>
      </c>
      <c r="C954" s="2">
        <v>53</v>
      </c>
      <c r="D954" s="2" t="s">
        <v>12</v>
      </c>
      <c r="E954" s="2" t="s">
        <v>52</v>
      </c>
      <c r="F954" s="2" t="s">
        <v>55</v>
      </c>
      <c r="G954" s="2" t="s">
        <v>26</v>
      </c>
      <c r="H954" s="2">
        <v>2622.69</v>
      </c>
      <c r="I954" s="3">
        <v>45379</v>
      </c>
      <c r="J954" s="2" t="s">
        <v>16</v>
      </c>
    </row>
    <row r="955" spans="1:10" ht="14.25" customHeight="1" x14ac:dyDescent="0.35">
      <c r="A955" s="2" t="s">
        <v>1940</v>
      </c>
      <c r="B955" s="2" t="s">
        <v>1941</v>
      </c>
      <c r="C955" s="2">
        <v>41</v>
      </c>
      <c r="D955" s="2" t="s">
        <v>12</v>
      </c>
      <c r="E955" s="2" t="s">
        <v>52</v>
      </c>
      <c r="F955" s="2" t="s">
        <v>35</v>
      </c>
      <c r="G955" s="2" t="s">
        <v>20</v>
      </c>
      <c r="H955" s="2">
        <v>5158.53</v>
      </c>
      <c r="I955" s="3">
        <v>45319</v>
      </c>
      <c r="J955" s="2" t="s">
        <v>69</v>
      </c>
    </row>
    <row r="956" spans="1:10" ht="14.25" customHeight="1" x14ac:dyDescent="0.35">
      <c r="A956" s="2" t="s">
        <v>1942</v>
      </c>
      <c r="B956" s="2" t="s">
        <v>1943</v>
      </c>
      <c r="C956" s="2">
        <v>48</v>
      </c>
      <c r="D956" s="2" t="s">
        <v>39</v>
      </c>
      <c r="E956" s="2" t="s">
        <v>52</v>
      </c>
      <c r="F956" s="2" t="s">
        <v>49</v>
      </c>
      <c r="G956" s="2" t="s">
        <v>20</v>
      </c>
      <c r="H956" s="2">
        <v>20493.59</v>
      </c>
      <c r="I956" s="3">
        <v>45236</v>
      </c>
      <c r="J956" s="2" t="s">
        <v>16</v>
      </c>
    </row>
    <row r="957" spans="1:10" ht="14.25" customHeight="1" x14ac:dyDescent="0.35">
      <c r="A957" s="2" t="s">
        <v>1944</v>
      </c>
      <c r="B957" s="2" t="s">
        <v>1945</v>
      </c>
      <c r="C957" s="2">
        <v>23</v>
      </c>
      <c r="D957" s="2" t="s">
        <v>39</v>
      </c>
      <c r="E957" s="2" t="s">
        <v>13</v>
      </c>
      <c r="F957" s="2" t="s">
        <v>35</v>
      </c>
      <c r="G957" s="2" t="s">
        <v>20</v>
      </c>
      <c r="H957" s="2">
        <v>296.32</v>
      </c>
      <c r="I957" s="3">
        <v>45418</v>
      </c>
      <c r="J957" s="2" t="s">
        <v>16</v>
      </c>
    </row>
    <row r="958" spans="1:10" ht="14.25" customHeight="1" x14ac:dyDescent="0.35">
      <c r="A958" s="2" t="s">
        <v>1946</v>
      </c>
      <c r="B958" s="2" t="s">
        <v>1947</v>
      </c>
      <c r="C958" s="2">
        <v>19</v>
      </c>
      <c r="D958" s="2" t="s">
        <v>39</v>
      </c>
      <c r="E958" s="2" t="s">
        <v>29</v>
      </c>
      <c r="F958" s="2" t="s">
        <v>14</v>
      </c>
      <c r="G958" s="2" t="s">
        <v>20</v>
      </c>
      <c r="H958" s="2">
        <v>7609.11</v>
      </c>
      <c r="I958" s="3">
        <v>45356</v>
      </c>
      <c r="J958" s="2" t="s">
        <v>16</v>
      </c>
    </row>
    <row r="959" spans="1:10" ht="14.25" customHeight="1" x14ac:dyDescent="0.35">
      <c r="A959" s="2" t="s">
        <v>1948</v>
      </c>
      <c r="B959" s="2" t="s">
        <v>1949</v>
      </c>
      <c r="C959" s="2">
        <v>37</v>
      </c>
      <c r="D959" s="2" t="s">
        <v>39</v>
      </c>
      <c r="E959" s="2" t="s">
        <v>24</v>
      </c>
      <c r="F959" s="2" t="s">
        <v>19</v>
      </c>
      <c r="G959" s="2" t="s">
        <v>20</v>
      </c>
      <c r="H959" s="2">
        <v>20619.810000000001</v>
      </c>
      <c r="I959" s="3">
        <v>44927</v>
      </c>
      <c r="J959" s="2" t="s">
        <v>16</v>
      </c>
    </row>
    <row r="960" spans="1:10" ht="14.25" customHeight="1" x14ac:dyDescent="0.35">
      <c r="A960" s="2" t="s">
        <v>1950</v>
      </c>
      <c r="B960" s="2" t="s">
        <v>1951</v>
      </c>
      <c r="C960" s="2">
        <v>45</v>
      </c>
      <c r="D960" s="2" t="s">
        <v>12</v>
      </c>
      <c r="E960" s="2" t="s">
        <v>29</v>
      </c>
      <c r="F960" s="2" t="s">
        <v>14</v>
      </c>
      <c r="G960" s="2" t="s">
        <v>15</v>
      </c>
      <c r="H960" s="2">
        <v>1301.2</v>
      </c>
      <c r="I960" s="3">
        <v>44967</v>
      </c>
      <c r="J960" s="2" t="s">
        <v>16</v>
      </c>
    </row>
    <row r="961" spans="1:10" ht="14.25" customHeight="1" x14ac:dyDescent="0.35">
      <c r="A961" s="2" t="s">
        <v>1952</v>
      </c>
      <c r="B961" s="2" t="s">
        <v>1953</v>
      </c>
      <c r="C961" s="2">
        <v>28</v>
      </c>
      <c r="D961" s="2" t="s">
        <v>39</v>
      </c>
      <c r="E961" s="2" t="s">
        <v>52</v>
      </c>
      <c r="F961" s="2" t="s">
        <v>19</v>
      </c>
      <c r="G961" s="2" t="s">
        <v>36</v>
      </c>
      <c r="H961" s="2">
        <v>40481.980000000003</v>
      </c>
      <c r="I961" s="3">
        <v>45511</v>
      </c>
      <c r="J961" s="2" t="s">
        <v>16</v>
      </c>
    </row>
    <row r="962" spans="1:10" ht="14.25" customHeight="1" x14ac:dyDescent="0.35">
      <c r="A962" s="2" t="s">
        <v>1954</v>
      </c>
      <c r="B962" s="2" t="s">
        <v>1955</v>
      </c>
      <c r="C962" s="2">
        <v>21</v>
      </c>
      <c r="D962" s="2" t="s">
        <v>39</v>
      </c>
      <c r="E962" s="2" t="s">
        <v>42</v>
      </c>
      <c r="F962" s="2" t="s">
        <v>14</v>
      </c>
      <c r="G962" s="2" t="s">
        <v>15</v>
      </c>
      <c r="H962" s="2">
        <v>124.69</v>
      </c>
      <c r="I962" s="3">
        <v>45598</v>
      </c>
      <c r="J962" s="2" t="s">
        <v>16</v>
      </c>
    </row>
    <row r="963" spans="1:10" ht="14.25" customHeight="1" x14ac:dyDescent="0.35">
      <c r="A963" s="2" t="s">
        <v>1956</v>
      </c>
      <c r="B963" s="2" t="s">
        <v>1957</v>
      </c>
      <c r="C963" s="2">
        <v>32</v>
      </c>
      <c r="D963" s="2" t="s">
        <v>12</v>
      </c>
      <c r="E963" s="2" t="s">
        <v>13</v>
      </c>
      <c r="F963" s="2" t="s">
        <v>35</v>
      </c>
      <c r="G963" s="2" t="s">
        <v>36</v>
      </c>
      <c r="H963" s="2">
        <v>21726.1</v>
      </c>
      <c r="I963" s="3">
        <v>45138</v>
      </c>
      <c r="J963" s="2" t="s">
        <v>16</v>
      </c>
    </row>
    <row r="964" spans="1:10" ht="14.25" customHeight="1" x14ac:dyDescent="0.35">
      <c r="A964" s="2" t="s">
        <v>1958</v>
      </c>
      <c r="B964" s="2" t="s">
        <v>1959</v>
      </c>
      <c r="C964" s="2">
        <v>23</v>
      </c>
      <c r="D964" s="2" t="s">
        <v>12</v>
      </c>
      <c r="E964" s="2" t="s">
        <v>29</v>
      </c>
      <c r="F964" s="2" t="s">
        <v>14</v>
      </c>
      <c r="G964" s="2" t="s">
        <v>15</v>
      </c>
      <c r="H964" s="2">
        <v>4364.49</v>
      </c>
      <c r="I964" s="3">
        <v>45259</v>
      </c>
      <c r="J964" s="2" t="s">
        <v>16</v>
      </c>
    </row>
    <row r="965" spans="1:10" ht="14.25" customHeight="1" x14ac:dyDescent="0.35">
      <c r="A965" s="2" t="s">
        <v>1960</v>
      </c>
      <c r="B965" s="2" t="s">
        <v>1961</v>
      </c>
      <c r="C965" s="2">
        <v>47</v>
      </c>
      <c r="D965" s="2" t="s">
        <v>39</v>
      </c>
      <c r="E965" s="2" t="s">
        <v>52</v>
      </c>
      <c r="F965" s="2" t="s">
        <v>35</v>
      </c>
      <c r="G965" s="2" t="s">
        <v>20</v>
      </c>
      <c r="H965" s="2">
        <v>1423.59</v>
      </c>
      <c r="I965" s="3">
        <v>45577</v>
      </c>
      <c r="J965" s="2" t="s">
        <v>16</v>
      </c>
    </row>
    <row r="966" spans="1:10" ht="14.25" customHeight="1" x14ac:dyDescent="0.35">
      <c r="A966" s="2" t="s">
        <v>1962</v>
      </c>
      <c r="B966" s="2" t="s">
        <v>1963</v>
      </c>
      <c r="C966" s="2">
        <v>55</v>
      </c>
      <c r="D966" s="2" t="s">
        <v>12</v>
      </c>
      <c r="E966" s="2" t="s">
        <v>13</v>
      </c>
      <c r="F966" s="2" t="s">
        <v>35</v>
      </c>
      <c r="G966" s="2" t="s">
        <v>30</v>
      </c>
      <c r="H966" s="2">
        <v>1712.13</v>
      </c>
      <c r="I966" s="3">
        <v>45372</v>
      </c>
      <c r="J966" s="2" t="s">
        <v>16</v>
      </c>
    </row>
    <row r="967" spans="1:10" ht="14.25" customHeight="1" x14ac:dyDescent="0.35">
      <c r="A967" s="2" t="s">
        <v>1964</v>
      </c>
      <c r="B967" s="2" t="s">
        <v>1965</v>
      </c>
      <c r="C967" s="2">
        <v>19</v>
      </c>
      <c r="D967" s="2" t="s">
        <v>39</v>
      </c>
      <c r="E967" s="2" t="s">
        <v>24</v>
      </c>
      <c r="F967" s="2" t="s">
        <v>49</v>
      </c>
      <c r="G967" s="2" t="s">
        <v>36</v>
      </c>
      <c r="H967" s="2">
        <v>12079.1</v>
      </c>
      <c r="I967" s="3">
        <v>45230</v>
      </c>
      <c r="J967" s="2" t="s">
        <v>16</v>
      </c>
    </row>
    <row r="968" spans="1:10" ht="14.25" customHeight="1" x14ac:dyDescent="0.35">
      <c r="A968" s="2" t="s">
        <v>1966</v>
      </c>
      <c r="B968" s="2" t="s">
        <v>1967</v>
      </c>
      <c r="C968" s="2">
        <v>32</v>
      </c>
      <c r="D968" s="2" t="s">
        <v>12</v>
      </c>
      <c r="E968" s="2" t="s">
        <v>42</v>
      </c>
      <c r="F968" s="2" t="s">
        <v>35</v>
      </c>
      <c r="G968" s="2" t="s">
        <v>30</v>
      </c>
      <c r="H968" s="2">
        <v>20457.72</v>
      </c>
      <c r="I968" s="3">
        <v>45481</v>
      </c>
      <c r="J968" s="2" t="s">
        <v>16</v>
      </c>
    </row>
    <row r="969" spans="1:10" ht="14.25" customHeight="1" x14ac:dyDescent="0.35">
      <c r="A969" s="2" t="s">
        <v>1968</v>
      </c>
      <c r="B969" s="2" t="s">
        <v>1969</v>
      </c>
      <c r="C969" s="2">
        <v>28</v>
      </c>
      <c r="D969" s="2" t="s">
        <v>12</v>
      </c>
      <c r="E969" s="2" t="s">
        <v>52</v>
      </c>
      <c r="F969" s="2" t="s">
        <v>55</v>
      </c>
      <c r="G969" s="2" t="s">
        <v>20</v>
      </c>
      <c r="H969" s="2">
        <v>10246.18</v>
      </c>
      <c r="I969" s="3">
        <v>45617</v>
      </c>
      <c r="J969" s="2" t="s">
        <v>16</v>
      </c>
    </row>
    <row r="970" spans="1:10" ht="14.25" customHeight="1" x14ac:dyDescent="0.35">
      <c r="A970" s="2" t="s">
        <v>1970</v>
      </c>
      <c r="B970" s="2" t="s">
        <v>1971</v>
      </c>
      <c r="C970" s="2">
        <v>25</v>
      </c>
      <c r="D970" s="2" t="s">
        <v>39</v>
      </c>
      <c r="E970" s="2" t="s">
        <v>24</v>
      </c>
      <c r="F970" s="2" t="s">
        <v>14</v>
      </c>
      <c r="G970" s="2" t="s">
        <v>36</v>
      </c>
      <c r="H970" s="2">
        <v>26412.09</v>
      </c>
      <c r="I970" s="3">
        <v>45627</v>
      </c>
      <c r="J970" s="2" t="s">
        <v>16</v>
      </c>
    </row>
    <row r="971" spans="1:10" ht="14.25" customHeight="1" x14ac:dyDescent="0.35">
      <c r="A971" s="2" t="s">
        <v>1972</v>
      </c>
      <c r="B971" s="2" t="s">
        <v>1973</v>
      </c>
      <c r="C971" s="2">
        <v>43</v>
      </c>
      <c r="D971" s="2" t="s">
        <v>12</v>
      </c>
      <c r="E971" s="2" t="s">
        <v>74</v>
      </c>
      <c r="F971" s="2" t="s">
        <v>25</v>
      </c>
      <c r="G971" s="2" t="s">
        <v>30</v>
      </c>
      <c r="H971" s="2">
        <v>18481.95</v>
      </c>
      <c r="I971" s="3">
        <v>45080</v>
      </c>
      <c r="J971" s="2" t="s">
        <v>16</v>
      </c>
    </row>
    <row r="972" spans="1:10" ht="14.25" customHeight="1" x14ac:dyDescent="0.35">
      <c r="A972" s="2" t="s">
        <v>1974</v>
      </c>
      <c r="B972" s="2" t="s">
        <v>1975</v>
      </c>
      <c r="C972" s="2">
        <v>62</v>
      </c>
      <c r="D972" s="2" t="s">
        <v>39</v>
      </c>
      <c r="E972" s="2" t="s">
        <v>24</v>
      </c>
      <c r="F972" s="2" t="s">
        <v>25</v>
      </c>
      <c r="G972" s="2" t="s">
        <v>15</v>
      </c>
      <c r="H972" s="2">
        <v>90.73</v>
      </c>
      <c r="I972" s="3">
        <v>45542</v>
      </c>
      <c r="J972" s="2" t="s">
        <v>16</v>
      </c>
    </row>
    <row r="973" spans="1:10" ht="14.25" customHeight="1" x14ac:dyDescent="0.35">
      <c r="A973" s="2" t="s">
        <v>1976</v>
      </c>
      <c r="B973" s="2" t="s">
        <v>1977</v>
      </c>
      <c r="C973" s="2">
        <v>61</v>
      </c>
      <c r="D973" s="2" t="s">
        <v>12</v>
      </c>
      <c r="E973" s="2" t="s">
        <v>93</v>
      </c>
      <c r="F973" s="2" t="s">
        <v>25</v>
      </c>
      <c r="G973" s="2" t="s">
        <v>20</v>
      </c>
      <c r="H973" s="2">
        <v>11069.36</v>
      </c>
      <c r="I973" s="3">
        <v>45449</v>
      </c>
      <c r="J973" s="2" t="s">
        <v>16</v>
      </c>
    </row>
    <row r="974" spans="1:10" ht="14.25" customHeight="1" x14ac:dyDescent="0.35">
      <c r="A974" s="2" t="s">
        <v>1978</v>
      </c>
      <c r="B974" s="2" t="s">
        <v>1979</v>
      </c>
      <c r="C974" s="2">
        <v>22</v>
      </c>
      <c r="D974" s="2" t="s">
        <v>12</v>
      </c>
      <c r="E974" s="2" t="s">
        <v>42</v>
      </c>
      <c r="F974" s="2" t="s">
        <v>55</v>
      </c>
      <c r="G974" s="2" t="s">
        <v>15</v>
      </c>
      <c r="H974" s="2">
        <v>3633.18</v>
      </c>
      <c r="I974" s="3">
        <v>44951</v>
      </c>
      <c r="J974" s="2" t="s">
        <v>69</v>
      </c>
    </row>
    <row r="975" spans="1:10" ht="14.25" customHeight="1" x14ac:dyDescent="0.35">
      <c r="A975" s="2" t="s">
        <v>1980</v>
      </c>
      <c r="B975" s="2" t="s">
        <v>1981</v>
      </c>
      <c r="C975" s="2">
        <v>23</v>
      </c>
      <c r="D975" s="2" t="s">
        <v>12</v>
      </c>
      <c r="E975" s="2" t="s">
        <v>24</v>
      </c>
      <c r="F975" s="2" t="s">
        <v>35</v>
      </c>
      <c r="G975" s="2" t="s">
        <v>15</v>
      </c>
      <c r="H975" s="2">
        <v>6060.52</v>
      </c>
      <c r="I975" s="3">
        <v>44951</v>
      </c>
      <c r="J975" s="2" t="s">
        <v>21</v>
      </c>
    </row>
    <row r="976" spans="1:10" ht="14.25" customHeight="1" x14ac:dyDescent="0.35">
      <c r="A976" s="2" t="s">
        <v>1982</v>
      </c>
      <c r="B976" s="2" t="s">
        <v>1983</v>
      </c>
      <c r="C976" s="2">
        <v>43</v>
      </c>
      <c r="D976" s="2" t="s">
        <v>12</v>
      </c>
      <c r="E976" s="2" t="s">
        <v>24</v>
      </c>
      <c r="F976" s="2" t="s">
        <v>14</v>
      </c>
      <c r="G976" s="2" t="s">
        <v>20</v>
      </c>
      <c r="H976" s="2">
        <v>987.5</v>
      </c>
      <c r="I976" s="3">
        <v>45522</v>
      </c>
      <c r="J976" s="2" t="s">
        <v>16</v>
      </c>
    </row>
    <row r="977" spans="1:10" ht="14.25" customHeight="1" x14ac:dyDescent="0.35">
      <c r="A977" s="2" t="s">
        <v>1984</v>
      </c>
      <c r="B977" s="2" t="s">
        <v>1985</v>
      </c>
      <c r="C977" s="2">
        <v>21</v>
      </c>
      <c r="D977" s="2" t="s">
        <v>12</v>
      </c>
      <c r="E977" s="2" t="s">
        <v>64</v>
      </c>
      <c r="F977" s="2" t="s">
        <v>19</v>
      </c>
      <c r="G977" s="2" t="s">
        <v>36</v>
      </c>
      <c r="H977" s="2">
        <v>3314.24</v>
      </c>
      <c r="I977" s="3">
        <v>45032</v>
      </c>
      <c r="J977" s="2" t="s">
        <v>16</v>
      </c>
    </row>
    <row r="978" spans="1:10" ht="14.25" customHeight="1" x14ac:dyDescent="0.35">
      <c r="A978" s="2" t="s">
        <v>1986</v>
      </c>
      <c r="B978" s="2" t="s">
        <v>1987</v>
      </c>
      <c r="C978" s="2">
        <v>36</v>
      </c>
      <c r="D978" s="2" t="s">
        <v>39</v>
      </c>
      <c r="E978" s="2" t="s">
        <v>64</v>
      </c>
      <c r="F978" s="2" t="s">
        <v>19</v>
      </c>
      <c r="G978" s="2" t="s">
        <v>26</v>
      </c>
      <c r="H978" s="2">
        <v>10015.379999999999</v>
      </c>
      <c r="I978" s="3">
        <v>45045</v>
      </c>
      <c r="J978" s="2" t="s">
        <v>16</v>
      </c>
    </row>
    <row r="979" spans="1:10" ht="14.25" customHeight="1" x14ac:dyDescent="0.35">
      <c r="A979" s="2" t="s">
        <v>1988</v>
      </c>
      <c r="B979" s="2" t="s">
        <v>1989</v>
      </c>
      <c r="C979" s="2">
        <v>37</v>
      </c>
      <c r="D979" s="2" t="s">
        <v>12</v>
      </c>
      <c r="E979" s="2" t="s">
        <v>24</v>
      </c>
      <c r="F979" s="2" t="s">
        <v>49</v>
      </c>
      <c r="G979" s="2" t="s">
        <v>26</v>
      </c>
      <c r="H979" s="2">
        <v>2463.89</v>
      </c>
      <c r="I979" s="3">
        <v>45034</v>
      </c>
      <c r="J979" s="2" t="s">
        <v>16</v>
      </c>
    </row>
    <row r="980" spans="1:10" ht="14.25" customHeight="1" x14ac:dyDescent="0.35">
      <c r="A980" s="2" t="s">
        <v>1990</v>
      </c>
      <c r="B980" s="2" t="s">
        <v>1991</v>
      </c>
      <c r="C980" s="2">
        <v>50</v>
      </c>
      <c r="D980" s="2" t="s">
        <v>39</v>
      </c>
      <c r="E980" s="2" t="s">
        <v>24</v>
      </c>
      <c r="F980" s="2" t="s">
        <v>55</v>
      </c>
      <c r="G980" s="2" t="s">
        <v>20</v>
      </c>
      <c r="H980" s="2">
        <v>10428.09</v>
      </c>
      <c r="I980" s="3">
        <v>45256</v>
      </c>
      <c r="J980" s="2" t="s">
        <v>16</v>
      </c>
    </row>
    <row r="981" spans="1:10" ht="14.25" customHeight="1" x14ac:dyDescent="0.35">
      <c r="A981" s="2" t="s">
        <v>1992</v>
      </c>
      <c r="B981" s="2" t="s">
        <v>1993</v>
      </c>
      <c r="C981" s="2">
        <v>37</v>
      </c>
      <c r="D981" s="2" t="s">
        <v>12</v>
      </c>
      <c r="E981" s="2" t="s">
        <v>42</v>
      </c>
      <c r="F981" s="2" t="s">
        <v>14</v>
      </c>
      <c r="G981" s="2" t="s">
        <v>26</v>
      </c>
      <c r="H981" s="2">
        <v>25643.68</v>
      </c>
      <c r="I981" s="3">
        <v>45106</v>
      </c>
      <c r="J981" s="2" t="s">
        <v>16</v>
      </c>
    </row>
    <row r="982" spans="1:10" ht="14.25" customHeight="1" x14ac:dyDescent="0.35">
      <c r="A982" s="2" t="s">
        <v>1994</v>
      </c>
      <c r="B982" s="2" t="s">
        <v>1995</v>
      </c>
      <c r="C982" s="2">
        <v>29</v>
      </c>
      <c r="D982" s="2" t="s">
        <v>39</v>
      </c>
      <c r="E982" s="2" t="s">
        <v>64</v>
      </c>
      <c r="F982" s="2" t="s">
        <v>35</v>
      </c>
      <c r="G982" s="2" t="s">
        <v>30</v>
      </c>
      <c r="H982" s="2">
        <v>49.53</v>
      </c>
      <c r="I982" s="3">
        <v>45057</v>
      </c>
      <c r="J982" s="2" t="s">
        <v>16</v>
      </c>
    </row>
    <row r="983" spans="1:10" ht="14.25" customHeight="1" x14ac:dyDescent="0.35">
      <c r="A983" s="2" t="s">
        <v>1996</v>
      </c>
      <c r="B983" s="2" t="s">
        <v>1997</v>
      </c>
      <c r="C983" s="2">
        <v>64</v>
      </c>
      <c r="D983" s="2" t="s">
        <v>12</v>
      </c>
      <c r="E983" s="2" t="s">
        <v>29</v>
      </c>
      <c r="F983" s="2" t="s">
        <v>25</v>
      </c>
      <c r="G983" s="2" t="s">
        <v>36</v>
      </c>
      <c r="H983" s="2">
        <v>15407.08</v>
      </c>
      <c r="I983" s="3">
        <v>45529</v>
      </c>
      <c r="J983" s="2" t="s">
        <v>21</v>
      </c>
    </row>
    <row r="984" spans="1:10" ht="14.25" customHeight="1" x14ac:dyDescent="0.35">
      <c r="A984" s="2" t="s">
        <v>1998</v>
      </c>
      <c r="B984" s="2" t="s">
        <v>1999</v>
      </c>
      <c r="C984" s="2">
        <v>18</v>
      </c>
      <c r="D984" s="2" t="s">
        <v>39</v>
      </c>
      <c r="E984" s="2" t="s">
        <v>42</v>
      </c>
      <c r="F984" s="2" t="s">
        <v>55</v>
      </c>
      <c r="G984" s="2" t="s">
        <v>15</v>
      </c>
      <c r="H984" s="2">
        <v>10253.219999999999</v>
      </c>
      <c r="I984" s="3">
        <v>45094</v>
      </c>
      <c r="J984" s="2" t="s">
        <v>16</v>
      </c>
    </row>
    <row r="985" spans="1:10" ht="14.25" customHeight="1" x14ac:dyDescent="0.35">
      <c r="A985" s="2" t="s">
        <v>2000</v>
      </c>
      <c r="B985" s="2" t="s">
        <v>2001</v>
      </c>
      <c r="C985" s="2">
        <v>43</v>
      </c>
      <c r="D985" s="2" t="s">
        <v>39</v>
      </c>
      <c r="E985" s="2" t="s">
        <v>74</v>
      </c>
      <c r="F985" s="2" t="s">
        <v>55</v>
      </c>
      <c r="G985" s="2" t="s">
        <v>15</v>
      </c>
      <c r="H985" s="2">
        <v>477.55</v>
      </c>
      <c r="I985" s="3">
        <v>45149</v>
      </c>
      <c r="J985" s="2" t="s">
        <v>16</v>
      </c>
    </row>
    <row r="986" spans="1:10" ht="14.25" customHeight="1" x14ac:dyDescent="0.35">
      <c r="A986" s="2" t="s">
        <v>2002</v>
      </c>
      <c r="B986" s="2" t="s">
        <v>2003</v>
      </c>
      <c r="C986" s="2">
        <v>31</v>
      </c>
      <c r="D986" s="2" t="s">
        <v>12</v>
      </c>
      <c r="E986" s="2" t="s">
        <v>42</v>
      </c>
      <c r="F986" s="2" t="s">
        <v>14</v>
      </c>
      <c r="G986" s="2" t="s">
        <v>20</v>
      </c>
      <c r="H986" s="2">
        <v>15614.44</v>
      </c>
      <c r="I986" s="3">
        <v>45395</v>
      </c>
      <c r="J986" s="2" t="s">
        <v>16</v>
      </c>
    </row>
    <row r="987" spans="1:10" ht="14.25" customHeight="1" x14ac:dyDescent="0.35">
      <c r="A987" s="2" t="s">
        <v>2004</v>
      </c>
      <c r="B987" s="2" t="s">
        <v>2005</v>
      </c>
      <c r="C987" s="2">
        <v>55</v>
      </c>
      <c r="D987" s="2" t="s">
        <v>12</v>
      </c>
      <c r="E987" s="2" t="s">
        <v>52</v>
      </c>
      <c r="F987" s="2" t="s">
        <v>35</v>
      </c>
      <c r="G987" s="2" t="s">
        <v>15</v>
      </c>
      <c r="H987" s="2">
        <v>2542.7399999999998</v>
      </c>
      <c r="I987" s="3">
        <v>45204</v>
      </c>
      <c r="J987" s="2" t="s">
        <v>16</v>
      </c>
    </row>
    <row r="988" spans="1:10" ht="14.25" customHeight="1" x14ac:dyDescent="0.35">
      <c r="A988" s="2" t="s">
        <v>2006</v>
      </c>
      <c r="B988" s="2" t="s">
        <v>2007</v>
      </c>
      <c r="C988" s="2">
        <v>54</v>
      </c>
      <c r="D988" s="2" t="s">
        <v>12</v>
      </c>
      <c r="E988" s="2" t="s">
        <v>52</v>
      </c>
      <c r="F988" s="2" t="s">
        <v>49</v>
      </c>
      <c r="G988" s="2" t="s">
        <v>30</v>
      </c>
      <c r="H988" s="2">
        <v>3090.02</v>
      </c>
      <c r="I988" s="3">
        <v>45116</v>
      </c>
      <c r="J988" s="2" t="s">
        <v>21</v>
      </c>
    </row>
    <row r="989" spans="1:10" ht="14.25" customHeight="1" x14ac:dyDescent="0.35">
      <c r="A989" s="2" t="s">
        <v>2008</v>
      </c>
      <c r="B989" s="2" t="s">
        <v>2009</v>
      </c>
      <c r="C989" s="2">
        <v>28</v>
      </c>
      <c r="D989" s="2" t="s">
        <v>39</v>
      </c>
      <c r="E989" s="2" t="s">
        <v>13</v>
      </c>
      <c r="F989" s="2" t="s">
        <v>35</v>
      </c>
      <c r="G989" s="2" t="s">
        <v>30</v>
      </c>
      <c r="H989" s="2">
        <v>981.82</v>
      </c>
      <c r="I989" s="3">
        <v>45457</v>
      </c>
      <c r="J989" s="2" t="s">
        <v>16</v>
      </c>
    </row>
    <row r="990" spans="1:10" ht="14.25" customHeight="1" x14ac:dyDescent="0.35">
      <c r="A990" s="2" t="s">
        <v>2010</v>
      </c>
      <c r="B990" s="2" t="s">
        <v>2011</v>
      </c>
      <c r="C990" s="2">
        <v>53</v>
      </c>
      <c r="D990" s="2" t="s">
        <v>39</v>
      </c>
      <c r="E990" s="2" t="s">
        <v>64</v>
      </c>
      <c r="F990" s="2" t="s">
        <v>49</v>
      </c>
      <c r="G990" s="2" t="s">
        <v>20</v>
      </c>
      <c r="H990" s="2">
        <v>7643.85</v>
      </c>
      <c r="I990" s="3">
        <v>45452</v>
      </c>
      <c r="J990" s="2" t="s">
        <v>16</v>
      </c>
    </row>
    <row r="991" spans="1:10" ht="14.25" customHeight="1" x14ac:dyDescent="0.35">
      <c r="A991" s="2" t="s">
        <v>2012</v>
      </c>
      <c r="B991" s="2" t="s">
        <v>2013</v>
      </c>
      <c r="C991" s="2">
        <v>30</v>
      </c>
      <c r="D991" s="2" t="s">
        <v>12</v>
      </c>
      <c r="E991" s="2" t="s">
        <v>24</v>
      </c>
      <c r="F991" s="2" t="s">
        <v>49</v>
      </c>
      <c r="G991" s="2" t="s">
        <v>15</v>
      </c>
      <c r="H991" s="2">
        <v>6896.01</v>
      </c>
      <c r="I991" s="3">
        <v>45547</v>
      </c>
      <c r="J991" s="2" t="s">
        <v>16</v>
      </c>
    </row>
    <row r="992" spans="1:10" ht="14.25" customHeight="1" x14ac:dyDescent="0.35">
      <c r="A992" s="2" t="s">
        <v>2014</v>
      </c>
      <c r="B992" s="2" t="s">
        <v>2015</v>
      </c>
      <c r="C992" s="2">
        <v>60</v>
      </c>
      <c r="D992" s="2" t="s">
        <v>12</v>
      </c>
      <c r="E992" s="2" t="s">
        <v>93</v>
      </c>
      <c r="F992" s="2" t="s">
        <v>25</v>
      </c>
      <c r="G992" s="2" t="s">
        <v>26</v>
      </c>
      <c r="H992" s="2">
        <v>4264.45</v>
      </c>
      <c r="I992" s="3">
        <v>45116</v>
      </c>
      <c r="J992" s="2" t="s">
        <v>16</v>
      </c>
    </row>
    <row r="993" spans="1:10" ht="14.25" customHeight="1" x14ac:dyDescent="0.35">
      <c r="A993" s="2" t="s">
        <v>2016</v>
      </c>
      <c r="B993" s="2" t="s">
        <v>2017</v>
      </c>
      <c r="C993" s="2">
        <v>20</v>
      </c>
      <c r="D993" s="2" t="s">
        <v>39</v>
      </c>
      <c r="E993" s="2" t="s">
        <v>64</v>
      </c>
      <c r="F993" s="2" t="s">
        <v>25</v>
      </c>
      <c r="G993" s="2" t="s">
        <v>26</v>
      </c>
      <c r="H993" s="2">
        <v>1848.29</v>
      </c>
      <c r="I993" s="3">
        <v>45144</v>
      </c>
      <c r="J993" s="2" t="s">
        <v>16</v>
      </c>
    </row>
    <row r="994" spans="1:10" ht="14.25" customHeight="1" x14ac:dyDescent="0.35">
      <c r="A994" s="2" t="s">
        <v>2018</v>
      </c>
      <c r="B994" s="2" t="s">
        <v>2019</v>
      </c>
      <c r="C994" s="2">
        <v>50</v>
      </c>
      <c r="D994" s="2" t="s">
        <v>39</v>
      </c>
      <c r="E994" s="2" t="s">
        <v>29</v>
      </c>
      <c r="F994" s="2" t="s">
        <v>14</v>
      </c>
      <c r="G994" s="2" t="s">
        <v>36</v>
      </c>
      <c r="H994" s="2">
        <v>18198.72</v>
      </c>
      <c r="I994" s="3">
        <v>45225</v>
      </c>
      <c r="J994" s="2" t="s">
        <v>16</v>
      </c>
    </row>
    <row r="995" spans="1:10" ht="14.25" customHeight="1" x14ac:dyDescent="0.35">
      <c r="A995" s="2" t="s">
        <v>2020</v>
      </c>
      <c r="B995" s="2" t="s">
        <v>2021</v>
      </c>
      <c r="C995" s="2">
        <v>23</v>
      </c>
      <c r="D995" s="2" t="s">
        <v>12</v>
      </c>
      <c r="E995" s="2" t="s">
        <v>42</v>
      </c>
      <c r="F995" s="2" t="s">
        <v>35</v>
      </c>
      <c r="G995" s="2" t="s">
        <v>20</v>
      </c>
      <c r="H995" s="2">
        <v>20905.3</v>
      </c>
      <c r="I995" s="3">
        <v>45237</v>
      </c>
      <c r="J995" s="2" t="s">
        <v>16</v>
      </c>
    </row>
    <row r="996" spans="1:10" ht="14.25" customHeight="1" x14ac:dyDescent="0.35">
      <c r="A996" s="2" t="s">
        <v>2022</v>
      </c>
      <c r="B996" s="2" t="s">
        <v>2023</v>
      </c>
      <c r="C996" s="2">
        <v>27</v>
      </c>
      <c r="D996" s="2" t="s">
        <v>39</v>
      </c>
      <c r="E996" s="2" t="s">
        <v>93</v>
      </c>
      <c r="F996" s="2" t="s">
        <v>49</v>
      </c>
      <c r="G996" s="2" t="s">
        <v>36</v>
      </c>
      <c r="H996" s="2">
        <v>7777.9</v>
      </c>
      <c r="I996" s="3">
        <v>45162</v>
      </c>
      <c r="J996" s="2" t="s">
        <v>16</v>
      </c>
    </row>
    <row r="997" spans="1:10" ht="14.25" customHeight="1" x14ac:dyDescent="0.35">
      <c r="A997" s="2" t="s">
        <v>2024</v>
      </c>
      <c r="B997" s="2" t="s">
        <v>2025</v>
      </c>
      <c r="C997" s="2">
        <v>22</v>
      </c>
      <c r="D997" s="2" t="s">
        <v>12</v>
      </c>
      <c r="E997" s="2" t="s">
        <v>93</v>
      </c>
      <c r="F997" s="2" t="s">
        <v>14</v>
      </c>
      <c r="G997" s="2" t="s">
        <v>26</v>
      </c>
      <c r="H997" s="2">
        <v>2800.12</v>
      </c>
      <c r="I997" s="3">
        <v>45094</v>
      </c>
      <c r="J997" s="2" t="s">
        <v>16</v>
      </c>
    </row>
    <row r="998" spans="1:10" ht="14.25" customHeight="1" x14ac:dyDescent="0.35">
      <c r="A998" s="2" t="s">
        <v>2026</v>
      </c>
      <c r="B998" s="2" t="s">
        <v>2027</v>
      </c>
      <c r="C998" s="2">
        <v>40</v>
      </c>
      <c r="D998" s="2" t="s">
        <v>12</v>
      </c>
      <c r="E998" s="2" t="s">
        <v>24</v>
      </c>
      <c r="F998" s="2" t="s">
        <v>49</v>
      </c>
      <c r="G998" s="2" t="s">
        <v>26</v>
      </c>
      <c r="H998" s="2">
        <v>1010.48</v>
      </c>
      <c r="I998" s="3">
        <v>45119</v>
      </c>
      <c r="J998" s="2" t="s">
        <v>16</v>
      </c>
    </row>
    <row r="999" spans="1:10" ht="14.25" customHeight="1" x14ac:dyDescent="0.35">
      <c r="A999" s="2" t="s">
        <v>2028</v>
      </c>
      <c r="B999" s="2" t="s">
        <v>2029</v>
      </c>
      <c r="C999" s="2">
        <v>27</v>
      </c>
      <c r="D999" s="2" t="s">
        <v>12</v>
      </c>
      <c r="E999" s="2" t="s">
        <v>24</v>
      </c>
      <c r="F999" s="2" t="s">
        <v>55</v>
      </c>
      <c r="G999" s="2" t="s">
        <v>26</v>
      </c>
      <c r="H999" s="2">
        <v>20290.84</v>
      </c>
      <c r="I999" s="3">
        <v>45168</v>
      </c>
      <c r="J999" s="2" t="s">
        <v>16</v>
      </c>
    </row>
    <row r="1000" spans="1:10" ht="14.25" customHeight="1" x14ac:dyDescent="0.35">
      <c r="A1000" s="2" t="s">
        <v>2030</v>
      </c>
      <c r="B1000" s="2" t="s">
        <v>2031</v>
      </c>
      <c r="C1000" s="2">
        <v>61</v>
      </c>
      <c r="D1000" s="2" t="s">
        <v>39</v>
      </c>
      <c r="E1000" s="2" t="s">
        <v>64</v>
      </c>
      <c r="F1000" s="2" t="s">
        <v>19</v>
      </c>
      <c r="G1000" s="2" t="s">
        <v>36</v>
      </c>
      <c r="H1000" s="2">
        <v>1009.84</v>
      </c>
      <c r="I1000" s="3">
        <v>45088</v>
      </c>
      <c r="J1000" s="2" t="s">
        <v>16</v>
      </c>
    </row>
    <row r="1001" spans="1:10" ht="14.25" customHeight="1" x14ac:dyDescent="0.35">
      <c r="A1001" s="2" t="s">
        <v>2032</v>
      </c>
      <c r="B1001" s="2" t="s">
        <v>2033</v>
      </c>
      <c r="C1001" s="2">
        <v>19</v>
      </c>
      <c r="D1001" s="2" t="s">
        <v>39</v>
      </c>
      <c r="E1001" s="2" t="s">
        <v>93</v>
      </c>
      <c r="F1001" s="2" t="s">
        <v>19</v>
      </c>
      <c r="G1001" s="2" t="s">
        <v>20</v>
      </c>
      <c r="H1001" s="2">
        <v>132.68</v>
      </c>
      <c r="I1001" s="3">
        <v>45265</v>
      </c>
      <c r="J1001" s="2" t="s">
        <v>69</v>
      </c>
    </row>
    <row r="1002" spans="1:10" ht="14.25" customHeight="1" x14ac:dyDescent="0.35">
      <c r="A1002" s="2" t="s">
        <v>2034</v>
      </c>
      <c r="B1002" s="2" t="s">
        <v>2035</v>
      </c>
      <c r="C1002" s="2">
        <v>30</v>
      </c>
      <c r="D1002" s="2" t="s">
        <v>39</v>
      </c>
      <c r="E1002" s="2" t="s">
        <v>93</v>
      </c>
      <c r="F1002" s="2" t="s">
        <v>49</v>
      </c>
      <c r="G1002" s="2" t="s">
        <v>30</v>
      </c>
      <c r="H1002" s="2">
        <v>6337.42</v>
      </c>
      <c r="I1002" s="3">
        <v>45381</v>
      </c>
      <c r="J1002" s="2" t="s">
        <v>16</v>
      </c>
    </row>
    <row r="1003" spans="1:10" ht="14.25" customHeight="1" x14ac:dyDescent="0.35">
      <c r="A1003" s="2" t="s">
        <v>2036</v>
      </c>
      <c r="B1003" s="2" t="s">
        <v>2037</v>
      </c>
      <c r="C1003" s="2">
        <v>57</v>
      </c>
      <c r="D1003" s="2" t="s">
        <v>39</v>
      </c>
      <c r="E1003" s="2" t="s">
        <v>52</v>
      </c>
      <c r="F1003" s="2" t="s">
        <v>14</v>
      </c>
      <c r="G1003" s="2" t="s">
        <v>30</v>
      </c>
      <c r="H1003" s="2">
        <v>13140.52</v>
      </c>
      <c r="I1003" s="3">
        <v>45061</v>
      </c>
      <c r="J1003" s="2" t="s">
        <v>16</v>
      </c>
    </row>
    <row r="1004" spans="1:10" ht="14.25" customHeight="1" x14ac:dyDescent="0.35">
      <c r="A1004" s="2" t="s">
        <v>2038</v>
      </c>
      <c r="B1004" s="2" t="s">
        <v>2039</v>
      </c>
      <c r="C1004" s="2">
        <v>19</v>
      </c>
      <c r="D1004" s="2" t="s">
        <v>12</v>
      </c>
      <c r="E1004" s="2" t="s">
        <v>74</v>
      </c>
      <c r="F1004" s="2" t="s">
        <v>25</v>
      </c>
      <c r="G1004" s="2" t="s">
        <v>26</v>
      </c>
      <c r="H1004" s="2">
        <v>6116.35</v>
      </c>
      <c r="I1004" s="3">
        <v>45119</v>
      </c>
      <c r="J1004" s="2" t="s">
        <v>21</v>
      </c>
    </row>
    <row r="1005" spans="1:10" ht="14.25" customHeight="1" x14ac:dyDescent="0.35">
      <c r="A1005" s="2" t="s">
        <v>2040</v>
      </c>
      <c r="B1005" s="2" t="s">
        <v>2041</v>
      </c>
      <c r="C1005" s="2">
        <v>37</v>
      </c>
      <c r="D1005" s="2" t="s">
        <v>39</v>
      </c>
      <c r="E1005" s="2" t="s">
        <v>24</v>
      </c>
      <c r="F1005" s="2" t="s">
        <v>35</v>
      </c>
      <c r="G1005" s="2" t="s">
        <v>20</v>
      </c>
      <c r="H1005" s="2">
        <v>527.79</v>
      </c>
      <c r="I1005" s="3">
        <v>45328</v>
      </c>
      <c r="J1005" s="2" t="s">
        <v>69</v>
      </c>
    </row>
    <row r="1006" spans="1:10" ht="14.25" customHeight="1" x14ac:dyDescent="0.35">
      <c r="A1006" s="2" t="s">
        <v>2042</v>
      </c>
      <c r="B1006" s="2" t="s">
        <v>2043</v>
      </c>
      <c r="C1006" s="2">
        <v>18</v>
      </c>
      <c r="D1006" s="2" t="s">
        <v>12</v>
      </c>
      <c r="E1006" s="2" t="s">
        <v>42</v>
      </c>
      <c r="F1006" s="2" t="s">
        <v>49</v>
      </c>
      <c r="G1006" s="2" t="s">
        <v>20</v>
      </c>
      <c r="H1006" s="2">
        <v>11712.77</v>
      </c>
      <c r="I1006" s="3">
        <v>45318</v>
      </c>
      <c r="J1006" s="2" t="s">
        <v>16</v>
      </c>
    </row>
    <row r="1007" spans="1:10" ht="14.25" customHeight="1" x14ac:dyDescent="0.35">
      <c r="A1007" s="2" t="s">
        <v>2044</v>
      </c>
      <c r="B1007" s="2" t="s">
        <v>2045</v>
      </c>
      <c r="C1007" s="2">
        <v>54</v>
      </c>
      <c r="D1007" s="2" t="s">
        <v>12</v>
      </c>
      <c r="E1007" s="2" t="s">
        <v>64</v>
      </c>
      <c r="F1007" s="2" t="s">
        <v>49</v>
      </c>
      <c r="G1007" s="2" t="s">
        <v>15</v>
      </c>
      <c r="H1007" s="2">
        <v>10281.52</v>
      </c>
      <c r="I1007" s="3">
        <v>45527</v>
      </c>
      <c r="J1007" s="2" t="s">
        <v>16</v>
      </c>
    </row>
    <row r="1008" spans="1:10" ht="14.25" customHeight="1" x14ac:dyDescent="0.35">
      <c r="A1008" s="2" t="s">
        <v>2046</v>
      </c>
      <c r="B1008" s="2" t="s">
        <v>2047</v>
      </c>
      <c r="C1008" s="2">
        <v>26</v>
      </c>
      <c r="D1008" s="2" t="s">
        <v>12</v>
      </c>
      <c r="E1008" s="2" t="s">
        <v>24</v>
      </c>
      <c r="F1008" s="2" t="s">
        <v>35</v>
      </c>
      <c r="G1008" s="2" t="s">
        <v>15</v>
      </c>
      <c r="H1008" s="2">
        <v>11442.26</v>
      </c>
      <c r="I1008" s="3">
        <v>44968</v>
      </c>
      <c r="J1008" s="2" t="s">
        <v>16</v>
      </c>
    </row>
    <row r="1009" spans="1:10" ht="14.25" customHeight="1" x14ac:dyDescent="0.35">
      <c r="A1009" s="2" t="s">
        <v>2048</v>
      </c>
      <c r="B1009" s="2" t="s">
        <v>2049</v>
      </c>
      <c r="C1009" s="2">
        <v>34</v>
      </c>
      <c r="D1009" s="2" t="s">
        <v>39</v>
      </c>
      <c r="E1009" s="2" t="s">
        <v>52</v>
      </c>
      <c r="F1009" s="2" t="s">
        <v>25</v>
      </c>
      <c r="G1009" s="2" t="s">
        <v>36</v>
      </c>
      <c r="H1009" s="2">
        <v>2372.46</v>
      </c>
      <c r="I1009" s="3">
        <v>45019</v>
      </c>
      <c r="J1009" s="2" t="s">
        <v>16</v>
      </c>
    </row>
    <row r="1010" spans="1:10" ht="14.25" customHeight="1" x14ac:dyDescent="0.35">
      <c r="A1010" s="2" t="s">
        <v>2050</v>
      </c>
      <c r="B1010" s="2" t="s">
        <v>2051</v>
      </c>
      <c r="C1010" s="2">
        <v>26</v>
      </c>
      <c r="D1010" s="2" t="s">
        <v>12</v>
      </c>
      <c r="E1010" s="2" t="s">
        <v>29</v>
      </c>
      <c r="F1010" s="2" t="s">
        <v>49</v>
      </c>
      <c r="G1010" s="2" t="s">
        <v>15</v>
      </c>
      <c r="H1010" s="2">
        <v>15881.58</v>
      </c>
      <c r="I1010" s="3">
        <v>45141</v>
      </c>
      <c r="J1010" s="2" t="s">
        <v>16</v>
      </c>
    </row>
    <row r="1011" spans="1:10" ht="14.25" customHeight="1" x14ac:dyDescent="0.35">
      <c r="A1011" s="2" t="s">
        <v>2052</v>
      </c>
      <c r="B1011" s="2" t="s">
        <v>2053</v>
      </c>
      <c r="C1011" s="2">
        <v>28</v>
      </c>
      <c r="D1011" s="2" t="s">
        <v>12</v>
      </c>
      <c r="E1011" s="2" t="s">
        <v>24</v>
      </c>
      <c r="F1011" s="2" t="s">
        <v>55</v>
      </c>
      <c r="G1011" s="2" t="s">
        <v>36</v>
      </c>
      <c r="H1011" s="2">
        <v>6523.28</v>
      </c>
      <c r="I1011" s="3">
        <v>45275</v>
      </c>
      <c r="J1011" s="2" t="s">
        <v>16</v>
      </c>
    </row>
    <row r="1012" spans="1:10" ht="14.25" customHeight="1" x14ac:dyDescent="0.35">
      <c r="A1012" s="2" t="s">
        <v>2054</v>
      </c>
      <c r="B1012" s="2" t="s">
        <v>2055</v>
      </c>
      <c r="C1012" s="2">
        <v>32</v>
      </c>
      <c r="D1012" s="2" t="s">
        <v>39</v>
      </c>
      <c r="E1012" s="2" t="s">
        <v>29</v>
      </c>
      <c r="F1012" s="2" t="s">
        <v>25</v>
      </c>
      <c r="G1012" s="2" t="s">
        <v>30</v>
      </c>
      <c r="H1012" s="2">
        <v>7686.31</v>
      </c>
      <c r="I1012" s="3">
        <v>45439</v>
      </c>
      <c r="J1012" s="2" t="s">
        <v>16</v>
      </c>
    </row>
    <row r="1013" spans="1:10" ht="14.25" customHeight="1" x14ac:dyDescent="0.35">
      <c r="A1013" s="2" t="s">
        <v>2056</v>
      </c>
      <c r="B1013" s="2" t="s">
        <v>2057</v>
      </c>
      <c r="C1013" s="2">
        <v>41</v>
      </c>
      <c r="D1013" s="2" t="s">
        <v>12</v>
      </c>
      <c r="E1013" s="2" t="s">
        <v>13</v>
      </c>
      <c r="F1013" s="2" t="s">
        <v>55</v>
      </c>
      <c r="G1013" s="2" t="s">
        <v>26</v>
      </c>
      <c r="H1013" s="2">
        <v>7892.84</v>
      </c>
      <c r="I1013" s="3">
        <v>45261</v>
      </c>
      <c r="J1013" s="2" t="s">
        <v>16</v>
      </c>
    </row>
    <row r="1014" spans="1:10" ht="14.25" customHeight="1" x14ac:dyDescent="0.35">
      <c r="A1014" s="2" t="s">
        <v>2058</v>
      </c>
      <c r="B1014" s="2" t="s">
        <v>2059</v>
      </c>
      <c r="C1014" s="2">
        <v>55</v>
      </c>
      <c r="D1014" s="2" t="s">
        <v>39</v>
      </c>
      <c r="E1014" s="2" t="s">
        <v>93</v>
      </c>
      <c r="F1014" s="2" t="s">
        <v>19</v>
      </c>
      <c r="G1014" s="2" t="s">
        <v>20</v>
      </c>
      <c r="H1014" s="2">
        <v>3380.02</v>
      </c>
      <c r="I1014" s="3">
        <v>45325</v>
      </c>
      <c r="J1014" s="2" t="s">
        <v>16</v>
      </c>
    </row>
    <row r="1015" spans="1:10" ht="14.25" customHeight="1" x14ac:dyDescent="0.35">
      <c r="A1015" s="2" t="s">
        <v>2060</v>
      </c>
      <c r="B1015" s="2" t="s">
        <v>2061</v>
      </c>
      <c r="C1015" s="2">
        <v>52</v>
      </c>
      <c r="D1015" s="2" t="s">
        <v>39</v>
      </c>
      <c r="E1015" s="2" t="s">
        <v>93</v>
      </c>
      <c r="F1015" s="2" t="s">
        <v>35</v>
      </c>
      <c r="G1015" s="2" t="s">
        <v>30</v>
      </c>
      <c r="H1015" s="2">
        <v>2878.61</v>
      </c>
      <c r="I1015" s="3">
        <v>45090</v>
      </c>
      <c r="J1015" s="2" t="s">
        <v>16</v>
      </c>
    </row>
    <row r="1016" spans="1:10" ht="14.25" customHeight="1" x14ac:dyDescent="0.35">
      <c r="A1016" s="2" t="s">
        <v>2062</v>
      </c>
      <c r="B1016" s="2" t="s">
        <v>2063</v>
      </c>
      <c r="C1016" s="2">
        <v>47</v>
      </c>
      <c r="D1016" s="2" t="s">
        <v>39</v>
      </c>
      <c r="E1016" s="2" t="s">
        <v>64</v>
      </c>
      <c r="F1016" s="2" t="s">
        <v>25</v>
      </c>
      <c r="G1016" s="2" t="s">
        <v>30</v>
      </c>
      <c r="H1016" s="2">
        <v>47.78</v>
      </c>
      <c r="I1016" s="3">
        <v>45032</v>
      </c>
      <c r="J1016" s="2" t="s">
        <v>16</v>
      </c>
    </row>
    <row r="1017" spans="1:10" ht="14.25" customHeight="1" x14ac:dyDescent="0.35">
      <c r="A1017" s="2" t="s">
        <v>2064</v>
      </c>
      <c r="B1017" s="2" t="s">
        <v>2065</v>
      </c>
      <c r="C1017" s="2">
        <v>48</v>
      </c>
      <c r="D1017" s="2" t="s">
        <v>12</v>
      </c>
      <c r="E1017" s="2" t="s">
        <v>74</v>
      </c>
      <c r="F1017" s="2" t="s">
        <v>25</v>
      </c>
      <c r="G1017" s="2" t="s">
        <v>36</v>
      </c>
      <c r="H1017" s="2">
        <v>5051.92</v>
      </c>
      <c r="I1017" s="3">
        <v>45158</v>
      </c>
      <c r="J1017" s="2" t="s">
        <v>16</v>
      </c>
    </row>
    <row r="1018" spans="1:10" ht="14.25" customHeight="1" x14ac:dyDescent="0.35">
      <c r="A1018" s="2" t="s">
        <v>2066</v>
      </c>
      <c r="B1018" s="2" t="s">
        <v>2067</v>
      </c>
      <c r="C1018" s="2">
        <v>22</v>
      </c>
      <c r="D1018" s="2" t="s">
        <v>39</v>
      </c>
      <c r="E1018" s="2" t="s">
        <v>74</v>
      </c>
      <c r="F1018" s="2" t="s">
        <v>14</v>
      </c>
      <c r="G1018" s="2" t="s">
        <v>26</v>
      </c>
      <c r="H1018" s="2">
        <v>6637.88</v>
      </c>
      <c r="I1018" s="3">
        <v>45484</v>
      </c>
      <c r="J1018" s="2" t="s">
        <v>16</v>
      </c>
    </row>
    <row r="1019" spans="1:10" ht="14.25" customHeight="1" x14ac:dyDescent="0.35">
      <c r="A1019" s="2" t="s">
        <v>2068</v>
      </c>
      <c r="B1019" s="2" t="s">
        <v>2069</v>
      </c>
      <c r="C1019" s="2">
        <v>61</v>
      </c>
      <c r="D1019" s="2" t="s">
        <v>39</v>
      </c>
      <c r="E1019" s="2" t="s">
        <v>64</v>
      </c>
      <c r="F1019" s="2" t="s">
        <v>14</v>
      </c>
      <c r="G1019" s="2" t="s">
        <v>36</v>
      </c>
      <c r="H1019" s="2">
        <v>13579.16</v>
      </c>
      <c r="I1019" s="3">
        <v>45643</v>
      </c>
      <c r="J1019" s="2" t="s">
        <v>21</v>
      </c>
    </row>
    <row r="1020" spans="1:10" ht="14.25" customHeight="1" x14ac:dyDescent="0.35">
      <c r="A1020" s="2" t="s">
        <v>2070</v>
      </c>
      <c r="B1020" s="2" t="s">
        <v>2071</v>
      </c>
      <c r="C1020" s="2">
        <v>31</v>
      </c>
      <c r="D1020" s="2" t="s">
        <v>39</v>
      </c>
      <c r="E1020" s="2" t="s">
        <v>64</v>
      </c>
      <c r="F1020" s="2" t="s">
        <v>35</v>
      </c>
      <c r="G1020" s="2" t="s">
        <v>30</v>
      </c>
      <c r="H1020" s="2">
        <v>689.5</v>
      </c>
      <c r="I1020" s="3">
        <v>45459</v>
      </c>
      <c r="J1020" s="2" t="s">
        <v>16</v>
      </c>
    </row>
    <row r="1021" spans="1:10" ht="14.25" customHeight="1" x14ac:dyDescent="0.35">
      <c r="A1021" s="2" t="s">
        <v>2072</v>
      </c>
      <c r="B1021" s="2" t="s">
        <v>2073</v>
      </c>
      <c r="C1021" s="2">
        <v>28</v>
      </c>
      <c r="D1021" s="2" t="s">
        <v>39</v>
      </c>
      <c r="E1021" s="2" t="s">
        <v>52</v>
      </c>
      <c r="F1021" s="2" t="s">
        <v>25</v>
      </c>
      <c r="G1021" s="2" t="s">
        <v>20</v>
      </c>
      <c r="H1021" s="2">
        <v>25768.83</v>
      </c>
      <c r="I1021" s="3">
        <v>45103</v>
      </c>
      <c r="J1021" s="2" t="s">
        <v>16</v>
      </c>
    </row>
    <row r="1022" spans="1:10" ht="14.25" customHeight="1" x14ac:dyDescent="0.35">
      <c r="A1022" s="2" t="s">
        <v>2074</v>
      </c>
      <c r="B1022" s="2" t="s">
        <v>2075</v>
      </c>
      <c r="C1022" s="2">
        <v>26</v>
      </c>
      <c r="D1022" s="2" t="s">
        <v>12</v>
      </c>
      <c r="E1022" s="2" t="s">
        <v>29</v>
      </c>
      <c r="F1022" s="2" t="s">
        <v>19</v>
      </c>
      <c r="G1022" s="2" t="s">
        <v>15</v>
      </c>
      <c r="H1022" s="2">
        <v>3064.69</v>
      </c>
      <c r="I1022" s="3">
        <v>45605</v>
      </c>
      <c r="J1022" s="2" t="s">
        <v>16</v>
      </c>
    </row>
    <row r="1023" spans="1:10" ht="14.25" customHeight="1" x14ac:dyDescent="0.35">
      <c r="A1023" s="2" t="s">
        <v>2076</v>
      </c>
      <c r="B1023" s="2" t="s">
        <v>2077</v>
      </c>
      <c r="C1023" s="2">
        <v>51</v>
      </c>
      <c r="D1023" s="2" t="s">
        <v>39</v>
      </c>
      <c r="E1023" s="2" t="s">
        <v>64</v>
      </c>
      <c r="F1023" s="2" t="s">
        <v>49</v>
      </c>
      <c r="G1023" s="2" t="s">
        <v>36</v>
      </c>
      <c r="H1023" s="2">
        <v>4568.4399999999996</v>
      </c>
      <c r="I1023" s="3">
        <v>45220</v>
      </c>
      <c r="J1023" s="2" t="s">
        <v>16</v>
      </c>
    </row>
    <row r="1024" spans="1:10" ht="14.25" customHeight="1" x14ac:dyDescent="0.35">
      <c r="A1024" s="2" t="s">
        <v>2078</v>
      </c>
      <c r="B1024" s="2" t="s">
        <v>2079</v>
      </c>
      <c r="C1024" s="2">
        <v>29</v>
      </c>
      <c r="D1024" s="2" t="s">
        <v>12</v>
      </c>
      <c r="E1024" s="2" t="s">
        <v>29</v>
      </c>
      <c r="F1024" s="2" t="s">
        <v>35</v>
      </c>
      <c r="G1024" s="2" t="s">
        <v>30</v>
      </c>
      <c r="H1024" s="2">
        <v>495.71</v>
      </c>
      <c r="I1024" s="3">
        <v>45191</v>
      </c>
      <c r="J1024" s="2" t="s">
        <v>16</v>
      </c>
    </row>
    <row r="1025" spans="1:10" ht="14.25" customHeight="1" x14ac:dyDescent="0.35">
      <c r="A1025" s="2" t="s">
        <v>2080</v>
      </c>
      <c r="B1025" s="2" t="s">
        <v>2081</v>
      </c>
      <c r="C1025" s="2">
        <v>52</v>
      </c>
      <c r="D1025" s="2" t="s">
        <v>39</v>
      </c>
      <c r="E1025" s="2" t="s">
        <v>24</v>
      </c>
      <c r="F1025" s="2" t="s">
        <v>35</v>
      </c>
      <c r="G1025" s="2" t="s">
        <v>15</v>
      </c>
      <c r="H1025" s="2">
        <v>10588.24</v>
      </c>
      <c r="I1025" s="3">
        <v>45446</v>
      </c>
      <c r="J1025" s="2" t="s">
        <v>16</v>
      </c>
    </row>
    <row r="1026" spans="1:10" ht="14.25" customHeight="1" x14ac:dyDescent="0.35">
      <c r="A1026" s="2" t="s">
        <v>2082</v>
      </c>
      <c r="B1026" s="2" t="s">
        <v>2083</v>
      </c>
      <c r="C1026" s="2">
        <v>52</v>
      </c>
      <c r="D1026" s="2" t="s">
        <v>12</v>
      </c>
      <c r="E1026" s="2" t="s">
        <v>24</v>
      </c>
      <c r="F1026" s="2" t="s">
        <v>14</v>
      </c>
      <c r="G1026" s="2" t="s">
        <v>15</v>
      </c>
      <c r="H1026" s="2">
        <v>12341.67</v>
      </c>
      <c r="I1026" s="3">
        <v>45196</v>
      </c>
      <c r="J1026" s="2" t="s">
        <v>21</v>
      </c>
    </row>
    <row r="1027" spans="1:10" ht="14.25" customHeight="1" x14ac:dyDescent="0.35">
      <c r="A1027" s="2" t="s">
        <v>2084</v>
      </c>
      <c r="B1027" s="2" t="s">
        <v>2085</v>
      </c>
      <c r="C1027" s="2">
        <v>18</v>
      </c>
      <c r="D1027" s="2" t="s">
        <v>39</v>
      </c>
      <c r="E1027" s="2" t="s">
        <v>13</v>
      </c>
      <c r="F1027" s="2" t="s">
        <v>19</v>
      </c>
      <c r="G1027" s="2" t="s">
        <v>30</v>
      </c>
      <c r="H1027" s="2">
        <v>26421.39</v>
      </c>
      <c r="I1027" s="3">
        <v>45138</v>
      </c>
      <c r="J1027" s="2" t="s">
        <v>21</v>
      </c>
    </row>
    <row r="1028" spans="1:10" ht="14.25" customHeight="1" x14ac:dyDescent="0.35">
      <c r="A1028" s="2" t="s">
        <v>2086</v>
      </c>
      <c r="B1028" s="2" t="s">
        <v>2087</v>
      </c>
      <c r="C1028" s="2">
        <v>57</v>
      </c>
      <c r="D1028" s="2" t="s">
        <v>12</v>
      </c>
      <c r="E1028" s="2" t="s">
        <v>29</v>
      </c>
      <c r="F1028" s="2" t="s">
        <v>35</v>
      </c>
      <c r="G1028" s="2" t="s">
        <v>26</v>
      </c>
      <c r="H1028" s="2">
        <v>4107.22</v>
      </c>
      <c r="I1028" s="3">
        <v>45089</v>
      </c>
      <c r="J1028" s="2" t="s">
        <v>16</v>
      </c>
    </row>
    <row r="1029" spans="1:10" ht="14.25" customHeight="1" x14ac:dyDescent="0.35">
      <c r="A1029" s="2" t="s">
        <v>2088</v>
      </c>
      <c r="B1029" s="2" t="s">
        <v>2089</v>
      </c>
      <c r="C1029" s="2">
        <v>39</v>
      </c>
      <c r="D1029" s="2" t="s">
        <v>39</v>
      </c>
      <c r="E1029" s="2" t="s">
        <v>52</v>
      </c>
      <c r="F1029" s="2" t="s">
        <v>19</v>
      </c>
      <c r="G1029" s="2" t="s">
        <v>30</v>
      </c>
      <c r="H1029" s="2">
        <v>2975.56</v>
      </c>
      <c r="I1029" s="3">
        <v>45483</v>
      </c>
      <c r="J1029" s="2" t="s">
        <v>16</v>
      </c>
    </row>
    <row r="1030" spans="1:10" ht="14.25" customHeight="1" x14ac:dyDescent="0.35">
      <c r="A1030" s="2" t="s">
        <v>2090</v>
      </c>
      <c r="B1030" s="2" t="s">
        <v>2091</v>
      </c>
      <c r="C1030" s="2">
        <v>46</v>
      </c>
      <c r="D1030" s="2" t="s">
        <v>12</v>
      </c>
      <c r="E1030" s="2" t="s">
        <v>24</v>
      </c>
      <c r="F1030" s="2" t="s">
        <v>35</v>
      </c>
      <c r="G1030" s="2" t="s">
        <v>20</v>
      </c>
      <c r="H1030" s="2">
        <v>12949.43</v>
      </c>
      <c r="I1030" s="3">
        <v>44979</v>
      </c>
      <c r="J1030" s="2" t="s">
        <v>16</v>
      </c>
    </row>
    <row r="1031" spans="1:10" ht="14.25" customHeight="1" x14ac:dyDescent="0.35">
      <c r="A1031" s="2" t="s">
        <v>2092</v>
      </c>
      <c r="B1031" s="2" t="s">
        <v>2093</v>
      </c>
      <c r="C1031" s="2">
        <v>25</v>
      </c>
      <c r="D1031" s="2" t="s">
        <v>12</v>
      </c>
      <c r="E1031" s="2" t="s">
        <v>93</v>
      </c>
      <c r="F1031" s="2" t="s">
        <v>14</v>
      </c>
      <c r="G1031" s="2" t="s">
        <v>15</v>
      </c>
      <c r="H1031" s="2">
        <v>12269.03</v>
      </c>
      <c r="I1031" s="3">
        <v>45159</v>
      </c>
      <c r="J1031" s="2" t="s">
        <v>16</v>
      </c>
    </row>
    <row r="1032" spans="1:10" ht="14.25" customHeight="1" x14ac:dyDescent="0.35">
      <c r="A1032" s="2" t="s">
        <v>2094</v>
      </c>
      <c r="B1032" s="2" t="s">
        <v>2095</v>
      </c>
      <c r="C1032" s="2">
        <v>28</v>
      </c>
      <c r="D1032" s="2" t="s">
        <v>12</v>
      </c>
      <c r="E1032" s="2" t="s">
        <v>93</v>
      </c>
      <c r="F1032" s="2" t="s">
        <v>49</v>
      </c>
      <c r="G1032" s="2" t="s">
        <v>20</v>
      </c>
      <c r="H1032" s="2">
        <v>27665.919999999998</v>
      </c>
      <c r="I1032" s="3">
        <v>45364</v>
      </c>
      <c r="J1032" s="2" t="s">
        <v>16</v>
      </c>
    </row>
    <row r="1033" spans="1:10" ht="14.25" customHeight="1" x14ac:dyDescent="0.35">
      <c r="A1033" s="2" t="s">
        <v>2096</v>
      </c>
      <c r="B1033" s="2" t="s">
        <v>2097</v>
      </c>
      <c r="C1033" s="2">
        <v>58</v>
      </c>
      <c r="D1033" s="2" t="s">
        <v>39</v>
      </c>
      <c r="E1033" s="2" t="s">
        <v>24</v>
      </c>
      <c r="F1033" s="2" t="s">
        <v>14</v>
      </c>
      <c r="G1033" s="2" t="s">
        <v>36</v>
      </c>
      <c r="H1033" s="2">
        <v>2298.14</v>
      </c>
      <c r="I1033" s="3">
        <v>45609</v>
      </c>
      <c r="J1033" s="2" t="s">
        <v>16</v>
      </c>
    </row>
    <row r="1034" spans="1:10" ht="14.25" customHeight="1" x14ac:dyDescent="0.35">
      <c r="A1034" s="2" t="s">
        <v>2098</v>
      </c>
      <c r="B1034" s="2" t="s">
        <v>2099</v>
      </c>
      <c r="C1034" s="2">
        <v>54</v>
      </c>
      <c r="D1034" s="2" t="s">
        <v>12</v>
      </c>
      <c r="E1034" s="2" t="s">
        <v>24</v>
      </c>
      <c r="F1034" s="2" t="s">
        <v>35</v>
      </c>
      <c r="G1034" s="2" t="s">
        <v>15</v>
      </c>
      <c r="H1034" s="2">
        <v>12217.72</v>
      </c>
      <c r="I1034" s="3">
        <v>45444</v>
      </c>
      <c r="J1034" s="2" t="s">
        <v>16</v>
      </c>
    </row>
    <row r="1035" spans="1:10" ht="14.25" customHeight="1" x14ac:dyDescent="0.35">
      <c r="A1035" s="2" t="s">
        <v>2100</v>
      </c>
      <c r="B1035" s="2" t="s">
        <v>2101</v>
      </c>
      <c r="C1035" s="2">
        <v>31</v>
      </c>
      <c r="D1035" s="2" t="s">
        <v>12</v>
      </c>
      <c r="E1035" s="2" t="s">
        <v>24</v>
      </c>
      <c r="F1035" s="2" t="s">
        <v>19</v>
      </c>
      <c r="G1035" s="2" t="s">
        <v>26</v>
      </c>
      <c r="H1035" s="2">
        <v>692.09</v>
      </c>
      <c r="I1035" s="3">
        <v>44970</v>
      </c>
      <c r="J1035" s="2" t="s">
        <v>16</v>
      </c>
    </row>
    <row r="1036" spans="1:10" ht="14.25" customHeight="1" x14ac:dyDescent="0.35">
      <c r="A1036" s="2" t="s">
        <v>2102</v>
      </c>
      <c r="B1036" s="2" t="s">
        <v>2103</v>
      </c>
      <c r="C1036" s="2">
        <v>47</v>
      </c>
      <c r="D1036" s="2" t="s">
        <v>12</v>
      </c>
      <c r="E1036" s="2" t="s">
        <v>29</v>
      </c>
      <c r="F1036" s="2" t="s">
        <v>55</v>
      </c>
      <c r="G1036" s="2" t="s">
        <v>30</v>
      </c>
      <c r="H1036" s="2">
        <v>6546.35</v>
      </c>
      <c r="I1036" s="3">
        <v>45529</v>
      </c>
      <c r="J1036" s="2" t="s">
        <v>16</v>
      </c>
    </row>
    <row r="1037" spans="1:10" ht="14.25" customHeight="1" x14ac:dyDescent="0.35">
      <c r="A1037" s="2" t="s">
        <v>2104</v>
      </c>
      <c r="B1037" s="2" t="s">
        <v>2105</v>
      </c>
      <c r="C1037" s="2">
        <v>52</v>
      </c>
      <c r="D1037" s="2" t="s">
        <v>12</v>
      </c>
      <c r="E1037" s="2" t="s">
        <v>93</v>
      </c>
      <c r="F1037" s="2" t="s">
        <v>14</v>
      </c>
      <c r="G1037" s="2" t="s">
        <v>36</v>
      </c>
      <c r="H1037" s="2">
        <v>1271.4100000000001</v>
      </c>
      <c r="I1037" s="3">
        <v>45634</v>
      </c>
      <c r="J1037" s="2" t="s">
        <v>16</v>
      </c>
    </row>
    <row r="1038" spans="1:10" ht="14.25" customHeight="1" x14ac:dyDescent="0.35">
      <c r="A1038" s="2" t="s">
        <v>2106</v>
      </c>
      <c r="B1038" s="2" t="s">
        <v>2107</v>
      </c>
      <c r="C1038" s="2">
        <v>38</v>
      </c>
      <c r="D1038" s="2" t="s">
        <v>39</v>
      </c>
      <c r="E1038" s="2" t="s">
        <v>93</v>
      </c>
      <c r="F1038" s="2" t="s">
        <v>19</v>
      </c>
      <c r="G1038" s="2" t="s">
        <v>20</v>
      </c>
      <c r="H1038" s="2">
        <v>10588.51</v>
      </c>
      <c r="I1038" s="3">
        <v>45442</v>
      </c>
      <c r="J1038" s="2" t="s">
        <v>16</v>
      </c>
    </row>
    <row r="1039" spans="1:10" ht="14.25" customHeight="1" x14ac:dyDescent="0.35">
      <c r="A1039" s="2" t="s">
        <v>2108</v>
      </c>
      <c r="B1039" s="2" t="s">
        <v>2109</v>
      </c>
      <c r="C1039" s="2">
        <v>54</v>
      </c>
      <c r="D1039" s="2" t="s">
        <v>12</v>
      </c>
      <c r="E1039" s="2" t="s">
        <v>42</v>
      </c>
      <c r="F1039" s="2" t="s">
        <v>14</v>
      </c>
      <c r="G1039" s="2" t="s">
        <v>36</v>
      </c>
      <c r="H1039" s="2">
        <v>9199.64</v>
      </c>
      <c r="I1039" s="3">
        <v>45559</v>
      </c>
      <c r="J1039" s="2" t="s">
        <v>16</v>
      </c>
    </row>
    <row r="1040" spans="1:10" ht="14.25" customHeight="1" x14ac:dyDescent="0.35">
      <c r="A1040" s="2" t="s">
        <v>2110</v>
      </c>
      <c r="B1040" s="2" t="s">
        <v>2111</v>
      </c>
      <c r="C1040" s="2">
        <v>22</v>
      </c>
      <c r="D1040" s="2" t="s">
        <v>12</v>
      </c>
      <c r="E1040" s="2" t="s">
        <v>24</v>
      </c>
      <c r="F1040" s="2" t="s">
        <v>35</v>
      </c>
      <c r="G1040" s="2" t="s">
        <v>26</v>
      </c>
      <c r="H1040" s="2">
        <v>500.66</v>
      </c>
      <c r="I1040" s="3">
        <v>45501</v>
      </c>
      <c r="J1040" s="2" t="s">
        <v>16</v>
      </c>
    </row>
    <row r="1041" spans="1:10" ht="14.25" customHeight="1" x14ac:dyDescent="0.35">
      <c r="A1041" s="2" t="s">
        <v>2112</v>
      </c>
      <c r="B1041" s="2" t="s">
        <v>2113</v>
      </c>
      <c r="C1041" s="2">
        <v>36</v>
      </c>
      <c r="D1041" s="2" t="s">
        <v>12</v>
      </c>
      <c r="E1041" s="2" t="s">
        <v>13</v>
      </c>
      <c r="F1041" s="2" t="s">
        <v>19</v>
      </c>
      <c r="G1041" s="2" t="s">
        <v>30</v>
      </c>
      <c r="H1041" s="2">
        <v>3851.01</v>
      </c>
      <c r="I1041" s="3">
        <v>45018</v>
      </c>
      <c r="J1041" s="2" t="s">
        <v>21</v>
      </c>
    </row>
    <row r="1042" spans="1:10" ht="14.25" customHeight="1" x14ac:dyDescent="0.35">
      <c r="A1042" s="2" t="s">
        <v>2114</v>
      </c>
      <c r="B1042" s="2" t="s">
        <v>2115</v>
      </c>
      <c r="C1042" s="2">
        <v>31</v>
      </c>
      <c r="D1042" s="2" t="s">
        <v>39</v>
      </c>
      <c r="E1042" s="2" t="s">
        <v>24</v>
      </c>
      <c r="F1042" s="2" t="s">
        <v>49</v>
      </c>
      <c r="G1042" s="2" t="s">
        <v>36</v>
      </c>
      <c r="H1042" s="2">
        <v>5025.82</v>
      </c>
      <c r="I1042" s="3">
        <v>45657</v>
      </c>
      <c r="J1042" s="2" t="s">
        <v>16</v>
      </c>
    </row>
    <row r="1043" spans="1:10" ht="14.25" customHeight="1" x14ac:dyDescent="0.35">
      <c r="A1043" s="2" t="s">
        <v>2116</v>
      </c>
      <c r="B1043" s="2" t="s">
        <v>2117</v>
      </c>
      <c r="C1043" s="2">
        <v>43</v>
      </c>
      <c r="D1043" s="2" t="s">
        <v>12</v>
      </c>
      <c r="E1043" s="2" t="s">
        <v>52</v>
      </c>
      <c r="F1043" s="2" t="s">
        <v>19</v>
      </c>
      <c r="G1043" s="2" t="s">
        <v>20</v>
      </c>
      <c r="H1043" s="2">
        <v>2850.99</v>
      </c>
      <c r="I1043" s="3">
        <v>45364</v>
      </c>
      <c r="J1043" s="2" t="s">
        <v>16</v>
      </c>
    </row>
    <row r="1044" spans="1:10" ht="14.25" customHeight="1" x14ac:dyDescent="0.35">
      <c r="A1044" s="2" t="s">
        <v>2118</v>
      </c>
      <c r="B1044" s="2" t="s">
        <v>2119</v>
      </c>
      <c r="C1044" s="2">
        <v>21</v>
      </c>
      <c r="D1044" s="2" t="s">
        <v>12</v>
      </c>
      <c r="E1044" s="2" t="s">
        <v>52</v>
      </c>
      <c r="F1044" s="2" t="s">
        <v>25</v>
      </c>
      <c r="G1044" s="2" t="s">
        <v>36</v>
      </c>
      <c r="H1044" s="2">
        <v>394.38</v>
      </c>
      <c r="I1044" s="3">
        <v>45263</v>
      </c>
      <c r="J1044" s="2" t="s">
        <v>16</v>
      </c>
    </row>
    <row r="1045" spans="1:10" ht="14.25" customHeight="1" x14ac:dyDescent="0.35">
      <c r="A1045" s="2" t="s">
        <v>2120</v>
      </c>
      <c r="B1045" s="2" t="s">
        <v>2121</v>
      </c>
      <c r="C1045" s="2">
        <v>42</v>
      </c>
      <c r="D1045" s="2" t="s">
        <v>12</v>
      </c>
      <c r="E1045" s="2" t="s">
        <v>93</v>
      </c>
      <c r="F1045" s="2" t="s">
        <v>55</v>
      </c>
      <c r="G1045" s="2" t="s">
        <v>30</v>
      </c>
      <c r="H1045" s="2">
        <v>3839.31</v>
      </c>
      <c r="I1045" s="3">
        <v>45220</v>
      </c>
      <c r="J1045" s="2" t="s">
        <v>16</v>
      </c>
    </row>
    <row r="1046" spans="1:10" ht="14.25" customHeight="1" x14ac:dyDescent="0.35">
      <c r="A1046" s="2" t="s">
        <v>2122</v>
      </c>
      <c r="B1046" s="2" t="s">
        <v>2123</v>
      </c>
      <c r="C1046" s="2">
        <v>62</v>
      </c>
      <c r="D1046" s="2" t="s">
        <v>12</v>
      </c>
      <c r="E1046" s="2" t="s">
        <v>24</v>
      </c>
      <c r="F1046" s="2" t="s">
        <v>35</v>
      </c>
      <c r="G1046" s="2" t="s">
        <v>36</v>
      </c>
      <c r="H1046" s="2">
        <v>15732.26</v>
      </c>
      <c r="I1046" s="3">
        <v>45626</v>
      </c>
      <c r="J1046" s="2" t="s">
        <v>16</v>
      </c>
    </row>
    <row r="1047" spans="1:10" ht="14.25" customHeight="1" x14ac:dyDescent="0.35">
      <c r="A1047" s="2" t="s">
        <v>2124</v>
      </c>
      <c r="B1047" s="2" t="s">
        <v>2125</v>
      </c>
      <c r="C1047" s="2">
        <v>59</v>
      </c>
      <c r="D1047" s="2" t="s">
        <v>39</v>
      </c>
      <c r="E1047" s="2" t="s">
        <v>74</v>
      </c>
      <c r="F1047" s="2" t="s">
        <v>19</v>
      </c>
      <c r="G1047" s="2" t="s">
        <v>20</v>
      </c>
      <c r="H1047" s="2">
        <v>4464.58</v>
      </c>
      <c r="I1047" s="3">
        <v>45606</v>
      </c>
      <c r="J1047" s="2" t="s">
        <v>16</v>
      </c>
    </row>
    <row r="1048" spans="1:10" ht="14.25" customHeight="1" x14ac:dyDescent="0.35">
      <c r="A1048" s="2" t="s">
        <v>2126</v>
      </c>
      <c r="B1048" s="2" t="s">
        <v>2127</v>
      </c>
      <c r="C1048" s="2">
        <v>42</v>
      </c>
      <c r="D1048" s="2" t="s">
        <v>12</v>
      </c>
      <c r="E1048" s="2" t="s">
        <v>52</v>
      </c>
      <c r="F1048" s="2" t="s">
        <v>35</v>
      </c>
      <c r="G1048" s="2" t="s">
        <v>30</v>
      </c>
      <c r="H1048" s="2">
        <v>3906.3</v>
      </c>
      <c r="I1048" s="3">
        <v>45190</v>
      </c>
      <c r="J1048" s="2" t="s">
        <v>16</v>
      </c>
    </row>
    <row r="1049" spans="1:10" ht="14.25" customHeight="1" x14ac:dyDescent="0.35">
      <c r="A1049" s="2" t="s">
        <v>2128</v>
      </c>
      <c r="B1049" s="2" t="s">
        <v>2129</v>
      </c>
      <c r="C1049" s="2">
        <v>35</v>
      </c>
      <c r="D1049" s="2" t="s">
        <v>12</v>
      </c>
      <c r="E1049" s="2" t="s">
        <v>24</v>
      </c>
      <c r="F1049" s="2" t="s">
        <v>14</v>
      </c>
      <c r="G1049" s="2" t="s">
        <v>26</v>
      </c>
      <c r="H1049" s="2">
        <v>28430.65</v>
      </c>
      <c r="I1049" s="3">
        <v>45031</v>
      </c>
      <c r="J1049" s="2" t="s">
        <v>16</v>
      </c>
    </row>
    <row r="1050" spans="1:10" ht="14.25" customHeight="1" x14ac:dyDescent="0.35">
      <c r="A1050" s="2" t="s">
        <v>2130</v>
      </c>
      <c r="B1050" s="2" t="s">
        <v>2131</v>
      </c>
      <c r="C1050" s="2">
        <v>57</v>
      </c>
      <c r="D1050" s="2" t="s">
        <v>39</v>
      </c>
      <c r="E1050" s="2" t="s">
        <v>13</v>
      </c>
      <c r="F1050" s="2" t="s">
        <v>14</v>
      </c>
      <c r="G1050" s="2" t="s">
        <v>26</v>
      </c>
      <c r="H1050" s="2">
        <v>425.22</v>
      </c>
      <c r="I1050" s="3">
        <v>45150</v>
      </c>
      <c r="J1050" s="2" t="s">
        <v>16</v>
      </c>
    </row>
    <row r="1051" spans="1:10" ht="14.25" customHeight="1" x14ac:dyDescent="0.35">
      <c r="A1051" s="2" t="s">
        <v>2132</v>
      </c>
      <c r="B1051" s="2" t="s">
        <v>2133</v>
      </c>
      <c r="C1051" s="2">
        <v>25</v>
      </c>
      <c r="D1051" s="2" t="s">
        <v>39</v>
      </c>
      <c r="E1051" s="2" t="s">
        <v>64</v>
      </c>
      <c r="F1051" s="2" t="s">
        <v>19</v>
      </c>
      <c r="G1051" s="2" t="s">
        <v>15</v>
      </c>
      <c r="H1051" s="2">
        <v>14579.54</v>
      </c>
      <c r="I1051" s="3">
        <v>45345</v>
      </c>
      <c r="J1051" s="2" t="s">
        <v>16</v>
      </c>
    </row>
    <row r="1052" spans="1:10" ht="14.25" customHeight="1" x14ac:dyDescent="0.35">
      <c r="A1052" s="2" t="s">
        <v>2134</v>
      </c>
      <c r="B1052" s="2" t="s">
        <v>2135</v>
      </c>
      <c r="C1052" s="2">
        <v>56</v>
      </c>
      <c r="D1052" s="2" t="s">
        <v>39</v>
      </c>
      <c r="E1052" s="2" t="s">
        <v>24</v>
      </c>
      <c r="F1052" s="2" t="s">
        <v>25</v>
      </c>
      <c r="G1052" s="2" t="s">
        <v>36</v>
      </c>
      <c r="H1052" s="2">
        <v>6598.93</v>
      </c>
      <c r="I1052" s="3">
        <v>45041</v>
      </c>
      <c r="J1052" s="2" t="s">
        <v>16</v>
      </c>
    </row>
    <row r="1053" spans="1:10" ht="14.25" customHeight="1" x14ac:dyDescent="0.35">
      <c r="A1053" s="2" t="s">
        <v>2136</v>
      </c>
      <c r="B1053" s="2" t="s">
        <v>2137</v>
      </c>
      <c r="C1053" s="2">
        <v>57</v>
      </c>
      <c r="D1053" s="2" t="s">
        <v>12</v>
      </c>
      <c r="E1053" s="2" t="s">
        <v>13</v>
      </c>
      <c r="F1053" s="2" t="s">
        <v>19</v>
      </c>
      <c r="G1053" s="2" t="s">
        <v>20</v>
      </c>
      <c r="H1053" s="2">
        <v>28906.97</v>
      </c>
      <c r="I1053" s="3">
        <v>45161</v>
      </c>
      <c r="J1053" s="2" t="s">
        <v>16</v>
      </c>
    </row>
    <row r="1054" spans="1:10" ht="14.25" customHeight="1" x14ac:dyDescent="0.35">
      <c r="A1054" s="2" t="s">
        <v>2138</v>
      </c>
      <c r="B1054" s="2" t="s">
        <v>2139</v>
      </c>
      <c r="C1054" s="2">
        <v>31</v>
      </c>
      <c r="D1054" s="2" t="s">
        <v>39</v>
      </c>
      <c r="E1054" s="2" t="s">
        <v>93</v>
      </c>
      <c r="F1054" s="2" t="s">
        <v>49</v>
      </c>
      <c r="G1054" s="2" t="s">
        <v>36</v>
      </c>
      <c r="H1054" s="2">
        <v>5000.0200000000004</v>
      </c>
      <c r="I1054" s="3">
        <v>45200</v>
      </c>
      <c r="J1054" s="2" t="s">
        <v>16</v>
      </c>
    </row>
    <row r="1055" spans="1:10" ht="14.25" customHeight="1" x14ac:dyDescent="0.35">
      <c r="A1055" s="2" t="s">
        <v>2140</v>
      </c>
      <c r="B1055" s="2" t="s">
        <v>2141</v>
      </c>
      <c r="C1055" s="2">
        <v>49</v>
      </c>
      <c r="D1055" s="2" t="s">
        <v>12</v>
      </c>
      <c r="E1055" s="2" t="s">
        <v>93</v>
      </c>
      <c r="F1055" s="2" t="s">
        <v>25</v>
      </c>
      <c r="G1055" s="2" t="s">
        <v>30</v>
      </c>
      <c r="H1055" s="2">
        <v>12311.46</v>
      </c>
      <c r="I1055" s="3">
        <v>45156</v>
      </c>
      <c r="J1055" s="2" t="s">
        <v>16</v>
      </c>
    </row>
    <row r="1056" spans="1:10" ht="14.25" customHeight="1" x14ac:dyDescent="0.35">
      <c r="A1056" s="2" t="s">
        <v>2142</v>
      </c>
      <c r="B1056" s="2" t="s">
        <v>2143</v>
      </c>
      <c r="C1056" s="2">
        <v>55</v>
      </c>
      <c r="D1056" s="2" t="s">
        <v>39</v>
      </c>
      <c r="E1056" s="2" t="s">
        <v>42</v>
      </c>
      <c r="F1056" s="2" t="s">
        <v>35</v>
      </c>
      <c r="G1056" s="2" t="s">
        <v>15</v>
      </c>
      <c r="H1056" s="2">
        <v>725.01</v>
      </c>
      <c r="I1056" s="3">
        <v>45655</v>
      </c>
      <c r="J1056" s="2" t="s">
        <v>16</v>
      </c>
    </row>
    <row r="1057" spans="1:10" ht="14.25" customHeight="1" x14ac:dyDescent="0.35">
      <c r="A1057" s="2" t="s">
        <v>2144</v>
      </c>
      <c r="B1057" s="2" t="s">
        <v>2145</v>
      </c>
      <c r="C1057" s="2">
        <v>50</v>
      </c>
      <c r="D1057" s="2" t="s">
        <v>12</v>
      </c>
      <c r="E1057" s="2" t="s">
        <v>29</v>
      </c>
      <c r="F1057" s="2" t="s">
        <v>19</v>
      </c>
      <c r="G1057" s="2" t="s">
        <v>20</v>
      </c>
      <c r="H1057" s="2">
        <v>26418.75</v>
      </c>
      <c r="I1057" s="3">
        <v>44960</v>
      </c>
      <c r="J1057" s="2" t="s">
        <v>16</v>
      </c>
    </row>
    <row r="1058" spans="1:10" ht="14.25" customHeight="1" x14ac:dyDescent="0.35">
      <c r="A1058" s="2" t="s">
        <v>2146</v>
      </c>
      <c r="B1058" s="2" t="s">
        <v>2147</v>
      </c>
      <c r="C1058" s="2">
        <v>40</v>
      </c>
      <c r="D1058" s="2" t="s">
        <v>39</v>
      </c>
      <c r="E1058" s="2" t="s">
        <v>52</v>
      </c>
      <c r="F1058" s="2" t="s">
        <v>35</v>
      </c>
      <c r="G1058" s="2" t="s">
        <v>36</v>
      </c>
      <c r="H1058" s="2">
        <v>4224.22</v>
      </c>
      <c r="I1058" s="3">
        <v>45314</v>
      </c>
      <c r="J1058" s="2" t="s">
        <v>16</v>
      </c>
    </row>
    <row r="1059" spans="1:10" ht="14.25" customHeight="1" x14ac:dyDescent="0.35">
      <c r="A1059" s="2" t="s">
        <v>2148</v>
      </c>
      <c r="B1059" s="2" t="s">
        <v>2149</v>
      </c>
      <c r="C1059" s="2">
        <v>32</v>
      </c>
      <c r="D1059" s="2" t="s">
        <v>12</v>
      </c>
      <c r="E1059" s="2" t="s">
        <v>29</v>
      </c>
      <c r="F1059" s="2" t="s">
        <v>55</v>
      </c>
      <c r="G1059" s="2" t="s">
        <v>20</v>
      </c>
      <c r="H1059" s="2">
        <v>7423.47</v>
      </c>
      <c r="I1059" s="3">
        <v>45635</v>
      </c>
      <c r="J1059" s="2" t="s">
        <v>16</v>
      </c>
    </row>
    <row r="1060" spans="1:10" ht="14.25" customHeight="1" x14ac:dyDescent="0.35">
      <c r="A1060" s="2" t="s">
        <v>2150</v>
      </c>
      <c r="B1060" s="2" t="s">
        <v>2151</v>
      </c>
      <c r="C1060" s="2">
        <v>50</v>
      </c>
      <c r="D1060" s="2" t="s">
        <v>39</v>
      </c>
      <c r="E1060" s="2" t="s">
        <v>24</v>
      </c>
      <c r="F1060" s="2" t="s">
        <v>25</v>
      </c>
      <c r="G1060" s="2" t="s">
        <v>30</v>
      </c>
      <c r="H1060" s="2">
        <v>1490.59</v>
      </c>
      <c r="I1060" s="3">
        <v>45427</v>
      </c>
      <c r="J1060" s="2" t="s">
        <v>16</v>
      </c>
    </row>
    <row r="1061" spans="1:10" ht="14.25" customHeight="1" x14ac:dyDescent="0.35">
      <c r="A1061" s="2" t="s">
        <v>2152</v>
      </c>
      <c r="B1061" s="2" t="s">
        <v>2153</v>
      </c>
      <c r="C1061" s="2">
        <v>42</v>
      </c>
      <c r="D1061" s="2" t="s">
        <v>12</v>
      </c>
      <c r="E1061" s="2" t="s">
        <v>29</v>
      </c>
      <c r="F1061" s="2" t="s">
        <v>19</v>
      </c>
      <c r="G1061" s="2" t="s">
        <v>15</v>
      </c>
      <c r="H1061" s="2">
        <v>29106.17</v>
      </c>
      <c r="I1061" s="3">
        <v>45388</v>
      </c>
      <c r="J1061" s="2" t="s">
        <v>16</v>
      </c>
    </row>
    <row r="1062" spans="1:10" ht="14.25" customHeight="1" x14ac:dyDescent="0.35">
      <c r="A1062" s="2" t="s">
        <v>2154</v>
      </c>
      <c r="B1062" s="2" t="s">
        <v>2155</v>
      </c>
      <c r="C1062" s="2">
        <v>34</v>
      </c>
      <c r="D1062" s="2" t="s">
        <v>12</v>
      </c>
      <c r="E1062" s="2" t="s">
        <v>52</v>
      </c>
      <c r="F1062" s="2" t="s">
        <v>55</v>
      </c>
      <c r="G1062" s="2" t="s">
        <v>20</v>
      </c>
      <c r="H1062" s="2">
        <v>11177.05</v>
      </c>
      <c r="I1062" s="3">
        <v>45375</v>
      </c>
      <c r="J1062" s="2" t="s">
        <v>69</v>
      </c>
    </row>
    <row r="1063" spans="1:10" ht="14.25" customHeight="1" x14ac:dyDescent="0.35">
      <c r="A1063" s="2" t="s">
        <v>2156</v>
      </c>
      <c r="B1063" s="2" t="s">
        <v>2157</v>
      </c>
      <c r="C1063" s="2">
        <v>50</v>
      </c>
      <c r="D1063" s="2" t="s">
        <v>12</v>
      </c>
      <c r="E1063" s="2" t="s">
        <v>52</v>
      </c>
      <c r="F1063" s="2" t="s">
        <v>19</v>
      </c>
      <c r="G1063" s="2" t="s">
        <v>30</v>
      </c>
      <c r="H1063" s="2">
        <v>554.57000000000005</v>
      </c>
      <c r="I1063" s="3">
        <v>45140</v>
      </c>
      <c r="J1063" s="2" t="s">
        <v>16</v>
      </c>
    </row>
    <row r="1064" spans="1:10" ht="14.25" customHeight="1" x14ac:dyDescent="0.35">
      <c r="A1064" s="2" t="s">
        <v>2158</v>
      </c>
      <c r="B1064" s="2" t="s">
        <v>2159</v>
      </c>
      <c r="C1064" s="2">
        <v>64</v>
      </c>
      <c r="D1064" s="2" t="s">
        <v>12</v>
      </c>
      <c r="E1064" s="2" t="s">
        <v>24</v>
      </c>
      <c r="F1064" s="2" t="s">
        <v>49</v>
      </c>
      <c r="G1064" s="2" t="s">
        <v>26</v>
      </c>
      <c r="H1064" s="2">
        <v>1686.63</v>
      </c>
      <c r="I1064" s="3">
        <v>44972</v>
      </c>
      <c r="J1064" s="2" t="s">
        <v>21</v>
      </c>
    </row>
    <row r="1065" spans="1:10" ht="14.25" customHeight="1" x14ac:dyDescent="0.35">
      <c r="A1065" s="2" t="s">
        <v>2160</v>
      </c>
      <c r="B1065" s="2" t="s">
        <v>2161</v>
      </c>
      <c r="C1065" s="2">
        <v>19</v>
      </c>
      <c r="D1065" s="2" t="s">
        <v>12</v>
      </c>
      <c r="E1065" s="2" t="s">
        <v>93</v>
      </c>
      <c r="F1065" s="2" t="s">
        <v>14</v>
      </c>
      <c r="G1065" s="2" t="s">
        <v>20</v>
      </c>
      <c r="H1065" s="2">
        <v>5105.49</v>
      </c>
      <c r="I1065" s="3">
        <v>45331</v>
      </c>
      <c r="J1065" s="2" t="s">
        <v>16</v>
      </c>
    </row>
    <row r="1066" spans="1:10" ht="14.25" customHeight="1" x14ac:dyDescent="0.35">
      <c r="A1066" s="2" t="s">
        <v>2162</v>
      </c>
      <c r="B1066" s="2" t="s">
        <v>2163</v>
      </c>
      <c r="C1066" s="2">
        <v>31</v>
      </c>
      <c r="D1066" s="2" t="s">
        <v>12</v>
      </c>
      <c r="E1066" s="2" t="s">
        <v>52</v>
      </c>
      <c r="F1066" s="2" t="s">
        <v>35</v>
      </c>
      <c r="G1066" s="2" t="s">
        <v>15</v>
      </c>
      <c r="H1066" s="2">
        <v>2443.3000000000002</v>
      </c>
      <c r="I1066" s="3">
        <v>45259</v>
      </c>
      <c r="J1066" s="2" t="s">
        <v>16</v>
      </c>
    </row>
    <row r="1067" spans="1:10" ht="14.25" customHeight="1" x14ac:dyDescent="0.35">
      <c r="A1067" s="2" t="s">
        <v>2164</v>
      </c>
      <c r="B1067" s="2" t="s">
        <v>2165</v>
      </c>
      <c r="C1067" s="2">
        <v>57</v>
      </c>
      <c r="D1067" s="2" t="s">
        <v>12</v>
      </c>
      <c r="E1067" s="2" t="s">
        <v>74</v>
      </c>
      <c r="F1067" s="2" t="s">
        <v>19</v>
      </c>
      <c r="G1067" s="2" t="s">
        <v>20</v>
      </c>
      <c r="H1067" s="2">
        <v>3633.05</v>
      </c>
      <c r="I1067" s="3">
        <v>45166</v>
      </c>
      <c r="J1067" s="2" t="s">
        <v>16</v>
      </c>
    </row>
    <row r="1068" spans="1:10" ht="14.25" customHeight="1" x14ac:dyDescent="0.35">
      <c r="A1068" s="2" t="s">
        <v>2166</v>
      </c>
      <c r="B1068" s="2" t="s">
        <v>2167</v>
      </c>
      <c r="C1068" s="2">
        <v>57</v>
      </c>
      <c r="D1068" s="2" t="s">
        <v>12</v>
      </c>
      <c r="E1068" s="2" t="s">
        <v>74</v>
      </c>
      <c r="F1068" s="2" t="s">
        <v>25</v>
      </c>
      <c r="G1068" s="2" t="s">
        <v>20</v>
      </c>
      <c r="H1068" s="2">
        <v>59879.35</v>
      </c>
      <c r="I1068" s="3">
        <v>45180</v>
      </c>
      <c r="J1068" s="2" t="s">
        <v>16</v>
      </c>
    </row>
    <row r="1069" spans="1:10" ht="14.25" customHeight="1" x14ac:dyDescent="0.35">
      <c r="A1069" s="2" t="s">
        <v>2168</v>
      </c>
      <c r="B1069" s="2" t="s">
        <v>2169</v>
      </c>
      <c r="C1069" s="2">
        <v>56</v>
      </c>
      <c r="D1069" s="2" t="s">
        <v>39</v>
      </c>
      <c r="E1069" s="2" t="s">
        <v>64</v>
      </c>
      <c r="F1069" s="2" t="s">
        <v>19</v>
      </c>
      <c r="G1069" s="2" t="s">
        <v>30</v>
      </c>
      <c r="H1069" s="2">
        <v>10748.43</v>
      </c>
      <c r="I1069" s="3">
        <v>45154</v>
      </c>
      <c r="J1069" s="2" t="s">
        <v>16</v>
      </c>
    </row>
    <row r="1070" spans="1:10" ht="14.25" customHeight="1" x14ac:dyDescent="0.35">
      <c r="A1070" s="2" t="s">
        <v>2170</v>
      </c>
      <c r="B1070" s="2" t="s">
        <v>2171</v>
      </c>
      <c r="C1070" s="2">
        <v>23</v>
      </c>
      <c r="D1070" s="2" t="s">
        <v>12</v>
      </c>
      <c r="E1070" s="2" t="s">
        <v>52</v>
      </c>
      <c r="F1070" s="2" t="s">
        <v>19</v>
      </c>
      <c r="G1070" s="2" t="s">
        <v>36</v>
      </c>
      <c r="H1070" s="2">
        <v>25538.400000000001</v>
      </c>
      <c r="I1070" s="3">
        <v>45092</v>
      </c>
      <c r="J1070" s="2" t="s">
        <v>16</v>
      </c>
    </row>
    <row r="1071" spans="1:10" ht="14.25" customHeight="1" x14ac:dyDescent="0.35">
      <c r="A1071" s="2" t="s">
        <v>2172</v>
      </c>
      <c r="B1071" s="2" t="s">
        <v>2173</v>
      </c>
      <c r="C1071" s="2">
        <v>23</v>
      </c>
      <c r="D1071" s="2" t="s">
        <v>12</v>
      </c>
      <c r="E1071" s="2" t="s">
        <v>42</v>
      </c>
      <c r="F1071" s="2" t="s">
        <v>19</v>
      </c>
      <c r="G1071" s="2" t="s">
        <v>36</v>
      </c>
      <c r="H1071" s="2">
        <v>5723.44</v>
      </c>
      <c r="I1071" s="3">
        <v>45511</v>
      </c>
      <c r="J1071" s="2" t="s">
        <v>16</v>
      </c>
    </row>
    <row r="1072" spans="1:10" ht="14.25" customHeight="1" x14ac:dyDescent="0.35">
      <c r="A1072" s="2" t="s">
        <v>2174</v>
      </c>
      <c r="B1072" s="2" t="s">
        <v>2175</v>
      </c>
      <c r="C1072" s="2">
        <v>20</v>
      </c>
      <c r="D1072" s="2" t="s">
        <v>39</v>
      </c>
      <c r="E1072" s="2" t="s">
        <v>64</v>
      </c>
      <c r="F1072" s="2" t="s">
        <v>19</v>
      </c>
      <c r="G1072" s="2" t="s">
        <v>20</v>
      </c>
      <c r="H1072" s="2">
        <v>12388.48</v>
      </c>
      <c r="I1072" s="3">
        <v>45437</v>
      </c>
      <c r="J1072" s="2" t="s">
        <v>16</v>
      </c>
    </row>
    <row r="1073" spans="1:10" ht="14.25" customHeight="1" x14ac:dyDescent="0.35">
      <c r="A1073" s="2" t="s">
        <v>2176</v>
      </c>
      <c r="B1073" s="2" t="s">
        <v>2177</v>
      </c>
      <c r="C1073" s="2">
        <v>24</v>
      </c>
      <c r="D1073" s="2" t="s">
        <v>12</v>
      </c>
      <c r="E1073" s="2" t="s">
        <v>93</v>
      </c>
      <c r="F1073" s="2" t="s">
        <v>25</v>
      </c>
      <c r="G1073" s="2" t="s">
        <v>15</v>
      </c>
      <c r="H1073" s="2">
        <v>6156.13</v>
      </c>
      <c r="I1073" s="3">
        <v>45524</v>
      </c>
      <c r="J1073" s="2" t="s">
        <v>16</v>
      </c>
    </row>
    <row r="1074" spans="1:10" ht="14.25" customHeight="1" x14ac:dyDescent="0.35">
      <c r="A1074" s="2" t="s">
        <v>2178</v>
      </c>
      <c r="B1074" s="2" t="s">
        <v>2179</v>
      </c>
      <c r="C1074" s="2">
        <v>25</v>
      </c>
      <c r="D1074" s="2" t="s">
        <v>39</v>
      </c>
      <c r="E1074" s="2" t="s">
        <v>52</v>
      </c>
      <c r="F1074" s="2" t="s">
        <v>25</v>
      </c>
      <c r="G1074" s="2" t="s">
        <v>15</v>
      </c>
      <c r="H1074" s="2">
        <v>3978.31</v>
      </c>
      <c r="I1074" s="3">
        <v>45519</v>
      </c>
      <c r="J1074" s="2" t="s">
        <v>16</v>
      </c>
    </row>
    <row r="1075" spans="1:10" ht="14.25" customHeight="1" x14ac:dyDescent="0.35">
      <c r="A1075" s="2" t="s">
        <v>2180</v>
      </c>
      <c r="B1075" s="2" t="s">
        <v>2181</v>
      </c>
      <c r="C1075" s="2">
        <v>59</v>
      </c>
      <c r="D1075" s="2" t="s">
        <v>12</v>
      </c>
      <c r="E1075" s="2" t="s">
        <v>74</v>
      </c>
      <c r="F1075" s="2" t="s">
        <v>19</v>
      </c>
      <c r="G1075" s="2" t="s">
        <v>30</v>
      </c>
      <c r="H1075" s="2">
        <v>7322.48</v>
      </c>
      <c r="I1075" s="3">
        <v>45653</v>
      </c>
      <c r="J1075" s="2" t="s">
        <v>16</v>
      </c>
    </row>
    <row r="1076" spans="1:10" ht="14.25" customHeight="1" x14ac:dyDescent="0.35">
      <c r="A1076" s="2" t="s">
        <v>2182</v>
      </c>
      <c r="B1076" s="2" t="s">
        <v>2183</v>
      </c>
      <c r="C1076" s="2">
        <v>32</v>
      </c>
      <c r="D1076" s="2" t="s">
        <v>39</v>
      </c>
      <c r="E1076" s="2" t="s">
        <v>42</v>
      </c>
      <c r="F1076" s="2" t="s">
        <v>14</v>
      </c>
      <c r="G1076" s="2" t="s">
        <v>20</v>
      </c>
      <c r="H1076" s="2">
        <v>5574.13</v>
      </c>
      <c r="I1076" s="3">
        <v>45602</v>
      </c>
      <c r="J1076" s="2" t="s">
        <v>21</v>
      </c>
    </row>
    <row r="1077" spans="1:10" ht="14.25" customHeight="1" x14ac:dyDescent="0.35">
      <c r="A1077" s="2" t="s">
        <v>2184</v>
      </c>
      <c r="B1077" s="2" t="s">
        <v>2185</v>
      </c>
      <c r="C1077" s="2">
        <v>64</v>
      </c>
      <c r="D1077" s="2" t="s">
        <v>39</v>
      </c>
      <c r="E1077" s="2" t="s">
        <v>24</v>
      </c>
      <c r="F1077" s="2" t="s">
        <v>19</v>
      </c>
      <c r="G1077" s="2" t="s">
        <v>20</v>
      </c>
      <c r="H1077" s="2">
        <v>39394.28</v>
      </c>
      <c r="I1077" s="3">
        <v>45316</v>
      </c>
      <c r="J1077" s="2" t="s">
        <v>16</v>
      </c>
    </row>
    <row r="1078" spans="1:10" ht="14.25" customHeight="1" x14ac:dyDescent="0.35">
      <c r="A1078" s="2" t="s">
        <v>2186</v>
      </c>
      <c r="B1078" s="2" t="s">
        <v>2187</v>
      </c>
      <c r="C1078" s="2">
        <v>46</v>
      </c>
      <c r="D1078" s="2" t="s">
        <v>12</v>
      </c>
      <c r="E1078" s="2" t="s">
        <v>64</v>
      </c>
      <c r="F1078" s="2" t="s">
        <v>35</v>
      </c>
      <c r="G1078" s="2" t="s">
        <v>36</v>
      </c>
      <c r="H1078" s="2">
        <v>6855.09</v>
      </c>
      <c r="I1078" s="3">
        <v>45349</v>
      </c>
      <c r="J1078" s="2" t="s">
        <v>16</v>
      </c>
    </row>
    <row r="1079" spans="1:10" ht="14.25" customHeight="1" x14ac:dyDescent="0.35">
      <c r="A1079" s="2" t="s">
        <v>2188</v>
      </c>
      <c r="B1079" s="2" t="s">
        <v>2189</v>
      </c>
      <c r="C1079" s="2">
        <v>50</v>
      </c>
      <c r="D1079" s="2" t="s">
        <v>39</v>
      </c>
      <c r="E1079" s="2" t="s">
        <v>42</v>
      </c>
      <c r="F1079" s="2" t="s">
        <v>35</v>
      </c>
      <c r="G1079" s="2" t="s">
        <v>30</v>
      </c>
      <c r="H1079" s="2">
        <v>16666.07</v>
      </c>
      <c r="I1079" s="3">
        <v>45337</v>
      </c>
      <c r="J1079" s="2" t="s">
        <v>16</v>
      </c>
    </row>
    <row r="1080" spans="1:10" ht="14.25" customHeight="1" x14ac:dyDescent="0.35">
      <c r="A1080" s="2" t="s">
        <v>2190</v>
      </c>
      <c r="B1080" s="2" t="s">
        <v>2191</v>
      </c>
      <c r="C1080" s="2">
        <v>47</v>
      </c>
      <c r="D1080" s="2" t="s">
        <v>12</v>
      </c>
      <c r="E1080" s="2" t="s">
        <v>52</v>
      </c>
      <c r="F1080" s="2" t="s">
        <v>25</v>
      </c>
      <c r="G1080" s="2" t="s">
        <v>26</v>
      </c>
      <c r="H1080" s="2">
        <v>10990.71</v>
      </c>
      <c r="I1080" s="3">
        <v>45507</v>
      </c>
      <c r="J1080" s="2" t="s">
        <v>21</v>
      </c>
    </row>
    <row r="1081" spans="1:10" ht="14.25" customHeight="1" x14ac:dyDescent="0.35">
      <c r="A1081" s="2" t="s">
        <v>2192</v>
      </c>
      <c r="B1081" s="2" t="s">
        <v>2193</v>
      </c>
      <c r="C1081" s="2">
        <v>56</v>
      </c>
      <c r="D1081" s="2" t="s">
        <v>12</v>
      </c>
      <c r="E1081" s="2" t="s">
        <v>13</v>
      </c>
      <c r="F1081" s="2" t="s">
        <v>35</v>
      </c>
      <c r="G1081" s="2" t="s">
        <v>15</v>
      </c>
      <c r="H1081" s="2">
        <v>6532.1</v>
      </c>
      <c r="I1081" s="3">
        <v>45575</v>
      </c>
      <c r="J1081" s="2" t="s">
        <v>16</v>
      </c>
    </row>
    <row r="1082" spans="1:10" ht="14.25" customHeight="1" x14ac:dyDescent="0.35">
      <c r="A1082" s="2" t="s">
        <v>2194</v>
      </c>
      <c r="B1082" s="2" t="s">
        <v>2195</v>
      </c>
      <c r="C1082" s="2">
        <v>44</v>
      </c>
      <c r="D1082" s="2" t="s">
        <v>12</v>
      </c>
      <c r="E1082" s="2" t="s">
        <v>42</v>
      </c>
      <c r="F1082" s="2" t="s">
        <v>35</v>
      </c>
      <c r="G1082" s="2" t="s">
        <v>15</v>
      </c>
      <c r="H1082" s="2">
        <v>6427.39</v>
      </c>
      <c r="I1082" s="3">
        <v>45590</v>
      </c>
      <c r="J1082" s="2" t="s">
        <v>69</v>
      </c>
    </row>
    <row r="1083" spans="1:10" ht="14.25" customHeight="1" x14ac:dyDescent="0.35">
      <c r="A1083" s="2" t="s">
        <v>2196</v>
      </c>
      <c r="B1083" s="2" t="s">
        <v>2197</v>
      </c>
      <c r="C1083" s="2">
        <v>53</v>
      </c>
      <c r="D1083" s="2" t="s">
        <v>12</v>
      </c>
      <c r="E1083" s="2" t="s">
        <v>42</v>
      </c>
      <c r="F1083" s="2" t="s">
        <v>49</v>
      </c>
      <c r="G1083" s="2" t="s">
        <v>20</v>
      </c>
      <c r="H1083" s="2">
        <v>4183.83</v>
      </c>
      <c r="I1083" s="3">
        <v>45373</v>
      </c>
      <c r="J1083" s="2" t="s">
        <v>16</v>
      </c>
    </row>
    <row r="1084" spans="1:10" ht="14.25" customHeight="1" x14ac:dyDescent="0.35">
      <c r="A1084" s="2" t="s">
        <v>2198</v>
      </c>
      <c r="B1084" s="2" t="s">
        <v>2199</v>
      </c>
      <c r="C1084" s="2">
        <v>46</v>
      </c>
      <c r="D1084" s="2" t="s">
        <v>39</v>
      </c>
      <c r="E1084" s="2" t="s">
        <v>93</v>
      </c>
      <c r="F1084" s="2" t="s">
        <v>19</v>
      </c>
      <c r="G1084" s="2" t="s">
        <v>30</v>
      </c>
      <c r="H1084" s="2">
        <v>1131.48</v>
      </c>
      <c r="I1084" s="3">
        <v>45329</v>
      </c>
      <c r="J1084" s="2" t="s">
        <v>21</v>
      </c>
    </row>
    <row r="1085" spans="1:10" ht="14.25" customHeight="1" x14ac:dyDescent="0.35">
      <c r="A1085" s="2" t="s">
        <v>2200</v>
      </c>
      <c r="B1085" s="2" t="s">
        <v>2201</v>
      </c>
      <c r="C1085" s="2">
        <v>55</v>
      </c>
      <c r="D1085" s="2" t="s">
        <v>12</v>
      </c>
      <c r="E1085" s="2" t="s">
        <v>74</v>
      </c>
      <c r="F1085" s="2" t="s">
        <v>19</v>
      </c>
      <c r="G1085" s="2" t="s">
        <v>26</v>
      </c>
      <c r="H1085" s="2">
        <v>14332.57</v>
      </c>
      <c r="I1085" s="3">
        <v>45023</v>
      </c>
      <c r="J1085" s="2" t="s">
        <v>16</v>
      </c>
    </row>
    <row r="1086" spans="1:10" ht="14.25" customHeight="1" x14ac:dyDescent="0.35">
      <c r="A1086" s="2" t="s">
        <v>2202</v>
      </c>
      <c r="B1086" s="2" t="s">
        <v>2203</v>
      </c>
      <c r="C1086" s="2">
        <v>50</v>
      </c>
      <c r="D1086" s="2" t="s">
        <v>39</v>
      </c>
      <c r="E1086" s="2" t="s">
        <v>24</v>
      </c>
      <c r="F1086" s="2" t="s">
        <v>19</v>
      </c>
      <c r="G1086" s="2" t="s">
        <v>15</v>
      </c>
      <c r="H1086" s="2">
        <v>25021.93</v>
      </c>
      <c r="I1086" s="3">
        <v>45305</v>
      </c>
      <c r="J1086" s="2" t="s">
        <v>16</v>
      </c>
    </row>
    <row r="1087" spans="1:10" ht="14.25" customHeight="1" x14ac:dyDescent="0.35">
      <c r="A1087" s="2" t="s">
        <v>2204</v>
      </c>
      <c r="B1087" s="2" t="s">
        <v>2205</v>
      </c>
      <c r="C1087" s="2">
        <v>54</v>
      </c>
      <c r="D1087" s="2" t="s">
        <v>39</v>
      </c>
      <c r="E1087" s="2" t="s">
        <v>52</v>
      </c>
      <c r="F1087" s="2" t="s">
        <v>19</v>
      </c>
      <c r="G1087" s="2" t="s">
        <v>30</v>
      </c>
      <c r="H1087" s="2">
        <v>2458.4299999999998</v>
      </c>
      <c r="I1087" s="3">
        <v>45596</v>
      </c>
      <c r="J1087" s="2" t="s">
        <v>16</v>
      </c>
    </row>
    <row r="1088" spans="1:10" ht="14.25" customHeight="1" x14ac:dyDescent="0.35">
      <c r="A1088" s="2" t="s">
        <v>2206</v>
      </c>
      <c r="B1088" s="2" t="s">
        <v>2207</v>
      </c>
      <c r="C1088" s="2">
        <v>44</v>
      </c>
      <c r="D1088" s="2" t="s">
        <v>12</v>
      </c>
      <c r="E1088" s="2" t="s">
        <v>42</v>
      </c>
      <c r="F1088" s="2" t="s">
        <v>55</v>
      </c>
      <c r="G1088" s="2" t="s">
        <v>26</v>
      </c>
      <c r="H1088" s="2">
        <v>25992.880000000001</v>
      </c>
      <c r="I1088" s="3">
        <v>45112</v>
      </c>
      <c r="J1088" s="2" t="s">
        <v>16</v>
      </c>
    </row>
    <row r="1089" spans="1:10" ht="14.25" customHeight="1" x14ac:dyDescent="0.35">
      <c r="A1089" s="2" t="s">
        <v>2208</v>
      </c>
      <c r="B1089" s="2" t="s">
        <v>2209</v>
      </c>
      <c r="C1089" s="2">
        <v>50</v>
      </c>
      <c r="D1089" s="2" t="s">
        <v>12</v>
      </c>
      <c r="E1089" s="2" t="s">
        <v>52</v>
      </c>
      <c r="F1089" s="2" t="s">
        <v>19</v>
      </c>
      <c r="G1089" s="2" t="s">
        <v>20</v>
      </c>
      <c r="H1089" s="2">
        <v>2643.62</v>
      </c>
      <c r="I1089" s="3">
        <v>45606</v>
      </c>
      <c r="J1089" s="2" t="s">
        <v>16</v>
      </c>
    </row>
    <row r="1090" spans="1:10" ht="14.25" customHeight="1" x14ac:dyDescent="0.35">
      <c r="A1090" s="2" t="s">
        <v>2210</v>
      </c>
      <c r="B1090" s="2" t="s">
        <v>2211</v>
      </c>
      <c r="C1090" s="2">
        <v>21</v>
      </c>
      <c r="D1090" s="2" t="s">
        <v>12</v>
      </c>
      <c r="E1090" s="2" t="s">
        <v>74</v>
      </c>
      <c r="F1090" s="2" t="s">
        <v>25</v>
      </c>
      <c r="G1090" s="2" t="s">
        <v>36</v>
      </c>
      <c r="H1090" s="2">
        <v>7551.91</v>
      </c>
      <c r="I1090" s="3">
        <v>45170</v>
      </c>
      <c r="J1090" s="2" t="s">
        <v>16</v>
      </c>
    </row>
    <row r="1091" spans="1:10" ht="14.25" customHeight="1" x14ac:dyDescent="0.35">
      <c r="A1091" s="2" t="s">
        <v>2212</v>
      </c>
      <c r="B1091" s="2" t="s">
        <v>2213</v>
      </c>
      <c r="C1091" s="2">
        <v>39</v>
      </c>
      <c r="D1091" s="2" t="s">
        <v>12</v>
      </c>
      <c r="E1091" s="2" t="s">
        <v>93</v>
      </c>
      <c r="F1091" s="2" t="s">
        <v>25</v>
      </c>
      <c r="G1091" s="2" t="s">
        <v>15</v>
      </c>
      <c r="H1091" s="2">
        <v>4210.18</v>
      </c>
      <c r="I1091" s="3">
        <v>45557</v>
      </c>
      <c r="J1091" s="2" t="s">
        <v>16</v>
      </c>
    </row>
    <row r="1092" spans="1:10" ht="14.25" customHeight="1" x14ac:dyDescent="0.35">
      <c r="A1092" s="2" t="s">
        <v>2214</v>
      </c>
      <c r="B1092" s="2" t="s">
        <v>2215</v>
      </c>
      <c r="C1092" s="2">
        <v>19</v>
      </c>
      <c r="D1092" s="2" t="s">
        <v>39</v>
      </c>
      <c r="E1092" s="2" t="s">
        <v>52</v>
      </c>
      <c r="F1092" s="2" t="s">
        <v>55</v>
      </c>
      <c r="G1092" s="2" t="s">
        <v>15</v>
      </c>
      <c r="H1092" s="2">
        <v>1216.1300000000001</v>
      </c>
      <c r="I1092" s="3">
        <v>45634</v>
      </c>
      <c r="J1092" s="2" t="s">
        <v>16</v>
      </c>
    </row>
    <row r="1093" spans="1:10" ht="14.25" customHeight="1" x14ac:dyDescent="0.35">
      <c r="A1093" s="2" t="s">
        <v>2216</v>
      </c>
      <c r="B1093" s="2" t="s">
        <v>2217</v>
      </c>
      <c r="C1093" s="2">
        <v>27</v>
      </c>
      <c r="D1093" s="2" t="s">
        <v>12</v>
      </c>
      <c r="E1093" s="2" t="s">
        <v>29</v>
      </c>
      <c r="F1093" s="2" t="s">
        <v>19</v>
      </c>
      <c r="G1093" s="2" t="s">
        <v>26</v>
      </c>
      <c r="H1093" s="2">
        <v>542.86</v>
      </c>
      <c r="I1093" s="3">
        <v>45429</v>
      </c>
      <c r="J1093" s="2" t="s">
        <v>16</v>
      </c>
    </row>
    <row r="1094" spans="1:10" ht="14.25" customHeight="1" x14ac:dyDescent="0.35">
      <c r="A1094" s="2" t="s">
        <v>2218</v>
      </c>
      <c r="B1094" s="2" t="s">
        <v>2219</v>
      </c>
      <c r="C1094" s="2">
        <v>22</v>
      </c>
      <c r="D1094" s="2" t="s">
        <v>39</v>
      </c>
      <c r="E1094" s="2" t="s">
        <v>74</v>
      </c>
      <c r="F1094" s="2" t="s">
        <v>14</v>
      </c>
      <c r="G1094" s="2" t="s">
        <v>36</v>
      </c>
      <c r="H1094" s="2">
        <v>4546.76</v>
      </c>
      <c r="I1094" s="3">
        <v>45214</v>
      </c>
      <c r="J1094" s="2" t="s">
        <v>16</v>
      </c>
    </row>
    <row r="1095" spans="1:10" ht="14.25" customHeight="1" x14ac:dyDescent="0.35">
      <c r="A1095" s="2" t="s">
        <v>2220</v>
      </c>
      <c r="B1095" s="2" t="s">
        <v>2221</v>
      </c>
      <c r="C1095" s="2">
        <v>27</v>
      </c>
      <c r="D1095" s="2" t="s">
        <v>12</v>
      </c>
      <c r="E1095" s="2" t="s">
        <v>74</v>
      </c>
      <c r="F1095" s="2" t="s">
        <v>19</v>
      </c>
      <c r="G1095" s="2" t="s">
        <v>30</v>
      </c>
      <c r="H1095" s="2">
        <v>485.01</v>
      </c>
      <c r="I1095" s="3">
        <v>45295</v>
      </c>
      <c r="J1095" s="2" t="s">
        <v>16</v>
      </c>
    </row>
    <row r="1096" spans="1:10" ht="14.25" customHeight="1" x14ac:dyDescent="0.35">
      <c r="A1096" s="2" t="s">
        <v>2222</v>
      </c>
      <c r="B1096" s="2" t="s">
        <v>2223</v>
      </c>
      <c r="C1096" s="2">
        <v>50</v>
      </c>
      <c r="D1096" s="2" t="s">
        <v>12</v>
      </c>
      <c r="E1096" s="2" t="s">
        <v>24</v>
      </c>
      <c r="F1096" s="2" t="s">
        <v>25</v>
      </c>
      <c r="G1096" s="2" t="s">
        <v>20</v>
      </c>
      <c r="H1096" s="2">
        <v>1100.45</v>
      </c>
      <c r="I1096" s="3">
        <v>44991</v>
      </c>
      <c r="J1096" s="2" t="s">
        <v>16</v>
      </c>
    </row>
    <row r="1097" spans="1:10" ht="14.25" customHeight="1" x14ac:dyDescent="0.35">
      <c r="A1097" s="2" t="s">
        <v>2224</v>
      </c>
      <c r="B1097" s="2" t="s">
        <v>2225</v>
      </c>
      <c r="C1097" s="2">
        <v>55</v>
      </c>
      <c r="D1097" s="2" t="s">
        <v>12</v>
      </c>
      <c r="E1097" s="2" t="s">
        <v>64</v>
      </c>
      <c r="F1097" s="2" t="s">
        <v>49</v>
      </c>
      <c r="G1097" s="2" t="s">
        <v>30</v>
      </c>
      <c r="H1097" s="2">
        <v>1534.98</v>
      </c>
      <c r="I1097" s="3">
        <v>45088</v>
      </c>
      <c r="J1097" s="2" t="s">
        <v>16</v>
      </c>
    </row>
    <row r="1098" spans="1:10" ht="14.25" customHeight="1" x14ac:dyDescent="0.35">
      <c r="A1098" s="2" t="s">
        <v>2226</v>
      </c>
      <c r="B1098" s="2" t="s">
        <v>2227</v>
      </c>
      <c r="C1098" s="2">
        <v>30</v>
      </c>
      <c r="D1098" s="2" t="s">
        <v>12</v>
      </c>
      <c r="E1098" s="2" t="s">
        <v>93</v>
      </c>
      <c r="F1098" s="2" t="s">
        <v>35</v>
      </c>
      <c r="G1098" s="2" t="s">
        <v>26</v>
      </c>
      <c r="H1098" s="2">
        <v>19.18</v>
      </c>
      <c r="I1098" s="3">
        <v>45523</v>
      </c>
      <c r="J1098" s="2" t="s">
        <v>16</v>
      </c>
    </row>
    <row r="1099" spans="1:10" ht="14.25" customHeight="1" x14ac:dyDescent="0.35">
      <c r="A1099" s="2" t="s">
        <v>2228</v>
      </c>
      <c r="B1099" s="2" t="s">
        <v>2229</v>
      </c>
      <c r="C1099" s="2">
        <v>48</v>
      </c>
      <c r="D1099" s="2" t="s">
        <v>39</v>
      </c>
      <c r="E1099" s="2" t="s">
        <v>93</v>
      </c>
      <c r="F1099" s="2" t="s">
        <v>49</v>
      </c>
      <c r="G1099" s="2" t="s">
        <v>15</v>
      </c>
      <c r="H1099" s="2">
        <v>1663.52</v>
      </c>
      <c r="I1099" s="3">
        <v>45497</v>
      </c>
      <c r="J1099" s="2" t="s">
        <v>16</v>
      </c>
    </row>
    <row r="1100" spans="1:10" ht="14.25" customHeight="1" x14ac:dyDescent="0.35">
      <c r="A1100" s="2" t="s">
        <v>2230</v>
      </c>
      <c r="B1100" s="2" t="s">
        <v>2231</v>
      </c>
      <c r="C1100" s="2">
        <v>64</v>
      </c>
      <c r="D1100" s="2" t="s">
        <v>39</v>
      </c>
      <c r="E1100" s="2" t="s">
        <v>24</v>
      </c>
      <c r="F1100" s="2" t="s">
        <v>14</v>
      </c>
      <c r="G1100" s="2" t="s">
        <v>15</v>
      </c>
      <c r="H1100" s="2">
        <v>8610.42</v>
      </c>
      <c r="I1100" s="3">
        <v>45588</v>
      </c>
      <c r="J1100" s="2" t="s">
        <v>16</v>
      </c>
    </row>
    <row r="1101" spans="1:10" ht="14.25" customHeight="1" x14ac:dyDescent="0.35">
      <c r="A1101" s="2" t="s">
        <v>2232</v>
      </c>
      <c r="B1101" s="2" t="s">
        <v>2233</v>
      </c>
      <c r="C1101" s="2">
        <v>53</v>
      </c>
      <c r="D1101" s="2" t="s">
        <v>12</v>
      </c>
      <c r="E1101" s="2" t="s">
        <v>29</v>
      </c>
      <c r="F1101" s="2" t="s">
        <v>19</v>
      </c>
      <c r="G1101" s="2" t="s">
        <v>30</v>
      </c>
      <c r="H1101" s="2">
        <v>17121.53</v>
      </c>
      <c r="I1101" s="3">
        <v>45344</v>
      </c>
      <c r="J1101" s="2" t="s">
        <v>16</v>
      </c>
    </row>
    <row r="1102" spans="1:10" ht="14.25" customHeight="1" x14ac:dyDescent="0.35">
      <c r="A1102" s="2" t="s">
        <v>2234</v>
      </c>
      <c r="B1102" s="2" t="s">
        <v>2235</v>
      </c>
      <c r="C1102" s="2">
        <v>62</v>
      </c>
      <c r="D1102" s="2" t="s">
        <v>39</v>
      </c>
      <c r="E1102" s="2" t="s">
        <v>52</v>
      </c>
      <c r="F1102" s="2" t="s">
        <v>55</v>
      </c>
      <c r="G1102" s="2" t="s">
        <v>20</v>
      </c>
      <c r="H1102" s="2">
        <v>2149.65</v>
      </c>
      <c r="I1102" s="3">
        <v>45407</v>
      </c>
      <c r="J1102" s="2" t="s">
        <v>16</v>
      </c>
    </row>
    <row r="1103" spans="1:10" ht="14.25" customHeight="1" x14ac:dyDescent="0.35">
      <c r="A1103" s="2" t="s">
        <v>2236</v>
      </c>
      <c r="B1103" s="2" t="s">
        <v>2237</v>
      </c>
      <c r="C1103" s="2">
        <v>41</v>
      </c>
      <c r="D1103" s="2" t="s">
        <v>39</v>
      </c>
      <c r="E1103" s="2" t="s">
        <v>13</v>
      </c>
      <c r="F1103" s="2" t="s">
        <v>19</v>
      </c>
      <c r="G1103" s="2" t="s">
        <v>26</v>
      </c>
      <c r="H1103" s="2">
        <v>843.31</v>
      </c>
      <c r="I1103" s="3">
        <v>45559</v>
      </c>
      <c r="J1103" s="2" t="s">
        <v>16</v>
      </c>
    </row>
    <row r="1104" spans="1:10" ht="14.25" customHeight="1" x14ac:dyDescent="0.35">
      <c r="A1104" s="2" t="s">
        <v>2238</v>
      </c>
      <c r="B1104" s="2" t="s">
        <v>2239</v>
      </c>
      <c r="C1104" s="2">
        <v>32</v>
      </c>
      <c r="D1104" s="2" t="s">
        <v>12</v>
      </c>
      <c r="E1104" s="2" t="s">
        <v>29</v>
      </c>
      <c r="F1104" s="2" t="s">
        <v>14</v>
      </c>
      <c r="G1104" s="2" t="s">
        <v>20</v>
      </c>
      <c r="H1104" s="2">
        <v>13075.36</v>
      </c>
      <c r="I1104" s="3">
        <v>45195</v>
      </c>
      <c r="J1104" s="2" t="s">
        <v>16</v>
      </c>
    </row>
    <row r="1105" spans="1:10" ht="14.25" customHeight="1" x14ac:dyDescent="0.35">
      <c r="A1105" s="2" t="s">
        <v>2240</v>
      </c>
      <c r="B1105" s="2" t="s">
        <v>2241</v>
      </c>
      <c r="C1105" s="2">
        <v>46</v>
      </c>
      <c r="D1105" s="2" t="s">
        <v>12</v>
      </c>
      <c r="E1105" s="2" t="s">
        <v>64</v>
      </c>
      <c r="F1105" s="2" t="s">
        <v>14</v>
      </c>
      <c r="G1105" s="2" t="s">
        <v>26</v>
      </c>
      <c r="H1105" s="2">
        <v>81.96</v>
      </c>
      <c r="I1105" s="3">
        <v>45493</v>
      </c>
      <c r="J1105" s="2" t="s">
        <v>16</v>
      </c>
    </row>
    <row r="1106" spans="1:10" ht="14.25" customHeight="1" x14ac:dyDescent="0.35">
      <c r="A1106" s="2" t="s">
        <v>2242</v>
      </c>
      <c r="B1106" s="2" t="s">
        <v>2243</v>
      </c>
      <c r="C1106" s="2">
        <v>25</v>
      </c>
      <c r="D1106" s="2" t="s">
        <v>39</v>
      </c>
      <c r="E1106" s="2" t="s">
        <v>93</v>
      </c>
      <c r="F1106" s="2" t="s">
        <v>35</v>
      </c>
      <c r="G1106" s="2" t="s">
        <v>20</v>
      </c>
      <c r="H1106" s="2">
        <v>13248.69</v>
      </c>
      <c r="I1106" s="3">
        <v>45574</v>
      </c>
      <c r="J1106" s="2" t="s">
        <v>21</v>
      </c>
    </row>
    <row r="1107" spans="1:10" ht="14.25" customHeight="1" x14ac:dyDescent="0.35">
      <c r="A1107" s="2" t="s">
        <v>2244</v>
      </c>
      <c r="B1107" s="2" t="s">
        <v>2245</v>
      </c>
      <c r="C1107" s="2">
        <v>22</v>
      </c>
      <c r="D1107" s="2" t="s">
        <v>39</v>
      </c>
      <c r="E1107" s="2" t="s">
        <v>74</v>
      </c>
      <c r="F1107" s="2" t="s">
        <v>14</v>
      </c>
      <c r="G1107" s="2" t="s">
        <v>30</v>
      </c>
      <c r="H1107" s="2">
        <v>1405.47</v>
      </c>
      <c r="I1107" s="3">
        <v>45116</v>
      </c>
      <c r="J1107" s="2" t="s">
        <v>16</v>
      </c>
    </row>
    <row r="1108" spans="1:10" ht="14.25" customHeight="1" x14ac:dyDescent="0.35">
      <c r="A1108" s="2" t="s">
        <v>2246</v>
      </c>
      <c r="B1108" s="2" t="s">
        <v>2247</v>
      </c>
      <c r="C1108" s="2">
        <v>46</v>
      </c>
      <c r="D1108" s="2" t="s">
        <v>39</v>
      </c>
      <c r="E1108" s="2" t="s">
        <v>93</v>
      </c>
      <c r="F1108" s="2" t="s">
        <v>49</v>
      </c>
      <c r="G1108" s="2" t="s">
        <v>36</v>
      </c>
      <c r="H1108" s="2">
        <v>2591.4</v>
      </c>
      <c r="I1108" s="3">
        <v>45332</v>
      </c>
      <c r="J1108" s="2" t="s">
        <v>16</v>
      </c>
    </row>
    <row r="1109" spans="1:10" ht="14.25" customHeight="1" x14ac:dyDescent="0.35">
      <c r="A1109" s="2" t="s">
        <v>2248</v>
      </c>
      <c r="B1109" s="2" t="s">
        <v>2249</v>
      </c>
      <c r="C1109" s="2">
        <v>64</v>
      </c>
      <c r="D1109" s="2" t="s">
        <v>39</v>
      </c>
      <c r="E1109" s="2" t="s">
        <v>29</v>
      </c>
      <c r="F1109" s="2" t="s">
        <v>35</v>
      </c>
      <c r="G1109" s="2" t="s">
        <v>26</v>
      </c>
      <c r="H1109" s="2">
        <v>1279.1300000000001</v>
      </c>
      <c r="I1109" s="3">
        <v>45415</v>
      </c>
      <c r="J1109" s="2" t="s">
        <v>21</v>
      </c>
    </row>
    <row r="1110" spans="1:10" ht="14.25" customHeight="1" x14ac:dyDescent="0.35">
      <c r="A1110" s="2" t="s">
        <v>2250</v>
      </c>
      <c r="B1110" s="2" t="s">
        <v>2251</v>
      </c>
      <c r="C1110" s="2">
        <v>21</v>
      </c>
      <c r="D1110" s="2" t="s">
        <v>12</v>
      </c>
      <c r="E1110" s="2" t="s">
        <v>13</v>
      </c>
      <c r="F1110" s="2" t="s">
        <v>19</v>
      </c>
      <c r="G1110" s="2" t="s">
        <v>30</v>
      </c>
      <c r="H1110" s="2">
        <v>2841.39</v>
      </c>
      <c r="I1110" s="3">
        <v>45238</v>
      </c>
      <c r="J1110" s="2" t="s">
        <v>16</v>
      </c>
    </row>
    <row r="1111" spans="1:10" ht="14.25" customHeight="1" x14ac:dyDescent="0.35">
      <c r="A1111" s="2" t="s">
        <v>2252</v>
      </c>
      <c r="B1111" s="2" t="s">
        <v>2253</v>
      </c>
      <c r="C1111" s="2">
        <v>29</v>
      </c>
      <c r="D1111" s="2" t="s">
        <v>12</v>
      </c>
      <c r="E1111" s="2" t="s">
        <v>42</v>
      </c>
      <c r="F1111" s="2" t="s">
        <v>19</v>
      </c>
      <c r="G1111" s="2" t="s">
        <v>15</v>
      </c>
      <c r="H1111" s="2">
        <v>16003.59</v>
      </c>
      <c r="I1111" s="3">
        <v>45522</v>
      </c>
      <c r="J1111" s="2" t="s">
        <v>16</v>
      </c>
    </row>
    <row r="1112" spans="1:10" ht="14.25" customHeight="1" x14ac:dyDescent="0.35">
      <c r="A1112" s="2" t="s">
        <v>2254</v>
      </c>
      <c r="B1112" s="2" t="s">
        <v>2255</v>
      </c>
      <c r="C1112" s="2">
        <v>62</v>
      </c>
      <c r="D1112" s="2" t="s">
        <v>39</v>
      </c>
      <c r="E1112" s="2" t="s">
        <v>42</v>
      </c>
      <c r="F1112" s="2" t="s">
        <v>55</v>
      </c>
      <c r="G1112" s="2" t="s">
        <v>15</v>
      </c>
      <c r="H1112" s="2">
        <v>1421.91</v>
      </c>
      <c r="I1112" s="3">
        <v>45615</v>
      </c>
      <c r="J1112" s="2" t="s">
        <v>69</v>
      </c>
    </row>
    <row r="1113" spans="1:10" ht="14.25" customHeight="1" x14ac:dyDescent="0.35">
      <c r="A1113" s="2" t="s">
        <v>2256</v>
      </c>
      <c r="B1113" s="2" t="s">
        <v>2257</v>
      </c>
      <c r="C1113" s="2">
        <v>19</v>
      </c>
      <c r="D1113" s="2" t="s">
        <v>12</v>
      </c>
      <c r="E1113" s="2" t="s">
        <v>24</v>
      </c>
      <c r="F1113" s="2" t="s">
        <v>14</v>
      </c>
      <c r="G1113" s="2" t="s">
        <v>20</v>
      </c>
      <c r="H1113" s="2">
        <v>51439.89</v>
      </c>
      <c r="I1113" s="3">
        <v>45020</v>
      </c>
      <c r="J1113" s="2" t="s">
        <v>16</v>
      </c>
    </row>
    <row r="1114" spans="1:10" ht="14.25" customHeight="1" x14ac:dyDescent="0.35">
      <c r="A1114" s="2" t="s">
        <v>2258</v>
      </c>
      <c r="B1114" s="2" t="s">
        <v>2259</v>
      </c>
      <c r="C1114" s="2">
        <v>44</v>
      </c>
      <c r="D1114" s="2" t="s">
        <v>39</v>
      </c>
      <c r="E1114" s="2" t="s">
        <v>93</v>
      </c>
      <c r="F1114" s="2" t="s">
        <v>14</v>
      </c>
      <c r="G1114" s="2" t="s">
        <v>15</v>
      </c>
      <c r="H1114" s="2">
        <v>3961.55</v>
      </c>
      <c r="I1114" s="3">
        <v>45316</v>
      </c>
      <c r="J1114" s="2" t="s">
        <v>16</v>
      </c>
    </row>
    <row r="1115" spans="1:10" ht="14.25" customHeight="1" x14ac:dyDescent="0.35">
      <c r="A1115" s="2" t="s">
        <v>2260</v>
      </c>
      <c r="B1115" s="2" t="s">
        <v>2261</v>
      </c>
      <c r="C1115" s="2">
        <v>48</v>
      </c>
      <c r="D1115" s="2" t="s">
        <v>39</v>
      </c>
      <c r="E1115" s="2" t="s">
        <v>93</v>
      </c>
      <c r="F1115" s="2" t="s">
        <v>25</v>
      </c>
      <c r="G1115" s="2" t="s">
        <v>36</v>
      </c>
      <c r="H1115" s="2">
        <v>25506.38</v>
      </c>
      <c r="I1115" s="3">
        <v>45473</v>
      </c>
      <c r="J1115" s="2" t="s">
        <v>16</v>
      </c>
    </row>
    <row r="1116" spans="1:10" ht="14.25" customHeight="1" x14ac:dyDescent="0.35">
      <c r="A1116" s="2" t="s">
        <v>2262</v>
      </c>
      <c r="B1116" s="2" t="s">
        <v>2263</v>
      </c>
      <c r="C1116" s="2">
        <v>53</v>
      </c>
      <c r="D1116" s="2" t="s">
        <v>12</v>
      </c>
      <c r="E1116" s="2" t="s">
        <v>64</v>
      </c>
      <c r="F1116" s="2" t="s">
        <v>35</v>
      </c>
      <c r="G1116" s="2" t="s">
        <v>26</v>
      </c>
      <c r="H1116" s="2">
        <v>2107.62</v>
      </c>
      <c r="I1116" s="3">
        <v>45337</v>
      </c>
      <c r="J1116" s="2" t="s">
        <v>16</v>
      </c>
    </row>
    <row r="1117" spans="1:10" ht="14.25" customHeight="1" x14ac:dyDescent="0.35">
      <c r="A1117" s="2" t="s">
        <v>2264</v>
      </c>
      <c r="B1117" s="2" t="s">
        <v>2265</v>
      </c>
      <c r="C1117" s="2">
        <v>53</v>
      </c>
      <c r="D1117" s="2" t="s">
        <v>39</v>
      </c>
      <c r="E1117" s="2" t="s">
        <v>93</v>
      </c>
      <c r="F1117" s="2" t="s">
        <v>25</v>
      </c>
      <c r="G1117" s="2" t="s">
        <v>20</v>
      </c>
      <c r="H1117" s="2">
        <v>2081.29</v>
      </c>
      <c r="I1117" s="3">
        <v>45138</v>
      </c>
      <c r="J1117" s="2" t="s">
        <v>21</v>
      </c>
    </row>
    <row r="1118" spans="1:10" ht="14.25" customHeight="1" x14ac:dyDescent="0.35">
      <c r="A1118" s="2" t="s">
        <v>2266</v>
      </c>
      <c r="B1118" s="2" t="s">
        <v>2267</v>
      </c>
      <c r="C1118" s="2">
        <v>43</v>
      </c>
      <c r="D1118" s="2" t="s">
        <v>39</v>
      </c>
      <c r="E1118" s="2" t="s">
        <v>13</v>
      </c>
      <c r="F1118" s="2" t="s">
        <v>35</v>
      </c>
      <c r="G1118" s="2" t="s">
        <v>26</v>
      </c>
      <c r="H1118" s="2">
        <v>8331.81</v>
      </c>
      <c r="I1118" s="3">
        <v>45564</v>
      </c>
      <c r="J1118" s="2" t="s">
        <v>16</v>
      </c>
    </row>
    <row r="1119" spans="1:10" ht="14.25" customHeight="1" x14ac:dyDescent="0.35">
      <c r="A1119" s="2" t="s">
        <v>2268</v>
      </c>
      <c r="B1119" s="2" t="s">
        <v>2269</v>
      </c>
      <c r="C1119" s="2">
        <v>60</v>
      </c>
      <c r="D1119" s="2" t="s">
        <v>12</v>
      </c>
      <c r="E1119" s="2" t="s">
        <v>93</v>
      </c>
      <c r="F1119" s="2" t="s">
        <v>49</v>
      </c>
      <c r="G1119" s="2" t="s">
        <v>26</v>
      </c>
      <c r="H1119" s="2">
        <v>519.25</v>
      </c>
      <c r="I1119" s="3">
        <v>45295</v>
      </c>
      <c r="J1119" s="2" t="s">
        <v>16</v>
      </c>
    </row>
    <row r="1120" spans="1:10" ht="14.25" customHeight="1" x14ac:dyDescent="0.35">
      <c r="A1120" s="2" t="s">
        <v>2270</v>
      </c>
      <c r="B1120" s="2" t="s">
        <v>2271</v>
      </c>
      <c r="C1120" s="2">
        <v>44</v>
      </c>
      <c r="D1120" s="2" t="s">
        <v>12</v>
      </c>
      <c r="E1120" s="2" t="s">
        <v>52</v>
      </c>
      <c r="F1120" s="2" t="s">
        <v>35</v>
      </c>
      <c r="G1120" s="2" t="s">
        <v>30</v>
      </c>
      <c r="H1120" s="2">
        <v>16144.65</v>
      </c>
      <c r="I1120" s="3">
        <v>45094</v>
      </c>
      <c r="J1120" s="2" t="s">
        <v>16</v>
      </c>
    </row>
    <row r="1121" spans="1:10" ht="14.25" customHeight="1" x14ac:dyDescent="0.35">
      <c r="A1121" s="2" t="s">
        <v>2272</v>
      </c>
      <c r="B1121" s="2" t="s">
        <v>2273</v>
      </c>
      <c r="C1121" s="2">
        <v>22</v>
      </c>
      <c r="D1121" s="2" t="s">
        <v>39</v>
      </c>
      <c r="E1121" s="2" t="s">
        <v>29</v>
      </c>
      <c r="F1121" s="2" t="s">
        <v>19</v>
      </c>
      <c r="G1121" s="2" t="s">
        <v>15</v>
      </c>
      <c r="H1121" s="2">
        <v>5791.32</v>
      </c>
      <c r="I1121" s="3">
        <v>44940</v>
      </c>
      <c r="J1121" s="2" t="s">
        <v>16</v>
      </c>
    </row>
    <row r="1122" spans="1:10" ht="14.25" customHeight="1" x14ac:dyDescent="0.35">
      <c r="A1122" s="2" t="s">
        <v>2274</v>
      </c>
      <c r="B1122" s="2" t="s">
        <v>2275</v>
      </c>
      <c r="C1122" s="2">
        <v>37</v>
      </c>
      <c r="D1122" s="2" t="s">
        <v>39</v>
      </c>
      <c r="E1122" s="2" t="s">
        <v>24</v>
      </c>
      <c r="F1122" s="2" t="s">
        <v>55</v>
      </c>
      <c r="G1122" s="2" t="s">
        <v>26</v>
      </c>
      <c r="H1122" s="2">
        <v>12012.98</v>
      </c>
      <c r="I1122" s="3">
        <v>45512</v>
      </c>
      <c r="J1122" s="2" t="s">
        <v>21</v>
      </c>
    </row>
    <row r="1123" spans="1:10" ht="14.25" customHeight="1" x14ac:dyDescent="0.35">
      <c r="A1123" s="2" t="s">
        <v>2276</v>
      </c>
      <c r="B1123" s="2" t="s">
        <v>2277</v>
      </c>
      <c r="C1123" s="2">
        <v>28</v>
      </c>
      <c r="D1123" s="2" t="s">
        <v>12</v>
      </c>
      <c r="E1123" s="2" t="s">
        <v>13</v>
      </c>
      <c r="F1123" s="2" t="s">
        <v>35</v>
      </c>
      <c r="G1123" s="2" t="s">
        <v>36</v>
      </c>
      <c r="H1123" s="2">
        <v>1919.26</v>
      </c>
      <c r="I1123" s="3">
        <v>45490</v>
      </c>
      <c r="J1123" s="2" t="s">
        <v>16</v>
      </c>
    </row>
    <row r="1124" spans="1:10" ht="14.25" customHeight="1" x14ac:dyDescent="0.35">
      <c r="A1124" s="2" t="s">
        <v>2278</v>
      </c>
      <c r="B1124" s="2" t="s">
        <v>2279</v>
      </c>
      <c r="C1124" s="2">
        <v>27</v>
      </c>
      <c r="D1124" s="2" t="s">
        <v>39</v>
      </c>
      <c r="E1124" s="2" t="s">
        <v>64</v>
      </c>
      <c r="F1124" s="2" t="s">
        <v>35</v>
      </c>
      <c r="G1124" s="2" t="s">
        <v>36</v>
      </c>
      <c r="H1124" s="2">
        <v>10282.209999999999</v>
      </c>
      <c r="I1124" s="3">
        <v>45133</v>
      </c>
      <c r="J1124" s="2" t="s">
        <v>16</v>
      </c>
    </row>
    <row r="1125" spans="1:10" ht="14.25" customHeight="1" x14ac:dyDescent="0.35">
      <c r="A1125" s="2" t="s">
        <v>2280</v>
      </c>
      <c r="B1125" s="2" t="s">
        <v>2281</v>
      </c>
      <c r="C1125" s="2">
        <v>57</v>
      </c>
      <c r="D1125" s="2" t="s">
        <v>39</v>
      </c>
      <c r="E1125" s="2" t="s">
        <v>52</v>
      </c>
      <c r="F1125" s="2" t="s">
        <v>35</v>
      </c>
      <c r="G1125" s="2" t="s">
        <v>15</v>
      </c>
      <c r="H1125" s="2">
        <v>9015.76</v>
      </c>
      <c r="I1125" s="3">
        <v>44969</v>
      </c>
      <c r="J1125" s="2" t="s">
        <v>16</v>
      </c>
    </row>
    <row r="1126" spans="1:10" ht="14.25" customHeight="1" x14ac:dyDescent="0.35">
      <c r="A1126" s="2" t="s">
        <v>2282</v>
      </c>
      <c r="B1126" s="2" t="s">
        <v>2283</v>
      </c>
      <c r="C1126" s="2">
        <v>55</v>
      </c>
      <c r="D1126" s="2" t="s">
        <v>12</v>
      </c>
      <c r="E1126" s="2" t="s">
        <v>52</v>
      </c>
      <c r="F1126" s="2" t="s">
        <v>55</v>
      </c>
      <c r="G1126" s="2" t="s">
        <v>15</v>
      </c>
      <c r="H1126" s="2">
        <v>14092</v>
      </c>
      <c r="I1126" s="3">
        <v>45368</v>
      </c>
      <c r="J1126" s="2" t="s">
        <v>16</v>
      </c>
    </row>
    <row r="1127" spans="1:10" ht="14.25" customHeight="1" x14ac:dyDescent="0.35">
      <c r="A1127" s="2" t="s">
        <v>2284</v>
      </c>
      <c r="B1127" s="2" t="s">
        <v>2285</v>
      </c>
      <c r="C1127" s="2">
        <v>23</v>
      </c>
      <c r="D1127" s="2" t="s">
        <v>12</v>
      </c>
      <c r="E1127" s="2" t="s">
        <v>29</v>
      </c>
      <c r="F1127" s="2" t="s">
        <v>14</v>
      </c>
      <c r="G1127" s="2" t="s">
        <v>20</v>
      </c>
      <c r="H1127" s="2">
        <v>3529.69</v>
      </c>
      <c r="I1127" s="3">
        <v>45441</v>
      </c>
      <c r="J1127" s="2" t="s">
        <v>16</v>
      </c>
    </row>
    <row r="1128" spans="1:10" ht="14.25" customHeight="1" x14ac:dyDescent="0.35">
      <c r="A1128" s="2" t="s">
        <v>2286</v>
      </c>
      <c r="B1128" s="2" t="s">
        <v>2287</v>
      </c>
      <c r="C1128" s="2">
        <v>25</v>
      </c>
      <c r="D1128" s="2" t="s">
        <v>12</v>
      </c>
      <c r="E1128" s="2" t="s">
        <v>42</v>
      </c>
      <c r="F1128" s="2" t="s">
        <v>55</v>
      </c>
      <c r="G1128" s="2" t="s">
        <v>20</v>
      </c>
      <c r="H1128" s="2">
        <v>27055.37</v>
      </c>
      <c r="I1128" s="3">
        <v>45533</v>
      </c>
      <c r="J1128" s="2" t="s">
        <v>16</v>
      </c>
    </row>
    <row r="1129" spans="1:10" ht="14.25" customHeight="1" x14ac:dyDescent="0.35">
      <c r="A1129" s="2" t="s">
        <v>2288</v>
      </c>
      <c r="B1129" s="2" t="s">
        <v>2289</v>
      </c>
      <c r="C1129" s="2">
        <v>40</v>
      </c>
      <c r="D1129" s="2" t="s">
        <v>12</v>
      </c>
      <c r="E1129" s="2" t="s">
        <v>13</v>
      </c>
      <c r="F1129" s="2" t="s">
        <v>14</v>
      </c>
      <c r="G1129" s="2" t="s">
        <v>20</v>
      </c>
      <c r="H1129" s="2">
        <v>32519.43</v>
      </c>
      <c r="I1129" s="3">
        <v>45321</v>
      </c>
      <c r="J1129" s="2" t="s">
        <v>16</v>
      </c>
    </row>
    <row r="1130" spans="1:10" ht="14.25" customHeight="1" x14ac:dyDescent="0.35">
      <c r="A1130" s="2" t="s">
        <v>2290</v>
      </c>
      <c r="B1130" s="2" t="s">
        <v>2291</v>
      </c>
      <c r="C1130" s="2">
        <v>64</v>
      </c>
      <c r="D1130" s="2" t="s">
        <v>12</v>
      </c>
      <c r="E1130" s="2" t="s">
        <v>29</v>
      </c>
      <c r="F1130" s="2" t="s">
        <v>19</v>
      </c>
      <c r="G1130" s="2" t="s">
        <v>15</v>
      </c>
      <c r="H1130" s="2">
        <v>20258.900000000001</v>
      </c>
      <c r="I1130" s="3">
        <v>45164</v>
      </c>
      <c r="J1130" s="2" t="s">
        <v>16</v>
      </c>
    </row>
    <row r="1131" spans="1:10" ht="14.25" customHeight="1" x14ac:dyDescent="0.35">
      <c r="A1131" s="2" t="s">
        <v>2292</v>
      </c>
      <c r="B1131" s="2" t="s">
        <v>2293</v>
      </c>
      <c r="C1131" s="2">
        <v>43</v>
      </c>
      <c r="D1131" s="2" t="s">
        <v>12</v>
      </c>
      <c r="E1131" s="2" t="s">
        <v>52</v>
      </c>
      <c r="F1131" s="2" t="s">
        <v>55</v>
      </c>
      <c r="G1131" s="2" t="s">
        <v>26</v>
      </c>
      <c r="H1131" s="2">
        <v>8487.11</v>
      </c>
      <c r="I1131" s="3">
        <v>45605</v>
      </c>
      <c r="J1131" s="2" t="s">
        <v>21</v>
      </c>
    </row>
    <row r="1132" spans="1:10" ht="14.25" customHeight="1" x14ac:dyDescent="0.35">
      <c r="A1132" s="2" t="s">
        <v>2294</v>
      </c>
      <c r="B1132" s="2" t="s">
        <v>2295</v>
      </c>
      <c r="C1132" s="2">
        <v>63</v>
      </c>
      <c r="D1132" s="2" t="s">
        <v>39</v>
      </c>
      <c r="E1132" s="2" t="s">
        <v>64</v>
      </c>
      <c r="F1132" s="2" t="s">
        <v>14</v>
      </c>
      <c r="G1132" s="2" t="s">
        <v>30</v>
      </c>
      <c r="H1132" s="2">
        <v>5452.24</v>
      </c>
      <c r="I1132" s="3">
        <v>45457</v>
      </c>
      <c r="J1132" s="2" t="s">
        <v>16</v>
      </c>
    </row>
    <row r="1133" spans="1:10" ht="14.25" customHeight="1" x14ac:dyDescent="0.35">
      <c r="A1133" s="2" t="s">
        <v>2296</v>
      </c>
      <c r="B1133" s="2" t="s">
        <v>2297</v>
      </c>
      <c r="C1133" s="2">
        <v>60</v>
      </c>
      <c r="D1133" s="2" t="s">
        <v>39</v>
      </c>
      <c r="E1133" s="2" t="s">
        <v>29</v>
      </c>
      <c r="F1133" s="2" t="s">
        <v>19</v>
      </c>
      <c r="G1133" s="2" t="s">
        <v>20</v>
      </c>
      <c r="H1133" s="2">
        <v>597.41999999999996</v>
      </c>
      <c r="I1133" s="3">
        <v>45645</v>
      </c>
      <c r="J1133" s="2" t="s">
        <v>16</v>
      </c>
    </row>
    <row r="1134" spans="1:10" ht="14.25" customHeight="1" x14ac:dyDescent="0.35">
      <c r="A1134" s="2" t="s">
        <v>2298</v>
      </c>
      <c r="B1134" s="2" t="s">
        <v>2299</v>
      </c>
      <c r="C1134" s="2">
        <v>29</v>
      </c>
      <c r="D1134" s="2" t="s">
        <v>12</v>
      </c>
      <c r="E1134" s="2" t="s">
        <v>42</v>
      </c>
      <c r="F1134" s="2" t="s">
        <v>19</v>
      </c>
      <c r="G1134" s="2" t="s">
        <v>30</v>
      </c>
      <c r="H1134" s="2">
        <v>29417.71</v>
      </c>
      <c r="I1134" s="3">
        <v>45330</v>
      </c>
      <c r="J1134" s="2" t="s">
        <v>16</v>
      </c>
    </row>
    <row r="1135" spans="1:10" ht="14.25" customHeight="1" x14ac:dyDescent="0.35">
      <c r="A1135" s="2" t="s">
        <v>2300</v>
      </c>
      <c r="B1135" s="2" t="s">
        <v>2301</v>
      </c>
      <c r="C1135" s="2">
        <v>43</v>
      </c>
      <c r="D1135" s="2" t="s">
        <v>12</v>
      </c>
      <c r="E1135" s="2" t="s">
        <v>52</v>
      </c>
      <c r="F1135" s="2" t="s">
        <v>14</v>
      </c>
      <c r="G1135" s="2" t="s">
        <v>36</v>
      </c>
      <c r="H1135" s="2">
        <v>30320.09</v>
      </c>
      <c r="I1135" s="3">
        <v>45140</v>
      </c>
      <c r="J1135" s="2" t="s">
        <v>16</v>
      </c>
    </row>
    <row r="1136" spans="1:10" ht="14.25" customHeight="1" x14ac:dyDescent="0.35">
      <c r="A1136" s="2" t="s">
        <v>2302</v>
      </c>
      <c r="B1136" s="2" t="s">
        <v>2303</v>
      </c>
      <c r="C1136" s="2">
        <v>30</v>
      </c>
      <c r="D1136" s="2" t="s">
        <v>39</v>
      </c>
      <c r="E1136" s="2" t="s">
        <v>29</v>
      </c>
      <c r="F1136" s="2" t="s">
        <v>14</v>
      </c>
      <c r="G1136" s="2" t="s">
        <v>15</v>
      </c>
      <c r="H1136" s="2">
        <v>188.65</v>
      </c>
      <c r="I1136" s="3">
        <v>45494</v>
      </c>
      <c r="J1136" s="2" t="s">
        <v>16</v>
      </c>
    </row>
    <row r="1137" spans="1:10" ht="14.25" customHeight="1" x14ac:dyDescent="0.35">
      <c r="A1137" s="2" t="s">
        <v>2304</v>
      </c>
      <c r="B1137" s="2" t="s">
        <v>2305</v>
      </c>
      <c r="C1137" s="2">
        <v>57</v>
      </c>
      <c r="D1137" s="2" t="s">
        <v>39</v>
      </c>
      <c r="E1137" s="2" t="s">
        <v>13</v>
      </c>
      <c r="F1137" s="2" t="s">
        <v>49</v>
      </c>
      <c r="G1137" s="2" t="s">
        <v>36</v>
      </c>
      <c r="H1137" s="2">
        <v>4414.3599999999997</v>
      </c>
      <c r="I1137" s="3">
        <v>45300</v>
      </c>
      <c r="J1137" s="2" t="s">
        <v>16</v>
      </c>
    </row>
    <row r="1138" spans="1:10" ht="14.25" customHeight="1" x14ac:dyDescent="0.35">
      <c r="A1138" s="2" t="s">
        <v>2306</v>
      </c>
      <c r="B1138" s="2" t="s">
        <v>2307</v>
      </c>
      <c r="C1138" s="2">
        <v>35</v>
      </c>
      <c r="D1138" s="2" t="s">
        <v>39</v>
      </c>
      <c r="E1138" s="2" t="s">
        <v>42</v>
      </c>
      <c r="F1138" s="2" t="s">
        <v>19</v>
      </c>
      <c r="G1138" s="2" t="s">
        <v>20</v>
      </c>
      <c r="H1138" s="2">
        <v>21205.67</v>
      </c>
      <c r="I1138" s="3">
        <v>45058</v>
      </c>
      <c r="J1138" s="2" t="s">
        <v>21</v>
      </c>
    </row>
    <row r="1139" spans="1:10" ht="14.25" customHeight="1" x14ac:dyDescent="0.35">
      <c r="A1139" s="2" t="s">
        <v>2308</v>
      </c>
      <c r="B1139" s="2" t="s">
        <v>2309</v>
      </c>
      <c r="C1139" s="2">
        <v>42</v>
      </c>
      <c r="D1139" s="2" t="s">
        <v>12</v>
      </c>
      <c r="E1139" s="2" t="s">
        <v>13</v>
      </c>
      <c r="F1139" s="2" t="s">
        <v>14</v>
      </c>
      <c r="G1139" s="2" t="s">
        <v>26</v>
      </c>
      <c r="H1139" s="2">
        <v>843.08</v>
      </c>
      <c r="I1139" s="3">
        <v>44935</v>
      </c>
      <c r="J1139" s="2" t="s">
        <v>16</v>
      </c>
    </row>
    <row r="1140" spans="1:10" ht="14.25" customHeight="1" x14ac:dyDescent="0.35">
      <c r="A1140" s="2" t="s">
        <v>2310</v>
      </c>
      <c r="B1140" s="2" t="s">
        <v>2311</v>
      </c>
      <c r="C1140" s="2">
        <v>50</v>
      </c>
      <c r="D1140" s="2" t="s">
        <v>12</v>
      </c>
      <c r="E1140" s="2" t="s">
        <v>13</v>
      </c>
      <c r="F1140" s="2" t="s">
        <v>19</v>
      </c>
      <c r="G1140" s="2" t="s">
        <v>20</v>
      </c>
      <c r="H1140" s="2">
        <v>2188.61</v>
      </c>
      <c r="I1140" s="3">
        <v>45079</v>
      </c>
      <c r="J1140" s="2" t="s">
        <v>16</v>
      </c>
    </row>
    <row r="1141" spans="1:10" ht="14.25" customHeight="1" x14ac:dyDescent="0.35">
      <c r="A1141" s="2" t="s">
        <v>2312</v>
      </c>
      <c r="B1141" s="2" t="s">
        <v>2313</v>
      </c>
      <c r="C1141" s="2">
        <v>64</v>
      </c>
      <c r="D1141" s="2" t="s">
        <v>39</v>
      </c>
      <c r="E1141" s="2" t="s">
        <v>13</v>
      </c>
      <c r="F1141" s="2" t="s">
        <v>55</v>
      </c>
      <c r="G1141" s="2" t="s">
        <v>30</v>
      </c>
      <c r="H1141" s="2">
        <v>38479.839999999997</v>
      </c>
      <c r="I1141" s="3">
        <v>45357</v>
      </c>
      <c r="J1141" s="2" t="s">
        <v>21</v>
      </c>
    </row>
    <row r="1142" spans="1:10" ht="14.25" customHeight="1" x14ac:dyDescent="0.35">
      <c r="A1142" s="2" t="s">
        <v>2314</v>
      </c>
      <c r="B1142" s="2" t="s">
        <v>2315</v>
      </c>
      <c r="C1142" s="2">
        <v>57</v>
      </c>
      <c r="D1142" s="2" t="s">
        <v>12</v>
      </c>
      <c r="E1142" s="2" t="s">
        <v>29</v>
      </c>
      <c r="F1142" s="2" t="s">
        <v>25</v>
      </c>
      <c r="G1142" s="2" t="s">
        <v>20</v>
      </c>
      <c r="H1142" s="2">
        <v>18792.07</v>
      </c>
      <c r="I1142" s="3">
        <v>45409</v>
      </c>
      <c r="J1142" s="2" t="s">
        <v>16</v>
      </c>
    </row>
    <row r="1143" spans="1:10" ht="14.25" customHeight="1" x14ac:dyDescent="0.35">
      <c r="A1143" s="2" t="s">
        <v>2316</v>
      </c>
      <c r="B1143" s="2" t="s">
        <v>2317</v>
      </c>
      <c r="C1143" s="2">
        <v>60</v>
      </c>
      <c r="D1143" s="2" t="s">
        <v>12</v>
      </c>
      <c r="E1143" s="2" t="s">
        <v>42</v>
      </c>
      <c r="F1143" s="2" t="s">
        <v>25</v>
      </c>
      <c r="G1143" s="2" t="s">
        <v>26</v>
      </c>
      <c r="H1143" s="2">
        <v>24311.4</v>
      </c>
      <c r="I1143" s="3">
        <v>45231</v>
      </c>
      <c r="J1143" s="2" t="s">
        <v>16</v>
      </c>
    </row>
    <row r="1144" spans="1:10" ht="14.25" customHeight="1" x14ac:dyDescent="0.35">
      <c r="A1144" s="2" t="s">
        <v>2318</v>
      </c>
      <c r="B1144" s="2" t="s">
        <v>2319</v>
      </c>
      <c r="C1144" s="2">
        <v>29</v>
      </c>
      <c r="D1144" s="2" t="s">
        <v>12</v>
      </c>
      <c r="E1144" s="2" t="s">
        <v>29</v>
      </c>
      <c r="F1144" s="2" t="s">
        <v>35</v>
      </c>
      <c r="G1144" s="2" t="s">
        <v>26</v>
      </c>
      <c r="H1144" s="2">
        <v>1533.31</v>
      </c>
      <c r="I1144" s="3">
        <v>45210</v>
      </c>
      <c r="J1144" s="2" t="s">
        <v>16</v>
      </c>
    </row>
    <row r="1145" spans="1:10" ht="14.25" customHeight="1" x14ac:dyDescent="0.35">
      <c r="A1145" s="2" t="s">
        <v>2320</v>
      </c>
      <c r="B1145" s="2" t="s">
        <v>2321</v>
      </c>
      <c r="C1145" s="2">
        <v>61</v>
      </c>
      <c r="D1145" s="2" t="s">
        <v>39</v>
      </c>
      <c r="E1145" s="2" t="s">
        <v>29</v>
      </c>
      <c r="F1145" s="2" t="s">
        <v>14</v>
      </c>
      <c r="G1145" s="2" t="s">
        <v>15</v>
      </c>
      <c r="H1145" s="2">
        <v>2373.89</v>
      </c>
      <c r="I1145" s="3">
        <v>45398</v>
      </c>
      <c r="J1145" s="2" t="s">
        <v>21</v>
      </c>
    </row>
    <row r="1146" spans="1:10" ht="14.25" customHeight="1" x14ac:dyDescent="0.35">
      <c r="A1146" s="2" t="s">
        <v>2322</v>
      </c>
      <c r="B1146" s="2" t="s">
        <v>2323</v>
      </c>
      <c r="C1146" s="2">
        <v>53</v>
      </c>
      <c r="D1146" s="2" t="s">
        <v>39</v>
      </c>
      <c r="E1146" s="2" t="s">
        <v>29</v>
      </c>
      <c r="F1146" s="2" t="s">
        <v>14</v>
      </c>
      <c r="G1146" s="2" t="s">
        <v>15</v>
      </c>
      <c r="H1146" s="2">
        <v>9299.25</v>
      </c>
      <c r="I1146" s="3">
        <v>45116</v>
      </c>
      <c r="J1146" s="2" t="s">
        <v>16</v>
      </c>
    </row>
    <row r="1147" spans="1:10" ht="14.25" customHeight="1" x14ac:dyDescent="0.35">
      <c r="A1147" s="2" t="s">
        <v>2324</v>
      </c>
      <c r="B1147" s="2" t="s">
        <v>2325</v>
      </c>
      <c r="C1147" s="2">
        <v>21</v>
      </c>
      <c r="D1147" s="2" t="s">
        <v>12</v>
      </c>
      <c r="E1147" s="2" t="s">
        <v>52</v>
      </c>
      <c r="F1147" s="2" t="s">
        <v>19</v>
      </c>
      <c r="G1147" s="2" t="s">
        <v>26</v>
      </c>
      <c r="H1147" s="2">
        <v>6966.3</v>
      </c>
      <c r="I1147" s="3">
        <v>45454</v>
      </c>
      <c r="J1147" s="2" t="s">
        <v>16</v>
      </c>
    </row>
    <row r="1148" spans="1:10" ht="14.25" customHeight="1" x14ac:dyDescent="0.35">
      <c r="A1148" s="2" t="s">
        <v>2326</v>
      </c>
      <c r="B1148" s="2" t="s">
        <v>2327</v>
      </c>
      <c r="C1148" s="2">
        <v>22</v>
      </c>
      <c r="D1148" s="2" t="s">
        <v>12</v>
      </c>
      <c r="E1148" s="2" t="s">
        <v>93</v>
      </c>
      <c r="F1148" s="2" t="s">
        <v>35</v>
      </c>
      <c r="G1148" s="2" t="s">
        <v>26</v>
      </c>
      <c r="H1148" s="2">
        <v>3545.39</v>
      </c>
      <c r="I1148" s="3">
        <v>45438</v>
      </c>
      <c r="J1148" s="2" t="s">
        <v>16</v>
      </c>
    </row>
    <row r="1149" spans="1:10" ht="14.25" customHeight="1" x14ac:dyDescent="0.35">
      <c r="A1149" s="2" t="s">
        <v>2328</v>
      </c>
      <c r="B1149" s="2" t="s">
        <v>2329</v>
      </c>
      <c r="C1149" s="2">
        <v>54</v>
      </c>
      <c r="D1149" s="2" t="s">
        <v>12</v>
      </c>
      <c r="E1149" s="2" t="s">
        <v>74</v>
      </c>
      <c r="F1149" s="2" t="s">
        <v>14</v>
      </c>
      <c r="G1149" s="2" t="s">
        <v>30</v>
      </c>
      <c r="H1149" s="2">
        <v>21528.41</v>
      </c>
      <c r="I1149" s="3">
        <v>45269</v>
      </c>
      <c r="J1149" s="2" t="s">
        <v>16</v>
      </c>
    </row>
    <row r="1150" spans="1:10" ht="14.25" customHeight="1" x14ac:dyDescent="0.35">
      <c r="A1150" s="2" t="s">
        <v>2330</v>
      </c>
      <c r="B1150" s="2" t="s">
        <v>2331</v>
      </c>
      <c r="C1150" s="2">
        <v>25</v>
      </c>
      <c r="D1150" s="2" t="s">
        <v>12</v>
      </c>
      <c r="E1150" s="2" t="s">
        <v>52</v>
      </c>
      <c r="F1150" s="2" t="s">
        <v>19</v>
      </c>
      <c r="G1150" s="2" t="s">
        <v>20</v>
      </c>
      <c r="H1150" s="2">
        <v>23165.69</v>
      </c>
      <c r="I1150" s="3">
        <v>45356</v>
      </c>
      <c r="J1150" s="2" t="s">
        <v>16</v>
      </c>
    </row>
    <row r="1151" spans="1:10" ht="14.25" customHeight="1" x14ac:dyDescent="0.35">
      <c r="A1151" s="2" t="s">
        <v>2332</v>
      </c>
      <c r="B1151" s="2" t="s">
        <v>2333</v>
      </c>
      <c r="C1151" s="2">
        <v>59</v>
      </c>
      <c r="D1151" s="2" t="s">
        <v>12</v>
      </c>
      <c r="E1151" s="2" t="s">
        <v>42</v>
      </c>
      <c r="F1151" s="2" t="s">
        <v>14</v>
      </c>
      <c r="G1151" s="2" t="s">
        <v>15</v>
      </c>
      <c r="H1151" s="2">
        <v>3448.65</v>
      </c>
      <c r="I1151" s="3">
        <v>45641</v>
      </c>
      <c r="J1151" s="2" t="s">
        <v>16</v>
      </c>
    </row>
    <row r="1152" spans="1:10" ht="14.25" customHeight="1" x14ac:dyDescent="0.35">
      <c r="A1152" s="2" t="s">
        <v>2334</v>
      </c>
      <c r="B1152" s="2" t="s">
        <v>2335</v>
      </c>
      <c r="C1152" s="2">
        <v>45</v>
      </c>
      <c r="D1152" s="2" t="s">
        <v>39</v>
      </c>
      <c r="E1152" s="2" t="s">
        <v>74</v>
      </c>
      <c r="F1152" s="2" t="s">
        <v>19</v>
      </c>
      <c r="G1152" s="2" t="s">
        <v>30</v>
      </c>
      <c r="H1152" s="2">
        <v>1693.1</v>
      </c>
      <c r="I1152" s="3">
        <v>45612</v>
      </c>
      <c r="J1152" s="2" t="s">
        <v>21</v>
      </c>
    </row>
    <row r="1153" spans="1:10" ht="14.25" customHeight="1" x14ac:dyDescent="0.35">
      <c r="A1153" s="2" t="s">
        <v>2336</v>
      </c>
      <c r="B1153" s="2" t="s">
        <v>2337</v>
      </c>
      <c r="C1153" s="2">
        <v>48</v>
      </c>
      <c r="D1153" s="2" t="s">
        <v>12</v>
      </c>
      <c r="E1153" s="2" t="s">
        <v>74</v>
      </c>
      <c r="F1153" s="2" t="s">
        <v>14</v>
      </c>
      <c r="G1153" s="2" t="s">
        <v>20</v>
      </c>
      <c r="H1153" s="2">
        <v>1614.52</v>
      </c>
      <c r="I1153" s="3">
        <v>45606</v>
      </c>
      <c r="J1153" s="2" t="s">
        <v>16</v>
      </c>
    </row>
    <row r="1154" spans="1:10" ht="14.25" customHeight="1" x14ac:dyDescent="0.35">
      <c r="A1154" s="2" t="s">
        <v>2338</v>
      </c>
      <c r="B1154" s="2" t="s">
        <v>2339</v>
      </c>
      <c r="C1154" s="2">
        <v>26</v>
      </c>
      <c r="D1154" s="2" t="s">
        <v>12</v>
      </c>
      <c r="E1154" s="2" t="s">
        <v>74</v>
      </c>
      <c r="F1154" s="2" t="s">
        <v>49</v>
      </c>
      <c r="G1154" s="2" t="s">
        <v>15</v>
      </c>
      <c r="H1154" s="2">
        <v>6624.73</v>
      </c>
      <c r="I1154" s="3">
        <v>44960</v>
      </c>
      <c r="J1154" s="2" t="s">
        <v>16</v>
      </c>
    </row>
    <row r="1155" spans="1:10" ht="14.25" customHeight="1" x14ac:dyDescent="0.35">
      <c r="A1155" s="2" t="s">
        <v>2340</v>
      </c>
      <c r="B1155" s="2" t="s">
        <v>2341</v>
      </c>
      <c r="C1155" s="2">
        <v>46</v>
      </c>
      <c r="D1155" s="2" t="s">
        <v>12</v>
      </c>
      <c r="E1155" s="2" t="s">
        <v>93</v>
      </c>
      <c r="F1155" s="2" t="s">
        <v>19</v>
      </c>
      <c r="G1155" s="2" t="s">
        <v>30</v>
      </c>
      <c r="H1155" s="2">
        <v>1426.22</v>
      </c>
      <c r="I1155" s="3">
        <v>45397</v>
      </c>
      <c r="J1155" s="2" t="s">
        <v>21</v>
      </c>
    </row>
    <row r="1156" spans="1:10" ht="14.25" customHeight="1" x14ac:dyDescent="0.35">
      <c r="A1156" s="2" t="s">
        <v>2342</v>
      </c>
      <c r="B1156" s="2" t="s">
        <v>2343</v>
      </c>
      <c r="C1156" s="2">
        <v>31</v>
      </c>
      <c r="D1156" s="2" t="s">
        <v>39</v>
      </c>
      <c r="E1156" s="2" t="s">
        <v>29</v>
      </c>
      <c r="F1156" s="2" t="s">
        <v>49</v>
      </c>
      <c r="G1156" s="2" t="s">
        <v>36</v>
      </c>
      <c r="H1156" s="2">
        <v>6412.01</v>
      </c>
      <c r="I1156" s="3">
        <v>45320</v>
      </c>
      <c r="J1156" s="2" t="s">
        <v>16</v>
      </c>
    </row>
    <row r="1157" spans="1:10" ht="14.25" customHeight="1" x14ac:dyDescent="0.35">
      <c r="A1157" s="2" t="s">
        <v>2344</v>
      </c>
      <c r="B1157" s="2" t="s">
        <v>2345</v>
      </c>
      <c r="C1157" s="2">
        <v>57</v>
      </c>
      <c r="D1157" s="2" t="s">
        <v>39</v>
      </c>
      <c r="E1157" s="2" t="s">
        <v>24</v>
      </c>
      <c r="F1157" s="2" t="s">
        <v>49</v>
      </c>
      <c r="G1157" s="2" t="s">
        <v>36</v>
      </c>
      <c r="H1157" s="2">
        <v>6197.74</v>
      </c>
      <c r="I1157" s="3">
        <v>45421</v>
      </c>
      <c r="J1157" s="2" t="s">
        <v>16</v>
      </c>
    </row>
    <row r="1158" spans="1:10" ht="14.25" customHeight="1" x14ac:dyDescent="0.35">
      <c r="A1158" s="2" t="s">
        <v>2346</v>
      </c>
      <c r="B1158" s="2" t="s">
        <v>2347</v>
      </c>
      <c r="C1158" s="2">
        <v>58</v>
      </c>
      <c r="D1158" s="2" t="s">
        <v>12</v>
      </c>
      <c r="E1158" s="2" t="s">
        <v>64</v>
      </c>
      <c r="F1158" s="2" t="s">
        <v>49</v>
      </c>
      <c r="G1158" s="2" t="s">
        <v>15</v>
      </c>
      <c r="H1158" s="2">
        <v>21551.16</v>
      </c>
      <c r="I1158" s="3">
        <v>45439</v>
      </c>
      <c r="J1158" s="2" t="s">
        <v>16</v>
      </c>
    </row>
    <row r="1159" spans="1:10" ht="14.25" customHeight="1" x14ac:dyDescent="0.35">
      <c r="A1159" s="2" t="s">
        <v>2348</v>
      </c>
      <c r="B1159" s="2" t="s">
        <v>2349</v>
      </c>
      <c r="C1159" s="2">
        <v>39</v>
      </c>
      <c r="D1159" s="2" t="s">
        <v>39</v>
      </c>
      <c r="E1159" s="2" t="s">
        <v>42</v>
      </c>
      <c r="F1159" s="2" t="s">
        <v>49</v>
      </c>
      <c r="G1159" s="2" t="s">
        <v>30</v>
      </c>
      <c r="H1159" s="2">
        <v>3512.76</v>
      </c>
      <c r="I1159" s="3">
        <v>45248</v>
      </c>
      <c r="J1159" s="2" t="s">
        <v>16</v>
      </c>
    </row>
    <row r="1160" spans="1:10" ht="14.25" customHeight="1" x14ac:dyDescent="0.35">
      <c r="A1160" s="2" t="s">
        <v>2350</v>
      </c>
      <c r="B1160" s="2" t="s">
        <v>2351</v>
      </c>
      <c r="C1160" s="2">
        <v>28</v>
      </c>
      <c r="D1160" s="2" t="s">
        <v>39</v>
      </c>
      <c r="E1160" s="2" t="s">
        <v>24</v>
      </c>
      <c r="F1160" s="2" t="s">
        <v>55</v>
      </c>
      <c r="G1160" s="2" t="s">
        <v>20</v>
      </c>
      <c r="H1160" s="2">
        <v>8224.65</v>
      </c>
      <c r="I1160" s="3">
        <v>45041</v>
      </c>
      <c r="J1160" s="2" t="s">
        <v>16</v>
      </c>
    </row>
    <row r="1161" spans="1:10" ht="14.25" customHeight="1" x14ac:dyDescent="0.35">
      <c r="A1161" s="2" t="s">
        <v>2352</v>
      </c>
      <c r="B1161" s="2" t="s">
        <v>2353</v>
      </c>
      <c r="C1161" s="2">
        <v>40</v>
      </c>
      <c r="D1161" s="2" t="s">
        <v>39</v>
      </c>
      <c r="E1161" s="2" t="s">
        <v>93</v>
      </c>
      <c r="F1161" s="2" t="s">
        <v>35</v>
      </c>
      <c r="G1161" s="2" t="s">
        <v>20</v>
      </c>
      <c r="H1161" s="2">
        <v>13606.26</v>
      </c>
      <c r="I1161" s="3">
        <v>45140</v>
      </c>
      <c r="J1161" s="2" t="s">
        <v>16</v>
      </c>
    </row>
    <row r="1162" spans="1:10" ht="14.25" customHeight="1" x14ac:dyDescent="0.35">
      <c r="A1162" s="2" t="s">
        <v>2354</v>
      </c>
      <c r="B1162" s="2" t="s">
        <v>2355</v>
      </c>
      <c r="C1162" s="2">
        <v>18</v>
      </c>
      <c r="D1162" s="2" t="s">
        <v>39</v>
      </c>
      <c r="E1162" s="2" t="s">
        <v>93</v>
      </c>
      <c r="F1162" s="2" t="s">
        <v>25</v>
      </c>
      <c r="G1162" s="2" t="s">
        <v>30</v>
      </c>
      <c r="H1162" s="2">
        <v>9061.2999999999993</v>
      </c>
      <c r="I1162" s="3">
        <v>45071</v>
      </c>
      <c r="J1162" s="2" t="s">
        <v>16</v>
      </c>
    </row>
    <row r="1163" spans="1:10" ht="14.25" customHeight="1" x14ac:dyDescent="0.35">
      <c r="A1163" s="2" t="s">
        <v>2356</v>
      </c>
      <c r="B1163" s="2" t="s">
        <v>2357</v>
      </c>
      <c r="C1163" s="2">
        <v>63</v>
      </c>
      <c r="D1163" s="2" t="s">
        <v>39</v>
      </c>
      <c r="E1163" s="2" t="s">
        <v>64</v>
      </c>
      <c r="F1163" s="2" t="s">
        <v>55</v>
      </c>
      <c r="G1163" s="2" t="s">
        <v>36</v>
      </c>
      <c r="H1163" s="2">
        <v>30805.9</v>
      </c>
      <c r="I1163" s="3">
        <v>45485</v>
      </c>
      <c r="J1163" s="2" t="s">
        <v>16</v>
      </c>
    </row>
    <row r="1164" spans="1:10" ht="14.25" customHeight="1" x14ac:dyDescent="0.35">
      <c r="A1164" s="2" t="s">
        <v>2358</v>
      </c>
      <c r="B1164" s="2" t="s">
        <v>2359</v>
      </c>
      <c r="C1164" s="2">
        <v>54</v>
      </c>
      <c r="D1164" s="2" t="s">
        <v>39</v>
      </c>
      <c r="E1164" s="2" t="s">
        <v>74</v>
      </c>
      <c r="F1164" s="2" t="s">
        <v>14</v>
      </c>
      <c r="G1164" s="2" t="s">
        <v>30</v>
      </c>
      <c r="H1164" s="2">
        <v>9220.01</v>
      </c>
      <c r="I1164" s="3">
        <v>45104</v>
      </c>
      <c r="J1164" s="2" t="s">
        <v>16</v>
      </c>
    </row>
    <row r="1165" spans="1:10" ht="14.25" customHeight="1" x14ac:dyDescent="0.35">
      <c r="A1165" s="2" t="s">
        <v>2360</v>
      </c>
      <c r="B1165" s="2" t="s">
        <v>2361</v>
      </c>
      <c r="C1165" s="2">
        <v>38</v>
      </c>
      <c r="D1165" s="2" t="s">
        <v>12</v>
      </c>
      <c r="E1165" s="2" t="s">
        <v>29</v>
      </c>
      <c r="F1165" s="2" t="s">
        <v>14</v>
      </c>
      <c r="G1165" s="2" t="s">
        <v>36</v>
      </c>
      <c r="H1165" s="2">
        <v>23213.82</v>
      </c>
      <c r="I1165" s="3">
        <v>45651</v>
      </c>
      <c r="J1165" s="2" t="s">
        <v>16</v>
      </c>
    </row>
    <row r="1166" spans="1:10" ht="14.25" customHeight="1" x14ac:dyDescent="0.35">
      <c r="A1166" s="2" t="s">
        <v>2362</v>
      </c>
      <c r="B1166" s="2" t="s">
        <v>2363</v>
      </c>
      <c r="C1166" s="2">
        <v>43</v>
      </c>
      <c r="D1166" s="2" t="s">
        <v>39</v>
      </c>
      <c r="E1166" s="2" t="s">
        <v>64</v>
      </c>
      <c r="F1166" s="2" t="s">
        <v>35</v>
      </c>
      <c r="G1166" s="2" t="s">
        <v>36</v>
      </c>
      <c r="H1166" s="2">
        <v>2811.12</v>
      </c>
      <c r="I1166" s="3">
        <v>45286</v>
      </c>
      <c r="J1166" s="2" t="s">
        <v>16</v>
      </c>
    </row>
    <row r="1167" spans="1:10" ht="14.25" customHeight="1" x14ac:dyDescent="0.35">
      <c r="A1167" s="2" t="s">
        <v>2364</v>
      </c>
      <c r="B1167" s="2" t="s">
        <v>2365</v>
      </c>
      <c r="C1167" s="2">
        <v>63</v>
      </c>
      <c r="D1167" s="2" t="s">
        <v>39</v>
      </c>
      <c r="E1167" s="2" t="s">
        <v>24</v>
      </c>
      <c r="F1167" s="2" t="s">
        <v>25</v>
      </c>
      <c r="G1167" s="2" t="s">
        <v>20</v>
      </c>
      <c r="H1167" s="2">
        <v>8226.93</v>
      </c>
      <c r="I1167" s="3">
        <v>45211</v>
      </c>
      <c r="J1167" s="2" t="s">
        <v>16</v>
      </c>
    </row>
    <row r="1168" spans="1:10" ht="14.25" customHeight="1" x14ac:dyDescent="0.35">
      <c r="A1168" s="2" t="s">
        <v>2366</v>
      </c>
      <c r="B1168" s="2" t="s">
        <v>2367</v>
      </c>
      <c r="C1168" s="2">
        <v>53</v>
      </c>
      <c r="D1168" s="2" t="s">
        <v>12</v>
      </c>
      <c r="E1168" s="2" t="s">
        <v>24</v>
      </c>
      <c r="F1168" s="2" t="s">
        <v>25</v>
      </c>
      <c r="G1168" s="2" t="s">
        <v>15</v>
      </c>
      <c r="H1168" s="2">
        <v>7837.42</v>
      </c>
      <c r="I1168" s="3">
        <v>45171</v>
      </c>
      <c r="J1168" s="2" t="s">
        <v>16</v>
      </c>
    </row>
    <row r="1169" spans="1:10" ht="14.25" customHeight="1" x14ac:dyDescent="0.35">
      <c r="A1169" s="2" t="s">
        <v>2368</v>
      </c>
      <c r="B1169" s="2" t="s">
        <v>2369</v>
      </c>
      <c r="C1169" s="2">
        <v>40</v>
      </c>
      <c r="D1169" s="2" t="s">
        <v>12</v>
      </c>
      <c r="E1169" s="2" t="s">
        <v>64</v>
      </c>
      <c r="F1169" s="2" t="s">
        <v>25</v>
      </c>
      <c r="G1169" s="2" t="s">
        <v>26</v>
      </c>
      <c r="H1169" s="2">
        <v>45518.29</v>
      </c>
      <c r="I1169" s="3">
        <v>45132</v>
      </c>
      <c r="J1169" s="2" t="s">
        <v>16</v>
      </c>
    </row>
    <row r="1170" spans="1:10" ht="14.25" customHeight="1" x14ac:dyDescent="0.35">
      <c r="A1170" s="2" t="s">
        <v>2370</v>
      </c>
      <c r="B1170" s="2" t="s">
        <v>2371</v>
      </c>
      <c r="C1170" s="2">
        <v>18</v>
      </c>
      <c r="D1170" s="2" t="s">
        <v>12</v>
      </c>
      <c r="E1170" s="2" t="s">
        <v>93</v>
      </c>
      <c r="F1170" s="2" t="s">
        <v>49</v>
      </c>
      <c r="G1170" s="2" t="s">
        <v>30</v>
      </c>
      <c r="H1170" s="2">
        <v>2287.92</v>
      </c>
      <c r="I1170" s="3">
        <v>45510</v>
      </c>
      <c r="J1170" s="2" t="s">
        <v>16</v>
      </c>
    </row>
    <row r="1171" spans="1:10" ht="14.25" customHeight="1" x14ac:dyDescent="0.35">
      <c r="A1171" s="2" t="s">
        <v>2372</v>
      </c>
      <c r="B1171" s="2" t="s">
        <v>2373</v>
      </c>
      <c r="C1171" s="2">
        <v>57</v>
      </c>
      <c r="D1171" s="2" t="s">
        <v>12</v>
      </c>
      <c r="E1171" s="2" t="s">
        <v>42</v>
      </c>
      <c r="F1171" s="2" t="s">
        <v>55</v>
      </c>
      <c r="G1171" s="2" t="s">
        <v>36</v>
      </c>
      <c r="H1171" s="2">
        <v>1519.79</v>
      </c>
      <c r="I1171" s="3">
        <v>45268</v>
      </c>
      <c r="J1171" s="2" t="s">
        <v>16</v>
      </c>
    </row>
    <row r="1172" spans="1:10" ht="14.25" customHeight="1" x14ac:dyDescent="0.35">
      <c r="A1172" s="2" t="s">
        <v>2374</v>
      </c>
      <c r="B1172" s="2" t="s">
        <v>2375</v>
      </c>
      <c r="C1172" s="2">
        <v>32</v>
      </c>
      <c r="D1172" s="2" t="s">
        <v>39</v>
      </c>
      <c r="E1172" s="2" t="s">
        <v>13</v>
      </c>
      <c r="F1172" s="2" t="s">
        <v>14</v>
      </c>
      <c r="G1172" s="2" t="s">
        <v>30</v>
      </c>
      <c r="H1172" s="2">
        <v>9459.0499999999993</v>
      </c>
      <c r="I1172" s="3">
        <v>45653</v>
      </c>
      <c r="J1172" s="2" t="s">
        <v>16</v>
      </c>
    </row>
    <row r="1173" spans="1:10" ht="14.25" customHeight="1" x14ac:dyDescent="0.35">
      <c r="A1173" s="2" t="s">
        <v>2376</v>
      </c>
      <c r="B1173" s="2" t="s">
        <v>2377</v>
      </c>
      <c r="C1173" s="2">
        <v>38</v>
      </c>
      <c r="D1173" s="2" t="s">
        <v>39</v>
      </c>
      <c r="E1173" s="2" t="s">
        <v>29</v>
      </c>
      <c r="F1173" s="2" t="s">
        <v>55</v>
      </c>
      <c r="G1173" s="2" t="s">
        <v>15</v>
      </c>
      <c r="H1173" s="2">
        <v>2532.06</v>
      </c>
      <c r="I1173" s="3">
        <v>45286</v>
      </c>
      <c r="J1173" s="2" t="s">
        <v>16</v>
      </c>
    </row>
    <row r="1174" spans="1:10" ht="14.25" customHeight="1" x14ac:dyDescent="0.35">
      <c r="A1174" s="2" t="s">
        <v>2378</v>
      </c>
      <c r="B1174" s="2" t="s">
        <v>2379</v>
      </c>
      <c r="C1174" s="2">
        <v>64</v>
      </c>
      <c r="D1174" s="2" t="s">
        <v>39</v>
      </c>
      <c r="E1174" s="2" t="s">
        <v>24</v>
      </c>
      <c r="F1174" s="2" t="s">
        <v>55</v>
      </c>
      <c r="G1174" s="2" t="s">
        <v>15</v>
      </c>
      <c r="H1174" s="2">
        <v>10193.08</v>
      </c>
      <c r="I1174" s="3">
        <v>45425</v>
      </c>
      <c r="J1174" s="2" t="s">
        <v>16</v>
      </c>
    </row>
    <row r="1175" spans="1:10" ht="14.25" customHeight="1" x14ac:dyDescent="0.35">
      <c r="A1175" s="2" t="s">
        <v>2380</v>
      </c>
      <c r="B1175" s="2" t="s">
        <v>2381</v>
      </c>
      <c r="C1175" s="2">
        <v>26</v>
      </c>
      <c r="D1175" s="2" t="s">
        <v>39</v>
      </c>
      <c r="E1175" s="2" t="s">
        <v>24</v>
      </c>
      <c r="F1175" s="2" t="s">
        <v>55</v>
      </c>
      <c r="G1175" s="2" t="s">
        <v>26</v>
      </c>
      <c r="H1175" s="2">
        <v>35931.730000000003</v>
      </c>
      <c r="I1175" s="3">
        <v>45067</v>
      </c>
      <c r="J1175" s="2" t="s">
        <v>16</v>
      </c>
    </row>
    <row r="1176" spans="1:10" ht="14.25" customHeight="1" x14ac:dyDescent="0.35">
      <c r="A1176" s="2" t="s">
        <v>2382</v>
      </c>
      <c r="B1176" s="2" t="s">
        <v>2383</v>
      </c>
      <c r="C1176" s="2">
        <v>26</v>
      </c>
      <c r="D1176" s="2" t="s">
        <v>12</v>
      </c>
      <c r="E1176" s="2" t="s">
        <v>64</v>
      </c>
      <c r="F1176" s="2" t="s">
        <v>25</v>
      </c>
      <c r="G1176" s="2" t="s">
        <v>26</v>
      </c>
      <c r="H1176" s="2">
        <v>29281.86</v>
      </c>
      <c r="I1176" s="3">
        <v>45594</v>
      </c>
      <c r="J1176" s="2" t="s">
        <v>16</v>
      </c>
    </row>
    <row r="1177" spans="1:10" ht="14.25" customHeight="1" x14ac:dyDescent="0.35">
      <c r="A1177" s="2" t="s">
        <v>2384</v>
      </c>
      <c r="B1177" s="2" t="s">
        <v>2385</v>
      </c>
      <c r="C1177" s="2">
        <v>27</v>
      </c>
      <c r="D1177" s="2" t="s">
        <v>39</v>
      </c>
      <c r="E1177" s="2" t="s">
        <v>29</v>
      </c>
      <c r="F1177" s="2" t="s">
        <v>35</v>
      </c>
      <c r="G1177" s="2" t="s">
        <v>36</v>
      </c>
      <c r="H1177" s="2">
        <v>2627.98</v>
      </c>
      <c r="I1177" s="3">
        <v>45148</v>
      </c>
      <c r="J1177" s="2" t="s">
        <v>21</v>
      </c>
    </row>
    <row r="1178" spans="1:10" ht="14.25" customHeight="1" x14ac:dyDescent="0.35">
      <c r="A1178" s="2" t="s">
        <v>2386</v>
      </c>
      <c r="B1178" s="2" t="s">
        <v>2387</v>
      </c>
      <c r="C1178" s="2">
        <v>43</v>
      </c>
      <c r="D1178" s="2" t="s">
        <v>39</v>
      </c>
      <c r="E1178" s="2" t="s">
        <v>64</v>
      </c>
      <c r="F1178" s="2" t="s">
        <v>35</v>
      </c>
      <c r="G1178" s="2" t="s">
        <v>26</v>
      </c>
      <c r="H1178" s="2">
        <v>1874.1</v>
      </c>
      <c r="I1178" s="3">
        <v>45315</v>
      </c>
      <c r="J1178" s="2" t="s">
        <v>16</v>
      </c>
    </row>
    <row r="1179" spans="1:10" ht="14.25" customHeight="1" x14ac:dyDescent="0.35">
      <c r="A1179" s="2" t="s">
        <v>2388</v>
      </c>
      <c r="B1179" s="2" t="s">
        <v>2389</v>
      </c>
      <c r="C1179" s="2">
        <v>58</v>
      </c>
      <c r="D1179" s="2" t="s">
        <v>12</v>
      </c>
      <c r="E1179" s="2" t="s">
        <v>74</v>
      </c>
      <c r="F1179" s="2" t="s">
        <v>25</v>
      </c>
      <c r="G1179" s="2" t="s">
        <v>36</v>
      </c>
      <c r="H1179" s="2">
        <v>8226.6200000000008</v>
      </c>
      <c r="I1179" s="3">
        <v>45256</v>
      </c>
      <c r="J1179" s="2" t="s">
        <v>16</v>
      </c>
    </row>
    <row r="1180" spans="1:10" ht="14.25" customHeight="1" x14ac:dyDescent="0.35">
      <c r="A1180" s="2" t="s">
        <v>2390</v>
      </c>
      <c r="B1180" s="2" t="s">
        <v>2391</v>
      </c>
      <c r="C1180" s="2">
        <v>52</v>
      </c>
      <c r="D1180" s="2" t="s">
        <v>39</v>
      </c>
      <c r="E1180" s="2" t="s">
        <v>29</v>
      </c>
      <c r="F1180" s="2" t="s">
        <v>14</v>
      </c>
      <c r="G1180" s="2" t="s">
        <v>20</v>
      </c>
      <c r="H1180" s="2">
        <v>8837.69</v>
      </c>
      <c r="I1180" s="3">
        <v>45319</v>
      </c>
      <c r="J1180" s="2" t="s">
        <v>16</v>
      </c>
    </row>
    <row r="1181" spans="1:10" ht="14.25" customHeight="1" x14ac:dyDescent="0.35">
      <c r="A1181" s="2" t="s">
        <v>2392</v>
      </c>
      <c r="B1181" s="2" t="s">
        <v>2393</v>
      </c>
      <c r="C1181" s="2">
        <v>42</v>
      </c>
      <c r="D1181" s="2" t="s">
        <v>39</v>
      </c>
      <c r="E1181" s="2" t="s">
        <v>74</v>
      </c>
      <c r="F1181" s="2" t="s">
        <v>14</v>
      </c>
      <c r="G1181" s="2" t="s">
        <v>36</v>
      </c>
      <c r="H1181" s="2">
        <v>10854.5</v>
      </c>
      <c r="I1181" s="3">
        <v>45580</v>
      </c>
      <c r="J1181" s="2" t="s">
        <v>16</v>
      </c>
    </row>
    <row r="1182" spans="1:10" ht="14.25" customHeight="1" x14ac:dyDescent="0.35">
      <c r="A1182" s="2" t="s">
        <v>2394</v>
      </c>
      <c r="B1182" s="2" t="s">
        <v>2395</v>
      </c>
      <c r="C1182" s="2">
        <v>43</v>
      </c>
      <c r="D1182" s="2" t="s">
        <v>39</v>
      </c>
      <c r="E1182" s="2" t="s">
        <v>24</v>
      </c>
      <c r="F1182" s="2" t="s">
        <v>14</v>
      </c>
      <c r="G1182" s="2" t="s">
        <v>26</v>
      </c>
      <c r="H1182" s="2">
        <v>13528.24</v>
      </c>
      <c r="I1182" s="3">
        <v>45284</v>
      </c>
      <c r="J1182" s="2" t="s">
        <v>16</v>
      </c>
    </row>
    <row r="1183" spans="1:10" ht="14.25" customHeight="1" x14ac:dyDescent="0.35">
      <c r="A1183" s="2" t="s">
        <v>2396</v>
      </c>
      <c r="B1183" s="2" t="s">
        <v>2397</v>
      </c>
      <c r="C1183" s="2">
        <v>28</v>
      </c>
      <c r="D1183" s="2" t="s">
        <v>39</v>
      </c>
      <c r="E1183" s="2" t="s">
        <v>93</v>
      </c>
      <c r="F1183" s="2" t="s">
        <v>35</v>
      </c>
      <c r="G1183" s="2" t="s">
        <v>30</v>
      </c>
      <c r="H1183" s="2">
        <v>9186.8700000000008</v>
      </c>
      <c r="I1183" s="3">
        <v>45320</v>
      </c>
      <c r="J1183" s="2" t="s">
        <v>16</v>
      </c>
    </row>
    <row r="1184" spans="1:10" ht="14.25" customHeight="1" x14ac:dyDescent="0.35">
      <c r="A1184" s="2" t="s">
        <v>2398</v>
      </c>
      <c r="B1184" s="2" t="s">
        <v>2399</v>
      </c>
      <c r="C1184" s="2">
        <v>55</v>
      </c>
      <c r="D1184" s="2" t="s">
        <v>12</v>
      </c>
      <c r="E1184" s="2" t="s">
        <v>74</v>
      </c>
      <c r="F1184" s="2" t="s">
        <v>35</v>
      </c>
      <c r="G1184" s="2" t="s">
        <v>26</v>
      </c>
      <c r="H1184" s="2">
        <v>1185.05</v>
      </c>
      <c r="I1184" s="3">
        <v>45513</v>
      </c>
      <c r="J1184" s="2" t="s">
        <v>16</v>
      </c>
    </row>
    <row r="1185" spans="1:10" ht="14.25" customHeight="1" x14ac:dyDescent="0.35">
      <c r="A1185" s="2" t="s">
        <v>2400</v>
      </c>
      <c r="B1185" s="2" t="s">
        <v>2401</v>
      </c>
      <c r="C1185" s="2">
        <v>19</v>
      </c>
      <c r="D1185" s="2" t="s">
        <v>12</v>
      </c>
      <c r="E1185" s="2" t="s">
        <v>29</v>
      </c>
      <c r="F1185" s="2" t="s">
        <v>55</v>
      </c>
      <c r="G1185" s="2" t="s">
        <v>15</v>
      </c>
      <c r="H1185" s="2">
        <v>15614</v>
      </c>
      <c r="I1185" s="3">
        <v>44966</v>
      </c>
      <c r="J1185" s="2" t="s">
        <v>16</v>
      </c>
    </row>
    <row r="1186" spans="1:10" ht="14.25" customHeight="1" x14ac:dyDescent="0.35">
      <c r="A1186" s="2" t="s">
        <v>2402</v>
      </c>
      <c r="B1186" s="2" t="s">
        <v>2403</v>
      </c>
      <c r="C1186" s="2">
        <v>24</v>
      </c>
      <c r="D1186" s="2" t="s">
        <v>12</v>
      </c>
      <c r="E1186" s="2" t="s">
        <v>52</v>
      </c>
      <c r="F1186" s="2" t="s">
        <v>25</v>
      </c>
      <c r="G1186" s="2" t="s">
        <v>26</v>
      </c>
      <c r="H1186" s="2">
        <v>828.57</v>
      </c>
      <c r="I1186" s="3">
        <v>45199</v>
      </c>
      <c r="J1186" s="2" t="s">
        <v>16</v>
      </c>
    </row>
    <row r="1187" spans="1:10" ht="14.25" customHeight="1" x14ac:dyDescent="0.35">
      <c r="A1187" s="2" t="s">
        <v>2404</v>
      </c>
      <c r="B1187" s="2" t="s">
        <v>2405</v>
      </c>
      <c r="C1187" s="2">
        <v>35</v>
      </c>
      <c r="D1187" s="2" t="s">
        <v>12</v>
      </c>
      <c r="E1187" s="2" t="s">
        <v>29</v>
      </c>
      <c r="F1187" s="2" t="s">
        <v>49</v>
      </c>
      <c r="G1187" s="2" t="s">
        <v>20</v>
      </c>
      <c r="H1187" s="2">
        <v>201.95</v>
      </c>
      <c r="I1187" s="3">
        <v>45346</v>
      </c>
      <c r="J1187" s="2" t="s">
        <v>21</v>
      </c>
    </row>
    <row r="1188" spans="1:10" ht="14.25" customHeight="1" x14ac:dyDescent="0.35">
      <c r="A1188" s="2" t="s">
        <v>2406</v>
      </c>
      <c r="B1188" s="2" t="s">
        <v>2407</v>
      </c>
      <c r="C1188" s="2">
        <v>44</v>
      </c>
      <c r="D1188" s="2" t="s">
        <v>12</v>
      </c>
      <c r="E1188" s="2" t="s">
        <v>64</v>
      </c>
      <c r="F1188" s="2" t="s">
        <v>55</v>
      </c>
      <c r="G1188" s="2" t="s">
        <v>36</v>
      </c>
      <c r="H1188" s="2">
        <v>14681.91</v>
      </c>
      <c r="I1188" s="3">
        <v>44996</v>
      </c>
      <c r="J1188" s="2" t="s">
        <v>16</v>
      </c>
    </row>
    <row r="1189" spans="1:10" ht="14.25" customHeight="1" x14ac:dyDescent="0.35">
      <c r="A1189" s="2" t="s">
        <v>2408</v>
      </c>
      <c r="B1189" s="2" t="s">
        <v>2409</v>
      </c>
      <c r="C1189" s="2">
        <v>51</v>
      </c>
      <c r="D1189" s="2" t="s">
        <v>39</v>
      </c>
      <c r="E1189" s="2" t="s">
        <v>74</v>
      </c>
      <c r="F1189" s="2" t="s">
        <v>19</v>
      </c>
      <c r="G1189" s="2" t="s">
        <v>15</v>
      </c>
      <c r="H1189" s="2">
        <v>7948.64</v>
      </c>
      <c r="I1189" s="3">
        <v>45549</v>
      </c>
      <c r="J1189" s="2" t="s">
        <v>16</v>
      </c>
    </row>
    <row r="1190" spans="1:10" ht="14.25" customHeight="1" x14ac:dyDescent="0.35">
      <c r="A1190" s="2" t="s">
        <v>2410</v>
      </c>
      <c r="B1190" s="2" t="s">
        <v>2411</v>
      </c>
      <c r="C1190" s="2">
        <v>44</v>
      </c>
      <c r="D1190" s="2" t="s">
        <v>39</v>
      </c>
      <c r="E1190" s="2" t="s">
        <v>42</v>
      </c>
      <c r="F1190" s="2" t="s">
        <v>35</v>
      </c>
      <c r="G1190" s="2" t="s">
        <v>36</v>
      </c>
      <c r="H1190" s="2">
        <v>11992.89</v>
      </c>
      <c r="I1190" s="3">
        <v>45384</v>
      </c>
      <c r="J1190" s="2" t="s">
        <v>16</v>
      </c>
    </row>
    <row r="1191" spans="1:10" ht="14.25" customHeight="1" x14ac:dyDescent="0.35">
      <c r="A1191" s="2" t="s">
        <v>2412</v>
      </c>
      <c r="B1191" s="2" t="s">
        <v>2413</v>
      </c>
      <c r="C1191" s="2">
        <v>34</v>
      </c>
      <c r="D1191" s="2" t="s">
        <v>12</v>
      </c>
      <c r="E1191" s="2" t="s">
        <v>52</v>
      </c>
      <c r="F1191" s="2" t="s">
        <v>55</v>
      </c>
      <c r="G1191" s="2" t="s">
        <v>36</v>
      </c>
      <c r="H1191" s="2">
        <v>4824.7700000000004</v>
      </c>
      <c r="I1191" s="3">
        <v>45160</v>
      </c>
      <c r="J1191" s="2" t="s">
        <v>69</v>
      </c>
    </row>
    <row r="1192" spans="1:10" ht="14.25" customHeight="1" x14ac:dyDescent="0.35">
      <c r="A1192" s="2" t="s">
        <v>2414</v>
      </c>
      <c r="B1192" s="2" t="s">
        <v>2415</v>
      </c>
      <c r="C1192" s="2">
        <v>60</v>
      </c>
      <c r="D1192" s="2" t="s">
        <v>12</v>
      </c>
      <c r="E1192" s="2" t="s">
        <v>93</v>
      </c>
      <c r="F1192" s="2" t="s">
        <v>25</v>
      </c>
      <c r="G1192" s="2" t="s">
        <v>26</v>
      </c>
      <c r="H1192" s="2">
        <v>111.54</v>
      </c>
      <c r="I1192" s="3">
        <v>45123</v>
      </c>
      <c r="J1192" s="2" t="s">
        <v>16</v>
      </c>
    </row>
    <row r="1193" spans="1:10" ht="14.25" customHeight="1" x14ac:dyDescent="0.35">
      <c r="A1193" s="2" t="s">
        <v>2416</v>
      </c>
      <c r="B1193" s="2" t="s">
        <v>2417</v>
      </c>
      <c r="C1193" s="2">
        <v>61</v>
      </c>
      <c r="D1193" s="2" t="s">
        <v>12</v>
      </c>
      <c r="E1193" s="2" t="s">
        <v>13</v>
      </c>
      <c r="F1193" s="2" t="s">
        <v>19</v>
      </c>
      <c r="G1193" s="2" t="s">
        <v>30</v>
      </c>
      <c r="H1193" s="2">
        <v>4019.94</v>
      </c>
      <c r="I1193" s="3">
        <v>45637</v>
      </c>
      <c r="J1193" s="2" t="s">
        <v>16</v>
      </c>
    </row>
    <row r="1194" spans="1:10" ht="14.25" customHeight="1" x14ac:dyDescent="0.35">
      <c r="A1194" s="2" t="s">
        <v>2418</v>
      </c>
      <c r="B1194" s="2" t="s">
        <v>2419</v>
      </c>
      <c r="C1194" s="2">
        <v>41</v>
      </c>
      <c r="D1194" s="2" t="s">
        <v>39</v>
      </c>
      <c r="E1194" s="2" t="s">
        <v>64</v>
      </c>
      <c r="F1194" s="2" t="s">
        <v>55</v>
      </c>
      <c r="G1194" s="2" t="s">
        <v>15</v>
      </c>
      <c r="H1194" s="2">
        <v>9368.3799999999992</v>
      </c>
      <c r="I1194" s="3">
        <v>45435</v>
      </c>
      <c r="J1194" s="2" t="s">
        <v>16</v>
      </c>
    </row>
    <row r="1195" spans="1:10" ht="14.25" customHeight="1" x14ac:dyDescent="0.35">
      <c r="A1195" s="2" t="s">
        <v>2420</v>
      </c>
      <c r="B1195" s="2" t="s">
        <v>2421</v>
      </c>
      <c r="C1195" s="2">
        <v>42</v>
      </c>
      <c r="D1195" s="2" t="s">
        <v>12</v>
      </c>
      <c r="E1195" s="2" t="s">
        <v>64</v>
      </c>
      <c r="F1195" s="2" t="s">
        <v>25</v>
      </c>
      <c r="G1195" s="2" t="s">
        <v>20</v>
      </c>
      <c r="H1195" s="2">
        <v>2558</v>
      </c>
      <c r="I1195" s="3">
        <v>45462</v>
      </c>
      <c r="J1195" s="2" t="s">
        <v>16</v>
      </c>
    </row>
    <row r="1196" spans="1:10" ht="14.25" customHeight="1" x14ac:dyDescent="0.35">
      <c r="A1196" s="2" t="s">
        <v>2422</v>
      </c>
      <c r="B1196" s="2" t="s">
        <v>2423</v>
      </c>
      <c r="C1196" s="2">
        <v>24</v>
      </c>
      <c r="D1196" s="2" t="s">
        <v>39</v>
      </c>
      <c r="E1196" s="2" t="s">
        <v>42</v>
      </c>
      <c r="F1196" s="2" t="s">
        <v>25</v>
      </c>
      <c r="G1196" s="2" t="s">
        <v>20</v>
      </c>
      <c r="H1196" s="2">
        <v>11641.25</v>
      </c>
      <c r="I1196" s="3">
        <v>45073</v>
      </c>
      <c r="J1196" s="2" t="s">
        <v>16</v>
      </c>
    </row>
    <row r="1197" spans="1:10" ht="14.25" customHeight="1" x14ac:dyDescent="0.35">
      <c r="A1197" s="2" t="s">
        <v>2424</v>
      </c>
      <c r="B1197" s="2" t="s">
        <v>2425</v>
      </c>
      <c r="C1197" s="2">
        <v>23</v>
      </c>
      <c r="D1197" s="2" t="s">
        <v>39</v>
      </c>
      <c r="E1197" s="2" t="s">
        <v>13</v>
      </c>
      <c r="F1197" s="2" t="s">
        <v>35</v>
      </c>
      <c r="G1197" s="2" t="s">
        <v>30</v>
      </c>
      <c r="H1197" s="2">
        <v>15818.28</v>
      </c>
      <c r="I1197" s="3">
        <v>45500</v>
      </c>
      <c r="J1197" s="2" t="s">
        <v>16</v>
      </c>
    </row>
    <row r="1198" spans="1:10" ht="14.25" customHeight="1" x14ac:dyDescent="0.35">
      <c r="A1198" s="2" t="s">
        <v>2426</v>
      </c>
      <c r="B1198" s="2" t="s">
        <v>2427</v>
      </c>
      <c r="C1198" s="2">
        <v>41</v>
      </c>
      <c r="D1198" s="2" t="s">
        <v>39</v>
      </c>
      <c r="E1198" s="2" t="s">
        <v>24</v>
      </c>
      <c r="F1198" s="2" t="s">
        <v>49</v>
      </c>
      <c r="G1198" s="2" t="s">
        <v>30</v>
      </c>
      <c r="H1198" s="2">
        <v>6056.25</v>
      </c>
      <c r="I1198" s="3">
        <v>45385</v>
      </c>
      <c r="J1198" s="2" t="s">
        <v>69</v>
      </c>
    </row>
    <row r="1199" spans="1:10" ht="14.25" customHeight="1" x14ac:dyDescent="0.35">
      <c r="A1199" s="2" t="s">
        <v>2428</v>
      </c>
      <c r="B1199" s="2" t="s">
        <v>2429</v>
      </c>
      <c r="C1199" s="2">
        <v>50</v>
      </c>
      <c r="D1199" s="2" t="s">
        <v>39</v>
      </c>
      <c r="E1199" s="2" t="s">
        <v>13</v>
      </c>
      <c r="F1199" s="2" t="s">
        <v>55</v>
      </c>
      <c r="G1199" s="2" t="s">
        <v>26</v>
      </c>
      <c r="H1199" s="2">
        <v>20852.29</v>
      </c>
      <c r="I1199" s="3">
        <v>44993</v>
      </c>
      <c r="J1199" s="2" t="s">
        <v>16</v>
      </c>
    </row>
    <row r="1200" spans="1:10" ht="14.25" customHeight="1" x14ac:dyDescent="0.35">
      <c r="A1200" s="2" t="s">
        <v>2430</v>
      </c>
      <c r="B1200" s="2" t="s">
        <v>2431</v>
      </c>
      <c r="C1200" s="2">
        <v>46</v>
      </c>
      <c r="D1200" s="2" t="s">
        <v>12</v>
      </c>
      <c r="E1200" s="2" t="s">
        <v>93</v>
      </c>
      <c r="F1200" s="2" t="s">
        <v>25</v>
      </c>
      <c r="G1200" s="2" t="s">
        <v>20</v>
      </c>
      <c r="H1200" s="2">
        <v>19297.57</v>
      </c>
      <c r="I1200" s="3">
        <v>44956</v>
      </c>
      <c r="J1200" s="2" t="s">
        <v>16</v>
      </c>
    </row>
    <row r="1201" spans="1:10" ht="14.25" customHeight="1" x14ac:dyDescent="0.35">
      <c r="A1201" s="2" t="s">
        <v>2432</v>
      </c>
      <c r="B1201" s="2" t="s">
        <v>2433</v>
      </c>
      <c r="C1201" s="2">
        <v>60</v>
      </c>
      <c r="D1201" s="2" t="s">
        <v>39</v>
      </c>
      <c r="E1201" s="2" t="s">
        <v>93</v>
      </c>
      <c r="F1201" s="2" t="s">
        <v>14</v>
      </c>
      <c r="G1201" s="2" t="s">
        <v>15</v>
      </c>
      <c r="H1201" s="2">
        <v>21042.09</v>
      </c>
      <c r="I1201" s="3">
        <v>45033</v>
      </c>
      <c r="J1201" s="2" t="s">
        <v>16</v>
      </c>
    </row>
    <row r="1202" spans="1:10" ht="14.25" customHeight="1" x14ac:dyDescent="0.35">
      <c r="A1202" s="2" t="s">
        <v>2434</v>
      </c>
      <c r="B1202" s="2" t="s">
        <v>2435</v>
      </c>
      <c r="C1202" s="2">
        <v>39</v>
      </c>
      <c r="D1202" s="2" t="s">
        <v>39</v>
      </c>
      <c r="E1202" s="2" t="s">
        <v>52</v>
      </c>
      <c r="F1202" s="2" t="s">
        <v>25</v>
      </c>
      <c r="G1202" s="2" t="s">
        <v>30</v>
      </c>
      <c r="H1202" s="2">
        <v>10818.64</v>
      </c>
      <c r="I1202" s="3">
        <v>45604</v>
      </c>
      <c r="J1202" s="2" t="s">
        <v>21</v>
      </c>
    </row>
    <row r="1203" spans="1:10" ht="14.25" customHeight="1" x14ac:dyDescent="0.35">
      <c r="A1203" s="2" t="s">
        <v>2436</v>
      </c>
      <c r="B1203" s="2" t="s">
        <v>2437</v>
      </c>
      <c r="C1203" s="2">
        <v>43</v>
      </c>
      <c r="D1203" s="2" t="s">
        <v>12</v>
      </c>
      <c r="E1203" s="2" t="s">
        <v>24</v>
      </c>
      <c r="F1203" s="2" t="s">
        <v>49</v>
      </c>
      <c r="G1203" s="2" t="s">
        <v>30</v>
      </c>
      <c r="H1203" s="2">
        <v>3635.4</v>
      </c>
      <c r="I1203" s="3">
        <v>45316</v>
      </c>
      <c r="J1203" s="2" t="s">
        <v>16</v>
      </c>
    </row>
    <row r="1204" spans="1:10" ht="14.25" customHeight="1" x14ac:dyDescent="0.35">
      <c r="A1204" s="2" t="s">
        <v>2438</v>
      </c>
      <c r="B1204" s="2" t="s">
        <v>2439</v>
      </c>
      <c r="C1204" s="2">
        <v>45</v>
      </c>
      <c r="D1204" s="2" t="s">
        <v>39</v>
      </c>
      <c r="E1204" s="2" t="s">
        <v>64</v>
      </c>
      <c r="F1204" s="2" t="s">
        <v>25</v>
      </c>
      <c r="G1204" s="2" t="s">
        <v>30</v>
      </c>
      <c r="H1204" s="2">
        <v>6563.36</v>
      </c>
      <c r="I1204" s="3">
        <v>45332</v>
      </c>
      <c r="J1204" s="2" t="s">
        <v>16</v>
      </c>
    </row>
    <row r="1205" spans="1:10" ht="14.25" customHeight="1" x14ac:dyDescent="0.35">
      <c r="A1205" s="2" t="s">
        <v>2440</v>
      </c>
      <c r="B1205" s="2" t="s">
        <v>2441</v>
      </c>
      <c r="C1205" s="2">
        <v>38</v>
      </c>
      <c r="D1205" s="2" t="s">
        <v>39</v>
      </c>
      <c r="E1205" s="2" t="s">
        <v>74</v>
      </c>
      <c r="F1205" s="2" t="s">
        <v>35</v>
      </c>
      <c r="G1205" s="2" t="s">
        <v>15</v>
      </c>
      <c r="H1205" s="2">
        <v>12396.37</v>
      </c>
      <c r="I1205" s="3">
        <v>45047</v>
      </c>
      <c r="J1205" s="2" t="s">
        <v>16</v>
      </c>
    </row>
    <row r="1206" spans="1:10" ht="14.25" customHeight="1" x14ac:dyDescent="0.35">
      <c r="A1206" s="2" t="s">
        <v>2442</v>
      </c>
      <c r="B1206" s="2" t="s">
        <v>2443</v>
      </c>
      <c r="C1206" s="2">
        <v>24</v>
      </c>
      <c r="D1206" s="2" t="s">
        <v>39</v>
      </c>
      <c r="E1206" s="2" t="s">
        <v>93</v>
      </c>
      <c r="F1206" s="2" t="s">
        <v>55</v>
      </c>
      <c r="G1206" s="2" t="s">
        <v>20</v>
      </c>
      <c r="H1206" s="2">
        <v>2364.36</v>
      </c>
      <c r="I1206" s="3">
        <v>44937</v>
      </c>
      <c r="J1206" s="2" t="s">
        <v>16</v>
      </c>
    </row>
    <row r="1207" spans="1:10" ht="14.25" customHeight="1" x14ac:dyDescent="0.35">
      <c r="A1207" s="2" t="s">
        <v>2444</v>
      </c>
      <c r="B1207" s="2" t="s">
        <v>2445</v>
      </c>
      <c r="C1207" s="2">
        <v>34</v>
      </c>
      <c r="D1207" s="2" t="s">
        <v>12</v>
      </c>
      <c r="E1207" s="2" t="s">
        <v>42</v>
      </c>
      <c r="F1207" s="2" t="s">
        <v>35</v>
      </c>
      <c r="G1207" s="2" t="s">
        <v>15</v>
      </c>
      <c r="H1207" s="2">
        <v>13426.35</v>
      </c>
      <c r="I1207" s="3">
        <v>45510</v>
      </c>
      <c r="J1207" s="2" t="s">
        <v>16</v>
      </c>
    </row>
    <row r="1208" spans="1:10" ht="14.25" customHeight="1" x14ac:dyDescent="0.35">
      <c r="A1208" s="2" t="s">
        <v>2446</v>
      </c>
      <c r="B1208" s="2" t="s">
        <v>2447</v>
      </c>
      <c r="C1208" s="2">
        <v>37</v>
      </c>
      <c r="D1208" s="2" t="s">
        <v>39</v>
      </c>
      <c r="E1208" s="2" t="s">
        <v>42</v>
      </c>
      <c r="F1208" s="2" t="s">
        <v>55</v>
      </c>
      <c r="G1208" s="2" t="s">
        <v>15</v>
      </c>
      <c r="H1208" s="2">
        <v>7942.69</v>
      </c>
      <c r="I1208" s="3">
        <v>45273</v>
      </c>
      <c r="J1208" s="2" t="s">
        <v>16</v>
      </c>
    </row>
    <row r="1209" spans="1:10" ht="14.25" customHeight="1" x14ac:dyDescent="0.35">
      <c r="A1209" s="2" t="s">
        <v>2448</v>
      </c>
      <c r="B1209" s="2" t="s">
        <v>2449</v>
      </c>
      <c r="C1209" s="2">
        <v>58</v>
      </c>
      <c r="D1209" s="2" t="s">
        <v>39</v>
      </c>
      <c r="E1209" s="2" t="s">
        <v>42</v>
      </c>
      <c r="F1209" s="2" t="s">
        <v>19</v>
      </c>
      <c r="G1209" s="2" t="s">
        <v>26</v>
      </c>
      <c r="H1209" s="2">
        <v>1009.45</v>
      </c>
      <c r="I1209" s="3">
        <v>45179</v>
      </c>
      <c r="J1209" s="2" t="s">
        <v>16</v>
      </c>
    </row>
    <row r="1210" spans="1:10" ht="14.25" customHeight="1" x14ac:dyDescent="0.35">
      <c r="A1210" s="2" t="s">
        <v>2450</v>
      </c>
      <c r="B1210" s="2" t="s">
        <v>2451</v>
      </c>
      <c r="C1210" s="2">
        <v>37</v>
      </c>
      <c r="D1210" s="2" t="s">
        <v>12</v>
      </c>
      <c r="E1210" s="2" t="s">
        <v>29</v>
      </c>
      <c r="F1210" s="2" t="s">
        <v>55</v>
      </c>
      <c r="G1210" s="2" t="s">
        <v>30</v>
      </c>
      <c r="H1210" s="2">
        <v>8148.32</v>
      </c>
      <c r="I1210" s="3">
        <v>45045</v>
      </c>
      <c r="J1210" s="2" t="s">
        <v>16</v>
      </c>
    </row>
    <row r="1211" spans="1:10" ht="14.25" customHeight="1" x14ac:dyDescent="0.35">
      <c r="A1211" s="2" t="s">
        <v>2452</v>
      </c>
      <c r="B1211" s="2" t="s">
        <v>2453</v>
      </c>
      <c r="C1211" s="2">
        <v>39</v>
      </c>
      <c r="D1211" s="2" t="s">
        <v>12</v>
      </c>
      <c r="E1211" s="2" t="s">
        <v>24</v>
      </c>
      <c r="F1211" s="2" t="s">
        <v>19</v>
      </c>
      <c r="G1211" s="2" t="s">
        <v>20</v>
      </c>
      <c r="H1211" s="2">
        <v>691.1</v>
      </c>
      <c r="I1211" s="3">
        <v>45446</v>
      </c>
      <c r="J1211" s="2" t="s">
        <v>16</v>
      </c>
    </row>
    <row r="1212" spans="1:10" ht="14.25" customHeight="1" x14ac:dyDescent="0.35">
      <c r="A1212" s="2" t="s">
        <v>2454</v>
      </c>
      <c r="B1212" s="2" t="s">
        <v>2455</v>
      </c>
      <c r="C1212" s="2">
        <v>45</v>
      </c>
      <c r="D1212" s="2" t="s">
        <v>39</v>
      </c>
      <c r="E1212" s="2" t="s">
        <v>24</v>
      </c>
      <c r="F1212" s="2" t="s">
        <v>35</v>
      </c>
      <c r="G1212" s="2" t="s">
        <v>26</v>
      </c>
      <c r="H1212" s="2">
        <v>144.11000000000001</v>
      </c>
      <c r="I1212" s="3">
        <v>45141</v>
      </c>
      <c r="J1212" s="2" t="s">
        <v>16</v>
      </c>
    </row>
    <row r="1213" spans="1:10" ht="14.25" customHeight="1" x14ac:dyDescent="0.35">
      <c r="A1213" s="2" t="s">
        <v>2456</v>
      </c>
      <c r="B1213" s="2" t="s">
        <v>2457</v>
      </c>
      <c r="C1213" s="2">
        <v>57</v>
      </c>
      <c r="D1213" s="2" t="s">
        <v>39</v>
      </c>
      <c r="E1213" s="2" t="s">
        <v>93</v>
      </c>
      <c r="F1213" s="2" t="s">
        <v>14</v>
      </c>
      <c r="G1213" s="2" t="s">
        <v>26</v>
      </c>
      <c r="H1213" s="2">
        <v>22038.959999999999</v>
      </c>
      <c r="I1213" s="3">
        <v>45006</v>
      </c>
      <c r="J1213" s="2" t="s">
        <v>16</v>
      </c>
    </row>
    <row r="1214" spans="1:10" ht="14.25" customHeight="1" x14ac:dyDescent="0.35">
      <c r="A1214" s="2" t="s">
        <v>2458</v>
      </c>
      <c r="B1214" s="2" t="s">
        <v>2459</v>
      </c>
      <c r="C1214" s="2">
        <v>24</v>
      </c>
      <c r="D1214" s="2" t="s">
        <v>12</v>
      </c>
      <c r="E1214" s="2" t="s">
        <v>93</v>
      </c>
      <c r="F1214" s="2" t="s">
        <v>49</v>
      </c>
      <c r="G1214" s="2" t="s">
        <v>36</v>
      </c>
      <c r="H1214" s="2">
        <v>6731.8</v>
      </c>
      <c r="I1214" s="3">
        <v>45345</v>
      </c>
      <c r="J1214" s="2" t="s">
        <v>16</v>
      </c>
    </row>
    <row r="1215" spans="1:10" ht="14.25" customHeight="1" x14ac:dyDescent="0.35">
      <c r="A1215" s="2" t="s">
        <v>2460</v>
      </c>
      <c r="B1215" s="2" t="s">
        <v>2461</v>
      </c>
      <c r="C1215" s="2">
        <v>18</v>
      </c>
      <c r="D1215" s="2" t="s">
        <v>39</v>
      </c>
      <c r="E1215" s="2" t="s">
        <v>42</v>
      </c>
      <c r="F1215" s="2" t="s">
        <v>14</v>
      </c>
      <c r="G1215" s="2" t="s">
        <v>30</v>
      </c>
      <c r="H1215" s="2">
        <v>7837.06</v>
      </c>
      <c r="I1215" s="3">
        <v>45510</v>
      </c>
      <c r="J1215" s="2" t="s">
        <v>16</v>
      </c>
    </row>
    <row r="1216" spans="1:10" ht="14.25" customHeight="1" x14ac:dyDescent="0.35">
      <c r="A1216" s="2" t="s">
        <v>2462</v>
      </c>
      <c r="B1216" s="2" t="s">
        <v>2463</v>
      </c>
      <c r="C1216" s="2">
        <v>49</v>
      </c>
      <c r="D1216" s="2" t="s">
        <v>12</v>
      </c>
      <c r="E1216" s="2" t="s">
        <v>24</v>
      </c>
      <c r="F1216" s="2" t="s">
        <v>19</v>
      </c>
      <c r="G1216" s="2" t="s">
        <v>20</v>
      </c>
      <c r="H1216" s="2">
        <v>3284.18</v>
      </c>
      <c r="I1216" s="3">
        <v>45638</v>
      </c>
      <c r="J1216" s="2" t="s">
        <v>16</v>
      </c>
    </row>
    <row r="1217" spans="1:10" ht="14.25" customHeight="1" x14ac:dyDescent="0.35">
      <c r="A1217" s="2" t="s">
        <v>2464</v>
      </c>
      <c r="B1217" s="2" t="s">
        <v>2465</v>
      </c>
      <c r="C1217" s="2">
        <v>30</v>
      </c>
      <c r="D1217" s="2" t="s">
        <v>39</v>
      </c>
      <c r="E1217" s="2" t="s">
        <v>24</v>
      </c>
      <c r="F1217" s="2" t="s">
        <v>25</v>
      </c>
      <c r="G1217" s="2" t="s">
        <v>20</v>
      </c>
      <c r="H1217" s="2">
        <v>7825.13</v>
      </c>
      <c r="I1217" s="3">
        <v>45611</v>
      </c>
      <c r="J1217" s="2" t="s">
        <v>16</v>
      </c>
    </row>
    <row r="1218" spans="1:10" ht="14.25" customHeight="1" x14ac:dyDescent="0.35">
      <c r="A1218" s="2" t="s">
        <v>2466</v>
      </c>
      <c r="B1218" s="2" t="s">
        <v>2467</v>
      </c>
      <c r="C1218" s="2">
        <v>47</v>
      </c>
      <c r="D1218" s="2" t="s">
        <v>12</v>
      </c>
      <c r="E1218" s="2" t="s">
        <v>93</v>
      </c>
      <c r="F1218" s="2" t="s">
        <v>25</v>
      </c>
      <c r="G1218" s="2" t="s">
        <v>20</v>
      </c>
      <c r="H1218" s="2">
        <v>1849.67</v>
      </c>
      <c r="I1218" s="3">
        <v>45215</v>
      </c>
      <c r="J1218" s="2" t="s">
        <v>16</v>
      </c>
    </row>
    <row r="1219" spans="1:10" ht="14.25" customHeight="1" x14ac:dyDescent="0.35">
      <c r="A1219" s="2" t="s">
        <v>2468</v>
      </c>
      <c r="B1219" s="2" t="s">
        <v>2469</v>
      </c>
      <c r="C1219" s="2">
        <v>40</v>
      </c>
      <c r="D1219" s="2" t="s">
        <v>39</v>
      </c>
      <c r="E1219" s="2" t="s">
        <v>29</v>
      </c>
      <c r="F1219" s="2" t="s">
        <v>14</v>
      </c>
      <c r="G1219" s="2" t="s">
        <v>30</v>
      </c>
      <c r="H1219" s="2">
        <v>13690.27</v>
      </c>
      <c r="I1219" s="3">
        <v>45160</v>
      </c>
      <c r="J1219" s="2" t="s">
        <v>16</v>
      </c>
    </row>
    <row r="1220" spans="1:10" ht="14.25" customHeight="1" x14ac:dyDescent="0.35">
      <c r="A1220" s="2" t="s">
        <v>2470</v>
      </c>
      <c r="B1220" s="2" t="s">
        <v>2471</v>
      </c>
      <c r="C1220" s="2">
        <v>36</v>
      </c>
      <c r="D1220" s="2" t="s">
        <v>12</v>
      </c>
      <c r="E1220" s="2" t="s">
        <v>74</v>
      </c>
      <c r="F1220" s="2" t="s">
        <v>25</v>
      </c>
      <c r="G1220" s="2" t="s">
        <v>20</v>
      </c>
      <c r="H1220" s="2">
        <v>17335.8</v>
      </c>
      <c r="I1220" s="3">
        <v>45187</v>
      </c>
      <c r="J1220" s="2" t="s">
        <v>16</v>
      </c>
    </row>
    <row r="1221" spans="1:10" ht="14.25" customHeight="1" x14ac:dyDescent="0.35">
      <c r="A1221" s="2" t="s">
        <v>2472</v>
      </c>
      <c r="B1221" s="2" t="s">
        <v>2473</v>
      </c>
      <c r="C1221" s="2">
        <v>49</v>
      </c>
      <c r="D1221" s="2" t="s">
        <v>12</v>
      </c>
      <c r="E1221" s="2" t="s">
        <v>74</v>
      </c>
      <c r="F1221" s="2" t="s">
        <v>19</v>
      </c>
      <c r="G1221" s="2" t="s">
        <v>15</v>
      </c>
      <c r="H1221" s="2">
        <v>19370.8</v>
      </c>
      <c r="I1221" s="3">
        <v>45583</v>
      </c>
      <c r="J1221" s="2" t="s">
        <v>16</v>
      </c>
    </row>
    <row r="1222" spans="1:10" ht="14.25" customHeight="1" x14ac:dyDescent="0.35">
      <c r="A1222" s="2" t="s">
        <v>2474</v>
      </c>
      <c r="B1222" s="2" t="s">
        <v>2475</v>
      </c>
      <c r="C1222" s="2">
        <v>47</v>
      </c>
      <c r="D1222" s="2" t="s">
        <v>12</v>
      </c>
      <c r="E1222" s="2" t="s">
        <v>52</v>
      </c>
      <c r="F1222" s="2" t="s">
        <v>35</v>
      </c>
      <c r="G1222" s="2" t="s">
        <v>15</v>
      </c>
      <c r="H1222" s="2">
        <v>1127.8</v>
      </c>
      <c r="I1222" s="3">
        <v>44948</v>
      </c>
      <c r="J1222" s="2" t="s">
        <v>16</v>
      </c>
    </row>
    <row r="1223" spans="1:10" ht="14.25" customHeight="1" x14ac:dyDescent="0.35">
      <c r="A1223" s="2" t="s">
        <v>2476</v>
      </c>
      <c r="B1223" s="2" t="s">
        <v>2477</v>
      </c>
      <c r="C1223" s="2">
        <v>46</v>
      </c>
      <c r="D1223" s="2" t="s">
        <v>12</v>
      </c>
      <c r="E1223" s="2" t="s">
        <v>24</v>
      </c>
      <c r="F1223" s="2" t="s">
        <v>49</v>
      </c>
      <c r="G1223" s="2" t="s">
        <v>30</v>
      </c>
      <c r="H1223" s="2">
        <v>8158.9</v>
      </c>
      <c r="I1223" s="3">
        <v>45004</v>
      </c>
      <c r="J1223" s="2" t="s">
        <v>16</v>
      </c>
    </row>
    <row r="1224" spans="1:10" ht="14.25" customHeight="1" x14ac:dyDescent="0.35">
      <c r="A1224" s="2" t="s">
        <v>2478</v>
      </c>
      <c r="B1224" s="2" t="s">
        <v>2479</v>
      </c>
      <c r="C1224" s="2">
        <v>62</v>
      </c>
      <c r="D1224" s="2" t="s">
        <v>12</v>
      </c>
      <c r="E1224" s="2" t="s">
        <v>64</v>
      </c>
      <c r="F1224" s="2" t="s">
        <v>55</v>
      </c>
      <c r="G1224" s="2" t="s">
        <v>20</v>
      </c>
      <c r="H1224" s="2">
        <v>16541.79</v>
      </c>
      <c r="I1224" s="3">
        <v>45598</v>
      </c>
      <c r="J1224" s="2" t="s">
        <v>16</v>
      </c>
    </row>
    <row r="1225" spans="1:10" ht="14.25" customHeight="1" x14ac:dyDescent="0.35">
      <c r="A1225" s="2" t="s">
        <v>2480</v>
      </c>
      <c r="B1225" s="2" t="s">
        <v>2481</v>
      </c>
      <c r="C1225" s="2">
        <v>46</v>
      </c>
      <c r="D1225" s="2" t="s">
        <v>39</v>
      </c>
      <c r="E1225" s="2" t="s">
        <v>74</v>
      </c>
      <c r="F1225" s="2" t="s">
        <v>19</v>
      </c>
      <c r="G1225" s="2" t="s">
        <v>36</v>
      </c>
      <c r="H1225" s="2">
        <v>1372.14</v>
      </c>
      <c r="I1225" s="3">
        <v>44940</v>
      </c>
      <c r="J1225" s="2" t="s">
        <v>16</v>
      </c>
    </row>
    <row r="1226" spans="1:10" ht="14.25" customHeight="1" x14ac:dyDescent="0.35">
      <c r="A1226" s="2" t="s">
        <v>2482</v>
      </c>
      <c r="B1226" s="2" t="s">
        <v>2483</v>
      </c>
      <c r="C1226" s="2">
        <v>47</v>
      </c>
      <c r="D1226" s="2" t="s">
        <v>39</v>
      </c>
      <c r="E1226" s="2" t="s">
        <v>52</v>
      </c>
      <c r="F1226" s="2" t="s">
        <v>19</v>
      </c>
      <c r="G1226" s="2" t="s">
        <v>36</v>
      </c>
      <c r="H1226" s="2">
        <v>1048.3</v>
      </c>
      <c r="I1226" s="3">
        <v>45074</v>
      </c>
      <c r="J1226" s="2" t="s">
        <v>21</v>
      </c>
    </row>
    <row r="1227" spans="1:10" ht="14.25" customHeight="1" x14ac:dyDescent="0.35">
      <c r="A1227" s="2" t="s">
        <v>2484</v>
      </c>
      <c r="B1227" s="2" t="s">
        <v>2485</v>
      </c>
      <c r="C1227" s="2">
        <v>33</v>
      </c>
      <c r="D1227" s="2" t="s">
        <v>12</v>
      </c>
      <c r="E1227" s="2" t="s">
        <v>13</v>
      </c>
      <c r="F1227" s="2" t="s">
        <v>55</v>
      </c>
      <c r="G1227" s="2" t="s">
        <v>36</v>
      </c>
      <c r="H1227" s="2">
        <v>16979.52</v>
      </c>
      <c r="I1227" s="3">
        <v>45588</v>
      </c>
      <c r="J1227" s="2" t="s">
        <v>16</v>
      </c>
    </row>
    <row r="1228" spans="1:10" ht="14.25" customHeight="1" x14ac:dyDescent="0.35">
      <c r="A1228" s="2" t="s">
        <v>2486</v>
      </c>
      <c r="B1228" s="2" t="s">
        <v>2487</v>
      </c>
      <c r="C1228" s="2">
        <v>57</v>
      </c>
      <c r="D1228" s="2" t="s">
        <v>39</v>
      </c>
      <c r="E1228" s="2" t="s">
        <v>64</v>
      </c>
      <c r="F1228" s="2" t="s">
        <v>55</v>
      </c>
      <c r="G1228" s="2" t="s">
        <v>15</v>
      </c>
      <c r="H1228" s="2">
        <v>15932.5</v>
      </c>
      <c r="I1228" s="3">
        <v>44956</v>
      </c>
      <c r="J1228" s="2" t="s">
        <v>16</v>
      </c>
    </row>
    <row r="1229" spans="1:10" ht="14.25" customHeight="1" x14ac:dyDescent="0.35">
      <c r="A1229" s="2" t="s">
        <v>2488</v>
      </c>
      <c r="B1229" s="2" t="s">
        <v>2489</v>
      </c>
      <c r="C1229" s="2">
        <v>36</v>
      </c>
      <c r="D1229" s="2" t="s">
        <v>39</v>
      </c>
      <c r="E1229" s="2" t="s">
        <v>24</v>
      </c>
      <c r="F1229" s="2" t="s">
        <v>49</v>
      </c>
      <c r="G1229" s="2" t="s">
        <v>36</v>
      </c>
      <c r="H1229" s="2">
        <v>5954.64</v>
      </c>
      <c r="I1229" s="3">
        <v>45364</v>
      </c>
      <c r="J1229" s="2" t="s">
        <v>16</v>
      </c>
    </row>
    <row r="1230" spans="1:10" ht="14.25" customHeight="1" x14ac:dyDescent="0.35">
      <c r="A1230" s="2" t="s">
        <v>2490</v>
      </c>
      <c r="B1230" s="2" t="s">
        <v>2491</v>
      </c>
      <c r="C1230" s="2">
        <v>35</v>
      </c>
      <c r="D1230" s="2" t="s">
        <v>39</v>
      </c>
      <c r="E1230" s="2" t="s">
        <v>74</v>
      </c>
      <c r="F1230" s="2" t="s">
        <v>49</v>
      </c>
      <c r="G1230" s="2" t="s">
        <v>20</v>
      </c>
      <c r="H1230" s="2">
        <v>1162.0899999999999</v>
      </c>
      <c r="I1230" s="3">
        <v>45599</v>
      </c>
      <c r="J1230" s="2" t="s">
        <v>16</v>
      </c>
    </row>
    <row r="1231" spans="1:10" ht="14.25" customHeight="1" x14ac:dyDescent="0.35">
      <c r="A1231" s="2" t="s">
        <v>2492</v>
      </c>
      <c r="B1231" s="2" t="s">
        <v>2493</v>
      </c>
      <c r="C1231" s="2">
        <v>18</v>
      </c>
      <c r="D1231" s="2" t="s">
        <v>39</v>
      </c>
      <c r="E1231" s="2" t="s">
        <v>29</v>
      </c>
      <c r="F1231" s="2" t="s">
        <v>49</v>
      </c>
      <c r="G1231" s="2" t="s">
        <v>20</v>
      </c>
      <c r="H1231" s="2">
        <v>7259.25</v>
      </c>
      <c r="I1231" s="3">
        <v>45456</v>
      </c>
      <c r="J1231" s="2" t="s">
        <v>16</v>
      </c>
    </row>
    <row r="1232" spans="1:10" ht="14.25" customHeight="1" x14ac:dyDescent="0.35">
      <c r="A1232" s="2" t="s">
        <v>2494</v>
      </c>
      <c r="B1232" s="2" t="s">
        <v>2495</v>
      </c>
      <c r="C1232" s="2">
        <v>31</v>
      </c>
      <c r="D1232" s="2" t="s">
        <v>39</v>
      </c>
      <c r="E1232" s="2" t="s">
        <v>13</v>
      </c>
      <c r="F1232" s="2" t="s">
        <v>25</v>
      </c>
      <c r="G1232" s="2" t="s">
        <v>36</v>
      </c>
      <c r="H1232" s="2">
        <v>5022.0200000000004</v>
      </c>
      <c r="I1232" s="3">
        <v>44989</v>
      </c>
      <c r="J1232" s="2" t="s">
        <v>16</v>
      </c>
    </row>
    <row r="1233" spans="1:10" ht="14.25" customHeight="1" x14ac:dyDescent="0.35">
      <c r="A1233" s="2" t="s">
        <v>2496</v>
      </c>
      <c r="B1233" s="2" t="s">
        <v>2497</v>
      </c>
      <c r="C1233" s="2">
        <v>64</v>
      </c>
      <c r="D1233" s="2" t="s">
        <v>39</v>
      </c>
      <c r="E1233" s="2" t="s">
        <v>52</v>
      </c>
      <c r="F1233" s="2" t="s">
        <v>19</v>
      </c>
      <c r="G1233" s="2" t="s">
        <v>26</v>
      </c>
      <c r="H1233" s="2">
        <v>7309.48</v>
      </c>
      <c r="I1233" s="3">
        <v>45356</v>
      </c>
      <c r="J1233" s="2" t="s">
        <v>16</v>
      </c>
    </row>
    <row r="1234" spans="1:10" ht="14.25" customHeight="1" x14ac:dyDescent="0.35">
      <c r="A1234" s="2" t="s">
        <v>2498</v>
      </c>
      <c r="B1234" s="2" t="s">
        <v>2499</v>
      </c>
      <c r="C1234" s="2">
        <v>19</v>
      </c>
      <c r="D1234" s="2" t="s">
        <v>12</v>
      </c>
      <c r="E1234" s="2" t="s">
        <v>74</v>
      </c>
      <c r="F1234" s="2" t="s">
        <v>35</v>
      </c>
      <c r="G1234" s="2" t="s">
        <v>36</v>
      </c>
      <c r="H1234" s="2">
        <v>5796.31</v>
      </c>
      <c r="I1234" s="3">
        <v>45061</v>
      </c>
      <c r="J1234" s="2" t="s">
        <v>16</v>
      </c>
    </row>
    <row r="1235" spans="1:10" ht="14.25" customHeight="1" x14ac:dyDescent="0.35">
      <c r="A1235" s="2" t="s">
        <v>2500</v>
      </c>
      <c r="B1235" s="2" t="s">
        <v>2501</v>
      </c>
      <c r="C1235" s="2">
        <v>45</v>
      </c>
      <c r="D1235" s="2" t="s">
        <v>39</v>
      </c>
      <c r="E1235" s="2" t="s">
        <v>24</v>
      </c>
      <c r="F1235" s="2" t="s">
        <v>55</v>
      </c>
      <c r="G1235" s="2" t="s">
        <v>26</v>
      </c>
      <c r="H1235" s="2">
        <v>8405.2099999999991</v>
      </c>
      <c r="I1235" s="3">
        <v>45083</v>
      </c>
      <c r="J1235" s="2" t="s">
        <v>16</v>
      </c>
    </row>
    <row r="1236" spans="1:10" ht="14.25" customHeight="1" x14ac:dyDescent="0.35">
      <c r="A1236" s="2" t="s">
        <v>2502</v>
      </c>
      <c r="B1236" s="2" t="s">
        <v>2503</v>
      </c>
      <c r="C1236" s="2">
        <v>47</v>
      </c>
      <c r="D1236" s="2" t="s">
        <v>39</v>
      </c>
      <c r="E1236" s="2" t="s">
        <v>74</v>
      </c>
      <c r="F1236" s="2" t="s">
        <v>19</v>
      </c>
      <c r="G1236" s="2" t="s">
        <v>30</v>
      </c>
      <c r="H1236" s="2">
        <v>12987.59</v>
      </c>
      <c r="I1236" s="3">
        <v>45495</v>
      </c>
      <c r="J1236" s="2" t="s">
        <v>69</v>
      </c>
    </row>
    <row r="1237" spans="1:10" ht="14.25" customHeight="1" x14ac:dyDescent="0.35">
      <c r="A1237" s="2" t="s">
        <v>2504</v>
      </c>
      <c r="B1237" s="2" t="s">
        <v>2505</v>
      </c>
      <c r="C1237" s="2">
        <v>55</v>
      </c>
      <c r="D1237" s="2" t="s">
        <v>39</v>
      </c>
      <c r="E1237" s="2" t="s">
        <v>93</v>
      </c>
      <c r="F1237" s="2" t="s">
        <v>19</v>
      </c>
      <c r="G1237" s="2" t="s">
        <v>30</v>
      </c>
      <c r="H1237" s="2">
        <v>14910.32</v>
      </c>
      <c r="I1237" s="3">
        <v>45180</v>
      </c>
      <c r="J1237" s="2" t="s">
        <v>16</v>
      </c>
    </row>
    <row r="1238" spans="1:10" ht="14.25" customHeight="1" x14ac:dyDescent="0.35">
      <c r="A1238" s="2" t="s">
        <v>2506</v>
      </c>
      <c r="B1238" s="2" t="s">
        <v>2507</v>
      </c>
      <c r="C1238" s="2">
        <v>21</v>
      </c>
      <c r="D1238" s="2" t="s">
        <v>12</v>
      </c>
      <c r="E1238" s="2" t="s">
        <v>13</v>
      </c>
      <c r="F1238" s="2" t="s">
        <v>49</v>
      </c>
      <c r="G1238" s="2" t="s">
        <v>20</v>
      </c>
      <c r="H1238" s="2">
        <v>10469.18</v>
      </c>
      <c r="I1238" s="3">
        <v>45113</v>
      </c>
      <c r="J1238" s="2" t="s">
        <v>16</v>
      </c>
    </row>
    <row r="1239" spans="1:10" ht="14.25" customHeight="1" x14ac:dyDescent="0.35">
      <c r="A1239" s="2" t="s">
        <v>2508</v>
      </c>
      <c r="B1239" s="2" t="s">
        <v>2509</v>
      </c>
      <c r="C1239" s="2">
        <v>18</v>
      </c>
      <c r="D1239" s="2" t="s">
        <v>39</v>
      </c>
      <c r="E1239" s="2" t="s">
        <v>74</v>
      </c>
      <c r="F1239" s="2" t="s">
        <v>49</v>
      </c>
      <c r="G1239" s="2" t="s">
        <v>15</v>
      </c>
      <c r="H1239" s="2">
        <v>2218.1999999999998</v>
      </c>
      <c r="I1239" s="3">
        <v>45305</v>
      </c>
      <c r="J1239" s="2" t="s">
        <v>16</v>
      </c>
    </row>
    <row r="1240" spans="1:10" ht="14.25" customHeight="1" x14ac:dyDescent="0.35">
      <c r="A1240" s="2" t="s">
        <v>2510</v>
      </c>
      <c r="B1240" s="2" t="s">
        <v>2511</v>
      </c>
      <c r="C1240" s="2">
        <v>25</v>
      </c>
      <c r="D1240" s="2" t="s">
        <v>39</v>
      </c>
      <c r="E1240" s="2" t="s">
        <v>42</v>
      </c>
      <c r="F1240" s="2" t="s">
        <v>19</v>
      </c>
      <c r="G1240" s="2" t="s">
        <v>20</v>
      </c>
      <c r="H1240" s="2">
        <v>5060.42</v>
      </c>
      <c r="I1240" s="3">
        <v>45253</v>
      </c>
      <c r="J1240" s="2" t="s">
        <v>16</v>
      </c>
    </row>
    <row r="1241" spans="1:10" ht="14.25" customHeight="1" x14ac:dyDescent="0.35">
      <c r="A1241" s="2" t="s">
        <v>2512</v>
      </c>
      <c r="B1241" s="2" t="s">
        <v>2513</v>
      </c>
      <c r="C1241" s="2">
        <v>46</v>
      </c>
      <c r="D1241" s="2" t="s">
        <v>39</v>
      </c>
      <c r="E1241" s="2" t="s">
        <v>29</v>
      </c>
      <c r="F1241" s="2" t="s">
        <v>49</v>
      </c>
      <c r="G1241" s="2" t="s">
        <v>20</v>
      </c>
      <c r="H1241" s="2">
        <v>738.88</v>
      </c>
      <c r="I1241" s="3">
        <v>45125</v>
      </c>
      <c r="J1241" s="2" t="s">
        <v>16</v>
      </c>
    </row>
    <row r="1242" spans="1:10" ht="14.25" customHeight="1" x14ac:dyDescent="0.35">
      <c r="A1242" s="2" t="s">
        <v>2514</v>
      </c>
      <c r="B1242" s="2" t="s">
        <v>2515</v>
      </c>
      <c r="C1242" s="2">
        <v>56</v>
      </c>
      <c r="D1242" s="2" t="s">
        <v>12</v>
      </c>
      <c r="E1242" s="2" t="s">
        <v>93</v>
      </c>
      <c r="F1242" s="2" t="s">
        <v>25</v>
      </c>
      <c r="G1242" s="2" t="s">
        <v>15</v>
      </c>
      <c r="H1242" s="2">
        <v>6008.85</v>
      </c>
      <c r="I1242" s="3">
        <v>45097</v>
      </c>
      <c r="J1242" s="2" t="s">
        <v>69</v>
      </c>
    </row>
    <row r="1243" spans="1:10" ht="14.25" customHeight="1" x14ac:dyDescent="0.35">
      <c r="A1243" s="2" t="s">
        <v>2516</v>
      </c>
      <c r="B1243" s="2" t="s">
        <v>2517</v>
      </c>
      <c r="C1243" s="2">
        <v>20</v>
      </c>
      <c r="D1243" s="2" t="s">
        <v>39</v>
      </c>
      <c r="E1243" s="2" t="s">
        <v>93</v>
      </c>
      <c r="F1243" s="2" t="s">
        <v>55</v>
      </c>
      <c r="G1243" s="2" t="s">
        <v>20</v>
      </c>
      <c r="H1243" s="2">
        <v>35179.360000000001</v>
      </c>
      <c r="I1243" s="3">
        <v>45241</v>
      </c>
      <c r="J1243" s="2" t="s">
        <v>16</v>
      </c>
    </row>
    <row r="1244" spans="1:10" ht="14.25" customHeight="1" x14ac:dyDescent="0.35">
      <c r="A1244" s="2" t="s">
        <v>2518</v>
      </c>
      <c r="B1244" s="2" t="s">
        <v>2519</v>
      </c>
      <c r="C1244" s="2">
        <v>49</v>
      </c>
      <c r="D1244" s="2" t="s">
        <v>12</v>
      </c>
      <c r="E1244" s="2" t="s">
        <v>74</v>
      </c>
      <c r="F1244" s="2" t="s">
        <v>19</v>
      </c>
      <c r="G1244" s="2" t="s">
        <v>15</v>
      </c>
      <c r="H1244" s="2">
        <v>10264.700000000001</v>
      </c>
      <c r="I1244" s="3">
        <v>44932</v>
      </c>
      <c r="J1244" s="2" t="s">
        <v>16</v>
      </c>
    </row>
    <row r="1245" spans="1:10" ht="14.25" customHeight="1" x14ac:dyDescent="0.35">
      <c r="A1245" s="2" t="s">
        <v>2520</v>
      </c>
      <c r="B1245" s="2" t="s">
        <v>2521</v>
      </c>
      <c r="C1245" s="2">
        <v>27</v>
      </c>
      <c r="D1245" s="2" t="s">
        <v>39</v>
      </c>
      <c r="E1245" s="2" t="s">
        <v>29</v>
      </c>
      <c r="F1245" s="2" t="s">
        <v>55</v>
      </c>
      <c r="G1245" s="2" t="s">
        <v>20</v>
      </c>
      <c r="H1245" s="2">
        <v>1679.6</v>
      </c>
      <c r="I1245" s="3">
        <v>45182</v>
      </c>
      <c r="J1245" s="2" t="s">
        <v>16</v>
      </c>
    </row>
    <row r="1246" spans="1:10" ht="14.25" customHeight="1" x14ac:dyDescent="0.35">
      <c r="A1246" s="2" t="s">
        <v>2522</v>
      </c>
      <c r="B1246" s="2" t="s">
        <v>2523</v>
      </c>
      <c r="C1246" s="2">
        <v>27</v>
      </c>
      <c r="D1246" s="2" t="s">
        <v>12</v>
      </c>
      <c r="E1246" s="2" t="s">
        <v>93</v>
      </c>
      <c r="F1246" s="2" t="s">
        <v>25</v>
      </c>
      <c r="G1246" s="2" t="s">
        <v>30</v>
      </c>
      <c r="H1246" s="2">
        <v>3127.64</v>
      </c>
      <c r="I1246" s="3">
        <v>45246</v>
      </c>
      <c r="J1246" s="2" t="s">
        <v>16</v>
      </c>
    </row>
    <row r="1247" spans="1:10" ht="14.25" customHeight="1" x14ac:dyDescent="0.35">
      <c r="A1247" s="2" t="s">
        <v>2524</v>
      </c>
      <c r="B1247" s="2" t="s">
        <v>2525</v>
      </c>
      <c r="C1247" s="2">
        <v>36</v>
      </c>
      <c r="D1247" s="2" t="s">
        <v>12</v>
      </c>
      <c r="E1247" s="2" t="s">
        <v>64</v>
      </c>
      <c r="F1247" s="2" t="s">
        <v>49</v>
      </c>
      <c r="G1247" s="2" t="s">
        <v>26</v>
      </c>
      <c r="H1247" s="2">
        <v>667.53</v>
      </c>
      <c r="I1247" s="3">
        <v>45174</v>
      </c>
      <c r="J1247" s="2" t="s">
        <v>16</v>
      </c>
    </row>
    <row r="1248" spans="1:10" ht="14.25" customHeight="1" x14ac:dyDescent="0.35">
      <c r="A1248" s="2" t="s">
        <v>2526</v>
      </c>
      <c r="B1248" s="2" t="s">
        <v>2527</v>
      </c>
      <c r="C1248" s="2">
        <v>63</v>
      </c>
      <c r="D1248" s="2" t="s">
        <v>12</v>
      </c>
      <c r="E1248" s="2" t="s">
        <v>13</v>
      </c>
      <c r="F1248" s="2" t="s">
        <v>14</v>
      </c>
      <c r="G1248" s="2" t="s">
        <v>20</v>
      </c>
      <c r="H1248" s="2">
        <v>2013.99</v>
      </c>
      <c r="I1248" s="3">
        <v>45657</v>
      </c>
      <c r="J1248" s="2" t="s">
        <v>16</v>
      </c>
    </row>
    <row r="1249" spans="1:10" ht="14.25" customHeight="1" x14ac:dyDescent="0.35">
      <c r="A1249" s="2" t="s">
        <v>2528</v>
      </c>
      <c r="B1249" s="2" t="s">
        <v>2529</v>
      </c>
      <c r="C1249" s="2">
        <v>51</v>
      </c>
      <c r="D1249" s="2" t="s">
        <v>39</v>
      </c>
      <c r="E1249" s="2" t="s">
        <v>64</v>
      </c>
      <c r="F1249" s="2" t="s">
        <v>25</v>
      </c>
      <c r="G1249" s="2" t="s">
        <v>26</v>
      </c>
      <c r="H1249" s="2">
        <v>6691.21</v>
      </c>
      <c r="I1249" s="3">
        <v>44930</v>
      </c>
      <c r="J1249" s="2" t="s">
        <v>16</v>
      </c>
    </row>
    <row r="1250" spans="1:10" ht="14.25" customHeight="1" x14ac:dyDescent="0.35">
      <c r="A1250" s="2" t="s">
        <v>2530</v>
      </c>
      <c r="B1250" s="2" t="s">
        <v>2531</v>
      </c>
      <c r="C1250" s="2">
        <v>50</v>
      </c>
      <c r="D1250" s="2" t="s">
        <v>12</v>
      </c>
      <c r="E1250" s="2" t="s">
        <v>52</v>
      </c>
      <c r="F1250" s="2" t="s">
        <v>14</v>
      </c>
      <c r="G1250" s="2" t="s">
        <v>36</v>
      </c>
      <c r="H1250" s="2">
        <v>4229.01</v>
      </c>
      <c r="I1250" s="3">
        <v>45439</v>
      </c>
      <c r="J1250" s="2" t="s">
        <v>16</v>
      </c>
    </row>
    <row r="1251" spans="1:10" ht="14.25" customHeight="1" x14ac:dyDescent="0.35">
      <c r="A1251" s="2" t="s">
        <v>2532</v>
      </c>
      <c r="B1251" s="2" t="s">
        <v>2533</v>
      </c>
      <c r="C1251" s="2">
        <v>40</v>
      </c>
      <c r="D1251" s="2" t="s">
        <v>12</v>
      </c>
      <c r="E1251" s="2" t="s">
        <v>64</v>
      </c>
      <c r="F1251" s="2" t="s">
        <v>55</v>
      </c>
      <c r="G1251" s="2" t="s">
        <v>20</v>
      </c>
      <c r="H1251" s="2">
        <v>2281.09</v>
      </c>
      <c r="I1251" s="3">
        <v>45432</v>
      </c>
      <c r="J1251" s="2" t="s">
        <v>16</v>
      </c>
    </row>
    <row r="1252" spans="1:10" ht="14.25" customHeight="1" x14ac:dyDescent="0.35">
      <c r="A1252" s="2" t="s">
        <v>2534</v>
      </c>
      <c r="B1252" s="2" t="s">
        <v>2535</v>
      </c>
      <c r="C1252" s="2">
        <v>45</v>
      </c>
      <c r="D1252" s="2" t="s">
        <v>12</v>
      </c>
      <c r="E1252" s="2" t="s">
        <v>29</v>
      </c>
      <c r="F1252" s="2" t="s">
        <v>19</v>
      </c>
      <c r="G1252" s="2" t="s">
        <v>30</v>
      </c>
      <c r="H1252" s="2">
        <v>1585.25</v>
      </c>
      <c r="I1252" s="3">
        <v>44957</v>
      </c>
      <c r="J1252" s="2" t="s">
        <v>16</v>
      </c>
    </row>
    <row r="1253" spans="1:10" ht="14.25" customHeight="1" x14ac:dyDescent="0.35">
      <c r="A1253" s="2" t="s">
        <v>2536</v>
      </c>
      <c r="B1253" s="2" t="s">
        <v>2537</v>
      </c>
      <c r="C1253" s="2">
        <v>49</v>
      </c>
      <c r="D1253" s="2" t="s">
        <v>12</v>
      </c>
      <c r="E1253" s="2" t="s">
        <v>42</v>
      </c>
      <c r="F1253" s="2" t="s">
        <v>49</v>
      </c>
      <c r="G1253" s="2" t="s">
        <v>15</v>
      </c>
      <c r="H1253" s="2">
        <v>10673.2</v>
      </c>
      <c r="I1253" s="3">
        <v>45555</v>
      </c>
      <c r="J1253" s="2" t="s">
        <v>21</v>
      </c>
    </row>
    <row r="1254" spans="1:10" ht="14.25" customHeight="1" x14ac:dyDescent="0.35">
      <c r="A1254" s="2" t="s">
        <v>2538</v>
      </c>
      <c r="B1254" s="2" t="s">
        <v>2539</v>
      </c>
      <c r="C1254" s="2">
        <v>24</v>
      </c>
      <c r="D1254" s="2" t="s">
        <v>39</v>
      </c>
      <c r="E1254" s="2" t="s">
        <v>93</v>
      </c>
      <c r="F1254" s="2" t="s">
        <v>25</v>
      </c>
      <c r="G1254" s="2" t="s">
        <v>30</v>
      </c>
      <c r="H1254" s="2">
        <v>8166.77</v>
      </c>
      <c r="I1254" s="3">
        <v>45201</v>
      </c>
      <c r="J1254" s="2" t="s">
        <v>21</v>
      </c>
    </row>
    <row r="1255" spans="1:10" ht="14.25" customHeight="1" x14ac:dyDescent="0.35">
      <c r="A1255" s="2" t="s">
        <v>2540</v>
      </c>
      <c r="B1255" s="2" t="s">
        <v>2541</v>
      </c>
      <c r="C1255" s="2">
        <v>46</v>
      </c>
      <c r="D1255" s="2" t="s">
        <v>39</v>
      </c>
      <c r="E1255" s="2" t="s">
        <v>29</v>
      </c>
      <c r="F1255" s="2" t="s">
        <v>49</v>
      </c>
      <c r="G1255" s="2" t="s">
        <v>26</v>
      </c>
      <c r="H1255" s="2">
        <v>18492.21</v>
      </c>
      <c r="I1255" s="3">
        <v>45635</v>
      </c>
      <c r="J1255" s="2" t="s">
        <v>16</v>
      </c>
    </row>
    <row r="1256" spans="1:10" ht="14.25" customHeight="1" x14ac:dyDescent="0.35">
      <c r="A1256" s="2" t="s">
        <v>2542</v>
      </c>
      <c r="B1256" s="2" t="s">
        <v>2543</v>
      </c>
      <c r="C1256" s="2">
        <v>25</v>
      </c>
      <c r="D1256" s="2" t="s">
        <v>39</v>
      </c>
      <c r="E1256" s="2" t="s">
        <v>93</v>
      </c>
      <c r="F1256" s="2" t="s">
        <v>14</v>
      </c>
      <c r="G1256" s="2" t="s">
        <v>15</v>
      </c>
      <c r="H1256" s="2">
        <v>2024.26</v>
      </c>
      <c r="I1256" s="3">
        <v>45251</v>
      </c>
      <c r="J1256" s="2" t="s">
        <v>16</v>
      </c>
    </row>
    <row r="1257" spans="1:10" ht="14.25" customHeight="1" x14ac:dyDescent="0.35">
      <c r="A1257" s="2" t="s">
        <v>2544</v>
      </c>
      <c r="B1257" s="2" t="s">
        <v>2545</v>
      </c>
      <c r="C1257" s="2">
        <v>18</v>
      </c>
      <c r="D1257" s="2" t="s">
        <v>39</v>
      </c>
      <c r="E1257" s="2" t="s">
        <v>24</v>
      </c>
      <c r="F1257" s="2" t="s">
        <v>14</v>
      </c>
      <c r="G1257" s="2" t="s">
        <v>30</v>
      </c>
      <c r="H1257" s="2">
        <v>18837.79</v>
      </c>
      <c r="I1257" s="3">
        <v>45103</v>
      </c>
      <c r="J1257" s="2" t="s">
        <v>16</v>
      </c>
    </row>
    <row r="1258" spans="1:10" ht="14.25" customHeight="1" x14ac:dyDescent="0.35">
      <c r="A1258" s="2" t="s">
        <v>2546</v>
      </c>
      <c r="B1258" s="2" t="s">
        <v>2547</v>
      </c>
      <c r="C1258" s="2">
        <v>20</v>
      </c>
      <c r="D1258" s="2" t="s">
        <v>12</v>
      </c>
      <c r="E1258" s="2" t="s">
        <v>42</v>
      </c>
      <c r="F1258" s="2" t="s">
        <v>35</v>
      </c>
      <c r="G1258" s="2" t="s">
        <v>30</v>
      </c>
      <c r="H1258" s="2">
        <v>8625.39</v>
      </c>
      <c r="I1258" s="3">
        <v>45213</v>
      </c>
      <c r="J1258" s="2" t="s">
        <v>16</v>
      </c>
    </row>
    <row r="1259" spans="1:10" ht="14.25" customHeight="1" x14ac:dyDescent="0.35">
      <c r="A1259" s="2" t="s">
        <v>2548</v>
      </c>
      <c r="B1259" s="2" t="s">
        <v>2549</v>
      </c>
      <c r="C1259" s="2">
        <v>41</v>
      </c>
      <c r="D1259" s="2" t="s">
        <v>39</v>
      </c>
      <c r="E1259" s="2" t="s">
        <v>93</v>
      </c>
      <c r="F1259" s="2" t="s">
        <v>19</v>
      </c>
      <c r="G1259" s="2" t="s">
        <v>30</v>
      </c>
      <c r="H1259" s="2">
        <v>3095.5</v>
      </c>
      <c r="I1259" s="3">
        <v>45005</v>
      </c>
      <c r="J1259" s="2" t="s">
        <v>69</v>
      </c>
    </row>
    <row r="1260" spans="1:10" ht="14.25" customHeight="1" x14ac:dyDescent="0.35">
      <c r="A1260" s="2" t="s">
        <v>2550</v>
      </c>
      <c r="B1260" s="2" t="s">
        <v>2551</v>
      </c>
      <c r="C1260" s="2">
        <v>40</v>
      </c>
      <c r="D1260" s="2" t="s">
        <v>12</v>
      </c>
      <c r="E1260" s="2" t="s">
        <v>64</v>
      </c>
      <c r="F1260" s="2" t="s">
        <v>14</v>
      </c>
      <c r="G1260" s="2" t="s">
        <v>15</v>
      </c>
      <c r="H1260" s="2">
        <v>3195.9</v>
      </c>
      <c r="I1260" s="3">
        <v>45169</v>
      </c>
      <c r="J1260" s="2" t="s">
        <v>21</v>
      </c>
    </row>
    <row r="1261" spans="1:10" ht="14.25" customHeight="1" x14ac:dyDescent="0.35">
      <c r="A1261" s="2" t="s">
        <v>2552</v>
      </c>
      <c r="B1261" s="2" t="s">
        <v>2553</v>
      </c>
      <c r="C1261" s="2">
        <v>25</v>
      </c>
      <c r="D1261" s="2" t="s">
        <v>39</v>
      </c>
      <c r="E1261" s="2" t="s">
        <v>24</v>
      </c>
      <c r="F1261" s="2" t="s">
        <v>19</v>
      </c>
      <c r="G1261" s="2" t="s">
        <v>30</v>
      </c>
      <c r="H1261" s="2">
        <v>4949.2</v>
      </c>
      <c r="I1261" s="3">
        <v>45427</v>
      </c>
      <c r="J1261" s="2" t="s">
        <v>16</v>
      </c>
    </row>
    <row r="1262" spans="1:10" ht="14.25" customHeight="1" x14ac:dyDescent="0.35">
      <c r="A1262" s="2" t="s">
        <v>2554</v>
      </c>
      <c r="B1262" s="2" t="s">
        <v>2555</v>
      </c>
      <c r="C1262" s="2">
        <v>64</v>
      </c>
      <c r="D1262" s="2" t="s">
        <v>39</v>
      </c>
      <c r="E1262" s="2" t="s">
        <v>24</v>
      </c>
      <c r="F1262" s="2" t="s">
        <v>35</v>
      </c>
      <c r="G1262" s="2" t="s">
        <v>30</v>
      </c>
      <c r="H1262" s="2">
        <v>6164.22</v>
      </c>
      <c r="I1262" s="3">
        <v>45131</v>
      </c>
      <c r="J1262" s="2" t="s">
        <v>16</v>
      </c>
    </row>
    <row r="1263" spans="1:10" ht="14.25" customHeight="1" x14ac:dyDescent="0.35">
      <c r="A1263" s="2" t="s">
        <v>2556</v>
      </c>
      <c r="B1263" s="2" t="s">
        <v>2557</v>
      </c>
      <c r="C1263" s="2">
        <v>54</v>
      </c>
      <c r="D1263" s="2" t="s">
        <v>39</v>
      </c>
      <c r="E1263" s="2" t="s">
        <v>52</v>
      </c>
      <c r="F1263" s="2" t="s">
        <v>25</v>
      </c>
      <c r="G1263" s="2" t="s">
        <v>26</v>
      </c>
      <c r="H1263" s="2">
        <v>861.08</v>
      </c>
      <c r="I1263" s="3">
        <v>45386</v>
      </c>
      <c r="J1263" s="2" t="s">
        <v>16</v>
      </c>
    </row>
    <row r="1264" spans="1:10" ht="14.25" customHeight="1" x14ac:dyDescent="0.35">
      <c r="A1264" s="2" t="s">
        <v>2558</v>
      </c>
      <c r="B1264" s="2" t="s">
        <v>2559</v>
      </c>
      <c r="C1264" s="2">
        <v>20</v>
      </c>
      <c r="D1264" s="2" t="s">
        <v>12</v>
      </c>
      <c r="E1264" s="2" t="s">
        <v>24</v>
      </c>
      <c r="F1264" s="2" t="s">
        <v>35</v>
      </c>
      <c r="G1264" s="2" t="s">
        <v>30</v>
      </c>
      <c r="H1264" s="2">
        <v>18451.55</v>
      </c>
      <c r="I1264" s="3">
        <v>45309</v>
      </c>
      <c r="J1264" s="2" t="s">
        <v>16</v>
      </c>
    </row>
    <row r="1265" spans="1:10" ht="14.25" customHeight="1" x14ac:dyDescent="0.35">
      <c r="A1265" s="2" t="s">
        <v>2560</v>
      </c>
      <c r="B1265" s="2" t="s">
        <v>2561</v>
      </c>
      <c r="C1265" s="2">
        <v>50</v>
      </c>
      <c r="D1265" s="2" t="s">
        <v>39</v>
      </c>
      <c r="E1265" s="2" t="s">
        <v>24</v>
      </c>
      <c r="F1265" s="2" t="s">
        <v>19</v>
      </c>
      <c r="G1265" s="2" t="s">
        <v>30</v>
      </c>
      <c r="H1265" s="2">
        <v>1295.8599999999999</v>
      </c>
      <c r="I1265" s="3">
        <v>45649</v>
      </c>
      <c r="J1265" s="2" t="s">
        <v>16</v>
      </c>
    </row>
    <row r="1266" spans="1:10" ht="14.25" customHeight="1" x14ac:dyDescent="0.35">
      <c r="A1266" s="2" t="s">
        <v>2562</v>
      </c>
      <c r="B1266" s="2" t="s">
        <v>2563</v>
      </c>
      <c r="C1266" s="2">
        <v>45</v>
      </c>
      <c r="D1266" s="2" t="s">
        <v>39</v>
      </c>
      <c r="E1266" s="2" t="s">
        <v>74</v>
      </c>
      <c r="F1266" s="2" t="s">
        <v>14</v>
      </c>
      <c r="G1266" s="2" t="s">
        <v>36</v>
      </c>
      <c r="H1266" s="2">
        <v>6606.02</v>
      </c>
      <c r="I1266" s="3">
        <v>45259</v>
      </c>
      <c r="J1266" s="2" t="s">
        <v>16</v>
      </c>
    </row>
    <row r="1267" spans="1:10" ht="14.25" customHeight="1" x14ac:dyDescent="0.35">
      <c r="A1267" s="2" t="s">
        <v>2564</v>
      </c>
      <c r="B1267" s="2" t="s">
        <v>2565</v>
      </c>
      <c r="C1267" s="2">
        <v>64</v>
      </c>
      <c r="D1267" s="2" t="s">
        <v>39</v>
      </c>
      <c r="E1267" s="2" t="s">
        <v>42</v>
      </c>
      <c r="F1267" s="2" t="s">
        <v>55</v>
      </c>
      <c r="G1267" s="2" t="s">
        <v>15</v>
      </c>
      <c r="H1267" s="2">
        <v>4828.3500000000004</v>
      </c>
      <c r="I1267" s="3">
        <v>45529</v>
      </c>
      <c r="J1267" s="2" t="s">
        <v>16</v>
      </c>
    </row>
    <row r="1268" spans="1:10" ht="14.25" customHeight="1" x14ac:dyDescent="0.35">
      <c r="A1268" s="2" t="s">
        <v>2566</v>
      </c>
      <c r="B1268" s="2" t="s">
        <v>2567</v>
      </c>
      <c r="C1268" s="2">
        <v>25</v>
      </c>
      <c r="D1268" s="2" t="s">
        <v>12</v>
      </c>
      <c r="E1268" s="2" t="s">
        <v>64</v>
      </c>
      <c r="F1268" s="2" t="s">
        <v>19</v>
      </c>
      <c r="G1268" s="2" t="s">
        <v>36</v>
      </c>
      <c r="H1268" s="2">
        <v>7180.28</v>
      </c>
      <c r="I1268" s="3">
        <v>45092</v>
      </c>
      <c r="J1268" s="2" t="s">
        <v>16</v>
      </c>
    </row>
    <row r="1269" spans="1:10" ht="14.25" customHeight="1" x14ac:dyDescent="0.35">
      <c r="A1269" s="2" t="s">
        <v>2568</v>
      </c>
      <c r="B1269" s="2" t="s">
        <v>2569</v>
      </c>
      <c r="C1269" s="2">
        <v>51</v>
      </c>
      <c r="D1269" s="2" t="s">
        <v>39</v>
      </c>
      <c r="E1269" s="2" t="s">
        <v>29</v>
      </c>
      <c r="F1269" s="2" t="s">
        <v>49</v>
      </c>
      <c r="G1269" s="2" t="s">
        <v>26</v>
      </c>
      <c r="H1269" s="2">
        <v>21846.47</v>
      </c>
      <c r="I1269" s="3">
        <v>45087</v>
      </c>
      <c r="J1269" s="2" t="s">
        <v>16</v>
      </c>
    </row>
    <row r="1270" spans="1:10" ht="14.25" customHeight="1" x14ac:dyDescent="0.35">
      <c r="A1270" s="2" t="s">
        <v>2570</v>
      </c>
      <c r="B1270" s="2" t="s">
        <v>2571</v>
      </c>
      <c r="C1270" s="2">
        <v>52</v>
      </c>
      <c r="D1270" s="2" t="s">
        <v>39</v>
      </c>
      <c r="E1270" s="2" t="s">
        <v>64</v>
      </c>
      <c r="F1270" s="2" t="s">
        <v>55</v>
      </c>
      <c r="G1270" s="2" t="s">
        <v>36</v>
      </c>
      <c r="H1270" s="2">
        <v>45179.23</v>
      </c>
      <c r="I1270" s="3">
        <v>44932</v>
      </c>
      <c r="J1270" s="2" t="s">
        <v>21</v>
      </c>
    </row>
    <row r="1271" spans="1:10" ht="14.25" customHeight="1" x14ac:dyDescent="0.35">
      <c r="A1271" s="2" t="s">
        <v>2572</v>
      </c>
      <c r="B1271" s="2" t="s">
        <v>2573</v>
      </c>
      <c r="C1271" s="2">
        <v>49</v>
      </c>
      <c r="D1271" s="2" t="s">
        <v>12</v>
      </c>
      <c r="E1271" s="2" t="s">
        <v>64</v>
      </c>
      <c r="F1271" s="2" t="s">
        <v>19</v>
      </c>
      <c r="G1271" s="2" t="s">
        <v>20</v>
      </c>
      <c r="H1271" s="2">
        <v>204.8</v>
      </c>
      <c r="I1271" s="3">
        <v>45579</v>
      </c>
      <c r="J1271" s="2" t="s">
        <v>16</v>
      </c>
    </row>
    <row r="1272" spans="1:10" ht="14.25" customHeight="1" x14ac:dyDescent="0.35">
      <c r="A1272" s="2" t="s">
        <v>2574</v>
      </c>
      <c r="B1272" s="2" t="s">
        <v>2575</v>
      </c>
      <c r="C1272" s="2">
        <v>41</v>
      </c>
      <c r="D1272" s="2" t="s">
        <v>12</v>
      </c>
      <c r="E1272" s="2" t="s">
        <v>74</v>
      </c>
      <c r="F1272" s="2" t="s">
        <v>49</v>
      </c>
      <c r="G1272" s="2" t="s">
        <v>15</v>
      </c>
      <c r="H1272" s="2">
        <v>4996.21</v>
      </c>
      <c r="I1272" s="3">
        <v>45131</v>
      </c>
      <c r="J1272" s="2" t="s">
        <v>21</v>
      </c>
    </row>
    <row r="1273" spans="1:10" ht="14.25" customHeight="1" x14ac:dyDescent="0.35">
      <c r="A1273" s="2" t="s">
        <v>2576</v>
      </c>
      <c r="B1273" s="2" t="s">
        <v>2577</v>
      </c>
      <c r="C1273" s="2">
        <v>31</v>
      </c>
      <c r="D1273" s="2" t="s">
        <v>39</v>
      </c>
      <c r="E1273" s="2" t="s">
        <v>13</v>
      </c>
      <c r="F1273" s="2" t="s">
        <v>35</v>
      </c>
      <c r="G1273" s="2" t="s">
        <v>30</v>
      </c>
      <c r="H1273" s="2">
        <v>17016.11</v>
      </c>
      <c r="I1273" s="3">
        <v>45458</v>
      </c>
      <c r="J1273" s="2" t="s">
        <v>21</v>
      </c>
    </row>
    <row r="1274" spans="1:10" ht="14.25" customHeight="1" x14ac:dyDescent="0.35">
      <c r="A1274" s="2" t="s">
        <v>2578</v>
      </c>
      <c r="B1274" s="2" t="s">
        <v>2579</v>
      </c>
      <c r="C1274" s="2">
        <v>49</v>
      </c>
      <c r="D1274" s="2" t="s">
        <v>39</v>
      </c>
      <c r="E1274" s="2" t="s">
        <v>93</v>
      </c>
      <c r="F1274" s="2" t="s">
        <v>55</v>
      </c>
      <c r="G1274" s="2" t="s">
        <v>36</v>
      </c>
      <c r="H1274" s="2">
        <v>3954.2</v>
      </c>
      <c r="I1274" s="3">
        <v>45026</v>
      </c>
      <c r="J1274" s="2" t="s">
        <v>16</v>
      </c>
    </row>
    <row r="1275" spans="1:10" ht="14.25" customHeight="1" x14ac:dyDescent="0.35">
      <c r="A1275" s="2" t="s">
        <v>2580</v>
      </c>
      <c r="B1275" s="2" t="s">
        <v>2581</v>
      </c>
      <c r="C1275" s="2">
        <v>63</v>
      </c>
      <c r="D1275" s="2" t="s">
        <v>39</v>
      </c>
      <c r="E1275" s="2" t="s">
        <v>93</v>
      </c>
      <c r="F1275" s="2" t="s">
        <v>19</v>
      </c>
      <c r="G1275" s="2" t="s">
        <v>36</v>
      </c>
      <c r="H1275" s="2">
        <v>10470.719999999999</v>
      </c>
      <c r="I1275" s="3">
        <v>45603</v>
      </c>
      <c r="J1275" s="2" t="s">
        <v>16</v>
      </c>
    </row>
    <row r="1276" spans="1:10" ht="14.25" customHeight="1" x14ac:dyDescent="0.35">
      <c r="A1276" s="2" t="s">
        <v>2582</v>
      </c>
      <c r="B1276" s="2" t="s">
        <v>2583</v>
      </c>
      <c r="C1276" s="2">
        <v>60</v>
      </c>
      <c r="D1276" s="2" t="s">
        <v>12</v>
      </c>
      <c r="E1276" s="2" t="s">
        <v>29</v>
      </c>
      <c r="F1276" s="2" t="s">
        <v>25</v>
      </c>
      <c r="G1276" s="2" t="s">
        <v>30</v>
      </c>
      <c r="H1276" s="2">
        <v>48612.51</v>
      </c>
      <c r="I1276" s="3">
        <v>44971</v>
      </c>
      <c r="J1276" s="2" t="s">
        <v>16</v>
      </c>
    </row>
    <row r="1277" spans="1:10" ht="14.25" customHeight="1" x14ac:dyDescent="0.35">
      <c r="A1277" s="2" t="s">
        <v>2584</v>
      </c>
      <c r="B1277" s="2" t="s">
        <v>2585</v>
      </c>
      <c r="C1277" s="2">
        <v>33</v>
      </c>
      <c r="D1277" s="2" t="s">
        <v>12</v>
      </c>
      <c r="E1277" s="2" t="s">
        <v>24</v>
      </c>
      <c r="F1277" s="2" t="s">
        <v>35</v>
      </c>
      <c r="G1277" s="2" t="s">
        <v>30</v>
      </c>
      <c r="H1277" s="2">
        <v>10406.4</v>
      </c>
      <c r="I1277" s="3">
        <v>45383</v>
      </c>
      <c r="J1277" s="2" t="s">
        <v>16</v>
      </c>
    </row>
    <row r="1278" spans="1:10" ht="14.25" customHeight="1" x14ac:dyDescent="0.35">
      <c r="A1278" s="2" t="s">
        <v>2586</v>
      </c>
      <c r="B1278" s="2" t="s">
        <v>2587</v>
      </c>
      <c r="C1278" s="2">
        <v>21</v>
      </c>
      <c r="D1278" s="2" t="s">
        <v>12</v>
      </c>
      <c r="E1278" s="2" t="s">
        <v>52</v>
      </c>
      <c r="F1278" s="2" t="s">
        <v>49</v>
      </c>
      <c r="G1278" s="2" t="s">
        <v>26</v>
      </c>
      <c r="H1278" s="2">
        <v>1178.73</v>
      </c>
      <c r="I1278" s="3">
        <v>45153</v>
      </c>
      <c r="J1278" s="2" t="s">
        <v>16</v>
      </c>
    </row>
    <row r="1279" spans="1:10" ht="14.25" customHeight="1" x14ac:dyDescent="0.35">
      <c r="A1279" s="2" t="s">
        <v>2588</v>
      </c>
      <c r="B1279" s="2" t="s">
        <v>2589</v>
      </c>
      <c r="C1279" s="2">
        <v>54</v>
      </c>
      <c r="D1279" s="2" t="s">
        <v>39</v>
      </c>
      <c r="E1279" s="2" t="s">
        <v>29</v>
      </c>
      <c r="F1279" s="2" t="s">
        <v>25</v>
      </c>
      <c r="G1279" s="2" t="s">
        <v>36</v>
      </c>
      <c r="H1279" s="2">
        <v>18510.759999999998</v>
      </c>
      <c r="I1279" s="3">
        <v>45241</v>
      </c>
      <c r="J1279" s="2" t="s">
        <v>21</v>
      </c>
    </row>
    <row r="1280" spans="1:10" ht="14.25" customHeight="1" x14ac:dyDescent="0.35">
      <c r="A1280" s="2" t="s">
        <v>2590</v>
      </c>
      <c r="B1280" s="2" t="s">
        <v>2591</v>
      </c>
      <c r="C1280" s="2">
        <v>38</v>
      </c>
      <c r="D1280" s="2" t="s">
        <v>12</v>
      </c>
      <c r="E1280" s="2" t="s">
        <v>13</v>
      </c>
      <c r="F1280" s="2" t="s">
        <v>14</v>
      </c>
      <c r="G1280" s="2" t="s">
        <v>36</v>
      </c>
      <c r="H1280" s="2">
        <v>34009.21</v>
      </c>
      <c r="I1280" s="3">
        <v>44978</v>
      </c>
      <c r="J1280" s="2" t="s">
        <v>16</v>
      </c>
    </row>
    <row r="1281" spans="1:10" ht="14.25" customHeight="1" x14ac:dyDescent="0.35">
      <c r="A1281" s="2" t="s">
        <v>2592</v>
      </c>
      <c r="B1281" s="2" t="s">
        <v>2593</v>
      </c>
      <c r="C1281" s="2">
        <v>31</v>
      </c>
      <c r="D1281" s="2" t="s">
        <v>39</v>
      </c>
      <c r="E1281" s="2" t="s">
        <v>93</v>
      </c>
      <c r="F1281" s="2" t="s">
        <v>35</v>
      </c>
      <c r="G1281" s="2" t="s">
        <v>20</v>
      </c>
      <c r="H1281" s="2">
        <v>12465.62</v>
      </c>
      <c r="I1281" s="3">
        <v>45072</v>
      </c>
      <c r="J1281" s="2" t="s">
        <v>16</v>
      </c>
    </row>
    <row r="1282" spans="1:10" ht="14.25" customHeight="1" x14ac:dyDescent="0.35">
      <c r="A1282" s="2" t="s">
        <v>2594</v>
      </c>
      <c r="B1282" s="2" t="s">
        <v>2595</v>
      </c>
      <c r="C1282" s="2">
        <v>48</v>
      </c>
      <c r="D1282" s="2" t="s">
        <v>12</v>
      </c>
      <c r="E1282" s="2" t="s">
        <v>52</v>
      </c>
      <c r="F1282" s="2" t="s">
        <v>35</v>
      </c>
      <c r="G1282" s="2" t="s">
        <v>20</v>
      </c>
      <c r="H1282" s="2">
        <v>5431.22</v>
      </c>
      <c r="I1282" s="3">
        <v>45207</v>
      </c>
      <c r="J1282" s="2" t="s">
        <v>69</v>
      </c>
    </row>
    <row r="1283" spans="1:10" ht="14.25" customHeight="1" x14ac:dyDescent="0.35">
      <c r="A1283" s="2" t="s">
        <v>2596</v>
      </c>
      <c r="B1283" s="2" t="s">
        <v>2597</v>
      </c>
      <c r="C1283" s="2">
        <v>35</v>
      </c>
      <c r="D1283" s="2" t="s">
        <v>12</v>
      </c>
      <c r="E1283" s="2" t="s">
        <v>29</v>
      </c>
      <c r="F1283" s="2" t="s">
        <v>19</v>
      </c>
      <c r="G1283" s="2" t="s">
        <v>36</v>
      </c>
      <c r="H1283" s="2">
        <v>29642.37</v>
      </c>
      <c r="I1283" s="3">
        <v>45049</v>
      </c>
      <c r="J1283" s="2" t="s">
        <v>16</v>
      </c>
    </row>
    <row r="1284" spans="1:10" ht="14.25" customHeight="1" x14ac:dyDescent="0.35">
      <c r="A1284" s="2" t="s">
        <v>2598</v>
      </c>
      <c r="B1284" s="2" t="s">
        <v>2599</v>
      </c>
      <c r="C1284" s="2">
        <v>24</v>
      </c>
      <c r="D1284" s="2" t="s">
        <v>12</v>
      </c>
      <c r="E1284" s="2" t="s">
        <v>52</v>
      </c>
      <c r="F1284" s="2" t="s">
        <v>19</v>
      </c>
      <c r="G1284" s="2" t="s">
        <v>20</v>
      </c>
      <c r="H1284" s="2">
        <v>34600.57</v>
      </c>
      <c r="I1284" s="3">
        <v>45645</v>
      </c>
      <c r="J1284" s="2" t="s">
        <v>16</v>
      </c>
    </row>
    <row r="1285" spans="1:10" ht="14.25" customHeight="1" x14ac:dyDescent="0.35">
      <c r="A1285" s="2" t="s">
        <v>2600</v>
      </c>
      <c r="B1285" s="2" t="s">
        <v>2601</v>
      </c>
      <c r="C1285" s="2">
        <v>27</v>
      </c>
      <c r="D1285" s="2" t="s">
        <v>39</v>
      </c>
      <c r="E1285" s="2" t="s">
        <v>64</v>
      </c>
      <c r="F1285" s="2" t="s">
        <v>49</v>
      </c>
      <c r="G1285" s="2" t="s">
        <v>36</v>
      </c>
      <c r="H1285" s="2">
        <v>27351.66</v>
      </c>
      <c r="I1285" s="3">
        <v>45397</v>
      </c>
      <c r="J1285" s="2" t="s">
        <v>16</v>
      </c>
    </row>
    <row r="1286" spans="1:10" ht="14.25" customHeight="1" x14ac:dyDescent="0.35">
      <c r="A1286" s="2" t="s">
        <v>2602</v>
      </c>
      <c r="B1286" s="2" t="s">
        <v>2603</v>
      </c>
      <c r="C1286" s="2">
        <v>24</v>
      </c>
      <c r="D1286" s="2" t="s">
        <v>39</v>
      </c>
      <c r="E1286" s="2" t="s">
        <v>42</v>
      </c>
      <c r="F1286" s="2" t="s">
        <v>35</v>
      </c>
      <c r="G1286" s="2" t="s">
        <v>15</v>
      </c>
      <c r="H1286" s="2">
        <v>5307.21</v>
      </c>
      <c r="I1286" s="3">
        <v>45223</v>
      </c>
      <c r="J1286" s="2" t="s">
        <v>16</v>
      </c>
    </row>
    <row r="1287" spans="1:10" ht="14.25" customHeight="1" x14ac:dyDescent="0.35">
      <c r="A1287" s="2" t="s">
        <v>2604</v>
      </c>
      <c r="B1287" s="2" t="s">
        <v>2605</v>
      </c>
      <c r="C1287" s="2">
        <v>50</v>
      </c>
      <c r="D1287" s="2" t="s">
        <v>39</v>
      </c>
      <c r="E1287" s="2" t="s">
        <v>64</v>
      </c>
      <c r="F1287" s="2" t="s">
        <v>19</v>
      </c>
      <c r="G1287" s="2" t="s">
        <v>26</v>
      </c>
      <c r="H1287" s="2">
        <v>15592.57</v>
      </c>
      <c r="I1287" s="3">
        <v>45540</v>
      </c>
      <c r="J1287" s="2" t="s">
        <v>16</v>
      </c>
    </row>
    <row r="1288" spans="1:10" ht="14.25" customHeight="1" x14ac:dyDescent="0.35">
      <c r="A1288" s="2" t="s">
        <v>2606</v>
      </c>
      <c r="B1288" s="2" t="s">
        <v>2607</v>
      </c>
      <c r="C1288" s="2">
        <v>40</v>
      </c>
      <c r="D1288" s="2" t="s">
        <v>39</v>
      </c>
      <c r="E1288" s="2" t="s">
        <v>74</v>
      </c>
      <c r="F1288" s="2" t="s">
        <v>14</v>
      </c>
      <c r="G1288" s="2" t="s">
        <v>20</v>
      </c>
      <c r="H1288" s="2">
        <v>10618.35</v>
      </c>
      <c r="I1288" s="3">
        <v>45438</v>
      </c>
      <c r="J1288" s="2" t="s">
        <v>16</v>
      </c>
    </row>
    <row r="1289" spans="1:10" ht="14.25" customHeight="1" x14ac:dyDescent="0.35">
      <c r="A1289" s="2" t="s">
        <v>2608</v>
      </c>
      <c r="B1289" s="2" t="s">
        <v>2609</v>
      </c>
      <c r="C1289" s="2">
        <v>38</v>
      </c>
      <c r="D1289" s="2" t="s">
        <v>12</v>
      </c>
      <c r="E1289" s="2" t="s">
        <v>24</v>
      </c>
      <c r="F1289" s="2" t="s">
        <v>19</v>
      </c>
      <c r="G1289" s="2" t="s">
        <v>36</v>
      </c>
      <c r="H1289" s="2">
        <v>1980.93</v>
      </c>
      <c r="I1289" s="3">
        <v>45567</v>
      </c>
      <c r="J1289" s="2" t="s">
        <v>16</v>
      </c>
    </row>
    <row r="1290" spans="1:10" ht="14.25" customHeight="1" x14ac:dyDescent="0.35">
      <c r="A1290" s="2" t="s">
        <v>2610</v>
      </c>
      <c r="B1290" s="2" t="s">
        <v>2611</v>
      </c>
      <c r="C1290" s="2">
        <v>36</v>
      </c>
      <c r="D1290" s="2" t="s">
        <v>39</v>
      </c>
      <c r="E1290" s="2" t="s">
        <v>93</v>
      </c>
      <c r="F1290" s="2" t="s">
        <v>35</v>
      </c>
      <c r="G1290" s="2" t="s">
        <v>20</v>
      </c>
      <c r="H1290" s="2">
        <v>7668.26</v>
      </c>
      <c r="I1290" s="3">
        <v>45428</v>
      </c>
      <c r="J1290" s="2" t="s">
        <v>16</v>
      </c>
    </row>
    <row r="1291" spans="1:10" ht="14.25" customHeight="1" x14ac:dyDescent="0.35">
      <c r="A1291" s="2" t="s">
        <v>2612</v>
      </c>
      <c r="B1291" s="2" t="s">
        <v>2613</v>
      </c>
      <c r="C1291" s="2">
        <v>36</v>
      </c>
      <c r="D1291" s="2" t="s">
        <v>12</v>
      </c>
      <c r="E1291" s="2" t="s">
        <v>52</v>
      </c>
      <c r="F1291" s="2" t="s">
        <v>55</v>
      </c>
      <c r="G1291" s="2" t="s">
        <v>26</v>
      </c>
      <c r="H1291" s="2">
        <v>13771.01</v>
      </c>
      <c r="I1291" s="3">
        <v>45605</v>
      </c>
      <c r="J1291" s="2" t="s">
        <v>16</v>
      </c>
    </row>
    <row r="1292" spans="1:10" ht="14.25" customHeight="1" x14ac:dyDescent="0.35">
      <c r="A1292" s="2" t="s">
        <v>2614</v>
      </c>
      <c r="B1292" s="2" t="s">
        <v>2615</v>
      </c>
      <c r="C1292" s="2">
        <v>53</v>
      </c>
      <c r="D1292" s="2" t="s">
        <v>39</v>
      </c>
      <c r="E1292" s="2" t="s">
        <v>29</v>
      </c>
      <c r="F1292" s="2" t="s">
        <v>25</v>
      </c>
      <c r="G1292" s="2" t="s">
        <v>15</v>
      </c>
      <c r="H1292" s="2">
        <v>22625.21</v>
      </c>
      <c r="I1292" s="3">
        <v>45128</v>
      </c>
      <c r="J1292" s="2" t="s">
        <v>16</v>
      </c>
    </row>
    <row r="1293" spans="1:10" ht="14.25" customHeight="1" x14ac:dyDescent="0.35">
      <c r="A1293" s="2" t="s">
        <v>2616</v>
      </c>
      <c r="B1293" s="2" t="s">
        <v>2617</v>
      </c>
      <c r="C1293" s="2">
        <v>46</v>
      </c>
      <c r="D1293" s="2" t="s">
        <v>39</v>
      </c>
      <c r="E1293" s="2" t="s">
        <v>24</v>
      </c>
      <c r="F1293" s="2" t="s">
        <v>35</v>
      </c>
      <c r="G1293" s="2" t="s">
        <v>30</v>
      </c>
      <c r="H1293" s="2">
        <v>19848.47</v>
      </c>
      <c r="I1293" s="3">
        <v>45341</v>
      </c>
      <c r="J1293" s="2" t="s">
        <v>16</v>
      </c>
    </row>
    <row r="1294" spans="1:10" ht="14.25" customHeight="1" x14ac:dyDescent="0.35">
      <c r="A1294" s="2" t="s">
        <v>2618</v>
      </c>
      <c r="B1294" s="2" t="s">
        <v>2619</v>
      </c>
      <c r="C1294" s="2">
        <v>35</v>
      </c>
      <c r="D1294" s="2" t="s">
        <v>12</v>
      </c>
      <c r="E1294" s="2" t="s">
        <v>42</v>
      </c>
      <c r="F1294" s="2" t="s">
        <v>14</v>
      </c>
      <c r="G1294" s="2" t="s">
        <v>30</v>
      </c>
      <c r="H1294" s="2">
        <v>1680.15</v>
      </c>
      <c r="I1294" s="3">
        <v>45540</v>
      </c>
      <c r="J1294" s="2" t="s">
        <v>16</v>
      </c>
    </row>
    <row r="1295" spans="1:10" ht="14.25" customHeight="1" x14ac:dyDescent="0.35">
      <c r="A1295" s="2" t="s">
        <v>2620</v>
      </c>
      <c r="B1295" s="2" t="s">
        <v>2621</v>
      </c>
      <c r="C1295" s="2">
        <v>19</v>
      </c>
      <c r="D1295" s="2" t="s">
        <v>12</v>
      </c>
      <c r="E1295" s="2" t="s">
        <v>29</v>
      </c>
      <c r="F1295" s="2" t="s">
        <v>35</v>
      </c>
      <c r="G1295" s="2" t="s">
        <v>20</v>
      </c>
      <c r="H1295" s="2">
        <v>6694.96</v>
      </c>
      <c r="I1295" s="3">
        <v>45509</v>
      </c>
      <c r="J1295" s="2" t="s">
        <v>16</v>
      </c>
    </row>
    <row r="1296" spans="1:10" ht="14.25" customHeight="1" x14ac:dyDescent="0.35">
      <c r="A1296" s="2" t="s">
        <v>2622</v>
      </c>
      <c r="B1296" s="2" t="s">
        <v>2623</v>
      </c>
      <c r="C1296" s="2">
        <v>18</v>
      </c>
      <c r="D1296" s="2" t="s">
        <v>39</v>
      </c>
      <c r="E1296" s="2" t="s">
        <v>93</v>
      </c>
      <c r="F1296" s="2" t="s">
        <v>14</v>
      </c>
      <c r="G1296" s="2" t="s">
        <v>36</v>
      </c>
      <c r="H1296" s="2">
        <v>6506.02</v>
      </c>
      <c r="I1296" s="3">
        <v>45348</v>
      </c>
      <c r="J1296" s="2" t="s">
        <v>16</v>
      </c>
    </row>
    <row r="1297" spans="1:10" ht="14.25" customHeight="1" x14ac:dyDescent="0.35">
      <c r="A1297" s="2" t="s">
        <v>2624</v>
      </c>
      <c r="B1297" s="2" t="s">
        <v>2625</v>
      </c>
      <c r="C1297" s="2">
        <v>64</v>
      </c>
      <c r="D1297" s="2" t="s">
        <v>39</v>
      </c>
      <c r="E1297" s="2" t="s">
        <v>52</v>
      </c>
      <c r="F1297" s="2" t="s">
        <v>35</v>
      </c>
      <c r="G1297" s="2" t="s">
        <v>26</v>
      </c>
      <c r="H1297" s="2">
        <v>22900.35</v>
      </c>
      <c r="I1297" s="3">
        <v>45446</v>
      </c>
      <c r="J1297" s="2" t="s">
        <v>16</v>
      </c>
    </row>
    <row r="1298" spans="1:10" ht="14.25" customHeight="1" x14ac:dyDescent="0.35">
      <c r="A1298" s="2" t="s">
        <v>2626</v>
      </c>
      <c r="B1298" s="2" t="s">
        <v>2627</v>
      </c>
      <c r="C1298" s="2">
        <v>22</v>
      </c>
      <c r="D1298" s="2" t="s">
        <v>12</v>
      </c>
      <c r="E1298" s="2" t="s">
        <v>52</v>
      </c>
      <c r="F1298" s="2" t="s">
        <v>25</v>
      </c>
      <c r="G1298" s="2" t="s">
        <v>15</v>
      </c>
      <c r="H1298" s="2">
        <v>19.39</v>
      </c>
      <c r="I1298" s="3">
        <v>45600</v>
      </c>
      <c r="J1298" s="2" t="s">
        <v>16</v>
      </c>
    </row>
    <row r="1299" spans="1:10" ht="14.25" customHeight="1" x14ac:dyDescent="0.35">
      <c r="A1299" s="2" t="s">
        <v>2628</v>
      </c>
      <c r="B1299" s="2" t="s">
        <v>2629</v>
      </c>
      <c r="C1299" s="2">
        <v>37</v>
      </c>
      <c r="D1299" s="2" t="s">
        <v>12</v>
      </c>
      <c r="E1299" s="2" t="s">
        <v>64</v>
      </c>
      <c r="F1299" s="2" t="s">
        <v>25</v>
      </c>
      <c r="G1299" s="2" t="s">
        <v>15</v>
      </c>
      <c r="H1299" s="2">
        <v>13421.38</v>
      </c>
      <c r="I1299" s="3">
        <v>44999</v>
      </c>
      <c r="J1299" s="2" t="s">
        <v>69</v>
      </c>
    </row>
    <row r="1300" spans="1:10" ht="14.25" customHeight="1" x14ac:dyDescent="0.35">
      <c r="A1300" s="2" t="s">
        <v>2630</v>
      </c>
      <c r="B1300" s="2" t="s">
        <v>2631</v>
      </c>
      <c r="C1300" s="2">
        <v>28</v>
      </c>
      <c r="D1300" s="2" t="s">
        <v>12</v>
      </c>
      <c r="E1300" s="2" t="s">
        <v>42</v>
      </c>
      <c r="F1300" s="2" t="s">
        <v>14</v>
      </c>
      <c r="G1300" s="2" t="s">
        <v>15</v>
      </c>
      <c r="H1300" s="2">
        <v>9640.15</v>
      </c>
      <c r="I1300" s="3">
        <v>45271</v>
      </c>
      <c r="J1300" s="2" t="s">
        <v>16</v>
      </c>
    </row>
    <row r="1301" spans="1:10" ht="14.25" customHeight="1" x14ac:dyDescent="0.35">
      <c r="A1301" s="2" t="s">
        <v>2632</v>
      </c>
      <c r="B1301" s="2" t="s">
        <v>2633</v>
      </c>
      <c r="C1301" s="2">
        <v>59</v>
      </c>
      <c r="D1301" s="2" t="s">
        <v>12</v>
      </c>
      <c r="E1301" s="2" t="s">
        <v>42</v>
      </c>
      <c r="F1301" s="2" t="s">
        <v>35</v>
      </c>
      <c r="G1301" s="2" t="s">
        <v>30</v>
      </c>
      <c r="H1301" s="2">
        <v>25455.68</v>
      </c>
      <c r="I1301" s="3">
        <v>44953</v>
      </c>
      <c r="J1301" s="2" t="s">
        <v>16</v>
      </c>
    </row>
    <row r="1302" spans="1:10" ht="14.25" customHeight="1" x14ac:dyDescent="0.35">
      <c r="A1302" s="2" t="s">
        <v>2634</v>
      </c>
      <c r="B1302" s="2" t="s">
        <v>2635</v>
      </c>
      <c r="C1302" s="2">
        <v>19</v>
      </c>
      <c r="D1302" s="2" t="s">
        <v>12</v>
      </c>
      <c r="E1302" s="2" t="s">
        <v>93</v>
      </c>
      <c r="F1302" s="2" t="s">
        <v>25</v>
      </c>
      <c r="G1302" s="2" t="s">
        <v>26</v>
      </c>
      <c r="H1302" s="2">
        <v>6104.94</v>
      </c>
      <c r="I1302" s="3">
        <v>45095</v>
      </c>
      <c r="J1302" s="2" t="s">
        <v>16</v>
      </c>
    </row>
    <row r="1303" spans="1:10" ht="14.25" customHeight="1" x14ac:dyDescent="0.35">
      <c r="A1303" s="2" t="s">
        <v>2636</v>
      </c>
      <c r="B1303" s="2" t="s">
        <v>2637</v>
      </c>
      <c r="C1303" s="2">
        <v>20</v>
      </c>
      <c r="D1303" s="2" t="s">
        <v>39</v>
      </c>
      <c r="E1303" s="2" t="s">
        <v>52</v>
      </c>
      <c r="F1303" s="2" t="s">
        <v>49</v>
      </c>
      <c r="G1303" s="2" t="s">
        <v>30</v>
      </c>
      <c r="H1303" s="2">
        <v>10719.87</v>
      </c>
      <c r="I1303" s="3">
        <v>45511</v>
      </c>
      <c r="J1303" s="2" t="s">
        <v>21</v>
      </c>
    </row>
    <row r="1304" spans="1:10" ht="14.25" customHeight="1" x14ac:dyDescent="0.35">
      <c r="A1304" s="2" t="s">
        <v>2638</v>
      </c>
      <c r="B1304" s="2" t="s">
        <v>2639</v>
      </c>
      <c r="C1304" s="2">
        <v>40</v>
      </c>
      <c r="D1304" s="2" t="s">
        <v>39</v>
      </c>
      <c r="E1304" s="2" t="s">
        <v>24</v>
      </c>
      <c r="F1304" s="2" t="s">
        <v>35</v>
      </c>
      <c r="G1304" s="2" t="s">
        <v>20</v>
      </c>
      <c r="H1304" s="2">
        <v>36025.93</v>
      </c>
      <c r="I1304" s="3">
        <v>45135</v>
      </c>
      <c r="J1304" s="2" t="s">
        <v>16</v>
      </c>
    </row>
    <row r="1305" spans="1:10" ht="14.25" customHeight="1" x14ac:dyDescent="0.35">
      <c r="A1305" s="2" t="s">
        <v>2640</v>
      </c>
      <c r="B1305" s="2" t="s">
        <v>2641</v>
      </c>
      <c r="C1305" s="2">
        <v>29</v>
      </c>
      <c r="D1305" s="2" t="s">
        <v>39</v>
      </c>
      <c r="E1305" s="2" t="s">
        <v>42</v>
      </c>
      <c r="F1305" s="2" t="s">
        <v>25</v>
      </c>
      <c r="G1305" s="2" t="s">
        <v>15</v>
      </c>
      <c r="H1305" s="2">
        <v>13622.02</v>
      </c>
      <c r="I1305" s="3">
        <v>45537</v>
      </c>
      <c r="J1305" s="2" t="s">
        <v>16</v>
      </c>
    </row>
    <row r="1306" spans="1:10" ht="14.25" customHeight="1" x14ac:dyDescent="0.35">
      <c r="A1306" s="2" t="s">
        <v>2642</v>
      </c>
      <c r="B1306" s="2" t="s">
        <v>2643</v>
      </c>
      <c r="C1306" s="2">
        <v>37</v>
      </c>
      <c r="D1306" s="2" t="s">
        <v>39</v>
      </c>
      <c r="E1306" s="2" t="s">
        <v>42</v>
      </c>
      <c r="F1306" s="2" t="s">
        <v>55</v>
      </c>
      <c r="G1306" s="2" t="s">
        <v>26</v>
      </c>
      <c r="H1306" s="2">
        <v>697.62</v>
      </c>
      <c r="I1306" s="3">
        <v>45469</v>
      </c>
      <c r="J1306" s="2" t="s">
        <v>16</v>
      </c>
    </row>
    <row r="1307" spans="1:10" ht="14.25" customHeight="1" x14ac:dyDescent="0.35">
      <c r="A1307" s="2" t="s">
        <v>2644</v>
      </c>
      <c r="B1307" s="2" t="s">
        <v>2645</v>
      </c>
      <c r="C1307" s="2">
        <v>22</v>
      </c>
      <c r="D1307" s="2" t="s">
        <v>12</v>
      </c>
      <c r="E1307" s="2" t="s">
        <v>29</v>
      </c>
      <c r="F1307" s="2" t="s">
        <v>55</v>
      </c>
      <c r="G1307" s="2" t="s">
        <v>15</v>
      </c>
      <c r="H1307" s="2">
        <v>1833.62</v>
      </c>
      <c r="I1307" s="3">
        <v>45471</v>
      </c>
      <c r="J1307" s="2" t="s">
        <v>16</v>
      </c>
    </row>
    <row r="1308" spans="1:10" ht="14.25" customHeight="1" x14ac:dyDescent="0.35">
      <c r="A1308" s="2" t="s">
        <v>2646</v>
      </c>
      <c r="B1308" s="2" t="s">
        <v>2647</v>
      </c>
      <c r="C1308" s="2">
        <v>54</v>
      </c>
      <c r="D1308" s="2" t="s">
        <v>12</v>
      </c>
      <c r="E1308" s="2" t="s">
        <v>93</v>
      </c>
      <c r="F1308" s="2" t="s">
        <v>49</v>
      </c>
      <c r="G1308" s="2" t="s">
        <v>30</v>
      </c>
      <c r="H1308" s="2">
        <v>17228.93</v>
      </c>
      <c r="I1308" s="3">
        <v>45651</v>
      </c>
      <c r="J1308" s="2" t="s">
        <v>16</v>
      </c>
    </row>
    <row r="1309" spans="1:10" ht="14.25" customHeight="1" x14ac:dyDescent="0.35">
      <c r="A1309" s="2" t="s">
        <v>2648</v>
      </c>
      <c r="B1309" s="2" t="s">
        <v>2649</v>
      </c>
      <c r="C1309" s="2">
        <v>55</v>
      </c>
      <c r="D1309" s="2" t="s">
        <v>12</v>
      </c>
      <c r="E1309" s="2" t="s">
        <v>64</v>
      </c>
      <c r="F1309" s="2" t="s">
        <v>25</v>
      </c>
      <c r="G1309" s="2" t="s">
        <v>30</v>
      </c>
      <c r="H1309" s="2">
        <v>4076.61</v>
      </c>
      <c r="I1309" s="3">
        <v>45583</v>
      </c>
      <c r="J1309" s="2" t="s">
        <v>21</v>
      </c>
    </row>
    <row r="1310" spans="1:10" ht="14.25" customHeight="1" x14ac:dyDescent="0.35">
      <c r="A1310" s="2" t="s">
        <v>2650</v>
      </c>
      <c r="B1310" s="2" t="s">
        <v>2651</v>
      </c>
      <c r="C1310" s="2">
        <v>47</v>
      </c>
      <c r="D1310" s="2" t="s">
        <v>39</v>
      </c>
      <c r="E1310" s="2" t="s">
        <v>29</v>
      </c>
      <c r="F1310" s="2" t="s">
        <v>55</v>
      </c>
      <c r="G1310" s="2" t="s">
        <v>30</v>
      </c>
      <c r="H1310" s="2">
        <v>12238.97</v>
      </c>
      <c r="I1310" s="3">
        <v>45537</v>
      </c>
      <c r="J1310" s="2" t="s">
        <v>16</v>
      </c>
    </row>
    <row r="1311" spans="1:10" ht="14.25" customHeight="1" x14ac:dyDescent="0.35">
      <c r="A1311" s="2" t="s">
        <v>2652</v>
      </c>
      <c r="B1311" s="2" t="s">
        <v>2653</v>
      </c>
      <c r="C1311" s="2">
        <v>26</v>
      </c>
      <c r="D1311" s="2" t="s">
        <v>12</v>
      </c>
      <c r="E1311" s="2" t="s">
        <v>29</v>
      </c>
      <c r="F1311" s="2" t="s">
        <v>35</v>
      </c>
      <c r="G1311" s="2" t="s">
        <v>15</v>
      </c>
      <c r="H1311" s="2">
        <v>12033.85</v>
      </c>
      <c r="I1311" s="3">
        <v>45236</v>
      </c>
      <c r="J1311" s="2" t="s">
        <v>16</v>
      </c>
    </row>
    <row r="1312" spans="1:10" ht="14.25" customHeight="1" x14ac:dyDescent="0.35">
      <c r="A1312" s="2" t="s">
        <v>2654</v>
      </c>
      <c r="B1312" s="2" t="s">
        <v>2655</v>
      </c>
      <c r="C1312" s="2">
        <v>51</v>
      </c>
      <c r="D1312" s="2" t="s">
        <v>12</v>
      </c>
      <c r="E1312" s="2" t="s">
        <v>13</v>
      </c>
      <c r="F1312" s="2" t="s">
        <v>19</v>
      </c>
      <c r="G1312" s="2" t="s">
        <v>26</v>
      </c>
      <c r="H1312" s="2">
        <v>50672.89</v>
      </c>
      <c r="I1312" s="3">
        <v>45106</v>
      </c>
      <c r="J1312" s="2" t="s">
        <v>16</v>
      </c>
    </row>
    <row r="1313" spans="1:10" ht="14.25" customHeight="1" x14ac:dyDescent="0.35">
      <c r="A1313" s="2" t="s">
        <v>2656</v>
      </c>
      <c r="B1313" s="2" t="s">
        <v>2657</v>
      </c>
      <c r="C1313" s="2">
        <v>61</v>
      </c>
      <c r="D1313" s="2" t="s">
        <v>39</v>
      </c>
      <c r="E1313" s="2" t="s">
        <v>74</v>
      </c>
      <c r="F1313" s="2" t="s">
        <v>25</v>
      </c>
      <c r="G1313" s="2" t="s">
        <v>26</v>
      </c>
      <c r="H1313" s="2">
        <v>6346.38</v>
      </c>
      <c r="I1313" s="3">
        <v>45573</v>
      </c>
      <c r="J1313" s="2" t="s">
        <v>16</v>
      </c>
    </row>
    <row r="1314" spans="1:10" ht="14.25" customHeight="1" x14ac:dyDescent="0.35">
      <c r="A1314" s="2" t="s">
        <v>2658</v>
      </c>
      <c r="B1314" s="2" t="s">
        <v>2659</v>
      </c>
      <c r="C1314" s="2">
        <v>52</v>
      </c>
      <c r="D1314" s="2" t="s">
        <v>39</v>
      </c>
      <c r="E1314" s="2" t="s">
        <v>13</v>
      </c>
      <c r="F1314" s="2" t="s">
        <v>49</v>
      </c>
      <c r="G1314" s="2" t="s">
        <v>20</v>
      </c>
      <c r="H1314" s="2">
        <v>13387.71</v>
      </c>
      <c r="I1314" s="3">
        <v>45364</v>
      </c>
      <c r="J1314" s="2" t="s">
        <v>16</v>
      </c>
    </row>
    <row r="1315" spans="1:10" ht="14.25" customHeight="1" x14ac:dyDescent="0.35">
      <c r="A1315" s="2" t="s">
        <v>2660</v>
      </c>
      <c r="B1315" s="2" t="s">
        <v>2661</v>
      </c>
      <c r="C1315" s="2">
        <v>39</v>
      </c>
      <c r="D1315" s="2" t="s">
        <v>39</v>
      </c>
      <c r="E1315" s="2" t="s">
        <v>42</v>
      </c>
      <c r="F1315" s="2" t="s">
        <v>25</v>
      </c>
      <c r="G1315" s="2" t="s">
        <v>15</v>
      </c>
      <c r="H1315" s="2">
        <v>499.81</v>
      </c>
      <c r="I1315" s="3">
        <v>45403</v>
      </c>
      <c r="J1315" s="2" t="s">
        <v>16</v>
      </c>
    </row>
    <row r="1316" spans="1:10" ht="14.25" customHeight="1" x14ac:dyDescent="0.35">
      <c r="A1316" s="2" t="s">
        <v>2662</v>
      </c>
      <c r="B1316" s="2" t="s">
        <v>2663</v>
      </c>
      <c r="C1316" s="2">
        <v>61</v>
      </c>
      <c r="D1316" s="2" t="s">
        <v>12</v>
      </c>
      <c r="E1316" s="2" t="s">
        <v>52</v>
      </c>
      <c r="F1316" s="2" t="s">
        <v>14</v>
      </c>
      <c r="G1316" s="2" t="s">
        <v>20</v>
      </c>
      <c r="H1316" s="2">
        <v>6209.96</v>
      </c>
      <c r="I1316" s="3">
        <v>45321</v>
      </c>
      <c r="J1316" s="2" t="s">
        <v>16</v>
      </c>
    </row>
    <row r="1317" spans="1:10" ht="14.25" customHeight="1" x14ac:dyDescent="0.35">
      <c r="A1317" s="2" t="s">
        <v>2664</v>
      </c>
      <c r="B1317" s="2" t="s">
        <v>2665</v>
      </c>
      <c r="C1317" s="2">
        <v>41</v>
      </c>
      <c r="D1317" s="2" t="s">
        <v>12</v>
      </c>
      <c r="E1317" s="2" t="s">
        <v>74</v>
      </c>
      <c r="F1317" s="2" t="s">
        <v>14</v>
      </c>
      <c r="G1317" s="2" t="s">
        <v>20</v>
      </c>
      <c r="H1317" s="2">
        <v>2066.33</v>
      </c>
      <c r="I1317" s="3">
        <v>45628</v>
      </c>
      <c r="J1317" s="2" t="s">
        <v>69</v>
      </c>
    </row>
    <row r="1318" spans="1:10" ht="14.25" customHeight="1" x14ac:dyDescent="0.35">
      <c r="A1318" s="2" t="s">
        <v>2666</v>
      </c>
      <c r="B1318" s="2" t="s">
        <v>2667</v>
      </c>
      <c r="C1318" s="2">
        <v>34</v>
      </c>
      <c r="D1318" s="2" t="s">
        <v>39</v>
      </c>
      <c r="E1318" s="2" t="s">
        <v>74</v>
      </c>
      <c r="F1318" s="2" t="s">
        <v>55</v>
      </c>
      <c r="G1318" s="2" t="s">
        <v>20</v>
      </c>
      <c r="H1318" s="2">
        <v>18361.599999999999</v>
      </c>
      <c r="I1318" s="3">
        <v>45468</v>
      </c>
      <c r="J1318" s="2" t="s">
        <v>16</v>
      </c>
    </row>
    <row r="1319" spans="1:10" ht="14.25" customHeight="1" x14ac:dyDescent="0.35">
      <c r="A1319" s="2" t="s">
        <v>2668</v>
      </c>
      <c r="B1319" s="2" t="s">
        <v>2669</v>
      </c>
      <c r="C1319" s="2">
        <v>27</v>
      </c>
      <c r="D1319" s="2" t="s">
        <v>39</v>
      </c>
      <c r="E1319" s="2" t="s">
        <v>52</v>
      </c>
      <c r="F1319" s="2" t="s">
        <v>14</v>
      </c>
      <c r="G1319" s="2" t="s">
        <v>20</v>
      </c>
      <c r="H1319" s="2">
        <v>18320.09</v>
      </c>
      <c r="I1319" s="3">
        <v>45520</v>
      </c>
      <c r="J1319" s="2" t="s">
        <v>16</v>
      </c>
    </row>
    <row r="1320" spans="1:10" ht="14.25" customHeight="1" x14ac:dyDescent="0.35">
      <c r="A1320" s="2" t="s">
        <v>2670</v>
      </c>
      <c r="B1320" s="2" t="s">
        <v>2671</v>
      </c>
      <c r="C1320" s="2">
        <v>47</v>
      </c>
      <c r="D1320" s="2" t="s">
        <v>12</v>
      </c>
      <c r="E1320" s="2" t="s">
        <v>74</v>
      </c>
      <c r="F1320" s="2" t="s">
        <v>49</v>
      </c>
      <c r="G1320" s="2" t="s">
        <v>30</v>
      </c>
      <c r="H1320" s="2">
        <v>2696.65</v>
      </c>
      <c r="I1320" s="3">
        <v>44983</v>
      </c>
      <c r="J1320" s="2" t="s">
        <v>16</v>
      </c>
    </row>
    <row r="1321" spans="1:10" ht="14.25" customHeight="1" x14ac:dyDescent="0.35">
      <c r="A1321" s="2" t="s">
        <v>2672</v>
      </c>
      <c r="B1321" s="2" t="s">
        <v>2673</v>
      </c>
      <c r="C1321" s="2">
        <v>63</v>
      </c>
      <c r="D1321" s="2" t="s">
        <v>39</v>
      </c>
      <c r="E1321" s="2" t="s">
        <v>52</v>
      </c>
      <c r="F1321" s="2" t="s">
        <v>55</v>
      </c>
      <c r="G1321" s="2" t="s">
        <v>20</v>
      </c>
      <c r="H1321" s="2">
        <v>3831.44</v>
      </c>
      <c r="I1321" s="3">
        <v>45100</v>
      </c>
      <c r="J1321" s="2" t="s">
        <v>16</v>
      </c>
    </row>
    <row r="1322" spans="1:10" ht="14.25" customHeight="1" x14ac:dyDescent="0.35">
      <c r="A1322" s="2" t="s">
        <v>2674</v>
      </c>
      <c r="B1322" s="2" t="s">
        <v>2675</v>
      </c>
      <c r="C1322" s="2">
        <v>40</v>
      </c>
      <c r="D1322" s="2" t="s">
        <v>12</v>
      </c>
      <c r="E1322" s="2" t="s">
        <v>74</v>
      </c>
      <c r="F1322" s="2" t="s">
        <v>49</v>
      </c>
      <c r="G1322" s="2" t="s">
        <v>26</v>
      </c>
      <c r="H1322" s="2">
        <v>12122.66</v>
      </c>
      <c r="I1322" s="3">
        <v>45646</v>
      </c>
      <c r="J1322" s="2" t="s">
        <v>16</v>
      </c>
    </row>
    <row r="1323" spans="1:10" ht="14.25" customHeight="1" x14ac:dyDescent="0.35">
      <c r="A1323" s="2" t="s">
        <v>2676</v>
      </c>
      <c r="B1323" s="2" t="s">
        <v>2677</v>
      </c>
      <c r="C1323" s="2">
        <v>49</v>
      </c>
      <c r="D1323" s="2" t="s">
        <v>39</v>
      </c>
      <c r="E1323" s="2" t="s">
        <v>29</v>
      </c>
      <c r="F1323" s="2" t="s">
        <v>35</v>
      </c>
      <c r="G1323" s="2" t="s">
        <v>20</v>
      </c>
      <c r="H1323" s="2">
        <v>13404.26</v>
      </c>
      <c r="I1323" s="3">
        <v>45252</v>
      </c>
      <c r="J1323" s="2" t="s">
        <v>16</v>
      </c>
    </row>
    <row r="1324" spans="1:10" ht="14.25" customHeight="1" x14ac:dyDescent="0.35">
      <c r="A1324" s="2" t="s">
        <v>2678</v>
      </c>
      <c r="B1324" s="2" t="s">
        <v>2679</v>
      </c>
      <c r="C1324" s="2">
        <v>34</v>
      </c>
      <c r="D1324" s="2" t="s">
        <v>39</v>
      </c>
      <c r="E1324" s="2" t="s">
        <v>24</v>
      </c>
      <c r="F1324" s="2" t="s">
        <v>49</v>
      </c>
      <c r="G1324" s="2" t="s">
        <v>30</v>
      </c>
      <c r="H1324" s="2">
        <v>10718.68</v>
      </c>
      <c r="I1324" s="3">
        <v>45248</v>
      </c>
      <c r="J1324" s="2" t="s">
        <v>16</v>
      </c>
    </row>
    <row r="1325" spans="1:10" ht="14.25" customHeight="1" x14ac:dyDescent="0.35">
      <c r="A1325" s="2" t="s">
        <v>2680</v>
      </c>
      <c r="B1325" s="2" t="s">
        <v>2681</v>
      </c>
      <c r="C1325" s="2">
        <v>34</v>
      </c>
      <c r="D1325" s="2" t="s">
        <v>39</v>
      </c>
      <c r="E1325" s="2" t="s">
        <v>93</v>
      </c>
      <c r="F1325" s="2" t="s">
        <v>14</v>
      </c>
      <c r="G1325" s="2" t="s">
        <v>36</v>
      </c>
      <c r="H1325" s="2">
        <v>57122.09</v>
      </c>
      <c r="I1325" s="3">
        <v>45109</v>
      </c>
      <c r="J1325" s="2" t="s">
        <v>16</v>
      </c>
    </row>
    <row r="1326" spans="1:10" ht="14.25" customHeight="1" x14ac:dyDescent="0.35">
      <c r="A1326" s="2" t="s">
        <v>2682</v>
      </c>
      <c r="B1326" s="2" t="s">
        <v>2683</v>
      </c>
      <c r="C1326" s="2">
        <v>31</v>
      </c>
      <c r="D1326" s="2" t="s">
        <v>12</v>
      </c>
      <c r="E1326" s="2" t="s">
        <v>93</v>
      </c>
      <c r="F1326" s="2" t="s">
        <v>35</v>
      </c>
      <c r="G1326" s="2" t="s">
        <v>36</v>
      </c>
      <c r="H1326" s="2">
        <v>20301.43</v>
      </c>
      <c r="I1326" s="3">
        <v>45161</v>
      </c>
      <c r="J1326" s="2" t="s">
        <v>16</v>
      </c>
    </row>
    <row r="1327" spans="1:10" ht="14.25" customHeight="1" x14ac:dyDescent="0.35">
      <c r="A1327" s="2" t="s">
        <v>2684</v>
      </c>
      <c r="B1327" s="2" t="s">
        <v>2685</v>
      </c>
      <c r="C1327" s="2">
        <v>26</v>
      </c>
      <c r="D1327" s="2" t="s">
        <v>12</v>
      </c>
      <c r="E1327" s="2" t="s">
        <v>13</v>
      </c>
      <c r="F1327" s="2" t="s">
        <v>14</v>
      </c>
      <c r="G1327" s="2" t="s">
        <v>36</v>
      </c>
      <c r="H1327" s="2">
        <v>5396.69</v>
      </c>
      <c r="I1327" s="3">
        <v>45545</v>
      </c>
      <c r="J1327" s="2" t="s">
        <v>16</v>
      </c>
    </row>
    <row r="1328" spans="1:10" ht="14.25" customHeight="1" x14ac:dyDescent="0.35">
      <c r="A1328" s="2" t="s">
        <v>2686</v>
      </c>
      <c r="B1328" s="2" t="s">
        <v>2687</v>
      </c>
      <c r="C1328" s="2">
        <v>57</v>
      </c>
      <c r="D1328" s="2" t="s">
        <v>39</v>
      </c>
      <c r="E1328" s="2" t="s">
        <v>29</v>
      </c>
      <c r="F1328" s="2" t="s">
        <v>49</v>
      </c>
      <c r="G1328" s="2" t="s">
        <v>15</v>
      </c>
      <c r="H1328" s="2">
        <v>3959.75</v>
      </c>
      <c r="I1328" s="3">
        <v>45112</v>
      </c>
      <c r="J1328" s="2" t="s">
        <v>16</v>
      </c>
    </row>
    <row r="1329" spans="1:10" ht="14.25" customHeight="1" x14ac:dyDescent="0.35">
      <c r="A1329" s="2" t="s">
        <v>2688</v>
      </c>
      <c r="B1329" s="2" t="s">
        <v>2689</v>
      </c>
      <c r="C1329" s="2">
        <v>19</v>
      </c>
      <c r="D1329" s="2" t="s">
        <v>12</v>
      </c>
      <c r="E1329" s="2" t="s">
        <v>74</v>
      </c>
      <c r="F1329" s="2" t="s">
        <v>14</v>
      </c>
      <c r="G1329" s="2" t="s">
        <v>26</v>
      </c>
      <c r="H1329" s="2">
        <v>9084.4599999999991</v>
      </c>
      <c r="I1329" s="3">
        <v>45192</v>
      </c>
      <c r="J1329" s="2" t="s">
        <v>16</v>
      </c>
    </row>
    <row r="1330" spans="1:10" ht="14.25" customHeight="1" x14ac:dyDescent="0.35">
      <c r="A1330" s="2" t="s">
        <v>2690</v>
      </c>
      <c r="B1330" s="2" t="s">
        <v>2691</v>
      </c>
      <c r="C1330" s="2">
        <v>62</v>
      </c>
      <c r="D1330" s="2" t="s">
        <v>39</v>
      </c>
      <c r="E1330" s="2" t="s">
        <v>64</v>
      </c>
      <c r="F1330" s="2" t="s">
        <v>14</v>
      </c>
      <c r="G1330" s="2" t="s">
        <v>30</v>
      </c>
      <c r="H1330" s="2">
        <v>17017.52</v>
      </c>
      <c r="I1330" s="3">
        <v>45570</v>
      </c>
      <c r="J1330" s="2" t="s">
        <v>21</v>
      </c>
    </row>
    <row r="1331" spans="1:10" ht="14.25" customHeight="1" x14ac:dyDescent="0.35">
      <c r="A1331" s="2" t="s">
        <v>2692</v>
      </c>
      <c r="B1331" s="2" t="s">
        <v>2693</v>
      </c>
      <c r="C1331" s="2">
        <v>42</v>
      </c>
      <c r="D1331" s="2" t="s">
        <v>39</v>
      </c>
      <c r="E1331" s="2" t="s">
        <v>52</v>
      </c>
      <c r="F1331" s="2" t="s">
        <v>14</v>
      </c>
      <c r="G1331" s="2" t="s">
        <v>36</v>
      </c>
      <c r="H1331" s="2">
        <v>6450.11</v>
      </c>
      <c r="I1331" s="3">
        <v>45255</v>
      </c>
      <c r="J1331" s="2" t="s">
        <v>16</v>
      </c>
    </row>
    <row r="1332" spans="1:10" ht="14.25" customHeight="1" x14ac:dyDescent="0.35">
      <c r="A1332" s="2" t="s">
        <v>2694</v>
      </c>
      <c r="B1332" s="2" t="s">
        <v>2695</v>
      </c>
      <c r="C1332" s="2">
        <v>56</v>
      </c>
      <c r="D1332" s="2" t="s">
        <v>12</v>
      </c>
      <c r="E1332" s="2" t="s">
        <v>29</v>
      </c>
      <c r="F1332" s="2" t="s">
        <v>25</v>
      </c>
      <c r="G1332" s="2" t="s">
        <v>30</v>
      </c>
      <c r="H1332" s="2">
        <v>13382.38</v>
      </c>
      <c r="I1332" s="3">
        <v>45291</v>
      </c>
      <c r="J1332" s="2" t="s">
        <v>16</v>
      </c>
    </row>
    <row r="1333" spans="1:10" ht="14.25" customHeight="1" x14ac:dyDescent="0.35">
      <c r="A1333" s="2" t="s">
        <v>2696</v>
      </c>
      <c r="B1333" s="2" t="s">
        <v>2697</v>
      </c>
      <c r="C1333" s="2">
        <v>26</v>
      </c>
      <c r="D1333" s="2" t="s">
        <v>12</v>
      </c>
      <c r="E1333" s="2" t="s">
        <v>74</v>
      </c>
      <c r="F1333" s="2" t="s">
        <v>35</v>
      </c>
      <c r="G1333" s="2" t="s">
        <v>30</v>
      </c>
      <c r="H1333" s="2">
        <v>193.46</v>
      </c>
      <c r="I1333" s="3">
        <v>45609</v>
      </c>
      <c r="J1333" s="2" t="s">
        <v>21</v>
      </c>
    </row>
    <row r="1334" spans="1:10" ht="14.25" customHeight="1" x14ac:dyDescent="0.35">
      <c r="A1334" s="2" t="s">
        <v>2698</v>
      </c>
      <c r="B1334" s="2" t="s">
        <v>2699</v>
      </c>
      <c r="C1334" s="2">
        <v>39</v>
      </c>
      <c r="D1334" s="2" t="s">
        <v>12</v>
      </c>
      <c r="E1334" s="2" t="s">
        <v>93</v>
      </c>
      <c r="F1334" s="2" t="s">
        <v>35</v>
      </c>
      <c r="G1334" s="2" t="s">
        <v>15</v>
      </c>
      <c r="H1334" s="2">
        <v>26015.32</v>
      </c>
      <c r="I1334" s="3">
        <v>44950</v>
      </c>
      <c r="J1334" s="2" t="s">
        <v>16</v>
      </c>
    </row>
    <row r="1335" spans="1:10" ht="14.25" customHeight="1" x14ac:dyDescent="0.35">
      <c r="A1335" s="2" t="s">
        <v>2700</v>
      </c>
      <c r="B1335" s="2" t="s">
        <v>2701</v>
      </c>
      <c r="C1335" s="2">
        <v>60</v>
      </c>
      <c r="D1335" s="2" t="s">
        <v>12</v>
      </c>
      <c r="E1335" s="2" t="s">
        <v>93</v>
      </c>
      <c r="F1335" s="2" t="s">
        <v>35</v>
      </c>
      <c r="G1335" s="2" t="s">
        <v>36</v>
      </c>
      <c r="H1335" s="2">
        <v>14864.89</v>
      </c>
      <c r="I1335" s="3">
        <v>45187</v>
      </c>
      <c r="J1335" s="2" t="s">
        <v>16</v>
      </c>
    </row>
    <row r="1336" spans="1:10" ht="14.25" customHeight="1" x14ac:dyDescent="0.35">
      <c r="A1336" s="2" t="s">
        <v>2702</v>
      </c>
      <c r="B1336" s="2" t="s">
        <v>2703</v>
      </c>
      <c r="C1336" s="2">
        <v>63</v>
      </c>
      <c r="D1336" s="2" t="s">
        <v>39</v>
      </c>
      <c r="E1336" s="2" t="s">
        <v>52</v>
      </c>
      <c r="F1336" s="2" t="s">
        <v>49</v>
      </c>
      <c r="G1336" s="2" t="s">
        <v>20</v>
      </c>
      <c r="H1336" s="2">
        <v>5011.8900000000003</v>
      </c>
      <c r="I1336" s="3">
        <v>45281</v>
      </c>
      <c r="J1336" s="2" t="s">
        <v>16</v>
      </c>
    </row>
    <row r="1337" spans="1:10" ht="14.25" customHeight="1" x14ac:dyDescent="0.35">
      <c r="A1337" s="2" t="s">
        <v>2704</v>
      </c>
      <c r="B1337" s="2" t="s">
        <v>2705</v>
      </c>
      <c r="C1337" s="2">
        <v>21</v>
      </c>
      <c r="D1337" s="2" t="s">
        <v>12</v>
      </c>
      <c r="E1337" s="2" t="s">
        <v>64</v>
      </c>
      <c r="F1337" s="2" t="s">
        <v>19</v>
      </c>
      <c r="G1337" s="2" t="s">
        <v>30</v>
      </c>
      <c r="H1337" s="2">
        <v>4845.28</v>
      </c>
      <c r="I1337" s="3">
        <v>45122</v>
      </c>
      <c r="J1337" s="2" t="s">
        <v>21</v>
      </c>
    </row>
    <row r="1338" spans="1:10" ht="14.25" customHeight="1" x14ac:dyDescent="0.35">
      <c r="A1338" s="2" t="s">
        <v>2706</v>
      </c>
      <c r="B1338" s="2" t="s">
        <v>2707</v>
      </c>
      <c r="C1338" s="2">
        <v>43</v>
      </c>
      <c r="D1338" s="2" t="s">
        <v>12</v>
      </c>
      <c r="E1338" s="2" t="s">
        <v>74</v>
      </c>
      <c r="F1338" s="2" t="s">
        <v>49</v>
      </c>
      <c r="G1338" s="2" t="s">
        <v>36</v>
      </c>
      <c r="H1338" s="2">
        <v>1085.73</v>
      </c>
      <c r="I1338" s="3">
        <v>45537</v>
      </c>
      <c r="J1338" s="2" t="s">
        <v>16</v>
      </c>
    </row>
    <row r="1339" spans="1:10" ht="14.25" customHeight="1" x14ac:dyDescent="0.35">
      <c r="A1339" s="2" t="s">
        <v>2708</v>
      </c>
      <c r="B1339" s="2" t="s">
        <v>2709</v>
      </c>
      <c r="C1339" s="2">
        <v>46</v>
      </c>
      <c r="D1339" s="2" t="s">
        <v>39</v>
      </c>
      <c r="E1339" s="2" t="s">
        <v>74</v>
      </c>
      <c r="F1339" s="2" t="s">
        <v>35</v>
      </c>
      <c r="G1339" s="2" t="s">
        <v>30</v>
      </c>
      <c r="H1339" s="2">
        <v>16936.55</v>
      </c>
      <c r="I1339" s="3">
        <v>45416</v>
      </c>
      <c r="J1339" s="2" t="s">
        <v>16</v>
      </c>
    </row>
    <row r="1340" spans="1:10" ht="14.25" customHeight="1" x14ac:dyDescent="0.35">
      <c r="A1340" s="2" t="s">
        <v>2710</v>
      </c>
      <c r="B1340" s="2" t="s">
        <v>2711</v>
      </c>
      <c r="C1340" s="2">
        <v>62</v>
      </c>
      <c r="D1340" s="2" t="s">
        <v>39</v>
      </c>
      <c r="E1340" s="2" t="s">
        <v>64</v>
      </c>
      <c r="F1340" s="2" t="s">
        <v>55</v>
      </c>
      <c r="G1340" s="2" t="s">
        <v>15</v>
      </c>
      <c r="H1340" s="2">
        <v>14637.35</v>
      </c>
      <c r="I1340" s="3">
        <v>45259</v>
      </c>
      <c r="J1340" s="2" t="s">
        <v>16</v>
      </c>
    </row>
    <row r="1341" spans="1:10" ht="14.25" customHeight="1" x14ac:dyDescent="0.35">
      <c r="A1341" s="2" t="s">
        <v>2712</v>
      </c>
      <c r="B1341" s="2" t="s">
        <v>2713</v>
      </c>
      <c r="C1341" s="2">
        <v>51</v>
      </c>
      <c r="D1341" s="2" t="s">
        <v>39</v>
      </c>
      <c r="E1341" s="2" t="s">
        <v>64</v>
      </c>
      <c r="F1341" s="2" t="s">
        <v>14</v>
      </c>
      <c r="G1341" s="2" t="s">
        <v>15</v>
      </c>
      <c r="H1341" s="2">
        <v>9949.27</v>
      </c>
      <c r="I1341" s="3">
        <v>45539</v>
      </c>
      <c r="J1341" s="2" t="s">
        <v>16</v>
      </c>
    </row>
    <row r="1342" spans="1:10" ht="14.25" customHeight="1" x14ac:dyDescent="0.35">
      <c r="A1342" s="2" t="s">
        <v>2714</v>
      </c>
      <c r="B1342" s="2" t="s">
        <v>2715</v>
      </c>
      <c r="C1342" s="2">
        <v>40</v>
      </c>
      <c r="D1342" s="2" t="s">
        <v>39</v>
      </c>
      <c r="E1342" s="2" t="s">
        <v>64</v>
      </c>
      <c r="F1342" s="2" t="s">
        <v>14</v>
      </c>
      <c r="G1342" s="2" t="s">
        <v>20</v>
      </c>
      <c r="H1342" s="2">
        <v>1069.8</v>
      </c>
      <c r="I1342" s="3">
        <v>45558</v>
      </c>
      <c r="J1342" s="2" t="s">
        <v>16</v>
      </c>
    </row>
    <row r="1343" spans="1:10" ht="14.25" customHeight="1" x14ac:dyDescent="0.35">
      <c r="A1343" s="2" t="s">
        <v>2716</v>
      </c>
      <c r="B1343" s="2" t="s">
        <v>2717</v>
      </c>
      <c r="C1343" s="2">
        <v>54</v>
      </c>
      <c r="D1343" s="2" t="s">
        <v>12</v>
      </c>
      <c r="E1343" s="2" t="s">
        <v>93</v>
      </c>
      <c r="F1343" s="2" t="s">
        <v>19</v>
      </c>
      <c r="G1343" s="2" t="s">
        <v>15</v>
      </c>
      <c r="H1343" s="2">
        <v>3042.74</v>
      </c>
      <c r="I1343" s="3">
        <v>45247</v>
      </c>
      <c r="J1343" s="2" t="s">
        <v>16</v>
      </c>
    </row>
    <row r="1344" spans="1:10" ht="14.25" customHeight="1" x14ac:dyDescent="0.35">
      <c r="A1344" s="2" t="s">
        <v>2718</v>
      </c>
      <c r="B1344" s="2" t="s">
        <v>2719</v>
      </c>
      <c r="C1344" s="2">
        <v>28</v>
      </c>
      <c r="D1344" s="2" t="s">
        <v>12</v>
      </c>
      <c r="E1344" s="2" t="s">
        <v>52</v>
      </c>
      <c r="F1344" s="2" t="s">
        <v>55</v>
      </c>
      <c r="G1344" s="2" t="s">
        <v>36</v>
      </c>
      <c r="H1344" s="2">
        <v>6141.78</v>
      </c>
      <c r="I1344" s="3">
        <v>45373</v>
      </c>
      <c r="J1344" s="2" t="s">
        <v>16</v>
      </c>
    </row>
    <row r="1345" spans="1:10" ht="14.25" customHeight="1" x14ac:dyDescent="0.35">
      <c r="A1345" s="2" t="s">
        <v>2720</v>
      </c>
      <c r="B1345" s="2" t="s">
        <v>2721</v>
      </c>
      <c r="C1345" s="2">
        <v>23</v>
      </c>
      <c r="D1345" s="2" t="s">
        <v>39</v>
      </c>
      <c r="E1345" s="2" t="s">
        <v>29</v>
      </c>
      <c r="F1345" s="2" t="s">
        <v>25</v>
      </c>
      <c r="G1345" s="2" t="s">
        <v>15</v>
      </c>
      <c r="H1345" s="2">
        <v>3092.08</v>
      </c>
      <c r="I1345" s="3">
        <v>45303</v>
      </c>
      <c r="J1345" s="2" t="s">
        <v>21</v>
      </c>
    </row>
    <row r="1346" spans="1:10" ht="14.25" customHeight="1" x14ac:dyDescent="0.35">
      <c r="A1346" s="2" t="s">
        <v>2722</v>
      </c>
      <c r="B1346" s="2" t="s">
        <v>2723</v>
      </c>
      <c r="C1346" s="2">
        <v>35</v>
      </c>
      <c r="D1346" s="2" t="s">
        <v>39</v>
      </c>
      <c r="E1346" s="2" t="s">
        <v>24</v>
      </c>
      <c r="F1346" s="2" t="s">
        <v>49</v>
      </c>
      <c r="G1346" s="2" t="s">
        <v>20</v>
      </c>
      <c r="H1346" s="2">
        <v>5691.15</v>
      </c>
      <c r="I1346" s="3">
        <v>45129</v>
      </c>
      <c r="J1346" s="2" t="s">
        <v>16</v>
      </c>
    </row>
    <row r="1347" spans="1:10" ht="14.25" customHeight="1" x14ac:dyDescent="0.35">
      <c r="A1347" s="2" t="s">
        <v>2724</v>
      </c>
      <c r="B1347" s="2" t="s">
        <v>2725</v>
      </c>
      <c r="C1347" s="2">
        <v>38</v>
      </c>
      <c r="D1347" s="2" t="s">
        <v>12</v>
      </c>
      <c r="E1347" s="2" t="s">
        <v>64</v>
      </c>
      <c r="F1347" s="2" t="s">
        <v>25</v>
      </c>
      <c r="G1347" s="2" t="s">
        <v>26</v>
      </c>
      <c r="H1347" s="2">
        <v>2561.29</v>
      </c>
      <c r="I1347" s="3">
        <v>45016</v>
      </c>
      <c r="J1347" s="2" t="s">
        <v>16</v>
      </c>
    </row>
    <row r="1348" spans="1:10" ht="14.25" customHeight="1" x14ac:dyDescent="0.35">
      <c r="A1348" s="2" t="s">
        <v>2726</v>
      </c>
      <c r="B1348" s="2" t="s">
        <v>2727</v>
      </c>
      <c r="C1348" s="2">
        <v>59</v>
      </c>
      <c r="D1348" s="2" t="s">
        <v>12</v>
      </c>
      <c r="E1348" s="2" t="s">
        <v>52</v>
      </c>
      <c r="F1348" s="2" t="s">
        <v>55</v>
      </c>
      <c r="G1348" s="2" t="s">
        <v>30</v>
      </c>
      <c r="H1348" s="2">
        <v>4301.68</v>
      </c>
      <c r="I1348" s="3">
        <v>45633</v>
      </c>
      <c r="J1348" s="2" t="s">
        <v>16</v>
      </c>
    </row>
    <row r="1349" spans="1:10" ht="14.25" customHeight="1" x14ac:dyDescent="0.35">
      <c r="A1349" s="2" t="s">
        <v>2728</v>
      </c>
      <c r="B1349" s="2" t="s">
        <v>2729</v>
      </c>
      <c r="C1349" s="2">
        <v>53</v>
      </c>
      <c r="D1349" s="2" t="s">
        <v>12</v>
      </c>
      <c r="E1349" s="2" t="s">
        <v>13</v>
      </c>
      <c r="F1349" s="2" t="s">
        <v>19</v>
      </c>
      <c r="G1349" s="2" t="s">
        <v>30</v>
      </c>
      <c r="H1349" s="2">
        <v>10564.06</v>
      </c>
      <c r="I1349" s="3">
        <v>45103</v>
      </c>
      <c r="J1349" s="2" t="s">
        <v>16</v>
      </c>
    </row>
    <row r="1350" spans="1:10" ht="14.25" customHeight="1" x14ac:dyDescent="0.35">
      <c r="A1350" s="2" t="s">
        <v>2730</v>
      </c>
      <c r="B1350" s="2" t="s">
        <v>2731</v>
      </c>
      <c r="C1350" s="2">
        <v>58</v>
      </c>
      <c r="D1350" s="2" t="s">
        <v>12</v>
      </c>
      <c r="E1350" s="2" t="s">
        <v>74</v>
      </c>
      <c r="F1350" s="2" t="s">
        <v>55</v>
      </c>
      <c r="G1350" s="2" t="s">
        <v>36</v>
      </c>
      <c r="H1350" s="2">
        <v>22289.73</v>
      </c>
      <c r="I1350" s="3">
        <v>45553</v>
      </c>
      <c r="J1350" s="2" t="s">
        <v>16</v>
      </c>
    </row>
    <row r="1351" spans="1:10" ht="14.25" customHeight="1" x14ac:dyDescent="0.35">
      <c r="A1351" s="2" t="s">
        <v>2732</v>
      </c>
      <c r="B1351" s="2" t="s">
        <v>2733</v>
      </c>
      <c r="C1351" s="2">
        <v>55</v>
      </c>
      <c r="D1351" s="2" t="s">
        <v>12</v>
      </c>
      <c r="E1351" s="2" t="s">
        <v>74</v>
      </c>
      <c r="F1351" s="2" t="s">
        <v>19</v>
      </c>
      <c r="G1351" s="2" t="s">
        <v>20</v>
      </c>
      <c r="H1351" s="2">
        <v>4861.83</v>
      </c>
      <c r="I1351" s="3">
        <v>44958</v>
      </c>
      <c r="J1351" s="2" t="s">
        <v>21</v>
      </c>
    </row>
    <row r="1352" spans="1:10" ht="14.25" customHeight="1" x14ac:dyDescent="0.35">
      <c r="A1352" s="2" t="s">
        <v>2734</v>
      </c>
      <c r="B1352" s="2" t="s">
        <v>2735</v>
      </c>
      <c r="C1352" s="2">
        <v>51</v>
      </c>
      <c r="D1352" s="2" t="s">
        <v>39</v>
      </c>
      <c r="E1352" s="2" t="s">
        <v>24</v>
      </c>
      <c r="F1352" s="2" t="s">
        <v>25</v>
      </c>
      <c r="G1352" s="2" t="s">
        <v>20</v>
      </c>
      <c r="H1352" s="2">
        <v>11773.58</v>
      </c>
      <c r="I1352" s="3">
        <v>45653</v>
      </c>
      <c r="J1352" s="2" t="s">
        <v>16</v>
      </c>
    </row>
    <row r="1353" spans="1:10" ht="14.25" customHeight="1" x14ac:dyDescent="0.35">
      <c r="A1353" s="2" t="s">
        <v>2736</v>
      </c>
      <c r="B1353" s="2" t="s">
        <v>2737</v>
      </c>
      <c r="C1353" s="2">
        <v>34</v>
      </c>
      <c r="D1353" s="2" t="s">
        <v>39</v>
      </c>
      <c r="E1353" s="2" t="s">
        <v>24</v>
      </c>
      <c r="F1353" s="2" t="s">
        <v>25</v>
      </c>
      <c r="G1353" s="2" t="s">
        <v>20</v>
      </c>
      <c r="H1353" s="2">
        <v>1447.87</v>
      </c>
      <c r="I1353" s="3">
        <v>45169</v>
      </c>
      <c r="J1353" s="2" t="s">
        <v>16</v>
      </c>
    </row>
    <row r="1354" spans="1:10" ht="14.25" customHeight="1" x14ac:dyDescent="0.35">
      <c r="A1354" s="2" t="s">
        <v>2738</v>
      </c>
      <c r="B1354" s="2" t="s">
        <v>2739</v>
      </c>
      <c r="C1354" s="2">
        <v>54</v>
      </c>
      <c r="D1354" s="2" t="s">
        <v>39</v>
      </c>
      <c r="E1354" s="2" t="s">
        <v>42</v>
      </c>
      <c r="F1354" s="2" t="s">
        <v>55</v>
      </c>
      <c r="G1354" s="2" t="s">
        <v>30</v>
      </c>
      <c r="H1354" s="2">
        <v>7783.09</v>
      </c>
      <c r="I1354" s="3">
        <v>44996</v>
      </c>
      <c r="J1354" s="2" t="s">
        <v>69</v>
      </c>
    </row>
    <row r="1355" spans="1:10" ht="14.25" customHeight="1" x14ac:dyDescent="0.35">
      <c r="A1355" s="2" t="s">
        <v>2740</v>
      </c>
      <c r="B1355" s="2" t="s">
        <v>2741</v>
      </c>
      <c r="C1355" s="2">
        <v>42</v>
      </c>
      <c r="D1355" s="2" t="s">
        <v>39</v>
      </c>
      <c r="E1355" s="2" t="s">
        <v>13</v>
      </c>
      <c r="F1355" s="2" t="s">
        <v>55</v>
      </c>
      <c r="G1355" s="2" t="s">
        <v>15</v>
      </c>
      <c r="H1355" s="2">
        <v>25472.62</v>
      </c>
      <c r="I1355" s="3">
        <v>44997</v>
      </c>
      <c r="J1355" s="2" t="s">
        <v>16</v>
      </c>
    </row>
    <row r="1356" spans="1:10" ht="14.25" customHeight="1" x14ac:dyDescent="0.35">
      <c r="A1356" s="2" t="s">
        <v>2742</v>
      </c>
      <c r="B1356" s="2" t="s">
        <v>2743</v>
      </c>
      <c r="C1356" s="2">
        <v>55</v>
      </c>
      <c r="D1356" s="2" t="s">
        <v>12</v>
      </c>
      <c r="E1356" s="2" t="s">
        <v>29</v>
      </c>
      <c r="F1356" s="2" t="s">
        <v>14</v>
      </c>
      <c r="G1356" s="2" t="s">
        <v>30</v>
      </c>
      <c r="H1356" s="2">
        <v>283.33</v>
      </c>
      <c r="I1356" s="3">
        <v>45549</v>
      </c>
      <c r="J1356" s="2" t="s">
        <v>21</v>
      </c>
    </row>
    <row r="1357" spans="1:10" ht="14.25" customHeight="1" x14ac:dyDescent="0.35">
      <c r="A1357" s="2" t="s">
        <v>2744</v>
      </c>
      <c r="B1357" s="2" t="s">
        <v>2745</v>
      </c>
      <c r="C1357" s="2">
        <v>29</v>
      </c>
      <c r="D1357" s="2" t="s">
        <v>39</v>
      </c>
      <c r="E1357" s="2" t="s">
        <v>24</v>
      </c>
      <c r="F1357" s="2" t="s">
        <v>19</v>
      </c>
      <c r="G1357" s="2" t="s">
        <v>30</v>
      </c>
      <c r="H1357" s="2">
        <v>3113.7</v>
      </c>
      <c r="I1357" s="3">
        <v>45084</v>
      </c>
      <c r="J1357" s="2" t="s">
        <v>21</v>
      </c>
    </row>
    <row r="1358" spans="1:10" ht="14.25" customHeight="1" x14ac:dyDescent="0.35">
      <c r="A1358" s="2" t="s">
        <v>2746</v>
      </c>
      <c r="B1358" s="2" t="s">
        <v>2747</v>
      </c>
      <c r="C1358" s="2">
        <v>40</v>
      </c>
      <c r="D1358" s="2" t="s">
        <v>12</v>
      </c>
      <c r="E1358" s="2" t="s">
        <v>64</v>
      </c>
      <c r="F1358" s="2" t="s">
        <v>14</v>
      </c>
      <c r="G1358" s="2" t="s">
        <v>30</v>
      </c>
      <c r="H1358" s="2">
        <v>1421.32</v>
      </c>
      <c r="I1358" s="3">
        <v>45475</v>
      </c>
      <c r="J1358" s="2" t="s">
        <v>16</v>
      </c>
    </row>
    <row r="1359" spans="1:10" ht="14.25" customHeight="1" x14ac:dyDescent="0.35">
      <c r="A1359" s="2" t="s">
        <v>2748</v>
      </c>
      <c r="B1359" s="2" t="s">
        <v>2749</v>
      </c>
      <c r="C1359" s="2">
        <v>59</v>
      </c>
      <c r="D1359" s="2" t="s">
        <v>12</v>
      </c>
      <c r="E1359" s="2" t="s">
        <v>64</v>
      </c>
      <c r="F1359" s="2" t="s">
        <v>49</v>
      </c>
      <c r="G1359" s="2" t="s">
        <v>15</v>
      </c>
      <c r="H1359" s="2">
        <v>7616.86</v>
      </c>
      <c r="I1359" s="3">
        <v>45252</v>
      </c>
      <c r="J1359" s="2" t="s">
        <v>16</v>
      </c>
    </row>
    <row r="1360" spans="1:10" ht="14.25" customHeight="1" x14ac:dyDescent="0.35">
      <c r="A1360" s="2" t="s">
        <v>2750</v>
      </c>
      <c r="B1360" s="2" t="s">
        <v>2751</v>
      </c>
      <c r="C1360" s="2">
        <v>39</v>
      </c>
      <c r="D1360" s="2" t="s">
        <v>12</v>
      </c>
      <c r="E1360" s="2" t="s">
        <v>29</v>
      </c>
      <c r="F1360" s="2" t="s">
        <v>49</v>
      </c>
      <c r="G1360" s="2" t="s">
        <v>26</v>
      </c>
      <c r="H1360" s="2">
        <v>11383.18</v>
      </c>
      <c r="I1360" s="3">
        <v>44961</v>
      </c>
      <c r="J1360" s="2" t="s">
        <v>69</v>
      </c>
    </row>
    <row r="1361" spans="1:10" ht="14.25" customHeight="1" x14ac:dyDescent="0.35">
      <c r="A1361" s="2" t="s">
        <v>2752</v>
      </c>
      <c r="B1361" s="2" t="s">
        <v>2753</v>
      </c>
      <c r="C1361" s="2">
        <v>38</v>
      </c>
      <c r="D1361" s="2" t="s">
        <v>12</v>
      </c>
      <c r="E1361" s="2" t="s">
        <v>93</v>
      </c>
      <c r="F1361" s="2" t="s">
        <v>55</v>
      </c>
      <c r="G1361" s="2" t="s">
        <v>36</v>
      </c>
      <c r="H1361" s="2">
        <v>595.16</v>
      </c>
      <c r="I1361" s="3">
        <v>45406</v>
      </c>
      <c r="J1361" s="2" t="s">
        <v>16</v>
      </c>
    </row>
    <row r="1362" spans="1:10" ht="14.25" customHeight="1" x14ac:dyDescent="0.35">
      <c r="A1362" s="2" t="s">
        <v>2754</v>
      </c>
      <c r="B1362" s="2" t="s">
        <v>2755</v>
      </c>
      <c r="C1362" s="2">
        <v>44</v>
      </c>
      <c r="D1362" s="2" t="s">
        <v>12</v>
      </c>
      <c r="E1362" s="2" t="s">
        <v>13</v>
      </c>
      <c r="F1362" s="2" t="s">
        <v>25</v>
      </c>
      <c r="G1362" s="2" t="s">
        <v>26</v>
      </c>
      <c r="H1362" s="2">
        <v>728.77</v>
      </c>
      <c r="I1362" s="3">
        <v>45386</v>
      </c>
      <c r="J1362" s="2" t="s">
        <v>16</v>
      </c>
    </row>
    <row r="1363" spans="1:10" ht="14.25" customHeight="1" x14ac:dyDescent="0.35">
      <c r="A1363" s="2" t="s">
        <v>2756</v>
      </c>
      <c r="B1363" s="2" t="s">
        <v>2757</v>
      </c>
      <c r="C1363" s="2">
        <v>48</v>
      </c>
      <c r="D1363" s="2" t="s">
        <v>12</v>
      </c>
      <c r="E1363" s="2" t="s">
        <v>64</v>
      </c>
      <c r="F1363" s="2" t="s">
        <v>49</v>
      </c>
      <c r="G1363" s="2" t="s">
        <v>26</v>
      </c>
      <c r="H1363" s="2">
        <v>20373.73</v>
      </c>
      <c r="I1363" s="3">
        <v>45342</v>
      </c>
      <c r="J1363" s="2" t="s">
        <v>16</v>
      </c>
    </row>
    <row r="1364" spans="1:10" ht="14.25" customHeight="1" x14ac:dyDescent="0.35">
      <c r="A1364" s="2" t="s">
        <v>2758</v>
      </c>
      <c r="B1364" s="2" t="s">
        <v>2759</v>
      </c>
      <c r="C1364" s="2">
        <v>23</v>
      </c>
      <c r="D1364" s="2" t="s">
        <v>12</v>
      </c>
      <c r="E1364" s="2" t="s">
        <v>24</v>
      </c>
      <c r="F1364" s="2" t="s">
        <v>49</v>
      </c>
      <c r="G1364" s="2" t="s">
        <v>30</v>
      </c>
      <c r="H1364" s="2">
        <v>6092.35</v>
      </c>
      <c r="I1364" s="3">
        <v>45497</v>
      </c>
      <c r="J1364" s="2" t="s">
        <v>16</v>
      </c>
    </row>
    <row r="1365" spans="1:10" ht="14.25" customHeight="1" x14ac:dyDescent="0.35">
      <c r="A1365" s="2" t="s">
        <v>2760</v>
      </c>
      <c r="B1365" s="2" t="s">
        <v>2761</v>
      </c>
      <c r="C1365" s="2">
        <v>44</v>
      </c>
      <c r="D1365" s="2" t="s">
        <v>39</v>
      </c>
      <c r="E1365" s="2" t="s">
        <v>42</v>
      </c>
      <c r="F1365" s="2" t="s">
        <v>14</v>
      </c>
      <c r="G1365" s="2" t="s">
        <v>26</v>
      </c>
      <c r="H1365" s="2">
        <v>6216.67</v>
      </c>
      <c r="I1365" s="3">
        <v>45345</v>
      </c>
      <c r="J1365" s="2" t="s">
        <v>16</v>
      </c>
    </row>
    <row r="1366" spans="1:10" ht="14.25" customHeight="1" x14ac:dyDescent="0.35">
      <c r="A1366" s="2" t="s">
        <v>2762</v>
      </c>
      <c r="B1366" s="2" t="s">
        <v>2763</v>
      </c>
      <c r="C1366" s="2">
        <v>57</v>
      </c>
      <c r="D1366" s="2" t="s">
        <v>12</v>
      </c>
      <c r="E1366" s="2" t="s">
        <v>52</v>
      </c>
      <c r="F1366" s="2" t="s">
        <v>14</v>
      </c>
      <c r="G1366" s="2" t="s">
        <v>30</v>
      </c>
      <c r="H1366" s="2">
        <v>28928.22</v>
      </c>
      <c r="I1366" s="3">
        <v>45437</v>
      </c>
      <c r="J1366" s="2" t="s">
        <v>21</v>
      </c>
    </row>
    <row r="1367" spans="1:10" ht="14.25" customHeight="1" x14ac:dyDescent="0.35">
      <c r="A1367" s="2" t="s">
        <v>2764</v>
      </c>
      <c r="B1367" s="2" t="s">
        <v>2765</v>
      </c>
      <c r="C1367" s="2">
        <v>51</v>
      </c>
      <c r="D1367" s="2" t="s">
        <v>39</v>
      </c>
      <c r="E1367" s="2" t="s">
        <v>74</v>
      </c>
      <c r="F1367" s="2" t="s">
        <v>49</v>
      </c>
      <c r="G1367" s="2" t="s">
        <v>30</v>
      </c>
      <c r="H1367" s="2">
        <v>3859.71</v>
      </c>
      <c r="I1367" s="3">
        <v>45294</v>
      </c>
      <c r="J1367" s="2" t="s">
        <v>21</v>
      </c>
    </row>
    <row r="1368" spans="1:10" ht="14.25" customHeight="1" x14ac:dyDescent="0.35">
      <c r="A1368" s="2" t="s">
        <v>2766</v>
      </c>
      <c r="B1368" s="2" t="s">
        <v>2767</v>
      </c>
      <c r="C1368" s="2">
        <v>29</v>
      </c>
      <c r="D1368" s="2" t="s">
        <v>39</v>
      </c>
      <c r="E1368" s="2" t="s">
        <v>13</v>
      </c>
      <c r="F1368" s="2" t="s">
        <v>55</v>
      </c>
      <c r="G1368" s="2" t="s">
        <v>36</v>
      </c>
      <c r="H1368" s="2">
        <v>22732.560000000001</v>
      </c>
      <c r="I1368" s="3">
        <v>45133</v>
      </c>
      <c r="J1368" s="2" t="s">
        <v>21</v>
      </c>
    </row>
    <row r="1369" spans="1:10" ht="14.25" customHeight="1" x14ac:dyDescent="0.35">
      <c r="A1369" s="2" t="s">
        <v>2768</v>
      </c>
      <c r="B1369" s="2" t="s">
        <v>2769</v>
      </c>
      <c r="C1369" s="2">
        <v>62</v>
      </c>
      <c r="D1369" s="2" t="s">
        <v>12</v>
      </c>
      <c r="E1369" s="2" t="s">
        <v>74</v>
      </c>
      <c r="F1369" s="2" t="s">
        <v>14</v>
      </c>
      <c r="G1369" s="2" t="s">
        <v>20</v>
      </c>
      <c r="H1369" s="2">
        <v>36595.050000000003</v>
      </c>
      <c r="I1369" s="3">
        <v>45287</v>
      </c>
      <c r="J1369" s="2" t="s">
        <v>16</v>
      </c>
    </row>
    <row r="1370" spans="1:10" ht="14.25" customHeight="1" x14ac:dyDescent="0.35">
      <c r="A1370" s="2" t="s">
        <v>2770</v>
      </c>
      <c r="B1370" s="2" t="s">
        <v>2771</v>
      </c>
      <c r="C1370" s="2">
        <v>24</v>
      </c>
      <c r="D1370" s="2" t="s">
        <v>12</v>
      </c>
      <c r="E1370" s="2" t="s">
        <v>52</v>
      </c>
      <c r="F1370" s="2" t="s">
        <v>49</v>
      </c>
      <c r="G1370" s="2" t="s">
        <v>30</v>
      </c>
      <c r="H1370" s="2">
        <v>2766.69</v>
      </c>
      <c r="I1370" s="3">
        <v>45362</v>
      </c>
      <c r="J1370" s="2" t="s">
        <v>16</v>
      </c>
    </row>
    <row r="1371" spans="1:10" ht="14.25" customHeight="1" x14ac:dyDescent="0.35">
      <c r="A1371" s="2" t="s">
        <v>2772</v>
      </c>
      <c r="B1371" s="2" t="s">
        <v>2773</v>
      </c>
      <c r="C1371" s="2">
        <v>27</v>
      </c>
      <c r="D1371" s="2" t="s">
        <v>39</v>
      </c>
      <c r="E1371" s="2" t="s">
        <v>13</v>
      </c>
      <c r="F1371" s="2" t="s">
        <v>25</v>
      </c>
      <c r="G1371" s="2" t="s">
        <v>26</v>
      </c>
      <c r="H1371" s="2">
        <v>7216.27</v>
      </c>
      <c r="I1371" s="3">
        <v>45504</v>
      </c>
      <c r="J1371" s="2" t="s">
        <v>16</v>
      </c>
    </row>
    <row r="1372" spans="1:10" ht="14.25" customHeight="1" x14ac:dyDescent="0.35">
      <c r="A1372" s="2" t="s">
        <v>2774</v>
      </c>
      <c r="B1372" s="2" t="s">
        <v>2775</v>
      </c>
      <c r="C1372" s="2">
        <v>62</v>
      </c>
      <c r="D1372" s="2" t="s">
        <v>39</v>
      </c>
      <c r="E1372" s="2" t="s">
        <v>24</v>
      </c>
      <c r="F1372" s="2" t="s">
        <v>14</v>
      </c>
      <c r="G1372" s="2" t="s">
        <v>36</v>
      </c>
      <c r="H1372" s="2">
        <v>7643.34</v>
      </c>
      <c r="I1372" s="3">
        <v>45196</v>
      </c>
      <c r="J1372" s="2" t="s">
        <v>16</v>
      </c>
    </row>
    <row r="1373" spans="1:10" ht="14.25" customHeight="1" x14ac:dyDescent="0.35">
      <c r="A1373" s="2" t="s">
        <v>2776</v>
      </c>
      <c r="B1373" s="2" t="s">
        <v>2777</v>
      </c>
      <c r="C1373" s="2">
        <v>34</v>
      </c>
      <c r="D1373" s="2" t="s">
        <v>39</v>
      </c>
      <c r="E1373" s="2" t="s">
        <v>52</v>
      </c>
      <c r="F1373" s="2" t="s">
        <v>49</v>
      </c>
      <c r="G1373" s="2" t="s">
        <v>26</v>
      </c>
      <c r="H1373" s="2">
        <v>20111.71</v>
      </c>
      <c r="I1373" s="3">
        <v>45159</v>
      </c>
      <c r="J1373" s="2" t="s">
        <v>16</v>
      </c>
    </row>
    <row r="1374" spans="1:10" ht="14.25" customHeight="1" x14ac:dyDescent="0.35">
      <c r="A1374" s="2" t="s">
        <v>2778</v>
      </c>
      <c r="B1374" s="2" t="s">
        <v>2779</v>
      </c>
      <c r="C1374" s="2">
        <v>43</v>
      </c>
      <c r="D1374" s="2" t="s">
        <v>39</v>
      </c>
      <c r="E1374" s="2" t="s">
        <v>64</v>
      </c>
      <c r="F1374" s="2" t="s">
        <v>19</v>
      </c>
      <c r="G1374" s="2" t="s">
        <v>20</v>
      </c>
      <c r="H1374" s="2">
        <v>3622.74</v>
      </c>
      <c r="I1374" s="3">
        <v>45595</v>
      </c>
      <c r="J1374" s="2" t="s">
        <v>16</v>
      </c>
    </row>
    <row r="1375" spans="1:10" ht="14.25" customHeight="1" x14ac:dyDescent="0.35">
      <c r="A1375" s="2" t="s">
        <v>2780</v>
      </c>
      <c r="B1375" s="2" t="s">
        <v>2781</v>
      </c>
      <c r="C1375" s="2">
        <v>38</v>
      </c>
      <c r="D1375" s="2" t="s">
        <v>12</v>
      </c>
      <c r="E1375" s="2" t="s">
        <v>29</v>
      </c>
      <c r="F1375" s="2" t="s">
        <v>14</v>
      </c>
      <c r="G1375" s="2" t="s">
        <v>15</v>
      </c>
      <c r="H1375" s="2">
        <v>15996.98</v>
      </c>
      <c r="I1375" s="3">
        <v>45032</v>
      </c>
      <c r="J1375" s="2" t="s">
        <v>21</v>
      </c>
    </row>
    <row r="1376" spans="1:10" ht="14.25" customHeight="1" x14ac:dyDescent="0.35">
      <c r="A1376" s="2" t="s">
        <v>2782</v>
      </c>
      <c r="B1376" s="2" t="s">
        <v>2783</v>
      </c>
      <c r="C1376" s="2">
        <v>45</v>
      </c>
      <c r="D1376" s="2" t="s">
        <v>12</v>
      </c>
      <c r="E1376" s="2" t="s">
        <v>64</v>
      </c>
      <c r="F1376" s="2" t="s">
        <v>19</v>
      </c>
      <c r="G1376" s="2" t="s">
        <v>20</v>
      </c>
      <c r="H1376" s="2">
        <v>35407.14</v>
      </c>
      <c r="I1376" s="3">
        <v>45592</v>
      </c>
      <c r="J1376" s="2" t="s">
        <v>16</v>
      </c>
    </row>
    <row r="1377" spans="1:10" ht="14.25" customHeight="1" x14ac:dyDescent="0.35">
      <c r="A1377" s="2" t="s">
        <v>2784</v>
      </c>
      <c r="B1377" s="2" t="s">
        <v>2785</v>
      </c>
      <c r="C1377" s="2">
        <v>63</v>
      </c>
      <c r="D1377" s="2" t="s">
        <v>12</v>
      </c>
      <c r="E1377" s="2" t="s">
        <v>24</v>
      </c>
      <c r="F1377" s="2" t="s">
        <v>14</v>
      </c>
      <c r="G1377" s="2" t="s">
        <v>36</v>
      </c>
      <c r="H1377" s="2">
        <v>18346.88</v>
      </c>
      <c r="I1377" s="3">
        <v>44944</v>
      </c>
      <c r="J1377" s="2" t="s">
        <v>16</v>
      </c>
    </row>
    <row r="1378" spans="1:10" ht="14.25" customHeight="1" x14ac:dyDescent="0.35">
      <c r="A1378" s="2" t="s">
        <v>2786</v>
      </c>
      <c r="B1378" s="2" t="s">
        <v>2787</v>
      </c>
      <c r="C1378" s="2">
        <v>19</v>
      </c>
      <c r="D1378" s="2" t="s">
        <v>39</v>
      </c>
      <c r="E1378" s="2" t="s">
        <v>29</v>
      </c>
      <c r="F1378" s="2" t="s">
        <v>14</v>
      </c>
      <c r="G1378" s="2" t="s">
        <v>20</v>
      </c>
      <c r="H1378" s="2">
        <v>23984.39</v>
      </c>
      <c r="I1378" s="3">
        <v>45421</v>
      </c>
      <c r="J1378" s="2" t="s">
        <v>16</v>
      </c>
    </row>
    <row r="1379" spans="1:10" ht="14.25" customHeight="1" x14ac:dyDescent="0.35">
      <c r="A1379" s="2" t="s">
        <v>2788</v>
      </c>
      <c r="B1379" s="2" t="s">
        <v>2789</v>
      </c>
      <c r="C1379" s="2">
        <v>60</v>
      </c>
      <c r="D1379" s="2" t="s">
        <v>12</v>
      </c>
      <c r="E1379" s="2" t="s">
        <v>64</v>
      </c>
      <c r="F1379" s="2" t="s">
        <v>35</v>
      </c>
      <c r="G1379" s="2" t="s">
        <v>20</v>
      </c>
      <c r="H1379" s="2">
        <v>12322.16</v>
      </c>
      <c r="I1379" s="3">
        <v>45186</v>
      </c>
      <c r="J1379" s="2" t="s">
        <v>16</v>
      </c>
    </row>
    <row r="1380" spans="1:10" ht="14.25" customHeight="1" x14ac:dyDescent="0.35">
      <c r="A1380" s="2" t="s">
        <v>2790</v>
      </c>
      <c r="B1380" s="2" t="s">
        <v>2791</v>
      </c>
      <c r="C1380" s="2">
        <v>18</v>
      </c>
      <c r="D1380" s="2" t="s">
        <v>39</v>
      </c>
      <c r="E1380" s="2" t="s">
        <v>52</v>
      </c>
      <c r="F1380" s="2" t="s">
        <v>35</v>
      </c>
      <c r="G1380" s="2" t="s">
        <v>36</v>
      </c>
      <c r="H1380" s="2">
        <v>23429.46</v>
      </c>
      <c r="I1380" s="3">
        <v>45411</v>
      </c>
      <c r="J1380" s="2" t="s">
        <v>16</v>
      </c>
    </row>
    <row r="1381" spans="1:10" ht="14.25" customHeight="1" x14ac:dyDescent="0.35">
      <c r="A1381" s="2" t="s">
        <v>2792</v>
      </c>
      <c r="B1381" s="2" t="s">
        <v>2793</v>
      </c>
      <c r="C1381" s="2">
        <v>53</v>
      </c>
      <c r="D1381" s="2" t="s">
        <v>12</v>
      </c>
      <c r="E1381" s="2" t="s">
        <v>52</v>
      </c>
      <c r="F1381" s="2" t="s">
        <v>19</v>
      </c>
      <c r="G1381" s="2" t="s">
        <v>36</v>
      </c>
      <c r="H1381" s="2">
        <v>1801.45</v>
      </c>
      <c r="I1381" s="3">
        <v>45239</v>
      </c>
      <c r="J1381" s="2" t="s">
        <v>16</v>
      </c>
    </row>
    <row r="1382" spans="1:10" ht="14.25" customHeight="1" x14ac:dyDescent="0.35">
      <c r="A1382" s="2" t="s">
        <v>2794</v>
      </c>
      <c r="B1382" s="2" t="s">
        <v>2795</v>
      </c>
      <c r="C1382" s="2">
        <v>43</v>
      </c>
      <c r="D1382" s="2" t="s">
        <v>39</v>
      </c>
      <c r="E1382" s="2" t="s">
        <v>52</v>
      </c>
      <c r="F1382" s="2" t="s">
        <v>55</v>
      </c>
      <c r="G1382" s="2" t="s">
        <v>26</v>
      </c>
      <c r="H1382" s="2">
        <v>12460.51</v>
      </c>
      <c r="I1382" s="3">
        <v>45557</v>
      </c>
      <c r="J1382" s="2" t="s">
        <v>16</v>
      </c>
    </row>
    <row r="1383" spans="1:10" ht="14.25" customHeight="1" x14ac:dyDescent="0.35">
      <c r="A1383" s="2" t="s">
        <v>2796</v>
      </c>
      <c r="B1383" s="2" t="s">
        <v>2797</v>
      </c>
      <c r="C1383" s="2">
        <v>46</v>
      </c>
      <c r="D1383" s="2" t="s">
        <v>12</v>
      </c>
      <c r="E1383" s="2" t="s">
        <v>74</v>
      </c>
      <c r="F1383" s="2" t="s">
        <v>49</v>
      </c>
      <c r="G1383" s="2" t="s">
        <v>30</v>
      </c>
      <c r="H1383" s="2">
        <v>13163.11</v>
      </c>
      <c r="I1383" s="3">
        <v>45028</v>
      </c>
      <c r="J1383" s="2" t="s">
        <v>21</v>
      </c>
    </row>
    <row r="1384" spans="1:10" ht="14.25" customHeight="1" x14ac:dyDescent="0.35">
      <c r="A1384" s="2" t="s">
        <v>2798</v>
      </c>
      <c r="B1384" s="2" t="s">
        <v>2799</v>
      </c>
      <c r="C1384" s="2">
        <v>38</v>
      </c>
      <c r="D1384" s="2" t="s">
        <v>12</v>
      </c>
      <c r="E1384" s="2" t="s">
        <v>24</v>
      </c>
      <c r="F1384" s="2" t="s">
        <v>55</v>
      </c>
      <c r="G1384" s="2" t="s">
        <v>15</v>
      </c>
      <c r="H1384" s="2">
        <v>5783.57</v>
      </c>
      <c r="I1384" s="3">
        <v>45463</v>
      </c>
      <c r="J1384" s="2" t="s">
        <v>16</v>
      </c>
    </row>
    <row r="1385" spans="1:10" ht="14.25" customHeight="1" x14ac:dyDescent="0.35">
      <c r="A1385" s="2" t="s">
        <v>2800</v>
      </c>
      <c r="B1385" s="2" t="s">
        <v>2801</v>
      </c>
      <c r="C1385" s="2">
        <v>28</v>
      </c>
      <c r="D1385" s="2" t="s">
        <v>39</v>
      </c>
      <c r="E1385" s="2" t="s">
        <v>52</v>
      </c>
      <c r="F1385" s="2" t="s">
        <v>55</v>
      </c>
      <c r="G1385" s="2" t="s">
        <v>15</v>
      </c>
      <c r="H1385" s="2">
        <v>830.97</v>
      </c>
      <c r="I1385" s="3">
        <v>45106</v>
      </c>
      <c r="J1385" s="2" t="s">
        <v>16</v>
      </c>
    </row>
    <row r="1386" spans="1:10" ht="14.25" customHeight="1" x14ac:dyDescent="0.35">
      <c r="A1386" s="2" t="s">
        <v>2802</v>
      </c>
      <c r="B1386" s="2" t="s">
        <v>2803</v>
      </c>
      <c r="C1386" s="2">
        <v>57</v>
      </c>
      <c r="D1386" s="2" t="s">
        <v>39</v>
      </c>
      <c r="E1386" s="2" t="s">
        <v>64</v>
      </c>
      <c r="F1386" s="2" t="s">
        <v>35</v>
      </c>
      <c r="G1386" s="2" t="s">
        <v>15</v>
      </c>
      <c r="H1386" s="2">
        <v>9740.36</v>
      </c>
      <c r="I1386" s="3">
        <v>45436</v>
      </c>
      <c r="J1386" s="2" t="s">
        <v>16</v>
      </c>
    </row>
    <row r="1387" spans="1:10" ht="14.25" customHeight="1" x14ac:dyDescent="0.35">
      <c r="A1387" s="2" t="s">
        <v>2804</v>
      </c>
      <c r="B1387" s="2" t="s">
        <v>2805</v>
      </c>
      <c r="C1387" s="2">
        <v>28</v>
      </c>
      <c r="D1387" s="2" t="s">
        <v>39</v>
      </c>
      <c r="E1387" s="2" t="s">
        <v>42</v>
      </c>
      <c r="F1387" s="2" t="s">
        <v>49</v>
      </c>
      <c r="G1387" s="2" t="s">
        <v>20</v>
      </c>
      <c r="H1387" s="2">
        <v>532.75</v>
      </c>
      <c r="I1387" s="3">
        <v>45403</v>
      </c>
      <c r="J1387" s="2" t="s">
        <v>16</v>
      </c>
    </row>
    <row r="1388" spans="1:10" ht="14.25" customHeight="1" x14ac:dyDescent="0.35">
      <c r="A1388" s="2" t="s">
        <v>2806</v>
      </c>
      <c r="B1388" s="2" t="s">
        <v>2807</v>
      </c>
      <c r="C1388" s="2">
        <v>53</v>
      </c>
      <c r="D1388" s="2" t="s">
        <v>39</v>
      </c>
      <c r="E1388" s="2" t="s">
        <v>24</v>
      </c>
      <c r="F1388" s="2" t="s">
        <v>35</v>
      </c>
      <c r="G1388" s="2" t="s">
        <v>36</v>
      </c>
      <c r="H1388" s="2">
        <v>4819.18</v>
      </c>
      <c r="I1388" s="3">
        <v>45600</v>
      </c>
      <c r="J1388" s="2" t="s">
        <v>16</v>
      </c>
    </row>
    <row r="1389" spans="1:10" ht="14.25" customHeight="1" x14ac:dyDescent="0.35">
      <c r="A1389" s="2" t="s">
        <v>2808</v>
      </c>
      <c r="B1389" s="2" t="s">
        <v>2809</v>
      </c>
      <c r="C1389" s="2">
        <v>56</v>
      </c>
      <c r="D1389" s="2" t="s">
        <v>39</v>
      </c>
      <c r="E1389" s="2" t="s">
        <v>52</v>
      </c>
      <c r="F1389" s="2" t="s">
        <v>35</v>
      </c>
      <c r="G1389" s="2" t="s">
        <v>36</v>
      </c>
      <c r="H1389" s="2">
        <v>5003.3100000000004</v>
      </c>
      <c r="I1389" s="3">
        <v>45326</v>
      </c>
      <c r="J1389" s="2" t="s">
        <v>16</v>
      </c>
    </row>
    <row r="1390" spans="1:10" ht="14.25" customHeight="1" x14ac:dyDescent="0.35">
      <c r="A1390" s="2" t="s">
        <v>2810</v>
      </c>
      <c r="B1390" s="2" t="s">
        <v>2811</v>
      </c>
      <c r="C1390" s="2">
        <v>57</v>
      </c>
      <c r="D1390" s="2" t="s">
        <v>12</v>
      </c>
      <c r="E1390" s="2" t="s">
        <v>42</v>
      </c>
      <c r="F1390" s="2" t="s">
        <v>35</v>
      </c>
      <c r="G1390" s="2" t="s">
        <v>36</v>
      </c>
      <c r="H1390" s="2">
        <v>68331.199999999997</v>
      </c>
      <c r="I1390" s="3">
        <v>45276</v>
      </c>
      <c r="J1390" s="2" t="s">
        <v>16</v>
      </c>
    </row>
    <row r="1391" spans="1:10" ht="14.25" customHeight="1" x14ac:dyDescent="0.35">
      <c r="A1391" s="2" t="s">
        <v>2812</v>
      </c>
      <c r="B1391" s="2" t="s">
        <v>2813</v>
      </c>
      <c r="C1391" s="2">
        <v>52</v>
      </c>
      <c r="D1391" s="2" t="s">
        <v>39</v>
      </c>
      <c r="E1391" s="2" t="s">
        <v>29</v>
      </c>
      <c r="F1391" s="2" t="s">
        <v>25</v>
      </c>
      <c r="G1391" s="2" t="s">
        <v>30</v>
      </c>
      <c r="H1391" s="2">
        <v>3563.92</v>
      </c>
      <c r="I1391" s="3">
        <v>45141</v>
      </c>
      <c r="J1391" s="2" t="s">
        <v>16</v>
      </c>
    </row>
    <row r="1392" spans="1:10" ht="14.25" customHeight="1" x14ac:dyDescent="0.35">
      <c r="A1392" s="2" t="s">
        <v>2814</v>
      </c>
      <c r="B1392" s="2" t="s">
        <v>2815</v>
      </c>
      <c r="C1392" s="2">
        <v>51</v>
      </c>
      <c r="D1392" s="2" t="s">
        <v>12</v>
      </c>
      <c r="E1392" s="2" t="s">
        <v>64</v>
      </c>
      <c r="F1392" s="2" t="s">
        <v>55</v>
      </c>
      <c r="G1392" s="2" t="s">
        <v>36</v>
      </c>
      <c r="H1392" s="2">
        <v>17173.23</v>
      </c>
      <c r="I1392" s="3">
        <v>45309</v>
      </c>
      <c r="J1392" s="2" t="s">
        <v>16</v>
      </c>
    </row>
    <row r="1393" spans="1:10" ht="14.25" customHeight="1" x14ac:dyDescent="0.35">
      <c r="A1393" s="2" t="s">
        <v>2816</v>
      </c>
      <c r="B1393" s="2" t="s">
        <v>2817</v>
      </c>
      <c r="C1393" s="2">
        <v>64</v>
      </c>
      <c r="D1393" s="2" t="s">
        <v>12</v>
      </c>
      <c r="E1393" s="2" t="s">
        <v>52</v>
      </c>
      <c r="F1393" s="2" t="s">
        <v>55</v>
      </c>
      <c r="G1393" s="2" t="s">
        <v>36</v>
      </c>
      <c r="H1393" s="2">
        <v>546.37</v>
      </c>
      <c r="I1393" s="3">
        <v>45050</v>
      </c>
      <c r="J1393" s="2" t="s">
        <v>16</v>
      </c>
    </row>
    <row r="1394" spans="1:10" ht="14.25" customHeight="1" x14ac:dyDescent="0.35">
      <c r="A1394" s="2" t="s">
        <v>2818</v>
      </c>
      <c r="B1394" s="2" t="s">
        <v>2819</v>
      </c>
      <c r="C1394" s="2">
        <v>41</v>
      </c>
      <c r="D1394" s="2" t="s">
        <v>12</v>
      </c>
      <c r="E1394" s="2" t="s">
        <v>74</v>
      </c>
      <c r="F1394" s="2" t="s">
        <v>55</v>
      </c>
      <c r="G1394" s="2" t="s">
        <v>20</v>
      </c>
      <c r="H1394" s="2">
        <v>7545.25</v>
      </c>
      <c r="I1394" s="3">
        <v>45218</v>
      </c>
      <c r="J1394" s="2" t="s">
        <v>16</v>
      </c>
    </row>
    <row r="1395" spans="1:10" ht="14.25" customHeight="1" x14ac:dyDescent="0.35">
      <c r="A1395" s="2" t="s">
        <v>2820</v>
      </c>
      <c r="B1395" s="2" t="s">
        <v>2821</v>
      </c>
      <c r="C1395" s="2">
        <v>39</v>
      </c>
      <c r="D1395" s="2" t="s">
        <v>12</v>
      </c>
      <c r="E1395" s="2" t="s">
        <v>74</v>
      </c>
      <c r="F1395" s="2" t="s">
        <v>25</v>
      </c>
      <c r="G1395" s="2" t="s">
        <v>26</v>
      </c>
      <c r="H1395" s="2">
        <v>7693.63</v>
      </c>
      <c r="I1395" s="3">
        <v>45594</v>
      </c>
      <c r="J1395" s="2" t="s">
        <v>16</v>
      </c>
    </row>
    <row r="1396" spans="1:10" ht="14.25" customHeight="1" x14ac:dyDescent="0.35">
      <c r="A1396" s="2" t="s">
        <v>2822</v>
      </c>
      <c r="B1396" s="2" t="s">
        <v>2823</v>
      </c>
      <c r="C1396" s="2">
        <v>22</v>
      </c>
      <c r="D1396" s="2" t="s">
        <v>12</v>
      </c>
      <c r="E1396" s="2" t="s">
        <v>29</v>
      </c>
      <c r="F1396" s="2" t="s">
        <v>14</v>
      </c>
      <c r="G1396" s="2" t="s">
        <v>15</v>
      </c>
      <c r="H1396" s="2">
        <v>9908.7900000000009</v>
      </c>
      <c r="I1396" s="3">
        <v>45631</v>
      </c>
      <c r="J1396" s="2" t="s">
        <v>16</v>
      </c>
    </row>
    <row r="1397" spans="1:10" ht="14.25" customHeight="1" x14ac:dyDescent="0.35">
      <c r="A1397" s="2" t="s">
        <v>2824</v>
      </c>
      <c r="B1397" s="2" t="s">
        <v>2825</v>
      </c>
      <c r="C1397" s="2">
        <v>50</v>
      </c>
      <c r="D1397" s="2" t="s">
        <v>39</v>
      </c>
      <c r="E1397" s="2" t="s">
        <v>42</v>
      </c>
      <c r="F1397" s="2" t="s">
        <v>19</v>
      </c>
      <c r="G1397" s="2" t="s">
        <v>20</v>
      </c>
      <c r="H1397" s="2">
        <v>16607.59</v>
      </c>
      <c r="I1397" s="3">
        <v>45254</v>
      </c>
      <c r="J1397" s="2" t="s">
        <v>16</v>
      </c>
    </row>
    <row r="1398" spans="1:10" ht="14.25" customHeight="1" x14ac:dyDescent="0.35">
      <c r="A1398" s="2" t="s">
        <v>2826</v>
      </c>
      <c r="B1398" s="2" t="s">
        <v>2827</v>
      </c>
      <c r="C1398" s="2">
        <v>53</v>
      </c>
      <c r="D1398" s="2" t="s">
        <v>39</v>
      </c>
      <c r="E1398" s="2" t="s">
        <v>93</v>
      </c>
      <c r="F1398" s="2" t="s">
        <v>19</v>
      </c>
      <c r="G1398" s="2" t="s">
        <v>20</v>
      </c>
      <c r="H1398" s="2">
        <v>14351.63</v>
      </c>
      <c r="I1398" s="3">
        <v>45491</v>
      </c>
      <c r="J1398" s="2" t="s">
        <v>16</v>
      </c>
    </row>
    <row r="1399" spans="1:10" ht="14.25" customHeight="1" x14ac:dyDescent="0.35">
      <c r="A1399" s="2" t="s">
        <v>2828</v>
      </c>
      <c r="B1399" s="2" t="s">
        <v>2829</v>
      </c>
      <c r="C1399" s="2">
        <v>64</v>
      </c>
      <c r="D1399" s="2" t="s">
        <v>12</v>
      </c>
      <c r="E1399" s="2" t="s">
        <v>74</v>
      </c>
      <c r="F1399" s="2" t="s">
        <v>25</v>
      </c>
      <c r="G1399" s="2" t="s">
        <v>20</v>
      </c>
      <c r="H1399" s="2">
        <v>14313.26</v>
      </c>
      <c r="I1399" s="3">
        <v>45608</v>
      </c>
      <c r="J1399" s="2" t="s">
        <v>16</v>
      </c>
    </row>
    <row r="1400" spans="1:10" ht="14.25" customHeight="1" x14ac:dyDescent="0.35">
      <c r="A1400" s="2" t="s">
        <v>2830</v>
      </c>
      <c r="B1400" s="2" t="s">
        <v>2831</v>
      </c>
      <c r="C1400" s="2">
        <v>37</v>
      </c>
      <c r="D1400" s="2" t="s">
        <v>12</v>
      </c>
      <c r="E1400" s="2" t="s">
        <v>24</v>
      </c>
      <c r="F1400" s="2" t="s">
        <v>55</v>
      </c>
      <c r="G1400" s="2" t="s">
        <v>15</v>
      </c>
      <c r="H1400" s="2">
        <v>5661.51</v>
      </c>
      <c r="I1400" s="3">
        <v>45024</v>
      </c>
      <c r="J1400" s="2" t="s">
        <v>21</v>
      </c>
    </row>
    <row r="1401" spans="1:10" ht="14.25" customHeight="1" x14ac:dyDescent="0.35">
      <c r="A1401" s="2" t="s">
        <v>2832</v>
      </c>
      <c r="B1401" s="2" t="s">
        <v>2833</v>
      </c>
      <c r="C1401" s="2">
        <v>36</v>
      </c>
      <c r="D1401" s="2" t="s">
        <v>39</v>
      </c>
      <c r="E1401" s="2" t="s">
        <v>74</v>
      </c>
      <c r="F1401" s="2" t="s">
        <v>19</v>
      </c>
      <c r="G1401" s="2" t="s">
        <v>20</v>
      </c>
      <c r="H1401" s="2">
        <v>13000.12</v>
      </c>
      <c r="I1401" s="3">
        <v>45585</v>
      </c>
      <c r="J1401" s="2" t="s">
        <v>16</v>
      </c>
    </row>
    <row r="1402" spans="1:10" ht="14.25" customHeight="1" x14ac:dyDescent="0.35">
      <c r="A1402" s="2" t="s">
        <v>2834</v>
      </c>
      <c r="B1402" s="2" t="s">
        <v>2835</v>
      </c>
      <c r="C1402" s="2">
        <v>52</v>
      </c>
      <c r="D1402" s="2" t="s">
        <v>39</v>
      </c>
      <c r="E1402" s="2" t="s">
        <v>74</v>
      </c>
      <c r="F1402" s="2" t="s">
        <v>25</v>
      </c>
      <c r="G1402" s="2" t="s">
        <v>26</v>
      </c>
      <c r="H1402" s="2">
        <v>6759.28</v>
      </c>
      <c r="I1402" s="3">
        <v>45226</v>
      </c>
      <c r="J1402" s="2" t="s">
        <v>16</v>
      </c>
    </row>
    <row r="1403" spans="1:10" ht="14.25" customHeight="1" x14ac:dyDescent="0.35">
      <c r="A1403" s="2" t="s">
        <v>2836</v>
      </c>
      <c r="B1403" s="2" t="s">
        <v>2837</v>
      </c>
      <c r="C1403" s="2">
        <v>60</v>
      </c>
      <c r="D1403" s="2" t="s">
        <v>12</v>
      </c>
      <c r="E1403" s="2" t="s">
        <v>64</v>
      </c>
      <c r="F1403" s="2" t="s">
        <v>35</v>
      </c>
      <c r="G1403" s="2" t="s">
        <v>36</v>
      </c>
      <c r="H1403" s="2">
        <v>692.98</v>
      </c>
      <c r="I1403" s="3">
        <v>44956</v>
      </c>
      <c r="J1403" s="2" t="s">
        <v>16</v>
      </c>
    </row>
    <row r="1404" spans="1:10" ht="14.25" customHeight="1" x14ac:dyDescent="0.35">
      <c r="A1404" s="2" t="s">
        <v>2838</v>
      </c>
      <c r="B1404" s="2" t="s">
        <v>2839</v>
      </c>
      <c r="C1404" s="2">
        <v>34</v>
      </c>
      <c r="D1404" s="2" t="s">
        <v>39</v>
      </c>
      <c r="E1404" s="2" t="s">
        <v>74</v>
      </c>
      <c r="F1404" s="2" t="s">
        <v>49</v>
      </c>
      <c r="G1404" s="2" t="s">
        <v>26</v>
      </c>
      <c r="H1404" s="2">
        <v>22089.29</v>
      </c>
      <c r="I1404" s="3">
        <v>45000</v>
      </c>
      <c r="J1404" s="2" t="s">
        <v>16</v>
      </c>
    </row>
    <row r="1405" spans="1:10" ht="14.25" customHeight="1" x14ac:dyDescent="0.35">
      <c r="A1405" s="2" t="s">
        <v>2840</v>
      </c>
      <c r="B1405" s="2" t="s">
        <v>2841</v>
      </c>
      <c r="C1405" s="2">
        <v>62</v>
      </c>
      <c r="D1405" s="2" t="s">
        <v>39</v>
      </c>
      <c r="E1405" s="2" t="s">
        <v>13</v>
      </c>
      <c r="F1405" s="2" t="s">
        <v>19</v>
      </c>
      <c r="G1405" s="2" t="s">
        <v>36</v>
      </c>
      <c r="H1405" s="2">
        <v>22087.61</v>
      </c>
      <c r="I1405" s="3">
        <v>45098</v>
      </c>
      <c r="J1405" s="2" t="s">
        <v>16</v>
      </c>
    </row>
    <row r="1406" spans="1:10" ht="14.25" customHeight="1" x14ac:dyDescent="0.35">
      <c r="A1406" s="2" t="s">
        <v>2842</v>
      </c>
      <c r="B1406" s="2" t="s">
        <v>2843</v>
      </c>
      <c r="C1406" s="2">
        <v>60</v>
      </c>
      <c r="D1406" s="2" t="s">
        <v>39</v>
      </c>
      <c r="E1406" s="2" t="s">
        <v>52</v>
      </c>
      <c r="F1406" s="2" t="s">
        <v>49</v>
      </c>
      <c r="G1406" s="2" t="s">
        <v>36</v>
      </c>
      <c r="H1406" s="2">
        <v>3899.05</v>
      </c>
      <c r="I1406" s="3">
        <v>45010</v>
      </c>
      <c r="J1406" s="2" t="s">
        <v>69</v>
      </c>
    </row>
    <row r="1407" spans="1:10" ht="14.25" customHeight="1" x14ac:dyDescent="0.35">
      <c r="A1407" s="2" t="s">
        <v>2844</v>
      </c>
      <c r="B1407" s="2" t="s">
        <v>2845</v>
      </c>
      <c r="C1407" s="2">
        <v>51</v>
      </c>
      <c r="D1407" s="2" t="s">
        <v>12</v>
      </c>
      <c r="E1407" s="2" t="s">
        <v>29</v>
      </c>
      <c r="F1407" s="2" t="s">
        <v>55</v>
      </c>
      <c r="G1407" s="2" t="s">
        <v>20</v>
      </c>
      <c r="H1407" s="2">
        <v>24522.76</v>
      </c>
      <c r="I1407" s="3">
        <v>45511</v>
      </c>
      <c r="J1407" s="2" t="s">
        <v>16</v>
      </c>
    </row>
    <row r="1408" spans="1:10" ht="14.25" customHeight="1" x14ac:dyDescent="0.35">
      <c r="A1408" s="2" t="s">
        <v>2846</v>
      </c>
      <c r="B1408" s="2" t="s">
        <v>2847</v>
      </c>
      <c r="C1408" s="2">
        <v>26</v>
      </c>
      <c r="D1408" s="2" t="s">
        <v>39</v>
      </c>
      <c r="E1408" s="2" t="s">
        <v>74</v>
      </c>
      <c r="F1408" s="2" t="s">
        <v>19</v>
      </c>
      <c r="G1408" s="2" t="s">
        <v>20</v>
      </c>
      <c r="H1408" s="2">
        <v>14187.52</v>
      </c>
      <c r="I1408" s="3">
        <v>45216</v>
      </c>
      <c r="J1408" s="2" t="s">
        <v>21</v>
      </c>
    </row>
    <row r="1409" spans="1:10" ht="14.25" customHeight="1" x14ac:dyDescent="0.35">
      <c r="A1409" s="2" t="s">
        <v>2848</v>
      </c>
      <c r="B1409" s="2" t="s">
        <v>2849</v>
      </c>
      <c r="C1409" s="2">
        <v>43</v>
      </c>
      <c r="D1409" s="2" t="s">
        <v>12</v>
      </c>
      <c r="E1409" s="2" t="s">
        <v>93</v>
      </c>
      <c r="F1409" s="2" t="s">
        <v>25</v>
      </c>
      <c r="G1409" s="2" t="s">
        <v>15</v>
      </c>
      <c r="H1409" s="2">
        <v>5121.62</v>
      </c>
      <c r="I1409" s="3">
        <v>45565</v>
      </c>
      <c r="J1409" s="2" t="s">
        <v>16</v>
      </c>
    </row>
    <row r="1410" spans="1:10" ht="14.25" customHeight="1" x14ac:dyDescent="0.35">
      <c r="A1410" s="2" t="s">
        <v>2850</v>
      </c>
      <c r="B1410" s="2" t="s">
        <v>2851</v>
      </c>
      <c r="C1410" s="2">
        <v>19</v>
      </c>
      <c r="D1410" s="2" t="s">
        <v>12</v>
      </c>
      <c r="E1410" s="2" t="s">
        <v>24</v>
      </c>
      <c r="F1410" s="2" t="s">
        <v>14</v>
      </c>
      <c r="G1410" s="2" t="s">
        <v>30</v>
      </c>
      <c r="H1410" s="2">
        <v>4027.27</v>
      </c>
      <c r="I1410" s="3">
        <v>45011</v>
      </c>
      <c r="J1410" s="2" t="s">
        <v>16</v>
      </c>
    </row>
    <row r="1411" spans="1:10" ht="14.25" customHeight="1" x14ac:dyDescent="0.35">
      <c r="A1411" s="2" t="s">
        <v>2852</v>
      </c>
      <c r="B1411" s="2" t="s">
        <v>2853</v>
      </c>
      <c r="C1411" s="2">
        <v>26</v>
      </c>
      <c r="D1411" s="2" t="s">
        <v>12</v>
      </c>
      <c r="E1411" s="2" t="s">
        <v>93</v>
      </c>
      <c r="F1411" s="2" t="s">
        <v>19</v>
      </c>
      <c r="G1411" s="2" t="s">
        <v>26</v>
      </c>
      <c r="H1411" s="2">
        <v>36946.04</v>
      </c>
      <c r="I1411" s="3">
        <v>45180</v>
      </c>
      <c r="J1411" s="2" t="s">
        <v>69</v>
      </c>
    </row>
    <row r="1412" spans="1:10" ht="14.25" customHeight="1" x14ac:dyDescent="0.35">
      <c r="A1412" s="2" t="s">
        <v>2854</v>
      </c>
      <c r="B1412" s="2" t="s">
        <v>2855</v>
      </c>
      <c r="C1412" s="2">
        <v>26</v>
      </c>
      <c r="D1412" s="2" t="s">
        <v>12</v>
      </c>
      <c r="E1412" s="2" t="s">
        <v>74</v>
      </c>
      <c r="F1412" s="2" t="s">
        <v>19</v>
      </c>
      <c r="G1412" s="2" t="s">
        <v>15</v>
      </c>
      <c r="H1412" s="2">
        <v>12469.74</v>
      </c>
      <c r="I1412" s="3">
        <v>45590</v>
      </c>
      <c r="J1412" s="2" t="s">
        <v>16</v>
      </c>
    </row>
    <row r="1413" spans="1:10" ht="14.25" customHeight="1" x14ac:dyDescent="0.35">
      <c r="A1413" s="2" t="s">
        <v>2856</v>
      </c>
      <c r="B1413" s="2" t="s">
        <v>2857</v>
      </c>
      <c r="C1413" s="2">
        <v>57</v>
      </c>
      <c r="D1413" s="2" t="s">
        <v>12</v>
      </c>
      <c r="E1413" s="2" t="s">
        <v>74</v>
      </c>
      <c r="F1413" s="2" t="s">
        <v>19</v>
      </c>
      <c r="G1413" s="2" t="s">
        <v>15</v>
      </c>
      <c r="H1413" s="2">
        <v>4761.18</v>
      </c>
      <c r="I1413" s="3">
        <v>45445</v>
      </c>
      <c r="J1413" s="2" t="s">
        <v>16</v>
      </c>
    </row>
    <row r="1414" spans="1:10" ht="14.25" customHeight="1" x14ac:dyDescent="0.35">
      <c r="A1414" s="2" t="s">
        <v>2858</v>
      </c>
      <c r="B1414" s="2" t="s">
        <v>2859</v>
      </c>
      <c r="C1414" s="2">
        <v>34</v>
      </c>
      <c r="D1414" s="2" t="s">
        <v>39</v>
      </c>
      <c r="E1414" s="2" t="s">
        <v>13</v>
      </c>
      <c r="F1414" s="2" t="s">
        <v>19</v>
      </c>
      <c r="G1414" s="2" t="s">
        <v>26</v>
      </c>
      <c r="H1414" s="2">
        <v>10271.77</v>
      </c>
      <c r="I1414" s="3">
        <v>45378</v>
      </c>
      <c r="J1414" s="2" t="s">
        <v>21</v>
      </c>
    </row>
    <row r="1415" spans="1:10" ht="14.25" customHeight="1" x14ac:dyDescent="0.35">
      <c r="A1415" s="2" t="s">
        <v>2860</v>
      </c>
      <c r="B1415" s="2" t="s">
        <v>2861</v>
      </c>
      <c r="C1415" s="2">
        <v>18</v>
      </c>
      <c r="D1415" s="2" t="s">
        <v>12</v>
      </c>
      <c r="E1415" s="2" t="s">
        <v>74</v>
      </c>
      <c r="F1415" s="2" t="s">
        <v>25</v>
      </c>
      <c r="G1415" s="2" t="s">
        <v>26</v>
      </c>
      <c r="H1415" s="2">
        <v>8475.26</v>
      </c>
      <c r="I1415" s="3">
        <v>45233</v>
      </c>
      <c r="J1415" s="2" t="s">
        <v>21</v>
      </c>
    </row>
    <row r="1416" spans="1:10" ht="14.25" customHeight="1" x14ac:dyDescent="0.35">
      <c r="A1416" s="2" t="s">
        <v>2862</v>
      </c>
      <c r="B1416" s="2" t="s">
        <v>2863</v>
      </c>
      <c r="C1416" s="2">
        <v>42</v>
      </c>
      <c r="D1416" s="2" t="s">
        <v>12</v>
      </c>
      <c r="E1416" s="2" t="s">
        <v>74</v>
      </c>
      <c r="F1416" s="2" t="s">
        <v>25</v>
      </c>
      <c r="G1416" s="2" t="s">
        <v>36</v>
      </c>
      <c r="H1416" s="2">
        <v>7434.73</v>
      </c>
      <c r="I1416" s="3">
        <v>45574</v>
      </c>
      <c r="J1416" s="2" t="s">
        <v>16</v>
      </c>
    </row>
    <row r="1417" spans="1:10" ht="14.25" customHeight="1" x14ac:dyDescent="0.35">
      <c r="A1417" s="2" t="s">
        <v>2864</v>
      </c>
      <c r="B1417" s="2" t="s">
        <v>2865</v>
      </c>
      <c r="C1417" s="2">
        <v>60</v>
      </c>
      <c r="D1417" s="2" t="s">
        <v>12</v>
      </c>
      <c r="E1417" s="2" t="s">
        <v>52</v>
      </c>
      <c r="F1417" s="2" t="s">
        <v>14</v>
      </c>
      <c r="G1417" s="2" t="s">
        <v>30</v>
      </c>
      <c r="H1417" s="2">
        <v>10347.98</v>
      </c>
      <c r="I1417" s="3">
        <v>45110</v>
      </c>
      <c r="J1417" s="2" t="s">
        <v>21</v>
      </c>
    </row>
    <row r="1418" spans="1:10" ht="14.25" customHeight="1" x14ac:dyDescent="0.35">
      <c r="A1418" s="2" t="s">
        <v>2866</v>
      </c>
      <c r="B1418" s="2" t="s">
        <v>2867</v>
      </c>
      <c r="C1418" s="2">
        <v>57</v>
      </c>
      <c r="D1418" s="2" t="s">
        <v>39</v>
      </c>
      <c r="E1418" s="2" t="s">
        <v>93</v>
      </c>
      <c r="F1418" s="2" t="s">
        <v>25</v>
      </c>
      <c r="G1418" s="2" t="s">
        <v>20</v>
      </c>
      <c r="H1418" s="2">
        <v>7713.82</v>
      </c>
      <c r="I1418" s="3">
        <v>45240</v>
      </c>
      <c r="J1418" s="2" t="s">
        <v>16</v>
      </c>
    </row>
    <row r="1419" spans="1:10" ht="14.25" customHeight="1" x14ac:dyDescent="0.35">
      <c r="A1419" s="2" t="s">
        <v>2868</v>
      </c>
      <c r="B1419" s="2" t="s">
        <v>2869</v>
      </c>
      <c r="C1419" s="2">
        <v>59</v>
      </c>
      <c r="D1419" s="2" t="s">
        <v>39</v>
      </c>
      <c r="E1419" s="2" t="s">
        <v>13</v>
      </c>
      <c r="F1419" s="2" t="s">
        <v>25</v>
      </c>
      <c r="G1419" s="2" t="s">
        <v>30</v>
      </c>
      <c r="H1419" s="2">
        <v>10636.03</v>
      </c>
      <c r="I1419" s="3">
        <v>45267</v>
      </c>
      <c r="J1419" s="2" t="s">
        <v>16</v>
      </c>
    </row>
    <row r="1420" spans="1:10" ht="14.25" customHeight="1" x14ac:dyDescent="0.35">
      <c r="A1420" s="2" t="s">
        <v>2870</v>
      </c>
      <c r="B1420" s="2" t="s">
        <v>2871</v>
      </c>
      <c r="C1420" s="2">
        <v>42</v>
      </c>
      <c r="D1420" s="2" t="s">
        <v>39</v>
      </c>
      <c r="E1420" s="2" t="s">
        <v>93</v>
      </c>
      <c r="F1420" s="2" t="s">
        <v>55</v>
      </c>
      <c r="G1420" s="2" t="s">
        <v>30</v>
      </c>
      <c r="H1420" s="2">
        <v>23812.880000000001</v>
      </c>
      <c r="I1420" s="3">
        <v>45153</v>
      </c>
      <c r="J1420" s="2" t="s">
        <v>16</v>
      </c>
    </row>
    <row r="1421" spans="1:10" ht="14.25" customHeight="1" x14ac:dyDescent="0.35">
      <c r="A1421" s="2" t="s">
        <v>2872</v>
      </c>
      <c r="B1421" s="2" t="s">
        <v>2873</v>
      </c>
      <c r="C1421" s="2">
        <v>56</v>
      </c>
      <c r="D1421" s="2" t="s">
        <v>39</v>
      </c>
      <c r="E1421" s="2" t="s">
        <v>13</v>
      </c>
      <c r="F1421" s="2" t="s">
        <v>55</v>
      </c>
      <c r="G1421" s="2" t="s">
        <v>20</v>
      </c>
      <c r="H1421" s="2">
        <v>50004.33</v>
      </c>
      <c r="I1421" s="3">
        <v>45190</v>
      </c>
      <c r="J1421" s="2" t="s">
        <v>69</v>
      </c>
    </row>
    <row r="1422" spans="1:10" ht="14.25" customHeight="1" x14ac:dyDescent="0.35">
      <c r="A1422" s="2" t="s">
        <v>2874</v>
      </c>
      <c r="B1422" s="2" t="s">
        <v>2875</v>
      </c>
      <c r="C1422" s="2">
        <v>52</v>
      </c>
      <c r="D1422" s="2" t="s">
        <v>39</v>
      </c>
      <c r="E1422" s="2" t="s">
        <v>93</v>
      </c>
      <c r="F1422" s="2" t="s">
        <v>49</v>
      </c>
      <c r="G1422" s="2" t="s">
        <v>30</v>
      </c>
      <c r="H1422" s="2">
        <v>12354.18</v>
      </c>
      <c r="I1422" s="3">
        <v>45376</v>
      </c>
      <c r="J1422" s="2" t="s">
        <v>16</v>
      </c>
    </row>
    <row r="1423" spans="1:10" ht="14.25" customHeight="1" x14ac:dyDescent="0.35">
      <c r="A1423" s="2" t="s">
        <v>2876</v>
      </c>
      <c r="B1423" s="2" t="s">
        <v>2877</v>
      </c>
      <c r="C1423" s="2">
        <v>20</v>
      </c>
      <c r="D1423" s="2" t="s">
        <v>39</v>
      </c>
      <c r="E1423" s="2" t="s">
        <v>74</v>
      </c>
      <c r="F1423" s="2" t="s">
        <v>14</v>
      </c>
      <c r="G1423" s="2" t="s">
        <v>15</v>
      </c>
      <c r="H1423" s="2">
        <v>26286.03</v>
      </c>
      <c r="I1423" s="3">
        <v>45177</v>
      </c>
      <c r="J1423" s="2" t="s">
        <v>16</v>
      </c>
    </row>
    <row r="1424" spans="1:10" ht="14.25" customHeight="1" x14ac:dyDescent="0.35">
      <c r="A1424" s="2" t="s">
        <v>2878</v>
      </c>
      <c r="B1424" s="2" t="s">
        <v>2879</v>
      </c>
      <c r="C1424" s="2">
        <v>54</v>
      </c>
      <c r="D1424" s="2" t="s">
        <v>39</v>
      </c>
      <c r="E1424" s="2" t="s">
        <v>93</v>
      </c>
      <c r="F1424" s="2" t="s">
        <v>55</v>
      </c>
      <c r="G1424" s="2" t="s">
        <v>15</v>
      </c>
      <c r="H1424" s="2">
        <v>19548.22</v>
      </c>
      <c r="I1424" s="3">
        <v>45334</v>
      </c>
      <c r="J1424" s="2" t="s">
        <v>16</v>
      </c>
    </row>
    <row r="1425" spans="1:10" ht="14.25" customHeight="1" x14ac:dyDescent="0.35">
      <c r="A1425" s="2" t="s">
        <v>2880</v>
      </c>
      <c r="B1425" s="2" t="s">
        <v>2881</v>
      </c>
      <c r="C1425" s="2">
        <v>61</v>
      </c>
      <c r="D1425" s="2" t="s">
        <v>12</v>
      </c>
      <c r="E1425" s="2" t="s">
        <v>93</v>
      </c>
      <c r="F1425" s="2" t="s">
        <v>14</v>
      </c>
      <c r="G1425" s="2" t="s">
        <v>20</v>
      </c>
      <c r="H1425" s="2">
        <v>3496.11</v>
      </c>
      <c r="I1425" s="3">
        <v>45096</v>
      </c>
      <c r="J1425" s="2" t="s">
        <v>16</v>
      </c>
    </row>
    <row r="1426" spans="1:10" ht="14.25" customHeight="1" x14ac:dyDescent="0.35">
      <c r="A1426" s="2" t="s">
        <v>2882</v>
      </c>
      <c r="B1426" s="2" t="s">
        <v>2883</v>
      </c>
      <c r="C1426" s="2">
        <v>61</v>
      </c>
      <c r="D1426" s="2" t="s">
        <v>12</v>
      </c>
      <c r="E1426" s="2" t="s">
        <v>13</v>
      </c>
      <c r="F1426" s="2" t="s">
        <v>14</v>
      </c>
      <c r="G1426" s="2" t="s">
        <v>20</v>
      </c>
      <c r="H1426" s="2">
        <v>27016.9</v>
      </c>
      <c r="I1426" s="3">
        <v>45492</v>
      </c>
      <c r="J1426" s="2" t="s">
        <v>16</v>
      </c>
    </row>
    <row r="1427" spans="1:10" ht="14.25" customHeight="1" x14ac:dyDescent="0.35">
      <c r="A1427" s="2" t="s">
        <v>2884</v>
      </c>
      <c r="B1427" s="2" t="s">
        <v>2885</v>
      </c>
      <c r="C1427" s="2">
        <v>47</v>
      </c>
      <c r="D1427" s="2" t="s">
        <v>39</v>
      </c>
      <c r="E1427" s="2" t="s">
        <v>29</v>
      </c>
      <c r="F1427" s="2" t="s">
        <v>19</v>
      </c>
      <c r="G1427" s="2" t="s">
        <v>26</v>
      </c>
      <c r="H1427" s="2">
        <v>734.41</v>
      </c>
      <c r="I1427" s="3">
        <v>45058</v>
      </c>
      <c r="J1427" s="2" t="s">
        <v>16</v>
      </c>
    </row>
    <row r="1428" spans="1:10" ht="14.25" customHeight="1" x14ac:dyDescent="0.35">
      <c r="A1428" s="2" t="s">
        <v>2886</v>
      </c>
      <c r="B1428" s="2" t="s">
        <v>2887</v>
      </c>
      <c r="C1428" s="2">
        <v>55</v>
      </c>
      <c r="D1428" s="2" t="s">
        <v>12</v>
      </c>
      <c r="E1428" s="2" t="s">
        <v>42</v>
      </c>
      <c r="F1428" s="2" t="s">
        <v>35</v>
      </c>
      <c r="G1428" s="2" t="s">
        <v>26</v>
      </c>
      <c r="H1428" s="2">
        <v>4003.61</v>
      </c>
      <c r="I1428" s="3">
        <v>45532</v>
      </c>
      <c r="J1428" s="2" t="s">
        <v>16</v>
      </c>
    </row>
    <row r="1429" spans="1:10" ht="14.25" customHeight="1" x14ac:dyDescent="0.35">
      <c r="A1429" s="2" t="s">
        <v>2888</v>
      </c>
      <c r="B1429" s="2" t="s">
        <v>2889</v>
      </c>
      <c r="C1429" s="2">
        <v>51</v>
      </c>
      <c r="D1429" s="2" t="s">
        <v>12</v>
      </c>
      <c r="E1429" s="2" t="s">
        <v>13</v>
      </c>
      <c r="F1429" s="2" t="s">
        <v>35</v>
      </c>
      <c r="G1429" s="2" t="s">
        <v>30</v>
      </c>
      <c r="H1429" s="2">
        <v>10214.98</v>
      </c>
      <c r="I1429" s="3">
        <v>44972</v>
      </c>
      <c r="J1429" s="2" t="s">
        <v>16</v>
      </c>
    </row>
    <row r="1430" spans="1:10" ht="14.25" customHeight="1" x14ac:dyDescent="0.35">
      <c r="A1430" s="2" t="s">
        <v>2890</v>
      </c>
      <c r="B1430" s="2" t="s">
        <v>2891</v>
      </c>
      <c r="C1430" s="2">
        <v>29</v>
      </c>
      <c r="D1430" s="2" t="s">
        <v>39</v>
      </c>
      <c r="E1430" s="2" t="s">
        <v>13</v>
      </c>
      <c r="F1430" s="2" t="s">
        <v>35</v>
      </c>
      <c r="G1430" s="2" t="s">
        <v>30</v>
      </c>
      <c r="H1430" s="2">
        <v>7484.81</v>
      </c>
      <c r="I1430" s="3">
        <v>45276</v>
      </c>
      <c r="J1430" s="2" t="s">
        <v>16</v>
      </c>
    </row>
    <row r="1431" spans="1:10" ht="14.25" customHeight="1" x14ac:dyDescent="0.35">
      <c r="A1431" s="2" t="s">
        <v>2892</v>
      </c>
      <c r="B1431" s="2" t="s">
        <v>2893</v>
      </c>
      <c r="C1431" s="2">
        <v>36</v>
      </c>
      <c r="D1431" s="2" t="s">
        <v>12</v>
      </c>
      <c r="E1431" s="2" t="s">
        <v>13</v>
      </c>
      <c r="F1431" s="2" t="s">
        <v>14</v>
      </c>
      <c r="G1431" s="2" t="s">
        <v>20</v>
      </c>
      <c r="H1431" s="2">
        <v>7817.87</v>
      </c>
      <c r="I1431" s="3">
        <v>45025</v>
      </c>
      <c r="J1431" s="2" t="s">
        <v>16</v>
      </c>
    </row>
    <row r="1432" spans="1:10" ht="14.25" customHeight="1" x14ac:dyDescent="0.35">
      <c r="A1432" s="2" t="s">
        <v>2894</v>
      </c>
      <c r="B1432" s="2" t="s">
        <v>2895</v>
      </c>
      <c r="C1432" s="2">
        <v>54</v>
      </c>
      <c r="D1432" s="2" t="s">
        <v>12</v>
      </c>
      <c r="E1432" s="2" t="s">
        <v>64</v>
      </c>
      <c r="F1432" s="2" t="s">
        <v>19</v>
      </c>
      <c r="G1432" s="2" t="s">
        <v>30</v>
      </c>
      <c r="H1432" s="2">
        <v>15842.01</v>
      </c>
      <c r="I1432" s="3">
        <v>44963</v>
      </c>
      <c r="J1432" s="2" t="s">
        <v>16</v>
      </c>
    </row>
    <row r="1433" spans="1:10" ht="14.25" customHeight="1" x14ac:dyDescent="0.35">
      <c r="A1433" s="2" t="s">
        <v>2896</v>
      </c>
      <c r="B1433" s="2" t="s">
        <v>2897</v>
      </c>
      <c r="C1433" s="2">
        <v>61</v>
      </c>
      <c r="D1433" s="2" t="s">
        <v>39</v>
      </c>
      <c r="E1433" s="2" t="s">
        <v>29</v>
      </c>
      <c r="F1433" s="2" t="s">
        <v>49</v>
      </c>
      <c r="G1433" s="2" t="s">
        <v>36</v>
      </c>
      <c r="H1433" s="2">
        <v>2165.4499999999998</v>
      </c>
      <c r="I1433" s="3">
        <v>45364</v>
      </c>
      <c r="J1433" s="2" t="s">
        <v>16</v>
      </c>
    </row>
    <row r="1434" spans="1:10" ht="14.25" customHeight="1" x14ac:dyDescent="0.35">
      <c r="A1434" s="2" t="s">
        <v>2898</v>
      </c>
      <c r="B1434" s="2" t="s">
        <v>2899</v>
      </c>
      <c r="C1434" s="2">
        <v>34</v>
      </c>
      <c r="D1434" s="2" t="s">
        <v>12</v>
      </c>
      <c r="E1434" s="2" t="s">
        <v>64</v>
      </c>
      <c r="F1434" s="2" t="s">
        <v>49</v>
      </c>
      <c r="G1434" s="2" t="s">
        <v>15</v>
      </c>
      <c r="H1434" s="2">
        <v>40215.870000000003</v>
      </c>
      <c r="I1434" s="3">
        <v>45001</v>
      </c>
      <c r="J1434" s="2" t="s">
        <v>16</v>
      </c>
    </row>
    <row r="1435" spans="1:10" ht="14.25" customHeight="1" x14ac:dyDescent="0.35">
      <c r="A1435" s="2" t="s">
        <v>2900</v>
      </c>
      <c r="B1435" s="2" t="s">
        <v>2901</v>
      </c>
      <c r="C1435" s="2">
        <v>27</v>
      </c>
      <c r="D1435" s="2" t="s">
        <v>39</v>
      </c>
      <c r="E1435" s="2" t="s">
        <v>64</v>
      </c>
      <c r="F1435" s="2" t="s">
        <v>35</v>
      </c>
      <c r="G1435" s="2" t="s">
        <v>30</v>
      </c>
      <c r="H1435" s="2">
        <v>5752.9</v>
      </c>
      <c r="I1435" s="3">
        <v>44984</v>
      </c>
      <c r="J1435" s="2" t="s">
        <v>16</v>
      </c>
    </row>
    <row r="1436" spans="1:10" ht="14.25" customHeight="1" x14ac:dyDescent="0.35">
      <c r="A1436" s="2" t="s">
        <v>2902</v>
      </c>
      <c r="B1436" s="2" t="s">
        <v>2903</v>
      </c>
      <c r="C1436" s="2">
        <v>64</v>
      </c>
      <c r="D1436" s="2" t="s">
        <v>39</v>
      </c>
      <c r="E1436" s="2" t="s">
        <v>13</v>
      </c>
      <c r="F1436" s="2" t="s">
        <v>49</v>
      </c>
      <c r="G1436" s="2" t="s">
        <v>30</v>
      </c>
      <c r="H1436" s="2">
        <v>29926.02</v>
      </c>
      <c r="I1436" s="3">
        <v>44945</v>
      </c>
      <c r="J1436" s="2" t="s">
        <v>16</v>
      </c>
    </row>
    <row r="1437" spans="1:10" ht="14.25" customHeight="1" x14ac:dyDescent="0.35">
      <c r="A1437" s="2" t="s">
        <v>2904</v>
      </c>
      <c r="B1437" s="2" t="s">
        <v>2905</v>
      </c>
      <c r="C1437" s="2">
        <v>29</v>
      </c>
      <c r="D1437" s="2" t="s">
        <v>12</v>
      </c>
      <c r="E1437" s="2" t="s">
        <v>42</v>
      </c>
      <c r="F1437" s="2" t="s">
        <v>19</v>
      </c>
      <c r="G1437" s="2" t="s">
        <v>26</v>
      </c>
      <c r="H1437" s="2">
        <v>4830.74</v>
      </c>
      <c r="I1437" s="3">
        <v>45328</v>
      </c>
      <c r="J1437" s="2" t="s">
        <v>16</v>
      </c>
    </row>
    <row r="1438" spans="1:10" ht="14.25" customHeight="1" x14ac:dyDescent="0.35">
      <c r="A1438" s="2" t="s">
        <v>2906</v>
      </c>
      <c r="B1438" s="2" t="s">
        <v>2907</v>
      </c>
      <c r="C1438" s="2">
        <v>33</v>
      </c>
      <c r="D1438" s="2" t="s">
        <v>12</v>
      </c>
      <c r="E1438" s="2" t="s">
        <v>13</v>
      </c>
      <c r="F1438" s="2" t="s">
        <v>35</v>
      </c>
      <c r="G1438" s="2" t="s">
        <v>36</v>
      </c>
      <c r="H1438" s="2">
        <v>9207.67</v>
      </c>
      <c r="I1438" s="3">
        <v>45114</v>
      </c>
      <c r="J1438" s="2" t="s">
        <v>69</v>
      </c>
    </row>
    <row r="1439" spans="1:10" ht="14.25" customHeight="1" x14ac:dyDescent="0.35">
      <c r="A1439" s="2" t="s">
        <v>2908</v>
      </c>
      <c r="B1439" s="2" t="s">
        <v>2909</v>
      </c>
      <c r="C1439" s="2">
        <v>41</v>
      </c>
      <c r="D1439" s="2" t="s">
        <v>12</v>
      </c>
      <c r="E1439" s="2" t="s">
        <v>74</v>
      </c>
      <c r="F1439" s="2" t="s">
        <v>19</v>
      </c>
      <c r="G1439" s="2" t="s">
        <v>30</v>
      </c>
      <c r="H1439" s="2">
        <v>5984.03</v>
      </c>
      <c r="I1439" s="3">
        <v>45065</v>
      </c>
      <c r="J1439" s="2" t="s">
        <v>16</v>
      </c>
    </row>
    <row r="1440" spans="1:10" ht="14.25" customHeight="1" x14ac:dyDescent="0.35">
      <c r="A1440" s="2" t="s">
        <v>2910</v>
      </c>
      <c r="B1440" s="2" t="s">
        <v>2911</v>
      </c>
      <c r="C1440" s="2">
        <v>36</v>
      </c>
      <c r="D1440" s="2" t="s">
        <v>39</v>
      </c>
      <c r="E1440" s="2" t="s">
        <v>42</v>
      </c>
      <c r="F1440" s="2" t="s">
        <v>49</v>
      </c>
      <c r="G1440" s="2" t="s">
        <v>15</v>
      </c>
      <c r="H1440" s="2">
        <v>11268.12</v>
      </c>
      <c r="I1440" s="3">
        <v>45069</v>
      </c>
      <c r="J1440" s="2" t="s">
        <v>21</v>
      </c>
    </row>
    <row r="1441" spans="1:10" ht="14.25" customHeight="1" x14ac:dyDescent="0.35">
      <c r="A1441" s="2" t="s">
        <v>2912</v>
      </c>
      <c r="B1441" s="2" t="s">
        <v>2913</v>
      </c>
      <c r="C1441" s="2">
        <v>25</v>
      </c>
      <c r="D1441" s="2" t="s">
        <v>39</v>
      </c>
      <c r="E1441" s="2" t="s">
        <v>64</v>
      </c>
      <c r="F1441" s="2" t="s">
        <v>35</v>
      </c>
      <c r="G1441" s="2" t="s">
        <v>30</v>
      </c>
      <c r="H1441" s="2">
        <v>2028.81</v>
      </c>
      <c r="I1441" s="3">
        <v>45034</v>
      </c>
      <c r="J1441" s="2" t="s">
        <v>16</v>
      </c>
    </row>
    <row r="1442" spans="1:10" ht="14.25" customHeight="1" x14ac:dyDescent="0.35">
      <c r="A1442" s="2" t="s">
        <v>2914</v>
      </c>
      <c r="B1442" s="2" t="s">
        <v>2915</v>
      </c>
      <c r="C1442" s="2">
        <v>48</v>
      </c>
      <c r="D1442" s="2" t="s">
        <v>39</v>
      </c>
      <c r="E1442" s="2" t="s">
        <v>24</v>
      </c>
      <c r="F1442" s="2" t="s">
        <v>19</v>
      </c>
      <c r="G1442" s="2" t="s">
        <v>20</v>
      </c>
      <c r="H1442" s="2">
        <v>5118.74</v>
      </c>
      <c r="I1442" s="3">
        <v>45147</v>
      </c>
      <c r="J1442" s="2" t="s">
        <v>16</v>
      </c>
    </row>
    <row r="1443" spans="1:10" ht="14.25" customHeight="1" x14ac:dyDescent="0.35">
      <c r="A1443" s="2" t="s">
        <v>2916</v>
      </c>
      <c r="B1443" s="2" t="s">
        <v>2917</v>
      </c>
      <c r="C1443" s="2">
        <v>38</v>
      </c>
      <c r="D1443" s="2" t="s">
        <v>12</v>
      </c>
      <c r="E1443" s="2" t="s">
        <v>93</v>
      </c>
      <c r="F1443" s="2" t="s">
        <v>25</v>
      </c>
      <c r="G1443" s="2" t="s">
        <v>36</v>
      </c>
      <c r="H1443" s="2">
        <v>708.31</v>
      </c>
      <c r="I1443" s="3">
        <v>45071</v>
      </c>
      <c r="J1443" s="2" t="s">
        <v>16</v>
      </c>
    </row>
    <row r="1444" spans="1:10" ht="14.25" customHeight="1" x14ac:dyDescent="0.35">
      <c r="A1444" s="2" t="s">
        <v>2918</v>
      </c>
      <c r="B1444" s="2" t="s">
        <v>2919</v>
      </c>
      <c r="C1444" s="2">
        <v>34</v>
      </c>
      <c r="D1444" s="2" t="s">
        <v>12</v>
      </c>
      <c r="E1444" s="2" t="s">
        <v>93</v>
      </c>
      <c r="F1444" s="2" t="s">
        <v>25</v>
      </c>
      <c r="G1444" s="2" t="s">
        <v>30</v>
      </c>
      <c r="H1444" s="2">
        <v>9115.56</v>
      </c>
      <c r="I1444" s="3">
        <v>45436</v>
      </c>
      <c r="J1444" s="2" t="s">
        <v>16</v>
      </c>
    </row>
    <row r="1445" spans="1:10" ht="14.25" customHeight="1" x14ac:dyDescent="0.35">
      <c r="A1445" s="2" t="s">
        <v>2920</v>
      </c>
      <c r="B1445" s="2" t="s">
        <v>2921</v>
      </c>
      <c r="C1445" s="2">
        <v>40</v>
      </c>
      <c r="D1445" s="2" t="s">
        <v>39</v>
      </c>
      <c r="E1445" s="2" t="s">
        <v>29</v>
      </c>
      <c r="F1445" s="2" t="s">
        <v>19</v>
      </c>
      <c r="G1445" s="2" t="s">
        <v>36</v>
      </c>
      <c r="H1445" s="2">
        <v>32882.71</v>
      </c>
      <c r="I1445" s="3">
        <v>45302</v>
      </c>
      <c r="J1445" s="2" t="s">
        <v>16</v>
      </c>
    </row>
    <row r="1446" spans="1:10" ht="14.25" customHeight="1" x14ac:dyDescent="0.35">
      <c r="A1446" s="2" t="s">
        <v>2922</v>
      </c>
      <c r="B1446" s="2" t="s">
        <v>2923</v>
      </c>
      <c r="C1446" s="2">
        <v>54</v>
      </c>
      <c r="D1446" s="2" t="s">
        <v>12</v>
      </c>
      <c r="E1446" s="2" t="s">
        <v>24</v>
      </c>
      <c r="F1446" s="2" t="s">
        <v>19</v>
      </c>
      <c r="G1446" s="2" t="s">
        <v>30</v>
      </c>
      <c r="H1446" s="2">
        <v>469.94</v>
      </c>
      <c r="I1446" s="3">
        <v>44931</v>
      </c>
      <c r="J1446" s="2" t="s">
        <v>16</v>
      </c>
    </row>
    <row r="1447" spans="1:10" ht="14.25" customHeight="1" x14ac:dyDescent="0.35">
      <c r="A1447" s="2" t="s">
        <v>2924</v>
      </c>
      <c r="B1447" s="2" t="s">
        <v>2925</v>
      </c>
      <c r="C1447" s="2">
        <v>33</v>
      </c>
      <c r="D1447" s="2" t="s">
        <v>12</v>
      </c>
      <c r="E1447" s="2" t="s">
        <v>52</v>
      </c>
      <c r="F1447" s="2" t="s">
        <v>55</v>
      </c>
      <c r="G1447" s="2" t="s">
        <v>15</v>
      </c>
      <c r="H1447" s="2">
        <v>10777.22</v>
      </c>
      <c r="I1447" s="3">
        <v>45314</v>
      </c>
      <c r="J1447" s="2" t="s">
        <v>16</v>
      </c>
    </row>
    <row r="1448" spans="1:10" ht="14.25" customHeight="1" x14ac:dyDescent="0.35">
      <c r="A1448" s="2" t="s">
        <v>2926</v>
      </c>
      <c r="B1448" s="2" t="s">
        <v>2927</v>
      </c>
      <c r="C1448" s="2">
        <v>23</v>
      </c>
      <c r="D1448" s="2" t="s">
        <v>39</v>
      </c>
      <c r="E1448" s="2" t="s">
        <v>29</v>
      </c>
      <c r="F1448" s="2" t="s">
        <v>55</v>
      </c>
      <c r="G1448" s="2" t="s">
        <v>15</v>
      </c>
      <c r="H1448" s="2">
        <v>14920.9</v>
      </c>
      <c r="I1448" s="3">
        <v>45494</v>
      </c>
      <c r="J1448" s="2" t="s">
        <v>16</v>
      </c>
    </row>
    <row r="1449" spans="1:10" ht="14.25" customHeight="1" x14ac:dyDescent="0.35">
      <c r="A1449" s="2" t="s">
        <v>2928</v>
      </c>
      <c r="B1449" s="2" t="s">
        <v>2929</v>
      </c>
      <c r="C1449" s="2">
        <v>25</v>
      </c>
      <c r="D1449" s="2" t="s">
        <v>39</v>
      </c>
      <c r="E1449" s="2" t="s">
        <v>42</v>
      </c>
      <c r="F1449" s="2" t="s">
        <v>14</v>
      </c>
      <c r="G1449" s="2" t="s">
        <v>36</v>
      </c>
      <c r="H1449" s="2">
        <v>2396.65</v>
      </c>
      <c r="I1449" s="3">
        <v>45486</v>
      </c>
      <c r="J1449" s="2" t="s">
        <v>16</v>
      </c>
    </row>
    <row r="1450" spans="1:10" ht="14.25" customHeight="1" x14ac:dyDescent="0.35">
      <c r="A1450" s="2" t="s">
        <v>2930</v>
      </c>
      <c r="B1450" s="2" t="s">
        <v>2931</v>
      </c>
      <c r="C1450" s="2">
        <v>42</v>
      </c>
      <c r="D1450" s="2" t="s">
        <v>12</v>
      </c>
      <c r="E1450" s="2" t="s">
        <v>64</v>
      </c>
      <c r="F1450" s="2" t="s">
        <v>35</v>
      </c>
      <c r="G1450" s="2" t="s">
        <v>26</v>
      </c>
      <c r="H1450" s="2">
        <v>3189.31</v>
      </c>
      <c r="I1450" s="3">
        <v>45089</v>
      </c>
      <c r="J1450" s="2" t="s">
        <v>16</v>
      </c>
    </row>
    <row r="1451" spans="1:10" ht="14.25" customHeight="1" x14ac:dyDescent="0.35">
      <c r="A1451" s="2" t="s">
        <v>2932</v>
      </c>
      <c r="B1451" s="2" t="s">
        <v>2933</v>
      </c>
      <c r="C1451" s="2">
        <v>35</v>
      </c>
      <c r="D1451" s="2" t="s">
        <v>39</v>
      </c>
      <c r="E1451" s="2" t="s">
        <v>42</v>
      </c>
      <c r="F1451" s="2" t="s">
        <v>14</v>
      </c>
      <c r="G1451" s="2" t="s">
        <v>26</v>
      </c>
      <c r="H1451" s="2">
        <v>2251.2199999999998</v>
      </c>
      <c r="I1451" s="3">
        <v>45291</v>
      </c>
      <c r="J1451" s="2" t="s">
        <v>16</v>
      </c>
    </row>
    <row r="1452" spans="1:10" ht="14.25" customHeight="1" x14ac:dyDescent="0.35">
      <c r="A1452" s="2" t="s">
        <v>2934</v>
      </c>
      <c r="B1452" s="2" t="s">
        <v>2935</v>
      </c>
      <c r="C1452" s="2">
        <v>42</v>
      </c>
      <c r="D1452" s="2" t="s">
        <v>12</v>
      </c>
      <c r="E1452" s="2" t="s">
        <v>42</v>
      </c>
      <c r="F1452" s="2" t="s">
        <v>14</v>
      </c>
      <c r="G1452" s="2" t="s">
        <v>20</v>
      </c>
      <c r="H1452" s="2">
        <v>3529.86</v>
      </c>
      <c r="I1452" s="3">
        <v>45343</v>
      </c>
      <c r="J1452" s="2" t="s">
        <v>16</v>
      </c>
    </row>
    <row r="1453" spans="1:10" ht="14.25" customHeight="1" x14ac:dyDescent="0.35">
      <c r="A1453" s="2" t="s">
        <v>2936</v>
      </c>
      <c r="B1453" s="2" t="s">
        <v>2937</v>
      </c>
      <c r="C1453" s="2">
        <v>29</v>
      </c>
      <c r="D1453" s="2" t="s">
        <v>39</v>
      </c>
      <c r="E1453" s="2" t="s">
        <v>93</v>
      </c>
      <c r="F1453" s="2" t="s">
        <v>49</v>
      </c>
      <c r="G1453" s="2" t="s">
        <v>26</v>
      </c>
      <c r="H1453" s="2">
        <v>1166.27</v>
      </c>
      <c r="I1453" s="3">
        <v>45435</v>
      </c>
      <c r="J1453" s="2" t="s">
        <v>21</v>
      </c>
    </row>
    <row r="1454" spans="1:10" ht="14.25" customHeight="1" x14ac:dyDescent="0.35">
      <c r="A1454" s="2" t="s">
        <v>2938</v>
      </c>
      <c r="B1454" s="2" t="s">
        <v>2939</v>
      </c>
      <c r="C1454" s="2">
        <v>32</v>
      </c>
      <c r="D1454" s="2" t="s">
        <v>39</v>
      </c>
      <c r="E1454" s="2" t="s">
        <v>13</v>
      </c>
      <c r="F1454" s="2" t="s">
        <v>25</v>
      </c>
      <c r="G1454" s="2" t="s">
        <v>36</v>
      </c>
      <c r="H1454" s="2">
        <v>4625.88</v>
      </c>
      <c r="I1454" s="3">
        <v>45538</v>
      </c>
      <c r="J1454" s="2" t="s">
        <v>16</v>
      </c>
    </row>
    <row r="1455" spans="1:10" ht="14.25" customHeight="1" x14ac:dyDescent="0.35">
      <c r="A1455" s="2" t="s">
        <v>2940</v>
      </c>
      <c r="B1455" s="2" t="s">
        <v>2941</v>
      </c>
      <c r="C1455" s="2">
        <v>43</v>
      </c>
      <c r="D1455" s="2" t="s">
        <v>39</v>
      </c>
      <c r="E1455" s="2" t="s">
        <v>74</v>
      </c>
      <c r="F1455" s="2" t="s">
        <v>49</v>
      </c>
      <c r="G1455" s="2" t="s">
        <v>26</v>
      </c>
      <c r="H1455" s="2">
        <v>4603.37</v>
      </c>
      <c r="I1455" s="3">
        <v>44947</v>
      </c>
      <c r="J1455" s="2" t="s">
        <v>16</v>
      </c>
    </row>
    <row r="1456" spans="1:10" ht="14.25" customHeight="1" x14ac:dyDescent="0.35">
      <c r="A1456" s="2" t="s">
        <v>2942</v>
      </c>
      <c r="B1456" s="2" t="s">
        <v>2943</v>
      </c>
      <c r="C1456" s="2">
        <v>58</v>
      </c>
      <c r="D1456" s="2" t="s">
        <v>12</v>
      </c>
      <c r="E1456" s="2" t="s">
        <v>52</v>
      </c>
      <c r="F1456" s="2" t="s">
        <v>35</v>
      </c>
      <c r="G1456" s="2" t="s">
        <v>20</v>
      </c>
      <c r="H1456" s="2">
        <v>16464.52</v>
      </c>
      <c r="I1456" s="3">
        <v>45540</v>
      </c>
      <c r="J1456" s="2" t="s">
        <v>16</v>
      </c>
    </row>
    <row r="1457" spans="1:10" ht="14.25" customHeight="1" x14ac:dyDescent="0.35">
      <c r="A1457" s="2" t="s">
        <v>2944</v>
      </c>
      <c r="B1457" s="2" t="s">
        <v>2945</v>
      </c>
      <c r="C1457" s="2">
        <v>62</v>
      </c>
      <c r="D1457" s="2" t="s">
        <v>12</v>
      </c>
      <c r="E1457" s="2" t="s">
        <v>64</v>
      </c>
      <c r="F1457" s="2" t="s">
        <v>19</v>
      </c>
      <c r="G1457" s="2" t="s">
        <v>30</v>
      </c>
      <c r="H1457" s="2">
        <v>16142.41</v>
      </c>
      <c r="I1457" s="3">
        <v>45443</v>
      </c>
      <c r="J1457" s="2" t="s">
        <v>16</v>
      </c>
    </row>
    <row r="1458" spans="1:10" ht="14.25" customHeight="1" x14ac:dyDescent="0.35">
      <c r="A1458" s="2" t="s">
        <v>2946</v>
      </c>
      <c r="B1458" s="2" t="s">
        <v>2947</v>
      </c>
      <c r="C1458" s="2">
        <v>43</v>
      </c>
      <c r="D1458" s="2" t="s">
        <v>39</v>
      </c>
      <c r="E1458" s="2" t="s">
        <v>42</v>
      </c>
      <c r="F1458" s="2" t="s">
        <v>55</v>
      </c>
      <c r="G1458" s="2" t="s">
        <v>26</v>
      </c>
      <c r="H1458" s="2">
        <v>15931.87</v>
      </c>
      <c r="I1458" s="3">
        <v>45123</v>
      </c>
      <c r="J1458" s="2" t="s">
        <v>16</v>
      </c>
    </row>
    <row r="1459" spans="1:10" ht="14.25" customHeight="1" x14ac:dyDescent="0.35">
      <c r="A1459" s="2" t="s">
        <v>2948</v>
      </c>
      <c r="B1459" s="2" t="s">
        <v>2949</v>
      </c>
      <c r="C1459" s="2">
        <v>64</v>
      </c>
      <c r="D1459" s="2" t="s">
        <v>39</v>
      </c>
      <c r="E1459" s="2" t="s">
        <v>52</v>
      </c>
      <c r="F1459" s="2" t="s">
        <v>35</v>
      </c>
      <c r="G1459" s="2" t="s">
        <v>36</v>
      </c>
      <c r="H1459" s="2">
        <v>8371</v>
      </c>
      <c r="I1459" s="3">
        <v>45587</v>
      </c>
      <c r="J1459" s="2" t="s">
        <v>16</v>
      </c>
    </row>
    <row r="1460" spans="1:10" ht="14.25" customHeight="1" x14ac:dyDescent="0.35">
      <c r="A1460" s="2" t="s">
        <v>2950</v>
      </c>
      <c r="B1460" s="2" t="s">
        <v>2951</v>
      </c>
      <c r="C1460" s="2">
        <v>49</v>
      </c>
      <c r="D1460" s="2" t="s">
        <v>39</v>
      </c>
      <c r="E1460" s="2" t="s">
        <v>42</v>
      </c>
      <c r="F1460" s="2" t="s">
        <v>19</v>
      </c>
      <c r="G1460" s="2" t="s">
        <v>36</v>
      </c>
      <c r="H1460" s="2">
        <v>3943.48</v>
      </c>
      <c r="I1460" s="3">
        <v>45271</v>
      </c>
      <c r="J1460" s="2" t="s">
        <v>16</v>
      </c>
    </row>
    <row r="1461" spans="1:10" ht="14.25" customHeight="1" x14ac:dyDescent="0.35">
      <c r="A1461" s="2" t="s">
        <v>2952</v>
      </c>
      <c r="B1461" s="2" t="s">
        <v>2953</v>
      </c>
      <c r="C1461" s="2">
        <v>27</v>
      </c>
      <c r="D1461" s="2" t="s">
        <v>12</v>
      </c>
      <c r="E1461" s="2" t="s">
        <v>24</v>
      </c>
      <c r="F1461" s="2" t="s">
        <v>35</v>
      </c>
      <c r="G1461" s="2" t="s">
        <v>20</v>
      </c>
      <c r="H1461" s="2">
        <v>5292.69</v>
      </c>
      <c r="I1461" s="3">
        <v>45256</v>
      </c>
      <c r="J1461" s="2" t="s">
        <v>21</v>
      </c>
    </row>
    <row r="1462" spans="1:10" ht="14.25" customHeight="1" x14ac:dyDescent="0.35">
      <c r="A1462" s="2" t="s">
        <v>2954</v>
      </c>
      <c r="B1462" s="2" t="s">
        <v>2955</v>
      </c>
      <c r="C1462" s="2">
        <v>33</v>
      </c>
      <c r="D1462" s="2" t="s">
        <v>39</v>
      </c>
      <c r="E1462" s="2" t="s">
        <v>93</v>
      </c>
      <c r="F1462" s="2" t="s">
        <v>19</v>
      </c>
      <c r="G1462" s="2" t="s">
        <v>20</v>
      </c>
      <c r="H1462" s="2">
        <v>3823.5</v>
      </c>
      <c r="I1462" s="3">
        <v>45304</v>
      </c>
      <c r="J1462" s="2" t="s">
        <v>16</v>
      </c>
    </row>
    <row r="1463" spans="1:10" ht="14.25" customHeight="1" x14ac:dyDescent="0.35">
      <c r="A1463" s="2" t="s">
        <v>2956</v>
      </c>
      <c r="B1463" s="2" t="s">
        <v>2957</v>
      </c>
      <c r="C1463" s="2">
        <v>24</v>
      </c>
      <c r="D1463" s="2" t="s">
        <v>39</v>
      </c>
      <c r="E1463" s="2" t="s">
        <v>74</v>
      </c>
      <c r="F1463" s="2" t="s">
        <v>55</v>
      </c>
      <c r="G1463" s="2" t="s">
        <v>15</v>
      </c>
      <c r="H1463" s="2">
        <v>8721.01</v>
      </c>
      <c r="I1463" s="3">
        <v>45137</v>
      </c>
      <c r="J1463" s="2" t="s">
        <v>16</v>
      </c>
    </row>
    <row r="1464" spans="1:10" ht="14.25" customHeight="1" x14ac:dyDescent="0.35">
      <c r="A1464" s="2" t="s">
        <v>2958</v>
      </c>
      <c r="B1464" s="2" t="s">
        <v>2959</v>
      </c>
      <c r="C1464" s="2">
        <v>34</v>
      </c>
      <c r="D1464" s="2" t="s">
        <v>39</v>
      </c>
      <c r="E1464" s="2" t="s">
        <v>93</v>
      </c>
      <c r="F1464" s="2" t="s">
        <v>19</v>
      </c>
      <c r="G1464" s="2" t="s">
        <v>15</v>
      </c>
      <c r="H1464" s="2">
        <v>27802.84</v>
      </c>
      <c r="I1464" s="3">
        <v>45086</v>
      </c>
      <c r="J1464" s="2" t="s">
        <v>69</v>
      </c>
    </row>
    <row r="1465" spans="1:10" ht="14.25" customHeight="1" x14ac:dyDescent="0.35">
      <c r="A1465" s="2" t="s">
        <v>2960</v>
      </c>
      <c r="B1465" s="2" t="s">
        <v>2961</v>
      </c>
      <c r="C1465" s="2">
        <v>40</v>
      </c>
      <c r="D1465" s="2" t="s">
        <v>39</v>
      </c>
      <c r="E1465" s="2" t="s">
        <v>52</v>
      </c>
      <c r="F1465" s="2" t="s">
        <v>14</v>
      </c>
      <c r="G1465" s="2" t="s">
        <v>15</v>
      </c>
      <c r="H1465" s="2">
        <v>3347.69</v>
      </c>
      <c r="I1465" s="3">
        <v>45584</v>
      </c>
      <c r="J1465" s="2" t="s">
        <v>16</v>
      </c>
    </row>
    <row r="1466" spans="1:10" ht="14.25" customHeight="1" x14ac:dyDescent="0.35">
      <c r="A1466" s="2" t="s">
        <v>2962</v>
      </c>
      <c r="B1466" s="2" t="s">
        <v>2963</v>
      </c>
      <c r="C1466" s="2">
        <v>43</v>
      </c>
      <c r="D1466" s="2" t="s">
        <v>12</v>
      </c>
      <c r="E1466" s="2" t="s">
        <v>64</v>
      </c>
      <c r="F1466" s="2" t="s">
        <v>35</v>
      </c>
      <c r="G1466" s="2" t="s">
        <v>30</v>
      </c>
      <c r="H1466" s="2">
        <v>6140.62</v>
      </c>
      <c r="I1466" s="3">
        <v>45496</v>
      </c>
      <c r="J1466" s="2" t="s">
        <v>21</v>
      </c>
    </row>
    <row r="1467" spans="1:10" ht="14.25" customHeight="1" x14ac:dyDescent="0.35">
      <c r="A1467" s="2" t="s">
        <v>2964</v>
      </c>
      <c r="B1467" s="2" t="s">
        <v>2965</v>
      </c>
      <c r="C1467" s="2">
        <v>38</v>
      </c>
      <c r="D1467" s="2" t="s">
        <v>12</v>
      </c>
      <c r="E1467" s="2" t="s">
        <v>42</v>
      </c>
      <c r="F1467" s="2" t="s">
        <v>55</v>
      </c>
      <c r="G1467" s="2" t="s">
        <v>36</v>
      </c>
      <c r="H1467" s="2">
        <v>10645.5</v>
      </c>
      <c r="I1467" s="3">
        <v>45280</v>
      </c>
      <c r="J1467" s="2" t="s">
        <v>16</v>
      </c>
    </row>
    <row r="1468" spans="1:10" ht="14.25" customHeight="1" x14ac:dyDescent="0.35">
      <c r="A1468" s="2" t="s">
        <v>2966</v>
      </c>
      <c r="B1468" s="2" t="s">
        <v>2967</v>
      </c>
      <c r="C1468" s="2">
        <v>39</v>
      </c>
      <c r="D1468" s="2" t="s">
        <v>39</v>
      </c>
      <c r="E1468" s="2" t="s">
        <v>74</v>
      </c>
      <c r="F1468" s="2" t="s">
        <v>19</v>
      </c>
      <c r="G1468" s="2" t="s">
        <v>15</v>
      </c>
      <c r="H1468" s="2">
        <v>18623.64</v>
      </c>
      <c r="I1468" s="3">
        <v>45166</v>
      </c>
      <c r="J1468" s="2" t="s">
        <v>16</v>
      </c>
    </row>
    <row r="1469" spans="1:10" ht="14.25" customHeight="1" x14ac:dyDescent="0.35">
      <c r="A1469" s="2" t="s">
        <v>2968</v>
      </c>
      <c r="B1469" s="2" t="s">
        <v>2969</v>
      </c>
      <c r="C1469" s="2">
        <v>24</v>
      </c>
      <c r="D1469" s="2" t="s">
        <v>12</v>
      </c>
      <c r="E1469" s="2" t="s">
        <v>24</v>
      </c>
      <c r="F1469" s="2" t="s">
        <v>14</v>
      </c>
      <c r="G1469" s="2" t="s">
        <v>36</v>
      </c>
      <c r="H1469" s="2">
        <v>2921.37</v>
      </c>
      <c r="I1469" s="3">
        <v>45005</v>
      </c>
      <c r="J1469" s="2" t="s">
        <v>16</v>
      </c>
    </row>
    <row r="1470" spans="1:10" ht="14.25" customHeight="1" x14ac:dyDescent="0.35">
      <c r="A1470" s="2" t="s">
        <v>2970</v>
      </c>
      <c r="B1470" s="2" t="s">
        <v>2971</v>
      </c>
      <c r="C1470" s="2">
        <v>31</v>
      </c>
      <c r="D1470" s="2" t="s">
        <v>12</v>
      </c>
      <c r="E1470" s="2" t="s">
        <v>93</v>
      </c>
      <c r="F1470" s="2" t="s">
        <v>14</v>
      </c>
      <c r="G1470" s="2" t="s">
        <v>20</v>
      </c>
      <c r="H1470" s="2">
        <v>3289.07</v>
      </c>
      <c r="I1470" s="3">
        <v>45078</v>
      </c>
      <c r="J1470" s="2" t="s">
        <v>16</v>
      </c>
    </row>
    <row r="1471" spans="1:10" ht="14.25" customHeight="1" x14ac:dyDescent="0.35">
      <c r="A1471" s="2" t="s">
        <v>2972</v>
      </c>
      <c r="B1471" s="2" t="s">
        <v>2973</v>
      </c>
      <c r="C1471" s="2">
        <v>32</v>
      </c>
      <c r="D1471" s="2" t="s">
        <v>12</v>
      </c>
      <c r="E1471" s="2" t="s">
        <v>24</v>
      </c>
      <c r="F1471" s="2" t="s">
        <v>25</v>
      </c>
      <c r="G1471" s="2" t="s">
        <v>30</v>
      </c>
      <c r="H1471" s="2">
        <v>21642.639999999999</v>
      </c>
      <c r="I1471" s="3">
        <v>45443</v>
      </c>
      <c r="J1471" s="2" t="s">
        <v>21</v>
      </c>
    </row>
    <row r="1472" spans="1:10" ht="14.25" customHeight="1" x14ac:dyDescent="0.35">
      <c r="A1472" s="2" t="s">
        <v>2974</v>
      </c>
      <c r="B1472" s="2" t="s">
        <v>2975</v>
      </c>
      <c r="C1472" s="2">
        <v>24</v>
      </c>
      <c r="D1472" s="2" t="s">
        <v>39</v>
      </c>
      <c r="E1472" s="2" t="s">
        <v>52</v>
      </c>
      <c r="F1472" s="2" t="s">
        <v>14</v>
      </c>
      <c r="G1472" s="2" t="s">
        <v>20</v>
      </c>
      <c r="H1472" s="2">
        <v>836.62</v>
      </c>
      <c r="I1472" s="3">
        <v>45309</v>
      </c>
      <c r="J1472" s="2" t="s">
        <v>16</v>
      </c>
    </row>
    <row r="1473" spans="1:10" ht="14.25" customHeight="1" x14ac:dyDescent="0.35">
      <c r="A1473" s="2" t="s">
        <v>2976</v>
      </c>
      <c r="B1473" s="2" t="s">
        <v>2977</v>
      </c>
      <c r="C1473" s="2">
        <v>26</v>
      </c>
      <c r="D1473" s="2" t="s">
        <v>12</v>
      </c>
      <c r="E1473" s="2" t="s">
        <v>93</v>
      </c>
      <c r="F1473" s="2" t="s">
        <v>49</v>
      </c>
      <c r="G1473" s="2" t="s">
        <v>36</v>
      </c>
      <c r="H1473" s="2">
        <v>9300.0300000000007</v>
      </c>
      <c r="I1473" s="3">
        <v>45619</v>
      </c>
      <c r="J1473" s="2" t="s">
        <v>16</v>
      </c>
    </row>
    <row r="1474" spans="1:10" ht="14.25" customHeight="1" x14ac:dyDescent="0.35">
      <c r="A1474" s="2" t="s">
        <v>2978</v>
      </c>
      <c r="B1474" s="2" t="s">
        <v>2979</v>
      </c>
      <c r="C1474" s="2">
        <v>25</v>
      </c>
      <c r="D1474" s="2" t="s">
        <v>12</v>
      </c>
      <c r="E1474" s="2" t="s">
        <v>42</v>
      </c>
      <c r="F1474" s="2" t="s">
        <v>55</v>
      </c>
      <c r="G1474" s="2" t="s">
        <v>15</v>
      </c>
      <c r="H1474" s="2">
        <v>19693.71</v>
      </c>
      <c r="I1474" s="3">
        <v>45278</v>
      </c>
      <c r="J1474" s="2" t="s">
        <v>16</v>
      </c>
    </row>
    <row r="1475" spans="1:10" ht="14.25" customHeight="1" x14ac:dyDescent="0.35">
      <c r="A1475" s="2" t="s">
        <v>2980</v>
      </c>
      <c r="B1475" s="2" t="s">
        <v>2981</v>
      </c>
      <c r="C1475" s="2">
        <v>40</v>
      </c>
      <c r="D1475" s="2" t="s">
        <v>12</v>
      </c>
      <c r="E1475" s="2" t="s">
        <v>42</v>
      </c>
      <c r="F1475" s="2" t="s">
        <v>55</v>
      </c>
      <c r="G1475" s="2" t="s">
        <v>20</v>
      </c>
      <c r="H1475" s="2">
        <v>25477.54</v>
      </c>
      <c r="I1475" s="3">
        <v>45127</v>
      </c>
      <c r="J1475" s="2" t="s">
        <v>16</v>
      </c>
    </row>
    <row r="1476" spans="1:10" ht="14.25" customHeight="1" x14ac:dyDescent="0.35">
      <c r="A1476" s="2" t="s">
        <v>2982</v>
      </c>
      <c r="B1476" s="2" t="s">
        <v>2983</v>
      </c>
      <c r="C1476" s="2">
        <v>46</v>
      </c>
      <c r="D1476" s="2" t="s">
        <v>39</v>
      </c>
      <c r="E1476" s="2" t="s">
        <v>24</v>
      </c>
      <c r="F1476" s="2" t="s">
        <v>55</v>
      </c>
      <c r="G1476" s="2" t="s">
        <v>26</v>
      </c>
      <c r="H1476" s="2">
        <v>127.68</v>
      </c>
      <c r="I1476" s="3">
        <v>45059</v>
      </c>
      <c r="J1476" s="2" t="s">
        <v>16</v>
      </c>
    </row>
    <row r="1477" spans="1:10" ht="14.25" customHeight="1" x14ac:dyDescent="0.35">
      <c r="A1477" s="2" t="s">
        <v>2984</v>
      </c>
      <c r="B1477" s="2" t="s">
        <v>2985</v>
      </c>
      <c r="C1477" s="2">
        <v>35</v>
      </c>
      <c r="D1477" s="2" t="s">
        <v>39</v>
      </c>
      <c r="E1477" s="2" t="s">
        <v>64</v>
      </c>
      <c r="F1477" s="2" t="s">
        <v>19</v>
      </c>
      <c r="G1477" s="2" t="s">
        <v>30</v>
      </c>
      <c r="H1477" s="2">
        <v>4615.05</v>
      </c>
      <c r="I1477" s="3">
        <v>45560</v>
      </c>
      <c r="J1477" s="2" t="s">
        <v>16</v>
      </c>
    </row>
    <row r="1478" spans="1:10" ht="14.25" customHeight="1" x14ac:dyDescent="0.35">
      <c r="A1478" s="2" t="s">
        <v>2986</v>
      </c>
      <c r="B1478" s="2" t="s">
        <v>2987</v>
      </c>
      <c r="C1478" s="2">
        <v>48</v>
      </c>
      <c r="D1478" s="2" t="s">
        <v>12</v>
      </c>
      <c r="E1478" s="2" t="s">
        <v>74</v>
      </c>
      <c r="F1478" s="2" t="s">
        <v>35</v>
      </c>
      <c r="G1478" s="2" t="s">
        <v>36</v>
      </c>
      <c r="H1478" s="2">
        <v>2974.16</v>
      </c>
      <c r="I1478" s="3">
        <v>45095</v>
      </c>
      <c r="J1478" s="2" t="s">
        <v>69</v>
      </c>
    </row>
    <row r="1479" spans="1:10" ht="14.25" customHeight="1" x14ac:dyDescent="0.35">
      <c r="A1479" s="2" t="s">
        <v>2988</v>
      </c>
      <c r="B1479" s="2" t="s">
        <v>2989</v>
      </c>
      <c r="C1479" s="2">
        <v>47</v>
      </c>
      <c r="D1479" s="2" t="s">
        <v>12</v>
      </c>
      <c r="E1479" s="2" t="s">
        <v>13</v>
      </c>
      <c r="F1479" s="2" t="s">
        <v>19</v>
      </c>
      <c r="G1479" s="2" t="s">
        <v>15</v>
      </c>
      <c r="H1479" s="2">
        <v>8394.0499999999993</v>
      </c>
      <c r="I1479" s="3">
        <v>45317</v>
      </c>
      <c r="J1479" s="2" t="s">
        <v>16</v>
      </c>
    </row>
    <row r="1480" spans="1:10" ht="14.25" customHeight="1" x14ac:dyDescent="0.35">
      <c r="A1480" s="2" t="s">
        <v>2990</v>
      </c>
      <c r="B1480" s="2" t="s">
        <v>2991</v>
      </c>
      <c r="C1480" s="2">
        <v>56</v>
      </c>
      <c r="D1480" s="2" t="s">
        <v>39</v>
      </c>
      <c r="E1480" s="2" t="s">
        <v>93</v>
      </c>
      <c r="F1480" s="2" t="s">
        <v>49</v>
      </c>
      <c r="G1480" s="2" t="s">
        <v>20</v>
      </c>
      <c r="H1480" s="2">
        <v>10020.18</v>
      </c>
      <c r="I1480" s="3">
        <v>45311</v>
      </c>
      <c r="J1480" s="2" t="s">
        <v>16</v>
      </c>
    </row>
    <row r="1481" spans="1:10" ht="14.25" customHeight="1" x14ac:dyDescent="0.35">
      <c r="A1481" s="2" t="s">
        <v>2992</v>
      </c>
      <c r="B1481" s="2" t="s">
        <v>2993</v>
      </c>
      <c r="C1481" s="2">
        <v>52</v>
      </c>
      <c r="D1481" s="2" t="s">
        <v>39</v>
      </c>
      <c r="E1481" s="2" t="s">
        <v>42</v>
      </c>
      <c r="F1481" s="2" t="s">
        <v>35</v>
      </c>
      <c r="G1481" s="2" t="s">
        <v>30</v>
      </c>
      <c r="H1481" s="2">
        <v>83970.91</v>
      </c>
      <c r="I1481" s="3">
        <v>45024</v>
      </c>
      <c r="J1481" s="2" t="s">
        <v>16</v>
      </c>
    </row>
    <row r="1482" spans="1:10" ht="14.25" customHeight="1" x14ac:dyDescent="0.35">
      <c r="A1482" s="2" t="s">
        <v>2994</v>
      </c>
      <c r="B1482" s="2" t="s">
        <v>2995</v>
      </c>
      <c r="C1482" s="2">
        <v>35</v>
      </c>
      <c r="D1482" s="2" t="s">
        <v>12</v>
      </c>
      <c r="E1482" s="2" t="s">
        <v>52</v>
      </c>
      <c r="F1482" s="2" t="s">
        <v>14</v>
      </c>
      <c r="G1482" s="2" t="s">
        <v>15</v>
      </c>
      <c r="H1482" s="2">
        <v>7190.04</v>
      </c>
      <c r="I1482" s="3">
        <v>45303</v>
      </c>
      <c r="J1482" s="2" t="s">
        <v>16</v>
      </c>
    </row>
    <row r="1483" spans="1:10" ht="14.25" customHeight="1" x14ac:dyDescent="0.35">
      <c r="A1483" s="2" t="s">
        <v>2996</v>
      </c>
      <c r="B1483" s="2" t="s">
        <v>2997</v>
      </c>
      <c r="C1483" s="2">
        <v>59</v>
      </c>
      <c r="D1483" s="2" t="s">
        <v>12</v>
      </c>
      <c r="E1483" s="2" t="s">
        <v>93</v>
      </c>
      <c r="F1483" s="2" t="s">
        <v>19</v>
      </c>
      <c r="G1483" s="2" t="s">
        <v>20</v>
      </c>
      <c r="H1483" s="2">
        <v>8017.73</v>
      </c>
      <c r="I1483" s="3">
        <v>45266</v>
      </c>
      <c r="J1483" s="2" t="s">
        <v>16</v>
      </c>
    </row>
    <row r="1484" spans="1:10" ht="14.25" customHeight="1" x14ac:dyDescent="0.35">
      <c r="A1484" s="2" t="s">
        <v>2998</v>
      </c>
      <c r="B1484" s="2" t="s">
        <v>2999</v>
      </c>
      <c r="C1484" s="2">
        <v>56</v>
      </c>
      <c r="D1484" s="2" t="s">
        <v>39</v>
      </c>
      <c r="E1484" s="2" t="s">
        <v>64</v>
      </c>
      <c r="F1484" s="2" t="s">
        <v>35</v>
      </c>
      <c r="G1484" s="2" t="s">
        <v>36</v>
      </c>
      <c r="H1484" s="2">
        <v>5349.71</v>
      </c>
      <c r="I1484" s="3">
        <v>45457</v>
      </c>
      <c r="J1484" s="2" t="s">
        <v>16</v>
      </c>
    </row>
    <row r="1485" spans="1:10" ht="14.25" customHeight="1" x14ac:dyDescent="0.35">
      <c r="A1485" s="2" t="s">
        <v>3000</v>
      </c>
      <c r="B1485" s="2" t="s">
        <v>3001</v>
      </c>
      <c r="C1485" s="2">
        <v>34</v>
      </c>
      <c r="D1485" s="2" t="s">
        <v>39</v>
      </c>
      <c r="E1485" s="2" t="s">
        <v>64</v>
      </c>
      <c r="F1485" s="2" t="s">
        <v>14</v>
      </c>
      <c r="G1485" s="2" t="s">
        <v>26</v>
      </c>
      <c r="H1485" s="2">
        <v>1597.9</v>
      </c>
      <c r="I1485" s="3">
        <v>45058</v>
      </c>
      <c r="J1485" s="2" t="s">
        <v>16</v>
      </c>
    </row>
    <row r="1486" spans="1:10" ht="14.25" customHeight="1" x14ac:dyDescent="0.35">
      <c r="A1486" s="2" t="s">
        <v>3002</v>
      </c>
      <c r="B1486" s="2" t="s">
        <v>3003</v>
      </c>
      <c r="C1486" s="2">
        <v>31</v>
      </c>
      <c r="D1486" s="2" t="s">
        <v>12</v>
      </c>
      <c r="E1486" s="2" t="s">
        <v>42</v>
      </c>
      <c r="F1486" s="2" t="s">
        <v>35</v>
      </c>
      <c r="G1486" s="2" t="s">
        <v>26</v>
      </c>
      <c r="H1486" s="2">
        <v>3614.36</v>
      </c>
      <c r="I1486" s="3">
        <v>45534</v>
      </c>
      <c r="J1486" s="2" t="s">
        <v>16</v>
      </c>
    </row>
    <row r="1487" spans="1:10" ht="14.25" customHeight="1" x14ac:dyDescent="0.35">
      <c r="A1487" s="2" t="s">
        <v>3004</v>
      </c>
      <c r="B1487" s="2" t="s">
        <v>3005</v>
      </c>
      <c r="C1487" s="2">
        <v>48</v>
      </c>
      <c r="D1487" s="2" t="s">
        <v>39</v>
      </c>
      <c r="E1487" s="2" t="s">
        <v>42</v>
      </c>
      <c r="F1487" s="2" t="s">
        <v>14</v>
      </c>
      <c r="G1487" s="2" t="s">
        <v>36</v>
      </c>
      <c r="H1487" s="2">
        <v>2836.7</v>
      </c>
      <c r="I1487" s="3">
        <v>45136</v>
      </c>
      <c r="J1487" s="2" t="s">
        <v>16</v>
      </c>
    </row>
    <row r="1488" spans="1:10" ht="14.25" customHeight="1" x14ac:dyDescent="0.35">
      <c r="A1488" s="2" t="s">
        <v>3006</v>
      </c>
      <c r="B1488" s="2" t="s">
        <v>3007</v>
      </c>
      <c r="C1488" s="2">
        <v>41</v>
      </c>
      <c r="D1488" s="2" t="s">
        <v>12</v>
      </c>
      <c r="E1488" s="2" t="s">
        <v>24</v>
      </c>
      <c r="F1488" s="2" t="s">
        <v>35</v>
      </c>
      <c r="G1488" s="2" t="s">
        <v>30</v>
      </c>
      <c r="H1488" s="2">
        <v>16155.55</v>
      </c>
      <c r="I1488" s="3">
        <v>44931</v>
      </c>
      <c r="J1488" s="2" t="s">
        <v>16</v>
      </c>
    </row>
    <row r="1489" spans="1:10" ht="14.25" customHeight="1" x14ac:dyDescent="0.35">
      <c r="A1489" s="2" t="s">
        <v>3008</v>
      </c>
      <c r="B1489" s="2" t="s">
        <v>3009</v>
      </c>
      <c r="C1489" s="2">
        <v>52</v>
      </c>
      <c r="D1489" s="2" t="s">
        <v>12</v>
      </c>
      <c r="E1489" s="2" t="s">
        <v>42</v>
      </c>
      <c r="F1489" s="2" t="s">
        <v>19</v>
      </c>
      <c r="G1489" s="2" t="s">
        <v>36</v>
      </c>
      <c r="H1489" s="2">
        <v>7892.54</v>
      </c>
      <c r="I1489" s="3">
        <v>45303</v>
      </c>
      <c r="J1489" s="2" t="s">
        <v>16</v>
      </c>
    </row>
    <row r="1490" spans="1:10" ht="14.25" customHeight="1" x14ac:dyDescent="0.35">
      <c r="A1490" s="2" t="s">
        <v>3010</v>
      </c>
      <c r="B1490" s="2" t="s">
        <v>3011</v>
      </c>
      <c r="C1490" s="2">
        <v>61</v>
      </c>
      <c r="D1490" s="2" t="s">
        <v>12</v>
      </c>
      <c r="E1490" s="2" t="s">
        <v>24</v>
      </c>
      <c r="F1490" s="2" t="s">
        <v>19</v>
      </c>
      <c r="G1490" s="2" t="s">
        <v>20</v>
      </c>
      <c r="H1490" s="2">
        <v>3512.52</v>
      </c>
      <c r="I1490" s="3">
        <v>45566</v>
      </c>
      <c r="J1490" s="2" t="s">
        <v>16</v>
      </c>
    </row>
    <row r="1491" spans="1:10" ht="14.25" customHeight="1" x14ac:dyDescent="0.35">
      <c r="A1491" s="2" t="s">
        <v>3012</v>
      </c>
      <c r="B1491" s="2" t="s">
        <v>3013</v>
      </c>
      <c r="C1491" s="2">
        <v>62</v>
      </c>
      <c r="D1491" s="2" t="s">
        <v>39</v>
      </c>
      <c r="E1491" s="2" t="s">
        <v>29</v>
      </c>
      <c r="F1491" s="2" t="s">
        <v>49</v>
      </c>
      <c r="G1491" s="2" t="s">
        <v>30</v>
      </c>
      <c r="H1491" s="2">
        <v>6715.68</v>
      </c>
      <c r="I1491" s="3">
        <v>44980</v>
      </c>
      <c r="J1491" s="2" t="s">
        <v>16</v>
      </c>
    </row>
    <row r="1492" spans="1:10" ht="14.25" customHeight="1" x14ac:dyDescent="0.35">
      <c r="A1492" s="2" t="s">
        <v>3014</v>
      </c>
      <c r="B1492" s="2" t="s">
        <v>3015</v>
      </c>
      <c r="C1492" s="2">
        <v>51</v>
      </c>
      <c r="D1492" s="2" t="s">
        <v>12</v>
      </c>
      <c r="E1492" s="2" t="s">
        <v>13</v>
      </c>
      <c r="F1492" s="2" t="s">
        <v>25</v>
      </c>
      <c r="G1492" s="2" t="s">
        <v>26</v>
      </c>
      <c r="H1492" s="2">
        <v>2470.0700000000002</v>
      </c>
      <c r="I1492" s="3">
        <v>45424</v>
      </c>
      <c r="J1492" s="2" t="s">
        <v>16</v>
      </c>
    </row>
    <row r="1493" spans="1:10" ht="14.25" customHeight="1" x14ac:dyDescent="0.35">
      <c r="A1493" s="2" t="s">
        <v>3016</v>
      </c>
      <c r="B1493" s="2" t="s">
        <v>3017</v>
      </c>
      <c r="C1493" s="2">
        <v>20</v>
      </c>
      <c r="D1493" s="2" t="s">
        <v>12</v>
      </c>
      <c r="E1493" s="2" t="s">
        <v>42</v>
      </c>
      <c r="F1493" s="2" t="s">
        <v>55</v>
      </c>
      <c r="G1493" s="2" t="s">
        <v>20</v>
      </c>
      <c r="H1493" s="2">
        <v>2047.23</v>
      </c>
      <c r="I1493" s="3">
        <v>45124</v>
      </c>
      <c r="J1493" s="2" t="s">
        <v>21</v>
      </c>
    </row>
    <row r="1494" spans="1:10" ht="14.25" customHeight="1" x14ac:dyDescent="0.35">
      <c r="A1494" s="2" t="s">
        <v>3018</v>
      </c>
      <c r="B1494" s="2" t="s">
        <v>3019</v>
      </c>
      <c r="C1494" s="2">
        <v>54</v>
      </c>
      <c r="D1494" s="2" t="s">
        <v>39</v>
      </c>
      <c r="E1494" s="2" t="s">
        <v>93</v>
      </c>
      <c r="F1494" s="2" t="s">
        <v>19</v>
      </c>
      <c r="G1494" s="2" t="s">
        <v>15</v>
      </c>
      <c r="H1494" s="2">
        <v>19657</v>
      </c>
      <c r="I1494" s="3">
        <v>45367</v>
      </c>
      <c r="J1494" s="2" t="s">
        <v>16</v>
      </c>
    </row>
    <row r="1495" spans="1:10" ht="14.25" customHeight="1" x14ac:dyDescent="0.35">
      <c r="A1495" s="2" t="s">
        <v>3020</v>
      </c>
      <c r="B1495" s="2" t="s">
        <v>3021</v>
      </c>
      <c r="C1495" s="2">
        <v>60</v>
      </c>
      <c r="D1495" s="2" t="s">
        <v>39</v>
      </c>
      <c r="E1495" s="2" t="s">
        <v>93</v>
      </c>
      <c r="F1495" s="2" t="s">
        <v>19</v>
      </c>
      <c r="G1495" s="2" t="s">
        <v>15</v>
      </c>
      <c r="H1495" s="2">
        <v>28969.89</v>
      </c>
      <c r="I1495" s="3">
        <v>45644</v>
      </c>
      <c r="J1495" s="2" t="s">
        <v>16</v>
      </c>
    </row>
    <row r="1496" spans="1:10" ht="14.25" customHeight="1" x14ac:dyDescent="0.35">
      <c r="A1496" s="2" t="s">
        <v>3022</v>
      </c>
      <c r="B1496" s="2" t="s">
        <v>3023</v>
      </c>
      <c r="C1496" s="2">
        <v>57</v>
      </c>
      <c r="D1496" s="2" t="s">
        <v>12</v>
      </c>
      <c r="E1496" s="2" t="s">
        <v>24</v>
      </c>
      <c r="F1496" s="2" t="s">
        <v>14</v>
      </c>
      <c r="G1496" s="2" t="s">
        <v>15</v>
      </c>
      <c r="H1496" s="2">
        <v>833.97</v>
      </c>
      <c r="I1496" s="3">
        <v>45106</v>
      </c>
      <c r="J1496" s="2" t="s">
        <v>16</v>
      </c>
    </row>
    <row r="1497" spans="1:10" ht="14.25" customHeight="1" x14ac:dyDescent="0.35">
      <c r="A1497" s="2" t="s">
        <v>3024</v>
      </c>
      <c r="B1497" s="2" t="s">
        <v>3025</v>
      </c>
      <c r="C1497" s="2">
        <v>43</v>
      </c>
      <c r="D1497" s="2" t="s">
        <v>12</v>
      </c>
      <c r="E1497" s="2" t="s">
        <v>29</v>
      </c>
      <c r="F1497" s="2" t="s">
        <v>25</v>
      </c>
      <c r="G1497" s="2" t="s">
        <v>26</v>
      </c>
      <c r="H1497" s="2">
        <v>14476.71</v>
      </c>
      <c r="I1497" s="3">
        <v>45167</v>
      </c>
      <c r="J1497" s="2" t="s">
        <v>16</v>
      </c>
    </row>
    <row r="1498" spans="1:10" ht="14.25" customHeight="1" x14ac:dyDescent="0.35">
      <c r="A1498" s="2" t="s">
        <v>3026</v>
      </c>
      <c r="B1498" s="2" t="s">
        <v>3027</v>
      </c>
      <c r="C1498" s="2">
        <v>40</v>
      </c>
      <c r="D1498" s="2" t="s">
        <v>39</v>
      </c>
      <c r="E1498" s="2" t="s">
        <v>29</v>
      </c>
      <c r="F1498" s="2" t="s">
        <v>19</v>
      </c>
      <c r="G1498" s="2" t="s">
        <v>36</v>
      </c>
      <c r="H1498" s="2">
        <v>6038.76</v>
      </c>
      <c r="I1498" s="3">
        <v>45246</v>
      </c>
      <c r="J1498" s="2" t="s">
        <v>16</v>
      </c>
    </row>
    <row r="1499" spans="1:10" ht="14.25" customHeight="1" x14ac:dyDescent="0.35">
      <c r="A1499" s="2" t="s">
        <v>3028</v>
      </c>
      <c r="B1499" s="2" t="s">
        <v>3029</v>
      </c>
      <c r="C1499" s="2">
        <v>61</v>
      </c>
      <c r="D1499" s="2" t="s">
        <v>39</v>
      </c>
      <c r="E1499" s="2" t="s">
        <v>74</v>
      </c>
      <c r="F1499" s="2" t="s">
        <v>35</v>
      </c>
      <c r="G1499" s="2" t="s">
        <v>30</v>
      </c>
      <c r="H1499" s="2">
        <v>4926.12</v>
      </c>
      <c r="I1499" s="3">
        <v>45427</v>
      </c>
      <c r="J1499" s="2" t="s">
        <v>16</v>
      </c>
    </row>
    <row r="1500" spans="1:10" ht="14.25" customHeight="1" x14ac:dyDescent="0.35">
      <c r="A1500" s="2" t="s">
        <v>3030</v>
      </c>
      <c r="B1500" s="2" t="s">
        <v>3031</v>
      </c>
      <c r="C1500" s="2">
        <v>56</v>
      </c>
      <c r="D1500" s="2" t="s">
        <v>39</v>
      </c>
      <c r="E1500" s="2" t="s">
        <v>52</v>
      </c>
      <c r="F1500" s="2" t="s">
        <v>25</v>
      </c>
      <c r="G1500" s="2" t="s">
        <v>26</v>
      </c>
      <c r="H1500" s="2">
        <v>11692.86</v>
      </c>
      <c r="I1500" s="3">
        <v>45576</v>
      </c>
      <c r="J1500" s="2" t="s">
        <v>16</v>
      </c>
    </row>
    <row r="1501" spans="1:10" ht="14.25" customHeight="1" x14ac:dyDescent="0.35">
      <c r="A1501" s="2" t="s">
        <v>3032</v>
      </c>
      <c r="B1501" s="2" t="s">
        <v>3033</v>
      </c>
      <c r="C1501" s="2">
        <v>32</v>
      </c>
      <c r="D1501" s="2" t="s">
        <v>12</v>
      </c>
      <c r="E1501" s="2" t="s">
        <v>42</v>
      </c>
      <c r="F1501" s="2" t="s">
        <v>55</v>
      </c>
      <c r="G1501" s="2" t="s">
        <v>20</v>
      </c>
      <c r="H1501" s="2">
        <v>3095.92</v>
      </c>
      <c r="I1501" s="3">
        <v>44949</v>
      </c>
      <c r="J1501" s="2" t="s">
        <v>16</v>
      </c>
    </row>
    <row r="1502" spans="1:10" ht="14.25" customHeight="1" x14ac:dyDescent="0.35">
      <c r="A1502" s="2" t="s">
        <v>3034</v>
      </c>
      <c r="B1502" s="2" t="s">
        <v>3035</v>
      </c>
      <c r="C1502" s="2">
        <v>21</v>
      </c>
      <c r="D1502" s="2" t="s">
        <v>12</v>
      </c>
      <c r="E1502" s="2" t="s">
        <v>24</v>
      </c>
      <c r="F1502" s="2" t="s">
        <v>35</v>
      </c>
      <c r="G1502" s="2" t="s">
        <v>20</v>
      </c>
      <c r="H1502" s="2">
        <v>207.96</v>
      </c>
      <c r="I1502" s="3">
        <v>45558</v>
      </c>
      <c r="J1502" s="2" t="s">
        <v>16</v>
      </c>
    </row>
    <row r="1503" spans="1:10" ht="14.25" customHeight="1" x14ac:dyDescent="0.35">
      <c r="A1503" s="2" t="s">
        <v>3036</v>
      </c>
      <c r="B1503" s="2" t="s">
        <v>3037</v>
      </c>
      <c r="C1503" s="2">
        <v>46</v>
      </c>
      <c r="D1503" s="2" t="s">
        <v>12</v>
      </c>
      <c r="E1503" s="2" t="s">
        <v>93</v>
      </c>
      <c r="F1503" s="2" t="s">
        <v>14</v>
      </c>
      <c r="G1503" s="2" t="s">
        <v>15</v>
      </c>
      <c r="H1503" s="2">
        <v>2408.02</v>
      </c>
      <c r="I1503" s="3">
        <v>45553</v>
      </c>
      <c r="J1503" s="2" t="s">
        <v>16</v>
      </c>
    </row>
    <row r="1504" spans="1:10" ht="14.25" customHeight="1" x14ac:dyDescent="0.35">
      <c r="A1504" s="2" t="s">
        <v>3038</v>
      </c>
      <c r="B1504" s="2" t="s">
        <v>3039</v>
      </c>
      <c r="C1504" s="2">
        <v>39</v>
      </c>
      <c r="D1504" s="2" t="s">
        <v>39</v>
      </c>
      <c r="E1504" s="2" t="s">
        <v>29</v>
      </c>
      <c r="F1504" s="2" t="s">
        <v>49</v>
      </c>
      <c r="G1504" s="2" t="s">
        <v>30</v>
      </c>
      <c r="H1504" s="2">
        <v>2044.75</v>
      </c>
      <c r="I1504" s="3">
        <v>45520</v>
      </c>
      <c r="J1504" s="2" t="s">
        <v>16</v>
      </c>
    </row>
    <row r="1505" spans="1:10" ht="14.25" customHeight="1" x14ac:dyDescent="0.35">
      <c r="A1505" s="2" t="s">
        <v>3040</v>
      </c>
      <c r="B1505" s="2" t="s">
        <v>3041</v>
      </c>
      <c r="C1505" s="2">
        <v>42</v>
      </c>
      <c r="D1505" s="2" t="s">
        <v>12</v>
      </c>
      <c r="E1505" s="2" t="s">
        <v>93</v>
      </c>
      <c r="F1505" s="2" t="s">
        <v>35</v>
      </c>
      <c r="G1505" s="2" t="s">
        <v>15</v>
      </c>
      <c r="H1505" s="2">
        <v>346.43</v>
      </c>
      <c r="I1505" s="3">
        <v>45634</v>
      </c>
      <c r="J1505" s="2" t="s">
        <v>16</v>
      </c>
    </row>
    <row r="1506" spans="1:10" ht="14.25" customHeight="1" x14ac:dyDescent="0.35">
      <c r="A1506" s="2" t="s">
        <v>3042</v>
      </c>
      <c r="B1506" s="2" t="s">
        <v>3043</v>
      </c>
      <c r="C1506" s="2">
        <v>30</v>
      </c>
      <c r="D1506" s="2" t="s">
        <v>39</v>
      </c>
      <c r="E1506" s="2" t="s">
        <v>93</v>
      </c>
      <c r="F1506" s="2" t="s">
        <v>55</v>
      </c>
      <c r="G1506" s="2" t="s">
        <v>20</v>
      </c>
      <c r="H1506" s="2">
        <v>3875.99</v>
      </c>
      <c r="I1506" s="3">
        <v>45106</v>
      </c>
      <c r="J1506" s="2" t="s">
        <v>21</v>
      </c>
    </row>
    <row r="1507" spans="1:10" ht="14.25" customHeight="1" x14ac:dyDescent="0.35">
      <c r="A1507" s="2" t="s">
        <v>3044</v>
      </c>
      <c r="B1507" s="2" t="s">
        <v>3045</v>
      </c>
      <c r="C1507" s="2">
        <v>35</v>
      </c>
      <c r="D1507" s="2" t="s">
        <v>12</v>
      </c>
      <c r="E1507" s="2" t="s">
        <v>29</v>
      </c>
      <c r="F1507" s="2" t="s">
        <v>35</v>
      </c>
      <c r="G1507" s="2" t="s">
        <v>20</v>
      </c>
      <c r="H1507" s="2">
        <v>6434.4</v>
      </c>
      <c r="I1507" s="3">
        <v>45101</v>
      </c>
      <c r="J1507" s="2" t="s">
        <v>16</v>
      </c>
    </row>
    <row r="1508" spans="1:10" ht="14.25" customHeight="1" x14ac:dyDescent="0.35">
      <c r="A1508" s="2" t="s">
        <v>3046</v>
      </c>
      <c r="B1508" s="2" t="s">
        <v>3047</v>
      </c>
      <c r="C1508" s="2">
        <v>50</v>
      </c>
      <c r="D1508" s="2" t="s">
        <v>39</v>
      </c>
      <c r="E1508" s="2" t="s">
        <v>13</v>
      </c>
      <c r="F1508" s="2" t="s">
        <v>25</v>
      </c>
      <c r="G1508" s="2" t="s">
        <v>36</v>
      </c>
      <c r="H1508" s="2">
        <v>13311.58</v>
      </c>
      <c r="I1508" s="3">
        <v>45124</v>
      </c>
      <c r="J1508" s="2" t="s">
        <v>16</v>
      </c>
    </row>
    <row r="1509" spans="1:10" ht="14.25" customHeight="1" x14ac:dyDescent="0.35">
      <c r="A1509" s="2" t="s">
        <v>3048</v>
      </c>
      <c r="B1509" s="2" t="s">
        <v>3049</v>
      </c>
      <c r="C1509" s="2">
        <v>33</v>
      </c>
      <c r="D1509" s="2" t="s">
        <v>12</v>
      </c>
      <c r="E1509" s="2" t="s">
        <v>29</v>
      </c>
      <c r="F1509" s="2" t="s">
        <v>25</v>
      </c>
      <c r="G1509" s="2" t="s">
        <v>36</v>
      </c>
      <c r="H1509" s="2">
        <v>3940.23</v>
      </c>
      <c r="I1509" s="3">
        <v>45464</v>
      </c>
      <c r="J1509" s="2" t="s">
        <v>16</v>
      </c>
    </row>
    <row r="1510" spans="1:10" ht="14.25" customHeight="1" x14ac:dyDescent="0.35">
      <c r="A1510" s="2" t="s">
        <v>3050</v>
      </c>
      <c r="B1510" s="2" t="s">
        <v>3051</v>
      </c>
      <c r="C1510" s="2">
        <v>62</v>
      </c>
      <c r="D1510" s="2" t="s">
        <v>12</v>
      </c>
      <c r="E1510" s="2" t="s">
        <v>29</v>
      </c>
      <c r="F1510" s="2" t="s">
        <v>55</v>
      </c>
      <c r="G1510" s="2" t="s">
        <v>36</v>
      </c>
      <c r="H1510" s="2">
        <v>2163.42</v>
      </c>
      <c r="I1510" s="3">
        <v>45380</v>
      </c>
      <c r="J1510" s="2" t="s">
        <v>16</v>
      </c>
    </row>
    <row r="1511" spans="1:10" ht="14.25" customHeight="1" x14ac:dyDescent="0.35">
      <c r="A1511" s="2" t="s">
        <v>3052</v>
      </c>
      <c r="B1511" s="2" t="s">
        <v>3053</v>
      </c>
      <c r="C1511" s="2">
        <v>59</v>
      </c>
      <c r="D1511" s="2" t="s">
        <v>39</v>
      </c>
      <c r="E1511" s="2" t="s">
        <v>52</v>
      </c>
      <c r="F1511" s="2" t="s">
        <v>25</v>
      </c>
      <c r="G1511" s="2" t="s">
        <v>15</v>
      </c>
      <c r="H1511" s="2">
        <v>2621.7</v>
      </c>
      <c r="I1511" s="3">
        <v>45025</v>
      </c>
      <c r="J1511" s="2" t="s">
        <v>16</v>
      </c>
    </row>
    <row r="1512" spans="1:10" ht="14.25" customHeight="1" x14ac:dyDescent="0.35">
      <c r="A1512" s="2" t="s">
        <v>3054</v>
      </c>
      <c r="B1512" s="2" t="s">
        <v>3055</v>
      </c>
      <c r="C1512" s="2">
        <v>61</v>
      </c>
      <c r="D1512" s="2" t="s">
        <v>39</v>
      </c>
      <c r="E1512" s="2" t="s">
        <v>24</v>
      </c>
      <c r="F1512" s="2" t="s">
        <v>35</v>
      </c>
      <c r="G1512" s="2" t="s">
        <v>30</v>
      </c>
      <c r="H1512" s="2">
        <v>22180.33</v>
      </c>
      <c r="I1512" s="3">
        <v>45353</v>
      </c>
      <c r="J1512" s="2" t="s">
        <v>16</v>
      </c>
    </row>
    <row r="1513" spans="1:10" ht="14.25" customHeight="1" x14ac:dyDescent="0.35">
      <c r="A1513" s="2" t="s">
        <v>3056</v>
      </c>
      <c r="B1513" s="2" t="s">
        <v>3057</v>
      </c>
      <c r="C1513" s="2">
        <v>19</v>
      </c>
      <c r="D1513" s="2" t="s">
        <v>12</v>
      </c>
      <c r="E1513" s="2" t="s">
        <v>24</v>
      </c>
      <c r="F1513" s="2" t="s">
        <v>49</v>
      </c>
      <c r="G1513" s="2" t="s">
        <v>36</v>
      </c>
      <c r="H1513" s="2">
        <v>2290.62</v>
      </c>
      <c r="I1513" s="3">
        <v>45379</v>
      </c>
      <c r="J1513" s="2" t="s">
        <v>16</v>
      </c>
    </row>
    <row r="1514" spans="1:10" ht="14.25" customHeight="1" x14ac:dyDescent="0.35">
      <c r="A1514" s="2" t="s">
        <v>3058</v>
      </c>
      <c r="B1514" s="2" t="s">
        <v>3059</v>
      </c>
      <c r="C1514" s="2">
        <v>52</v>
      </c>
      <c r="D1514" s="2" t="s">
        <v>39</v>
      </c>
      <c r="E1514" s="2" t="s">
        <v>29</v>
      </c>
      <c r="F1514" s="2" t="s">
        <v>35</v>
      </c>
      <c r="G1514" s="2" t="s">
        <v>26</v>
      </c>
      <c r="H1514" s="2">
        <v>21139.56</v>
      </c>
      <c r="I1514" s="3">
        <v>45117</v>
      </c>
      <c r="J1514" s="2" t="s">
        <v>16</v>
      </c>
    </row>
    <row r="1515" spans="1:10" ht="14.25" customHeight="1" x14ac:dyDescent="0.35">
      <c r="A1515" s="2" t="s">
        <v>3060</v>
      </c>
      <c r="B1515" s="2" t="s">
        <v>3061</v>
      </c>
      <c r="C1515" s="2">
        <v>59</v>
      </c>
      <c r="D1515" s="2" t="s">
        <v>39</v>
      </c>
      <c r="E1515" s="2" t="s">
        <v>64</v>
      </c>
      <c r="F1515" s="2" t="s">
        <v>49</v>
      </c>
      <c r="G1515" s="2" t="s">
        <v>36</v>
      </c>
      <c r="H1515" s="2">
        <v>5925.76</v>
      </c>
      <c r="I1515" s="3">
        <v>45504</v>
      </c>
      <c r="J1515" s="2" t="s">
        <v>16</v>
      </c>
    </row>
    <row r="1516" spans="1:10" ht="14.25" customHeight="1" x14ac:dyDescent="0.35">
      <c r="A1516" s="2" t="s">
        <v>3062</v>
      </c>
      <c r="B1516" s="2" t="s">
        <v>3063</v>
      </c>
      <c r="C1516" s="2">
        <v>51</v>
      </c>
      <c r="D1516" s="2" t="s">
        <v>12</v>
      </c>
      <c r="E1516" s="2" t="s">
        <v>24</v>
      </c>
      <c r="F1516" s="2" t="s">
        <v>25</v>
      </c>
      <c r="G1516" s="2" t="s">
        <v>15</v>
      </c>
      <c r="H1516" s="2">
        <v>27241.86</v>
      </c>
      <c r="I1516" s="3">
        <v>45425</v>
      </c>
      <c r="J1516" s="2" t="s">
        <v>16</v>
      </c>
    </row>
    <row r="1517" spans="1:10" ht="14.25" customHeight="1" x14ac:dyDescent="0.35">
      <c r="A1517" s="2" t="s">
        <v>3064</v>
      </c>
      <c r="B1517" s="2" t="s">
        <v>3065</v>
      </c>
      <c r="C1517" s="2">
        <v>47</v>
      </c>
      <c r="D1517" s="2" t="s">
        <v>39</v>
      </c>
      <c r="E1517" s="2" t="s">
        <v>24</v>
      </c>
      <c r="F1517" s="2" t="s">
        <v>35</v>
      </c>
      <c r="G1517" s="2" t="s">
        <v>30</v>
      </c>
      <c r="H1517" s="2">
        <v>5244.04</v>
      </c>
      <c r="I1517" s="3">
        <v>45542</v>
      </c>
      <c r="J1517" s="2" t="s">
        <v>16</v>
      </c>
    </row>
    <row r="1518" spans="1:10" ht="14.25" customHeight="1" x14ac:dyDescent="0.35">
      <c r="A1518" s="2" t="s">
        <v>3066</v>
      </c>
      <c r="B1518" s="2" t="s">
        <v>3067</v>
      </c>
      <c r="C1518" s="2">
        <v>30</v>
      </c>
      <c r="D1518" s="2" t="s">
        <v>12</v>
      </c>
      <c r="E1518" s="2" t="s">
        <v>24</v>
      </c>
      <c r="F1518" s="2" t="s">
        <v>25</v>
      </c>
      <c r="G1518" s="2" t="s">
        <v>36</v>
      </c>
      <c r="H1518" s="2">
        <v>1956.29</v>
      </c>
      <c r="I1518" s="3">
        <v>45117</v>
      </c>
      <c r="J1518" s="2" t="s">
        <v>16</v>
      </c>
    </row>
    <row r="1519" spans="1:10" ht="14.25" customHeight="1" x14ac:dyDescent="0.35">
      <c r="A1519" s="2" t="s">
        <v>3068</v>
      </c>
      <c r="B1519" s="2" t="s">
        <v>3069</v>
      </c>
      <c r="C1519" s="2">
        <v>30</v>
      </c>
      <c r="D1519" s="2" t="s">
        <v>12</v>
      </c>
      <c r="E1519" s="2" t="s">
        <v>29</v>
      </c>
      <c r="F1519" s="2" t="s">
        <v>49</v>
      </c>
      <c r="G1519" s="2" t="s">
        <v>30</v>
      </c>
      <c r="H1519" s="2">
        <v>7963.54</v>
      </c>
      <c r="I1519" s="3">
        <v>45067</v>
      </c>
      <c r="J1519" s="2" t="s">
        <v>16</v>
      </c>
    </row>
    <row r="1520" spans="1:10" ht="14.25" customHeight="1" x14ac:dyDescent="0.35">
      <c r="A1520" s="2" t="s">
        <v>3070</v>
      </c>
      <c r="B1520" s="2" t="s">
        <v>3071</v>
      </c>
      <c r="C1520" s="2">
        <v>35</v>
      </c>
      <c r="D1520" s="2" t="s">
        <v>39</v>
      </c>
      <c r="E1520" s="2" t="s">
        <v>93</v>
      </c>
      <c r="F1520" s="2" t="s">
        <v>25</v>
      </c>
      <c r="G1520" s="2" t="s">
        <v>26</v>
      </c>
      <c r="H1520" s="2">
        <v>8860.2000000000007</v>
      </c>
      <c r="I1520" s="3">
        <v>45617</v>
      </c>
      <c r="J1520" s="2" t="s">
        <v>16</v>
      </c>
    </row>
    <row r="1521" spans="1:10" ht="14.25" customHeight="1" x14ac:dyDescent="0.35">
      <c r="A1521" s="2" t="s">
        <v>3072</v>
      </c>
      <c r="B1521" s="2" t="s">
        <v>3073</v>
      </c>
      <c r="C1521" s="2">
        <v>49</v>
      </c>
      <c r="D1521" s="2" t="s">
        <v>39</v>
      </c>
      <c r="E1521" s="2" t="s">
        <v>42</v>
      </c>
      <c r="F1521" s="2" t="s">
        <v>19</v>
      </c>
      <c r="G1521" s="2" t="s">
        <v>20</v>
      </c>
      <c r="H1521" s="2">
        <v>10091.99</v>
      </c>
      <c r="I1521" s="3">
        <v>45101</v>
      </c>
      <c r="J1521" s="2" t="s">
        <v>16</v>
      </c>
    </row>
    <row r="1522" spans="1:10" ht="14.25" customHeight="1" x14ac:dyDescent="0.35">
      <c r="A1522" s="2" t="s">
        <v>3074</v>
      </c>
      <c r="B1522" s="2" t="s">
        <v>3075</v>
      </c>
      <c r="C1522" s="2">
        <v>49</v>
      </c>
      <c r="D1522" s="2" t="s">
        <v>12</v>
      </c>
      <c r="E1522" s="2" t="s">
        <v>93</v>
      </c>
      <c r="F1522" s="2" t="s">
        <v>14</v>
      </c>
      <c r="G1522" s="2" t="s">
        <v>30</v>
      </c>
      <c r="H1522" s="2">
        <v>5301.73</v>
      </c>
      <c r="I1522" s="3">
        <v>45346</v>
      </c>
      <c r="J1522" s="2" t="s">
        <v>69</v>
      </c>
    </row>
    <row r="1523" spans="1:10" ht="14.25" customHeight="1" x14ac:dyDescent="0.35">
      <c r="A1523" s="2" t="s">
        <v>3076</v>
      </c>
      <c r="B1523" s="2" t="s">
        <v>3077</v>
      </c>
      <c r="C1523" s="2">
        <v>52</v>
      </c>
      <c r="D1523" s="2" t="s">
        <v>12</v>
      </c>
      <c r="E1523" s="2" t="s">
        <v>52</v>
      </c>
      <c r="F1523" s="2" t="s">
        <v>35</v>
      </c>
      <c r="G1523" s="2" t="s">
        <v>36</v>
      </c>
      <c r="H1523" s="2">
        <v>498.22</v>
      </c>
      <c r="I1523" s="3">
        <v>45602</v>
      </c>
      <c r="J1523" s="2" t="s">
        <v>16</v>
      </c>
    </row>
    <row r="1524" spans="1:10" ht="14.25" customHeight="1" x14ac:dyDescent="0.35">
      <c r="A1524" s="2" t="s">
        <v>3078</v>
      </c>
      <c r="B1524" s="2" t="s">
        <v>3079</v>
      </c>
      <c r="C1524" s="2">
        <v>56</v>
      </c>
      <c r="D1524" s="2" t="s">
        <v>12</v>
      </c>
      <c r="E1524" s="2" t="s">
        <v>64</v>
      </c>
      <c r="F1524" s="2" t="s">
        <v>19</v>
      </c>
      <c r="G1524" s="2" t="s">
        <v>15</v>
      </c>
      <c r="H1524" s="2">
        <v>9854.26</v>
      </c>
      <c r="I1524" s="3">
        <v>45360</v>
      </c>
      <c r="J1524" s="2" t="s">
        <v>21</v>
      </c>
    </row>
    <row r="1525" spans="1:10" ht="14.25" customHeight="1" x14ac:dyDescent="0.35">
      <c r="A1525" s="2" t="s">
        <v>3080</v>
      </c>
      <c r="B1525" s="2" t="s">
        <v>3081</v>
      </c>
      <c r="C1525" s="2">
        <v>63</v>
      </c>
      <c r="D1525" s="2" t="s">
        <v>12</v>
      </c>
      <c r="E1525" s="2" t="s">
        <v>29</v>
      </c>
      <c r="F1525" s="2" t="s">
        <v>25</v>
      </c>
      <c r="G1525" s="2" t="s">
        <v>15</v>
      </c>
      <c r="H1525" s="2">
        <v>27035.13</v>
      </c>
      <c r="I1525" s="3">
        <v>45366</v>
      </c>
      <c r="J1525" s="2" t="s">
        <v>16</v>
      </c>
    </row>
    <row r="1526" spans="1:10" ht="14.25" customHeight="1" x14ac:dyDescent="0.35">
      <c r="A1526" s="2" t="s">
        <v>3082</v>
      </c>
      <c r="B1526" s="2" t="s">
        <v>3083</v>
      </c>
      <c r="C1526" s="2">
        <v>46</v>
      </c>
      <c r="D1526" s="2" t="s">
        <v>12</v>
      </c>
      <c r="E1526" s="2" t="s">
        <v>13</v>
      </c>
      <c r="F1526" s="2" t="s">
        <v>25</v>
      </c>
      <c r="G1526" s="2" t="s">
        <v>15</v>
      </c>
      <c r="H1526" s="2">
        <v>31596.32</v>
      </c>
      <c r="I1526" s="3">
        <v>45457</v>
      </c>
      <c r="J1526" s="2" t="s">
        <v>16</v>
      </c>
    </row>
    <row r="1527" spans="1:10" ht="14.25" customHeight="1" x14ac:dyDescent="0.35">
      <c r="A1527" s="2" t="s">
        <v>3084</v>
      </c>
      <c r="B1527" s="2" t="s">
        <v>3085</v>
      </c>
      <c r="C1527" s="2">
        <v>46</v>
      </c>
      <c r="D1527" s="2" t="s">
        <v>12</v>
      </c>
      <c r="E1527" s="2" t="s">
        <v>74</v>
      </c>
      <c r="F1527" s="2" t="s">
        <v>14</v>
      </c>
      <c r="G1527" s="2" t="s">
        <v>15</v>
      </c>
      <c r="H1527" s="2">
        <v>9085.34</v>
      </c>
      <c r="I1527" s="3">
        <v>45458</v>
      </c>
      <c r="J1527" s="2" t="s">
        <v>16</v>
      </c>
    </row>
    <row r="1528" spans="1:10" ht="14.25" customHeight="1" x14ac:dyDescent="0.35">
      <c r="A1528" s="2" t="s">
        <v>3086</v>
      </c>
      <c r="B1528" s="2" t="s">
        <v>3087</v>
      </c>
      <c r="C1528" s="2">
        <v>61</v>
      </c>
      <c r="D1528" s="2" t="s">
        <v>39</v>
      </c>
      <c r="E1528" s="2" t="s">
        <v>29</v>
      </c>
      <c r="F1528" s="2" t="s">
        <v>25</v>
      </c>
      <c r="G1528" s="2" t="s">
        <v>30</v>
      </c>
      <c r="H1528" s="2">
        <v>200.87</v>
      </c>
      <c r="I1528" s="3">
        <v>45287</v>
      </c>
      <c r="J1528" s="2" t="s">
        <v>16</v>
      </c>
    </row>
    <row r="1529" spans="1:10" ht="14.25" customHeight="1" x14ac:dyDescent="0.35">
      <c r="A1529" s="2" t="s">
        <v>3088</v>
      </c>
      <c r="B1529" s="2" t="s">
        <v>3089</v>
      </c>
      <c r="C1529" s="2">
        <v>33</v>
      </c>
      <c r="D1529" s="2" t="s">
        <v>39</v>
      </c>
      <c r="E1529" s="2" t="s">
        <v>42</v>
      </c>
      <c r="F1529" s="2" t="s">
        <v>14</v>
      </c>
      <c r="G1529" s="2" t="s">
        <v>15</v>
      </c>
      <c r="H1529" s="2">
        <v>1120.93</v>
      </c>
      <c r="I1529" s="3">
        <v>45372</v>
      </c>
      <c r="J1529" s="2" t="s">
        <v>16</v>
      </c>
    </row>
    <row r="1530" spans="1:10" ht="14.25" customHeight="1" x14ac:dyDescent="0.35">
      <c r="A1530" s="2" t="s">
        <v>3090</v>
      </c>
      <c r="B1530" s="2" t="s">
        <v>3091</v>
      </c>
      <c r="C1530" s="2">
        <v>61</v>
      </c>
      <c r="D1530" s="2" t="s">
        <v>39</v>
      </c>
      <c r="E1530" s="2" t="s">
        <v>74</v>
      </c>
      <c r="F1530" s="2" t="s">
        <v>35</v>
      </c>
      <c r="G1530" s="2" t="s">
        <v>20</v>
      </c>
      <c r="H1530" s="2">
        <v>17957.099999999999</v>
      </c>
      <c r="I1530" s="3">
        <v>45482</v>
      </c>
      <c r="J1530" s="2" t="s">
        <v>16</v>
      </c>
    </row>
    <row r="1531" spans="1:10" ht="14.25" customHeight="1" x14ac:dyDescent="0.35">
      <c r="A1531" s="2" t="s">
        <v>3092</v>
      </c>
      <c r="B1531" s="2" t="s">
        <v>3093</v>
      </c>
      <c r="C1531" s="2">
        <v>64</v>
      </c>
      <c r="D1531" s="2" t="s">
        <v>12</v>
      </c>
      <c r="E1531" s="2" t="s">
        <v>13</v>
      </c>
      <c r="F1531" s="2" t="s">
        <v>49</v>
      </c>
      <c r="G1531" s="2" t="s">
        <v>26</v>
      </c>
      <c r="H1531" s="2">
        <v>17704.55</v>
      </c>
      <c r="I1531" s="3">
        <v>45634</v>
      </c>
      <c r="J1531" s="2" t="s">
        <v>16</v>
      </c>
    </row>
    <row r="1532" spans="1:10" ht="14.25" customHeight="1" x14ac:dyDescent="0.35">
      <c r="A1532" s="2" t="s">
        <v>3094</v>
      </c>
      <c r="B1532" s="2" t="s">
        <v>3095</v>
      </c>
      <c r="C1532" s="2">
        <v>27</v>
      </c>
      <c r="D1532" s="2" t="s">
        <v>39</v>
      </c>
      <c r="E1532" s="2" t="s">
        <v>52</v>
      </c>
      <c r="F1532" s="2" t="s">
        <v>14</v>
      </c>
      <c r="G1532" s="2" t="s">
        <v>30</v>
      </c>
      <c r="H1532" s="2">
        <v>29190.6</v>
      </c>
      <c r="I1532" s="3">
        <v>45633</v>
      </c>
      <c r="J1532" s="2" t="s">
        <v>16</v>
      </c>
    </row>
    <row r="1533" spans="1:10" ht="14.25" customHeight="1" x14ac:dyDescent="0.35">
      <c r="A1533" s="2" t="s">
        <v>3096</v>
      </c>
      <c r="B1533" s="2" t="s">
        <v>3097</v>
      </c>
      <c r="C1533" s="2">
        <v>47</v>
      </c>
      <c r="D1533" s="2" t="s">
        <v>12</v>
      </c>
      <c r="E1533" s="2" t="s">
        <v>52</v>
      </c>
      <c r="F1533" s="2" t="s">
        <v>14</v>
      </c>
      <c r="G1533" s="2" t="s">
        <v>30</v>
      </c>
      <c r="H1533" s="2">
        <v>8295.9599999999991</v>
      </c>
      <c r="I1533" s="3">
        <v>45283</v>
      </c>
      <c r="J1533" s="2" t="s">
        <v>16</v>
      </c>
    </row>
    <row r="1534" spans="1:10" ht="14.25" customHeight="1" x14ac:dyDescent="0.35">
      <c r="A1534" s="2" t="s">
        <v>3098</v>
      </c>
      <c r="B1534" s="2" t="s">
        <v>3099</v>
      </c>
      <c r="C1534" s="2">
        <v>42</v>
      </c>
      <c r="D1534" s="2" t="s">
        <v>12</v>
      </c>
      <c r="E1534" s="2" t="s">
        <v>13</v>
      </c>
      <c r="F1534" s="2" t="s">
        <v>19</v>
      </c>
      <c r="G1534" s="2" t="s">
        <v>15</v>
      </c>
      <c r="H1534" s="2">
        <v>19937.509999999998</v>
      </c>
      <c r="I1534" s="3">
        <v>45487</v>
      </c>
      <c r="J1534" s="2" t="s">
        <v>16</v>
      </c>
    </row>
    <row r="1535" spans="1:10" ht="14.25" customHeight="1" x14ac:dyDescent="0.35">
      <c r="A1535" s="2" t="s">
        <v>3100</v>
      </c>
      <c r="B1535" s="2" t="s">
        <v>3101</v>
      </c>
      <c r="C1535" s="2">
        <v>56</v>
      </c>
      <c r="D1535" s="2" t="s">
        <v>39</v>
      </c>
      <c r="E1535" s="2" t="s">
        <v>93</v>
      </c>
      <c r="F1535" s="2" t="s">
        <v>25</v>
      </c>
      <c r="G1535" s="2" t="s">
        <v>15</v>
      </c>
      <c r="H1535" s="2">
        <v>17423.23</v>
      </c>
      <c r="I1535" s="3">
        <v>44985</v>
      </c>
      <c r="J1535" s="2" t="s">
        <v>16</v>
      </c>
    </row>
    <row r="1536" spans="1:10" ht="14.25" customHeight="1" x14ac:dyDescent="0.35">
      <c r="A1536" s="2" t="s">
        <v>3102</v>
      </c>
      <c r="B1536" s="2" t="s">
        <v>3103</v>
      </c>
      <c r="C1536" s="2">
        <v>37</v>
      </c>
      <c r="D1536" s="2" t="s">
        <v>12</v>
      </c>
      <c r="E1536" s="2" t="s">
        <v>13</v>
      </c>
      <c r="F1536" s="2" t="s">
        <v>35</v>
      </c>
      <c r="G1536" s="2" t="s">
        <v>30</v>
      </c>
      <c r="H1536" s="2">
        <v>8901.86</v>
      </c>
      <c r="I1536" s="3">
        <v>45570</v>
      </c>
      <c r="J1536" s="2" t="s">
        <v>16</v>
      </c>
    </row>
    <row r="1537" spans="1:10" ht="14.25" customHeight="1" x14ac:dyDescent="0.35">
      <c r="A1537" s="2" t="s">
        <v>3104</v>
      </c>
      <c r="B1537" s="2" t="s">
        <v>3105</v>
      </c>
      <c r="C1537" s="2">
        <v>22</v>
      </c>
      <c r="D1537" s="2" t="s">
        <v>12</v>
      </c>
      <c r="E1537" s="2" t="s">
        <v>24</v>
      </c>
      <c r="F1537" s="2" t="s">
        <v>49</v>
      </c>
      <c r="G1537" s="2" t="s">
        <v>15</v>
      </c>
      <c r="H1537" s="2">
        <v>15308</v>
      </c>
      <c r="I1537" s="3">
        <v>45093</v>
      </c>
      <c r="J1537" s="2" t="s">
        <v>16</v>
      </c>
    </row>
    <row r="1538" spans="1:10" ht="14.25" customHeight="1" x14ac:dyDescent="0.35">
      <c r="A1538" s="2" t="s">
        <v>3106</v>
      </c>
      <c r="B1538" s="2" t="s">
        <v>3107</v>
      </c>
      <c r="C1538" s="2">
        <v>18</v>
      </c>
      <c r="D1538" s="2" t="s">
        <v>12</v>
      </c>
      <c r="E1538" s="2" t="s">
        <v>24</v>
      </c>
      <c r="F1538" s="2" t="s">
        <v>55</v>
      </c>
      <c r="G1538" s="2" t="s">
        <v>15</v>
      </c>
      <c r="H1538" s="2">
        <v>1343.44</v>
      </c>
      <c r="I1538" s="3">
        <v>45573</v>
      </c>
      <c r="J1538" s="2" t="s">
        <v>16</v>
      </c>
    </row>
    <row r="1539" spans="1:10" ht="14.25" customHeight="1" x14ac:dyDescent="0.35">
      <c r="A1539" s="2" t="s">
        <v>3108</v>
      </c>
      <c r="B1539" s="2" t="s">
        <v>3109</v>
      </c>
      <c r="C1539" s="2">
        <v>47</v>
      </c>
      <c r="D1539" s="2" t="s">
        <v>12</v>
      </c>
      <c r="E1539" s="2" t="s">
        <v>29</v>
      </c>
      <c r="F1539" s="2" t="s">
        <v>14</v>
      </c>
      <c r="G1539" s="2" t="s">
        <v>15</v>
      </c>
      <c r="H1539" s="2">
        <v>10194.39</v>
      </c>
      <c r="I1539" s="3">
        <v>45527</v>
      </c>
      <c r="J1539" s="2" t="s">
        <v>69</v>
      </c>
    </row>
    <row r="1540" spans="1:10" ht="14.25" customHeight="1" x14ac:dyDescent="0.35">
      <c r="A1540" s="2" t="s">
        <v>3110</v>
      </c>
      <c r="B1540" s="2" t="s">
        <v>3111</v>
      </c>
      <c r="C1540" s="2">
        <v>20</v>
      </c>
      <c r="D1540" s="2" t="s">
        <v>12</v>
      </c>
      <c r="E1540" s="2" t="s">
        <v>42</v>
      </c>
      <c r="F1540" s="2" t="s">
        <v>55</v>
      </c>
      <c r="G1540" s="2" t="s">
        <v>15</v>
      </c>
      <c r="H1540" s="2">
        <v>30672.49</v>
      </c>
      <c r="I1540" s="3">
        <v>45189</v>
      </c>
      <c r="J1540" s="2" t="s">
        <v>16</v>
      </c>
    </row>
    <row r="1541" spans="1:10" ht="14.25" customHeight="1" x14ac:dyDescent="0.35">
      <c r="A1541" s="2" t="s">
        <v>3112</v>
      </c>
      <c r="B1541" s="2" t="s">
        <v>3113</v>
      </c>
      <c r="C1541" s="2">
        <v>62</v>
      </c>
      <c r="D1541" s="2" t="s">
        <v>12</v>
      </c>
      <c r="E1541" s="2" t="s">
        <v>24</v>
      </c>
      <c r="F1541" s="2" t="s">
        <v>25</v>
      </c>
      <c r="G1541" s="2" t="s">
        <v>15</v>
      </c>
      <c r="H1541" s="2">
        <v>1766.86</v>
      </c>
      <c r="I1541" s="3">
        <v>45357</v>
      </c>
      <c r="J1541" s="2" t="s">
        <v>21</v>
      </c>
    </row>
    <row r="1542" spans="1:10" ht="14.25" customHeight="1" x14ac:dyDescent="0.35">
      <c r="A1542" s="2" t="s">
        <v>3114</v>
      </c>
      <c r="B1542" s="2" t="s">
        <v>3115</v>
      </c>
      <c r="C1542" s="2">
        <v>31</v>
      </c>
      <c r="D1542" s="2" t="s">
        <v>39</v>
      </c>
      <c r="E1542" s="2" t="s">
        <v>64</v>
      </c>
      <c r="F1542" s="2" t="s">
        <v>14</v>
      </c>
      <c r="G1542" s="2" t="s">
        <v>36</v>
      </c>
      <c r="H1542" s="2">
        <v>13627.45</v>
      </c>
      <c r="I1542" s="3">
        <v>45554</v>
      </c>
      <c r="J1542" s="2" t="s">
        <v>16</v>
      </c>
    </row>
    <row r="1543" spans="1:10" ht="14.25" customHeight="1" x14ac:dyDescent="0.35">
      <c r="A1543" s="2" t="s">
        <v>3116</v>
      </c>
      <c r="B1543" s="2" t="s">
        <v>3117</v>
      </c>
      <c r="C1543" s="2">
        <v>47</v>
      </c>
      <c r="D1543" s="2" t="s">
        <v>12</v>
      </c>
      <c r="E1543" s="2" t="s">
        <v>29</v>
      </c>
      <c r="F1543" s="2" t="s">
        <v>55</v>
      </c>
      <c r="G1543" s="2" t="s">
        <v>36</v>
      </c>
      <c r="H1543" s="2">
        <v>3868.19</v>
      </c>
      <c r="I1543" s="3">
        <v>45122</v>
      </c>
      <c r="J1543" s="2" t="s">
        <v>21</v>
      </c>
    </row>
    <row r="1544" spans="1:10" ht="14.25" customHeight="1" x14ac:dyDescent="0.35">
      <c r="A1544" s="2" t="s">
        <v>3118</v>
      </c>
      <c r="B1544" s="2" t="s">
        <v>3119</v>
      </c>
      <c r="C1544" s="2">
        <v>21</v>
      </c>
      <c r="D1544" s="2" t="s">
        <v>12</v>
      </c>
      <c r="E1544" s="2" t="s">
        <v>29</v>
      </c>
      <c r="F1544" s="2" t="s">
        <v>19</v>
      </c>
      <c r="G1544" s="2" t="s">
        <v>36</v>
      </c>
      <c r="H1544" s="2">
        <v>16988.37</v>
      </c>
      <c r="I1544" s="3">
        <v>45280</v>
      </c>
      <c r="J1544" s="2" t="s">
        <v>16</v>
      </c>
    </row>
    <row r="1545" spans="1:10" ht="14.25" customHeight="1" x14ac:dyDescent="0.35">
      <c r="A1545" s="2" t="s">
        <v>3120</v>
      </c>
      <c r="B1545" s="2" t="s">
        <v>3121</v>
      </c>
      <c r="C1545" s="2">
        <v>35</v>
      </c>
      <c r="D1545" s="2" t="s">
        <v>12</v>
      </c>
      <c r="E1545" s="2" t="s">
        <v>29</v>
      </c>
      <c r="F1545" s="2" t="s">
        <v>55</v>
      </c>
      <c r="G1545" s="2" t="s">
        <v>30</v>
      </c>
      <c r="H1545" s="2">
        <v>11947.19</v>
      </c>
      <c r="I1545" s="3">
        <v>45546</v>
      </c>
      <c r="J1545" s="2" t="s">
        <v>21</v>
      </c>
    </row>
    <row r="1546" spans="1:10" ht="14.25" customHeight="1" x14ac:dyDescent="0.35">
      <c r="A1546" s="2" t="s">
        <v>3122</v>
      </c>
      <c r="B1546" s="2" t="s">
        <v>3123</v>
      </c>
      <c r="C1546" s="2">
        <v>54</v>
      </c>
      <c r="D1546" s="2" t="s">
        <v>12</v>
      </c>
      <c r="E1546" s="2" t="s">
        <v>74</v>
      </c>
      <c r="F1546" s="2" t="s">
        <v>19</v>
      </c>
      <c r="G1546" s="2" t="s">
        <v>26</v>
      </c>
      <c r="H1546" s="2">
        <v>26060.48</v>
      </c>
      <c r="I1546" s="3">
        <v>44973</v>
      </c>
      <c r="J1546" s="2" t="s">
        <v>16</v>
      </c>
    </row>
    <row r="1547" spans="1:10" ht="14.25" customHeight="1" x14ac:dyDescent="0.35">
      <c r="A1547" s="2" t="s">
        <v>3124</v>
      </c>
      <c r="B1547" s="2" t="s">
        <v>3125</v>
      </c>
      <c r="C1547" s="2">
        <v>42</v>
      </c>
      <c r="D1547" s="2" t="s">
        <v>39</v>
      </c>
      <c r="E1547" s="2" t="s">
        <v>74</v>
      </c>
      <c r="F1547" s="2" t="s">
        <v>49</v>
      </c>
      <c r="G1547" s="2" t="s">
        <v>30</v>
      </c>
      <c r="H1547" s="2">
        <v>12445.71</v>
      </c>
      <c r="I1547" s="3">
        <v>45235</v>
      </c>
      <c r="J1547" s="2" t="s">
        <v>16</v>
      </c>
    </row>
    <row r="1548" spans="1:10" ht="14.25" customHeight="1" x14ac:dyDescent="0.35">
      <c r="A1548" s="2" t="s">
        <v>3126</v>
      </c>
      <c r="B1548" s="2" t="s">
        <v>3127</v>
      </c>
      <c r="C1548" s="2">
        <v>18</v>
      </c>
      <c r="D1548" s="2" t="s">
        <v>39</v>
      </c>
      <c r="E1548" s="2" t="s">
        <v>52</v>
      </c>
      <c r="F1548" s="2" t="s">
        <v>25</v>
      </c>
      <c r="G1548" s="2" t="s">
        <v>36</v>
      </c>
      <c r="H1548" s="2">
        <v>5281.59</v>
      </c>
      <c r="I1548" s="3">
        <v>45156</v>
      </c>
      <c r="J1548" s="2" t="s">
        <v>16</v>
      </c>
    </row>
    <row r="1549" spans="1:10" ht="14.25" customHeight="1" x14ac:dyDescent="0.35">
      <c r="A1549" s="2" t="s">
        <v>3128</v>
      </c>
      <c r="B1549" s="2" t="s">
        <v>3129</v>
      </c>
      <c r="C1549" s="2">
        <v>63</v>
      </c>
      <c r="D1549" s="2" t="s">
        <v>12</v>
      </c>
      <c r="E1549" s="2" t="s">
        <v>29</v>
      </c>
      <c r="F1549" s="2" t="s">
        <v>35</v>
      </c>
      <c r="G1549" s="2" t="s">
        <v>30</v>
      </c>
      <c r="H1549" s="2">
        <v>109.52</v>
      </c>
      <c r="I1549" s="3">
        <v>45337</v>
      </c>
      <c r="J1549" s="2" t="s">
        <v>16</v>
      </c>
    </row>
    <row r="1550" spans="1:10" ht="14.25" customHeight="1" x14ac:dyDescent="0.35">
      <c r="A1550" s="2" t="s">
        <v>3130</v>
      </c>
      <c r="B1550" s="2" t="s">
        <v>3131</v>
      </c>
      <c r="C1550" s="2">
        <v>32</v>
      </c>
      <c r="D1550" s="2" t="s">
        <v>12</v>
      </c>
      <c r="E1550" s="2" t="s">
        <v>93</v>
      </c>
      <c r="F1550" s="2" t="s">
        <v>55</v>
      </c>
      <c r="G1550" s="2" t="s">
        <v>26</v>
      </c>
      <c r="H1550" s="2">
        <v>15746.35</v>
      </c>
      <c r="I1550" s="3">
        <v>45242</v>
      </c>
      <c r="J1550" s="2" t="s">
        <v>16</v>
      </c>
    </row>
    <row r="1551" spans="1:10" ht="14.25" customHeight="1" x14ac:dyDescent="0.35">
      <c r="A1551" s="2" t="s">
        <v>3132</v>
      </c>
      <c r="B1551" s="2" t="s">
        <v>3133</v>
      </c>
      <c r="C1551" s="2">
        <v>26</v>
      </c>
      <c r="D1551" s="2" t="s">
        <v>12</v>
      </c>
      <c r="E1551" s="2" t="s">
        <v>24</v>
      </c>
      <c r="F1551" s="2" t="s">
        <v>14</v>
      </c>
      <c r="G1551" s="2" t="s">
        <v>15</v>
      </c>
      <c r="H1551" s="2">
        <v>5250.34</v>
      </c>
      <c r="I1551" s="3">
        <v>45003</v>
      </c>
      <c r="J1551" s="2" t="s">
        <v>16</v>
      </c>
    </row>
    <row r="1552" spans="1:10" ht="14.25" customHeight="1" x14ac:dyDescent="0.35">
      <c r="A1552" s="2" t="s">
        <v>3134</v>
      </c>
      <c r="B1552" s="2" t="s">
        <v>3135</v>
      </c>
      <c r="C1552" s="2">
        <v>32</v>
      </c>
      <c r="D1552" s="2" t="s">
        <v>39</v>
      </c>
      <c r="E1552" s="2" t="s">
        <v>52</v>
      </c>
      <c r="F1552" s="2" t="s">
        <v>25</v>
      </c>
      <c r="G1552" s="2" t="s">
        <v>20</v>
      </c>
      <c r="H1552" s="2">
        <v>11105.86</v>
      </c>
      <c r="I1552" s="3">
        <v>44988</v>
      </c>
      <c r="J1552" s="2" t="s">
        <v>69</v>
      </c>
    </row>
    <row r="1553" spans="1:10" ht="14.25" customHeight="1" x14ac:dyDescent="0.35">
      <c r="A1553" s="2" t="s">
        <v>3136</v>
      </c>
      <c r="B1553" s="2" t="s">
        <v>3137</v>
      </c>
      <c r="C1553" s="2">
        <v>41</v>
      </c>
      <c r="D1553" s="2" t="s">
        <v>39</v>
      </c>
      <c r="E1553" s="2" t="s">
        <v>42</v>
      </c>
      <c r="F1553" s="2" t="s">
        <v>55</v>
      </c>
      <c r="G1553" s="2" t="s">
        <v>36</v>
      </c>
      <c r="H1553" s="2">
        <v>1110.06</v>
      </c>
      <c r="I1553" s="3">
        <v>45497</v>
      </c>
      <c r="J1553" s="2" t="s">
        <v>16</v>
      </c>
    </row>
    <row r="1554" spans="1:10" ht="14.25" customHeight="1" x14ac:dyDescent="0.35">
      <c r="A1554" s="2" t="s">
        <v>3138</v>
      </c>
      <c r="B1554" s="2" t="s">
        <v>3139</v>
      </c>
      <c r="C1554" s="2">
        <v>21</v>
      </c>
      <c r="D1554" s="2" t="s">
        <v>39</v>
      </c>
      <c r="E1554" s="2" t="s">
        <v>13</v>
      </c>
      <c r="F1554" s="2" t="s">
        <v>14</v>
      </c>
      <c r="G1554" s="2" t="s">
        <v>36</v>
      </c>
      <c r="H1554" s="2">
        <v>22161.200000000001</v>
      </c>
      <c r="I1554" s="3">
        <v>45164</v>
      </c>
      <c r="J1554" s="2" t="s">
        <v>16</v>
      </c>
    </row>
    <row r="1555" spans="1:10" ht="14.25" customHeight="1" x14ac:dyDescent="0.35">
      <c r="A1555" s="2" t="s">
        <v>3140</v>
      </c>
      <c r="B1555" s="2" t="s">
        <v>3141</v>
      </c>
      <c r="C1555" s="2">
        <v>29</v>
      </c>
      <c r="D1555" s="2" t="s">
        <v>39</v>
      </c>
      <c r="E1555" s="2" t="s">
        <v>74</v>
      </c>
      <c r="F1555" s="2" t="s">
        <v>14</v>
      </c>
      <c r="G1555" s="2" t="s">
        <v>26</v>
      </c>
      <c r="H1555" s="2">
        <v>5720.94</v>
      </c>
      <c r="I1555" s="3">
        <v>45627</v>
      </c>
      <c r="J1555" s="2" t="s">
        <v>16</v>
      </c>
    </row>
    <row r="1556" spans="1:10" ht="14.25" customHeight="1" x14ac:dyDescent="0.35">
      <c r="A1556" s="2" t="s">
        <v>3142</v>
      </c>
      <c r="B1556" s="2" t="s">
        <v>3143</v>
      </c>
      <c r="C1556" s="2">
        <v>54</v>
      </c>
      <c r="D1556" s="2" t="s">
        <v>12</v>
      </c>
      <c r="E1556" s="2" t="s">
        <v>29</v>
      </c>
      <c r="F1556" s="2" t="s">
        <v>35</v>
      </c>
      <c r="G1556" s="2" t="s">
        <v>15</v>
      </c>
      <c r="H1556" s="2">
        <v>25218.83</v>
      </c>
      <c r="I1556" s="3">
        <v>45494</v>
      </c>
      <c r="J1556" s="2" t="s">
        <v>16</v>
      </c>
    </row>
    <row r="1557" spans="1:10" ht="14.25" customHeight="1" x14ac:dyDescent="0.35">
      <c r="A1557" s="2" t="s">
        <v>3144</v>
      </c>
      <c r="B1557" s="2" t="s">
        <v>3145</v>
      </c>
      <c r="C1557" s="2">
        <v>54</v>
      </c>
      <c r="D1557" s="2" t="s">
        <v>39</v>
      </c>
      <c r="E1557" s="2" t="s">
        <v>42</v>
      </c>
      <c r="F1557" s="2" t="s">
        <v>35</v>
      </c>
      <c r="G1557" s="2" t="s">
        <v>15</v>
      </c>
      <c r="H1557" s="2">
        <v>12276.42</v>
      </c>
      <c r="I1557" s="3">
        <v>45004</v>
      </c>
      <c r="J1557" s="2" t="s">
        <v>16</v>
      </c>
    </row>
    <row r="1558" spans="1:10" ht="14.25" customHeight="1" x14ac:dyDescent="0.35">
      <c r="A1558" s="2" t="s">
        <v>3146</v>
      </c>
      <c r="B1558" s="2" t="s">
        <v>3147</v>
      </c>
      <c r="C1558" s="2">
        <v>60</v>
      </c>
      <c r="D1558" s="2" t="s">
        <v>39</v>
      </c>
      <c r="E1558" s="2" t="s">
        <v>52</v>
      </c>
      <c r="F1558" s="2" t="s">
        <v>14</v>
      </c>
      <c r="G1558" s="2" t="s">
        <v>20</v>
      </c>
      <c r="H1558" s="2">
        <v>1294.96</v>
      </c>
      <c r="I1558" s="3">
        <v>45485</v>
      </c>
      <c r="J1558" s="2" t="s">
        <v>16</v>
      </c>
    </row>
    <row r="1559" spans="1:10" ht="14.25" customHeight="1" x14ac:dyDescent="0.35">
      <c r="A1559" s="2" t="s">
        <v>3148</v>
      </c>
      <c r="B1559" s="2" t="s">
        <v>3149</v>
      </c>
      <c r="C1559" s="2">
        <v>23</v>
      </c>
      <c r="D1559" s="2" t="s">
        <v>12</v>
      </c>
      <c r="E1559" s="2" t="s">
        <v>52</v>
      </c>
      <c r="F1559" s="2" t="s">
        <v>35</v>
      </c>
      <c r="G1559" s="2" t="s">
        <v>15</v>
      </c>
      <c r="H1559" s="2">
        <v>8655.9</v>
      </c>
      <c r="I1559" s="3">
        <v>45576</v>
      </c>
      <c r="J1559" s="2" t="s">
        <v>21</v>
      </c>
    </row>
    <row r="1560" spans="1:10" ht="14.25" customHeight="1" x14ac:dyDescent="0.35">
      <c r="A1560" s="2" t="s">
        <v>3150</v>
      </c>
      <c r="B1560" s="2" t="s">
        <v>3151</v>
      </c>
      <c r="C1560" s="2">
        <v>56</v>
      </c>
      <c r="D1560" s="2" t="s">
        <v>12</v>
      </c>
      <c r="E1560" s="2" t="s">
        <v>74</v>
      </c>
      <c r="F1560" s="2" t="s">
        <v>14</v>
      </c>
      <c r="G1560" s="2" t="s">
        <v>26</v>
      </c>
      <c r="H1560" s="2">
        <v>24072.18</v>
      </c>
      <c r="I1560" s="3">
        <v>45342</v>
      </c>
      <c r="J1560" s="2" t="s">
        <v>16</v>
      </c>
    </row>
    <row r="1561" spans="1:10" ht="14.25" customHeight="1" x14ac:dyDescent="0.35">
      <c r="A1561" s="2" t="s">
        <v>3152</v>
      </c>
      <c r="B1561" s="2" t="s">
        <v>3153</v>
      </c>
      <c r="C1561" s="2">
        <v>63</v>
      </c>
      <c r="D1561" s="2" t="s">
        <v>39</v>
      </c>
      <c r="E1561" s="2" t="s">
        <v>52</v>
      </c>
      <c r="F1561" s="2" t="s">
        <v>55</v>
      </c>
      <c r="G1561" s="2" t="s">
        <v>15</v>
      </c>
      <c r="H1561" s="2">
        <v>16092.91</v>
      </c>
      <c r="I1561" s="3">
        <v>44950</v>
      </c>
      <c r="J1561" s="2" t="s">
        <v>16</v>
      </c>
    </row>
    <row r="1562" spans="1:10" ht="14.25" customHeight="1" x14ac:dyDescent="0.35">
      <c r="A1562" s="2" t="s">
        <v>3154</v>
      </c>
      <c r="B1562" s="2" t="s">
        <v>3155</v>
      </c>
      <c r="C1562" s="2">
        <v>41</v>
      </c>
      <c r="D1562" s="2" t="s">
        <v>39</v>
      </c>
      <c r="E1562" s="2" t="s">
        <v>93</v>
      </c>
      <c r="F1562" s="2" t="s">
        <v>49</v>
      </c>
      <c r="G1562" s="2" t="s">
        <v>26</v>
      </c>
      <c r="H1562" s="2">
        <v>5412.51</v>
      </c>
      <c r="I1562" s="3">
        <v>44955</v>
      </c>
      <c r="J1562" s="2" t="s">
        <v>16</v>
      </c>
    </row>
    <row r="1563" spans="1:10" ht="14.25" customHeight="1" x14ac:dyDescent="0.35">
      <c r="A1563" s="2" t="s">
        <v>3156</v>
      </c>
      <c r="B1563" s="2" t="s">
        <v>3157</v>
      </c>
      <c r="C1563" s="2">
        <v>28</v>
      </c>
      <c r="D1563" s="2" t="s">
        <v>39</v>
      </c>
      <c r="E1563" s="2" t="s">
        <v>52</v>
      </c>
      <c r="F1563" s="2" t="s">
        <v>35</v>
      </c>
      <c r="G1563" s="2" t="s">
        <v>36</v>
      </c>
      <c r="H1563" s="2">
        <v>31025.25</v>
      </c>
      <c r="I1563" s="3">
        <v>45417</v>
      </c>
      <c r="J1563" s="2" t="s">
        <v>16</v>
      </c>
    </row>
    <row r="1564" spans="1:10" ht="14.25" customHeight="1" x14ac:dyDescent="0.35">
      <c r="A1564" s="2" t="s">
        <v>3158</v>
      </c>
      <c r="B1564" s="2" t="s">
        <v>3159</v>
      </c>
      <c r="C1564" s="2">
        <v>30</v>
      </c>
      <c r="D1564" s="2" t="s">
        <v>39</v>
      </c>
      <c r="E1564" s="2" t="s">
        <v>64</v>
      </c>
      <c r="F1564" s="2" t="s">
        <v>19</v>
      </c>
      <c r="G1564" s="2" t="s">
        <v>36</v>
      </c>
      <c r="H1564" s="2">
        <v>3127.62</v>
      </c>
      <c r="I1564" s="3">
        <v>45061</v>
      </c>
      <c r="J1564" s="2" t="s">
        <v>16</v>
      </c>
    </row>
    <row r="1565" spans="1:10" ht="14.25" customHeight="1" x14ac:dyDescent="0.35">
      <c r="A1565" s="2" t="s">
        <v>3160</v>
      </c>
      <c r="B1565" s="2" t="s">
        <v>3161</v>
      </c>
      <c r="C1565" s="2">
        <v>51</v>
      </c>
      <c r="D1565" s="2" t="s">
        <v>12</v>
      </c>
      <c r="E1565" s="2" t="s">
        <v>24</v>
      </c>
      <c r="F1565" s="2" t="s">
        <v>19</v>
      </c>
      <c r="G1565" s="2" t="s">
        <v>36</v>
      </c>
      <c r="H1565" s="2">
        <v>4701.76</v>
      </c>
      <c r="I1565" s="3">
        <v>45277</v>
      </c>
      <c r="J1565" s="2" t="s">
        <v>16</v>
      </c>
    </row>
    <row r="1566" spans="1:10" ht="14.25" customHeight="1" x14ac:dyDescent="0.35">
      <c r="A1566" s="2" t="s">
        <v>3162</v>
      </c>
      <c r="B1566" s="2" t="s">
        <v>3163</v>
      </c>
      <c r="C1566" s="2">
        <v>42</v>
      </c>
      <c r="D1566" s="2" t="s">
        <v>12</v>
      </c>
      <c r="E1566" s="2" t="s">
        <v>13</v>
      </c>
      <c r="F1566" s="2" t="s">
        <v>19</v>
      </c>
      <c r="G1566" s="2" t="s">
        <v>30</v>
      </c>
      <c r="H1566" s="2">
        <v>13851.52</v>
      </c>
      <c r="I1566" s="3">
        <v>45276</v>
      </c>
      <c r="J1566" s="2" t="s">
        <v>16</v>
      </c>
    </row>
    <row r="1567" spans="1:10" ht="14.25" customHeight="1" x14ac:dyDescent="0.35">
      <c r="A1567" s="2" t="s">
        <v>3164</v>
      </c>
      <c r="B1567" s="2" t="s">
        <v>3165</v>
      </c>
      <c r="C1567" s="2">
        <v>24</v>
      </c>
      <c r="D1567" s="2" t="s">
        <v>39</v>
      </c>
      <c r="E1567" s="2" t="s">
        <v>52</v>
      </c>
      <c r="F1567" s="2" t="s">
        <v>49</v>
      </c>
      <c r="G1567" s="2" t="s">
        <v>36</v>
      </c>
      <c r="H1567" s="2">
        <v>2651.44</v>
      </c>
      <c r="I1567" s="3">
        <v>45207</v>
      </c>
      <c r="J1567" s="2" t="s">
        <v>16</v>
      </c>
    </row>
    <row r="1568" spans="1:10" ht="14.25" customHeight="1" x14ac:dyDescent="0.35">
      <c r="A1568" s="2" t="s">
        <v>3166</v>
      </c>
      <c r="B1568" s="2" t="s">
        <v>3167</v>
      </c>
      <c r="C1568" s="2">
        <v>21</v>
      </c>
      <c r="D1568" s="2" t="s">
        <v>39</v>
      </c>
      <c r="E1568" s="2" t="s">
        <v>24</v>
      </c>
      <c r="F1568" s="2" t="s">
        <v>14</v>
      </c>
      <c r="G1568" s="2" t="s">
        <v>26</v>
      </c>
      <c r="H1568" s="2">
        <v>7243.79</v>
      </c>
      <c r="I1568" s="3">
        <v>45402</v>
      </c>
      <c r="J1568" s="2" t="s">
        <v>16</v>
      </c>
    </row>
    <row r="1569" spans="1:10" ht="14.25" customHeight="1" x14ac:dyDescent="0.35">
      <c r="A1569" s="2" t="s">
        <v>3168</v>
      </c>
      <c r="B1569" s="2" t="s">
        <v>3169</v>
      </c>
      <c r="C1569" s="2">
        <v>25</v>
      </c>
      <c r="D1569" s="2" t="s">
        <v>39</v>
      </c>
      <c r="E1569" s="2" t="s">
        <v>24</v>
      </c>
      <c r="F1569" s="2" t="s">
        <v>14</v>
      </c>
      <c r="G1569" s="2" t="s">
        <v>20</v>
      </c>
      <c r="H1569" s="2">
        <v>13048.59</v>
      </c>
      <c r="I1569" s="3">
        <v>45218</v>
      </c>
      <c r="J1569" s="2" t="s">
        <v>16</v>
      </c>
    </row>
    <row r="1570" spans="1:10" ht="14.25" customHeight="1" x14ac:dyDescent="0.35">
      <c r="A1570" s="2" t="s">
        <v>3170</v>
      </c>
      <c r="B1570" s="2" t="s">
        <v>3171</v>
      </c>
      <c r="C1570" s="2">
        <v>37</v>
      </c>
      <c r="D1570" s="2" t="s">
        <v>39</v>
      </c>
      <c r="E1570" s="2" t="s">
        <v>64</v>
      </c>
      <c r="F1570" s="2" t="s">
        <v>25</v>
      </c>
      <c r="G1570" s="2" t="s">
        <v>15</v>
      </c>
      <c r="H1570" s="2">
        <v>10327.34</v>
      </c>
      <c r="I1570" s="3">
        <v>45115</v>
      </c>
      <c r="J1570" s="2" t="s">
        <v>16</v>
      </c>
    </row>
    <row r="1571" spans="1:10" ht="14.25" customHeight="1" x14ac:dyDescent="0.35">
      <c r="A1571" s="2" t="s">
        <v>3172</v>
      </c>
      <c r="B1571" s="2" t="s">
        <v>3173</v>
      </c>
      <c r="C1571" s="2">
        <v>46</v>
      </c>
      <c r="D1571" s="2" t="s">
        <v>39</v>
      </c>
      <c r="E1571" s="2" t="s">
        <v>42</v>
      </c>
      <c r="F1571" s="2" t="s">
        <v>19</v>
      </c>
      <c r="G1571" s="2" t="s">
        <v>36</v>
      </c>
      <c r="H1571" s="2">
        <v>1688.57</v>
      </c>
      <c r="I1571" s="3">
        <v>45509</v>
      </c>
      <c r="J1571" s="2" t="s">
        <v>16</v>
      </c>
    </row>
    <row r="1572" spans="1:10" ht="14.25" customHeight="1" x14ac:dyDescent="0.35">
      <c r="A1572" s="2" t="s">
        <v>3174</v>
      </c>
      <c r="B1572" s="2" t="s">
        <v>3175</v>
      </c>
      <c r="C1572" s="2">
        <v>62</v>
      </c>
      <c r="D1572" s="2" t="s">
        <v>12</v>
      </c>
      <c r="E1572" s="2" t="s">
        <v>52</v>
      </c>
      <c r="F1572" s="2" t="s">
        <v>19</v>
      </c>
      <c r="G1572" s="2" t="s">
        <v>30</v>
      </c>
      <c r="H1572" s="2">
        <v>9933.35</v>
      </c>
      <c r="I1572" s="3">
        <v>45345</v>
      </c>
      <c r="J1572" s="2" t="s">
        <v>16</v>
      </c>
    </row>
    <row r="1573" spans="1:10" ht="14.25" customHeight="1" x14ac:dyDescent="0.35">
      <c r="A1573" s="2" t="s">
        <v>3176</v>
      </c>
      <c r="B1573" s="2" t="s">
        <v>3177</v>
      </c>
      <c r="C1573" s="2">
        <v>63</v>
      </c>
      <c r="D1573" s="2" t="s">
        <v>12</v>
      </c>
      <c r="E1573" s="2" t="s">
        <v>93</v>
      </c>
      <c r="F1573" s="2" t="s">
        <v>14</v>
      </c>
      <c r="G1573" s="2" t="s">
        <v>30</v>
      </c>
      <c r="H1573" s="2">
        <v>8502.94</v>
      </c>
      <c r="I1573" s="3">
        <v>45394</v>
      </c>
      <c r="J1573" s="2" t="s">
        <v>16</v>
      </c>
    </row>
    <row r="1574" spans="1:10" ht="14.25" customHeight="1" x14ac:dyDescent="0.35">
      <c r="A1574" s="2" t="s">
        <v>3178</v>
      </c>
      <c r="B1574" s="2" t="s">
        <v>3179</v>
      </c>
      <c r="C1574" s="2">
        <v>27</v>
      </c>
      <c r="D1574" s="2" t="s">
        <v>12</v>
      </c>
      <c r="E1574" s="2" t="s">
        <v>42</v>
      </c>
      <c r="F1574" s="2" t="s">
        <v>19</v>
      </c>
      <c r="G1574" s="2" t="s">
        <v>26</v>
      </c>
      <c r="H1574" s="2">
        <v>8160.94</v>
      </c>
      <c r="I1574" s="3">
        <v>45132</v>
      </c>
      <c r="J1574" s="2" t="s">
        <v>16</v>
      </c>
    </row>
    <row r="1575" spans="1:10" ht="14.25" customHeight="1" x14ac:dyDescent="0.35">
      <c r="A1575" s="2" t="s">
        <v>3180</v>
      </c>
      <c r="B1575" s="2" t="s">
        <v>3181</v>
      </c>
      <c r="C1575" s="2">
        <v>60</v>
      </c>
      <c r="D1575" s="2" t="s">
        <v>39</v>
      </c>
      <c r="E1575" s="2" t="s">
        <v>24</v>
      </c>
      <c r="F1575" s="2" t="s">
        <v>14</v>
      </c>
      <c r="G1575" s="2" t="s">
        <v>20</v>
      </c>
      <c r="H1575" s="2">
        <v>17489.71</v>
      </c>
      <c r="I1575" s="3">
        <v>45168</v>
      </c>
      <c r="J1575" s="2" t="s">
        <v>21</v>
      </c>
    </row>
    <row r="1576" spans="1:10" ht="14.25" customHeight="1" x14ac:dyDescent="0.35">
      <c r="A1576" s="2" t="s">
        <v>3182</v>
      </c>
      <c r="B1576" s="2" t="s">
        <v>3183</v>
      </c>
      <c r="C1576" s="2">
        <v>51</v>
      </c>
      <c r="D1576" s="2" t="s">
        <v>39</v>
      </c>
      <c r="E1576" s="2" t="s">
        <v>24</v>
      </c>
      <c r="F1576" s="2" t="s">
        <v>14</v>
      </c>
      <c r="G1576" s="2" t="s">
        <v>36</v>
      </c>
      <c r="H1576" s="2">
        <v>2032.14</v>
      </c>
      <c r="I1576" s="3">
        <v>45232</v>
      </c>
      <c r="J1576" s="2" t="s">
        <v>16</v>
      </c>
    </row>
    <row r="1577" spans="1:10" ht="14.25" customHeight="1" x14ac:dyDescent="0.35">
      <c r="A1577" s="2" t="s">
        <v>3184</v>
      </c>
      <c r="B1577" s="2" t="s">
        <v>3185</v>
      </c>
      <c r="C1577" s="2">
        <v>43</v>
      </c>
      <c r="D1577" s="2" t="s">
        <v>12</v>
      </c>
      <c r="E1577" s="2" t="s">
        <v>29</v>
      </c>
      <c r="F1577" s="2" t="s">
        <v>35</v>
      </c>
      <c r="G1577" s="2" t="s">
        <v>36</v>
      </c>
      <c r="H1577" s="2">
        <v>13925.78</v>
      </c>
      <c r="I1577" s="3">
        <v>45110</v>
      </c>
      <c r="J1577" s="2" t="s">
        <v>16</v>
      </c>
    </row>
    <row r="1578" spans="1:10" ht="14.25" customHeight="1" x14ac:dyDescent="0.35">
      <c r="A1578" s="2" t="s">
        <v>3186</v>
      </c>
      <c r="B1578" s="2" t="s">
        <v>3187</v>
      </c>
      <c r="C1578" s="2">
        <v>58</v>
      </c>
      <c r="D1578" s="2" t="s">
        <v>12</v>
      </c>
      <c r="E1578" s="2" t="s">
        <v>52</v>
      </c>
      <c r="F1578" s="2" t="s">
        <v>14</v>
      </c>
      <c r="G1578" s="2" t="s">
        <v>30</v>
      </c>
      <c r="H1578" s="2">
        <v>14309.82</v>
      </c>
      <c r="I1578" s="3">
        <v>45404</v>
      </c>
      <c r="J1578" s="2" t="s">
        <v>16</v>
      </c>
    </row>
    <row r="1579" spans="1:10" ht="14.25" customHeight="1" x14ac:dyDescent="0.35">
      <c r="A1579" s="2" t="s">
        <v>3188</v>
      </c>
      <c r="B1579" s="2" t="s">
        <v>3189</v>
      </c>
      <c r="C1579" s="2">
        <v>20</v>
      </c>
      <c r="D1579" s="2" t="s">
        <v>39</v>
      </c>
      <c r="E1579" s="2" t="s">
        <v>74</v>
      </c>
      <c r="F1579" s="2" t="s">
        <v>55</v>
      </c>
      <c r="G1579" s="2" t="s">
        <v>26</v>
      </c>
      <c r="H1579" s="2">
        <v>12824.59</v>
      </c>
      <c r="I1579" s="3">
        <v>45430</v>
      </c>
      <c r="J1579" s="2" t="s">
        <v>69</v>
      </c>
    </row>
    <row r="1580" spans="1:10" ht="14.25" customHeight="1" x14ac:dyDescent="0.35">
      <c r="A1580" s="2" t="s">
        <v>3190</v>
      </c>
      <c r="B1580" s="2" t="s">
        <v>3191</v>
      </c>
      <c r="C1580" s="2">
        <v>23</v>
      </c>
      <c r="D1580" s="2" t="s">
        <v>12</v>
      </c>
      <c r="E1580" s="2" t="s">
        <v>64</v>
      </c>
      <c r="F1580" s="2" t="s">
        <v>55</v>
      </c>
      <c r="G1580" s="2" t="s">
        <v>30</v>
      </c>
      <c r="H1580" s="2">
        <v>7051.56</v>
      </c>
      <c r="I1580" s="3">
        <v>45054</v>
      </c>
      <c r="J1580" s="2" t="s">
        <v>16</v>
      </c>
    </row>
    <row r="1581" spans="1:10" ht="14.25" customHeight="1" x14ac:dyDescent="0.35">
      <c r="A1581" s="2" t="s">
        <v>3192</v>
      </c>
      <c r="B1581" s="2" t="s">
        <v>3193</v>
      </c>
      <c r="C1581" s="2">
        <v>22</v>
      </c>
      <c r="D1581" s="2" t="s">
        <v>39</v>
      </c>
      <c r="E1581" s="2" t="s">
        <v>64</v>
      </c>
      <c r="F1581" s="2" t="s">
        <v>55</v>
      </c>
      <c r="G1581" s="2" t="s">
        <v>30</v>
      </c>
      <c r="H1581" s="2">
        <v>5034.18</v>
      </c>
      <c r="I1581" s="3">
        <v>45375</v>
      </c>
      <c r="J1581" s="2" t="s">
        <v>16</v>
      </c>
    </row>
    <row r="1582" spans="1:10" ht="14.25" customHeight="1" x14ac:dyDescent="0.35">
      <c r="A1582" s="2" t="s">
        <v>3194</v>
      </c>
      <c r="B1582" s="2" t="s">
        <v>3195</v>
      </c>
      <c r="C1582" s="2">
        <v>22</v>
      </c>
      <c r="D1582" s="2" t="s">
        <v>39</v>
      </c>
      <c r="E1582" s="2" t="s">
        <v>74</v>
      </c>
      <c r="F1582" s="2" t="s">
        <v>55</v>
      </c>
      <c r="G1582" s="2" t="s">
        <v>20</v>
      </c>
      <c r="H1582" s="2">
        <v>5019.93</v>
      </c>
      <c r="I1582" s="3">
        <v>45156</v>
      </c>
      <c r="J1582" s="2" t="s">
        <v>16</v>
      </c>
    </row>
    <row r="1583" spans="1:10" ht="14.25" customHeight="1" x14ac:dyDescent="0.35">
      <c r="A1583" s="2" t="s">
        <v>3196</v>
      </c>
      <c r="B1583" s="2" t="s">
        <v>3197</v>
      </c>
      <c r="C1583" s="2">
        <v>64</v>
      </c>
      <c r="D1583" s="2" t="s">
        <v>12</v>
      </c>
      <c r="E1583" s="2" t="s">
        <v>13</v>
      </c>
      <c r="F1583" s="2" t="s">
        <v>49</v>
      </c>
      <c r="G1583" s="2" t="s">
        <v>26</v>
      </c>
      <c r="H1583" s="2">
        <v>13235.4</v>
      </c>
      <c r="I1583" s="3">
        <v>44967</v>
      </c>
      <c r="J1583" s="2" t="s">
        <v>16</v>
      </c>
    </row>
    <row r="1584" spans="1:10" ht="14.25" customHeight="1" x14ac:dyDescent="0.35">
      <c r="A1584" s="2" t="s">
        <v>3198</v>
      </c>
      <c r="B1584" s="2" t="s">
        <v>3199</v>
      </c>
      <c r="C1584" s="2">
        <v>40</v>
      </c>
      <c r="D1584" s="2" t="s">
        <v>12</v>
      </c>
      <c r="E1584" s="2" t="s">
        <v>24</v>
      </c>
      <c r="F1584" s="2" t="s">
        <v>25</v>
      </c>
      <c r="G1584" s="2" t="s">
        <v>20</v>
      </c>
      <c r="H1584" s="2">
        <v>6889.49</v>
      </c>
      <c r="I1584" s="3">
        <v>45600</v>
      </c>
      <c r="J1584" s="2" t="s">
        <v>16</v>
      </c>
    </row>
    <row r="1585" spans="1:10" ht="14.25" customHeight="1" x14ac:dyDescent="0.35">
      <c r="A1585" s="2" t="s">
        <v>3200</v>
      </c>
      <c r="B1585" s="2" t="s">
        <v>3201</v>
      </c>
      <c r="C1585" s="2">
        <v>26</v>
      </c>
      <c r="D1585" s="2" t="s">
        <v>12</v>
      </c>
      <c r="E1585" s="2" t="s">
        <v>29</v>
      </c>
      <c r="F1585" s="2" t="s">
        <v>25</v>
      </c>
      <c r="G1585" s="2" t="s">
        <v>26</v>
      </c>
      <c r="H1585" s="2">
        <v>4131.45</v>
      </c>
      <c r="I1585" s="3">
        <v>45318</v>
      </c>
      <c r="J1585" s="2" t="s">
        <v>16</v>
      </c>
    </row>
    <row r="1586" spans="1:10" ht="14.25" customHeight="1" x14ac:dyDescent="0.35">
      <c r="A1586" s="2" t="s">
        <v>3202</v>
      </c>
      <c r="B1586" s="2" t="s">
        <v>3203</v>
      </c>
      <c r="C1586" s="2">
        <v>52</v>
      </c>
      <c r="D1586" s="2" t="s">
        <v>39</v>
      </c>
      <c r="E1586" s="2" t="s">
        <v>93</v>
      </c>
      <c r="F1586" s="2" t="s">
        <v>14</v>
      </c>
      <c r="G1586" s="2" t="s">
        <v>36</v>
      </c>
      <c r="H1586" s="2">
        <v>9820.83</v>
      </c>
      <c r="I1586" s="3">
        <v>45266</v>
      </c>
      <c r="J1586" s="2" t="s">
        <v>16</v>
      </c>
    </row>
    <row r="1587" spans="1:10" ht="14.25" customHeight="1" x14ac:dyDescent="0.35">
      <c r="A1587" s="2" t="s">
        <v>3204</v>
      </c>
      <c r="B1587" s="2" t="s">
        <v>3205</v>
      </c>
      <c r="C1587" s="2">
        <v>37</v>
      </c>
      <c r="D1587" s="2" t="s">
        <v>39</v>
      </c>
      <c r="E1587" s="2" t="s">
        <v>64</v>
      </c>
      <c r="F1587" s="2" t="s">
        <v>19</v>
      </c>
      <c r="G1587" s="2" t="s">
        <v>15</v>
      </c>
      <c r="H1587" s="2">
        <v>18140.740000000002</v>
      </c>
      <c r="I1587" s="3">
        <v>45596</v>
      </c>
      <c r="J1587" s="2" t="s">
        <v>16</v>
      </c>
    </row>
    <row r="1588" spans="1:10" ht="14.25" customHeight="1" x14ac:dyDescent="0.35">
      <c r="A1588" s="2" t="s">
        <v>3206</v>
      </c>
      <c r="B1588" s="2" t="s">
        <v>3207</v>
      </c>
      <c r="C1588" s="2">
        <v>59</v>
      </c>
      <c r="D1588" s="2" t="s">
        <v>12</v>
      </c>
      <c r="E1588" s="2" t="s">
        <v>42</v>
      </c>
      <c r="F1588" s="2" t="s">
        <v>55</v>
      </c>
      <c r="G1588" s="2" t="s">
        <v>15</v>
      </c>
      <c r="H1588" s="2">
        <v>634.82000000000005</v>
      </c>
      <c r="I1588" s="3">
        <v>44947</v>
      </c>
      <c r="J1588" s="2" t="s">
        <v>16</v>
      </c>
    </row>
    <row r="1589" spans="1:10" ht="14.25" customHeight="1" x14ac:dyDescent="0.35">
      <c r="A1589" s="2" t="s">
        <v>3208</v>
      </c>
      <c r="B1589" s="2" t="s">
        <v>3209</v>
      </c>
      <c r="C1589" s="2">
        <v>52</v>
      </c>
      <c r="D1589" s="2" t="s">
        <v>39</v>
      </c>
      <c r="E1589" s="2" t="s">
        <v>24</v>
      </c>
      <c r="F1589" s="2" t="s">
        <v>25</v>
      </c>
      <c r="G1589" s="2" t="s">
        <v>26</v>
      </c>
      <c r="H1589" s="2">
        <v>35804.54</v>
      </c>
      <c r="I1589" s="3">
        <v>45273</v>
      </c>
      <c r="J1589" s="2" t="s">
        <v>16</v>
      </c>
    </row>
    <row r="1590" spans="1:10" ht="14.25" customHeight="1" x14ac:dyDescent="0.35">
      <c r="A1590" s="2" t="s">
        <v>3210</v>
      </c>
      <c r="B1590" s="2" t="s">
        <v>3211</v>
      </c>
      <c r="C1590" s="2">
        <v>35</v>
      </c>
      <c r="D1590" s="2" t="s">
        <v>39</v>
      </c>
      <c r="E1590" s="2" t="s">
        <v>93</v>
      </c>
      <c r="F1590" s="2" t="s">
        <v>25</v>
      </c>
      <c r="G1590" s="2" t="s">
        <v>15</v>
      </c>
      <c r="H1590" s="2">
        <v>1016.47</v>
      </c>
      <c r="I1590" s="3">
        <v>44936</v>
      </c>
      <c r="J1590" s="2" t="s">
        <v>21</v>
      </c>
    </row>
    <row r="1591" spans="1:10" ht="14.25" customHeight="1" x14ac:dyDescent="0.35">
      <c r="A1591" s="2" t="s">
        <v>3212</v>
      </c>
      <c r="B1591" s="2" t="s">
        <v>3213</v>
      </c>
      <c r="C1591" s="2">
        <v>34</v>
      </c>
      <c r="D1591" s="2" t="s">
        <v>39</v>
      </c>
      <c r="E1591" s="2" t="s">
        <v>64</v>
      </c>
      <c r="F1591" s="2" t="s">
        <v>55</v>
      </c>
      <c r="G1591" s="2" t="s">
        <v>30</v>
      </c>
      <c r="H1591" s="2">
        <v>7169.03</v>
      </c>
      <c r="I1591" s="3">
        <v>45013</v>
      </c>
      <c r="J1591" s="2" t="s">
        <v>21</v>
      </c>
    </row>
    <row r="1592" spans="1:10" ht="14.25" customHeight="1" x14ac:dyDescent="0.35">
      <c r="A1592" s="2" t="s">
        <v>3214</v>
      </c>
      <c r="B1592" s="2" t="s">
        <v>3215</v>
      </c>
      <c r="C1592" s="2">
        <v>41</v>
      </c>
      <c r="D1592" s="2" t="s">
        <v>12</v>
      </c>
      <c r="E1592" s="2" t="s">
        <v>29</v>
      </c>
      <c r="F1592" s="2" t="s">
        <v>49</v>
      </c>
      <c r="G1592" s="2" t="s">
        <v>36</v>
      </c>
      <c r="H1592" s="2">
        <v>8214.57</v>
      </c>
      <c r="I1592" s="3">
        <v>45471</v>
      </c>
      <c r="J1592" s="2" t="s">
        <v>16</v>
      </c>
    </row>
    <row r="1593" spans="1:10" ht="14.25" customHeight="1" x14ac:dyDescent="0.35">
      <c r="A1593" s="2" t="s">
        <v>3216</v>
      </c>
      <c r="B1593" s="2" t="s">
        <v>3217</v>
      </c>
      <c r="C1593" s="2">
        <v>20</v>
      </c>
      <c r="D1593" s="2" t="s">
        <v>39</v>
      </c>
      <c r="E1593" s="2" t="s">
        <v>13</v>
      </c>
      <c r="F1593" s="2" t="s">
        <v>49</v>
      </c>
      <c r="G1593" s="2" t="s">
        <v>36</v>
      </c>
      <c r="H1593" s="2">
        <v>1487.44</v>
      </c>
      <c r="I1593" s="3">
        <v>45265</v>
      </c>
      <c r="J1593" s="2" t="s">
        <v>16</v>
      </c>
    </row>
    <row r="1594" spans="1:10" ht="14.25" customHeight="1" x14ac:dyDescent="0.35">
      <c r="A1594" s="2" t="s">
        <v>3218</v>
      </c>
      <c r="B1594" s="2" t="s">
        <v>3219</v>
      </c>
      <c r="C1594" s="2">
        <v>49</v>
      </c>
      <c r="D1594" s="2" t="s">
        <v>12</v>
      </c>
      <c r="E1594" s="2" t="s">
        <v>29</v>
      </c>
      <c r="F1594" s="2" t="s">
        <v>25</v>
      </c>
      <c r="G1594" s="2" t="s">
        <v>15</v>
      </c>
      <c r="H1594" s="2">
        <v>24721.14</v>
      </c>
      <c r="I1594" s="3">
        <v>45641</v>
      </c>
      <c r="J1594" s="2" t="s">
        <v>21</v>
      </c>
    </row>
    <row r="1595" spans="1:10" ht="14.25" customHeight="1" x14ac:dyDescent="0.35">
      <c r="A1595" s="2" t="s">
        <v>3220</v>
      </c>
      <c r="B1595" s="2" t="s">
        <v>3221</v>
      </c>
      <c r="C1595" s="2">
        <v>52</v>
      </c>
      <c r="D1595" s="2" t="s">
        <v>12</v>
      </c>
      <c r="E1595" s="2" t="s">
        <v>42</v>
      </c>
      <c r="F1595" s="2" t="s">
        <v>49</v>
      </c>
      <c r="G1595" s="2" t="s">
        <v>26</v>
      </c>
      <c r="H1595" s="2">
        <v>6376.5</v>
      </c>
      <c r="I1595" s="3">
        <v>44930</v>
      </c>
      <c r="J1595" s="2" t="s">
        <v>16</v>
      </c>
    </row>
    <row r="1596" spans="1:10" ht="14.25" customHeight="1" x14ac:dyDescent="0.35">
      <c r="A1596" s="2" t="s">
        <v>3222</v>
      </c>
      <c r="B1596" s="2" t="s">
        <v>3223</v>
      </c>
      <c r="C1596" s="2">
        <v>55</v>
      </c>
      <c r="D1596" s="2" t="s">
        <v>39</v>
      </c>
      <c r="E1596" s="2" t="s">
        <v>29</v>
      </c>
      <c r="F1596" s="2" t="s">
        <v>35</v>
      </c>
      <c r="G1596" s="2" t="s">
        <v>30</v>
      </c>
      <c r="H1596" s="2">
        <v>1544.58</v>
      </c>
      <c r="I1596" s="3">
        <v>44949</v>
      </c>
      <c r="J1596" s="2" t="s">
        <v>16</v>
      </c>
    </row>
    <row r="1597" spans="1:10" ht="14.25" customHeight="1" x14ac:dyDescent="0.35">
      <c r="A1597" s="2" t="s">
        <v>3224</v>
      </c>
      <c r="B1597" s="2" t="s">
        <v>3225</v>
      </c>
      <c r="C1597" s="2">
        <v>30</v>
      </c>
      <c r="D1597" s="2" t="s">
        <v>12</v>
      </c>
      <c r="E1597" s="2" t="s">
        <v>93</v>
      </c>
      <c r="F1597" s="2" t="s">
        <v>55</v>
      </c>
      <c r="G1597" s="2" t="s">
        <v>26</v>
      </c>
      <c r="H1597" s="2">
        <v>12434.5</v>
      </c>
      <c r="I1597" s="3">
        <v>45123</v>
      </c>
      <c r="J1597" s="2" t="s">
        <v>21</v>
      </c>
    </row>
    <row r="1598" spans="1:10" ht="14.25" customHeight="1" x14ac:dyDescent="0.35">
      <c r="A1598" s="2" t="s">
        <v>3226</v>
      </c>
      <c r="B1598" s="2" t="s">
        <v>3227</v>
      </c>
      <c r="C1598" s="2">
        <v>64</v>
      </c>
      <c r="D1598" s="2" t="s">
        <v>39</v>
      </c>
      <c r="E1598" s="2" t="s">
        <v>24</v>
      </c>
      <c r="F1598" s="2" t="s">
        <v>25</v>
      </c>
      <c r="G1598" s="2" t="s">
        <v>15</v>
      </c>
      <c r="H1598" s="2">
        <v>10888.73</v>
      </c>
      <c r="I1598" s="3">
        <v>45424</v>
      </c>
      <c r="J1598" s="2" t="s">
        <v>16</v>
      </c>
    </row>
    <row r="1599" spans="1:10" ht="14.25" customHeight="1" x14ac:dyDescent="0.35">
      <c r="A1599" s="2" t="s">
        <v>3228</v>
      </c>
      <c r="B1599" s="2" t="s">
        <v>3229</v>
      </c>
      <c r="C1599" s="2">
        <v>42</v>
      </c>
      <c r="D1599" s="2" t="s">
        <v>12</v>
      </c>
      <c r="E1599" s="2" t="s">
        <v>42</v>
      </c>
      <c r="F1599" s="2" t="s">
        <v>55</v>
      </c>
      <c r="G1599" s="2" t="s">
        <v>36</v>
      </c>
      <c r="H1599" s="2">
        <v>32932.11</v>
      </c>
      <c r="I1599" s="3">
        <v>45199</v>
      </c>
      <c r="J1599" s="2" t="s">
        <v>16</v>
      </c>
    </row>
    <row r="1600" spans="1:10" ht="14.25" customHeight="1" x14ac:dyDescent="0.35">
      <c r="A1600" s="2" t="s">
        <v>3230</v>
      </c>
      <c r="B1600" s="2" t="s">
        <v>3231</v>
      </c>
      <c r="C1600" s="2">
        <v>26</v>
      </c>
      <c r="D1600" s="2" t="s">
        <v>12</v>
      </c>
      <c r="E1600" s="2" t="s">
        <v>24</v>
      </c>
      <c r="F1600" s="2" t="s">
        <v>49</v>
      </c>
      <c r="G1600" s="2" t="s">
        <v>36</v>
      </c>
      <c r="H1600" s="2">
        <v>5825.3</v>
      </c>
      <c r="I1600" s="3">
        <v>45377</v>
      </c>
      <c r="J1600" s="2" t="s">
        <v>16</v>
      </c>
    </row>
    <row r="1601" spans="1:10" ht="14.25" customHeight="1" x14ac:dyDescent="0.35">
      <c r="A1601" s="2" t="s">
        <v>3232</v>
      </c>
      <c r="B1601" s="2" t="s">
        <v>3233</v>
      </c>
      <c r="C1601" s="2">
        <v>21</v>
      </c>
      <c r="D1601" s="2" t="s">
        <v>39</v>
      </c>
      <c r="E1601" s="2" t="s">
        <v>74</v>
      </c>
      <c r="F1601" s="2" t="s">
        <v>55</v>
      </c>
      <c r="G1601" s="2" t="s">
        <v>26</v>
      </c>
      <c r="H1601" s="2">
        <v>3116.96</v>
      </c>
      <c r="I1601" s="3">
        <v>45033</v>
      </c>
      <c r="J1601" s="2" t="s">
        <v>21</v>
      </c>
    </row>
    <row r="1602" spans="1:10" ht="14.25" customHeight="1" x14ac:dyDescent="0.35">
      <c r="A1602" s="2" t="s">
        <v>3234</v>
      </c>
      <c r="B1602" s="2" t="s">
        <v>3235</v>
      </c>
      <c r="C1602" s="2">
        <v>31</v>
      </c>
      <c r="D1602" s="2" t="s">
        <v>12</v>
      </c>
      <c r="E1602" s="2" t="s">
        <v>52</v>
      </c>
      <c r="F1602" s="2" t="s">
        <v>49</v>
      </c>
      <c r="G1602" s="2" t="s">
        <v>20</v>
      </c>
      <c r="H1602" s="2">
        <v>618.69000000000005</v>
      </c>
      <c r="I1602" s="3">
        <v>45304</v>
      </c>
      <c r="J1602" s="2" t="s">
        <v>16</v>
      </c>
    </row>
    <row r="1603" spans="1:10" ht="14.25" customHeight="1" x14ac:dyDescent="0.35">
      <c r="A1603" s="2" t="s">
        <v>3236</v>
      </c>
      <c r="B1603" s="2" t="s">
        <v>3237</v>
      </c>
      <c r="C1603" s="2">
        <v>54</v>
      </c>
      <c r="D1603" s="2" t="s">
        <v>12</v>
      </c>
      <c r="E1603" s="2" t="s">
        <v>74</v>
      </c>
      <c r="F1603" s="2" t="s">
        <v>49</v>
      </c>
      <c r="G1603" s="2" t="s">
        <v>26</v>
      </c>
      <c r="H1603" s="2">
        <v>13209.62</v>
      </c>
      <c r="I1603" s="3">
        <v>45126</v>
      </c>
      <c r="J1603" s="2" t="s">
        <v>16</v>
      </c>
    </row>
    <row r="1604" spans="1:10" ht="14.25" customHeight="1" x14ac:dyDescent="0.35">
      <c r="A1604" s="2" t="s">
        <v>3238</v>
      </c>
      <c r="B1604" s="2" t="s">
        <v>3239</v>
      </c>
      <c r="C1604" s="2">
        <v>51</v>
      </c>
      <c r="D1604" s="2" t="s">
        <v>12</v>
      </c>
      <c r="E1604" s="2" t="s">
        <v>93</v>
      </c>
      <c r="F1604" s="2" t="s">
        <v>55</v>
      </c>
      <c r="G1604" s="2" t="s">
        <v>20</v>
      </c>
      <c r="H1604" s="2">
        <v>9604.4599999999991</v>
      </c>
      <c r="I1604" s="3">
        <v>45653</v>
      </c>
      <c r="J1604" s="2" t="s">
        <v>16</v>
      </c>
    </row>
    <row r="1605" spans="1:10" ht="14.25" customHeight="1" x14ac:dyDescent="0.35">
      <c r="A1605" s="2" t="s">
        <v>3240</v>
      </c>
      <c r="B1605" s="2" t="s">
        <v>3241</v>
      </c>
      <c r="C1605" s="2">
        <v>28</v>
      </c>
      <c r="D1605" s="2" t="s">
        <v>39</v>
      </c>
      <c r="E1605" s="2" t="s">
        <v>52</v>
      </c>
      <c r="F1605" s="2" t="s">
        <v>49</v>
      </c>
      <c r="G1605" s="2" t="s">
        <v>26</v>
      </c>
      <c r="H1605" s="2">
        <v>35976.080000000002</v>
      </c>
      <c r="I1605" s="3">
        <v>44928</v>
      </c>
      <c r="J1605" s="2" t="s">
        <v>16</v>
      </c>
    </row>
    <row r="1606" spans="1:10" ht="14.25" customHeight="1" x14ac:dyDescent="0.35">
      <c r="A1606" s="2" t="s">
        <v>3242</v>
      </c>
      <c r="B1606" s="2" t="s">
        <v>3243</v>
      </c>
      <c r="C1606" s="2">
        <v>58</v>
      </c>
      <c r="D1606" s="2" t="s">
        <v>39</v>
      </c>
      <c r="E1606" s="2" t="s">
        <v>74</v>
      </c>
      <c r="F1606" s="2" t="s">
        <v>35</v>
      </c>
      <c r="G1606" s="2" t="s">
        <v>20</v>
      </c>
      <c r="H1606" s="2">
        <v>12453.68</v>
      </c>
      <c r="I1606" s="3">
        <v>45047</v>
      </c>
      <c r="J1606" s="2" t="s">
        <v>16</v>
      </c>
    </row>
    <row r="1607" spans="1:10" ht="14.25" customHeight="1" x14ac:dyDescent="0.35">
      <c r="A1607" s="2" t="s">
        <v>3244</v>
      </c>
      <c r="B1607" s="2" t="s">
        <v>3245</v>
      </c>
      <c r="C1607" s="2">
        <v>20</v>
      </c>
      <c r="D1607" s="2" t="s">
        <v>12</v>
      </c>
      <c r="E1607" s="2" t="s">
        <v>52</v>
      </c>
      <c r="F1607" s="2" t="s">
        <v>14</v>
      </c>
      <c r="G1607" s="2" t="s">
        <v>20</v>
      </c>
      <c r="H1607" s="2">
        <v>27054.76</v>
      </c>
      <c r="I1607" s="3">
        <v>45541</v>
      </c>
      <c r="J1607" s="2" t="s">
        <v>16</v>
      </c>
    </row>
    <row r="1608" spans="1:10" ht="14.25" customHeight="1" x14ac:dyDescent="0.35">
      <c r="A1608" s="2" t="s">
        <v>3246</v>
      </c>
      <c r="B1608" s="2" t="s">
        <v>3247</v>
      </c>
      <c r="C1608" s="2">
        <v>45</v>
      </c>
      <c r="D1608" s="2" t="s">
        <v>12</v>
      </c>
      <c r="E1608" s="2" t="s">
        <v>64</v>
      </c>
      <c r="F1608" s="2" t="s">
        <v>55</v>
      </c>
      <c r="G1608" s="2" t="s">
        <v>20</v>
      </c>
      <c r="H1608" s="2">
        <v>47770.02</v>
      </c>
      <c r="I1608" s="3">
        <v>45075</v>
      </c>
      <c r="J1608" s="2" t="s">
        <v>16</v>
      </c>
    </row>
    <row r="1609" spans="1:10" ht="14.25" customHeight="1" x14ac:dyDescent="0.35">
      <c r="A1609" s="2" t="s">
        <v>3248</v>
      </c>
      <c r="B1609" s="2" t="s">
        <v>3249</v>
      </c>
      <c r="C1609" s="2">
        <v>46</v>
      </c>
      <c r="D1609" s="2" t="s">
        <v>12</v>
      </c>
      <c r="E1609" s="2" t="s">
        <v>29</v>
      </c>
      <c r="F1609" s="2" t="s">
        <v>14</v>
      </c>
      <c r="G1609" s="2" t="s">
        <v>20</v>
      </c>
      <c r="H1609" s="2">
        <v>5593.7</v>
      </c>
      <c r="I1609" s="3">
        <v>45078</v>
      </c>
      <c r="J1609" s="2" t="s">
        <v>16</v>
      </c>
    </row>
    <row r="1610" spans="1:10" ht="14.25" customHeight="1" x14ac:dyDescent="0.35">
      <c r="A1610" s="2" t="s">
        <v>3250</v>
      </c>
      <c r="B1610" s="2" t="s">
        <v>3251</v>
      </c>
      <c r="C1610" s="2">
        <v>26</v>
      </c>
      <c r="D1610" s="2" t="s">
        <v>39</v>
      </c>
      <c r="E1610" s="2" t="s">
        <v>42</v>
      </c>
      <c r="F1610" s="2" t="s">
        <v>55</v>
      </c>
      <c r="G1610" s="2" t="s">
        <v>30</v>
      </c>
      <c r="H1610" s="2">
        <v>1628.66</v>
      </c>
      <c r="I1610" s="3">
        <v>45491</v>
      </c>
      <c r="J1610" s="2" t="s">
        <v>16</v>
      </c>
    </row>
    <row r="1611" spans="1:10" ht="14.25" customHeight="1" x14ac:dyDescent="0.35">
      <c r="A1611" s="2" t="s">
        <v>3252</v>
      </c>
      <c r="B1611" s="2" t="s">
        <v>3253</v>
      </c>
      <c r="C1611" s="2">
        <v>20</v>
      </c>
      <c r="D1611" s="2" t="s">
        <v>39</v>
      </c>
      <c r="E1611" s="2" t="s">
        <v>52</v>
      </c>
      <c r="F1611" s="2" t="s">
        <v>49</v>
      </c>
      <c r="G1611" s="2" t="s">
        <v>20</v>
      </c>
      <c r="H1611" s="2">
        <v>2179.6999999999998</v>
      </c>
      <c r="I1611" s="3">
        <v>45604</v>
      </c>
      <c r="J1611" s="2" t="s">
        <v>16</v>
      </c>
    </row>
    <row r="1612" spans="1:10" ht="14.25" customHeight="1" x14ac:dyDescent="0.35">
      <c r="A1612" s="2" t="s">
        <v>3254</v>
      </c>
      <c r="B1612" s="2" t="s">
        <v>3255</v>
      </c>
      <c r="C1612" s="2">
        <v>42</v>
      </c>
      <c r="D1612" s="2" t="s">
        <v>12</v>
      </c>
      <c r="E1612" s="2" t="s">
        <v>64</v>
      </c>
      <c r="F1612" s="2" t="s">
        <v>49</v>
      </c>
      <c r="G1612" s="2" t="s">
        <v>20</v>
      </c>
      <c r="H1612" s="2">
        <v>3832.76</v>
      </c>
      <c r="I1612" s="3">
        <v>45232</v>
      </c>
      <c r="J1612" s="2" t="s">
        <v>16</v>
      </c>
    </row>
    <row r="1613" spans="1:10" ht="14.25" customHeight="1" x14ac:dyDescent="0.35">
      <c r="A1613" s="2" t="s">
        <v>3256</v>
      </c>
      <c r="B1613" s="2" t="s">
        <v>3257</v>
      </c>
      <c r="C1613" s="2">
        <v>51</v>
      </c>
      <c r="D1613" s="2" t="s">
        <v>39</v>
      </c>
      <c r="E1613" s="2" t="s">
        <v>29</v>
      </c>
      <c r="F1613" s="2" t="s">
        <v>25</v>
      </c>
      <c r="G1613" s="2" t="s">
        <v>36</v>
      </c>
      <c r="H1613" s="2">
        <v>7110.99</v>
      </c>
      <c r="I1613" s="3">
        <v>45605</v>
      </c>
      <c r="J1613" s="2" t="s">
        <v>16</v>
      </c>
    </row>
    <row r="1614" spans="1:10" ht="14.25" customHeight="1" x14ac:dyDescent="0.35">
      <c r="A1614" s="2" t="s">
        <v>3258</v>
      </c>
      <c r="B1614" s="2" t="s">
        <v>3259</v>
      </c>
      <c r="C1614" s="2">
        <v>29</v>
      </c>
      <c r="D1614" s="2" t="s">
        <v>39</v>
      </c>
      <c r="E1614" s="2" t="s">
        <v>29</v>
      </c>
      <c r="F1614" s="2" t="s">
        <v>35</v>
      </c>
      <c r="G1614" s="2" t="s">
        <v>30</v>
      </c>
      <c r="H1614" s="2">
        <v>1305.8699999999999</v>
      </c>
      <c r="I1614" s="3">
        <v>45401</v>
      </c>
      <c r="J1614" s="2" t="s">
        <v>16</v>
      </c>
    </row>
    <row r="1615" spans="1:10" ht="14.25" customHeight="1" x14ac:dyDescent="0.35">
      <c r="A1615" s="2" t="s">
        <v>3260</v>
      </c>
      <c r="B1615" s="2" t="s">
        <v>3261</v>
      </c>
      <c r="C1615" s="2">
        <v>59</v>
      </c>
      <c r="D1615" s="2" t="s">
        <v>39</v>
      </c>
      <c r="E1615" s="2" t="s">
        <v>13</v>
      </c>
      <c r="F1615" s="2" t="s">
        <v>25</v>
      </c>
      <c r="G1615" s="2" t="s">
        <v>20</v>
      </c>
      <c r="H1615" s="2">
        <v>3591.32</v>
      </c>
      <c r="I1615" s="3">
        <v>45290</v>
      </c>
      <c r="J1615" s="2" t="s">
        <v>16</v>
      </c>
    </row>
    <row r="1616" spans="1:10" ht="14.25" customHeight="1" x14ac:dyDescent="0.35">
      <c r="A1616" s="2" t="s">
        <v>3262</v>
      </c>
      <c r="B1616" s="2" t="s">
        <v>3263</v>
      </c>
      <c r="C1616" s="2">
        <v>26</v>
      </c>
      <c r="D1616" s="2" t="s">
        <v>39</v>
      </c>
      <c r="E1616" s="2" t="s">
        <v>24</v>
      </c>
      <c r="F1616" s="2" t="s">
        <v>14</v>
      </c>
      <c r="G1616" s="2" t="s">
        <v>15</v>
      </c>
      <c r="H1616" s="2">
        <v>3678.71</v>
      </c>
      <c r="I1616" s="3">
        <v>44997</v>
      </c>
      <c r="J1616" s="2" t="s">
        <v>16</v>
      </c>
    </row>
    <row r="1617" spans="1:10" ht="14.25" customHeight="1" x14ac:dyDescent="0.35">
      <c r="A1617" s="2" t="s">
        <v>3264</v>
      </c>
      <c r="B1617" s="2" t="s">
        <v>3265</v>
      </c>
      <c r="C1617" s="2">
        <v>32</v>
      </c>
      <c r="D1617" s="2" t="s">
        <v>12</v>
      </c>
      <c r="E1617" s="2" t="s">
        <v>74</v>
      </c>
      <c r="F1617" s="2" t="s">
        <v>49</v>
      </c>
      <c r="G1617" s="2" t="s">
        <v>30</v>
      </c>
      <c r="H1617" s="2">
        <v>40.94</v>
      </c>
      <c r="I1617" s="3">
        <v>45566</v>
      </c>
      <c r="J1617" s="2" t="s">
        <v>16</v>
      </c>
    </row>
    <row r="1618" spans="1:10" ht="14.25" customHeight="1" x14ac:dyDescent="0.35">
      <c r="A1618" s="2" t="s">
        <v>3266</v>
      </c>
      <c r="B1618" s="2" t="s">
        <v>3267</v>
      </c>
      <c r="C1618" s="2">
        <v>57</v>
      </c>
      <c r="D1618" s="2" t="s">
        <v>39</v>
      </c>
      <c r="E1618" s="2" t="s">
        <v>13</v>
      </c>
      <c r="F1618" s="2" t="s">
        <v>25</v>
      </c>
      <c r="G1618" s="2" t="s">
        <v>36</v>
      </c>
      <c r="H1618" s="2">
        <v>4372.17</v>
      </c>
      <c r="I1618" s="3">
        <v>44959</v>
      </c>
      <c r="J1618" s="2" t="s">
        <v>16</v>
      </c>
    </row>
    <row r="1619" spans="1:10" ht="14.25" customHeight="1" x14ac:dyDescent="0.35">
      <c r="A1619" s="2" t="s">
        <v>3268</v>
      </c>
      <c r="B1619" s="2" t="s">
        <v>3269</v>
      </c>
      <c r="C1619" s="2">
        <v>42</v>
      </c>
      <c r="D1619" s="2" t="s">
        <v>39</v>
      </c>
      <c r="E1619" s="2" t="s">
        <v>24</v>
      </c>
      <c r="F1619" s="2" t="s">
        <v>49</v>
      </c>
      <c r="G1619" s="2" t="s">
        <v>26</v>
      </c>
      <c r="H1619" s="2">
        <v>1234.7</v>
      </c>
      <c r="I1619" s="3">
        <v>45083</v>
      </c>
      <c r="J1619" s="2" t="s">
        <v>16</v>
      </c>
    </row>
    <row r="1620" spans="1:10" ht="14.25" customHeight="1" x14ac:dyDescent="0.35">
      <c r="A1620" s="2" t="s">
        <v>3270</v>
      </c>
      <c r="B1620" s="2" t="s">
        <v>3271</v>
      </c>
      <c r="C1620" s="2">
        <v>22</v>
      </c>
      <c r="D1620" s="2" t="s">
        <v>12</v>
      </c>
      <c r="E1620" s="2" t="s">
        <v>24</v>
      </c>
      <c r="F1620" s="2" t="s">
        <v>55</v>
      </c>
      <c r="G1620" s="2" t="s">
        <v>36</v>
      </c>
      <c r="H1620" s="2">
        <v>5616.13</v>
      </c>
      <c r="I1620" s="3">
        <v>45256</v>
      </c>
      <c r="J1620" s="2" t="s">
        <v>16</v>
      </c>
    </row>
    <row r="1621" spans="1:10" ht="14.25" customHeight="1" x14ac:dyDescent="0.35">
      <c r="A1621" s="2" t="s">
        <v>3272</v>
      </c>
      <c r="B1621" s="2" t="s">
        <v>3273</v>
      </c>
      <c r="C1621" s="2">
        <v>28</v>
      </c>
      <c r="D1621" s="2" t="s">
        <v>12</v>
      </c>
      <c r="E1621" s="2" t="s">
        <v>93</v>
      </c>
      <c r="F1621" s="2" t="s">
        <v>25</v>
      </c>
      <c r="G1621" s="2" t="s">
        <v>36</v>
      </c>
      <c r="H1621" s="2">
        <v>2188.2399999999998</v>
      </c>
      <c r="I1621" s="3">
        <v>45642</v>
      </c>
      <c r="J1621" s="2" t="s">
        <v>16</v>
      </c>
    </row>
    <row r="1622" spans="1:10" ht="14.25" customHeight="1" x14ac:dyDescent="0.35">
      <c r="A1622" s="2" t="s">
        <v>3274</v>
      </c>
      <c r="B1622" s="2" t="s">
        <v>3275</v>
      </c>
      <c r="C1622" s="2">
        <v>51</v>
      </c>
      <c r="D1622" s="2" t="s">
        <v>39</v>
      </c>
      <c r="E1622" s="2" t="s">
        <v>64</v>
      </c>
      <c r="F1622" s="2" t="s">
        <v>14</v>
      </c>
      <c r="G1622" s="2" t="s">
        <v>30</v>
      </c>
      <c r="H1622" s="2">
        <v>17266.14</v>
      </c>
      <c r="I1622" s="3">
        <v>45633</v>
      </c>
      <c r="J1622" s="2" t="s">
        <v>16</v>
      </c>
    </row>
    <row r="1623" spans="1:10" ht="14.25" customHeight="1" x14ac:dyDescent="0.35">
      <c r="A1623" s="2" t="s">
        <v>3276</v>
      </c>
      <c r="B1623" s="2" t="s">
        <v>3277</v>
      </c>
      <c r="C1623" s="2">
        <v>41</v>
      </c>
      <c r="D1623" s="2" t="s">
        <v>39</v>
      </c>
      <c r="E1623" s="2" t="s">
        <v>13</v>
      </c>
      <c r="F1623" s="2" t="s">
        <v>25</v>
      </c>
      <c r="G1623" s="2" t="s">
        <v>30</v>
      </c>
      <c r="H1623" s="2">
        <v>839.53</v>
      </c>
      <c r="I1623" s="3">
        <v>45313</v>
      </c>
      <c r="J1623" s="2" t="s">
        <v>16</v>
      </c>
    </row>
    <row r="1624" spans="1:10" ht="14.25" customHeight="1" x14ac:dyDescent="0.35">
      <c r="A1624" s="2" t="s">
        <v>3278</v>
      </c>
      <c r="B1624" s="2" t="s">
        <v>3279</v>
      </c>
      <c r="C1624" s="2">
        <v>32</v>
      </c>
      <c r="D1624" s="2" t="s">
        <v>12</v>
      </c>
      <c r="E1624" s="2" t="s">
        <v>13</v>
      </c>
      <c r="F1624" s="2" t="s">
        <v>49</v>
      </c>
      <c r="G1624" s="2" t="s">
        <v>15</v>
      </c>
      <c r="H1624" s="2">
        <v>20073.849999999999</v>
      </c>
      <c r="I1624" s="3">
        <v>45547</v>
      </c>
      <c r="J1624" s="2" t="s">
        <v>16</v>
      </c>
    </row>
    <row r="1625" spans="1:10" ht="14.25" customHeight="1" x14ac:dyDescent="0.35">
      <c r="A1625" s="2" t="s">
        <v>3280</v>
      </c>
      <c r="B1625" s="2" t="s">
        <v>3281</v>
      </c>
      <c r="C1625" s="2">
        <v>55</v>
      </c>
      <c r="D1625" s="2" t="s">
        <v>12</v>
      </c>
      <c r="E1625" s="2" t="s">
        <v>24</v>
      </c>
      <c r="F1625" s="2" t="s">
        <v>19</v>
      </c>
      <c r="G1625" s="2" t="s">
        <v>15</v>
      </c>
      <c r="H1625" s="2">
        <v>8687.5499999999993</v>
      </c>
      <c r="I1625" s="3">
        <v>45085</v>
      </c>
      <c r="J1625" s="2" t="s">
        <v>16</v>
      </c>
    </row>
    <row r="1626" spans="1:10" ht="14.25" customHeight="1" x14ac:dyDescent="0.35">
      <c r="A1626" s="2" t="s">
        <v>3282</v>
      </c>
      <c r="B1626" s="2" t="s">
        <v>3283</v>
      </c>
      <c r="C1626" s="2">
        <v>25</v>
      </c>
      <c r="D1626" s="2" t="s">
        <v>12</v>
      </c>
      <c r="E1626" s="2" t="s">
        <v>29</v>
      </c>
      <c r="F1626" s="2" t="s">
        <v>19</v>
      </c>
      <c r="G1626" s="2" t="s">
        <v>30</v>
      </c>
      <c r="H1626" s="2">
        <v>6136.72</v>
      </c>
      <c r="I1626" s="3">
        <v>45465</v>
      </c>
      <c r="J1626" s="2" t="s">
        <v>16</v>
      </c>
    </row>
    <row r="1627" spans="1:10" ht="14.25" customHeight="1" x14ac:dyDescent="0.35">
      <c r="A1627" s="2" t="s">
        <v>3284</v>
      </c>
      <c r="B1627" s="2" t="s">
        <v>3285</v>
      </c>
      <c r="C1627" s="2">
        <v>22</v>
      </c>
      <c r="D1627" s="2" t="s">
        <v>39</v>
      </c>
      <c r="E1627" s="2" t="s">
        <v>64</v>
      </c>
      <c r="F1627" s="2" t="s">
        <v>35</v>
      </c>
      <c r="G1627" s="2" t="s">
        <v>30</v>
      </c>
      <c r="H1627" s="2">
        <v>7979.35</v>
      </c>
      <c r="I1627" s="3">
        <v>45153</v>
      </c>
      <c r="J1627" s="2" t="s">
        <v>16</v>
      </c>
    </row>
    <row r="1628" spans="1:10" ht="14.25" customHeight="1" x14ac:dyDescent="0.35">
      <c r="A1628" s="2" t="s">
        <v>3286</v>
      </c>
      <c r="B1628" s="2" t="s">
        <v>3287</v>
      </c>
      <c r="C1628" s="2">
        <v>43</v>
      </c>
      <c r="D1628" s="2" t="s">
        <v>39</v>
      </c>
      <c r="E1628" s="2" t="s">
        <v>29</v>
      </c>
      <c r="F1628" s="2" t="s">
        <v>49</v>
      </c>
      <c r="G1628" s="2" t="s">
        <v>30</v>
      </c>
      <c r="H1628" s="2">
        <v>4717.8</v>
      </c>
      <c r="I1628" s="3">
        <v>45178</v>
      </c>
      <c r="J1628" s="2" t="s">
        <v>16</v>
      </c>
    </row>
    <row r="1629" spans="1:10" ht="14.25" customHeight="1" x14ac:dyDescent="0.35">
      <c r="A1629" s="2" t="s">
        <v>3288</v>
      </c>
      <c r="B1629" s="2" t="s">
        <v>3289</v>
      </c>
      <c r="C1629" s="2">
        <v>35</v>
      </c>
      <c r="D1629" s="2" t="s">
        <v>12</v>
      </c>
      <c r="E1629" s="2" t="s">
        <v>42</v>
      </c>
      <c r="F1629" s="2" t="s">
        <v>55</v>
      </c>
      <c r="G1629" s="2" t="s">
        <v>26</v>
      </c>
      <c r="H1629" s="2">
        <v>1365.21</v>
      </c>
      <c r="I1629" s="3">
        <v>45293</v>
      </c>
      <c r="J1629" s="2" t="s">
        <v>16</v>
      </c>
    </row>
    <row r="1630" spans="1:10" ht="14.25" customHeight="1" x14ac:dyDescent="0.35">
      <c r="A1630" s="2" t="s">
        <v>3290</v>
      </c>
      <c r="B1630" s="2" t="s">
        <v>3291</v>
      </c>
      <c r="C1630" s="2">
        <v>23</v>
      </c>
      <c r="D1630" s="2" t="s">
        <v>39</v>
      </c>
      <c r="E1630" s="2" t="s">
        <v>52</v>
      </c>
      <c r="F1630" s="2" t="s">
        <v>25</v>
      </c>
      <c r="G1630" s="2" t="s">
        <v>36</v>
      </c>
      <c r="H1630" s="2">
        <v>14519.21</v>
      </c>
      <c r="I1630" s="3">
        <v>45188</v>
      </c>
      <c r="J1630" s="2" t="s">
        <v>16</v>
      </c>
    </row>
    <row r="1631" spans="1:10" ht="14.25" customHeight="1" x14ac:dyDescent="0.35">
      <c r="A1631" s="2" t="s">
        <v>3292</v>
      </c>
      <c r="B1631" s="2" t="s">
        <v>3293</v>
      </c>
      <c r="C1631" s="2">
        <v>54</v>
      </c>
      <c r="D1631" s="2" t="s">
        <v>12</v>
      </c>
      <c r="E1631" s="2" t="s">
        <v>93</v>
      </c>
      <c r="F1631" s="2" t="s">
        <v>19</v>
      </c>
      <c r="G1631" s="2" t="s">
        <v>15</v>
      </c>
      <c r="H1631" s="2">
        <v>26298.62</v>
      </c>
      <c r="I1631" s="3">
        <v>45572</v>
      </c>
      <c r="J1631" s="2" t="s">
        <v>21</v>
      </c>
    </row>
    <row r="1632" spans="1:10" ht="14.25" customHeight="1" x14ac:dyDescent="0.35">
      <c r="A1632" s="2" t="s">
        <v>3294</v>
      </c>
      <c r="B1632" s="2" t="s">
        <v>3295</v>
      </c>
      <c r="C1632" s="2">
        <v>30</v>
      </c>
      <c r="D1632" s="2" t="s">
        <v>39</v>
      </c>
      <c r="E1632" s="2" t="s">
        <v>93</v>
      </c>
      <c r="F1632" s="2" t="s">
        <v>55</v>
      </c>
      <c r="G1632" s="2" t="s">
        <v>15</v>
      </c>
      <c r="H1632" s="2">
        <v>29970.86</v>
      </c>
      <c r="I1632" s="3">
        <v>45464</v>
      </c>
      <c r="J1632" s="2" t="s">
        <v>16</v>
      </c>
    </row>
    <row r="1633" spans="1:10" ht="14.25" customHeight="1" x14ac:dyDescent="0.35">
      <c r="A1633" s="2" t="s">
        <v>3296</v>
      </c>
      <c r="B1633" s="2" t="s">
        <v>3297</v>
      </c>
      <c r="C1633" s="2">
        <v>45</v>
      </c>
      <c r="D1633" s="2" t="s">
        <v>12</v>
      </c>
      <c r="E1633" s="2" t="s">
        <v>74</v>
      </c>
      <c r="F1633" s="2" t="s">
        <v>49</v>
      </c>
      <c r="G1633" s="2" t="s">
        <v>20</v>
      </c>
      <c r="H1633" s="2">
        <v>11108.21</v>
      </c>
      <c r="I1633" s="3">
        <v>44969</v>
      </c>
      <c r="J1633" s="2" t="s">
        <v>16</v>
      </c>
    </row>
    <row r="1634" spans="1:10" ht="14.25" customHeight="1" x14ac:dyDescent="0.35">
      <c r="A1634" s="2" t="s">
        <v>3298</v>
      </c>
      <c r="B1634" s="2" t="s">
        <v>3299</v>
      </c>
      <c r="C1634" s="2">
        <v>22</v>
      </c>
      <c r="D1634" s="2" t="s">
        <v>12</v>
      </c>
      <c r="E1634" s="2" t="s">
        <v>29</v>
      </c>
      <c r="F1634" s="2" t="s">
        <v>55</v>
      </c>
      <c r="G1634" s="2" t="s">
        <v>26</v>
      </c>
      <c r="H1634" s="2">
        <v>5282.22</v>
      </c>
      <c r="I1634" s="3">
        <v>45457</v>
      </c>
      <c r="J1634" s="2" t="s">
        <v>16</v>
      </c>
    </row>
    <row r="1635" spans="1:10" ht="14.25" customHeight="1" x14ac:dyDescent="0.35">
      <c r="A1635" s="2" t="s">
        <v>3300</v>
      </c>
      <c r="B1635" s="2" t="s">
        <v>3301</v>
      </c>
      <c r="C1635" s="2">
        <v>30</v>
      </c>
      <c r="D1635" s="2" t="s">
        <v>39</v>
      </c>
      <c r="E1635" s="2" t="s">
        <v>52</v>
      </c>
      <c r="F1635" s="2" t="s">
        <v>49</v>
      </c>
      <c r="G1635" s="2" t="s">
        <v>30</v>
      </c>
      <c r="H1635" s="2">
        <v>6507.78</v>
      </c>
      <c r="I1635" s="3">
        <v>44942</v>
      </c>
      <c r="J1635" s="2" t="s">
        <v>16</v>
      </c>
    </row>
    <row r="1636" spans="1:10" ht="14.25" customHeight="1" x14ac:dyDescent="0.35">
      <c r="A1636" s="2" t="s">
        <v>3302</v>
      </c>
      <c r="B1636" s="2" t="s">
        <v>3303</v>
      </c>
      <c r="C1636" s="2">
        <v>34</v>
      </c>
      <c r="D1636" s="2" t="s">
        <v>39</v>
      </c>
      <c r="E1636" s="2" t="s">
        <v>24</v>
      </c>
      <c r="F1636" s="2" t="s">
        <v>35</v>
      </c>
      <c r="G1636" s="2" t="s">
        <v>30</v>
      </c>
      <c r="H1636" s="2">
        <v>10699.25</v>
      </c>
      <c r="I1636" s="3">
        <v>45031</v>
      </c>
      <c r="J1636" s="2" t="s">
        <v>21</v>
      </c>
    </row>
    <row r="1637" spans="1:10" ht="14.25" customHeight="1" x14ac:dyDescent="0.35">
      <c r="A1637" s="2" t="s">
        <v>3304</v>
      </c>
      <c r="B1637" s="2" t="s">
        <v>3305</v>
      </c>
      <c r="C1637" s="2">
        <v>57</v>
      </c>
      <c r="D1637" s="2" t="s">
        <v>39</v>
      </c>
      <c r="E1637" s="2" t="s">
        <v>74</v>
      </c>
      <c r="F1637" s="2" t="s">
        <v>25</v>
      </c>
      <c r="G1637" s="2" t="s">
        <v>26</v>
      </c>
      <c r="H1637" s="2">
        <v>17320.150000000001</v>
      </c>
      <c r="I1637" s="3">
        <v>45129</v>
      </c>
      <c r="J1637" s="2" t="s">
        <v>16</v>
      </c>
    </row>
    <row r="1638" spans="1:10" ht="14.25" customHeight="1" x14ac:dyDescent="0.35">
      <c r="A1638" s="2" t="s">
        <v>3306</v>
      </c>
      <c r="B1638" s="2" t="s">
        <v>3307</v>
      </c>
      <c r="C1638" s="2">
        <v>62</v>
      </c>
      <c r="D1638" s="2" t="s">
        <v>39</v>
      </c>
      <c r="E1638" s="2" t="s">
        <v>93</v>
      </c>
      <c r="F1638" s="2" t="s">
        <v>55</v>
      </c>
      <c r="G1638" s="2" t="s">
        <v>15</v>
      </c>
      <c r="H1638" s="2">
        <v>4693.1099999999997</v>
      </c>
      <c r="I1638" s="3">
        <v>45646</v>
      </c>
      <c r="J1638" s="2" t="s">
        <v>16</v>
      </c>
    </row>
    <row r="1639" spans="1:10" ht="14.25" customHeight="1" x14ac:dyDescent="0.35">
      <c r="A1639" s="2" t="s">
        <v>3308</v>
      </c>
      <c r="B1639" s="2" t="s">
        <v>3309</v>
      </c>
      <c r="C1639" s="2">
        <v>49</v>
      </c>
      <c r="D1639" s="2" t="s">
        <v>39</v>
      </c>
      <c r="E1639" s="2" t="s">
        <v>52</v>
      </c>
      <c r="F1639" s="2" t="s">
        <v>25</v>
      </c>
      <c r="G1639" s="2" t="s">
        <v>30</v>
      </c>
      <c r="H1639" s="2">
        <v>24862.82</v>
      </c>
      <c r="I1639" s="3">
        <v>45604</v>
      </c>
      <c r="J1639" s="2" t="s">
        <v>16</v>
      </c>
    </row>
    <row r="1640" spans="1:10" ht="14.25" customHeight="1" x14ac:dyDescent="0.35">
      <c r="A1640" s="2" t="s">
        <v>3310</v>
      </c>
      <c r="B1640" s="2" t="s">
        <v>3311</v>
      </c>
      <c r="C1640" s="2">
        <v>46</v>
      </c>
      <c r="D1640" s="2" t="s">
        <v>39</v>
      </c>
      <c r="E1640" s="2" t="s">
        <v>13</v>
      </c>
      <c r="F1640" s="2" t="s">
        <v>55</v>
      </c>
      <c r="G1640" s="2" t="s">
        <v>20</v>
      </c>
      <c r="H1640" s="2">
        <v>3919.65</v>
      </c>
      <c r="I1640" s="3">
        <v>44985</v>
      </c>
      <c r="J1640" s="2" t="s">
        <v>16</v>
      </c>
    </row>
    <row r="1641" spans="1:10" ht="14.25" customHeight="1" x14ac:dyDescent="0.35">
      <c r="A1641" s="2" t="s">
        <v>3312</v>
      </c>
      <c r="B1641" s="2" t="s">
        <v>3313</v>
      </c>
      <c r="C1641" s="2">
        <v>20</v>
      </c>
      <c r="D1641" s="2" t="s">
        <v>12</v>
      </c>
      <c r="E1641" s="2" t="s">
        <v>42</v>
      </c>
      <c r="F1641" s="2" t="s">
        <v>49</v>
      </c>
      <c r="G1641" s="2" t="s">
        <v>15</v>
      </c>
      <c r="H1641" s="2">
        <v>7568.54</v>
      </c>
      <c r="I1641" s="3">
        <v>44974</v>
      </c>
      <c r="J1641" s="2" t="s">
        <v>16</v>
      </c>
    </row>
    <row r="1642" spans="1:10" ht="14.25" customHeight="1" x14ac:dyDescent="0.35">
      <c r="A1642" s="2" t="s">
        <v>3314</v>
      </c>
      <c r="B1642" s="2" t="s">
        <v>3315</v>
      </c>
      <c r="C1642" s="2">
        <v>57</v>
      </c>
      <c r="D1642" s="2" t="s">
        <v>39</v>
      </c>
      <c r="E1642" s="2" t="s">
        <v>24</v>
      </c>
      <c r="F1642" s="2" t="s">
        <v>49</v>
      </c>
      <c r="G1642" s="2" t="s">
        <v>36</v>
      </c>
      <c r="H1642" s="2">
        <v>32535.14</v>
      </c>
      <c r="I1642" s="3">
        <v>45586</v>
      </c>
      <c r="J1642" s="2" t="s">
        <v>16</v>
      </c>
    </row>
    <row r="1643" spans="1:10" ht="14.25" customHeight="1" x14ac:dyDescent="0.35">
      <c r="A1643" s="2" t="s">
        <v>3316</v>
      </c>
      <c r="B1643" s="2" t="s">
        <v>3317</v>
      </c>
      <c r="C1643" s="2">
        <v>51</v>
      </c>
      <c r="D1643" s="2" t="s">
        <v>12</v>
      </c>
      <c r="E1643" s="2" t="s">
        <v>13</v>
      </c>
      <c r="F1643" s="2" t="s">
        <v>55</v>
      </c>
      <c r="G1643" s="2" t="s">
        <v>26</v>
      </c>
      <c r="H1643" s="2">
        <v>27838.34</v>
      </c>
      <c r="I1643" s="3">
        <v>45203</v>
      </c>
      <c r="J1643" s="2" t="s">
        <v>16</v>
      </c>
    </row>
    <row r="1644" spans="1:10" ht="14.25" customHeight="1" x14ac:dyDescent="0.35">
      <c r="A1644" s="2" t="s">
        <v>3318</v>
      </c>
      <c r="B1644" s="2" t="s">
        <v>3319</v>
      </c>
      <c r="C1644" s="2">
        <v>57</v>
      </c>
      <c r="D1644" s="2" t="s">
        <v>12</v>
      </c>
      <c r="E1644" s="2" t="s">
        <v>42</v>
      </c>
      <c r="F1644" s="2" t="s">
        <v>35</v>
      </c>
      <c r="G1644" s="2" t="s">
        <v>15</v>
      </c>
      <c r="H1644" s="2">
        <v>11898.89</v>
      </c>
      <c r="I1644" s="3">
        <v>45338</v>
      </c>
      <c r="J1644" s="2" t="s">
        <v>16</v>
      </c>
    </row>
    <row r="1645" spans="1:10" ht="14.25" customHeight="1" x14ac:dyDescent="0.35">
      <c r="A1645" s="2" t="s">
        <v>3320</v>
      </c>
      <c r="B1645" s="2" t="s">
        <v>3321</v>
      </c>
      <c r="C1645" s="2">
        <v>44</v>
      </c>
      <c r="D1645" s="2" t="s">
        <v>39</v>
      </c>
      <c r="E1645" s="2" t="s">
        <v>24</v>
      </c>
      <c r="F1645" s="2" t="s">
        <v>49</v>
      </c>
      <c r="G1645" s="2" t="s">
        <v>36</v>
      </c>
      <c r="H1645" s="2">
        <v>3923.91</v>
      </c>
      <c r="I1645" s="3">
        <v>45104</v>
      </c>
      <c r="J1645" s="2" t="s">
        <v>16</v>
      </c>
    </row>
    <row r="1646" spans="1:10" ht="14.25" customHeight="1" x14ac:dyDescent="0.35">
      <c r="A1646" s="2" t="s">
        <v>3322</v>
      </c>
      <c r="B1646" s="2" t="s">
        <v>3323</v>
      </c>
      <c r="C1646" s="2">
        <v>30</v>
      </c>
      <c r="D1646" s="2" t="s">
        <v>12</v>
      </c>
      <c r="E1646" s="2" t="s">
        <v>29</v>
      </c>
      <c r="F1646" s="2" t="s">
        <v>14</v>
      </c>
      <c r="G1646" s="2" t="s">
        <v>20</v>
      </c>
      <c r="H1646" s="2">
        <v>2472.25</v>
      </c>
      <c r="I1646" s="3">
        <v>45040</v>
      </c>
      <c r="J1646" s="2" t="s">
        <v>16</v>
      </c>
    </row>
    <row r="1647" spans="1:10" ht="14.25" customHeight="1" x14ac:dyDescent="0.35">
      <c r="A1647" s="2" t="s">
        <v>3324</v>
      </c>
      <c r="B1647" s="2" t="s">
        <v>3325</v>
      </c>
      <c r="C1647" s="2">
        <v>62</v>
      </c>
      <c r="D1647" s="2" t="s">
        <v>12</v>
      </c>
      <c r="E1647" s="2" t="s">
        <v>64</v>
      </c>
      <c r="F1647" s="2" t="s">
        <v>14</v>
      </c>
      <c r="G1647" s="2" t="s">
        <v>26</v>
      </c>
      <c r="H1647" s="2">
        <v>835.37</v>
      </c>
      <c r="I1647" s="3">
        <v>45222</v>
      </c>
      <c r="J1647" s="2" t="s">
        <v>16</v>
      </c>
    </row>
    <row r="1648" spans="1:10" ht="14.25" customHeight="1" x14ac:dyDescent="0.35">
      <c r="A1648" s="2" t="s">
        <v>3326</v>
      </c>
      <c r="B1648" s="2" t="s">
        <v>3327</v>
      </c>
      <c r="C1648" s="2">
        <v>50</v>
      </c>
      <c r="D1648" s="2" t="s">
        <v>39</v>
      </c>
      <c r="E1648" s="2" t="s">
        <v>74</v>
      </c>
      <c r="F1648" s="2" t="s">
        <v>25</v>
      </c>
      <c r="G1648" s="2" t="s">
        <v>30</v>
      </c>
      <c r="H1648" s="2">
        <v>12332.45</v>
      </c>
      <c r="I1648" s="3">
        <v>45656</v>
      </c>
      <c r="J1648" s="2" t="s">
        <v>16</v>
      </c>
    </row>
    <row r="1649" spans="1:10" ht="14.25" customHeight="1" x14ac:dyDescent="0.35">
      <c r="A1649" s="2" t="s">
        <v>3328</v>
      </c>
      <c r="B1649" s="2" t="s">
        <v>3329</v>
      </c>
      <c r="C1649" s="2">
        <v>23</v>
      </c>
      <c r="D1649" s="2" t="s">
        <v>39</v>
      </c>
      <c r="E1649" s="2" t="s">
        <v>74</v>
      </c>
      <c r="F1649" s="2" t="s">
        <v>14</v>
      </c>
      <c r="G1649" s="2" t="s">
        <v>30</v>
      </c>
      <c r="H1649" s="2">
        <v>7000.72</v>
      </c>
      <c r="I1649" s="3">
        <v>45364</v>
      </c>
      <c r="J1649" s="2" t="s">
        <v>16</v>
      </c>
    </row>
    <row r="1650" spans="1:10" ht="14.25" customHeight="1" x14ac:dyDescent="0.35">
      <c r="A1650" s="2" t="s">
        <v>3330</v>
      </c>
      <c r="B1650" s="2" t="s">
        <v>3331</v>
      </c>
      <c r="C1650" s="2">
        <v>41</v>
      </c>
      <c r="D1650" s="2" t="s">
        <v>39</v>
      </c>
      <c r="E1650" s="2" t="s">
        <v>64</v>
      </c>
      <c r="F1650" s="2" t="s">
        <v>14</v>
      </c>
      <c r="G1650" s="2" t="s">
        <v>36</v>
      </c>
      <c r="H1650" s="2">
        <v>8493.0400000000009</v>
      </c>
      <c r="I1650" s="3">
        <v>45192</v>
      </c>
      <c r="J1650" s="2" t="s">
        <v>16</v>
      </c>
    </row>
    <row r="1651" spans="1:10" ht="14.25" customHeight="1" x14ac:dyDescent="0.35">
      <c r="A1651" s="2" t="s">
        <v>3332</v>
      </c>
      <c r="B1651" s="2" t="s">
        <v>3333</v>
      </c>
      <c r="C1651" s="2">
        <v>36</v>
      </c>
      <c r="D1651" s="2" t="s">
        <v>12</v>
      </c>
      <c r="E1651" s="2" t="s">
        <v>52</v>
      </c>
      <c r="F1651" s="2" t="s">
        <v>35</v>
      </c>
      <c r="G1651" s="2" t="s">
        <v>15</v>
      </c>
      <c r="H1651" s="2">
        <v>6394.02</v>
      </c>
      <c r="I1651" s="3">
        <v>45088</v>
      </c>
      <c r="J1651" s="2" t="s">
        <v>16</v>
      </c>
    </row>
    <row r="1652" spans="1:10" ht="14.25" customHeight="1" x14ac:dyDescent="0.35">
      <c r="A1652" s="2" t="s">
        <v>3334</v>
      </c>
      <c r="B1652" s="2" t="s">
        <v>3335</v>
      </c>
      <c r="C1652" s="2">
        <v>33</v>
      </c>
      <c r="D1652" s="2" t="s">
        <v>39</v>
      </c>
      <c r="E1652" s="2" t="s">
        <v>64</v>
      </c>
      <c r="F1652" s="2" t="s">
        <v>35</v>
      </c>
      <c r="G1652" s="2" t="s">
        <v>20</v>
      </c>
      <c r="H1652" s="2">
        <v>6596.09</v>
      </c>
      <c r="I1652" s="3">
        <v>45430</v>
      </c>
      <c r="J1652" s="2" t="s">
        <v>16</v>
      </c>
    </row>
    <row r="1653" spans="1:10" ht="14.25" customHeight="1" x14ac:dyDescent="0.35">
      <c r="A1653" s="2" t="s">
        <v>3336</v>
      </c>
      <c r="B1653" s="2" t="s">
        <v>3337</v>
      </c>
      <c r="C1653" s="2">
        <v>57</v>
      </c>
      <c r="D1653" s="2" t="s">
        <v>39</v>
      </c>
      <c r="E1653" s="2" t="s">
        <v>29</v>
      </c>
      <c r="F1653" s="2" t="s">
        <v>19</v>
      </c>
      <c r="G1653" s="2" t="s">
        <v>36</v>
      </c>
      <c r="H1653" s="2">
        <v>8469.36</v>
      </c>
      <c r="I1653" s="3">
        <v>44962</v>
      </c>
      <c r="J1653" s="2" t="s">
        <v>16</v>
      </c>
    </row>
    <row r="1654" spans="1:10" ht="14.25" customHeight="1" x14ac:dyDescent="0.35">
      <c r="A1654" s="2" t="s">
        <v>3338</v>
      </c>
      <c r="B1654" s="2" t="s">
        <v>3339</v>
      </c>
      <c r="C1654" s="2">
        <v>45</v>
      </c>
      <c r="D1654" s="2" t="s">
        <v>39</v>
      </c>
      <c r="E1654" s="2" t="s">
        <v>93</v>
      </c>
      <c r="F1654" s="2" t="s">
        <v>19</v>
      </c>
      <c r="G1654" s="2" t="s">
        <v>20</v>
      </c>
      <c r="H1654" s="2">
        <v>24564.59</v>
      </c>
      <c r="I1654" s="3">
        <v>45513</v>
      </c>
      <c r="J1654" s="2" t="s">
        <v>16</v>
      </c>
    </row>
    <row r="1655" spans="1:10" ht="14.25" customHeight="1" x14ac:dyDescent="0.35">
      <c r="A1655" s="2" t="s">
        <v>3340</v>
      </c>
      <c r="B1655" s="2" t="s">
        <v>3341</v>
      </c>
      <c r="C1655" s="2">
        <v>50</v>
      </c>
      <c r="D1655" s="2" t="s">
        <v>39</v>
      </c>
      <c r="E1655" s="2" t="s">
        <v>64</v>
      </c>
      <c r="F1655" s="2" t="s">
        <v>35</v>
      </c>
      <c r="G1655" s="2" t="s">
        <v>20</v>
      </c>
      <c r="H1655" s="2">
        <v>298.06</v>
      </c>
      <c r="I1655" s="3">
        <v>45384</v>
      </c>
      <c r="J1655" s="2" t="s">
        <v>16</v>
      </c>
    </row>
    <row r="1656" spans="1:10" ht="14.25" customHeight="1" x14ac:dyDescent="0.35">
      <c r="A1656" s="2" t="s">
        <v>3342</v>
      </c>
      <c r="B1656" s="2" t="s">
        <v>3343</v>
      </c>
      <c r="C1656" s="2">
        <v>58</v>
      </c>
      <c r="D1656" s="2" t="s">
        <v>12</v>
      </c>
      <c r="E1656" s="2" t="s">
        <v>42</v>
      </c>
      <c r="F1656" s="2" t="s">
        <v>19</v>
      </c>
      <c r="G1656" s="2" t="s">
        <v>20</v>
      </c>
      <c r="H1656" s="2">
        <v>16176.55</v>
      </c>
      <c r="I1656" s="3">
        <v>45573</v>
      </c>
      <c r="J1656" s="2" t="s">
        <v>16</v>
      </c>
    </row>
    <row r="1657" spans="1:10" ht="14.25" customHeight="1" x14ac:dyDescent="0.35">
      <c r="A1657" s="2" t="s">
        <v>3344</v>
      </c>
      <c r="B1657" s="2" t="s">
        <v>3345</v>
      </c>
      <c r="C1657" s="2">
        <v>30</v>
      </c>
      <c r="D1657" s="2" t="s">
        <v>39</v>
      </c>
      <c r="E1657" s="2" t="s">
        <v>93</v>
      </c>
      <c r="F1657" s="2" t="s">
        <v>35</v>
      </c>
      <c r="G1657" s="2" t="s">
        <v>26</v>
      </c>
      <c r="H1657" s="2">
        <v>4951.43</v>
      </c>
      <c r="I1657" s="3">
        <v>45297</v>
      </c>
      <c r="J1657" s="2" t="s">
        <v>16</v>
      </c>
    </row>
    <row r="1658" spans="1:10" ht="14.25" customHeight="1" x14ac:dyDescent="0.35">
      <c r="A1658" s="2" t="s">
        <v>3346</v>
      </c>
      <c r="B1658" s="2" t="s">
        <v>3347</v>
      </c>
      <c r="C1658" s="2">
        <v>60</v>
      </c>
      <c r="D1658" s="2" t="s">
        <v>12</v>
      </c>
      <c r="E1658" s="2" t="s">
        <v>64</v>
      </c>
      <c r="F1658" s="2" t="s">
        <v>19</v>
      </c>
      <c r="G1658" s="2" t="s">
        <v>36</v>
      </c>
      <c r="H1658" s="2">
        <v>13661.95</v>
      </c>
      <c r="I1658" s="3">
        <v>45412</v>
      </c>
      <c r="J1658" s="2" t="s">
        <v>16</v>
      </c>
    </row>
    <row r="1659" spans="1:10" ht="14.25" customHeight="1" x14ac:dyDescent="0.35">
      <c r="A1659" s="2" t="s">
        <v>3348</v>
      </c>
      <c r="B1659" s="2" t="s">
        <v>3349</v>
      </c>
      <c r="C1659" s="2">
        <v>62</v>
      </c>
      <c r="D1659" s="2" t="s">
        <v>39</v>
      </c>
      <c r="E1659" s="2" t="s">
        <v>74</v>
      </c>
      <c r="F1659" s="2" t="s">
        <v>49</v>
      </c>
      <c r="G1659" s="2" t="s">
        <v>26</v>
      </c>
      <c r="H1659" s="2">
        <v>29666.85</v>
      </c>
      <c r="I1659" s="3">
        <v>45198</v>
      </c>
      <c r="J1659" s="2" t="s">
        <v>16</v>
      </c>
    </row>
    <row r="1660" spans="1:10" ht="14.25" customHeight="1" x14ac:dyDescent="0.35">
      <c r="A1660" s="2" t="s">
        <v>3350</v>
      </c>
      <c r="B1660" s="2" t="s">
        <v>3351</v>
      </c>
      <c r="C1660" s="2">
        <v>42</v>
      </c>
      <c r="D1660" s="2" t="s">
        <v>12</v>
      </c>
      <c r="E1660" s="2" t="s">
        <v>13</v>
      </c>
      <c r="F1660" s="2" t="s">
        <v>35</v>
      </c>
      <c r="G1660" s="2" t="s">
        <v>15</v>
      </c>
      <c r="H1660" s="2">
        <v>3656.97</v>
      </c>
      <c r="I1660" s="3">
        <v>45105</v>
      </c>
      <c r="J1660" s="2" t="s">
        <v>16</v>
      </c>
    </row>
    <row r="1661" spans="1:10" ht="14.25" customHeight="1" x14ac:dyDescent="0.35">
      <c r="A1661" s="2" t="s">
        <v>3352</v>
      </c>
      <c r="B1661" s="2" t="s">
        <v>3353</v>
      </c>
      <c r="C1661" s="2">
        <v>59</v>
      </c>
      <c r="D1661" s="2" t="s">
        <v>12</v>
      </c>
      <c r="E1661" s="2" t="s">
        <v>42</v>
      </c>
      <c r="F1661" s="2" t="s">
        <v>25</v>
      </c>
      <c r="G1661" s="2" t="s">
        <v>15</v>
      </c>
      <c r="H1661" s="2">
        <v>938.21</v>
      </c>
      <c r="I1661" s="3">
        <v>45406</v>
      </c>
      <c r="J1661" s="2" t="s">
        <v>16</v>
      </c>
    </row>
    <row r="1662" spans="1:10" ht="14.25" customHeight="1" x14ac:dyDescent="0.35">
      <c r="A1662" s="2" t="s">
        <v>3354</v>
      </c>
      <c r="B1662" s="2" t="s">
        <v>3355</v>
      </c>
      <c r="C1662" s="2">
        <v>53</v>
      </c>
      <c r="D1662" s="2" t="s">
        <v>12</v>
      </c>
      <c r="E1662" s="2" t="s">
        <v>29</v>
      </c>
      <c r="F1662" s="2" t="s">
        <v>25</v>
      </c>
      <c r="G1662" s="2" t="s">
        <v>30</v>
      </c>
      <c r="H1662" s="2">
        <v>2643.54</v>
      </c>
      <c r="I1662" s="3">
        <v>45085</v>
      </c>
      <c r="J1662" s="2" t="s">
        <v>16</v>
      </c>
    </row>
    <row r="1663" spans="1:10" ht="14.25" customHeight="1" x14ac:dyDescent="0.35">
      <c r="A1663" s="2" t="s">
        <v>3356</v>
      </c>
      <c r="B1663" s="2" t="s">
        <v>3357</v>
      </c>
      <c r="C1663" s="2">
        <v>44</v>
      </c>
      <c r="D1663" s="2" t="s">
        <v>39</v>
      </c>
      <c r="E1663" s="2" t="s">
        <v>42</v>
      </c>
      <c r="F1663" s="2" t="s">
        <v>35</v>
      </c>
      <c r="G1663" s="2" t="s">
        <v>30</v>
      </c>
      <c r="H1663" s="2">
        <v>2511.48</v>
      </c>
      <c r="I1663" s="3">
        <v>45130</v>
      </c>
      <c r="J1663" s="2" t="s">
        <v>16</v>
      </c>
    </row>
    <row r="1664" spans="1:10" ht="14.25" customHeight="1" x14ac:dyDescent="0.35">
      <c r="A1664" s="2" t="s">
        <v>3358</v>
      </c>
      <c r="B1664" s="2" t="s">
        <v>3359</v>
      </c>
      <c r="C1664" s="2">
        <v>55</v>
      </c>
      <c r="D1664" s="2" t="s">
        <v>12</v>
      </c>
      <c r="E1664" s="2" t="s">
        <v>24</v>
      </c>
      <c r="F1664" s="2" t="s">
        <v>14</v>
      </c>
      <c r="G1664" s="2" t="s">
        <v>30</v>
      </c>
      <c r="H1664" s="2">
        <v>13542.12</v>
      </c>
      <c r="I1664" s="3">
        <v>45204</v>
      </c>
      <c r="J1664" s="2" t="s">
        <v>16</v>
      </c>
    </row>
    <row r="1665" spans="1:10" ht="14.25" customHeight="1" x14ac:dyDescent="0.35">
      <c r="A1665" s="2" t="s">
        <v>3360</v>
      </c>
      <c r="B1665" s="2" t="s">
        <v>3361</v>
      </c>
      <c r="C1665" s="2">
        <v>24</v>
      </c>
      <c r="D1665" s="2" t="s">
        <v>39</v>
      </c>
      <c r="E1665" s="2" t="s">
        <v>52</v>
      </c>
      <c r="F1665" s="2" t="s">
        <v>25</v>
      </c>
      <c r="G1665" s="2" t="s">
        <v>15</v>
      </c>
      <c r="H1665" s="2">
        <v>638.54</v>
      </c>
      <c r="I1665" s="3">
        <v>45069</v>
      </c>
      <c r="J1665" s="2" t="s">
        <v>16</v>
      </c>
    </row>
    <row r="1666" spans="1:10" ht="14.25" customHeight="1" x14ac:dyDescent="0.35">
      <c r="A1666" s="2" t="s">
        <v>3362</v>
      </c>
      <c r="B1666" s="2" t="s">
        <v>3363</v>
      </c>
      <c r="C1666" s="2">
        <v>22</v>
      </c>
      <c r="D1666" s="2" t="s">
        <v>39</v>
      </c>
      <c r="E1666" s="2" t="s">
        <v>13</v>
      </c>
      <c r="F1666" s="2" t="s">
        <v>14</v>
      </c>
      <c r="G1666" s="2" t="s">
        <v>20</v>
      </c>
      <c r="H1666" s="2">
        <v>522.76</v>
      </c>
      <c r="I1666" s="3">
        <v>45446</v>
      </c>
      <c r="J1666" s="2" t="s">
        <v>16</v>
      </c>
    </row>
    <row r="1667" spans="1:10" ht="14.25" customHeight="1" x14ac:dyDescent="0.35">
      <c r="A1667" s="2" t="s">
        <v>3364</v>
      </c>
      <c r="B1667" s="2" t="s">
        <v>3365</v>
      </c>
      <c r="C1667" s="2">
        <v>60</v>
      </c>
      <c r="D1667" s="2" t="s">
        <v>39</v>
      </c>
      <c r="E1667" s="2" t="s">
        <v>42</v>
      </c>
      <c r="F1667" s="2" t="s">
        <v>25</v>
      </c>
      <c r="G1667" s="2" t="s">
        <v>20</v>
      </c>
      <c r="H1667" s="2">
        <v>11828.92</v>
      </c>
      <c r="I1667" s="3">
        <v>45438</v>
      </c>
      <c r="J1667" s="2" t="s">
        <v>16</v>
      </c>
    </row>
    <row r="1668" spans="1:10" ht="14.25" customHeight="1" x14ac:dyDescent="0.35">
      <c r="A1668" s="2" t="s">
        <v>3366</v>
      </c>
      <c r="B1668" s="2" t="s">
        <v>3367</v>
      </c>
      <c r="C1668" s="2">
        <v>62</v>
      </c>
      <c r="D1668" s="2" t="s">
        <v>39</v>
      </c>
      <c r="E1668" s="2" t="s">
        <v>24</v>
      </c>
      <c r="F1668" s="2" t="s">
        <v>55</v>
      </c>
      <c r="G1668" s="2" t="s">
        <v>36</v>
      </c>
      <c r="H1668" s="2">
        <v>8135.53</v>
      </c>
      <c r="I1668" s="3">
        <v>45042</v>
      </c>
      <c r="J1668" s="2" t="s">
        <v>16</v>
      </c>
    </row>
    <row r="1669" spans="1:10" ht="14.25" customHeight="1" x14ac:dyDescent="0.35">
      <c r="A1669" s="2" t="s">
        <v>3368</v>
      </c>
      <c r="B1669" s="2" t="s">
        <v>3369</v>
      </c>
      <c r="C1669" s="2">
        <v>48</v>
      </c>
      <c r="D1669" s="2" t="s">
        <v>39</v>
      </c>
      <c r="E1669" s="2" t="s">
        <v>64</v>
      </c>
      <c r="F1669" s="2" t="s">
        <v>55</v>
      </c>
      <c r="G1669" s="2" t="s">
        <v>15</v>
      </c>
      <c r="H1669" s="2">
        <v>5408.86</v>
      </c>
      <c r="I1669" s="3">
        <v>45318</v>
      </c>
      <c r="J1669" s="2" t="s">
        <v>16</v>
      </c>
    </row>
    <row r="1670" spans="1:10" ht="14.25" customHeight="1" x14ac:dyDescent="0.35">
      <c r="A1670" s="2" t="s">
        <v>3370</v>
      </c>
      <c r="B1670" s="2" t="s">
        <v>3371</v>
      </c>
      <c r="C1670" s="2">
        <v>40</v>
      </c>
      <c r="D1670" s="2" t="s">
        <v>12</v>
      </c>
      <c r="E1670" s="2" t="s">
        <v>42</v>
      </c>
      <c r="F1670" s="2" t="s">
        <v>35</v>
      </c>
      <c r="G1670" s="2" t="s">
        <v>30</v>
      </c>
      <c r="H1670" s="2">
        <v>8565.33</v>
      </c>
      <c r="I1670" s="3">
        <v>45269</v>
      </c>
      <c r="J1670" s="2" t="s">
        <v>16</v>
      </c>
    </row>
    <row r="1671" spans="1:10" ht="14.25" customHeight="1" x14ac:dyDescent="0.35">
      <c r="A1671" s="2" t="s">
        <v>3372</v>
      </c>
      <c r="B1671" s="2" t="s">
        <v>3373</v>
      </c>
      <c r="C1671" s="2">
        <v>59</v>
      </c>
      <c r="D1671" s="2" t="s">
        <v>39</v>
      </c>
      <c r="E1671" s="2" t="s">
        <v>42</v>
      </c>
      <c r="F1671" s="2" t="s">
        <v>25</v>
      </c>
      <c r="G1671" s="2" t="s">
        <v>15</v>
      </c>
      <c r="H1671" s="2">
        <v>13289.61</v>
      </c>
      <c r="I1671" s="3">
        <v>45299</v>
      </c>
      <c r="J1671" s="2" t="s">
        <v>16</v>
      </c>
    </row>
    <row r="1672" spans="1:10" ht="14.25" customHeight="1" x14ac:dyDescent="0.35">
      <c r="A1672" s="2" t="s">
        <v>3374</v>
      </c>
      <c r="B1672" s="2" t="s">
        <v>3375</v>
      </c>
      <c r="C1672" s="2">
        <v>27</v>
      </c>
      <c r="D1672" s="2" t="s">
        <v>12</v>
      </c>
      <c r="E1672" s="2" t="s">
        <v>42</v>
      </c>
      <c r="F1672" s="2" t="s">
        <v>49</v>
      </c>
      <c r="G1672" s="2" t="s">
        <v>20</v>
      </c>
      <c r="H1672" s="2">
        <v>1092.25</v>
      </c>
      <c r="I1672" s="3">
        <v>45614</v>
      </c>
      <c r="J1672" s="2" t="s">
        <v>16</v>
      </c>
    </row>
    <row r="1673" spans="1:10" ht="14.25" customHeight="1" x14ac:dyDescent="0.35">
      <c r="A1673" s="2" t="s">
        <v>3376</v>
      </c>
      <c r="B1673" s="2" t="s">
        <v>3377</v>
      </c>
      <c r="C1673" s="2">
        <v>49</v>
      </c>
      <c r="D1673" s="2" t="s">
        <v>12</v>
      </c>
      <c r="E1673" s="2" t="s">
        <v>52</v>
      </c>
      <c r="F1673" s="2" t="s">
        <v>14</v>
      </c>
      <c r="G1673" s="2" t="s">
        <v>20</v>
      </c>
      <c r="H1673" s="2">
        <v>8058.38</v>
      </c>
      <c r="I1673" s="3">
        <v>45652</v>
      </c>
      <c r="J1673" s="2" t="s">
        <v>21</v>
      </c>
    </row>
    <row r="1674" spans="1:10" ht="14.25" customHeight="1" x14ac:dyDescent="0.35">
      <c r="A1674" s="2" t="s">
        <v>3378</v>
      </c>
      <c r="B1674" s="2" t="s">
        <v>3379</v>
      </c>
      <c r="C1674" s="2">
        <v>60</v>
      </c>
      <c r="D1674" s="2" t="s">
        <v>12</v>
      </c>
      <c r="E1674" s="2" t="s">
        <v>42</v>
      </c>
      <c r="F1674" s="2" t="s">
        <v>25</v>
      </c>
      <c r="G1674" s="2" t="s">
        <v>26</v>
      </c>
      <c r="H1674" s="2">
        <v>17396.419999999998</v>
      </c>
      <c r="I1674" s="3">
        <v>45295</v>
      </c>
      <c r="J1674" s="2" t="s">
        <v>16</v>
      </c>
    </row>
    <row r="1675" spans="1:10" ht="14.25" customHeight="1" x14ac:dyDescent="0.35">
      <c r="A1675" s="2" t="s">
        <v>3380</v>
      </c>
      <c r="B1675" s="2" t="s">
        <v>3381</v>
      </c>
      <c r="C1675" s="2">
        <v>47</v>
      </c>
      <c r="D1675" s="2" t="s">
        <v>12</v>
      </c>
      <c r="E1675" s="2" t="s">
        <v>42</v>
      </c>
      <c r="F1675" s="2" t="s">
        <v>35</v>
      </c>
      <c r="G1675" s="2" t="s">
        <v>26</v>
      </c>
      <c r="H1675" s="2">
        <v>4500.8999999999996</v>
      </c>
      <c r="I1675" s="3">
        <v>45141</v>
      </c>
      <c r="J1675" s="2" t="s">
        <v>69</v>
      </c>
    </row>
    <row r="1676" spans="1:10" ht="14.25" customHeight="1" x14ac:dyDescent="0.35">
      <c r="A1676" s="2" t="s">
        <v>3382</v>
      </c>
      <c r="B1676" s="2" t="s">
        <v>3383</v>
      </c>
      <c r="C1676" s="2">
        <v>56</v>
      </c>
      <c r="D1676" s="2" t="s">
        <v>12</v>
      </c>
      <c r="E1676" s="2" t="s">
        <v>52</v>
      </c>
      <c r="F1676" s="2" t="s">
        <v>14</v>
      </c>
      <c r="G1676" s="2" t="s">
        <v>36</v>
      </c>
      <c r="H1676" s="2">
        <v>14397.71</v>
      </c>
      <c r="I1676" s="3">
        <v>45437</v>
      </c>
      <c r="J1676" s="2" t="s">
        <v>16</v>
      </c>
    </row>
    <row r="1677" spans="1:10" ht="14.25" customHeight="1" x14ac:dyDescent="0.35">
      <c r="A1677" s="2" t="s">
        <v>3384</v>
      </c>
      <c r="B1677" s="2" t="s">
        <v>3385</v>
      </c>
      <c r="C1677" s="2">
        <v>48</v>
      </c>
      <c r="D1677" s="2" t="s">
        <v>12</v>
      </c>
      <c r="E1677" s="2" t="s">
        <v>24</v>
      </c>
      <c r="F1677" s="2" t="s">
        <v>19</v>
      </c>
      <c r="G1677" s="2" t="s">
        <v>15</v>
      </c>
      <c r="H1677" s="2">
        <v>18670.490000000002</v>
      </c>
      <c r="I1677" s="3">
        <v>45495</v>
      </c>
      <c r="J1677" s="2" t="s">
        <v>16</v>
      </c>
    </row>
    <row r="1678" spans="1:10" ht="14.25" customHeight="1" x14ac:dyDescent="0.35">
      <c r="A1678" s="2" t="s">
        <v>3386</v>
      </c>
      <c r="B1678" s="2" t="s">
        <v>3387</v>
      </c>
      <c r="C1678" s="2">
        <v>35</v>
      </c>
      <c r="D1678" s="2" t="s">
        <v>12</v>
      </c>
      <c r="E1678" s="2" t="s">
        <v>93</v>
      </c>
      <c r="F1678" s="2" t="s">
        <v>35</v>
      </c>
      <c r="G1678" s="2" t="s">
        <v>26</v>
      </c>
      <c r="H1678" s="2">
        <v>17199.740000000002</v>
      </c>
      <c r="I1678" s="3">
        <v>45253</v>
      </c>
      <c r="J1678" s="2" t="s">
        <v>16</v>
      </c>
    </row>
    <row r="1679" spans="1:10" ht="14.25" customHeight="1" x14ac:dyDescent="0.35">
      <c r="A1679" s="2" t="s">
        <v>3388</v>
      </c>
      <c r="B1679" s="2" t="s">
        <v>3389</v>
      </c>
      <c r="C1679" s="2">
        <v>53</v>
      </c>
      <c r="D1679" s="2" t="s">
        <v>39</v>
      </c>
      <c r="E1679" s="2" t="s">
        <v>13</v>
      </c>
      <c r="F1679" s="2" t="s">
        <v>25</v>
      </c>
      <c r="G1679" s="2" t="s">
        <v>26</v>
      </c>
      <c r="H1679" s="2">
        <v>10508.41</v>
      </c>
      <c r="I1679" s="3">
        <v>44963</v>
      </c>
      <c r="J1679" s="2" t="s">
        <v>16</v>
      </c>
    </row>
    <row r="1680" spans="1:10" ht="14.25" customHeight="1" x14ac:dyDescent="0.35">
      <c r="A1680" s="2" t="s">
        <v>3390</v>
      </c>
      <c r="B1680" s="2" t="s">
        <v>3391</v>
      </c>
      <c r="C1680" s="2">
        <v>19</v>
      </c>
      <c r="D1680" s="2" t="s">
        <v>12</v>
      </c>
      <c r="E1680" s="2" t="s">
        <v>24</v>
      </c>
      <c r="F1680" s="2" t="s">
        <v>49</v>
      </c>
      <c r="G1680" s="2" t="s">
        <v>15</v>
      </c>
      <c r="H1680" s="2">
        <v>12635.27</v>
      </c>
      <c r="I1680" s="3">
        <v>45306</v>
      </c>
      <c r="J1680" s="2" t="s">
        <v>16</v>
      </c>
    </row>
    <row r="1681" spans="1:10" ht="14.25" customHeight="1" x14ac:dyDescent="0.35">
      <c r="A1681" s="2" t="s">
        <v>3392</v>
      </c>
      <c r="B1681" s="2" t="s">
        <v>3393</v>
      </c>
      <c r="C1681" s="2">
        <v>31</v>
      </c>
      <c r="D1681" s="2" t="s">
        <v>39</v>
      </c>
      <c r="E1681" s="2" t="s">
        <v>29</v>
      </c>
      <c r="F1681" s="2" t="s">
        <v>19</v>
      </c>
      <c r="G1681" s="2" t="s">
        <v>20</v>
      </c>
      <c r="H1681" s="2">
        <v>15496.38</v>
      </c>
      <c r="I1681" s="3">
        <v>45438</v>
      </c>
      <c r="J1681" s="2" t="s">
        <v>16</v>
      </c>
    </row>
    <row r="1682" spans="1:10" ht="14.25" customHeight="1" x14ac:dyDescent="0.35">
      <c r="A1682" s="2" t="s">
        <v>3394</v>
      </c>
      <c r="B1682" s="2" t="s">
        <v>3395</v>
      </c>
      <c r="C1682" s="2">
        <v>30</v>
      </c>
      <c r="D1682" s="2" t="s">
        <v>12</v>
      </c>
      <c r="E1682" s="2" t="s">
        <v>93</v>
      </c>
      <c r="F1682" s="2" t="s">
        <v>35</v>
      </c>
      <c r="G1682" s="2" t="s">
        <v>36</v>
      </c>
      <c r="H1682" s="2">
        <v>13231.67</v>
      </c>
      <c r="I1682" s="3">
        <v>45250</v>
      </c>
      <c r="J1682" s="2" t="s">
        <v>16</v>
      </c>
    </row>
    <row r="1683" spans="1:10" ht="14.25" customHeight="1" x14ac:dyDescent="0.35">
      <c r="A1683" s="2" t="s">
        <v>3396</v>
      </c>
      <c r="B1683" s="2" t="s">
        <v>3397</v>
      </c>
      <c r="C1683" s="2">
        <v>46</v>
      </c>
      <c r="D1683" s="2" t="s">
        <v>12</v>
      </c>
      <c r="E1683" s="2" t="s">
        <v>74</v>
      </c>
      <c r="F1683" s="2" t="s">
        <v>25</v>
      </c>
      <c r="G1683" s="2" t="s">
        <v>36</v>
      </c>
      <c r="H1683" s="2">
        <v>6008.97</v>
      </c>
      <c r="I1683" s="3">
        <v>45295</v>
      </c>
      <c r="J1683" s="2" t="s">
        <v>16</v>
      </c>
    </row>
    <row r="1684" spans="1:10" ht="14.25" customHeight="1" x14ac:dyDescent="0.35">
      <c r="A1684" s="2" t="s">
        <v>3398</v>
      </c>
      <c r="B1684" s="2" t="s">
        <v>3399</v>
      </c>
      <c r="C1684" s="2">
        <v>29</v>
      </c>
      <c r="D1684" s="2" t="s">
        <v>12</v>
      </c>
      <c r="E1684" s="2" t="s">
        <v>52</v>
      </c>
      <c r="F1684" s="2" t="s">
        <v>55</v>
      </c>
      <c r="G1684" s="2" t="s">
        <v>36</v>
      </c>
      <c r="H1684" s="2">
        <v>1733.07</v>
      </c>
      <c r="I1684" s="3">
        <v>45150</v>
      </c>
      <c r="J1684" s="2" t="s">
        <v>69</v>
      </c>
    </row>
    <row r="1685" spans="1:10" ht="14.25" customHeight="1" x14ac:dyDescent="0.35">
      <c r="A1685" s="2" t="s">
        <v>3400</v>
      </c>
      <c r="B1685" s="2" t="s">
        <v>3401</v>
      </c>
      <c r="C1685" s="2">
        <v>56</v>
      </c>
      <c r="D1685" s="2" t="s">
        <v>12</v>
      </c>
      <c r="E1685" s="2" t="s">
        <v>52</v>
      </c>
      <c r="F1685" s="2" t="s">
        <v>25</v>
      </c>
      <c r="G1685" s="2" t="s">
        <v>26</v>
      </c>
      <c r="H1685" s="2">
        <v>3706.73</v>
      </c>
      <c r="I1685" s="3">
        <v>45639</v>
      </c>
      <c r="J1685" s="2" t="s">
        <v>16</v>
      </c>
    </row>
    <row r="1686" spans="1:10" ht="14.25" customHeight="1" x14ac:dyDescent="0.35">
      <c r="A1686" s="2" t="s">
        <v>3402</v>
      </c>
      <c r="B1686" s="2" t="s">
        <v>3403</v>
      </c>
      <c r="C1686" s="2">
        <v>19</v>
      </c>
      <c r="D1686" s="2" t="s">
        <v>39</v>
      </c>
      <c r="E1686" s="2" t="s">
        <v>42</v>
      </c>
      <c r="F1686" s="2" t="s">
        <v>55</v>
      </c>
      <c r="G1686" s="2" t="s">
        <v>20</v>
      </c>
      <c r="H1686" s="2">
        <v>2322.4299999999998</v>
      </c>
      <c r="I1686" s="3">
        <v>45026</v>
      </c>
      <c r="J1686" s="2" t="s">
        <v>16</v>
      </c>
    </row>
    <row r="1687" spans="1:10" ht="14.25" customHeight="1" x14ac:dyDescent="0.35">
      <c r="A1687" s="2" t="s">
        <v>3404</v>
      </c>
      <c r="B1687" s="2" t="s">
        <v>3405</v>
      </c>
      <c r="C1687" s="2">
        <v>49</v>
      </c>
      <c r="D1687" s="2" t="s">
        <v>39</v>
      </c>
      <c r="E1687" s="2" t="s">
        <v>42</v>
      </c>
      <c r="F1687" s="2" t="s">
        <v>55</v>
      </c>
      <c r="G1687" s="2" t="s">
        <v>36</v>
      </c>
      <c r="H1687" s="2">
        <v>4485.46</v>
      </c>
      <c r="I1687" s="3">
        <v>45001</v>
      </c>
      <c r="J1687" s="2" t="s">
        <v>16</v>
      </c>
    </row>
    <row r="1688" spans="1:10" ht="14.25" customHeight="1" x14ac:dyDescent="0.35">
      <c r="A1688" s="2" t="s">
        <v>3406</v>
      </c>
      <c r="B1688" s="2" t="s">
        <v>3407</v>
      </c>
      <c r="C1688" s="2">
        <v>30</v>
      </c>
      <c r="D1688" s="2" t="s">
        <v>39</v>
      </c>
      <c r="E1688" s="2" t="s">
        <v>29</v>
      </c>
      <c r="F1688" s="2" t="s">
        <v>35</v>
      </c>
      <c r="G1688" s="2" t="s">
        <v>15</v>
      </c>
      <c r="H1688" s="2">
        <v>6720.34</v>
      </c>
      <c r="I1688" s="3">
        <v>45650</v>
      </c>
      <c r="J1688" s="2" t="s">
        <v>16</v>
      </c>
    </row>
    <row r="1689" spans="1:10" ht="14.25" customHeight="1" x14ac:dyDescent="0.35">
      <c r="A1689" s="2" t="s">
        <v>3408</v>
      </c>
      <c r="B1689" s="2" t="s">
        <v>3409</v>
      </c>
      <c r="C1689" s="2">
        <v>63</v>
      </c>
      <c r="D1689" s="2" t="s">
        <v>12</v>
      </c>
      <c r="E1689" s="2" t="s">
        <v>74</v>
      </c>
      <c r="F1689" s="2" t="s">
        <v>25</v>
      </c>
      <c r="G1689" s="2" t="s">
        <v>36</v>
      </c>
      <c r="H1689" s="2">
        <v>31953.22</v>
      </c>
      <c r="I1689" s="3">
        <v>45363</v>
      </c>
      <c r="J1689" s="2" t="s">
        <v>16</v>
      </c>
    </row>
    <row r="1690" spans="1:10" ht="14.25" customHeight="1" x14ac:dyDescent="0.35">
      <c r="A1690" s="2" t="s">
        <v>3410</v>
      </c>
      <c r="B1690" s="2" t="s">
        <v>3411</v>
      </c>
      <c r="C1690" s="2">
        <v>44</v>
      </c>
      <c r="D1690" s="2" t="s">
        <v>12</v>
      </c>
      <c r="E1690" s="2" t="s">
        <v>42</v>
      </c>
      <c r="F1690" s="2" t="s">
        <v>25</v>
      </c>
      <c r="G1690" s="2" t="s">
        <v>30</v>
      </c>
      <c r="H1690" s="2">
        <v>32055.35</v>
      </c>
      <c r="I1690" s="3">
        <v>45629</v>
      </c>
      <c r="J1690" s="2" t="s">
        <v>16</v>
      </c>
    </row>
    <row r="1691" spans="1:10" ht="14.25" customHeight="1" x14ac:dyDescent="0.35">
      <c r="A1691" s="2" t="s">
        <v>3412</v>
      </c>
      <c r="B1691" s="2" t="s">
        <v>3413</v>
      </c>
      <c r="C1691" s="2">
        <v>58</v>
      </c>
      <c r="D1691" s="2" t="s">
        <v>12</v>
      </c>
      <c r="E1691" s="2" t="s">
        <v>64</v>
      </c>
      <c r="F1691" s="2" t="s">
        <v>55</v>
      </c>
      <c r="G1691" s="2" t="s">
        <v>20</v>
      </c>
      <c r="H1691" s="2">
        <v>14678.89</v>
      </c>
      <c r="I1691" s="3">
        <v>45294</v>
      </c>
      <c r="J1691" s="2" t="s">
        <v>16</v>
      </c>
    </row>
    <row r="1692" spans="1:10" ht="14.25" customHeight="1" x14ac:dyDescent="0.35">
      <c r="A1692" s="2" t="s">
        <v>3414</v>
      </c>
      <c r="B1692" s="2" t="s">
        <v>3415</v>
      </c>
      <c r="C1692" s="2">
        <v>34</v>
      </c>
      <c r="D1692" s="2" t="s">
        <v>39</v>
      </c>
      <c r="E1692" s="2" t="s">
        <v>42</v>
      </c>
      <c r="F1692" s="2" t="s">
        <v>14</v>
      </c>
      <c r="G1692" s="2" t="s">
        <v>30</v>
      </c>
      <c r="H1692" s="2">
        <v>39190.620000000003</v>
      </c>
      <c r="I1692" s="3">
        <v>44989</v>
      </c>
      <c r="J1692" s="2" t="s">
        <v>16</v>
      </c>
    </row>
    <row r="1693" spans="1:10" ht="14.25" customHeight="1" x14ac:dyDescent="0.35">
      <c r="A1693" s="2" t="s">
        <v>3416</v>
      </c>
      <c r="B1693" s="2" t="s">
        <v>3417</v>
      </c>
      <c r="C1693" s="2">
        <v>57</v>
      </c>
      <c r="D1693" s="2" t="s">
        <v>12</v>
      </c>
      <c r="E1693" s="2" t="s">
        <v>42</v>
      </c>
      <c r="F1693" s="2" t="s">
        <v>19</v>
      </c>
      <c r="G1693" s="2" t="s">
        <v>20</v>
      </c>
      <c r="H1693" s="2">
        <v>62225.47</v>
      </c>
      <c r="I1693" s="3">
        <v>45550</v>
      </c>
      <c r="J1693" s="2" t="s">
        <v>16</v>
      </c>
    </row>
    <row r="1694" spans="1:10" ht="14.25" customHeight="1" x14ac:dyDescent="0.35">
      <c r="A1694" s="2" t="s">
        <v>3418</v>
      </c>
      <c r="B1694" s="2" t="s">
        <v>3419</v>
      </c>
      <c r="C1694" s="2">
        <v>48</v>
      </c>
      <c r="D1694" s="2" t="s">
        <v>39</v>
      </c>
      <c r="E1694" s="2" t="s">
        <v>64</v>
      </c>
      <c r="F1694" s="2" t="s">
        <v>49</v>
      </c>
      <c r="G1694" s="2" t="s">
        <v>15</v>
      </c>
      <c r="H1694" s="2">
        <v>21650.58</v>
      </c>
      <c r="I1694" s="3">
        <v>45581</v>
      </c>
      <c r="J1694" s="2" t="s">
        <v>69</v>
      </c>
    </row>
    <row r="1695" spans="1:10" ht="14.25" customHeight="1" x14ac:dyDescent="0.35">
      <c r="A1695" s="2" t="s">
        <v>3420</v>
      </c>
      <c r="B1695" s="2" t="s">
        <v>3421</v>
      </c>
      <c r="C1695" s="2">
        <v>51</v>
      </c>
      <c r="D1695" s="2" t="s">
        <v>39</v>
      </c>
      <c r="E1695" s="2" t="s">
        <v>74</v>
      </c>
      <c r="F1695" s="2" t="s">
        <v>25</v>
      </c>
      <c r="G1695" s="2" t="s">
        <v>26</v>
      </c>
      <c r="H1695" s="2">
        <v>828.42</v>
      </c>
      <c r="I1695" s="3">
        <v>45025</v>
      </c>
      <c r="J1695" s="2" t="s">
        <v>16</v>
      </c>
    </row>
    <row r="1696" spans="1:10" ht="14.25" customHeight="1" x14ac:dyDescent="0.35">
      <c r="A1696" s="2" t="s">
        <v>3422</v>
      </c>
      <c r="B1696" s="2" t="s">
        <v>3423</v>
      </c>
      <c r="C1696" s="2">
        <v>41</v>
      </c>
      <c r="D1696" s="2" t="s">
        <v>12</v>
      </c>
      <c r="E1696" s="2" t="s">
        <v>64</v>
      </c>
      <c r="F1696" s="2" t="s">
        <v>19</v>
      </c>
      <c r="G1696" s="2" t="s">
        <v>26</v>
      </c>
      <c r="H1696" s="2">
        <v>5552.03</v>
      </c>
      <c r="I1696" s="3">
        <v>45151</v>
      </c>
      <c r="J1696" s="2" t="s">
        <v>16</v>
      </c>
    </row>
    <row r="1697" spans="1:10" ht="14.25" customHeight="1" x14ac:dyDescent="0.35">
      <c r="A1697" s="2" t="s">
        <v>3424</v>
      </c>
      <c r="B1697" s="2" t="s">
        <v>3425</v>
      </c>
      <c r="C1697" s="2">
        <v>62</v>
      </c>
      <c r="D1697" s="2" t="s">
        <v>12</v>
      </c>
      <c r="E1697" s="2" t="s">
        <v>52</v>
      </c>
      <c r="F1697" s="2" t="s">
        <v>19</v>
      </c>
      <c r="G1697" s="2" t="s">
        <v>20</v>
      </c>
      <c r="H1697" s="2">
        <v>7638.27</v>
      </c>
      <c r="I1697" s="3">
        <v>45001</v>
      </c>
      <c r="J1697" s="2" t="s">
        <v>21</v>
      </c>
    </row>
    <row r="1698" spans="1:10" ht="14.25" customHeight="1" x14ac:dyDescent="0.35">
      <c r="A1698" s="2" t="s">
        <v>3426</v>
      </c>
      <c r="B1698" s="2" t="s">
        <v>3427</v>
      </c>
      <c r="C1698" s="2">
        <v>52</v>
      </c>
      <c r="D1698" s="2" t="s">
        <v>39</v>
      </c>
      <c r="E1698" s="2" t="s">
        <v>64</v>
      </c>
      <c r="F1698" s="2" t="s">
        <v>14</v>
      </c>
      <c r="G1698" s="2" t="s">
        <v>36</v>
      </c>
      <c r="H1698" s="2">
        <v>1324.83</v>
      </c>
      <c r="I1698" s="3">
        <v>45636</v>
      </c>
      <c r="J1698" s="2" t="s">
        <v>16</v>
      </c>
    </row>
    <row r="1699" spans="1:10" ht="14.25" customHeight="1" x14ac:dyDescent="0.35">
      <c r="A1699" s="2" t="s">
        <v>3428</v>
      </c>
      <c r="B1699" s="2" t="s">
        <v>3429</v>
      </c>
      <c r="C1699" s="2">
        <v>23</v>
      </c>
      <c r="D1699" s="2" t="s">
        <v>39</v>
      </c>
      <c r="E1699" s="2" t="s">
        <v>13</v>
      </c>
      <c r="F1699" s="2" t="s">
        <v>19</v>
      </c>
      <c r="G1699" s="2" t="s">
        <v>30</v>
      </c>
      <c r="H1699" s="2">
        <v>16535.5</v>
      </c>
      <c r="I1699" s="3">
        <v>45110</v>
      </c>
      <c r="J1699" s="2" t="s">
        <v>16</v>
      </c>
    </row>
    <row r="1700" spans="1:10" ht="14.25" customHeight="1" x14ac:dyDescent="0.35">
      <c r="A1700" s="2" t="s">
        <v>3430</v>
      </c>
      <c r="B1700" s="2" t="s">
        <v>3431</v>
      </c>
      <c r="C1700" s="2">
        <v>36</v>
      </c>
      <c r="D1700" s="2" t="s">
        <v>39</v>
      </c>
      <c r="E1700" s="2" t="s">
        <v>52</v>
      </c>
      <c r="F1700" s="2" t="s">
        <v>25</v>
      </c>
      <c r="G1700" s="2" t="s">
        <v>15</v>
      </c>
      <c r="H1700" s="2">
        <v>1609.71</v>
      </c>
      <c r="I1700" s="3">
        <v>45219</v>
      </c>
      <c r="J1700" s="2" t="s">
        <v>16</v>
      </c>
    </row>
    <row r="1701" spans="1:10" ht="14.25" customHeight="1" x14ac:dyDescent="0.35">
      <c r="A1701" s="2" t="s">
        <v>3432</v>
      </c>
      <c r="B1701" s="2" t="s">
        <v>3433</v>
      </c>
      <c r="C1701" s="2">
        <v>47</v>
      </c>
      <c r="D1701" s="2" t="s">
        <v>12</v>
      </c>
      <c r="E1701" s="2" t="s">
        <v>42</v>
      </c>
      <c r="F1701" s="2" t="s">
        <v>35</v>
      </c>
      <c r="G1701" s="2" t="s">
        <v>36</v>
      </c>
      <c r="H1701" s="2">
        <v>4834.1899999999996</v>
      </c>
      <c r="I1701" s="3">
        <v>44983</v>
      </c>
      <c r="J1701" s="2" t="s">
        <v>16</v>
      </c>
    </row>
    <row r="1702" spans="1:10" ht="14.25" customHeight="1" x14ac:dyDescent="0.35">
      <c r="A1702" s="2" t="s">
        <v>3434</v>
      </c>
      <c r="B1702" s="2" t="s">
        <v>3435</v>
      </c>
      <c r="C1702" s="2">
        <v>24</v>
      </c>
      <c r="D1702" s="2" t="s">
        <v>12</v>
      </c>
      <c r="E1702" s="2" t="s">
        <v>29</v>
      </c>
      <c r="F1702" s="2" t="s">
        <v>35</v>
      </c>
      <c r="G1702" s="2" t="s">
        <v>26</v>
      </c>
      <c r="H1702" s="2">
        <v>714.02</v>
      </c>
      <c r="I1702" s="3">
        <v>45175</v>
      </c>
      <c r="J1702" s="2" t="s">
        <v>16</v>
      </c>
    </row>
    <row r="1703" spans="1:10" ht="14.25" customHeight="1" x14ac:dyDescent="0.35">
      <c r="A1703" s="2" t="s">
        <v>3436</v>
      </c>
      <c r="B1703" s="2" t="s">
        <v>3437</v>
      </c>
      <c r="C1703" s="2">
        <v>27</v>
      </c>
      <c r="D1703" s="2" t="s">
        <v>12</v>
      </c>
      <c r="E1703" s="2" t="s">
        <v>52</v>
      </c>
      <c r="F1703" s="2" t="s">
        <v>19</v>
      </c>
      <c r="G1703" s="2" t="s">
        <v>36</v>
      </c>
      <c r="H1703" s="2">
        <v>7435.84</v>
      </c>
      <c r="I1703" s="3">
        <v>45552</v>
      </c>
      <c r="J1703" s="2" t="s">
        <v>16</v>
      </c>
    </row>
    <row r="1704" spans="1:10" ht="14.25" customHeight="1" x14ac:dyDescent="0.35">
      <c r="A1704" s="2" t="s">
        <v>3438</v>
      </c>
      <c r="B1704" s="2" t="s">
        <v>3439</v>
      </c>
      <c r="C1704" s="2">
        <v>58</v>
      </c>
      <c r="D1704" s="2" t="s">
        <v>12</v>
      </c>
      <c r="E1704" s="2" t="s">
        <v>74</v>
      </c>
      <c r="F1704" s="2" t="s">
        <v>25</v>
      </c>
      <c r="G1704" s="2" t="s">
        <v>30</v>
      </c>
      <c r="H1704" s="2">
        <v>9089.2199999999993</v>
      </c>
      <c r="I1704" s="3">
        <v>45395</v>
      </c>
      <c r="J1704" s="2" t="s">
        <v>16</v>
      </c>
    </row>
    <row r="1705" spans="1:10" ht="14.25" customHeight="1" x14ac:dyDescent="0.35">
      <c r="A1705" s="2" t="s">
        <v>3440</v>
      </c>
      <c r="B1705" s="2" t="s">
        <v>3441</v>
      </c>
      <c r="C1705" s="2">
        <v>49</v>
      </c>
      <c r="D1705" s="2" t="s">
        <v>12</v>
      </c>
      <c r="E1705" s="2" t="s">
        <v>74</v>
      </c>
      <c r="F1705" s="2" t="s">
        <v>25</v>
      </c>
      <c r="G1705" s="2" t="s">
        <v>26</v>
      </c>
      <c r="H1705" s="2">
        <v>13286.93</v>
      </c>
      <c r="I1705" s="3">
        <v>45066</v>
      </c>
      <c r="J1705" s="2" t="s">
        <v>16</v>
      </c>
    </row>
    <row r="1706" spans="1:10" ht="14.25" customHeight="1" x14ac:dyDescent="0.35">
      <c r="A1706" s="2" t="s">
        <v>3442</v>
      </c>
      <c r="B1706" s="2" t="s">
        <v>3443</v>
      </c>
      <c r="C1706" s="2">
        <v>51</v>
      </c>
      <c r="D1706" s="2" t="s">
        <v>12</v>
      </c>
      <c r="E1706" s="2" t="s">
        <v>64</v>
      </c>
      <c r="F1706" s="2" t="s">
        <v>55</v>
      </c>
      <c r="G1706" s="2" t="s">
        <v>20</v>
      </c>
      <c r="H1706" s="2">
        <v>4147</v>
      </c>
      <c r="I1706" s="3">
        <v>45285</v>
      </c>
      <c r="J1706" s="2" t="s">
        <v>16</v>
      </c>
    </row>
    <row r="1707" spans="1:10" ht="14.25" customHeight="1" x14ac:dyDescent="0.35">
      <c r="A1707" s="2" t="s">
        <v>3444</v>
      </c>
      <c r="B1707" s="2" t="s">
        <v>3445</v>
      </c>
      <c r="C1707" s="2">
        <v>45</v>
      </c>
      <c r="D1707" s="2" t="s">
        <v>39</v>
      </c>
      <c r="E1707" s="2" t="s">
        <v>52</v>
      </c>
      <c r="F1707" s="2" t="s">
        <v>14</v>
      </c>
      <c r="G1707" s="2" t="s">
        <v>15</v>
      </c>
      <c r="H1707" s="2">
        <v>8928.9500000000007</v>
      </c>
      <c r="I1707" s="3">
        <v>45479</v>
      </c>
      <c r="J1707" s="2" t="s">
        <v>16</v>
      </c>
    </row>
    <row r="1708" spans="1:10" ht="14.25" customHeight="1" x14ac:dyDescent="0.35">
      <c r="A1708" s="2" t="s">
        <v>3446</v>
      </c>
      <c r="B1708" s="2" t="s">
        <v>3447</v>
      </c>
      <c r="C1708" s="2">
        <v>32</v>
      </c>
      <c r="D1708" s="2" t="s">
        <v>39</v>
      </c>
      <c r="E1708" s="2" t="s">
        <v>42</v>
      </c>
      <c r="F1708" s="2" t="s">
        <v>49</v>
      </c>
      <c r="G1708" s="2" t="s">
        <v>15</v>
      </c>
      <c r="H1708" s="2">
        <v>13248.13</v>
      </c>
      <c r="I1708" s="3">
        <v>45334</v>
      </c>
      <c r="J1708" s="2" t="s">
        <v>16</v>
      </c>
    </row>
    <row r="1709" spans="1:10" ht="14.25" customHeight="1" x14ac:dyDescent="0.35">
      <c r="A1709" s="2" t="s">
        <v>3448</v>
      </c>
      <c r="B1709" s="2" t="s">
        <v>3449</v>
      </c>
      <c r="C1709" s="2">
        <v>47</v>
      </c>
      <c r="D1709" s="2" t="s">
        <v>39</v>
      </c>
      <c r="E1709" s="2" t="s">
        <v>74</v>
      </c>
      <c r="F1709" s="2" t="s">
        <v>55</v>
      </c>
      <c r="G1709" s="2" t="s">
        <v>26</v>
      </c>
      <c r="H1709" s="2">
        <v>14356.32</v>
      </c>
      <c r="I1709" s="3">
        <v>45400</v>
      </c>
      <c r="J1709" s="2" t="s">
        <v>16</v>
      </c>
    </row>
    <row r="1710" spans="1:10" ht="14.25" customHeight="1" x14ac:dyDescent="0.35">
      <c r="A1710" s="2" t="s">
        <v>3450</v>
      </c>
      <c r="B1710" s="2" t="s">
        <v>3451</v>
      </c>
      <c r="C1710" s="2">
        <v>54</v>
      </c>
      <c r="D1710" s="2" t="s">
        <v>12</v>
      </c>
      <c r="E1710" s="2" t="s">
        <v>93</v>
      </c>
      <c r="F1710" s="2" t="s">
        <v>49</v>
      </c>
      <c r="G1710" s="2" t="s">
        <v>20</v>
      </c>
      <c r="H1710" s="2">
        <v>3590.23</v>
      </c>
      <c r="I1710" s="3">
        <v>45591</v>
      </c>
      <c r="J1710" s="2" t="s">
        <v>16</v>
      </c>
    </row>
    <row r="1711" spans="1:10" ht="14.25" customHeight="1" x14ac:dyDescent="0.35">
      <c r="A1711" s="2" t="s">
        <v>3452</v>
      </c>
      <c r="B1711" s="2" t="s">
        <v>3453</v>
      </c>
      <c r="C1711" s="2">
        <v>46</v>
      </c>
      <c r="D1711" s="2" t="s">
        <v>39</v>
      </c>
      <c r="E1711" s="2" t="s">
        <v>42</v>
      </c>
      <c r="F1711" s="2" t="s">
        <v>25</v>
      </c>
      <c r="G1711" s="2" t="s">
        <v>30</v>
      </c>
      <c r="H1711" s="2">
        <v>701.05</v>
      </c>
      <c r="I1711" s="3">
        <v>45372</v>
      </c>
      <c r="J1711" s="2" t="s">
        <v>16</v>
      </c>
    </row>
    <row r="1712" spans="1:10" ht="14.25" customHeight="1" x14ac:dyDescent="0.35">
      <c r="A1712" s="2" t="s">
        <v>3454</v>
      </c>
      <c r="B1712" s="2" t="s">
        <v>3455</v>
      </c>
      <c r="C1712" s="2">
        <v>39</v>
      </c>
      <c r="D1712" s="2" t="s">
        <v>12</v>
      </c>
      <c r="E1712" s="2" t="s">
        <v>93</v>
      </c>
      <c r="F1712" s="2" t="s">
        <v>35</v>
      </c>
      <c r="G1712" s="2" t="s">
        <v>15</v>
      </c>
      <c r="H1712" s="2">
        <v>383.45</v>
      </c>
      <c r="I1712" s="3">
        <v>45158</v>
      </c>
      <c r="J1712" s="2" t="s">
        <v>16</v>
      </c>
    </row>
    <row r="1713" spans="1:10" ht="14.25" customHeight="1" x14ac:dyDescent="0.35">
      <c r="A1713" s="2" t="s">
        <v>3456</v>
      </c>
      <c r="B1713" s="2" t="s">
        <v>3457</v>
      </c>
      <c r="C1713" s="2">
        <v>21</v>
      </c>
      <c r="D1713" s="2" t="s">
        <v>12</v>
      </c>
      <c r="E1713" s="2" t="s">
        <v>13</v>
      </c>
      <c r="F1713" s="2" t="s">
        <v>55</v>
      </c>
      <c r="G1713" s="2" t="s">
        <v>26</v>
      </c>
      <c r="H1713" s="2">
        <v>14612.78</v>
      </c>
      <c r="I1713" s="3">
        <v>45543</v>
      </c>
      <c r="J1713" s="2" t="s">
        <v>16</v>
      </c>
    </row>
    <row r="1714" spans="1:10" ht="14.25" customHeight="1" x14ac:dyDescent="0.35">
      <c r="A1714" s="2" t="s">
        <v>3458</v>
      </c>
      <c r="B1714" s="2" t="s">
        <v>3459</v>
      </c>
      <c r="C1714" s="2">
        <v>37</v>
      </c>
      <c r="D1714" s="2" t="s">
        <v>39</v>
      </c>
      <c r="E1714" s="2" t="s">
        <v>93</v>
      </c>
      <c r="F1714" s="2" t="s">
        <v>19</v>
      </c>
      <c r="G1714" s="2" t="s">
        <v>15</v>
      </c>
      <c r="H1714" s="2">
        <v>4868.47</v>
      </c>
      <c r="I1714" s="3">
        <v>45544</v>
      </c>
      <c r="J1714" s="2" t="s">
        <v>16</v>
      </c>
    </row>
    <row r="1715" spans="1:10" ht="14.25" customHeight="1" x14ac:dyDescent="0.35">
      <c r="A1715" s="2" t="s">
        <v>3460</v>
      </c>
      <c r="B1715" s="2" t="s">
        <v>3461</v>
      </c>
      <c r="C1715" s="2">
        <v>49</v>
      </c>
      <c r="D1715" s="2" t="s">
        <v>12</v>
      </c>
      <c r="E1715" s="2" t="s">
        <v>24</v>
      </c>
      <c r="F1715" s="2" t="s">
        <v>19</v>
      </c>
      <c r="G1715" s="2" t="s">
        <v>20</v>
      </c>
      <c r="H1715" s="2">
        <v>1438.04</v>
      </c>
      <c r="I1715" s="3">
        <v>45226</v>
      </c>
      <c r="J1715" s="2" t="s">
        <v>16</v>
      </c>
    </row>
    <row r="1716" spans="1:10" ht="14.25" customHeight="1" x14ac:dyDescent="0.35">
      <c r="A1716" s="2" t="s">
        <v>3462</v>
      </c>
      <c r="B1716" s="2" t="s">
        <v>3463</v>
      </c>
      <c r="C1716" s="2">
        <v>53</v>
      </c>
      <c r="D1716" s="2" t="s">
        <v>39</v>
      </c>
      <c r="E1716" s="2" t="s">
        <v>74</v>
      </c>
      <c r="F1716" s="2" t="s">
        <v>49</v>
      </c>
      <c r="G1716" s="2" t="s">
        <v>30</v>
      </c>
      <c r="H1716" s="2">
        <v>2039.4</v>
      </c>
      <c r="I1716" s="3">
        <v>45568</v>
      </c>
      <c r="J1716" s="2" t="s">
        <v>16</v>
      </c>
    </row>
    <row r="1717" spans="1:10" ht="14.25" customHeight="1" x14ac:dyDescent="0.35">
      <c r="A1717" s="2" t="s">
        <v>3464</v>
      </c>
      <c r="B1717" s="2" t="s">
        <v>3465</v>
      </c>
      <c r="C1717" s="2">
        <v>21</v>
      </c>
      <c r="D1717" s="2" t="s">
        <v>39</v>
      </c>
      <c r="E1717" s="2" t="s">
        <v>64</v>
      </c>
      <c r="F1717" s="2" t="s">
        <v>25</v>
      </c>
      <c r="G1717" s="2" t="s">
        <v>20</v>
      </c>
      <c r="H1717" s="2">
        <v>14530.77</v>
      </c>
      <c r="I1717" s="3">
        <v>45352</v>
      </c>
      <c r="J1717" s="2" t="s">
        <v>16</v>
      </c>
    </row>
    <row r="1718" spans="1:10" ht="14.25" customHeight="1" x14ac:dyDescent="0.35">
      <c r="A1718" s="2" t="s">
        <v>3466</v>
      </c>
      <c r="B1718" s="2" t="s">
        <v>3467</v>
      </c>
      <c r="C1718" s="2">
        <v>44</v>
      </c>
      <c r="D1718" s="2" t="s">
        <v>12</v>
      </c>
      <c r="E1718" s="2" t="s">
        <v>13</v>
      </c>
      <c r="F1718" s="2" t="s">
        <v>35</v>
      </c>
      <c r="G1718" s="2" t="s">
        <v>36</v>
      </c>
      <c r="H1718" s="2">
        <v>9135.49</v>
      </c>
      <c r="I1718" s="3">
        <v>45087</v>
      </c>
      <c r="J1718" s="2" t="s">
        <v>21</v>
      </c>
    </row>
    <row r="1719" spans="1:10" ht="14.25" customHeight="1" x14ac:dyDescent="0.35">
      <c r="A1719" s="2" t="s">
        <v>3468</v>
      </c>
      <c r="B1719" s="2" t="s">
        <v>3469</v>
      </c>
      <c r="C1719" s="2">
        <v>34</v>
      </c>
      <c r="D1719" s="2" t="s">
        <v>39</v>
      </c>
      <c r="E1719" s="2" t="s">
        <v>52</v>
      </c>
      <c r="F1719" s="2" t="s">
        <v>49</v>
      </c>
      <c r="G1719" s="2" t="s">
        <v>20</v>
      </c>
      <c r="H1719" s="2">
        <v>6959.57</v>
      </c>
      <c r="I1719" s="3">
        <v>45327</v>
      </c>
      <c r="J1719" s="2" t="s">
        <v>16</v>
      </c>
    </row>
    <row r="1720" spans="1:10" ht="14.25" customHeight="1" x14ac:dyDescent="0.35">
      <c r="A1720" s="2" t="s">
        <v>3470</v>
      </c>
      <c r="B1720" s="2" t="s">
        <v>3471</v>
      </c>
      <c r="C1720" s="2">
        <v>29</v>
      </c>
      <c r="D1720" s="2" t="s">
        <v>39</v>
      </c>
      <c r="E1720" s="2" t="s">
        <v>42</v>
      </c>
      <c r="F1720" s="2" t="s">
        <v>35</v>
      </c>
      <c r="G1720" s="2" t="s">
        <v>20</v>
      </c>
      <c r="H1720" s="2">
        <v>9755.2999999999993</v>
      </c>
      <c r="I1720" s="3">
        <v>45304</v>
      </c>
      <c r="J1720" s="2" t="s">
        <v>16</v>
      </c>
    </row>
    <row r="1721" spans="1:10" ht="14.25" customHeight="1" x14ac:dyDescent="0.35">
      <c r="A1721" s="2" t="s">
        <v>3472</v>
      </c>
      <c r="B1721" s="2" t="s">
        <v>3473</v>
      </c>
      <c r="C1721" s="2">
        <v>39</v>
      </c>
      <c r="D1721" s="2" t="s">
        <v>39</v>
      </c>
      <c r="E1721" s="2" t="s">
        <v>74</v>
      </c>
      <c r="F1721" s="2" t="s">
        <v>14</v>
      </c>
      <c r="G1721" s="2" t="s">
        <v>15</v>
      </c>
      <c r="H1721" s="2">
        <v>1479.2</v>
      </c>
      <c r="I1721" s="3">
        <v>45183</v>
      </c>
      <c r="J1721" s="2" t="s">
        <v>21</v>
      </c>
    </row>
    <row r="1722" spans="1:10" ht="14.25" customHeight="1" x14ac:dyDescent="0.35">
      <c r="A1722" s="2" t="s">
        <v>3474</v>
      </c>
      <c r="B1722" s="2" t="s">
        <v>3475</v>
      </c>
      <c r="C1722" s="2">
        <v>34</v>
      </c>
      <c r="D1722" s="2" t="s">
        <v>39</v>
      </c>
      <c r="E1722" s="2" t="s">
        <v>13</v>
      </c>
      <c r="F1722" s="2" t="s">
        <v>35</v>
      </c>
      <c r="G1722" s="2" t="s">
        <v>20</v>
      </c>
      <c r="H1722" s="2">
        <v>3842.55</v>
      </c>
      <c r="I1722" s="3">
        <v>45420</v>
      </c>
      <c r="J1722" s="2" t="s">
        <v>16</v>
      </c>
    </row>
    <row r="1723" spans="1:10" ht="14.25" customHeight="1" x14ac:dyDescent="0.35">
      <c r="A1723" s="2" t="s">
        <v>3476</v>
      </c>
      <c r="B1723" s="2" t="s">
        <v>3477</v>
      </c>
      <c r="C1723" s="2">
        <v>27</v>
      </c>
      <c r="D1723" s="2" t="s">
        <v>12</v>
      </c>
      <c r="E1723" s="2" t="s">
        <v>13</v>
      </c>
      <c r="F1723" s="2" t="s">
        <v>19</v>
      </c>
      <c r="G1723" s="2" t="s">
        <v>26</v>
      </c>
      <c r="H1723" s="2">
        <v>4685.0600000000004</v>
      </c>
      <c r="I1723" s="3">
        <v>45415</v>
      </c>
      <c r="J1723" s="2" t="s">
        <v>16</v>
      </c>
    </row>
    <row r="1724" spans="1:10" ht="14.25" customHeight="1" x14ac:dyDescent="0.35">
      <c r="A1724" s="2" t="s">
        <v>3478</v>
      </c>
      <c r="B1724" s="2" t="s">
        <v>3479</v>
      </c>
      <c r="C1724" s="2">
        <v>18</v>
      </c>
      <c r="D1724" s="2" t="s">
        <v>39</v>
      </c>
      <c r="E1724" s="2" t="s">
        <v>24</v>
      </c>
      <c r="F1724" s="2" t="s">
        <v>55</v>
      </c>
      <c r="G1724" s="2" t="s">
        <v>15</v>
      </c>
      <c r="H1724" s="2">
        <v>3776.04</v>
      </c>
      <c r="I1724" s="3">
        <v>45108</v>
      </c>
      <c r="J1724" s="2" t="s">
        <v>16</v>
      </c>
    </row>
    <row r="1725" spans="1:10" ht="14.25" customHeight="1" x14ac:dyDescent="0.35">
      <c r="A1725" s="2" t="s">
        <v>3480</v>
      </c>
      <c r="B1725" s="2" t="s">
        <v>3481</v>
      </c>
      <c r="C1725" s="2">
        <v>39</v>
      </c>
      <c r="D1725" s="2" t="s">
        <v>39</v>
      </c>
      <c r="E1725" s="2" t="s">
        <v>74</v>
      </c>
      <c r="F1725" s="2" t="s">
        <v>55</v>
      </c>
      <c r="G1725" s="2" t="s">
        <v>15</v>
      </c>
      <c r="H1725" s="2">
        <v>19981.66</v>
      </c>
      <c r="I1725" s="3">
        <v>45452</v>
      </c>
      <c r="J1725" s="2" t="s">
        <v>16</v>
      </c>
    </row>
    <row r="1726" spans="1:10" ht="14.25" customHeight="1" x14ac:dyDescent="0.35">
      <c r="A1726" s="2" t="s">
        <v>3482</v>
      </c>
      <c r="B1726" s="2" t="s">
        <v>3483</v>
      </c>
      <c r="C1726" s="2">
        <v>43</v>
      </c>
      <c r="D1726" s="2" t="s">
        <v>39</v>
      </c>
      <c r="E1726" s="2" t="s">
        <v>52</v>
      </c>
      <c r="F1726" s="2" t="s">
        <v>55</v>
      </c>
      <c r="G1726" s="2" t="s">
        <v>36</v>
      </c>
      <c r="H1726" s="2">
        <v>8708.9</v>
      </c>
      <c r="I1726" s="3">
        <v>45026</v>
      </c>
      <c r="J1726" s="2" t="s">
        <v>16</v>
      </c>
    </row>
    <row r="1727" spans="1:10" ht="14.25" customHeight="1" x14ac:dyDescent="0.35">
      <c r="A1727" s="2" t="s">
        <v>3484</v>
      </c>
      <c r="B1727" s="2" t="s">
        <v>3485</v>
      </c>
      <c r="C1727" s="2">
        <v>35</v>
      </c>
      <c r="D1727" s="2" t="s">
        <v>12</v>
      </c>
      <c r="E1727" s="2" t="s">
        <v>52</v>
      </c>
      <c r="F1727" s="2" t="s">
        <v>35</v>
      </c>
      <c r="G1727" s="2" t="s">
        <v>26</v>
      </c>
      <c r="H1727" s="2">
        <v>13068.23</v>
      </c>
      <c r="I1727" s="3">
        <v>45284</v>
      </c>
      <c r="J1727" s="2" t="s">
        <v>16</v>
      </c>
    </row>
    <row r="1728" spans="1:10" ht="14.25" customHeight="1" x14ac:dyDescent="0.35">
      <c r="A1728" s="2" t="s">
        <v>3486</v>
      </c>
      <c r="B1728" s="2" t="s">
        <v>3487</v>
      </c>
      <c r="C1728" s="2">
        <v>31</v>
      </c>
      <c r="D1728" s="2" t="s">
        <v>39</v>
      </c>
      <c r="E1728" s="2" t="s">
        <v>64</v>
      </c>
      <c r="F1728" s="2" t="s">
        <v>19</v>
      </c>
      <c r="G1728" s="2" t="s">
        <v>20</v>
      </c>
      <c r="H1728" s="2">
        <v>2701.12</v>
      </c>
      <c r="I1728" s="3">
        <v>45157</v>
      </c>
      <c r="J1728" s="2" t="s">
        <v>16</v>
      </c>
    </row>
    <row r="1729" spans="1:10" ht="14.25" customHeight="1" x14ac:dyDescent="0.35">
      <c r="A1729" s="2" t="s">
        <v>3488</v>
      </c>
      <c r="B1729" s="2" t="s">
        <v>3489</v>
      </c>
      <c r="C1729" s="2">
        <v>64</v>
      </c>
      <c r="D1729" s="2" t="s">
        <v>12</v>
      </c>
      <c r="E1729" s="2" t="s">
        <v>29</v>
      </c>
      <c r="F1729" s="2" t="s">
        <v>35</v>
      </c>
      <c r="G1729" s="2" t="s">
        <v>36</v>
      </c>
      <c r="H1729" s="2">
        <v>3066.26</v>
      </c>
      <c r="I1729" s="3">
        <v>45491</v>
      </c>
      <c r="J1729" s="2" t="s">
        <v>16</v>
      </c>
    </row>
    <row r="1730" spans="1:10" ht="14.25" customHeight="1" x14ac:dyDescent="0.35">
      <c r="A1730" s="2" t="s">
        <v>3490</v>
      </c>
      <c r="B1730" s="2" t="s">
        <v>3491</v>
      </c>
      <c r="C1730" s="2">
        <v>46</v>
      </c>
      <c r="D1730" s="2" t="s">
        <v>39</v>
      </c>
      <c r="E1730" s="2" t="s">
        <v>93</v>
      </c>
      <c r="F1730" s="2" t="s">
        <v>25</v>
      </c>
      <c r="G1730" s="2" t="s">
        <v>26</v>
      </c>
      <c r="H1730" s="2">
        <v>2553.2600000000002</v>
      </c>
      <c r="I1730" s="3">
        <v>44932</v>
      </c>
      <c r="J1730" s="2" t="s">
        <v>16</v>
      </c>
    </row>
    <row r="1731" spans="1:10" ht="14.25" customHeight="1" x14ac:dyDescent="0.35">
      <c r="A1731" s="2" t="s">
        <v>3492</v>
      </c>
      <c r="B1731" s="2" t="s">
        <v>3493</v>
      </c>
      <c r="C1731" s="2">
        <v>29</v>
      </c>
      <c r="D1731" s="2" t="s">
        <v>39</v>
      </c>
      <c r="E1731" s="2" t="s">
        <v>52</v>
      </c>
      <c r="F1731" s="2" t="s">
        <v>19</v>
      </c>
      <c r="G1731" s="2" t="s">
        <v>36</v>
      </c>
      <c r="H1731" s="2">
        <v>11646.87</v>
      </c>
      <c r="I1731" s="3">
        <v>45016</v>
      </c>
      <c r="J1731" s="2" t="s">
        <v>16</v>
      </c>
    </row>
    <row r="1732" spans="1:10" ht="14.25" customHeight="1" x14ac:dyDescent="0.35">
      <c r="A1732" s="2" t="s">
        <v>3494</v>
      </c>
      <c r="B1732" s="2" t="s">
        <v>3495</v>
      </c>
      <c r="C1732" s="2">
        <v>53</v>
      </c>
      <c r="D1732" s="2" t="s">
        <v>39</v>
      </c>
      <c r="E1732" s="2" t="s">
        <v>24</v>
      </c>
      <c r="F1732" s="2" t="s">
        <v>19</v>
      </c>
      <c r="G1732" s="2" t="s">
        <v>30</v>
      </c>
      <c r="H1732" s="2">
        <v>4293.09</v>
      </c>
      <c r="I1732" s="3">
        <v>44990</v>
      </c>
      <c r="J1732" s="2" t="s">
        <v>16</v>
      </c>
    </row>
    <row r="1733" spans="1:10" ht="14.25" customHeight="1" x14ac:dyDescent="0.35">
      <c r="A1733" s="2" t="s">
        <v>3496</v>
      </c>
      <c r="B1733" s="2" t="s">
        <v>3497</v>
      </c>
      <c r="C1733" s="2">
        <v>52</v>
      </c>
      <c r="D1733" s="2" t="s">
        <v>12</v>
      </c>
      <c r="E1733" s="2" t="s">
        <v>64</v>
      </c>
      <c r="F1733" s="2" t="s">
        <v>35</v>
      </c>
      <c r="G1733" s="2" t="s">
        <v>20</v>
      </c>
      <c r="H1733" s="2">
        <v>5193.3500000000004</v>
      </c>
      <c r="I1733" s="3">
        <v>45014</v>
      </c>
      <c r="J1733" s="2" t="s">
        <v>16</v>
      </c>
    </row>
    <row r="1734" spans="1:10" ht="14.25" customHeight="1" x14ac:dyDescent="0.35">
      <c r="A1734" s="2" t="s">
        <v>3498</v>
      </c>
      <c r="B1734" s="2" t="s">
        <v>3499</v>
      </c>
      <c r="C1734" s="2">
        <v>29</v>
      </c>
      <c r="D1734" s="2" t="s">
        <v>12</v>
      </c>
      <c r="E1734" s="2" t="s">
        <v>93</v>
      </c>
      <c r="F1734" s="2" t="s">
        <v>35</v>
      </c>
      <c r="G1734" s="2" t="s">
        <v>36</v>
      </c>
      <c r="H1734" s="2">
        <v>12348.5</v>
      </c>
      <c r="I1734" s="3">
        <v>44959</v>
      </c>
      <c r="J1734" s="2" t="s">
        <v>16</v>
      </c>
    </row>
    <row r="1735" spans="1:10" ht="14.25" customHeight="1" x14ac:dyDescent="0.35">
      <c r="A1735" s="2" t="s">
        <v>3500</v>
      </c>
      <c r="B1735" s="2" t="s">
        <v>3501</v>
      </c>
      <c r="C1735" s="2">
        <v>24</v>
      </c>
      <c r="D1735" s="2" t="s">
        <v>12</v>
      </c>
      <c r="E1735" s="2" t="s">
        <v>13</v>
      </c>
      <c r="F1735" s="2" t="s">
        <v>55</v>
      </c>
      <c r="G1735" s="2" t="s">
        <v>30</v>
      </c>
      <c r="H1735" s="2">
        <v>35683.870000000003</v>
      </c>
      <c r="I1735" s="3">
        <v>44998</v>
      </c>
      <c r="J1735" s="2" t="s">
        <v>16</v>
      </c>
    </row>
    <row r="1736" spans="1:10" ht="14.25" customHeight="1" x14ac:dyDescent="0.35">
      <c r="A1736" s="2" t="s">
        <v>3502</v>
      </c>
      <c r="B1736" s="2" t="s">
        <v>3503</v>
      </c>
      <c r="C1736" s="2">
        <v>46</v>
      </c>
      <c r="D1736" s="2" t="s">
        <v>12</v>
      </c>
      <c r="E1736" s="2" t="s">
        <v>74</v>
      </c>
      <c r="F1736" s="2" t="s">
        <v>19</v>
      </c>
      <c r="G1736" s="2" t="s">
        <v>20</v>
      </c>
      <c r="H1736" s="2">
        <v>1765.88</v>
      </c>
      <c r="I1736" s="3">
        <v>45482</v>
      </c>
      <c r="J1736" s="2" t="s">
        <v>16</v>
      </c>
    </row>
    <row r="1737" spans="1:10" ht="14.25" customHeight="1" x14ac:dyDescent="0.35">
      <c r="A1737" s="2" t="s">
        <v>3504</v>
      </c>
      <c r="B1737" s="2" t="s">
        <v>3505</v>
      </c>
      <c r="C1737" s="2">
        <v>28</v>
      </c>
      <c r="D1737" s="2" t="s">
        <v>12</v>
      </c>
      <c r="E1737" s="2" t="s">
        <v>52</v>
      </c>
      <c r="F1737" s="2" t="s">
        <v>55</v>
      </c>
      <c r="G1737" s="2" t="s">
        <v>36</v>
      </c>
      <c r="H1737" s="2">
        <v>647.27</v>
      </c>
      <c r="I1737" s="3">
        <v>45179</v>
      </c>
      <c r="J1737" s="2" t="s">
        <v>16</v>
      </c>
    </row>
    <row r="1738" spans="1:10" ht="14.25" customHeight="1" x14ac:dyDescent="0.35">
      <c r="A1738" s="2" t="s">
        <v>3506</v>
      </c>
      <c r="B1738" s="2" t="s">
        <v>3507</v>
      </c>
      <c r="C1738" s="2">
        <v>50</v>
      </c>
      <c r="D1738" s="2" t="s">
        <v>12</v>
      </c>
      <c r="E1738" s="2" t="s">
        <v>64</v>
      </c>
      <c r="F1738" s="2" t="s">
        <v>25</v>
      </c>
      <c r="G1738" s="2" t="s">
        <v>36</v>
      </c>
      <c r="H1738" s="2">
        <v>2167.2199999999998</v>
      </c>
      <c r="I1738" s="3">
        <v>45033</v>
      </c>
      <c r="J1738" s="2" t="s">
        <v>16</v>
      </c>
    </row>
    <row r="1739" spans="1:10" ht="14.25" customHeight="1" x14ac:dyDescent="0.35">
      <c r="A1739" s="2" t="s">
        <v>3508</v>
      </c>
      <c r="B1739" s="2" t="s">
        <v>3509</v>
      </c>
      <c r="C1739" s="2">
        <v>23</v>
      </c>
      <c r="D1739" s="2" t="s">
        <v>39</v>
      </c>
      <c r="E1739" s="2" t="s">
        <v>13</v>
      </c>
      <c r="F1739" s="2" t="s">
        <v>14</v>
      </c>
      <c r="G1739" s="2" t="s">
        <v>36</v>
      </c>
      <c r="H1739" s="2">
        <v>13278.77</v>
      </c>
      <c r="I1739" s="3">
        <v>45440</v>
      </c>
      <c r="J1739" s="2" t="s">
        <v>16</v>
      </c>
    </row>
    <row r="1740" spans="1:10" ht="14.25" customHeight="1" x14ac:dyDescent="0.35">
      <c r="A1740" s="2" t="s">
        <v>3510</v>
      </c>
      <c r="B1740" s="2" t="s">
        <v>3511</v>
      </c>
      <c r="C1740" s="2">
        <v>64</v>
      </c>
      <c r="D1740" s="2" t="s">
        <v>12</v>
      </c>
      <c r="E1740" s="2" t="s">
        <v>52</v>
      </c>
      <c r="F1740" s="2" t="s">
        <v>55</v>
      </c>
      <c r="G1740" s="2" t="s">
        <v>36</v>
      </c>
      <c r="H1740" s="2">
        <v>2164.5</v>
      </c>
      <c r="I1740" s="3">
        <v>45062</v>
      </c>
      <c r="J1740" s="2" t="s">
        <v>16</v>
      </c>
    </row>
    <row r="1741" spans="1:10" ht="14.25" customHeight="1" x14ac:dyDescent="0.35">
      <c r="A1741" s="2" t="s">
        <v>3512</v>
      </c>
      <c r="B1741" s="2" t="s">
        <v>3513</v>
      </c>
      <c r="C1741" s="2">
        <v>32</v>
      </c>
      <c r="D1741" s="2" t="s">
        <v>39</v>
      </c>
      <c r="E1741" s="2" t="s">
        <v>42</v>
      </c>
      <c r="F1741" s="2" t="s">
        <v>35</v>
      </c>
      <c r="G1741" s="2" t="s">
        <v>15</v>
      </c>
      <c r="H1741" s="2">
        <v>8779.17</v>
      </c>
      <c r="I1741" s="3">
        <v>45555</v>
      </c>
      <c r="J1741" s="2" t="s">
        <v>69</v>
      </c>
    </row>
    <row r="1742" spans="1:10" ht="14.25" customHeight="1" x14ac:dyDescent="0.35">
      <c r="A1742" s="2" t="s">
        <v>3514</v>
      </c>
      <c r="B1742" s="2" t="s">
        <v>3515</v>
      </c>
      <c r="C1742" s="2">
        <v>49</v>
      </c>
      <c r="D1742" s="2" t="s">
        <v>12</v>
      </c>
      <c r="E1742" s="2" t="s">
        <v>29</v>
      </c>
      <c r="F1742" s="2" t="s">
        <v>49</v>
      </c>
      <c r="G1742" s="2" t="s">
        <v>36</v>
      </c>
      <c r="H1742" s="2">
        <v>8923.7000000000007</v>
      </c>
      <c r="I1742" s="3">
        <v>45335</v>
      </c>
      <c r="J1742" s="2" t="s">
        <v>16</v>
      </c>
    </row>
    <row r="1743" spans="1:10" ht="14.25" customHeight="1" x14ac:dyDescent="0.35">
      <c r="A1743" s="2" t="s">
        <v>3516</v>
      </c>
      <c r="B1743" s="2" t="s">
        <v>3517</v>
      </c>
      <c r="C1743" s="2">
        <v>28</v>
      </c>
      <c r="D1743" s="2" t="s">
        <v>12</v>
      </c>
      <c r="E1743" s="2" t="s">
        <v>13</v>
      </c>
      <c r="F1743" s="2" t="s">
        <v>14</v>
      </c>
      <c r="G1743" s="2" t="s">
        <v>15</v>
      </c>
      <c r="H1743" s="2">
        <v>3487.4</v>
      </c>
      <c r="I1743" s="3">
        <v>45047</v>
      </c>
      <c r="J1743" s="2" t="s">
        <v>16</v>
      </c>
    </row>
    <row r="1744" spans="1:10" ht="14.25" customHeight="1" x14ac:dyDescent="0.35">
      <c r="A1744" s="2" t="s">
        <v>3518</v>
      </c>
      <c r="B1744" s="2" t="s">
        <v>3519</v>
      </c>
      <c r="C1744" s="2">
        <v>40</v>
      </c>
      <c r="D1744" s="2" t="s">
        <v>12</v>
      </c>
      <c r="E1744" s="2" t="s">
        <v>24</v>
      </c>
      <c r="F1744" s="2" t="s">
        <v>25</v>
      </c>
      <c r="G1744" s="2" t="s">
        <v>15</v>
      </c>
      <c r="H1744" s="2">
        <v>712.02</v>
      </c>
      <c r="I1744" s="3">
        <v>45404</v>
      </c>
      <c r="J1744" s="2" t="s">
        <v>16</v>
      </c>
    </row>
    <row r="1745" spans="1:10" ht="14.25" customHeight="1" x14ac:dyDescent="0.35">
      <c r="A1745" s="2" t="s">
        <v>3520</v>
      </c>
      <c r="B1745" s="2" t="s">
        <v>3521</v>
      </c>
      <c r="C1745" s="2">
        <v>43</v>
      </c>
      <c r="D1745" s="2" t="s">
        <v>39</v>
      </c>
      <c r="E1745" s="2" t="s">
        <v>24</v>
      </c>
      <c r="F1745" s="2" t="s">
        <v>35</v>
      </c>
      <c r="G1745" s="2" t="s">
        <v>30</v>
      </c>
      <c r="H1745" s="2">
        <v>5094.9399999999996</v>
      </c>
      <c r="I1745" s="3">
        <v>45020</v>
      </c>
      <c r="J1745" s="2" t="s">
        <v>16</v>
      </c>
    </row>
    <row r="1746" spans="1:10" ht="14.25" customHeight="1" x14ac:dyDescent="0.35">
      <c r="A1746" s="2" t="s">
        <v>3522</v>
      </c>
      <c r="B1746" s="2" t="s">
        <v>3523</v>
      </c>
      <c r="C1746" s="2">
        <v>51</v>
      </c>
      <c r="D1746" s="2" t="s">
        <v>12</v>
      </c>
      <c r="E1746" s="2" t="s">
        <v>52</v>
      </c>
      <c r="F1746" s="2" t="s">
        <v>14</v>
      </c>
      <c r="G1746" s="2" t="s">
        <v>20</v>
      </c>
      <c r="H1746" s="2">
        <v>2067.6</v>
      </c>
      <c r="I1746" s="3">
        <v>45431</v>
      </c>
      <c r="J1746" s="2" t="s">
        <v>16</v>
      </c>
    </row>
    <row r="1747" spans="1:10" ht="14.25" customHeight="1" x14ac:dyDescent="0.35">
      <c r="A1747" s="2" t="s">
        <v>3524</v>
      </c>
      <c r="B1747" s="2" t="s">
        <v>3525</v>
      </c>
      <c r="C1747" s="2">
        <v>63</v>
      </c>
      <c r="D1747" s="2" t="s">
        <v>12</v>
      </c>
      <c r="E1747" s="2" t="s">
        <v>24</v>
      </c>
      <c r="F1747" s="2" t="s">
        <v>35</v>
      </c>
      <c r="G1747" s="2" t="s">
        <v>15</v>
      </c>
      <c r="H1747" s="2">
        <v>2039.21</v>
      </c>
      <c r="I1747" s="3">
        <v>44933</v>
      </c>
      <c r="J1747" s="2" t="s">
        <v>69</v>
      </c>
    </row>
    <row r="1748" spans="1:10" ht="14.25" customHeight="1" x14ac:dyDescent="0.35">
      <c r="A1748" s="2" t="s">
        <v>3526</v>
      </c>
      <c r="B1748" s="2" t="s">
        <v>3527</v>
      </c>
      <c r="C1748" s="2">
        <v>51</v>
      </c>
      <c r="D1748" s="2" t="s">
        <v>39</v>
      </c>
      <c r="E1748" s="2" t="s">
        <v>13</v>
      </c>
      <c r="F1748" s="2" t="s">
        <v>55</v>
      </c>
      <c r="G1748" s="2" t="s">
        <v>26</v>
      </c>
      <c r="H1748" s="2">
        <v>7393.77</v>
      </c>
      <c r="I1748" s="3">
        <v>45526</v>
      </c>
      <c r="J1748" s="2" t="s">
        <v>16</v>
      </c>
    </row>
    <row r="1749" spans="1:10" ht="14.25" customHeight="1" x14ac:dyDescent="0.35">
      <c r="A1749" s="2" t="s">
        <v>3528</v>
      </c>
      <c r="B1749" s="2" t="s">
        <v>3529</v>
      </c>
      <c r="C1749" s="2">
        <v>46</v>
      </c>
      <c r="D1749" s="2" t="s">
        <v>39</v>
      </c>
      <c r="E1749" s="2" t="s">
        <v>74</v>
      </c>
      <c r="F1749" s="2" t="s">
        <v>35</v>
      </c>
      <c r="G1749" s="2" t="s">
        <v>15</v>
      </c>
      <c r="H1749" s="2">
        <v>11181.66</v>
      </c>
      <c r="I1749" s="3">
        <v>45620</v>
      </c>
      <c r="J1749" s="2" t="s">
        <v>16</v>
      </c>
    </row>
    <row r="1750" spans="1:10" ht="14.25" customHeight="1" x14ac:dyDescent="0.35">
      <c r="A1750" s="2" t="s">
        <v>3530</v>
      </c>
      <c r="B1750" s="2" t="s">
        <v>3531</v>
      </c>
      <c r="C1750" s="2">
        <v>21</v>
      </c>
      <c r="D1750" s="2" t="s">
        <v>39</v>
      </c>
      <c r="E1750" s="2" t="s">
        <v>74</v>
      </c>
      <c r="F1750" s="2" t="s">
        <v>25</v>
      </c>
      <c r="G1750" s="2" t="s">
        <v>26</v>
      </c>
      <c r="H1750" s="2">
        <v>784.1</v>
      </c>
      <c r="I1750" s="3">
        <v>45117</v>
      </c>
      <c r="J1750" s="2" t="s">
        <v>21</v>
      </c>
    </row>
    <row r="1751" spans="1:10" ht="14.25" customHeight="1" x14ac:dyDescent="0.35">
      <c r="A1751" s="2" t="s">
        <v>3532</v>
      </c>
      <c r="B1751" s="2" t="s">
        <v>3533</v>
      </c>
      <c r="C1751" s="2">
        <v>34</v>
      </c>
      <c r="D1751" s="2" t="s">
        <v>39</v>
      </c>
      <c r="E1751" s="2" t="s">
        <v>29</v>
      </c>
      <c r="F1751" s="2" t="s">
        <v>49</v>
      </c>
      <c r="G1751" s="2" t="s">
        <v>30</v>
      </c>
      <c r="H1751" s="2">
        <v>8635.1200000000008</v>
      </c>
      <c r="I1751" s="3">
        <v>45383</v>
      </c>
      <c r="J1751" s="2" t="s">
        <v>16</v>
      </c>
    </row>
    <row r="1752" spans="1:10" ht="14.25" customHeight="1" x14ac:dyDescent="0.35">
      <c r="A1752" s="2" t="s">
        <v>3534</v>
      </c>
      <c r="B1752" s="2" t="s">
        <v>3535</v>
      </c>
      <c r="C1752" s="2">
        <v>52</v>
      </c>
      <c r="D1752" s="2" t="s">
        <v>12</v>
      </c>
      <c r="E1752" s="2" t="s">
        <v>74</v>
      </c>
      <c r="F1752" s="2" t="s">
        <v>55</v>
      </c>
      <c r="G1752" s="2" t="s">
        <v>26</v>
      </c>
      <c r="H1752" s="2">
        <v>2826.3</v>
      </c>
      <c r="I1752" s="3">
        <v>45646</v>
      </c>
      <c r="J1752" s="2" t="s">
        <v>16</v>
      </c>
    </row>
    <row r="1753" spans="1:10" ht="14.25" customHeight="1" x14ac:dyDescent="0.35">
      <c r="A1753" s="2" t="s">
        <v>3536</v>
      </c>
      <c r="B1753" s="2" t="s">
        <v>3537</v>
      </c>
      <c r="C1753" s="2">
        <v>30</v>
      </c>
      <c r="D1753" s="2" t="s">
        <v>39</v>
      </c>
      <c r="E1753" s="2" t="s">
        <v>93</v>
      </c>
      <c r="F1753" s="2" t="s">
        <v>55</v>
      </c>
      <c r="G1753" s="2" t="s">
        <v>30</v>
      </c>
      <c r="H1753" s="2">
        <v>11187.07</v>
      </c>
      <c r="I1753" s="3">
        <v>45312</v>
      </c>
      <c r="J1753" s="2" t="s">
        <v>16</v>
      </c>
    </row>
    <row r="1754" spans="1:10" ht="14.25" customHeight="1" x14ac:dyDescent="0.35">
      <c r="A1754" s="2" t="s">
        <v>3538</v>
      </c>
      <c r="B1754" s="2" t="s">
        <v>3539</v>
      </c>
      <c r="C1754" s="2">
        <v>58</v>
      </c>
      <c r="D1754" s="2" t="s">
        <v>12</v>
      </c>
      <c r="E1754" s="2" t="s">
        <v>42</v>
      </c>
      <c r="F1754" s="2" t="s">
        <v>25</v>
      </c>
      <c r="G1754" s="2" t="s">
        <v>30</v>
      </c>
      <c r="H1754" s="2">
        <v>16618.68</v>
      </c>
      <c r="I1754" s="3">
        <v>45204</v>
      </c>
      <c r="J1754" s="2" t="s">
        <v>16</v>
      </c>
    </row>
    <row r="1755" spans="1:10" ht="14.25" customHeight="1" x14ac:dyDescent="0.35">
      <c r="A1755" s="2" t="s">
        <v>3540</v>
      </c>
      <c r="B1755" s="2" t="s">
        <v>3541</v>
      </c>
      <c r="C1755" s="2">
        <v>56</v>
      </c>
      <c r="D1755" s="2" t="s">
        <v>12</v>
      </c>
      <c r="E1755" s="2" t="s">
        <v>74</v>
      </c>
      <c r="F1755" s="2" t="s">
        <v>25</v>
      </c>
      <c r="G1755" s="2" t="s">
        <v>30</v>
      </c>
      <c r="H1755" s="2">
        <v>16451.36</v>
      </c>
      <c r="I1755" s="3">
        <v>45374</v>
      </c>
      <c r="J1755" s="2" t="s">
        <v>16</v>
      </c>
    </row>
    <row r="1756" spans="1:10" ht="14.25" customHeight="1" x14ac:dyDescent="0.35">
      <c r="A1756" s="2" t="s">
        <v>3542</v>
      </c>
      <c r="B1756" s="2" t="s">
        <v>3543</v>
      </c>
      <c r="C1756" s="2">
        <v>32</v>
      </c>
      <c r="D1756" s="2" t="s">
        <v>39</v>
      </c>
      <c r="E1756" s="2" t="s">
        <v>24</v>
      </c>
      <c r="F1756" s="2" t="s">
        <v>14</v>
      </c>
      <c r="G1756" s="2" t="s">
        <v>26</v>
      </c>
      <c r="H1756" s="2">
        <v>4618.1499999999996</v>
      </c>
      <c r="I1756" s="3">
        <v>44978</v>
      </c>
      <c r="J1756" s="2" t="s">
        <v>16</v>
      </c>
    </row>
    <row r="1757" spans="1:10" ht="14.25" customHeight="1" x14ac:dyDescent="0.35">
      <c r="A1757" s="2" t="s">
        <v>3544</v>
      </c>
      <c r="B1757" s="2" t="s">
        <v>3545</v>
      </c>
      <c r="C1757" s="2">
        <v>46</v>
      </c>
      <c r="D1757" s="2" t="s">
        <v>12</v>
      </c>
      <c r="E1757" s="2" t="s">
        <v>42</v>
      </c>
      <c r="F1757" s="2" t="s">
        <v>49</v>
      </c>
      <c r="G1757" s="2" t="s">
        <v>26</v>
      </c>
      <c r="H1757" s="2">
        <v>8376.41</v>
      </c>
      <c r="I1757" s="3">
        <v>45331</v>
      </c>
      <c r="J1757" s="2" t="s">
        <v>16</v>
      </c>
    </row>
    <row r="1758" spans="1:10" ht="14.25" customHeight="1" x14ac:dyDescent="0.35">
      <c r="A1758" s="2" t="s">
        <v>3546</v>
      </c>
      <c r="B1758" s="2" t="s">
        <v>3547</v>
      </c>
      <c r="C1758" s="2">
        <v>46</v>
      </c>
      <c r="D1758" s="2" t="s">
        <v>39</v>
      </c>
      <c r="E1758" s="2" t="s">
        <v>74</v>
      </c>
      <c r="F1758" s="2" t="s">
        <v>35</v>
      </c>
      <c r="G1758" s="2" t="s">
        <v>30</v>
      </c>
      <c r="H1758" s="2">
        <v>15784.01</v>
      </c>
      <c r="I1758" s="3">
        <v>45322</v>
      </c>
      <c r="J1758" s="2" t="s">
        <v>69</v>
      </c>
    </row>
    <row r="1759" spans="1:10" ht="14.25" customHeight="1" x14ac:dyDescent="0.35">
      <c r="A1759" s="2" t="s">
        <v>3548</v>
      </c>
      <c r="B1759" s="2" t="s">
        <v>3549</v>
      </c>
      <c r="C1759" s="2">
        <v>28</v>
      </c>
      <c r="D1759" s="2" t="s">
        <v>12</v>
      </c>
      <c r="E1759" s="2" t="s">
        <v>93</v>
      </c>
      <c r="F1759" s="2" t="s">
        <v>14</v>
      </c>
      <c r="G1759" s="2" t="s">
        <v>30</v>
      </c>
      <c r="H1759" s="2">
        <v>627.38</v>
      </c>
      <c r="I1759" s="3">
        <v>45620</v>
      </c>
      <c r="J1759" s="2" t="s">
        <v>16</v>
      </c>
    </row>
    <row r="1760" spans="1:10" ht="14.25" customHeight="1" x14ac:dyDescent="0.35">
      <c r="A1760" s="2" t="s">
        <v>3550</v>
      </c>
      <c r="B1760" s="2" t="s">
        <v>3551</v>
      </c>
      <c r="C1760" s="2">
        <v>49</v>
      </c>
      <c r="D1760" s="2" t="s">
        <v>39</v>
      </c>
      <c r="E1760" s="2" t="s">
        <v>24</v>
      </c>
      <c r="F1760" s="2" t="s">
        <v>35</v>
      </c>
      <c r="G1760" s="2" t="s">
        <v>20</v>
      </c>
      <c r="H1760" s="2">
        <v>9304.51</v>
      </c>
      <c r="I1760" s="3">
        <v>45137</v>
      </c>
      <c r="J1760" s="2" t="s">
        <v>16</v>
      </c>
    </row>
    <row r="1761" spans="1:10" ht="14.25" customHeight="1" x14ac:dyDescent="0.35">
      <c r="A1761" s="2" t="s">
        <v>3552</v>
      </c>
      <c r="B1761" s="2" t="s">
        <v>3553</v>
      </c>
      <c r="C1761" s="2">
        <v>19</v>
      </c>
      <c r="D1761" s="2" t="s">
        <v>39</v>
      </c>
      <c r="E1761" s="2" t="s">
        <v>13</v>
      </c>
      <c r="F1761" s="2" t="s">
        <v>35</v>
      </c>
      <c r="G1761" s="2" t="s">
        <v>30</v>
      </c>
      <c r="H1761" s="2">
        <v>18110.77</v>
      </c>
      <c r="I1761" s="3">
        <v>45636</v>
      </c>
      <c r="J1761" s="2" t="s">
        <v>16</v>
      </c>
    </row>
    <row r="1762" spans="1:10" ht="14.25" customHeight="1" x14ac:dyDescent="0.35">
      <c r="A1762" s="2" t="s">
        <v>3554</v>
      </c>
      <c r="B1762" s="2" t="s">
        <v>3555</v>
      </c>
      <c r="C1762" s="2">
        <v>64</v>
      </c>
      <c r="D1762" s="2" t="s">
        <v>39</v>
      </c>
      <c r="E1762" s="2" t="s">
        <v>52</v>
      </c>
      <c r="F1762" s="2" t="s">
        <v>35</v>
      </c>
      <c r="G1762" s="2" t="s">
        <v>36</v>
      </c>
      <c r="H1762" s="2">
        <v>4657.84</v>
      </c>
      <c r="I1762" s="3">
        <v>45196</v>
      </c>
      <c r="J1762" s="2" t="s">
        <v>21</v>
      </c>
    </row>
    <row r="1763" spans="1:10" ht="14.25" customHeight="1" x14ac:dyDescent="0.35">
      <c r="A1763" s="2" t="s">
        <v>3556</v>
      </c>
      <c r="B1763" s="2" t="s">
        <v>3557</v>
      </c>
      <c r="C1763" s="2">
        <v>31</v>
      </c>
      <c r="D1763" s="2" t="s">
        <v>39</v>
      </c>
      <c r="E1763" s="2" t="s">
        <v>52</v>
      </c>
      <c r="F1763" s="2" t="s">
        <v>14</v>
      </c>
      <c r="G1763" s="2" t="s">
        <v>20</v>
      </c>
      <c r="H1763" s="2">
        <v>6077.19</v>
      </c>
      <c r="I1763" s="3">
        <v>45471</v>
      </c>
      <c r="J1763" s="2" t="s">
        <v>16</v>
      </c>
    </row>
    <row r="1764" spans="1:10" ht="14.25" customHeight="1" x14ac:dyDescent="0.35">
      <c r="A1764" s="2" t="s">
        <v>3558</v>
      </c>
      <c r="B1764" s="2" t="s">
        <v>3559</v>
      </c>
      <c r="C1764" s="2">
        <v>37</v>
      </c>
      <c r="D1764" s="2" t="s">
        <v>39</v>
      </c>
      <c r="E1764" s="2" t="s">
        <v>74</v>
      </c>
      <c r="F1764" s="2" t="s">
        <v>55</v>
      </c>
      <c r="G1764" s="2" t="s">
        <v>20</v>
      </c>
      <c r="H1764" s="2">
        <v>11997.42</v>
      </c>
      <c r="I1764" s="3">
        <v>45540</v>
      </c>
      <c r="J1764" s="2" t="s">
        <v>16</v>
      </c>
    </row>
    <row r="1765" spans="1:10" ht="14.25" customHeight="1" x14ac:dyDescent="0.35">
      <c r="A1765" s="2" t="s">
        <v>3560</v>
      </c>
      <c r="B1765" s="2" t="s">
        <v>3561</v>
      </c>
      <c r="C1765" s="2">
        <v>39</v>
      </c>
      <c r="D1765" s="2" t="s">
        <v>39</v>
      </c>
      <c r="E1765" s="2" t="s">
        <v>52</v>
      </c>
      <c r="F1765" s="2" t="s">
        <v>25</v>
      </c>
      <c r="G1765" s="2" t="s">
        <v>20</v>
      </c>
      <c r="H1765" s="2">
        <v>702.99</v>
      </c>
      <c r="I1765" s="3">
        <v>45208</v>
      </c>
      <c r="J1765" s="2" t="s">
        <v>16</v>
      </c>
    </row>
    <row r="1766" spans="1:10" ht="14.25" customHeight="1" x14ac:dyDescent="0.35">
      <c r="A1766" s="2" t="s">
        <v>3562</v>
      </c>
      <c r="B1766" s="2" t="s">
        <v>3563</v>
      </c>
      <c r="C1766" s="2">
        <v>28</v>
      </c>
      <c r="D1766" s="2" t="s">
        <v>12</v>
      </c>
      <c r="E1766" s="2" t="s">
        <v>74</v>
      </c>
      <c r="F1766" s="2" t="s">
        <v>55</v>
      </c>
      <c r="G1766" s="2" t="s">
        <v>36</v>
      </c>
      <c r="H1766" s="2">
        <v>4871.68</v>
      </c>
      <c r="I1766" s="3">
        <v>45324</v>
      </c>
      <c r="J1766" s="2" t="s">
        <v>16</v>
      </c>
    </row>
    <row r="1767" spans="1:10" ht="14.25" customHeight="1" x14ac:dyDescent="0.35">
      <c r="A1767" s="2" t="s">
        <v>3564</v>
      </c>
      <c r="B1767" s="2" t="s">
        <v>3565</v>
      </c>
      <c r="C1767" s="2">
        <v>44</v>
      </c>
      <c r="D1767" s="2" t="s">
        <v>12</v>
      </c>
      <c r="E1767" s="2" t="s">
        <v>74</v>
      </c>
      <c r="F1767" s="2" t="s">
        <v>49</v>
      </c>
      <c r="G1767" s="2" t="s">
        <v>20</v>
      </c>
      <c r="H1767" s="2">
        <v>3505.66</v>
      </c>
      <c r="I1767" s="3">
        <v>45142</v>
      </c>
      <c r="J1767" s="2" t="s">
        <v>16</v>
      </c>
    </row>
    <row r="1768" spans="1:10" ht="14.25" customHeight="1" x14ac:dyDescent="0.35">
      <c r="A1768" s="2" t="s">
        <v>3566</v>
      </c>
      <c r="B1768" s="2" t="s">
        <v>3567</v>
      </c>
      <c r="C1768" s="2">
        <v>20</v>
      </c>
      <c r="D1768" s="2" t="s">
        <v>12</v>
      </c>
      <c r="E1768" s="2" t="s">
        <v>24</v>
      </c>
      <c r="F1768" s="2" t="s">
        <v>14</v>
      </c>
      <c r="G1768" s="2" t="s">
        <v>20</v>
      </c>
      <c r="H1768" s="2">
        <v>171.4</v>
      </c>
      <c r="I1768" s="3">
        <v>45358</v>
      </c>
      <c r="J1768" s="2" t="s">
        <v>16</v>
      </c>
    </row>
    <row r="1769" spans="1:10" ht="14.25" customHeight="1" x14ac:dyDescent="0.35">
      <c r="A1769" s="2" t="s">
        <v>3568</v>
      </c>
      <c r="B1769" s="2" t="s">
        <v>3569</v>
      </c>
      <c r="C1769" s="2">
        <v>34</v>
      </c>
      <c r="D1769" s="2" t="s">
        <v>39</v>
      </c>
      <c r="E1769" s="2" t="s">
        <v>29</v>
      </c>
      <c r="F1769" s="2" t="s">
        <v>49</v>
      </c>
      <c r="G1769" s="2" t="s">
        <v>26</v>
      </c>
      <c r="H1769" s="2">
        <v>2181.2199999999998</v>
      </c>
      <c r="I1769" s="3">
        <v>45247</v>
      </c>
      <c r="J1769" s="2" t="s">
        <v>16</v>
      </c>
    </row>
    <row r="1770" spans="1:10" ht="14.25" customHeight="1" x14ac:dyDescent="0.35">
      <c r="A1770" s="2" t="s">
        <v>3570</v>
      </c>
      <c r="B1770" s="2" t="s">
        <v>3571</v>
      </c>
      <c r="C1770" s="2">
        <v>61</v>
      </c>
      <c r="D1770" s="2" t="s">
        <v>12</v>
      </c>
      <c r="E1770" s="2" t="s">
        <v>64</v>
      </c>
      <c r="F1770" s="2" t="s">
        <v>25</v>
      </c>
      <c r="G1770" s="2" t="s">
        <v>26</v>
      </c>
      <c r="H1770" s="2">
        <v>5039.88</v>
      </c>
      <c r="I1770" s="3">
        <v>45565</v>
      </c>
      <c r="J1770" s="2" t="s">
        <v>16</v>
      </c>
    </row>
    <row r="1771" spans="1:10" ht="14.25" customHeight="1" x14ac:dyDescent="0.35">
      <c r="A1771" s="2" t="s">
        <v>3572</v>
      </c>
      <c r="B1771" s="2" t="s">
        <v>3573</v>
      </c>
      <c r="C1771" s="2">
        <v>45</v>
      </c>
      <c r="D1771" s="2" t="s">
        <v>39</v>
      </c>
      <c r="E1771" s="2" t="s">
        <v>64</v>
      </c>
      <c r="F1771" s="2" t="s">
        <v>25</v>
      </c>
      <c r="G1771" s="2" t="s">
        <v>30</v>
      </c>
      <c r="H1771" s="2">
        <v>2199.35</v>
      </c>
      <c r="I1771" s="3">
        <v>45419</v>
      </c>
      <c r="J1771" s="2" t="s">
        <v>16</v>
      </c>
    </row>
    <row r="1772" spans="1:10" ht="14.25" customHeight="1" x14ac:dyDescent="0.35">
      <c r="A1772" s="2" t="s">
        <v>3574</v>
      </c>
      <c r="B1772" s="2" t="s">
        <v>3575</v>
      </c>
      <c r="C1772" s="2">
        <v>46</v>
      </c>
      <c r="D1772" s="2" t="s">
        <v>12</v>
      </c>
      <c r="E1772" s="2" t="s">
        <v>29</v>
      </c>
      <c r="F1772" s="2" t="s">
        <v>19</v>
      </c>
      <c r="G1772" s="2" t="s">
        <v>30</v>
      </c>
      <c r="H1772" s="2">
        <v>9223.0499999999993</v>
      </c>
      <c r="I1772" s="3">
        <v>45532</v>
      </c>
      <c r="J1772" s="2" t="s">
        <v>16</v>
      </c>
    </row>
    <row r="1773" spans="1:10" ht="14.25" customHeight="1" x14ac:dyDescent="0.35">
      <c r="A1773" s="2" t="s">
        <v>3576</v>
      </c>
      <c r="B1773" s="2" t="s">
        <v>3577</v>
      </c>
      <c r="C1773" s="2">
        <v>38</v>
      </c>
      <c r="D1773" s="2" t="s">
        <v>12</v>
      </c>
      <c r="E1773" s="2" t="s">
        <v>64</v>
      </c>
      <c r="F1773" s="2" t="s">
        <v>49</v>
      </c>
      <c r="G1773" s="2" t="s">
        <v>15</v>
      </c>
      <c r="H1773" s="2">
        <v>5953.9</v>
      </c>
      <c r="I1773" s="3">
        <v>45512</v>
      </c>
      <c r="J1773" s="2" t="s">
        <v>21</v>
      </c>
    </row>
    <row r="1774" spans="1:10" ht="14.25" customHeight="1" x14ac:dyDescent="0.35">
      <c r="A1774" s="2" t="s">
        <v>3578</v>
      </c>
      <c r="B1774" s="2" t="s">
        <v>3579</v>
      </c>
      <c r="C1774" s="2">
        <v>64</v>
      </c>
      <c r="D1774" s="2" t="s">
        <v>39</v>
      </c>
      <c r="E1774" s="2" t="s">
        <v>42</v>
      </c>
      <c r="F1774" s="2" t="s">
        <v>55</v>
      </c>
      <c r="G1774" s="2" t="s">
        <v>36</v>
      </c>
      <c r="H1774" s="2">
        <v>402.82</v>
      </c>
      <c r="I1774" s="3">
        <v>45054</v>
      </c>
      <c r="J1774" s="2" t="s">
        <v>16</v>
      </c>
    </row>
    <row r="1775" spans="1:10" ht="14.25" customHeight="1" x14ac:dyDescent="0.35">
      <c r="A1775" s="2" t="s">
        <v>3580</v>
      </c>
      <c r="B1775" s="2" t="s">
        <v>3581</v>
      </c>
      <c r="C1775" s="2">
        <v>33</v>
      </c>
      <c r="D1775" s="2" t="s">
        <v>12</v>
      </c>
      <c r="E1775" s="2" t="s">
        <v>64</v>
      </c>
      <c r="F1775" s="2" t="s">
        <v>49</v>
      </c>
      <c r="G1775" s="2" t="s">
        <v>26</v>
      </c>
      <c r="H1775" s="2">
        <v>3216.39</v>
      </c>
      <c r="I1775" s="3">
        <v>45000</v>
      </c>
      <c r="J1775" s="2" t="s">
        <v>16</v>
      </c>
    </row>
    <row r="1776" spans="1:10" ht="14.25" customHeight="1" x14ac:dyDescent="0.35">
      <c r="A1776" s="2" t="s">
        <v>3582</v>
      </c>
      <c r="B1776" s="2" t="s">
        <v>3583</v>
      </c>
      <c r="C1776" s="2">
        <v>54</v>
      </c>
      <c r="D1776" s="2" t="s">
        <v>12</v>
      </c>
      <c r="E1776" s="2" t="s">
        <v>74</v>
      </c>
      <c r="F1776" s="2" t="s">
        <v>14</v>
      </c>
      <c r="G1776" s="2" t="s">
        <v>30</v>
      </c>
      <c r="H1776" s="2">
        <v>196.69</v>
      </c>
      <c r="I1776" s="3">
        <v>45402</v>
      </c>
      <c r="J1776" s="2" t="s">
        <v>16</v>
      </c>
    </row>
    <row r="1777" spans="1:10" ht="14.25" customHeight="1" x14ac:dyDescent="0.35">
      <c r="A1777" s="2" t="s">
        <v>3584</v>
      </c>
      <c r="B1777" s="2" t="s">
        <v>3585</v>
      </c>
      <c r="C1777" s="2">
        <v>37</v>
      </c>
      <c r="D1777" s="2" t="s">
        <v>12</v>
      </c>
      <c r="E1777" s="2" t="s">
        <v>93</v>
      </c>
      <c r="F1777" s="2" t="s">
        <v>25</v>
      </c>
      <c r="G1777" s="2" t="s">
        <v>36</v>
      </c>
      <c r="H1777" s="2">
        <v>4433.78</v>
      </c>
      <c r="I1777" s="3">
        <v>45378</v>
      </c>
      <c r="J1777" s="2" t="s">
        <v>16</v>
      </c>
    </row>
    <row r="1778" spans="1:10" ht="14.25" customHeight="1" x14ac:dyDescent="0.35">
      <c r="A1778" s="2" t="s">
        <v>3586</v>
      </c>
      <c r="B1778" s="2" t="s">
        <v>3587</v>
      </c>
      <c r="C1778" s="2">
        <v>23</v>
      </c>
      <c r="D1778" s="2" t="s">
        <v>39</v>
      </c>
      <c r="E1778" s="2" t="s">
        <v>93</v>
      </c>
      <c r="F1778" s="2" t="s">
        <v>25</v>
      </c>
      <c r="G1778" s="2" t="s">
        <v>20</v>
      </c>
      <c r="H1778" s="2">
        <v>2999.03</v>
      </c>
      <c r="I1778" s="3">
        <v>45388</v>
      </c>
      <c r="J1778" s="2" t="s">
        <v>16</v>
      </c>
    </row>
    <row r="1779" spans="1:10" ht="14.25" customHeight="1" x14ac:dyDescent="0.35">
      <c r="A1779" s="2" t="s">
        <v>3588</v>
      </c>
      <c r="B1779" s="2" t="s">
        <v>3589</v>
      </c>
      <c r="C1779" s="2">
        <v>36</v>
      </c>
      <c r="D1779" s="2" t="s">
        <v>12</v>
      </c>
      <c r="E1779" s="2" t="s">
        <v>13</v>
      </c>
      <c r="F1779" s="2" t="s">
        <v>49</v>
      </c>
      <c r="G1779" s="2" t="s">
        <v>36</v>
      </c>
      <c r="H1779" s="2">
        <v>11653.51</v>
      </c>
      <c r="I1779" s="3">
        <v>45364</v>
      </c>
      <c r="J1779" s="2" t="s">
        <v>16</v>
      </c>
    </row>
    <row r="1780" spans="1:10" ht="14.25" customHeight="1" x14ac:dyDescent="0.35">
      <c r="A1780" s="2" t="s">
        <v>3590</v>
      </c>
      <c r="B1780" s="2" t="s">
        <v>3591</v>
      </c>
      <c r="C1780" s="2">
        <v>22</v>
      </c>
      <c r="D1780" s="2" t="s">
        <v>39</v>
      </c>
      <c r="E1780" s="2" t="s">
        <v>24</v>
      </c>
      <c r="F1780" s="2" t="s">
        <v>49</v>
      </c>
      <c r="G1780" s="2" t="s">
        <v>26</v>
      </c>
      <c r="H1780" s="2">
        <v>3673.13</v>
      </c>
      <c r="I1780" s="3">
        <v>45182</v>
      </c>
      <c r="J1780" s="2" t="s">
        <v>21</v>
      </c>
    </row>
    <row r="1781" spans="1:10" ht="14.25" customHeight="1" x14ac:dyDescent="0.35">
      <c r="A1781" s="2" t="s">
        <v>3592</v>
      </c>
      <c r="B1781" s="2" t="s">
        <v>3593</v>
      </c>
      <c r="C1781" s="2">
        <v>20</v>
      </c>
      <c r="D1781" s="2" t="s">
        <v>12</v>
      </c>
      <c r="E1781" s="2" t="s">
        <v>64</v>
      </c>
      <c r="F1781" s="2" t="s">
        <v>35</v>
      </c>
      <c r="G1781" s="2" t="s">
        <v>15</v>
      </c>
      <c r="H1781" s="2">
        <v>4702.58</v>
      </c>
      <c r="I1781" s="3">
        <v>45374</v>
      </c>
      <c r="J1781" s="2" t="s">
        <v>16</v>
      </c>
    </row>
    <row r="1782" spans="1:10" ht="14.25" customHeight="1" x14ac:dyDescent="0.35">
      <c r="A1782" s="2" t="s">
        <v>3594</v>
      </c>
      <c r="B1782" s="2" t="s">
        <v>3595</v>
      </c>
      <c r="C1782" s="2">
        <v>18</v>
      </c>
      <c r="D1782" s="2" t="s">
        <v>12</v>
      </c>
      <c r="E1782" s="2" t="s">
        <v>93</v>
      </c>
      <c r="F1782" s="2" t="s">
        <v>49</v>
      </c>
      <c r="G1782" s="2" t="s">
        <v>26</v>
      </c>
      <c r="H1782" s="2">
        <v>12921.99</v>
      </c>
      <c r="I1782" s="3">
        <v>45028</v>
      </c>
      <c r="J1782" s="2" t="s">
        <v>16</v>
      </c>
    </row>
    <row r="1783" spans="1:10" ht="14.25" customHeight="1" x14ac:dyDescent="0.35">
      <c r="A1783" s="2" t="s">
        <v>3596</v>
      </c>
      <c r="B1783" s="2" t="s">
        <v>3597</v>
      </c>
      <c r="C1783" s="2">
        <v>55</v>
      </c>
      <c r="D1783" s="2" t="s">
        <v>12</v>
      </c>
      <c r="E1783" s="2" t="s">
        <v>64</v>
      </c>
      <c r="F1783" s="2" t="s">
        <v>35</v>
      </c>
      <c r="G1783" s="2" t="s">
        <v>30</v>
      </c>
      <c r="H1783" s="2">
        <v>6556.93</v>
      </c>
      <c r="I1783" s="3">
        <v>45485</v>
      </c>
      <c r="J1783" s="2" t="s">
        <v>16</v>
      </c>
    </row>
    <row r="1784" spans="1:10" ht="14.25" customHeight="1" x14ac:dyDescent="0.35">
      <c r="A1784" s="2" t="s">
        <v>3598</v>
      </c>
      <c r="B1784" s="2" t="s">
        <v>3599</v>
      </c>
      <c r="C1784" s="2">
        <v>32</v>
      </c>
      <c r="D1784" s="2" t="s">
        <v>12</v>
      </c>
      <c r="E1784" s="2" t="s">
        <v>24</v>
      </c>
      <c r="F1784" s="2" t="s">
        <v>14</v>
      </c>
      <c r="G1784" s="2" t="s">
        <v>30</v>
      </c>
      <c r="H1784" s="2">
        <v>8129.55</v>
      </c>
      <c r="I1784" s="3">
        <v>45603</v>
      </c>
      <c r="J1784" s="2" t="s">
        <v>16</v>
      </c>
    </row>
    <row r="1785" spans="1:10" ht="14.25" customHeight="1" x14ac:dyDescent="0.35">
      <c r="A1785" s="2" t="s">
        <v>3600</v>
      </c>
      <c r="B1785" s="2" t="s">
        <v>3601</v>
      </c>
      <c r="C1785" s="2">
        <v>51</v>
      </c>
      <c r="D1785" s="2" t="s">
        <v>39</v>
      </c>
      <c r="E1785" s="2" t="s">
        <v>13</v>
      </c>
      <c r="F1785" s="2" t="s">
        <v>14</v>
      </c>
      <c r="G1785" s="2" t="s">
        <v>36</v>
      </c>
      <c r="H1785" s="2">
        <v>18410.34</v>
      </c>
      <c r="I1785" s="3">
        <v>45209</v>
      </c>
      <c r="J1785" s="2" t="s">
        <v>16</v>
      </c>
    </row>
    <row r="1786" spans="1:10" ht="14.25" customHeight="1" x14ac:dyDescent="0.35">
      <c r="A1786" s="2" t="s">
        <v>3602</v>
      </c>
      <c r="B1786" s="2" t="s">
        <v>3603</v>
      </c>
      <c r="C1786" s="2">
        <v>52</v>
      </c>
      <c r="D1786" s="2" t="s">
        <v>12</v>
      </c>
      <c r="E1786" s="2" t="s">
        <v>93</v>
      </c>
      <c r="F1786" s="2" t="s">
        <v>55</v>
      </c>
      <c r="G1786" s="2" t="s">
        <v>26</v>
      </c>
      <c r="H1786" s="2">
        <v>2317.91</v>
      </c>
      <c r="I1786" s="3">
        <v>45130</v>
      </c>
      <c r="J1786" s="2" t="s">
        <v>16</v>
      </c>
    </row>
    <row r="1787" spans="1:10" ht="14.25" customHeight="1" x14ac:dyDescent="0.35">
      <c r="A1787" s="2" t="s">
        <v>3604</v>
      </c>
      <c r="B1787" s="2" t="s">
        <v>3605</v>
      </c>
      <c r="C1787" s="2">
        <v>42</v>
      </c>
      <c r="D1787" s="2" t="s">
        <v>39</v>
      </c>
      <c r="E1787" s="2" t="s">
        <v>74</v>
      </c>
      <c r="F1787" s="2" t="s">
        <v>49</v>
      </c>
      <c r="G1787" s="2" t="s">
        <v>30</v>
      </c>
      <c r="H1787" s="2">
        <v>45268.7</v>
      </c>
      <c r="I1787" s="3">
        <v>45012</v>
      </c>
      <c r="J1787" s="2" t="s">
        <v>16</v>
      </c>
    </row>
    <row r="1788" spans="1:10" ht="14.25" customHeight="1" x14ac:dyDescent="0.35">
      <c r="A1788" s="2" t="s">
        <v>3606</v>
      </c>
      <c r="B1788" s="2" t="s">
        <v>3607</v>
      </c>
      <c r="C1788" s="2">
        <v>41</v>
      </c>
      <c r="D1788" s="2" t="s">
        <v>39</v>
      </c>
      <c r="E1788" s="2" t="s">
        <v>42</v>
      </c>
      <c r="F1788" s="2" t="s">
        <v>55</v>
      </c>
      <c r="G1788" s="2" t="s">
        <v>20</v>
      </c>
      <c r="H1788" s="2">
        <v>23036.37</v>
      </c>
      <c r="I1788" s="3">
        <v>45250</v>
      </c>
      <c r="J1788" s="2" t="s">
        <v>16</v>
      </c>
    </row>
    <row r="1789" spans="1:10" ht="14.25" customHeight="1" x14ac:dyDescent="0.35">
      <c r="A1789" s="2" t="s">
        <v>3608</v>
      </c>
      <c r="B1789" s="2" t="s">
        <v>3609</v>
      </c>
      <c r="C1789" s="2">
        <v>29</v>
      </c>
      <c r="D1789" s="2" t="s">
        <v>12</v>
      </c>
      <c r="E1789" s="2" t="s">
        <v>29</v>
      </c>
      <c r="F1789" s="2" t="s">
        <v>19</v>
      </c>
      <c r="G1789" s="2" t="s">
        <v>20</v>
      </c>
      <c r="H1789" s="2">
        <v>3376.47</v>
      </c>
      <c r="I1789" s="3">
        <v>45090</v>
      </c>
      <c r="J1789" s="2" t="s">
        <v>21</v>
      </c>
    </row>
    <row r="1790" spans="1:10" ht="14.25" customHeight="1" x14ac:dyDescent="0.35">
      <c r="A1790" s="2" t="s">
        <v>3610</v>
      </c>
      <c r="B1790" s="2" t="s">
        <v>3611</v>
      </c>
      <c r="C1790" s="2">
        <v>35</v>
      </c>
      <c r="D1790" s="2" t="s">
        <v>12</v>
      </c>
      <c r="E1790" s="2" t="s">
        <v>29</v>
      </c>
      <c r="F1790" s="2" t="s">
        <v>14</v>
      </c>
      <c r="G1790" s="2" t="s">
        <v>15</v>
      </c>
      <c r="H1790" s="2">
        <v>22343.51</v>
      </c>
      <c r="I1790" s="3">
        <v>44983</v>
      </c>
      <c r="J1790" s="2" t="s">
        <v>16</v>
      </c>
    </row>
    <row r="1791" spans="1:10" ht="14.25" customHeight="1" x14ac:dyDescent="0.35">
      <c r="A1791" s="2" t="s">
        <v>3612</v>
      </c>
      <c r="B1791" s="2" t="s">
        <v>3613</v>
      </c>
      <c r="C1791" s="2">
        <v>32</v>
      </c>
      <c r="D1791" s="2" t="s">
        <v>39</v>
      </c>
      <c r="E1791" s="2" t="s">
        <v>29</v>
      </c>
      <c r="F1791" s="2" t="s">
        <v>25</v>
      </c>
      <c r="G1791" s="2" t="s">
        <v>36</v>
      </c>
      <c r="H1791" s="2">
        <v>14022.46</v>
      </c>
      <c r="I1791" s="3">
        <v>45132</v>
      </c>
      <c r="J1791" s="2" t="s">
        <v>16</v>
      </c>
    </row>
    <row r="1792" spans="1:10" ht="14.25" customHeight="1" x14ac:dyDescent="0.35">
      <c r="A1792" s="2" t="s">
        <v>3614</v>
      </c>
      <c r="B1792" s="2" t="s">
        <v>3615</v>
      </c>
      <c r="C1792" s="2">
        <v>61</v>
      </c>
      <c r="D1792" s="2" t="s">
        <v>39</v>
      </c>
      <c r="E1792" s="2" t="s">
        <v>64</v>
      </c>
      <c r="F1792" s="2" t="s">
        <v>35</v>
      </c>
      <c r="G1792" s="2" t="s">
        <v>30</v>
      </c>
      <c r="H1792" s="2">
        <v>26701.26</v>
      </c>
      <c r="I1792" s="3">
        <v>45355</v>
      </c>
      <c r="J1792" s="2" t="s">
        <v>16</v>
      </c>
    </row>
    <row r="1793" spans="1:10" ht="14.25" customHeight="1" x14ac:dyDescent="0.35">
      <c r="A1793" s="2" t="s">
        <v>3616</v>
      </c>
      <c r="B1793" s="2" t="s">
        <v>3617</v>
      </c>
      <c r="C1793" s="2">
        <v>33</v>
      </c>
      <c r="D1793" s="2" t="s">
        <v>12</v>
      </c>
      <c r="E1793" s="2" t="s">
        <v>93</v>
      </c>
      <c r="F1793" s="2" t="s">
        <v>19</v>
      </c>
      <c r="G1793" s="2" t="s">
        <v>15</v>
      </c>
      <c r="H1793" s="2">
        <v>11748.52</v>
      </c>
      <c r="I1793" s="3">
        <v>45074</v>
      </c>
      <c r="J1793" s="2" t="s">
        <v>21</v>
      </c>
    </row>
    <row r="1794" spans="1:10" ht="14.25" customHeight="1" x14ac:dyDescent="0.35">
      <c r="A1794" s="2" t="s">
        <v>3618</v>
      </c>
      <c r="B1794" s="2" t="s">
        <v>3619</v>
      </c>
      <c r="C1794" s="2">
        <v>44</v>
      </c>
      <c r="D1794" s="2" t="s">
        <v>12</v>
      </c>
      <c r="E1794" s="2" t="s">
        <v>24</v>
      </c>
      <c r="F1794" s="2" t="s">
        <v>25</v>
      </c>
      <c r="G1794" s="2" t="s">
        <v>20</v>
      </c>
      <c r="H1794" s="2">
        <v>11223.23</v>
      </c>
      <c r="I1794" s="3">
        <v>45227</v>
      </c>
      <c r="J1794" s="2" t="s">
        <v>16</v>
      </c>
    </row>
    <row r="1795" spans="1:10" ht="14.25" customHeight="1" x14ac:dyDescent="0.35">
      <c r="A1795" s="2" t="s">
        <v>3620</v>
      </c>
      <c r="B1795" s="2" t="s">
        <v>3621</v>
      </c>
      <c r="C1795" s="2">
        <v>25</v>
      </c>
      <c r="D1795" s="2" t="s">
        <v>12</v>
      </c>
      <c r="E1795" s="2" t="s">
        <v>24</v>
      </c>
      <c r="F1795" s="2" t="s">
        <v>19</v>
      </c>
      <c r="G1795" s="2" t="s">
        <v>15</v>
      </c>
      <c r="H1795" s="2">
        <v>34.700000000000003</v>
      </c>
      <c r="I1795" s="3">
        <v>45216</v>
      </c>
      <c r="J1795" s="2" t="s">
        <v>21</v>
      </c>
    </row>
    <row r="1796" spans="1:10" ht="14.25" customHeight="1" x14ac:dyDescent="0.35">
      <c r="A1796" s="2" t="s">
        <v>3622</v>
      </c>
      <c r="B1796" s="2" t="s">
        <v>3623</v>
      </c>
      <c r="C1796" s="2">
        <v>63</v>
      </c>
      <c r="D1796" s="2" t="s">
        <v>12</v>
      </c>
      <c r="E1796" s="2" t="s">
        <v>93</v>
      </c>
      <c r="F1796" s="2" t="s">
        <v>55</v>
      </c>
      <c r="G1796" s="2" t="s">
        <v>15</v>
      </c>
      <c r="H1796" s="2">
        <v>6436.17</v>
      </c>
      <c r="I1796" s="3">
        <v>44947</v>
      </c>
      <c r="J1796" s="2" t="s">
        <v>16</v>
      </c>
    </row>
    <row r="1797" spans="1:10" ht="14.25" customHeight="1" x14ac:dyDescent="0.35">
      <c r="A1797" s="2" t="s">
        <v>3624</v>
      </c>
      <c r="B1797" s="2" t="s">
        <v>3625</v>
      </c>
      <c r="C1797" s="2">
        <v>42</v>
      </c>
      <c r="D1797" s="2" t="s">
        <v>12</v>
      </c>
      <c r="E1797" s="2" t="s">
        <v>13</v>
      </c>
      <c r="F1797" s="2" t="s">
        <v>55</v>
      </c>
      <c r="G1797" s="2" t="s">
        <v>30</v>
      </c>
      <c r="H1797" s="2">
        <v>2234.79</v>
      </c>
      <c r="I1797" s="3">
        <v>45063</v>
      </c>
      <c r="J1797" s="2" t="s">
        <v>16</v>
      </c>
    </row>
    <row r="1798" spans="1:10" ht="14.25" customHeight="1" x14ac:dyDescent="0.35">
      <c r="A1798" s="2" t="s">
        <v>3626</v>
      </c>
      <c r="B1798" s="2" t="s">
        <v>3627</v>
      </c>
      <c r="C1798" s="2">
        <v>34</v>
      </c>
      <c r="D1798" s="2" t="s">
        <v>39</v>
      </c>
      <c r="E1798" s="2" t="s">
        <v>74</v>
      </c>
      <c r="F1798" s="2" t="s">
        <v>35</v>
      </c>
      <c r="G1798" s="2" t="s">
        <v>30</v>
      </c>
      <c r="H1798" s="2">
        <v>3916.83</v>
      </c>
      <c r="I1798" s="3">
        <v>45295</v>
      </c>
      <c r="J1798" s="2" t="s">
        <v>16</v>
      </c>
    </row>
    <row r="1799" spans="1:10" ht="14.25" customHeight="1" x14ac:dyDescent="0.35">
      <c r="A1799" s="2" t="s">
        <v>3628</v>
      </c>
      <c r="B1799" s="2" t="s">
        <v>3629</v>
      </c>
      <c r="C1799" s="2">
        <v>46</v>
      </c>
      <c r="D1799" s="2" t="s">
        <v>12</v>
      </c>
      <c r="E1799" s="2" t="s">
        <v>52</v>
      </c>
      <c r="F1799" s="2" t="s">
        <v>14</v>
      </c>
      <c r="G1799" s="2" t="s">
        <v>30</v>
      </c>
      <c r="H1799" s="2">
        <v>38544.92</v>
      </c>
      <c r="I1799" s="3">
        <v>45448</v>
      </c>
      <c r="J1799" s="2" t="s">
        <v>16</v>
      </c>
    </row>
    <row r="1800" spans="1:10" ht="14.25" customHeight="1" x14ac:dyDescent="0.35">
      <c r="A1800" s="2" t="s">
        <v>3630</v>
      </c>
      <c r="B1800" s="2" t="s">
        <v>3631</v>
      </c>
      <c r="C1800" s="2">
        <v>25</v>
      </c>
      <c r="D1800" s="2" t="s">
        <v>12</v>
      </c>
      <c r="E1800" s="2" t="s">
        <v>93</v>
      </c>
      <c r="F1800" s="2" t="s">
        <v>35</v>
      </c>
      <c r="G1800" s="2" t="s">
        <v>36</v>
      </c>
      <c r="H1800" s="2">
        <v>893.8</v>
      </c>
      <c r="I1800" s="3">
        <v>45483</v>
      </c>
      <c r="J1800" s="2" t="s">
        <v>16</v>
      </c>
    </row>
    <row r="1801" spans="1:10" ht="14.25" customHeight="1" x14ac:dyDescent="0.35">
      <c r="A1801" s="2" t="s">
        <v>3632</v>
      </c>
      <c r="B1801" s="2" t="s">
        <v>3633</v>
      </c>
      <c r="C1801" s="2">
        <v>32</v>
      </c>
      <c r="D1801" s="2" t="s">
        <v>39</v>
      </c>
      <c r="E1801" s="2" t="s">
        <v>42</v>
      </c>
      <c r="F1801" s="2" t="s">
        <v>25</v>
      </c>
      <c r="G1801" s="2" t="s">
        <v>15</v>
      </c>
      <c r="H1801" s="2">
        <v>12818.86</v>
      </c>
      <c r="I1801" s="3">
        <v>45362</v>
      </c>
      <c r="J1801" s="2" t="s">
        <v>21</v>
      </c>
    </row>
    <row r="1802" spans="1:10" ht="14.25" customHeight="1" x14ac:dyDescent="0.35">
      <c r="A1802" s="2" t="s">
        <v>3634</v>
      </c>
      <c r="B1802" s="2" t="s">
        <v>3635</v>
      </c>
      <c r="C1802" s="2">
        <v>44</v>
      </c>
      <c r="D1802" s="2" t="s">
        <v>12</v>
      </c>
      <c r="E1802" s="2" t="s">
        <v>13</v>
      </c>
      <c r="F1802" s="2" t="s">
        <v>19</v>
      </c>
      <c r="G1802" s="2" t="s">
        <v>15</v>
      </c>
      <c r="H1802" s="2">
        <v>1898.84</v>
      </c>
      <c r="I1802" s="3">
        <v>44956</v>
      </c>
      <c r="J1802" s="2" t="s">
        <v>16</v>
      </c>
    </row>
    <row r="1803" spans="1:10" ht="14.25" customHeight="1" x14ac:dyDescent="0.35">
      <c r="A1803" s="2" t="s">
        <v>3636</v>
      </c>
      <c r="B1803" s="2" t="s">
        <v>3637</v>
      </c>
      <c r="C1803" s="2">
        <v>63</v>
      </c>
      <c r="D1803" s="2" t="s">
        <v>12</v>
      </c>
      <c r="E1803" s="2" t="s">
        <v>93</v>
      </c>
      <c r="F1803" s="2" t="s">
        <v>35</v>
      </c>
      <c r="G1803" s="2" t="s">
        <v>36</v>
      </c>
      <c r="H1803" s="2">
        <v>74.290000000000006</v>
      </c>
      <c r="I1803" s="3">
        <v>45374</v>
      </c>
      <c r="J1803" s="2" t="s">
        <v>16</v>
      </c>
    </row>
    <row r="1804" spans="1:10" ht="14.25" customHeight="1" x14ac:dyDescent="0.35">
      <c r="A1804" s="2" t="s">
        <v>3638</v>
      </c>
      <c r="B1804" s="2" t="s">
        <v>3639</v>
      </c>
      <c r="C1804" s="2">
        <v>24</v>
      </c>
      <c r="D1804" s="2" t="s">
        <v>39</v>
      </c>
      <c r="E1804" s="2" t="s">
        <v>93</v>
      </c>
      <c r="F1804" s="2" t="s">
        <v>49</v>
      </c>
      <c r="G1804" s="2" t="s">
        <v>20</v>
      </c>
      <c r="H1804" s="2">
        <v>6959.89</v>
      </c>
      <c r="I1804" s="3">
        <v>45151</v>
      </c>
      <c r="J1804" s="2" t="s">
        <v>16</v>
      </c>
    </row>
    <row r="1805" spans="1:10" ht="14.25" customHeight="1" x14ac:dyDescent="0.35">
      <c r="A1805" s="2" t="s">
        <v>3640</v>
      </c>
      <c r="B1805" s="2" t="s">
        <v>3641</v>
      </c>
      <c r="C1805" s="2">
        <v>20</v>
      </c>
      <c r="D1805" s="2" t="s">
        <v>12</v>
      </c>
      <c r="E1805" s="2" t="s">
        <v>13</v>
      </c>
      <c r="F1805" s="2" t="s">
        <v>49</v>
      </c>
      <c r="G1805" s="2" t="s">
        <v>26</v>
      </c>
      <c r="H1805" s="2">
        <v>1758.01</v>
      </c>
      <c r="I1805" s="3">
        <v>45312</v>
      </c>
      <c r="J1805" s="2" t="s">
        <v>16</v>
      </c>
    </row>
    <row r="1806" spans="1:10" ht="14.25" customHeight="1" x14ac:dyDescent="0.35">
      <c r="A1806" s="2" t="s">
        <v>3642</v>
      </c>
      <c r="B1806" s="2" t="s">
        <v>3643</v>
      </c>
      <c r="C1806" s="2">
        <v>46</v>
      </c>
      <c r="D1806" s="2" t="s">
        <v>39</v>
      </c>
      <c r="E1806" s="2" t="s">
        <v>13</v>
      </c>
      <c r="F1806" s="2" t="s">
        <v>14</v>
      </c>
      <c r="G1806" s="2" t="s">
        <v>20</v>
      </c>
      <c r="H1806" s="2">
        <v>33658.18</v>
      </c>
      <c r="I1806" s="3">
        <v>45615</v>
      </c>
      <c r="J1806" s="2" t="s">
        <v>16</v>
      </c>
    </row>
    <row r="1807" spans="1:10" ht="14.25" customHeight="1" x14ac:dyDescent="0.35">
      <c r="A1807" s="2" t="s">
        <v>3644</v>
      </c>
      <c r="B1807" s="2" t="s">
        <v>3645</v>
      </c>
      <c r="C1807" s="2">
        <v>61</v>
      </c>
      <c r="D1807" s="2" t="s">
        <v>12</v>
      </c>
      <c r="E1807" s="2" t="s">
        <v>64</v>
      </c>
      <c r="F1807" s="2" t="s">
        <v>35</v>
      </c>
      <c r="G1807" s="2" t="s">
        <v>36</v>
      </c>
      <c r="H1807" s="2">
        <v>2277.75</v>
      </c>
      <c r="I1807" s="3">
        <v>45534</v>
      </c>
      <c r="J1807" s="2" t="s">
        <v>16</v>
      </c>
    </row>
    <row r="1808" spans="1:10" ht="14.25" customHeight="1" x14ac:dyDescent="0.35">
      <c r="A1808" s="2" t="s">
        <v>3646</v>
      </c>
      <c r="B1808" s="2" t="s">
        <v>3647</v>
      </c>
      <c r="C1808" s="2">
        <v>41</v>
      </c>
      <c r="D1808" s="2" t="s">
        <v>12</v>
      </c>
      <c r="E1808" s="2" t="s">
        <v>93</v>
      </c>
      <c r="F1808" s="2" t="s">
        <v>25</v>
      </c>
      <c r="G1808" s="2" t="s">
        <v>15</v>
      </c>
      <c r="H1808" s="2">
        <v>2132.37</v>
      </c>
      <c r="I1808" s="3">
        <v>45355</v>
      </c>
      <c r="J1808" s="2" t="s">
        <v>16</v>
      </c>
    </row>
    <row r="1809" spans="1:10" ht="14.25" customHeight="1" x14ac:dyDescent="0.35">
      <c r="A1809" s="2" t="s">
        <v>3648</v>
      </c>
      <c r="B1809" s="2" t="s">
        <v>3649</v>
      </c>
      <c r="C1809" s="2">
        <v>20</v>
      </c>
      <c r="D1809" s="2" t="s">
        <v>12</v>
      </c>
      <c r="E1809" s="2" t="s">
        <v>52</v>
      </c>
      <c r="F1809" s="2" t="s">
        <v>49</v>
      </c>
      <c r="G1809" s="2" t="s">
        <v>15</v>
      </c>
      <c r="H1809" s="2">
        <v>326.95999999999998</v>
      </c>
      <c r="I1809" s="3">
        <v>45455</v>
      </c>
      <c r="J1809" s="2" t="s">
        <v>16</v>
      </c>
    </row>
    <row r="1810" spans="1:10" ht="14.25" customHeight="1" x14ac:dyDescent="0.35">
      <c r="A1810" s="2" t="s">
        <v>3650</v>
      </c>
      <c r="B1810" s="2" t="s">
        <v>3651</v>
      </c>
      <c r="C1810" s="2">
        <v>37</v>
      </c>
      <c r="D1810" s="2" t="s">
        <v>39</v>
      </c>
      <c r="E1810" s="2" t="s">
        <v>42</v>
      </c>
      <c r="F1810" s="2" t="s">
        <v>14</v>
      </c>
      <c r="G1810" s="2" t="s">
        <v>30</v>
      </c>
      <c r="H1810" s="2">
        <v>4002.08</v>
      </c>
      <c r="I1810" s="3">
        <v>44954</v>
      </c>
      <c r="J1810" s="2" t="s">
        <v>21</v>
      </c>
    </row>
    <row r="1811" spans="1:10" ht="14.25" customHeight="1" x14ac:dyDescent="0.35">
      <c r="A1811" s="2" t="s">
        <v>3652</v>
      </c>
      <c r="B1811" s="2" t="s">
        <v>3653</v>
      </c>
      <c r="C1811" s="2">
        <v>63</v>
      </c>
      <c r="D1811" s="2" t="s">
        <v>39</v>
      </c>
      <c r="E1811" s="2" t="s">
        <v>74</v>
      </c>
      <c r="F1811" s="2" t="s">
        <v>35</v>
      </c>
      <c r="G1811" s="2" t="s">
        <v>30</v>
      </c>
      <c r="H1811" s="2">
        <v>244.07</v>
      </c>
      <c r="I1811" s="3">
        <v>45052</v>
      </c>
      <c r="J1811" s="2" t="s">
        <v>16</v>
      </c>
    </row>
    <row r="1812" spans="1:10" ht="14.25" customHeight="1" x14ac:dyDescent="0.35">
      <c r="A1812" s="2" t="s">
        <v>3654</v>
      </c>
      <c r="B1812" s="2" t="s">
        <v>3655</v>
      </c>
      <c r="C1812" s="2">
        <v>32</v>
      </c>
      <c r="D1812" s="2" t="s">
        <v>39</v>
      </c>
      <c r="E1812" s="2" t="s">
        <v>74</v>
      </c>
      <c r="F1812" s="2" t="s">
        <v>14</v>
      </c>
      <c r="G1812" s="2" t="s">
        <v>15</v>
      </c>
      <c r="H1812" s="2">
        <v>6909.23</v>
      </c>
      <c r="I1812" s="3">
        <v>45425</v>
      </c>
      <c r="J1812" s="2" t="s">
        <v>21</v>
      </c>
    </row>
    <row r="1813" spans="1:10" ht="14.25" customHeight="1" x14ac:dyDescent="0.35">
      <c r="A1813" s="2" t="s">
        <v>3656</v>
      </c>
      <c r="B1813" s="2" t="s">
        <v>3657</v>
      </c>
      <c r="C1813" s="2">
        <v>42</v>
      </c>
      <c r="D1813" s="2" t="s">
        <v>39</v>
      </c>
      <c r="E1813" s="2" t="s">
        <v>52</v>
      </c>
      <c r="F1813" s="2" t="s">
        <v>25</v>
      </c>
      <c r="G1813" s="2" t="s">
        <v>15</v>
      </c>
      <c r="H1813" s="2">
        <v>7044.32</v>
      </c>
      <c r="I1813" s="3">
        <v>45113</v>
      </c>
      <c r="J1813" s="2" t="s">
        <v>16</v>
      </c>
    </row>
    <row r="1814" spans="1:10" ht="14.25" customHeight="1" x14ac:dyDescent="0.35">
      <c r="A1814" s="2" t="s">
        <v>3658</v>
      </c>
      <c r="B1814" s="2" t="s">
        <v>3659</v>
      </c>
      <c r="C1814" s="2">
        <v>47</v>
      </c>
      <c r="D1814" s="2" t="s">
        <v>12</v>
      </c>
      <c r="E1814" s="2" t="s">
        <v>24</v>
      </c>
      <c r="F1814" s="2" t="s">
        <v>49</v>
      </c>
      <c r="G1814" s="2" t="s">
        <v>30</v>
      </c>
      <c r="H1814" s="2">
        <v>547.13</v>
      </c>
      <c r="I1814" s="3">
        <v>45580</v>
      </c>
      <c r="J1814" s="2" t="s">
        <v>16</v>
      </c>
    </row>
    <row r="1815" spans="1:10" ht="14.25" customHeight="1" x14ac:dyDescent="0.35">
      <c r="A1815" s="2" t="s">
        <v>3660</v>
      </c>
      <c r="B1815" s="2" t="s">
        <v>3661</v>
      </c>
      <c r="C1815" s="2">
        <v>31</v>
      </c>
      <c r="D1815" s="2" t="s">
        <v>39</v>
      </c>
      <c r="E1815" s="2" t="s">
        <v>13</v>
      </c>
      <c r="F1815" s="2" t="s">
        <v>49</v>
      </c>
      <c r="G1815" s="2" t="s">
        <v>30</v>
      </c>
      <c r="H1815" s="2">
        <v>2745.19</v>
      </c>
      <c r="I1815" s="3">
        <v>45298</v>
      </c>
      <c r="J1815" s="2" t="s">
        <v>16</v>
      </c>
    </row>
    <row r="1816" spans="1:10" ht="14.25" customHeight="1" x14ac:dyDescent="0.35">
      <c r="A1816" s="2" t="s">
        <v>3662</v>
      </c>
      <c r="B1816" s="2" t="s">
        <v>3663</v>
      </c>
      <c r="C1816" s="2">
        <v>24</v>
      </c>
      <c r="D1816" s="2" t="s">
        <v>39</v>
      </c>
      <c r="E1816" s="2" t="s">
        <v>13</v>
      </c>
      <c r="F1816" s="2" t="s">
        <v>49</v>
      </c>
      <c r="G1816" s="2" t="s">
        <v>20</v>
      </c>
      <c r="H1816" s="2">
        <v>17844.25</v>
      </c>
      <c r="I1816" s="3">
        <v>45064</v>
      </c>
      <c r="J1816" s="2" t="s">
        <v>16</v>
      </c>
    </row>
    <row r="1817" spans="1:10" ht="14.25" customHeight="1" x14ac:dyDescent="0.35">
      <c r="A1817" s="2" t="s">
        <v>3664</v>
      </c>
      <c r="B1817" s="2" t="s">
        <v>3665</v>
      </c>
      <c r="C1817" s="2">
        <v>34</v>
      </c>
      <c r="D1817" s="2" t="s">
        <v>39</v>
      </c>
      <c r="E1817" s="2" t="s">
        <v>24</v>
      </c>
      <c r="F1817" s="2" t="s">
        <v>55</v>
      </c>
      <c r="G1817" s="2" t="s">
        <v>15</v>
      </c>
      <c r="H1817" s="2">
        <v>6209.1</v>
      </c>
      <c r="I1817" s="3">
        <v>45263</v>
      </c>
      <c r="J1817" s="2" t="s">
        <v>16</v>
      </c>
    </row>
    <row r="1818" spans="1:10" ht="14.25" customHeight="1" x14ac:dyDescent="0.35">
      <c r="A1818" s="2" t="s">
        <v>3666</v>
      </c>
      <c r="B1818" s="2" t="s">
        <v>3667</v>
      </c>
      <c r="C1818" s="2">
        <v>61</v>
      </c>
      <c r="D1818" s="2" t="s">
        <v>12</v>
      </c>
      <c r="E1818" s="2" t="s">
        <v>13</v>
      </c>
      <c r="F1818" s="2" t="s">
        <v>49</v>
      </c>
      <c r="G1818" s="2" t="s">
        <v>15</v>
      </c>
      <c r="H1818" s="2">
        <v>5702.4</v>
      </c>
      <c r="I1818" s="3">
        <v>45140</v>
      </c>
      <c r="J1818" s="2" t="s">
        <v>16</v>
      </c>
    </row>
    <row r="1819" spans="1:10" ht="14.25" customHeight="1" x14ac:dyDescent="0.35">
      <c r="A1819" s="2" t="s">
        <v>3668</v>
      </c>
      <c r="B1819" s="2" t="s">
        <v>3669</v>
      </c>
      <c r="C1819" s="2">
        <v>37</v>
      </c>
      <c r="D1819" s="2" t="s">
        <v>12</v>
      </c>
      <c r="E1819" s="2" t="s">
        <v>24</v>
      </c>
      <c r="F1819" s="2" t="s">
        <v>19</v>
      </c>
      <c r="G1819" s="2" t="s">
        <v>36</v>
      </c>
      <c r="H1819" s="2">
        <v>11999.04</v>
      </c>
      <c r="I1819" s="3">
        <v>45217</v>
      </c>
      <c r="J1819" s="2" t="s">
        <v>16</v>
      </c>
    </row>
    <row r="1820" spans="1:10" ht="14.25" customHeight="1" x14ac:dyDescent="0.35">
      <c r="A1820" s="2" t="s">
        <v>3670</v>
      </c>
      <c r="B1820" s="2" t="s">
        <v>3671</v>
      </c>
      <c r="C1820" s="2">
        <v>53</v>
      </c>
      <c r="D1820" s="2" t="s">
        <v>39</v>
      </c>
      <c r="E1820" s="2" t="s">
        <v>93</v>
      </c>
      <c r="F1820" s="2" t="s">
        <v>55</v>
      </c>
      <c r="G1820" s="2" t="s">
        <v>20</v>
      </c>
      <c r="H1820" s="2">
        <v>12548.52</v>
      </c>
      <c r="I1820" s="3">
        <v>45496</v>
      </c>
      <c r="J1820" s="2" t="s">
        <v>16</v>
      </c>
    </row>
    <row r="1821" spans="1:10" ht="14.25" customHeight="1" x14ac:dyDescent="0.35">
      <c r="A1821" s="2" t="s">
        <v>3672</v>
      </c>
      <c r="B1821" s="2" t="s">
        <v>3673</v>
      </c>
      <c r="C1821" s="2">
        <v>26</v>
      </c>
      <c r="D1821" s="2" t="s">
        <v>39</v>
      </c>
      <c r="E1821" s="2" t="s">
        <v>24</v>
      </c>
      <c r="F1821" s="2" t="s">
        <v>35</v>
      </c>
      <c r="G1821" s="2" t="s">
        <v>26</v>
      </c>
      <c r="H1821" s="2">
        <v>14353.27</v>
      </c>
      <c r="I1821" s="3">
        <v>45297</v>
      </c>
      <c r="J1821" s="2" t="s">
        <v>16</v>
      </c>
    </row>
    <row r="1822" spans="1:10" ht="14.25" customHeight="1" x14ac:dyDescent="0.35">
      <c r="A1822" s="2" t="s">
        <v>3674</v>
      </c>
      <c r="B1822" s="2" t="s">
        <v>3675</v>
      </c>
      <c r="C1822" s="2">
        <v>55</v>
      </c>
      <c r="D1822" s="2" t="s">
        <v>12</v>
      </c>
      <c r="E1822" s="2" t="s">
        <v>13</v>
      </c>
      <c r="F1822" s="2" t="s">
        <v>55</v>
      </c>
      <c r="G1822" s="2" t="s">
        <v>26</v>
      </c>
      <c r="H1822" s="2">
        <v>17747.98</v>
      </c>
      <c r="I1822" s="3">
        <v>45456</v>
      </c>
      <c r="J1822" s="2" t="s">
        <v>16</v>
      </c>
    </row>
    <row r="1823" spans="1:10" ht="14.25" customHeight="1" x14ac:dyDescent="0.35">
      <c r="A1823" s="2" t="s">
        <v>3676</v>
      </c>
      <c r="B1823" s="2" t="s">
        <v>3677</v>
      </c>
      <c r="C1823" s="2">
        <v>39</v>
      </c>
      <c r="D1823" s="2" t="s">
        <v>39</v>
      </c>
      <c r="E1823" s="2" t="s">
        <v>13</v>
      </c>
      <c r="F1823" s="2" t="s">
        <v>55</v>
      </c>
      <c r="G1823" s="2" t="s">
        <v>26</v>
      </c>
      <c r="H1823" s="2">
        <v>2642.92</v>
      </c>
      <c r="I1823" s="3">
        <v>45618</v>
      </c>
      <c r="J1823" s="2" t="s">
        <v>69</v>
      </c>
    </row>
    <row r="1824" spans="1:10" ht="14.25" customHeight="1" x14ac:dyDescent="0.35">
      <c r="A1824" s="2" t="s">
        <v>3678</v>
      </c>
      <c r="B1824" s="2" t="s">
        <v>3679</v>
      </c>
      <c r="C1824" s="2">
        <v>19</v>
      </c>
      <c r="D1824" s="2" t="s">
        <v>39</v>
      </c>
      <c r="E1824" s="2" t="s">
        <v>93</v>
      </c>
      <c r="F1824" s="2" t="s">
        <v>55</v>
      </c>
      <c r="G1824" s="2" t="s">
        <v>30</v>
      </c>
      <c r="H1824" s="2">
        <v>686.86</v>
      </c>
      <c r="I1824" s="3">
        <v>45596</v>
      </c>
      <c r="J1824" s="2" t="s">
        <v>16</v>
      </c>
    </row>
    <row r="1825" spans="1:10" ht="14.25" customHeight="1" x14ac:dyDescent="0.35">
      <c r="A1825" s="2" t="s">
        <v>3680</v>
      </c>
      <c r="B1825" s="2" t="s">
        <v>3681</v>
      </c>
      <c r="C1825" s="2">
        <v>41</v>
      </c>
      <c r="D1825" s="2" t="s">
        <v>39</v>
      </c>
      <c r="E1825" s="2" t="s">
        <v>24</v>
      </c>
      <c r="F1825" s="2" t="s">
        <v>14</v>
      </c>
      <c r="G1825" s="2" t="s">
        <v>26</v>
      </c>
      <c r="H1825" s="2">
        <v>4784.63</v>
      </c>
      <c r="I1825" s="3">
        <v>45475</v>
      </c>
      <c r="J1825" s="2" t="s">
        <v>16</v>
      </c>
    </row>
    <row r="1826" spans="1:10" ht="14.25" customHeight="1" x14ac:dyDescent="0.35">
      <c r="A1826" s="2" t="s">
        <v>3682</v>
      </c>
      <c r="B1826" s="2" t="s">
        <v>3683</v>
      </c>
      <c r="C1826" s="2">
        <v>25</v>
      </c>
      <c r="D1826" s="2" t="s">
        <v>39</v>
      </c>
      <c r="E1826" s="2" t="s">
        <v>93</v>
      </c>
      <c r="F1826" s="2" t="s">
        <v>19</v>
      </c>
      <c r="G1826" s="2" t="s">
        <v>36</v>
      </c>
      <c r="H1826" s="2">
        <v>19316.97</v>
      </c>
      <c r="I1826" s="3">
        <v>45222</v>
      </c>
      <c r="J1826" s="2" t="s">
        <v>16</v>
      </c>
    </row>
    <row r="1827" spans="1:10" ht="14.25" customHeight="1" x14ac:dyDescent="0.35">
      <c r="A1827" s="2" t="s">
        <v>3684</v>
      </c>
      <c r="B1827" s="2" t="s">
        <v>3685</v>
      </c>
      <c r="C1827" s="2">
        <v>28</v>
      </c>
      <c r="D1827" s="2" t="s">
        <v>12</v>
      </c>
      <c r="E1827" s="2" t="s">
        <v>52</v>
      </c>
      <c r="F1827" s="2" t="s">
        <v>25</v>
      </c>
      <c r="G1827" s="2" t="s">
        <v>30</v>
      </c>
      <c r="H1827" s="2">
        <v>812.41</v>
      </c>
      <c r="I1827" s="3">
        <v>45517</v>
      </c>
      <c r="J1827" s="2" t="s">
        <v>16</v>
      </c>
    </row>
    <row r="1828" spans="1:10" ht="14.25" customHeight="1" x14ac:dyDescent="0.35">
      <c r="A1828" s="2" t="s">
        <v>3686</v>
      </c>
      <c r="B1828" s="2" t="s">
        <v>3687</v>
      </c>
      <c r="C1828" s="2">
        <v>30</v>
      </c>
      <c r="D1828" s="2" t="s">
        <v>12</v>
      </c>
      <c r="E1828" s="2" t="s">
        <v>64</v>
      </c>
      <c r="F1828" s="2" t="s">
        <v>49</v>
      </c>
      <c r="G1828" s="2" t="s">
        <v>30</v>
      </c>
      <c r="H1828" s="2">
        <v>8579.1299999999992</v>
      </c>
      <c r="I1828" s="3">
        <v>45345</v>
      </c>
      <c r="J1828" s="2" t="s">
        <v>21</v>
      </c>
    </row>
    <row r="1829" spans="1:10" ht="14.25" customHeight="1" x14ac:dyDescent="0.35">
      <c r="A1829" s="2" t="s">
        <v>3688</v>
      </c>
      <c r="B1829" s="2" t="s">
        <v>3689</v>
      </c>
      <c r="C1829" s="2">
        <v>34</v>
      </c>
      <c r="D1829" s="2" t="s">
        <v>12</v>
      </c>
      <c r="E1829" s="2" t="s">
        <v>93</v>
      </c>
      <c r="F1829" s="2" t="s">
        <v>55</v>
      </c>
      <c r="G1829" s="2" t="s">
        <v>26</v>
      </c>
      <c r="H1829" s="2">
        <v>12075.89</v>
      </c>
      <c r="I1829" s="3">
        <v>45592</v>
      </c>
      <c r="J1829" s="2" t="s">
        <v>69</v>
      </c>
    </row>
    <row r="1830" spans="1:10" ht="14.25" customHeight="1" x14ac:dyDescent="0.35">
      <c r="A1830" s="2" t="s">
        <v>3690</v>
      </c>
      <c r="B1830" s="2" t="s">
        <v>3691</v>
      </c>
      <c r="C1830" s="2">
        <v>25</v>
      </c>
      <c r="D1830" s="2" t="s">
        <v>39</v>
      </c>
      <c r="E1830" s="2" t="s">
        <v>42</v>
      </c>
      <c r="F1830" s="2" t="s">
        <v>25</v>
      </c>
      <c r="G1830" s="2" t="s">
        <v>30</v>
      </c>
      <c r="H1830" s="2">
        <v>6566.36</v>
      </c>
      <c r="I1830" s="3">
        <v>45287</v>
      </c>
      <c r="J1830" s="2" t="s">
        <v>21</v>
      </c>
    </row>
    <row r="1831" spans="1:10" ht="14.25" customHeight="1" x14ac:dyDescent="0.35">
      <c r="A1831" s="2" t="s">
        <v>3692</v>
      </c>
      <c r="B1831" s="2" t="s">
        <v>3693</v>
      </c>
      <c r="C1831" s="2">
        <v>38</v>
      </c>
      <c r="D1831" s="2" t="s">
        <v>39</v>
      </c>
      <c r="E1831" s="2" t="s">
        <v>13</v>
      </c>
      <c r="F1831" s="2" t="s">
        <v>14</v>
      </c>
      <c r="G1831" s="2" t="s">
        <v>20</v>
      </c>
      <c r="H1831" s="2">
        <v>2946.07</v>
      </c>
      <c r="I1831" s="3">
        <v>45084</v>
      </c>
      <c r="J1831" s="2" t="s">
        <v>21</v>
      </c>
    </row>
    <row r="1832" spans="1:10" ht="14.25" customHeight="1" x14ac:dyDescent="0.35">
      <c r="A1832" s="2" t="s">
        <v>3694</v>
      </c>
      <c r="B1832" s="2" t="s">
        <v>3695</v>
      </c>
      <c r="C1832" s="2">
        <v>35</v>
      </c>
      <c r="D1832" s="2" t="s">
        <v>12</v>
      </c>
      <c r="E1832" s="2" t="s">
        <v>64</v>
      </c>
      <c r="F1832" s="2" t="s">
        <v>25</v>
      </c>
      <c r="G1832" s="2" t="s">
        <v>20</v>
      </c>
      <c r="H1832" s="2">
        <v>3949.84</v>
      </c>
      <c r="I1832" s="3">
        <v>45001</v>
      </c>
      <c r="J1832" s="2" t="s">
        <v>69</v>
      </c>
    </row>
    <row r="1833" spans="1:10" ht="14.25" customHeight="1" x14ac:dyDescent="0.35">
      <c r="A1833" s="2" t="s">
        <v>3696</v>
      </c>
      <c r="B1833" s="2" t="s">
        <v>3697</v>
      </c>
      <c r="C1833" s="2">
        <v>47</v>
      </c>
      <c r="D1833" s="2" t="s">
        <v>12</v>
      </c>
      <c r="E1833" s="2" t="s">
        <v>74</v>
      </c>
      <c r="F1833" s="2" t="s">
        <v>55</v>
      </c>
      <c r="G1833" s="2" t="s">
        <v>26</v>
      </c>
      <c r="H1833" s="2">
        <v>743.49</v>
      </c>
      <c r="I1833" s="3">
        <v>45298</v>
      </c>
      <c r="J1833" s="2" t="s">
        <v>16</v>
      </c>
    </row>
    <row r="1834" spans="1:10" ht="14.25" customHeight="1" x14ac:dyDescent="0.35">
      <c r="A1834" s="2" t="s">
        <v>3698</v>
      </c>
      <c r="B1834" s="2" t="s">
        <v>3699</v>
      </c>
      <c r="C1834" s="2">
        <v>35</v>
      </c>
      <c r="D1834" s="2" t="s">
        <v>12</v>
      </c>
      <c r="E1834" s="2" t="s">
        <v>52</v>
      </c>
      <c r="F1834" s="2" t="s">
        <v>35</v>
      </c>
      <c r="G1834" s="2" t="s">
        <v>36</v>
      </c>
      <c r="H1834" s="2">
        <v>3461.36</v>
      </c>
      <c r="I1834" s="3">
        <v>45493</v>
      </c>
      <c r="J1834" s="2" t="s">
        <v>21</v>
      </c>
    </row>
    <row r="1835" spans="1:10" ht="14.25" customHeight="1" x14ac:dyDescent="0.35">
      <c r="A1835" s="2" t="s">
        <v>3700</v>
      </c>
      <c r="B1835" s="2" t="s">
        <v>3701</v>
      </c>
      <c r="C1835" s="2">
        <v>63</v>
      </c>
      <c r="D1835" s="2" t="s">
        <v>39</v>
      </c>
      <c r="E1835" s="2" t="s">
        <v>24</v>
      </c>
      <c r="F1835" s="2" t="s">
        <v>19</v>
      </c>
      <c r="G1835" s="2" t="s">
        <v>30</v>
      </c>
      <c r="H1835" s="2">
        <v>453.93</v>
      </c>
      <c r="I1835" s="3">
        <v>45644</v>
      </c>
      <c r="J1835" s="2" t="s">
        <v>16</v>
      </c>
    </row>
    <row r="1836" spans="1:10" ht="14.25" customHeight="1" x14ac:dyDescent="0.35">
      <c r="A1836" s="2" t="s">
        <v>3702</v>
      </c>
      <c r="B1836" s="2" t="s">
        <v>3703</v>
      </c>
      <c r="C1836" s="2">
        <v>64</v>
      </c>
      <c r="D1836" s="2" t="s">
        <v>12</v>
      </c>
      <c r="E1836" s="2" t="s">
        <v>64</v>
      </c>
      <c r="F1836" s="2" t="s">
        <v>25</v>
      </c>
      <c r="G1836" s="2" t="s">
        <v>15</v>
      </c>
      <c r="H1836" s="2">
        <v>12958.14</v>
      </c>
      <c r="I1836" s="3">
        <v>45653</v>
      </c>
      <c r="J1836" s="2" t="s">
        <v>16</v>
      </c>
    </row>
    <row r="1837" spans="1:10" ht="14.25" customHeight="1" x14ac:dyDescent="0.35">
      <c r="A1837" s="2" t="s">
        <v>3704</v>
      </c>
      <c r="B1837" s="2" t="s">
        <v>3705</v>
      </c>
      <c r="C1837" s="2">
        <v>48</v>
      </c>
      <c r="D1837" s="2" t="s">
        <v>39</v>
      </c>
      <c r="E1837" s="2" t="s">
        <v>93</v>
      </c>
      <c r="F1837" s="2" t="s">
        <v>55</v>
      </c>
      <c r="G1837" s="2" t="s">
        <v>26</v>
      </c>
      <c r="H1837" s="2">
        <v>22827.360000000001</v>
      </c>
      <c r="I1837" s="3">
        <v>45447</v>
      </c>
      <c r="J1837" s="2" t="s">
        <v>16</v>
      </c>
    </row>
    <row r="1838" spans="1:10" ht="14.25" customHeight="1" x14ac:dyDescent="0.35">
      <c r="A1838" s="2" t="s">
        <v>3706</v>
      </c>
      <c r="B1838" s="2" t="s">
        <v>3707</v>
      </c>
      <c r="C1838" s="2">
        <v>55</v>
      </c>
      <c r="D1838" s="2" t="s">
        <v>39</v>
      </c>
      <c r="E1838" s="2" t="s">
        <v>13</v>
      </c>
      <c r="F1838" s="2" t="s">
        <v>55</v>
      </c>
      <c r="G1838" s="2" t="s">
        <v>30</v>
      </c>
      <c r="H1838" s="2">
        <v>10037.93</v>
      </c>
      <c r="I1838" s="3">
        <v>45032</v>
      </c>
      <c r="J1838" s="2" t="s">
        <v>16</v>
      </c>
    </row>
    <row r="1839" spans="1:10" ht="14.25" customHeight="1" x14ac:dyDescent="0.35">
      <c r="A1839" s="2" t="s">
        <v>3708</v>
      </c>
      <c r="B1839" s="2" t="s">
        <v>3709</v>
      </c>
      <c r="C1839" s="2">
        <v>49</v>
      </c>
      <c r="D1839" s="2" t="s">
        <v>12</v>
      </c>
      <c r="E1839" s="2" t="s">
        <v>13</v>
      </c>
      <c r="F1839" s="2" t="s">
        <v>49</v>
      </c>
      <c r="G1839" s="2" t="s">
        <v>26</v>
      </c>
      <c r="H1839" s="2">
        <v>10691.6</v>
      </c>
      <c r="I1839" s="3">
        <v>45293</v>
      </c>
      <c r="J1839" s="2" t="s">
        <v>16</v>
      </c>
    </row>
    <row r="1840" spans="1:10" ht="14.25" customHeight="1" x14ac:dyDescent="0.35">
      <c r="A1840" s="2" t="s">
        <v>3710</v>
      </c>
      <c r="B1840" s="2" t="s">
        <v>3711</v>
      </c>
      <c r="C1840" s="2">
        <v>28</v>
      </c>
      <c r="D1840" s="2" t="s">
        <v>12</v>
      </c>
      <c r="E1840" s="2" t="s">
        <v>13</v>
      </c>
      <c r="F1840" s="2" t="s">
        <v>35</v>
      </c>
      <c r="G1840" s="2" t="s">
        <v>26</v>
      </c>
      <c r="H1840" s="2">
        <v>6389.29</v>
      </c>
      <c r="I1840" s="3">
        <v>45328</v>
      </c>
      <c r="J1840" s="2" t="s">
        <v>16</v>
      </c>
    </row>
    <row r="1841" spans="1:10" ht="14.25" customHeight="1" x14ac:dyDescent="0.35">
      <c r="A1841" s="2" t="s">
        <v>3712</v>
      </c>
      <c r="B1841" s="2" t="s">
        <v>3713</v>
      </c>
      <c r="C1841" s="2">
        <v>62</v>
      </c>
      <c r="D1841" s="2" t="s">
        <v>39</v>
      </c>
      <c r="E1841" s="2" t="s">
        <v>64</v>
      </c>
      <c r="F1841" s="2" t="s">
        <v>49</v>
      </c>
      <c r="G1841" s="2" t="s">
        <v>36</v>
      </c>
      <c r="H1841" s="2">
        <v>1696.46</v>
      </c>
      <c r="I1841" s="3">
        <v>45029</v>
      </c>
      <c r="J1841" s="2" t="s">
        <v>16</v>
      </c>
    </row>
    <row r="1842" spans="1:10" ht="14.25" customHeight="1" x14ac:dyDescent="0.35">
      <c r="A1842" s="2" t="s">
        <v>3714</v>
      </c>
      <c r="B1842" s="2" t="s">
        <v>3715</v>
      </c>
      <c r="C1842" s="2">
        <v>42</v>
      </c>
      <c r="D1842" s="2" t="s">
        <v>12</v>
      </c>
      <c r="E1842" s="2" t="s">
        <v>13</v>
      </c>
      <c r="F1842" s="2" t="s">
        <v>35</v>
      </c>
      <c r="G1842" s="2" t="s">
        <v>15</v>
      </c>
      <c r="H1842" s="2">
        <v>77.55</v>
      </c>
      <c r="I1842" s="3">
        <v>45251</v>
      </c>
      <c r="J1842" s="2" t="s">
        <v>16</v>
      </c>
    </row>
    <row r="1843" spans="1:10" ht="14.25" customHeight="1" x14ac:dyDescent="0.35">
      <c r="A1843" s="2" t="s">
        <v>3716</v>
      </c>
      <c r="B1843" s="2" t="s">
        <v>3717</v>
      </c>
      <c r="C1843" s="2">
        <v>50</v>
      </c>
      <c r="D1843" s="2" t="s">
        <v>12</v>
      </c>
      <c r="E1843" s="2" t="s">
        <v>93</v>
      </c>
      <c r="F1843" s="2" t="s">
        <v>19</v>
      </c>
      <c r="G1843" s="2" t="s">
        <v>30</v>
      </c>
      <c r="H1843" s="2">
        <v>4215.58</v>
      </c>
      <c r="I1843" s="3">
        <v>45299</v>
      </c>
      <c r="J1843" s="2" t="s">
        <v>16</v>
      </c>
    </row>
    <row r="1844" spans="1:10" ht="14.25" customHeight="1" x14ac:dyDescent="0.35">
      <c r="A1844" s="2" t="s">
        <v>3718</v>
      </c>
      <c r="B1844" s="2" t="s">
        <v>3719</v>
      </c>
      <c r="C1844" s="2">
        <v>55</v>
      </c>
      <c r="D1844" s="2" t="s">
        <v>39</v>
      </c>
      <c r="E1844" s="2" t="s">
        <v>24</v>
      </c>
      <c r="F1844" s="2" t="s">
        <v>49</v>
      </c>
      <c r="G1844" s="2" t="s">
        <v>26</v>
      </c>
      <c r="H1844" s="2">
        <v>13922.66</v>
      </c>
      <c r="I1844" s="3">
        <v>45264</v>
      </c>
      <c r="J1844" s="2" t="s">
        <v>16</v>
      </c>
    </row>
    <row r="1845" spans="1:10" ht="14.25" customHeight="1" x14ac:dyDescent="0.35">
      <c r="A1845" s="2" t="s">
        <v>3720</v>
      </c>
      <c r="B1845" s="2" t="s">
        <v>3721</v>
      </c>
      <c r="C1845" s="2">
        <v>58</v>
      </c>
      <c r="D1845" s="2" t="s">
        <v>39</v>
      </c>
      <c r="E1845" s="2" t="s">
        <v>64</v>
      </c>
      <c r="F1845" s="2" t="s">
        <v>19</v>
      </c>
      <c r="G1845" s="2" t="s">
        <v>26</v>
      </c>
      <c r="H1845" s="2">
        <v>32297.24</v>
      </c>
      <c r="I1845" s="3">
        <v>44959</v>
      </c>
      <c r="J1845" s="2" t="s">
        <v>16</v>
      </c>
    </row>
    <row r="1846" spans="1:10" ht="14.25" customHeight="1" x14ac:dyDescent="0.35">
      <c r="A1846" s="2" t="s">
        <v>3722</v>
      </c>
      <c r="B1846" s="2" t="s">
        <v>3723</v>
      </c>
      <c r="C1846" s="2">
        <v>25</v>
      </c>
      <c r="D1846" s="2" t="s">
        <v>39</v>
      </c>
      <c r="E1846" s="2" t="s">
        <v>13</v>
      </c>
      <c r="F1846" s="2" t="s">
        <v>14</v>
      </c>
      <c r="G1846" s="2" t="s">
        <v>30</v>
      </c>
      <c r="H1846" s="2">
        <v>5640.24</v>
      </c>
      <c r="I1846" s="3">
        <v>45034</v>
      </c>
      <c r="J1846" s="2" t="s">
        <v>69</v>
      </c>
    </row>
    <row r="1847" spans="1:10" ht="14.25" customHeight="1" x14ac:dyDescent="0.35">
      <c r="A1847" s="2" t="s">
        <v>3724</v>
      </c>
      <c r="B1847" s="2" t="s">
        <v>3725</v>
      </c>
      <c r="C1847" s="2">
        <v>28</v>
      </c>
      <c r="D1847" s="2" t="s">
        <v>39</v>
      </c>
      <c r="E1847" s="2" t="s">
        <v>74</v>
      </c>
      <c r="F1847" s="2" t="s">
        <v>14</v>
      </c>
      <c r="G1847" s="2" t="s">
        <v>26</v>
      </c>
      <c r="H1847" s="2">
        <v>4547.46</v>
      </c>
      <c r="I1847" s="3">
        <v>45348</v>
      </c>
      <c r="J1847" s="2" t="s">
        <v>16</v>
      </c>
    </row>
    <row r="1848" spans="1:10" ht="14.25" customHeight="1" x14ac:dyDescent="0.35">
      <c r="A1848" s="2" t="s">
        <v>3726</v>
      </c>
      <c r="B1848" s="2" t="s">
        <v>3727</v>
      </c>
      <c r="C1848" s="2">
        <v>39</v>
      </c>
      <c r="D1848" s="2" t="s">
        <v>39</v>
      </c>
      <c r="E1848" s="2" t="s">
        <v>74</v>
      </c>
      <c r="F1848" s="2" t="s">
        <v>35</v>
      </c>
      <c r="G1848" s="2" t="s">
        <v>26</v>
      </c>
      <c r="H1848" s="2">
        <v>5905.16</v>
      </c>
      <c r="I1848" s="3">
        <v>45195</v>
      </c>
      <c r="J1848" s="2" t="s">
        <v>21</v>
      </c>
    </row>
    <row r="1849" spans="1:10" ht="14.25" customHeight="1" x14ac:dyDescent="0.35">
      <c r="A1849" s="2" t="s">
        <v>3728</v>
      </c>
      <c r="B1849" s="2" t="s">
        <v>3729</v>
      </c>
      <c r="C1849" s="2">
        <v>41</v>
      </c>
      <c r="D1849" s="2" t="s">
        <v>12</v>
      </c>
      <c r="E1849" s="2" t="s">
        <v>42</v>
      </c>
      <c r="F1849" s="2" t="s">
        <v>35</v>
      </c>
      <c r="G1849" s="2" t="s">
        <v>26</v>
      </c>
      <c r="H1849" s="2">
        <v>5582.23</v>
      </c>
      <c r="I1849" s="3">
        <v>44999</v>
      </c>
      <c r="J1849" s="2" t="s">
        <v>16</v>
      </c>
    </row>
    <row r="1850" spans="1:10" ht="14.25" customHeight="1" x14ac:dyDescent="0.35">
      <c r="A1850" s="2" t="s">
        <v>3730</v>
      </c>
      <c r="B1850" s="2" t="s">
        <v>3731</v>
      </c>
      <c r="C1850" s="2">
        <v>58</v>
      </c>
      <c r="D1850" s="2" t="s">
        <v>39</v>
      </c>
      <c r="E1850" s="2" t="s">
        <v>13</v>
      </c>
      <c r="F1850" s="2" t="s">
        <v>49</v>
      </c>
      <c r="G1850" s="2" t="s">
        <v>20</v>
      </c>
      <c r="H1850" s="2">
        <v>9831.7800000000007</v>
      </c>
      <c r="I1850" s="3">
        <v>45107</v>
      </c>
      <c r="J1850" s="2" t="s">
        <v>16</v>
      </c>
    </row>
    <row r="1851" spans="1:10" ht="14.25" customHeight="1" x14ac:dyDescent="0.35">
      <c r="A1851" s="2" t="s">
        <v>3732</v>
      </c>
      <c r="B1851" s="2" t="s">
        <v>3733</v>
      </c>
      <c r="C1851" s="2">
        <v>34</v>
      </c>
      <c r="D1851" s="2" t="s">
        <v>39</v>
      </c>
      <c r="E1851" s="2" t="s">
        <v>13</v>
      </c>
      <c r="F1851" s="2" t="s">
        <v>14</v>
      </c>
      <c r="G1851" s="2" t="s">
        <v>20</v>
      </c>
      <c r="H1851" s="2">
        <v>13248.13</v>
      </c>
      <c r="I1851" s="3">
        <v>45078</v>
      </c>
      <c r="J1851" s="2" t="s">
        <v>16</v>
      </c>
    </row>
    <row r="1852" spans="1:10" ht="14.25" customHeight="1" x14ac:dyDescent="0.35">
      <c r="A1852" s="2" t="s">
        <v>3734</v>
      </c>
      <c r="B1852" s="2" t="s">
        <v>3735</v>
      </c>
      <c r="C1852" s="2">
        <v>29</v>
      </c>
      <c r="D1852" s="2" t="s">
        <v>39</v>
      </c>
      <c r="E1852" s="2" t="s">
        <v>64</v>
      </c>
      <c r="F1852" s="2" t="s">
        <v>25</v>
      </c>
      <c r="G1852" s="2" t="s">
        <v>15</v>
      </c>
      <c r="H1852" s="2">
        <v>15369.22</v>
      </c>
      <c r="I1852" s="3">
        <v>45438</v>
      </c>
      <c r="J1852" s="2" t="s">
        <v>16</v>
      </c>
    </row>
    <row r="1853" spans="1:10" ht="14.25" customHeight="1" x14ac:dyDescent="0.35">
      <c r="A1853" s="2" t="s">
        <v>3736</v>
      </c>
      <c r="B1853" s="2" t="s">
        <v>3737</v>
      </c>
      <c r="C1853" s="2">
        <v>63</v>
      </c>
      <c r="D1853" s="2" t="s">
        <v>12</v>
      </c>
      <c r="E1853" s="2" t="s">
        <v>64</v>
      </c>
      <c r="F1853" s="2" t="s">
        <v>25</v>
      </c>
      <c r="G1853" s="2" t="s">
        <v>36</v>
      </c>
      <c r="H1853" s="2">
        <v>10486.94</v>
      </c>
      <c r="I1853" s="3">
        <v>44994</v>
      </c>
      <c r="J1853" s="2" t="s">
        <v>69</v>
      </c>
    </row>
    <row r="1854" spans="1:10" ht="14.25" customHeight="1" x14ac:dyDescent="0.35">
      <c r="A1854" s="2" t="s">
        <v>3738</v>
      </c>
      <c r="B1854" s="2" t="s">
        <v>3739</v>
      </c>
      <c r="C1854" s="2">
        <v>49</v>
      </c>
      <c r="D1854" s="2" t="s">
        <v>39</v>
      </c>
      <c r="E1854" s="2" t="s">
        <v>29</v>
      </c>
      <c r="F1854" s="2" t="s">
        <v>25</v>
      </c>
      <c r="G1854" s="2" t="s">
        <v>30</v>
      </c>
      <c r="H1854" s="2">
        <v>5757.62</v>
      </c>
      <c r="I1854" s="3">
        <v>45298</v>
      </c>
      <c r="J1854" s="2" t="s">
        <v>16</v>
      </c>
    </row>
    <row r="1855" spans="1:10" ht="14.25" customHeight="1" x14ac:dyDescent="0.35">
      <c r="A1855" s="2" t="s">
        <v>3740</v>
      </c>
      <c r="B1855" s="2" t="s">
        <v>3741</v>
      </c>
      <c r="C1855" s="2">
        <v>32</v>
      </c>
      <c r="D1855" s="2" t="s">
        <v>39</v>
      </c>
      <c r="E1855" s="2" t="s">
        <v>24</v>
      </c>
      <c r="F1855" s="2" t="s">
        <v>14</v>
      </c>
      <c r="G1855" s="2" t="s">
        <v>36</v>
      </c>
      <c r="H1855" s="2">
        <v>29978.1</v>
      </c>
      <c r="I1855" s="3">
        <v>45274</v>
      </c>
      <c r="J1855" s="2" t="s">
        <v>21</v>
      </c>
    </row>
    <row r="1856" spans="1:10" ht="14.25" customHeight="1" x14ac:dyDescent="0.35">
      <c r="A1856" s="2" t="s">
        <v>3742</v>
      </c>
      <c r="B1856" s="2" t="s">
        <v>3743</v>
      </c>
      <c r="C1856" s="2">
        <v>33</v>
      </c>
      <c r="D1856" s="2" t="s">
        <v>39</v>
      </c>
      <c r="E1856" s="2" t="s">
        <v>13</v>
      </c>
      <c r="F1856" s="2" t="s">
        <v>25</v>
      </c>
      <c r="G1856" s="2" t="s">
        <v>36</v>
      </c>
      <c r="H1856" s="2">
        <v>12413.97</v>
      </c>
      <c r="I1856" s="3">
        <v>45635</v>
      </c>
      <c r="J1856" s="2" t="s">
        <v>16</v>
      </c>
    </row>
    <row r="1857" spans="1:10" ht="14.25" customHeight="1" x14ac:dyDescent="0.35">
      <c r="A1857" s="2" t="s">
        <v>3744</v>
      </c>
      <c r="B1857" s="2" t="s">
        <v>3745</v>
      </c>
      <c r="C1857" s="2">
        <v>39</v>
      </c>
      <c r="D1857" s="2" t="s">
        <v>12</v>
      </c>
      <c r="E1857" s="2" t="s">
        <v>42</v>
      </c>
      <c r="F1857" s="2" t="s">
        <v>19</v>
      </c>
      <c r="G1857" s="2" t="s">
        <v>20</v>
      </c>
      <c r="H1857" s="2">
        <v>5562.73</v>
      </c>
      <c r="I1857" s="3">
        <v>44958</v>
      </c>
      <c r="J1857" s="2" t="s">
        <v>16</v>
      </c>
    </row>
    <row r="1858" spans="1:10" ht="14.25" customHeight="1" x14ac:dyDescent="0.35">
      <c r="A1858" s="2" t="s">
        <v>3746</v>
      </c>
      <c r="B1858" s="2" t="s">
        <v>3747</v>
      </c>
      <c r="C1858" s="2">
        <v>45</v>
      </c>
      <c r="D1858" s="2" t="s">
        <v>39</v>
      </c>
      <c r="E1858" s="2" t="s">
        <v>24</v>
      </c>
      <c r="F1858" s="2" t="s">
        <v>55</v>
      </c>
      <c r="G1858" s="2" t="s">
        <v>15</v>
      </c>
      <c r="H1858" s="2">
        <v>5916.41</v>
      </c>
      <c r="I1858" s="3">
        <v>45546</v>
      </c>
      <c r="J1858" s="2" t="s">
        <v>16</v>
      </c>
    </row>
    <row r="1859" spans="1:10" ht="14.25" customHeight="1" x14ac:dyDescent="0.35">
      <c r="A1859" s="2" t="s">
        <v>3748</v>
      </c>
      <c r="B1859" s="2" t="s">
        <v>3749</v>
      </c>
      <c r="C1859" s="2">
        <v>37</v>
      </c>
      <c r="D1859" s="2" t="s">
        <v>39</v>
      </c>
      <c r="E1859" s="2" t="s">
        <v>13</v>
      </c>
      <c r="F1859" s="2" t="s">
        <v>35</v>
      </c>
      <c r="G1859" s="2" t="s">
        <v>36</v>
      </c>
      <c r="H1859" s="2">
        <v>17036.43</v>
      </c>
      <c r="I1859" s="3">
        <v>45005</v>
      </c>
      <c r="J1859" s="2" t="s">
        <v>16</v>
      </c>
    </row>
    <row r="1860" spans="1:10" ht="14.25" customHeight="1" x14ac:dyDescent="0.35">
      <c r="A1860" s="2" t="s">
        <v>3750</v>
      </c>
      <c r="B1860" s="2" t="s">
        <v>3751</v>
      </c>
      <c r="C1860" s="2">
        <v>50</v>
      </c>
      <c r="D1860" s="2" t="s">
        <v>39</v>
      </c>
      <c r="E1860" s="2" t="s">
        <v>24</v>
      </c>
      <c r="F1860" s="2" t="s">
        <v>49</v>
      </c>
      <c r="G1860" s="2" t="s">
        <v>36</v>
      </c>
      <c r="H1860" s="2">
        <v>5807.85</v>
      </c>
      <c r="I1860" s="3">
        <v>45185</v>
      </c>
      <c r="J1860" s="2" t="s">
        <v>69</v>
      </c>
    </row>
    <row r="1861" spans="1:10" ht="14.25" customHeight="1" x14ac:dyDescent="0.35">
      <c r="A1861" s="2" t="s">
        <v>3752</v>
      </c>
      <c r="B1861" s="2" t="s">
        <v>3753</v>
      </c>
      <c r="C1861" s="2">
        <v>27</v>
      </c>
      <c r="D1861" s="2" t="s">
        <v>12</v>
      </c>
      <c r="E1861" s="2" t="s">
        <v>93</v>
      </c>
      <c r="F1861" s="2" t="s">
        <v>19</v>
      </c>
      <c r="G1861" s="2" t="s">
        <v>26</v>
      </c>
      <c r="H1861" s="2">
        <v>7262.36</v>
      </c>
      <c r="I1861" s="3">
        <v>45423</v>
      </c>
      <c r="J1861" s="2" t="s">
        <v>16</v>
      </c>
    </row>
    <row r="1862" spans="1:10" ht="14.25" customHeight="1" x14ac:dyDescent="0.35">
      <c r="A1862" s="2" t="s">
        <v>3754</v>
      </c>
      <c r="B1862" s="2" t="s">
        <v>3755</v>
      </c>
      <c r="C1862" s="2">
        <v>57</v>
      </c>
      <c r="D1862" s="2" t="s">
        <v>12</v>
      </c>
      <c r="E1862" s="2" t="s">
        <v>64</v>
      </c>
      <c r="F1862" s="2" t="s">
        <v>25</v>
      </c>
      <c r="G1862" s="2" t="s">
        <v>30</v>
      </c>
      <c r="H1862" s="2">
        <v>3446.79</v>
      </c>
      <c r="I1862" s="3">
        <v>45101</v>
      </c>
      <c r="J1862" s="2" t="s">
        <v>16</v>
      </c>
    </row>
    <row r="1863" spans="1:10" ht="14.25" customHeight="1" x14ac:dyDescent="0.35">
      <c r="A1863" s="2" t="s">
        <v>3756</v>
      </c>
      <c r="B1863" s="2" t="s">
        <v>3757</v>
      </c>
      <c r="C1863" s="2">
        <v>49</v>
      </c>
      <c r="D1863" s="2" t="s">
        <v>12</v>
      </c>
      <c r="E1863" s="2" t="s">
        <v>13</v>
      </c>
      <c r="F1863" s="2" t="s">
        <v>55</v>
      </c>
      <c r="G1863" s="2" t="s">
        <v>15</v>
      </c>
      <c r="H1863" s="2">
        <v>18258.22</v>
      </c>
      <c r="I1863" s="3">
        <v>45293</v>
      </c>
      <c r="J1863" s="2" t="s">
        <v>16</v>
      </c>
    </row>
    <row r="1864" spans="1:10" ht="14.25" customHeight="1" x14ac:dyDescent="0.35">
      <c r="A1864" s="2" t="s">
        <v>3758</v>
      </c>
      <c r="B1864" s="2" t="s">
        <v>3759</v>
      </c>
      <c r="C1864" s="2">
        <v>50</v>
      </c>
      <c r="D1864" s="2" t="s">
        <v>12</v>
      </c>
      <c r="E1864" s="2" t="s">
        <v>24</v>
      </c>
      <c r="F1864" s="2" t="s">
        <v>49</v>
      </c>
      <c r="G1864" s="2" t="s">
        <v>30</v>
      </c>
      <c r="H1864" s="2">
        <v>7387.42</v>
      </c>
      <c r="I1864" s="3">
        <v>44941</v>
      </c>
      <c r="J1864" s="2" t="s">
        <v>16</v>
      </c>
    </row>
    <row r="1865" spans="1:10" ht="14.25" customHeight="1" x14ac:dyDescent="0.35">
      <c r="A1865" s="2" t="s">
        <v>3760</v>
      </c>
      <c r="B1865" s="2" t="s">
        <v>3761</v>
      </c>
      <c r="C1865" s="2">
        <v>19</v>
      </c>
      <c r="D1865" s="2" t="s">
        <v>39</v>
      </c>
      <c r="E1865" s="2" t="s">
        <v>64</v>
      </c>
      <c r="F1865" s="2" t="s">
        <v>19</v>
      </c>
      <c r="G1865" s="2" t="s">
        <v>20</v>
      </c>
      <c r="H1865" s="2">
        <v>8041.59</v>
      </c>
      <c r="I1865" s="3">
        <v>44977</v>
      </c>
      <c r="J1865" s="2" t="s">
        <v>16</v>
      </c>
    </row>
    <row r="1866" spans="1:10" ht="14.25" customHeight="1" x14ac:dyDescent="0.35">
      <c r="A1866" s="2" t="s">
        <v>3762</v>
      </c>
      <c r="B1866" s="2" t="s">
        <v>3763</v>
      </c>
      <c r="C1866" s="2">
        <v>50</v>
      </c>
      <c r="D1866" s="2" t="s">
        <v>39</v>
      </c>
      <c r="E1866" s="2" t="s">
        <v>13</v>
      </c>
      <c r="F1866" s="2" t="s">
        <v>49</v>
      </c>
      <c r="G1866" s="2" t="s">
        <v>36</v>
      </c>
      <c r="H1866" s="2">
        <v>21259.08</v>
      </c>
      <c r="I1866" s="3">
        <v>45033</v>
      </c>
      <c r="J1866" s="2" t="s">
        <v>16</v>
      </c>
    </row>
    <row r="1867" spans="1:10" ht="14.25" customHeight="1" x14ac:dyDescent="0.35">
      <c r="A1867" s="2" t="s">
        <v>3764</v>
      </c>
      <c r="B1867" s="2" t="s">
        <v>3765</v>
      </c>
      <c r="C1867" s="2">
        <v>50</v>
      </c>
      <c r="D1867" s="2" t="s">
        <v>12</v>
      </c>
      <c r="E1867" s="2" t="s">
        <v>52</v>
      </c>
      <c r="F1867" s="2" t="s">
        <v>35</v>
      </c>
      <c r="G1867" s="2" t="s">
        <v>36</v>
      </c>
      <c r="H1867" s="2">
        <v>25322.15</v>
      </c>
      <c r="I1867" s="3">
        <v>45648</v>
      </c>
      <c r="J1867" s="2" t="s">
        <v>16</v>
      </c>
    </row>
    <row r="1868" spans="1:10" ht="14.25" customHeight="1" x14ac:dyDescent="0.35">
      <c r="A1868" s="2" t="s">
        <v>3766</v>
      </c>
      <c r="B1868" s="2" t="s">
        <v>3767</v>
      </c>
      <c r="C1868" s="2">
        <v>58</v>
      </c>
      <c r="D1868" s="2" t="s">
        <v>12</v>
      </c>
      <c r="E1868" s="2" t="s">
        <v>64</v>
      </c>
      <c r="F1868" s="2" t="s">
        <v>14</v>
      </c>
      <c r="G1868" s="2" t="s">
        <v>30</v>
      </c>
      <c r="H1868" s="2">
        <v>17383.73</v>
      </c>
      <c r="I1868" s="3">
        <v>45395</v>
      </c>
      <c r="J1868" s="2" t="s">
        <v>69</v>
      </c>
    </row>
    <row r="1869" spans="1:10" ht="14.25" customHeight="1" x14ac:dyDescent="0.35">
      <c r="A1869" s="2" t="s">
        <v>3768</v>
      </c>
      <c r="B1869" s="2" t="s">
        <v>3769</v>
      </c>
      <c r="C1869" s="2">
        <v>30</v>
      </c>
      <c r="D1869" s="2" t="s">
        <v>39</v>
      </c>
      <c r="E1869" s="2" t="s">
        <v>24</v>
      </c>
      <c r="F1869" s="2" t="s">
        <v>25</v>
      </c>
      <c r="G1869" s="2" t="s">
        <v>20</v>
      </c>
      <c r="H1869" s="2">
        <v>676.05</v>
      </c>
      <c r="I1869" s="3">
        <v>45128</v>
      </c>
      <c r="J1869" s="2" t="s">
        <v>16</v>
      </c>
    </row>
    <row r="1870" spans="1:10" ht="14.25" customHeight="1" x14ac:dyDescent="0.35">
      <c r="A1870" s="2" t="s">
        <v>3770</v>
      </c>
      <c r="B1870" s="2" t="s">
        <v>3771</v>
      </c>
      <c r="C1870" s="2">
        <v>47</v>
      </c>
      <c r="D1870" s="2" t="s">
        <v>39</v>
      </c>
      <c r="E1870" s="2" t="s">
        <v>42</v>
      </c>
      <c r="F1870" s="2" t="s">
        <v>19</v>
      </c>
      <c r="G1870" s="2" t="s">
        <v>26</v>
      </c>
      <c r="H1870" s="2">
        <v>5861.04</v>
      </c>
      <c r="I1870" s="3">
        <v>45144</v>
      </c>
      <c r="J1870" s="2" t="s">
        <v>16</v>
      </c>
    </row>
    <row r="1871" spans="1:10" ht="14.25" customHeight="1" x14ac:dyDescent="0.35">
      <c r="A1871" s="2" t="s">
        <v>3772</v>
      </c>
      <c r="B1871" s="2" t="s">
        <v>3773</v>
      </c>
      <c r="C1871" s="2">
        <v>50</v>
      </c>
      <c r="D1871" s="2" t="s">
        <v>12</v>
      </c>
      <c r="E1871" s="2" t="s">
        <v>52</v>
      </c>
      <c r="F1871" s="2" t="s">
        <v>19</v>
      </c>
      <c r="G1871" s="2" t="s">
        <v>26</v>
      </c>
      <c r="H1871" s="2">
        <v>4205.75</v>
      </c>
      <c r="I1871" s="3">
        <v>44967</v>
      </c>
      <c r="J1871" s="2" t="s">
        <v>16</v>
      </c>
    </row>
    <row r="1872" spans="1:10" ht="14.25" customHeight="1" x14ac:dyDescent="0.35">
      <c r="A1872" s="2" t="s">
        <v>3774</v>
      </c>
      <c r="B1872" s="2" t="s">
        <v>3775</v>
      </c>
      <c r="C1872" s="2">
        <v>30</v>
      </c>
      <c r="D1872" s="2" t="s">
        <v>12</v>
      </c>
      <c r="E1872" s="2" t="s">
        <v>93</v>
      </c>
      <c r="F1872" s="2" t="s">
        <v>55</v>
      </c>
      <c r="G1872" s="2" t="s">
        <v>36</v>
      </c>
      <c r="H1872" s="2">
        <v>2401.81</v>
      </c>
      <c r="I1872" s="3">
        <v>45311</v>
      </c>
      <c r="J1872" s="2" t="s">
        <v>16</v>
      </c>
    </row>
    <row r="1873" spans="1:10" ht="14.25" customHeight="1" x14ac:dyDescent="0.35">
      <c r="A1873" s="2" t="s">
        <v>3776</v>
      </c>
      <c r="B1873" s="2" t="s">
        <v>3777</v>
      </c>
      <c r="C1873" s="2">
        <v>43</v>
      </c>
      <c r="D1873" s="2" t="s">
        <v>12</v>
      </c>
      <c r="E1873" s="2" t="s">
        <v>13</v>
      </c>
      <c r="F1873" s="2" t="s">
        <v>55</v>
      </c>
      <c r="G1873" s="2" t="s">
        <v>36</v>
      </c>
      <c r="H1873" s="2">
        <v>23963.89</v>
      </c>
      <c r="I1873" s="3">
        <v>45641</v>
      </c>
      <c r="J1873" s="2" t="s">
        <v>16</v>
      </c>
    </row>
    <row r="1874" spans="1:10" ht="14.25" customHeight="1" x14ac:dyDescent="0.35">
      <c r="A1874" s="2" t="s">
        <v>3778</v>
      </c>
      <c r="B1874" s="2" t="s">
        <v>3779</v>
      </c>
      <c r="C1874" s="2">
        <v>39</v>
      </c>
      <c r="D1874" s="2" t="s">
        <v>12</v>
      </c>
      <c r="E1874" s="2" t="s">
        <v>29</v>
      </c>
      <c r="F1874" s="2" t="s">
        <v>55</v>
      </c>
      <c r="G1874" s="2" t="s">
        <v>15</v>
      </c>
      <c r="H1874" s="2">
        <v>22079.02</v>
      </c>
      <c r="I1874" s="3">
        <v>45262</v>
      </c>
      <c r="J1874" s="2" t="s">
        <v>16</v>
      </c>
    </row>
    <row r="1875" spans="1:10" ht="14.25" customHeight="1" x14ac:dyDescent="0.35">
      <c r="A1875" s="2" t="s">
        <v>3780</v>
      </c>
      <c r="B1875" s="2" t="s">
        <v>3781</v>
      </c>
      <c r="C1875" s="2">
        <v>56</v>
      </c>
      <c r="D1875" s="2" t="s">
        <v>39</v>
      </c>
      <c r="E1875" s="2" t="s">
        <v>93</v>
      </c>
      <c r="F1875" s="2" t="s">
        <v>49</v>
      </c>
      <c r="G1875" s="2" t="s">
        <v>30</v>
      </c>
      <c r="H1875" s="2">
        <v>6260.45</v>
      </c>
      <c r="I1875" s="3">
        <v>45537</v>
      </c>
      <c r="J1875" s="2" t="s">
        <v>16</v>
      </c>
    </row>
    <row r="1876" spans="1:10" ht="14.25" customHeight="1" x14ac:dyDescent="0.35">
      <c r="A1876" s="2" t="s">
        <v>3782</v>
      </c>
      <c r="B1876" s="2" t="s">
        <v>3783</v>
      </c>
      <c r="C1876" s="2">
        <v>19</v>
      </c>
      <c r="D1876" s="2" t="s">
        <v>12</v>
      </c>
      <c r="E1876" s="2" t="s">
        <v>64</v>
      </c>
      <c r="F1876" s="2" t="s">
        <v>25</v>
      </c>
      <c r="G1876" s="2" t="s">
        <v>36</v>
      </c>
      <c r="H1876" s="2">
        <v>1445.18</v>
      </c>
      <c r="I1876" s="3">
        <v>45587</v>
      </c>
      <c r="J1876" s="2" t="s">
        <v>16</v>
      </c>
    </row>
    <row r="1877" spans="1:10" ht="14.25" customHeight="1" x14ac:dyDescent="0.35">
      <c r="A1877" s="2" t="s">
        <v>3784</v>
      </c>
      <c r="B1877" s="2" t="s">
        <v>3785</v>
      </c>
      <c r="C1877" s="2">
        <v>55</v>
      </c>
      <c r="D1877" s="2" t="s">
        <v>12</v>
      </c>
      <c r="E1877" s="2" t="s">
        <v>52</v>
      </c>
      <c r="F1877" s="2" t="s">
        <v>49</v>
      </c>
      <c r="G1877" s="2" t="s">
        <v>20</v>
      </c>
      <c r="H1877" s="2">
        <v>134.56</v>
      </c>
      <c r="I1877" s="3">
        <v>45031</v>
      </c>
      <c r="J1877" s="2" t="s">
        <v>16</v>
      </c>
    </row>
    <row r="1878" spans="1:10" ht="14.25" customHeight="1" x14ac:dyDescent="0.35">
      <c r="A1878" s="2" t="s">
        <v>3786</v>
      </c>
      <c r="B1878" s="2" t="s">
        <v>3787</v>
      </c>
      <c r="C1878" s="2">
        <v>56</v>
      </c>
      <c r="D1878" s="2" t="s">
        <v>39</v>
      </c>
      <c r="E1878" s="2" t="s">
        <v>93</v>
      </c>
      <c r="F1878" s="2" t="s">
        <v>25</v>
      </c>
      <c r="G1878" s="2" t="s">
        <v>30</v>
      </c>
      <c r="H1878" s="2">
        <v>5770.85</v>
      </c>
      <c r="I1878" s="3">
        <v>45129</v>
      </c>
      <c r="J1878" s="2" t="s">
        <v>16</v>
      </c>
    </row>
    <row r="1879" spans="1:10" ht="14.25" customHeight="1" x14ac:dyDescent="0.35">
      <c r="A1879" s="2" t="s">
        <v>3788</v>
      </c>
      <c r="B1879" s="2" t="s">
        <v>3789</v>
      </c>
      <c r="C1879" s="2">
        <v>43</v>
      </c>
      <c r="D1879" s="2" t="s">
        <v>39</v>
      </c>
      <c r="E1879" s="2" t="s">
        <v>42</v>
      </c>
      <c r="F1879" s="2" t="s">
        <v>19</v>
      </c>
      <c r="G1879" s="2" t="s">
        <v>15</v>
      </c>
      <c r="H1879" s="2">
        <v>407.75</v>
      </c>
      <c r="I1879" s="3">
        <v>45436</v>
      </c>
      <c r="J1879" s="2" t="s">
        <v>16</v>
      </c>
    </row>
    <row r="1880" spans="1:10" ht="14.25" customHeight="1" x14ac:dyDescent="0.35">
      <c r="A1880" s="2" t="s">
        <v>3790</v>
      </c>
      <c r="B1880" s="2" t="s">
        <v>3791</v>
      </c>
      <c r="C1880" s="2">
        <v>63</v>
      </c>
      <c r="D1880" s="2" t="s">
        <v>39</v>
      </c>
      <c r="E1880" s="2" t="s">
        <v>29</v>
      </c>
      <c r="F1880" s="2" t="s">
        <v>49</v>
      </c>
      <c r="G1880" s="2" t="s">
        <v>26</v>
      </c>
      <c r="H1880" s="2">
        <v>9404.7099999999991</v>
      </c>
      <c r="I1880" s="3">
        <v>45021</v>
      </c>
      <c r="J1880" s="2" t="s">
        <v>21</v>
      </c>
    </row>
    <row r="1881" spans="1:10" ht="14.25" customHeight="1" x14ac:dyDescent="0.35">
      <c r="A1881" s="2" t="s">
        <v>3792</v>
      </c>
      <c r="B1881" s="2" t="s">
        <v>3793</v>
      </c>
      <c r="C1881" s="2">
        <v>32</v>
      </c>
      <c r="D1881" s="2" t="s">
        <v>39</v>
      </c>
      <c r="E1881" s="2" t="s">
        <v>64</v>
      </c>
      <c r="F1881" s="2" t="s">
        <v>49</v>
      </c>
      <c r="G1881" s="2" t="s">
        <v>15</v>
      </c>
      <c r="H1881" s="2">
        <v>9375.3700000000008</v>
      </c>
      <c r="I1881" s="3">
        <v>45103</v>
      </c>
      <c r="J1881" s="2" t="s">
        <v>16</v>
      </c>
    </row>
    <row r="1882" spans="1:10" ht="14.25" customHeight="1" x14ac:dyDescent="0.35">
      <c r="A1882" s="2" t="s">
        <v>3794</v>
      </c>
      <c r="B1882" s="2" t="s">
        <v>3795</v>
      </c>
      <c r="C1882" s="2">
        <v>51</v>
      </c>
      <c r="D1882" s="2" t="s">
        <v>39</v>
      </c>
      <c r="E1882" s="2" t="s">
        <v>52</v>
      </c>
      <c r="F1882" s="2" t="s">
        <v>49</v>
      </c>
      <c r="G1882" s="2" t="s">
        <v>30</v>
      </c>
      <c r="H1882" s="2">
        <v>22920.35</v>
      </c>
      <c r="I1882" s="3">
        <v>44991</v>
      </c>
      <c r="J1882" s="2" t="s">
        <v>16</v>
      </c>
    </row>
    <row r="1883" spans="1:10" ht="14.25" customHeight="1" x14ac:dyDescent="0.35">
      <c r="A1883" s="2" t="s">
        <v>3796</v>
      </c>
      <c r="B1883" s="2" t="s">
        <v>3797</v>
      </c>
      <c r="C1883" s="2">
        <v>59</v>
      </c>
      <c r="D1883" s="2" t="s">
        <v>12</v>
      </c>
      <c r="E1883" s="2" t="s">
        <v>93</v>
      </c>
      <c r="F1883" s="2" t="s">
        <v>14</v>
      </c>
      <c r="G1883" s="2" t="s">
        <v>26</v>
      </c>
      <c r="H1883" s="2">
        <v>2107.8200000000002</v>
      </c>
      <c r="I1883" s="3">
        <v>45479</v>
      </c>
      <c r="J1883" s="2" t="s">
        <v>16</v>
      </c>
    </row>
    <row r="1884" spans="1:10" ht="14.25" customHeight="1" x14ac:dyDescent="0.35">
      <c r="A1884" s="2" t="s">
        <v>3798</v>
      </c>
      <c r="B1884" s="2" t="s">
        <v>3799</v>
      </c>
      <c r="C1884" s="2">
        <v>61</v>
      </c>
      <c r="D1884" s="2" t="s">
        <v>12</v>
      </c>
      <c r="E1884" s="2" t="s">
        <v>52</v>
      </c>
      <c r="F1884" s="2" t="s">
        <v>35</v>
      </c>
      <c r="G1884" s="2" t="s">
        <v>20</v>
      </c>
      <c r="H1884" s="2">
        <v>4642.51</v>
      </c>
      <c r="I1884" s="3">
        <v>45150</v>
      </c>
      <c r="J1884" s="2" t="s">
        <v>69</v>
      </c>
    </row>
    <row r="1885" spans="1:10" ht="14.25" customHeight="1" x14ac:dyDescent="0.35">
      <c r="A1885" s="2" t="s">
        <v>3800</v>
      </c>
      <c r="B1885" s="2" t="s">
        <v>3801</v>
      </c>
      <c r="C1885" s="2">
        <v>57</v>
      </c>
      <c r="D1885" s="2" t="s">
        <v>12</v>
      </c>
      <c r="E1885" s="2" t="s">
        <v>52</v>
      </c>
      <c r="F1885" s="2" t="s">
        <v>25</v>
      </c>
      <c r="G1885" s="2" t="s">
        <v>26</v>
      </c>
      <c r="H1885" s="2">
        <v>19628.71</v>
      </c>
      <c r="I1885" s="3">
        <v>45505</v>
      </c>
      <c r="J1885" s="2" t="s">
        <v>21</v>
      </c>
    </row>
    <row r="1886" spans="1:10" ht="14.25" customHeight="1" x14ac:dyDescent="0.35">
      <c r="A1886" s="2" t="s">
        <v>3802</v>
      </c>
      <c r="B1886" s="2" t="s">
        <v>3803</v>
      </c>
      <c r="C1886" s="2">
        <v>28</v>
      </c>
      <c r="D1886" s="2" t="s">
        <v>39</v>
      </c>
      <c r="E1886" s="2" t="s">
        <v>93</v>
      </c>
      <c r="F1886" s="2" t="s">
        <v>25</v>
      </c>
      <c r="G1886" s="2" t="s">
        <v>26</v>
      </c>
      <c r="H1886" s="2">
        <v>6430.18</v>
      </c>
      <c r="I1886" s="3">
        <v>45306</v>
      </c>
      <c r="J1886" s="2" t="s">
        <v>16</v>
      </c>
    </row>
    <row r="1887" spans="1:10" ht="14.25" customHeight="1" x14ac:dyDescent="0.35">
      <c r="A1887" s="2" t="s">
        <v>3804</v>
      </c>
      <c r="B1887" s="2" t="s">
        <v>3805</v>
      </c>
      <c r="C1887" s="2">
        <v>20</v>
      </c>
      <c r="D1887" s="2" t="s">
        <v>12</v>
      </c>
      <c r="E1887" s="2" t="s">
        <v>74</v>
      </c>
      <c r="F1887" s="2" t="s">
        <v>49</v>
      </c>
      <c r="G1887" s="2" t="s">
        <v>20</v>
      </c>
      <c r="H1887" s="2">
        <v>615.80999999999995</v>
      </c>
      <c r="I1887" s="3">
        <v>45181</v>
      </c>
      <c r="J1887" s="2" t="s">
        <v>16</v>
      </c>
    </row>
    <row r="1888" spans="1:10" ht="14.25" customHeight="1" x14ac:dyDescent="0.35">
      <c r="A1888" s="2" t="s">
        <v>3806</v>
      </c>
      <c r="B1888" s="2" t="s">
        <v>3807</v>
      </c>
      <c r="C1888" s="2">
        <v>23</v>
      </c>
      <c r="D1888" s="2" t="s">
        <v>39</v>
      </c>
      <c r="E1888" s="2" t="s">
        <v>13</v>
      </c>
      <c r="F1888" s="2" t="s">
        <v>14</v>
      </c>
      <c r="G1888" s="2" t="s">
        <v>36</v>
      </c>
      <c r="H1888" s="2">
        <v>1174.1500000000001</v>
      </c>
      <c r="I1888" s="3">
        <v>45224</v>
      </c>
      <c r="J1888" s="2" t="s">
        <v>16</v>
      </c>
    </row>
    <row r="1889" spans="1:10" ht="14.25" customHeight="1" x14ac:dyDescent="0.35">
      <c r="A1889" s="2" t="s">
        <v>3808</v>
      </c>
      <c r="B1889" s="2" t="s">
        <v>3809</v>
      </c>
      <c r="C1889" s="2">
        <v>26</v>
      </c>
      <c r="D1889" s="2" t="s">
        <v>12</v>
      </c>
      <c r="E1889" s="2" t="s">
        <v>24</v>
      </c>
      <c r="F1889" s="2" t="s">
        <v>49</v>
      </c>
      <c r="G1889" s="2" t="s">
        <v>36</v>
      </c>
      <c r="H1889" s="2">
        <v>16790.8</v>
      </c>
      <c r="I1889" s="3">
        <v>45507</v>
      </c>
      <c r="J1889" s="2" t="s">
        <v>16</v>
      </c>
    </row>
    <row r="1890" spans="1:10" ht="14.25" customHeight="1" x14ac:dyDescent="0.35">
      <c r="A1890" s="2" t="s">
        <v>3810</v>
      </c>
      <c r="B1890" s="2" t="s">
        <v>3811</v>
      </c>
      <c r="C1890" s="2">
        <v>23</v>
      </c>
      <c r="D1890" s="2" t="s">
        <v>12</v>
      </c>
      <c r="E1890" s="2" t="s">
        <v>64</v>
      </c>
      <c r="F1890" s="2" t="s">
        <v>25</v>
      </c>
      <c r="G1890" s="2" t="s">
        <v>26</v>
      </c>
      <c r="H1890" s="2">
        <v>13613.97</v>
      </c>
      <c r="I1890" s="3">
        <v>45097</v>
      </c>
      <c r="J1890" s="2" t="s">
        <v>16</v>
      </c>
    </row>
    <row r="1891" spans="1:10" ht="14.25" customHeight="1" x14ac:dyDescent="0.35">
      <c r="A1891" s="2" t="s">
        <v>3812</v>
      </c>
      <c r="B1891" s="2" t="s">
        <v>3813</v>
      </c>
      <c r="C1891" s="2">
        <v>26</v>
      </c>
      <c r="D1891" s="2" t="s">
        <v>39</v>
      </c>
      <c r="E1891" s="2" t="s">
        <v>64</v>
      </c>
      <c r="F1891" s="2" t="s">
        <v>35</v>
      </c>
      <c r="G1891" s="2" t="s">
        <v>26</v>
      </c>
      <c r="H1891" s="2">
        <v>20865.189999999999</v>
      </c>
      <c r="I1891" s="3">
        <v>45539</v>
      </c>
      <c r="J1891" s="2" t="s">
        <v>16</v>
      </c>
    </row>
    <row r="1892" spans="1:10" ht="14.25" customHeight="1" x14ac:dyDescent="0.35">
      <c r="A1892" s="2" t="s">
        <v>3814</v>
      </c>
      <c r="B1892" s="2" t="s">
        <v>3815</v>
      </c>
      <c r="C1892" s="2">
        <v>56</v>
      </c>
      <c r="D1892" s="2" t="s">
        <v>39</v>
      </c>
      <c r="E1892" s="2" t="s">
        <v>29</v>
      </c>
      <c r="F1892" s="2" t="s">
        <v>35</v>
      </c>
      <c r="G1892" s="2" t="s">
        <v>15</v>
      </c>
      <c r="H1892" s="2">
        <v>1265.4000000000001</v>
      </c>
      <c r="I1892" s="3">
        <v>45578</v>
      </c>
      <c r="J1892" s="2" t="s">
        <v>16</v>
      </c>
    </row>
    <row r="1893" spans="1:10" ht="14.25" customHeight="1" x14ac:dyDescent="0.35">
      <c r="A1893" s="2" t="s">
        <v>3816</v>
      </c>
      <c r="B1893" s="2" t="s">
        <v>3817</v>
      </c>
      <c r="C1893" s="2">
        <v>48</v>
      </c>
      <c r="D1893" s="2" t="s">
        <v>12</v>
      </c>
      <c r="E1893" s="2" t="s">
        <v>29</v>
      </c>
      <c r="F1893" s="2" t="s">
        <v>19</v>
      </c>
      <c r="G1893" s="2" t="s">
        <v>36</v>
      </c>
      <c r="H1893" s="2">
        <v>14288.54</v>
      </c>
      <c r="I1893" s="3">
        <v>45644</v>
      </c>
      <c r="J1893" s="2" t="s">
        <v>16</v>
      </c>
    </row>
    <row r="1894" spans="1:10" ht="14.25" customHeight="1" x14ac:dyDescent="0.35">
      <c r="A1894" s="2" t="s">
        <v>3818</v>
      </c>
      <c r="B1894" s="2" t="s">
        <v>3819</v>
      </c>
      <c r="C1894" s="2">
        <v>49</v>
      </c>
      <c r="D1894" s="2" t="s">
        <v>12</v>
      </c>
      <c r="E1894" s="2" t="s">
        <v>29</v>
      </c>
      <c r="F1894" s="2" t="s">
        <v>14</v>
      </c>
      <c r="G1894" s="2" t="s">
        <v>20</v>
      </c>
      <c r="H1894" s="2">
        <v>10645.13</v>
      </c>
      <c r="I1894" s="3">
        <v>45290</v>
      </c>
      <c r="J1894" s="2" t="s">
        <v>16</v>
      </c>
    </row>
    <row r="1895" spans="1:10" ht="14.25" customHeight="1" x14ac:dyDescent="0.35">
      <c r="A1895" s="2" t="s">
        <v>3820</v>
      </c>
      <c r="B1895" s="2" t="s">
        <v>3821</v>
      </c>
      <c r="C1895" s="2">
        <v>58</v>
      </c>
      <c r="D1895" s="2" t="s">
        <v>12</v>
      </c>
      <c r="E1895" s="2" t="s">
        <v>64</v>
      </c>
      <c r="F1895" s="2" t="s">
        <v>35</v>
      </c>
      <c r="G1895" s="2" t="s">
        <v>26</v>
      </c>
      <c r="H1895" s="2">
        <v>2643.47</v>
      </c>
      <c r="I1895" s="3">
        <v>44999</v>
      </c>
      <c r="J1895" s="2" t="s">
        <v>16</v>
      </c>
    </row>
    <row r="1896" spans="1:10" ht="14.25" customHeight="1" x14ac:dyDescent="0.35">
      <c r="A1896" s="2" t="s">
        <v>3822</v>
      </c>
      <c r="B1896" s="2" t="s">
        <v>3823</v>
      </c>
      <c r="C1896" s="2">
        <v>29</v>
      </c>
      <c r="D1896" s="2" t="s">
        <v>12</v>
      </c>
      <c r="E1896" s="2" t="s">
        <v>52</v>
      </c>
      <c r="F1896" s="2" t="s">
        <v>14</v>
      </c>
      <c r="G1896" s="2" t="s">
        <v>26</v>
      </c>
      <c r="H1896" s="2">
        <v>36459.879999999997</v>
      </c>
      <c r="I1896" s="3">
        <v>44986</v>
      </c>
      <c r="J1896" s="2" t="s">
        <v>16</v>
      </c>
    </row>
    <row r="1897" spans="1:10" ht="14.25" customHeight="1" x14ac:dyDescent="0.35">
      <c r="A1897" s="2" t="s">
        <v>3824</v>
      </c>
      <c r="B1897" s="2" t="s">
        <v>3825</v>
      </c>
      <c r="C1897" s="2">
        <v>25</v>
      </c>
      <c r="D1897" s="2" t="s">
        <v>12</v>
      </c>
      <c r="E1897" s="2" t="s">
        <v>29</v>
      </c>
      <c r="F1897" s="2" t="s">
        <v>49</v>
      </c>
      <c r="G1897" s="2" t="s">
        <v>15</v>
      </c>
      <c r="H1897" s="2">
        <v>8447.9599999999991</v>
      </c>
      <c r="I1897" s="3">
        <v>45381</v>
      </c>
      <c r="J1897" s="2" t="s">
        <v>16</v>
      </c>
    </row>
    <row r="1898" spans="1:10" ht="14.25" customHeight="1" x14ac:dyDescent="0.35">
      <c r="A1898" s="2" t="s">
        <v>3826</v>
      </c>
      <c r="B1898" s="2" t="s">
        <v>3827</v>
      </c>
      <c r="C1898" s="2">
        <v>25</v>
      </c>
      <c r="D1898" s="2" t="s">
        <v>39</v>
      </c>
      <c r="E1898" s="2" t="s">
        <v>93</v>
      </c>
      <c r="F1898" s="2" t="s">
        <v>19</v>
      </c>
      <c r="G1898" s="2" t="s">
        <v>15</v>
      </c>
      <c r="H1898" s="2">
        <v>23738.45</v>
      </c>
      <c r="I1898" s="3">
        <v>45262</v>
      </c>
      <c r="J1898" s="2" t="s">
        <v>16</v>
      </c>
    </row>
    <row r="1899" spans="1:10" ht="14.25" customHeight="1" x14ac:dyDescent="0.35">
      <c r="A1899" s="2" t="s">
        <v>3828</v>
      </c>
      <c r="B1899" s="2" t="s">
        <v>3829</v>
      </c>
      <c r="C1899" s="2">
        <v>45</v>
      </c>
      <c r="D1899" s="2" t="s">
        <v>39</v>
      </c>
      <c r="E1899" s="2" t="s">
        <v>13</v>
      </c>
      <c r="F1899" s="2" t="s">
        <v>25</v>
      </c>
      <c r="G1899" s="2" t="s">
        <v>15</v>
      </c>
      <c r="H1899" s="2">
        <v>19596.560000000001</v>
      </c>
      <c r="I1899" s="3">
        <v>45594</v>
      </c>
      <c r="J1899" s="2" t="s">
        <v>16</v>
      </c>
    </row>
    <row r="1900" spans="1:10" ht="14.25" customHeight="1" x14ac:dyDescent="0.35">
      <c r="A1900" s="2" t="s">
        <v>3830</v>
      </c>
      <c r="B1900" s="2" t="s">
        <v>3831</v>
      </c>
      <c r="C1900" s="2">
        <v>37</v>
      </c>
      <c r="D1900" s="2" t="s">
        <v>39</v>
      </c>
      <c r="E1900" s="2" t="s">
        <v>42</v>
      </c>
      <c r="F1900" s="2" t="s">
        <v>35</v>
      </c>
      <c r="G1900" s="2" t="s">
        <v>30</v>
      </c>
      <c r="H1900" s="2">
        <v>4051.53</v>
      </c>
      <c r="I1900" s="3">
        <v>45050</v>
      </c>
      <c r="J1900" s="2" t="s">
        <v>16</v>
      </c>
    </row>
    <row r="1901" spans="1:10" ht="14.25" customHeight="1" x14ac:dyDescent="0.35">
      <c r="A1901" s="2" t="s">
        <v>3832</v>
      </c>
      <c r="B1901" s="2" t="s">
        <v>3833</v>
      </c>
      <c r="C1901" s="2">
        <v>64</v>
      </c>
      <c r="D1901" s="2" t="s">
        <v>39</v>
      </c>
      <c r="E1901" s="2" t="s">
        <v>64</v>
      </c>
      <c r="F1901" s="2" t="s">
        <v>35</v>
      </c>
      <c r="G1901" s="2" t="s">
        <v>20</v>
      </c>
      <c r="H1901" s="2">
        <v>7677.78</v>
      </c>
      <c r="I1901" s="3">
        <v>45381</v>
      </c>
      <c r="J1901" s="2" t="s">
        <v>21</v>
      </c>
    </row>
    <row r="1902" spans="1:10" ht="14.25" customHeight="1" x14ac:dyDescent="0.35">
      <c r="A1902" s="2" t="s">
        <v>3834</v>
      </c>
      <c r="B1902" s="2" t="s">
        <v>3835</v>
      </c>
      <c r="C1902" s="2">
        <v>24</v>
      </c>
      <c r="D1902" s="2" t="s">
        <v>12</v>
      </c>
      <c r="E1902" s="2" t="s">
        <v>93</v>
      </c>
      <c r="F1902" s="2" t="s">
        <v>55</v>
      </c>
      <c r="G1902" s="2" t="s">
        <v>30</v>
      </c>
      <c r="H1902" s="2">
        <v>5645.22</v>
      </c>
      <c r="I1902" s="3">
        <v>44940</v>
      </c>
      <c r="J1902" s="2" t="s">
        <v>16</v>
      </c>
    </row>
    <row r="1903" spans="1:10" ht="14.25" customHeight="1" x14ac:dyDescent="0.35">
      <c r="A1903" s="2" t="s">
        <v>3836</v>
      </c>
      <c r="B1903" s="2" t="s">
        <v>3837</v>
      </c>
      <c r="C1903" s="2">
        <v>28</v>
      </c>
      <c r="D1903" s="2" t="s">
        <v>12</v>
      </c>
      <c r="E1903" s="2" t="s">
        <v>13</v>
      </c>
      <c r="F1903" s="2" t="s">
        <v>25</v>
      </c>
      <c r="G1903" s="2" t="s">
        <v>26</v>
      </c>
      <c r="H1903" s="2">
        <v>12346.99</v>
      </c>
      <c r="I1903" s="3">
        <v>45342</v>
      </c>
      <c r="J1903" s="2" t="s">
        <v>16</v>
      </c>
    </row>
    <row r="1904" spans="1:10" ht="14.25" customHeight="1" x14ac:dyDescent="0.35">
      <c r="A1904" s="2" t="s">
        <v>3838</v>
      </c>
      <c r="B1904" s="2" t="s">
        <v>3839</v>
      </c>
      <c r="C1904" s="2">
        <v>37</v>
      </c>
      <c r="D1904" s="2" t="s">
        <v>39</v>
      </c>
      <c r="E1904" s="2" t="s">
        <v>13</v>
      </c>
      <c r="F1904" s="2" t="s">
        <v>35</v>
      </c>
      <c r="G1904" s="2" t="s">
        <v>15</v>
      </c>
      <c r="H1904" s="2">
        <v>8868.34</v>
      </c>
      <c r="I1904" s="3">
        <v>44953</v>
      </c>
      <c r="J1904" s="2" t="s">
        <v>16</v>
      </c>
    </row>
    <row r="1905" spans="1:10" ht="14.25" customHeight="1" x14ac:dyDescent="0.35">
      <c r="A1905" s="2" t="s">
        <v>3840</v>
      </c>
      <c r="B1905" s="2" t="s">
        <v>3841</v>
      </c>
      <c r="C1905" s="2">
        <v>33</v>
      </c>
      <c r="D1905" s="2" t="s">
        <v>12</v>
      </c>
      <c r="E1905" s="2" t="s">
        <v>74</v>
      </c>
      <c r="F1905" s="2" t="s">
        <v>35</v>
      </c>
      <c r="G1905" s="2" t="s">
        <v>15</v>
      </c>
      <c r="H1905" s="2">
        <v>15364.36</v>
      </c>
      <c r="I1905" s="3">
        <v>44976</v>
      </c>
      <c r="J1905" s="2" t="s">
        <v>16</v>
      </c>
    </row>
    <row r="1906" spans="1:10" ht="14.25" customHeight="1" x14ac:dyDescent="0.35">
      <c r="A1906" s="2" t="s">
        <v>3842</v>
      </c>
      <c r="B1906" s="2" t="s">
        <v>3843</v>
      </c>
      <c r="C1906" s="2">
        <v>21</v>
      </c>
      <c r="D1906" s="2" t="s">
        <v>39</v>
      </c>
      <c r="E1906" s="2" t="s">
        <v>24</v>
      </c>
      <c r="F1906" s="2" t="s">
        <v>25</v>
      </c>
      <c r="G1906" s="2" t="s">
        <v>15</v>
      </c>
      <c r="H1906" s="2">
        <v>118.22</v>
      </c>
      <c r="I1906" s="3">
        <v>45113</v>
      </c>
      <c r="J1906" s="2" t="s">
        <v>16</v>
      </c>
    </row>
    <row r="1907" spans="1:10" ht="14.25" customHeight="1" x14ac:dyDescent="0.35">
      <c r="A1907" s="2" t="s">
        <v>3844</v>
      </c>
      <c r="B1907" s="2" t="s">
        <v>3845</v>
      </c>
      <c r="C1907" s="2">
        <v>23</v>
      </c>
      <c r="D1907" s="2" t="s">
        <v>12</v>
      </c>
      <c r="E1907" s="2" t="s">
        <v>93</v>
      </c>
      <c r="F1907" s="2" t="s">
        <v>19</v>
      </c>
      <c r="G1907" s="2" t="s">
        <v>36</v>
      </c>
      <c r="H1907" s="2">
        <v>11640.9</v>
      </c>
      <c r="I1907" s="3">
        <v>44983</v>
      </c>
      <c r="J1907" s="2" t="s">
        <v>16</v>
      </c>
    </row>
    <row r="1908" spans="1:10" ht="14.25" customHeight="1" x14ac:dyDescent="0.35">
      <c r="A1908" s="2" t="s">
        <v>3846</v>
      </c>
      <c r="B1908" s="2" t="s">
        <v>3847</v>
      </c>
      <c r="C1908" s="2">
        <v>39</v>
      </c>
      <c r="D1908" s="2" t="s">
        <v>12</v>
      </c>
      <c r="E1908" s="2" t="s">
        <v>64</v>
      </c>
      <c r="F1908" s="2" t="s">
        <v>14</v>
      </c>
      <c r="G1908" s="2" t="s">
        <v>20</v>
      </c>
      <c r="H1908" s="2">
        <v>3842.89</v>
      </c>
      <c r="I1908" s="3">
        <v>45593</v>
      </c>
      <c r="J1908" s="2" t="s">
        <v>16</v>
      </c>
    </row>
    <row r="1909" spans="1:10" ht="14.25" customHeight="1" x14ac:dyDescent="0.35">
      <c r="A1909" s="2" t="s">
        <v>3848</v>
      </c>
      <c r="B1909" s="2" t="s">
        <v>3849</v>
      </c>
      <c r="C1909" s="2">
        <v>43</v>
      </c>
      <c r="D1909" s="2" t="s">
        <v>12</v>
      </c>
      <c r="E1909" s="2" t="s">
        <v>29</v>
      </c>
      <c r="F1909" s="2" t="s">
        <v>25</v>
      </c>
      <c r="G1909" s="2" t="s">
        <v>30</v>
      </c>
      <c r="H1909" s="2">
        <v>2538.89</v>
      </c>
      <c r="I1909" s="3">
        <v>44960</v>
      </c>
      <c r="J1909" s="2" t="s">
        <v>16</v>
      </c>
    </row>
    <row r="1910" spans="1:10" ht="14.25" customHeight="1" x14ac:dyDescent="0.35">
      <c r="A1910" s="2" t="s">
        <v>3850</v>
      </c>
      <c r="B1910" s="2" t="s">
        <v>3851</v>
      </c>
      <c r="C1910" s="2">
        <v>20</v>
      </c>
      <c r="D1910" s="2" t="s">
        <v>39</v>
      </c>
      <c r="E1910" s="2" t="s">
        <v>52</v>
      </c>
      <c r="F1910" s="2" t="s">
        <v>14</v>
      </c>
      <c r="G1910" s="2" t="s">
        <v>20</v>
      </c>
      <c r="H1910" s="2">
        <v>16156.64</v>
      </c>
      <c r="I1910" s="3">
        <v>45464</v>
      </c>
      <c r="J1910" s="2" t="s">
        <v>16</v>
      </c>
    </row>
    <row r="1911" spans="1:10" ht="14.25" customHeight="1" x14ac:dyDescent="0.35">
      <c r="A1911" s="2" t="s">
        <v>3852</v>
      </c>
      <c r="B1911" s="2" t="s">
        <v>3853</v>
      </c>
      <c r="C1911" s="2">
        <v>58</v>
      </c>
      <c r="D1911" s="2" t="s">
        <v>39</v>
      </c>
      <c r="E1911" s="2" t="s">
        <v>29</v>
      </c>
      <c r="F1911" s="2" t="s">
        <v>19</v>
      </c>
      <c r="G1911" s="2" t="s">
        <v>15</v>
      </c>
      <c r="H1911" s="2">
        <v>934.55</v>
      </c>
      <c r="I1911" s="3">
        <v>45297</v>
      </c>
      <c r="J1911" s="2" t="s">
        <v>16</v>
      </c>
    </row>
    <row r="1912" spans="1:10" ht="14.25" customHeight="1" x14ac:dyDescent="0.35">
      <c r="A1912" s="2" t="s">
        <v>3854</v>
      </c>
      <c r="B1912" s="2" t="s">
        <v>3855</v>
      </c>
      <c r="C1912" s="2">
        <v>59</v>
      </c>
      <c r="D1912" s="2" t="s">
        <v>39</v>
      </c>
      <c r="E1912" s="2" t="s">
        <v>13</v>
      </c>
      <c r="F1912" s="2" t="s">
        <v>19</v>
      </c>
      <c r="G1912" s="2" t="s">
        <v>26</v>
      </c>
      <c r="H1912" s="2">
        <v>2593.67</v>
      </c>
      <c r="I1912" s="3">
        <v>45012</v>
      </c>
      <c r="J1912" s="2" t="s">
        <v>16</v>
      </c>
    </row>
    <row r="1913" spans="1:10" ht="14.25" customHeight="1" x14ac:dyDescent="0.35">
      <c r="A1913" s="2" t="s">
        <v>3856</v>
      </c>
      <c r="B1913" s="2" t="s">
        <v>3857</v>
      </c>
      <c r="C1913" s="2">
        <v>31</v>
      </c>
      <c r="D1913" s="2" t="s">
        <v>39</v>
      </c>
      <c r="E1913" s="2" t="s">
        <v>13</v>
      </c>
      <c r="F1913" s="2" t="s">
        <v>49</v>
      </c>
      <c r="G1913" s="2" t="s">
        <v>36</v>
      </c>
      <c r="H1913" s="2">
        <v>2278.2199999999998</v>
      </c>
      <c r="I1913" s="3">
        <v>45086</v>
      </c>
      <c r="J1913" s="2" t="s">
        <v>16</v>
      </c>
    </row>
    <row r="1914" spans="1:10" ht="14.25" customHeight="1" x14ac:dyDescent="0.35">
      <c r="A1914" s="2" t="s">
        <v>3858</v>
      </c>
      <c r="B1914" s="2" t="s">
        <v>3859</v>
      </c>
      <c r="C1914" s="2">
        <v>28</v>
      </c>
      <c r="D1914" s="2" t="s">
        <v>12</v>
      </c>
      <c r="E1914" s="2" t="s">
        <v>42</v>
      </c>
      <c r="F1914" s="2" t="s">
        <v>55</v>
      </c>
      <c r="G1914" s="2" t="s">
        <v>20</v>
      </c>
      <c r="H1914" s="2">
        <v>5444.26</v>
      </c>
      <c r="I1914" s="3">
        <v>45351</v>
      </c>
      <c r="J1914" s="2" t="s">
        <v>16</v>
      </c>
    </row>
    <row r="1915" spans="1:10" ht="14.25" customHeight="1" x14ac:dyDescent="0.35">
      <c r="A1915" s="2" t="s">
        <v>3860</v>
      </c>
      <c r="B1915" s="2" t="s">
        <v>3861</v>
      </c>
      <c r="C1915" s="2">
        <v>35</v>
      </c>
      <c r="D1915" s="2" t="s">
        <v>12</v>
      </c>
      <c r="E1915" s="2" t="s">
        <v>29</v>
      </c>
      <c r="F1915" s="2" t="s">
        <v>19</v>
      </c>
      <c r="G1915" s="2" t="s">
        <v>26</v>
      </c>
      <c r="H1915" s="2">
        <v>3891.05</v>
      </c>
      <c r="I1915" s="3">
        <v>45638</v>
      </c>
      <c r="J1915" s="2" t="s">
        <v>16</v>
      </c>
    </row>
    <row r="1916" spans="1:10" ht="14.25" customHeight="1" x14ac:dyDescent="0.35">
      <c r="A1916" s="2" t="s">
        <v>3862</v>
      </c>
      <c r="B1916" s="2" t="s">
        <v>3863</v>
      </c>
      <c r="C1916" s="2">
        <v>29</v>
      </c>
      <c r="D1916" s="2" t="s">
        <v>12</v>
      </c>
      <c r="E1916" s="2" t="s">
        <v>24</v>
      </c>
      <c r="F1916" s="2" t="s">
        <v>19</v>
      </c>
      <c r="G1916" s="2" t="s">
        <v>15</v>
      </c>
      <c r="H1916" s="2">
        <v>12746.4</v>
      </c>
      <c r="I1916" s="3">
        <v>45032</v>
      </c>
      <c r="J1916" s="2" t="s">
        <v>16</v>
      </c>
    </row>
    <row r="1917" spans="1:10" ht="14.25" customHeight="1" x14ac:dyDescent="0.35">
      <c r="A1917" s="2" t="s">
        <v>3864</v>
      </c>
      <c r="B1917" s="2" t="s">
        <v>3865</v>
      </c>
      <c r="C1917" s="2">
        <v>40</v>
      </c>
      <c r="D1917" s="2" t="s">
        <v>12</v>
      </c>
      <c r="E1917" s="2" t="s">
        <v>24</v>
      </c>
      <c r="F1917" s="2" t="s">
        <v>14</v>
      </c>
      <c r="G1917" s="2" t="s">
        <v>15</v>
      </c>
      <c r="H1917" s="2">
        <v>12018.75</v>
      </c>
      <c r="I1917" s="3">
        <v>45317</v>
      </c>
      <c r="J1917" s="2" t="s">
        <v>16</v>
      </c>
    </row>
    <row r="1918" spans="1:10" ht="14.25" customHeight="1" x14ac:dyDescent="0.35">
      <c r="A1918" s="2" t="s">
        <v>3866</v>
      </c>
      <c r="B1918" s="2" t="s">
        <v>3867</v>
      </c>
      <c r="C1918" s="2">
        <v>29</v>
      </c>
      <c r="D1918" s="2" t="s">
        <v>39</v>
      </c>
      <c r="E1918" s="2" t="s">
        <v>74</v>
      </c>
      <c r="F1918" s="2" t="s">
        <v>19</v>
      </c>
      <c r="G1918" s="2" t="s">
        <v>15</v>
      </c>
      <c r="H1918" s="2">
        <v>3937.4</v>
      </c>
      <c r="I1918" s="3">
        <v>45438</v>
      </c>
      <c r="J1918" s="2" t="s">
        <v>16</v>
      </c>
    </row>
    <row r="1919" spans="1:10" ht="14.25" customHeight="1" x14ac:dyDescent="0.35">
      <c r="A1919" s="2" t="s">
        <v>3868</v>
      </c>
      <c r="B1919" s="2" t="s">
        <v>3869</v>
      </c>
      <c r="C1919" s="2">
        <v>30</v>
      </c>
      <c r="D1919" s="2" t="s">
        <v>12</v>
      </c>
      <c r="E1919" s="2" t="s">
        <v>24</v>
      </c>
      <c r="F1919" s="2" t="s">
        <v>25</v>
      </c>
      <c r="G1919" s="2" t="s">
        <v>15</v>
      </c>
      <c r="H1919" s="2">
        <v>5744.42</v>
      </c>
      <c r="I1919" s="3">
        <v>45201</v>
      </c>
      <c r="J1919" s="2" t="s">
        <v>16</v>
      </c>
    </row>
    <row r="1920" spans="1:10" ht="14.25" customHeight="1" x14ac:dyDescent="0.35">
      <c r="A1920" s="2" t="s">
        <v>3870</v>
      </c>
      <c r="B1920" s="2" t="s">
        <v>3871</v>
      </c>
      <c r="C1920" s="2">
        <v>42</v>
      </c>
      <c r="D1920" s="2" t="s">
        <v>12</v>
      </c>
      <c r="E1920" s="2" t="s">
        <v>13</v>
      </c>
      <c r="F1920" s="2" t="s">
        <v>49</v>
      </c>
      <c r="G1920" s="2" t="s">
        <v>36</v>
      </c>
      <c r="H1920" s="2">
        <v>2330.7800000000002</v>
      </c>
      <c r="I1920" s="3">
        <v>45215</v>
      </c>
      <c r="J1920" s="2" t="s">
        <v>16</v>
      </c>
    </row>
    <row r="1921" spans="1:10" ht="14.25" customHeight="1" x14ac:dyDescent="0.35">
      <c r="A1921" s="2" t="s">
        <v>3872</v>
      </c>
      <c r="B1921" s="2" t="s">
        <v>3873</v>
      </c>
      <c r="C1921" s="2">
        <v>62</v>
      </c>
      <c r="D1921" s="2" t="s">
        <v>12</v>
      </c>
      <c r="E1921" s="2" t="s">
        <v>13</v>
      </c>
      <c r="F1921" s="2" t="s">
        <v>49</v>
      </c>
      <c r="G1921" s="2" t="s">
        <v>36</v>
      </c>
      <c r="H1921" s="2">
        <v>11111.96</v>
      </c>
      <c r="I1921" s="3">
        <v>45184</v>
      </c>
      <c r="J1921" s="2" t="s">
        <v>16</v>
      </c>
    </row>
    <row r="1922" spans="1:10" ht="14.25" customHeight="1" x14ac:dyDescent="0.35">
      <c r="A1922" s="2" t="s">
        <v>3874</v>
      </c>
      <c r="B1922" s="2" t="s">
        <v>3875</v>
      </c>
      <c r="C1922" s="2">
        <v>36</v>
      </c>
      <c r="D1922" s="2" t="s">
        <v>39</v>
      </c>
      <c r="E1922" s="2" t="s">
        <v>24</v>
      </c>
      <c r="F1922" s="2" t="s">
        <v>25</v>
      </c>
      <c r="G1922" s="2" t="s">
        <v>20</v>
      </c>
      <c r="H1922" s="2">
        <v>5045.5</v>
      </c>
      <c r="I1922" s="3">
        <v>45146</v>
      </c>
      <c r="J1922" s="2" t="s">
        <v>16</v>
      </c>
    </row>
    <row r="1923" spans="1:10" ht="14.25" customHeight="1" x14ac:dyDescent="0.35">
      <c r="A1923" s="2" t="s">
        <v>3876</v>
      </c>
      <c r="B1923" s="2" t="s">
        <v>3877</v>
      </c>
      <c r="C1923" s="2">
        <v>63</v>
      </c>
      <c r="D1923" s="2" t="s">
        <v>39</v>
      </c>
      <c r="E1923" s="2" t="s">
        <v>52</v>
      </c>
      <c r="F1923" s="2" t="s">
        <v>35</v>
      </c>
      <c r="G1923" s="2" t="s">
        <v>15</v>
      </c>
      <c r="H1923" s="2">
        <v>1425.16</v>
      </c>
      <c r="I1923" s="3">
        <v>45453</v>
      </c>
      <c r="J1923" s="2" t="s">
        <v>16</v>
      </c>
    </row>
    <row r="1924" spans="1:10" ht="14.25" customHeight="1" x14ac:dyDescent="0.35">
      <c r="A1924" s="2" t="s">
        <v>3878</v>
      </c>
      <c r="B1924" s="2" t="s">
        <v>3879</v>
      </c>
      <c r="C1924" s="2">
        <v>53</v>
      </c>
      <c r="D1924" s="2" t="s">
        <v>39</v>
      </c>
      <c r="E1924" s="2" t="s">
        <v>52</v>
      </c>
      <c r="F1924" s="2" t="s">
        <v>19</v>
      </c>
      <c r="G1924" s="2" t="s">
        <v>36</v>
      </c>
      <c r="H1924" s="2">
        <v>1361.24</v>
      </c>
      <c r="I1924" s="3">
        <v>45459</v>
      </c>
      <c r="J1924" s="2" t="s">
        <v>16</v>
      </c>
    </row>
    <row r="1925" spans="1:10" ht="14.25" customHeight="1" x14ac:dyDescent="0.35">
      <c r="A1925" s="2" t="s">
        <v>3880</v>
      </c>
      <c r="B1925" s="2" t="s">
        <v>3881</v>
      </c>
      <c r="C1925" s="2">
        <v>62</v>
      </c>
      <c r="D1925" s="2" t="s">
        <v>12</v>
      </c>
      <c r="E1925" s="2" t="s">
        <v>24</v>
      </c>
      <c r="F1925" s="2" t="s">
        <v>55</v>
      </c>
      <c r="G1925" s="2" t="s">
        <v>26</v>
      </c>
      <c r="H1925" s="2">
        <v>3890.81</v>
      </c>
      <c r="I1925" s="3">
        <v>44985</v>
      </c>
      <c r="J1925" s="2" t="s">
        <v>16</v>
      </c>
    </row>
    <row r="1926" spans="1:10" ht="14.25" customHeight="1" x14ac:dyDescent="0.35">
      <c r="A1926" s="2" t="s">
        <v>3882</v>
      </c>
      <c r="B1926" s="2" t="s">
        <v>3883</v>
      </c>
      <c r="C1926" s="2">
        <v>25</v>
      </c>
      <c r="D1926" s="2" t="s">
        <v>39</v>
      </c>
      <c r="E1926" s="2" t="s">
        <v>42</v>
      </c>
      <c r="F1926" s="2" t="s">
        <v>19</v>
      </c>
      <c r="G1926" s="2" t="s">
        <v>36</v>
      </c>
      <c r="H1926" s="2">
        <v>13756.51</v>
      </c>
      <c r="I1926" s="3">
        <v>45286</v>
      </c>
      <c r="J1926" s="2" t="s">
        <v>16</v>
      </c>
    </row>
    <row r="1927" spans="1:10" ht="14.25" customHeight="1" x14ac:dyDescent="0.35">
      <c r="A1927" s="2" t="s">
        <v>3884</v>
      </c>
      <c r="B1927" s="2" t="s">
        <v>3885</v>
      </c>
      <c r="C1927" s="2">
        <v>46</v>
      </c>
      <c r="D1927" s="2" t="s">
        <v>12</v>
      </c>
      <c r="E1927" s="2" t="s">
        <v>93</v>
      </c>
      <c r="F1927" s="2" t="s">
        <v>49</v>
      </c>
      <c r="G1927" s="2" t="s">
        <v>36</v>
      </c>
      <c r="H1927" s="2">
        <v>258.35000000000002</v>
      </c>
      <c r="I1927" s="3">
        <v>45520</v>
      </c>
      <c r="J1927" s="2" t="s">
        <v>16</v>
      </c>
    </row>
    <row r="1928" spans="1:10" ht="14.25" customHeight="1" x14ac:dyDescent="0.35">
      <c r="A1928" s="2" t="s">
        <v>3886</v>
      </c>
      <c r="B1928" s="2" t="s">
        <v>3887</v>
      </c>
      <c r="C1928" s="2">
        <v>49</v>
      </c>
      <c r="D1928" s="2" t="s">
        <v>12</v>
      </c>
      <c r="E1928" s="2" t="s">
        <v>42</v>
      </c>
      <c r="F1928" s="2" t="s">
        <v>55</v>
      </c>
      <c r="G1928" s="2" t="s">
        <v>20</v>
      </c>
      <c r="H1928" s="2">
        <v>2981.02</v>
      </c>
      <c r="I1928" s="3">
        <v>45556</v>
      </c>
      <c r="J1928" s="2" t="s">
        <v>69</v>
      </c>
    </row>
    <row r="1929" spans="1:10" ht="14.25" customHeight="1" x14ac:dyDescent="0.35">
      <c r="A1929" s="2" t="s">
        <v>3888</v>
      </c>
      <c r="B1929" s="2" t="s">
        <v>3889</v>
      </c>
      <c r="C1929" s="2">
        <v>61</v>
      </c>
      <c r="D1929" s="2" t="s">
        <v>12</v>
      </c>
      <c r="E1929" s="2" t="s">
        <v>42</v>
      </c>
      <c r="F1929" s="2" t="s">
        <v>35</v>
      </c>
      <c r="G1929" s="2" t="s">
        <v>36</v>
      </c>
      <c r="H1929" s="2">
        <v>1773.17</v>
      </c>
      <c r="I1929" s="3">
        <v>45039</v>
      </c>
      <c r="J1929" s="2" t="s">
        <v>16</v>
      </c>
    </row>
    <row r="1930" spans="1:10" ht="14.25" customHeight="1" x14ac:dyDescent="0.35">
      <c r="A1930" s="2" t="s">
        <v>3890</v>
      </c>
      <c r="B1930" s="2" t="s">
        <v>3891</v>
      </c>
      <c r="C1930" s="2">
        <v>35</v>
      </c>
      <c r="D1930" s="2" t="s">
        <v>39</v>
      </c>
      <c r="E1930" s="2" t="s">
        <v>24</v>
      </c>
      <c r="F1930" s="2" t="s">
        <v>14</v>
      </c>
      <c r="G1930" s="2" t="s">
        <v>26</v>
      </c>
      <c r="H1930" s="2">
        <v>31344.85</v>
      </c>
      <c r="I1930" s="3">
        <v>45202</v>
      </c>
      <c r="J1930" s="2" t="s">
        <v>21</v>
      </c>
    </row>
    <row r="1931" spans="1:10" ht="14.25" customHeight="1" x14ac:dyDescent="0.35">
      <c r="A1931" s="2" t="s">
        <v>3892</v>
      </c>
      <c r="B1931" s="2" t="s">
        <v>3893</v>
      </c>
      <c r="C1931" s="2">
        <v>23</v>
      </c>
      <c r="D1931" s="2" t="s">
        <v>39</v>
      </c>
      <c r="E1931" s="2" t="s">
        <v>52</v>
      </c>
      <c r="F1931" s="2" t="s">
        <v>14</v>
      </c>
      <c r="G1931" s="2" t="s">
        <v>15</v>
      </c>
      <c r="H1931" s="2">
        <v>12217.35</v>
      </c>
      <c r="I1931" s="3">
        <v>45183</v>
      </c>
      <c r="J1931" s="2" t="s">
        <v>16</v>
      </c>
    </row>
    <row r="1932" spans="1:10" ht="14.25" customHeight="1" x14ac:dyDescent="0.35">
      <c r="A1932" s="2" t="s">
        <v>3894</v>
      </c>
      <c r="B1932" s="2" t="s">
        <v>3895</v>
      </c>
      <c r="C1932" s="2">
        <v>35</v>
      </c>
      <c r="D1932" s="2" t="s">
        <v>12</v>
      </c>
      <c r="E1932" s="2" t="s">
        <v>29</v>
      </c>
      <c r="F1932" s="2" t="s">
        <v>19</v>
      </c>
      <c r="G1932" s="2" t="s">
        <v>30</v>
      </c>
      <c r="H1932" s="2">
        <v>2655.72</v>
      </c>
      <c r="I1932" s="3">
        <v>45255</v>
      </c>
      <c r="J1932" s="2" t="s">
        <v>16</v>
      </c>
    </row>
    <row r="1933" spans="1:10" ht="14.25" customHeight="1" x14ac:dyDescent="0.35">
      <c r="A1933" s="2" t="s">
        <v>3896</v>
      </c>
      <c r="B1933" s="2" t="s">
        <v>3897</v>
      </c>
      <c r="C1933" s="2">
        <v>36</v>
      </c>
      <c r="D1933" s="2" t="s">
        <v>12</v>
      </c>
      <c r="E1933" s="2" t="s">
        <v>29</v>
      </c>
      <c r="F1933" s="2" t="s">
        <v>19</v>
      </c>
      <c r="G1933" s="2" t="s">
        <v>20</v>
      </c>
      <c r="H1933" s="2">
        <v>2325.13</v>
      </c>
      <c r="I1933" s="3">
        <v>45161</v>
      </c>
      <c r="J1933" s="2" t="s">
        <v>16</v>
      </c>
    </row>
    <row r="1934" spans="1:10" ht="14.25" customHeight="1" x14ac:dyDescent="0.35">
      <c r="A1934" s="2" t="s">
        <v>3898</v>
      </c>
      <c r="B1934" s="2" t="s">
        <v>3899</v>
      </c>
      <c r="C1934" s="2">
        <v>39</v>
      </c>
      <c r="D1934" s="2" t="s">
        <v>39</v>
      </c>
      <c r="E1934" s="2" t="s">
        <v>24</v>
      </c>
      <c r="F1934" s="2" t="s">
        <v>55</v>
      </c>
      <c r="G1934" s="2" t="s">
        <v>26</v>
      </c>
      <c r="H1934" s="2">
        <v>19521.43</v>
      </c>
      <c r="I1934" s="3">
        <v>44977</v>
      </c>
      <c r="J1934" s="2" t="s">
        <v>69</v>
      </c>
    </row>
    <row r="1935" spans="1:10" ht="14.25" customHeight="1" x14ac:dyDescent="0.35">
      <c r="A1935" s="2" t="s">
        <v>3900</v>
      </c>
      <c r="B1935" s="2" t="s">
        <v>3901</v>
      </c>
      <c r="C1935" s="2">
        <v>54</v>
      </c>
      <c r="D1935" s="2" t="s">
        <v>39</v>
      </c>
      <c r="E1935" s="2" t="s">
        <v>29</v>
      </c>
      <c r="F1935" s="2" t="s">
        <v>55</v>
      </c>
      <c r="G1935" s="2" t="s">
        <v>20</v>
      </c>
      <c r="H1935" s="2">
        <v>2110.0100000000002</v>
      </c>
      <c r="I1935" s="3">
        <v>45604</v>
      </c>
      <c r="J1935" s="2" t="s">
        <v>16</v>
      </c>
    </row>
    <row r="1936" spans="1:10" ht="14.25" customHeight="1" x14ac:dyDescent="0.35">
      <c r="A1936" s="2" t="s">
        <v>3902</v>
      </c>
      <c r="B1936" s="2" t="s">
        <v>3903</v>
      </c>
      <c r="C1936" s="2">
        <v>49</v>
      </c>
      <c r="D1936" s="2" t="s">
        <v>39</v>
      </c>
      <c r="E1936" s="2" t="s">
        <v>93</v>
      </c>
      <c r="F1936" s="2" t="s">
        <v>35</v>
      </c>
      <c r="G1936" s="2" t="s">
        <v>15</v>
      </c>
      <c r="H1936" s="2">
        <v>58290.74</v>
      </c>
      <c r="I1936" s="3">
        <v>45147</v>
      </c>
      <c r="J1936" s="2" t="s">
        <v>16</v>
      </c>
    </row>
    <row r="1937" spans="1:10" ht="14.25" customHeight="1" x14ac:dyDescent="0.35">
      <c r="A1937" s="2" t="s">
        <v>3904</v>
      </c>
      <c r="B1937" s="2" t="s">
        <v>3905</v>
      </c>
      <c r="C1937" s="2">
        <v>58</v>
      </c>
      <c r="D1937" s="2" t="s">
        <v>12</v>
      </c>
      <c r="E1937" s="2" t="s">
        <v>52</v>
      </c>
      <c r="F1937" s="2" t="s">
        <v>19</v>
      </c>
      <c r="G1937" s="2" t="s">
        <v>36</v>
      </c>
      <c r="H1937" s="2">
        <v>3317.08</v>
      </c>
      <c r="I1937" s="3">
        <v>45522</v>
      </c>
      <c r="J1937" s="2" t="s">
        <v>16</v>
      </c>
    </row>
    <row r="1938" spans="1:10" ht="14.25" customHeight="1" x14ac:dyDescent="0.35">
      <c r="A1938" s="2" t="s">
        <v>3906</v>
      </c>
      <c r="B1938" s="2" t="s">
        <v>3907</v>
      </c>
      <c r="C1938" s="2">
        <v>20</v>
      </c>
      <c r="D1938" s="2" t="s">
        <v>12</v>
      </c>
      <c r="E1938" s="2" t="s">
        <v>24</v>
      </c>
      <c r="F1938" s="2" t="s">
        <v>49</v>
      </c>
      <c r="G1938" s="2" t="s">
        <v>36</v>
      </c>
      <c r="H1938" s="2">
        <v>881.02</v>
      </c>
      <c r="I1938" s="3">
        <v>45156</v>
      </c>
      <c r="J1938" s="2" t="s">
        <v>16</v>
      </c>
    </row>
    <row r="1939" spans="1:10" ht="14.25" customHeight="1" x14ac:dyDescent="0.35">
      <c r="A1939" s="2" t="s">
        <v>3908</v>
      </c>
      <c r="B1939" s="2" t="s">
        <v>3909</v>
      </c>
      <c r="C1939" s="2">
        <v>45</v>
      </c>
      <c r="D1939" s="2" t="s">
        <v>12</v>
      </c>
      <c r="E1939" s="2" t="s">
        <v>74</v>
      </c>
      <c r="F1939" s="2" t="s">
        <v>14</v>
      </c>
      <c r="G1939" s="2" t="s">
        <v>26</v>
      </c>
      <c r="H1939" s="2">
        <v>11742.26</v>
      </c>
      <c r="I1939" s="3">
        <v>45148</v>
      </c>
      <c r="J1939" s="2" t="s">
        <v>16</v>
      </c>
    </row>
    <row r="1940" spans="1:10" ht="14.25" customHeight="1" x14ac:dyDescent="0.35">
      <c r="A1940" s="2" t="s">
        <v>3910</v>
      </c>
      <c r="B1940" s="2" t="s">
        <v>3911</v>
      </c>
      <c r="C1940" s="2">
        <v>27</v>
      </c>
      <c r="D1940" s="2" t="s">
        <v>39</v>
      </c>
      <c r="E1940" s="2" t="s">
        <v>64</v>
      </c>
      <c r="F1940" s="2" t="s">
        <v>35</v>
      </c>
      <c r="G1940" s="2" t="s">
        <v>15</v>
      </c>
      <c r="H1940" s="2">
        <v>9406.93</v>
      </c>
      <c r="I1940" s="3">
        <v>45592</v>
      </c>
      <c r="J1940" s="2" t="s">
        <v>16</v>
      </c>
    </row>
    <row r="1941" spans="1:10" ht="14.25" customHeight="1" x14ac:dyDescent="0.35">
      <c r="A1941" s="2" t="s">
        <v>3912</v>
      </c>
      <c r="B1941" s="2" t="s">
        <v>3913</v>
      </c>
      <c r="C1941" s="2">
        <v>52</v>
      </c>
      <c r="D1941" s="2" t="s">
        <v>39</v>
      </c>
      <c r="E1941" s="2" t="s">
        <v>64</v>
      </c>
      <c r="F1941" s="2" t="s">
        <v>55</v>
      </c>
      <c r="G1941" s="2" t="s">
        <v>30</v>
      </c>
      <c r="H1941" s="2">
        <v>86346.559999999998</v>
      </c>
      <c r="I1941" s="3">
        <v>44980</v>
      </c>
      <c r="J1941" s="2" t="s">
        <v>16</v>
      </c>
    </row>
    <row r="1942" spans="1:10" ht="14.25" customHeight="1" x14ac:dyDescent="0.35">
      <c r="A1942" s="2" t="s">
        <v>3914</v>
      </c>
      <c r="B1942" s="2" t="s">
        <v>3915</v>
      </c>
      <c r="C1942" s="2">
        <v>46</v>
      </c>
      <c r="D1942" s="2" t="s">
        <v>39</v>
      </c>
      <c r="E1942" s="2" t="s">
        <v>24</v>
      </c>
      <c r="F1942" s="2" t="s">
        <v>49</v>
      </c>
      <c r="G1942" s="2" t="s">
        <v>30</v>
      </c>
      <c r="H1942" s="2">
        <v>16199.21</v>
      </c>
      <c r="I1942" s="3">
        <v>45557</v>
      </c>
      <c r="J1942" s="2" t="s">
        <v>21</v>
      </c>
    </row>
    <row r="1943" spans="1:10" ht="14.25" customHeight="1" x14ac:dyDescent="0.35">
      <c r="A1943" s="2" t="s">
        <v>3916</v>
      </c>
      <c r="B1943" s="2" t="s">
        <v>3917</v>
      </c>
      <c r="C1943" s="2">
        <v>32</v>
      </c>
      <c r="D1943" s="2" t="s">
        <v>12</v>
      </c>
      <c r="E1943" s="2" t="s">
        <v>24</v>
      </c>
      <c r="F1943" s="2" t="s">
        <v>19</v>
      </c>
      <c r="G1943" s="2" t="s">
        <v>36</v>
      </c>
      <c r="H1943" s="2">
        <v>5600.8</v>
      </c>
      <c r="I1943" s="3">
        <v>45636</v>
      </c>
      <c r="J1943" s="2" t="s">
        <v>21</v>
      </c>
    </row>
    <row r="1944" spans="1:10" ht="14.25" customHeight="1" x14ac:dyDescent="0.35">
      <c r="A1944" s="2" t="s">
        <v>3918</v>
      </c>
      <c r="B1944" s="2" t="s">
        <v>3919</v>
      </c>
      <c r="C1944" s="2">
        <v>50</v>
      </c>
      <c r="D1944" s="2" t="s">
        <v>12</v>
      </c>
      <c r="E1944" s="2" t="s">
        <v>74</v>
      </c>
      <c r="F1944" s="2" t="s">
        <v>25</v>
      </c>
      <c r="G1944" s="2" t="s">
        <v>15</v>
      </c>
      <c r="H1944" s="2">
        <v>11289.01</v>
      </c>
      <c r="I1944" s="3">
        <v>45199</v>
      </c>
      <c r="J1944" s="2" t="s">
        <v>21</v>
      </c>
    </row>
    <row r="1945" spans="1:10" ht="14.25" customHeight="1" x14ac:dyDescent="0.35">
      <c r="A1945" s="2" t="s">
        <v>3920</v>
      </c>
      <c r="B1945" s="2" t="s">
        <v>3921</v>
      </c>
      <c r="C1945" s="2">
        <v>24</v>
      </c>
      <c r="D1945" s="2" t="s">
        <v>39</v>
      </c>
      <c r="E1945" s="2" t="s">
        <v>29</v>
      </c>
      <c r="F1945" s="2" t="s">
        <v>55</v>
      </c>
      <c r="G1945" s="2" t="s">
        <v>15</v>
      </c>
      <c r="H1945" s="2">
        <v>17029.22</v>
      </c>
      <c r="I1945" s="3">
        <v>45124</v>
      </c>
      <c r="J1945" s="2" t="s">
        <v>21</v>
      </c>
    </row>
    <row r="1946" spans="1:10" ht="14.25" customHeight="1" x14ac:dyDescent="0.35">
      <c r="A1946" s="2" t="s">
        <v>3922</v>
      </c>
      <c r="B1946" s="2" t="s">
        <v>3923</v>
      </c>
      <c r="C1946" s="2">
        <v>29</v>
      </c>
      <c r="D1946" s="2" t="s">
        <v>12</v>
      </c>
      <c r="E1946" s="2" t="s">
        <v>64</v>
      </c>
      <c r="F1946" s="2" t="s">
        <v>35</v>
      </c>
      <c r="G1946" s="2" t="s">
        <v>26</v>
      </c>
      <c r="H1946" s="2">
        <v>7209.84</v>
      </c>
      <c r="I1946" s="3">
        <v>45054</v>
      </c>
      <c r="J1946" s="2" t="s">
        <v>16</v>
      </c>
    </row>
    <row r="1947" spans="1:10" ht="14.25" customHeight="1" x14ac:dyDescent="0.35">
      <c r="A1947" s="2" t="s">
        <v>3924</v>
      </c>
      <c r="B1947" s="2" t="s">
        <v>3925</v>
      </c>
      <c r="C1947" s="2">
        <v>47</v>
      </c>
      <c r="D1947" s="2" t="s">
        <v>39</v>
      </c>
      <c r="E1947" s="2" t="s">
        <v>93</v>
      </c>
      <c r="F1947" s="2" t="s">
        <v>25</v>
      </c>
      <c r="G1947" s="2" t="s">
        <v>30</v>
      </c>
      <c r="H1947" s="2">
        <v>3186.52</v>
      </c>
      <c r="I1947" s="3">
        <v>45530</v>
      </c>
      <c r="J1947" s="2" t="s">
        <v>69</v>
      </c>
    </row>
    <row r="1948" spans="1:10" ht="14.25" customHeight="1" x14ac:dyDescent="0.35">
      <c r="A1948" s="2" t="s">
        <v>3926</v>
      </c>
      <c r="B1948" s="2" t="s">
        <v>3927</v>
      </c>
      <c r="C1948" s="2">
        <v>38</v>
      </c>
      <c r="D1948" s="2" t="s">
        <v>12</v>
      </c>
      <c r="E1948" s="2" t="s">
        <v>24</v>
      </c>
      <c r="F1948" s="2" t="s">
        <v>49</v>
      </c>
      <c r="G1948" s="2" t="s">
        <v>26</v>
      </c>
      <c r="H1948" s="2">
        <v>2358.56</v>
      </c>
      <c r="I1948" s="3">
        <v>44935</v>
      </c>
      <c r="J1948" s="2" t="s">
        <v>16</v>
      </c>
    </row>
    <row r="1949" spans="1:10" ht="14.25" customHeight="1" x14ac:dyDescent="0.35">
      <c r="A1949" s="2" t="s">
        <v>3928</v>
      </c>
      <c r="B1949" s="2" t="s">
        <v>3929</v>
      </c>
      <c r="C1949" s="2">
        <v>48</v>
      </c>
      <c r="D1949" s="2" t="s">
        <v>39</v>
      </c>
      <c r="E1949" s="2" t="s">
        <v>52</v>
      </c>
      <c r="F1949" s="2" t="s">
        <v>14</v>
      </c>
      <c r="G1949" s="2" t="s">
        <v>20</v>
      </c>
      <c r="H1949" s="2">
        <v>3499.57</v>
      </c>
      <c r="I1949" s="3">
        <v>45153</v>
      </c>
      <c r="J1949" s="2" t="s">
        <v>21</v>
      </c>
    </row>
    <row r="1950" spans="1:10" ht="14.25" customHeight="1" x14ac:dyDescent="0.35">
      <c r="A1950" s="2" t="s">
        <v>3930</v>
      </c>
      <c r="B1950" s="2" t="s">
        <v>3931</v>
      </c>
      <c r="C1950" s="2">
        <v>41</v>
      </c>
      <c r="D1950" s="2" t="s">
        <v>12</v>
      </c>
      <c r="E1950" s="2" t="s">
        <v>64</v>
      </c>
      <c r="F1950" s="2" t="s">
        <v>49</v>
      </c>
      <c r="G1950" s="2" t="s">
        <v>15</v>
      </c>
      <c r="H1950" s="2">
        <v>18843.27</v>
      </c>
      <c r="I1950" s="3">
        <v>45484</v>
      </c>
      <c r="J1950" s="2" t="s">
        <v>16</v>
      </c>
    </row>
    <row r="1951" spans="1:10" ht="14.25" customHeight="1" x14ac:dyDescent="0.35">
      <c r="A1951" s="2" t="s">
        <v>3932</v>
      </c>
      <c r="B1951" s="2" t="s">
        <v>3933</v>
      </c>
      <c r="C1951" s="2">
        <v>37</v>
      </c>
      <c r="D1951" s="2" t="s">
        <v>12</v>
      </c>
      <c r="E1951" s="2" t="s">
        <v>93</v>
      </c>
      <c r="F1951" s="2" t="s">
        <v>14</v>
      </c>
      <c r="G1951" s="2" t="s">
        <v>30</v>
      </c>
      <c r="H1951" s="2">
        <v>4787.33</v>
      </c>
      <c r="I1951" s="3">
        <v>45060</v>
      </c>
      <c r="J1951" s="2" t="s">
        <v>16</v>
      </c>
    </row>
    <row r="1952" spans="1:10" ht="14.25" customHeight="1" x14ac:dyDescent="0.35">
      <c r="A1952" s="2" t="s">
        <v>3934</v>
      </c>
      <c r="B1952" s="2" t="s">
        <v>3935</v>
      </c>
      <c r="C1952" s="2">
        <v>54</v>
      </c>
      <c r="D1952" s="2" t="s">
        <v>39</v>
      </c>
      <c r="E1952" s="2" t="s">
        <v>52</v>
      </c>
      <c r="F1952" s="2" t="s">
        <v>49</v>
      </c>
      <c r="G1952" s="2" t="s">
        <v>26</v>
      </c>
      <c r="H1952" s="2">
        <v>3378.03</v>
      </c>
      <c r="I1952" s="3">
        <v>44942</v>
      </c>
      <c r="J1952" s="2" t="s">
        <v>16</v>
      </c>
    </row>
    <row r="1953" spans="1:10" ht="14.25" customHeight="1" x14ac:dyDescent="0.35">
      <c r="A1953" s="2" t="s">
        <v>3936</v>
      </c>
      <c r="B1953" s="2" t="s">
        <v>3937</v>
      </c>
      <c r="C1953" s="2">
        <v>21</v>
      </c>
      <c r="D1953" s="2" t="s">
        <v>39</v>
      </c>
      <c r="E1953" s="2" t="s">
        <v>24</v>
      </c>
      <c r="F1953" s="2" t="s">
        <v>55</v>
      </c>
      <c r="G1953" s="2" t="s">
        <v>36</v>
      </c>
      <c r="H1953" s="2">
        <v>16393.16</v>
      </c>
      <c r="I1953" s="3">
        <v>45141</v>
      </c>
      <c r="J1953" s="2" t="s">
        <v>16</v>
      </c>
    </row>
    <row r="1954" spans="1:10" ht="14.25" customHeight="1" x14ac:dyDescent="0.35">
      <c r="A1954" s="2" t="s">
        <v>3938</v>
      </c>
      <c r="B1954" s="2" t="s">
        <v>3939</v>
      </c>
      <c r="C1954" s="2">
        <v>45</v>
      </c>
      <c r="D1954" s="2" t="s">
        <v>39</v>
      </c>
      <c r="E1954" s="2" t="s">
        <v>93</v>
      </c>
      <c r="F1954" s="2" t="s">
        <v>55</v>
      </c>
      <c r="G1954" s="2" t="s">
        <v>20</v>
      </c>
      <c r="H1954" s="2">
        <v>324.41000000000003</v>
      </c>
      <c r="I1954" s="3">
        <v>45038</v>
      </c>
      <c r="J1954" s="2" t="s">
        <v>21</v>
      </c>
    </row>
    <row r="1955" spans="1:10" ht="14.25" customHeight="1" x14ac:dyDescent="0.35">
      <c r="A1955" s="2" t="s">
        <v>3940</v>
      </c>
      <c r="B1955" s="2" t="s">
        <v>3941</v>
      </c>
      <c r="C1955" s="2">
        <v>61</v>
      </c>
      <c r="D1955" s="2" t="s">
        <v>39</v>
      </c>
      <c r="E1955" s="2" t="s">
        <v>74</v>
      </c>
      <c r="F1955" s="2" t="s">
        <v>35</v>
      </c>
      <c r="G1955" s="2" t="s">
        <v>26</v>
      </c>
      <c r="H1955" s="2">
        <v>9012.99</v>
      </c>
      <c r="I1955" s="3">
        <v>45083</v>
      </c>
      <c r="J1955" s="2" t="s">
        <v>16</v>
      </c>
    </row>
    <row r="1956" spans="1:10" ht="14.25" customHeight="1" x14ac:dyDescent="0.35">
      <c r="A1956" s="2" t="s">
        <v>3942</v>
      </c>
      <c r="B1956" s="2" t="s">
        <v>3943</v>
      </c>
      <c r="C1956" s="2">
        <v>37</v>
      </c>
      <c r="D1956" s="2" t="s">
        <v>39</v>
      </c>
      <c r="E1956" s="2" t="s">
        <v>24</v>
      </c>
      <c r="F1956" s="2" t="s">
        <v>25</v>
      </c>
      <c r="G1956" s="2" t="s">
        <v>36</v>
      </c>
      <c r="H1956" s="2">
        <v>20685.55</v>
      </c>
      <c r="I1956" s="3">
        <v>45351</v>
      </c>
      <c r="J1956" s="2" t="s">
        <v>16</v>
      </c>
    </row>
    <row r="1957" spans="1:10" ht="14.25" customHeight="1" x14ac:dyDescent="0.35">
      <c r="A1957" s="2" t="s">
        <v>3944</v>
      </c>
      <c r="B1957" s="2" t="s">
        <v>3945</v>
      </c>
      <c r="C1957" s="2">
        <v>41</v>
      </c>
      <c r="D1957" s="2" t="s">
        <v>12</v>
      </c>
      <c r="E1957" s="2" t="s">
        <v>42</v>
      </c>
      <c r="F1957" s="2" t="s">
        <v>49</v>
      </c>
      <c r="G1957" s="2" t="s">
        <v>30</v>
      </c>
      <c r="H1957" s="2">
        <v>5277.75</v>
      </c>
      <c r="I1957" s="3">
        <v>45378</v>
      </c>
      <c r="J1957" s="2" t="s">
        <v>16</v>
      </c>
    </row>
    <row r="1958" spans="1:10" ht="14.25" customHeight="1" x14ac:dyDescent="0.35">
      <c r="A1958" s="2" t="s">
        <v>3946</v>
      </c>
      <c r="B1958" s="2" t="s">
        <v>3947</v>
      </c>
      <c r="C1958" s="2">
        <v>49</v>
      </c>
      <c r="D1958" s="2" t="s">
        <v>39</v>
      </c>
      <c r="E1958" s="2" t="s">
        <v>74</v>
      </c>
      <c r="F1958" s="2" t="s">
        <v>49</v>
      </c>
      <c r="G1958" s="2" t="s">
        <v>30</v>
      </c>
      <c r="H1958" s="2">
        <v>3137.77</v>
      </c>
      <c r="I1958" s="3">
        <v>45244</v>
      </c>
      <c r="J1958" s="2" t="s">
        <v>16</v>
      </c>
    </row>
    <row r="1959" spans="1:10" ht="14.25" customHeight="1" x14ac:dyDescent="0.35">
      <c r="A1959" s="2" t="s">
        <v>3948</v>
      </c>
      <c r="B1959" s="2" t="s">
        <v>3949</v>
      </c>
      <c r="C1959" s="2">
        <v>58</v>
      </c>
      <c r="D1959" s="2" t="s">
        <v>39</v>
      </c>
      <c r="E1959" s="2" t="s">
        <v>64</v>
      </c>
      <c r="F1959" s="2" t="s">
        <v>25</v>
      </c>
      <c r="G1959" s="2" t="s">
        <v>20</v>
      </c>
      <c r="H1959" s="2">
        <v>6767.01</v>
      </c>
      <c r="I1959" s="3">
        <v>45286</v>
      </c>
      <c r="J1959" s="2" t="s">
        <v>16</v>
      </c>
    </row>
    <row r="1960" spans="1:10" ht="14.25" customHeight="1" x14ac:dyDescent="0.35">
      <c r="A1960" s="2" t="s">
        <v>3950</v>
      </c>
      <c r="B1960" s="2" t="s">
        <v>3951</v>
      </c>
      <c r="C1960" s="2">
        <v>53</v>
      </c>
      <c r="D1960" s="2" t="s">
        <v>39</v>
      </c>
      <c r="E1960" s="2" t="s">
        <v>52</v>
      </c>
      <c r="F1960" s="2" t="s">
        <v>19</v>
      </c>
      <c r="G1960" s="2" t="s">
        <v>36</v>
      </c>
      <c r="H1960" s="2">
        <v>12639.96</v>
      </c>
      <c r="I1960" s="3">
        <v>45302</v>
      </c>
      <c r="J1960" s="2" t="s">
        <v>16</v>
      </c>
    </row>
    <row r="1961" spans="1:10" ht="14.25" customHeight="1" x14ac:dyDescent="0.35">
      <c r="A1961" s="2" t="s">
        <v>3952</v>
      </c>
      <c r="B1961" s="2" t="s">
        <v>3953</v>
      </c>
      <c r="C1961" s="2">
        <v>51</v>
      </c>
      <c r="D1961" s="2" t="s">
        <v>12</v>
      </c>
      <c r="E1961" s="2" t="s">
        <v>93</v>
      </c>
      <c r="F1961" s="2" t="s">
        <v>35</v>
      </c>
      <c r="G1961" s="2" t="s">
        <v>15</v>
      </c>
      <c r="H1961" s="2">
        <v>7269.22</v>
      </c>
      <c r="I1961" s="3">
        <v>45222</v>
      </c>
      <c r="J1961" s="2" t="s">
        <v>16</v>
      </c>
    </row>
    <row r="1962" spans="1:10" ht="14.25" customHeight="1" x14ac:dyDescent="0.35">
      <c r="A1962" s="2" t="s">
        <v>3954</v>
      </c>
      <c r="B1962" s="2" t="s">
        <v>3955</v>
      </c>
      <c r="C1962" s="2">
        <v>53</v>
      </c>
      <c r="D1962" s="2" t="s">
        <v>39</v>
      </c>
      <c r="E1962" s="2" t="s">
        <v>64</v>
      </c>
      <c r="F1962" s="2" t="s">
        <v>49</v>
      </c>
      <c r="G1962" s="2" t="s">
        <v>30</v>
      </c>
      <c r="H1962" s="2">
        <v>76.680000000000007</v>
      </c>
      <c r="I1962" s="3">
        <v>45124</v>
      </c>
      <c r="J1962" s="2" t="s">
        <v>16</v>
      </c>
    </row>
    <row r="1963" spans="1:10" ht="14.25" customHeight="1" x14ac:dyDescent="0.35">
      <c r="A1963" s="2" t="s">
        <v>3956</v>
      </c>
      <c r="B1963" s="2" t="s">
        <v>3957</v>
      </c>
      <c r="C1963" s="2">
        <v>19</v>
      </c>
      <c r="D1963" s="2" t="s">
        <v>39</v>
      </c>
      <c r="E1963" s="2" t="s">
        <v>64</v>
      </c>
      <c r="F1963" s="2" t="s">
        <v>35</v>
      </c>
      <c r="G1963" s="2" t="s">
        <v>15</v>
      </c>
      <c r="H1963" s="2">
        <v>815.62</v>
      </c>
      <c r="I1963" s="3">
        <v>45496</v>
      </c>
      <c r="J1963" s="2" t="s">
        <v>69</v>
      </c>
    </row>
    <row r="1964" spans="1:10" ht="14.25" customHeight="1" x14ac:dyDescent="0.35">
      <c r="A1964" s="2" t="s">
        <v>3958</v>
      </c>
      <c r="B1964" s="2" t="s">
        <v>3959</v>
      </c>
      <c r="C1964" s="2">
        <v>32</v>
      </c>
      <c r="D1964" s="2" t="s">
        <v>39</v>
      </c>
      <c r="E1964" s="2" t="s">
        <v>24</v>
      </c>
      <c r="F1964" s="2" t="s">
        <v>49</v>
      </c>
      <c r="G1964" s="2" t="s">
        <v>15</v>
      </c>
      <c r="H1964" s="2">
        <v>12777.21</v>
      </c>
      <c r="I1964" s="3">
        <v>45324</v>
      </c>
      <c r="J1964" s="2" t="s">
        <v>16</v>
      </c>
    </row>
    <row r="1965" spans="1:10" ht="14.25" customHeight="1" x14ac:dyDescent="0.35">
      <c r="A1965" s="2" t="s">
        <v>3960</v>
      </c>
      <c r="B1965" s="2" t="s">
        <v>3961</v>
      </c>
      <c r="C1965" s="2">
        <v>51</v>
      </c>
      <c r="D1965" s="2" t="s">
        <v>12</v>
      </c>
      <c r="E1965" s="2" t="s">
        <v>42</v>
      </c>
      <c r="F1965" s="2" t="s">
        <v>49</v>
      </c>
      <c r="G1965" s="2" t="s">
        <v>26</v>
      </c>
      <c r="H1965" s="2">
        <v>5107.45</v>
      </c>
      <c r="I1965" s="3">
        <v>45516</v>
      </c>
      <c r="J1965" s="2" t="s">
        <v>16</v>
      </c>
    </row>
    <row r="1966" spans="1:10" ht="14.25" customHeight="1" x14ac:dyDescent="0.35">
      <c r="A1966" s="2" t="s">
        <v>3962</v>
      </c>
      <c r="B1966" s="2" t="s">
        <v>3963</v>
      </c>
      <c r="C1966" s="2">
        <v>53</v>
      </c>
      <c r="D1966" s="2" t="s">
        <v>12</v>
      </c>
      <c r="E1966" s="2" t="s">
        <v>29</v>
      </c>
      <c r="F1966" s="2" t="s">
        <v>19</v>
      </c>
      <c r="G1966" s="2" t="s">
        <v>26</v>
      </c>
      <c r="H1966" s="2">
        <v>15360.75</v>
      </c>
      <c r="I1966" s="3">
        <v>45168</v>
      </c>
      <c r="J1966" s="2" t="s">
        <v>21</v>
      </c>
    </row>
    <row r="1967" spans="1:10" ht="14.25" customHeight="1" x14ac:dyDescent="0.35">
      <c r="A1967" s="2" t="s">
        <v>3964</v>
      </c>
      <c r="B1967" s="2" t="s">
        <v>3965</v>
      </c>
      <c r="C1967" s="2">
        <v>23</v>
      </c>
      <c r="D1967" s="2" t="s">
        <v>39</v>
      </c>
      <c r="E1967" s="2" t="s">
        <v>64</v>
      </c>
      <c r="F1967" s="2" t="s">
        <v>55</v>
      </c>
      <c r="G1967" s="2" t="s">
        <v>30</v>
      </c>
      <c r="H1967" s="2">
        <v>10483.66</v>
      </c>
      <c r="I1967" s="3">
        <v>45355</v>
      </c>
      <c r="J1967" s="2" t="s">
        <v>21</v>
      </c>
    </row>
    <row r="1968" spans="1:10" ht="14.25" customHeight="1" x14ac:dyDescent="0.35">
      <c r="A1968" s="2" t="s">
        <v>3966</v>
      </c>
      <c r="B1968" s="2" t="s">
        <v>3967</v>
      </c>
      <c r="C1968" s="2">
        <v>56</v>
      </c>
      <c r="D1968" s="2" t="s">
        <v>12</v>
      </c>
      <c r="E1968" s="2" t="s">
        <v>42</v>
      </c>
      <c r="F1968" s="2" t="s">
        <v>35</v>
      </c>
      <c r="G1968" s="2" t="s">
        <v>15</v>
      </c>
      <c r="H1968" s="2">
        <v>8711.16</v>
      </c>
      <c r="I1968" s="3">
        <v>45537</v>
      </c>
      <c r="J1968" s="2" t="s">
        <v>69</v>
      </c>
    </row>
    <row r="1969" spans="1:10" ht="14.25" customHeight="1" x14ac:dyDescent="0.35">
      <c r="A1969" s="2" t="s">
        <v>3968</v>
      </c>
      <c r="B1969" s="2" t="s">
        <v>3969</v>
      </c>
      <c r="C1969" s="2">
        <v>59</v>
      </c>
      <c r="D1969" s="2" t="s">
        <v>39</v>
      </c>
      <c r="E1969" s="2" t="s">
        <v>52</v>
      </c>
      <c r="F1969" s="2" t="s">
        <v>25</v>
      </c>
      <c r="G1969" s="2" t="s">
        <v>26</v>
      </c>
      <c r="H1969" s="2">
        <v>23164.32</v>
      </c>
      <c r="I1969" s="3">
        <v>44932</v>
      </c>
      <c r="J1969" s="2" t="s">
        <v>16</v>
      </c>
    </row>
    <row r="1970" spans="1:10" ht="14.25" customHeight="1" x14ac:dyDescent="0.35">
      <c r="A1970" s="2" t="s">
        <v>3970</v>
      </c>
      <c r="B1970" s="2" t="s">
        <v>3971</v>
      </c>
      <c r="C1970" s="2">
        <v>29</v>
      </c>
      <c r="D1970" s="2" t="s">
        <v>12</v>
      </c>
      <c r="E1970" s="2" t="s">
        <v>52</v>
      </c>
      <c r="F1970" s="2" t="s">
        <v>35</v>
      </c>
      <c r="G1970" s="2" t="s">
        <v>36</v>
      </c>
      <c r="H1970" s="2">
        <v>215.53</v>
      </c>
      <c r="I1970" s="3">
        <v>45244</v>
      </c>
      <c r="J1970" s="2" t="s">
        <v>16</v>
      </c>
    </row>
    <row r="1971" spans="1:10" ht="14.25" customHeight="1" x14ac:dyDescent="0.35">
      <c r="A1971" s="2" t="s">
        <v>3972</v>
      </c>
      <c r="B1971" s="2" t="s">
        <v>3973</v>
      </c>
      <c r="C1971" s="2">
        <v>20</v>
      </c>
      <c r="D1971" s="2" t="s">
        <v>39</v>
      </c>
      <c r="E1971" s="2" t="s">
        <v>93</v>
      </c>
      <c r="F1971" s="2" t="s">
        <v>19</v>
      </c>
      <c r="G1971" s="2" t="s">
        <v>36</v>
      </c>
      <c r="H1971" s="2">
        <v>1684.59</v>
      </c>
      <c r="I1971" s="3">
        <v>45138</v>
      </c>
      <c r="J1971" s="2" t="s">
        <v>16</v>
      </c>
    </row>
    <row r="1972" spans="1:10" ht="14.25" customHeight="1" x14ac:dyDescent="0.35">
      <c r="A1972" s="2" t="s">
        <v>3974</v>
      </c>
      <c r="B1972" s="2" t="s">
        <v>3975</v>
      </c>
      <c r="C1972" s="2">
        <v>62</v>
      </c>
      <c r="D1972" s="2" t="s">
        <v>12</v>
      </c>
      <c r="E1972" s="2" t="s">
        <v>29</v>
      </c>
      <c r="F1972" s="2" t="s">
        <v>14</v>
      </c>
      <c r="G1972" s="2" t="s">
        <v>36</v>
      </c>
      <c r="H1972" s="2">
        <v>9791.67</v>
      </c>
      <c r="I1972" s="3">
        <v>45199</v>
      </c>
      <c r="J1972" s="2" t="s">
        <v>16</v>
      </c>
    </row>
    <row r="1973" spans="1:10" ht="14.25" customHeight="1" x14ac:dyDescent="0.35">
      <c r="A1973" s="2" t="s">
        <v>3976</v>
      </c>
      <c r="B1973" s="2" t="s">
        <v>3977</v>
      </c>
      <c r="C1973" s="2">
        <v>35</v>
      </c>
      <c r="D1973" s="2" t="s">
        <v>39</v>
      </c>
      <c r="E1973" s="2" t="s">
        <v>42</v>
      </c>
      <c r="F1973" s="2" t="s">
        <v>14</v>
      </c>
      <c r="G1973" s="2" t="s">
        <v>36</v>
      </c>
      <c r="H1973" s="2">
        <v>680.95</v>
      </c>
      <c r="I1973" s="3">
        <v>45010</v>
      </c>
      <c r="J1973" s="2" t="s">
        <v>16</v>
      </c>
    </row>
    <row r="1974" spans="1:10" ht="14.25" customHeight="1" x14ac:dyDescent="0.35">
      <c r="A1974" s="2" t="s">
        <v>3978</v>
      </c>
      <c r="B1974" s="2" t="s">
        <v>3979</v>
      </c>
      <c r="C1974" s="2">
        <v>57</v>
      </c>
      <c r="D1974" s="2" t="s">
        <v>39</v>
      </c>
      <c r="E1974" s="2" t="s">
        <v>74</v>
      </c>
      <c r="F1974" s="2" t="s">
        <v>19</v>
      </c>
      <c r="G1974" s="2" t="s">
        <v>15</v>
      </c>
      <c r="H1974" s="2">
        <v>10355.540000000001</v>
      </c>
      <c r="I1974" s="3">
        <v>45550</v>
      </c>
      <c r="J1974" s="2" t="s">
        <v>16</v>
      </c>
    </row>
    <row r="1975" spans="1:10" ht="14.25" customHeight="1" x14ac:dyDescent="0.35">
      <c r="A1975" s="2" t="s">
        <v>3980</v>
      </c>
      <c r="B1975" s="2" t="s">
        <v>3981</v>
      </c>
      <c r="C1975" s="2">
        <v>38</v>
      </c>
      <c r="D1975" s="2" t="s">
        <v>12</v>
      </c>
      <c r="E1975" s="2" t="s">
        <v>52</v>
      </c>
      <c r="F1975" s="2" t="s">
        <v>19</v>
      </c>
      <c r="G1975" s="2" t="s">
        <v>36</v>
      </c>
      <c r="H1975" s="2">
        <v>41427.629999999997</v>
      </c>
      <c r="I1975" s="3">
        <v>45636</v>
      </c>
      <c r="J1975" s="2" t="s">
        <v>16</v>
      </c>
    </row>
    <row r="1976" spans="1:10" ht="14.25" customHeight="1" x14ac:dyDescent="0.35">
      <c r="A1976" s="2" t="s">
        <v>3982</v>
      </c>
      <c r="B1976" s="2" t="s">
        <v>3983</v>
      </c>
      <c r="C1976" s="2">
        <v>32</v>
      </c>
      <c r="D1976" s="2" t="s">
        <v>39</v>
      </c>
      <c r="E1976" s="2" t="s">
        <v>24</v>
      </c>
      <c r="F1976" s="2" t="s">
        <v>55</v>
      </c>
      <c r="G1976" s="2" t="s">
        <v>15</v>
      </c>
      <c r="H1976" s="2">
        <v>21103.8</v>
      </c>
      <c r="I1976" s="3">
        <v>45286</v>
      </c>
      <c r="J1976" s="2" t="s">
        <v>21</v>
      </c>
    </row>
    <row r="1977" spans="1:10" ht="14.25" customHeight="1" x14ac:dyDescent="0.35">
      <c r="A1977" s="2" t="s">
        <v>3984</v>
      </c>
      <c r="B1977" s="2" t="s">
        <v>3985</v>
      </c>
      <c r="C1977" s="2">
        <v>50</v>
      </c>
      <c r="D1977" s="2" t="s">
        <v>39</v>
      </c>
      <c r="E1977" s="2" t="s">
        <v>29</v>
      </c>
      <c r="F1977" s="2" t="s">
        <v>35</v>
      </c>
      <c r="G1977" s="2" t="s">
        <v>30</v>
      </c>
      <c r="H1977" s="2">
        <v>8938.3700000000008</v>
      </c>
      <c r="I1977" s="3">
        <v>45307</v>
      </c>
      <c r="J1977" s="2" t="s">
        <v>69</v>
      </c>
    </row>
    <row r="1978" spans="1:10" ht="14.25" customHeight="1" x14ac:dyDescent="0.35">
      <c r="A1978" s="2" t="s">
        <v>3986</v>
      </c>
      <c r="B1978" s="2" t="s">
        <v>3987</v>
      </c>
      <c r="C1978" s="2">
        <v>52</v>
      </c>
      <c r="D1978" s="2" t="s">
        <v>39</v>
      </c>
      <c r="E1978" s="2" t="s">
        <v>93</v>
      </c>
      <c r="F1978" s="2" t="s">
        <v>35</v>
      </c>
      <c r="G1978" s="2" t="s">
        <v>30</v>
      </c>
      <c r="H1978" s="2">
        <v>22440.959999999999</v>
      </c>
      <c r="I1978" s="3">
        <v>45466</v>
      </c>
      <c r="J1978" s="2" t="s">
        <v>16</v>
      </c>
    </row>
    <row r="1979" spans="1:10" ht="14.25" customHeight="1" x14ac:dyDescent="0.35">
      <c r="A1979" s="2" t="s">
        <v>3988</v>
      </c>
      <c r="B1979" s="2" t="s">
        <v>3989</v>
      </c>
      <c r="C1979" s="2">
        <v>43</v>
      </c>
      <c r="D1979" s="2" t="s">
        <v>39</v>
      </c>
      <c r="E1979" s="2" t="s">
        <v>74</v>
      </c>
      <c r="F1979" s="2" t="s">
        <v>14</v>
      </c>
      <c r="G1979" s="2" t="s">
        <v>36</v>
      </c>
      <c r="H1979" s="2">
        <v>1236.02</v>
      </c>
      <c r="I1979" s="3">
        <v>45067</v>
      </c>
      <c r="J1979" s="2" t="s">
        <v>16</v>
      </c>
    </row>
    <row r="1980" spans="1:10" ht="14.25" customHeight="1" x14ac:dyDescent="0.35">
      <c r="A1980" s="2" t="s">
        <v>3990</v>
      </c>
      <c r="B1980" s="2" t="s">
        <v>3991</v>
      </c>
      <c r="C1980" s="2">
        <v>25</v>
      </c>
      <c r="D1980" s="2" t="s">
        <v>12</v>
      </c>
      <c r="E1980" s="2" t="s">
        <v>52</v>
      </c>
      <c r="F1980" s="2" t="s">
        <v>25</v>
      </c>
      <c r="G1980" s="2" t="s">
        <v>36</v>
      </c>
      <c r="H1980" s="2">
        <v>6064.08</v>
      </c>
      <c r="I1980" s="3">
        <v>45436</v>
      </c>
      <c r="J1980" s="2" t="s">
        <v>16</v>
      </c>
    </row>
    <row r="1981" spans="1:10" ht="14.25" customHeight="1" x14ac:dyDescent="0.35">
      <c r="A1981" s="2" t="s">
        <v>3992</v>
      </c>
      <c r="B1981" s="2" t="s">
        <v>3993</v>
      </c>
      <c r="C1981" s="2">
        <v>53</v>
      </c>
      <c r="D1981" s="2" t="s">
        <v>39</v>
      </c>
      <c r="E1981" s="2" t="s">
        <v>52</v>
      </c>
      <c r="F1981" s="2" t="s">
        <v>35</v>
      </c>
      <c r="G1981" s="2" t="s">
        <v>36</v>
      </c>
      <c r="H1981" s="2">
        <v>5597.99</v>
      </c>
      <c r="I1981" s="3">
        <v>45099</v>
      </c>
      <c r="J1981" s="2" t="s">
        <v>16</v>
      </c>
    </row>
    <row r="1982" spans="1:10" ht="14.25" customHeight="1" x14ac:dyDescent="0.35">
      <c r="A1982" s="2" t="s">
        <v>3994</v>
      </c>
      <c r="B1982" s="2" t="s">
        <v>3995</v>
      </c>
      <c r="C1982" s="2">
        <v>47</v>
      </c>
      <c r="D1982" s="2" t="s">
        <v>12</v>
      </c>
      <c r="E1982" s="2" t="s">
        <v>93</v>
      </c>
      <c r="F1982" s="2" t="s">
        <v>49</v>
      </c>
      <c r="G1982" s="2" t="s">
        <v>30</v>
      </c>
      <c r="H1982" s="2">
        <v>4101.47</v>
      </c>
      <c r="I1982" s="3">
        <v>44946</v>
      </c>
      <c r="J1982" s="2" t="s">
        <v>16</v>
      </c>
    </row>
    <row r="1983" spans="1:10" ht="14.25" customHeight="1" x14ac:dyDescent="0.35">
      <c r="A1983" s="2" t="s">
        <v>3996</v>
      </c>
      <c r="B1983" s="2" t="s">
        <v>3997</v>
      </c>
      <c r="C1983" s="2">
        <v>40</v>
      </c>
      <c r="D1983" s="2" t="s">
        <v>12</v>
      </c>
      <c r="E1983" s="2" t="s">
        <v>93</v>
      </c>
      <c r="F1983" s="2" t="s">
        <v>49</v>
      </c>
      <c r="G1983" s="2" t="s">
        <v>26</v>
      </c>
      <c r="H1983" s="2">
        <v>2.0099999999999998</v>
      </c>
      <c r="I1983" s="3">
        <v>45555</v>
      </c>
      <c r="J1983" s="2" t="s">
        <v>21</v>
      </c>
    </row>
    <row r="1984" spans="1:10" ht="14.25" customHeight="1" x14ac:dyDescent="0.35">
      <c r="A1984" s="2" t="s">
        <v>3998</v>
      </c>
      <c r="B1984" s="2" t="s">
        <v>3999</v>
      </c>
      <c r="C1984" s="2">
        <v>59</v>
      </c>
      <c r="D1984" s="2" t="s">
        <v>12</v>
      </c>
      <c r="E1984" s="2" t="s">
        <v>13</v>
      </c>
      <c r="F1984" s="2" t="s">
        <v>55</v>
      </c>
      <c r="G1984" s="2" t="s">
        <v>30</v>
      </c>
      <c r="H1984" s="2">
        <v>22166.74</v>
      </c>
      <c r="I1984" s="3">
        <v>45429</v>
      </c>
      <c r="J1984" s="2" t="s">
        <v>16</v>
      </c>
    </row>
    <row r="1985" spans="1:10" ht="14.25" customHeight="1" x14ac:dyDescent="0.35">
      <c r="A1985" s="2" t="s">
        <v>4000</v>
      </c>
      <c r="B1985" s="2" t="s">
        <v>4001</v>
      </c>
      <c r="C1985" s="2">
        <v>61</v>
      </c>
      <c r="D1985" s="2" t="s">
        <v>12</v>
      </c>
      <c r="E1985" s="2" t="s">
        <v>24</v>
      </c>
      <c r="F1985" s="2" t="s">
        <v>55</v>
      </c>
      <c r="G1985" s="2" t="s">
        <v>36</v>
      </c>
      <c r="H1985" s="2">
        <v>15037.57</v>
      </c>
      <c r="I1985" s="3">
        <v>45492</v>
      </c>
      <c r="J1985" s="2" t="s">
        <v>16</v>
      </c>
    </row>
    <row r="1986" spans="1:10" ht="14.25" customHeight="1" x14ac:dyDescent="0.35">
      <c r="A1986" s="2" t="s">
        <v>4002</v>
      </c>
      <c r="B1986" s="2" t="s">
        <v>4003</v>
      </c>
      <c r="C1986" s="2">
        <v>31</v>
      </c>
      <c r="D1986" s="2" t="s">
        <v>39</v>
      </c>
      <c r="E1986" s="2" t="s">
        <v>64</v>
      </c>
      <c r="F1986" s="2" t="s">
        <v>14</v>
      </c>
      <c r="G1986" s="2" t="s">
        <v>26</v>
      </c>
      <c r="H1986" s="2">
        <v>10580.2</v>
      </c>
      <c r="I1986" s="3">
        <v>45153</v>
      </c>
      <c r="J1986" s="2" t="s">
        <v>16</v>
      </c>
    </row>
    <row r="1987" spans="1:10" ht="14.25" customHeight="1" x14ac:dyDescent="0.35">
      <c r="A1987" s="2" t="s">
        <v>4004</v>
      </c>
      <c r="B1987" s="2" t="s">
        <v>4005</v>
      </c>
      <c r="C1987" s="2">
        <v>31</v>
      </c>
      <c r="D1987" s="2" t="s">
        <v>39</v>
      </c>
      <c r="E1987" s="2" t="s">
        <v>64</v>
      </c>
      <c r="F1987" s="2" t="s">
        <v>25</v>
      </c>
      <c r="G1987" s="2" t="s">
        <v>26</v>
      </c>
      <c r="H1987" s="2">
        <v>1380.75</v>
      </c>
      <c r="I1987" s="3">
        <v>45035</v>
      </c>
      <c r="J1987" s="2" t="s">
        <v>16</v>
      </c>
    </row>
    <row r="1988" spans="1:10" ht="14.25" customHeight="1" x14ac:dyDescent="0.35">
      <c r="A1988" s="2" t="s">
        <v>4006</v>
      </c>
      <c r="B1988" s="2" t="s">
        <v>4007</v>
      </c>
      <c r="C1988" s="2">
        <v>19</v>
      </c>
      <c r="D1988" s="2" t="s">
        <v>12</v>
      </c>
      <c r="E1988" s="2" t="s">
        <v>74</v>
      </c>
      <c r="F1988" s="2" t="s">
        <v>25</v>
      </c>
      <c r="G1988" s="2" t="s">
        <v>20</v>
      </c>
      <c r="H1988" s="2">
        <v>4751.45</v>
      </c>
      <c r="I1988" s="3">
        <v>45246</v>
      </c>
      <c r="J1988" s="2" t="s">
        <v>16</v>
      </c>
    </row>
    <row r="1989" spans="1:10" ht="14.25" customHeight="1" x14ac:dyDescent="0.35">
      <c r="A1989" s="2" t="s">
        <v>4008</v>
      </c>
      <c r="B1989" s="2" t="s">
        <v>4009</v>
      </c>
      <c r="C1989" s="2">
        <v>54</v>
      </c>
      <c r="D1989" s="2" t="s">
        <v>39</v>
      </c>
      <c r="E1989" s="2" t="s">
        <v>64</v>
      </c>
      <c r="F1989" s="2" t="s">
        <v>19</v>
      </c>
      <c r="G1989" s="2" t="s">
        <v>15</v>
      </c>
      <c r="H1989" s="2">
        <v>25813.34</v>
      </c>
      <c r="I1989" s="3">
        <v>45234</v>
      </c>
      <c r="J1989" s="2" t="s">
        <v>16</v>
      </c>
    </row>
    <row r="1990" spans="1:10" ht="14.25" customHeight="1" x14ac:dyDescent="0.35">
      <c r="A1990" s="2" t="s">
        <v>4010</v>
      </c>
      <c r="B1990" s="2" t="s">
        <v>4011</v>
      </c>
      <c r="C1990" s="2">
        <v>22</v>
      </c>
      <c r="D1990" s="2" t="s">
        <v>12</v>
      </c>
      <c r="E1990" s="2" t="s">
        <v>74</v>
      </c>
      <c r="F1990" s="2" t="s">
        <v>55</v>
      </c>
      <c r="G1990" s="2" t="s">
        <v>36</v>
      </c>
      <c r="H1990" s="2">
        <v>9595.3700000000008</v>
      </c>
      <c r="I1990" s="3">
        <v>45013</v>
      </c>
      <c r="J1990" s="2" t="s">
        <v>21</v>
      </c>
    </row>
    <row r="1991" spans="1:10" ht="14.25" customHeight="1" x14ac:dyDescent="0.35">
      <c r="A1991" s="2" t="s">
        <v>4012</v>
      </c>
      <c r="B1991" s="2" t="s">
        <v>4013</v>
      </c>
      <c r="C1991" s="2">
        <v>55</v>
      </c>
      <c r="D1991" s="2" t="s">
        <v>39</v>
      </c>
      <c r="E1991" s="2" t="s">
        <v>29</v>
      </c>
      <c r="F1991" s="2" t="s">
        <v>35</v>
      </c>
      <c r="G1991" s="2" t="s">
        <v>15</v>
      </c>
      <c r="H1991" s="2">
        <v>9248.5400000000009</v>
      </c>
      <c r="I1991" s="3">
        <v>45154</v>
      </c>
      <c r="J1991" s="2" t="s">
        <v>16</v>
      </c>
    </row>
    <row r="1992" spans="1:10" ht="14.25" customHeight="1" x14ac:dyDescent="0.35">
      <c r="A1992" s="2" t="s">
        <v>4014</v>
      </c>
      <c r="B1992" s="2" t="s">
        <v>4015</v>
      </c>
      <c r="C1992" s="2">
        <v>62</v>
      </c>
      <c r="D1992" s="2" t="s">
        <v>39</v>
      </c>
      <c r="E1992" s="2" t="s">
        <v>52</v>
      </c>
      <c r="F1992" s="2" t="s">
        <v>49</v>
      </c>
      <c r="G1992" s="2" t="s">
        <v>20</v>
      </c>
      <c r="H1992" s="2">
        <v>24433.03</v>
      </c>
      <c r="I1992" s="3">
        <v>45236</v>
      </c>
      <c r="J1992" s="2" t="s">
        <v>69</v>
      </c>
    </row>
    <row r="1993" spans="1:10" ht="14.25" customHeight="1" x14ac:dyDescent="0.35">
      <c r="A1993" s="2" t="s">
        <v>4016</v>
      </c>
      <c r="B1993" s="2" t="s">
        <v>4017</v>
      </c>
      <c r="C1993" s="2">
        <v>58</v>
      </c>
      <c r="D1993" s="2" t="s">
        <v>39</v>
      </c>
      <c r="E1993" s="2" t="s">
        <v>13</v>
      </c>
      <c r="F1993" s="2" t="s">
        <v>35</v>
      </c>
      <c r="G1993" s="2" t="s">
        <v>15</v>
      </c>
      <c r="H1993" s="2">
        <v>8206.0300000000007</v>
      </c>
      <c r="I1993" s="3">
        <v>45305</v>
      </c>
      <c r="J1993" s="2" t="s">
        <v>16</v>
      </c>
    </row>
    <row r="1994" spans="1:10" ht="14.25" customHeight="1" x14ac:dyDescent="0.35">
      <c r="A1994" s="2" t="s">
        <v>4018</v>
      </c>
      <c r="B1994" s="2" t="s">
        <v>4019</v>
      </c>
      <c r="C1994" s="2">
        <v>64</v>
      </c>
      <c r="D1994" s="2" t="s">
        <v>12</v>
      </c>
      <c r="E1994" s="2" t="s">
        <v>13</v>
      </c>
      <c r="F1994" s="2" t="s">
        <v>49</v>
      </c>
      <c r="G1994" s="2" t="s">
        <v>36</v>
      </c>
      <c r="H1994" s="2">
        <v>9103.66</v>
      </c>
      <c r="I1994" s="3">
        <v>45509</v>
      </c>
      <c r="J1994" s="2" t="s">
        <v>21</v>
      </c>
    </row>
    <row r="1995" spans="1:10" ht="14.25" customHeight="1" x14ac:dyDescent="0.35">
      <c r="A1995" s="2" t="s">
        <v>4020</v>
      </c>
      <c r="B1995" s="2" t="s">
        <v>4021</v>
      </c>
      <c r="C1995" s="2">
        <v>31</v>
      </c>
      <c r="D1995" s="2" t="s">
        <v>12</v>
      </c>
      <c r="E1995" s="2" t="s">
        <v>24</v>
      </c>
      <c r="F1995" s="2" t="s">
        <v>14</v>
      </c>
      <c r="G1995" s="2" t="s">
        <v>20</v>
      </c>
      <c r="H1995" s="2">
        <v>4242.13</v>
      </c>
      <c r="I1995" s="3">
        <v>45311</v>
      </c>
      <c r="J1995" s="2" t="s">
        <v>16</v>
      </c>
    </row>
    <row r="1996" spans="1:10" ht="14.25" customHeight="1" x14ac:dyDescent="0.35">
      <c r="A1996" s="2" t="s">
        <v>4022</v>
      </c>
      <c r="B1996" s="2" t="s">
        <v>4023</v>
      </c>
      <c r="C1996" s="2">
        <v>56</v>
      </c>
      <c r="D1996" s="2" t="s">
        <v>39</v>
      </c>
      <c r="E1996" s="2" t="s">
        <v>24</v>
      </c>
      <c r="F1996" s="2" t="s">
        <v>49</v>
      </c>
      <c r="G1996" s="2" t="s">
        <v>15</v>
      </c>
      <c r="H1996" s="2">
        <v>4643.25</v>
      </c>
      <c r="I1996" s="3">
        <v>45039</v>
      </c>
      <c r="J1996" s="2" t="s">
        <v>16</v>
      </c>
    </row>
    <row r="1997" spans="1:10" ht="14.25" customHeight="1" x14ac:dyDescent="0.35">
      <c r="A1997" s="2" t="s">
        <v>4024</v>
      </c>
      <c r="B1997" s="2" t="s">
        <v>4025</v>
      </c>
      <c r="C1997" s="2">
        <v>42</v>
      </c>
      <c r="D1997" s="2" t="s">
        <v>12</v>
      </c>
      <c r="E1997" s="2" t="s">
        <v>52</v>
      </c>
      <c r="F1997" s="2" t="s">
        <v>35</v>
      </c>
      <c r="G1997" s="2" t="s">
        <v>30</v>
      </c>
      <c r="H1997" s="2">
        <v>11571.11</v>
      </c>
      <c r="I1997" s="3">
        <v>45219</v>
      </c>
      <c r="J1997" s="2" t="s">
        <v>16</v>
      </c>
    </row>
    <row r="1998" spans="1:10" ht="14.25" customHeight="1" x14ac:dyDescent="0.35">
      <c r="A1998" s="2" t="s">
        <v>4026</v>
      </c>
      <c r="B1998" s="2" t="s">
        <v>4027</v>
      </c>
      <c r="C1998" s="2">
        <v>37</v>
      </c>
      <c r="D1998" s="2" t="s">
        <v>12</v>
      </c>
      <c r="E1998" s="2" t="s">
        <v>93</v>
      </c>
      <c r="F1998" s="2" t="s">
        <v>35</v>
      </c>
      <c r="G1998" s="2" t="s">
        <v>26</v>
      </c>
      <c r="H1998" s="2">
        <v>3863.03</v>
      </c>
      <c r="I1998" s="3">
        <v>45231</v>
      </c>
      <c r="J1998" s="2" t="s">
        <v>16</v>
      </c>
    </row>
    <row r="1999" spans="1:10" ht="14.25" customHeight="1" x14ac:dyDescent="0.35">
      <c r="A1999" s="2" t="s">
        <v>4028</v>
      </c>
      <c r="B1999" s="2" t="s">
        <v>4029</v>
      </c>
      <c r="C1999" s="2">
        <v>19</v>
      </c>
      <c r="D1999" s="2" t="s">
        <v>39</v>
      </c>
      <c r="E1999" s="2" t="s">
        <v>24</v>
      </c>
      <c r="F1999" s="2" t="s">
        <v>25</v>
      </c>
      <c r="G1999" s="2" t="s">
        <v>20</v>
      </c>
      <c r="H1999" s="2">
        <v>8189.55</v>
      </c>
      <c r="I1999" s="3">
        <v>45217</v>
      </c>
      <c r="J1999" s="2" t="s">
        <v>16</v>
      </c>
    </row>
    <row r="2000" spans="1:10" ht="14.25" customHeight="1" x14ac:dyDescent="0.35">
      <c r="A2000" s="2" t="s">
        <v>4030</v>
      </c>
      <c r="B2000" s="2" t="s">
        <v>4031</v>
      </c>
      <c r="C2000" s="2">
        <v>56</v>
      </c>
      <c r="D2000" s="2" t="s">
        <v>12</v>
      </c>
      <c r="E2000" s="2" t="s">
        <v>24</v>
      </c>
      <c r="F2000" s="2" t="s">
        <v>25</v>
      </c>
      <c r="G2000" s="2" t="s">
        <v>30</v>
      </c>
      <c r="H2000" s="2">
        <v>3273.89</v>
      </c>
      <c r="I2000" s="3">
        <v>45031</v>
      </c>
      <c r="J2000" s="2" t="s">
        <v>21</v>
      </c>
    </row>
    <row r="2001" spans="1:10" ht="14.25" customHeight="1" x14ac:dyDescent="0.35">
      <c r="A2001" s="2" t="s">
        <v>4032</v>
      </c>
      <c r="B2001" s="2" t="s">
        <v>4033</v>
      </c>
      <c r="C2001" s="2">
        <v>23</v>
      </c>
      <c r="D2001" s="2" t="s">
        <v>39</v>
      </c>
      <c r="E2001" s="2" t="s">
        <v>42</v>
      </c>
      <c r="F2001" s="2" t="s">
        <v>55</v>
      </c>
      <c r="G2001" s="2" t="s">
        <v>36</v>
      </c>
      <c r="H2001" s="2">
        <v>1816.72</v>
      </c>
      <c r="I2001" s="3">
        <v>45217</v>
      </c>
      <c r="J2001" s="2" t="s">
        <v>16</v>
      </c>
    </row>
    <row r="2002" spans="1:10" ht="14.25" customHeight="1" x14ac:dyDescent="0.35">
      <c r="A2002" s="2" t="s">
        <v>4034</v>
      </c>
      <c r="B2002" s="2" t="s">
        <v>4035</v>
      </c>
      <c r="C2002" s="2">
        <v>34</v>
      </c>
      <c r="D2002" s="2" t="s">
        <v>39</v>
      </c>
      <c r="E2002" s="2" t="s">
        <v>42</v>
      </c>
      <c r="F2002" s="2" t="s">
        <v>35</v>
      </c>
      <c r="G2002" s="2" t="s">
        <v>26</v>
      </c>
      <c r="H2002" s="2">
        <v>6058.74</v>
      </c>
      <c r="I2002" s="3">
        <v>45403</v>
      </c>
      <c r="J2002" s="2" t="s">
        <v>69</v>
      </c>
    </row>
    <row r="2003" spans="1:10" ht="14.25" customHeight="1" x14ac:dyDescent="0.35">
      <c r="A2003" s="2" t="s">
        <v>4036</v>
      </c>
      <c r="B2003" s="2" t="s">
        <v>4037</v>
      </c>
      <c r="C2003" s="2">
        <v>42</v>
      </c>
      <c r="D2003" s="2" t="s">
        <v>39</v>
      </c>
      <c r="E2003" s="2" t="s">
        <v>64</v>
      </c>
      <c r="F2003" s="2" t="s">
        <v>14</v>
      </c>
      <c r="G2003" s="2" t="s">
        <v>20</v>
      </c>
      <c r="H2003" s="2">
        <v>2451.92</v>
      </c>
      <c r="I2003" s="3">
        <v>45447</v>
      </c>
      <c r="J2003" s="2" t="s">
        <v>16</v>
      </c>
    </row>
    <row r="2004" spans="1:10" ht="14.25" customHeight="1" x14ac:dyDescent="0.35">
      <c r="A2004" s="2" t="s">
        <v>4038</v>
      </c>
      <c r="B2004" s="2" t="s">
        <v>4039</v>
      </c>
      <c r="C2004" s="2">
        <v>45</v>
      </c>
      <c r="D2004" s="2" t="s">
        <v>12</v>
      </c>
      <c r="E2004" s="2" t="s">
        <v>93</v>
      </c>
      <c r="F2004" s="2" t="s">
        <v>49</v>
      </c>
      <c r="G2004" s="2" t="s">
        <v>26</v>
      </c>
      <c r="H2004" s="2">
        <v>22876.400000000001</v>
      </c>
      <c r="I2004" s="3">
        <v>45603</v>
      </c>
      <c r="J2004" s="2" t="s">
        <v>16</v>
      </c>
    </row>
    <row r="2005" spans="1:10" ht="14.25" customHeight="1" x14ac:dyDescent="0.35">
      <c r="A2005" s="2" t="s">
        <v>4040</v>
      </c>
      <c r="B2005" s="2" t="s">
        <v>4041</v>
      </c>
      <c r="C2005" s="2">
        <v>19</v>
      </c>
      <c r="D2005" s="2" t="s">
        <v>39</v>
      </c>
      <c r="E2005" s="2" t="s">
        <v>74</v>
      </c>
      <c r="F2005" s="2" t="s">
        <v>55</v>
      </c>
      <c r="G2005" s="2" t="s">
        <v>20</v>
      </c>
      <c r="H2005" s="2">
        <v>3618.5</v>
      </c>
      <c r="I2005" s="3">
        <v>44986</v>
      </c>
      <c r="J2005" s="2" t="s">
        <v>16</v>
      </c>
    </row>
    <row r="2006" spans="1:10" ht="14.25" customHeight="1" x14ac:dyDescent="0.35">
      <c r="A2006" s="2" t="s">
        <v>4042</v>
      </c>
      <c r="B2006" s="2" t="s">
        <v>4043</v>
      </c>
      <c r="C2006" s="2">
        <v>52</v>
      </c>
      <c r="D2006" s="2" t="s">
        <v>39</v>
      </c>
      <c r="E2006" s="2" t="s">
        <v>29</v>
      </c>
      <c r="F2006" s="2" t="s">
        <v>19</v>
      </c>
      <c r="G2006" s="2" t="s">
        <v>20</v>
      </c>
      <c r="H2006" s="2">
        <v>9098.17</v>
      </c>
      <c r="I2006" s="3">
        <v>45238</v>
      </c>
      <c r="J2006" s="2" t="s">
        <v>69</v>
      </c>
    </row>
    <row r="2007" spans="1:10" ht="14.25" customHeight="1" x14ac:dyDescent="0.35">
      <c r="A2007" s="2" t="s">
        <v>4044</v>
      </c>
      <c r="B2007" s="2" t="s">
        <v>4045</v>
      </c>
      <c r="C2007" s="2">
        <v>54</v>
      </c>
      <c r="D2007" s="2" t="s">
        <v>12</v>
      </c>
      <c r="E2007" s="2" t="s">
        <v>13</v>
      </c>
      <c r="F2007" s="2" t="s">
        <v>19</v>
      </c>
      <c r="G2007" s="2" t="s">
        <v>15</v>
      </c>
      <c r="H2007" s="2">
        <v>3057.67</v>
      </c>
      <c r="I2007" s="3">
        <v>45032</v>
      </c>
      <c r="J2007" s="2" t="s">
        <v>16</v>
      </c>
    </row>
    <row r="2008" spans="1:10" ht="14.25" customHeight="1" x14ac:dyDescent="0.35">
      <c r="A2008" s="2" t="s">
        <v>4046</v>
      </c>
      <c r="B2008" s="2" t="s">
        <v>4047</v>
      </c>
      <c r="C2008" s="2">
        <v>22</v>
      </c>
      <c r="D2008" s="2" t="s">
        <v>12</v>
      </c>
      <c r="E2008" s="2" t="s">
        <v>64</v>
      </c>
      <c r="F2008" s="2" t="s">
        <v>49</v>
      </c>
      <c r="G2008" s="2" t="s">
        <v>26</v>
      </c>
      <c r="H2008" s="2">
        <v>2984.32</v>
      </c>
      <c r="I2008" s="3">
        <v>45549</v>
      </c>
      <c r="J2008" s="2" t="s">
        <v>16</v>
      </c>
    </row>
    <row r="2009" spans="1:10" ht="14.25" customHeight="1" x14ac:dyDescent="0.35">
      <c r="A2009" s="2" t="s">
        <v>4048</v>
      </c>
      <c r="B2009" s="2" t="s">
        <v>4049</v>
      </c>
      <c r="C2009" s="2">
        <v>18</v>
      </c>
      <c r="D2009" s="2" t="s">
        <v>12</v>
      </c>
      <c r="E2009" s="2" t="s">
        <v>24</v>
      </c>
      <c r="F2009" s="2" t="s">
        <v>49</v>
      </c>
      <c r="G2009" s="2" t="s">
        <v>26</v>
      </c>
      <c r="H2009" s="2">
        <v>4317.62</v>
      </c>
      <c r="I2009" s="3">
        <v>45015</v>
      </c>
      <c r="J2009" s="2" t="s">
        <v>21</v>
      </c>
    </row>
    <row r="2010" spans="1:10" ht="14.25" customHeight="1" x14ac:dyDescent="0.35">
      <c r="A2010" s="2" t="s">
        <v>4050</v>
      </c>
      <c r="B2010" s="2" t="s">
        <v>4051</v>
      </c>
      <c r="C2010" s="2">
        <v>57</v>
      </c>
      <c r="D2010" s="2" t="s">
        <v>12</v>
      </c>
      <c r="E2010" s="2" t="s">
        <v>52</v>
      </c>
      <c r="F2010" s="2" t="s">
        <v>49</v>
      </c>
      <c r="G2010" s="2" t="s">
        <v>30</v>
      </c>
      <c r="H2010" s="2">
        <v>24754.46</v>
      </c>
      <c r="I2010" s="3">
        <v>45194</v>
      </c>
      <c r="J2010" s="2" t="s">
        <v>16</v>
      </c>
    </row>
    <row r="2011" spans="1:10" ht="14.25" customHeight="1" x14ac:dyDescent="0.35">
      <c r="A2011" s="2" t="s">
        <v>4052</v>
      </c>
      <c r="B2011" s="2" t="s">
        <v>4053</v>
      </c>
      <c r="C2011" s="2">
        <v>29</v>
      </c>
      <c r="D2011" s="2" t="s">
        <v>39</v>
      </c>
      <c r="E2011" s="2" t="s">
        <v>93</v>
      </c>
      <c r="F2011" s="2" t="s">
        <v>25</v>
      </c>
      <c r="G2011" s="2" t="s">
        <v>36</v>
      </c>
      <c r="H2011" s="2">
        <v>4967.55</v>
      </c>
      <c r="I2011" s="3">
        <v>45509</v>
      </c>
      <c r="J2011" s="2" t="s">
        <v>16</v>
      </c>
    </row>
    <row r="2012" spans="1:10" ht="14.25" customHeight="1" x14ac:dyDescent="0.35">
      <c r="A2012" s="2" t="s">
        <v>4054</v>
      </c>
      <c r="B2012" s="2" t="s">
        <v>4055</v>
      </c>
      <c r="C2012" s="2">
        <v>53</v>
      </c>
      <c r="D2012" s="2" t="s">
        <v>12</v>
      </c>
      <c r="E2012" s="2" t="s">
        <v>24</v>
      </c>
      <c r="F2012" s="2" t="s">
        <v>49</v>
      </c>
      <c r="G2012" s="2" t="s">
        <v>30</v>
      </c>
      <c r="H2012" s="2">
        <v>17218.59</v>
      </c>
      <c r="I2012" s="3">
        <v>45045</v>
      </c>
      <c r="J2012" s="2" t="s">
        <v>16</v>
      </c>
    </row>
    <row r="2013" spans="1:10" ht="14.25" customHeight="1" x14ac:dyDescent="0.35">
      <c r="A2013" s="2" t="s">
        <v>4056</v>
      </c>
      <c r="B2013" s="2" t="s">
        <v>4057</v>
      </c>
      <c r="C2013" s="2">
        <v>62</v>
      </c>
      <c r="D2013" s="2" t="s">
        <v>12</v>
      </c>
      <c r="E2013" s="2" t="s">
        <v>13</v>
      </c>
      <c r="F2013" s="2" t="s">
        <v>19</v>
      </c>
      <c r="G2013" s="2" t="s">
        <v>15</v>
      </c>
      <c r="H2013" s="2">
        <v>2197.7199999999998</v>
      </c>
      <c r="I2013" s="3">
        <v>45371</v>
      </c>
      <c r="J2013" s="2" t="s">
        <v>16</v>
      </c>
    </row>
    <row r="2014" spans="1:10" ht="14.25" customHeight="1" x14ac:dyDescent="0.35">
      <c r="A2014" s="2" t="s">
        <v>4058</v>
      </c>
      <c r="B2014" s="2" t="s">
        <v>4059</v>
      </c>
      <c r="C2014" s="2">
        <v>40</v>
      </c>
      <c r="D2014" s="2" t="s">
        <v>12</v>
      </c>
      <c r="E2014" s="2" t="s">
        <v>74</v>
      </c>
      <c r="F2014" s="2" t="s">
        <v>49</v>
      </c>
      <c r="G2014" s="2" t="s">
        <v>20</v>
      </c>
      <c r="H2014" s="2">
        <v>493.68</v>
      </c>
      <c r="I2014" s="3">
        <v>45355</v>
      </c>
      <c r="J2014" s="2" t="s">
        <v>16</v>
      </c>
    </row>
    <row r="2015" spans="1:10" ht="14.25" customHeight="1" x14ac:dyDescent="0.35">
      <c r="A2015" s="2" t="s">
        <v>4060</v>
      </c>
      <c r="B2015" s="2" t="s">
        <v>4061</v>
      </c>
      <c r="C2015" s="2">
        <v>64</v>
      </c>
      <c r="D2015" s="2" t="s">
        <v>12</v>
      </c>
      <c r="E2015" s="2" t="s">
        <v>74</v>
      </c>
      <c r="F2015" s="2" t="s">
        <v>35</v>
      </c>
      <c r="G2015" s="2" t="s">
        <v>15</v>
      </c>
      <c r="H2015" s="2">
        <v>15217.84</v>
      </c>
      <c r="I2015" s="3">
        <v>45277</v>
      </c>
      <c r="J2015" s="2" t="s">
        <v>21</v>
      </c>
    </row>
    <row r="2016" spans="1:10" ht="14.25" customHeight="1" x14ac:dyDescent="0.35">
      <c r="A2016" s="2" t="s">
        <v>4062</v>
      </c>
      <c r="B2016" s="2" t="s">
        <v>4063</v>
      </c>
      <c r="C2016" s="2">
        <v>48</v>
      </c>
      <c r="D2016" s="2" t="s">
        <v>39</v>
      </c>
      <c r="E2016" s="2" t="s">
        <v>42</v>
      </c>
      <c r="F2016" s="2" t="s">
        <v>14</v>
      </c>
      <c r="G2016" s="2" t="s">
        <v>15</v>
      </c>
      <c r="H2016" s="2">
        <v>7806.13</v>
      </c>
      <c r="I2016" s="3">
        <v>45232</v>
      </c>
      <c r="J2016" s="2" t="s">
        <v>21</v>
      </c>
    </row>
    <row r="2017" spans="1:10" ht="14.25" customHeight="1" x14ac:dyDescent="0.35">
      <c r="A2017" s="2" t="s">
        <v>4064</v>
      </c>
      <c r="B2017" s="2" t="s">
        <v>4065</v>
      </c>
      <c r="C2017" s="2">
        <v>28</v>
      </c>
      <c r="D2017" s="2" t="s">
        <v>12</v>
      </c>
      <c r="E2017" s="2" t="s">
        <v>64</v>
      </c>
      <c r="F2017" s="2" t="s">
        <v>19</v>
      </c>
      <c r="G2017" s="2" t="s">
        <v>30</v>
      </c>
      <c r="H2017" s="2">
        <v>7006.27</v>
      </c>
      <c r="I2017" s="3">
        <v>45541</v>
      </c>
      <c r="J2017" s="2" t="s">
        <v>16</v>
      </c>
    </row>
    <row r="2018" spans="1:10" ht="14.25" customHeight="1" x14ac:dyDescent="0.35">
      <c r="A2018" s="2" t="s">
        <v>4066</v>
      </c>
      <c r="B2018" s="2" t="s">
        <v>4067</v>
      </c>
      <c r="C2018" s="2">
        <v>27</v>
      </c>
      <c r="D2018" s="2" t="s">
        <v>39</v>
      </c>
      <c r="E2018" s="2" t="s">
        <v>24</v>
      </c>
      <c r="F2018" s="2" t="s">
        <v>14</v>
      </c>
      <c r="G2018" s="2" t="s">
        <v>20</v>
      </c>
      <c r="H2018" s="2">
        <v>3177.37</v>
      </c>
      <c r="I2018" s="3">
        <v>45128</v>
      </c>
      <c r="J2018" s="2" t="s">
        <v>16</v>
      </c>
    </row>
    <row r="2019" spans="1:10" ht="14.25" customHeight="1" x14ac:dyDescent="0.35">
      <c r="A2019" s="2" t="s">
        <v>4068</v>
      </c>
      <c r="B2019" s="2" t="s">
        <v>4069</v>
      </c>
      <c r="C2019" s="2">
        <v>20</v>
      </c>
      <c r="D2019" s="2" t="s">
        <v>12</v>
      </c>
      <c r="E2019" s="2" t="s">
        <v>52</v>
      </c>
      <c r="F2019" s="2" t="s">
        <v>19</v>
      </c>
      <c r="G2019" s="2" t="s">
        <v>36</v>
      </c>
      <c r="H2019" s="2">
        <v>750.65</v>
      </c>
      <c r="I2019" s="3">
        <v>44949</v>
      </c>
      <c r="J2019" s="2" t="s">
        <v>16</v>
      </c>
    </row>
    <row r="2020" spans="1:10" ht="14.25" customHeight="1" x14ac:dyDescent="0.35">
      <c r="A2020" s="2" t="s">
        <v>4070</v>
      </c>
      <c r="B2020" s="2" t="s">
        <v>4071</v>
      </c>
      <c r="C2020" s="2">
        <v>31</v>
      </c>
      <c r="D2020" s="2" t="s">
        <v>39</v>
      </c>
      <c r="E2020" s="2" t="s">
        <v>13</v>
      </c>
      <c r="F2020" s="2" t="s">
        <v>55</v>
      </c>
      <c r="G2020" s="2" t="s">
        <v>15</v>
      </c>
      <c r="H2020" s="2">
        <v>6594.42</v>
      </c>
      <c r="I2020" s="3">
        <v>45016</v>
      </c>
      <c r="J2020" s="2" t="s">
        <v>16</v>
      </c>
    </row>
    <row r="2021" spans="1:10" ht="14.25" customHeight="1" x14ac:dyDescent="0.35">
      <c r="A2021" s="2" t="s">
        <v>4072</v>
      </c>
      <c r="B2021" s="2" t="s">
        <v>4073</v>
      </c>
      <c r="C2021" s="2">
        <v>33</v>
      </c>
      <c r="D2021" s="2" t="s">
        <v>39</v>
      </c>
      <c r="E2021" s="2" t="s">
        <v>24</v>
      </c>
      <c r="F2021" s="2" t="s">
        <v>35</v>
      </c>
      <c r="G2021" s="2" t="s">
        <v>36</v>
      </c>
      <c r="H2021" s="2">
        <v>20191.099999999999</v>
      </c>
      <c r="I2021" s="3">
        <v>45397</v>
      </c>
      <c r="J2021" s="2" t="s">
        <v>16</v>
      </c>
    </row>
    <row r="2022" spans="1:10" ht="14.25" customHeight="1" x14ac:dyDescent="0.35">
      <c r="A2022" s="2" t="s">
        <v>4074</v>
      </c>
      <c r="B2022" s="2" t="s">
        <v>4075</v>
      </c>
      <c r="C2022" s="2">
        <v>27</v>
      </c>
      <c r="D2022" s="2" t="s">
        <v>12</v>
      </c>
      <c r="E2022" s="2" t="s">
        <v>29</v>
      </c>
      <c r="F2022" s="2" t="s">
        <v>19</v>
      </c>
      <c r="G2022" s="2" t="s">
        <v>20</v>
      </c>
      <c r="H2022" s="2">
        <v>1278.58</v>
      </c>
      <c r="I2022" s="3">
        <v>45019</v>
      </c>
      <c r="J2022" s="2" t="s">
        <v>16</v>
      </c>
    </row>
    <row r="2023" spans="1:10" ht="14.25" customHeight="1" x14ac:dyDescent="0.35">
      <c r="A2023" s="2" t="s">
        <v>4076</v>
      </c>
      <c r="B2023" s="2" t="s">
        <v>4077</v>
      </c>
      <c r="C2023" s="2">
        <v>46</v>
      </c>
      <c r="D2023" s="2" t="s">
        <v>39</v>
      </c>
      <c r="E2023" s="2" t="s">
        <v>74</v>
      </c>
      <c r="F2023" s="2" t="s">
        <v>35</v>
      </c>
      <c r="G2023" s="2" t="s">
        <v>20</v>
      </c>
      <c r="H2023" s="2">
        <v>26474.85</v>
      </c>
      <c r="I2023" s="3">
        <v>45211</v>
      </c>
      <c r="J2023" s="2" t="s">
        <v>16</v>
      </c>
    </row>
    <row r="2024" spans="1:10" ht="14.25" customHeight="1" x14ac:dyDescent="0.35">
      <c r="A2024" s="2" t="s">
        <v>4078</v>
      </c>
      <c r="B2024" s="2" t="s">
        <v>4079</v>
      </c>
      <c r="C2024" s="2">
        <v>27</v>
      </c>
      <c r="D2024" s="2" t="s">
        <v>12</v>
      </c>
      <c r="E2024" s="2" t="s">
        <v>24</v>
      </c>
      <c r="F2024" s="2" t="s">
        <v>19</v>
      </c>
      <c r="G2024" s="2" t="s">
        <v>30</v>
      </c>
      <c r="H2024" s="2">
        <v>3212.1</v>
      </c>
      <c r="I2024" s="3">
        <v>45609</v>
      </c>
      <c r="J2024" s="2" t="s">
        <v>16</v>
      </c>
    </row>
    <row r="2025" spans="1:10" ht="14.25" customHeight="1" x14ac:dyDescent="0.35">
      <c r="A2025" s="2" t="s">
        <v>4080</v>
      </c>
      <c r="B2025" s="2" t="s">
        <v>4081</v>
      </c>
      <c r="C2025" s="2">
        <v>29</v>
      </c>
      <c r="D2025" s="2" t="s">
        <v>39</v>
      </c>
      <c r="E2025" s="2" t="s">
        <v>13</v>
      </c>
      <c r="F2025" s="2" t="s">
        <v>14</v>
      </c>
      <c r="G2025" s="2" t="s">
        <v>26</v>
      </c>
      <c r="H2025" s="2">
        <v>7596.85</v>
      </c>
      <c r="I2025" s="3">
        <v>45235</v>
      </c>
      <c r="J2025" s="2" t="s">
        <v>16</v>
      </c>
    </row>
    <row r="2026" spans="1:10" ht="14.25" customHeight="1" x14ac:dyDescent="0.35">
      <c r="A2026" s="2" t="s">
        <v>4082</v>
      </c>
      <c r="B2026" s="2" t="s">
        <v>4083</v>
      </c>
      <c r="C2026" s="2">
        <v>47</v>
      </c>
      <c r="D2026" s="2" t="s">
        <v>39</v>
      </c>
      <c r="E2026" s="2" t="s">
        <v>52</v>
      </c>
      <c r="F2026" s="2" t="s">
        <v>14</v>
      </c>
      <c r="G2026" s="2" t="s">
        <v>30</v>
      </c>
      <c r="H2026" s="2">
        <v>688.23</v>
      </c>
      <c r="I2026" s="3">
        <v>45462</v>
      </c>
      <c r="J2026" s="2" t="s">
        <v>21</v>
      </c>
    </row>
    <row r="2027" spans="1:10" ht="14.25" customHeight="1" x14ac:dyDescent="0.35">
      <c r="A2027" s="2" t="s">
        <v>4084</v>
      </c>
      <c r="B2027" s="2" t="s">
        <v>4085</v>
      </c>
      <c r="C2027" s="2">
        <v>58</v>
      </c>
      <c r="D2027" s="2" t="s">
        <v>39</v>
      </c>
      <c r="E2027" s="2" t="s">
        <v>13</v>
      </c>
      <c r="F2027" s="2" t="s">
        <v>19</v>
      </c>
      <c r="G2027" s="2" t="s">
        <v>36</v>
      </c>
      <c r="H2027" s="2">
        <v>5534.66</v>
      </c>
      <c r="I2027" s="3">
        <v>45302</v>
      </c>
      <c r="J2027" s="2" t="s">
        <v>16</v>
      </c>
    </row>
    <row r="2028" spans="1:10" ht="14.25" customHeight="1" x14ac:dyDescent="0.35">
      <c r="A2028" s="2" t="s">
        <v>4086</v>
      </c>
      <c r="B2028" s="2" t="s">
        <v>4087</v>
      </c>
      <c r="C2028" s="2">
        <v>18</v>
      </c>
      <c r="D2028" s="2" t="s">
        <v>12</v>
      </c>
      <c r="E2028" s="2" t="s">
        <v>64</v>
      </c>
      <c r="F2028" s="2" t="s">
        <v>19</v>
      </c>
      <c r="G2028" s="2" t="s">
        <v>30</v>
      </c>
      <c r="H2028" s="2">
        <v>1345.58</v>
      </c>
      <c r="I2028" s="3">
        <v>45640</v>
      </c>
      <c r="J2028" s="2" t="s">
        <v>16</v>
      </c>
    </row>
    <row r="2029" spans="1:10" ht="14.25" customHeight="1" x14ac:dyDescent="0.35">
      <c r="A2029" s="2" t="s">
        <v>4088</v>
      </c>
      <c r="B2029" s="2" t="s">
        <v>4089</v>
      </c>
      <c r="C2029" s="2">
        <v>22</v>
      </c>
      <c r="D2029" s="2" t="s">
        <v>39</v>
      </c>
      <c r="E2029" s="2" t="s">
        <v>42</v>
      </c>
      <c r="F2029" s="2" t="s">
        <v>25</v>
      </c>
      <c r="G2029" s="2" t="s">
        <v>20</v>
      </c>
      <c r="H2029" s="2">
        <v>491.63</v>
      </c>
      <c r="I2029" s="3">
        <v>45425</v>
      </c>
      <c r="J2029" s="2" t="s">
        <v>16</v>
      </c>
    </row>
    <row r="2030" spans="1:10" ht="14.25" customHeight="1" x14ac:dyDescent="0.35">
      <c r="A2030" s="2" t="s">
        <v>4090</v>
      </c>
      <c r="B2030" s="2" t="s">
        <v>4091</v>
      </c>
      <c r="C2030" s="2">
        <v>37</v>
      </c>
      <c r="D2030" s="2" t="s">
        <v>12</v>
      </c>
      <c r="E2030" s="2" t="s">
        <v>13</v>
      </c>
      <c r="F2030" s="2" t="s">
        <v>35</v>
      </c>
      <c r="G2030" s="2" t="s">
        <v>15</v>
      </c>
      <c r="H2030" s="2">
        <v>33979.339999999997</v>
      </c>
      <c r="I2030" s="3">
        <v>45562</v>
      </c>
      <c r="J2030" s="2" t="s">
        <v>16</v>
      </c>
    </row>
    <row r="2031" spans="1:10" ht="14.25" customHeight="1" x14ac:dyDescent="0.35">
      <c r="A2031" s="2" t="s">
        <v>4092</v>
      </c>
      <c r="B2031" s="2" t="s">
        <v>4093</v>
      </c>
      <c r="C2031" s="2">
        <v>25</v>
      </c>
      <c r="D2031" s="2" t="s">
        <v>39</v>
      </c>
      <c r="E2031" s="2" t="s">
        <v>93</v>
      </c>
      <c r="F2031" s="2" t="s">
        <v>35</v>
      </c>
      <c r="G2031" s="2" t="s">
        <v>26</v>
      </c>
      <c r="H2031" s="2">
        <v>13096.84</v>
      </c>
      <c r="I2031" s="3">
        <v>45068</v>
      </c>
      <c r="J2031" s="2" t="s">
        <v>16</v>
      </c>
    </row>
    <row r="2032" spans="1:10" ht="14.25" customHeight="1" x14ac:dyDescent="0.35">
      <c r="A2032" s="2" t="s">
        <v>4094</v>
      </c>
      <c r="B2032" s="2" t="s">
        <v>4095</v>
      </c>
      <c r="C2032" s="2">
        <v>60</v>
      </c>
      <c r="D2032" s="2" t="s">
        <v>39</v>
      </c>
      <c r="E2032" s="2" t="s">
        <v>24</v>
      </c>
      <c r="F2032" s="2" t="s">
        <v>35</v>
      </c>
      <c r="G2032" s="2" t="s">
        <v>20</v>
      </c>
      <c r="H2032" s="2">
        <v>12696.06</v>
      </c>
      <c r="I2032" s="3">
        <v>44978</v>
      </c>
      <c r="J2032" s="2" t="s">
        <v>16</v>
      </c>
    </row>
    <row r="2033" spans="1:10" ht="14.25" customHeight="1" x14ac:dyDescent="0.35">
      <c r="A2033" s="2" t="s">
        <v>4096</v>
      </c>
      <c r="B2033" s="2" t="s">
        <v>4097</v>
      </c>
      <c r="C2033" s="2">
        <v>29</v>
      </c>
      <c r="D2033" s="2" t="s">
        <v>39</v>
      </c>
      <c r="E2033" s="2" t="s">
        <v>42</v>
      </c>
      <c r="F2033" s="2" t="s">
        <v>35</v>
      </c>
      <c r="G2033" s="2" t="s">
        <v>15</v>
      </c>
      <c r="H2033" s="2">
        <v>949.15</v>
      </c>
      <c r="I2033" s="3">
        <v>44996</v>
      </c>
      <c r="J2033" s="2" t="s">
        <v>16</v>
      </c>
    </row>
    <row r="2034" spans="1:10" ht="14.25" customHeight="1" x14ac:dyDescent="0.35">
      <c r="A2034" s="2" t="s">
        <v>4098</v>
      </c>
      <c r="B2034" s="2" t="s">
        <v>4099</v>
      </c>
      <c r="C2034" s="2">
        <v>18</v>
      </c>
      <c r="D2034" s="2" t="s">
        <v>39</v>
      </c>
      <c r="E2034" s="2" t="s">
        <v>52</v>
      </c>
      <c r="F2034" s="2" t="s">
        <v>55</v>
      </c>
      <c r="G2034" s="2" t="s">
        <v>36</v>
      </c>
      <c r="H2034" s="2">
        <v>26500.25</v>
      </c>
      <c r="I2034" s="3">
        <v>45186</v>
      </c>
      <c r="J2034" s="2" t="s">
        <v>16</v>
      </c>
    </row>
    <row r="2035" spans="1:10" ht="14.25" customHeight="1" x14ac:dyDescent="0.35">
      <c r="A2035" s="2" t="s">
        <v>4100</v>
      </c>
      <c r="B2035" s="2" t="s">
        <v>4101</v>
      </c>
      <c r="C2035" s="2">
        <v>37</v>
      </c>
      <c r="D2035" s="2" t="s">
        <v>39</v>
      </c>
      <c r="E2035" s="2" t="s">
        <v>42</v>
      </c>
      <c r="F2035" s="2" t="s">
        <v>55</v>
      </c>
      <c r="G2035" s="2" t="s">
        <v>36</v>
      </c>
      <c r="H2035" s="2">
        <v>6338.76</v>
      </c>
      <c r="I2035" s="3">
        <v>45624</v>
      </c>
      <c r="J2035" s="2" t="s">
        <v>21</v>
      </c>
    </row>
    <row r="2036" spans="1:10" ht="14.25" customHeight="1" x14ac:dyDescent="0.35">
      <c r="A2036" s="2" t="s">
        <v>4102</v>
      </c>
      <c r="B2036" s="2" t="s">
        <v>4103</v>
      </c>
      <c r="C2036" s="2">
        <v>45</v>
      </c>
      <c r="D2036" s="2" t="s">
        <v>39</v>
      </c>
      <c r="E2036" s="2" t="s">
        <v>13</v>
      </c>
      <c r="F2036" s="2" t="s">
        <v>49</v>
      </c>
      <c r="G2036" s="2" t="s">
        <v>36</v>
      </c>
      <c r="H2036" s="2">
        <v>19124.64</v>
      </c>
      <c r="I2036" s="3">
        <v>45645</v>
      </c>
      <c r="J2036" s="2" t="s">
        <v>16</v>
      </c>
    </row>
    <row r="2037" spans="1:10" ht="14.25" customHeight="1" x14ac:dyDescent="0.35">
      <c r="A2037" s="2" t="s">
        <v>4104</v>
      </c>
      <c r="B2037" s="2" t="s">
        <v>4105</v>
      </c>
      <c r="C2037" s="2">
        <v>60</v>
      </c>
      <c r="D2037" s="2" t="s">
        <v>12</v>
      </c>
      <c r="E2037" s="2" t="s">
        <v>13</v>
      </c>
      <c r="F2037" s="2" t="s">
        <v>19</v>
      </c>
      <c r="G2037" s="2" t="s">
        <v>30</v>
      </c>
      <c r="H2037" s="2">
        <v>126.81</v>
      </c>
      <c r="I2037" s="3">
        <v>45219</v>
      </c>
      <c r="J2037" s="2" t="s">
        <v>16</v>
      </c>
    </row>
    <row r="2038" spans="1:10" ht="14.25" customHeight="1" x14ac:dyDescent="0.35">
      <c r="A2038" s="2" t="s">
        <v>4106</v>
      </c>
      <c r="B2038" s="2" t="s">
        <v>4107</v>
      </c>
      <c r="C2038" s="2">
        <v>54</v>
      </c>
      <c r="D2038" s="2" t="s">
        <v>12</v>
      </c>
      <c r="E2038" s="2" t="s">
        <v>93</v>
      </c>
      <c r="F2038" s="2" t="s">
        <v>19</v>
      </c>
      <c r="G2038" s="2" t="s">
        <v>36</v>
      </c>
      <c r="H2038" s="2">
        <v>3541.16</v>
      </c>
      <c r="I2038" s="3">
        <v>45304</v>
      </c>
      <c r="J2038" s="2" t="s">
        <v>16</v>
      </c>
    </row>
    <row r="2039" spans="1:10" ht="14.25" customHeight="1" x14ac:dyDescent="0.35">
      <c r="A2039" s="2" t="s">
        <v>4108</v>
      </c>
      <c r="B2039" s="2" t="s">
        <v>4109</v>
      </c>
      <c r="C2039" s="2">
        <v>64</v>
      </c>
      <c r="D2039" s="2" t="s">
        <v>12</v>
      </c>
      <c r="E2039" s="2" t="s">
        <v>74</v>
      </c>
      <c r="F2039" s="2" t="s">
        <v>19</v>
      </c>
      <c r="G2039" s="2" t="s">
        <v>36</v>
      </c>
      <c r="H2039" s="2">
        <v>55333.11</v>
      </c>
      <c r="I2039" s="3">
        <v>44965</v>
      </c>
      <c r="J2039" s="2" t="s">
        <v>16</v>
      </c>
    </row>
    <row r="2040" spans="1:10" ht="14.25" customHeight="1" x14ac:dyDescent="0.35">
      <c r="A2040" s="2" t="s">
        <v>4110</v>
      </c>
      <c r="B2040" s="2" t="s">
        <v>4111</v>
      </c>
      <c r="C2040" s="2">
        <v>54</v>
      </c>
      <c r="D2040" s="2" t="s">
        <v>39</v>
      </c>
      <c r="E2040" s="2" t="s">
        <v>24</v>
      </c>
      <c r="F2040" s="2" t="s">
        <v>19</v>
      </c>
      <c r="G2040" s="2" t="s">
        <v>30</v>
      </c>
      <c r="H2040" s="2">
        <v>5583.33</v>
      </c>
      <c r="I2040" s="3">
        <v>45274</v>
      </c>
      <c r="J2040" s="2" t="s">
        <v>16</v>
      </c>
    </row>
    <row r="2041" spans="1:10" ht="14.25" customHeight="1" x14ac:dyDescent="0.35">
      <c r="A2041" s="2" t="s">
        <v>4112</v>
      </c>
      <c r="B2041" s="2" t="s">
        <v>4113</v>
      </c>
      <c r="C2041" s="2">
        <v>29</v>
      </c>
      <c r="D2041" s="2" t="s">
        <v>12</v>
      </c>
      <c r="E2041" s="2" t="s">
        <v>93</v>
      </c>
      <c r="F2041" s="2" t="s">
        <v>35</v>
      </c>
      <c r="G2041" s="2" t="s">
        <v>15</v>
      </c>
      <c r="H2041" s="2">
        <v>21936.73</v>
      </c>
      <c r="I2041" s="3">
        <v>45504</v>
      </c>
      <c r="J2041" s="2" t="s">
        <v>69</v>
      </c>
    </row>
    <row r="2042" spans="1:10" ht="14.25" customHeight="1" x14ac:dyDescent="0.35">
      <c r="A2042" s="2" t="s">
        <v>4114</v>
      </c>
      <c r="B2042" s="2" t="s">
        <v>4115</v>
      </c>
      <c r="C2042" s="2">
        <v>54</v>
      </c>
      <c r="D2042" s="2" t="s">
        <v>39</v>
      </c>
      <c r="E2042" s="2" t="s">
        <v>13</v>
      </c>
      <c r="F2042" s="2" t="s">
        <v>35</v>
      </c>
      <c r="G2042" s="2" t="s">
        <v>20</v>
      </c>
      <c r="H2042" s="2">
        <v>3974.94</v>
      </c>
      <c r="I2042" s="3">
        <v>45451</v>
      </c>
      <c r="J2042" s="2" t="s">
        <v>16</v>
      </c>
    </row>
    <row r="2043" spans="1:10" ht="14.25" customHeight="1" x14ac:dyDescent="0.35">
      <c r="A2043" s="2" t="s">
        <v>4116</v>
      </c>
      <c r="B2043" s="2" t="s">
        <v>4117</v>
      </c>
      <c r="C2043" s="2">
        <v>61</v>
      </c>
      <c r="D2043" s="2" t="s">
        <v>12</v>
      </c>
      <c r="E2043" s="2" t="s">
        <v>29</v>
      </c>
      <c r="F2043" s="2" t="s">
        <v>55</v>
      </c>
      <c r="G2043" s="2" t="s">
        <v>26</v>
      </c>
      <c r="H2043" s="2">
        <v>7451.34</v>
      </c>
      <c r="I2043" s="3">
        <v>45632</v>
      </c>
      <c r="J2043" s="2" t="s">
        <v>16</v>
      </c>
    </row>
    <row r="2044" spans="1:10" ht="14.25" customHeight="1" x14ac:dyDescent="0.35">
      <c r="A2044" s="2" t="s">
        <v>4118</v>
      </c>
      <c r="B2044" s="2" t="s">
        <v>4119</v>
      </c>
      <c r="C2044" s="2">
        <v>45</v>
      </c>
      <c r="D2044" s="2" t="s">
        <v>12</v>
      </c>
      <c r="E2044" s="2" t="s">
        <v>42</v>
      </c>
      <c r="F2044" s="2" t="s">
        <v>14</v>
      </c>
      <c r="G2044" s="2" t="s">
        <v>36</v>
      </c>
      <c r="H2044" s="2">
        <v>19256.5</v>
      </c>
      <c r="I2044" s="3">
        <v>45432</v>
      </c>
      <c r="J2044" s="2" t="s">
        <v>16</v>
      </c>
    </row>
    <row r="2045" spans="1:10" ht="14.25" customHeight="1" x14ac:dyDescent="0.35">
      <c r="A2045" s="2" t="s">
        <v>4120</v>
      </c>
      <c r="B2045" s="2" t="s">
        <v>4121</v>
      </c>
      <c r="C2045" s="2">
        <v>64</v>
      </c>
      <c r="D2045" s="2" t="s">
        <v>39</v>
      </c>
      <c r="E2045" s="2" t="s">
        <v>93</v>
      </c>
      <c r="F2045" s="2" t="s">
        <v>25</v>
      </c>
      <c r="G2045" s="2" t="s">
        <v>36</v>
      </c>
      <c r="H2045" s="2">
        <v>9309.49</v>
      </c>
      <c r="I2045" s="3">
        <v>45308</v>
      </c>
      <c r="J2045" s="2" t="s">
        <v>16</v>
      </c>
    </row>
    <row r="2046" spans="1:10" ht="14.25" customHeight="1" x14ac:dyDescent="0.35">
      <c r="A2046" s="2" t="s">
        <v>4122</v>
      </c>
      <c r="B2046" s="2" t="s">
        <v>4123</v>
      </c>
      <c r="C2046" s="2">
        <v>32</v>
      </c>
      <c r="D2046" s="2" t="s">
        <v>39</v>
      </c>
      <c r="E2046" s="2" t="s">
        <v>93</v>
      </c>
      <c r="F2046" s="2" t="s">
        <v>35</v>
      </c>
      <c r="G2046" s="2" t="s">
        <v>36</v>
      </c>
      <c r="H2046" s="2">
        <v>12916.84</v>
      </c>
      <c r="I2046" s="3">
        <v>45351</v>
      </c>
      <c r="J2046" s="2" t="s">
        <v>16</v>
      </c>
    </row>
    <row r="2047" spans="1:10" ht="14.25" customHeight="1" x14ac:dyDescent="0.35">
      <c r="A2047" s="2" t="s">
        <v>4124</v>
      </c>
      <c r="B2047" s="2" t="s">
        <v>4125</v>
      </c>
      <c r="C2047" s="2">
        <v>23</v>
      </c>
      <c r="D2047" s="2" t="s">
        <v>12</v>
      </c>
      <c r="E2047" s="2" t="s">
        <v>24</v>
      </c>
      <c r="F2047" s="2" t="s">
        <v>35</v>
      </c>
      <c r="G2047" s="2" t="s">
        <v>30</v>
      </c>
      <c r="H2047" s="2">
        <v>2598.5100000000002</v>
      </c>
      <c r="I2047" s="3">
        <v>45362</v>
      </c>
      <c r="J2047" s="2" t="s">
        <v>16</v>
      </c>
    </row>
    <row r="2048" spans="1:10" ht="14.25" customHeight="1" x14ac:dyDescent="0.35">
      <c r="A2048" s="2" t="s">
        <v>4126</v>
      </c>
      <c r="B2048" s="2" t="s">
        <v>4127</v>
      </c>
      <c r="C2048" s="2">
        <v>61</v>
      </c>
      <c r="D2048" s="2" t="s">
        <v>12</v>
      </c>
      <c r="E2048" s="2" t="s">
        <v>29</v>
      </c>
      <c r="F2048" s="2" t="s">
        <v>35</v>
      </c>
      <c r="G2048" s="2" t="s">
        <v>30</v>
      </c>
      <c r="H2048" s="2">
        <v>1694.73</v>
      </c>
      <c r="I2048" s="3">
        <v>45571</v>
      </c>
      <c r="J2048" s="2" t="s">
        <v>16</v>
      </c>
    </row>
    <row r="2049" spans="1:10" ht="14.25" customHeight="1" x14ac:dyDescent="0.35">
      <c r="A2049" s="2" t="s">
        <v>4128</v>
      </c>
      <c r="B2049" s="2" t="s">
        <v>4129</v>
      </c>
      <c r="C2049" s="2">
        <v>37</v>
      </c>
      <c r="D2049" s="2" t="s">
        <v>12</v>
      </c>
      <c r="E2049" s="2" t="s">
        <v>29</v>
      </c>
      <c r="F2049" s="2" t="s">
        <v>14</v>
      </c>
      <c r="G2049" s="2" t="s">
        <v>30</v>
      </c>
      <c r="H2049" s="2">
        <v>2617.63</v>
      </c>
      <c r="I2049" s="3">
        <v>45633</v>
      </c>
      <c r="J2049" s="2" t="s">
        <v>16</v>
      </c>
    </row>
    <row r="2050" spans="1:10" ht="14.25" customHeight="1" x14ac:dyDescent="0.35">
      <c r="A2050" s="2" t="s">
        <v>4130</v>
      </c>
      <c r="B2050" s="2" t="s">
        <v>4131</v>
      </c>
      <c r="C2050" s="2">
        <v>31</v>
      </c>
      <c r="D2050" s="2" t="s">
        <v>12</v>
      </c>
      <c r="E2050" s="2" t="s">
        <v>29</v>
      </c>
      <c r="F2050" s="2" t="s">
        <v>14</v>
      </c>
      <c r="G2050" s="2" t="s">
        <v>26</v>
      </c>
      <c r="H2050" s="2">
        <v>6793.4</v>
      </c>
      <c r="I2050" s="3">
        <v>45248</v>
      </c>
      <c r="J2050" s="2" t="s">
        <v>16</v>
      </c>
    </row>
    <row r="2051" spans="1:10" ht="14.25" customHeight="1" x14ac:dyDescent="0.35">
      <c r="A2051" s="2" t="s">
        <v>4132</v>
      </c>
      <c r="B2051" s="2" t="s">
        <v>4133</v>
      </c>
      <c r="C2051" s="2">
        <v>19</v>
      </c>
      <c r="D2051" s="2" t="s">
        <v>39</v>
      </c>
      <c r="E2051" s="2" t="s">
        <v>24</v>
      </c>
      <c r="F2051" s="2" t="s">
        <v>55</v>
      </c>
      <c r="G2051" s="2" t="s">
        <v>20</v>
      </c>
      <c r="H2051" s="2">
        <v>16142.73</v>
      </c>
      <c r="I2051" s="3">
        <v>45516</v>
      </c>
      <c r="J2051" s="2" t="s">
        <v>16</v>
      </c>
    </row>
    <row r="2052" spans="1:10" ht="14.25" customHeight="1" x14ac:dyDescent="0.35">
      <c r="A2052" s="2" t="s">
        <v>4134</v>
      </c>
      <c r="B2052" s="2" t="s">
        <v>4135</v>
      </c>
      <c r="C2052" s="2">
        <v>26</v>
      </c>
      <c r="D2052" s="2" t="s">
        <v>12</v>
      </c>
      <c r="E2052" s="2" t="s">
        <v>74</v>
      </c>
      <c r="F2052" s="2" t="s">
        <v>35</v>
      </c>
      <c r="G2052" s="2" t="s">
        <v>36</v>
      </c>
      <c r="H2052" s="2">
        <v>4369.46</v>
      </c>
      <c r="I2052" s="3">
        <v>45176</v>
      </c>
      <c r="J2052" s="2" t="s">
        <v>16</v>
      </c>
    </row>
    <row r="2053" spans="1:10" ht="14.25" customHeight="1" x14ac:dyDescent="0.35">
      <c r="A2053" s="2" t="s">
        <v>4136</v>
      </c>
      <c r="B2053" s="2" t="s">
        <v>4137</v>
      </c>
      <c r="C2053" s="2">
        <v>54</v>
      </c>
      <c r="D2053" s="2" t="s">
        <v>39</v>
      </c>
      <c r="E2053" s="2" t="s">
        <v>13</v>
      </c>
      <c r="F2053" s="2" t="s">
        <v>25</v>
      </c>
      <c r="G2053" s="2" t="s">
        <v>15</v>
      </c>
      <c r="H2053" s="2">
        <v>8319.86</v>
      </c>
      <c r="I2053" s="3">
        <v>45106</v>
      </c>
      <c r="J2053" s="2" t="s">
        <v>16</v>
      </c>
    </row>
    <row r="2054" spans="1:10" ht="14.25" customHeight="1" x14ac:dyDescent="0.35">
      <c r="A2054" s="2" t="s">
        <v>4138</v>
      </c>
      <c r="B2054" s="2" t="s">
        <v>4139</v>
      </c>
      <c r="C2054" s="2">
        <v>37</v>
      </c>
      <c r="D2054" s="2" t="s">
        <v>39</v>
      </c>
      <c r="E2054" s="2" t="s">
        <v>13</v>
      </c>
      <c r="F2054" s="2" t="s">
        <v>19</v>
      </c>
      <c r="G2054" s="2" t="s">
        <v>36</v>
      </c>
      <c r="H2054" s="2">
        <v>16337.94</v>
      </c>
      <c r="I2054" s="3">
        <v>45615</v>
      </c>
      <c r="J2054" s="2" t="s">
        <v>16</v>
      </c>
    </row>
    <row r="2055" spans="1:10" ht="14.25" customHeight="1" x14ac:dyDescent="0.35">
      <c r="A2055" s="2" t="s">
        <v>4140</v>
      </c>
      <c r="B2055" s="2" t="s">
        <v>4141</v>
      </c>
      <c r="C2055" s="2">
        <v>43</v>
      </c>
      <c r="D2055" s="2" t="s">
        <v>12</v>
      </c>
      <c r="E2055" s="2" t="s">
        <v>52</v>
      </c>
      <c r="F2055" s="2" t="s">
        <v>35</v>
      </c>
      <c r="G2055" s="2" t="s">
        <v>36</v>
      </c>
      <c r="H2055" s="2">
        <v>2728.28</v>
      </c>
      <c r="I2055" s="3">
        <v>44955</v>
      </c>
      <c r="J2055" s="2" t="s">
        <v>16</v>
      </c>
    </row>
    <row r="2056" spans="1:10" ht="14.25" customHeight="1" x14ac:dyDescent="0.35">
      <c r="A2056" s="2" t="s">
        <v>4142</v>
      </c>
      <c r="B2056" s="2" t="s">
        <v>4143</v>
      </c>
      <c r="C2056" s="2">
        <v>46</v>
      </c>
      <c r="D2056" s="2" t="s">
        <v>39</v>
      </c>
      <c r="E2056" s="2" t="s">
        <v>24</v>
      </c>
      <c r="F2056" s="2" t="s">
        <v>55</v>
      </c>
      <c r="G2056" s="2" t="s">
        <v>36</v>
      </c>
      <c r="H2056" s="2">
        <v>21453.74</v>
      </c>
      <c r="I2056" s="3">
        <v>45422</v>
      </c>
      <c r="J2056" s="2" t="s">
        <v>16</v>
      </c>
    </row>
    <row r="2057" spans="1:10" ht="14.25" customHeight="1" x14ac:dyDescent="0.35">
      <c r="A2057" s="2" t="s">
        <v>4144</v>
      </c>
      <c r="B2057" s="2" t="s">
        <v>4145</v>
      </c>
      <c r="C2057" s="2">
        <v>18</v>
      </c>
      <c r="D2057" s="2" t="s">
        <v>12</v>
      </c>
      <c r="E2057" s="2" t="s">
        <v>74</v>
      </c>
      <c r="F2057" s="2" t="s">
        <v>55</v>
      </c>
      <c r="G2057" s="2" t="s">
        <v>36</v>
      </c>
      <c r="H2057" s="2">
        <v>30593.61</v>
      </c>
      <c r="I2057" s="3">
        <v>45604</v>
      </c>
      <c r="J2057" s="2" t="s">
        <v>16</v>
      </c>
    </row>
    <row r="2058" spans="1:10" ht="14.25" customHeight="1" x14ac:dyDescent="0.35">
      <c r="A2058" s="2" t="s">
        <v>4146</v>
      </c>
      <c r="B2058" s="2" t="s">
        <v>4147</v>
      </c>
      <c r="C2058" s="2">
        <v>52</v>
      </c>
      <c r="D2058" s="2" t="s">
        <v>39</v>
      </c>
      <c r="E2058" s="2" t="s">
        <v>52</v>
      </c>
      <c r="F2058" s="2" t="s">
        <v>25</v>
      </c>
      <c r="G2058" s="2" t="s">
        <v>20</v>
      </c>
      <c r="H2058" s="2">
        <v>397.5</v>
      </c>
      <c r="I2058" s="3">
        <v>45252</v>
      </c>
      <c r="J2058" s="2" t="s">
        <v>16</v>
      </c>
    </row>
    <row r="2059" spans="1:10" ht="14.25" customHeight="1" x14ac:dyDescent="0.35">
      <c r="A2059" s="2" t="s">
        <v>4148</v>
      </c>
      <c r="B2059" s="2" t="s">
        <v>4149</v>
      </c>
      <c r="C2059" s="2">
        <v>23</v>
      </c>
      <c r="D2059" s="2" t="s">
        <v>39</v>
      </c>
      <c r="E2059" s="2" t="s">
        <v>52</v>
      </c>
      <c r="F2059" s="2" t="s">
        <v>49</v>
      </c>
      <c r="G2059" s="2" t="s">
        <v>15</v>
      </c>
      <c r="H2059" s="2">
        <v>609.29999999999995</v>
      </c>
      <c r="I2059" s="3">
        <v>45574</v>
      </c>
      <c r="J2059" s="2" t="s">
        <v>16</v>
      </c>
    </row>
    <row r="2060" spans="1:10" ht="14.25" customHeight="1" x14ac:dyDescent="0.35">
      <c r="A2060" s="2" t="s">
        <v>4150</v>
      </c>
      <c r="B2060" s="2" t="s">
        <v>4151</v>
      </c>
      <c r="C2060" s="2">
        <v>54</v>
      </c>
      <c r="D2060" s="2" t="s">
        <v>12</v>
      </c>
      <c r="E2060" s="2" t="s">
        <v>52</v>
      </c>
      <c r="F2060" s="2" t="s">
        <v>55</v>
      </c>
      <c r="G2060" s="2" t="s">
        <v>30</v>
      </c>
      <c r="H2060" s="2">
        <v>953.66</v>
      </c>
      <c r="I2060" s="3">
        <v>45113</v>
      </c>
      <c r="J2060" s="2" t="s">
        <v>16</v>
      </c>
    </row>
    <row r="2061" spans="1:10" ht="14.25" customHeight="1" x14ac:dyDescent="0.35">
      <c r="A2061" s="2" t="s">
        <v>4152</v>
      </c>
      <c r="B2061" s="2" t="s">
        <v>4153</v>
      </c>
      <c r="C2061" s="2">
        <v>22</v>
      </c>
      <c r="D2061" s="2" t="s">
        <v>39</v>
      </c>
      <c r="E2061" s="2" t="s">
        <v>24</v>
      </c>
      <c r="F2061" s="2" t="s">
        <v>14</v>
      </c>
      <c r="G2061" s="2" t="s">
        <v>15</v>
      </c>
      <c r="H2061" s="2">
        <v>14995.46</v>
      </c>
      <c r="I2061" s="3">
        <v>44981</v>
      </c>
      <c r="J2061" s="2" t="s">
        <v>16</v>
      </c>
    </row>
    <row r="2062" spans="1:10" ht="14.25" customHeight="1" x14ac:dyDescent="0.35">
      <c r="A2062" s="2" t="s">
        <v>4154</v>
      </c>
      <c r="B2062" s="2" t="s">
        <v>4155</v>
      </c>
      <c r="C2062" s="2">
        <v>50</v>
      </c>
      <c r="D2062" s="2" t="s">
        <v>39</v>
      </c>
      <c r="E2062" s="2" t="s">
        <v>64</v>
      </c>
      <c r="F2062" s="2" t="s">
        <v>14</v>
      </c>
      <c r="G2062" s="2" t="s">
        <v>36</v>
      </c>
      <c r="H2062" s="2">
        <v>2099.0300000000002</v>
      </c>
      <c r="I2062" s="3">
        <v>45440</v>
      </c>
      <c r="J2062" s="2" t="s">
        <v>16</v>
      </c>
    </row>
    <row r="2063" spans="1:10" ht="14.25" customHeight="1" x14ac:dyDescent="0.35">
      <c r="A2063" s="2" t="s">
        <v>4156</v>
      </c>
      <c r="B2063" s="2" t="s">
        <v>4157</v>
      </c>
      <c r="C2063" s="2">
        <v>31</v>
      </c>
      <c r="D2063" s="2" t="s">
        <v>12</v>
      </c>
      <c r="E2063" s="2" t="s">
        <v>52</v>
      </c>
      <c r="F2063" s="2" t="s">
        <v>19</v>
      </c>
      <c r="G2063" s="2" t="s">
        <v>15</v>
      </c>
      <c r="H2063" s="2">
        <v>12935.18</v>
      </c>
      <c r="I2063" s="3">
        <v>45336</v>
      </c>
      <c r="J2063" s="2" t="s">
        <v>16</v>
      </c>
    </row>
    <row r="2064" spans="1:10" ht="14.25" customHeight="1" x14ac:dyDescent="0.35">
      <c r="A2064" s="2" t="s">
        <v>4158</v>
      </c>
      <c r="B2064" s="2" t="s">
        <v>4159</v>
      </c>
      <c r="C2064" s="2">
        <v>29</v>
      </c>
      <c r="D2064" s="2" t="s">
        <v>39</v>
      </c>
      <c r="E2064" s="2" t="s">
        <v>93</v>
      </c>
      <c r="F2064" s="2" t="s">
        <v>55</v>
      </c>
      <c r="G2064" s="2" t="s">
        <v>36</v>
      </c>
      <c r="H2064" s="2">
        <v>5821</v>
      </c>
      <c r="I2064" s="3">
        <v>44943</v>
      </c>
      <c r="J2064" s="2" t="s">
        <v>16</v>
      </c>
    </row>
    <row r="2065" spans="1:10" ht="14.25" customHeight="1" x14ac:dyDescent="0.35">
      <c r="A2065" s="2" t="s">
        <v>4160</v>
      </c>
      <c r="B2065" s="2" t="s">
        <v>4161</v>
      </c>
      <c r="C2065" s="2">
        <v>59</v>
      </c>
      <c r="D2065" s="2" t="s">
        <v>39</v>
      </c>
      <c r="E2065" s="2" t="s">
        <v>42</v>
      </c>
      <c r="F2065" s="2" t="s">
        <v>19</v>
      </c>
      <c r="G2065" s="2" t="s">
        <v>15</v>
      </c>
      <c r="H2065" s="2">
        <v>18094.45</v>
      </c>
      <c r="I2065" s="3">
        <v>45497</v>
      </c>
      <c r="J2065" s="2" t="s">
        <v>69</v>
      </c>
    </row>
    <row r="2066" spans="1:10" ht="14.25" customHeight="1" x14ac:dyDescent="0.35">
      <c r="A2066" s="2" t="s">
        <v>4162</v>
      </c>
      <c r="B2066" s="2" t="s">
        <v>4163</v>
      </c>
      <c r="C2066" s="2">
        <v>37</v>
      </c>
      <c r="D2066" s="2" t="s">
        <v>12</v>
      </c>
      <c r="E2066" s="2" t="s">
        <v>93</v>
      </c>
      <c r="F2066" s="2" t="s">
        <v>55</v>
      </c>
      <c r="G2066" s="2" t="s">
        <v>26</v>
      </c>
      <c r="H2066" s="2">
        <v>16531.57</v>
      </c>
      <c r="I2066" s="3">
        <v>45014</v>
      </c>
      <c r="J2066" s="2" t="s">
        <v>16</v>
      </c>
    </row>
    <row r="2067" spans="1:10" ht="14.25" customHeight="1" x14ac:dyDescent="0.35">
      <c r="A2067" s="2" t="s">
        <v>4164</v>
      </c>
      <c r="B2067" s="2" t="s">
        <v>4165</v>
      </c>
      <c r="C2067" s="2">
        <v>41</v>
      </c>
      <c r="D2067" s="2" t="s">
        <v>12</v>
      </c>
      <c r="E2067" s="2" t="s">
        <v>93</v>
      </c>
      <c r="F2067" s="2" t="s">
        <v>25</v>
      </c>
      <c r="G2067" s="2" t="s">
        <v>15</v>
      </c>
      <c r="H2067" s="2">
        <v>32104.75</v>
      </c>
      <c r="I2067" s="3">
        <v>45149</v>
      </c>
      <c r="J2067" s="2" t="s">
        <v>21</v>
      </c>
    </row>
    <row r="2068" spans="1:10" ht="14.25" customHeight="1" x14ac:dyDescent="0.35">
      <c r="A2068" s="2" t="s">
        <v>4166</v>
      </c>
      <c r="B2068" s="2" t="s">
        <v>4167</v>
      </c>
      <c r="C2068" s="2">
        <v>60</v>
      </c>
      <c r="D2068" s="2" t="s">
        <v>39</v>
      </c>
      <c r="E2068" s="2" t="s">
        <v>13</v>
      </c>
      <c r="F2068" s="2" t="s">
        <v>35</v>
      </c>
      <c r="G2068" s="2" t="s">
        <v>30</v>
      </c>
      <c r="H2068" s="2">
        <v>2890.67</v>
      </c>
      <c r="I2068" s="3">
        <v>44984</v>
      </c>
      <c r="J2068" s="2" t="s">
        <v>16</v>
      </c>
    </row>
    <row r="2069" spans="1:10" ht="14.25" customHeight="1" x14ac:dyDescent="0.35">
      <c r="A2069" s="2" t="s">
        <v>4168</v>
      </c>
      <c r="B2069" s="2" t="s">
        <v>4169</v>
      </c>
      <c r="C2069" s="2">
        <v>51</v>
      </c>
      <c r="D2069" s="2" t="s">
        <v>39</v>
      </c>
      <c r="E2069" s="2" t="s">
        <v>64</v>
      </c>
      <c r="F2069" s="2" t="s">
        <v>55</v>
      </c>
      <c r="G2069" s="2" t="s">
        <v>30</v>
      </c>
      <c r="H2069" s="2">
        <v>2603.77</v>
      </c>
      <c r="I2069" s="3">
        <v>45630</v>
      </c>
      <c r="J2069" s="2" t="s">
        <v>16</v>
      </c>
    </row>
    <row r="2070" spans="1:10" ht="14.25" customHeight="1" x14ac:dyDescent="0.35">
      <c r="A2070" s="2" t="s">
        <v>4170</v>
      </c>
      <c r="B2070" s="2" t="s">
        <v>4171</v>
      </c>
      <c r="C2070" s="2">
        <v>42</v>
      </c>
      <c r="D2070" s="2" t="s">
        <v>39</v>
      </c>
      <c r="E2070" s="2" t="s">
        <v>24</v>
      </c>
      <c r="F2070" s="2" t="s">
        <v>49</v>
      </c>
      <c r="G2070" s="2" t="s">
        <v>15</v>
      </c>
      <c r="H2070" s="2">
        <v>320.14999999999998</v>
      </c>
      <c r="I2070" s="3">
        <v>45488</v>
      </c>
      <c r="J2070" s="2" t="s">
        <v>16</v>
      </c>
    </row>
    <row r="2071" spans="1:10" ht="14.25" customHeight="1" x14ac:dyDescent="0.35">
      <c r="A2071" s="2" t="s">
        <v>4172</v>
      </c>
      <c r="B2071" s="2" t="s">
        <v>4173</v>
      </c>
      <c r="C2071" s="2">
        <v>46</v>
      </c>
      <c r="D2071" s="2" t="s">
        <v>12</v>
      </c>
      <c r="E2071" s="2" t="s">
        <v>52</v>
      </c>
      <c r="F2071" s="2" t="s">
        <v>14</v>
      </c>
      <c r="G2071" s="2" t="s">
        <v>15</v>
      </c>
      <c r="H2071" s="2">
        <v>5283.38</v>
      </c>
      <c r="I2071" s="3">
        <v>45651</v>
      </c>
      <c r="J2071" s="2" t="s">
        <v>69</v>
      </c>
    </row>
    <row r="2072" spans="1:10" ht="14.25" customHeight="1" x14ac:dyDescent="0.35">
      <c r="A2072" s="2" t="s">
        <v>4174</v>
      </c>
      <c r="B2072" s="2" t="s">
        <v>4175</v>
      </c>
      <c r="C2072" s="2">
        <v>56</v>
      </c>
      <c r="D2072" s="2" t="s">
        <v>39</v>
      </c>
      <c r="E2072" s="2" t="s">
        <v>13</v>
      </c>
      <c r="F2072" s="2" t="s">
        <v>25</v>
      </c>
      <c r="G2072" s="2" t="s">
        <v>20</v>
      </c>
      <c r="H2072" s="2">
        <v>6144.53</v>
      </c>
      <c r="I2072" s="3">
        <v>45156</v>
      </c>
      <c r="J2072" s="2" t="s">
        <v>16</v>
      </c>
    </row>
    <row r="2073" spans="1:10" ht="14.25" customHeight="1" x14ac:dyDescent="0.35">
      <c r="A2073" s="2" t="s">
        <v>4176</v>
      </c>
      <c r="B2073" s="2" t="s">
        <v>4177</v>
      </c>
      <c r="C2073" s="2">
        <v>48</v>
      </c>
      <c r="D2073" s="2" t="s">
        <v>39</v>
      </c>
      <c r="E2073" s="2" t="s">
        <v>74</v>
      </c>
      <c r="F2073" s="2" t="s">
        <v>35</v>
      </c>
      <c r="G2073" s="2" t="s">
        <v>15</v>
      </c>
      <c r="H2073" s="2">
        <v>33386.120000000003</v>
      </c>
      <c r="I2073" s="3">
        <v>45080</v>
      </c>
      <c r="J2073" s="2" t="s">
        <v>16</v>
      </c>
    </row>
    <row r="2074" spans="1:10" ht="14.25" customHeight="1" x14ac:dyDescent="0.35">
      <c r="A2074" s="2" t="s">
        <v>4178</v>
      </c>
      <c r="B2074" s="2" t="s">
        <v>4179</v>
      </c>
      <c r="C2074" s="2">
        <v>64</v>
      </c>
      <c r="D2074" s="2" t="s">
        <v>39</v>
      </c>
      <c r="E2074" s="2" t="s">
        <v>74</v>
      </c>
      <c r="F2074" s="2" t="s">
        <v>35</v>
      </c>
      <c r="G2074" s="2" t="s">
        <v>30</v>
      </c>
      <c r="H2074" s="2">
        <v>17765.87</v>
      </c>
      <c r="I2074" s="3">
        <v>45199</v>
      </c>
      <c r="J2074" s="2" t="s">
        <v>16</v>
      </c>
    </row>
    <row r="2075" spans="1:10" ht="14.25" customHeight="1" x14ac:dyDescent="0.35">
      <c r="A2075" s="2" t="s">
        <v>4180</v>
      </c>
      <c r="B2075" s="2" t="s">
        <v>4181</v>
      </c>
      <c r="C2075" s="2">
        <v>60</v>
      </c>
      <c r="D2075" s="2" t="s">
        <v>39</v>
      </c>
      <c r="E2075" s="2" t="s">
        <v>24</v>
      </c>
      <c r="F2075" s="2" t="s">
        <v>14</v>
      </c>
      <c r="G2075" s="2" t="s">
        <v>26</v>
      </c>
      <c r="H2075" s="2">
        <v>1824.72</v>
      </c>
      <c r="I2075" s="3">
        <v>44972</v>
      </c>
      <c r="J2075" s="2" t="s">
        <v>16</v>
      </c>
    </row>
    <row r="2076" spans="1:10" ht="14.25" customHeight="1" x14ac:dyDescent="0.35">
      <c r="A2076" s="2" t="s">
        <v>4182</v>
      </c>
      <c r="B2076" s="2" t="s">
        <v>4183</v>
      </c>
      <c r="C2076" s="2">
        <v>40</v>
      </c>
      <c r="D2076" s="2" t="s">
        <v>39</v>
      </c>
      <c r="E2076" s="2" t="s">
        <v>13</v>
      </c>
      <c r="F2076" s="2" t="s">
        <v>35</v>
      </c>
      <c r="G2076" s="2" t="s">
        <v>30</v>
      </c>
      <c r="H2076" s="2">
        <v>16019.13</v>
      </c>
      <c r="I2076" s="3">
        <v>45378</v>
      </c>
      <c r="J2076" s="2" t="s">
        <v>16</v>
      </c>
    </row>
    <row r="2077" spans="1:10" ht="14.25" customHeight="1" x14ac:dyDescent="0.35">
      <c r="A2077" s="2" t="s">
        <v>4184</v>
      </c>
      <c r="B2077" s="2" t="s">
        <v>4185</v>
      </c>
      <c r="C2077" s="2">
        <v>61</v>
      </c>
      <c r="D2077" s="2" t="s">
        <v>39</v>
      </c>
      <c r="E2077" s="2" t="s">
        <v>42</v>
      </c>
      <c r="F2077" s="2" t="s">
        <v>19</v>
      </c>
      <c r="G2077" s="2" t="s">
        <v>20</v>
      </c>
      <c r="H2077" s="2">
        <v>1963.79</v>
      </c>
      <c r="I2077" s="3">
        <v>45232</v>
      </c>
      <c r="J2077" s="2" t="s">
        <v>16</v>
      </c>
    </row>
    <row r="2078" spans="1:10" ht="14.25" customHeight="1" x14ac:dyDescent="0.35">
      <c r="A2078" s="2" t="s">
        <v>4186</v>
      </c>
      <c r="B2078" s="2" t="s">
        <v>4187</v>
      </c>
      <c r="C2078" s="2">
        <v>55</v>
      </c>
      <c r="D2078" s="2" t="s">
        <v>12</v>
      </c>
      <c r="E2078" s="2" t="s">
        <v>24</v>
      </c>
      <c r="F2078" s="2" t="s">
        <v>25</v>
      </c>
      <c r="G2078" s="2" t="s">
        <v>15</v>
      </c>
      <c r="H2078" s="2">
        <v>809.55</v>
      </c>
      <c r="I2078" s="3">
        <v>45353</v>
      </c>
      <c r="J2078" s="2" t="s">
        <v>69</v>
      </c>
    </row>
    <row r="2079" spans="1:10" ht="14.25" customHeight="1" x14ac:dyDescent="0.35">
      <c r="A2079" s="2" t="s">
        <v>4188</v>
      </c>
      <c r="B2079" s="2" t="s">
        <v>4189</v>
      </c>
      <c r="C2079" s="2">
        <v>37</v>
      </c>
      <c r="D2079" s="2" t="s">
        <v>12</v>
      </c>
      <c r="E2079" s="2" t="s">
        <v>13</v>
      </c>
      <c r="F2079" s="2" t="s">
        <v>49</v>
      </c>
      <c r="G2079" s="2" t="s">
        <v>26</v>
      </c>
      <c r="H2079" s="2">
        <v>18145.13</v>
      </c>
      <c r="I2079" s="3">
        <v>45044</v>
      </c>
      <c r="J2079" s="2" t="s">
        <v>16</v>
      </c>
    </row>
    <row r="2080" spans="1:10" ht="14.25" customHeight="1" x14ac:dyDescent="0.35">
      <c r="A2080" s="2" t="s">
        <v>4190</v>
      </c>
      <c r="B2080" s="2" t="s">
        <v>4191</v>
      </c>
      <c r="C2080" s="2">
        <v>40</v>
      </c>
      <c r="D2080" s="2" t="s">
        <v>39</v>
      </c>
      <c r="E2080" s="2" t="s">
        <v>13</v>
      </c>
      <c r="F2080" s="2" t="s">
        <v>14</v>
      </c>
      <c r="G2080" s="2" t="s">
        <v>30</v>
      </c>
      <c r="H2080" s="2">
        <v>37280.19</v>
      </c>
      <c r="I2080" s="3">
        <v>45614</v>
      </c>
      <c r="J2080" s="2" t="s">
        <v>16</v>
      </c>
    </row>
    <row r="2081" spans="1:10" ht="14.25" customHeight="1" x14ac:dyDescent="0.35">
      <c r="A2081" s="2" t="s">
        <v>4192</v>
      </c>
      <c r="B2081" s="2" t="s">
        <v>4193</v>
      </c>
      <c r="C2081" s="2">
        <v>62</v>
      </c>
      <c r="D2081" s="2" t="s">
        <v>39</v>
      </c>
      <c r="E2081" s="2" t="s">
        <v>64</v>
      </c>
      <c r="F2081" s="2" t="s">
        <v>55</v>
      </c>
      <c r="G2081" s="2" t="s">
        <v>26</v>
      </c>
      <c r="H2081" s="2">
        <v>922.45</v>
      </c>
      <c r="I2081" s="3">
        <v>45506</v>
      </c>
      <c r="J2081" s="2" t="s">
        <v>16</v>
      </c>
    </row>
    <row r="2082" spans="1:10" ht="14.25" customHeight="1" x14ac:dyDescent="0.35">
      <c r="A2082" s="2" t="s">
        <v>4194</v>
      </c>
      <c r="B2082" s="2" t="s">
        <v>4195</v>
      </c>
      <c r="C2082" s="2">
        <v>33</v>
      </c>
      <c r="D2082" s="2" t="s">
        <v>12</v>
      </c>
      <c r="E2082" s="2" t="s">
        <v>24</v>
      </c>
      <c r="F2082" s="2" t="s">
        <v>55</v>
      </c>
      <c r="G2082" s="2" t="s">
        <v>36</v>
      </c>
      <c r="H2082" s="2">
        <v>16816.05</v>
      </c>
      <c r="I2082" s="3">
        <v>45177</v>
      </c>
      <c r="J2082" s="2" t="s">
        <v>16</v>
      </c>
    </row>
    <row r="2083" spans="1:10" ht="14.25" customHeight="1" x14ac:dyDescent="0.35">
      <c r="A2083" s="2" t="s">
        <v>4196</v>
      </c>
      <c r="B2083" s="2" t="s">
        <v>4197</v>
      </c>
      <c r="C2083" s="2">
        <v>59</v>
      </c>
      <c r="D2083" s="2" t="s">
        <v>12</v>
      </c>
      <c r="E2083" s="2" t="s">
        <v>74</v>
      </c>
      <c r="F2083" s="2" t="s">
        <v>55</v>
      </c>
      <c r="G2083" s="2" t="s">
        <v>30</v>
      </c>
      <c r="H2083" s="2">
        <v>19605.05</v>
      </c>
      <c r="I2083" s="3">
        <v>45329</v>
      </c>
      <c r="J2083" s="2" t="s">
        <v>16</v>
      </c>
    </row>
    <row r="2084" spans="1:10" ht="14.25" customHeight="1" x14ac:dyDescent="0.35">
      <c r="A2084" s="2" t="s">
        <v>4198</v>
      </c>
      <c r="B2084" s="2" t="s">
        <v>4199</v>
      </c>
      <c r="C2084" s="2">
        <v>25</v>
      </c>
      <c r="D2084" s="2" t="s">
        <v>12</v>
      </c>
      <c r="E2084" s="2" t="s">
        <v>74</v>
      </c>
      <c r="F2084" s="2" t="s">
        <v>25</v>
      </c>
      <c r="G2084" s="2" t="s">
        <v>36</v>
      </c>
      <c r="H2084" s="2">
        <v>1264.2</v>
      </c>
      <c r="I2084" s="3">
        <v>45126</v>
      </c>
      <c r="J2084" s="2" t="s">
        <v>16</v>
      </c>
    </row>
    <row r="2085" spans="1:10" ht="14.25" customHeight="1" x14ac:dyDescent="0.35">
      <c r="A2085" s="2" t="s">
        <v>4200</v>
      </c>
      <c r="B2085" s="2" t="s">
        <v>4201</v>
      </c>
      <c r="C2085" s="2">
        <v>38</v>
      </c>
      <c r="D2085" s="2" t="s">
        <v>39</v>
      </c>
      <c r="E2085" s="2" t="s">
        <v>52</v>
      </c>
      <c r="F2085" s="2" t="s">
        <v>49</v>
      </c>
      <c r="G2085" s="2" t="s">
        <v>26</v>
      </c>
      <c r="H2085" s="2">
        <v>3330.33</v>
      </c>
      <c r="I2085" s="3">
        <v>45072</v>
      </c>
      <c r="J2085" s="2" t="s">
        <v>16</v>
      </c>
    </row>
    <row r="2086" spans="1:10" ht="14.25" customHeight="1" x14ac:dyDescent="0.35">
      <c r="A2086" s="2" t="s">
        <v>4202</v>
      </c>
      <c r="B2086" s="2" t="s">
        <v>4203</v>
      </c>
      <c r="C2086" s="2">
        <v>18</v>
      </c>
      <c r="D2086" s="2" t="s">
        <v>39</v>
      </c>
      <c r="E2086" s="2" t="s">
        <v>93</v>
      </c>
      <c r="F2086" s="2" t="s">
        <v>35</v>
      </c>
      <c r="G2086" s="2" t="s">
        <v>15</v>
      </c>
      <c r="H2086" s="2">
        <v>13229.84</v>
      </c>
      <c r="I2086" s="3">
        <v>44977</v>
      </c>
      <c r="J2086" s="2" t="s">
        <v>16</v>
      </c>
    </row>
    <row r="2087" spans="1:10" ht="14.25" customHeight="1" x14ac:dyDescent="0.35">
      <c r="A2087" s="2" t="s">
        <v>4204</v>
      </c>
      <c r="B2087" s="2" t="s">
        <v>4205</v>
      </c>
      <c r="C2087" s="2">
        <v>25</v>
      </c>
      <c r="D2087" s="2" t="s">
        <v>39</v>
      </c>
      <c r="E2087" s="2" t="s">
        <v>24</v>
      </c>
      <c r="F2087" s="2" t="s">
        <v>49</v>
      </c>
      <c r="G2087" s="2" t="s">
        <v>15</v>
      </c>
      <c r="H2087" s="2">
        <v>16488.560000000001</v>
      </c>
      <c r="I2087" s="3">
        <v>45294</v>
      </c>
      <c r="J2087" s="2" t="s">
        <v>21</v>
      </c>
    </row>
    <row r="2088" spans="1:10" ht="14.25" customHeight="1" x14ac:dyDescent="0.35">
      <c r="A2088" s="2" t="s">
        <v>4206</v>
      </c>
      <c r="B2088" s="2" t="s">
        <v>4207</v>
      </c>
      <c r="C2088" s="2">
        <v>46</v>
      </c>
      <c r="D2088" s="2" t="s">
        <v>39</v>
      </c>
      <c r="E2088" s="2" t="s">
        <v>13</v>
      </c>
      <c r="F2088" s="2" t="s">
        <v>49</v>
      </c>
      <c r="G2088" s="2" t="s">
        <v>15</v>
      </c>
      <c r="H2088" s="2">
        <v>4369.16</v>
      </c>
      <c r="I2088" s="3">
        <v>45624</v>
      </c>
      <c r="J2088" s="2" t="s">
        <v>16</v>
      </c>
    </row>
    <row r="2089" spans="1:10" ht="14.25" customHeight="1" x14ac:dyDescent="0.35">
      <c r="A2089" s="2" t="s">
        <v>4208</v>
      </c>
      <c r="B2089" s="2" t="s">
        <v>4209</v>
      </c>
      <c r="C2089" s="2">
        <v>49</v>
      </c>
      <c r="D2089" s="2" t="s">
        <v>12</v>
      </c>
      <c r="E2089" s="2" t="s">
        <v>24</v>
      </c>
      <c r="F2089" s="2" t="s">
        <v>14</v>
      </c>
      <c r="G2089" s="2" t="s">
        <v>36</v>
      </c>
      <c r="H2089" s="2">
        <v>1742.69</v>
      </c>
      <c r="I2089" s="3">
        <v>45246</v>
      </c>
      <c r="J2089" s="2" t="s">
        <v>16</v>
      </c>
    </row>
    <row r="2090" spans="1:10" ht="14.25" customHeight="1" x14ac:dyDescent="0.35">
      <c r="A2090" s="2" t="s">
        <v>4210</v>
      </c>
      <c r="B2090" s="2" t="s">
        <v>4211</v>
      </c>
      <c r="C2090" s="2">
        <v>55</v>
      </c>
      <c r="D2090" s="2" t="s">
        <v>12</v>
      </c>
      <c r="E2090" s="2" t="s">
        <v>13</v>
      </c>
      <c r="F2090" s="2" t="s">
        <v>25</v>
      </c>
      <c r="G2090" s="2" t="s">
        <v>15</v>
      </c>
      <c r="H2090" s="2">
        <v>10451.030000000001</v>
      </c>
      <c r="I2090" s="3">
        <v>45125</v>
      </c>
      <c r="J2090" s="2" t="s">
        <v>16</v>
      </c>
    </row>
    <row r="2091" spans="1:10" ht="14.25" customHeight="1" x14ac:dyDescent="0.35">
      <c r="A2091" s="2" t="s">
        <v>4212</v>
      </c>
      <c r="B2091" s="2" t="s">
        <v>4213</v>
      </c>
      <c r="C2091" s="2">
        <v>22</v>
      </c>
      <c r="D2091" s="2" t="s">
        <v>12</v>
      </c>
      <c r="E2091" s="2" t="s">
        <v>42</v>
      </c>
      <c r="F2091" s="2" t="s">
        <v>55</v>
      </c>
      <c r="G2091" s="2" t="s">
        <v>20</v>
      </c>
      <c r="H2091" s="2">
        <v>12105.56</v>
      </c>
      <c r="I2091" s="3">
        <v>45367</v>
      </c>
      <c r="J2091" s="2" t="s">
        <v>16</v>
      </c>
    </row>
    <row r="2092" spans="1:10" ht="14.25" customHeight="1" x14ac:dyDescent="0.35">
      <c r="A2092" s="2" t="s">
        <v>4214</v>
      </c>
      <c r="B2092" s="2" t="s">
        <v>4215</v>
      </c>
      <c r="C2092" s="2">
        <v>64</v>
      </c>
      <c r="D2092" s="2" t="s">
        <v>12</v>
      </c>
      <c r="E2092" s="2" t="s">
        <v>24</v>
      </c>
      <c r="F2092" s="2" t="s">
        <v>14</v>
      </c>
      <c r="G2092" s="2" t="s">
        <v>30</v>
      </c>
      <c r="H2092" s="2">
        <v>7003.89</v>
      </c>
      <c r="I2092" s="3">
        <v>45071</v>
      </c>
      <c r="J2092" s="2" t="s">
        <v>16</v>
      </c>
    </row>
    <row r="2093" spans="1:10" ht="14.25" customHeight="1" x14ac:dyDescent="0.35">
      <c r="A2093" s="2" t="s">
        <v>4216</v>
      </c>
      <c r="B2093" s="2" t="s">
        <v>4217</v>
      </c>
      <c r="C2093" s="2">
        <v>39</v>
      </c>
      <c r="D2093" s="2" t="s">
        <v>39</v>
      </c>
      <c r="E2093" s="2" t="s">
        <v>29</v>
      </c>
      <c r="F2093" s="2" t="s">
        <v>35</v>
      </c>
      <c r="G2093" s="2" t="s">
        <v>30</v>
      </c>
      <c r="H2093" s="2">
        <v>1565.85</v>
      </c>
      <c r="I2093" s="3">
        <v>44985</v>
      </c>
      <c r="J2093" s="2" t="s">
        <v>16</v>
      </c>
    </row>
    <row r="2094" spans="1:10" ht="14.25" customHeight="1" x14ac:dyDescent="0.35">
      <c r="A2094" s="2" t="s">
        <v>4218</v>
      </c>
      <c r="B2094" s="2" t="s">
        <v>4219</v>
      </c>
      <c r="C2094" s="2">
        <v>64</v>
      </c>
      <c r="D2094" s="2" t="s">
        <v>39</v>
      </c>
      <c r="E2094" s="2" t="s">
        <v>29</v>
      </c>
      <c r="F2094" s="2" t="s">
        <v>49</v>
      </c>
      <c r="G2094" s="2" t="s">
        <v>26</v>
      </c>
      <c r="H2094" s="2">
        <v>18610.240000000002</v>
      </c>
      <c r="I2094" s="3">
        <v>45633</v>
      </c>
      <c r="J2094" s="2" t="s">
        <v>16</v>
      </c>
    </row>
    <row r="2095" spans="1:10" ht="14.25" customHeight="1" x14ac:dyDescent="0.35">
      <c r="A2095" s="2" t="s">
        <v>4220</v>
      </c>
      <c r="B2095" s="2" t="s">
        <v>4221</v>
      </c>
      <c r="C2095" s="2">
        <v>51</v>
      </c>
      <c r="D2095" s="2" t="s">
        <v>12</v>
      </c>
      <c r="E2095" s="2" t="s">
        <v>74</v>
      </c>
      <c r="F2095" s="2" t="s">
        <v>55</v>
      </c>
      <c r="G2095" s="2" t="s">
        <v>36</v>
      </c>
      <c r="H2095" s="2">
        <v>10363.870000000001</v>
      </c>
      <c r="I2095" s="3">
        <v>45069</v>
      </c>
      <c r="J2095" s="2" t="s">
        <v>21</v>
      </c>
    </row>
    <row r="2096" spans="1:10" ht="14.25" customHeight="1" x14ac:dyDescent="0.35">
      <c r="A2096" s="2" t="s">
        <v>4222</v>
      </c>
      <c r="B2096" s="2" t="s">
        <v>4223</v>
      </c>
      <c r="C2096" s="2">
        <v>18</v>
      </c>
      <c r="D2096" s="2" t="s">
        <v>12</v>
      </c>
      <c r="E2096" s="2" t="s">
        <v>42</v>
      </c>
      <c r="F2096" s="2" t="s">
        <v>25</v>
      </c>
      <c r="G2096" s="2" t="s">
        <v>30</v>
      </c>
      <c r="H2096" s="2">
        <v>20338.13</v>
      </c>
      <c r="I2096" s="3">
        <v>45149</v>
      </c>
      <c r="J2096" s="2" t="s">
        <v>16</v>
      </c>
    </row>
    <row r="2097" spans="1:10" ht="14.25" customHeight="1" x14ac:dyDescent="0.35">
      <c r="A2097" s="2" t="s">
        <v>4224</v>
      </c>
      <c r="B2097" s="2" t="s">
        <v>4225</v>
      </c>
      <c r="C2097" s="2">
        <v>43</v>
      </c>
      <c r="D2097" s="2" t="s">
        <v>12</v>
      </c>
      <c r="E2097" s="2" t="s">
        <v>64</v>
      </c>
      <c r="F2097" s="2" t="s">
        <v>19</v>
      </c>
      <c r="G2097" s="2" t="s">
        <v>36</v>
      </c>
      <c r="H2097" s="2">
        <v>27026.01</v>
      </c>
      <c r="I2097" s="3">
        <v>45026</v>
      </c>
      <c r="J2097" s="2" t="s">
        <v>16</v>
      </c>
    </row>
    <row r="2098" spans="1:10" ht="14.25" customHeight="1" x14ac:dyDescent="0.35">
      <c r="A2098" s="2" t="s">
        <v>4226</v>
      </c>
      <c r="B2098" s="2" t="s">
        <v>4227</v>
      </c>
      <c r="C2098" s="2">
        <v>60</v>
      </c>
      <c r="D2098" s="2" t="s">
        <v>12</v>
      </c>
      <c r="E2098" s="2" t="s">
        <v>52</v>
      </c>
      <c r="F2098" s="2" t="s">
        <v>49</v>
      </c>
      <c r="G2098" s="2" t="s">
        <v>26</v>
      </c>
      <c r="H2098" s="2">
        <v>16383.41</v>
      </c>
      <c r="I2098" s="3">
        <v>44952</v>
      </c>
      <c r="J2098" s="2" t="s">
        <v>69</v>
      </c>
    </row>
    <row r="2099" spans="1:10" ht="14.25" customHeight="1" x14ac:dyDescent="0.35">
      <c r="A2099" s="2" t="s">
        <v>4228</v>
      </c>
      <c r="B2099" s="2" t="s">
        <v>4229</v>
      </c>
      <c r="C2099" s="2">
        <v>27</v>
      </c>
      <c r="D2099" s="2" t="s">
        <v>12</v>
      </c>
      <c r="E2099" s="2" t="s">
        <v>42</v>
      </c>
      <c r="F2099" s="2" t="s">
        <v>49</v>
      </c>
      <c r="G2099" s="2" t="s">
        <v>15</v>
      </c>
      <c r="H2099" s="2">
        <v>31858.62</v>
      </c>
      <c r="I2099" s="3">
        <v>45358</v>
      </c>
      <c r="J2099" s="2" t="s">
        <v>16</v>
      </c>
    </row>
    <row r="2100" spans="1:10" ht="14.25" customHeight="1" x14ac:dyDescent="0.35">
      <c r="A2100" s="2" t="s">
        <v>4230</v>
      </c>
      <c r="B2100" s="2" t="s">
        <v>4231</v>
      </c>
      <c r="C2100" s="2">
        <v>47</v>
      </c>
      <c r="D2100" s="2" t="s">
        <v>39</v>
      </c>
      <c r="E2100" s="2" t="s">
        <v>74</v>
      </c>
      <c r="F2100" s="2" t="s">
        <v>49</v>
      </c>
      <c r="G2100" s="2" t="s">
        <v>26</v>
      </c>
      <c r="H2100" s="2">
        <v>30847.33</v>
      </c>
      <c r="I2100" s="3">
        <v>45452</v>
      </c>
      <c r="J2100" s="2" t="s">
        <v>16</v>
      </c>
    </row>
    <row r="2101" spans="1:10" ht="14.25" customHeight="1" x14ac:dyDescent="0.35">
      <c r="A2101" s="2" t="s">
        <v>4232</v>
      </c>
      <c r="B2101" s="2" t="s">
        <v>4233</v>
      </c>
      <c r="C2101" s="2">
        <v>35</v>
      </c>
      <c r="D2101" s="2" t="s">
        <v>39</v>
      </c>
      <c r="E2101" s="2" t="s">
        <v>64</v>
      </c>
      <c r="F2101" s="2" t="s">
        <v>49</v>
      </c>
      <c r="G2101" s="2" t="s">
        <v>20</v>
      </c>
      <c r="H2101" s="2">
        <v>9658.61</v>
      </c>
      <c r="I2101" s="3">
        <v>45048</v>
      </c>
      <c r="J2101" s="2" t="s">
        <v>21</v>
      </c>
    </row>
    <row r="2102" spans="1:10" ht="14.25" customHeight="1" x14ac:dyDescent="0.35">
      <c r="A2102" s="2" t="s">
        <v>4234</v>
      </c>
      <c r="B2102" s="2" t="s">
        <v>4235</v>
      </c>
      <c r="C2102" s="2">
        <v>34</v>
      </c>
      <c r="D2102" s="2" t="s">
        <v>12</v>
      </c>
      <c r="E2102" s="2" t="s">
        <v>13</v>
      </c>
      <c r="F2102" s="2" t="s">
        <v>55</v>
      </c>
      <c r="G2102" s="2" t="s">
        <v>15</v>
      </c>
      <c r="H2102" s="2">
        <v>13025.93</v>
      </c>
      <c r="I2102" s="3">
        <v>45391</v>
      </c>
      <c r="J2102" s="2" t="s">
        <v>16</v>
      </c>
    </row>
    <row r="2103" spans="1:10" ht="14.25" customHeight="1" x14ac:dyDescent="0.35">
      <c r="A2103" s="2" t="s">
        <v>4236</v>
      </c>
      <c r="B2103" s="2" t="s">
        <v>4237</v>
      </c>
      <c r="C2103" s="2">
        <v>43</v>
      </c>
      <c r="D2103" s="2" t="s">
        <v>12</v>
      </c>
      <c r="E2103" s="2" t="s">
        <v>64</v>
      </c>
      <c r="F2103" s="2" t="s">
        <v>25</v>
      </c>
      <c r="G2103" s="2" t="s">
        <v>15</v>
      </c>
      <c r="H2103" s="2">
        <v>12020.03</v>
      </c>
      <c r="I2103" s="3">
        <v>45191</v>
      </c>
      <c r="J2103" s="2" t="s">
        <v>16</v>
      </c>
    </row>
    <row r="2104" spans="1:10" ht="14.25" customHeight="1" x14ac:dyDescent="0.35">
      <c r="A2104" s="2" t="s">
        <v>4238</v>
      </c>
      <c r="B2104" s="2" t="s">
        <v>4239</v>
      </c>
      <c r="C2104" s="2">
        <v>25</v>
      </c>
      <c r="D2104" s="2" t="s">
        <v>12</v>
      </c>
      <c r="E2104" s="2" t="s">
        <v>93</v>
      </c>
      <c r="F2104" s="2" t="s">
        <v>14</v>
      </c>
      <c r="G2104" s="2" t="s">
        <v>15</v>
      </c>
      <c r="H2104" s="2">
        <v>9705.7800000000007</v>
      </c>
      <c r="I2104" s="3">
        <v>44933</v>
      </c>
      <c r="J2104" s="2" t="s">
        <v>16</v>
      </c>
    </row>
    <row r="2105" spans="1:10" ht="14.25" customHeight="1" x14ac:dyDescent="0.35">
      <c r="A2105" s="2" t="s">
        <v>4240</v>
      </c>
      <c r="B2105" s="2" t="s">
        <v>4241</v>
      </c>
      <c r="C2105" s="2">
        <v>64</v>
      </c>
      <c r="D2105" s="2" t="s">
        <v>39</v>
      </c>
      <c r="E2105" s="2" t="s">
        <v>24</v>
      </c>
      <c r="F2105" s="2" t="s">
        <v>55</v>
      </c>
      <c r="G2105" s="2" t="s">
        <v>26</v>
      </c>
      <c r="H2105" s="2">
        <v>195.45</v>
      </c>
      <c r="I2105" s="3">
        <v>45657</v>
      </c>
      <c r="J2105" s="2" t="s">
        <v>16</v>
      </c>
    </row>
    <row r="2106" spans="1:10" ht="14.25" customHeight="1" x14ac:dyDescent="0.35">
      <c r="A2106" s="2" t="s">
        <v>4242</v>
      </c>
      <c r="B2106" s="2" t="s">
        <v>4243</v>
      </c>
      <c r="C2106" s="2">
        <v>57</v>
      </c>
      <c r="D2106" s="2" t="s">
        <v>39</v>
      </c>
      <c r="E2106" s="2" t="s">
        <v>42</v>
      </c>
      <c r="F2106" s="2" t="s">
        <v>25</v>
      </c>
      <c r="G2106" s="2" t="s">
        <v>20</v>
      </c>
      <c r="H2106" s="2">
        <v>4399.12</v>
      </c>
      <c r="I2106" s="3">
        <v>45146</v>
      </c>
      <c r="J2106" s="2" t="s">
        <v>21</v>
      </c>
    </row>
    <row r="2107" spans="1:10" ht="14.25" customHeight="1" x14ac:dyDescent="0.35">
      <c r="A2107" s="2" t="s">
        <v>4244</v>
      </c>
      <c r="B2107" s="2" t="s">
        <v>4245</v>
      </c>
      <c r="C2107" s="2">
        <v>29</v>
      </c>
      <c r="D2107" s="2" t="s">
        <v>39</v>
      </c>
      <c r="E2107" s="2" t="s">
        <v>74</v>
      </c>
      <c r="F2107" s="2" t="s">
        <v>14</v>
      </c>
      <c r="G2107" s="2" t="s">
        <v>36</v>
      </c>
      <c r="H2107" s="2">
        <v>1054.48</v>
      </c>
      <c r="I2107" s="3">
        <v>45621</v>
      </c>
      <c r="J2107" s="2" t="s">
        <v>16</v>
      </c>
    </row>
    <row r="2108" spans="1:10" ht="14.25" customHeight="1" x14ac:dyDescent="0.35">
      <c r="A2108" s="2" t="s">
        <v>4246</v>
      </c>
      <c r="B2108" s="2" t="s">
        <v>4247</v>
      </c>
      <c r="C2108" s="2">
        <v>44</v>
      </c>
      <c r="D2108" s="2" t="s">
        <v>12</v>
      </c>
      <c r="E2108" s="2" t="s">
        <v>42</v>
      </c>
      <c r="F2108" s="2" t="s">
        <v>49</v>
      </c>
      <c r="G2108" s="2" t="s">
        <v>26</v>
      </c>
      <c r="H2108" s="2">
        <v>3570.45</v>
      </c>
      <c r="I2108" s="3">
        <v>45322</v>
      </c>
      <c r="J2108" s="2" t="s">
        <v>16</v>
      </c>
    </row>
    <row r="2109" spans="1:10" ht="14.25" customHeight="1" x14ac:dyDescent="0.35">
      <c r="A2109" s="2" t="s">
        <v>4248</v>
      </c>
      <c r="B2109" s="2" t="s">
        <v>4249</v>
      </c>
      <c r="C2109" s="2">
        <v>25</v>
      </c>
      <c r="D2109" s="2" t="s">
        <v>39</v>
      </c>
      <c r="E2109" s="2" t="s">
        <v>13</v>
      </c>
      <c r="F2109" s="2" t="s">
        <v>25</v>
      </c>
      <c r="G2109" s="2" t="s">
        <v>30</v>
      </c>
      <c r="H2109" s="2">
        <v>710.29</v>
      </c>
      <c r="I2109" s="3">
        <v>45383</v>
      </c>
      <c r="J2109" s="2" t="s">
        <v>21</v>
      </c>
    </row>
    <row r="2110" spans="1:10" ht="14.25" customHeight="1" x14ac:dyDescent="0.35">
      <c r="A2110" s="2" t="s">
        <v>4250</v>
      </c>
      <c r="B2110" s="2" t="s">
        <v>4251</v>
      </c>
      <c r="C2110" s="2">
        <v>42</v>
      </c>
      <c r="D2110" s="2" t="s">
        <v>12</v>
      </c>
      <c r="E2110" s="2" t="s">
        <v>29</v>
      </c>
      <c r="F2110" s="2" t="s">
        <v>49</v>
      </c>
      <c r="G2110" s="2" t="s">
        <v>30</v>
      </c>
      <c r="H2110" s="2">
        <v>25261.22</v>
      </c>
      <c r="I2110" s="3">
        <v>45034</v>
      </c>
      <c r="J2110" s="2" t="s">
        <v>16</v>
      </c>
    </row>
    <row r="2111" spans="1:10" ht="14.25" customHeight="1" x14ac:dyDescent="0.35">
      <c r="A2111" s="2" t="s">
        <v>4252</v>
      </c>
      <c r="B2111" s="2" t="s">
        <v>4253</v>
      </c>
      <c r="C2111" s="2">
        <v>63</v>
      </c>
      <c r="D2111" s="2" t="s">
        <v>39</v>
      </c>
      <c r="E2111" s="2" t="s">
        <v>13</v>
      </c>
      <c r="F2111" s="2" t="s">
        <v>25</v>
      </c>
      <c r="G2111" s="2" t="s">
        <v>26</v>
      </c>
      <c r="H2111" s="2">
        <v>6002.58</v>
      </c>
      <c r="I2111" s="3">
        <v>45418</v>
      </c>
      <c r="J2111" s="2" t="s">
        <v>16</v>
      </c>
    </row>
    <row r="2112" spans="1:10" ht="14.25" customHeight="1" x14ac:dyDescent="0.35">
      <c r="A2112" s="2" t="s">
        <v>4254</v>
      </c>
      <c r="B2112" s="2" t="s">
        <v>4255</v>
      </c>
      <c r="C2112" s="2">
        <v>21</v>
      </c>
      <c r="D2112" s="2" t="s">
        <v>39</v>
      </c>
      <c r="E2112" s="2" t="s">
        <v>74</v>
      </c>
      <c r="F2112" s="2" t="s">
        <v>35</v>
      </c>
      <c r="G2112" s="2" t="s">
        <v>36</v>
      </c>
      <c r="H2112" s="2">
        <v>2099.37</v>
      </c>
      <c r="I2112" s="3">
        <v>45562</v>
      </c>
      <c r="J2112" s="2" t="s">
        <v>21</v>
      </c>
    </row>
    <row r="2113" spans="1:10" ht="14.25" customHeight="1" x14ac:dyDescent="0.35">
      <c r="A2113" s="2" t="s">
        <v>4256</v>
      </c>
      <c r="B2113" s="2" t="s">
        <v>4257</v>
      </c>
      <c r="C2113" s="2">
        <v>50</v>
      </c>
      <c r="D2113" s="2" t="s">
        <v>39</v>
      </c>
      <c r="E2113" s="2" t="s">
        <v>93</v>
      </c>
      <c r="F2113" s="2" t="s">
        <v>19</v>
      </c>
      <c r="G2113" s="2" t="s">
        <v>30</v>
      </c>
      <c r="H2113" s="2">
        <v>8789.4500000000007</v>
      </c>
      <c r="I2113" s="3">
        <v>45608</v>
      </c>
      <c r="J2113" s="2" t="s">
        <v>21</v>
      </c>
    </row>
    <row r="2114" spans="1:10" ht="14.25" customHeight="1" x14ac:dyDescent="0.35">
      <c r="A2114" s="2" t="s">
        <v>4258</v>
      </c>
      <c r="B2114" s="2" t="s">
        <v>4259</v>
      </c>
      <c r="C2114" s="2">
        <v>18</v>
      </c>
      <c r="D2114" s="2" t="s">
        <v>12</v>
      </c>
      <c r="E2114" s="2" t="s">
        <v>52</v>
      </c>
      <c r="F2114" s="2" t="s">
        <v>49</v>
      </c>
      <c r="G2114" s="2" t="s">
        <v>36</v>
      </c>
      <c r="H2114" s="2">
        <v>2187.17</v>
      </c>
      <c r="I2114" s="3">
        <v>45386</v>
      </c>
      <c r="J2114" s="2" t="s">
        <v>16</v>
      </c>
    </row>
    <row r="2115" spans="1:10" ht="14.25" customHeight="1" x14ac:dyDescent="0.35">
      <c r="A2115" s="2" t="s">
        <v>4260</v>
      </c>
      <c r="B2115" s="2" t="s">
        <v>4261</v>
      </c>
      <c r="C2115" s="2">
        <v>36</v>
      </c>
      <c r="D2115" s="2" t="s">
        <v>12</v>
      </c>
      <c r="E2115" s="2" t="s">
        <v>24</v>
      </c>
      <c r="F2115" s="2" t="s">
        <v>49</v>
      </c>
      <c r="G2115" s="2" t="s">
        <v>15</v>
      </c>
      <c r="H2115" s="2">
        <v>16318.9</v>
      </c>
      <c r="I2115" s="3">
        <v>44935</v>
      </c>
      <c r="J2115" s="2" t="s">
        <v>16</v>
      </c>
    </row>
    <row r="2116" spans="1:10" ht="14.25" customHeight="1" x14ac:dyDescent="0.35">
      <c r="A2116" s="2" t="s">
        <v>4262</v>
      </c>
      <c r="B2116" s="2" t="s">
        <v>4263</v>
      </c>
      <c r="C2116" s="2">
        <v>48</v>
      </c>
      <c r="D2116" s="2" t="s">
        <v>39</v>
      </c>
      <c r="E2116" s="2" t="s">
        <v>24</v>
      </c>
      <c r="F2116" s="2" t="s">
        <v>49</v>
      </c>
      <c r="G2116" s="2" t="s">
        <v>26</v>
      </c>
      <c r="H2116" s="2">
        <v>3651.67</v>
      </c>
      <c r="I2116" s="3">
        <v>45293</v>
      </c>
      <c r="J2116" s="2" t="s">
        <v>16</v>
      </c>
    </row>
    <row r="2117" spans="1:10" ht="14.25" customHeight="1" x14ac:dyDescent="0.35">
      <c r="A2117" s="2" t="s">
        <v>4264</v>
      </c>
      <c r="B2117" s="2" t="s">
        <v>4265</v>
      </c>
      <c r="C2117" s="2">
        <v>33</v>
      </c>
      <c r="D2117" s="2" t="s">
        <v>12</v>
      </c>
      <c r="E2117" s="2" t="s">
        <v>64</v>
      </c>
      <c r="F2117" s="2" t="s">
        <v>35</v>
      </c>
      <c r="G2117" s="2" t="s">
        <v>15</v>
      </c>
      <c r="H2117" s="2">
        <v>3781.91</v>
      </c>
      <c r="I2117" s="3">
        <v>45051</v>
      </c>
      <c r="J2117" s="2" t="s">
        <v>16</v>
      </c>
    </row>
    <row r="2118" spans="1:10" ht="14.25" customHeight="1" x14ac:dyDescent="0.35">
      <c r="A2118" s="2" t="s">
        <v>4266</v>
      </c>
      <c r="B2118" s="2" t="s">
        <v>4267</v>
      </c>
      <c r="C2118" s="2">
        <v>31</v>
      </c>
      <c r="D2118" s="2" t="s">
        <v>12</v>
      </c>
      <c r="E2118" s="2" t="s">
        <v>64</v>
      </c>
      <c r="F2118" s="2" t="s">
        <v>55</v>
      </c>
      <c r="G2118" s="2" t="s">
        <v>30</v>
      </c>
      <c r="H2118" s="2">
        <v>20398.439999999999</v>
      </c>
      <c r="I2118" s="3">
        <v>45088</v>
      </c>
      <c r="J2118" s="2" t="s">
        <v>16</v>
      </c>
    </row>
    <row r="2119" spans="1:10" ht="14.25" customHeight="1" x14ac:dyDescent="0.35">
      <c r="A2119" s="2" t="s">
        <v>4268</v>
      </c>
      <c r="B2119" s="2" t="s">
        <v>4269</v>
      </c>
      <c r="C2119" s="2">
        <v>22</v>
      </c>
      <c r="D2119" s="2" t="s">
        <v>12</v>
      </c>
      <c r="E2119" s="2" t="s">
        <v>13</v>
      </c>
      <c r="F2119" s="2" t="s">
        <v>14</v>
      </c>
      <c r="G2119" s="2" t="s">
        <v>36</v>
      </c>
      <c r="H2119" s="2">
        <v>8191.71</v>
      </c>
      <c r="I2119" s="3">
        <v>44962</v>
      </c>
      <c r="J2119" s="2" t="s">
        <v>16</v>
      </c>
    </row>
    <row r="2120" spans="1:10" ht="14.25" customHeight="1" x14ac:dyDescent="0.35">
      <c r="A2120" s="2" t="s">
        <v>4270</v>
      </c>
      <c r="B2120" s="2" t="s">
        <v>4271</v>
      </c>
      <c r="C2120" s="2">
        <v>58</v>
      </c>
      <c r="D2120" s="2" t="s">
        <v>12</v>
      </c>
      <c r="E2120" s="2" t="s">
        <v>42</v>
      </c>
      <c r="F2120" s="2" t="s">
        <v>49</v>
      </c>
      <c r="G2120" s="2" t="s">
        <v>15</v>
      </c>
      <c r="H2120" s="2">
        <v>21830.45</v>
      </c>
      <c r="I2120" s="3">
        <v>44930</v>
      </c>
      <c r="J2120" s="2" t="s">
        <v>16</v>
      </c>
    </row>
    <row r="2121" spans="1:10" ht="14.25" customHeight="1" x14ac:dyDescent="0.35">
      <c r="A2121" s="2" t="s">
        <v>4272</v>
      </c>
      <c r="B2121" s="2" t="s">
        <v>4273</v>
      </c>
      <c r="C2121" s="2">
        <v>43</v>
      </c>
      <c r="D2121" s="2" t="s">
        <v>12</v>
      </c>
      <c r="E2121" s="2" t="s">
        <v>29</v>
      </c>
      <c r="F2121" s="2" t="s">
        <v>49</v>
      </c>
      <c r="G2121" s="2" t="s">
        <v>30</v>
      </c>
      <c r="H2121" s="2">
        <v>5325.4</v>
      </c>
      <c r="I2121" s="3">
        <v>45339</v>
      </c>
      <c r="J2121" s="2" t="s">
        <v>16</v>
      </c>
    </row>
    <row r="2122" spans="1:10" ht="14.25" customHeight="1" x14ac:dyDescent="0.35">
      <c r="A2122" s="2" t="s">
        <v>4274</v>
      </c>
      <c r="B2122" s="2" t="s">
        <v>4275</v>
      </c>
      <c r="C2122" s="2">
        <v>45</v>
      </c>
      <c r="D2122" s="2" t="s">
        <v>12</v>
      </c>
      <c r="E2122" s="2" t="s">
        <v>42</v>
      </c>
      <c r="F2122" s="2" t="s">
        <v>55</v>
      </c>
      <c r="G2122" s="2" t="s">
        <v>20</v>
      </c>
      <c r="H2122" s="2">
        <v>4214.84</v>
      </c>
      <c r="I2122" s="3">
        <v>45013</v>
      </c>
      <c r="J2122" s="2" t="s">
        <v>16</v>
      </c>
    </row>
    <row r="2123" spans="1:10" ht="14.25" customHeight="1" x14ac:dyDescent="0.35">
      <c r="A2123" s="2" t="s">
        <v>4276</v>
      </c>
      <c r="B2123" s="2" t="s">
        <v>4277</v>
      </c>
      <c r="C2123" s="2">
        <v>19</v>
      </c>
      <c r="D2123" s="2" t="s">
        <v>12</v>
      </c>
      <c r="E2123" s="2" t="s">
        <v>93</v>
      </c>
      <c r="F2123" s="2" t="s">
        <v>55</v>
      </c>
      <c r="G2123" s="2" t="s">
        <v>15</v>
      </c>
      <c r="H2123" s="2">
        <v>7056.31</v>
      </c>
      <c r="I2123" s="3">
        <v>45409</v>
      </c>
      <c r="J2123" s="2" t="s">
        <v>16</v>
      </c>
    </row>
    <row r="2124" spans="1:10" ht="14.25" customHeight="1" x14ac:dyDescent="0.35">
      <c r="A2124" s="2" t="s">
        <v>4278</v>
      </c>
      <c r="B2124" s="2" t="s">
        <v>4279</v>
      </c>
      <c r="C2124" s="2">
        <v>23</v>
      </c>
      <c r="D2124" s="2" t="s">
        <v>39</v>
      </c>
      <c r="E2124" s="2" t="s">
        <v>52</v>
      </c>
      <c r="F2124" s="2" t="s">
        <v>19</v>
      </c>
      <c r="G2124" s="2" t="s">
        <v>20</v>
      </c>
      <c r="H2124" s="2">
        <v>634.64</v>
      </c>
      <c r="I2124" s="3">
        <v>45529</v>
      </c>
      <c r="J2124" s="2" t="s">
        <v>69</v>
      </c>
    </row>
    <row r="2125" spans="1:10" ht="14.25" customHeight="1" x14ac:dyDescent="0.35">
      <c r="A2125" s="2" t="s">
        <v>4280</v>
      </c>
      <c r="B2125" s="2" t="s">
        <v>4281</v>
      </c>
      <c r="C2125" s="2">
        <v>26</v>
      </c>
      <c r="D2125" s="2" t="s">
        <v>12</v>
      </c>
      <c r="E2125" s="2" t="s">
        <v>24</v>
      </c>
      <c r="F2125" s="2" t="s">
        <v>25</v>
      </c>
      <c r="G2125" s="2" t="s">
        <v>20</v>
      </c>
      <c r="H2125" s="2">
        <v>1674.73</v>
      </c>
      <c r="I2125" s="3">
        <v>44984</v>
      </c>
      <c r="J2125" s="2" t="s">
        <v>16</v>
      </c>
    </row>
    <row r="2126" spans="1:10" ht="14.25" customHeight="1" x14ac:dyDescent="0.35">
      <c r="A2126" s="2" t="s">
        <v>4282</v>
      </c>
      <c r="B2126" s="2" t="s">
        <v>4283</v>
      </c>
      <c r="C2126" s="2">
        <v>50</v>
      </c>
      <c r="D2126" s="2" t="s">
        <v>12</v>
      </c>
      <c r="E2126" s="2" t="s">
        <v>42</v>
      </c>
      <c r="F2126" s="2" t="s">
        <v>49</v>
      </c>
      <c r="G2126" s="2" t="s">
        <v>30</v>
      </c>
      <c r="H2126" s="2">
        <v>2478.48</v>
      </c>
      <c r="I2126" s="3">
        <v>45066</v>
      </c>
      <c r="J2126" s="2" t="s">
        <v>16</v>
      </c>
    </row>
    <row r="2127" spans="1:10" ht="14.25" customHeight="1" x14ac:dyDescent="0.35">
      <c r="A2127" s="2" t="s">
        <v>4284</v>
      </c>
      <c r="B2127" s="2" t="s">
        <v>4285</v>
      </c>
      <c r="C2127" s="2">
        <v>58</v>
      </c>
      <c r="D2127" s="2" t="s">
        <v>39</v>
      </c>
      <c r="E2127" s="2" t="s">
        <v>24</v>
      </c>
      <c r="F2127" s="2" t="s">
        <v>25</v>
      </c>
      <c r="G2127" s="2" t="s">
        <v>26</v>
      </c>
      <c r="H2127" s="2">
        <v>16965.07</v>
      </c>
      <c r="I2127" s="3">
        <v>45098</v>
      </c>
      <c r="J2127" s="2" t="s">
        <v>16</v>
      </c>
    </row>
    <row r="2128" spans="1:10" ht="14.25" customHeight="1" x14ac:dyDescent="0.35">
      <c r="A2128" s="2" t="s">
        <v>4286</v>
      </c>
      <c r="B2128" s="2" t="s">
        <v>4287</v>
      </c>
      <c r="C2128" s="2">
        <v>42</v>
      </c>
      <c r="D2128" s="2" t="s">
        <v>39</v>
      </c>
      <c r="E2128" s="2" t="s">
        <v>64</v>
      </c>
      <c r="F2128" s="2" t="s">
        <v>55</v>
      </c>
      <c r="G2128" s="2" t="s">
        <v>36</v>
      </c>
      <c r="H2128" s="2">
        <v>13235.03</v>
      </c>
      <c r="I2128" s="3">
        <v>45186</v>
      </c>
      <c r="J2128" s="2" t="s">
        <v>16</v>
      </c>
    </row>
    <row r="2129" spans="1:10" ht="14.25" customHeight="1" x14ac:dyDescent="0.35">
      <c r="A2129" s="2" t="s">
        <v>4288</v>
      </c>
      <c r="B2129" s="2" t="s">
        <v>4289</v>
      </c>
      <c r="C2129" s="2">
        <v>30</v>
      </c>
      <c r="D2129" s="2" t="s">
        <v>39</v>
      </c>
      <c r="E2129" s="2" t="s">
        <v>24</v>
      </c>
      <c r="F2129" s="2" t="s">
        <v>55</v>
      </c>
      <c r="G2129" s="2" t="s">
        <v>30</v>
      </c>
      <c r="H2129" s="2">
        <v>2148.12</v>
      </c>
      <c r="I2129" s="3">
        <v>45421</v>
      </c>
      <c r="J2129" s="2" t="s">
        <v>16</v>
      </c>
    </row>
    <row r="2130" spans="1:10" ht="14.25" customHeight="1" x14ac:dyDescent="0.35">
      <c r="A2130" s="2" t="s">
        <v>4290</v>
      </c>
      <c r="B2130" s="2" t="s">
        <v>4291</v>
      </c>
      <c r="C2130" s="2">
        <v>26</v>
      </c>
      <c r="D2130" s="2" t="s">
        <v>39</v>
      </c>
      <c r="E2130" s="2" t="s">
        <v>29</v>
      </c>
      <c r="F2130" s="2" t="s">
        <v>19</v>
      </c>
      <c r="G2130" s="2" t="s">
        <v>15</v>
      </c>
      <c r="H2130" s="2">
        <v>3239.97</v>
      </c>
      <c r="I2130" s="3">
        <v>44951</v>
      </c>
      <c r="J2130" s="2" t="s">
        <v>16</v>
      </c>
    </row>
    <row r="2131" spans="1:10" ht="14.25" customHeight="1" x14ac:dyDescent="0.35">
      <c r="A2131" s="2" t="s">
        <v>4292</v>
      </c>
      <c r="B2131" s="2" t="s">
        <v>4293</v>
      </c>
      <c r="C2131" s="2">
        <v>30</v>
      </c>
      <c r="D2131" s="2" t="s">
        <v>12</v>
      </c>
      <c r="E2131" s="2" t="s">
        <v>24</v>
      </c>
      <c r="F2131" s="2" t="s">
        <v>14</v>
      </c>
      <c r="G2131" s="2" t="s">
        <v>36</v>
      </c>
      <c r="H2131" s="2">
        <v>28870.91</v>
      </c>
      <c r="I2131" s="3">
        <v>45124</v>
      </c>
      <c r="J2131" s="2" t="s">
        <v>16</v>
      </c>
    </row>
    <row r="2132" spans="1:10" ht="14.25" customHeight="1" x14ac:dyDescent="0.35">
      <c r="A2132" s="2" t="s">
        <v>4294</v>
      </c>
      <c r="B2132" s="2" t="s">
        <v>4295</v>
      </c>
      <c r="C2132" s="2">
        <v>48</v>
      </c>
      <c r="D2132" s="2" t="s">
        <v>39</v>
      </c>
      <c r="E2132" s="2" t="s">
        <v>42</v>
      </c>
      <c r="F2132" s="2" t="s">
        <v>35</v>
      </c>
      <c r="G2132" s="2" t="s">
        <v>26</v>
      </c>
      <c r="H2132" s="2">
        <v>897.09</v>
      </c>
      <c r="I2132" s="3">
        <v>45505</v>
      </c>
      <c r="J2132" s="2" t="s">
        <v>16</v>
      </c>
    </row>
    <row r="2133" spans="1:10" ht="14.25" customHeight="1" x14ac:dyDescent="0.35">
      <c r="A2133" s="2" t="s">
        <v>4296</v>
      </c>
      <c r="B2133" s="2" t="s">
        <v>4297</v>
      </c>
      <c r="C2133" s="2">
        <v>58</v>
      </c>
      <c r="D2133" s="2" t="s">
        <v>39</v>
      </c>
      <c r="E2133" s="2" t="s">
        <v>29</v>
      </c>
      <c r="F2133" s="2" t="s">
        <v>35</v>
      </c>
      <c r="G2133" s="2" t="s">
        <v>30</v>
      </c>
      <c r="H2133" s="2">
        <v>7928.68</v>
      </c>
      <c r="I2133" s="3">
        <v>45349</v>
      </c>
      <c r="J2133" s="2" t="s">
        <v>16</v>
      </c>
    </row>
    <row r="2134" spans="1:10" ht="14.25" customHeight="1" x14ac:dyDescent="0.35">
      <c r="A2134" s="2" t="s">
        <v>4298</v>
      </c>
      <c r="B2134" s="2" t="s">
        <v>4299</v>
      </c>
      <c r="C2134" s="2">
        <v>28</v>
      </c>
      <c r="D2134" s="2" t="s">
        <v>12</v>
      </c>
      <c r="E2134" s="2" t="s">
        <v>24</v>
      </c>
      <c r="F2134" s="2" t="s">
        <v>35</v>
      </c>
      <c r="G2134" s="2" t="s">
        <v>26</v>
      </c>
      <c r="H2134" s="2">
        <v>7381.59</v>
      </c>
      <c r="I2134" s="3">
        <v>45044</v>
      </c>
      <c r="J2134" s="2" t="s">
        <v>16</v>
      </c>
    </row>
    <row r="2135" spans="1:10" ht="14.25" customHeight="1" x14ac:dyDescent="0.35">
      <c r="A2135" s="2" t="s">
        <v>4300</v>
      </c>
      <c r="B2135" s="2" t="s">
        <v>4301</v>
      </c>
      <c r="C2135" s="2">
        <v>21</v>
      </c>
      <c r="D2135" s="2" t="s">
        <v>12</v>
      </c>
      <c r="E2135" s="2" t="s">
        <v>52</v>
      </c>
      <c r="F2135" s="2" t="s">
        <v>55</v>
      </c>
      <c r="G2135" s="2" t="s">
        <v>15</v>
      </c>
      <c r="H2135" s="2">
        <v>12935.61</v>
      </c>
      <c r="I2135" s="3">
        <v>44932</v>
      </c>
      <c r="J2135" s="2" t="s">
        <v>16</v>
      </c>
    </row>
    <row r="2136" spans="1:10" ht="14.25" customHeight="1" x14ac:dyDescent="0.35">
      <c r="A2136" s="2" t="s">
        <v>4302</v>
      </c>
      <c r="B2136" s="2" t="s">
        <v>4303</v>
      </c>
      <c r="C2136" s="2">
        <v>51</v>
      </c>
      <c r="D2136" s="2" t="s">
        <v>12</v>
      </c>
      <c r="E2136" s="2" t="s">
        <v>64</v>
      </c>
      <c r="F2136" s="2" t="s">
        <v>49</v>
      </c>
      <c r="G2136" s="2" t="s">
        <v>30</v>
      </c>
      <c r="H2136" s="2">
        <v>3030.47</v>
      </c>
      <c r="I2136" s="3">
        <v>45023</v>
      </c>
      <c r="J2136" s="2" t="s">
        <v>69</v>
      </c>
    </row>
    <row r="2137" spans="1:10" ht="14.25" customHeight="1" x14ac:dyDescent="0.35">
      <c r="A2137" s="2" t="s">
        <v>4304</v>
      </c>
      <c r="B2137" s="2" t="s">
        <v>4305</v>
      </c>
      <c r="C2137" s="2">
        <v>55</v>
      </c>
      <c r="D2137" s="2" t="s">
        <v>39</v>
      </c>
      <c r="E2137" s="2" t="s">
        <v>24</v>
      </c>
      <c r="F2137" s="2" t="s">
        <v>19</v>
      </c>
      <c r="G2137" s="2" t="s">
        <v>15</v>
      </c>
      <c r="H2137" s="2">
        <v>27298.76</v>
      </c>
      <c r="I2137" s="3">
        <v>44998</v>
      </c>
      <c r="J2137" s="2" t="s">
        <v>21</v>
      </c>
    </row>
    <row r="2138" spans="1:10" ht="14.25" customHeight="1" x14ac:dyDescent="0.35">
      <c r="A2138" s="2" t="s">
        <v>4306</v>
      </c>
      <c r="B2138" s="2" t="s">
        <v>4307</v>
      </c>
      <c r="C2138" s="2">
        <v>63</v>
      </c>
      <c r="D2138" s="2" t="s">
        <v>12</v>
      </c>
      <c r="E2138" s="2" t="s">
        <v>29</v>
      </c>
      <c r="F2138" s="2" t="s">
        <v>14</v>
      </c>
      <c r="G2138" s="2" t="s">
        <v>36</v>
      </c>
      <c r="H2138" s="2">
        <v>5286.21</v>
      </c>
      <c r="I2138" s="3">
        <v>45358</v>
      </c>
      <c r="J2138" s="2" t="s">
        <v>21</v>
      </c>
    </row>
    <row r="2139" spans="1:10" ht="14.25" customHeight="1" x14ac:dyDescent="0.35">
      <c r="A2139" s="2" t="s">
        <v>4308</v>
      </c>
      <c r="B2139" s="2" t="s">
        <v>4309</v>
      </c>
      <c r="C2139" s="2">
        <v>21</v>
      </c>
      <c r="D2139" s="2" t="s">
        <v>39</v>
      </c>
      <c r="E2139" s="2" t="s">
        <v>42</v>
      </c>
      <c r="F2139" s="2" t="s">
        <v>35</v>
      </c>
      <c r="G2139" s="2" t="s">
        <v>36</v>
      </c>
      <c r="H2139" s="2">
        <v>3364.8</v>
      </c>
      <c r="I2139" s="3">
        <v>45306</v>
      </c>
      <c r="J2139" s="2" t="s">
        <v>16</v>
      </c>
    </row>
    <row r="2140" spans="1:10" ht="14.25" customHeight="1" x14ac:dyDescent="0.35">
      <c r="A2140" s="2" t="s">
        <v>4310</v>
      </c>
      <c r="B2140" s="2" t="s">
        <v>4311</v>
      </c>
      <c r="C2140" s="2">
        <v>55</v>
      </c>
      <c r="D2140" s="2" t="s">
        <v>12</v>
      </c>
      <c r="E2140" s="2" t="s">
        <v>64</v>
      </c>
      <c r="F2140" s="2" t="s">
        <v>19</v>
      </c>
      <c r="G2140" s="2" t="s">
        <v>26</v>
      </c>
      <c r="H2140" s="2">
        <v>4107.83</v>
      </c>
      <c r="I2140" s="3">
        <v>45476</v>
      </c>
      <c r="J2140" s="2" t="s">
        <v>16</v>
      </c>
    </row>
    <row r="2141" spans="1:10" ht="14.25" customHeight="1" x14ac:dyDescent="0.35">
      <c r="A2141" s="2" t="s">
        <v>4312</v>
      </c>
      <c r="B2141" s="2" t="s">
        <v>4313</v>
      </c>
      <c r="C2141" s="2">
        <v>36</v>
      </c>
      <c r="D2141" s="2" t="s">
        <v>12</v>
      </c>
      <c r="E2141" s="2" t="s">
        <v>13</v>
      </c>
      <c r="F2141" s="2" t="s">
        <v>55</v>
      </c>
      <c r="G2141" s="2" t="s">
        <v>26</v>
      </c>
      <c r="H2141" s="2">
        <v>4288.1899999999996</v>
      </c>
      <c r="I2141" s="3">
        <v>44982</v>
      </c>
      <c r="J2141" s="2" t="s">
        <v>16</v>
      </c>
    </row>
    <row r="2142" spans="1:10" ht="14.25" customHeight="1" x14ac:dyDescent="0.35">
      <c r="A2142" s="2" t="s">
        <v>4314</v>
      </c>
      <c r="B2142" s="2" t="s">
        <v>4315</v>
      </c>
      <c r="C2142" s="2">
        <v>23</v>
      </c>
      <c r="D2142" s="2" t="s">
        <v>39</v>
      </c>
      <c r="E2142" s="2" t="s">
        <v>13</v>
      </c>
      <c r="F2142" s="2" t="s">
        <v>35</v>
      </c>
      <c r="G2142" s="2" t="s">
        <v>36</v>
      </c>
      <c r="H2142" s="2">
        <v>2218.0500000000002</v>
      </c>
      <c r="I2142" s="3">
        <v>45541</v>
      </c>
      <c r="J2142" s="2" t="s">
        <v>16</v>
      </c>
    </row>
    <row r="2143" spans="1:10" ht="14.25" customHeight="1" x14ac:dyDescent="0.35">
      <c r="A2143" s="2" t="s">
        <v>4316</v>
      </c>
      <c r="B2143" s="2" t="s">
        <v>4317</v>
      </c>
      <c r="C2143" s="2">
        <v>51</v>
      </c>
      <c r="D2143" s="2" t="s">
        <v>12</v>
      </c>
      <c r="E2143" s="2" t="s">
        <v>93</v>
      </c>
      <c r="F2143" s="2" t="s">
        <v>14</v>
      </c>
      <c r="G2143" s="2" t="s">
        <v>20</v>
      </c>
      <c r="H2143" s="2">
        <v>26318.38</v>
      </c>
      <c r="I2143" s="3">
        <v>45029</v>
      </c>
      <c r="J2143" s="2" t="s">
        <v>16</v>
      </c>
    </row>
    <row r="2144" spans="1:10" ht="14.25" customHeight="1" x14ac:dyDescent="0.35">
      <c r="A2144" s="2" t="s">
        <v>4318</v>
      </c>
      <c r="B2144" s="2" t="s">
        <v>4319</v>
      </c>
      <c r="C2144" s="2">
        <v>35</v>
      </c>
      <c r="D2144" s="2" t="s">
        <v>12</v>
      </c>
      <c r="E2144" s="2" t="s">
        <v>13</v>
      </c>
      <c r="F2144" s="2" t="s">
        <v>25</v>
      </c>
      <c r="G2144" s="2" t="s">
        <v>36</v>
      </c>
      <c r="H2144" s="2">
        <v>1922.21</v>
      </c>
      <c r="I2144" s="3">
        <v>45142</v>
      </c>
      <c r="J2144" s="2" t="s">
        <v>16</v>
      </c>
    </row>
    <row r="2145" spans="1:10" ht="14.25" customHeight="1" x14ac:dyDescent="0.35">
      <c r="A2145" s="2" t="s">
        <v>4320</v>
      </c>
      <c r="B2145" s="2" t="s">
        <v>4321</v>
      </c>
      <c r="C2145" s="2">
        <v>30</v>
      </c>
      <c r="D2145" s="2" t="s">
        <v>12</v>
      </c>
      <c r="E2145" s="2" t="s">
        <v>42</v>
      </c>
      <c r="F2145" s="2" t="s">
        <v>14</v>
      </c>
      <c r="G2145" s="2" t="s">
        <v>30</v>
      </c>
      <c r="H2145" s="2">
        <v>21441.52</v>
      </c>
      <c r="I2145" s="3">
        <v>44947</v>
      </c>
      <c r="J2145" s="2" t="s">
        <v>16</v>
      </c>
    </row>
    <row r="2146" spans="1:10" ht="14.25" customHeight="1" x14ac:dyDescent="0.35">
      <c r="A2146" s="2" t="s">
        <v>4322</v>
      </c>
      <c r="B2146" s="2" t="s">
        <v>4323</v>
      </c>
      <c r="C2146" s="2">
        <v>58</v>
      </c>
      <c r="D2146" s="2" t="s">
        <v>12</v>
      </c>
      <c r="E2146" s="2" t="s">
        <v>52</v>
      </c>
      <c r="F2146" s="2" t="s">
        <v>49</v>
      </c>
      <c r="G2146" s="2" t="s">
        <v>15</v>
      </c>
      <c r="H2146" s="2">
        <v>5190.75</v>
      </c>
      <c r="I2146" s="3">
        <v>45553</v>
      </c>
      <c r="J2146" s="2" t="s">
        <v>16</v>
      </c>
    </row>
    <row r="2147" spans="1:10" ht="14.25" customHeight="1" x14ac:dyDescent="0.35">
      <c r="A2147" s="2" t="s">
        <v>4324</v>
      </c>
      <c r="B2147" s="2" t="s">
        <v>4325</v>
      </c>
      <c r="C2147" s="2">
        <v>40</v>
      </c>
      <c r="D2147" s="2" t="s">
        <v>12</v>
      </c>
      <c r="E2147" s="2" t="s">
        <v>64</v>
      </c>
      <c r="F2147" s="2" t="s">
        <v>35</v>
      </c>
      <c r="G2147" s="2" t="s">
        <v>36</v>
      </c>
      <c r="H2147" s="2">
        <v>3137.2</v>
      </c>
      <c r="I2147" s="3">
        <v>45136</v>
      </c>
      <c r="J2147" s="2" t="s">
        <v>16</v>
      </c>
    </row>
    <row r="2148" spans="1:10" ht="14.25" customHeight="1" x14ac:dyDescent="0.35">
      <c r="A2148" s="2" t="s">
        <v>4326</v>
      </c>
      <c r="B2148" s="2" t="s">
        <v>4327</v>
      </c>
      <c r="C2148" s="2">
        <v>36</v>
      </c>
      <c r="D2148" s="2" t="s">
        <v>39</v>
      </c>
      <c r="E2148" s="2" t="s">
        <v>29</v>
      </c>
      <c r="F2148" s="2" t="s">
        <v>35</v>
      </c>
      <c r="G2148" s="2" t="s">
        <v>36</v>
      </c>
      <c r="H2148" s="2">
        <v>2212.81</v>
      </c>
      <c r="I2148" s="3">
        <v>45217</v>
      </c>
      <c r="J2148" s="2" t="s">
        <v>69</v>
      </c>
    </row>
    <row r="2149" spans="1:10" ht="14.25" customHeight="1" x14ac:dyDescent="0.35">
      <c r="A2149" s="2" t="s">
        <v>4328</v>
      </c>
      <c r="B2149" s="2" t="s">
        <v>4329</v>
      </c>
      <c r="C2149" s="2">
        <v>62</v>
      </c>
      <c r="D2149" s="2" t="s">
        <v>39</v>
      </c>
      <c r="E2149" s="2" t="s">
        <v>74</v>
      </c>
      <c r="F2149" s="2" t="s">
        <v>25</v>
      </c>
      <c r="G2149" s="2" t="s">
        <v>15</v>
      </c>
      <c r="H2149" s="2">
        <v>7018.7</v>
      </c>
      <c r="I2149" s="3">
        <v>45641</v>
      </c>
      <c r="J2149" s="2" t="s">
        <v>16</v>
      </c>
    </row>
    <row r="2150" spans="1:10" ht="14.25" customHeight="1" x14ac:dyDescent="0.35">
      <c r="A2150" s="2" t="s">
        <v>4330</v>
      </c>
      <c r="B2150" s="2" t="s">
        <v>4331</v>
      </c>
      <c r="C2150" s="2">
        <v>28</v>
      </c>
      <c r="D2150" s="2" t="s">
        <v>12</v>
      </c>
      <c r="E2150" s="2" t="s">
        <v>13</v>
      </c>
      <c r="F2150" s="2" t="s">
        <v>25</v>
      </c>
      <c r="G2150" s="2" t="s">
        <v>15</v>
      </c>
      <c r="H2150" s="2">
        <v>11064.18</v>
      </c>
      <c r="I2150" s="3">
        <v>45114</v>
      </c>
      <c r="J2150" s="2" t="s">
        <v>16</v>
      </c>
    </row>
    <row r="2151" spans="1:10" ht="14.25" customHeight="1" x14ac:dyDescent="0.35">
      <c r="A2151" s="2" t="s">
        <v>4332</v>
      </c>
      <c r="B2151" s="2" t="s">
        <v>4333</v>
      </c>
      <c r="C2151" s="2">
        <v>18</v>
      </c>
      <c r="D2151" s="2" t="s">
        <v>39</v>
      </c>
      <c r="E2151" s="2" t="s">
        <v>13</v>
      </c>
      <c r="F2151" s="2" t="s">
        <v>35</v>
      </c>
      <c r="G2151" s="2" t="s">
        <v>30</v>
      </c>
      <c r="H2151" s="2">
        <v>22849.52</v>
      </c>
      <c r="I2151" s="3">
        <v>45077</v>
      </c>
      <c r="J2151" s="2" t="s">
        <v>16</v>
      </c>
    </row>
    <row r="2152" spans="1:10" ht="14.25" customHeight="1" x14ac:dyDescent="0.35">
      <c r="A2152" s="2" t="s">
        <v>4334</v>
      </c>
      <c r="B2152" s="2" t="s">
        <v>4335</v>
      </c>
      <c r="C2152" s="2">
        <v>41</v>
      </c>
      <c r="D2152" s="2" t="s">
        <v>39</v>
      </c>
      <c r="E2152" s="2" t="s">
        <v>74</v>
      </c>
      <c r="F2152" s="2" t="s">
        <v>49</v>
      </c>
      <c r="G2152" s="2" t="s">
        <v>15</v>
      </c>
      <c r="H2152" s="2">
        <v>10568.37</v>
      </c>
      <c r="I2152" s="3">
        <v>45117</v>
      </c>
      <c r="J2152" s="2" t="s">
        <v>16</v>
      </c>
    </row>
    <row r="2153" spans="1:10" ht="14.25" customHeight="1" x14ac:dyDescent="0.35">
      <c r="A2153" s="2" t="s">
        <v>4336</v>
      </c>
      <c r="B2153" s="2" t="s">
        <v>4337</v>
      </c>
      <c r="C2153" s="2">
        <v>24</v>
      </c>
      <c r="D2153" s="2" t="s">
        <v>39</v>
      </c>
      <c r="E2153" s="2" t="s">
        <v>29</v>
      </c>
      <c r="F2153" s="2" t="s">
        <v>25</v>
      </c>
      <c r="G2153" s="2" t="s">
        <v>26</v>
      </c>
      <c r="H2153" s="2">
        <v>6609.95</v>
      </c>
      <c r="I2153" s="3">
        <v>45333</v>
      </c>
      <c r="J2153" s="2" t="s">
        <v>16</v>
      </c>
    </row>
    <row r="2154" spans="1:10" ht="14.25" customHeight="1" x14ac:dyDescent="0.35">
      <c r="A2154" s="2" t="s">
        <v>4338</v>
      </c>
      <c r="B2154" s="2" t="s">
        <v>4339</v>
      </c>
      <c r="C2154" s="2">
        <v>42</v>
      </c>
      <c r="D2154" s="2" t="s">
        <v>12</v>
      </c>
      <c r="E2154" s="2" t="s">
        <v>29</v>
      </c>
      <c r="F2154" s="2" t="s">
        <v>55</v>
      </c>
      <c r="G2154" s="2" t="s">
        <v>36</v>
      </c>
      <c r="H2154" s="2">
        <v>340.49</v>
      </c>
      <c r="I2154" s="3">
        <v>45140</v>
      </c>
      <c r="J2154" s="2" t="s">
        <v>21</v>
      </c>
    </row>
    <row r="2155" spans="1:10" ht="14.25" customHeight="1" x14ac:dyDescent="0.35">
      <c r="A2155" s="2" t="s">
        <v>4340</v>
      </c>
      <c r="B2155" s="2" t="s">
        <v>4341</v>
      </c>
      <c r="C2155" s="2">
        <v>38</v>
      </c>
      <c r="D2155" s="2" t="s">
        <v>12</v>
      </c>
      <c r="E2155" s="2" t="s">
        <v>74</v>
      </c>
      <c r="F2155" s="2" t="s">
        <v>35</v>
      </c>
      <c r="G2155" s="2" t="s">
        <v>15</v>
      </c>
      <c r="H2155" s="2">
        <v>24701.39</v>
      </c>
      <c r="I2155" s="3">
        <v>45480</v>
      </c>
      <c r="J2155" s="2" t="s">
        <v>16</v>
      </c>
    </row>
    <row r="2156" spans="1:10" ht="14.25" customHeight="1" x14ac:dyDescent="0.35">
      <c r="A2156" s="2" t="s">
        <v>4342</v>
      </c>
      <c r="B2156" s="2" t="s">
        <v>4343</v>
      </c>
      <c r="C2156" s="2">
        <v>32</v>
      </c>
      <c r="D2156" s="2" t="s">
        <v>12</v>
      </c>
      <c r="E2156" s="2" t="s">
        <v>29</v>
      </c>
      <c r="F2156" s="2" t="s">
        <v>14</v>
      </c>
      <c r="G2156" s="2" t="s">
        <v>30</v>
      </c>
      <c r="H2156" s="2">
        <v>23265.63</v>
      </c>
      <c r="I2156" s="3">
        <v>45404</v>
      </c>
      <c r="J2156" s="2" t="s">
        <v>16</v>
      </c>
    </row>
    <row r="2157" spans="1:10" ht="14.25" customHeight="1" x14ac:dyDescent="0.35">
      <c r="A2157" s="2" t="s">
        <v>4344</v>
      </c>
      <c r="B2157" s="2" t="s">
        <v>4345</v>
      </c>
      <c r="C2157" s="2">
        <v>18</v>
      </c>
      <c r="D2157" s="2" t="s">
        <v>39</v>
      </c>
      <c r="E2157" s="2" t="s">
        <v>42</v>
      </c>
      <c r="F2157" s="2" t="s">
        <v>14</v>
      </c>
      <c r="G2157" s="2" t="s">
        <v>15</v>
      </c>
      <c r="H2157" s="2">
        <v>4759.6899999999996</v>
      </c>
      <c r="I2157" s="3">
        <v>45120</v>
      </c>
      <c r="J2157" s="2" t="s">
        <v>16</v>
      </c>
    </row>
    <row r="2158" spans="1:10" ht="14.25" customHeight="1" x14ac:dyDescent="0.35">
      <c r="A2158" s="2" t="s">
        <v>4346</v>
      </c>
      <c r="B2158" s="2" t="s">
        <v>4347</v>
      </c>
      <c r="C2158" s="2">
        <v>29</v>
      </c>
      <c r="D2158" s="2" t="s">
        <v>39</v>
      </c>
      <c r="E2158" s="2" t="s">
        <v>29</v>
      </c>
      <c r="F2158" s="2" t="s">
        <v>49</v>
      </c>
      <c r="G2158" s="2" t="s">
        <v>36</v>
      </c>
      <c r="H2158" s="2">
        <v>294.64999999999998</v>
      </c>
      <c r="I2158" s="3">
        <v>45176</v>
      </c>
      <c r="J2158" s="2" t="s">
        <v>16</v>
      </c>
    </row>
    <row r="2159" spans="1:10" ht="14.25" customHeight="1" x14ac:dyDescent="0.35">
      <c r="A2159" s="2" t="s">
        <v>4348</v>
      </c>
      <c r="B2159" s="2" t="s">
        <v>4349</v>
      </c>
      <c r="C2159" s="2">
        <v>24</v>
      </c>
      <c r="D2159" s="2" t="s">
        <v>12</v>
      </c>
      <c r="E2159" s="2" t="s">
        <v>64</v>
      </c>
      <c r="F2159" s="2" t="s">
        <v>55</v>
      </c>
      <c r="G2159" s="2" t="s">
        <v>20</v>
      </c>
      <c r="H2159" s="2">
        <v>13218.92</v>
      </c>
      <c r="I2159" s="3">
        <v>45519</v>
      </c>
      <c r="J2159" s="2" t="s">
        <v>16</v>
      </c>
    </row>
    <row r="2160" spans="1:10" ht="14.25" customHeight="1" x14ac:dyDescent="0.35">
      <c r="A2160" s="2" t="s">
        <v>4350</v>
      </c>
      <c r="B2160" s="2" t="s">
        <v>4351</v>
      </c>
      <c r="C2160" s="2">
        <v>32</v>
      </c>
      <c r="D2160" s="2" t="s">
        <v>12</v>
      </c>
      <c r="E2160" s="2" t="s">
        <v>29</v>
      </c>
      <c r="F2160" s="2" t="s">
        <v>25</v>
      </c>
      <c r="G2160" s="2" t="s">
        <v>15</v>
      </c>
      <c r="H2160" s="2">
        <v>15686.84</v>
      </c>
      <c r="I2160" s="3">
        <v>44967</v>
      </c>
      <c r="J2160" s="2" t="s">
        <v>16</v>
      </c>
    </row>
    <row r="2161" spans="1:10" ht="14.25" customHeight="1" x14ac:dyDescent="0.35">
      <c r="A2161" s="2" t="s">
        <v>4352</v>
      </c>
      <c r="B2161" s="2" t="s">
        <v>4353</v>
      </c>
      <c r="C2161" s="2">
        <v>38</v>
      </c>
      <c r="D2161" s="2" t="s">
        <v>39</v>
      </c>
      <c r="E2161" s="2" t="s">
        <v>24</v>
      </c>
      <c r="F2161" s="2" t="s">
        <v>35</v>
      </c>
      <c r="G2161" s="2" t="s">
        <v>26</v>
      </c>
      <c r="H2161" s="2">
        <v>7819.04</v>
      </c>
      <c r="I2161" s="3">
        <v>45296</v>
      </c>
      <c r="J2161" s="2" t="s">
        <v>16</v>
      </c>
    </row>
    <row r="2162" spans="1:10" ht="14.25" customHeight="1" x14ac:dyDescent="0.35">
      <c r="A2162" s="2" t="s">
        <v>4354</v>
      </c>
      <c r="B2162" s="2" t="s">
        <v>4355</v>
      </c>
      <c r="C2162" s="2">
        <v>36</v>
      </c>
      <c r="D2162" s="2" t="s">
        <v>39</v>
      </c>
      <c r="E2162" s="2" t="s">
        <v>24</v>
      </c>
      <c r="F2162" s="2" t="s">
        <v>14</v>
      </c>
      <c r="G2162" s="2" t="s">
        <v>36</v>
      </c>
      <c r="H2162" s="2">
        <v>5156.29</v>
      </c>
      <c r="I2162" s="3">
        <v>44946</v>
      </c>
      <c r="J2162" s="2" t="s">
        <v>69</v>
      </c>
    </row>
    <row r="2163" spans="1:10" ht="14.25" customHeight="1" x14ac:dyDescent="0.35">
      <c r="A2163" s="2" t="s">
        <v>4356</v>
      </c>
      <c r="B2163" s="2" t="s">
        <v>4357</v>
      </c>
      <c r="C2163" s="2">
        <v>46</v>
      </c>
      <c r="D2163" s="2" t="s">
        <v>12</v>
      </c>
      <c r="E2163" s="2" t="s">
        <v>13</v>
      </c>
      <c r="F2163" s="2" t="s">
        <v>14</v>
      </c>
      <c r="G2163" s="2" t="s">
        <v>30</v>
      </c>
      <c r="H2163" s="2">
        <v>19047.009999999998</v>
      </c>
      <c r="I2163" s="3">
        <v>44935</v>
      </c>
      <c r="J2163" s="2" t="s">
        <v>16</v>
      </c>
    </row>
    <row r="2164" spans="1:10" ht="14.25" customHeight="1" x14ac:dyDescent="0.35">
      <c r="A2164" s="2" t="s">
        <v>4358</v>
      </c>
      <c r="B2164" s="2" t="s">
        <v>4359</v>
      </c>
      <c r="C2164" s="2">
        <v>42</v>
      </c>
      <c r="D2164" s="2" t="s">
        <v>39</v>
      </c>
      <c r="E2164" s="2" t="s">
        <v>52</v>
      </c>
      <c r="F2164" s="2" t="s">
        <v>14</v>
      </c>
      <c r="G2164" s="2" t="s">
        <v>36</v>
      </c>
      <c r="H2164" s="2">
        <v>2138.33</v>
      </c>
      <c r="I2164" s="3">
        <v>45562</v>
      </c>
      <c r="J2164" s="2" t="s">
        <v>16</v>
      </c>
    </row>
    <row r="2165" spans="1:10" ht="14.25" customHeight="1" x14ac:dyDescent="0.35">
      <c r="A2165" s="2" t="s">
        <v>4360</v>
      </c>
      <c r="B2165" s="2" t="s">
        <v>4361</v>
      </c>
      <c r="C2165" s="2">
        <v>50</v>
      </c>
      <c r="D2165" s="2" t="s">
        <v>39</v>
      </c>
      <c r="E2165" s="2" t="s">
        <v>42</v>
      </c>
      <c r="F2165" s="2" t="s">
        <v>14</v>
      </c>
      <c r="G2165" s="2" t="s">
        <v>20</v>
      </c>
      <c r="H2165" s="2">
        <v>5790.3</v>
      </c>
      <c r="I2165" s="3">
        <v>45129</v>
      </c>
      <c r="J2165" s="2" t="s">
        <v>16</v>
      </c>
    </row>
    <row r="2166" spans="1:10" ht="14.25" customHeight="1" x14ac:dyDescent="0.35">
      <c r="A2166" s="2" t="s">
        <v>4362</v>
      </c>
      <c r="B2166" s="2" t="s">
        <v>4363</v>
      </c>
      <c r="C2166" s="2">
        <v>49</v>
      </c>
      <c r="D2166" s="2" t="s">
        <v>39</v>
      </c>
      <c r="E2166" s="2" t="s">
        <v>42</v>
      </c>
      <c r="F2166" s="2" t="s">
        <v>19</v>
      </c>
      <c r="G2166" s="2" t="s">
        <v>30</v>
      </c>
      <c r="H2166" s="2">
        <v>247.91</v>
      </c>
      <c r="I2166" s="3">
        <v>45516</v>
      </c>
      <c r="J2166" s="2" t="s">
        <v>16</v>
      </c>
    </row>
    <row r="2167" spans="1:10" ht="14.25" customHeight="1" x14ac:dyDescent="0.35">
      <c r="A2167" s="2" t="s">
        <v>4364</v>
      </c>
      <c r="B2167" s="2" t="s">
        <v>4365</v>
      </c>
      <c r="C2167" s="2">
        <v>52</v>
      </c>
      <c r="D2167" s="2" t="s">
        <v>39</v>
      </c>
      <c r="E2167" s="2" t="s">
        <v>29</v>
      </c>
      <c r="F2167" s="2" t="s">
        <v>49</v>
      </c>
      <c r="G2167" s="2" t="s">
        <v>20</v>
      </c>
      <c r="H2167" s="2">
        <v>1791.39</v>
      </c>
      <c r="I2167" s="3">
        <v>45648</v>
      </c>
      <c r="J2167" s="2" t="s">
        <v>16</v>
      </c>
    </row>
    <row r="2168" spans="1:10" ht="14.25" customHeight="1" x14ac:dyDescent="0.35">
      <c r="A2168" s="2" t="s">
        <v>4366</v>
      </c>
      <c r="B2168" s="2" t="s">
        <v>4367</v>
      </c>
      <c r="C2168" s="2">
        <v>61</v>
      </c>
      <c r="D2168" s="2" t="s">
        <v>39</v>
      </c>
      <c r="E2168" s="2" t="s">
        <v>52</v>
      </c>
      <c r="F2168" s="2" t="s">
        <v>25</v>
      </c>
      <c r="G2168" s="2" t="s">
        <v>20</v>
      </c>
      <c r="H2168" s="2">
        <v>28273.61</v>
      </c>
      <c r="I2168" s="3">
        <v>44944</v>
      </c>
      <c r="J2168" s="2" t="s">
        <v>16</v>
      </c>
    </row>
    <row r="2169" spans="1:10" ht="14.25" customHeight="1" x14ac:dyDescent="0.35">
      <c r="A2169" s="2" t="s">
        <v>4368</v>
      </c>
      <c r="B2169" s="2" t="s">
        <v>4369</v>
      </c>
      <c r="C2169" s="2">
        <v>55</v>
      </c>
      <c r="D2169" s="2" t="s">
        <v>39</v>
      </c>
      <c r="E2169" s="2" t="s">
        <v>52</v>
      </c>
      <c r="F2169" s="2" t="s">
        <v>35</v>
      </c>
      <c r="G2169" s="2" t="s">
        <v>26</v>
      </c>
      <c r="H2169" s="2">
        <v>8629.4699999999993</v>
      </c>
      <c r="I2169" s="3">
        <v>45245</v>
      </c>
      <c r="J2169" s="2" t="s">
        <v>16</v>
      </c>
    </row>
    <row r="2170" spans="1:10" ht="14.25" customHeight="1" x14ac:dyDescent="0.35">
      <c r="A2170" s="2" t="s">
        <v>4370</v>
      </c>
      <c r="B2170" s="2" t="s">
        <v>4371</v>
      </c>
      <c r="C2170" s="2">
        <v>43</v>
      </c>
      <c r="D2170" s="2" t="s">
        <v>39</v>
      </c>
      <c r="E2170" s="2" t="s">
        <v>93</v>
      </c>
      <c r="F2170" s="2" t="s">
        <v>35</v>
      </c>
      <c r="G2170" s="2" t="s">
        <v>15</v>
      </c>
      <c r="H2170" s="2">
        <v>16377.98</v>
      </c>
      <c r="I2170" s="3">
        <v>45638</v>
      </c>
      <c r="J2170" s="2" t="s">
        <v>16</v>
      </c>
    </row>
    <row r="2171" spans="1:10" ht="14.25" customHeight="1" x14ac:dyDescent="0.35">
      <c r="A2171" s="2" t="s">
        <v>4372</v>
      </c>
      <c r="B2171" s="2" t="s">
        <v>4373</v>
      </c>
      <c r="C2171" s="2">
        <v>28</v>
      </c>
      <c r="D2171" s="2" t="s">
        <v>12</v>
      </c>
      <c r="E2171" s="2" t="s">
        <v>52</v>
      </c>
      <c r="F2171" s="2" t="s">
        <v>35</v>
      </c>
      <c r="G2171" s="2" t="s">
        <v>26</v>
      </c>
      <c r="H2171" s="2">
        <v>6665.06</v>
      </c>
      <c r="I2171" s="3">
        <v>45208</v>
      </c>
      <c r="J2171" s="2" t="s">
        <v>16</v>
      </c>
    </row>
    <row r="2172" spans="1:10" ht="14.25" customHeight="1" x14ac:dyDescent="0.35">
      <c r="A2172" s="2" t="s">
        <v>4374</v>
      </c>
      <c r="B2172" s="2" t="s">
        <v>4375</v>
      </c>
      <c r="C2172" s="2">
        <v>52</v>
      </c>
      <c r="D2172" s="2" t="s">
        <v>12</v>
      </c>
      <c r="E2172" s="2" t="s">
        <v>29</v>
      </c>
      <c r="F2172" s="2" t="s">
        <v>25</v>
      </c>
      <c r="G2172" s="2" t="s">
        <v>26</v>
      </c>
      <c r="H2172" s="2">
        <v>18007.62</v>
      </c>
      <c r="I2172" s="3">
        <v>45402</v>
      </c>
      <c r="J2172" s="2" t="s">
        <v>16</v>
      </c>
    </row>
    <row r="2173" spans="1:10" ht="14.25" customHeight="1" x14ac:dyDescent="0.35">
      <c r="A2173" s="2" t="s">
        <v>4376</v>
      </c>
      <c r="B2173" s="2" t="s">
        <v>4377</v>
      </c>
      <c r="C2173" s="2">
        <v>25</v>
      </c>
      <c r="D2173" s="2" t="s">
        <v>39</v>
      </c>
      <c r="E2173" s="2" t="s">
        <v>29</v>
      </c>
      <c r="F2173" s="2" t="s">
        <v>49</v>
      </c>
      <c r="G2173" s="2" t="s">
        <v>26</v>
      </c>
      <c r="H2173" s="2">
        <v>7742.5</v>
      </c>
      <c r="I2173" s="3">
        <v>45178</v>
      </c>
      <c r="J2173" s="2" t="s">
        <v>21</v>
      </c>
    </row>
    <row r="2174" spans="1:10" ht="14.25" customHeight="1" x14ac:dyDescent="0.35">
      <c r="A2174" s="2" t="s">
        <v>4378</v>
      </c>
      <c r="B2174" s="2" t="s">
        <v>4379</v>
      </c>
      <c r="C2174" s="2">
        <v>63</v>
      </c>
      <c r="D2174" s="2" t="s">
        <v>39</v>
      </c>
      <c r="E2174" s="2" t="s">
        <v>74</v>
      </c>
      <c r="F2174" s="2" t="s">
        <v>55</v>
      </c>
      <c r="G2174" s="2" t="s">
        <v>30</v>
      </c>
      <c r="H2174" s="2">
        <v>45.48</v>
      </c>
      <c r="I2174" s="3">
        <v>45266</v>
      </c>
      <c r="J2174" s="2" t="s">
        <v>16</v>
      </c>
    </row>
    <row r="2175" spans="1:10" ht="14.25" customHeight="1" x14ac:dyDescent="0.35">
      <c r="A2175" s="2" t="s">
        <v>4380</v>
      </c>
      <c r="B2175" s="2" t="s">
        <v>4381</v>
      </c>
      <c r="C2175" s="2">
        <v>31</v>
      </c>
      <c r="D2175" s="2" t="s">
        <v>39</v>
      </c>
      <c r="E2175" s="2" t="s">
        <v>13</v>
      </c>
      <c r="F2175" s="2" t="s">
        <v>49</v>
      </c>
      <c r="G2175" s="2" t="s">
        <v>15</v>
      </c>
      <c r="H2175" s="2">
        <v>22995.8</v>
      </c>
      <c r="I2175" s="3">
        <v>45388</v>
      </c>
      <c r="J2175" s="2" t="s">
        <v>16</v>
      </c>
    </row>
    <row r="2176" spans="1:10" ht="14.25" customHeight="1" x14ac:dyDescent="0.35">
      <c r="A2176" s="2" t="s">
        <v>4382</v>
      </c>
      <c r="B2176" s="2" t="s">
        <v>4383</v>
      </c>
      <c r="C2176" s="2">
        <v>27</v>
      </c>
      <c r="D2176" s="2" t="s">
        <v>12</v>
      </c>
      <c r="E2176" s="2" t="s">
        <v>24</v>
      </c>
      <c r="F2176" s="2" t="s">
        <v>14</v>
      </c>
      <c r="G2176" s="2" t="s">
        <v>15</v>
      </c>
      <c r="H2176" s="2">
        <v>1608.33</v>
      </c>
      <c r="I2176" s="3">
        <v>45557</v>
      </c>
      <c r="J2176" s="2" t="s">
        <v>16</v>
      </c>
    </row>
    <row r="2177" spans="1:10" ht="14.25" customHeight="1" x14ac:dyDescent="0.35">
      <c r="A2177" s="2" t="s">
        <v>4384</v>
      </c>
      <c r="B2177" s="2" t="s">
        <v>4385</v>
      </c>
      <c r="C2177" s="2">
        <v>19</v>
      </c>
      <c r="D2177" s="2" t="s">
        <v>12</v>
      </c>
      <c r="E2177" s="2" t="s">
        <v>93</v>
      </c>
      <c r="F2177" s="2" t="s">
        <v>14</v>
      </c>
      <c r="G2177" s="2" t="s">
        <v>30</v>
      </c>
      <c r="H2177" s="2">
        <v>5988.46</v>
      </c>
      <c r="I2177" s="3">
        <v>45327</v>
      </c>
      <c r="J2177" s="2" t="s">
        <v>16</v>
      </c>
    </row>
    <row r="2178" spans="1:10" ht="14.25" customHeight="1" x14ac:dyDescent="0.35">
      <c r="A2178" s="2" t="s">
        <v>4386</v>
      </c>
      <c r="B2178" s="2" t="s">
        <v>4387</v>
      </c>
      <c r="C2178" s="2">
        <v>63</v>
      </c>
      <c r="D2178" s="2" t="s">
        <v>39</v>
      </c>
      <c r="E2178" s="2" t="s">
        <v>29</v>
      </c>
      <c r="F2178" s="2" t="s">
        <v>49</v>
      </c>
      <c r="G2178" s="2" t="s">
        <v>26</v>
      </c>
      <c r="H2178" s="2">
        <v>6475.51</v>
      </c>
      <c r="I2178" s="3">
        <v>45297</v>
      </c>
      <c r="J2178" s="2" t="s">
        <v>16</v>
      </c>
    </row>
    <row r="2179" spans="1:10" ht="14.25" customHeight="1" x14ac:dyDescent="0.35">
      <c r="A2179" s="2" t="s">
        <v>4388</v>
      </c>
      <c r="B2179" s="2" t="s">
        <v>4389</v>
      </c>
      <c r="C2179" s="2">
        <v>26</v>
      </c>
      <c r="D2179" s="2" t="s">
        <v>12</v>
      </c>
      <c r="E2179" s="2" t="s">
        <v>74</v>
      </c>
      <c r="F2179" s="2" t="s">
        <v>49</v>
      </c>
      <c r="G2179" s="2" t="s">
        <v>26</v>
      </c>
      <c r="H2179" s="2">
        <v>483.88</v>
      </c>
      <c r="I2179" s="3">
        <v>45208</v>
      </c>
      <c r="J2179" s="2" t="s">
        <v>69</v>
      </c>
    </row>
    <row r="2180" spans="1:10" ht="14.25" customHeight="1" x14ac:dyDescent="0.35">
      <c r="A2180" s="2" t="s">
        <v>4390</v>
      </c>
      <c r="B2180" s="2" t="s">
        <v>4391</v>
      </c>
      <c r="C2180" s="2">
        <v>20</v>
      </c>
      <c r="D2180" s="2" t="s">
        <v>39</v>
      </c>
      <c r="E2180" s="2" t="s">
        <v>93</v>
      </c>
      <c r="F2180" s="2" t="s">
        <v>25</v>
      </c>
      <c r="G2180" s="2" t="s">
        <v>20</v>
      </c>
      <c r="H2180" s="2">
        <v>545.30999999999995</v>
      </c>
      <c r="I2180" s="3">
        <v>45316</v>
      </c>
      <c r="J2180" s="2" t="s">
        <v>16</v>
      </c>
    </row>
    <row r="2181" spans="1:10" ht="14.25" customHeight="1" x14ac:dyDescent="0.35">
      <c r="A2181" s="2" t="s">
        <v>4392</v>
      </c>
      <c r="B2181" s="2" t="s">
        <v>4393</v>
      </c>
      <c r="C2181" s="2">
        <v>38</v>
      </c>
      <c r="D2181" s="2" t="s">
        <v>39</v>
      </c>
      <c r="E2181" s="2" t="s">
        <v>13</v>
      </c>
      <c r="F2181" s="2" t="s">
        <v>25</v>
      </c>
      <c r="G2181" s="2" t="s">
        <v>20</v>
      </c>
      <c r="H2181" s="2">
        <v>14378.06</v>
      </c>
      <c r="I2181" s="3">
        <v>45263</v>
      </c>
      <c r="J2181" s="2" t="s">
        <v>21</v>
      </c>
    </row>
    <row r="2182" spans="1:10" ht="14.25" customHeight="1" x14ac:dyDescent="0.35">
      <c r="A2182" s="2" t="s">
        <v>4394</v>
      </c>
      <c r="B2182" s="2" t="s">
        <v>4395</v>
      </c>
      <c r="C2182" s="2">
        <v>43</v>
      </c>
      <c r="D2182" s="2" t="s">
        <v>39</v>
      </c>
      <c r="E2182" s="2" t="s">
        <v>93</v>
      </c>
      <c r="F2182" s="2" t="s">
        <v>19</v>
      </c>
      <c r="G2182" s="2" t="s">
        <v>36</v>
      </c>
      <c r="H2182" s="2">
        <v>3573.19</v>
      </c>
      <c r="I2182" s="3">
        <v>45271</v>
      </c>
      <c r="J2182" s="2" t="s">
        <v>16</v>
      </c>
    </row>
    <row r="2183" spans="1:10" ht="14.25" customHeight="1" x14ac:dyDescent="0.35">
      <c r="A2183" s="2" t="s">
        <v>4396</v>
      </c>
      <c r="B2183" s="2" t="s">
        <v>4397</v>
      </c>
      <c r="C2183" s="2">
        <v>25</v>
      </c>
      <c r="D2183" s="2" t="s">
        <v>39</v>
      </c>
      <c r="E2183" s="2" t="s">
        <v>74</v>
      </c>
      <c r="F2183" s="2" t="s">
        <v>35</v>
      </c>
      <c r="G2183" s="2" t="s">
        <v>20</v>
      </c>
      <c r="H2183" s="2">
        <v>5270.03</v>
      </c>
      <c r="I2183" s="3">
        <v>45445</v>
      </c>
      <c r="J2183" s="2" t="s">
        <v>16</v>
      </c>
    </row>
    <row r="2184" spans="1:10" ht="14.25" customHeight="1" x14ac:dyDescent="0.35">
      <c r="A2184" s="2" t="s">
        <v>4398</v>
      </c>
      <c r="B2184" s="2" t="s">
        <v>4399</v>
      </c>
      <c r="C2184" s="2">
        <v>19</v>
      </c>
      <c r="D2184" s="2" t="s">
        <v>39</v>
      </c>
      <c r="E2184" s="2" t="s">
        <v>64</v>
      </c>
      <c r="F2184" s="2" t="s">
        <v>19</v>
      </c>
      <c r="G2184" s="2" t="s">
        <v>15</v>
      </c>
      <c r="H2184" s="2">
        <v>8303.7099999999991</v>
      </c>
      <c r="I2184" s="3">
        <v>45199</v>
      </c>
      <c r="J2184" s="2" t="s">
        <v>16</v>
      </c>
    </row>
    <row r="2185" spans="1:10" ht="14.25" customHeight="1" x14ac:dyDescent="0.35">
      <c r="A2185" s="2" t="s">
        <v>4400</v>
      </c>
      <c r="B2185" s="2" t="s">
        <v>4401</v>
      </c>
      <c r="C2185" s="2">
        <v>23</v>
      </c>
      <c r="D2185" s="2" t="s">
        <v>39</v>
      </c>
      <c r="E2185" s="2" t="s">
        <v>24</v>
      </c>
      <c r="F2185" s="2" t="s">
        <v>35</v>
      </c>
      <c r="G2185" s="2" t="s">
        <v>30</v>
      </c>
      <c r="H2185" s="2">
        <v>4674.25</v>
      </c>
      <c r="I2185" s="3">
        <v>45179</v>
      </c>
      <c r="J2185" s="2" t="s">
        <v>16</v>
      </c>
    </row>
    <row r="2186" spans="1:10" ht="14.25" customHeight="1" x14ac:dyDescent="0.35">
      <c r="A2186" s="2" t="s">
        <v>4402</v>
      </c>
      <c r="B2186" s="2" t="s">
        <v>4403</v>
      </c>
      <c r="C2186" s="2">
        <v>45</v>
      </c>
      <c r="D2186" s="2" t="s">
        <v>39</v>
      </c>
      <c r="E2186" s="2" t="s">
        <v>29</v>
      </c>
      <c r="F2186" s="2" t="s">
        <v>14</v>
      </c>
      <c r="G2186" s="2" t="s">
        <v>26</v>
      </c>
      <c r="H2186" s="2">
        <v>14918.21</v>
      </c>
      <c r="I2186" s="3">
        <v>45566</v>
      </c>
      <c r="J2186" s="2" t="s">
        <v>16</v>
      </c>
    </row>
    <row r="2187" spans="1:10" ht="14.25" customHeight="1" x14ac:dyDescent="0.35">
      <c r="A2187" s="2" t="s">
        <v>4404</v>
      </c>
      <c r="B2187" s="2" t="s">
        <v>4405</v>
      </c>
      <c r="C2187" s="2">
        <v>46</v>
      </c>
      <c r="D2187" s="2" t="s">
        <v>12</v>
      </c>
      <c r="E2187" s="2" t="s">
        <v>24</v>
      </c>
      <c r="F2187" s="2" t="s">
        <v>19</v>
      </c>
      <c r="G2187" s="2" t="s">
        <v>36</v>
      </c>
      <c r="H2187" s="2">
        <v>21581.79</v>
      </c>
      <c r="I2187" s="3">
        <v>45300</v>
      </c>
      <c r="J2187" s="2" t="s">
        <v>16</v>
      </c>
    </row>
    <row r="2188" spans="1:10" ht="14.25" customHeight="1" x14ac:dyDescent="0.35">
      <c r="A2188" s="2" t="s">
        <v>4406</v>
      </c>
      <c r="B2188" s="2" t="s">
        <v>4407</v>
      </c>
      <c r="C2188" s="2">
        <v>43</v>
      </c>
      <c r="D2188" s="2" t="s">
        <v>39</v>
      </c>
      <c r="E2188" s="2" t="s">
        <v>13</v>
      </c>
      <c r="F2188" s="2" t="s">
        <v>19</v>
      </c>
      <c r="G2188" s="2" t="s">
        <v>20</v>
      </c>
      <c r="H2188" s="2">
        <v>615.75</v>
      </c>
      <c r="I2188" s="3">
        <v>45530</v>
      </c>
      <c r="J2188" s="2" t="s">
        <v>16</v>
      </c>
    </row>
    <row r="2189" spans="1:10" ht="14.25" customHeight="1" x14ac:dyDescent="0.35">
      <c r="A2189" s="2" t="s">
        <v>4408</v>
      </c>
      <c r="B2189" s="2" t="s">
        <v>4409</v>
      </c>
      <c r="C2189" s="2">
        <v>42</v>
      </c>
      <c r="D2189" s="2" t="s">
        <v>12</v>
      </c>
      <c r="E2189" s="2" t="s">
        <v>42</v>
      </c>
      <c r="F2189" s="2" t="s">
        <v>55</v>
      </c>
      <c r="G2189" s="2" t="s">
        <v>36</v>
      </c>
      <c r="H2189" s="2">
        <v>10089.64</v>
      </c>
      <c r="I2189" s="3">
        <v>44932</v>
      </c>
      <c r="J2189" s="2" t="s">
        <v>21</v>
      </c>
    </row>
    <row r="2190" spans="1:10" ht="14.25" customHeight="1" x14ac:dyDescent="0.35">
      <c r="A2190" s="2" t="s">
        <v>4410</v>
      </c>
      <c r="B2190" s="2" t="s">
        <v>4411</v>
      </c>
      <c r="C2190" s="2">
        <v>29</v>
      </c>
      <c r="D2190" s="2" t="s">
        <v>39</v>
      </c>
      <c r="E2190" s="2" t="s">
        <v>13</v>
      </c>
      <c r="F2190" s="2" t="s">
        <v>49</v>
      </c>
      <c r="G2190" s="2" t="s">
        <v>30</v>
      </c>
      <c r="H2190" s="2">
        <v>3822.27</v>
      </c>
      <c r="I2190" s="3">
        <v>45340</v>
      </c>
      <c r="J2190" s="2" t="s">
        <v>16</v>
      </c>
    </row>
    <row r="2191" spans="1:10" ht="14.25" customHeight="1" x14ac:dyDescent="0.35">
      <c r="A2191" s="2" t="s">
        <v>4412</v>
      </c>
      <c r="B2191" s="2" t="s">
        <v>4413</v>
      </c>
      <c r="C2191" s="2">
        <v>22</v>
      </c>
      <c r="D2191" s="2" t="s">
        <v>39</v>
      </c>
      <c r="E2191" s="2" t="s">
        <v>13</v>
      </c>
      <c r="F2191" s="2" t="s">
        <v>25</v>
      </c>
      <c r="G2191" s="2" t="s">
        <v>30</v>
      </c>
      <c r="H2191" s="2">
        <v>8753.2900000000009</v>
      </c>
      <c r="I2191" s="3">
        <v>45512</v>
      </c>
      <c r="J2191" s="2" t="s">
        <v>69</v>
      </c>
    </row>
    <row r="2192" spans="1:10" ht="14.25" customHeight="1" x14ac:dyDescent="0.35">
      <c r="A2192" s="2" t="s">
        <v>4414</v>
      </c>
      <c r="B2192" s="2" t="s">
        <v>4415</v>
      </c>
      <c r="C2192" s="2">
        <v>51</v>
      </c>
      <c r="D2192" s="2" t="s">
        <v>12</v>
      </c>
      <c r="E2192" s="2" t="s">
        <v>13</v>
      </c>
      <c r="F2192" s="2" t="s">
        <v>19</v>
      </c>
      <c r="G2192" s="2" t="s">
        <v>36</v>
      </c>
      <c r="H2192" s="2">
        <v>6614.69</v>
      </c>
      <c r="I2192" s="3">
        <v>45424</v>
      </c>
      <c r="J2192" s="2" t="s">
        <v>21</v>
      </c>
    </row>
    <row r="2193" spans="1:10" ht="14.25" customHeight="1" x14ac:dyDescent="0.35">
      <c r="A2193" s="2" t="s">
        <v>4416</v>
      </c>
      <c r="B2193" s="2" t="s">
        <v>4417</v>
      </c>
      <c r="C2193" s="2">
        <v>54</v>
      </c>
      <c r="D2193" s="2" t="s">
        <v>12</v>
      </c>
      <c r="E2193" s="2" t="s">
        <v>64</v>
      </c>
      <c r="F2193" s="2" t="s">
        <v>25</v>
      </c>
      <c r="G2193" s="2" t="s">
        <v>36</v>
      </c>
      <c r="H2193" s="2">
        <v>4059.83</v>
      </c>
      <c r="I2193" s="3">
        <v>44982</v>
      </c>
      <c r="J2193" s="2" t="s">
        <v>16</v>
      </c>
    </row>
    <row r="2194" spans="1:10" ht="14.25" customHeight="1" x14ac:dyDescent="0.35">
      <c r="A2194" s="2" t="s">
        <v>4418</v>
      </c>
      <c r="B2194" s="2" t="s">
        <v>4419</v>
      </c>
      <c r="C2194" s="2">
        <v>32</v>
      </c>
      <c r="D2194" s="2" t="s">
        <v>39</v>
      </c>
      <c r="E2194" s="2" t="s">
        <v>29</v>
      </c>
      <c r="F2194" s="2" t="s">
        <v>35</v>
      </c>
      <c r="G2194" s="2" t="s">
        <v>36</v>
      </c>
      <c r="H2194" s="2">
        <v>996.17</v>
      </c>
      <c r="I2194" s="3">
        <v>45324</v>
      </c>
      <c r="J2194" s="2" t="s">
        <v>16</v>
      </c>
    </row>
    <row r="2195" spans="1:10" ht="14.25" customHeight="1" x14ac:dyDescent="0.35">
      <c r="A2195" s="2" t="s">
        <v>4420</v>
      </c>
      <c r="B2195" s="2" t="s">
        <v>4421</v>
      </c>
      <c r="C2195" s="2">
        <v>61</v>
      </c>
      <c r="D2195" s="2" t="s">
        <v>12</v>
      </c>
      <c r="E2195" s="2" t="s">
        <v>74</v>
      </c>
      <c r="F2195" s="2" t="s">
        <v>19</v>
      </c>
      <c r="G2195" s="2" t="s">
        <v>26</v>
      </c>
      <c r="H2195" s="2">
        <v>8197.08</v>
      </c>
      <c r="I2195" s="3">
        <v>45164</v>
      </c>
      <c r="J2195" s="2" t="s">
        <v>16</v>
      </c>
    </row>
    <row r="2196" spans="1:10" ht="14.25" customHeight="1" x14ac:dyDescent="0.35">
      <c r="A2196" s="2" t="s">
        <v>4422</v>
      </c>
      <c r="B2196" s="2" t="s">
        <v>4423</v>
      </c>
      <c r="C2196" s="2">
        <v>53</v>
      </c>
      <c r="D2196" s="2" t="s">
        <v>39</v>
      </c>
      <c r="E2196" s="2" t="s">
        <v>29</v>
      </c>
      <c r="F2196" s="2" t="s">
        <v>35</v>
      </c>
      <c r="G2196" s="2" t="s">
        <v>15</v>
      </c>
      <c r="H2196" s="2">
        <v>1196.76</v>
      </c>
      <c r="I2196" s="3">
        <v>45416</v>
      </c>
      <c r="J2196" s="2" t="s">
        <v>16</v>
      </c>
    </row>
    <row r="2197" spans="1:10" ht="14.25" customHeight="1" x14ac:dyDescent="0.35">
      <c r="A2197" s="2" t="s">
        <v>4424</v>
      </c>
      <c r="B2197" s="2" t="s">
        <v>4425</v>
      </c>
      <c r="C2197" s="2">
        <v>32</v>
      </c>
      <c r="D2197" s="2" t="s">
        <v>39</v>
      </c>
      <c r="E2197" s="2" t="s">
        <v>42</v>
      </c>
      <c r="F2197" s="2" t="s">
        <v>19</v>
      </c>
      <c r="G2197" s="2" t="s">
        <v>20</v>
      </c>
      <c r="H2197" s="2">
        <v>1697.45</v>
      </c>
      <c r="I2197" s="3">
        <v>44948</v>
      </c>
      <c r="J2197" s="2" t="s">
        <v>21</v>
      </c>
    </row>
    <row r="2198" spans="1:10" ht="14.25" customHeight="1" x14ac:dyDescent="0.35">
      <c r="A2198" s="2" t="s">
        <v>4426</v>
      </c>
      <c r="B2198" s="2" t="s">
        <v>4427</v>
      </c>
      <c r="C2198" s="2">
        <v>60</v>
      </c>
      <c r="D2198" s="2" t="s">
        <v>12</v>
      </c>
      <c r="E2198" s="2" t="s">
        <v>74</v>
      </c>
      <c r="F2198" s="2" t="s">
        <v>14</v>
      </c>
      <c r="G2198" s="2" t="s">
        <v>20</v>
      </c>
      <c r="H2198" s="2">
        <v>40271.68</v>
      </c>
      <c r="I2198" s="3">
        <v>45367</v>
      </c>
      <c r="J2198" s="2" t="s">
        <v>16</v>
      </c>
    </row>
    <row r="2199" spans="1:10" ht="14.25" customHeight="1" x14ac:dyDescent="0.35">
      <c r="A2199" s="2" t="s">
        <v>4428</v>
      </c>
      <c r="B2199" s="2" t="s">
        <v>4429</v>
      </c>
      <c r="C2199" s="2">
        <v>40</v>
      </c>
      <c r="D2199" s="2" t="s">
        <v>12</v>
      </c>
      <c r="E2199" s="2" t="s">
        <v>93</v>
      </c>
      <c r="F2199" s="2" t="s">
        <v>55</v>
      </c>
      <c r="G2199" s="2" t="s">
        <v>20</v>
      </c>
      <c r="H2199" s="2">
        <v>3808.29</v>
      </c>
      <c r="I2199" s="3">
        <v>44967</v>
      </c>
      <c r="J2199" s="2" t="s">
        <v>16</v>
      </c>
    </row>
    <row r="2200" spans="1:10" ht="14.25" customHeight="1" x14ac:dyDescent="0.35">
      <c r="A2200" s="2" t="s">
        <v>4430</v>
      </c>
      <c r="B2200" s="2" t="s">
        <v>4431</v>
      </c>
      <c r="C2200" s="2">
        <v>23</v>
      </c>
      <c r="D2200" s="2" t="s">
        <v>12</v>
      </c>
      <c r="E2200" s="2" t="s">
        <v>93</v>
      </c>
      <c r="F2200" s="2" t="s">
        <v>35</v>
      </c>
      <c r="G2200" s="2" t="s">
        <v>36</v>
      </c>
      <c r="H2200" s="2">
        <v>8781.19</v>
      </c>
      <c r="I2200" s="3">
        <v>45184</v>
      </c>
      <c r="J2200" s="2" t="s">
        <v>16</v>
      </c>
    </row>
    <row r="2201" spans="1:10" ht="14.25" customHeight="1" x14ac:dyDescent="0.35">
      <c r="A2201" s="2" t="s">
        <v>4432</v>
      </c>
      <c r="B2201" s="2" t="s">
        <v>4433</v>
      </c>
      <c r="C2201" s="2">
        <v>63</v>
      </c>
      <c r="D2201" s="2" t="s">
        <v>12</v>
      </c>
      <c r="E2201" s="2" t="s">
        <v>93</v>
      </c>
      <c r="F2201" s="2" t="s">
        <v>49</v>
      </c>
      <c r="G2201" s="2" t="s">
        <v>36</v>
      </c>
      <c r="H2201" s="2">
        <v>3177.73</v>
      </c>
      <c r="I2201" s="3">
        <v>45377</v>
      </c>
      <c r="J2201" s="2" t="s">
        <v>21</v>
      </c>
    </row>
    <row r="2202" spans="1:10" ht="14.25" customHeight="1" x14ac:dyDescent="0.35">
      <c r="A2202" s="2" t="s">
        <v>4434</v>
      </c>
      <c r="B2202" s="2" t="s">
        <v>4435</v>
      </c>
      <c r="C2202" s="2">
        <v>61</v>
      </c>
      <c r="D2202" s="2" t="s">
        <v>39</v>
      </c>
      <c r="E2202" s="2" t="s">
        <v>74</v>
      </c>
      <c r="F2202" s="2" t="s">
        <v>49</v>
      </c>
      <c r="G2202" s="2" t="s">
        <v>36</v>
      </c>
      <c r="H2202" s="2">
        <v>20062.61</v>
      </c>
      <c r="I2202" s="3">
        <v>44974</v>
      </c>
      <c r="J2202" s="2" t="s">
        <v>16</v>
      </c>
    </row>
    <row r="2203" spans="1:10" ht="14.25" customHeight="1" x14ac:dyDescent="0.35">
      <c r="A2203" s="2" t="s">
        <v>4436</v>
      </c>
      <c r="B2203" s="2" t="s">
        <v>4437</v>
      </c>
      <c r="C2203" s="2">
        <v>60</v>
      </c>
      <c r="D2203" s="2" t="s">
        <v>12</v>
      </c>
      <c r="E2203" s="2" t="s">
        <v>52</v>
      </c>
      <c r="F2203" s="2" t="s">
        <v>14</v>
      </c>
      <c r="G2203" s="2" t="s">
        <v>26</v>
      </c>
      <c r="H2203" s="2">
        <v>3331.54</v>
      </c>
      <c r="I2203" s="3">
        <v>45429</v>
      </c>
      <c r="J2203" s="2" t="s">
        <v>21</v>
      </c>
    </row>
    <row r="2204" spans="1:10" ht="14.25" customHeight="1" x14ac:dyDescent="0.35">
      <c r="A2204" s="2" t="s">
        <v>4438</v>
      </c>
      <c r="B2204" s="2" t="s">
        <v>4439</v>
      </c>
      <c r="C2204" s="2">
        <v>62</v>
      </c>
      <c r="D2204" s="2" t="s">
        <v>12</v>
      </c>
      <c r="E2204" s="2" t="s">
        <v>64</v>
      </c>
      <c r="F2204" s="2" t="s">
        <v>14</v>
      </c>
      <c r="G2204" s="2" t="s">
        <v>26</v>
      </c>
      <c r="H2204" s="2">
        <v>4571.03</v>
      </c>
      <c r="I2204" s="3">
        <v>45065</v>
      </c>
      <c r="J2204" s="2" t="s">
        <v>16</v>
      </c>
    </row>
    <row r="2205" spans="1:10" ht="14.25" customHeight="1" x14ac:dyDescent="0.35">
      <c r="A2205" s="2" t="s">
        <v>4440</v>
      </c>
      <c r="B2205" s="2" t="s">
        <v>4441</v>
      </c>
      <c r="C2205" s="2">
        <v>38</v>
      </c>
      <c r="D2205" s="2" t="s">
        <v>12</v>
      </c>
      <c r="E2205" s="2" t="s">
        <v>52</v>
      </c>
      <c r="F2205" s="2" t="s">
        <v>49</v>
      </c>
      <c r="G2205" s="2" t="s">
        <v>26</v>
      </c>
      <c r="H2205" s="2">
        <v>9374.83</v>
      </c>
      <c r="I2205" s="3">
        <v>45128</v>
      </c>
      <c r="J2205" s="2" t="s">
        <v>16</v>
      </c>
    </row>
    <row r="2206" spans="1:10" ht="14.25" customHeight="1" x14ac:dyDescent="0.35">
      <c r="A2206" s="2" t="s">
        <v>4442</v>
      </c>
      <c r="B2206" s="2" t="s">
        <v>4443</v>
      </c>
      <c r="C2206" s="2">
        <v>40</v>
      </c>
      <c r="D2206" s="2" t="s">
        <v>12</v>
      </c>
      <c r="E2206" s="2" t="s">
        <v>29</v>
      </c>
      <c r="F2206" s="2" t="s">
        <v>35</v>
      </c>
      <c r="G2206" s="2" t="s">
        <v>26</v>
      </c>
      <c r="H2206" s="2">
        <v>20401.189999999999</v>
      </c>
      <c r="I2206" s="3">
        <v>45578</v>
      </c>
      <c r="J2206" s="2" t="s">
        <v>69</v>
      </c>
    </row>
    <row r="2207" spans="1:10" ht="14.25" customHeight="1" x14ac:dyDescent="0.35">
      <c r="A2207" s="2" t="s">
        <v>4444</v>
      </c>
      <c r="B2207" s="2" t="s">
        <v>4445</v>
      </c>
      <c r="C2207" s="2">
        <v>60</v>
      </c>
      <c r="D2207" s="2" t="s">
        <v>12</v>
      </c>
      <c r="E2207" s="2" t="s">
        <v>93</v>
      </c>
      <c r="F2207" s="2" t="s">
        <v>49</v>
      </c>
      <c r="G2207" s="2" t="s">
        <v>30</v>
      </c>
      <c r="H2207" s="2">
        <v>16939.84</v>
      </c>
      <c r="I2207" s="3">
        <v>45435</v>
      </c>
      <c r="J2207" s="2" t="s">
        <v>21</v>
      </c>
    </row>
    <row r="2208" spans="1:10" ht="14.25" customHeight="1" x14ac:dyDescent="0.35">
      <c r="A2208" s="2" t="s">
        <v>4446</v>
      </c>
      <c r="B2208" s="2" t="s">
        <v>4447</v>
      </c>
      <c r="C2208" s="2">
        <v>33</v>
      </c>
      <c r="D2208" s="2" t="s">
        <v>39</v>
      </c>
      <c r="E2208" s="2" t="s">
        <v>64</v>
      </c>
      <c r="F2208" s="2" t="s">
        <v>55</v>
      </c>
      <c r="G2208" s="2" t="s">
        <v>26</v>
      </c>
      <c r="H2208" s="2">
        <v>3063.35</v>
      </c>
      <c r="I2208" s="3">
        <v>45580</v>
      </c>
      <c r="J2208" s="2" t="s">
        <v>16</v>
      </c>
    </row>
    <row r="2209" spans="1:10" ht="14.25" customHeight="1" x14ac:dyDescent="0.35">
      <c r="A2209" s="2" t="s">
        <v>4448</v>
      </c>
      <c r="B2209" s="2" t="s">
        <v>4449</v>
      </c>
      <c r="C2209" s="2">
        <v>64</v>
      </c>
      <c r="D2209" s="2" t="s">
        <v>39</v>
      </c>
      <c r="E2209" s="2" t="s">
        <v>74</v>
      </c>
      <c r="F2209" s="2" t="s">
        <v>19</v>
      </c>
      <c r="G2209" s="2" t="s">
        <v>26</v>
      </c>
      <c r="H2209" s="2">
        <v>17693.419999999998</v>
      </c>
      <c r="I2209" s="3">
        <v>45212</v>
      </c>
      <c r="J2209" s="2" t="s">
        <v>16</v>
      </c>
    </row>
    <row r="2210" spans="1:10" ht="14.25" customHeight="1" x14ac:dyDescent="0.35">
      <c r="A2210" s="2" t="s">
        <v>4450</v>
      </c>
      <c r="B2210" s="2" t="s">
        <v>4451</v>
      </c>
      <c r="C2210" s="2">
        <v>32</v>
      </c>
      <c r="D2210" s="2" t="s">
        <v>12</v>
      </c>
      <c r="E2210" s="2" t="s">
        <v>93</v>
      </c>
      <c r="F2210" s="2" t="s">
        <v>55</v>
      </c>
      <c r="G2210" s="2" t="s">
        <v>26</v>
      </c>
      <c r="H2210" s="2">
        <v>12079.65</v>
      </c>
      <c r="I2210" s="3">
        <v>45159</v>
      </c>
      <c r="J2210" s="2" t="s">
        <v>16</v>
      </c>
    </row>
    <row r="2211" spans="1:10" ht="14.25" customHeight="1" x14ac:dyDescent="0.35">
      <c r="A2211" s="2" t="s">
        <v>4452</v>
      </c>
      <c r="B2211" s="2" t="s">
        <v>4453</v>
      </c>
      <c r="C2211" s="2">
        <v>42</v>
      </c>
      <c r="D2211" s="2" t="s">
        <v>12</v>
      </c>
      <c r="E2211" s="2" t="s">
        <v>74</v>
      </c>
      <c r="F2211" s="2" t="s">
        <v>49</v>
      </c>
      <c r="G2211" s="2" t="s">
        <v>20</v>
      </c>
      <c r="H2211" s="2">
        <v>45881.65</v>
      </c>
      <c r="I2211" s="3">
        <v>45242</v>
      </c>
      <c r="J2211" s="2" t="s">
        <v>16</v>
      </c>
    </row>
    <row r="2212" spans="1:10" ht="14.25" customHeight="1" x14ac:dyDescent="0.35">
      <c r="A2212" s="2" t="s">
        <v>4454</v>
      </c>
      <c r="B2212" s="2" t="s">
        <v>4455</v>
      </c>
      <c r="C2212" s="2">
        <v>53</v>
      </c>
      <c r="D2212" s="2" t="s">
        <v>39</v>
      </c>
      <c r="E2212" s="2" t="s">
        <v>64</v>
      </c>
      <c r="F2212" s="2" t="s">
        <v>19</v>
      </c>
      <c r="G2212" s="2" t="s">
        <v>20</v>
      </c>
      <c r="H2212" s="2">
        <v>27402.79</v>
      </c>
      <c r="I2212" s="3">
        <v>45387</v>
      </c>
      <c r="J2212" s="2" t="s">
        <v>16</v>
      </c>
    </row>
    <row r="2213" spans="1:10" ht="14.25" customHeight="1" x14ac:dyDescent="0.35">
      <c r="A2213" s="2" t="s">
        <v>4456</v>
      </c>
      <c r="B2213" s="2" t="s">
        <v>4457</v>
      </c>
      <c r="C2213" s="2">
        <v>28</v>
      </c>
      <c r="D2213" s="2" t="s">
        <v>12</v>
      </c>
      <c r="E2213" s="2" t="s">
        <v>74</v>
      </c>
      <c r="F2213" s="2" t="s">
        <v>49</v>
      </c>
      <c r="G2213" s="2" t="s">
        <v>20</v>
      </c>
      <c r="H2213" s="2">
        <v>7617.19</v>
      </c>
      <c r="I2213" s="3">
        <v>45596</v>
      </c>
      <c r="J2213" s="2" t="s">
        <v>16</v>
      </c>
    </row>
    <row r="2214" spans="1:10" ht="14.25" customHeight="1" x14ac:dyDescent="0.35">
      <c r="A2214" s="2" t="s">
        <v>4458</v>
      </c>
      <c r="B2214" s="2" t="s">
        <v>4459</v>
      </c>
      <c r="C2214" s="2">
        <v>32</v>
      </c>
      <c r="D2214" s="2" t="s">
        <v>39</v>
      </c>
      <c r="E2214" s="2" t="s">
        <v>74</v>
      </c>
      <c r="F2214" s="2" t="s">
        <v>55</v>
      </c>
      <c r="G2214" s="2" t="s">
        <v>15</v>
      </c>
      <c r="H2214" s="2">
        <v>13860.09</v>
      </c>
      <c r="I2214" s="3">
        <v>45476</v>
      </c>
      <c r="J2214" s="2" t="s">
        <v>16</v>
      </c>
    </row>
    <row r="2215" spans="1:10" ht="14.25" customHeight="1" x14ac:dyDescent="0.35">
      <c r="A2215" s="2" t="s">
        <v>4460</v>
      </c>
      <c r="B2215" s="2" t="s">
        <v>4461</v>
      </c>
      <c r="C2215" s="2">
        <v>21</v>
      </c>
      <c r="D2215" s="2" t="s">
        <v>39</v>
      </c>
      <c r="E2215" s="2" t="s">
        <v>42</v>
      </c>
      <c r="F2215" s="2" t="s">
        <v>55</v>
      </c>
      <c r="G2215" s="2" t="s">
        <v>30</v>
      </c>
      <c r="H2215" s="2">
        <v>8443.8799999999992</v>
      </c>
      <c r="I2215" s="3">
        <v>45513</v>
      </c>
      <c r="J2215" s="2" t="s">
        <v>16</v>
      </c>
    </row>
    <row r="2216" spans="1:10" ht="14.25" customHeight="1" x14ac:dyDescent="0.35">
      <c r="A2216" s="2" t="s">
        <v>4462</v>
      </c>
      <c r="B2216" s="2" t="s">
        <v>4463</v>
      </c>
      <c r="C2216" s="2">
        <v>38</v>
      </c>
      <c r="D2216" s="2" t="s">
        <v>12</v>
      </c>
      <c r="E2216" s="2" t="s">
        <v>29</v>
      </c>
      <c r="F2216" s="2" t="s">
        <v>35</v>
      </c>
      <c r="G2216" s="2" t="s">
        <v>36</v>
      </c>
      <c r="H2216" s="2">
        <v>9038.57</v>
      </c>
      <c r="I2216" s="3">
        <v>45247</v>
      </c>
      <c r="J2216" s="2" t="s">
        <v>16</v>
      </c>
    </row>
    <row r="2217" spans="1:10" ht="14.25" customHeight="1" x14ac:dyDescent="0.35">
      <c r="A2217" s="2" t="s">
        <v>4464</v>
      </c>
      <c r="B2217" s="2" t="s">
        <v>4465</v>
      </c>
      <c r="C2217" s="2">
        <v>30</v>
      </c>
      <c r="D2217" s="2" t="s">
        <v>39</v>
      </c>
      <c r="E2217" s="2" t="s">
        <v>52</v>
      </c>
      <c r="F2217" s="2" t="s">
        <v>35</v>
      </c>
      <c r="G2217" s="2" t="s">
        <v>26</v>
      </c>
      <c r="H2217" s="2">
        <v>1070.29</v>
      </c>
      <c r="I2217" s="3">
        <v>45101</v>
      </c>
      <c r="J2217" s="2" t="s">
        <v>16</v>
      </c>
    </row>
    <row r="2218" spans="1:10" ht="14.25" customHeight="1" x14ac:dyDescent="0.35">
      <c r="A2218" s="2" t="s">
        <v>4466</v>
      </c>
      <c r="B2218" s="2" t="s">
        <v>4467</v>
      </c>
      <c r="C2218" s="2">
        <v>39</v>
      </c>
      <c r="D2218" s="2" t="s">
        <v>12</v>
      </c>
      <c r="E2218" s="2" t="s">
        <v>24</v>
      </c>
      <c r="F2218" s="2" t="s">
        <v>55</v>
      </c>
      <c r="G2218" s="2" t="s">
        <v>20</v>
      </c>
      <c r="H2218" s="2">
        <v>22.48</v>
      </c>
      <c r="I2218" s="3">
        <v>44965</v>
      </c>
      <c r="J2218" s="2" t="s">
        <v>21</v>
      </c>
    </row>
    <row r="2219" spans="1:10" ht="14.25" customHeight="1" x14ac:dyDescent="0.35">
      <c r="A2219" s="2" t="s">
        <v>4468</v>
      </c>
      <c r="B2219" s="2" t="s">
        <v>4469</v>
      </c>
      <c r="C2219" s="2">
        <v>36</v>
      </c>
      <c r="D2219" s="2" t="s">
        <v>12</v>
      </c>
      <c r="E2219" s="2" t="s">
        <v>52</v>
      </c>
      <c r="F2219" s="2" t="s">
        <v>19</v>
      </c>
      <c r="G2219" s="2" t="s">
        <v>30</v>
      </c>
      <c r="H2219" s="2">
        <v>493.86</v>
      </c>
      <c r="I2219" s="3">
        <v>45359</v>
      </c>
      <c r="J2219" s="2" t="s">
        <v>16</v>
      </c>
    </row>
    <row r="2220" spans="1:10" ht="14.25" customHeight="1" x14ac:dyDescent="0.35">
      <c r="A2220" s="2" t="s">
        <v>4470</v>
      </c>
      <c r="B2220" s="2" t="s">
        <v>4471</v>
      </c>
      <c r="C2220" s="2">
        <v>51</v>
      </c>
      <c r="D2220" s="2" t="s">
        <v>39</v>
      </c>
      <c r="E2220" s="2" t="s">
        <v>52</v>
      </c>
      <c r="F2220" s="2" t="s">
        <v>35</v>
      </c>
      <c r="G2220" s="2" t="s">
        <v>26</v>
      </c>
      <c r="H2220" s="2">
        <v>34001.18</v>
      </c>
      <c r="I2220" s="3">
        <v>45411</v>
      </c>
      <c r="J2220" s="2" t="s">
        <v>16</v>
      </c>
    </row>
    <row r="2221" spans="1:10" ht="14.25" customHeight="1" x14ac:dyDescent="0.35">
      <c r="A2221" s="2" t="s">
        <v>4472</v>
      </c>
      <c r="B2221" s="2" t="s">
        <v>4473</v>
      </c>
      <c r="C2221" s="2">
        <v>31</v>
      </c>
      <c r="D2221" s="2" t="s">
        <v>39</v>
      </c>
      <c r="E2221" s="2" t="s">
        <v>13</v>
      </c>
      <c r="F2221" s="2" t="s">
        <v>35</v>
      </c>
      <c r="G2221" s="2" t="s">
        <v>15</v>
      </c>
      <c r="H2221" s="2">
        <v>1349.82</v>
      </c>
      <c r="I2221" s="3">
        <v>45511</v>
      </c>
      <c r="J2221" s="2" t="s">
        <v>16</v>
      </c>
    </row>
    <row r="2222" spans="1:10" ht="14.25" customHeight="1" x14ac:dyDescent="0.35">
      <c r="A2222" s="2" t="s">
        <v>4474</v>
      </c>
      <c r="B2222" s="2" t="s">
        <v>4475</v>
      </c>
      <c r="C2222" s="2">
        <v>21</v>
      </c>
      <c r="D2222" s="2" t="s">
        <v>12</v>
      </c>
      <c r="E2222" s="2" t="s">
        <v>42</v>
      </c>
      <c r="F2222" s="2" t="s">
        <v>25</v>
      </c>
      <c r="G2222" s="2" t="s">
        <v>36</v>
      </c>
      <c r="H2222" s="2">
        <v>454.05</v>
      </c>
      <c r="I2222" s="3">
        <v>44984</v>
      </c>
      <c r="J2222" s="2" t="s">
        <v>16</v>
      </c>
    </row>
    <row r="2223" spans="1:10" ht="14.25" customHeight="1" x14ac:dyDescent="0.35">
      <c r="A2223" s="2" t="s">
        <v>4476</v>
      </c>
      <c r="B2223" s="2" t="s">
        <v>4477</v>
      </c>
      <c r="C2223" s="2">
        <v>63</v>
      </c>
      <c r="D2223" s="2" t="s">
        <v>39</v>
      </c>
      <c r="E2223" s="2" t="s">
        <v>24</v>
      </c>
      <c r="F2223" s="2" t="s">
        <v>25</v>
      </c>
      <c r="G2223" s="2" t="s">
        <v>26</v>
      </c>
      <c r="H2223" s="2">
        <v>3705.48</v>
      </c>
      <c r="I2223" s="3">
        <v>45422</v>
      </c>
      <c r="J2223" s="2" t="s">
        <v>16</v>
      </c>
    </row>
    <row r="2224" spans="1:10" ht="14.25" customHeight="1" x14ac:dyDescent="0.35">
      <c r="A2224" s="2" t="s">
        <v>4478</v>
      </c>
      <c r="B2224" s="2" t="s">
        <v>4479</v>
      </c>
      <c r="C2224" s="2">
        <v>44</v>
      </c>
      <c r="D2224" s="2" t="s">
        <v>12</v>
      </c>
      <c r="E2224" s="2" t="s">
        <v>93</v>
      </c>
      <c r="F2224" s="2" t="s">
        <v>35</v>
      </c>
      <c r="G2224" s="2" t="s">
        <v>36</v>
      </c>
      <c r="H2224" s="2">
        <v>8871.69</v>
      </c>
      <c r="I2224" s="3">
        <v>45527</v>
      </c>
      <c r="J2224" s="2" t="s">
        <v>16</v>
      </c>
    </row>
    <row r="2225" spans="1:10" ht="14.25" customHeight="1" x14ac:dyDescent="0.35">
      <c r="A2225" s="2" t="s">
        <v>4480</v>
      </c>
      <c r="B2225" s="2" t="s">
        <v>4481</v>
      </c>
      <c r="C2225" s="2">
        <v>46</v>
      </c>
      <c r="D2225" s="2" t="s">
        <v>39</v>
      </c>
      <c r="E2225" s="2" t="s">
        <v>93</v>
      </c>
      <c r="F2225" s="2" t="s">
        <v>49</v>
      </c>
      <c r="G2225" s="2" t="s">
        <v>26</v>
      </c>
      <c r="H2225" s="2">
        <v>29654.1</v>
      </c>
      <c r="I2225" s="3">
        <v>45060</v>
      </c>
      <c r="J2225" s="2" t="s">
        <v>16</v>
      </c>
    </row>
    <row r="2226" spans="1:10" ht="14.25" customHeight="1" x14ac:dyDescent="0.35">
      <c r="A2226" s="2" t="s">
        <v>4482</v>
      </c>
      <c r="B2226" s="2" t="s">
        <v>4483</v>
      </c>
      <c r="C2226" s="2">
        <v>64</v>
      </c>
      <c r="D2226" s="2" t="s">
        <v>39</v>
      </c>
      <c r="E2226" s="2" t="s">
        <v>93</v>
      </c>
      <c r="F2226" s="2" t="s">
        <v>19</v>
      </c>
      <c r="G2226" s="2" t="s">
        <v>15</v>
      </c>
      <c r="H2226" s="2">
        <v>12035.98</v>
      </c>
      <c r="I2226" s="3">
        <v>45581</v>
      </c>
      <c r="J2226" s="2" t="s">
        <v>21</v>
      </c>
    </row>
    <row r="2227" spans="1:10" ht="14.25" customHeight="1" x14ac:dyDescent="0.35">
      <c r="A2227" s="2" t="s">
        <v>4484</v>
      </c>
      <c r="B2227" s="2" t="s">
        <v>4485</v>
      </c>
      <c r="C2227" s="2">
        <v>45</v>
      </c>
      <c r="D2227" s="2" t="s">
        <v>12</v>
      </c>
      <c r="E2227" s="2" t="s">
        <v>52</v>
      </c>
      <c r="F2227" s="2" t="s">
        <v>14</v>
      </c>
      <c r="G2227" s="2" t="s">
        <v>30</v>
      </c>
      <c r="H2227" s="2">
        <v>3234.52</v>
      </c>
      <c r="I2227" s="3">
        <v>45435</v>
      </c>
      <c r="J2227" s="2" t="s">
        <v>16</v>
      </c>
    </row>
    <row r="2228" spans="1:10" ht="14.25" customHeight="1" x14ac:dyDescent="0.35">
      <c r="A2228" s="2" t="s">
        <v>4486</v>
      </c>
      <c r="B2228" s="2" t="s">
        <v>4487</v>
      </c>
      <c r="C2228" s="2">
        <v>52</v>
      </c>
      <c r="D2228" s="2" t="s">
        <v>12</v>
      </c>
      <c r="E2228" s="2" t="s">
        <v>29</v>
      </c>
      <c r="F2228" s="2" t="s">
        <v>35</v>
      </c>
      <c r="G2228" s="2" t="s">
        <v>36</v>
      </c>
      <c r="H2228" s="2">
        <v>27978.33</v>
      </c>
      <c r="I2228" s="3">
        <v>45533</v>
      </c>
      <c r="J2228" s="2" t="s">
        <v>16</v>
      </c>
    </row>
    <row r="2229" spans="1:10" ht="14.25" customHeight="1" x14ac:dyDescent="0.35">
      <c r="A2229" s="2" t="s">
        <v>4488</v>
      </c>
      <c r="B2229" s="2" t="s">
        <v>4489</v>
      </c>
      <c r="C2229" s="2">
        <v>25</v>
      </c>
      <c r="D2229" s="2" t="s">
        <v>12</v>
      </c>
      <c r="E2229" s="2" t="s">
        <v>52</v>
      </c>
      <c r="F2229" s="2" t="s">
        <v>25</v>
      </c>
      <c r="G2229" s="2" t="s">
        <v>36</v>
      </c>
      <c r="H2229" s="2">
        <v>367.07</v>
      </c>
      <c r="I2229" s="3">
        <v>45082</v>
      </c>
      <c r="J2229" s="2" t="s">
        <v>21</v>
      </c>
    </row>
    <row r="2230" spans="1:10" ht="14.25" customHeight="1" x14ac:dyDescent="0.35">
      <c r="A2230" s="2" t="s">
        <v>4490</v>
      </c>
      <c r="B2230" s="2" t="s">
        <v>4491</v>
      </c>
      <c r="C2230" s="2">
        <v>33</v>
      </c>
      <c r="D2230" s="2" t="s">
        <v>39</v>
      </c>
      <c r="E2230" s="2" t="s">
        <v>24</v>
      </c>
      <c r="F2230" s="2" t="s">
        <v>19</v>
      </c>
      <c r="G2230" s="2" t="s">
        <v>30</v>
      </c>
      <c r="H2230" s="2">
        <v>38658.080000000002</v>
      </c>
      <c r="I2230" s="3">
        <v>45127</v>
      </c>
      <c r="J2230" s="2" t="s">
        <v>21</v>
      </c>
    </row>
    <row r="2231" spans="1:10" ht="14.25" customHeight="1" x14ac:dyDescent="0.35">
      <c r="A2231" s="2" t="s">
        <v>4492</v>
      </c>
      <c r="B2231" s="2" t="s">
        <v>4493</v>
      </c>
      <c r="C2231" s="2">
        <v>59</v>
      </c>
      <c r="D2231" s="2" t="s">
        <v>12</v>
      </c>
      <c r="E2231" s="2" t="s">
        <v>29</v>
      </c>
      <c r="F2231" s="2" t="s">
        <v>19</v>
      </c>
      <c r="G2231" s="2" t="s">
        <v>36</v>
      </c>
      <c r="H2231" s="2">
        <v>604.29999999999995</v>
      </c>
      <c r="I2231" s="3">
        <v>45425</v>
      </c>
      <c r="J2231" s="2" t="s">
        <v>21</v>
      </c>
    </row>
    <row r="2232" spans="1:10" ht="14.25" customHeight="1" x14ac:dyDescent="0.35">
      <c r="A2232" s="2" t="s">
        <v>4494</v>
      </c>
      <c r="B2232" s="2" t="s">
        <v>4495</v>
      </c>
      <c r="C2232" s="2">
        <v>53</v>
      </c>
      <c r="D2232" s="2" t="s">
        <v>12</v>
      </c>
      <c r="E2232" s="2" t="s">
        <v>42</v>
      </c>
      <c r="F2232" s="2" t="s">
        <v>25</v>
      </c>
      <c r="G2232" s="2" t="s">
        <v>20</v>
      </c>
      <c r="H2232" s="2">
        <v>14018.14</v>
      </c>
      <c r="I2232" s="3">
        <v>45328</v>
      </c>
      <c r="J2232" s="2" t="s">
        <v>16</v>
      </c>
    </row>
    <row r="2233" spans="1:10" ht="14.25" customHeight="1" x14ac:dyDescent="0.35">
      <c r="A2233" s="2" t="s">
        <v>4496</v>
      </c>
      <c r="B2233" s="2" t="s">
        <v>4497</v>
      </c>
      <c r="C2233" s="2">
        <v>47</v>
      </c>
      <c r="D2233" s="2" t="s">
        <v>39</v>
      </c>
      <c r="E2233" s="2" t="s">
        <v>29</v>
      </c>
      <c r="F2233" s="2" t="s">
        <v>19</v>
      </c>
      <c r="G2233" s="2" t="s">
        <v>30</v>
      </c>
      <c r="H2233" s="2">
        <v>463.56</v>
      </c>
      <c r="I2233" s="3">
        <v>45422</v>
      </c>
      <c r="J2233" s="2" t="s">
        <v>16</v>
      </c>
    </row>
    <row r="2234" spans="1:10" ht="14.25" customHeight="1" x14ac:dyDescent="0.35">
      <c r="A2234" s="2" t="s">
        <v>4498</v>
      </c>
      <c r="B2234" s="2" t="s">
        <v>4499</v>
      </c>
      <c r="C2234" s="2">
        <v>35</v>
      </c>
      <c r="D2234" s="2" t="s">
        <v>39</v>
      </c>
      <c r="E2234" s="2" t="s">
        <v>24</v>
      </c>
      <c r="F2234" s="2" t="s">
        <v>19</v>
      </c>
      <c r="G2234" s="2" t="s">
        <v>15</v>
      </c>
      <c r="H2234" s="2">
        <v>26818.19</v>
      </c>
      <c r="I2234" s="3">
        <v>45414</v>
      </c>
      <c r="J2234" s="2" t="s">
        <v>16</v>
      </c>
    </row>
    <row r="2235" spans="1:10" ht="14.25" customHeight="1" x14ac:dyDescent="0.35">
      <c r="A2235" s="2" t="s">
        <v>4500</v>
      </c>
      <c r="B2235" s="2" t="s">
        <v>4501</v>
      </c>
      <c r="C2235" s="2">
        <v>19</v>
      </c>
      <c r="D2235" s="2" t="s">
        <v>12</v>
      </c>
      <c r="E2235" s="2" t="s">
        <v>74</v>
      </c>
      <c r="F2235" s="2" t="s">
        <v>25</v>
      </c>
      <c r="G2235" s="2" t="s">
        <v>26</v>
      </c>
      <c r="H2235" s="2">
        <v>1150.3599999999999</v>
      </c>
      <c r="I2235" s="3">
        <v>45086</v>
      </c>
      <c r="J2235" s="2" t="s">
        <v>16</v>
      </c>
    </row>
    <row r="2236" spans="1:10" ht="14.25" customHeight="1" x14ac:dyDescent="0.35">
      <c r="A2236" s="2" t="s">
        <v>4502</v>
      </c>
      <c r="B2236" s="2" t="s">
        <v>4503</v>
      </c>
      <c r="C2236" s="2">
        <v>30</v>
      </c>
      <c r="D2236" s="2" t="s">
        <v>12</v>
      </c>
      <c r="E2236" s="2" t="s">
        <v>52</v>
      </c>
      <c r="F2236" s="2" t="s">
        <v>55</v>
      </c>
      <c r="G2236" s="2" t="s">
        <v>26</v>
      </c>
      <c r="H2236" s="2">
        <v>517.98</v>
      </c>
      <c r="I2236" s="3">
        <v>45137</v>
      </c>
      <c r="J2236" s="2" t="s">
        <v>16</v>
      </c>
    </row>
    <row r="2237" spans="1:10" ht="14.25" customHeight="1" x14ac:dyDescent="0.35">
      <c r="A2237" s="2" t="s">
        <v>4504</v>
      </c>
      <c r="B2237" s="2" t="s">
        <v>4505</v>
      </c>
      <c r="C2237" s="2">
        <v>21</v>
      </c>
      <c r="D2237" s="2" t="s">
        <v>12</v>
      </c>
      <c r="E2237" s="2" t="s">
        <v>93</v>
      </c>
      <c r="F2237" s="2" t="s">
        <v>35</v>
      </c>
      <c r="G2237" s="2" t="s">
        <v>30</v>
      </c>
      <c r="H2237" s="2">
        <v>22006.17</v>
      </c>
      <c r="I2237" s="3">
        <v>45379</v>
      </c>
      <c r="J2237" s="2" t="s">
        <v>16</v>
      </c>
    </row>
    <row r="2238" spans="1:10" ht="14.25" customHeight="1" x14ac:dyDescent="0.35">
      <c r="A2238" s="2" t="s">
        <v>4506</v>
      </c>
      <c r="B2238" s="2" t="s">
        <v>4507</v>
      </c>
      <c r="C2238" s="2">
        <v>43</v>
      </c>
      <c r="D2238" s="2" t="s">
        <v>12</v>
      </c>
      <c r="E2238" s="2" t="s">
        <v>74</v>
      </c>
      <c r="F2238" s="2" t="s">
        <v>49</v>
      </c>
      <c r="G2238" s="2" t="s">
        <v>20</v>
      </c>
      <c r="H2238" s="2">
        <v>1006.98</v>
      </c>
      <c r="I2238" s="3">
        <v>45610</v>
      </c>
      <c r="J2238" s="2" t="s">
        <v>16</v>
      </c>
    </row>
    <row r="2239" spans="1:10" ht="14.25" customHeight="1" x14ac:dyDescent="0.35">
      <c r="A2239" s="2" t="s">
        <v>4508</v>
      </c>
      <c r="B2239" s="2" t="s">
        <v>4509</v>
      </c>
      <c r="C2239" s="2">
        <v>42</v>
      </c>
      <c r="D2239" s="2" t="s">
        <v>39</v>
      </c>
      <c r="E2239" s="2" t="s">
        <v>52</v>
      </c>
      <c r="F2239" s="2" t="s">
        <v>14</v>
      </c>
      <c r="G2239" s="2" t="s">
        <v>15</v>
      </c>
      <c r="H2239" s="2">
        <v>15991.47</v>
      </c>
      <c r="I2239" s="3">
        <v>44996</v>
      </c>
      <c r="J2239" s="2" t="s">
        <v>16</v>
      </c>
    </row>
    <row r="2240" spans="1:10" ht="14.25" customHeight="1" x14ac:dyDescent="0.35">
      <c r="A2240" s="2" t="s">
        <v>4510</v>
      </c>
      <c r="B2240" s="2" t="s">
        <v>4511</v>
      </c>
      <c r="C2240" s="2">
        <v>47</v>
      </c>
      <c r="D2240" s="2" t="s">
        <v>39</v>
      </c>
      <c r="E2240" s="2" t="s">
        <v>64</v>
      </c>
      <c r="F2240" s="2" t="s">
        <v>49</v>
      </c>
      <c r="G2240" s="2" t="s">
        <v>26</v>
      </c>
      <c r="H2240" s="2">
        <v>13745.03</v>
      </c>
      <c r="I2240" s="3">
        <v>45240</v>
      </c>
      <c r="J2240" s="2" t="s">
        <v>16</v>
      </c>
    </row>
    <row r="2241" spans="1:10" ht="14.25" customHeight="1" x14ac:dyDescent="0.35">
      <c r="A2241" s="2" t="s">
        <v>4512</v>
      </c>
      <c r="B2241" s="2" t="s">
        <v>4513</v>
      </c>
      <c r="C2241" s="2">
        <v>28</v>
      </c>
      <c r="D2241" s="2" t="s">
        <v>12</v>
      </c>
      <c r="E2241" s="2" t="s">
        <v>13</v>
      </c>
      <c r="F2241" s="2" t="s">
        <v>55</v>
      </c>
      <c r="G2241" s="2" t="s">
        <v>26</v>
      </c>
      <c r="H2241" s="2">
        <v>9134.9</v>
      </c>
      <c r="I2241" s="3">
        <v>45357</v>
      </c>
      <c r="J2241" s="2" t="s">
        <v>16</v>
      </c>
    </row>
    <row r="2242" spans="1:10" ht="14.25" customHeight="1" x14ac:dyDescent="0.35">
      <c r="A2242" s="2" t="s">
        <v>4514</v>
      </c>
      <c r="B2242" s="2" t="s">
        <v>4515</v>
      </c>
      <c r="C2242" s="2">
        <v>24</v>
      </c>
      <c r="D2242" s="2" t="s">
        <v>12</v>
      </c>
      <c r="E2242" s="2" t="s">
        <v>52</v>
      </c>
      <c r="F2242" s="2" t="s">
        <v>55</v>
      </c>
      <c r="G2242" s="2" t="s">
        <v>20</v>
      </c>
      <c r="H2242" s="2">
        <v>4747.55</v>
      </c>
      <c r="I2242" s="3">
        <v>45308</v>
      </c>
      <c r="J2242" s="2" t="s">
        <v>16</v>
      </c>
    </row>
    <row r="2243" spans="1:10" ht="14.25" customHeight="1" x14ac:dyDescent="0.35">
      <c r="A2243" s="2" t="s">
        <v>4516</v>
      </c>
      <c r="B2243" s="2" t="s">
        <v>4517</v>
      </c>
      <c r="C2243" s="2">
        <v>48</v>
      </c>
      <c r="D2243" s="2" t="s">
        <v>12</v>
      </c>
      <c r="E2243" s="2" t="s">
        <v>64</v>
      </c>
      <c r="F2243" s="2" t="s">
        <v>19</v>
      </c>
      <c r="G2243" s="2" t="s">
        <v>36</v>
      </c>
      <c r="H2243" s="2">
        <v>24719.57</v>
      </c>
      <c r="I2243" s="3">
        <v>45583</v>
      </c>
      <c r="J2243" s="2" t="s">
        <v>16</v>
      </c>
    </row>
    <row r="2244" spans="1:10" ht="14.25" customHeight="1" x14ac:dyDescent="0.35">
      <c r="A2244" s="2" t="s">
        <v>4518</v>
      </c>
      <c r="B2244" s="2" t="s">
        <v>4519</v>
      </c>
      <c r="C2244" s="2">
        <v>61</v>
      </c>
      <c r="D2244" s="2" t="s">
        <v>39</v>
      </c>
      <c r="E2244" s="2" t="s">
        <v>24</v>
      </c>
      <c r="F2244" s="2" t="s">
        <v>49</v>
      </c>
      <c r="G2244" s="2" t="s">
        <v>30</v>
      </c>
      <c r="H2244" s="2">
        <v>20485.73</v>
      </c>
      <c r="I2244" s="3">
        <v>45093</v>
      </c>
      <c r="J2244" s="2" t="s">
        <v>16</v>
      </c>
    </row>
    <row r="2245" spans="1:10" ht="14.25" customHeight="1" x14ac:dyDescent="0.35">
      <c r="A2245" s="2" t="s">
        <v>4520</v>
      </c>
      <c r="B2245" s="2" t="s">
        <v>4521</v>
      </c>
      <c r="C2245" s="2">
        <v>27</v>
      </c>
      <c r="D2245" s="2" t="s">
        <v>12</v>
      </c>
      <c r="E2245" s="2" t="s">
        <v>42</v>
      </c>
      <c r="F2245" s="2" t="s">
        <v>55</v>
      </c>
      <c r="G2245" s="2" t="s">
        <v>20</v>
      </c>
      <c r="H2245" s="2">
        <v>5555.56</v>
      </c>
      <c r="I2245" s="3">
        <v>45317</v>
      </c>
      <c r="J2245" s="2" t="s">
        <v>16</v>
      </c>
    </row>
    <row r="2246" spans="1:10" ht="14.25" customHeight="1" x14ac:dyDescent="0.35">
      <c r="A2246" s="2" t="s">
        <v>4522</v>
      </c>
      <c r="B2246" s="2" t="s">
        <v>4523</v>
      </c>
      <c r="C2246" s="2">
        <v>56</v>
      </c>
      <c r="D2246" s="2" t="s">
        <v>12</v>
      </c>
      <c r="E2246" s="2" t="s">
        <v>64</v>
      </c>
      <c r="F2246" s="2" t="s">
        <v>49</v>
      </c>
      <c r="G2246" s="2" t="s">
        <v>20</v>
      </c>
      <c r="H2246" s="2">
        <v>2636.07</v>
      </c>
      <c r="I2246" s="3">
        <v>45245</v>
      </c>
      <c r="J2246" s="2" t="s">
        <v>16</v>
      </c>
    </row>
    <row r="2247" spans="1:10" ht="14.25" customHeight="1" x14ac:dyDescent="0.35">
      <c r="A2247" s="2" t="s">
        <v>4524</v>
      </c>
      <c r="B2247" s="2" t="s">
        <v>4525</v>
      </c>
      <c r="C2247" s="2">
        <v>30</v>
      </c>
      <c r="D2247" s="2" t="s">
        <v>39</v>
      </c>
      <c r="E2247" s="2" t="s">
        <v>42</v>
      </c>
      <c r="F2247" s="2" t="s">
        <v>55</v>
      </c>
      <c r="G2247" s="2" t="s">
        <v>20</v>
      </c>
      <c r="H2247" s="2">
        <v>3182.4</v>
      </c>
      <c r="I2247" s="3">
        <v>45043</v>
      </c>
      <c r="J2247" s="2" t="s">
        <v>21</v>
      </c>
    </row>
    <row r="2248" spans="1:10" ht="14.25" customHeight="1" x14ac:dyDescent="0.35">
      <c r="A2248" s="2" t="s">
        <v>4526</v>
      </c>
      <c r="B2248" s="2" t="s">
        <v>4527</v>
      </c>
      <c r="C2248" s="2">
        <v>48</v>
      </c>
      <c r="D2248" s="2" t="s">
        <v>39</v>
      </c>
      <c r="E2248" s="2" t="s">
        <v>52</v>
      </c>
      <c r="F2248" s="2" t="s">
        <v>14</v>
      </c>
      <c r="G2248" s="2" t="s">
        <v>20</v>
      </c>
      <c r="H2248" s="2">
        <v>2488.7600000000002</v>
      </c>
      <c r="I2248" s="3">
        <v>45623</v>
      </c>
      <c r="J2248" s="2" t="s">
        <v>16</v>
      </c>
    </row>
    <row r="2249" spans="1:10" ht="14.25" customHeight="1" x14ac:dyDescent="0.35">
      <c r="A2249" s="2" t="s">
        <v>4528</v>
      </c>
      <c r="B2249" s="2" t="s">
        <v>4529</v>
      </c>
      <c r="C2249" s="2">
        <v>24</v>
      </c>
      <c r="D2249" s="2" t="s">
        <v>12</v>
      </c>
      <c r="E2249" s="2" t="s">
        <v>42</v>
      </c>
      <c r="F2249" s="2" t="s">
        <v>55</v>
      </c>
      <c r="G2249" s="2" t="s">
        <v>36</v>
      </c>
      <c r="H2249" s="2">
        <v>7792.54</v>
      </c>
      <c r="I2249" s="3">
        <v>45438</v>
      </c>
      <c r="J2249" s="2" t="s">
        <v>16</v>
      </c>
    </row>
    <row r="2250" spans="1:10" ht="14.25" customHeight="1" x14ac:dyDescent="0.35">
      <c r="A2250" s="2" t="s">
        <v>4530</v>
      </c>
      <c r="B2250" s="2" t="s">
        <v>4531</v>
      </c>
      <c r="C2250" s="2">
        <v>59</v>
      </c>
      <c r="D2250" s="2" t="s">
        <v>12</v>
      </c>
      <c r="E2250" s="2" t="s">
        <v>64</v>
      </c>
      <c r="F2250" s="2" t="s">
        <v>49</v>
      </c>
      <c r="G2250" s="2" t="s">
        <v>15</v>
      </c>
      <c r="H2250" s="2">
        <v>20290.439999999999</v>
      </c>
      <c r="I2250" s="3">
        <v>45129</v>
      </c>
      <c r="J2250" s="2" t="s">
        <v>16</v>
      </c>
    </row>
    <row r="2251" spans="1:10" ht="14.25" customHeight="1" x14ac:dyDescent="0.35">
      <c r="A2251" s="2" t="s">
        <v>4532</v>
      </c>
      <c r="B2251" s="2" t="s">
        <v>4533</v>
      </c>
      <c r="C2251" s="2">
        <v>59</v>
      </c>
      <c r="D2251" s="2" t="s">
        <v>39</v>
      </c>
      <c r="E2251" s="2" t="s">
        <v>29</v>
      </c>
      <c r="F2251" s="2" t="s">
        <v>19</v>
      </c>
      <c r="G2251" s="2" t="s">
        <v>20</v>
      </c>
      <c r="H2251" s="2">
        <v>14855.05</v>
      </c>
      <c r="I2251" s="3">
        <v>45088</v>
      </c>
      <c r="J2251" s="2" t="s">
        <v>21</v>
      </c>
    </row>
    <row r="2252" spans="1:10" ht="14.25" customHeight="1" x14ac:dyDescent="0.35">
      <c r="A2252" s="2" t="s">
        <v>4534</v>
      </c>
      <c r="B2252" s="2" t="s">
        <v>4535</v>
      </c>
      <c r="C2252" s="2">
        <v>53</v>
      </c>
      <c r="D2252" s="2" t="s">
        <v>12</v>
      </c>
      <c r="E2252" s="2" t="s">
        <v>13</v>
      </c>
      <c r="F2252" s="2" t="s">
        <v>49</v>
      </c>
      <c r="G2252" s="2" t="s">
        <v>20</v>
      </c>
      <c r="H2252" s="2">
        <v>15872.38</v>
      </c>
      <c r="I2252" s="3">
        <v>45388</v>
      </c>
      <c r="J2252" s="2" t="s">
        <v>16</v>
      </c>
    </row>
    <row r="2253" spans="1:10" ht="14.25" customHeight="1" x14ac:dyDescent="0.35">
      <c r="A2253" s="2" t="s">
        <v>4536</v>
      </c>
      <c r="B2253" s="2" t="s">
        <v>4537</v>
      </c>
      <c r="C2253" s="2">
        <v>37</v>
      </c>
      <c r="D2253" s="2" t="s">
        <v>12</v>
      </c>
      <c r="E2253" s="2" t="s">
        <v>74</v>
      </c>
      <c r="F2253" s="2" t="s">
        <v>25</v>
      </c>
      <c r="G2253" s="2" t="s">
        <v>30</v>
      </c>
      <c r="H2253" s="2">
        <v>5947.3</v>
      </c>
      <c r="I2253" s="3">
        <v>45626</v>
      </c>
      <c r="J2253" s="2" t="s">
        <v>16</v>
      </c>
    </row>
    <row r="2254" spans="1:10" ht="14.25" customHeight="1" x14ac:dyDescent="0.35">
      <c r="A2254" s="2" t="s">
        <v>4538</v>
      </c>
      <c r="B2254" s="2" t="s">
        <v>4539</v>
      </c>
      <c r="C2254" s="2">
        <v>21</v>
      </c>
      <c r="D2254" s="2" t="s">
        <v>39</v>
      </c>
      <c r="E2254" s="2" t="s">
        <v>74</v>
      </c>
      <c r="F2254" s="2" t="s">
        <v>49</v>
      </c>
      <c r="G2254" s="2" t="s">
        <v>26</v>
      </c>
      <c r="H2254" s="2">
        <v>3892.64</v>
      </c>
      <c r="I2254" s="3">
        <v>45481</v>
      </c>
      <c r="J2254" s="2" t="s">
        <v>16</v>
      </c>
    </row>
    <row r="2255" spans="1:10" ht="14.25" customHeight="1" x14ac:dyDescent="0.35">
      <c r="A2255" s="2" t="s">
        <v>4540</v>
      </c>
      <c r="B2255" s="2" t="s">
        <v>4541</v>
      </c>
      <c r="C2255" s="2">
        <v>24</v>
      </c>
      <c r="D2255" s="2" t="s">
        <v>39</v>
      </c>
      <c r="E2255" s="2" t="s">
        <v>13</v>
      </c>
      <c r="F2255" s="2" t="s">
        <v>14</v>
      </c>
      <c r="G2255" s="2" t="s">
        <v>36</v>
      </c>
      <c r="H2255" s="2">
        <v>14161.59</v>
      </c>
      <c r="I2255" s="3">
        <v>45127</v>
      </c>
      <c r="J2255" s="2" t="s">
        <v>21</v>
      </c>
    </row>
    <row r="2256" spans="1:10" ht="14.25" customHeight="1" x14ac:dyDescent="0.35">
      <c r="A2256" s="2" t="s">
        <v>4542</v>
      </c>
      <c r="B2256" s="2" t="s">
        <v>4543</v>
      </c>
      <c r="C2256" s="2">
        <v>18</v>
      </c>
      <c r="D2256" s="2" t="s">
        <v>39</v>
      </c>
      <c r="E2256" s="2" t="s">
        <v>93</v>
      </c>
      <c r="F2256" s="2" t="s">
        <v>35</v>
      </c>
      <c r="G2256" s="2" t="s">
        <v>20</v>
      </c>
      <c r="H2256" s="2">
        <v>15764.78</v>
      </c>
      <c r="I2256" s="3">
        <v>45157</v>
      </c>
      <c r="J2256" s="2" t="s">
        <v>16</v>
      </c>
    </row>
    <row r="2257" spans="1:10" ht="14.25" customHeight="1" x14ac:dyDescent="0.35">
      <c r="A2257" s="2" t="s">
        <v>4544</v>
      </c>
      <c r="B2257" s="2" t="s">
        <v>4545</v>
      </c>
      <c r="C2257" s="2">
        <v>61</v>
      </c>
      <c r="D2257" s="2" t="s">
        <v>12</v>
      </c>
      <c r="E2257" s="2" t="s">
        <v>74</v>
      </c>
      <c r="F2257" s="2" t="s">
        <v>14</v>
      </c>
      <c r="G2257" s="2" t="s">
        <v>15</v>
      </c>
      <c r="H2257" s="2">
        <v>11886.04</v>
      </c>
      <c r="I2257" s="3">
        <v>45442</v>
      </c>
      <c r="J2257" s="2" t="s">
        <v>16</v>
      </c>
    </row>
    <row r="2258" spans="1:10" ht="14.25" customHeight="1" x14ac:dyDescent="0.35">
      <c r="A2258" s="2" t="s">
        <v>4546</v>
      </c>
      <c r="B2258" s="2" t="s">
        <v>4547</v>
      </c>
      <c r="C2258" s="2">
        <v>62</v>
      </c>
      <c r="D2258" s="2" t="s">
        <v>39</v>
      </c>
      <c r="E2258" s="2" t="s">
        <v>24</v>
      </c>
      <c r="F2258" s="2" t="s">
        <v>14</v>
      </c>
      <c r="G2258" s="2" t="s">
        <v>15</v>
      </c>
      <c r="H2258" s="2">
        <v>326.33999999999997</v>
      </c>
      <c r="I2258" s="3">
        <v>45132</v>
      </c>
      <c r="J2258" s="2" t="s">
        <v>16</v>
      </c>
    </row>
    <row r="2259" spans="1:10" ht="14.25" customHeight="1" x14ac:dyDescent="0.35">
      <c r="A2259" s="2" t="s">
        <v>4548</v>
      </c>
      <c r="B2259" s="2" t="s">
        <v>4549</v>
      </c>
      <c r="C2259" s="2">
        <v>59</v>
      </c>
      <c r="D2259" s="2" t="s">
        <v>39</v>
      </c>
      <c r="E2259" s="2" t="s">
        <v>52</v>
      </c>
      <c r="F2259" s="2" t="s">
        <v>55</v>
      </c>
      <c r="G2259" s="2" t="s">
        <v>15</v>
      </c>
      <c r="H2259" s="2">
        <v>8908.2900000000009</v>
      </c>
      <c r="I2259" s="3">
        <v>45257</v>
      </c>
      <c r="J2259" s="2" t="s">
        <v>16</v>
      </c>
    </row>
    <row r="2260" spans="1:10" ht="14.25" customHeight="1" x14ac:dyDescent="0.35">
      <c r="A2260" s="2" t="s">
        <v>4550</v>
      </c>
      <c r="B2260" s="2" t="s">
        <v>4551</v>
      </c>
      <c r="C2260" s="2">
        <v>64</v>
      </c>
      <c r="D2260" s="2" t="s">
        <v>12</v>
      </c>
      <c r="E2260" s="2" t="s">
        <v>93</v>
      </c>
      <c r="F2260" s="2" t="s">
        <v>14</v>
      </c>
      <c r="G2260" s="2" t="s">
        <v>30</v>
      </c>
      <c r="H2260" s="2">
        <v>4262.4799999999996</v>
      </c>
      <c r="I2260" s="3">
        <v>45532</v>
      </c>
      <c r="J2260" s="2" t="s">
        <v>16</v>
      </c>
    </row>
    <row r="2261" spans="1:10" ht="14.25" customHeight="1" x14ac:dyDescent="0.35">
      <c r="A2261" s="2" t="s">
        <v>4552</v>
      </c>
      <c r="B2261" s="2" t="s">
        <v>4553</v>
      </c>
      <c r="C2261" s="2">
        <v>30</v>
      </c>
      <c r="D2261" s="2" t="s">
        <v>12</v>
      </c>
      <c r="E2261" s="2" t="s">
        <v>52</v>
      </c>
      <c r="F2261" s="2" t="s">
        <v>49</v>
      </c>
      <c r="G2261" s="2" t="s">
        <v>15</v>
      </c>
      <c r="H2261" s="2">
        <v>2183.96</v>
      </c>
      <c r="I2261" s="3">
        <v>45273</v>
      </c>
      <c r="J2261" s="2" t="s">
        <v>16</v>
      </c>
    </row>
    <row r="2262" spans="1:10" ht="14.25" customHeight="1" x14ac:dyDescent="0.35">
      <c r="A2262" s="2" t="s">
        <v>4554</v>
      </c>
      <c r="B2262" s="2" t="s">
        <v>4555</v>
      </c>
      <c r="C2262" s="2">
        <v>39</v>
      </c>
      <c r="D2262" s="2" t="s">
        <v>39</v>
      </c>
      <c r="E2262" s="2" t="s">
        <v>64</v>
      </c>
      <c r="F2262" s="2" t="s">
        <v>35</v>
      </c>
      <c r="G2262" s="2" t="s">
        <v>30</v>
      </c>
      <c r="H2262" s="2">
        <v>11854.63</v>
      </c>
      <c r="I2262" s="3">
        <v>45275</v>
      </c>
      <c r="J2262" s="2" t="s">
        <v>16</v>
      </c>
    </row>
    <row r="2263" spans="1:10" ht="14.25" customHeight="1" x14ac:dyDescent="0.35">
      <c r="A2263" s="2" t="s">
        <v>4556</v>
      </c>
      <c r="B2263" s="2" t="s">
        <v>4557</v>
      </c>
      <c r="C2263" s="2">
        <v>38</v>
      </c>
      <c r="D2263" s="2" t="s">
        <v>39</v>
      </c>
      <c r="E2263" s="2" t="s">
        <v>24</v>
      </c>
      <c r="F2263" s="2" t="s">
        <v>19</v>
      </c>
      <c r="G2263" s="2" t="s">
        <v>36</v>
      </c>
      <c r="H2263" s="2">
        <v>3126.94</v>
      </c>
      <c r="I2263" s="3">
        <v>45086</v>
      </c>
      <c r="J2263" s="2" t="s">
        <v>16</v>
      </c>
    </row>
    <row r="2264" spans="1:10" ht="14.25" customHeight="1" x14ac:dyDescent="0.35">
      <c r="A2264" s="2" t="s">
        <v>4558</v>
      </c>
      <c r="B2264" s="2" t="s">
        <v>4559</v>
      </c>
      <c r="C2264" s="2">
        <v>39</v>
      </c>
      <c r="D2264" s="2" t="s">
        <v>12</v>
      </c>
      <c r="E2264" s="2" t="s">
        <v>64</v>
      </c>
      <c r="F2264" s="2" t="s">
        <v>14</v>
      </c>
      <c r="G2264" s="2" t="s">
        <v>15</v>
      </c>
      <c r="H2264" s="2">
        <v>24400.23</v>
      </c>
      <c r="I2264" s="3">
        <v>45551</v>
      </c>
      <c r="J2264" s="2" t="s">
        <v>16</v>
      </c>
    </row>
    <row r="2265" spans="1:10" ht="14.25" customHeight="1" x14ac:dyDescent="0.35">
      <c r="A2265" s="2" t="s">
        <v>4560</v>
      </c>
      <c r="B2265" s="2" t="s">
        <v>4561</v>
      </c>
      <c r="C2265" s="2">
        <v>45</v>
      </c>
      <c r="D2265" s="2" t="s">
        <v>12</v>
      </c>
      <c r="E2265" s="2" t="s">
        <v>93</v>
      </c>
      <c r="F2265" s="2" t="s">
        <v>49</v>
      </c>
      <c r="G2265" s="2" t="s">
        <v>26</v>
      </c>
      <c r="H2265" s="2">
        <v>3539.35</v>
      </c>
      <c r="I2265" s="3">
        <v>45178</v>
      </c>
      <c r="J2265" s="2" t="s">
        <v>16</v>
      </c>
    </row>
    <row r="2266" spans="1:10" ht="14.25" customHeight="1" x14ac:dyDescent="0.35">
      <c r="A2266" s="2" t="s">
        <v>4562</v>
      </c>
      <c r="B2266" s="2" t="s">
        <v>4563</v>
      </c>
      <c r="C2266" s="2">
        <v>26</v>
      </c>
      <c r="D2266" s="2" t="s">
        <v>39</v>
      </c>
      <c r="E2266" s="2" t="s">
        <v>93</v>
      </c>
      <c r="F2266" s="2" t="s">
        <v>55</v>
      </c>
      <c r="G2266" s="2" t="s">
        <v>20</v>
      </c>
      <c r="H2266" s="2">
        <v>8100.87</v>
      </c>
      <c r="I2266" s="3">
        <v>45148</v>
      </c>
      <c r="J2266" s="2" t="s">
        <v>16</v>
      </c>
    </row>
    <row r="2267" spans="1:10" ht="14.25" customHeight="1" x14ac:dyDescent="0.35">
      <c r="A2267" s="2" t="s">
        <v>4564</v>
      </c>
      <c r="B2267" s="2" t="s">
        <v>4565</v>
      </c>
      <c r="C2267" s="2">
        <v>43</v>
      </c>
      <c r="D2267" s="2" t="s">
        <v>39</v>
      </c>
      <c r="E2267" s="2" t="s">
        <v>24</v>
      </c>
      <c r="F2267" s="2" t="s">
        <v>55</v>
      </c>
      <c r="G2267" s="2" t="s">
        <v>36</v>
      </c>
      <c r="H2267" s="2">
        <v>17588.79</v>
      </c>
      <c r="I2267" s="3">
        <v>45532</v>
      </c>
      <c r="J2267" s="2" t="s">
        <v>21</v>
      </c>
    </row>
    <row r="2268" spans="1:10" ht="14.25" customHeight="1" x14ac:dyDescent="0.35">
      <c r="A2268" s="2" t="s">
        <v>4566</v>
      </c>
      <c r="B2268" s="2" t="s">
        <v>4567</v>
      </c>
      <c r="C2268" s="2">
        <v>26</v>
      </c>
      <c r="D2268" s="2" t="s">
        <v>12</v>
      </c>
      <c r="E2268" s="2" t="s">
        <v>24</v>
      </c>
      <c r="F2268" s="2" t="s">
        <v>19</v>
      </c>
      <c r="G2268" s="2" t="s">
        <v>26</v>
      </c>
      <c r="H2268" s="2">
        <v>5143.62</v>
      </c>
      <c r="I2268" s="3">
        <v>45320</v>
      </c>
      <c r="J2268" s="2" t="s">
        <v>16</v>
      </c>
    </row>
    <row r="2269" spans="1:10" ht="14.25" customHeight="1" x14ac:dyDescent="0.35">
      <c r="A2269" s="2" t="s">
        <v>4568</v>
      </c>
      <c r="B2269" s="2" t="s">
        <v>4569</v>
      </c>
      <c r="C2269" s="2">
        <v>32</v>
      </c>
      <c r="D2269" s="2" t="s">
        <v>39</v>
      </c>
      <c r="E2269" s="2" t="s">
        <v>93</v>
      </c>
      <c r="F2269" s="2" t="s">
        <v>19</v>
      </c>
      <c r="G2269" s="2" t="s">
        <v>36</v>
      </c>
      <c r="H2269" s="2">
        <v>17640.93</v>
      </c>
      <c r="I2269" s="3">
        <v>45322</v>
      </c>
      <c r="J2269" s="2" t="s">
        <v>16</v>
      </c>
    </row>
    <row r="2270" spans="1:10" ht="14.25" customHeight="1" x14ac:dyDescent="0.35">
      <c r="A2270" s="2" t="s">
        <v>4570</v>
      </c>
      <c r="B2270" s="2" t="s">
        <v>4571</v>
      </c>
      <c r="C2270" s="2">
        <v>27</v>
      </c>
      <c r="D2270" s="2" t="s">
        <v>12</v>
      </c>
      <c r="E2270" s="2" t="s">
        <v>93</v>
      </c>
      <c r="F2270" s="2" t="s">
        <v>49</v>
      </c>
      <c r="G2270" s="2" t="s">
        <v>15</v>
      </c>
      <c r="H2270" s="2">
        <v>12862.55</v>
      </c>
      <c r="I2270" s="3">
        <v>45093</v>
      </c>
      <c r="J2270" s="2" t="s">
        <v>16</v>
      </c>
    </row>
    <row r="2271" spans="1:10" ht="14.25" customHeight="1" x14ac:dyDescent="0.35">
      <c r="A2271" s="2" t="s">
        <v>4572</v>
      </c>
      <c r="B2271" s="2" t="s">
        <v>4573</v>
      </c>
      <c r="C2271" s="2">
        <v>41</v>
      </c>
      <c r="D2271" s="2" t="s">
        <v>39</v>
      </c>
      <c r="E2271" s="2" t="s">
        <v>42</v>
      </c>
      <c r="F2271" s="2" t="s">
        <v>19</v>
      </c>
      <c r="G2271" s="2" t="s">
        <v>36</v>
      </c>
      <c r="H2271" s="2">
        <v>25366.12</v>
      </c>
      <c r="I2271" s="3">
        <v>45378</v>
      </c>
      <c r="J2271" s="2" t="s">
        <v>21</v>
      </c>
    </row>
    <row r="2272" spans="1:10" ht="14.25" customHeight="1" x14ac:dyDescent="0.35">
      <c r="A2272" s="2" t="s">
        <v>4574</v>
      </c>
      <c r="B2272" s="2" t="s">
        <v>4575</v>
      </c>
      <c r="C2272" s="2">
        <v>59</v>
      </c>
      <c r="D2272" s="2" t="s">
        <v>12</v>
      </c>
      <c r="E2272" s="2" t="s">
        <v>29</v>
      </c>
      <c r="F2272" s="2" t="s">
        <v>19</v>
      </c>
      <c r="G2272" s="2" t="s">
        <v>36</v>
      </c>
      <c r="H2272" s="2">
        <v>3942.8</v>
      </c>
      <c r="I2272" s="3">
        <v>45064</v>
      </c>
      <c r="J2272" s="2" t="s">
        <v>16</v>
      </c>
    </row>
    <row r="2273" spans="1:10" ht="14.25" customHeight="1" x14ac:dyDescent="0.35">
      <c r="A2273" s="2" t="s">
        <v>4576</v>
      </c>
      <c r="B2273" s="2" t="s">
        <v>4577</v>
      </c>
      <c r="C2273" s="2">
        <v>25</v>
      </c>
      <c r="D2273" s="2" t="s">
        <v>12</v>
      </c>
      <c r="E2273" s="2" t="s">
        <v>93</v>
      </c>
      <c r="F2273" s="2" t="s">
        <v>55</v>
      </c>
      <c r="G2273" s="2" t="s">
        <v>36</v>
      </c>
      <c r="H2273" s="2">
        <v>1109.6300000000001</v>
      </c>
      <c r="I2273" s="3">
        <v>45136</v>
      </c>
      <c r="J2273" s="2" t="s">
        <v>16</v>
      </c>
    </row>
    <row r="2274" spans="1:10" ht="14.25" customHeight="1" x14ac:dyDescent="0.35">
      <c r="A2274" s="2" t="s">
        <v>4578</v>
      </c>
      <c r="B2274" s="2" t="s">
        <v>4579</v>
      </c>
      <c r="C2274" s="2">
        <v>41</v>
      </c>
      <c r="D2274" s="2" t="s">
        <v>39</v>
      </c>
      <c r="E2274" s="2" t="s">
        <v>24</v>
      </c>
      <c r="F2274" s="2" t="s">
        <v>49</v>
      </c>
      <c r="G2274" s="2" t="s">
        <v>30</v>
      </c>
      <c r="H2274" s="2">
        <v>5627.32</v>
      </c>
      <c r="I2274" s="3">
        <v>45511</v>
      </c>
      <c r="J2274" s="2" t="s">
        <v>16</v>
      </c>
    </row>
    <row r="2275" spans="1:10" ht="14.25" customHeight="1" x14ac:dyDescent="0.35">
      <c r="A2275" s="2" t="s">
        <v>4580</v>
      </c>
      <c r="B2275" s="2" t="s">
        <v>4581</v>
      </c>
      <c r="C2275" s="2">
        <v>33</v>
      </c>
      <c r="D2275" s="2" t="s">
        <v>39</v>
      </c>
      <c r="E2275" s="2" t="s">
        <v>29</v>
      </c>
      <c r="F2275" s="2" t="s">
        <v>35</v>
      </c>
      <c r="G2275" s="2" t="s">
        <v>26</v>
      </c>
      <c r="H2275" s="2">
        <v>15409.08</v>
      </c>
      <c r="I2275" s="3">
        <v>45140</v>
      </c>
      <c r="J2275" s="2" t="s">
        <v>16</v>
      </c>
    </row>
    <row r="2276" spans="1:10" ht="14.25" customHeight="1" x14ac:dyDescent="0.35">
      <c r="A2276" s="2" t="s">
        <v>4582</v>
      </c>
      <c r="B2276" s="2" t="s">
        <v>4583</v>
      </c>
      <c r="C2276" s="2">
        <v>43</v>
      </c>
      <c r="D2276" s="2" t="s">
        <v>12</v>
      </c>
      <c r="E2276" s="2" t="s">
        <v>93</v>
      </c>
      <c r="F2276" s="2" t="s">
        <v>19</v>
      </c>
      <c r="G2276" s="2" t="s">
        <v>15</v>
      </c>
      <c r="H2276" s="2">
        <v>5986.28</v>
      </c>
      <c r="I2276" s="3">
        <v>45286</v>
      </c>
      <c r="J2276" s="2" t="s">
        <v>16</v>
      </c>
    </row>
    <row r="2277" spans="1:10" ht="14.25" customHeight="1" x14ac:dyDescent="0.35">
      <c r="A2277" s="2" t="s">
        <v>4584</v>
      </c>
      <c r="B2277" s="2" t="s">
        <v>4585</v>
      </c>
      <c r="C2277" s="2">
        <v>44</v>
      </c>
      <c r="D2277" s="2" t="s">
        <v>39</v>
      </c>
      <c r="E2277" s="2" t="s">
        <v>64</v>
      </c>
      <c r="F2277" s="2" t="s">
        <v>49</v>
      </c>
      <c r="G2277" s="2" t="s">
        <v>20</v>
      </c>
      <c r="H2277" s="2">
        <v>3037.95</v>
      </c>
      <c r="I2277" s="3">
        <v>45589</v>
      </c>
      <c r="J2277" s="2" t="s">
        <v>21</v>
      </c>
    </row>
    <row r="2278" spans="1:10" ht="14.25" customHeight="1" x14ac:dyDescent="0.35">
      <c r="A2278" s="2" t="s">
        <v>4586</v>
      </c>
      <c r="B2278" s="2" t="s">
        <v>4587</v>
      </c>
      <c r="C2278" s="2">
        <v>54</v>
      </c>
      <c r="D2278" s="2" t="s">
        <v>39</v>
      </c>
      <c r="E2278" s="2" t="s">
        <v>52</v>
      </c>
      <c r="F2278" s="2" t="s">
        <v>14</v>
      </c>
      <c r="G2278" s="2" t="s">
        <v>15</v>
      </c>
      <c r="H2278" s="2">
        <v>279.91000000000003</v>
      </c>
      <c r="I2278" s="3">
        <v>45161</v>
      </c>
      <c r="J2278" s="2" t="s">
        <v>16</v>
      </c>
    </row>
    <row r="2279" spans="1:10" ht="14.25" customHeight="1" x14ac:dyDescent="0.35">
      <c r="A2279" s="2" t="s">
        <v>4588</v>
      </c>
      <c r="B2279" s="2" t="s">
        <v>4589</v>
      </c>
      <c r="C2279" s="2">
        <v>21</v>
      </c>
      <c r="D2279" s="2" t="s">
        <v>39</v>
      </c>
      <c r="E2279" s="2" t="s">
        <v>29</v>
      </c>
      <c r="F2279" s="2" t="s">
        <v>55</v>
      </c>
      <c r="G2279" s="2" t="s">
        <v>15</v>
      </c>
      <c r="H2279" s="2">
        <v>3754.56</v>
      </c>
      <c r="I2279" s="3">
        <v>45654</v>
      </c>
      <c r="J2279" s="2" t="s">
        <v>16</v>
      </c>
    </row>
    <row r="2280" spans="1:10" ht="14.25" customHeight="1" x14ac:dyDescent="0.35">
      <c r="A2280" s="2" t="s">
        <v>4590</v>
      </c>
      <c r="B2280" s="2" t="s">
        <v>4591</v>
      </c>
      <c r="C2280" s="2">
        <v>41</v>
      </c>
      <c r="D2280" s="2" t="s">
        <v>12</v>
      </c>
      <c r="E2280" s="2" t="s">
        <v>64</v>
      </c>
      <c r="F2280" s="2" t="s">
        <v>35</v>
      </c>
      <c r="G2280" s="2" t="s">
        <v>30</v>
      </c>
      <c r="H2280" s="2">
        <v>12496.02</v>
      </c>
      <c r="I2280" s="3">
        <v>45323</v>
      </c>
      <c r="J2280" s="2" t="s">
        <v>69</v>
      </c>
    </row>
    <row r="2281" spans="1:10" ht="14.25" customHeight="1" x14ac:dyDescent="0.35">
      <c r="A2281" s="2" t="s">
        <v>4592</v>
      </c>
      <c r="B2281" s="2" t="s">
        <v>4593</v>
      </c>
      <c r="C2281" s="2">
        <v>36</v>
      </c>
      <c r="D2281" s="2" t="s">
        <v>39</v>
      </c>
      <c r="E2281" s="2" t="s">
        <v>74</v>
      </c>
      <c r="F2281" s="2" t="s">
        <v>55</v>
      </c>
      <c r="G2281" s="2" t="s">
        <v>30</v>
      </c>
      <c r="H2281" s="2">
        <v>1597.16</v>
      </c>
      <c r="I2281" s="3">
        <v>45230</v>
      </c>
      <c r="J2281" s="2" t="s">
        <v>16</v>
      </c>
    </row>
    <row r="2282" spans="1:10" ht="14.25" customHeight="1" x14ac:dyDescent="0.35">
      <c r="A2282" s="2" t="s">
        <v>4594</v>
      </c>
      <c r="B2282" s="2" t="s">
        <v>4595</v>
      </c>
      <c r="C2282" s="2">
        <v>53</v>
      </c>
      <c r="D2282" s="2" t="s">
        <v>39</v>
      </c>
      <c r="E2282" s="2" t="s">
        <v>24</v>
      </c>
      <c r="F2282" s="2" t="s">
        <v>55</v>
      </c>
      <c r="G2282" s="2" t="s">
        <v>36</v>
      </c>
      <c r="H2282" s="2">
        <v>4168.49</v>
      </c>
      <c r="I2282" s="3">
        <v>45035</v>
      </c>
      <c r="J2282" s="2" t="s">
        <v>16</v>
      </c>
    </row>
    <row r="2283" spans="1:10" ht="14.25" customHeight="1" x14ac:dyDescent="0.35">
      <c r="A2283" s="2" t="s">
        <v>4596</v>
      </c>
      <c r="B2283" s="2" t="s">
        <v>4597</v>
      </c>
      <c r="C2283" s="2">
        <v>56</v>
      </c>
      <c r="D2283" s="2" t="s">
        <v>12</v>
      </c>
      <c r="E2283" s="2" t="s">
        <v>42</v>
      </c>
      <c r="F2283" s="2" t="s">
        <v>25</v>
      </c>
      <c r="G2283" s="2" t="s">
        <v>15</v>
      </c>
      <c r="H2283" s="2">
        <v>204.39</v>
      </c>
      <c r="I2283" s="3">
        <v>45316</v>
      </c>
      <c r="J2283" s="2" t="s">
        <v>16</v>
      </c>
    </row>
    <row r="2284" spans="1:10" ht="14.25" customHeight="1" x14ac:dyDescent="0.35">
      <c r="A2284" s="2" t="s">
        <v>4598</v>
      </c>
      <c r="B2284" s="2" t="s">
        <v>4599</v>
      </c>
      <c r="C2284" s="2">
        <v>27</v>
      </c>
      <c r="D2284" s="2" t="s">
        <v>39</v>
      </c>
      <c r="E2284" s="2" t="s">
        <v>42</v>
      </c>
      <c r="F2284" s="2" t="s">
        <v>49</v>
      </c>
      <c r="G2284" s="2" t="s">
        <v>26</v>
      </c>
      <c r="H2284" s="2">
        <v>12792.53</v>
      </c>
      <c r="I2284" s="3">
        <v>45046</v>
      </c>
      <c r="J2284" s="2" t="s">
        <v>16</v>
      </c>
    </row>
    <row r="2285" spans="1:10" ht="14.25" customHeight="1" x14ac:dyDescent="0.35">
      <c r="A2285" s="2" t="s">
        <v>4600</v>
      </c>
      <c r="B2285" s="2" t="s">
        <v>4601</v>
      </c>
      <c r="C2285" s="2">
        <v>42</v>
      </c>
      <c r="D2285" s="2" t="s">
        <v>39</v>
      </c>
      <c r="E2285" s="2" t="s">
        <v>52</v>
      </c>
      <c r="F2285" s="2" t="s">
        <v>14</v>
      </c>
      <c r="G2285" s="2" t="s">
        <v>30</v>
      </c>
      <c r="H2285" s="2">
        <v>21259.72</v>
      </c>
      <c r="I2285" s="3">
        <v>45536</v>
      </c>
      <c r="J2285" s="2" t="s">
        <v>16</v>
      </c>
    </row>
    <row r="2286" spans="1:10" ht="14.25" customHeight="1" x14ac:dyDescent="0.35">
      <c r="A2286" s="2" t="s">
        <v>4602</v>
      </c>
      <c r="B2286" s="2" t="s">
        <v>4603</v>
      </c>
      <c r="C2286" s="2">
        <v>35</v>
      </c>
      <c r="D2286" s="2" t="s">
        <v>12</v>
      </c>
      <c r="E2286" s="2" t="s">
        <v>93</v>
      </c>
      <c r="F2286" s="2" t="s">
        <v>19</v>
      </c>
      <c r="G2286" s="2" t="s">
        <v>30</v>
      </c>
      <c r="H2286" s="2">
        <v>8405.5300000000007</v>
      </c>
      <c r="I2286" s="3">
        <v>45136</v>
      </c>
      <c r="J2286" s="2" t="s">
        <v>16</v>
      </c>
    </row>
    <row r="2287" spans="1:10" ht="14.25" customHeight="1" x14ac:dyDescent="0.35">
      <c r="A2287" s="2" t="s">
        <v>4604</v>
      </c>
      <c r="B2287" s="2" t="s">
        <v>4605</v>
      </c>
      <c r="C2287" s="2">
        <v>36</v>
      </c>
      <c r="D2287" s="2" t="s">
        <v>12</v>
      </c>
      <c r="E2287" s="2" t="s">
        <v>64</v>
      </c>
      <c r="F2287" s="2" t="s">
        <v>14</v>
      </c>
      <c r="G2287" s="2" t="s">
        <v>26</v>
      </c>
      <c r="H2287" s="2">
        <v>262.13</v>
      </c>
      <c r="I2287" s="3">
        <v>45353</v>
      </c>
      <c r="J2287" s="2" t="s">
        <v>16</v>
      </c>
    </row>
    <row r="2288" spans="1:10" ht="14.25" customHeight="1" x14ac:dyDescent="0.35">
      <c r="A2288" s="2" t="s">
        <v>4606</v>
      </c>
      <c r="B2288" s="2" t="s">
        <v>4607</v>
      </c>
      <c r="C2288" s="2">
        <v>53</v>
      </c>
      <c r="D2288" s="2" t="s">
        <v>39</v>
      </c>
      <c r="E2288" s="2" t="s">
        <v>74</v>
      </c>
      <c r="F2288" s="2" t="s">
        <v>49</v>
      </c>
      <c r="G2288" s="2" t="s">
        <v>30</v>
      </c>
      <c r="H2288" s="2">
        <v>2454.2199999999998</v>
      </c>
      <c r="I2288" s="3">
        <v>45470</v>
      </c>
      <c r="J2288" s="2" t="s">
        <v>16</v>
      </c>
    </row>
    <row r="2289" spans="1:10" ht="14.25" customHeight="1" x14ac:dyDescent="0.35">
      <c r="A2289" s="2" t="s">
        <v>4608</v>
      </c>
      <c r="B2289" s="2" t="s">
        <v>4609</v>
      </c>
      <c r="C2289" s="2">
        <v>27</v>
      </c>
      <c r="D2289" s="2" t="s">
        <v>39</v>
      </c>
      <c r="E2289" s="2" t="s">
        <v>64</v>
      </c>
      <c r="F2289" s="2" t="s">
        <v>55</v>
      </c>
      <c r="G2289" s="2" t="s">
        <v>26</v>
      </c>
      <c r="H2289" s="2">
        <v>5770.89</v>
      </c>
      <c r="I2289" s="3">
        <v>45256</v>
      </c>
      <c r="J2289" s="2" t="s">
        <v>21</v>
      </c>
    </row>
    <row r="2290" spans="1:10" ht="14.25" customHeight="1" x14ac:dyDescent="0.35">
      <c r="A2290" s="2" t="s">
        <v>4610</v>
      </c>
      <c r="B2290" s="2" t="s">
        <v>4611</v>
      </c>
      <c r="C2290" s="2">
        <v>50</v>
      </c>
      <c r="D2290" s="2" t="s">
        <v>12</v>
      </c>
      <c r="E2290" s="2" t="s">
        <v>24</v>
      </c>
      <c r="F2290" s="2" t="s">
        <v>25</v>
      </c>
      <c r="G2290" s="2" t="s">
        <v>20</v>
      </c>
      <c r="H2290" s="2">
        <v>8857.16</v>
      </c>
      <c r="I2290" s="3">
        <v>45152</v>
      </c>
      <c r="J2290" s="2" t="s">
        <v>16</v>
      </c>
    </row>
    <row r="2291" spans="1:10" ht="14.25" customHeight="1" x14ac:dyDescent="0.35">
      <c r="A2291" s="2" t="s">
        <v>4612</v>
      </c>
      <c r="B2291" s="2" t="s">
        <v>4613</v>
      </c>
      <c r="C2291" s="2">
        <v>22</v>
      </c>
      <c r="D2291" s="2" t="s">
        <v>12</v>
      </c>
      <c r="E2291" s="2" t="s">
        <v>24</v>
      </c>
      <c r="F2291" s="2" t="s">
        <v>49</v>
      </c>
      <c r="G2291" s="2" t="s">
        <v>26</v>
      </c>
      <c r="H2291" s="2">
        <v>6857.27</v>
      </c>
      <c r="I2291" s="3">
        <v>45653</v>
      </c>
      <c r="J2291" s="2" t="s">
        <v>16</v>
      </c>
    </row>
    <row r="2292" spans="1:10" ht="14.25" customHeight="1" x14ac:dyDescent="0.35">
      <c r="A2292" s="2" t="s">
        <v>4614</v>
      </c>
      <c r="B2292" s="2" t="s">
        <v>4615</v>
      </c>
      <c r="C2292" s="2">
        <v>64</v>
      </c>
      <c r="D2292" s="2" t="s">
        <v>39</v>
      </c>
      <c r="E2292" s="2" t="s">
        <v>93</v>
      </c>
      <c r="F2292" s="2" t="s">
        <v>35</v>
      </c>
      <c r="G2292" s="2" t="s">
        <v>20</v>
      </c>
      <c r="H2292" s="2">
        <v>24753.45</v>
      </c>
      <c r="I2292" s="3">
        <v>45561</v>
      </c>
      <c r="J2292" s="2" t="s">
        <v>16</v>
      </c>
    </row>
    <row r="2293" spans="1:10" ht="14.25" customHeight="1" x14ac:dyDescent="0.35">
      <c r="A2293" s="2" t="s">
        <v>4616</v>
      </c>
      <c r="B2293" s="2" t="s">
        <v>4617</v>
      </c>
      <c r="C2293" s="2">
        <v>52</v>
      </c>
      <c r="D2293" s="2" t="s">
        <v>39</v>
      </c>
      <c r="E2293" s="2" t="s">
        <v>93</v>
      </c>
      <c r="F2293" s="2" t="s">
        <v>35</v>
      </c>
      <c r="G2293" s="2" t="s">
        <v>36</v>
      </c>
      <c r="H2293" s="2">
        <v>27909.37</v>
      </c>
      <c r="I2293" s="3">
        <v>45073</v>
      </c>
      <c r="J2293" s="2" t="s">
        <v>16</v>
      </c>
    </row>
    <row r="2294" spans="1:10" ht="14.25" customHeight="1" x14ac:dyDescent="0.35">
      <c r="A2294" s="2" t="s">
        <v>4618</v>
      </c>
      <c r="B2294" s="2" t="s">
        <v>4619</v>
      </c>
      <c r="C2294" s="2">
        <v>61</v>
      </c>
      <c r="D2294" s="2" t="s">
        <v>39</v>
      </c>
      <c r="E2294" s="2" t="s">
        <v>24</v>
      </c>
      <c r="F2294" s="2" t="s">
        <v>49</v>
      </c>
      <c r="G2294" s="2" t="s">
        <v>36</v>
      </c>
      <c r="H2294" s="2">
        <v>1133.3900000000001</v>
      </c>
      <c r="I2294" s="3">
        <v>45266</v>
      </c>
      <c r="J2294" s="2" t="s">
        <v>16</v>
      </c>
    </row>
    <row r="2295" spans="1:10" ht="14.25" customHeight="1" x14ac:dyDescent="0.35">
      <c r="A2295" s="2" t="s">
        <v>4620</v>
      </c>
      <c r="B2295" s="2" t="s">
        <v>4621</v>
      </c>
      <c r="C2295" s="2">
        <v>51</v>
      </c>
      <c r="D2295" s="2" t="s">
        <v>12</v>
      </c>
      <c r="E2295" s="2" t="s">
        <v>13</v>
      </c>
      <c r="F2295" s="2" t="s">
        <v>19</v>
      </c>
      <c r="G2295" s="2" t="s">
        <v>30</v>
      </c>
      <c r="H2295" s="2">
        <v>1489.54</v>
      </c>
      <c r="I2295" s="3">
        <v>45490</v>
      </c>
      <c r="J2295" s="2" t="s">
        <v>16</v>
      </c>
    </row>
    <row r="2296" spans="1:10" ht="14.25" customHeight="1" x14ac:dyDescent="0.35">
      <c r="A2296" s="2" t="s">
        <v>4622</v>
      </c>
      <c r="B2296" s="2" t="s">
        <v>4623</v>
      </c>
      <c r="C2296" s="2">
        <v>50</v>
      </c>
      <c r="D2296" s="2" t="s">
        <v>39</v>
      </c>
      <c r="E2296" s="2" t="s">
        <v>24</v>
      </c>
      <c r="F2296" s="2" t="s">
        <v>14</v>
      </c>
      <c r="G2296" s="2" t="s">
        <v>26</v>
      </c>
      <c r="H2296" s="2">
        <v>4432.53</v>
      </c>
      <c r="I2296" s="3">
        <v>45106</v>
      </c>
      <c r="J2296" s="2" t="s">
        <v>16</v>
      </c>
    </row>
    <row r="2297" spans="1:10" ht="14.25" customHeight="1" x14ac:dyDescent="0.35">
      <c r="A2297" s="2" t="s">
        <v>4624</v>
      </c>
      <c r="B2297" s="2" t="s">
        <v>4625</v>
      </c>
      <c r="C2297" s="2">
        <v>38</v>
      </c>
      <c r="D2297" s="2" t="s">
        <v>12</v>
      </c>
      <c r="E2297" s="2" t="s">
        <v>64</v>
      </c>
      <c r="F2297" s="2" t="s">
        <v>14</v>
      </c>
      <c r="G2297" s="2" t="s">
        <v>30</v>
      </c>
      <c r="H2297" s="2">
        <v>5468.59</v>
      </c>
      <c r="I2297" s="3">
        <v>45216</v>
      </c>
      <c r="J2297" s="2" t="s">
        <v>69</v>
      </c>
    </row>
    <row r="2298" spans="1:10" ht="14.25" customHeight="1" x14ac:dyDescent="0.35">
      <c r="A2298" s="2" t="s">
        <v>4626</v>
      </c>
      <c r="B2298" s="2" t="s">
        <v>4627</v>
      </c>
      <c r="C2298" s="2">
        <v>34</v>
      </c>
      <c r="D2298" s="2" t="s">
        <v>12</v>
      </c>
      <c r="E2298" s="2" t="s">
        <v>52</v>
      </c>
      <c r="F2298" s="2" t="s">
        <v>19</v>
      </c>
      <c r="G2298" s="2" t="s">
        <v>26</v>
      </c>
      <c r="H2298" s="2">
        <v>8820.5</v>
      </c>
      <c r="I2298" s="3">
        <v>45113</v>
      </c>
      <c r="J2298" s="2" t="s">
        <v>16</v>
      </c>
    </row>
    <row r="2299" spans="1:10" ht="14.25" customHeight="1" x14ac:dyDescent="0.35">
      <c r="A2299" s="2" t="s">
        <v>4628</v>
      </c>
      <c r="B2299" s="2" t="s">
        <v>4629</v>
      </c>
      <c r="C2299" s="2">
        <v>39</v>
      </c>
      <c r="D2299" s="2" t="s">
        <v>12</v>
      </c>
      <c r="E2299" s="2" t="s">
        <v>64</v>
      </c>
      <c r="F2299" s="2" t="s">
        <v>25</v>
      </c>
      <c r="G2299" s="2" t="s">
        <v>30</v>
      </c>
      <c r="H2299" s="2">
        <v>14835.09</v>
      </c>
      <c r="I2299" s="3">
        <v>45412</v>
      </c>
      <c r="J2299" s="2" t="s">
        <v>16</v>
      </c>
    </row>
    <row r="2300" spans="1:10" ht="14.25" customHeight="1" x14ac:dyDescent="0.35">
      <c r="A2300" s="2" t="s">
        <v>4630</v>
      </c>
      <c r="B2300" s="2" t="s">
        <v>4631</v>
      </c>
      <c r="C2300" s="2">
        <v>54</v>
      </c>
      <c r="D2300" s="2" t="s">
        <v>39</v>
      </c>
      <c r="E2300" s="2" t="s">
        <v>42</v>
      </c>
      <c r="F2300" s="2" t="s">
        <v>55</v>
      </c>
      <c r="G2300" s="2" t="s">
        <v>36</v>
      </c>
      <c r="H2300" s="2">
        <v>1459.14</v>
      </c>
      <c r="I2300" s="3">
        <v>45263</v>
      </c>
      <c r="J2300" s="2" t="s">
        <v>16</v>
      </c>
    </row>
    <row r="2301" spans="1:10" ht="14.25" customHeight="1" x14ac:dyDescent="0.35">
      <c r="A2301" s="2" t="s">
        <v>4632</v>
      </c>
      <c r="B2301" s="2" t="s">
        <v>4633</v>
      </c>
      <c r="C2301" s="2">
        <v>32</v>
      </c>
      <c r="D2301" s="2" t="s">
        <v>39</v>
      </c>
      <c r="E2301" s="2" t="s">
        <v>74</v>
      </c>
      <c r="F2301" s="2" t="s">
        <v>55</v>
      </c>
      <c r="G2301" s="2" t="s">
        <v>36</v>
      </c>
      <c r="H2301" s="2">
        <v>16227.24</v>
      </c>
      <c r="I2301" s="3">
        <v>45034</v>
      </c>
      <c r="J2301" s="2" t="s">
        <v>16</v>
      </c>
    </row>
    <row r="2302" spans="1:10" ht="14.25" customHeight="1" x14ac:dyDescent="0.35">
      <c r="A2302" s="2" t="s">
        <v>4634</v>
      </c>
      <c r="B2302" s="2" t="s">
        <v>4635</v>
      </c>
      <c r="C2302" s="2">
        <v>52</v>
      </c>
      <c r="D2302" s="2" t="s">
        <v>39</v>
      </c>
      <c r="E2302" s="2" t="s">
        <v>29</v>
      </c>
      <c r="F2302" s="2" t="s">
        <v>35</v>
      </c>
      <c r="G2302" s="2" t="s">
        <v>30</v>
      </c>
      <c r="H2302" s="2">
        <v>9416.81</v>
      </c>
      <c r="I2302" s="3">
        <v>45052</v>
      </c>
      <c r="J2302" s="2" t="s">
        <v>16</v>
      </c>
    </row>
    <row r="2303" spans="1:10" ht="14.25" customHeight="1" x14ac:dyDescent="0.35">
      <c r="A2303" s="2" t="s">
        <v>4636</v>
      </c>
      <c r="B2303" s="2" t="s">
        <v>4637</v>
      </c>
      <c r="C2303" s="2">
        <v>45</v>
      </c>
      <c r="D2303" s="2" t="s">
        <v>12</v>
      </c>
      <c r="E2303" s="2" t="s">
        <v>52</v>
      </c>
      <c r="F2303" s="2" t="s">
        <v>25</v>
      </c>
      <c r="G2303" s="2" t="s">
        <v>26</v>
      </c>
      <c r="H2303" s="2">
        <v>39572.54</v>
      </c>
      <c r="I2303" s="3">
        <v>45632</v>
      </c>
      <c r="J2303" s="2" t="s">
        <v>69</v>
      </c>
    </row>
    <row r="2304" spans="1:10" ht="14.25" customHeight="1" x14ac:dyDescent="0.35">
      <c r="A2304" s="2" t="s">
        <v>4638</v>
      </c>
      <c r="B2304" s="2" t="s">
        <v>4639</v>
      </c>
      <c r="C2304" s="2">
        <v>24</v>
      </c>
      <c r="D2304" s="2" t="s">
        <v>39</v>
      </c>
      <c r="E2304" s="2" t="s">
        <v>13</v>
      </c>
      <c r="F2304" s="2" t="s">
        <v>19</v>
      </c>
      <c r="G2304" s="2" t="s">
        <v>15</v>
      </c>
      <c r="H2304" s="2">
        <v>10531.64</v>
      </c>
      <c r="I2304" s="3">
        <v>44960</v>
      </c>
      <c r="J2304" s="2" t="s">
        <v>16</v>
      </c>
    </row>
    <row r="2305" spans="1:10" ht="14.25" customHeight="1" x14ac:dyDescent="0.35">
      <c r="A2305" s="2" t="s">
        <v>4640</v>
      </c>
      <c r="B2305" s="2" t="s">
        <v>4641</v>
      </c>
      <c r="C2305" s="2">
        <v>49</v>
      </c>
      <c r="D2305" s="2" t="s">
        <v>12</v>
      </c>
      <c r="E2305" s="2" t="s">
        <v>74</v>
      </c>
      <c r="F2305" s="2" t="s">
        <v>49</v>
      </c>
      <c r="G2305" s="2" t="s">
        <v>26</v>
      </c>
      <c r="H2305" s="2">
        <v>12591.03</v>
      </c>
      <c r="I2305" s="3">
        <v>45364</v>
      </c>
      <c r="J2305" s="2" t="s">
        <v>69</v>
      </c>
    </row>
    <row r="2306" spans="1:10" ht="14.25" customHeight="1" x14ac:dyDescent="0.35">
      <c r="A2306" s="2" t="s">
        <v>4642</v>
      </c>
      <c r="B2306" s="2" t="s">
        <v>4643</v>
      </c>
      <c r="C2306" s="2">
        <v>28</v>
      </c>
      <c r="D2306" s="2" t="s">
        <v>12</v>
      </c>
      <c r="E2306" s="2" t="s">
        <v>74</v>
      </c>
      <c r="F2306" s="2" t="s">
        <v>14</v>
      </c>
      <c r="G2306" s="2" t="s">
        <v>30</v>
      </c>
      <c r="H2306" s="2">
        <v>2171.7199999999998</v>
      </c>
      <c r="I2306" s="3">
        <v>45202</v>
      </c>
      <c r="J2306" s="2" t="s">
        <v>16</v>
      </c>
    </row>
    <row r="2307" spans="1:10" ht="14.25" customHeight="1" x14ac:dyDescent="0.35">
      <c r="A2307" s="2" t="s">
        <v>4644</v>
      </c>
      <c r="B2307" s="2" t="s">
        <v>4645</v>
      </c>
      <c r="C2307" s="2">
        <v>27</v>
      </c>
      <c r="D2307" s="2" t="s">
        <v>12</v>
      </c>
      <c r="E2307" s="2" t="s">
        <v>29</v>
      </c>
      <c r="F2307" s="2" t="s">
        <v>49</v>
      </c>
      <c r="G2307" s="2" t="s">
        <v>26</v>
      </c>
      <c r="H2307" s="2">
        <v>14647.4</v>
      </c>
      <c r="I2307" s="3">
        <v>45420</v>
      </c>
      <c r="J2307" s="2" t="s">
        <v>16</v>
      </c>
    </row>
    <row r="2308" spans="1:10" ht="14.25" customHeight="1" x14ac:dyDescent="0.35">
      <c r="A2308" s="2" t="s">
        <v>4646</v>
      </c>
      <c r="B2308" s="2" t="s">
        <v>4647</v>
      </c>
      <c r="C2308" s="2">
        <v>26</v>
      </c>
      <c r="D2308" s="2" t="s">
        <v>12</v>
      </c>
      <c r="E2308" s="2" t="s">
        <v>42</v>
      </c>
      <c r="F2308" s="2" t="s">
        <v>14</v>
      </c>
      <c r="G2308" s="2" t="s">
        <v>20</v>
      </c>
      <c r="H2308" s="2">
        <v>825.84</v>
      </c>
      <c r="I2308" s="3">
        <v>45108</v>
      </c>
      <c r="J2308" s="2" t="s">
        <v>16</v>
      </c>
    </row>
    <row r="2309" spans="1:10" ht="14.25" customHeight="1" x14ac:dyDescent="0.35">
      <c r="A2309" s="2" t="s">
        <v>4648</v>
      </c>
      <c r="B2309" s="2" t="s">
        <v>4649</v>
      </c>
      <c r="C2309" s="2">
        <v>31</v>
      </c>
      <c r="D2309" s="2" t="s">
        <v>12</v>
      </c>
      <c r="E2309" s="2" t="s">
        <v>42</v>
      </c>
      <c r="F2309" s="2" t="s">
        <v>49</v>
      </c>
      <c r="G2309" s="2" t="s">
        <v>26</v>
      </c>
      <c r="H2309" s="2">
        <v>10686.57</v>
      </c>
      <c r="I2309" s="3">
        <v>45165</v>
      </c>
      <c r="J2309" s="2" t="s">
        <v>69</v>
      </c>
    </row>
    <row r="2310" spans="1:10" ht="14.25" customHeight="1" x14ac:dyDescent="0.35">
      <c r="A2310" s="2" t="s">
        <v>4650</v>
      </c>
      <c r="B2310" s="2" t="s">
        <v>4651</v>
      </c>
      <c r="C2310" s="2">
        <v>30</v>
      </c>
      <c r="D2310" s="2" t="s">
        <v>12</v>
      </c>
      <c r="E2310" s="2" t="s">
        <v>42</v>
      </c>
      <c r="F2310" s="2" t="s">
        <v>19</v>
      </c>
      <c r="G2310" s="2" t="s">
        <v>36</v>
      </c>
      <c r="H2310" s="2">
        <v>571.77</v>
      </c>
      <c r="I2310" s="3">
        <v>45274</v>
      </c>
      <c r="J2310" s="2" t="s">
        <v>16</v>
      </c>
    </row>
    <row r="2311" spans="1:10" ht="14.25" customHeight="1" x14ac:dyDescent="0.35">
      <c r="A2311" s="2" t="s">
        <v>4652</v>
      </c>
      <c r="B2311" s="2" t="s">
        <v>4653</v>
      </c>
      <c r="C2311" s="2">
        <v>42</v>
      </c>
      <c r="D2311" s="2" t="s">
        <v>39</v>
      </c>
      <c r="E2311" s="2" t="s">
        <v>52</v>
      </c>
      <c r="F2311" s="2" t="s">
        <v>19</v>
      </c>
      <c r="G2311" s="2" t="s">
        <v>36</v>
      </c>
      <c r="H2311" s="2">
        <v>1224.23</v>
      </c>
      <c r="I2311" s="3">
        <v>45072</v>
      </c>
      <c r="J2311" s="2" t="s">
        <v>16</v>
      </c>
    </row>
    <row r="2312" spans="1:10" ht="14.25" customHeight="1" x14ac:dyDescent="0.35">
      <c r="A2312" s="2" t="s">
        <v>4654</v>
      </c>
      <c r="B2312" s="2" t="s">
        <v>4655</v>
      </c>
      <c r="C2312" s="2">
        <v>19</v>
      </c>
      <c r="D2312" s="2" t="s">
        <v>12</v>
      </c>
      <c r="E2312" s="2" t="s">
        <v>64</v>
      </c>
      <c r="F2312" s="2" t="s">
        <v>25</v>
      </c>
      <c r="G2312" s="2" t="s">
        <v>20</v>
      </c>
      <c r="H2312" s="2">
        <v>1141.3900000000001</v>
      </c>
      <c r="I2312" s="3">
        <v>44970</v>
      </c>
      <c r="J2312" s="2" t="s">
        <v>16</v>
      </c>
    </row>
    <row r="2313" spans="1:10" ht="14.25" customHeight="1" x14ac:dyDescent="0.35">
      <c r="A2313" s="2" t="s">
        <v>4656</v>
      </c>
      <c r="B2313" s="2" t="s">
        <v>4657</v>
      </c>
      <c r="C2313" s="2">
        <v>52</v>
      </c>
      <c r="D2313" s="2" t="s">
        <v>39</v>
      </c>
      <c r="E2313" s="2" t="s">
        <v>74</v>
      </c>
      <c r="F2313" s="2" t="s">
        <v>49</v>
      </c>
      <c r="G2313" s="2" t="s">
        <v>26</v>
      </c>
      <c r="H2313" s="2">
        <v>539.12</v>
      </c>
      <c r="I2313" s="3">
        <v>45425</v>
      </c>
      <c r="J2313" s="2" t="s">
        <v>16</v>
      </c>
    </row>
    <row r="2314" spans="1:10" ht="14.25" customHeight="1" x14ac:dyDescent="0.35">
      <c r="A2314" s="2" t="s">
        <v>4658</v>
      </c>
      <c r="B2314" s="2" t="s">
        <v>4659</v>
      </c>
      <c r="C2314" s="2">
        <v>24</v>
      </c>
      <c r="D2314" s="2" t="s">
        <v>12</v>
      </c>
      <c r="E2314" s="2" t="s">
        <v>64</v>
      </c>
      <c r="F2314" s="2" t="s">
        <v>49</v>
      </c>
      <c r="G2314" s="2" t="s">
        <v>15</v>
      </c>
      <c r="H2314" s="2">
        <v>3873.39</v>
      </c>
      <c r="I2314" s="3">
        <v>45221</v>
      </c>
      <c r="J2314" s="2" t="s">
        <v>16</v>
      </c>
    </row>
    <row r="2315" spans="1:10" ht="14.25" customHeight="1" x14ac:dyDescent="0.35">
      <c r="A2315" s="2" t="s">
        <v>4660</v>
      </c>
      <c r="B2315" s="2" t="s">
        <v>4661</v>
      </c>
      <c r="C2315" s="2">
        <v>38</v>
      </c>
      <c r="D2315" s="2" t="s">
        <v>39</v>
      </c>
      <c r="E2315" s="2" t="s">
        <v>64</v>
      </c>
      <c r="F2315" s="2" t="s">
        <v>25</v>
      </c>
      <c r="G2315" s="2" t="s">
        <v>26</v>
      </c>
      <c r="H2315" s="2">
        <v>51765.35</v>
      </c>
      <c r="I2315" s="3">
        <v>45457</v>
      </c>
      <c r="J2315" s="2" t="s">
        <v>16</v>
      </c>
    </row>
    <row r="2316" spans="1:10" ht="14.25" customHeight="1" x14ac:dyDescent="0.35">
      <c r="A2316" s="2" t="s">
        <v>4662</v>
      </c>
      <c r="B2316" s="2" t="s">
        <v>4663</v>
      </c>
      <c r="C2316" s="2">
        <v>35</v>
      </c>
      <c r="D2316" s="2" t="s">
        <v>39</v>
      </c>
      <c r="E2316" s="2" t="s">
        <v>42</v>
      </c>
      <c r="F2316" s="2" t="s">
        <v>25</v>
      </c>
      <c r="G2316" s="2" t="s">
        <v>36</v>
      </c>
      <c r="H2316" s="2">
        <v>4280.5600000000004</v>
      </c>
      <c r="I2316" s="3">
        <v>45653</v>
      </c>
      <c r="J2316" s="2" t="s">
        <v>16</v>
      </c>
    </row>
    <row r="2317" spans="1:10" ht="14.25" customHeight="1" x14ac:dyDescent="0.35">
      <c r="A2317" s="2" t="s">
        <v>4664</v>
      </c>
      <c r="B2317" s="2" t="s">
        <v>4665</v>
      </c>
      <c r="C2317" s="2">
        <v>20</v>
      </c>
      <c r="D2317" s="2" t="s">
        <v>39</v>
      </c>
      <c r="E2317" s="2" t="s">
        <v>64</v>
      </c>
      <c r="F2317" s="2" t="s">
        <v>19</v>
      </c>
      <c r="G2317" s="2" t="s">
        <v>36</v>
      </c>
      <c r="H2317" s="2">
        <v>14303.55</v>
      </c>
      <c r="I2317" s="3">
        <v>45137</v>
      </c>
      <c r="J2317" s="2" t="s">
        <v>16</v>
      </c>
    </row>
    <row r="2318" spans="1:10" ht="14.25" customHeight="1" x14ac:dyDescent="0.35">
      <c r="A2318" s="2" t="s">
        <v>4666</v>
      </c>
      <c r="B2318" s="2" t="s">
        <v>4667</v>
      </c>
      <c r="C2318" s="2">
        <v>59</v>
      </c>
      <c r="D2318" s="2" t="s">
        <v>39</v>
      </c>
      <c r="E2318" s="2" t="s">
        <v>74</v>
      </c>
      <c r="F2318" s="2" t="s">
        <v>19</v>
      </c>
      <c r="G2318" s="2" t="s">
        <v>30</v>
      </c>
      <c r="H2318" s="2">
        <v>1419.29</v>
      </c>
      <c r="I2318" s="3">
        <v>45328</v>
      </c>
      <c r="J2318" s="2" t="s">
        <v>16</v>
      </c>
    </row>
    <row r="2319" spans="1:10" ht="14.25" customHeight="1" x14ac:dyDescent="0.35">
      <c r="A2319" s="2" t="s">
        <v>4668</v>
      </c>
      <c r="B2319" s="2" t="s">
        <v>4669</v>
      </c>
      <c r="C2319" s="2">
        <v>56</v>
      </c>
      <c r="D2319" s="2" t="s">
        <v>12</v>
      </c>
      <c r="E2319" s="2" t="s">
        <v>74</v>
      </c>
      <c r="F2319" s="2" t="s">
        <v>35</v>
      </c>
      <c r="G2319" s="2" t="s">
        <v>36</v>
      </c>
      <c r="H2319" s="2">
        <v>6060.36</v>
      </c>
      <c r="I2319" s="3">
        <v>45157</v>
      </c>
      <c r="J2319" s="2" t="s">
        <v>16</v>
      </c>
    </row>
    <row r="2320" spans="1:10" ht="14.25" customHeight="1" x14ac:dyDescent="0.35">
      <c r="A2320" s="2" t="s">
        <v>4670</v>
      </c>
      <c r="B2320" s="2" t="s">
        <v>4671</v>
      </c>
      <c r="C2320" s="2">
        <v>58</v>
      </c>
      <c r="D2320" s="2" t="s">
        <v>12</v>
      </c>
      <c r="E2320" s="2" t="s">
        <v>93</v>
      </c>
      <c r="F2320" s="2" t="s">
        <v>49</v>
      </c>
      <c r="G2320" s="2" t="s">
        <v>30</v>
      </c>
      <c r="H2320" s="2">
        <v>2047.09</v>
      </c>
      <c r="I2320" s="3">
        <v>45265</v>
      </c>
      <c r="J2320" s="2" t="s">
        <v>16</v>
      </c>
    </row>
    <row r="2321" spans="1:10" ht="14.25" customHeight="1" x14ac:dyDescent="0.35">
      <c r="A2321" s="2" t="s">
        <v>4672</v>
      </c>
      <c r="B2321" s="2" t="s">
        <v>4673</v>
      </c>
      <c r="C2321" s="2">
        <v>28</v>
      </c>
      <c r="D2321" s="2" t="s">
        <v>12</v>
      </c>
      <c r="E2321" s="2" t="s">
        <v>13</v>
      </c>
      <c r="F2321" s="2" t="s">
        <v>19</v>
      </c>
      <c r="G2321" s="2" t="s">
        <v>36</v>
      </c>
      <c r="H2321" s="2">
        <v>2133.13</v>
      </c>
      <c r="I2321" s="3">
        <v>44931</v>
      </c>
      <c r="J2321" s="2" t="s">
        <v>16</v>
      </c>
    </row>
    <row r="2322" spans="1:10" ht="14.25" customHeight="1" x14ac:dyDescent="0.35">
      <c r="A2322" s="2" t="s">
        <v>4674</v>
      </c>
      <c r="B2322" s="2" t="s">
        <v>4675</v>
      </c>
      <c r="C2322" s="2">
        <v>56</v>
      </c>
      <c r="D2322" s="2" t="s">
        <v>12</v>
      </c>
      <c r="E2322" s="2" t="s">
        <v>52</v>
      </c>
      <c r="F2322" s="2" t="s">
        <v>19</v>
      </c>
      <c r="G2322" s="2" t="s">
        <v>36</v>
      </c>
      <c r="H2322" s="2">
        <v>1050.1600000000001</v>
      </c>
      <c r="I2322" s="3">
        <v>45237</v>
      </c>
      <c r="J2322" s="2" t="s">
        <v>16</v>
      </c>
    </row>
    <row r="2323" spans="1:10" ht="14.25" customHeight="1" x14ac:dyDescent="0.35">
      <c r="A2323" s="2" t="s">
        <v>4676</v>
      </c>
      <c r="B2323" s="2" t="s">
        <v>4677</v>
      </c>
      <c r="C2323" s="2">
        <v>41</v>
      </c>
      <c r="D2323" s="2" t="s">
        <v>39</v>
      </c>
      <c r="E2323" s="2" t="s">
        <v>64</v>
      </c>
      <c r="F2323" s="2" t="s">
        <v>49</v>
      </c>
      <c r="G2323" s="2" t="s">
        <v>15</v>
      </c>
      <c r="H2323" s="2">
        <v>5657.12</v>
      </c>
      <c r="I2323" s="3">
        <v>45088</v>
      </c>
      <c r="J2323" s="2" t="s">
        <v>16</v>
      </c>
    </row>
    <row r="2324" spans="1:10" ht="14.25" customHeight="1" x14ac:dyDescent="0.35">
      <c r="A2324" s="2" t="s">
        <v>4678</v>
      </c>
      <c r="B2324" s="2" t="s">
        <v>4679</v>
      </c>
      <c r="C2324" s="2">
        <v>63</v>
      </c>
      <c r="D2324" s="2" t="s">
        <v>39</v>
      </c>
      <c r="E2324" s="2" t="s">
        <v>52</v>
      </c>
      <c r="F2324" s="2" t="s">
        <v>25</v>
      </c>
      <c r="G2324" s="2" t="s">
        <v>30</v>
      </c>
      <c r="H2324" s="2">
        <v>785.4</v>
      </c>
      <c r="I2324" s="3">
        <v>45142</v>
      </c>
      <c r="J2324" s="2" t="s">
        <v>16</v>
      </c>
    </row>
    <row r="2325" spans="1:10" ht="14.25" customHeight="1" x14ac:dyDescent="0.35">
      <c r="A2325" s="2" t="s">
        <v>4680</v>
      </c>
      <c r="B2325" s="2" t="s">
        <v>4681</v>
      </c>
      <c r="C2325" s="2">
        <v>36</v>
      </c>
      <c r="D2325" s="2" t="s">
        <v>39</v>
      </c>
      <c r="E2325" s="2" t="s">
        <v>52</v>
      </c>
      <c r="F2325" s="2" t="s">
        <v>49</v>
      </c>
      <c r="G2325" s="2" t="s">
        <v>30</v>
      </c>
      <c r="H2325" s="2">
        <v>24058.52</v>
      </c>
      <c r="I2325" s="3">
        <v>45538</v>
      </c>
      <c r="J2325" s="2" t="s">
        <v>16</v>
      </c>
    </row>
    <row r="2326" spans="1:10" ht="14.25" customHeight="1" x14ac:dyDescent="0.35">
      <c r="A2326" s="2" t="s">
        <v>4682</v>
      </c>
      <c r="B2326" s="2" t="s">
        <v>4683</v>
      </c>
      <c r="C2326" s="2">
        <v>21</v>
      </c>
      <c r="D2326" s="2" t="s">
        <v>12</v>
      </c>
      <c r="E2326" s="2" t="s">
        <v>52</v>
      </c>
      <c r="F2326" s="2" t="s">
        <v>55</v>
      </c>
      <c r="G2326" s="2" t="s">
        <v>36</v>
      </c>
      <c r="H2326" s="2">
        <v>5940.27</v>
      </c>
      <c r="I2326" s="3">
        <v>45097</v>
      </c>
      <c r="J2326" s="2" t="s">
        <v>16</v>
      </c>
    </row>
    <row r="2327" spans="1:10" ht="14.25" customHeight="1" x14ac:dyDescent="0.35">
      <c r="A2327" s="2" t="s">
        <v>4684</v>
      </c>
      <c r="B2327" s="2" t="s">
        <v>4685</v>
      </c>
      <c r="C2327" s="2">
        <v>43</v>
      </c>
      <c r="D2327" s="2" t="s">
        <v>39</v>
      </c>
      <c r="E2327" s="2" t="s">
        <v>29</v>
      </c>
      <c r="F2327" s="2" t="s">
        <v>49</v>
      </c>
      <c r="G2327" s="2" t="s">
        <v>30</v>
      </c>
      <c r="H2327" s="2">
        <v>18236.599999999999</v>
      </c>
      <c r="I2327" s="3">
        <v>45178</v>
      </c>
      <c r="J2327" s="2" t="s">
        <v>16</v>
      </c>
    </row>
    <row r="2328" spans="1:10" ht="14.25" customHeight="1" x14ac:dyDescent="0.35">
      <c r="A2328" s="2" t="s">
        <v>4686</v>
      </c>
      <c r="B2328" s="2" t="s">
        <v>4687</v>
      </c>
      <c r="C2328" s="2">
        <v>55</v>
      </c>
      <c r="D2328" s="2" t="s">
        <v>12</v>
      </c>
      <c r="E2328" s="2" t="s">
        <v>24</v>
      </c>
      <c r="F2328" s="2" t="s">
        <v>55</v>
      </c>
      <c r="G2328" s="2" t="s">
        <v>36</v>
      </c>
      <c r="H2328" s="2">
        <v>38855.980000000003</v>
      </c>
      <c r="I2328" s="3">
        <v>45607</v>
      </c>
      <c r="J2328" s="2" t="s">
        <v>16</v>
      </c>
    </row>
    <row r="2329" spans="1:10" ht="14.25" customHeight="1" x14ac:dyDescent="0.35">
      <c r="A2329" s="2" t="s">
        <v>4688</v>
      </c>
      <c r="B2329" s="2" t="s">
        <v>4689</v>
      </c>
      <c r="C2329" s="2">
        <v>59</v>
      </c>
      <c r="D2329" s="2" t="s">
        <v>39</v>
      </c>
      <c r="E2329" s="2" t="s">
        <v>93</v>
      </c>
      <c r="F2329" s="2" t="s">
        <v>49</v>
      </c>
      <c r="G2329" s="2" t="s">
        <v>36</v>
      </c>
      <c r="H2329" s="2">
        <v>11325.18</v>
      </c>
      <c r="I2329" s="3">
        <v>44964</v>
      </c>
      <c r="J2329" s="2" t="s">
        <v>16</v>
      </c>
    </row>
    <row r="2330" spans="1:10" ht="14.25" customHeight="1" x14ac:dyDescent="0.35">
      <c r="A2330" s="2" t="s">
        <v>4690</v>
      </c>
      <c r="B2330" s="2" t="s">
        <v>4691</v>
      </c>
      <c r="C2330" s="2">
        <v>49</v>
      </c>
      <c r="D2330" s="2" t="s">
        <v>39</v>
      </c>
      <c r="E2330" s="2" t="s">
        <v>52</v>
      </c>
      <c r="F2330" s="2" t="s">
        <v>55</v>
      </c>
      <c r="G2330" s="2" t="s">
        <v>26</v>
      </c>
      <c r="H2330" s="2">
        <v>23178.080000000002</v>
      </c>
      <c r="I2330" s="3">
        <v>45154</v>
      </c>
      <c r="J2330" s="2" t="s">
        <v>16</v>
      </c>
    </row>
    <row r="2331" spans="1:10" ht="14.25" customHeight="1" x14ac:dyDescent="0.35">
      <c r="A2331" s="2" t="s">
        <v>4692</v>
      </c>
      <c r="B2331" s="2" t="s">
        <v>4693</v>
      </c>
      <c r="C2331" s="2">
        <v>56</v>
      </c>
      <c r="D2331" s="2" t="s">
        <v>39</v>
      </c>
      <c r="E2331" s="2" t="s">
        <v>24</v>
      </c>
      <c r="F2331" s="2" t="s">
        <v>55</v>
      </c>
      <c r="G2331" s="2" t="s">
        <v>30</v>
      </c>
      <c r="H2331" s="2">
        <v>1454.51</v>
      </c>
      <c r="I2331" s="3">
        <v>45563</v>
      </c>
      <c r="J2331" s="2" t="s">
        <v>16</v>
      </c>
    </row>
    <row r="2332" spans="1:10" ht="14.25" customHeight="1" x14ac:dyDescent="0.35">
      <c r="A2332" s="2" t="s">
        <v>4694</v>
      </c>
      <c r="B2332" s="2" t="s">
        <v>4695</v>
      </c>
      <c r="C2332" s="2">
        <v>62</v>
      </c>
      <c r="D2332" s="2" t="s">
        <v>39</v>
      </c>
      <c r="E2332" s="2" t="s">
        <v>24</v>
      </c>
      <c r="F2332" s="2" t="s">
        <v>49</v>
      </c>
      <c r="G2332" s="2" t="s">
        <v>20</v>
      </c>
      <c r="H2332" s="2">
        <v>17719.189999999999</v>
      </c>
      <c r="I2332" s="3">
        <v>45204</v>
      </c>
      <c r="J2332" s="2" t="s">
        <v>16</v>
      </c>
    </row>
    <row r="2333" spans="1:10" ht="14.25" customHeight="1" x14ac:dyDescent="0.35">
      <c r="A2333" s="2" t="s">
        <v>4696</v>
      </c>
      <c r="B2333" s="2" t="s">
        <v>4697</v>
      </c>
      <c r="C2333" s="2">
        <v>63</v>
      </c>
      <c r="D2333" s="2" t="s">
        <v>39</v>
      </c>
      <c r="E2333" s="2" t="s">
        <v>93</v>
      </c>
      <c r="F2333" s="2" t="s">
        <v>35</v>
      </c>
      <c r="G2333" s="2" t="s">
        <v>30</v>
      </c>
      <c r="H2333" s="2">
        <v>3163.8</v>
      </c>
      <c r="I2333" s="3">
        <v>45211</v>
      </c>
      <c r="J2333" s="2" t="s">
        <v>16</v>
      </c>
    </row>
    <row r="2334" spans="1:10" ht="14.25" customHeight="1" x14ac:dyDescent="0.35">
      <c r="A2334" s="2" t="s">
        <v>4698</v>
      </c>
      <c r="B2334" s="2" t="s">
        <v>4699</v>
      </c>
      <c r="C2334" s="2">
        <v>53</v>
      </c>
      <c r="D2334" s="2" t="s">
        <v>12</v>
      </c>
      <c r="E2334" s="2" t="s">
        <v>74</v>
      </c>
      <c r="F2334" s="2" t="s">
        <v>19</v>
      </c>
      <c r="G2334" s="2" t="s">
        <v>30</v>
      </c>
      <c r="H2334" s="2">
        <v>6397.92</v>
      </c>
      <c r="I2334" s="3">
        <v>45436</v>
      </c>
      <c r="J2334" s="2" t="s">
        <v>16</v>
      </c>
    </row>
    <row r="2335" spans="1:10" ht="14.25" customHeight="1" x14ac:dyDescent="0.35">
      <c r="A2335" s="2" t="s">
        <v>4700</v>
      </c>
      <c r="B2335" s="2" t="s">
        <v>4701</v>
      </c>
      <c r="C2335" s="2">
        <v>57</v>
      </c>
      <c r="D2335" s="2" t="s">
        <v>39</v>
      </c>
      <c r="E2335" s="2" t="s">
        <v>29</v>
      </c>
      <c r="F2335" s="2" t="s">
        <v>14</v>
      </c>
      <c r="G2335" s="2" t="s">
        <v>15</v>
      </c>
      <c r="H2335" s="2">
        <v>10401.06</v>
      </c>
      <c r="I2335" s="3">
        <v>45575</v>
      </c>
      <c r="J2335" s="2" t="s">
        <v>16</v>
      </c>
    </row>
    <row r="2336" spans="1:10" ht="14.25" customHeight="1" x14ac:dyDescent="0.35">
      <c r="A2336" s="2" t="s">
        <v>4702</v>
      </c>
      <c r="B2336" s="2" t="s">
        <v>4703</v>
      </c>
      <c r="C2336" s="2">
        <v>54</v>
      </c>
      <c r="D2336" s="2" t="s">
        <v>12</v>
      </c>
      <c r="E2336" s="2" t="s">
        <v>64</v>
      </c>
      <c r="F2336" s="2" t="s">
        <v>19</v>
      </c>
      <c r="G2336" s="2" t="s">
        <v>20</v>
      </c>
      <c r="H2336" s="2">
        <v>23386.639999999999</v>
      </c>
      <c r="I2336" s="3">
        <v>45292</v>
      </c>
      <c r="J2336" s="2" t="s">
        <v>16</v>
      </c>
    </row>
    <row r="2337" spans="1:10" ht="14.25" customHeight="1" x14ac:dyDescent="0.35">
      <c r="A2337" s="2" t="s">
        <v>4704</v>
      </c>
      <c r="B2337" s="2" t="s">
        <v>4705</v>
      </c>
      <c r="C2337" s="2">
        <v>50</v>
      </c>
      <c r="D2337" s="2" t="s">
        <v>12</v>
      </c>
      <c r="E2337" s="2" t="s">
        <v>93</v>
      </c>
      <c r="F2337" s="2" t="s">
        <v>55</v>
      </c>
      <c r="G2337" s="2" t="s">
        <v>20</v>
      </c>
      <c r="H2337" s="2">
        <v>24190.49</v>
      </c>
      <c r="I2337" s="3">
        <v>45546</v>
      </c>
      <c r="J2337" s="2" t="s">
        <v>16</v>
      </c>
    </row>
    <row r="2338" spans="1:10" ht="14.25" customHeight="1" x14ac:dyDescent="0.35">
      <c r="A2338" s="2" t="s">
        <v>4706</v>
      </c>
      <c r="B2338" s="2" t="s">
        <v>4707</v>
      </c>
      <c r="C2338" s="2">
        <v>53</v>
      </c>
      <c r="D2338" s="2" t="s">
        <v>12</v>
      </c>
      <c r="E2338" s="2" t="s">
        <v>13</v>
      </c>
      <c r="F2338" s="2" t="s">
        <v>49</v>
      </c>
      <c r="G2338" s="2" t="s">
        <v>15</v>
      </c>
      <c r="H2338" s="2">
        <v>966.24</v>
      </c>
      <c r="I2338" s="3">
        <v>44994</v>
      </c>
      <c r="J2338" s="2" t="s">
        <v>16</v>
      </c>
    </row>
    <row r="2339" spans="1:10" ht="14.25" customHeight="1" x14ac:dyDescent="0.35">
      <c r="A2339" s="2" t="s">
        <v>4708</v>
      </c>
      <c r="B2339" s="2" t="s">
        <v>4709</v>
      </c>
      <c r="C2339" s="2">
        <v>20</v>
      </c>
      <c r="D2339" s="2" t="s">
        <v>12</v>
      </c>
      <c r="E2339" s="2" t="s">
        <v>24</v>
      </c>
      <c r="F2339" s="2" t="s">
        <v>49</v>
      </c>
      <c r="G2339" s="2" t="s">
        <v>15</v>
      </c>
      <c r="H2339" s="2">
        <v>4534.3100000000004</v>
      </c>
      <c r="I2339" s="3">
        <v>45030</v>
      </c>
      <c r="J2339" s="2" t="s">
        <v>16</v>
      </c>
    </row>
    <row r="2340" spans="1:10" ht="14.25" customHeight="1" x14ac:dyDescent="0.35">
      <c r="A2340" s="2" t="s">
        <v>4710</v>
      </c>
      <c r="B2340" s="2" t="s">
        <v>4711</v>
      </c>
      <c r="C2340" s="2">
        <v>26</v>
      </c>
      <c r="D2340" s="2" t="s">
        <v>12</v>
      </c>
      <c r="E2340" s="2" t="s">
        <v>52</v>
      </c>
      <c r="F2340" s="2" t="s">
        <v>49</v>
      </c>
      <c r="G2340" s="2" t="s">
        <v>30</v>
      </c>
      <c r="H2340" s="2">
        <v>15758.83</v>
      </c>
      <c r="I2340" s="3">
        <v>45327</v>
      </c>
      <c r="J2340" s="2" t="s">
        <v>16</v>
      </c>
    </row>
    <row r="2341" spans="1:10" ht="14.25" customHeight="1" x14ac:dyDescent="0.35">
      <c r="A2341" s="2" t="s">
        <v>4712</v>
      </c>
      <c r="B2341" s="2" t="s">
        <v>4713</v>
      </c>
      <c r="C2341" s="2">
        <v>25</v>
      </c>
      <c r="D2341" s="2" t="s">
        <v>12</v>
      </c>
      <c r="E2341" s="2" t="s">
        <v>24</v>
      </c>
      <c r="F2341" s="2" t="s">
        <v>49</v>
      </c>
      <c r="G2341" s="2" t="s">
        <v>26</v>
      </c>
      <c r="H2341" s="2">
        <v>12145.52</v>
      </c>
      <c r="I2341" s="3">
        <v>45172</v>
      </c>
      <c r="J2341" s="2" t="s">
        <v>21</v>
      </c>
    </row>
    <row r="2342" spans="1:10" ht="14.25" customHeight="1" x14ac:dyDescent="0.35">
      <c r="A2342" s="2" t="s">
        <v>4714</v>
      </c>
      <c r="B2342" s="2" t="s">
        <v>4715</v>
      </c>
      <c r="C2342" s="2">
        <v>50</v>
      </c>
      <c r="D2342" s="2" t="s">
        <v>12</v>
      </c>
      <c r="E2342" s="2" t="s">
        <v>29</v>
      </c>
      <c r="F2342" s="2" t="s">
        <v>35</v>
      </c>
      <c r="G2342" s="2" t="s">
        <v>15</v>
      </c>
      <c r="H2342" s="2">
        <v>267.06</v>
      </c>
      <c r="I2342" s="3">
        <v>45603</v>
      </c>
      <c r="J2342" s="2" t="s">
        <v>16</v>
      </c>
    </row>
    <row r="2343" spans="1:10" ht="14.25" customHeight="1" x14ac:dyDescent="0.35">
      <c r="A2343" s="2" t="s">
        <v>4716</v>
      </c>
      <c r="B2343" s="2" t="s">
        <v>4717</v>
      </c>
      <c r="C2343" s="2">
        <v>23</v>
      </c>
      <c r="D2343" s="2" t="s">
        <v>12</v>
      </c>
      <c r="E2343" s="2" t="s">
        <v>13</v>
      </c>
      <c r="F2343" s="2" t="s">
        <v>14</v>
      </c>
      <c r="G2343" s="2" t="s">
        <v>20</v>
      </c>
      <c r="H2343" s="2">
        <v>5976.36</v>
      </c>
      <c r="I2343" s="3">
        <v>45118</v>
      </c>
      <c r="J2343" s="2" t="s">
        <v>16</v>
      </c>
    </row>
    <row r="2344" spans="1:10" ht="14.25" customHeight="1" x14ac:dyDescent="0.35">
      <c r="A2344" s="2" t="s">
        <v>4718</v>
      </c>
      <c r="B2344" s="2" t="s">
        <v>4719</v>
      </c>
      <c r="C2344" s="2">
        <v>58</v>
      </c>
      <c r="D2344" s="2" t="s">
        <v>39</v>
      </c>
      <c r="E2344" s="2" t="s">
        <v>74</v>
      </c>
      <c r="F2344" s="2" t="s">
        <v>25</v>
      </c>
      <c r="G2344" s="2" t="s">
        <v>20</v>
      </c>
      <c r="H2344" s="2">
        <v>17675.73</v>
      </c>
      <c r="I2344" s="3">
        <v>45633</v>
      </c>
      <c r="J2344" s="2" t="s">
        <v>16</v>
      </c>
    </row>
    <row r="2345" spans="1:10" ht="14.25" customHeight="1" x14ac:dyDescent="0.35">
      <c r="A2345" s="2" t="s">
        <v>4720</v>
      </c>
      <c r="B2345" s="2" t="s">
        <v>4721</v>
      </c>
      <c r="C2345" s="2">
        <v>56</v>
      </c>
      <c r="D2345" s="2" t="s">
        <v>39</v>
      </c>
      <c r="E2345" s="2" t="s">
        <v>74</v>
      </c>
      <c r="F2345" s="2" t="s">
        <v>55</v>
      </c>
      <c r="G2345" s="2" t="s">
        <v>30</v>
      </c>
      <c r="H2345" s="2">
        <v>13382.07</v>
      </c>
      <c r="I2345" s="3">
        <v>45570</v>
      </c>
      <c r="J2345" s="2" t="s">
        <v>16</v>
      </c>
    </row>
    <row r="2346" spans="1:10" ht="14.25" customHeight="1" x14ac:dyDescent="0.35">
      <c r="A2346" s="2" t="s">
        <v>4722</v>
      </c>
      <c r="B2346" s="2" t="s">
        <v>4723</v>
      </c>
      <c r="C2346" s="2">
        <v>21</v>
      </c>
      <c r="D2346" s="2" t="s">
        <v>12</v>
      </c>
      <c r="E2346" s="2" t="s">
        <v>42</v>
      </c>
      <c r="F2346" s="2" t="s">
        <v>14</v>
      </c>
      <c r="G2346" s="2" t="s">
        <v>26</v>
      </c>
      <c r="H2346" s="2">
        <v>5307.73</v>
      </c>
      <c r="I2346" s="3">
        <v>45222</v>
      </c>
      <c r="J2346" s="2" t="s">
        <v>16</v>
      </c>
    </row>
    <row r="2347" spans="1:10" ht="14.25" customHeight="1" x14ac:dyDescent="0.35">
      <c r="A2347" s="2" t="s">
        <v>4724</v>
      </c>
      <c r="B2347" s="2" t="s">
        <v>4725</v>
      </c>
      <c r="C2347" s="2">
        <v>30</v>
      </c>
      <c r="D2347" s="2" t="s">
        <v>12</v>
      </c>
      <c r="E2347" s="2" t="s">
        <v>52</v>
      </c>
      <c r="F2347" s="2" t="s">
        <v>19</v>
      </c>
      <c r="G2347" s="2" t="s">
        <v>36</v>
      </c>
      <c r="H2347" s="2">
        <v>13286.34</v>
      </c>
      <c r="I2347" s="3">
        <v>45070</v>
      </c>
      <c r="J2347" s="2" t="s">
        <v>16</v>
      </c>
    </row>
    <row r="2348" spans="1:10" ht="14.25" customHeight="1" x14ac:dyDescent="0.35">
      <c r="A2348" s="2" t="s">
        <v>4726</v>
      </c>
      <c r="B2348" s="2" t="s">
        <v>4727</v>
      </c>
      <c r="C2348" s="2">
        <v>19</v>
      </c>
      <c r="D2348" s="2" t="s">
        <v>12</v>
      </c>
      <c r="E2348" s="2" t="s">
        <v>42</v>
      </c>
      <c r="F2348" s="2" t="s">
        <v>25</v>
      </c>
      <c r="G2348" s="2" t="s">
        <v>15</v>
      </c>
      <c r="H2348" s="2">
        <v>8012.02</v>
      </c>
      <c r="I2348" s="3">
        <v>45657</v>
      </c>
      <c r="J2348" s="2" t="s">
        <v>69</v>
      </c>
    </row>
    <row r="2349" spans="1:10" ht="14.25" customHeight="1" x14ac:dyDescent="0.35">
      <c r="A2349" s="2" t="s">
        <v>4728</v>
      </c>
      <c r="B2349" s="2" t="s">
        <v>4729</v>
      </c>
      <c r="C2349" s="2">
        <v>22</v>
      </c>
      <c r="D2349" s="2" t="s">
        <v>39</v>
      </c>
      <c r="E2349" s="2" t="s">
        <v>29</v>
      </c>
      <c r="F2349" s="2" t="s">
        <v>25</v>
      </c>
      <c r="G2349" s="2" t="s">
        <v>15</v>
      </c>
      <c r="H2349" s="2">
        <v>24375.919999999998</v>
      </c>
      <c r="I2349" s="3">
        <v>44952</v>
      </c>
      <c r="J2349" s="2" t="s">
        <v>21</v>
      </c>
    </row>
    <row r="2350" spans="1:10" ht="14.25" customHeight="1" x14ac:dyDescent="0.35">
      <c r="A2350" s="2" t="s">
        <v>4730</v>
      </c>
      <c r="B2350" s="2" t="s">
        <v>4731</v>
      </c>
      <c r="C2350" s="2">
        <v>61</v>
      </c>
      <c r="D2350" s="2" t="s">
        <v>39</v>
      </c>
      <c r="E2350" s="2" t="s">
        <v>13</v>
      </c>
      <c r="F2350" s="2" t="s">
        <v>49</v>
      </c>
      <c r="G2350" s="2" t="s">
        <v>30</v>
      </c>
      <c r="H2350" s="2">
        <v>8846.16</v>
      </c>
      <c r="I2350" s="3">
        <v>45177</v>
      </c>
      <c r="J2350" s="2" t="s">
        <v>16</v>
      </c>
    </row>
    <row r="2351" spans="1:10" ht="14.25" customHeight="1" x14ac:dyDescent="0.35">
      <c r="A2351" s="2" t="s">
        <v>4732</v>
      </c>
      <c r="B2351" s="2" t="s">
        <v>4733</v>
      </c>
      <c r="C2351" s="2">
        <v>44</v>
      </c>
      <c r="D2351" s="2" t="s">
        <v>12</v>
      </c>
      <c r="E2351" s="2" t="s">
        <v>24</v>
      </c>
      <c r="F2351" s="2" t="s">
        <v>14</v>
      </c>
      <c r="G2351" s="2" t="s">
        <v>26</v>
      </c>
      <c r="H2351" s="2">
        <v>5120.5</v>
      </c>
      <c r="I2351" s="3">
        <v>45533</v>
      </c>
      <c r="J2351" s="2" t="s">
        <v>21</v>
      </c>
    </row>
    <row r="2352" spans="1:10" ht="14.25" customHeight="1" x14ac:dyDescent="0.35">
      <c r="A2352" s="2" t="s">
        <v>4734</v>
      </c>
      <c r="B2352" s="2" t="s">
        <v>4735</v>
      </c>
      <c r="C2352" s="2">
        <v>49</v>
      </c>
      <c r="D2352" s="2" t="s">
        <v>12</v>
      </c>
      <c r="E2352" s="2" t="s">
        <v>64</v>
      </c>
      <c r="F2352" s="2" t="s">
        <v>19</v>
      </c>
      <c r="G2352" s="2" t="s">
        <v>20</v>
      </c>
      <c r="H2352" s="2">
        <v>19871.95</v>
      </c>
      <c r="I2352" s="3">
        <v>45638</v>
      </c>
      <c r="J2352" s="2" t="s">
        <v>16</v>
      </c>
    </row>
    <row r="2353" spans="1:10" ht="14.25" customHeight="1" x14ac:dyDescent="0.35">
      <c r="A2353" s="2" t="s">
        <v>4736</v>
      </c>
      <c r="B2353" s="2" t="s">
        <v>4737</v>
      </c>
      <c r="C2353" s="2">
        <v>38</v>
      </c>
      <c r="D2353" s="2" t="s">
        <v>39</v>
      </c>
      <c r="E2353" s="2" t="s">
        <v>42</v>
      </c>
      <c r="F2353" s="2" t="s">
        <v>49</v>
      </c>
      <c r="G2353" s="2" t="s">
        <v>20</v>
      </c>
      <c r="H2353" s="2">
        <v>511.55</v>
      </c>
      <c r="I2353" s="3">
        <v>45541</v>
      </c>
      <c r="J2353" s="2" t="s">
        <v>16</v>
      </c>
    </row>
    <row r="2354" spans="1:10" ht="14.25" customHeight="1" x14ac:dyDescent="0.35">
      <c r="A2354" s="2" t="s">
        <v>4738</v>
      </c>
      <c r="B2354" s="2" t="s">
        <v>4739</v>
      </c>
      <c r="C2354" s="2">
        <v>25</v>
      </c>
      <c r="D2354" s="2" t="s">
        <v>39</v>
      </c>
      <c r="E2354" s="2" t="s">
        <v>74</v>
      </c>
      <c r="F2354" s="2" t="s">
        <v>49</v>
      </c>
      <c r="G2354" s="2" t="s">
        <v>36</v>
      </c>
      <c r="H2354" s="2">
        <v>23077.05</v>
      </c>
      <c r="I2354" s="3">
        <v>45119</v>
      </c>
      <c r="J2354" s="2" t="s">
        <v>16</v>
      </c>
    </row>
    <row r="2355" spans="1:10" ht="14.25" customHeight="1" x14ac:dyDescent="0.35">
      <c r="A2355" s="2" t="s">
        <v>4740</v>
      </c>
      <c r="B2355" s="2" t="s">
        <v>4741</v>
      </c>
      <c r="C2355" s="2">
        <v>55</v>
      </c>
      <c r="D2355" s="2" t="s">
        <v>12</v>
      </c>
      <c r="E2355" s="2" t="s">
        <v>52</v>
      </c>
      <c r="F2355" s="2" t="s">
        <v>35</v>
      </c>
      <c r="G2355" s="2" t="s">
        <v>20</v>
      </c>
      <c r="H2355" s="2">
        <v>11918.69</v>
      </c>
      <c r="I2355" s="3">
        <v>45307</v>
      </c>
      <c r="J2355" s="2" t="s">
        <v>16</v>
      </c>
    </row>
    <row r="2356" spans="1:10" ht="14.25" customHeight="1" x14ac:dyDescent="0.35">
      <c r="A2356" s="2" t="s">
        <v>4742</v>
      </c>
      <c r="B2356" s="2" t="s">
        <v>4743</v>
      </c>
      <c r="C2356" s="2">
        <v>25</v>
      </c>
      <c r="D2356" s="2" t="s">
        <v>12</v>
      </c>
      <c r="E2356" s="2" t="s">
        <v>24</v>
      </c>
      <c r="F2356" s="2" t="s">
        <v>55</v>
      </c>
      <c r="G2356" s="2" t="s">
        <v>15</v>
      </c>
      <c r="H2356" s="2">
        <v>28235.599999999999</v>
      </c>
      <c r="I2356" s="3">
        <v>44928</v>
      </c>
      <c r="J2356" s="2" t="s">
        <v>16</v>
      </c>
    </row>
    <row r="2357" spans="1:10" ht="14.25" customHeight="1" x14ac:dyDescent="0.35">
      <c r="A2357" s="2" t="s">
        <v>4744</v>
      </c>
      <c r="B2357" s="2" t="s">
        <v>4745</v>
      </c>
      <c r="C2357" s="2">
        <v>20</v>
      </c>
      <c r="D2357" s="2" t="s">
        <v>12</v>
      </c>
      <c r="E2357" s="2" t="s">
        <v>13</v>
      </c>
      <c r="F2357" s="2" t="s">
        <v>25</v>
      </c>
      <c r="G2357" s="2" t="s">
        <v>36</v>
      </c>
      <c r="H2357" s="2">
        <v>2883.55</v>
      </c>
      <c r="I2357" s="3">
        <v>45529</v>
      </c>
      <c r="J2357" s="2" t="s">
        <v>16</v>
      </c>
    </row>
    <row r="2358" spans="1:10" ht="14.25" customHeight="1" x14ac:dyDescent="0.35">
      <c r="A2358" s="2" t="s">
        <v>4746</v>
      </c>
      <c r="B2358" s="2" t="s">
        <v>4747</v>
      </c>
      <c r="C2358" s="2">
        <v>61</v>
      </c>
      <c r="D2358" s="2" t="s">
        <v>12</v>
      </c>
      <c r="E2358" s="2" t="s">
        <v>93</v>
      </c>
      <c r="F2358" s="2" t="s">
        <v>19</v>
      </c>
      <c r="G2358" s="2" t="s">
        <v>26</v>
      </c>
      <c r="H2358" s="2">
        <v>11871.86</v>
      </c>
      <c r="I2358" s="3">
        <v>44971</v>
      </c>
      <c r="J2358" s="2" t="s">
        <v>16</v>
      </c>
    </row>
    <row r="2359" spans="1:10" ht="14.25" customHeight="1" x14ac:dyDescent="0.35">
      <c r="A2359" s="2" t="s">
        <v>4748</v>
      </c>
      <c r="B2359" s="2" t="s">
        <v>4749</v>
      </c>
      <c r="C2359" s="2">
        <v>20</v>
      </c>
      <c r="D2359" s="2" t="s">
        <v>39</v>
      </c>
      <c r="E2359" s="2" t="s">
        <v>29</v>
      </c>
      <c r="F2359" s="2" t="s">
        <v>25</v>
      </c>
      <c r="G2359" s="2" t="s">
        <v>36</v>
      </c>
      <c r="H2359" s="2">
        <v>16579.099999999999</v>
      </c>
      <c r="I2359" s="3">
        <v>44929</v>
      </c>
      <c r="J2359" s="2" t="s">
        <v>16</v>
      </c>
    </row>
    <row r="2360" spans="1:10" ht="14.25" customHeight="1" x14ac:dyDescent="0.35">
      <c r="A2360" s="2" t="s">
        <v>4750</v>
      </c>
      <c r="B2360" s="2" t="s">
        <v>4751</v>
      </c>
      <c r="C2360" s="2">
        <v>39</v>
      </c>
      <c r="D2360" s="2" t="s">
        <v>39</v>
      </c>
      <c r="E2360" s="2" t="s">
        <v>29</v>
      </c>
      <c r="F2360" s="2" t="s">
        <v>14</v>
      </c>
      <c r="G2360" s="2" t="s">
        <v>26</v>
      </c>
      <c r="H2360" s="2">
        <v>12110.06</v>
      </c>
      <c r="I2360" s="3">
        <v>45375</v>
      </c>
      <c r="J2360" s="2" t="s">
        <v>16</v>
      </c>
    </row>
    <row r="2361" spans="1:10" ht="14.25" customHeight="1" x14ac:dyDescent="0.35">
      <c r="A2361" s="2" t="s">
        <v>4752</v>
      </c>
      <c r="B2361" s="2" t="s">
        <v>4753</v>
      </c>
      <c r="C2361" s="2">
        <v>23</v>
      </c>
      <c r="D2361" s="2" t="s">
        <v>12</v>
      </c>
      <c r="E2361" s="2" t="s">
        <v>74</v>
      </c>
      <c r="F2361" s="2" t="s">
        <v>55</v>
      </c>
      <c r="G2361" s="2" t="s">
        <v>20</v>
      </c>
      <c r="H2361" s="2">
        <v>2361.4499999999998</v>
      </c>
      <c r="I2361" s="3">
        <v>45502</v>
      </c>
      <c r="J2361" s="2" t="s">
        <v>16</v>
      </c>
    </row>
    <row r="2362" spans="1:10" ht="14.25" customHeight="1" x14ac:dyDescent="0.35">
      <c r="A2362" s="2" t="s">
        <v>4754</v>
      </c>
      <c r="B2362" s="2" t="s">
        <v>4755</v>
      </c>
      <c r="C2362" s="2">
        <v>19</v>
      </c>
      <c r="D2362" s="2" t="s">
        <v>12</v>
      </c>
      <c r="E2362" s="2" t="s">
        <v>93</v>
      </c>
      <c r="F2362" s="2" t="s">
        <v>49</v>
      </c>
      <c r="G2362" s="2" t="s">
        <v>30</v>
      </c>
      <c r="H2362" s="2">
        <v>3223.97</v>
      </c>
      <c r="I2362" s="3">
        <v>45061</v>
      </c>
      <c r="J2362" s="2" t="s">
        <v>16</v>
      </c>
    </row>
    <row r="2363" spans="1:10" ht="14.25" customHeight="1" x14ac:dyDescent="0.35">
      <c r="A2363" s="2" t="s">
        <v>4756</v>
      </c>
      <c r="B2363" s="2" t="s">
        <v>4757</v>
      </c>
      <c r="C2363" s="2">
        <v>40</v>
      </c>
      <c r="D2363" s="2" t="s">
        <v>12</v>
      </c>
      <c r="E2363" s="2" t="s">
        <v>29</v>
      </c>
      <c r="F2363" s="2" t="s">
        <v>55</v>
      </c>
      <c r="G2363" s="2" t="s">
        <v>36</v>
      </c>
      <c r="H2363" s="2">
        <v>8364.23</v>
      </c>
      <c r="I2363" s="3">
        <v>45217</v>
      </c>
      <c r="J2363" s="2" t="s">
        <v>16</v>
      </c>
    </row>
    <row r="2364" spans="1:10" ht="14.25" customHeight="1" x14ac:dyDescent="0.35">
      <c r="A2364" s="2" t="s">
        <v>4758</v>
      </c>
      <c r="B2364" s="2" t="s">
        <v>4759</v>
      </c>
      <c r="C2364" s="2">
        <v>61</v>
      </c>
      <c r="D2364" s="2" t="s">
        <v>39</v>
      </c>
      <c r="E2364" s="2" t="s">
        <v>64</v>
      </c>
      <c r="F2364" s="2" t="s">
        <v>49</v>
      </c>
      <c r="G2364" s="2" t="s">
        <v>36</v>
      </c>
      <c r="H2364" s="2">
        <v>5919.46</v>
      </c>
      <c r="I2364" s="3">
        <v>45204</v>
      </c>
      <c r="J2364" s="2" t="s">
        <v>16</v>
      </c>
    </row>
    <row r="2365" spans="1:10" ht="14.25" customHeight="1" x14ac:dyDescent="0.35">
      <c r="A2365" s="2" t="s">
        <v>4760</v>
      </c>
      <c r="B2365" s="2" t="s">
        <v>4761</v>
      </c>
      <c r="C2365" s="2">
        <v>19</v>
      </c>
      <c r="D2365" s="2" t="s">
        <v>12</v>
      </c>
      <c r="E2365" s="2" t="s">
        <v>24</v>
      </c>
      <c r="F2365" s="2" t="s">
        <v>55</v>
      </c>
      <c r="G2365" s="2" t="s">
        <v>15</v>
      </c>
      <c r="H2365" s="2">
        <v>13284.68</v>
      </c>
      <c r="I2365" s="3">
        <v>45102</v>
      </c>
      <c r="J2365" s="2" t="s">
        <v>16</v>
      </c>
    </row>
    <row r="2366" spans="1:10" ht="14.25" customHeight="1" x14ac:dyDescent="0.35">
      <c r="A2366" s="2" t="s">
        <v>4762</v>
      </c>
      <c r="B2366" s="2" t="s">
        <v>4763</v>
      </c>
      <c r="C2366" s="2">
        <v>55</v>
      </c>
      <c r="D2366" s="2" t="s">
        <v>12</v>
      </c>
      <c r="E2366" s="2" t="s">
        <v>52</v>
      </c>
      <c r="F2366" s="2" t="s">
        <v>49</v>
      </c>
      <c r="G2366" s="2" t="s">
        <v>15</v>
      </c>
      <c r="H2366" s="2">
        <v>4759.04</v>
      </c>
      <c r="I2366" s="3">
        <v>45208</v>
      </c>
      <c r="J2366" s="2" t="s">
        <v>16</v>
      </c>
    </row>
    <row r="2367" spans="1:10" ht="14.25" customHeight="1" x14ac:dyDescent="0.35">
      <c r="A2367" s="2" t="s">
        <v>4764</v>
      </c>
      <c r="B2367" s="2" t="s">
        <v>4765</v>
      </c>
      <c r="C2367" s="2">
        <v>34</v>
      </c>
      <c r="D2367" s="2" t="s">
        <v>12</v>
      </c>
      <c r="E2367" s="2" t="s">
        <v>24</v>
      </c>
      <c r="F2367" s="2" t="s">
        <v>25</v>
      </c>
      <c r="G2367" s="2" t="s">
        <v>26</v>
      </c>
      <c r="H2367" s="2">
        <v>19624.09</v>
      </c>
      <c r="I2367" s="3">
        <v>45046</v>
      </c>
      <c r="J2367" s="2" t="s">
        <v>16</v>
      </c>
    </row>
    <row r="2368" spans="1:10" ht="14.25" customHeight="1" x14ac:dyDescent="0.35">
      <c r="A2368" s="2" t="s">
        <v>4766</v>
      </c>
      <c r="B2368" s="2" t="s">
        <v>4767</v>
      </c>
      <c r="C2368" s="2">
        <v>52</v>
      </c>
      <c r="D2368" s="2" t="s">
        <v>39</v>
      </c>
      <c r="E2368" s="2" t="s">
        <v>64</v>
      </c>
      <c r="F2368" s="2" t="s">
        <v>25</v>
      </c>
      <c r="G2368" s="2" t="s">
        <v>30</v>
      </c>
      <c r="H2368" s="2">
        <v>5654.94</v>
      </c>
      <c r="I2368" s="3">
        <v>45100</v>
      </c>
      <c r="J2368" s="2" t="s">
        <v>69</v>
      </c>
    </row>
    <row r="2369" spans="1:10" ht="14.25" customHeight="1" x14ac:dyDescent="0.35">
      <c r="A2369" s="2" t="s">
        <v>4768</v>
      </c>
      <c r="B2369" s="2" t="s">
        <v>4769</v>
      </c>
      <c r="C2369" s="2">
        <v>51</v>
      </c>
      <c r="D2369" s="2" t="s">
        <v>12</v>
      </c>
      <c r="E2369" s="2" t="s">
        <v>29</v>
      </c>
      <c r="F2369" s="2" t="s">
        <v>25</v>
      </c>
      <c r="G2369" s="2" t="s">
        <v>15</v>
      </c>
      <c r="H2369" s="2">
        <v>408.65</v>
      </c>
      <c r="I2369" s="3">
        <v>45365</v>
      </c>
      <c r="J2369" s="2" t="s">
        <v>16</v>
      </c>
    </row>
    <row r="2370" spans="1:10" ht="14.25" customHeight="1" x14ac:dyDescent="0.35">
      <c r="A2370" s="2" t="s">
        <v>4770</v>
      </c>
      <c r="B2370" s="2" t="s">
        <v>4771</v>
      </c>
      <c r="C2370" s="2">
        <v>40</v>
      </c>
      <c r="D2370" s="2" t="s">
        <v>39</v>
      </c>
      <c r="E2370" s="2" t="s">
        <v>64</v>
      </c>
      <c r="F2370" s="2" t="s">
        <v>25</v>
      </c>
      <c r="G2370" s="2" t="s">
        <v>15</v>
      </c>
      <c r="H2370" s="2">
        <v>175.17</v>
      </c>
      <c r="I2370" s="3">
        <v>45385</v>
      </c>
      <c r="J2370" s="2" t="s">
        <v>16</v>
      </c>
    </row>
    <row r="2371" spans="1:10" ht="14.25" customHeight="1" x14ac:dyDescent="0.35">
      <c r="A2371" s="2" t="s">
        <v>4772</v>
      </c>
      <c r="B2371" s="2" t="s">
        <v>4773</v>
      </c>
      <c r="C2371" s="2">
        <v>47</v>
      </c>
      <c r="D2371" s="2" t="s">
        <v>12</v>
      </c>
      <c r="E2371" s="2" t="s">
        <v>24</v>
      </c>
      <c r="F2371" s="2" t="s">
        <v>55</v>
      </c>
      <c r="G2371" s="2" t="s">
        <v>20</v>
      </c>
      <c r="H2371" s="2">
        <v>10405.58</v>
      </c>
      <c r="I2371" s="3">
        <v>45556</v>
      </c>
      <c r="J2371" s="2" t="s">
        <v>16</v>
      </c>
    </row>
    <row r="2372" spans="1:10" ht="14.25" customHeight="1" x14ac:dyDescent="0.35">
      <c r="A2372" s="2" t="s">
        <v>4774</v>
      </c>
      <c r="B2372" s="2" t="s">
        <v>4775</v>
      </c>
      <c r="C2372" s="2">
        <v>25</v>
      </c>
      <c r="D2372" s="2" t="s">
        <v>12</v>
      </c>
      <c r="E2372" s="2" t="s">
        <v>29</v>
      </c>
      <c r="F2372" s="2" t="s">
        <v>49</v>
      </c>
      <c r="G2372" s="2" t="s">
        <v>20</v>
      </c>
      <c r="H2372" s="2">
        <v>7777.32</v>
      </c>
      <c r="I2372" s="3">
        <v>45267</v>
      </c>
      <c r="J2372" s="2" t="s">
        <v>16</v>
      </c>
    </row>
    <row r="2373" spans="1:10" ht="14.25" customHeight="1" x14ac:dyDescent="0.35">
      <c r="A2373" s="2" t="s">
        <v>4776</v>
      </c>
      <c r="B2373" s="2" t="s">
        <v>4777</v>
      </c>
      <c r="C2373" s="2">
        <v>39</v>
      </c>
      <c r="D2373" s="2" t="s">
        <v>12</v>
      </c>
      <c r="E2373" s="2" t="s">
        <v>52</v>
      </c>
      <c r="F2373" s="2" t="s">
        <v>25</v>
      </c>
      <c r="G2373" s="2" t="s">
        <v>15</v>
      </c>
      <c r="H2373" s="2">
        <v>7825.13</v>
      </c>
      <c r="I2373" s="3">
        <v>45623</v>
      </c>
      <c r="J2373" s="2" t="s">
        <v>16</v>
      </c>
    </row>
    <row r="2374" spans="1:10" ht="14.25" customHeight="1" x14ac:dyDescent="0.35">
      <c r="A2374" s="2" t="s">
        <v>4778</v>
      </c>
      <c r="B2374" s="2" t="s">
        <v>4779</v>
      </c>
      <c r="C2374" s="2">
        <v>61</v>
      </c>
      <c r="D2374" s="2" t="s">
        <v>39</v>
      </c>
      <c r="E2374" s="2" t="s">
        <v>52</v>
      </c>
      <c r="F2374" s="2" t="s">
        <v>55</v>
      </c>
      <c r="G2374" s="2" t="s">
        <v>26</v>
      </c>
      <c r="H2374" s="2">
        <v>15606.91</v>
      </c>
      <c r="I2374" s="3">
        <v>45652</v>
      </c>
      <c r="J2374" s="2" t="s">
        <v>16</v>
      </c>
    </row>
    <row r="2375" spans="1:10" ht="14.25" customHeight="1" x14ac:dyDescent="0.35">
      <c r="A2375" s="2" t="s">
        <v>4780</v>
      </c>
      <c r="B2375" s="2" t="s">
        <v>4781</v>
      </c>
      <c r="C2375" s="2">
        <v>53</v>
      </c>
      <c r="D2375" s="2" t="s">
        <v>12</v>
      </c>
      <c r="E2375" s="2" t="s">
        <v>93</v>
      </c>
      <c r="F2375" s="2" t="s">
        <v>49</v>
      </c>
      <c r="G2375" s="2" t="s">
        <v>30</v>
      </c>
      <c r="H2375" s="2">
        <v>4711.57</v>
      </c>
      <c r="I2375" s="3">
        <v>45047</v>
      </c>
      <c r="J2375" s="2" t="s">
        <v>16</v>
      </c>
    </row>
    <row r="2376" spans="1:10" ht="14.25" customHeight="1" x14ac:dyDescent="0.35">
      <c r="A2376" s="2" t="s">
        <v>4782</v>
      </c>
      <c r="B2376" s="2" t="s">
        <v>4783</v>
      </c>
      <c r="C2376" s="2">
        <v>22</v>
      </c>
      <c r="D2376" s="2" t="s">
        <v>12</v>
      </c>
      <c r="E2376" s="2" t="s">
        <v>64</v>
      </c>
      <c r="F2376" s="2" t="s">
        <v>55</v>
      </c>
      <c r="G2376" s="2" t="s">
        <v>15</v>
      </c>
      <c r="H2376" s="2">
        <v>53919.68</v>
      </c>
      <c r="I2376" s="3">
        <v>45501</v>
      </c>
      <c r="J2376" s="2" t="s">
        <v>16</v>
      </c>
    </row>
    <row r="2377" spans="1:10" ht="14.25" customHeight="1" x14ac:dyDescent="0.35">
      <c r="A2377" s="2" t="s">
        <v>4784</v>
      </c>
      <c r="B2377" s="2" t="s">
        <v>4785</v>
      </c>
      <c r="C2377" s="2">
        <v>30</v>
      </c>
      <c r="D2377" s="2" t="s">
        <v>39</v>
      </c>
      <c r="E2377" s="2" t="s">
        <v>13</v>
      </c>
      <c r="F2377" s="2" t="s">
        <v>35</v>
      </c>
      <c r="G2377" s="2" t="s">
        <v>26</v>
      </c>
      <c r="H2377" s="2">
        <v>29101.07</v>
      </c>
      <c r="I2377" s="3">
        <v>45587</v>
      </c>
      <c r="J2377" s="2" t="s">
        <v>16</v>
      </c>
    </row>
    <row r="2378" spans="1:10" ht="14.25" customHeight="1" x14ac:dyDescent="0.35">
      <c r="A2378" s="2" t="s">
        <v>4786</v>
      </c>
      <c r="B2378" s="2" t="s">
        <v>4787</v>
      </c>
      <c r="C2378" s="2">
        <v>46</v>
      </c>
      <c r="D2378" s="2" t="s">
        <v>39</v>
      </c>
      <c r="E2378" s="2" t="s">
        <v>93</v>
      </c>
      <c r="F2378" s="2" t="s">
        <v>25</v>
      </c>
      <c r="G2378" s="2" t="s">
        <v>26</v>
      </c>
      <c r="H2378" s="2">
        <v>130.47</v>
      </c>
      <c r="I2378" s="3">
        <v>45419</v>
      </c>
      <c r="J2378" s="2" t="s">
        <v>16</v>
      </c>
    </row>
    <row r="2379" spans="1:10" ht="14.25" customHeight="1" x14ac:dyDescent="0.35">
      <c r="A2379" s="2" t="s">
        <v>4788</v>
      </c>
      <c r="B2379" s="2" t="s">
        <v>4789</v>
      </c>
      <c r="C2379" s="2">
        <v>48</v>
      </c>
      <c r="D2379" s="2" t="s">
        <v>39</v>
      </c>
      <c r="E2379" s="2" t="s">
        <v>52</v>
      </c>
      <c r="F2379" s="2" t="s">
        <v>14</v>
      </c>
      <c r="G2379" s="2" t="s">
        <v>15</v>
      </c>
      <c r="H2379" s="2">
        <v>22608.94</v>
      </c>
      <c r="I2379" s="3">
        <v>45202</v>
      </c>
      <c r="J2379" s="2" t="s">
        <v>16</v>
      </c>
    </row>
    <row r="2380" spans="1:10" ht="14.25" customHeight="1" x14ac:dyDescent="0.35">
      <c r="A2380" s="2" t="s">
        <v>4790</v>
      </c>
      <c r="B2380" s="2" t="s">
        <v>4791</v>
      </c>
      <c r="C2380" s="2">
        <v>64</v>
      </c>
      <c r="D2380" s="2" t="s">
        <v>12</v>
      </c>
      <c r="E2380" s="2" t="s">
        <v>74</v>
      </c>
      <c r="F2380" s="2" t="s">
        <v>55</v>
      </c>
      <c r="G2380" s="2" t="s">
        <v>26</v>
      </c>
      <c r="H2380" s="2">
        <v>11411.53</v>
      </c>
      <c r="I2380" s="3">
        <v>44955</v>
      </c>
      <c r="J2380" s="2" t="s">
        <v>16</v>
      </c>
    </row>
    <row r="2381" spans="1:10" ht="14.25" customHeight="1" x14ac:dyDescent="0.35">
      <c r="A2381" s="2" t="s">
        <v>4792</v>
      </c>
      <c r="B2381" s="2" t="s">
        <v>4793</v>
      </c>
      <c r="C2381" s="2">
        <v>33</v>
      </c>
      <c r="D2381" s="2" t="s">
        <v>39</v>
      </c>
      <c r="E2381" s="2" t="s">
        <v>29</v>
      </c>
      <c r="F2381" s="2" t="s">
        <v>25</v>
      </c>
      <c r="G2381" s="2" t="s">
        <v>36</v>
      </c>
      <c r="H2381" s="2">
        <v>6973.37</v>
      </c>
      <c r="I2381" s="3">
        <v>45611</v>
      </c>
      <c r="J2381" s="2" t="s">
        <v>21</v>
      </c>
    </row>
    <row r="2382" spans="1:10" ht="14.25" customHeight="1" x14ac:dyDescent="0.35">
      <c r="A2382" s="2" t="s">
        <v>4794</v>
      </c>
      <c r="B2382" s="2" t="s">
        <v>4795</v>
      </c>
      <c r="C2382" s="2">
        <v>59</v>
      </c>
      <c r="D2382" s="2" t="s">
        <v>12</v>
      </c>
      <c r="E2382" s="2" t="s">
        <v>93</v>
      </c>
      <c r="F2382" s="2" t="s">
        <v>19</v>
      </c>
      <c r="G2382" s="2" t="s">
        <v>26</v>
      </c>
      <c r="H2382" s="2">
        <v>8740.64</v>
      </c>
      <c r="I2382" s="3">
        <v>45170</v>
      </c>
      <c r="J2382" s="2" t="s">
        <v>16</v>
      </c>
    </row>
    <row r="2383" spans="1:10" ht="14.25" customHeight="1" x14ac:dyDescent="0.35">
      <c r="A2383" s="2" t="s">
        <v>4796</v>
      </c>
      <c r="B2383" s="2" t="s">
        <v>4797</v>
      </c>
      <c r="C2383" s="2">
        <v>47</v>
      </c>
      <c r="D2383" s="2" t="s">
        <v>39</v>
      </c>
      <c r="E2383" s="2" t="s">
        <v>42</v>
      </c>
      <c r="F2383" s="2" t="s">
        <v>49</v>
      </c>
      <c r="G2383" s="2" t="s">
        <v>15</v>
      </c>
      <c r="H2383" s="2">
        <v>18442.580000000002</v>
      </c>
      <c r="I2383" s="3">
        <v>45247</v>
      </c>
      <c r="J2383" s="2" t="s">
        <v>16</v>
      </c>
    </row>
    <row r="2384" spans="1:10" ht="14.25" customHeight="1" x14ac:dyDescent="0.35">
      <c r="A2384" s="2" t="s">
        <v>4798</v>
      </c>
      <c r="B2384" s="2" t="s">
        <v>4799</v>
      </c>
      <c r="C2384" s="2">
        <v>33</v>
      </c>
      <c r="D2384" s="2" t="s">
        <v>39</v>
      </c>
      <c r="E2384" s="2" t="s">
        <v>13</v>
      </c>
      <c r="F2384" s="2" t="s">
        <v>35</v>
      </c>
      <c r="G2384" s="2" t="s">
        <v>26</v>
      </c>
      <c r="H2384" s="2">
        <v>30166.98</v>
      </c>
      <c r="I2384" s="3">
        <v>45569</v>
      </c>
      <c r="J2384" s="2" t="s">
        <v>16</v>
      </c>
    </row>
    <row r="2385" spans="1:10" ht="14.25" customHeight="1" x14ac:dyDescent="0.35">
      <c r="A2385" s="2" t="s">
        <v>4800</v>
      </c>
      <c r="B2385" s="2" t="s">
        <v>4801</v>
      </c>
      <c r="C2385" s="2">
        <v>29</v>
      </c>
      <c r="D2385" s="2" t="s">
        <v>39</v>
      </c>
      <c r="E2385" s="2" t="s">
        <v>29</v>
      </c>
      <c r="F2385" s="2" t="s">
        <v>25</v>
      </c>
      <c r="G2385" s="2" t="s">
        <v>15</v>
      </c>
      <c r="H2385" s="2">
        <v>8217.39</v>
      </c>
      <c r="I2385" s="3">
        <v>45278</v>
      </c>
      <c r="J2385" s="2" t="s">
        <v>16</v>
      </c>
    </row>
    <row r="2386" spans="1:10" ht="14.25" customHeight="1" x14ac:dyDescent="0.35">
      <c r="A2386" s="2" t="s">
        <v>4802</v>
      </c>
      <c r="B2386" s="2" t="s">
        <v>4803</v>
      </c>
      <c r="C2386" s="2">
        <v>34</v>
      </c>
      <c r="D2386" s="2" t="s">
        <v>12</v>
      </c>
      <c r="E2386" s="2" t="s">
        <v>93</v>
      </c>
      <c r="F2386" s="2" t="s">
        <v>19</v>
      </c>
      <c r="G2386" s="2" t="s">
        <v>20</v>
      </c>
      <c r="H2386" s="2">
        <v>2000.27</v>
      </c>
      <c r="I2386" s="3">
        <v>45458</v>
      </c>
      <c r="J2386" s="2" t="s">
        <v>16</v>
      </c>
    </row>
    <row r="2387" spans="1:10" ht="14.25" customHeight="1" x14ac:dyDescent="0.35">
      <c r="A2387" s="2" t="s">
        <v>4804</v>
      </c>
      <c r="B2387" s="2" t="s">
        <v>4805</v>
      </c>
      <c r="C2387" s="2">
        <v>33</v>
      </c>
      <c r="D2387" s="2" t="s">
        <v>12</v>
      </c>
      <c r="E2387" s="2" t="s">
        <v>52</v>
      </c>
      <c r="F2387" s="2" t="s">
        <v>55</v>
      </c>
      <c r="G2387" s="2" t="s">
        <v>15</v>
      </c>
      <c r="H2387" s="2">
        <v>10209.68</v>
      </c>
      <c r="I2387" s="3">
        <v>45007</v>
      </c>
      <c r="J2387" s="2" t="s">
        <v>16</v>
      </c>
    </row>
    <row r="2388" spans="1:10" ht="14.25" customHeight="1" x14ac:dyDescent="0.35">
      <c r="A2388" s="2" t="s">
        <v>4806</v>
      </c>
      <c r="B2388" s="2" t="s">
        <v>4807</v>
      </c>
      <c r="C2388" s="2">
        <v>29</v>
      </c>
      <c r="D2388" s="2" t="s">
        <v>12</v>
      </c>
      <c r="E2388" s="2" t="s">
        <v>24</v>
      </c>
      <c r="F2388" s="2" t="s">
        <v>55</v>
      </c>
      <c r="G2388" s="2" t="s">
        <v>26</v>
      </c>
      <c r="H2388" s="2">
        <v>792.8</v>
      </c>
      <c r="I2388" s="3">
        <v>45219</v>
      </c>
      <c r="J2388" s="2" t="s">
        <v>16</v>
      </c>
    </row>
    <row r="2389" spans="1:10" ht="14.25" customHeight="1" x14ac:dyDescent="0.35">
      <c r="A2389" s="2" t="s">
        <v>4808</v>
      </c>
      <c r="B2389" s="2" t="s">
        <v>4809</v>
      </c>
      <c r="C2389" s="2">
        <v>25</v>
      </c>
      <c r="D2389" s="2" t="s">
        <v>12</v>
      </c>
      <c r="E2389" s="2" t="s">
        <v>52</v>
      </c>
      <c r="F2389" s="2" t="s">
        <v>19</v>
      </c>
      <c r="G2389" s="2" t="s">
        <v>15</v>
      </c>
      <c r="H2389" s="2">
        <v>10082.379999999999</v>
      </c>
      <c r="I2389" s="3">
        <v>45220</v>
      </c>
      <c r="J2389" s="2" t="s">
        <v>16</v>
      </c>
    </row>
    <row r="2390" spans="1:10" ht="14.25" customHeight="1" x14ac:dyDescent="0.35">
      <c r="A2390" s="2" t="s">
        <v>4810</v>
      </c>
      <c r="B2390" s="2" t="s">
        <v>4811</v>
      </c>
      <c r="C2390" s="2">
        <v>37</v>
      </c>
      <c r="D2390" s="2" t="s">
        <v>12</v>
      </c>
      <c r="E2390" s="2" t="s">
        <v>13</v>
      </c>
      <c r="F2390" s="2" t="s">
        <v>35</v>
      </c>
      <c r="G2390" s="2" t="s">
        <v>30</v>
      </c>
      <c r="H2390" s="2">
        <v>16534.509999999998</v>
      </c>
      <c r="I2390" s="3">
        <v>45423</v>
      </c>
      <c r="J2390" s="2" t="s">
        <v>16</v>
      </c>
    </row>
    <row r="2391" spans="1:10" ht="14.25" customHeight="1" x14ac:dyDescent="0.35">
      <c r="A2391" s="2" t="s">
        <v>4812</v>
      </c>
      <c r="B2391" s="2" t="s">
        <v>4813</v>
      </c>
      <c r="C2391" s="2">
        <v>20</v>
      </c>
      <c r="D2391" s="2" t="s">
        <v>12</v>
      </c>
      <c r="E2391" s="2" t="s">
        <v>42</v>
      </c>
      <c r="F2391" s="2" t="s">
        <v>19</v>
      </c>
      <c r="G2391" s="2" t="s">
        <v>15</v>
      </c>
      <c r="H2391" s="2">
        <v>4359.21</v>
      </c>
      <c r="I2391" s="3">
        <v>45384</v>
      </c>
      <c r="J2391" s="2" t="s">
        <v>16</v>
      </c>
    </row>
    <row r="2392" spans="1:10" ht="14.25" customHeight="1" x14ac:dyDescent="0.35">
      <c r="A2392" s="2" t="s">
        <v>4814</v>
      </c>
      <c r="B2392" s="2" t="s">
        <v>4815</v>
      </c>
      <c r="C2392" s="2">
        <v>33</v>
      </c>
      <c r="D2392" s="2" t="s">
        <v>12</v>
      </c>
      <c r="E2392" s="2" t="s">
        <v>93</v>
      </c>
      <c r="F2392" s="2" t="s">
        <v>49</v>
      </c>
      <c r="G2392" s="2" t="s">
        <v>15</v>
      </c>
      <c r="H2392" s="2">
        <v>738.45</v>
      </c>
      <c r="I2392" s="3">
        <v>45608</v>
      </c>
      <c r="J2392" s="2" t="s">
        <v>16</v>
      </c>
    </row>
    <row r="2393" spans="1:10" ht="14.25" customHeight="1" x14ac:dyDescent="0.35">
      <c r="A2393" s="2" t="s">
        <v>4816</v>
      </c>
      <c r="B2393" s="2" t="s">
        <v>4817</v>
      </c>
      <c r="C2393" s="2">
        <v>47</v>
      </c>
      <c r="D2393" s="2" t="s">
        <v>12</v>
      </c>
      <c r="E2393" s="2" t="s">
        <v>24</v>
      </c>
      <c r="F2393" s="2" t="s">
        <v>55</v>
      </c>
      <c r="G2393" s="2" t="s">
        <v>30</v>
      </c>
      <c r="H2393" s="2">
        <v>11783.9</v>
      </c>
      <c r="I2393" s="3">
        <v>45484</v>
      </c>
      <c r="J2393" s="2" t="s">
        <v>21</v>
      </c>
    </row>
    <row r="2394" spans="1:10" ht="14.25" customHeight="1" x14ac:dyDescent="0.35">
      <c r="A2394" s="2" t="s">
        <v>4818</v>
      </c>
      <c r="B2394" s="2" t="s">
        <v>4819</v>
      </c>
      <c r="C2394" s="2">
        <v>62</v>
      </c>
      <c r="D2394" s="2" t="s">
        <v>12</v>
      </c>
      <c r="E2394" s="2" t="s">
        <v>93</v>
      </c>
      <c r="F2394" s="2" t="s">
        <v>19</v>
      </c>
      <c r="G2394" s="2" t="s">
        <v>30</v>
      </c>
      <c r="H2394" s="2">
        <v>4144.99</v>
      </c>
      <c r="I2394" s="3">
        <v>44986</v>
      </c>
      <c r="J2394" s="2" t="s">
        <v>16</v>
      </c>
    </row>
    <row r="2395" spans="1:10" ht="14.25" customHeight="1" x14ac:dyDescent="0.35">
      <c r="A2395" s="2" t="s">
        <v>4820</v>
      </c>
      <c r="B2395" s="2" t="s">
        <v>4821</v>
      </c>
      <c r="C2395" s="2">
        <v>40</v>
      </c>
      <c r="D2395" s="2" t="s">
        <v>39</v>
      </c>
      <c r="E2395" s="2" t="s">
        <v>64</v>
      </c>
      <c r="F2395" s="2" t="s">
        <v>14</v>
      </c>
      <c r="G2395" s="2" t="s">
        <v>30</v>
      </c>
      <c r="H2395" s="2">
        <v>2864.78</v>
      </c>
      <c r="I2395" s="3">
        <v>45534</v>
      </c>
      <c r="J2395" s="2" t="s">
        <v>16</v>
      </c>
    </row>
    <row r="2396" spans="1:10" ht="14.25" customHeight="1" x14ac:dyDescent="0.35">
      <c r="A2396" s="2" t="s">
        <v>4822</v>
      </c>
      <c r="B2396" s="2" t="s">
        <v>4823</v>
      </c>
      <c r="C2396" s="2">
        <v>45</v>
      </c>
      <c r="D2396" s="2" t="s">
        <v>39</v>
      </c>
      <c r="E2396" s="2" t="s">
        <v>74</v>
      </c>
      <c r="F2396" s="2" t="s">
        <v>14</v>
      </c>
      <c r="G2396" s="2" t="s">
        <v>36</v>
      </c>
      <c r="H2396" s="2">
        <v>11685.47</v>
      </c>
      <c r="I2396" s="3">
        <v>45469</v>
      </c>
      <c r="J2396" s="2" t="s">
        <v>69</v>
      </c>
    </row>
    <row r="2397" spans="1:10" ht="14.25" customHeight="1" x14ac:dyDescent="0.35">
      <c r="A2397" s="2" t="s">
        <v>4824</v>
      </c>
      <c r="B2397" s="2" t="s">
        <v>4825</v>
      </c>
      <c r="C2397" s="2">
        <v>57</v>
      </c>
      <c r="D2397" s="2" t="s">
        <v>12</v>
      </c>
      <c r="E2397" s="2" t="s">
        <v>52</v>
      </c>
      <c r="F2397" s="2" t="s">
        <v>19</v>
      </c>
      <c r="G2397" s="2" t="s">
        <v>15</v>
      </c>
      <c r="H2397" s="2">
        <v>34928.68</v>
      </c>
      <c r="I2397" s="3">
        <v>45306</v>
      </c>
      <c r="J2397" s="2" t="s">
        <v>16</v>
      </c>
    </row>
    <row r="2398" spans="1:10" ht="14.25" customHeight="1" x14ac:dyDescent="0.35">
      <c r="A2398" s="2" t="s">
        <v>4826</v>
      </c>
      <c r="B2398" s="2" t="s">
        <v>4827</v>
      </c>
      <c r="C2398" s="2">
        <v>22</v>
      </c>
      <c r="D2398" s="2" t="s">
        <v>12</v>
      </c>
      <c r="E2398" s="2" t="s">
        <v>93</v>
      </c>
      <c r="F2398" s="2" t="s">
        <v>49</v>
      </c>
      <c r="G2398" s="2" t="s">
        <v>30</v>
      </c>
      <c r="H2398" s="2">
        <v>13677.57</v>
      </c>
      <c r="I2398" s="3">
        <v>45250</v>
      </c>
      <c r="J2398" s="2" t="s">
        <v>16</v>
      </c>
    </row>
    <row r="2399" spans="1:10" ht="14.25" customHeight="1" x14ac:dyDescent="0.35">
      <c r="A2399" s="2" t="s">
        <v>4828</v>
      </c>
      <c r="B2399" s="2" t="s">
        <v>4829</v>
      </c>
      <c r="C2399" s="2">
        <v>37</v>
      </c>
      <c r="D2399" s="2" t="s">
        <v>12</v>
      </c>
      <c r="E2399" s="2" t="s">
        <v>93</v>
      </c>
      <c r="F2399" s="2" t="s">
        <v>55</v>
      </c>
      <c r="G2399" s="2" t="s">
        <v>30</v>
      </c>
      <c r="H2399" s="2">
        <v>6759.95</v>
      </c>
      <c r="I2399" s="3">
        <v>45554</v>
      </c>
      <c r="J2399" s="2" t="s">
        <v>16</v>
      </c>
    </row>
    <row r="2400" spans="1:10" ht="14.25" customHeight="1" x14ac:dyDescent="0.35">
      <c r="A2400" s="2" t="s">
        <v>4830</v>
      </c>
      <c r="B2400" s="2" t="s">
        <v>4831</v>
      </c>
      <c r="C2400" s="2">
        <v>57</v>
      </c>
      <c r="D2400" s="2" t="s">
        <v>12</v>
      </c>
      <c r="E2400" s="2" t="s">
        <v>29</v>
      </c>
      <c r="F2400" s="2" t="s">
        <v>14</v>
      </c>
      <c r="G2400" s="2" t="s">
        <v>20</v>
      </c>
      <c r="H2400" s="2">
        <v>9175.68</v>
      </c>
      <c r="I2400" s="3">
        <v>44988</v>
      </c>
      <c r="J2400" s="2" t="s">
        <v>69</v>
      </c>
    </row>
    <row r="2401" spans="1:10" ht="14.25" customHeight="1" x14ac:dyDescent="0.35">
      <c r="A2401" s="2" t="s">
        <v>4832</v>
      </c>
      <c r="B2401" s="2" t="s">
        <v>4833</v>
      </c>
      <c r="C2401" s="2">
        <v>61</v>
      </c>
      <c r="D2401" s="2" t="s">
        <v>39</v>
      </c>
      <c r="E2401" s="2" t="s">
        <v>29</v>
      </c>
      <c r="F2401" s="2" t="s">
        <v>19</v>
      </c>
      <c r="G2401" s="2" t="s">
        <v>36</v>
      </c>
      <c r="H2401" s="2">
        <v>1534.76</v>
      </c>
      <c r="I2401" s="3">
        <v>45072</v>
      </c>
      <c r="J2401" s="2" t="s">
        <v>16</v>
      </c>
    </row>
    <row r="2402" spans="1:10" ht="14.25" customHeight="1" x14ac:dyDescent="0.35">
      <c r="A2402" s="2" t="s">
        <v>4834</v>
      </c>
      <c r="B2402" s="2" t="s">
        <v>4835</v>
      </c>
      <c r="C2402" s="2">
        <v>18</v>
      </c>
      <c r="D2402" s="2" t="s">
        <v>39</v>
      </c>
      <c r="E2402" s="2" t="s">
        <v>93</v>
      </c>
      <c r="F2402" s="2" t="s">
        <v>19</v>
      </c>
      <c r="G2402" s="2" t="s">
        <v>15</v>
      </c>
      <c r="H2402" s="2">
        <v>16777.88</v>
      </c>
      <c r="I2402" s="3">
        <v>45288</v>
      </c>
      <c r="J2402" s="2" t="s">
        <v>16</v>
      </c>
    </row>
    <row r="2403" spans="1:10" ht="14.25" customHeight="1" x14ac:dyDescent="0.35">
      <c r="A2403" s="2" t="s">
        <v>4836</v>
      </c>
      <c r="B2403" s="2" t="s">
        <v>4837</v>
      </c>
      <c r="C2403" s="2">
        <v>47</v>
      </c>
      <c r="D2403" s="2" t="s">
        <v>12</v>
      </c>
      <c r="E2403" s="2" t="s">
        <v>42</v>
      </c>
      <c r="F2403" s="2" t="s">
        <v>25</v>
      </c>
      <c r="G2403" s="2" t="s">
        <v>26</v>
      </c>
      <c r="H2403" s="2">
        <v>9270.86</v>
      </c>
      <c r="I2403" s="3">
        <v>44979</v>
      </c>
      <c r="J2403" s="2" t="s">
        <v>21</v>
      </c>
    </row>
    <row r="2404" spans="1:10" ht="14.25" customHeight="1" x14ac:dyDescent="0.35">
      <c r="A2404" s="2" t="s">
        <v>4838</v>
      </c>
      <c r="B2404" s="2" t="s">
        <v>4839</v>
      </c>
      <c r="C2404" s="2">
        <v>38</v>
      </c>
      <c r="D2404" s="2" t="s">
        <v>39</v>
      </c>
      <c r="E2404" s="2" t="s">
        <v>74</v>
      </c>
      <c r="F2404" s="2" t="s">
        <v>19</v>
      </c>
      <c r="G2404" s="2" t="s">
        <v>36</v>
      </c>
      <c r="H2404" s="2">
        <v>33764.19</v>
      </c>
      <c r="I2404" s="3">
        <v>45328</v>
      </c>
      <c r="J2404" s="2" t="s">
        <v>16</v>
      </c>
    </row>
    <row r="2405" spans="1:10" ht="14.25" customHeight="1" x14ac:dyDescent="0.35">
      <c r="A2405" s="2" t="s">
        <v>4840</v>
      </c>
      <c r="B2405" s="2" t="s">
        <v>4841</v>
      </c>
      <c r="C2405" s="2">
        <v>37</v>
      </c>
      <c r="D2405" s="2" t="s">
        <v>39</v>
      </c>
      <c r="E2405" s="2" t="s">
        <v>93</v>
      </c>
      <c r="F2405" s="2" t="s">
        <v>49</v>
      </c>
      <c r="G2405" s="2" t="s">
        <v>36</v>
      </c>
      <c r="H2405" s="2">
        <v>38865.19</v>
      </c>
      <c r="I2405" s="3">
        <v>45489</v>
      </c>
      <c r="J2405" s="2" t="s">
        <v>16</v>
      </c>
    </row>
    <row r="2406" spans="1:10" ht="14.25" customHeight="1" x14ac:dyDescent="0.35">
      <c r="A2406" s="2" t="s">
        <v>4842</v>
      </c>
      <c r="B2406" s="2" t="s">
        <v>4843</v>
      </c>
      <c r="C2406" s="2">
        <v>23</v>
      </c>
      <c r="D2406" s="2" t="s">
        <v>12</v>
      </c>
      <c r="E2406" s="2" t="s">
        <v>13</v>
      </c>
      <c r="F2406" s="2" t="s">
        <v>14</v>
      </c>
      <c r="G2406" s="2" t="s">
        <v>20</v>
      </c>
      <c r="H2406" s="2">
        <v>4378.6400000000003</v>
      </c>
      <c r="I2406" s="3">
        <v>45607</v>
      </c>
      <c r="J2406" s="2" t="s">
        <v>69</v>
      </c>
    </row>
    <row r="2407" spans="1:10" ht="14.25" customHeight="1" x14ac:dyDescent="0.35">
      <c r="A2407" s="2" t="s">
        <v>4844</v>
      </c>
      <c r="B2407" s="2" t="s">
        <v>4845</v>
      </c>
      <c r="C2407" s="2">
        <v>39</v>
      </c>
      <c r="D2407" s="2" t="s">
        <v>12</v>
      </c>
      <c r="E2407" s="2" t="s">
        <v>52</v>
      </c>
      <c r="F2407" s="2" t="s">
        <v>25</v>
      </c>
      <c r="G2407" s="2" t="s">
        <v>15</v>
      </c>
      <c r="H2407" s="2">
        <v>44694.11</v>
      </c>
      <c r="I2407" s="3">
        <v>45633</v>
      </c>
      <c r="J2407" s="2" t="s">
        <v>16</v>
      </c>
    </row>
    <row r="2408" spans="1:10" ht="14.25" customHeight="1" x14ac:dyDescent="0.35">
      <c r="A2408" s="2" t="s">
        <v>4846</v>
      </c>
      <c r="B2408" s="2" t="s">
        <v>4847</v>
      </c>
      <c r="C2408" s="2">
        <v>35</v>
      </c>
      <c r="D2408" s="2" t="s">
        <v>12</v>
      </c>
      <c r="E2408" s="2" t="s">
        <v>64</v>
      </c>
      <c r="F2408" s="2" t="s">
        <v>14</v>
      </c>
      <c r="G2408" s="2" t="s">
        <v>15</v>
      </c>
      <c r="H2408" s="2">
        <v>31426.91</v>
      </c>
      <c r="I2408" s="3">
        <v>45375</v>
      </c>
      <c r="J2408" s="2" t="s">
        <v>16</v>
      </c>
    </row>
    <row r="2409" spans="1:10" ht="14.25" customHeight="1" x14ac:dyDescent="0.35">
      <c r="A2409" s="2" t="s">
        <v>4848</v>
      </c>
      <c r="B2409" s="2" t="s">
        <v>4849</v>
      </c>
      <c r="C2409" s="2">
        <v>25</v>
      </c>
      <c r="D2409" s="2" t="s">
        <v>12</v>
      </c>
      <c r="E2409" s="2" t="s">
        <v>29</v>
      </c>
      <c r="F2409" s="2" t="s">
        <v>14</v>
      </c>
      <c r="G2409" s="2" t="s">
        <v>30</v>
      </c>
      <c r="H2409" s="2">
        <v>10211.85</v>
      </c>
      <c r="I2409" s="3">
        <v>45009</v>
      </c>
      <c r="J2409" s="2" t="s">
        <v>21</v>
      </c>
    </row>
    <row r="2410" spans="1:10" ht="14.25" customHeight="1" x14ac:dyDescent="0.35">
      <c r="A2410" s="2" t="s">
        <v>4850</v>
      </c>
      <c r="B2410" s="2" t="s">
        <v>4851</v>
      </c>
      <c r="C2410" s="2">
        <v>56</v>
      </c>
      <c r="D2410" s="2" t="s">
        <v>39</v>
      </c>
      <c r="E2410" s="2" t="s">
        <v>13</v>
      </c>
      <c r="F2410" s="2" t="s">
        <v>49</v>
      </c>
      <c r="G2410" s="2" t="s">
        <v>30</v>
      </c>
      <c r="H2410" s="2">
        <v>4056.62</v>
      </c>
      <c r="I2410" s="3">
        <v>45305</v>
      </c>
      <c r="J2410" s="2" t="s">
        <v>16</v>
      </c>
    </row>
    <row r="2411" spans="1:10" ht="14.25" customHeight="1" x14ac:dyDescent="0.35">
      <c r="A2411" s="2" t="s">
        <v>4852</v>
      </c>
      <c r="B2411" s="2" t="s">
        <v>4853</v>
      </c>
      <c r="C2411" s="2">
        <v>49</v>
      </c>
      <c r="D2411" s="2" t="s">
        <v>12</v>
      </c>
      <c r="E2411" s="2" t="s">
        <v>52</v>
      </c>
      <c r="F2411" s="2" t="s">
        <v>19</v>
      </c>
      <c r="G2411" s="2" t="s">
        <v>36</v>
      </c>
      <c r="H2411" s="2">
        <v>13997.45</v>
      </c>
      <c r="I2411" s="3">
        <v>45572</v>
      </c>
      <c r="J2411" s="2" t="s">
        <v>16</v>
      </c>
    </row>
    <row r="2412" spans="1:10" ht="14.25" customHeight="1" x14ac:dyDescent="0.35">
      <c r="A2412" s="2" t="s">
        <v>4854</v>
      </c>
      <c r="B2412" s="2" t="s">
        <v>4855</v>
      </c>
      <c r="C2412" s="2">
        <v>50</v>
      </c>
      <c r="D2412" s="2" t="s">
        <v>39</v>
      </c>
      <c r="E2412" s="2" t="s">
        <v>24</v>
      </c>
      <c r="F2412" s="2" t="s">
        <v>49</v>
      </c>
      <c r="G2412" s="2" t="s">
        <v>20</v>
      </c>
      <c r="H2412" s="2">
        <v>3164.07</v>
      </c>
      <c r="I2412" s="3">
        <v>45384</v>
      </c>
      <c r="J2412" s="2" t="s">
        <v>16</v>
      </c>
    </row>
    <row r="2413" spans="1:10" ht="14.25" customHeight="1" x14ac:dyDescent="0.35">
      <c r="A2413" s="2" t="s">
        <v>4856</v>
      </c>
      <c r="B2413" s="2" t="s">
        <v>4857</v>
      </c>
      <c r="C2413" s="2">
        <v>33</v>
      </c>
      <c r="D2413" s="2" t="s">
        <v>12</v>
      </c>
      <c r="E2413" s="2" t="s">
        <v>29</v>
      </c>
      <c r="F2413" s="2" t="s">
        <v>19</v>
      </c>
      <c r="G2413" s="2" t="s">
        <v>15</v>
      </c>
      <c r="H2413" s="2">
        <v>9938.2999999999993</v>
      </c>
      <c r="I2413" s="3">
        <v>45007</v>
      </c>
      <c r="J2413" s="2" t="s">
        <v>16</v>
      </c>
    </row>
    <row r="2414" spans="1:10" ht="14.25" customHeight="1" x14ac:dyDescent="0.35">
      <c r="A2414" s="2" t="s">
        <v>4858</v>
      </c>
      <c r="B2414" s="2" t="s">
        <v>4859</v>
      </c>
      <c r="C2414" s="2">
        <v>29</v>
      </c>
      <c r="D2414" s="2" t="s">
        <v>39</v>
      </c>
      <c r="E2414" s="2" t="s">
        <v>42</v>
      </c>
      <c r="F2414" s="2" t="s">
        <v>25</v>
      </c>
      <c r="G2414" s="2" t="s">
        <v>20</v>
      </c>
      <c r="H2414" s="2">
        <v>248.89</v>
      </c>
      <c r="I2414" s="3">
        <v>45657</v>
      </c>
      <c r="J2414" s="2" t="s">
        <v>16</v>
      </c>
    </row>
    <row r="2415" spans="1:10" ht="14.25" customHeight="1" x14ac:dyDescent="0.35">
      <c r="A2415" s="2" t="s">
        <v>4860</v>
      </c>
      <c r="B2415" s="2" t="s">
        <v>4861</v>
      </c>
      <c r="C2415" s="2">
        <v>55</v>
      </c>
      <c r="D2415" s="2" t="s">
        <v>12</v>
      </c>
      <c r="E2415" s="2" t="s">
        <v>29</v>
      </c>
      <c r="F2415" s="2" t="s">
        <v>49</v>
      </c>
      <c r="G2415" s="2" t="s">
        <v>26</v>
      </c>
      <c r="H2415" s="2">
        <v>9904.2900000000009</v>
      </c>
      <c r="I2415" s="3">
        <v>45440</v>
      </c>
      <c r="J2415" s="2" t="s">
        <v>16</v>
      </c>
    </row>
    <row r="2416" spans="1:10" ht="14.25" customHeight="1" x14ac:dyDescent="0.35">
      <c r="A2416" s="2" t="s">
        <v>4862</v>
      </c>
      <c r="B2416" s="2" t="s">
        <v>4863</v>
      </c>
      <c r="C2416" s="2">
        <v>51</v>
      </c>
      <c r="D2416" s="2" t="s">
        <v>12</v>
      </c>
      <c r="E2416" s="2" t="s">
        <v>74</v>
      </c>
      <c r="F2416" s="2" t="s">
        <v>49</v>
      </c>
      <c r="G2416" s="2" t="s">
        <v>15</v>
      </c>
      <c r="H2416" s="2">
        <v>30284.27</v>
      </c>
      <c r="I2416" s="3">
        <v>45235</v>
      </c>
      <c r="J2416" s="2" t="s">
        <v>16</v>
      </c>
    </row>
    <row r="2417" spans="1:10" ht="14.25" customHeight="1" x14ac:dyDescent="0.35">
      <c r="A2417" s="2" t="s">
        <v>4864</v>
      </c>
      <c r="B2417" s="2" t="s">
        <v>4865</v>
      </c>
      <c r="C2417" s="2">
        <v>31</v>
      </c>
      <c r="D2417" s="2" t="s">
        <v>39</v>
      </c>
      <c r="E2417" s="2" t="s">
        <v>74</v>
      </c>
      <c r="F2417" s="2" t="s">
        <v>35</v>
      </c>
      <c r="G2417" s="2" t="s">
        <v>30</v>
      </c>
      <c r="H2417" s="2">
        <v>2680.66</v>
      </c>
      <c r="I2417" s="3">
        <v>45420</v>
      </c>
      <c r="J2417" s="2" t="s">
        <v>16</v>
      </c>
    </row>
    <row r="2418" spans="1:10" ht="14.25" customHeight="1" x14ac:dyDescent="0.35">
      <c r="A2418" s="2" t="s">
        <v>4866</v>
      </c>
      <c r="B2418" s="2" t="s">
        <v>4867</v>
      </c>
      <c r="C2418" s="2">
        <v>53</v>
      </c>
      <c r="D2418" s="2" t="s">
        <v>39</v>
      </c>
      <c r="E2418" s="2" t="s">
        <v>52</v>
      </c>
      <c r="F2418" s="2" t="s">
        <v>55</v>
      </c>
      <c r="G2418" s="2" t="s">
        <v>36</v>
      </c>
      <c r="H2418" s="2">
        <v>15058.87</v>
      </c>
      <c r="I2418" s="3">
        <v>45162</v>
      </c>
      <c r="J2418" s="2" t="s">
        <v>16</v>
      </c>
    </row>
    <row r="2419" spans="1:10" ht="14.25" customHeight="1" x14ac:dyDescent="0.35">
      <c r="A2419" s="2" t="s">
        <v>4868</v>
      </c>
      <c r="B2419" s="2" t="s">
        <v>4869</v>
      </c>
      <c r="C2419" s="2">
        <v>50</v>
      </c>
      <c r="D2419" s="2" t="s">
        <v>39</v>
      </c>
      <c r="E2419" s="2" t="s">
        <v>13</v>
      </c>
      <c r="F2419" s="2" t="s">
        <v>49</v>
      </c>
      <c r="G2419" s="2" t="s">
        <v>20</v>
      </c>
      <c r="H2419" s="2">
        <v>3473.24</v>
      </c>
      <c r="I2419" s="3">
        <v>45594</v>
      </c>
      <c r="J2419" s="2" t="s">
        <v>16</v>
      </c>
    </row>
    <row r="2420" spans="1:10" ht="14.25" customHeight="1" x14ac:dyDescent="0.35">
      <c r="A2420" s="2" t="s">
        <v>4870</v>
      </c>
      <c r="B2420" s="2" t="s">
        <v>4871</v>
      </c>
      <c r="C2420" s="2">
        <v>40</v>
      </c>
      <c r="D2420" s="2" t="s">
        <v>12</v>
      </c>
      <c r="E2420" s="2" t="s">
        <v>64</v>
      </c>
      <c r="F2420" s="2" t="s">
        <v>35</v>
      </c>
      <c r="G2420" s="2" t="s">
        <v>30</v>
      </c>
      <c r="H2420" s="2">
        <v>12304.87</v>
      </c>
      <c r="I2420" s="3">
        <v>44963</v>
      </c>
      <c r="J2420" s="2" t="s">
        <v>21</v>
      </c>
    </row>
    <row r="2421" spans="1:10" ht="14.25" customHeight="1" x14ac:dyDescent="0.35">
      <c r="A2421" s="2" t="s">
        <v>4872</v>
      </c>
      <c r="B2421" s="2" t="s">
        <v>4873</v>
      </c>
      <c r="C2421" s="2">
        <v>62</v>
      </c>
      <c r="D2421" s="2" t="s">
        <v>39</v>
      </c>
      <c r="E2421" s="2" t="s">
        <v>42</v>
      </c>
      <c r="F2421" s="2" t="s">
        <v>55</v>
      </c>
      <c r="G2421" s="2" t="s">
        <v>36</v>
      </c>
      <c r="H2421" s="2">
        <v>12038.81</v>
      </c>
      <c r="I2421" s="3">
        <v>45583</v>
      </c>
      <c r="J2421" s="2" t="s">
        <v>16</v>
      </c>
    </row>
    <row r="2422" spans="1:10" ht="14.25" customHeight="1" x14ac:dyDescent="0.35">
      <c r="A2422" s="2" t="s">
        <v>4874</v>
      </c>
      <c r="B2422" s="2" t="s">
        <v>4875</v>
      </c>
      <c r="C2422" s="2">
        <v>19</v>
      </c>
      <c r="D2422" s="2" t="s">
        <v>39</v>
      </c>
      <c r="E2422" s="2" t="s">
        <v>52</v>
      </c>
      <c r="F2422" s="2" t="s">
        <v>19</v>
      </c>
      <c r="G2422" s="2" t="s">
        <v>30</v>
      </c>
      <c r="H2422" s="2">
        <v>2042.45</v>
      </c>
      <c r="I2422" s="3">
        <v>45251</v>
      </c>
      <c r="J2422" s="2" t="s">
        <v>16</v>
      </c>
    </row>
    <row r="2423" spans="1:10" ht="14.25" customHeight="1" x14ac:dyDescent="0.35">
      <c r="A2423" s="2" t="s">
        <v>4876</v>
      </c>
      <c r="B2423" s="2" t="s">
        <v>4877</v>
      </c>
      <c r="C2423" s="2">
        <v>58</v>
      </c>
      <c r="D2423" s="2" t="s">
        <v>39</v>
      </c>
      <c r="E2423" s="2" t="s">
        <v>24</v>
      </c>
      <c r="F2423" s="2" t="s">
        <v>19</v>
      </c>
      <c r="G2423" s="2" t="s">
        <v>15</v>
      </c>
      <c r="H2423" s="2">
        <v>9091.36</v>
      </c>
      <c r="I2423" s="3">
        <v>44982</v>
      </c>
      <c r="J2423" s="2" t="s">
        <v>16</v>
      </c>
    </row>
    <row r="2424" spans="1:10" ht="14.25" customHeight="1" x14ac:dyDescent="0.35">
      <c r="A2424" s="2" t="s">
        <v>4878</v>
      </c>
      <c r="B2424" s="2" t="s">
        <v>4879</v>
      </c>
      <c r="C2424" s="2">
        <v>38</v>
      </c>
      <c r="D2424" s="2" t="s">
        <v>39</v>
      </c>
      <c r="E2424" s="2" t="s">
        <v>42</v>
      </c>
      <c r="F2424" s="2" t="s">
        <v>19</v>
      </c>
      <c r="G2424" s="2" t="s">
        <v>20</v>
      </c>
      <c r="H2424" s="2">
        <v>19601.939999999999</v>
      </c>
      <c r="I2424" s="3">
        <v>45047</v>
      </c>
      <c r="J2424" s="2" t="s">
        <v>16</v>
      </c>
    </row>
    <row r="2425" spans="1:10" ht="14.25" customHeight="1" x14ac:dyDescent="0.35">
      <c r="A2425" s="2" t="s">
        <v>4880</v>
      </c>
      <c r="B2425" s="2" t="s">
        <v>4881</v>
      </c>
      <c r="C2425" s="2">
        <v>19</v>
      </c>
      <c r="D2425" s="2" t="s">
        <v>39</v>
      </c>
      <c r="E2425" s="2" t="s">
        <v>74</v>
      </c>
      <c r="F2425" s="2" t="s">
        <v>35</v>
      </c>
      <c r="G2425" s="2" t="s">
        <v>26</v>
      </c>
      <c r="H2425" s="2">
        <v>4821.3</v>
      </c>
      <c r="I2425" s="3">
        <v>45240</v>
      </c>
      <c r="J2425" s="2" t="s">
        <v>16</v>
      </c>
    </row>
    <row r="2426" spans="1:10" ht="14.25" customHeight="1" x14ac:dyDescent="0.35">
      <c r="A2426" s="2" t="s">
        <v>4882</v>
      </c>
      <c r="B2426" s="2" t="s">
        <v>4883</v>
      </c>
      <c r="C2426" s="2">
        <v>44</v>
      </c>
      <c r="D2426" s="2" t="s">
        <v>39</v>
      </c>
      <c r="E2426" s="2" t="s">
        <v>93</v>
      </c>
      <c r="F2426" s="2" t="s">
        <v>35</v>
      </c>
      <c r="G2426" s="2" t="s">
        <v>30</v>
      </c>
      <c r="H2426" s="2">
        <v>12388.3</v>
      </c>
      <c r="I2426" s="3">
        <v>45137</v>
      </c>
      <c r="J2426" s="2" t="s">
        <v>16</v>
      </c>
    </row>
    <row r="2427" spans="1:10" ht="14.25" customHeight="1" x14ac:dyDescent="0.35">
      <c r="A2427" s="2" t="s">
        <v>4884</v>
      </c>
      <c r="B2427" s="2" t="s">
        <v>4885</v>
      </c>
      <c r="C2427" s="2">
        <v>26</v>
      </c>
      <c r="D2427" s="2" t="s">
        <v>39</v>
      </c>
      <c r="E2427" s="2" t="s">
        <v>93</v>
      </c>
      <c r="F2427" s="2" t="s">
        <v>55</v>
      </c>
      <c r="G2427" s="2" t="s">
        <v>20</v>
      </c>
      <c r="H2427" s="2">
        <v>11221.78</v>
      </c>
      <c r="I2427" s="3">
        <v>45029</v>
      </c>
      <c r="J2427" s="2" t="s">
        <v>16</v>
      </c>
    </row>
    <row r="2428" spans="1:10" ht="14.25" customHeight="1" x14ac:dyDescent="0.35">
      <c r="A2428" s="2" t="s">
        <v>4886</v>
      </c>
      <c r="B2428" s="2" t="s">
        <v>4887</v>
      </c>
      <c r="C2428" s="2">
        <v>18</v>
      </c>
      <c r="D2428" s="2" t="s">
        <v>39</v>
      </c>
      <c r="E2428" s="2" t="s">
        <v>64</v>
      </c>
      <c r="F2428" s="2" t="s">
        <v>19</v>
      </c>
      <c r="G2428" s="2" t="s">
        <v>15</v>
      </c>
      <c r="H2428" s="2">
        <v>2977.51</v>
      </c>
      <c r="I2428" s="3">
        <v>45365</v>
      </c>
      <c r="J2428" s="2" t="s">
        <v>16</v>
      </c>
    </row>
    <row r="2429" spans="1:10" ht="14.25" customHeight="1" x14ac:dyDescent="0.35">
      <c r="A2429" s="2" t="s">
        <v>4888</v>
      </c>
      <c r="B2429" s="2" t="s">
        <v>4889</v>
      </c>
      <c r="C2429" s="2">
        <v>28</v>
      </c>
      <c r="D2429" s="2" t="s">
        <v>39</v>
      </c>
      <c r="E2429" s="2" t="s">
        <v>42</v>
      </c>
      <c r="F2429" s="2" t="s">
        <v>14</v>
      </c>
      <c r="G2429" s="2" t="s">
        <v>30</v>
      </c>
      <c r="H2429" s="2">
        <v>25089.15</v>
      </c>
      <c r="I2429" s="3">
        <v>44964</v>
      </c>
      <c r="J2429" s="2" t="s">
        <v>16</v>
      </c>
    </row>
    <row r="2430" spans="1:10" ht="14.25" customHeight="1" x14ac:dyDescent="0.35">
      <c r="A2430" s="2" t="s">
        <v>4890</v>
      </c>
      <c r="B2430" s="2" t="s">
        <v>4891</v>
      </c>
      <c r="C2430" s="2">
        <v>20</v>
      </c>
      <c r="D2430" s="2" t="s">
        <v>12</v>
      </c>
      <c r="E2430" s="2" t="s">
        <v>52</v>
      </c>
      <c r="F2430" s="2" t="s">
        <v>49</v>
      </c>
      <c r="G2430" s="2" t="s">
        <v>15</v>
      </c>
      <c r="H2430" s="2">
        <v>8289.9500000000007</v>
      </c>
      <c r="I2430" s="3">
        <v>45546</v>
      </c>
      <c r="J2430" s="2" t="s">
        <v>16</v>
      </c>
    </row>
    <row r="2431" spans="1:10" ht="14.25" customHeight="1" x14ac:dyDescent="0.35">
      <c r="A2431" s="2" t="s">
        <v>4892</v>
      </c>
      <c r="B2431" s="2" t="s">
        <v>4893</v>
      </c>
      <c r="C2431" s="2">
        <v>40</v>
      </c>
      <c r="D2431" s="2" t="s">
        <v>12</v>
      </c>
      <c r="E2431" s="2" t="s">
        <v>64</v>
      </c>
      <c r="F2431" s="2" t="s">
        <v>35</v>
      </c>
      <c r="G2431" s="2" t="s">
        <v>26</v>
      </c>
      <c r="H2431" s="2">
        <v>4389.59</v>
      </c>
      <c r="I2431" s="3">
        <v>45340</v>
      </c>
      <c r="J2431" s="2" t="s">
        <v>16</v>
      </c>
    </row>
    <row r="2432" spans="1:10" ht="14.25" customHeight="1" x14ac:dyDescent="0.35">
      <c r="A2432" s="2" t="s">
        <v>4894</v>
      </c>
      <c r="B2432" s="2" t="s">
        <v>4895</v>
      </c>
      <c r="C2432" s="2">
        <v>43</v>
      </c>
      <c r="D2432" s="2" t="s">
        <v>39</v>
      </c>
      <c r="E2432" s="2" t="s">
        <v>29</v>
      </c>
      <c r="F2432" s="2" t="s">
        <v>35</v>
      </c>
      <c r="G2432" s="2" t="s">
        <v>26</v>
      </c>
      <c r="H2432" s="2">
        <v>1795.55</v>
      </c>
      <c r="I2432" s="3">
        <v>45150</v>
      </c>
      <c r="J2432" s="2" t="s">
        <v>16</v>
      </c>
    </row>
    <row r="2433" spans="1:10" ht="14.25" customHeight="1" x14ac:dyDescent="0.35">
      <c r="A2433" s="2" t="s">
        <v>4896</v>
      </c>
      <c r="B2433" s="2" t="s">
        <v>4897</v>
      </c>
      <c r="C2433" s="2">
        <v>21</v>
      </c>
      <c r="D2433" s="2" t="s">
        <v>12</v>
      </c>
      <c r="E2433" s="2" t="s">
        <v>29</v>
      </c>
      <c r="F2433" s="2" t="s">
        <v>35</v>
      </c>
      <c r="G2433" s="2" t="s">
        <v>36</v>
      </c>
      <c r="H2433" s="2">
        <v>6414.25</v>
      </c>
      <c r="I2433" s="3">
        <v>45219</v>
      </c>
      <c r="J2433" s="2" t="s">
        <v>16</v>
      </c>
    </row>
    <row r="2434" spans="1:10" ht="14.25" customHeight="1" x14ac:dyDescent="0.35">
      <c r="A2434" s="2" t="s">
        <v>4898</v>
      </c>
      <c r="B2434" s="2" t="s">
        <v>4899</v>
      </c>
      <c r="C2434" s="2">
        <v>35</v>
      </c>
      <c r="D2434" s="2" t="s">
        <v>12</v>
      </c>
      <c r="E2434" s="2" t="s">
        <v>24</v>
      </c>
      <c r="F2434" s="2" t="s">
        <v>55</v>
      </c>
      <c r="G2434" s="2" t="s">
        <v>36</v>
      </c>
      <c r="H2434" s="2">
        <v>13097.54</v>
      </c>
      <c r="I2434" s="3">
        <v>45622</v>
      </c>
      <c r="J2434" s="2" t="s">
        <v>16</v>
      </c>
    </row>
    <row r="2435" spans="1:10" ht="14.25" customHeight="1" x14ac:dyDescent="0.35">
      <c r="A2435" s="2" t="s">
        <v>4900</v>
      </c>
      <c r="B2435" s="2" t="s">
        <v>4901</v>
      </c>
      <c r="C2435" s="2">
        <v>23</v>
      </c>
      <c r="D2435" s="2" t="s">
        <v>39</v>
      </c>
      <c r="E2435" s="2" t="s">
        <v>13</v>
      </c>
      <c r="F2435" s="2" t="s">
        <v>19</v>
      </c>
      <c r="G2435" s="2" t="s">
        <v>36</v>
      </c>
      <c r="H2435" s="2">
        <v>9772.1</v>
      </c>
      <c r="I2435" s="3">
        <v>45081</v>
      </c>
      <c r="J2435" s="2" t="s">
        <v>16</v>
      </c>
    </row>
    <row r="2436" spans="1:10" ht="14.25" customHeight="1" x14ac:dyDescent="0.35">
      <c r="A2436" s="2" t="s">
        <v>4902</v>
      </c>
      <c r="B2436" s="2" t="s">
        <v>4903</v>
      </c>
      <c r="C2436" s="2">
        <v>52</v>
      </c>
      <c r="D2436" s="2" t="s">
        <v>39</v>
      </c>
      <c r="E2436" s="2" t="s">
        <v>93</v>
      </c>
      <c r="F2436" s="2" t="s">
        <v>14</v>
      </c>
      <c r="G2436" s="2" t="s">
        <v>15</v>
      </c>
      <c r="H2436" s="2">
        <v>12984.76</v>
      </c>
      <c r="I2436" s="3">
        <v>44958</v>
      </c>
      <c r="J2436" s="2" t="s">
        <v>16</v>
      </c>
    </row>
    <row r="2437" spans="1:10" ht="14.25" customHeight="1" x14ac:dyDescent="0.35">
      <c r="A2437" s="2" t="s">
        <v>4904</v>
      </c>
      <c r="B2437" s="2" t="s">
        <v>4905</v>
      </c>
      <c r="C2437" s="2">
        <v>39</v>
      </c>
      <c r="D2437" s="2" t="s">
        <v>39</v>
      </c>
      <c r="E2437" s="2" t="s">
        <v>52</v>
      </c>
      <c r="F2437" s="2" t="s">
        <v>49</v>
      </c>
      <c r="G2437" s="2" t="s">
        <v>36</v>
      </c>
      <c r="H2437" s="2">
        <v>15690.68</v>
      </c>
      <c r="I2437" s="3">
        <v>45160</v>
      </c>
      <c r="J2437" s="2" t="s">
        <v>16</v>
      </c>
    </row>
    <row r="2438" spans="1:10" ht="14.25" customHeight="1" x14ac:dyDescent="0.35">
      <c r="A2438" s="2" t="s">
        <v>4906</v>
      </c>
      <c r="B2438" s="2" t="s">
        <v>4907</v>
      </c>
      <c r="C2438" s="2">
        <v>60</v>
      </c>
      <c r="D2438" s="2" t="s">
        <v>39</v>
      </c>
      <c r="E2438" s="2" t="s">
        <v>42</v>
      </c>
      <c r="F2438" s="2" t="s">
        <v>49</v>
      </c>
      <c r="G2438" s="2" t="s">
        <v>20</v>
      </c>
      <c r="H2438" s="2">
        <v>5816.14</v>
      </c>
      <c r="I2438" s="3">
        <v>45415</v>
      </c>
      <c r="J2438" s="2" t="s">
        <v>16</v>
      </c>
    </row>
    <row r="2439" spans="1:10" ht="14.25" customHeight="1" x14ac:dyDescent="0.35">
      <c r="A2439" s="2" t="s">
        <v>4908</v>
      </c>
      <c r="B2439" s="2" t="s">
        <v>4909</v>
      </c>
      <c r="C2439" s="2">
        <v>32</v>
      </c>
      <c r="D2439" s="2" t="s">
        <v>39</v>
      </c>
      <c r="E2439" s="2" t="s">
        <v>64</v>
      </c>
      <c r="F2439" s="2" t="s">
        <v>19</v>
      </c>
      <c r="G2439" s="2" t="s">
        <v>15</v>
      </c>
      <c r="H2439" s="2">
        <v>7343.15</v>
      </c>
      <c r="I2439" s="3">
        <v>45496</v>
      </c>
      <c r="J2439" s="2" t="s">
        <v>16</v>
      </c>
    </row>
    <row r="2440" spans="1:10" ht="14.25" customHeight="1" x14ac:dyDescent="0.35">
      <c r="A2440" s="2" t="s">
        <v>4910</v>
      </c>
      <c r="B2440" s="2" t="s">
        <v>4911</v>
      </c>
      <c r="C2440" s="2">
        <v>39</v>
      </c>
      <c r="D2440" s="2" t="s">
        <v>39</v>
      </c>
      <c r="E2440" s="2" t="s">
        <v>52</v>
      </c>
      <c r="F2440" s="2" t="s">
        <v>14</v>
      </c>
      <c r="G2440" s="2" t="s">
        <v>15</v>
      </c>
      <c r="H2440" s="2">
        <v>42993.13</v>
      </c>
      <c r="I2440" s="3">
        <v>45259</v>
      </c>
      <c r="J2440" s="2" t="s">
        <v>16</v>
      </c>
    </row>
    <row r="2441" spans="1:10" ht="14.25" customHeight="1" x14ac:dyDescent="0.35">
      <c r="A2441" s="2" t="s">
        <v>4912</v>
      </c>
      <c r="B2441" s="2" t="s">
        <v>4913</v>
      </c>
      <c r="C2441" s="2">
        <v>54</v>
      </c>
      <c r="D2441" s="2" t="s">
        <v>12</v>
      </c>
      <c r="E2441" s="2" t="s">
        <v>64</v>
      </c>
      <c r="F2441" s="2" t="s">
        <v>55</v>
      </c>
      <c r="G2441" s="2" t="s">
        <v>36</v>
      </c>
      <c r="H2441" s="2">
        <v>34436.269999999997</v>
      </c>
      <c r="I2441" s="3">
        <v>45601</v>
      </c>
      <c r="J2441" s="2" t="s">
        <v>16</v>
      </c>
    </row>
    <row r="2442" spans="1:10" ht="14.25" customHeight="1" x14ac:dyDescent="0.35">
      <c r="A2442" s="2" t="s">
        <v>4914</v>
      </c>
      <c r="B2442" s="2" t="s">
        <v>4915</v>
      </c>
      <c r="C2442" s="2">
        <v>59</v>
      </c>
      <c r="D2442" s="2" t="s">
        <v>39</v>
      </c>
      <c r="E2442" s="2" t="s">
        <v>64</v>
      </c>
      <c r="F2442" s="2" t="s">
        <v>35</v>
      </c>
      <c r="G2442" s="2" t="s">
        <v>36</v>
      </c>
      <c r="H2442" s="2">
        <v>5358.31</v>
      </c>
      <c r="I2442" s="3">
        <v>44943</v>
      </c>
      <c r="J2442" s="2" t="s">
        <v>16</v>
      </c>
    </row>
    <row r="2443" spans="1:10" ht="14.25" customHeight="1" x14ac:dyDescent="0.35">
      <c r="A2443" s="2" t="s">
        <v>4916</v>
      </c>
      <c r="B2443" s="2" t="s">
        <v>4917</v>
      </c>
      <c r="C2443" s="2">
        <v>29</v>
      </c>
      <c r="D2443" s="2" t="s">
        <v>12</v>
      </c>
      <c r="E2443" s="2" t="s">
        <v>64</v>
      </c>
      <c r="F2443" s="2" t="s">
        <v>35</v>
      </c>
      <c r="G2443" s="2" t="s">
        <v>15</v>
      </c>
      <c r="H2443" s="2">
        <v>11557.53</v>
      </c>
      <c r="I2443" s="3">
        <v>45340</v>
      </c>
      <c r="J2443" s="2" t="s">
        <v>16</v>
      </c>
    </row>
    <row r="2444" spans="1:10" ht="14.25" customHeight="1" x14ac:dyDescent="0.35">
      <c r="A2444" s="2" t="s">
        <v>4918</v>
      </c>
      <c r="B2444" s="2" t="s">
        <v>4919</v>
      </c>
      <c r="C2444" s="2">
        <v>64</v>
      </c>
      <c r="D2444" s="2" t="s">
        <v>39</v>
      </c>
      <c r="E2444" s="2" t="s">
        <v>42</v>
      </c>
      <c r="F2444" s="2" t="s">
        <v>19</v>
      </c>
      <c r="G2444" s="2" t="s">
        <v>26</v>
      </c>
      <c r="H2444" s="2">
        <v>3114.15</v>
      </c>
      <c r="I2444" s="3">
        <v>45584</v>
      </c>
      <c r="J2444" s="2" t="s">
        <v>16</v>
      </c>
    </row>
    <row r="2445" spans="1:10" ht="14.25" customHeight="1" x14ac:dyDescent="0.35">
      <c r="A2445" s="2" t="s">
        <v>4920</v>
      </c>
      <c r="B2445" s="2" t="s">
        <v>4921</v>
      </c>
      <c r="C2445" s="2">
        <v>59</v>
      </c>
      <c r="D2445" s="2" t="s">
        <v>39</v>
      </c>
      <c r="E2445" s="2" t="s">
        <v>52</v>
      </c>
      <c r="F2445" s="2" t="s">
        <v>49</v>
      </c>
      <c r="G2445" s="2" t="s">
        <v>26</v>
      </c>
      <c r="H2445" s="2">
        <v>1656.98</v>
      </c>
      <c r="I2445" s="3">
        <v>45166</v>
      </c>
      <c r="J2445" s="2" t="s">
        <v>16</v>
      </c>
    </row>
    <row r="2446" spans="1:10" ht="14.25" customHeight="1" x14ac:dyDescent="0.35">
      <c r="A2446" s="2" t="s">
        <v>4922</v>
      </c>
      <c r="B2446" s="2" t="s">
        <v>4923</v>
      </c>
      <c r="C2446" s="2">
        <v>55</v>
      </c>
      <c r="D2446" s="2" t="s">
        <v>12</v>
      </c>
      <c r="E2446" s="2" t="s">
        <v>74</v>
      </c>
      <c r="F2446" s="2" t="s">
        <v>35</v>
      </c>
      <c r="G2446" s="2" t="s">
        <v>36</v>
      </c>
      <c r="H2446" s="2">
        <v>14627.49</v>
      </c>
      <c r="I2446" s="3">
        <v>45212</v>
      </c>
      <c r="J2446" s="2" t="s">
        <v>16</v>
      </c>
    </row>
    <row r="2447" spans="1:10" ht="14.25" customHeight="1" x14ac:dyDescent="0.35">
      <c r="A2447" s="2" t="s">
        <v>4924</v>
      </c>
      <c r="B2447" s="2" t="s">
        <v>4925</v>
      </c>
      <c r="C2447" s="2">
        <v>35</v>
      </c>
      <c r="D2447" s="2" t="s">
        <v>39</v>
      </c>
      <c r="E2447" s="2" t="s">
        <v>74</v>
      </c>
      <c r="F2447" s="2" t="s">
        <v>49</v>
      </c>
      <c r="G2447" s="2" t="s">
        <v>26</v>
      </c>
      <c r="H2447" s="2">
        <v>5730.2</v>
      </c>
      <c r="I2447" s="3">
        <v>45272</v>
      </c>
      <c r="J2447" s="2" t="s">
        <v>16</v>
      </c>
    </row>
    <row r="2448" spans="1:10" ht="14.25" customHeight="1" x14ac:dyDescent="0.35">
      <c r="A2448" s="2" t="s">
        <v>4926</v>
      </c>
      <c r="B2448" s="2" t="s">
        <v>4927</v>
      </c>
      <c r="C2448" s="2">
        <v>62</v>
      </c>
      <c r="D2448" s="2" t="s">
        <v>39</v>
      </c>
      <c r="E2448" s="2" t="s">
        <v>42</v>
      </c>
      <c r="F2448" s="2" t="s">
        <v>49</v>
      </c>
      <c r="G2448" s="2" t="s">
        <v>20</v>
      </c>
      <c r="H2448" s="2">
        <v>1948.63</v>
      </c>
      <c r="I2448" s="3">
        <v>45301</v>
      </c>
      <c r="J2448" s="2" t="s">
        <v>16</v>
      </c>
    </row>
    <row r="2449" spans="1:10" ht="14.25" customHeight="1" x14ac:dyDescent="0.35">
      <c r="A2449" s="2" t="s">
        <v>4928</v>
      </c>
      <c r="B2449" s="2" t="s">
        <v>4929</v>
      </c>
      <c r="C2449" s="2">
        <v>52</v>
      </c>
      <c r="D2449" s="2" t="s">
        <v>12</v>
      </c>
      <c r="E2449" s="2" t="s">
        <v>29</v>
      </c>
      <c r="F2449" s="2" t="s">
        <v>19</v>
      </c>
      <c r="G2449" s="2" t="s">
        <v>20</v>
      </c>
      <c r="H2449" s="2">
        <v>14223.28</v>
      </c>
      <c r="I2449" s="3">
        <v>44942</v>
      </c>
      <c r="J2449" s="2" t="s">
        <v>16</v>
      </c>
    </row>
    <row r="2450" spans="1:10" ht="14.25" customHeight="1" x14ac:dyDescent="0.35">
      <c r="A2450" s="2" t="s">
        <v>4930</v>
      </c>
      <c r="B2450" s="2" t="s">
        <v>4931</v>
      </c>
      <c r="C2450" s="2">
        <v>47</v>
      </c>
      <c r="D2450" s="2" t="s">
        <v>39</v>
      </c>
      <c r="E2450" s="2" t="s">
        <v>42</v>
      </c>
      <c r="F2450" s="2" t="s">
        <v>25</v>
      </c>
      <c r="G2450" s="2" t="s">
        <v>20</v>
      </c>
      <c r="H2450" s="2">
        <v>24671.1</v>
      </c>
      <c r="I2450" s="3">
        <v>45513</v>
      </c>
      <c r="J2450" s="2" t="s">
        <v>16</v>
      </c>
    </row>
    <row r="2451" spans="1:10" ht="14.25" customHeight="1" x14ac:dyDescent="0.35">
      <c r="A2451" s="2" t="s">
        <v>4932</v>
      </c>
      <c r="B2451" s="2" t="s">
        <v>4933</v>
      </c>
      <c r="C2451" s="2">
        <v>41</v>
      </c>
      <c r="D2451" s="2" t="s">
        <v>12</v>
      </c>
      <c r="E2451" s="2" t="s">
        <v>93</v>
      </c>
      <c r="F2451" s="2" t="s">
        <v>25</v>
      </c>
      <c r="G2451" s="2" t="s">
        <v>15</v>
      </c>
      <c r="H2451" s="2">
        <v>27071.53</v>
      </c>
      <c r="I2451" s="3">
        <v>45186</v>
      </c>
      <c r="J2451" s="2" t="s">
        <v>16</v>
      </c>
    </row>
    <row r="2452" spans="1:10" ht="14.25" customHeight="1" x14ac:dyDescent="0.35">
      <c r="A2452" s="2" t="s">
        <v>4934</v>
      </c>
      <c r="B2452" s="2" t="s">
        <v>4935</v>
      </c>
      <c r="C2452" s="2">
        <v>59</v>
      </c>
      <c r="D2452" s="2" t="s">
        <v>39</v>
      </c>
      <c r="E2452" s="2" t="s">
        <v>64</v>
      </c>
      <c r="F2452" s="2" t="s">
        <v>25</v>
      </c>
      <c r="G2452" s="2" t="s">
        <v>15</v>
      </c>
      <c r="H2452" s="2">
        <v>9071.67</v>
      </c>
      <c r="I2452" s="3">
        <v>45287</v>
      </c>
      <c r="J2452" s="2" t="s">
        <v>16</v>
      </c>
    </row>
    <row r="2453" spans="1:10" ht="14.25" customHeight="1" x14ac:dyDescent="0.35">
      <c r="A2453" s="2" t="s">
        <v>4936</v>
      </c>
      <c r="B2453" s="2" t="s">
        <v>4937</v>
      </c>
      <c r="C2453" s="2">
        <v>47</v>
      </c>
      <c r="D2453" s="2" t="s">
        <v>39</v>
      </c>
      <c r="E2453" s="2" t="s">
        <v>52</v>
      </c>
      <c r="F2453" s="2" t="s">
        <v>14</v>
      </c>
      <c r="G2453" s="2" t="s">
        <v>15</v>
      </c>
      <c r="H2453" s="2">
        <v>6532.37</v>
      </c>
      <c r="I2453" s="3">
        <v>45325</v>
      </c>
      <c r="J2453" s="2" t="s">
        <v>16</v>
      </c>
    </row>
    <row r="2454" spans="1:10" ht="14.25" customHeight="1" x14ac:dyDescent="0.35">
      <c r="A2454" s="2" t="s">
        <v>4938</v>
      </c>
      <c r="B2454" s="2" t="s">
        <v>4939</v>
      </c>
      <c r="C2454" s="2">
        <v>31</v>
      </c>
      <c r="D2454" s="2" t="s">
        <v>12</v>
      </c>
      <c r="E2454" s="2" t="s">
        <v>52</v>
      </c>
      <c r="F2454" s="2" t="s">
        <v>19</v>
      </c>
      <c r="G2454" s="2" t="s">
        <v>15</v>
      </c>
      <c r="H2454" s="2">
        <v>1529.96</v>
      </c>
      <c r="I2454" s="3">
        <v>45386</v>
      </c>
      <c r="J2454" s="2" t="s">
        <v>69</v>
      </c>
    </row>
    <row r="2455" spans="1:10" ht="14.25" customHeight="1" x14ac:dyDescent="0.35">
      <c r="A2455" s="2" t="s">
        <v>4940</v>
      </c>
      <c r="B2455" s="2" t="s">
        <v>4941</v>
      </c>
      <c r="C2455" s="2">
        <v>23</v>
      </c>
      <c r="D2455" s="2" t="s">
        <v>39</v>
      </c>
      <c r="E2455" s="2" t="s">
        <v>13</v>
      </c>
      <c r="F2455" s="2" t="s">
        <v>49</v>
      </c>
      <c r="G2455" s="2" t="s">
        <v>15</v>
      </c>
      <c r="H2455" s="2">
        <v>15740.22</v>
      </c>
      <c r="I2455" s="3">
        <v>45442</v>
      </c>
      <c r="J2455" s="2" t="s">
        <v>16</v>
      </c>
    </row>
    <row r="2456" spans="1:10" ht="14.25" customHeight="1" x14ac:dyDescent="0.35">
      <c r="A2456" s="2" t="s">
        <v>4942</v>
      </c>
      <c r="B2456" s="2" t="s">
        <v>4943</v>
      </c>
      <c r="C2456" s="2">
        <v>20</v>
      </c>
      <c r="D2456" s="2" t="s">
        <v>12</v>
      </c>
      <c r="E2456" s="2" t="s">
        <v>13</v>
      </c>
      <c r="F2456" s="2" t="s">
        <v>35</v>
      </c>
      <c r="G2456" s="2" t="s">
        <v>36</v>
      </c>
      <c r="H2456" s="2">
        <v>29063.15</v>
      </c>
      <c r="I2456" s="3">
        <v>45011</v>
      </c>
      <c r="J2456" s="2" t="s">
        <v>21</v>
      </c>
    </row>
    <row r="2457" spans="1:10" ht="14.25" customHeight="1" x14ac:dyDescent="0.35">
      <c r="A2457" s="2" t="s">
        <v>4944</v>
      </c>
      <c r="B2457" s="2" t="s">
        <v>4945</v>
      </c>
      <c r="C2457" s="2">
        <v>33</v>
      </c>
      <c r="D2457" s="2" t="s">
        <v>12</v>
      </c>
      <c r="E2457" s="2" t="s">
        <v>24</v>
      </c>
      <c r="F2457" s="2" t="s">
        <v>14</v>
      </c>
      <c r="G2457" s="2" t="s">
        <v>26</v>
      </c>
      <c r="H2457" s="2">
        <v>22023.82</v>
      </c>
      <c r="I2457" s="3">
        <v>44989</v>
      </c>
      <c r="J2457" s="2" t="s">
        <v>16</v>
      </c>
    </row>
    <row r="2458" spans="1:10" ht="14.25" customHeight="1" x14ac:dyDescent="0.35">
      <c r="A2458" s="2" t="s">
        <v>4946</v>
      </c>
      <c r="B2458" s="2" t="s">
        <v>4947</v>
      </c>
      <c r="C2458" s="2">
        <v>24</v>
      </c>
      <c r="D2458" s="2" t="s">
        <v>12</v>
      </c>
      <c r="E2458" s="2" t="s">
        <v>74</v>
      </c>
      <c r="F2458" s="2" t="s">
        <v>25</v>
      </c>
      <c r="G2458" s="2" t="s">
        <v>36</v>
      </c>
      <c r="H2458" s="2">
        <v>13934.54</v>
      </c>
      <c r="I2458" s="3">
        <v>45026</v>
      </c>
      <c r="J2458" s="2" t="s">
        <v>16</v>
      </c>
    </row>
    <row r="2459" spans="1:10" ht="14.25" customHeight="1" x14ac:dyDescent="0.35">
      <c r="A2459" s="2" t="s">
        <v>4948</v>
      </c>
      <c r="B2459" s="2" t="s">
        <v>4949</v>
      </c>
      <c r="C2459" s="2">
        <v>31</v>
      </c>
      <c r="D2459" s="2" t="s">
        <v>39</v>
      </c>
      <c r="E2459" s="2" t="s">
        <v>13</v>
      </c>
      <c r="F2459" s="2" t="s">
        <v>55</v>
      </c>
      <c r="G2459" s="2" t="s">
        <v>26</v>
      </c>
      <c r="H2459" s="2">
        <v>45.79</v>
      </c>
      <c r="I2459" s="3">
        <v>45221</v>
      </c>
      <c r="J2459" s="2" t="s">
        <v>16</v>
      </c>
    </row>
    <row r="2460" spans="1:10" ht="14.25" customHeight="1" x14ac:dyDescent="0.35">
      <c r="A2460" s="2" t="s">
        <v>4950</v>
      </c>
      <c r="B2460" s="2" t="s">
        <v>4951</v>
      </c>
      <c r="C2460" s="2">
        <v>26</v>
      </c>
      <c r="D2460" s="2" t="s">
        <v>39</v>
      </c>
      <c r="E2460" s="2" t="s">
        <v>13</v>
      </c>
      <c r="F2460" s="2" t="s">
        <v>14</v>
      </c>
      <c r="G2460" s="2" t="s">
        <v>36</v>
      </c>
      <c r="H2460" s="2">
        <v>5238.28</v>
      </c>
      <c r="I2460" s="3">
        <v>45088</v>
      </c>
      <c r="J2460" s="2" t="s">
        <v>16</v>
      </c>
    </row>
    <row r="2461" spans="1:10" ht="14.25" customHeight="1" x14ac:dyDescent="0.35">
      <c r="A2461" s="2" t="s">
        <v>4952</v>
      </c>
      <c r="B2461" s="2" t="s">
        <v>4953</v>
      </c>
      <c r="C2461" s="2">
        <v>32</v>
      </c>
      <c r="D2461" s="2" t="s">
        <v>12</v>
      </c>
      <c r="E2461" s="2" t="s">
        <v>74</v>
      </c>
      <c r="F2461" s="2" t="s">
        <v>14</v>
      </c>
      <c r="G2461" s="2" t="s">
        <v>20</v>
      </c>
      <c r="H2461" s="2">
        <v>5288.44</v>
      </c>
      <c r="I2461" s="3">
        <v>45104</v>
      </c>
      <c r="J2461" s="2" t="s">
        <v>16</v>
      </c>
    </row>
    <row r="2462" spans="1:10" ht="14.25" customHeight="1" x14ac:dyDescent="0.35">
      <c r="A2462" s="2" t="s">
        <v>4954</v>
      </c>
      <c r="B2462" s="2" t="s">
        <v>4955</v>
      </c>
      <c r="C2462" s="2">
        <v>38</v>
      </c>
      <c r="D2462" s="2" t="s">
        <v>39</v>
      </c>
      <c r="E2462" s="2" t="s">
        <v>93</v>
      </c>
      <c r="F2462" s="2" t="s">
        <v>19</v>
      </c>
      <c r="G2462" s="2" t="s">
        <v>30</v>
      </c>
      <c r="H2462" s="2">
        <v>22477.96</v>
      </c>
      <c r="I2462" s="3">
        <v>45370</v>
      </c>
      <c r="J2462" s="2" t="s">
        <v>16</v>
      </c>
    </row>
    <row r="2463" spans="1:10" ht="14.25" customHeight="1" x14ac:dyDescent="0.35">
      <c r="A2463" s="2" t="s">
        <v>4956</v>
      </c>
      <c r="B2463" s="2" t="s">
        <v>4957</v>
      </c>
      <c r="C2463" s="2">
        <v>52</v>
      </c>
      <c r="D2463" s="2" t="s">
        <v>39</v>
      </c>
      <c r="E2463" s="2" t="s">
        <v>29</v>
      </c>
      <c r="F2463" s="2" t="s">
        <v>35</v>
      </c>
      <c r="G2463" s="2" t="s">
        <v>15</v>
      </c>
      <c r="H2463" s="2">
        <v>679.05</v>
      </c>
      <c r="I2463" s="3">
        <v>45254</v>
      </c>
      <c r="J2463" s="2" t="s">
        <v>16</v>
      </c>
    </row>
    <row r="2464" spans="1:10" ht="14.25" customHeight="1" x14ac:dyDescent="0.35">
      <c r="A2464" s="2" t="s">
        <v>4958</v>
      </c>
      <c r="B2464" s="2" t="s">
        <v>4959</v>
      </c>
      <c r="C2464" s="2">
        <v>19</v>
      </c>
      <c r="D2464" s="2" t="s">
        <v>39</v>
      </c>
      <c r="E2464" s="2" t="s">
        <v>74</v>
      </c>
      <c r="F2464" s="2" t="s">
        <v>14</v>
      </c>
      <c r="G2464" s="2" t="s">
        <v>30</v>
      </c>
      <c r="H2464" s="2">
        <v>7576.27</v>
      </c>
      <c r="I2464" s="3">
        <v>45254</v>
      </c>
      <c r="J2464" s="2" t="s">
        <v>16</v>
      </c>
    </row>
    <row r="2465" spans="1:10" ht="14.25" customHeight="1" x14ac:dyDescent="0.35">
      <c r="A2465" s="2" t="s">
        <v>4960</v>
      </c>
      <c r="B2465" s="2" t="s">
        <v>4961</v>
      </c>
      <c r="C2465" s="2">
        <v>44</v>
      </c>
      <c r="D2465" s="2" t="s">
        <v>12</v>
      </c>
      <c r="E2465" s="2" t="s">
        <v>29</v>
      </c>
      <c r="F2465" s="2" t="s">
        <v>35</v>
      </c>
      <c r="G2465" s="2" t="s">
        <v>30</v>
      </c>
      <c r="H2465" s="2">
        <v>1463.38</v>
      </c>
      <c r="I2465" s="3">
        <v>44968</v>
      </c>
      <c r="J2465" s="2" t="s">
        <v>16</v>
      </c>
    </row>
    <row r="2466" spans="1:10" ht="14.25" customHeight="1" x14ac:dyDescent="0.35">
      <c r="A2466" s="2" t="s">
        <v>4962</v>
      </c>
      <c r="B2466" s="2" t="s">
        <v>4963</v>
      </c>
      <c r="C2466" s="2">
        <v>19</v>
      </c>
      <c r="D2466" s="2" t="s">
        <v>39</v>
      </c>
      <c r="E2466" s="2" t="s">
        <v>24</v>
      </c>
      <c r="F2466" s="2" t="s">
        <v>19</v>
      </c>
      <c r="G2466" s="2" t="s">
        <v>20</v>
      </c>
      <c r="H2466" s="2">
        <v>10855.79</v>
      </c>
      <c r="I2466" s="3">
        <v>45168</v>
      </c>
      <c r="J2466" s="2" t="s">
        <v>16</v>
      </c>
    </row>
    <row r="2467" spans="1:10" ht="14.25" customHeight="1" x14ac:dyDescent="0.35">
      <c r="A2467" s="2" t="s">
        <v>4964</v>
      </c>
      <c r="B2467" s="2" t="s">
        <v>4965</v>
      </c>
      <c r="C2467" s="2">
        <v>52</v>
      </c>
      <c r="D2467" s="2" t="s">
        <v>12</v>
      </c>
      <c r="E2467" s="2" t="s">
        <v>13</v>
      </c>
      <c r="F2467" s="2" t="s">
        <v>55</v>
      </c>
      <c r="G2467" s="2" t="s">
        <v>30</v>
      </c>
      <c r="H2467" s="2">
        <v>15714.46</v>
      </c>
      <c r="I2467" s="3">
        <v>45268</v>
      </c>
      <c r="J2467" s="2" t="s">
        <v>16</v>
      </c>
    </row>
    <row r="2468" spans="1:10" ht="14.25" customHeight="1" x14ac:dyDescent="0.35">
      <c r="A2468" s="2" t="s">
        <v>4966</v>
      </c>
      <c r="B2468" s="2" t="s">
        <v>4967</v>
      </c>
      <c r="C2468" s="2">
        <v>35</v>
      </c>
      <c r="D2468" s="2" t="s">
        <v>39</v>
      </c>
      <c r="E2468" s="2" t="s">
        <v>52</v>
      </c>
      <c r="F2468" s="2" t="s">
        <v>49</v>
      </c>
      <c r="G2468" s="2" t="s">
        <v>30</v>
      </c>
      <c r="H2468" s="2">
        <v>10271.08</v>
      </c>
      <c r="I2468" s="3">
        <v>45017</v>
      </c>
      <c r="J2468" s="2" t="s">
        <v>21</v>
      </c>
    </row>
    <row r="2469" spans="1:10" ht="14.25" customHeight="1" x14ac:dyDescent="0.35">
      <c r="A2469" s="2" t="s">
        <v>4968</v>
      </c>
      <c r="B2469" s="2" t="s">
        <v>4969</v>
      </c>
      <c r="C2469" s="2">
        <v>31</v>
      </c>
      <c r="D2469" s="2" t="s">
        <v>39</v>
      </c>
      <c r="E2469" s="2" t="s">
        <v>13</v>
      </c>
      <c r="F2469" s="2" t="s">
        <v>49</v>
      </c>
      <c r="G2469" s="2" t="s">
        <v>20</v>
      </c>
      <c r="H2469" s="2">
        <v>15827.24</v>
      </c>
      <c r="I2469" s="3">
        <v>44954</v>
      </c>
      <c r="J2469" s="2" t="s">
        <v>16</v>
      </c>
    </row>
    <row r="2470" spans="1:10" ht="14.25" customHeight="1" x14ac:dyDescent="0.35">
      <c r="A2470" s="2" t="s">
        <v>4970</v>
      </c>
      <c r="B2470" s="2" t="s">
        <v>4971</v>
      </c>
      <c r="C2470" s="2">
        <v>37</v>
      </c>
      <c r="D2470" s="2" t="s">
        <v>12</v>
      </c>
      <c r="E2470" s="2" t="s">
        <v>64</v>
      </c>
      <c r="F2470" s="2" t="s">
        <v>25</v>
      </c>
      <c r="G2470" s="2" t="s">
        <v>26</v>
      </c>
      <c r="H2470" s="2">
        <v>9352.09</v>
      </c>
      <c r="I2470" s="3">
        <v>45385</v>
      </c>
      <c r="J2470" s="2" t="s">
        <v>16</v>
      </c>
    </row>
    <row r="2471" spans="1:10" ht="14.25" customHeight="1" x14ac:dyDescent="0.35">
      <c r="A2471" s="2" t="s">
        <v>4972</v>
      </c>
      <c r="B2471" s="2" t="s">
        <v>4973</v>
      </c>
      <c r="C2471" s="2">
        <v>35</v>
      </c>
      <c r="D2471" s="2" t="s">
        <v>39</v>
      </c>
      <c r="E2471" s="2" t="s">
        <v>24</v>
      </c>
      <c r="F2471" s="2" t="s">
        <v>25</v>
      </c>
      <c r="G2471" s="2" t="s">
        <v>36</v>
      </c>
      <c r="H2471" s="2">
        <v>2105.2199999999998</v>
      </c>
      <c r="I2471" s="3">
        <v>45593</v>
      </c>
      <c r="J2471" s="2" t="s">
        <v>16</v>
      </c>
    </row>
    <row r="2472" spans="1:10" ht="14.25" customHeight="1" x14ac:dyDescent="0.35">
      <c r="A2472" s="2" t="s">
        <v>4974</v>
      </c>
      <c r="B2472" s="2" t="s">
        <v>4975</v>
      </c>
      <c r="C2472" s="2">
        <v>27</v>
      </c>
      <c r="D2472" s="2" t="s">
        <v>12</v>
      </c>
      <c r="E2472" s="2" t="s">
        <v>29</v>
      </c>
      <c r="F2472" s="2" t="s">
        <v>55</v>
      </c>
      <c r="G2472" s="2" t="s">
        <v>30</v>
      </c>
      <c r="H2472" s="2">
        <v>4823.41</v>
      </c>
      <c r="I2472" s="3">
        <v>45557</v>
      </c>
      <c r="J2472" s="2" t="s">
        <v>16</v>
      </c>
    </row>
    <row r="2473" spans="1:10" ht="14.25" customHeight="1" x14ac:dyDescent="0.35">
      <c r="A2473" s="2" t="s">
        <v>4976</v>
      </c>
      <c r="B2473" s="2" t="s">
        <v>4977</v>
      </c>
      <c r="C2473" s="2">
        <v>42</v>
      </c>
      <c r="D2473" s="2" t="s">
        <v>39</v>
      </c>
      <c r="E2473" s="2" t="s">
        <v>29</v>
      </c>
      <c r="F2473" s="2" t="s">
        <v>49</v>
      </c>
      <c r="G2473" s="2" t="s">
        <v>15</v>
      </c>
      <c r="H2473" s="2">
        <v>31435.09</v>
      </c>
      <c r="I2473" s="3">
        <v>45311</v>
      </c>
      <c r="J2473" s="2" t="s">
        <v>16</v>
      </c>
    </row>
    <row r="2474" spans="1:10" ht="14.25" customHeight="1" x14ac:dyDescent="0.35">
      <c r="A2474" s="2" t="s">
        <v>4978</v>
      </c>
      <c r="B2474" s="2" t="s">
        <v>4979</v>
      </c>
      <c r="C2474" s="2">
        <v>19</v>
      </c>
      <c r="D2474" s="2" t="s">
        <v>12</v>
      </c>
      <c r="E2474" s="2" t="s">
        <v>64</v>
      </c>
      <c r="F2474" s="2" t="s">
        <v>25</v>
      </c>
      <c r="G2474" s="2" t="s">
        <v>20</v>
      </c>
      <c r="H2474" s="2">
        <v>3399.23</v>
      </c>
      <c r="I2474" s="3">
        <v>45413</v>
      </c>
      <c r="J2474" s="2" t="s">
        <v>16</v>
      </c>
    </row>
    <row r="2475" spans="1:10" ht="14.25" customHeight="1" x14ac:dyDescent="0.35">
      <c r="A2475" s="2" t="s">
        <v>4980</v>
      </c>
      <c r="B2475" s="2" t="s">
        <v>4981</v>
      </c>
      <c r="C2475" s="2">
        <v>42</v>
      </c>
      <c r="D2475" s="2" t="s">
        <v>39</v>
      </c>
      <c r="E2475" s="2" t="s">
        <v>64</v>
      </c>
      <c r="F2475" s="2" t="s">
        <v>35</v>
      </c>
      <c r="G2475" s="2" t="s">
        <v>30</v>
      </c>
      <c r="H2475" s="2">
        <v>649.25</v>
      </c>
      <c r="I2475" s="3">
        <v>45146</v>
      </c>
      <c r="J2475" s="2" t="s">
        <v>69</v>
      </c>
    </row>
    <row r="2476" spans="1:10" ht="14.25" customHeight="1" x14ac:dyDescent="0.35">
      <c r="A2476" s="2" t="s">
        <v>4982</v>
      </c>
      <c r="B2476" s="2" t="s">
        <v>4983</v>
      </c>
      <c r="C2476" s="2">
        <v>50</v>
      </c>
      <c r="D2476" s="2" t="s">
        <v>39</v>
      </c>
      <c r="E2476" s="2" t="s">
        <v>93</v>
      </c>
      <c r="F2476" s="2" t="s">
        <v>14</v>
      </c>
      <c r="G2476" s="2" t="s">
        <v>26</v>
      </c>
      <c r="H2476" s="2">
        <v>4858.57</v>
      </c>
      <c r="I2476" s="3">
        <v>45190</v>
      </c>
      <c r="J2476" s="2" t="s">
        <v>16</v>
      </c>
    </row>
    <row r="2477" spans="1:10" ht="14.25" customHeight="1" x14ac:dyDescent="0.35">
      <c r="A2477" s="2" t="s">
        <v>4984</v>
      </c>
      <c r="B2477" s="2" t="s">
        <v>4985</v>
      </c>
      <c r="C2477" s="2">
        <v>53</v>
      </c>
      <c r="D2477" s="2" t="s">
        <v>39</v>
      </c>
      <c r="E2477" s="2" t="s">
        <v>42</v>
      </c>
      <c r="F2477" s="2" t="s">
        <v>19</v>
      </c>
      <c r="G2477" s="2" t="s">
        <v>26</v>
      </c>
      <c r="H2477" s="2">
        <v>4561.91</v>
      </c>
      <c r="I2477" s="3">
        <v>45047</v>
      </c>
      <c r="J2477" s="2" t="s">
        <v>16</v>
      </c>
    </row>
    <row r="2478" spans="1:10" ht="14.25" customHeight="1" x14ac:dyDescent="0.35">
      <c r="A2478" s="2" t="s">
        <v>4986</v>
      </c>
      <c r="B2478" s="2" t="s">
        <v>4987</v>
      </c>
      <c r="C2478" s="2">
        <v>48</v>
      </c>
      <c r="D2478" s="2" t="s">
        <v>12</v>
      </c>
      <c r="E2478" s="2" t="s">
        <v>64</v>
      </c>
      <c r="F2478" s="2" t="s">
        <v>25</v>
      </c>
      <c r="G2478" s="2" t="s">
        <v>15</v>
      </c>
      <c r="H2478" s="2">
        <v>6354.61</v>
      </c>
      <c r="I2478" s="3">
        <v>44972</v>
      </c>
      <c r="J2478" s="2" t="s">
        <v>16</v>
      </c>
    </row>
    <row r="2479" spans="1:10" ht="14.25" customHeight="1" x14ac:dyDescent="0.35">
      <c r="A2479" s="2" t="s">
        <v>4988</v>
      </c>
      <c r="B2479" s="2" t="s">
        <v>4989</v>
      </c>
      <c r="C2479" s="2">
        <v>31</v>
      </c>
      <c r="D2479" s="2" t="s">
        <v>12</v>
      </c>
      <c r="E2479" s="2" t="s">
        <v>29</v>
      </c>
      <c r="F2479" s="2" t="s">
        <v>55</v>
      </c>
      <c r="G2479" s="2" t="s">
        <v>30</v>
      </c>
      <c r="H2479" s="2">
        <v>8216.7000000000007</v>
      </c>
      <c r="I2479" s="3">
        <v>45206</v>
      </c>
      <c r="J2479" s="2" t="s">
        <v>16</v>
      </c>
    </row>
    <row r="2480" spans="1:10" ht="14.25" customHeight="1" x14ac:dyDescent="0.35">
      <c r="A2480" s="2" t="s">
        <v>4990</v>
      </c>
      <c r="B2480" s="2" t="s">
        <v>4991</v>
      </c>
      <c r="C2480" s="2">
        <v>18</v>
      </c>
      <c r="D2480" s="2" t="s">
        <v>12</v>
      </c>
      <c r="E2480" s="2" t="s">
        <v>52</v>
      </c>
      <c r="F2480" s="2" t="s">
        <v>49</v>
      </c>
      <c r="G2480" s="2" t="s">
        <v>15</v>
      </c>
      <c r="H2480" s="2">
        <v>48826.73</v>
      </c>
      <c r="I2480" s="3">
        <v>45041</v>
      </c>
      <c r="J2480" s="2" t="s">
        <v>16</v>
      </c>
    </row>
    <row r="2481" spans="1:10" ht="14.25" customHeight="1" x14ac:dyDescent="0.35">
      <c r="A2481" s="2" t="s">
        <v>4992</v>
      </c>
      <c r="B2481" s="2" t="s">
        <v>4993</v>
      </c>
      <c r="C2481" s="2">
        <v>63</v>
      </c>
      <c r="D2481" s="2" t="s">
        <v>39</v>
      </c>
      <c r="E2481" s="2" t="s">
        <v>29</v>
      </c>
      <c r="F2481" s="2" t="s">
        <v>55</v>
      </c>
      <c r="G2481" s="2" t="s">
        <v>26</v>
      </c>
      <c r="H2481" s="2">
        <v>14115.46</v>
      </c>
      <c r="I2481" s="3">
        <v>45094</v>
      </c>
      <c r="J2481" s="2" t="s">
        <v>16</v>
      </c>
    </row>
    <row r="2482" spans="1:10" ht="14.25" customHeight="1" x14ac:dyDescent="0.35">
      <c r="A2482" s="2" t="s">
        <v>4994</v>
      </c>
      <c r="B2482" s="2" t="s">
        <v>4995</v>
      </c>
      <c r="C2482" s="2">
        <v>33</v>
      </c>
      <c r="D2482" s="2" t="s">
        <v>12</v>
      </c>
      <c r="E2482" s="2" t="s">
        <v>29</v>
      </c>
      <c r="F2482" s="2" t="s">
        <v>19</v>
      </c>
      <c r="G2482" s="2" t="s">
        <v>26</v>
      </c>
      <c r="H2482" s="2">
        <v>365.51</v>
      </c>
      <c r="I2482" s="3">
        <v>45361</v>
      </c>
      <c r="J2482" s="2" t="s">
        <v>16</v>
      </c>
    </row>
    <row r="2483" spans="1:10" ht="14.25" customHeight="1" x14ac:dyDescent="0.35">
      <c r="A2483" s="2" t="s">
        <v>4996</v>
      </c>
      <c r="B2483" s="2" t="s">
        <v>4997</v>
      </c>
      <c r="C2483" s="2">
        <v>63</v>
      </c>
      <c r="D2483" s="2" t="s">
        <v>12</v>
      </c>
      <c r="E2483" s="2" t="s">
        <v>93</v>
      </c>
      <c r="F2483" s="2" t="s">
        <v>19</v>
      </c>
      <c r="G2483" s="2" t="s">
        <v>36</v>
      </c>
      <c r="H2483" s="2">
        <v>12472.71</v>
      </c>
      <c r="I2483" s="3">
        <v>45172</v>
      </c>
      <c r="J2483" s="2" t="s">
        <v>16</v>
      </c>
    </row>
    <row r="2484" spans="1:10" ht="14.25" customHeight="1" x14ac:dyDescent="0.35">
      <c r="A2484" s="2" t="s">
        <v>4998</v>
      </c>
      <c r="B2484" s="2" t="s">
        <v>4999</v>
      </c>
      <c r="C2484" s="2">
        <v>20</v>
      </c>
      <c r="D2484" s="2" t="s">
        <v>12</v>
      </c>
      <c r="E2484" s="2" t="s">
        <v>42</v>
      </c>
      <c r="F2484" s="2" t="s">
        <v>55</v>
      </c>
      <c r="G2484" s="2" t="s">
        <v>26</v>
      </c>
      <c r="H2484" s="2">
        <v>17385.89</v>
      </c>
      <c r="I2484" s="3">
        <v>45410</v>
      </c>
      <c r="J2484" s="2" t="s">
        <v>16</v>
      </c>
    </row>
    <row r="2485" spans="1:10" ht="14.25" customHeight="1" x14ac:dyDescent="0.35">
      <c r="A2485" s="2" t="s">
        <v>5000</v>
      </c>
      <c r="B2485" s="2" t="s">
        <v>5001</v>
      </c>
      <c r="C2485" s="2">
        <v>52</v>
      </c>
      <c r="D2485" s="2" t="s">
        <v>12</v>
      </c>
      <c r="E2485" s="2" t="s">
        <v>42</v>
      </c>
      <c r="F2485" s="2" t="s">
        <v>25</v>
      </c>
      <c r="G2485" s="2" t="s">
        <v>20</v>
      </c>
      <c r="H2485" s="2">
        <v>22598.2</v>
      </c>
      <c r="I2485" s="3">
        <v>45301</v>
      </c>
      <c r="J2485" s="2" t="s">
        <v>21</v>
      </c>
    </row>
    <row r="2486" spans="1:10" ht="14.25" customHeight="1" x14ac:dyDescent="0.35">
      <c r="A2486" s="2" t="s">
        <v>5002</v>
      </c>
      <c r="B2486" s="2" t="s">
        <v>5003</v>
      </c>
      <c r="C2486" s="2">
        <v>58</v>
      </c>
      <c r="D2486" s="2" t="s">
        <v>12</v>
      </c>
      <c r="E2486" s="2" t="s">
        <v>64</v>
      </c>
      <c r="F2486" s="2" t="s">
        <v>25</v>
      </c>
      <c r="G2486" s="2" t="s">
        <v>36</v>
      </c>
      <c r="H2486" s="2">
        <v>5516.58</v>
      </c>
      <c r="I2486" s="3">
        <v>45206</v>
      </c>
      <c r="J2486" s="2" t="s">
        <v>16</v>
      </c>
    </row>
    <row r="2487" spans="1:10" ht="14.25" customHeight="1" x14ac:dyDescent="0.35">
      <c r="A2487" s="2" t="s">
        <v>5004</v>
      </c>
      <c r="B2487" s="2" t="s">
        <v>5005</v>
      </c>
      <c r="C2487" s="2">
        <v>23</v>
      </c>
      <c r="D2487" s="2" t="s">
        <v>12</v>
      </c>
      <c r="E2487" s="2" t="s">
        <v>24</v>
      </c>
      <c r="F2487" s="2" t="s">
        <v>49</v>
      </c>
      <c r="G2487" s="2" t="s">
        <v>15</v>
      </c>
      <c r="H2487" s="2">
        <v>3763.32</v>
      </c>
      <c r="I2487" s="3">
        <v>44948</v>
      </c>
      <c r="J2487" s="2" t="s">
        <v>16</v>
      </c>
    </row>
    <row r="2488" spans="1:10" ht="14.25" customHeight="1" x14ac:dyDescent="0.35">
      <c r="A2488" s="2" t="s">
        <v>5006</v>
      </c>
      <c r="B2488" s="2" t="s">
        <v>5007</v>
      </c>
      <c r="C2488" s="2">
        <v>42</v>
      </c>
      <c r="D2488" s="2" t="s">
        <v>12</v>
      </c>
      <c r="E2488" s="2" t="s">
        <v>13</v>
      </c>
      <c r="F2488" s="2" t="s">
        <v>35</v>
      </c>
      <c r="G2488" s="2" t="s">
        <v>26</v>
      </c>
      <c r="H2488" s="2">
        <v>18283.7</v>
      </c>
      <c r="I2488" s="3">
        <v>45640</v>
      </c>
      <c r="J2488" s="2" t="s">
        <v>16</v>
      </c>
    </row>
    <row r="2489" spans="1:10" ht="14.25" customHeight="1" x14ac:dyDescent="0.35">
      <c r="A2489" s="2" t="s">
        <v>5008</v>
      </c>
      <c r="B2489" s="2" t="s">
        <v>5009</v>
      </c>
      <c r="C2489" s="2">
        <v>30</v>
      </c>
      <c r="D2489" s="2" t="s">
        <v>12</v>
      </c>
      <c r="E2489" s="2" t="s">
        <v>29</v>
      </c>
      <c r="F2489" s="2" t="s">
        <v>49</v>
      </c>
      <c r="G2489" s="2" t="s">
        <v>20</v>
      </c>
      <c r="H2489" s="2">
        <v>15033.47</v>
      </c>
      <c r="I2489" s="3">
        <v>44994</v>
      </c>
      <c r="J2489" s="2" t="s">
        <v>16</v>
      </c>
    </row>
    <row r="2490" spans="1:10" ht="14.25" customHeight="1" x14ac:dyDescent="0.35">
      <c r="A2490" s="2" t="s">
        <v>5010</v>
      </c>
      <c r="B2490" s="2" t="s">
        <v>5011</v>
      </c>
      <c r="C2490" s="2">
        <v>51</v>
      </c>
      <c r="D2490" s="2" t="s">
        <v>12</v>
      </c>
      <c r="E2490" s="2" t="s">
        <v>74</v>
      </c>
      <c r="F2490" s="2" t="s">
        <v>14</v>
      </c>
      <c r="G2490" s="2" t="s">
        <v>36</v>
      </c>
      <c r="H2490" s="2">
        <v>7679.62</v>
      </c>
      <c r="I2490" s="3">
        <v>45574</v>
      </c>
      <c r="J2490" s="2" t="s">
        <v>69</v>
      </c>
    </row>
    <row r="2491" spans="1:10" ht="14.25" customHeight="1" x14ac:dyDescent="0.35">
      <c r="A2491" s="2" t="s">
        <v>5012</v>
      </c>
      <c r="B2491" s="2" t="s">
        <v>5013</v>
      </c>
      <c r="C2491" s="2">
        <v>25</v>
      </c>
      <c r="D2491" s="2" t="s">
        <v>12</v>
      </c>
      <c r="E2491" s="2" t="s">
        <v>13</v>
      </c>
      <c r="F2491" s="2" t="s">
        <v>35</v>
      </c>
      <c r="G2491" s="2" t="s">
        <v>20</v>
      </c>
      <c r="H2491" s="2">
        <v>1254.3</v>
      </c>
      <c r="I2491" s="3">
        <v>44984</v>
      </c>
      <c r="J2491" s="2" t="s">
        <v>16</v>
      </c>
    </row>
    <row r="2492" spans="1:10" ht="14.25" customHeight="1" x14ac:dyDescent="0.35">
      <c r="A2492" s="2" t="s">
        <v>5014</v>
      </c>
      <c r="B2492" s="2" t="s">
        <v>5015</v>
      </c>
      <c r="C2492" s="2">
        <v>38</v>
      </c>
      <c r="D2492" s="2" t="s">
        <v>39</v>
      </c>
      <c r="E2492" s="2" t="s">
        <v>13</v>
      </c>
      <c r="F2492" s="2" t="s">
        <v>14</v>
      </c>
      <c r="G2492" s="2" t="s">
        <v>36</v>
      </c>
      <c r="H2492" s="2">
        <v>10548.67</v>
      </c>
      <c r="I2492" s="3">
        <v>45453</v>
      </c>
      <c r="J2492" s="2" t="s">
        <v>21</v>
      </c>
    </row>
    <row r="2493" spans="1:10" ht="14.25" customHeight="1" x14ac:dyDescent="0.35">
      <c r="A2493" s="2" t="s">
        <v>5016</v>
      </c>
      <c r="B2493" s="2" t="s">
        <v>5017</v>
      </c>
      <c r="C2493" s="2">
        <v>51</v>
      </c>
      <c r="D2493" s="2" t="s">
        <v>39</v>
      </c>
      <c r="E2493" s="2" t="s">
        <v>42</v>
      </c>
      <c r="F2493" s="2" t="s">
        <v>49</v>
      </c>
      <c r="G2493" s="2" t="s">
        <v>36</v>
      </c>
      <c r="H2493" s="2">
        <v>679.23</v>
      </c>
      <c r="I2493" s="3">
        <v>45190</v>
      </c>
      <c r="J2493" s="2" t="s">
        <v>16</v>
      </c>
    </row>
    <row r="2494" spans="1:10" ht="14.25" customHeight="1" x14ac:dyDescent="0.35">
      <c r="A2494" s="2" t="s">
        <v>5018</v>
      </c>
      <c r="B2494" s="2" t="s">
        <v>5019</v>
      </c>
      <c r="C2494" s="2">
        <v>21</v>
      </c>
      <c r="D2494" s="2" t="s">
        <v>12</v>
      </c>
      <c r="E2494" s="2" t="s">
        <v>42</v>
      </c>
      <c r="F2494" s="2" t="s">
        <v>35</v>
      </c>
      <c r="G2494" s="2" t="s">
        <v>36</v>
      </c>
      <c r="H2494" s="2">
        <v>1057.68</v>
      </c>
      <c r="I2494" s="3">
        <v>45608</v>
      </c>
      <c r="J2494" s="2" t="s">
        <v>16</v>
      </c>
    </row>
    <row r="2495" spans="1:10" ht="14.25" customHeight="1" x14ac:dyDescent="0.35">
      <c r="A2495" s="2" t="s">
        <v>5020</v>
      </c>
      <c r="B2495" s="2" t="s">
        <v>5021</v>
      </c>
      <c r="C2495" s="2">
        <v>42</v>
      </c>
      <c r="D2495" s="2" t="s">
        <v>39</v>
      </c>
      <c r="E2495" s="2" t="s">
        <v>93</v>
      </c>
      <c r="F2495" s="2" t="s">
        <v>35</v>
      </c>
      <c r="G2495" s="2" t="s">
        <v>15</v>
      </c>
      <c r="H2495" s="2">
        <v>4021.81</v>
      </c>
      <c r="I2495" s="3">
        <v>45349</v>
      </c>
      <c r="J2495" s="2" t="s">
        <v>16</v>
      </c>
    </row>
    <row r="2496" spans="1:10" ht="14.25" customHeight="1" x14ac:dyDescent="0.35">
      <c r="A2496" s="2" t="s">
        <v>5022</v>
      </c>
      <c r="B2496" s="2" t="s">
        <v>5023</v>
      </c>
      <c r="C2496" s="2">
        <v>32</v>
      </c>
      <c r="D2496" s="2" t="s">
        <v>39</v>
      </c>
      <c r="E2496" s="2" t="s">
        <v>93</v>
      </c>
      <c r="F2496" s="2" t="s">
        <v>14</v>
      </c>
      <c r="G2496" s="2" t="s">
        <v>36</v>
      </c>
      <c r="H2496" s="2">
        <v>4639.03</v>
      </c>
      <c r="I2496" s="3">
        <v>45425</v>
      </c>
      <c r="J2496" s="2" t="s">
        <v>21</v>
      </c>
    </row>
    <row r="2497" spans="1:10" ht="14.25" customHeight="1" x14ac:dyDescent="0.35">
      <c r="A2497" s="2" t="s">
        <v>5024</v>
      </c>
      <c r="B2497" s="2" t="s">
        <v>5025</v>
      </c>
      <c r="C2497" s="2">
        <v>21</v>
      </c>
      <c r="D2497" s="2" t="s">
        <v>12</v>
      </c>
      <c r="E2497" s="2" t="s">
        <v>42</v>
      </c>
      <c r="F2497" s="2" t="s">
        <v>55</v>
      </c>
      <c r="G2497" s="2" t="s">
        <v>36</v>
      </c>
      <c r="H2497" s="2">
        <v>6198.48</v>
      </c>
      <c r="I2497" s="3">
        <v>45217</v>
      </c>
      <c r="J2497" s="2" t="s">
        <v>16</v>
      </c>
    </row>
    <row r="2498" spans="1:10" ht="14.25" customHeight="1" x14ac:dyDescent="0.35">
      <c r="A2498" s="2" t="s">
        <v>5026</v>
      </c>
      <c r="B2498" s="2" t="s">
        <v>5027</v>
      </c>
      <c r="C2498" s="2">
        <v>62</v>
      </c>
      <c r="D2498" s="2" t="s">
        <v>12</v>
      </c>
      <c r="E2498" s="2" t="s">
        <v>52</v>
      </c>
      <c r="F2498" s="2" t="s">
        <v>25</v>
      </c>
      <c r="G2498" s="2" t="s">
        <v>20</v>
      </c>
      <c r="H2498" s="2">
        <v>4142.18</v>
      </c>
      <c r="I2498" s="3">
        <v>45095</v>
      </c>
      <c r="J2498" s="2" t="s">
        <v>69</v>
      </c>
    </row>
    <row r="2499" spans="1:10" ht="14.25" customHeight="1" x14ac:dyDescent="0.35">
      <c r="A2499" s="2" t="s">
        <v>5028</v>
      </c>
      <c r="B2499" s="2" t="s">
        <v>5029</v>
      </c>
      <c r="C2499" s="2">
        <v>29</v>
      </c>
      <c r="D2499" s="2" t="s">
        <v>12</v>
      </c>
      <c r="E2499" s="2" t="s">
        <v>52</v>
      </c>
      <c r="F2499" s="2" t="s">
        <v>35</v>
      </c>
      <c r="G2499" s="2" t="s">
        <v>36</v>
      </c>
      <c r="H2499" s="2">
        <v>343.72</v>
      </c>
      <c r="I2499" s="3">
        <v>45486</v>
      </c>
      <c r="J2499" s="2" t="s">
        <v>16</v>
      </c>
    </row>
    <row r="2500" spans="1:10" ht="14.25" customHeight="1" x14ac:dyDescent="0.35">
      <c r="A2500" s="2" t="s">
        <v>5030</v>
      </c>
      <c r="B2500" s="2" t="s">
        <v>5031</v>
      </c>
      <c r="C2500" s="2">
        <v>49</v>
      </c>
      <c r="D2500" s="2" t="s">
        <v>39</v>
      </c>
      <c r="E2500" s="2" t="s">
        <v>74</v>
      </c>
      <c r="F2500" s="2" t="s">
        <v>35</v>
      </c>
      <c r="G2500" s="2" t="s">
        <v>15</v>
      </c>
      <c r="H2500" s="2">
        <v>1712.82</v>
      </c>
      <c r="I2500" s="3">
        <v>45388</v>
      </c>
      <c r="J2500" s="2" t="s">
        <v>16</v>
      </c>
    </row>
    <row r="2501" spans="1:10" ht="14.25" customHeight="1" x14ac:dyDescent="0.35">
      <c r="A2501" s="2" t="s">
        <v>5032</v>
      </c>
      <c r="B2501" s="2" t="s">
        <v>5033</v>
      </c>
      <c r="C2501" s="2">
        <v>49</v>
      </c>
      <c r="D2501" s="2" t="s">
        <v>12</v>
      </c>
      <c r="E2501" s="2" t="s">
        <v>42</v>
      </c>
      <c r="F2501" s="2" t="s">
        <v>14</v>
      </c>
      <c r="G2501" s="2" t="s">
        <v>20</v>
      </c>
      <c r="H2501" s="2">
        <v>1222.94</v>
      </c>
      <c r="I2501" s="3">
        <v>45534</v>
      </c>
      <c r="J2501" s="2" t="s">
        <v>16</v>
      </c>
    </row>
    <row r="2502" spans="1:10" ht="14.25" customHeight="1" x14ac:dyDescent="0.35">
      <c r="A2502" s="2" t="s">
        <v>5034</v>
      </c>
      <c r="B2502" s="2" t="s">
        <v>5035</v>
      </c>
      <c r="C2502" s="2">
        <v>45</v>
      </c>
      <c r="D2502" s="2" t="s">
        <v>39</v>
      </c>
      <c r="E2502" s="2" t="s">
        <v>64</v>
      </c>
      <c r="F2502" s="2" t="s">
        <v>35</v>
      </c>
      <c r="G2502" s="2" t="s">
        <v>36</v>
      </c>
      <c r="H2502" s="2">
        <v>5641.98</v>
      </c>
      <c r="I2502" s="3">
        <v>45482</v>
      </c>
      <c r="J2502" s="2" t="s">
        <v>16</v>
      </c>
    </row>
    <row r="2503" spans="1:10" ht="14.25" customHeight="1" x14ac:dyDescent="0.35">
      <c r="A2503" s="2" t="s">
        <v>5036</v>
      </c>
      <c r="B2503" s="2" t="s">
        <v>5037</v>
      </c>
      <c r="C2503" s="2">
        <v>30</v>
      </c>
      <c r="D2503" s="2" t="s">
        <v>12</v>
      </c>
      <c r="E2503" s="2" t="s">
        <v>93</v>
      </c>
      <c r="F2503" s="2" t="s">
        <v>14</v>
      </c>
      <c r="G2503" s="2" t="s">
        <v>20</v>
      </c>
      <c r="H2503" s="2">
        <v>2384.21</v>
      </c>
      <c r="I2503" s="3">
        <v>45279</v>
      </c>
      <c r="J2503" s="2" t="s">
        <v>16</v>
      </c>
    </row>
    <row r="2504" spans="1:10" ht="14.25" customHeight="1" x14ac:dyDescent="0.35">
      <c r="A2504" s="2" t="s">
        <v>5038</v>
      </c>
      <c r="B2504" s="2" t="s">
        <v>5039</v>
      </c>
      <c r="C2504" s="2">
        <v>48</v>
      </c>
      <c r="D2504" s="2" t="s">
        <v>39</v>
      </c>
      <c r="E2504" s="2" t="s">
        <v>42</v>
      </c>
      <c r="F2504" s="2" t="s">
        <v>55</v>
      </c>
      <c r="G2504" s="2" t="s">
        <v>15</v>
      </c>
      <c r="H2504" s="2">
        <v>3474.96</v>
      </c>
      <c r="I2504" s="3">
        <v>45166</v>
      </c>
      <c r="J2504" s="2" t="s">
        <v>16</v>
      </c>
    </row>
    <row r="2505" spans="1:10" ht="14.25" customHeight="1" x14ac:dyDescent="0.35">
      <c r="A2505" s="2" t="s">
        <v>5040</v>
      </c>
      <c r="B2505" s="2" t="s">
        <v>5041</v>
      </c>
      <c r="C2505" s="2">
        <v>31</v>
      </c>
      <c r="D2505" s="2" t="s">
        <v>39</v>
      </c>
      <c r="E2505" s="2" t="s">
        <v>52</v>
      </c>
      <c r="F2505" s="2" t="s">
        <v>35</v>
      </c>
      <c r="G2505" s="2" t="s">
        <v>20</v>
      </c>
      <c r="H2505" s="2">
        <v>6378.4</v>
      </c>
      <c r="I2505" s="3">
        <v>45209</v>
      </c>
      <c r="J2505" s="2" t="s">
        <v>16</v>
      </c>
    </row>
    <row r="2506" spans="1:10" ht="14.25" customHeight="1" x14ac:dyDescent="0.35">
      <c r="A2506" s="2" t="s">
        <v>5042</v>
      </c>
      <c r="B2506" s="2" t="s">
        <v>5043</v>
      </c>
      <c r="C2506" s="2">
        <v>37</v>
      </c>
      <c r="D2506" s="2" t="s">
        <v>12</v>
      </c>
      <c r="E2506" s="2" t="s">
        <v>42</v>
      </c>
      <c r="F2506" s="2" t="s">
        <v>19</v>
      </c>
      <c r="G2506" s="2" t="s">
        <v>15</v>
      </c>
      <c r="H2506" s="2">
        <v>2686.14</v>
      </c>
      <c r="I2506" s="3">
        <v>45375</v>
      </c>
      <c r="J2506" s="2" t="s">
        <v>16</v>
      </c>
    </row>
    <row r="2507" spans="1:10" ht="14.25" customHeight="1" x14ac:dyDescent="0.35">
      <c r="A2507" s="2" t="s">
        <v>5044</v>
      </c>
      <c r="B2507" s="2" t="s">
        <v>5045</v>
      </c>
      <c r="C2507" s="2">
        <v>35</v>
      </c>
      <c r="D2507" s="2" t="s">
        <v>12</v>
      </c>
      <c r="E2507" s="2" t="s">
        <v>52</v>
      </c>
      <c r="F2507" s="2" t="s">
        <v>49</v>
      </c>
      <c r="G2507" s="2" t="s">
        <v>26</v>
      </c>
      <c r="H2507" s="2">
        <v>2822.69</v>
      </c>
      <c r="I2507" s="3">
        <v>45508</v>
      </c>
      <c r="J2507" s="2" t="s">
        <v>16</v>
      </c>
    </row>
    <row r="2508" spans="1:10" ht="14.25" customHeight="1" x14ac:dyDescent="0.35">
      <c r="A2508" s="2" t="s">
        <v>5046</v>
      </c>
      <c r="B2508" s="2" t="s">
        <v>5047</v>
      </c>
      <c r="C2508" s="2">
        <v>46</v>
      </c>
      <c r="D2508" s="2" t="s">
        <v>39</v>
      </c>
      <c r="E2508" s="2" t="s">
        <v>42</v>
      </c>
      <c r="F2508" s="2" t="s">
        <v>55</v>
      </c>
      <c r="G2508" s="2" t="s">
        <v>36</v>
      </c>
      <c r="H2508" s="2">
        <v>17906.25</v>
      </c>
      <c r="I2508" s="3">
        <v>44992</v>
      </c>
      <c r="J2508" s="2" t="s">
        <v>16</v>
      </c>
    </row>
    <row r="2509" spans="1:10" ht="14.25" customHeight="1" x14ac:dyDescent="0.35">
      <c r="A2509" s="2" t="s">
        <v>5048</v>
      </c>
      <c r="B2509" s="2" t="s">
        <v>5049</v>
      </c>
      <c r="C2509" s="2">
        <v>23</v>
      </c>
      <c r="D2509" s="2" t="s">
        <v>39</v>
      </c>
      <c r="E2509" s="2" t="s">
        <v>29</v>
      </c>
      <c r="F2509" s="2" t="s">
        <v>19</v>
      </c>
      <c r="G2509" s="2" t="s">
        <v>15</v>
      </c>
      <c r="H2509" s="2">
        <v>7942.65</v>
      </c>
      <c r="I2509" s="3">
        <v>45253</v>
      </c>
      <c r="J2509" s="2" t="s">
        <v>16</v>
      </c>
    </row>
    <row r="2510" spans="1:10" ht="14.25" customHeight="1" x14ac:dyDescent="0.35">
      <c r="A2510" s="2" t="s">
        <v>5050</v>
      </c>
      <c r="B2510" s="2" t="s">
        <v>5051</v>
      </c>
      <c r="C2510" s="2">
        <v>49</v>
      </c>
      <c r="D2510" s="2" t="s">
        <v>12</v>
      </c>
      <c r="E2510" s="2" t="s">
        <v>64</v>
      </c>
      <c r="F2510" s="2" t="s">
        <v>55</v>
      </c>
      <c r="G2510" s="2" t="s">
        <v>36</v>
      </c>
      <c r="H2510" s="2">
        <v>19432.3</v>
      </c>
      <c r="I2510" s="3">
        <v>45382</v>
      </c>
      <c r="J2510" s="2" t="s">
        <v>16</v>
      </c>
    </row>
    <row r="2511" spans="1:10" ht="14.25" customHeight="1" x14ac:dyDescent="0.35">
      <c r="A2511" s="2" t="s">
        <v>5052</v>
      </c>
      <c r="B2511" s="2" t="s">
        <v>5053</v>
      </c>
      <c r="C2511" s="2">
        <v>46</v>
      </c>
      <c r="D2511" s="2" t="s">
        <v>12</v>
      </c>
      <c r="E2511" s="2" t="s">
        <v>24</v>
      </c>
      <c r="F2511" s="2" t="s">
        <v>25</v>
      </c>
      <c r="G2511" s="2" t="s">
        <v>15</v>
      </c>
      <c r="H2511" s="2">
        <v>7226.29</v>
      </c>
      <c r="I2511" s="3">
        <v>45403</v>
      </c>
      <c r="J2511" s="2" t="s">
        <v>16</v>
      </c>
    </row>
    <row r="2512" spans="1:10" ht="14.25" customHeight="1" x14ac:dyDescent="0.35">
      <c r="A2512" s="2" t="s">
        <v>5054</v>
      </c>
      <c r="B2512" s="2" t="s">
        <v>5055</v>
      </c>
      <c r="C2512" s="2">
        <v>60</v>
      </c>
      <c r="D2512" s="2" t="s">
        <v>39</v>
      </c>
      <c r="E2512" s="2" t="s">
        <v>74</v>
      </c>
      <c r="F2512" s="2" t="s">
        <v>55</v>
      </c>
      <c r="G2512" s="2" t="s">
        <v>30</v>
      </c>
      <c r="H2512" s="2">
        <v>23998.04</v>
      </c>
      <c r="I2512" s="3">
        <v>45211</v>
      </c>
      <c r="J2512" s="2" t="s">
        <v>16</v>
      </c>
    </row>
    <row r="2513" spans="1:10" ht="14.25" customHeight="1" x14ac:dyDescent="0.35">
      <c r="A2513" s="2" t="s">
        <v>5056</v>
      </c>
      <c r="B2513" s="2" t="s">
        <v>5057</v>
      </c>
      <c r="C2513" s="2">
        <v>19</v>
      </c>
      <c r="D2513" s="2" t="s">
        <v>12</v>
      </c>
      <c r="E2513" s="2" t="s">
        <v>29</v>
      </c>
      <c r="F2513" s="2" t="s">
        <v>55</v>
      </c>
      <c r="G2513" s="2" t="s">
        <v>30</v>
      </c>
      <c r="H2513" s="2">
        <v>2940.25</v>
      </c>
      <c r="I2513" s="3">
        <v>44957</v>
      </c>
      <c r="J2513" s="2" t="s">
        <v>16</v>
      </c>
    </row>
    <row r="2514" spans="1:10" ht="14.25" customHeight="1" x14ac:dyDescent="0.35">
      <c r="A2514" s="2" t="s">
        <v>5058</v>
      </c>
      <c r="B2514" s="2" t="s">
        <v>5059</v>
      </c>
      <c r="C2514" s="2">
        <v>40</v>
      </c>
      <c r="D2514" s="2" t="s">
        <v>39</v>
      </c>
      <c r="E2514" s="2" t="s">
        <v>64</v>
      </c>
      <c r="F2514" s="2" t="s">
        <v>25</v>
      </c>
      <c r="G2514" s="2" t="s">
        <v>30</v>
      </c>
      <c r="H2514" s="2">
        <v>9588.59</v>
      </c>
      <c r="I2514" s="3">
        <v>45374</v>
      </c>
      <c r="J2514" s="2" t="s">
        <v>16</v>
      </c>
    </row>
    <row r="2515" spans="1:10" ht="14.25" customHeight="1" x14ac:dyDescent="0.35">
      <c r="A2515" s="2" t="s">
        <v>5060</v>
      </c>
      <c r="B2515" s="2" t="s">
        <v>5061</v>
      </c>
      <c r="C2515" s="2">
        <v>36</v>
      </c>
      <c r="D2515" s="2" t="s">
        <v>12</v>
      </c>
      <c r="E2515" s="2" t="s">
        <v>52</v>
      </c>
      <c r="F2515" s="2" t="s">
        <v>35</v>
      </c>
      <c r="G2515" s="2" t="s">
        <v>15</v>
      </c>
      <c r="H2515" s="2">
        <v>6996.32</v>
      </c>
      <c r="I2515" s="3">
        <v>45140</v>
      </c>
      <c r="J2515" s="2" t="s">
        <v>16</v>
      </c>
    </row>
    <row r="2516" spans="1:10" ht="14.25" customHeight="1" x14ac:dyDescent="0.35">
      <c r="A2516" s="2" t="s">
        <v>5062</v>
      </c>
      <c r="B2516" s="2" t="s">
        <v>5063</v>
      </c>
      <c r="C2516" s="2">
        <v>48</v>
      </c>
      <c r="D2516" s="2" t="s">
        <v>12</v>
      </c>
      <c r="E2516" s="2" t="s">
        <v>93</v>
      </c>
      <c r="F2516" s="2" t="s">
        <v>49</v>
      </c>
      <c r="G2516" s="2" t="s">
        <v>36</v>
      </c>
      <c r="H2516" s="2">
        <v>25094.98</v>
      </c>
      <c r="I2516" s="3">
        <v>45619</v>
      </c>
      <c r="J2516" s="2" t="s">
        <v>16</v>
      </c>
    </row>
    <row r="2517" spans="1:10" ht="14.25" customHeight="1" x14ac:dyDescent="0.35">
      <c r="A2517" s="2" t="s">
        <v>5064</v>
      </c>
      <c r="B2517" s="2" t="s">
        <v>5065</v>
      </c>
      <c r="C2517" s="2">
        <v>22</v>
      </c>
      <c r="D2517" s="2" t="s">
        <v>12</v>
      </c>
      <c r="E2517" s="2" t="s">
        <v>93</v>
      </c>
      <c r="F2517" s="2" t="s">
        <v>19</v>
      </c>
      <c r="G2517" s="2" t="s">
        <v>30</v>
      </c>
      <c r="H2517" s="2">
        <v>5421.09</v>
      </c>
      <c r="I2517" s="3">
        <v>45640</v>
      </c>
      <c r="J2517" s="2" t="s">
        <v>16</v>
      </c>
    </row>
    <row r="2518" spans="1:10" ht="14.25" customHeight="1" x14ac:dyDescent="0.35">
      <c r="A2518" s="2" t="s">
        <v>5066</v>
      </c>
      <c r="B2518" s="2" t="s">
        <v>5067</v>
      </c>
      <c r="C2518" s="2">
        <v>36</v>
      </c>
      <c r="D2518" s="2" t="s">
        <v>39</v>
      </c>
      <c r="E2518" s="2" t="s">
        <v>13</v>
      </c>
      <c r="F2518" s="2" t="s">
        <v>14</v>
      </c>
      <c r="G2518" s="2" t="s">
        <v>36</v>
      </c>
      <c r="H2518" s="2">
        <v>19298.07</v>
      </c>
      <c r="I2518" s="3">
        <v>45506</v>
      </c>
      <c r="J2518" s="2" t="s">
        <v>16</v>
      </c>
    </row>
    <row r="2519" spans="1:10" ht="14.25" customHeight="1" x14ac:dyDescent="0.35">
      <c r="A2519" s="2" t="s">
        <v>5068</v>
      </c>
      <c r="B2519" s="2" t="s">
        <v>5069</v>
      </c>
      <c r="C2519" s="2">
        <v>51</v>
      </c>
      <c r="D2519" s="2" t="s">
        <v>12</v>
      </c>
      <c r="E2519" s="2" t="s">
        <v>64</v>
      </c>
      <c r="F2519" s="2" t="s">
        <v>49</v>
      </c>
      <c r="G2519" s="2" t="s">
        <v>15</v>
      </c>
      <c r="H2519" s="2">
        <v>8298.93</v>
      </c>
      <c r="I2519" s="3">
        <v>44951</v>
      </c>
      <c r="J2519" s="2" t="s">
        <v>16</v>
      </c>
    </row>
    <row r="2520" spans="1:10" ht="14.25" customHeight="1" x14ac:dyDescent="0.35">
      <c r="A2520" s="2" t="s">
        <v>5070</v>
      </c>
      <c r="B2520" s="2" t="s">
        <v>5071</v>
      </c>
      <c r="C2520" s="2">
        <v>27</v>
      </c>
      <c r="D2520" s="2" t="s">
        <v>39</v>
      </c>
      <c r="E2520" s="2" t="s">
        <v>42</v>
      </c>
      <c r="F2520" s="2" t="s">
        <v>55</v>
      </c>
      <c r="G2520" s="2" t="s">
        <v>36</v>
      </c>
      <c r="H2520" s="2">
        <v>12328.63</v>
      </c>
      <c r="I2520" s="3">
        <v>45299</v>
      </c>
      <c r="J2520" s="2" t="s">
        <v>16</v>
      </c>
    </row>
    <row r="2521" spans="1:10" ht="14.25" customHeight="1" x14ac:dyDescent="0.35">
      <c r="A2521" s="2" t="s">
        <v>5072</v>
      </c>
      <c r="B2521" s="2" t="s">
        <v>5073</v>
      </c>
      <c r="C2521" s="2">
        <v>42</v>
      </c>
      <c r="D2521" s="2" t="s">
        <v>12</v>
      </c>
      <c r="E2521" s="2" t="s">
        <v>74</v>
      </c>
      <c r="F2521" s="2" t="s">
        <v>14</v>
      </c>
      <c r="G2521" s="2" t="s">
        <v>36</v>
      </c>
      <c r="H2521" s="2">
        <v>21794.22</v>
      </c>
      <c r="I2521" s="3">
        <v>45323</v>
      </c>
      <c r="J2521" s="2" t="s">
        <v>16</v>
      </c>
    </row>
    <row r="2522" spans="1:10" ht="14.25" customHeight="1" x14ac:dyDescent="0.35">
      <c r="A2522" s="2" t="s">
        <v>5074</v>
      </c>
      <c r="B2522" s="2" t="s">
        <v>5075</v>
      </c>
      <c r="C2522" s="2">
        <v>19</v>
      </c>
      <c r="D2522" s="2" t="s">
        <v>39</v>
      </c>
      <c r="E2522" s="2" t="s">
        <v>42</v>
      </c>
      <c r="F2522" s="2" t="s">
        <v>25</v>
      </c>
      <c r="G2522" s="2" t="s">
        <v>30</v>
      </c>
      <c r="H2522" s="2">
        <v>57784.25</v>
      </c>
      <c r="I2522" s="3">
        <v>45263</v>
      </c>
      <c r="J2522" s="2" t="s">
        <v>21</v>
      </c>
    </row>
    <row r="2523" spans="1:10" ht="14.25" customHeight="1" x14ac:dyDescent="0.35">
      <c r="A2523" s="2" t="s">
        <v>5076</v>
      </c>
      <c r="B2523" s="2" t="s">
        <v>5077</v>
      </c>
      <c r="C2523" s="2">
        <v>28</v>
      </c>
      <c r="D2523" s="2" t="s">
        <v>39</v>
      </c>
      <c r="E2523" s="2" t="s">
        <v>42</v>
      </c>
      <c r="F2523" s="2" t="s">
        <v>49</v>
      </c>
      <c r="G2523" s="2" t="s">
        <v>20</v>
      </c>
      <c r="H2523" s="2">
        <v>13135.63</v>
      </c>
      <c r="I2523" s="3">
        <v>45598</v>
      </c>
      <c r="J2523" s="2" t="s">
        <v>16</v>
      </c>
    </row>
    <row r="2524" spans="1:10" ht="14.25" customHeight="1" x14ac:dyDescent="0.35">
      <c r="A2524" s="2" t="s">
        <v>5078</v>
      </c>
      <c r="B2524" s="2" t="s">
        <v>5079</v>
      </c>
      <c r="C2524" s="2">
        <v>48</v>
      </c>
      <c r="D2524" s="2" t="s">
        <v>12</v>
      </c>
      <c r="E2524" s="2" t="s">
        <v>64</v>
      </c>
      <c r="F2524" s="2" t="s">
        <v>35</v>
      </c>
      <c r="G2524" s="2" t="s">
        <v>26</v>
      </c>
      <c r="H2524" s="2">
        <v>3776.39</v>
      </c>
      <c r="I2524" s="3">
        <v>45206</v>
      </c>
      <c r="J2524" s="2" t="s">
        <v>16</v>
      </c>
    </row>
    <row r="2525" spans="1:10" ht="14.25" customHeight="1" x14ac:dyDescent="0.35">
      <c r="A2525" s="2" t="s">
        <v>5080</v>
      </c>
      <c r="B2525" s="2" t="s">
        <v>5081</v>
      </c>
      <c r="C2525" s="2">
        <v>32</v>
      </c>
      <c r="D2525" s="2" t="s">
        <v>39</v>
      </c>
      <c r="E2525" s="2" t="s">
        <v>24</v>
      </c>
      <c r="F2525" s="2" t="s">
        <v>19</v>
      </c>
      <c r="G2525" s="2" t="s">
        <v>15</v>
      </c>
      <c r="H2525" s="2">
        <v>3552.65</v>
      </c>
      <c r="I2525" s="3">
        <v>45549</v>
      </c>
      <c r="J2525" s="2" t="s">
        <v>16</v>
      </c>
    </row>
    <row r="2526" spans="1:10" ht="14.25" customHeight="1" x14ac:dyDescent="0.35">
      <c r="A2526" s="2" t="s">
        <v>5082</v>
      </c>
      <c r="B2526" s="2" t="s">
        <v>5083</v>
      </c>
      <c r="C2526" s="2">
        <v>26</v>
      </c>
      <c r="D2526" s="2" t="s">
        <v>39</v>
      </c>
      <c r="E2526" s="2" t="s">
        <v>74</v>
      </c>
      <c r="F2526" s="2" t="s">
        <v>49</v>
      </c>
      <c r="G2526" s="2" t="s">
        <v>15</v>
      </c>
      <c r="H2526" s="2">
        <v>3697.66</v>
      </c>
      <c r="I2526" s="3">
        <v>45485</v>
      </c>
      <c r="J2526" s="2" t="s">
        <v>16</v>
      </c>
    </row>
    <row r="2527" spans="1:10" ht="14.25" customHeight="1" x14ac:dyDescent="0.35">
      <c r="A2527" s="2" t="s">
        <v>5084</v>
      </c>
      <c r="B2527" s="2" t="s">
        <v>5085</v>
      </c>
      <c r="C2527" s="2">
        <v>40</v>
      </c>
      <c r="D2527" s="2" t="s">
        <v>39</v>
      </c>
      <c r="E2527" s="2" t="s">
        <v>13</v>
      </c>
      <c r="F2527" s="2" t="s">
        <v>49</v>
      </c>
      <c r="G2527" s="2" t="s">
        <v>15</v>
      </c>
      <c r="H2527" s="2">
        <v>1030.3900000000001</v>
      </c>
      <c r="I2527" s="3">
        <v>45617</v>
      </c>
      <c r="J2527" s="2" t="s">
        <v>16</v>
      </c>
    </row>
    <row r="2528" spans="1:10" ht="14.25" customHeight="1" x14ac:dyDescent="0.35">
      <c r="A2528" s="2" t="s">
        <v>5086</v>
      </c>
      <c r="B2528" s="2" t="s">
        <v>5087</v>
      </c>
      <c r="C2528" s="2">
        <v>36</v>
      </c>
      <c r="D2528" s="2" t="s">
        <v>39</v>
      </c>
      <c r="E2528" s="2" t="s">
        <v>29</v>
      </c>
      <c r="F2528" s="2" t="s">
        <v>35</v>
      </c>
      <c r="G2528" s="2" t="s">
        <v>26</v>
      </c>
      <c r="H2528" s="2">
        <v>550.89</v>
      </c>
      <c r="I2528" s="3">
        <v>45474</v>
      </c>
      <c r="J2528" s="2" t="s">
        <v>16</v>
      </c>
    </row>
    <row r="2529" spans="1:10" ht="14.25" customHeight="1" x14ac:dyDescent="0.35">
      <c r="A2529" s="2" t="s">
        <v>5088</v>
      </c>
      <c r="B2529" s="2" t="s">
        <v>5089</v>
      </c>
      <c r="C2529" s="2">
        <v>26</v>
      </c>
      <c r="D2529" s="2" t="s">
        <v>12</v>
      </c>
      <c r="E2529" s="2" t="s">
        <v>42</v>
      </c>
      <c r="F2529" s="2" t="s">
        <v>14</v>
      </c>
      <c r="G2529" s="2" t="s">
        <v>20</v>
      </c>
      <c r="H2529" s="2">
        <v>8695.09</v>
      </c>
      <c r="I2529" s="3">
        <v>45124</v>
      </c>
      <c r="J2529" s="2" t="s">
        <v>16</v>
      </c>
    </row>
    <row r="2530" spans="1:10" ht="14.25" customHeight="1" x14ac:dyDescent="0.35">
      <c r="A2530" s="2" t="s">
        <v>5090</v>
      </c>
      <c r="B2530" s="2" t="s">
        <v>5091</v>
      </c>
      <c r="C2530" s="2">
        <v>52</v>
      </c>
      <c r="D2530" s="2" t="s">
        <v>12</v>
      </c>
      <c r="E2530" s="2" t="s">
        <v>74</v>
      </c>
      <c r="F2530" s="2" t="s">
        <v>25</v>
      </c>
      <c r="G2530" s="2" t="s">
        <v>36</v>
      </c>
      <c r="H2530" s="2">
        <v>16638.34</v>
      </c>
      <c r="I2530" s="3">
        <v>45480</v>
      </c>
      <c r="J2530" s="2" t="s">
        <v>16</v>
      </c>
    </row>
    <row r="2531" spans="1:10" ht="14.25" customHeight="1" x14ac:dyDescent="0.35">
      <c r="A2531" s="2" t="s">
        <v>5092</v>
      </c>
      <c r="B2531" s="2" t="s">
        <v>5093</v>
      </c>
      <c r="C2531" s="2">
        <v>38</v>
      </c>
      <c r="D2531" s="2" t="s">
        <v>12</v>
      </c>
      <c r="E2531" s="2" t="s">
        <v>13</v>
      </c>
      <c r="F2531" s="2" t="s">
        <v>35</v>
      </c>
      <c r="G2531" s="2" t="s">
        <v>15</v>
      </c>
      <c r="H2531" s="2">
        <v>368.04</v>
      </c>
      <c r="I2531" s="3">
        <v>45405</v>
      </c>
      <c r="J2531" s="2" t="s">
        <v>69</v>
      </c>
    </row>
    <row r="2532" spans="1:10" ht="14.25" customHeight="1" x14ac:dyDescent="0.35">
      <c r="A2532" s="2" t="s">
        <v>5094</v>
      </c>
      <c r="B2532" s="2" t="s">
        <v>5095</v>
      </c>
      <c r="C2532" s="2">
        <v>26</v>
      </c>
      <c r="D2532" s="2" t="s">
        <v>39</v>
      </c>
      <c r="E2532" s="2" t="s">
        <v>29</v>
      </c>
      <c r="F2532" s="2" t="s">
        <v>25</v>
      </c>
      <c r="G2532" s="2" t="s">
        <v>36</v>
      </c>
      <c r="H2532" s="2">
        <v>8361.73</v>
      </c>
      <c r="I2532" s="3">
        <v>45528</v>
      </c>
      <c r="J2532" s="2" t="s">
        <v>21</v>
      </c>
    </row>
    <row r="2533" spans="1:10" ht="14.25" customHeight="1" x14ac:dyDescent="0.35">
      <c r="A2533" s="2" t="s">
        <v>5096</v>
      </c>
      <c r="B2533" s="2" t="s">
        <v>5097</v>
      </c>
      <c r="C2533" s="2">
        <v>45</v>
      </c>
      <c r="D2533" s="2" t="s">
        <v>39</v>
      </c>
      <c r="E2533" s="2" t="s">
        <v>42</v>
      </c>
      <c r="F2533" s="2" t="s">
        <v>35</v>
      </c>
      <c r="G2533" s="2" t="s">
        <v>30</v>
      </c>
      <c r="H2533" s="2">
        <v>4648.3500000000004</v>
      </c>
      <c r="I2533" s="3">
        <v>45506</v>
      </c>
      <c r="J2533" s="2" t="s">
        <v>16</v>
      </c>
    </row>
    <row r="2534" spans="1:10" ht="14.25" customHeight="1" x14ac:dyDescent="0.35">
      <c r="A2534" s="2" t="s">
        <v>5098</v>
      </c>
      <c r="B2534" s="2" t="s">
        <v>5099</v>
      </c>
      <c r="C2534" s="2">
        <v>63</v>
      </c>
      <c r="D2534" s="2" t="s">
        <v>12</v>
      </c>
      <c r="E2534" s="2" t="s">
        <v>74</v>
      </c>
      <c r="F2534" s="2" t="s">
        <v>49</v>
      </c>
      <c r="G2534" s="2" t="s">
        <v>30</v>
      </c>
      <c r="H2534" s="2">
        <v>22301.27</v>
      </c>
      <c r="I2534" s="3">
        <v>44996</v>
      </c>
      <c r="J2534" s="2" t="s">
        <v>16</v>
      </c>
    </row>
    <row r="2535" spans="1:10" ht="14.25" customHeight="1" x14ac:dyDescent="0.35">
      <c r="A2535" s="2" t="s">
        <v>5100</v>
      </c>
      <c r="B2535" s="2" t="s">
        <v>5101</v>
      </c>
      <c r="C2535" s="2">
        <v>24</v>
      </c>
      <c r="D2535" s="2" t="s">
        <v>12</v>
      </c>
      <c r="E2535" s="2" t="s">
        <v>29</v>
      </c>
      <c r="F2535" s="2" t="s">
        <v>25</v>
      </c>
      <c r="G2535" s="2" t="s">
        <v>30</v>
      </c>
      <c r="H2535" s="2">
        <v>1571.06</v>
      </c>
      <c r="I2535" s="3">
        <v>45431</v>
      </c>
      <c r="J2535" s="2" t="s">
        <v>16</v>
      </c>
    </row>
    <row r="2536" spans="1:10" ht="14.25" customHeight="1" x14ac:dyDescent="0.35">
      <c r="A2536" s="2" t="s">
        <v>5102</v>
      </c>
      <c r="B2536" s="2" t="s">
        <v>5103</v>
      </c>
      <c r="C2536" s="2">
        <v>33</v>
      </c>
      <c r="D2536" s="2" t="s">
        <v>39</v>
      </c>
      <c r="E2536" s="2" t="s">
        <v>64</v>
      </c>
      <c r="F2536" s="2" t="s">
        <v>14</v>
      </c>
      <c r="G2536" s="2" t="s">
        <v>15</v>
      </c>
      <c r="H2536" s="2">
        <v>8288.11</v>
      </c>
      <c r="I2536" s="3">
        <v>45036</v>
      </c>
      <c r="J2536" s="2" t="s">
        <v>16</v>
      </c>
    </row>
    <row r="2537" spans="1:10" ht="14.25" customHeight="1" x14ac:dyDescent="0.35">
      <c r="A2537" s="2" t="s">
        <v>5104</v>
      </c>
      <c r="B2537" s="2" t="s">
        <v>5105</v>
      </c>
      <c r="C2537" s="2">
        <v>33</v>
      </c>
      <c r="D2537" s="2" t="s">
        <v>12</v>
      </c>
      <c r="E2537" s="2" t="s">
        <v>24</v>
      </c>
      <c r="F2537" s="2" t="s">
        <v>14</v>
      </c>
      <c r="G2537" s="2" t="s">
        <v>26</v>
      </c>
      <c r="H2537" s="2">
        <v>35377.29</v>
      </c>
      <c r="I2537" s="3">
        <v>45308</v>
      </c>
      <c r="J2537" s="2" t="s">
        <v>16</v>
      </c>
    </row>
    <row r="2538" spans="1:10" ht="14.25" customHeight="1" x14ac:dyDescent="0.35">
      <c r="A2538" s="2" t="s">
        <v>5106</v>
      </c>
      <c r="B2538" s="2" t="s">
        <v>5107</v>
      </c>
      <c r="C2538" s="2">
        <v>50</v>
      </c>
      <c r="D2538" s="2" t="s">
        <v>12</v>
      </c>
      <c r="E2538" s="2" t="s">
        <v>93</v>
      </c>
      <c r="F2538" s="2" t="s">
        <v>19</v>
      </c>
      <c r="G2538" s="2" t="s">
        <v>15</v>
      </c>
      <c r="H2538" s="2">
        <v>4231.7</v>
      </c>
      <c r="I2538" s="3">
        <v>45323</v>
      </c>
      <c r="J2538" s="2" t="s">
        <v>16</v>
      </c>
    </row>
    <row r="2539" spans="1:10" ht="14.25" customHeight="1" x14ac:dyDescent="0.35">
      <c r="A2539" s="2" t="s">
        <v>5108</v>
      </c>
      <c r="B2539" s="2" t="s">
        <v>5109</v>
      </c>
      <c r="C2539" s="2">
        <v>21</v>
      </c>
      <c r="D2539" s="2" t="s">
        <v>39</v>
      </c>
      <c r="E2539" s="2" t="s">
        <v>93</v>
      </c>
      <c r="F2539" s="2" t="s">
        <v>25</v>
      </c>
      <c r="G2539" s="2" t="s">
        <v>30</v>
      </c>
      <c r="H2539" s="2">
        <v>13539.31</v>
      </c>
      <c r="I2539" s="3">
        <v>45335</v>
      </c>
      <c r="J2539" s="2" t="s">
        <v>16</v>
      </c>
    </row>
    <row r="2540" spans="1:10" ht="14.25" customHeight="1" x14ac:dyDescent="0.35">
      <c r="A2540" s="2" t="s">
        <v>5110</v>
      </c>
      <c r="B2540" s="2" t="s">
        <v>5111</v>
      </c>
      <c r="C2540" s="2">
        <v>21</v>
      </c>
      <c r="D2540" s="2" t="s">
        <v>12</v>
      </c>
      <c r="E2540" s="2" t="s">
        <v>42</v>
      </c>
      <c r="F2540" s="2" t="s">
        <v>19</v>
      </c>
      <c r="G2540" s="2" t="s">
        <v>30</v>
      </c>
      <c r="H2540" s="2">
        <v>21409.01</v>
      </c>
      <c r="I2540" s="3">
        <v>45277</v>
      </c>
      <c r="J2540" s="2" t="s">
        <v>16</v>
      </c>
    </row>
    <row r="2541" spans="1:10" ht="14.25" customHeight="1" x14ac:dyDescent="0.35">
      <c r="A2541" s="2" t="s">
        <v>5112</v>
      </c>
      <c r="B2541" s="2" t="s">
        <v>5113</v>
      </c>
      <c r="C2541" s="2">
        <v>56</v>
      </c>
      <c r="D2541" s="2" t="s">
        <v>39</v>
      </c>
      <c r="E2541" s="2" t="s">
        <v>42</v>
      </c>
      <c r="F2541" s="2" t="s">
        <v>35</v>
      </c>
      <c r="G2541" s="2" t="s">
        <v>15</v>
      </c>
      <c r="H2541" s="2">
        <v>2060.54</v>
      </c>
      <c r="I2541" s="3">
        <v>45460</v>
      </c>
      <c r="J2541" s="2" t="s">
        <v>16</v>
      </c>
    </row>
    <row r="2542" spans="1:10" ht="14.25" customHeight="1" x14ac:dyDescent="0.35">
      <c r="A2542" s="2" t="s">
        <v>5114</v>
      </c>
      <c r="B2542" s="2" t="s">
        <v>5115</v>
      </c>
      <c r="C2542" s="2">
        <v>57</v>
      </c>
      <c r="D2542" s="2" t="s">
        <v>12</v>
      </c>
      <c r="E2542" s="2" t="s">
        <v>29</v>
      </c>
      <c r="F2542" s="2" t="s">
        <v>55</v>
      </c>
      <c r="G2542" s="2" t="s">
        <v>26</v>
      </c>
      <c r="H2542" s="2">
        <v>48964.83</v>
      </c>
      <c r="I2542" s="3">
        <v>45427</v>
      </c>
      <c r="J2542" s="2" t="s">
        <v>16</v>
      </c>
    </row>
    <row r="2543" spans="1:10" ht="14.25" customHeight="1" x14ac:dyDescent="0.35">
      <c r="A2543" s="2" t="s">
        <v>5116</v>
      </c>
      <c r="B2543" s="2" t="s">
        <v>5117</v>
      </c>
      <c r="C2543" s="2">
        <v>34</v>
      </c>
      <c r="D2543" s="2" t="s">
        <v>39</v>
      </c>
      <c r="E2543" s="2" t="s">
        <v>74</v>
      </c>
      <c r="F2543" s="2" t="s">
        <v>14</v>
      </c>
      <c r="G2543" s="2" t="s">
        <v>26</v>
      </c>
      <c r="H2543" s="2">
        <v>16575.080000000002</v>
      </c>
      <c r="I2543" s="3">
        <v>45633</v>
      </c>
      <c r="J2543" s="2" t="s">
        <v>21</v>
      </c>
    </row>
    <row r="2544" spans="1:10" ht="14.25" customHeight="1" x14ac:dyDescent="0.35">
      <c r="A2544" s="2" t="s">
        <v>5118</v>
      </c>
      <c r="B2544" s="2" t="s">
        <v>5119</v>
      </c>
      <c r="C2544" s="2">
        <v>54</v>
      </c>
      <c r="D2544" s="2" t="s">
        <v>39</v>
      </c>
      <c r="E2544" s="2" t="s">
        <v>93</v>
      </c>
      <c r="F2544" s="2" t="s">
        <v>49</v>
      </c>
      <c r="G2544" s="2" t="s">
        <v>36</v>
      </c>
      <c r="H2544" s="2">
        <v>1479.95</v>
      </c>
      <c r="I2544" s="3">
        <v>45347</v>
      </c>
      <c r="J2544" s="2" t="s">
        <v>21</v>
      </c>
    </row>
    <row r="2545" spans="1:10" ht="14.25" customHeight="1" x14ac:dyDescent="0.35">
      <c r="A2545" s="2" t="s">
        <v>5120</v>
      </c>
      <c r="B2545" s="2" t="s">
        <v>5121</v>
      </c>
      <c r="C2545" s="2">
        <v>56</v>
      </c>
      <c r="D2545" s="2" t="s">
        <v>39</v>
      </c>
      <c r="E2545" s="2" t="s">
        <v>42</v>
      </c>
      <c r="F2545" s="2" t="s">
        <v>14</v>
      </c>
      <c r="G2545" s="2" t="s">
        <v>20</v>
      </c>
      <c r="H2545" s="2">
        <v>3723.47</v>
      </c>
      <c r="I2545" s="3">
        <v>45483</v>
      </c>
      <c r="J2545" s="2" t="s">
        <v>16</v>
      </c>
    </row>
    <row r="2546" spans="1:10" ht="14.25" customHeight="1" x14ac:dyDescent="0.35">
      <c r="A2546" s="2" t="s">
        <v>5122</v>
      </c>
      <c r="B2546" s="2" t="s">
        <v>5123</v>
      </c>
      <c r="C2546" s="2">
        <v>46</v>
      </c>
      <c r="D2546" s="2" t="s">
        <v>39</v>
      </c>
      <c r="E2546" s="2" t="s">
        <v>13</v>
      </c>
      <c r="F2546" s="2" t="s">
        <v>55</v>
      </c>
      <c r="G2546" s="2" t="s">
        <v>30</v>
      </c>
      <c r="H2546" s="2">
        <v>9807.49</v>
      </c>
      <c r="I2546" s="3">
        <v>45037</v>
      </c>
      <c r="J2546" s="2" t="s">
        <v>16</v>
      </c>
    </row>
    <row r="2547" spans="1:10" ht="14.25" customHeight="1" x14ac:dyDescent="0.35">
      <c r="A2547" s="2" t="s">
        <v>5124</v>
      </c>
      <c r="B2547" s="2" t="s">
        <v>5125</v>
      </c>
      <c r="C2547" s="2">
        <v>53</v>
      </c>
      <c r="D2547" s="2" t="s">
        <v>39</v>
      </c>
      <c r="E2547" s="2" t="s">
        <v>42</v>
      </c>
      <c r="F2547" s="2" t="s">
        <v>49</v>
      </c>
      <c r="G2547" s="2" t="s">
        <v>26</v>
      </c>
      <c r="H2547" s="2">
        <v>21621.08</v>
      </c>
      <c r="I2547" s="3">
        <v>45135</v>
      </c>
      <c r="J2547" s="2" t="s">
        <v>16</v>
      </c>
    </row>
    <row r="2548" spans="1:10" ht="14.25" customHeight="1" x14ac:dyDescent="0.35">
      <c r="A2548" s="2" t="s">
        <v>5126</v>
      </c>
      <c r="B2548" s="2" t="s">
        <v>5127</v>
      </c>
      <c r="C2548" s="2">
        <v>55</v>
      </c>
      <c r="D2548" s="2" t="s">
        <v>12</v>
      </c>
      <c r="E2548" s="2" t="s">
        <v>93</v>
      </c>
      <c r="F2548" s="2" t="s">
        <v>25</v>
      </c>
      <c r="G2548" s="2" t="s">
        <v>30</v>
      </c>
      <c r="H2548" s="2">
        <v>2167.09</v>
      </c>
      <c r="I2548" s="3">
        <v>45365</v>
      </c>
      <c r="J2548" s="2" t="s">
        <v>16</v>
      </c>
    </row>
    <row r="2549" spans="1:10" ht="14.25" customHeight="1" x14ac:dyDescent="0.35">
      <c r="A2549" s="2" t="s">
        <v>5128</v>
      </c>
      <c r="B2549" s="2" t="s">
        <v>5129</v>
      </c>
      <c r="C2549" s="2">
        <v>56</v>
      </c>
      <c r="D2549" s="2" t="s">
        <v>12</v>
      </c>
      <c r="E2549" s="2" t="s">
        <v>52</v>
      </c>
      <c r="F2549" s="2" t="s">
        <v>25</v>
      </c>
      <c r="G2549" s="2" t="s">
        <v>20</v>
      </c>
      <c r="H2549" s="2">
        <v>13138.08</v>
      </c>
      <c r="I2549" s="3">
        <v>45104</v>
      </c>
      <c r="J2549" s="2" t="s">
        <v>21</v>
      </c>
    </row>
    <row r="2550" spans="1:10" ht="14.25" customHeight="1" x14ac:dyDescent="0.35">
      <c r="A2550" s="2" t="s">
        <v>5130</v>
      </c>
      <c r="B2550" s="2" t="s">
        <v>5131</v>
      </c>
      <c r="C2550" s="2">
        <v>54</v>
      </c>
      <c r="D2550" s="2" t="s">
        <v>12</v>
      </c>
      <c r="E2550" s="2" t="s">
        <v>24</v>
      </c>
      <c r="F2550" s="2" t="s">
        <v>14</v>
      </c>
      <c r="G2550" s="2" t="s">
        <v>30</v>
      </c>
      <c r="H2550" s="2">
        <v>3155.99</v>
      </c>
      <c r="I2550" s="3">
        <v>45351</v>
      </c>
      <c r="J2550" s="2" t="s">
        <v>16</v>
      </c>
    </row>
    <row r="2551" spans="1:10" ht="14.25" customHeight="1" x14ac:dyDescent="0.35">
      <c r="A2551" s="2" t="s">
        <v>5132</v>
      </c>
      <c r="B2551" s="2" t="s">
        <v>5133</v>
      </c>
      <c r="C2551" s="2">
        <v>52</v>
      </c>
      <c r="D2551" s="2" t="s">
        <v>39</v>
      </c>
      <c r="E2551" s="2" t="s">
        <v>93</v>
      </c>
      <c r="F2551" s="2" t="s">
        <v>49</v>
      </c>
      <c r="G2551" s="2" t="s">
        <v>26</v>
      </c>
      <c r="H2551" s="2">
        <v>16368.94</v>
      </c>
      <c r="I2551" s="3">
        <v>45254</v>
      </c>
      <c r="J2551" s="2" t="s">
        <v>16</v>
      </c>
    </row>
    <row r="2552" spans="1:10" ht="14.25" customHeight="1" x14ac:dyDescent="0.35">
      <c r="A2552" s="2" t="s">
        <v>5134</v>
      </c>
      <c r="B2552" s="2" t="s">
        <v>5135</v>
      </c>
      <c r="C2552" s="2">
        <v>24</v>
      </c>
      <c r="D2552" s="2" t="s">
        <v>12</v>
      </c>
      <c r="E2552" s="2" t="s">
        <v>13</v>
      </c>
      <c r="F2552" s="2" t="s">
        <v>35</v>
      </c>
      <c r="G2552" s="2" t="s">
        <v>36</v>
      </c>
      <c r="H2552" s="2">
        <v>11502.49</v>
      </c>
      <c r="I2552" s="3">
        <v>44937</v>
      </c>
      <c r="J2552" s="2" t="s">
        <v>16</v>
      </c>
    </row>
    <row r="2553" spans="1:10" ht="14.25" customHeight="1" x14ac:dyDescent="0.35">
      <c r="A2553" s="2" t="s">
        <v>5136</v>
      </c>
      <c r="B2553" s="2" t="s">
        <v>5137</v>
      </c>
      <c r="C2553" s="2">
        <v>44</v>
      </c>
      <c r="D2553" s="2" t="s">
        <v>39</v>
      </c>
      <c r="E2553" s="2" t="s">
        <v>74</v>
      </c>
      <c r="F2553" s="2" t="s">
        <v>49</v>
      </c>
      <c r="G2553" s="2" t="s">
        <v>15</v>
      </c>
      <c r="H2553" s="2">
        <v>7400.48</v>
      </c>
      <c r="I2553" s="3">
        <v>45178</v>
      </c>
      <c r="J2553" s="2" t="s">
        <v>16</v>
      </c>
    </row>
    <row r="2554" spans="1:10" ht="14.25" customHeight="1" x14ac:dyDescent="0.35">
      <c r="A2554" s="2" t="s">
        <v>5138</v>
      </c>
      <c r="B2554" s="2" t="s">
        <v>5139</v>
      </c>
      <c r="C2554" s="2">
        <v>45</v>
      </c>
      <c r="D2554" s="2" t="s">
        <v>39</v>
      </c>
      <c r="E2554" s="2" t="s">
        <v>13</v>
      </c>
      <c r="F2554" s="2" t="s">
        <v>19</v>
      </c>
      <c r="G2554" s="2" t="s">
        <v>15</v>
      </c>
      <c r="H2554" s="2">
        <v>10494.39</v>
      </c>
      <c r="I2554" s="3">
        <v>45161</v>
      </c>
      <c r="J2554" s="2" t="s">
        <v>16</v>
      </c>
    </row>
    <row r="2555" spans="1:10" ht="14.25" customHeight="1" x14ac:dyDescent="0.35">
      <c r="A2555" s="2" t="s">
        <v>5140</v>
      </c>
      <c r="B2555" s="2" t="s">
        <v>5141</v>
      </c>
      <c r="C2555" s="2">
        <v>39</v>
      </c>
      <c r="D2555" s="2" t="s">
        <v>12</v>
      </c>
      <c r="E2555" s="2" t="s">
        <v>52</v>
      </c>
      <c r="F2555" s="2" t="s">
        <v>55</v>
      </c>
      <c r="G2555" s="2" t="s">
        <v>26</v>
      </c>
      <c r="H2555" s="2">
        <v>20910.71</v>
      </c>
      <c r="I2555" s="3">
        <v>45574</v>
      </c>
      <c r="J2555" s="2" t="s">
        <v>69</v>
      </c>
    </row>
    <row r="2556" spans="1:10" ht="14.25" customHeight="1" x14ac:dyDescent="0.35">
      <c r="A2556" s="2" t="s">
        <v>5142</v>
      </c>
      <c r="B2556" s="2" t="s">
        <v>5143</v>
      </c>
      <c r="C2556" s="2">
        <v>31</v>
      </c>
      <c r="D2556" s="2" t="s">
        <v>39</v>
      </c>
      <c r="E2556" s="2" t="s">
        <v>52</v>
      </c>
      <c r="F2556" s="2" t="s">
        <v>25</v>
      </c>
      <c r="G2556" s="2" t="s">
        <v>26</v>
      </c>
      <c r="H2556" s="2">
        <v>4884.54</v>
      </c>
      <c r="I2556" s="3">
        <v>45180</v>
      </c>
      <c r="J2556" s="2" t="s">
        <v>16</v>
      </c>
    </row>
    <row r="2557" spans="1:10" ht="14.25" customHeight="1" x14ac:dyDescent="0.35">
      <c r="A2557" s="2" t="s">
        <v>5144</v>
      </c>
      <c r="B2557" s="2" t="s">
        <v>5145</v>
      </c>
      <c r="C2557" s="2">
        <v>24</v>
      </c>
      <c r="D2557" s="2" t="s">
        <v>12</v>
      </c>
      <c r="E2557" s="2" t="s">
        <v>42</v>
      </c>
      <c r="F2557" s="2" t="s">
        <v>14</v>
      </c>
      <c r="G2557" s="2" t="s">
        <v>20</v>
      </c>
      <c r="H2557" s="2">
        <v>14664.21</v>
      </c>
      <c r="I2557" s="3">
        <v>45492</v>
      </c>
      <c r="J2557" s="2" t="s">
        <v>16</v>
      </c>
    </row>
    <row r="2558" spans="1:10" ht="14.25" customHeight="1" x14ac:dyDescent="0.35">
      <c r="A2558" s="2" t="s">
        <v>5146</v>
      </c>
      <c r="B2558" s="2" t="s">
        <v>5147</v>
      </c>
      <c r="C2558" s="2">
        <v>54</v>
      </c>
      <c r="D2558" s="2" t="s">
        <v>39</v>
      </c>
      <c r="E2558" s="2" t="s">
        <v>42</v>
      </c>
      <c r="F2558" s="2" t="s">
        <v>49</v>
      </c>
      <c r="G2558" s="2" t="s">
        <v>30</v>
      </c>
      <c r="H2558" s="2">
        <v>1730.51</v>
      </c>
      <c r="I2558" s="3">
        <v>45404</v>
      </c>
      <c r="J2558" s="2" t="s">
        <v>69</v>
      </c>
    </row>
    <row r="2559" spans="1:10" ht="14.25" customHeight="1" x14ac:dyDescent="0.35">
      <c r="A2559" s="2" t="s">
        <v>5148</v>
      </c>
      <c r="B2559" s="2" t="s">
        <v>5149</v>
      </c>
      <c r="C2559" s="2">
        <v>39</v>
      </c>
      <c r="D2559" s="2" t="s">
        <v>39</v>
      </c>
      <c r="E2559" s="2" t="s">
        <v>93</v>
      </c>
      <c r="F2559" s="2" t="s">
        <v>25</v>
      </c>
      <c r="G2559" s="2" t="s">
        <v>20</v>
      </c>
      <c r="H2559" s="2">
        <v>12079.33</v>
      </c>
      <c r="I2559" s="3">
        <v>45055</v>
      </c>
      <c r="J2559" s="2" t="s">
        <v>16</v>
      </c>
    </row>
    <row r="2560" spans="1:10" ht="14.25" customHeight="1" x14ac:dyDescent="0.35">
      <c r="A2560" s="2" t="s">
        <v>5150</v>
      </c>
      <c r="B2560" s="2" t="s">
        <v>5151</v>
      </c>
      <c r="C2560" s="2">
        <v>22</v>
      </c>
      <c r="D2560" s="2" t="s">
        <v>12</v>
      </c>
      <c r="E2560" s="2" t="s">
        <v>64</v>
      </c>
      <c r="F2560" s="2" t="s">
        <v>14</v>
      </c>
      <c r="G2560" s="2" t="s">
        <v>15</v>
      </c>
      <c r="H2560" s="2">
        <v>13889.27</v>
      </c>
      <c r="I2560" s="3">
        <v>45458</v>
      </c>
      <c r="J2560" s="2" t="s">
        <v>21</v>
      </c>
    </row>
    <row r="2561" spans="1:10" ht="14.25" customHeight="1" x14ac:dyDescent="0.35">
      <c r="A2561" s="2" t="s">
        <v>5152</v>
      </c>
      <c r="B2561" s="2" t="s">
        <v>5153</v>
      </c>
      <c r="C2561" s="2">
        <v>19</v>
      </c>
      <c r="D2561" s="2" t="s">
        <v>39</v>
      </c>
      <c r="E2561" s="2" t="s">
        <v>24</v>
      </c>
      <c r="F2561" s="2" t="s">
        <v>25</v>
      </c>
      <c r="G2561" s="2" t="s">
        <v>30</v>
      </c>
      <c r="H2561" s="2">
        <v>5851.86</v>
      </c>
      <c r="I2561" s="3">
        <v>45026</v>
      </c>
      <c r="J2561" s="2" t="s">
        <v>16</v>
      </c>
    </row>
    <row r="2562" spans="1:10" ht="14.25" customHeight="1" x14ac:dyDescent="0.35">
      <c r="A2562" s="2" t="s">
        <v>5154</v>
      </c>
      <c r="B2562" s="2" t="s">
        <v>5155</v>
      </c>
      <c r="C2562" s="2">
        <v>44</v>
      </c>
      <c r="D2562" s="2" t="s">
        <v>12</v>
      </c>
      <c r="E2562" s="2" t="s">
        <v>13</v>
      </c>
      <c r="F2562" s="2" t="s">
        <v>14</v>
      </c>
      <c r="G2562" s="2" t="s">
        <v>20</v>
      </c>
      <c r="H2562" s="2">
        <v>15780.46</v>
      </c>
      <c r="I2562" s="3">
        <v>45216</v>
      </c>
      <c r="J2562" s="2" t="s">
        <v>69</v>
      </c>
    </row>
    <row r="2563" spans="1:10" ht="14.25" customHeight="1" x14ac:dyDescent="0.35">
      <c r="A2563" s="2" t="s">
        <v>5156</v>
      </c>
      <c r="B2563" s="2" t="s">
        <v>5157</v>
      </c>
      <c r="C2563" s="2">
        <v>38</v>
      </c>
      <c r="D2563" s="2" t="s">
        <v>39</v>
      </c>
      <c r="E2563" s="2" t="s">
        <v>93</v>
      </c>
      <c r="F2563" s="2" t="s">
        <v>25</v>
      </c>
      <c r="G2563" s="2" t="s">
        <v>15</v>
      </c>
      <c r="H2563" s="2">
        <v>8144.19</v>
      </c>
      <c r="I2563" s="3">
        <v>45495</v>
      </c>
      <c r="J2563" s="2" t="s">
        <v>16</v>
      </c>
    </row>
    <row r="2564" spans="1:10" ht="14.25" customHeight="1" x14ac:dyDescent="0.35">
      <c r="A2564" s="2" t="s">
        <v>5158</v>
      </c>
      <c r="B2564" s="2" t="s">
        <v>5159</v>
      </c>
      <c r="C2564" s="2">
        <v>55</v>
      </c>
      <c r="D2564" s="2" t="s">
        <v>12</v>
      </c>
      <c r="E2564" s="2" t="s">
        <v>64</v>
      </c>
      <c r="F2564" s="2" t="s">
        <v>35</v>
      </c>
      <c r="G2564" s="2" t="s">
        <v>30</v>
      </c>
      <c r="H2564" s="2">
        <v>27531.69</v>
      </c>
      <c r="I2564" s="3">
        <v>45152</v>
      </c>
      <c r="J2564" s="2" t="s">
        <v>69</v>
      </c>
    </row>
    <row r="2565" spans="1:10" ht="14.25" customHeight="1" x14ac:dyDescent="0.35">
      <c r="A2565" s="2" t="s">
        <v>5160</v>
      </c>
      <c r="B2565" s="2" t="s">
        <v>5161</v>
      </c>
      <c r="C2565" s="2">
        <v>32</v>
      </c>
      <c r="D2565" s="2" t="s">
        <v>39</v>
      </c>
      <c r="E2565" s="2" t="s">
        <v>93</v>
      </c>
      <c r="F2565" s="2" t="s">
        <v>19</v>
      </c>
      <c r="G2565" s="2" t="s">
        <v>36</v>
      </c>
      <c r="H2565" s="2">
        <v>1193.0899999999999</v>
      </c>
      <c r="I2565" s="3">
        <v>45579</v>
      </c>
      <c r="J2565" s="2" t="s">
        <v>16</v>
      </c>
    </row>
    <row r="2566" spans="1:10" ht="14.25" customHeight="1" x14ac:dyDescent="0.35">
      <c r="A2566" s="2" t="s">
        <v>5162</v>
      </c>
      <c r="B2566" s="2" t="s">
        <v>5163</v>
      </c>
      <c r="C2566" s="2">
        <v>38</v>
      </c>
      <c r="D2566" s="2" t="s">
        <v>12</v>
      </c>
      <c r="E2566" s="2" t="s">
        <v>24</v>
      </c>
      <c r="F2566" s="2" t="s">
        <v>55</v>
      </c>
      <c r="G2566" s="2" t="s">
        <v>36</v>
      </c>
      <c r="H2566" s="2">
        <v>1402.07</v>
      </c>
      <c r="I2566" s="3">
        <v>45051</v>
      </c>
      <c r="J2566" s="2" t="s">
        <v>16</v>
      </c>
    </row>
    <row r="2567" spans="1:10" ht="14.25" customHeight="1" x14ac:dyDescent="0.35">
      <c r="A2567" s="2" t="s">
        <v>5164</v>
      </c>
      <c r="B2567" s="2" t="s">
        <v>5165</v>
      </c>
      <c r="C2567" s="2">
        <v>27</v>
      </c>
      <c r="D2567" s="2" t="s">
        <v>12</v>
      </c>
      <c r="E2567" s="2" t="s">
        <v>24</v>
      </c>
      <c r="F2567" s="2" t="s">
        <v>25</v>
      </c>
      <c r="G2567" s="2" t="s">
        <v>20</v>
      </c>
      <c r="H2567" s="2">
        <v>18478.689999999999</v>
      </c>
      <c r="I2567" s="3">
        <v>45364</v>
      </c>
      <c r="J2567" s="2" t="s">
        <v>16</v>
      </c>
    </row>
    <row r="2568" spans="1:10" ht="14.25" customHeight="1" x14ac:dyDescent="0.35">
      <c r="A2568" s="2" t="s">
        <v>5166</v>
      </c>
      <c r="B2568" s="2" t="s">
        <v>5167</v>
      </c>
      <c r="C2568" s="2">
        <v>40</v>
      </c>
      <c r="D2568" s="2" t="s">
        <v>39</v>
      </c>
      <c r="E2568" s="2" t="s">
        <v>52</v>
      </c>
      <c r="F2568" s="2" t="s">
        <v>55</v>
      </c>
      <c r="G2568" s="2" t="s">
        <v>26</v>
      </c>
      <c r="H2568" s="2">
        <v>18474.490000000002</v>
      </c>
      <c r="I2568" s="3">
        <v>45490</v>
      </c>
      <c r="J2568" s="2" t="s">
        <v>16</v>
      </c>
    </row>
    <row r="2569" spans="1:10" ht="14.25" customHeight="1" x14ac:dyDescent="0.35">
      <c r="A2569" s="2" t="s">
        <v>5168</v>
      </c>
      <c r="B2569" s="2" t="s">
        <v>5169</v>
      </c>
      <c r="C2569" s="2">
        <v>56</v>
      </c>
      <c r="D2569" s="2" t="s">
        <v>12</v>
      </c>
      <c r="E2569" s="2" t="s">
        <v>42</v>
      </c>
      <c r="F2569" s="2" t="s">
        <v>25</v>
      </c>
      <c r="G2569" s="2" t="s">
        <v>30</v>
      </c>
      <c r="H2569" s="2">
        <v>6371.92</v>
      </c>
      <c r="I2569" s="3">
        <v>45572</v>
      </c>
      <c r="J2569" s="2" t="s">
        <v>16</v>
      </c>
    </row>
    <row r="2570" spans="1:10" ht="14.25" customHeight="1" x14ac:dyDescent="0.35">
      <c r="A2570" s="2" t="s">
        <v>5170</v>
      </c>
      <c r="B2570" s="2" t="s">
        <v>5171</v>
      </c>
      <c r="C2570" s="2">
        <v>22</v>
      </c>
      <c r="D2570" s="2" t="s">
        <v>39</v>
      </c>
      <c r="E2570" s="2" t="s">
        <v>42</v>
      </c>
      <c r="F2570" s="2" t="s">
        <v>49</v>
      </c>
      <c r="G2570" s="2" t="s">
        <v>20</v>
      </c>
      <c r="H2570" s="2">
        <v>33231.870000000003</v>
      </c>
      <c r="I2570" s="3">
        <v>45591</v>
      </c>
      <c r="J2570" s="2" t="s">
        <v>69</v>
      </c>
    </row>
    <row r="2571" spans="1:10" ht="14.25" customHeight="1" x14ac:dyDescent="0.35">
      <c r="A2571" s="2" t="s">
        <v>5172</v>
      </c>
      <c r="B2571" s="2" t="s">
        <v>5173</v>
      </c>
      <c r="C2571" s="2">
        <v>18</v>
      </c>
      <c r="D2571" s="2" t="s">
        <v>39</v>
      </c>
      <c r="E2571" s="2" t="s">
        <v>24</v>
      </c>
      <c r="F2571" s="2" t="s">
        <v>19</v>
      </c>
      <c r="G2571" s="2" t="s">
        <v>26</v>
      </c>
      <c r="H2571" s="2">
        <v>11375.28</v>
      </c>
      <c r="I2571" s="3">
        <v>45273</v>
      </c>
      <c r="J2571" s="2" t="s">
        <v>16</v>
      </c>
    </row>
    <row r="2572" spans="1:10" ht="14.25" customHeight="1" x14ac:dyDescent="0.35">
      <c r="A2572" s="2" t="s">
        <v>5174</v>
      </c>
      <c r="B2572" s="2" t="s">
        <v>5175</v>
      </c>
      <c r="C2572" s="2">
        <v>30</v>
      </c>
      <c r="D2572" s="2" t="s">
        <v>12</v>
      </c>
      <c r="E2572" s="2" t="s">
        <v>93</v>
      </c>
      <c r="F2572" s="2" t="s">
        <v>35</v>
      </c>
      <c r="G2572" s="2" t="s">
        <v>26</v>
      </c>
      <c r="H2572" s="2">
        <v>40659.46</v>
      </c>
      <c r="I2572" s="3">
        <v>45624</v>
      </c>
      <c r="J2572" s="2" t="s">
        <v>16</v>
      </c>
    </row>
    <row r="2573" spans="1:10" ht="14.25" customHeight="1" x14ac:dyDescent="0.35">
      <c r="A2573" s="2" t="s">
        <v>5176</v>
      </c>
      <c r="B2573" s="2" t="s">
        <v>5177</v>
      </c>
      <c r="C2573" s="2">
        <v>38</v>
      </c>
      <c r="D2573" s="2" t="s">
        <v>12</v>
      </c>
      <c r="E2573" s="2" t="s">
        <v>24</v>
      </c>
      <c r="F2573" s="2" t="s">
        <v>19</v>
      </c>
      <c r="G2573" s="2" t="s">
        <v>30</v>
      </c>
      <c r="H2573" s="2">
        <v>7601.32</v>
      </c>
      <c r="I2573" s="3">
        <v>45109</v>
      </c>
      <c r="J2573" s="2" t="s">
        <v>16</v>
      </c>
    </row>
    <row r="2574" spans="1:10" ht="14.25" customHeight="1" x14ac:dyDescent="0.35">
      <c r="A2574" s="2" t="s">
        <v>5178</v>
      </c>
      <c r="B2574" s="2" t="s">
        <v>5179</v>
      </c>
      <c r="C2574" s="2">
        <v>43</v>
      </c>
      <c r="D2574" s="2" t="s">
        <v>12</v>
      </c>
      <c r="E2574" s="2" t="s">
        <v>42</v>
      </c>
      <c r="F2574" s="2" t="s">
        <v>55</v>
      </c>
      <c r="G2574" s="2" t="s">
        <v>30</v>
      </c>
      <c r="H2574" s="2">
        <v>2251.62</v>
      </c>
      <c r="I2574" s="3">
        <v>45277</v>
      </c>
      <c r="J2574" s="2" t="s">
        <v>16</v>
      </c>
    </row>
    <row r="2575" spans="1:10" ht="14.25" customHeight="1" x14ac:dyDescent="0.35">
      <c r="A2575" s="2" t="s">
        <v>5180</v>
      </c>
      <c r="B2575" s="2" t="s">
        <v>5181</v>
      </c>
      <c r="C2575" s="2">
        <v>62</v>
      </c>
      <c r="D2575" s="2" t="s">
        <v>12</v>
      </c>
      <c r="E2575" s="2" t="s">
        <v>74</v>
      </c>
      <c r="F2575" s="2" t="s">
        <v>49</v>
      </c>
      <c r="G2575" s="2" t="s">
        <v>26</v>
      </c>
      <c r="H2575" s="2">
        <v>5876.94</v>
      </c>
      <c r="I2575" s="3">
        <v>45441</v>
      </c>
      <c r="J2575" s="2" t="s">
        <v>16</v>
      </c>
    </row>
    <row r="2576" spans="1:10" ht="14.25" customHeight="1" x14ac:dyDescent="0.35">
      <c r="A2576" s="2" t="s">
        <v>5182</v>
      </c>
      <c r="B2576" s="2" t="s">
        <v>5183</v>
      </c>
      <c r="C2576" s="2">
        <v>38</v>
      </c>
      <c r="D2576" s="2" t="s">
        <v>12</v>
      </c>
      <c r="E2576" s="2" t="s">
        <v>93</v>
      </c>
      <c r="F2576" s="2" t="s">
        <v>14</v>
      </c>
      <c r="G2576" s="2" t="s">
        <v>15</v>
      </c>
      <c r="H2576" s="2">
        <v>39366.660000000003</v>
      </c>
      <c r="I2576" s="3">
        <v>45304</v>
      </c>
      <c r="J2576" s="2" t="s">
        <v>69</v>
      </c>
    </row>
    <row r="2577" spans="1:10" ht="14.25" customHeight="1" x14ac:dyDescent="0.35">
      <c r="A2577" s="2" t="s">
        <v>5184</v>
      </c>
      <c r="B2577" s="2" t="s">
        <v>5185</v>
      </c>
      <c r="C2577" s="2">
        <v>35</v>
      </c>
      <c r="D2577" s="2" t="s">
        <v>39</v>
      </c>
      <c r="E2577" s="2" t="s">
        <v>52</v>
      </c>
      <c r="F2577" s="2" t="s">
        <v>19</v>
      </c>
      <c r="G2577" s="2" t="s">
        <v>20</v>
      </c>
      <c r="H2577" s="2">
        <v>4626.93</v>
      </c>
      <c r="I2577" s="3">
        <v>45634</v>
      </c>
      <c r="J2577" s="2" t="s">
        <v>16</v>
      </c>
    </row>
    <row r="2578" spans="1:10" ht="14.25" customHeight="1" x14ac:dyDescent="0.35">
      <c r="A2578" s="2" t="s">
        <v>5186</v>
      </c>
      <c r="B2578" s="2" t="s">
        <v>5187</v>
      </c>
      <c r="C2578" s="2">
        <v>54</v>
      </c>
      <c r="D2578" s="2" t="s">
        <v>12</v>
      </c>
      <c r="E2578" s="2" t="s">
        <v>29</v>
      </c>
      <c r="F2578" s="2" t="s">
        <v>35</v>
      </c>
      <c r="G2578" s="2" t="s">
        <v>30</v>
      </c>
      <c r="H2578" s="2">
        <v>31469.37</v>
      </c>
      <c r="I2578" s="3">
        <v>45391</v>
      </c>
      <c r="J2578" s="2" t="s">
        <v>16</v>
      </c>
    </row>
    <row r="2579" spans="1:10" ht="14.25" customHeight="1" x14ac:dyDescent="0.35">
      <c r="A2579" s="2" t="s">
        <v>5188</v>
      </c>
      <c r="B2579" s="2" t="s">
        <v>5189</v>
      </c>
      <c r="C2579" s="2">
        <v>62</v>
      </c>
      <c r="D2579" s="2" t="s">
        <v>39</v>
      </c>
      <c r="E2579" s="2" t="s">
        <v>93</v>
      </c>
      <c r="F2579" s="2" t="s">
        <v>49</v>
      </c>
      <c r="G2579" s="2" t="s">
        <v>26</v>
      </c>
      <c r="H2579" s="2">
        <v>15946.54</v>
      </c>
      <c r="I2579" s="3">
        <v>45604</v>
      </c>
      <c r="J2579" s="2" t="s">
        <v>16</v>
      </c>
    </row>
    <row r="2580" spans="1:10" ht="14.25" customHeight="1" x14ac:dyDescent="0.35">
      <c r="A2580" s="2" t="s">
        <v>5190</v>
      </c>
      <c r="B2580" s="2" t="s">
        <v>5191</v>
      </c>
      <c r="C2580" s="2">
        <v>49</v>
      </c>
      <c r="D2580" s="2" t="s">
        <v>12</v>
      </c>
      <c r="E2580" s="2" t="s">
        <v>93</v>
      </c>
      <c r="F2580" s="2" t="s">
        <v>49</v>
      </c>
      <c r="G2580" s="2" t="s">
        <v>15</v>
      </c>
      <c r="H2580" s="2">
        <v>5835.87</v>
      </c>
      <c r="I2580" s="3">
        <v>45266</v>
      </c>
      <c r="J2580" s="2" t="s">
        <v>16</v>
      </c>
    </row>
    <row r="2581" spans="1:10" ht="14.25" customHeight="1" x14ac:dyDescent="0.35">
      <c r="A2581" s="2" t="s">
        <v>5192</v>
      </c>
      <c r="B2581" s="2" t="s">
        <v>5193</v>
      </c>
      <c r="C2581" s="2">
        <v>53</v>
      </c>
      <c r="D2581" s="2" t="s">
        <v>12</v>
      </c>
      <c r="E2581" s="2" t="s">
        <v>42</v>
      </c>
      <c r="F2581" s="2" t="s">
        <v>55</v>
      </c>
      <c r="G2581" s="2" t="s">
        <v>36</v>
      </c>
      <c r="H2581" s="2">
        <v>7806.05</v>
      </c>
      <c r="I2581" s="3">
        <v>45067</v>
      </c>
      <c r="J2581" s="2" t="s">
        <v>16</v>
      </c>
    </row>
    <row r="2582" spans="1:10" ht="14.25" customHeight="1" x14ac:dyDescent="0.35">
      <c r="A2582" s="2" t="s">
        <v>5194</v>
      </c>
      <c r="B2582" s="2" t="s">
        <v>5195</v>
      </c>
      <c r="C2582" s="2">
        <v>34</v>
      </c>
      <c r="D2582" s="2" t="s">
        <v>12</v>
      </c>
      <c r="E2582" s="2" t="s">
        <v>52</v>
      </c>
      <c r="F2582" s="2" t="s">
        <v>35</v>
      </c>
      <c r="G2582" s="2" t="s">
        <v>26</v>
      </c>
      <c r="H2582" s="2">
        <v>9350.64</v>
      </c>
      <c r="I2582" s="3">
        <v>45037</v>
      </c>
      <c r="J2582" s="2" t="s">
        <v>16</v>
      </c>
    </row>
    <row r="2583" spans="1:10" ht="14.25" customHeight="1" x14ac:dyDescent="0.35">
      <c r="A2583" s="2" t="s">
        <v>5196</v>
      </c>
      <c r="B2583" s="2" t="s">
        <v>5197</v>
      </c>
      <c r="C2583" s="2">
        <v>52</v>
      </c>
      <c r="D2583" s="2" t="s">
        <v>39</v>
      </c>
      <c r="E2583" s="2" t="s">
        <v>93</v>
      </c>
      <c r="F2583" s="2" t="s">
        <v>49</v>
      </c>
      <c r="G2583" s="2" t="s">
        <v>15</v>
      </c>
      <c r="H2583" s="2">
        <v>10959.14</v>
      </c>
      <c r="I2583" s="3">
        <v>45187</v>
      </c>
      <c r="J2583" s="2" t="s">
        <v>16</v>
      </c>
    </row>
    <row r="2584" spans="1:10" ht="14.25" customHeight="1" x14ac:dyDescent="0.35">
      <c r="A2584" s="2" t="s">
        <v>5198</v>
      </c>
      <c r="B2584" s="2" t="s">
        <v>5199</v>
      </c>
      <c r="C2584" s="2">
        <v>28</v>
      </c>
      <c r="D2584" s="2" t="s">
        <v>12</v>
      </c>
      <c r="E2584" s="2" t="s">
        <v>42</v>
      </c>
      <c r="F2584" s="2" t="s">
        <v>49</v>
      </c>
      <c r="G2584" s="2" t="s">
        <v>36</v>
      </c>
      <c r="H2584" s="2">
        <v>798</v>
      </c>
      <c r="I2584" s="3">
        <v>45114</v>
      </c>
      <c r="J2584" s="2" t="s">
        <v>16</v>
      </c>
    </row>
    <row r="2585" spans="1:10" ht="14.25" customHeight="1" x14ac:dyDescent="0.35">
      <c r="A2585" s="2" t="s">
        <v>5200</v>
      </c>
      <c r="B2585" s="2" t="s">
        <v>5201</v>
      </c>
      <c r="C2585" s="2">
        <v>38</v>
      </c>
      <c r="D2585" s="2" t="s">
        <v>39</v>
      </c>
      <c r="E2585" s="2" t="s">
        <v>24</v>
      </c>
      <c r="F2585" s="2" t="s">
        <v>14</v>
      </c>
      <c r="G2585" s="2" t="s">
        <v>15</v>
      </c>
      <c r="H2585" s="2">
        <v>27118.78</v>
      </c>
      <c r="I2585" s="3">
        <v>45297</v>
      </c>
      <c r="J2585" s="2" t="s">
        <v>21</v>
      </c>
    </row>
    <row r="2586" spans="1:10" ht="14.25" customHeight="1" x14ac:dyDescent="0.35">
      <c r="A2586" s="2" t="s">
        <v>5202</v>
      </c>
      <c r="B2586" s="2" t="s">
        <v>5203</v>
      </c>
      <c r="C2586" s="2">
        <v>43</v>
      </c>
      <c r="D2586" s="2" t="s">
        <v>39</v>
      </c>
      <c r="E2586" s="2" t="s">
        <v>13</v>
      </c>
      <c r="F2586" s="2" t="s">
        <v>55</v>
      </c>
      <c r="G2586" s="2" t="s">
        <v>30</v>
      </c>
      <c r="H2586" s="2">
        <v>9088.18</v>
      </c>
      <c r="I2586" s="3">
        <v>45284</v>
      </c>
      <c r="J2586" s="2" t="s">
        <v>16</v>
      </c>
    </row>
    <row r="2587" spans="1:10" ht="14.25" customHeight="1" x14ac:dyDescent="0.35">
      <c r="A2587" s="2" t="s">
        <v>5204</v>
      </c>
      <c r="B2587" s="2" t="s">
        <v>5205</v>
      </c>
      <c r="C2587" s="2">
        <v>21</v>
      </c>
      <c r="D2587" s="2" t="s">
        <v>39</v>
      </c>
      <c r="E2587" s="2" t="s">
        <v>52</v>
      </c>
      <c r="F2587" s="2" t="s">
        <v>55</v>
      </c>
      <c r="G2587" s="2" t="s">
        <v>26</v>
      </c>
      <c r="H2587" s="2">
        <v>26758.14</v>
      </c>
      <c r="I2587" s="3">
        <v>45199</v>
      </c>
      <c r="J2587" s="2" t="s">
        <v>16</v>
      </c>
    </row>
    <row r="2588" spans="1:10" ht="14.25" customHeight="1" x14ac:dyDescent="0.35">
      <c r="A2588" s="2" t="s">
        <v>5206</v>
      </c>
      <c r="B2588" s="2" t="s">
        <v>5207</v>
      </c>
      <c r="C2588" s="2">
        <v>51</v>
      </c>
      <c r="D2588" s="2" t="s">
        <v>12</v>
      </c>
      <c r="E2588" s="2" t="s">
        <v>64</v>
      </c>
      <c r="F2588" s="2" t="s">
        <v>35</v>
      </c>
      <c r="G2588" s="2" t="s">
        <v>36</v>
      </c>
      <c r="H2588" s="2">
        <v>9993.9599999999991</v>
      </c>
      <c r="I2588" s="3">
        <v>45623</v>
      </c>
      <c r="J2588" s="2" t="s">
        <v>16</v>
      </c>
    </row>
    <row r="2589" spans="1:10" ht="14.25" customHeight="1" x14ac:dyDescent="0.35">
      <c r="A2589" s="2" t="s">
        <v>5208</v>
      </c>
      <c r="B2589" s="2" t="s">
        <v>5209</v>
      </c>
      <c r="C2589" s="2">
        <v>35</v>
      </c>
      <c r="D2589" s="2" t="s">
        <v>39</v>
      </c>
      <c r="E2589" s="2" t="s">
        <v>74</v>
      </c>
      <c r="F2589" s="2" t="s">
        <v>49</v>
      </c>
      <c r="G2589" s="2" t="s">
        <v>15</v>
      </c>
      <c r="H2589" s="2">
        <v>5639.02</v>
      </c>
      <c r="I2589" s="3">
        <v>45530</v>
      </c>
      <c r="J2589" s="2" t="s">
        <v>16</v>
      </c>
    </row>
    <row r="2590" spans="1:10" ht="14.25" customHeight="1" x14ac:dyDescent="0.35">
      <c r="A2590" s="2" t="s">
        <v>5210</v>
      </c>
      <c r="B2590" s="2" t="s">
        <v>5211</v>
      </c>
      <c r="C2590" s="2">
        <v>57</v>
      </c>
      <c r="D2590" s="2" t="s">
        <v>12</v>
      </c>
      <c r="E2590" s="2" t="s">
        <v>64</v>
      </c>
      <c r="F2590" s="2" t="s">
        <v>14</v>
      </c>
      <c r="G2590" s="2" t="s">
        <v>36</v>
      </c>
      <c r="H2590" s="2">
        <v>8368.51</v>
      </c>
      <c r="I2590" s="3">
        <v>45375</v>
      </c>
      <c r="J2590" s="2" t="s">
        <v>16</v>
      </c>
    </row>
    <row r="2591" spans="1:10" ht="14.25" customHeight="1" x14ac:dyDescent="0.35">
      <c r="A2591" s="2" t="s">
        <v>5212</v>
      </c>
      <c r="B2591" s="2" t="s">
        <v>5213</v>
      </c>
      <c r="C2591" s="2">
        <v>52</v>
      </c>
      <c r="D2591" s="2" t="s">
        <v>39</v>
      </c>
      <c r="E2591" s="2" t="s">
        <v>29</v>
      </c>
      <c r="F2591" s="2" t="s">
        <v>25</v>
      </c>
      <c r="G2591" s="2" t="s">
        <v>20</v>
      </c>
      <c r="H2591" s="2">
        <v>17690.39</v>
      </c>
      <c r="I2591" s="3">
        <v>45632</v>
      </c>
      <c r="J2591" s="2" t="s">
        <v>16</v>
      </c>
    </row>
    <row r="2592" spans="1:10" ht="14.25" customHeight="1" x14ac:dyDescent="0.35">
      <c r="A2592" s="2" t="s">
        <v>5214</v>
      </c>
      <c r="B2592" s="2" t="s">
        <v>5215</v>
      </c>
      <c r="C2592" s="2">
        <v>58</v>
      </c>
      <c r="D2592" s="2" t="s">
        <v>12</v>
      </c>
      <c r="E2592" s="2" t="s">
        <v>24</v>
      </c>
      <c r="F2592" s="2" t="s">
        <v>19</v>
      </c>
      <c r="G2592" s="2" t="s">
        <v>26</v>
      </c>
      <c r="H2592" s="2">
        <v>3947.12</v>
      </c>
      <c r="I2592" s="3">
        <v>45343</v>
      </c>
      <c r="J2592" s="2" t="s">
        <v>69</v>
      </c>
    </row>
    <row r="2593" spans="1:10" ht="14.25" customHeight="1" x14ac:dyDescent="0.35">
      <c r="A2593" s="2" t="s">
        <v>5216</v>
      </c>
      <c r="B2593" s="2" t="s">
        <v>5217</v>
      </c>
      <c r="C2593" s="2">
        <v>46</v>
      </c>
      <c r="D2593" s="2" t="s">
        <v>39</v>
      </c>
      <c r="E2593" s="2" t="s">
        <v>52</v>
      </c>
      <c r="F2593" s="2" t="s">
        <v>55</v>
      </c>
      <c r="G2593" s="2" t="s">
        <v>30</v>
      </c>
      <c r="H2593" s="2">
        <v>31340.77</v>
      </c>
      <c r="I2593" s="3">
        <v>45314</v>
      </c>
      <c r="J2593" s="2" t="s">
        <v>21</v>
      </c>
    </row>
    <row r="2594" spans="1:10" ht="14.25" customHeight="1" x14ac:dyDescent="0.35">
      <c r="A2594" s="2" t="s">
        <v>5218</v>
      </c>
      <c r="B2594" s="2" t="s">
        <v>5219</v>
      </c>
      <c r="C2594" s="2">
        <v>46</v>
      </c>
      <c r="D2594" s="2" t="s">
        <v>12</v>
      </c>
      <c r="E2594" s="2" t="s">
        <v>93</v>
      </c>
      <c r="F2594" s="2" t="s">
        <v>14</v>
      </c>
      <c r="G2594" s="2" t="s">
        <v>36</v>
      </c>
      <c r="H2594" s="2">
        <v>6272.76</v>
      </c>
      <c r="I2594" s="3">
        <v>45264</v>
      </c>
      <c r="J2594" s="2" t="s">
        <v>16</v>
      </c>
    </row>
    <row r="2595" spans="1:10" ht="14.25" customHeight="1" x14ac:dyDescent="0.35">
      <c r="A2595" s="2" t="s">
        <v>5220</v>
      </c>
      <c r="B2595" s="2" t="s">
        <v>5221</v>
      </c>
      <c r="C2595" s="2">
        <v>55</v>
      </c>
      <c r="D2595" s="2" t="s">
        <v>12</v>
      </c>
      <c r="E2595" s="2" t="s">
        <v>42</v>
      </c>
      <c r="F2595" s="2" t="s">
        <v>35</v>
      </c>
      <c r="G2595" s="2" t="s">
        <v>15</v>
      </c>
      <c r="H2595" s="2">
        <v>31289.67</v>
      </c>
      <c r="I2595" s="3">
        <v>45237</v>
      </c>
      <c r="J2595" s="2" t="s">
        <v>16</v>
      </c>
    </row>
    <row r="2596" spans="1:10" ht="14.25" customHeight="1" x14ac:dyDescent="0.35">
      <c r="A2596" s="2" t="s">
        <v>5222</v>
      </c>
      <c r="B2596" s="2" t="s">
        <v>5223</v>
      </c>
      <c r="C2596" s="2">
        <v>59</v>
      </c>
      <c r="D2596" s="2" t="s">
        <v>12</v>
      </c>
      <c r="E2596" s="2" t="s">
        <v>29</v>
      </c>
      <c r="F2596" s="2" t="s">
        <v>14</v>
      </c>
      <c r="G2596" s="2" t="s">
        <v>36</v>
      </c>
      <c r="H2596" s="2">
        <v>21265.89</v>
      </c>
      <c r="I2596" s="3">
        <v>45255</v>
      </c>
      <c r="J2596" s="2" t="s">
        <v>16</v>
      </c>
    </row>
    <row r="2597" spans="1:10" ht="14.25" customHeight="1" x14ac:dyDescent="0.35">
      <c r="A2597" s="2" t="s">
        <v>5224</v>
      </c>
      <c r="B2597" s="2" t="s">
        <v>5225</v>
      </c>
      <c r="C2597" s="2">
        <v>38</v>
      </c>
      <c r="D2597" s="2" t="s">
        <v>39</v>
      </c>
      <c r="E2597" s="2" t="s">
        <v>52</v>
      </c>
      <c r="F2597" s="2" t="s">
        <v>49</v>
      </c>
      <c r="G2597" s="2" t="s">
        <v>15</v>
      </c>
      <c r="H2597" s="2">
        <v>14595.62</v>
      </c>
      <c r="I2597" s="3">
        <v>44973</v>
      </c>
      <c r="J2597" s="2" t="s">
        <v>21</v>
      </c>
    </row>
    <row r="2598" spans="1:10" ht="14.25" customHeight="1" x14ac:dyDescent="0.35">
      <c r="A2598" s="2" t="s">
        <v>5226</v>
      </c>
      <c r="B2598" s="2" t="s">
        <v>5227</v>
      </c>
      <c r="C2598" s="2">
        <v>59</v>
      </c>
      <c r="D2598" s="2" t="s">
        <v>39</v>
      </c>
      <c r="E2598" s="2" t="s">
        <v>74</v>
      </c>
      <c r="F2598" s="2" t="s">
        <v>19</v>
      </c>
      <c r="G2598" s="2" t="s">
        <v>36</v>
      </c>
      <c r="H2598" s="2">
        <v>6300.56</v>
      </c>
      <c r="I2598" s="3">
        <v>45582</v>
      </c>
      <c r="J2598" s="2" t="s">
        <v>16</v>
      </c>
    </row>
    <row r="2599" spans="1:10" ht="14.25" customHeight="1" x14ac:dyDescent="0.35">
      <c r="A2599" s="2" t="s">
        <v>5228</v>
      </c>
      <c r="B2599" s="2" t="s">
        <v>5229</v>
      </c>
      <c r="C2599" s="2">
        <v>30</v>
      </c>
      <c r="D2599" s="2" t="s">
        <v>12</v>
      </c>
      <c r="E2599" s="2" t="s">
        <v>52</v>
      </c>
      <c r="F2599" s="2" t="s">
        <v>55</v>
      </c>
      <c r="G2599" s="2" t="s">
        <v>30</v>
      </c>
      <c r="H2599" s="2">
        <v>8841.75</v>
      </c>
      <c r="I2599" s="3">
        <v>45075</v>
      </c>
      <c r="J2599" s="2" t="s">
        <v>16</v>
      </c>
    </row>
    <row r="2600" spans="1:10" ht="14.25" customHeight="1" x14ac:dyDescent="0.35">
      <c r="A2600" s="2" t="s">
        <v>5230</v>
      </c>
      <c r="B2600" s="2" t="s">
        <v>5231</v>
      </c>
      <c r="C2600" s="2">
        <v>58</v>
      </c>
      <c r="D2600" s="2" t="s">
        <v>39</v>
      </c>
      <c r="E2600" s="2" t="s">
        <v>29</v>
      </c>
      <c r="F2600" s="2" t="s">
        <v>25</v>
      </c>
      <c r="G2600" s="2" t="s">
        <v>30</v>
      </c>
      <c r="H2600" s="2">
        <v>18203.41</v>
      </c>
      <c r="I2600" s="3">
        <v>45276</v>
      </c>
      <c r="J2600" s="2" t="s">
        <v>16</v>
      </c>
    </row>
    <row r="2601" spans="1:10" ht="14.25" customHeight="1" x14ac:dyDescent="0.35">
      <c r="A2601" s="2" t="s">
        <v>5232</v>
      </c>
      <c r="B2601" s="2" t="s">
        <v>5233</v>
      </c>
      <c r="C2601" s="2">
        <v>34</v>
      </c>
      <c r="D2601" s="2" t="s">
        <v>39</v>
      </c>
      <c r="E2601" s="2" t="s">
        <v>42</v>
      </c>
      <c r="F2601" s="2" t="s">
        <v>49</v>
      </c>
      <c r="G2601" s="2" t="s">
        <v>26</v>
      </c>
      <c r="H2601" s="2">
        <v>7853.85</v>
      </c>
      <c r="I2601" s="3">
        <v>45249</v>
      </c>
      <c r="J2601" s="2" t="s">
        <v>16</v>
      </c>
    </row>
    <row r="2602" spans="1:10" ht="14.25" customHeight="1" x14ac:dyDescent="0.35">
      <c r="A2602" s="2" t="s">
        <v>5234</v>
      </c>
      <c r="B2602" s="2" t="s">
        <v>5235</v>
      </c>
      <c r="C2602" s="2">
        <v>26</v>
      </c>
      <c r="D2602" s="2" t="s">
        <v>39</v>
      </c>
      <c r="E2602" s="2" t="s">
        <v>64</v>
      </c>
      <c r="F2602" s="2" t="s">
        <v>55</v>
      </c>
      <c r="G2602" s="2" t="s">
        <v>30</v>
      </c>
      <c r="H2602" s="2">
        <v>13401.35</v>
      </c>
      <c r="I2602" s="3">
        <v>45046</v>
      </c>
      <c r="J2602" s="2" t="s">
        <v>16</v>
      </c>
    </row>
    <row r="2603" spans="1:10" ht="14.25" customHeight="1" x14ac:dyDescent="0.35">
      <c r="A2603" s="2" t="s">
        <v>5236</v>
      </c>
      <c r="B2603" s="2" t="s">
        <v>5237</v>
      </c>
      <c r="C2603" s="2">
        <v>58</v>
      </c>
      <c r="D2603" s="2" t="s">
        <v>39</v>
      </c>
      <c r="E2603" s="2" t="s">
        <v>13</v>
      </c>
      <c r="F2603" s="2" t="s">
        <v>35</v>
      </c>
      <c r="G2603" s="2" t="s">
        <v>36</v>
      </c>
      <c r="H2603" s="2">
        <v>15637.91</v>
      </c>
      <c r="I2603" s="3">
        <v>45324</v>
      </c>
      <c r="J2603" s="2" t="s">
        <v>16</v>
      </c>
    </row>
    <row r="2604" spans="1:10" ht="14.25" customHeight="1" x14ac:dyDescent="0.35">
      <c r="A2604" s="2" t="s">
        <v>5238</v>
      </c>
      <c r="B2604" s="2" t="s">
        <v>5239</v>
      </c>
      <c r="C2604" s="2">
        <v>18</v>
      </c>
      <c r="D2604" s="2" t="s">
        <v>39</v>
      </c>
      <c r="E2604" s="2" t="s">
        <v>64</v>
      </c>
      <c r="F2604" s="2" t="s">
        <v>55</v>
      </c>
      <c r="G2604" s="2" t="s">
        <v>36</v>
      </c>
      <c r="H2604" s="2">
        <v>7196.87</v>
      </c>
      <c r="I2604" s="3">
        <v>45572</v>
      </c>
      <c r="J2604" s="2" t="s">
        <v>16</v>
      </c>
    </row>
    <row r="2605" spans="1:10" ht="14.25" customHeight="1" x14ac:dyDescent="0.35">
      <c r="A2605" s="2" t="s">
        <v>5240</v>
      </c>
      <c r="B2605" s="2" t="s">
        <v>5241</v>
      </c>
      <c r="C2605" s="2">
        <v>19</v>
      </c>
      <c r="D2605" s="2" t="s">
        <v>39</v>
      </c>
      <c r="E2605" s="2" t="s">
        <v>42</v>
      </c>
      <c r="F2605" s="2" t="s">
        <v>14</v>
      </c>
      <c r="G2605" s="2" t="s">
        <v>30</v>
      </c>
      <c r="H2605" s="2">
        <v>7684.04</v>
      </c>
      <c r="I2605" s="3">
        <v>45123</v>
      </c>
      <c r="J2605" s="2" t="s">
        <v>16</v>
      </c>
    </row>
    <row r="2606" spans="1:10" ht="14.25" customHeight="1" x14ac:dyDescent="0.35">
      <c r="A2606" s="2" t="s">
        <v>5242</v>
      </c>
      <c r="B2606" s="2" t="s">
        <v>5243</v>
      </c>
      <c r="C2606" s="2">
        <v>46</v>
      </c>
      <c r="D2606" s="2" t="s">
        <v>39</v>
      </c>
      <c r="E2606" s="2" t="s">
        <v>29</v>
      </c>
      <c r="F2606" s="2" t="s">
        <v>19</v>
      </c>
      <c r="G2606" s="2" t="s">
        <v>20</v>
      </c>
      <c r="H2606" s="2">
        <v>2204.41</v>
      </c>
      <c r="I2606" s="3">
        <v>45339</v>
      </c>
      <c r="J2606" s="2" t="s">
        <v>16</v>
      </c>
    </row>
    <row r="2607" spans="1:10" ht="14.25" customHeight="1" x14ac:dyDescent="0.35">
      <c r="A2607" s="2" t="s">
        <v>5244</v>
      </c>
      <c r="B2607" s="2" t="s">
        <v>5245</v>
      </c>
      <c r="C2607" s="2">
        <v>50</v>
      </c>
      <c r="D2607" s="2" t="s">
        <v>12</v>
      </c>
      <c r="E2607" s="2" t="s">
        <v>42</v>
      </c>
      <c r="F2607" s="2" t="s">
        <v>25</v>
      </c>
      <c r="G2607" s="2" t="s">
        <v>36</v>
      </c>
      <c r="H2607" s="2">
        <v>2806.92</v>
      </c>
      <c r="I2607" s="3">
        <v>45365</v>
      </c>
      <c r="J2607" s="2" t="s">
        <v>16</v>
      </c>
    </row>
    <row r="2608" spans="1:10" ht="14.25" customHeight="1" x14ac:dyDescent="0.35">
      <c r="A2608" s="2" t="s">
        <v>5246</v>
      </c>
      <c r="B2608" s="2" t="s">
        <v>5247</v>
      </c>
      <c r="C2608" s="2">
        <v>27</v>
      </c>
      <c r="D2608" s="2" t="s">
        <v>12</v>
      </c>
      <c r="E2608" s="2" t="s">
        <v>24</v>
      </c>
      <c r="F2608" s="2" t="s">
        <v>19</v>
      </c>
      <c r="G2608" s="2" t="s">
        <v>26</v>
      </c>
      <c r="H2608" s="2">
        <v>23532.799999999999</v>
      </c>
      <c r="I2608" s="3">
        <v>44963</v>
      </c>
      <c r="J2608" s="2" t="s">
        <v>21</v>
      </c>
    </row>
    <row r="2609" spans="1:10" ht="14.25" customHeight="1" x14ac:dyDescent="0.35">
      <c r="A2609" s="2" t="s">
        <v>5248</v>
      </c>
      <c r="B2609" s="2" t="s">
        <v>5249</v>
      </c>
      <c r="C2609" s="2">
        <v>57</v>
      </c>
      <c r="D2609" s="2" t="s">
        <v>39</v>
      </c>
      <c r="E2609" s="2" t="s">
        <v>74</v>
      </c>
      <c r="F2609" s="2" t="s">
        <v>14</v>
      </c>
      <c r="G2609" s="2" t="s">
        <v>20</v>
      </c>
      <c r="H2609" s="2">
        <v>18346.439999999999</v>
      </c>
      <c r="I2609" s="3">
        <v>45113</v>
      </c>
      <c r="J2609" s="2" t="s">
        <v>16</v>
      </c>
    </row>
    <row r="2610" spans="1:10" ht="14.25" customHeight="1" x14ac:dyDescent="0.35">
      <c r="A2610" s="2" t="s">
        <v>5250</v>
      </c>
      <c r="B2610" s="2" t="s">
        <v>5251</v>
      </c>
      <c r="C2610" s="2">
        <v>38</v>
      </c>
      <c r="D2610" s="2" t="s">
        <v>12</v>
      </c>
      <c r="E2610" s="2" t="s">
        <v>52</v>
      </c>
      <c r="F2610" s="2" t="s">
        <v>25</v>
      </c>
      <c r="G2610" s="2" t="s">
        <v>30</v>
      </c>
      <c r="H2610" s="2">
        <v>101.74</v>
      </c>
      <c r="I2610" s="3">
        <v>45346</v>
      </c>
      <c r="J2610" s="2" t="s">
        <v>16</v>
      </c>
    </row>
    <row r="2611" spans="1:10" ht="14.25" customHeight="1" x14ac:dyDescent="0.35">
      <c r="A2611" s="2" t="s">
        <v>5252</v>
      </c>
      <c r="B2611" s="2" t="s">
        <v>5253</v>
      </c>
      <c r="C2611" s="2">
        <v>45</v>
      </c>
      <c r="D2611" s="2" t="s">
        <v>12</v>
      </c>
      <c r="E2611" s="2" t="s">
        <v>24</v>
      </c>
      <c r="F2611" s="2" t="s">
        <v>25</v>
      </c>
      <c r="G2611" s="2" t="s">
        <v>15</v>
      </c>
      <c r="H2611" s="2">
        <v>20355.21</v>
      </c>
      <c r="I2611" s="3">
        <v>45651</v>
      </c>
      <c r="J2611" s="2" t="s">
        <v>16</v>
      </c>
    </row>
    <row r="2612" spans="1:10" ht="14.25" customHeight="1" x14ac:dyDescent="0.35">
      <c r="A2612" s="2" t="s">
        <v>5254</v>
      </c>
      <c r="B2612" s="2" t="s">
        <v>5255</v>
      </c>
      <c r="C2612" s="2">
        <v>28</v>
      </c>
      <c r="D2612" s="2" t="s">
        <v>12</v>
      </c>
      <c r="E2612" s="2" t="s">
        <v>52</v>
      </c>
      <c r="F2612" s="2" t="s">
        <v>49</v>
      </c>
      <c r="G2612" s="2" t="s">
        <v>36</v>
      </c>
      <c r="H2612" s="2">
        <v>255.59</v>
      </c>
      <c r="I2612" s="3">
        <v>45386</v>
      </c>
      <c r="J2612" s="2" t="s">
        <v>21</v>
      </c>
    </row>
    <row r="2613" spans="1:10" ht="14.25" customHeight="1" x14ac:dyDescent="0.35">
      <c r="A2613" s="2" t="s">
        <v>5256</v>
      </c>
      <c r="B2613" s="2" t="s">
        <v>5257</v>
      </c>
      <c r="C2613" s="2">
        <v>51</v>
      </c>
      <c r="D2613" s="2" t="s">
        <v>39</v>
      </c>
      <c r="E2613" s="2" t="s">
        <v>64</v>
      </c>
      <c r="F2613" s="2" t="s">
        <v>25</v>
      </c>
      <c r="G2613" s="2" t="s">
        <v>15</v>
      </c>
      <c r="H2613" s="2">
        <v>6130.07</v>
      </c>
      <c r="I2613" s="3">
        <v>45036</v>
      </c>
      <c r="J2613" s="2" t="s">
        <v>16</v>
      </c>
    </row>
    <row r="2614" spans="1:10" ht="14.25" customHeight="1" x14ac:dyDescent="0.35">
      <c r="A2614" s="2" t="s">
        <v>5258</v>
      </c>
      <c r="B2614" s="2" t="s">
        <v>5259</v>
      </c>
      <c r="C2614" s="2">
        <v>25</v>
      </c>
      <c r="D2614" s="2" t="s">
        <v>39</v>
      </c>
      <c r="E2614" s="2" t="s">
        <v>29</v>
      </c>
      <c r="F2614" s="2" t="s">
        <v>55</v>
      </c>
      <c r="G2614" s="2" t="s">
        <v>26</v>
      </c>
      <c r="H2614" s="2">
        <v>698.14</v>
      </c>
      <c r="I2614" s="3">
        <v>45113</v>
      </c>
      <c r="J2614" s="2" t="s">
        <v>21</v>
      </c>
    </row>
    <row r="2615" spans="1:10" ht="14.25" customHeight="1" x14ac:dyDescent="0.35">
      <c r="A2615" s="2" t="s">
        <v>5260</v>
      </c>
      <c r="B2615" s="2" t="s">
        <v>5261</v>
      </c>
      <c r="C2615" s="2">
        <v>39</v>
      </c>
      <c r="D2615" s="2" t="s">
        <v>39</v>
      </c>
      <c r="E2615" s="2" t="s">
        <v>13</v>
      </c>
      <c r="F2615" s="2" t="s">
        <v>19</v>
      </c>
      <c r="G2615" s="2" t="s">
        <v>20</v>
      </c>
      <c r="H2615" s="2">
        <v>34680.79</v>
      </c>
      <c r="I2615" s="3">
        <v>45397</v>
      </c>
      <c r="J2615" s="2" t="s">
        <v>16</v>
      </c>
    </row>
    <row r="2616" spans="1:10" ht="14.25" customHeight="1" x14ac:dyDescent="0.35">
      <c r="A2616" s="2" t="s">
        <v>5262</v>
      </c>
      <c r="B2616" s="2" t="s">
        <v>5263</v>
      </c>
      <c r="C2616" s="2">
        <v>25</v>
      </c>
      <c r="D2616" s="2" t="s">
        <v>39</v>
      </c>
      <c r="E2616" s="2" t="s">
        <v>13</v>
      </c>
      <c r="F2616" s="2" t="s">
        <v>35</v>
      </c>
      <c r="G2616" s="2" t="s">
        <v>15</v>
      </c>
      <c r="H2616" s="2">
        <v>35870.18</v>
      </c>
      <c r="I2616" s="3">
        <v>45004</v>
      </c>
      <c r="J2616" s="2" t="s">
        <v>16</v>
      </c>
    </row>
    <row r="2617" spans="1:10" ht="14.25" customHeight="1" x14ac:dyDescent="0.35">
      <c r="A2617" s="2" t="s">
        <v>5264</v>
      </c>
      <c r="B2617" s="2" t="s">
        <v>5265</v>
      </c>
      <c r="C2617" s="2">
        <v>32</v>
      </c>
      <c r="D2617" s="2" t="s">
        <v>39</v>
      </c>
      <c r="E2617" s="2" t="s">
        <v>74</v>
      </c>
      <c r="F2617" s="2" t="s">
        <v>35</v>
      </c>
      <c r="G2617" s="2" t="s">
        <v>26</v>
      </c>
      <c r="H2617" s="2">
        <v>9438.44</v>
      </c>
      <c r="I2617" s="3">
        <v>45300</v>
      </c>
      <c r="J2617" s="2" t="s">
        <v>69</v>
      </c>
    </row>
    <row r="2618" spans="1:10" ht="14.25" customHeight="1" x14ac:dyDescent="0.35">
      <c r="A2618" s="2" t="s">
        <v>5266</v>
      </c>
      <c r="B2618" s="2" t="s">
        <v>5267</v>
      </c>
      <c r="C2618" s="2">
        <v>34</v>
      </c>
      <c r="D2618" s="2" t="s">
        <v>12</v>
      </c>
      <c r="E2618" s="2" t="s">
        <v>42</v>
      </c>
      <c r="F2618" s="2" t="s">
        <v>19</v>
      </c>
      <c r="G2618" s="2" t="s">
        <v>15</v>
      </c>
      <c r="H2618" s="2">
        <v>4979.17</v>
      </c>
      <c r="I2618" s="3">
        <v>45256</v>
      </c>
      <c r="J2618" s="2" t="s">
        <v>16</v>
      </c>
    </row>
    <row r="2619" spans="1:10" ht="14.25" customHeight="1" x14ac:dyDescent="0.35">
      <c r="A2619" s="2" t="s">
        <v>5268</v>
      </c>
      <c r="B2619" s="2" t="s">
        <v>5269</v>
      </c>
      <c r="C2619" s="2">
        <v>40</v>
      </c>
      <c r="D2619" s="2" t="s">
        <v>39</v>
      </c>
      <c r="E2619" s="2" t="s">
        <v>74</v>
      </c>
      <c r="F2619" s="2" t="s">
        <v>49</v>
      </c>
      <c r="G2619" s="2" t="s">
        <v>15</v>
      </c>
      <c r="H2619" s="2">
        <v>7174.25</v>
      </c>
      <c r="I2619" s="3">
        <v>45051</v>
      </c>
      <c r="J2619" s="2" t="s">
        <v>16</v>
      </c>
    </row>
    <row r="2620" spans="1:10" ht="14.25" customHeight="1" x14ac:dyDescent="0.35">
      <c r="A2620" s="2" t="s">
        <v>5270</v>
      </c>
      <c r="B2620" s="2" t="s">
        <v>5271</v>
      </c>
      <c r="C2620" s="2">
        <v>41</v>
      </c>
      <c r="D2620" s="2" t="s">
        <v>12</v>
      </c>
      <c r="E2620" s="2" t="s">
        <v>52</v>
      </c>
      <c r="F2620" s="2" t="s">
        <v>25</v>
      </c>
      <c r="G2620" s="2" t="s">
        <v>26</v>
      </c>
      <c r="H2620" s="2">
        <v>14367.43</v>
      </c>
      <c r="I2620" s="3">
        <v>45242</v>
      </c>
      <c r="J2620" s="2" t="s">
        <v>16</v>
      </c>
    </row>
    <row r="2621" spans="1:10" ht="14.25" customHeight="1" x14ac:dyDescent="0.35">
      <c r="A2621" s="2" t="s">
        <v>5272</v>
      </c>
      <c r="B2621" s="2" t="s">
        <v>5273</v>
      </c>
      <c r="C2621" s="2">
        <v>62</v>
      </c>
      <c r="D2621" s="2" t="s">
        <v>39</v>
      </c>
      <c r="E2621" s="2" t="s">
        <v>93</v>
      </c>
      <c r="F2621" s="2" t="s">
        <v>14</v>
      </c>
      <c r="G2621" s="2" t="s">
        <v>36</v>
      </c>
      <c r="H2621" s="2">
        <v>2525.63</v>
      </c>
      <c r="I2621" s="3">
        <v>45246</v>
      </c>
      <c r="J2621" s="2" t="s">
        <v>16</v>
      </c>
    </row>
    <row r="2622" spans="1:10" ht="14.25" customHeight="1" x14ac:dyDescent="0.35">
      <c r="A2622" s="2" t="s">
        <v>5274</v>
      </c>
      <c r="B2622" s="2" t="s">
        <v>5275</v>
      </c>
      <c r="C2622" s="2">
        <v>36</v>
      </c>
      <c r="D2622" s="2" t="s">
        <v>12</v>
      </c>
      <c r="E2622" s="2" t="s">
        <v>93</v>
      </c>
      <c r="F2622" s="2" t="s">
        <v>55</v>
      </c>
      <c r="G2622" s="2" t="s">
        <v>15</v>
      </c>
      <c r="H2622" s="2">
        <v>5828.99</v>
      </c>
      <c r="I2622" s="3">
        <v>45401</v>
      </c>
      <c r="J2622" s="2" t="s">
        <v>16</v>
      </c>
    </row>
    <row r="2623" spans="1:10" ht="14.25" customHeight="1" x14ac:dyDescent="0.35">
      <c r="A2623" s="2" t="s">
        <v>5276</v>
      </c>
      <c r="B2623" s="2" t="s">
        <v>5277</v>
      </c>
      <c r="C2623" s="2">
        <v>22</v>
      </c>
      <c r="D2623" s="2" t="s">
        <v>39</v>
      </c>
      <c r="E2623" s="2" t="s">
        <v>93</v>
      </c>
      <c r="F2623" s="2" t="s">
        <v>49</v>
      </c>
      <c r="G2623" s="2" t="s">
        <v>26</v>
      </c>
      <c r="H2623" s="2">
        <v>13366.23</v>
      </c>
      <c r="I2623" s="3">
        <v>45415</v>
      </c>
      <c r="J2623" s="2" t="s">
        <v>16</v>
      </c>
    </row>
    <row r="2624" spans="1:10" ht="14.25" customHeight="1" x14ac:dyDescent="0.35">
      <c r="A2624" s="2" t="s">
        <v>5278</v>
      </c>
      <c r="B2624" s="2" t="s">
        <v>5279</v>
      </c>
      <c r="C2624" s="2">
        <v>49</v>
      </c>
      <c r="D2624" s="2" t="s">
        <v>39</v>
      </c>
      <c r="E2624" s="2" t="s">
        <v>42</v>
      </c>
      <c r="F2624" s="2" t="s">
        <v>25</v>
      </c>
      <c r="G2624" s="2" t="s">
        <v>15</v>
      </c>
      <c r="H2624" s="2">
        <v>5031.76</v>
      </c>
      <c r="I2624" s="3">
        <v>45440</v>
      </c>
      <c r="J2624" s="2" t="s">
        <v>16</v>
      </c>
    </row>
    <row r="2625" spans="1:10" ht="14.25" customHeight="1" x14ac:dyDescent="0.35">
      <c r="A2625" s="2" t="s">
        <v>5280</v>
      </c>
      <c r="B2625" s="2" t="s">
        <v>5281</v>
      </c>
      <c r="C2625" s="2">
        <v>61</v>
      </c>
      <c r="D2625" s="2" t="s">
        <v>39</v>
      </c>
      <c r="E2625" s="2" t="s">
        <v>74</v>
      </c>
      <c r="F2625" s="2" t="s">
        <v>35</v>
      </c>
      <c r="G2625" s="2" t="s">
        <v>36</v>
      </c>
      <c r="H2625" s="2">
        <v>325.2</v>
      </c>
      <c r="I2625" s="3">
        <v>45260</v>
      </c>
      <c r="J2625" s="2" t="s">
        <v>16</v>
      </c>
    </row>
    <row r="2626" spans="1:10" ht="14.25" customHeight="1" x14ac:dyDescent="0.35">
      <c r="A2626" s="2" t="s">
        <v>5282</v>
      </c>
      <c r="B2626" s="2" t="s">
        <v>5283</v>
      </c>
      <c r="C2626" s="2">
        <v>18</v>
      </c>
      <c r="D2626" s="2" t="s">
        <v>39</v>
      </c>
      <c r="E2626" s="2" t="s">
        <v>24</v>
      </c>
      <c r="F2626" s="2" t="s">
        <v>14</v>
      </c>
      <c r="G2626" s="2" t="s">
        <v>26</v>
      </c>
      <c r="H2626" s="2">
        <v>7080.46</v>
      </c>
      <c r="I2626" s="3">
        <v>44997</v>
      </c>
      <c r="J2626" s="2" t="s">
        <v>16</v>
      </c>
    </row>
    <row r="2627" spans="1:10" ht="14.25" customHeight="1" x14ac:dyDescent="0.35">
      <c r="A2627" s="2" t="s">
        <v>5284</v>
      </c>
      <c r="B2627" s="2" t="s">
        <v>5285</v>
      </c>
      <c r="C2627" s="2">
        <v>40</v>
      </c>
      <c r="D2627" s="2" t="s">
        <v>39</v>
      </c>
      <c r="E2627" s="2" t="s">
        <v>29</v>
      </c>
      <c r="F2627" s="2" t="s">
        <v>25</v>
      </c>
      <c r="G2627" s="2" t="s">
        <v>15</v>
      </c>
      <c r="H2627" s="2">
        <v>13371.66</v>
      </c>
      <c r="I2627" s="3">
        <v>45391</v>
      </c>
      <c r="J2627" s="2" t="s">
        <v>21</v>
      </c>
    </row>
    <row r="2628" spans="1:10" ht="14.25" customHeight="1" x14ac:dyDescent="0.35">
      <c r="A2628" s="2" t="s">
        <v>5286</v>
      </c>
      <c r="B2628" s="2" t="s">
        <v>5287</v>
      </c>
      <c r="C2628" s="2">
        <v>54</v>
      </c>
      <c r="D2628" s="2" t="s">
        <v>39</v>
      </c>
      <c r="E2628" s="2" t="s">
        <v>64</v>
      </c>
      <c r="F2628" s="2" t="s">
        <v>49</v>
      </c>
      <c r="G2628" s="2" t="s">
        <v>30</v>
      </c>
      <c r="H2628" s="2">
        <v>37643.11</v>
      </c>
      <c r="I2628" s="3">
        <v>45302</v>
      </c>
      <c r="J2628" s="2" t="s">
        <v>16</v>
      </c>
    </row>
    <row r="2629" spans="1:10" ht="14.25" customHeight="1" x14ac:dyDescent="0.35">
      <c r="A2629" s="2" t="s">
        <v>5288</v>
      </c>
      <c r="B2629" s="2" t="s">
        <v>5289</v>
      </c>
      <c r="C2629" s="2">
        <v>25</v>
      </c>
      <c r="D2629" s="2" t="s">
        <v>12</v>
      </c>
      <c r="E2629" s="2" t="s">
        <v>52</v>
      </c>
      <c r="F2629" s="2" t="s">
        <v>14</v>
      </c>
      <c r="G2629" s="2" t="s">
        <v>36</v>
      </c>
      <c r="H2629" s="2">
        <v>377.5</v>
      </c>
      <c r="I2629" s="3">
        <v>45650</v>
      </c>
      <c r="J2629" s="2" t="s">
        <v>21</v>
      </c>
    </row>
    <row r="2630" spans="1:10" ht="14.25" customHeight="1" x14ac:dyDescent="0.35">
      <c r="A2630" s="2" t="s">
        <v>5290</v>
      </c>
      <c r="B2630" s="2" t="s">
        <v>5291</v>
      </c>
      <c r="C2630" s="2">
        <v>30</v>
      </c>
      <c r="D2630" s="2" t="s">
        <v>39</v>
      </c>
      <c r="E2630" s="2" t="s">
        <v>93</v>
      </c>
      <c r="F2630" s="2" t="s">
        <v>14</v>
      </c>
      <c r="G2630" s="2" t="s">
        <v>15</v>
      </c>
      <c r="H2630" s="2">
        <v>7763.56</v>
      </c>
      <c r="I2630" s="3">
        <v>44934</v>
      </c>
      <c r="J2630" s="2" t="s">
        <v>16</v>
      </c>
    </row>
    <row r="2631" spans="1:10" ht="14.25" customHeight="1" x14ac:dyDescent="0.35">
      <c r="A2631" s="2" t="s">
        <v>5292</v>
      </c>
      <c r="B2631" s="2" t="s">
        <v>5293</v>
      </c>
      <c r="C2631" s="2">
        <v>25</v>
      </c>
      <c r="D2631" s="2" t="s">
        <v>12</v>
      </c>
      <c r="E2631" s="2" t="s">
        <v>29</v>
      </c>
      <c r="F2631" s="2" t="s">
        <v>14</v>
      </c>
      <c r="G2631" s="2" t="s">
        <v>20</v>
      </c>
      <c r="H2631" s="2">
        <v>5977.25</v>
      </c>
      <c r="I2631" s="3">
        <v>45622</v>
      </c>
      <c r="J2631" s="2" t="s">
        <v>16</v>
      </c>
    </row>
    <row r="2632" spans="1:10" ht="14.25" customHeight="1" x14ac:dyDescent="0.35">
      <c r="A2632" s="2" t="s">
        <v>5294</v>
      </c>
      <c r="B2632" s="2" t="s">
        <v>5295</v>
      </c>
      <c r="C2632" s="2">
        <v>40</v>
      </c>
      <c r="D2632" s="2" t="s">
        <v>39</v>
      </c>
      <c r="E2632" s="2" t="s">
        <v>13</v>
      </c>
      <c r="F2632" s="2" t="s">
        <v>14</v>
      </c>
      <c r="G2632" s="2" t="s">
        <v>26</v>
      </c>
      <c r="H2632" s="2">
        <v>2776.64</v>
      </c>
      <c r="I2632" s="3">
        <v>45090</v>
      </c>
      <c r="J2632" s="2" t="s">
        <v>16</v>
      </c>
    </row>
    <row r="2633" spans="1:10" ht="14.25" customHeight="1" x14ac:dyDescent="0.35">
      <c r="A2633" s="2" t="s">
        <v>5296</v>
      </c>
      <c r="B2633" s="2" t="s">
        <v>5297</v>
      </c>
      <c r="C2633" s="2">
        <v>60</v>
      </c>
      <c r="D2633" s="2" t="s">
        <v>12</v>
      </c>
      <c r="E2633" s="2" t="s">
        <v>24</v>
      </c>
      <c r="F2633" s="2" t="s">
        <v>25</v>
      </c>
      <c r="G2633" s="2" t="s">
        <v>15</v>
      </c>
      <c r="H2633" s="2">
        <v>10154.56</v>
      </c>
      <c r="I2633" s="3">
        <v>45221</v>
      </c>
      <c r="J2633" s="2" t="s">
        <v>16</v>
      </c>
    </row>
    <row r="2634" spans="1:10" ht="14.25" customHeight="1" x14ac:dyDescent="0.35">
      <c r="A2634" s="2" t="s">
        <v>5298</v>
      </c>
      <c r="B2634" s="2" t="s">
        <v>5299</v>
      </c>
      <c r="C2634" s="2">
        <v>18</v>
      </c>
      <c r="D2634" s="2" t="s">
        <v>12</v>
      </c>
      <c r="E2634" s="2" t="s">
        <v>74</v>
      </c>
      <c r="F2634" s="2" t="s">
        <v>14</v>
      </c>
      <c r="G2634" s="2" t="s">
        <v>36</v>
      </c>
      <c r="H2634" s="2">
        <v>1786.75</v>
      </c>
      <c r="I2634" s="3">
        <v>45284</v>
      </c>
      <c r="J2634" s="2" t="s">
        <v>16</v>
      </c>
    </row>
    <row r="2635" spans="1:10" ht="14.25" customHeight="1" x14ac:dyDescent="0.35">
      <c r="A2635" s="2" t="s">
        <v>5300</v>
      </c>
      <c r="B2635" s="2" t="s">
        <v>5301</v>
      </c>
      <c r="C2635" s="2">
        <v>62</v>
      </c>
      <c r="D2635" s="2" t="s">
        <v>12</v>
      </c>
      <c r="E2635" s="2" t="s">
        <v>52</v>
      </c>
      <c r="F2635" s="2" t="s">
        <v>25</v>
      </c>
      <c r="G2635" s="2" t="s">
        <v>36</v>
      </c>
      <c r="H2635" s="2">
        <v>3338.86</v>
      </c>
      <c r="I2635" s="3">
        <v>45007</v>
      </c>
      <c r="J2635" s="2" t="s">
        <v>16</v>
      </c>
    </row>
    <row r="2636" spans="1:10" ht="14.25" customHeight="1" x14ac:dyDescent="0.35">
      <c r="A2636" s="2" t="s">
        <v>5302</v>
      </c>
      <c r="B2636" s="2" t="s">
        <v>5303</v>
      </c>
      <c r="C2636" s="2">
        <v>41</v>
      </c>
      <c r="D2636" s="2" t="s">
        <v>12</v>
      </c>
      <c r="E2636" s="2" t="s">
        <v>52</v>
      </c>
      <c r="F2636" s="2" t="s">
        <v>14</v>
      </c>
      <c r="G2636" s="2" t="s">
        <v>20</v>
      </c>
      <c r="H2636" s="2">
        <v>15221.48</v>
      </c>
      <c r="I2636" s="3">
        <v>45201</v>
      </c>
      <c r="J2636" s="2" t="s">
        <v>16</v>
      </c>
    </row>
    <row r="2637" spans="1:10" ht="14.25" customHeight="1" x14ac:dyDescent="0.35">
      <c r="A2637" s="2" t="s">
        <v>5304</v>
      </c>
      <c r="B2637" s="2" t="s">
        <v>5305</v>
      </c>
      <c r="C2637" s="2">
        <v>52</v>
      </c>
      <c r="D2637" s="2" t="s">
        <v>12</v>
      </c>
      <c r="E2637" s="2" t="s">
        <v>13</v>
      </c>
      <c r="F2637" s="2" t="s">
        <v>14</v>
      </c>
      <c r="G2637" s="2" t="s">
        <v>20</v>
      </c>
      <c r="H2637" s="2">
        <v>6169.49</v>
      </c>
      <c r="I2637" s="3">
        <v>45543</v>
      </c>
      <c r="J2637" s="2" t="s">
        <v>16</v>
      </c>
    </row>
    <row r="2638" spans="1:10" ht="14.25" customHeight="1" x14ac:dyDescent="0.35">
      <c r="A2638" s="2" t="s">
        <v>5306</v>
      </c>
      <c r="B2638" s="2" t="s">
        <v>5307</v>
      </c>
      <c r="C2638" s="2">
        <v>41</v>
      </c>
      <c r="D2638" s="2" t="s">
        <v>12</v>
      </c>
      <c r="E2638" s="2" t="s">
        <v>24</v>
      </c>
      <c r="F2638" s="2" t="s">
        <v>49</v>
      </c>
      <c r="G2638" s="2" t="s">
        <v>15</v>
      </c>
      <c r="H2638" s="2">
        <v>50625.57</v>
      </c>
      <c r="I2638" s="3">
        <v>45466</v>
      </c>
      <c r="J2638" s="2" t="s">
        <v>16</v>
      </c>
    </row>
    <row r="2639" spans="1:10" ht="14.25" customHeight="1" x14ac:dyDescent="0.35">
      <c r="A2639" s="2" t="s">
        <v>5308</v>
      </c>
      <c r="B2639" s="2" t="s">
        <v>5309</v>
      </c>
      <c r="C2639" s="2">
        <v>34</v>
      </c>
      <c r="D2639" s="2" t="s">
        <v>39</v>
      </c>
      <c r="E2639" s="2" t="s">
        <v>13</v>
      </c>
      <c r="F2639" s="2" t="s">
        <v>25</v>
      </c>
      <c r="G2639" s="2" t="s">
        <v>30</v>
      </c>
      <c r="H2639" s="2">
        <v>4885.1099999999997</v>
      </c>
      <c r="I2639" s="3">
        <v>44973</v>
      </c>
      <c r="J2639" s="2" t="s">
        <v>16</v>
      </c>
    </row>
    <row r="2640" spans="1:10" ht="14.25" customHeight="1" x14ac:dyDescent="0.35">
      <c r="A2640" s="2" t="s">
        <v>5310</v>
      </c>
      <c r="B2640" s="2" t="s">
        <v>5311</v>
      </c>
      <c r="C2640" s="2">
        <v>22</v>
      </c>
      <c r="D2640" s="2" t="s">
        <v>12</v>
      </c>
      <c r="E2640" s="2" t="s">
        <v>13</v>
      </c>
      <c r="F2640" s="2" t="s">
        <v>35</v>
      </c>
      <c r="G2640" s="2" t="s">
        <v>36</v>
      </c>
      <c r="H2640" s="2">
        <v>6222.43</v>
      </c>
      <c r="I2640" s="3">
        <v>45318</v>
      </c>
      <c r="J2640" s="2" t="s">
        <v>16</v>
      </c>
    </row>
    <row r="2641" spans="1:10" ht="14.25" customHeight="1" x14ac:dyDescent="0.35">
      <c r="A2641" s="2" t="s">
        <v>5312</v>
      </c>
      <c r="B2641" s="2" t="s">
        <v>5313</v>
      </c>
      <c r="C2641" s="2">
        <v>37</v>
      </c>
      <c r="D2641" s="2" t="s">
        <v>39</v>
      </c>
      <c r="E2641" s="2" t="s">
        <v>93</v>
      </c>
      <c r="F2641" s="2" t="s">
        <v>25</v>
      </c>
      <c r="G2641" s="2" t="s">
        <v>30</v>
      </c>
      <c r="H2641" s="2">
        <v>3570.43</v>
      </c>
      <c r="I2641" s="3">
        <v>45493</v>
      </c>
      <c r="J2641" s="2" t="s">
        <v>16</v>
      </c>
    </row>
    <row r="2642" spans="1:10" ht="14.25" customHeight="1" x14ac:dyDescent="0.35">
      <c r="A2642" s="2" t="s">
        <v>5314</v>
      </c>
      <c r="B2642" s="2" t="s">
        <v>5315</v>
      </c>
      <c r="C2642" s="2">
        <v>38</v>
      </c>
      <c r="D2642" s="2" t="s">
        <v>39</v>
      </c>
      <c r="E2642" s="2" t="s">
        <v>24</v>
      </c>
      <c r="F2642" s="2" t="s">
        <v>19</v>
      </c>
      <c r="G2642" s="2" t="s">
        <v>30</v>
      </c>
      <c r="H2642" s="2">
        <v>2695.72</v>
      </c>
      <c r="I2642" s="3">
        <v>45005</v>
      </c>
      <c r="J2642" s="2" t="s">
        <v>16</v>
      </c>
    </row>
    <row r="2643" spans="1:10" ht="14.25" customHeight="1" x14ac:dyDescent="0.35">
      <c r="A2643" s="2" t="s">
        <v>5316</v>
      </c>
      <c r="B2643" s="2" t="s">
        <v>5317</v>
      </c>
      <c r="C2643" s="2">
        <v>57</v>
      </c>
      <c r="D2643" s="2" t="s">
        <v>12</v>
      </c>
      <c r="E2643" s="2" t="s">
        <v>93</v>
      </c>
      <c r="F2643" s="2" t="s">
        <v>35</v>
      </c>
      <c r="G2643" s="2" t="s">
        <v>15</v>
      </c>
      <c r="H2643" s="2">
        <v>25546.61</v>
      </c>
      <c r="I2643" s="3">
        <v>45439</v>
      </c>
      <c r="J2643" s="2" t="s">
        <v>69</v>
      </c>
    </row>
    <row r="2644" spans="1:10" ht="14.25" customHeight="1" x14ac:dyDescent="0.35">
      <c r="A2644" s="2" t="s">
        <v>5318</v>
      </c>
      <c r="B2644" s="2" t="s">
        <v>5319</v>
      </c>
      <c r="C2644" s="2">
        <v>48</v>
      </c>
      <c r="D2644" s="2" t="s">
        <v>12</v>
      </c>
      <c r="E2644" s="2" t="s">
        <v>74</v>
      </c>
      <c r="F2644" s="2" t="s">
        <v>49</v>
      </c>
      <c r="G2644" s="2" t="s">
        <v>26</v>
      </c>
      <c r="H2644" s="2">
        <v>13816.12</v>
      </c>
      <c r="I2644" s="3">
        <v>45606</v>
      </c>
      <c r="J2644" s="2" t="s">
        <v>21</v>
      </c>
    </row>
    <row r="2645" spans="1:10" ht="14.25" customHeight="1" x14ac:dyDescent="0.35">
      <c r="A2645" s="2" t="s">
        <v>5320</v>
      </c>
      <c r="B2645" s="2" t="s">
        <v>5321</v>
      </c>
      <c r="C2645" s="2">
        <v>63</v>
      </c>
      <c r="D2645" s="2" t="s">
        <v>39</v>
      </c>
      <c r="E2645" s="2" t="s">
        <v>13</v>
      </c>
      <c r="F2645" s="2" t="s">
        <v>25</v>
      </c>
      <c r="G2645" s="2" t="s">
        <v>26</v>
      </c>
      <c r="H2645" s="2">
        <v>4055.69</v>
      </c>
      <c r="I2645" s="3">
        <v>44949</v>
      </c>
      <c r="J2645" s="2" t="s">
        <v>16</v>
      </c>
    </row>
    <row r="2646" spans="1:10" ht="14.25" customHeight="1" x14ac:dyDescent="0.35">
      <c r="A2646" s="2" t="s">
        <v>5322</v>
      </c>
      <c r="B2646" s="2" t="s">
        <v>5323</v>
      </c>
      <c r="C2646" s="2">
        <v>53</v>
      </c>
      <c r="D2646" s="2" t="s">
        <v>12</v>
      </c>
      <c r="E2646" s="2" t="s">
        <v>64</v>
      </c>
      <c r="F2646" s="2" t="s">
        <v>49</v>
      </c>
      <c r="G2646" s="2" t="s">
        <v>26</v>
      </c>
      <c r="H2646" s="2">
        <v>12044.93</v>
      </c>
      <c r="I2646" s="3">
        <v>45154</v>
      </c>
      <c r="J2646" s="2" t="s">
        <v>16</v>
      </c>
    </row>
    <row r="2647" spans="1:10" ht="14.25" customHeight="1" x14ac:dyDescent="0.35">
      <c r="A2647" s="2" t="s">
        <v>5324</v>
      </c>
      <c r="B2647" s="2" t="s">
        <v>5325</v>
      </c>
      <c r="C2647" s="2">
        <v>28</v>
      </c>
      <c r="D2647" s="2" t="s">
        <v>12</v>
      </c>
      <c r="E2647" s="2" t="s">
        <v>52</v>
      </c>
      <c r="F2647" s="2" t="s">
        <v>35</v>
      </c>
      <c r="G2647" s="2" t="s">
        <v>20</v>
      </c>
      <c r="H2647" s="2">
        <v>33750.550000000003</v>
      </c>
      <c r="I2647" s="3">
        <v>45364</v>
      </c>
      <c r="J2647" s="2" t="s">
        <v>16</v>
      </c>
    </row>
    <row r="2648" spans="1:10" ht="14.25" customHeight="1" x14ac:dyDescent="0.35">
      <c r="A2648" s="2" t="s">
        <v>5326</v>
      </c>
      <c r="B2648" s="2" t="s">
        <v>5327</v>
      </c>
      <c r="C2648" s="2">
        <v>32</v>
      </c>
      <c r="D2648" s="2" t="s">
        <v>12</v>
      </c>
      <c r="E2648" s="2" t="s">
        <v>24</v>
      </c>
      <c r="F2648" s="2" t="s">
        <v>49</v>
      </c>
      <c r="G2648" s="2" t="s">
        <v>36</v>
      </c>
      <c r="H2648" s="2">
        <v>769.33</v>
      </c>
      <c r="I2648" s="3">
        <v>45224</v>
      </c>
      <c r="J2648" s="2" t="s">
        <v>16</v>
      </c>
    </row>
    <row r="2649" spans="1:10" ht="14.25" customHeight="1" x14ac:dyDescent="0.35">
      <c r="A2649" s="2" t="s">
        <v>5328</v>
      </c>
      <c r="B2649" s="2" t="s">
        <v>5329</v>
      </c>
      <c r="C2649" s="2">
        <v>36</v>
      </c>
      <c r="D2649" s="2" t="s">
        <v>12</v>
      </c>
      <c r="E2649" s="2" t="s">
        <v>13</v>
      </c>
      <c r="F2649" s="2" t="s">
        <v>49</v>
      </c>
      <c r="G2649" s="2" t="s">
        <v>20</v>
      </c>
      <c r="H2649" s="2">
        <v>3072.11</v>
      </c>
      <c r="I2649" s="3">
        <v>45186</v>
      </c>
      <c r="J2649" s="2" t="s">
        <v>21</v>
      </c>
    </row>
    <row r="2650" spans="1:10" ht="14.25" customHeight="1" x14ac:dyDescent="0.35">
      <c r="A2650" s="2" t="s">
        <v>5330</v>
      </c>
      <c r="B2650" s="2" t="s">
        <v>5331</v>
      </c>
      <c r="C2650" s="2">
        <v>24</v>
      </c>
      <c r="D2650" s="2" t="s">
        <v>12</v>
      </c>
      <c r="E2650" s="2" t="s">
        <v>24</v>
      </c>
      <c r="F2650" s="2" t="s">
        <v>55</v>
      </c>
      <c r="G2650" s="2" t="s">
        <v>36</v>
      </c>
      <c r="H2650" s="2">
        <v>2238.67</v>
      </c>
      <c r="I2650" s="3">
        <v>45602</v>
      </c>
      <c r="J2650" s="2" t="s">
        <v>16</v>
      </c>
    </row>
    <row r="2651" spans="1:10" ht="14.25" customHeight="1" x14ac:dyDescent="0.35">
      <c r="A2651" s="2" t="s">
        <v>5332</v>
      </c>
      <c r="B2651" s="2" t="s">
        <v>5333</v>
      </c>
      <c r="C2651" s="2">
        <v>45</v>
      </c>
      <c r="D2651" s="2" t="s">
        <v>12</v>
      </c>
      <c r="E2651" s="2" t="s">
        <v>52</v>
      </c>
      <c r="F2651" s="2" t="s">
        <v>25</v>
      </c>
      <c r="G2651" s="2" t="s">
        <v>36</v>
      </c>
      <c r="H2651" s="2">
        <v>20385.54</v>
      </c>
      <c r="I2651" s="3">
        <v>44936</v>
      </c>
      <c r="J2651" s="2" t="s">
        <v>16</v>
      </c>
    </row>
    <row r="2652" spans="1:10" ht="14.25" customHeight="1" x14ac:dyDescent="0.35">
      <c r="A2652" s="2" t="s">
        <v>5334</v>
      </c>
      <c r="B2652" s="2" t="s">
        <v>5335</v>
      </c>
      <c r="C2652" s="2">
        <v>60</v>
      </c>
      <c r="D2652" s="2" t="s">
        <v>12</v>
      </c>
      <c r="E2652" s="2" t="s">
        <v>42</v>
      </c>
      <c r="F2652" s="2" t="s">
        <v>49</v>
      </c>
      <c r="G2652" s="2" t="s">
        <v>36</v>
      </c>
      <c r="H2652" s="2">
        <v>1974.64</v>
      </c>
      <c r="I2652" s="3">
        <v>45554</v>
      </c>
      <c r="J2652" s="2" t="s">
        <v>16</v>
      </c>
    </row>
    <row r="2653" spans="1:10" ht="14.25" customHeight="1" x14ac:dyDescent="0.35">
      <c r="A2653" s="2" t="s">
        <v>5336</v>
      </c>
      <c r="B2653" s="2" t="s">
        <v>5337</v>
      </c>
      <c r="C2653" s="2">
        <v>22</v>
      </c>
      <c r="D2653" s="2" t="s">
        <v>39</v>
      </c>
      <c r="E2653" s="2" t="s">
        <v>29</v>
      </c>
      <c r="F2653" s="2" t="s">
        <v>55</v>
      </c>
      <c r="G2653" s="2" t="s">
        <v>15</v>
      </c>
      <c r="H2653" s="2">
        <v>3682.79</v>
      </c>
      <c r="I2653" s="3">
        <v>45084</v>
      </c>
      <c r="J2653" s="2" t="s">
        <v>16</v>
      </c>
    </row>
    <row r="2654" spans="1:10" ht="14.25" customHeight="1" x14ac:dyDescent="0.35">
      <c r="A2654" s="2" t="s">
        <v>5338</v>
      </c>
      <c r="B2654" s="2" t="s">
        <v>5339</v>
      </c>
      <c r="C2654" s="2">
        <v>22</v>
      </c>
      <c r="D2654" s="2" t="s">
        <v>12</v>
      </c>
      <c r="E2654" s="2" t="s">
        <v>42</v>
      </c>
      <c r="F2654" s="2" t="s">
        <v>55</v>
      </c>
      <c r="G2654" s="2" t="s">
        <v>26</v>
      </c>
      <c r="H2654" s="2">
        <v>7849.57</v>
      </c>
      <c r="I2654" s="3">
        <v>45084</v>
      </c>
      <c r="J2654" s="2" t="s">
        <v>16</v>
      </c>
    </row>
    <row r="2655" spans="1:10" ht="14.25" customHeight="1" x14ac:dyDescent="0.35">
      <c r="A2655" s="2" t="s">
        <v>5340</v>
      </c>
      <c r="B2655" s="2" t="s">
        <v>5341</v>
      </c>
      <c r="C2655" s="2">
        <v>47</v>
      </c>
      <c r="D2655" s="2" t="s">
        <v>39</v>
      </c>
      <c r="E2655" s="2" t="s">
        <v>13</v>
      </c>
      <c r="F2655" s="2" t="s">
        <v>14</v>
      </c>
      <c r="G2655" s="2" t="s">
        <v>20</v>
      </c>
      <c r="H2655" s="2">
        <v>9704.68</v>
      </c>
      <c r="I2655" s="3">
        <v>45246</v>
      </c>
      <c r="J2655" s="2" t="s">
        <v>16</v>
      </c>
    </row>
    <row r="2656" spans="1:10" ht="14.25" customHeight="1" x14ac:dyDescent="0.35">
      <c r="A2656" s="2" t="s">
        <v>5342</v>
      </c>
      <c r="B2656" s="2" t="s">
        <v>5343</v>
      </c>
      <c r="C2656" s="2">
        <v>49</v>
      </c>
      <c r="D2656" s="2" t="s">
        <v>39</v>
      </c>
      <c r="E2656" s="2" t="s">
        <v>52</v>
      </c>
      <c r="F2656" s="2" t="s">
        <v>14</v>
      </c>
      <c r="G2656" s="2" t="s">
        <v>20</v>
      </c>
      <c r="H2656" s="2">
        <v>16512.169999999998</v>
      </c>
      <c r="I2656" s="3">
        <v>45128</v>
      </c>
      <c r="J2656" s="2" t="s">
        <v>16</v>
      </c>
    </row>
    <row r="2657" spans="1:10" ht="14.25" customHeight="1" x14ac:dyDescent="0.35">
      <c r="A2657" s="2" t="s">
        <v>5344</v>
      </c>
      <c r="B2657" s="2" t="s">
        <v>5345</v>
      </c>
      <c r="C2657" s="2">
        <v>25</v>
      </c>
      <c r="D2657" s="2" t="s">
        <v>39</v>
      </c>
      <c r="E2657" s="2" t="s">
        <v>29</v>
      </c>
      <c r="F2657" s="2" t="s">
        <v>35</v>
      </c>
      <c r="G2657" s="2" t="s">
        <v>15</v>
      </c>
      <c r="H2657" s="2">
        <v>5231.0600000000004</v>
      </c>
      <c r="I2657" s="3">
        <v>45047</v>
      </c>
      <c r="J2657" s="2" t="s">
        <v>16</v>
      </c>
    </row>
    <row r="2658" spans="1:10" ht="14.25" customHeight="1" x14ac:dyDescent="0.35">
      <c r="A2658" s="2" t="s">
        <v>5346</v>
      </c>
      <c r="B2658" s="2" t="s">
        <v>5347</v>
      </c>
      <c r="C2658" s="2">
        <v>27</v>
      </c>
      <c r="D2658" s="2" t="s">
        <v>39</v>
      </c>
      <c r="E2658" s="2" t="s">
        <v>42</v>
      </c>
      <c r="F2658" s="2" t="s">
        <v>25</v>
      </c>
      <c r="G2658" s="2" t="s">
        <v>36</v>
      </c>
      <c r="H2658" s="2">
        <v>7640.95</v>
      </c>
      <c r="I2658" s="3">
        <v>45065</v>
      </c>
      <c r="J2658" s="2" t="s">
        <v>16</v>
      </c>
    </row>
    <row r="2659" spans="1:10" ht="14.25" customHeight="1" x14ac:dyDescent="0.35">
      <c r="A2659" s="2" t="s">
        <v>5348</v>
      </c>
      <c r="B2659" s="2" t="s">
        <v>5349</v>
      </c>
      <c r="C2659" s="2">
        <v>55</v>
      </c>
      <c r="D2659" s="2" t="s">
        <v>12</v>
      </c>
      <c r="E2659" s="2" t="s">
        <v>13</v>
      </c>
      <c r="F2659" s="2" t="s">
        <v>14</v>
      </c>
      <c r="G2659" s="2" t="s">
        <v>26</v>
      </c>
      <c r="H2659" s="2">
        <v>33656.97</v>
      </c>
      <c r="I2659" s="3">
        <v>45600</v>
      </c>
      <c r="J2659" s="2" t="s">
        <v>16</v>
      </c>
    </row>
    <row r="2660" spans="1:10" ht="14.25" customHeight="1" x14ac:dyDescent="0.35">
      <c r="A2660" s="2" t="s">
        <v>5350</v>
      </c>
      <c r="B2660" s="2" t="s">
        <v>5351</v>
      </c>
      <c r="C2660" s="2">
        <v>64</v>
      </c>
      <c r="D2660" s="2" t="s">
        <v>39</v>
      </c>
      <c r="E2660" s="2" t="s">
        <v>52</v>
      </c>
      <c r="F2660" s="2" t="s">
        <v>35</v>
      </c>
      <c r="G2660" s="2" t="s">
        <v>30</v>
      </c>
      <c r="H2660" s="2">
        <v>3529.13</v>
      </c>
      <c r="I2660" s="3">
        <v>45646</v>
      </c>
      <c r="J2660" s="2" t="s">
        <v>16</v>
      </c>
    </row>
    <row r="2661" spans="1:10" ht="14.25" customHeight="1" x14ac:dyDescent="0.35">
      <c r="A2661" s="2" t="s">
        <v>5352</v>
      </c>
      <c r="B2661" s="2" t="s">
        <v>5353</v>
      </c>
      <c r="C2661" s="2">
        <v>49</v>
      </c>
      <c r="D2661" s="2" t="s">
        <v>39</v>
      </c>
      <c r="E2661" s="2" t="s">
        <v>13</v>
      </c>
      <c r="F2661" s="2" t="s">
        <v>25</v>
      </c>
      <c r="G2661" s="2" t="s">
        <v>30</v>
      </c>
      <c r="H2661" s="2">
        <v>2851.44</v>
      </c>
      <c r="I2661" s="3">
        <v>45493</v>
      </c>
      <c r="J2661" s="2" t="s">
        <v>16</v>
      </c>
    </row>
    <row r="2662" spans="1:10" ht="14.25" customHeight="1" x14ac:dyDescent="0.35">
      <c r="A2662" s="2" t="s">
        <v>5354</v>
      </c>
      <c r="B2662" s="2" t="s">
        <v>5355</v>
      </c>
      <c r="C2662" s="2">
        <v>45</v>
      </c>
      <c r="D2662" s="2" t="s">
        <v>39</v>
      </c>
      <c r="E2662" s="2" t="s">
        <v>93</v>
      </c>
      <c r="F2662" s="2" t="s">
        <v>35</v>
      </c>
      <c r="G2662" s="2" t="s">
        <v>15</v>
      </c>
      <c r="H2662" s="2">
        <v>12399.43</v>
      </c>
      <c r="I2662" s="3">
        <v>45265</v>
      </c>
      <c r="J2662" s="2" t="s">
        <v>16</v>
      </c>
    </row>
    <row r="2663" spans="1:10" ht="14.25" customHeight="1" x14ac:dyDescent="0.35">
      <c r="A2663" s="2" t="s">
        <v>5356</v>
      </c>
      <c r="B2663" s="2" t="s">
        <v>5357</v>
      </c>
      <c r="C2663" s="2">
        <v>34</v>
      </c>
      <c r="D2663" s="2" t="s">
        <v>39</v>
      </c>
      <c r="E2663" s="2" t="s">
        <v>52</v>
      </c>
      <c r="F2663" s="2" t="s">
        <v>55</v>
      </c>
      <c r="G2663" s="2" t="s">
        <v>26</v>
      </c>
      <c r="H2663" s="2">
        <v>14746.29</v>
      </c>
      <c r="I2663" s="3">
        <v>45186</v>
      </c>
      <c r="J2663" s="2" t="s">
        <v>16</v>
      </c>
    </row>
    <row r="2664" spans="1:10" ht="14.25" customHeight="1" x14ac:dyDescent="0.35">
      <c r="A2664" s="2" t="s">
        <v>5358</v>
      </c>
      <c r="B2664" s="2" t="s">
        <v>5359</v>
      </c>
      <c r="C2664" s="2">
        <v>48</v>
      </c>
      <c r="D2664" s="2" t="s">
        <v>39</v>
      </c>
      <c r="E2664" s="2" t="s">
        <v>42</v>
      </c>
      <c r="F2664" s="2" t="s">
        <v>55</v>
      </c>
      <c r="G2664" s="2" t="s">
        <v>30</v>
      </c>
      <c r="H2664" s="2">
        <v>5357.66</v>
      </c>
      <c r="I2664" s="3">
        <v>45359</v>
      </c>
      <c r="J2664" s="2" t="s">
        <v>16</v>
      </c>
    </row>
    <row r="2665" spans="1:10" ht="14.25" customHeight="1" x14ac:dyDescent="0.35">
      <c r="A2665" s="2" t="s">
        <v>5360</v>
      </c>
      <c r="B2665" s="2" t="s">
        <v>5361</v>
      </c>
      <c r="C2665" s="2">
        <v>25</v>
      </c>
      <c r="D2665" s="2" t="s">
        <v>12</v>
      </c>
      <c r="E2665" s="2" t="s">
        <v>13</v>
      </c>
      <c r="F2665" s="2" t="s">
        <v>25</v>
      </c>
      <c r="G2665" s="2" t="s">
        <v>30</v>
      </c>
      <c r="H2665" s="2">
        <v>2395</v>
      </c>
      <c r="I2665" s="3">
        <v>44970</v>
      </c>
      <c r="J2665" s="2" t="s">
        <v>16</v>
      </c>
    </row>
    <row r="2666" spans="1:10" ht="14.25" customHeight="1" x14ac:dyDescent="0.35">
      <c r="A2666" s="2" t="s">
        <v>5362</v>
      </c>
      <c r="B2666" s="2" t="s">
        <v>5363</v>
      </c>
      <c r="C2666" s="2">
        <v>57</v>
      </c>
      <c r="D2666" s="2" t="s">
        <v>12</v>
      </c>
      <c r="E2666" s="2" t="s">
        <v>24</v>
      </c>
      <c r="F2666" s="2" t="s">
        <v>35</v>
      </c>
      <c r="G2666" s="2" t="s">
        <v>20</v>
      </c>
      <c r="H2666" s="2">
        <v>15092.43</v>
      </c>
      <c r="I2666" s="3">
        <v>45085</v>
      </c>
      <c r="J2666" s="2" t="s">
        <v>16</v>
      </c>
    </row>
    <row r="2667" spans="1:10" ht="14.25" customHeight="1" x14ac:dyDescent="0.35">
      <c r="A2667" s="2" t="s">
        <v>5364</v>
      </c>
      <c r="B2667" s="2" t="s">
        <v>5365</v>
      </c>
      <c r="C2667" s="2">
        <v>42</v>
      </c>
      <c r="D2667" s="2" t="s">
        <v>39</v>
      </c>
      <c r="E2667" s="2" t="s">
        <v>42</v>
      </c>
      <c r="F2667" s="2" t="s">
        <v>35</v>
      </c>
      <c r="G2667" s="2" t="s">
        <v>26</v>
      </c>
      <c r="H2667" s="2">
        <v>11101.57</v>
      </c>
      <c r="I2667" s="3">
        <v>45281</v>
      </c>
      <c r="J2667" s="2" t="s">
        <v>16</v>
      </c>
    </row>
    <row r="2668" spans="1:10" ht="14.25" customHeight="1" x14ac:dyDescent="0.35">
      <c r="A2668" s="2" t="s">
        <v>5366</v>
      </c>
      <c r="B2668" s="2" t="s">
        <v>5367</v>
      </c>
      <c r="C2668" s="2">
        <v>26</v>
      </c>
      <c r="D2668" s="2" t="s">
        <v>12</v>
      </c>
      <c r="E2668" s="2" t="s">
        <v>13</v>
      </c>
      <c r="F2668" s="2" t="s">
        <v>14</v>
      </c>
      <c r="G2668" s="2" t="s">
        <v>30</v>
      </c>
      <c r="H2668" s="2">
        <v>20893.13</v>
      </c>
      <c r="I2668" s="3">
        <v>45024</v>
      </c>
      <c r="J2668" s="2" t="s">
        <v>16</v>
      </c>
    </row>
    <row r="2669" spans="1:10" ht="14.25" customHeight="1" x14ac:dyDescent="0.35">
      <c r="A2669" s="2" t="s">
        <v>5368</v>
      </c>
      <c r="B2669" s="2" t="s">
        <v>5369</v>
      </c>
      <c r="C2669" s="2">
        <v>19</v>
      </c>
      <c r="D2669" s="2" t="s">
        <v>12</v>
      </c>
      <c r="E2669" s="2" t="s">
        <v>24</v>
      </c>
      <c r="F2669" s="2" t="s">
        <v>14</v>
      </c>
      <c r="G2669" s="2" t="s">
        <v>20</v>
      </c>
      <c r="H2669" s="2">
        <v>18599.939999999999</v>
      </c>
      <c r="I2669" s="3">
        <v>45464</v>
      </c>
      <c r="J2669" s="2" t="s">
        <v>16</v>
      </c>
    </row>
    <row r="2670" spans="1:10" ht="14.25" customHeight="1" x14ac:dyDescent="0.35">
      <c r="A2670" s="2" t="s">
        <v>5370</v>
      </c>
      <c r="B2670" s="2" t="s">
        <v>5371</v>
      </c>
      <c r="C2670" s="2">
        <v>32</v>
      </c>
      <c r="D2670" s="2" t="s">
        <v>39</v>
      </c>
      <c r="E2670" s="2" t="s">
        <v>24</v>
      </c>
      <c r="F2670" s="2" t="s">
        <v>25</v>
      </c>
      <c r="G2670" s="2" t="s">
        <v>26</v>
      </c>
      <c r="H2670" s="2">
        <v>2296.59</v>
      </c>
      <c r="I2670" s="3">
        <v>45636</v>
      </c>
      <c r="J2670" s="2" t="s">
        <v>16</v>
      </c>
    </row>
    <row r="2671" spans="1:10" ht="14.25" customHeight="1" x14ac:dyDescent="0.35">
      <c r="A2671" s="2" t="s">
        <v>5372</v>
      </c>
      <c r="B2671" s="2" t="s">
        <v>5373</v>
      </c>
      <c r="C2671" s="2">
        <v>20</v>
      </c>
      <c r="D2671" s="2" t="s">
        <v>39</v>
      </c>
      <c r="E2671" s="2" t="s">
        <v>74</v>
      </c>
      <c r="F2671" s="2" t="s">
        <v>19</v>
      </c>
      <c r="G2671" s="2" t="s">
        <v>36</v>
      </c>
      <c r="H2671" s="2">
        <v>17858.12</v>
      </c>
      <c r="I2671" s="3">
        <v>45535</v>
      </c>
      <c r="J2671" s="2" t="s">
        <v>16</v>
      </c>
    </row>
    <row r="2672" spans="1:10" ht="14.25" customHeight="1" x14ac:dyDescent="0.35">
      <c r="A2672" s="2" t="s">
        <v>5374</v>
      </c>
      <c r="B2672" s="2" t="s">
        <v>5375</v>
      </c>
      <c r="C2672" s="2">
        <v>53</v>
      </c>
      <c r="D2672" s="2" t="s">
        <v>39</v>
      </c>
      <c r="E2672" s="2" t="s">
        <v>24</v>
      </c>
      <c r="F2672" s="2" t="s">
        <v>14</v>
      </c>
      <c r="G2672" s="2" t="s">
        <v>26</v>
      </c>
      <c r="H2672" s="2">
        <v>1925.83</v>
      </c>
      <c r="I2672" s="3">
        <v>45165</v>
      </c>
      <c r="J2672" s="2" t="s">
        <v>16</v>
      </c>
    </row>
    <row r="2673" spans="1:10" ht="14.25" customHeight="1" x14ac:dyDescent="0.35">
      <c r="A2673" s="2" t="s">
        <v>5376</v>
      </c>
      <c r="B2673" s="2" t="s">
        <v>5377</v>
      </c>
      <c r="C2673" s="2">
        <v>21</v>
      </c>
      <c r="D2673" s="2" t="s">
        <v>12</v>
      </c>
      <c r="E2673" s="2" t="s">
        <v>42</v>
      </c>
      <c r="F2673" s="2" t="s">
        <v>49</v>
      </c>
      <c r="G2673" s="2" t="s">
        <v>15</v>
      </c>
      <c r="H2673" s="2">
        <v>19929.259999999998</v>
      </c>
      <c r="I2673" s="3">
        <v>45401</v>
      </c>
      <c r="J2673" s="2" t="s">
        <v>16</v>
      </c>
    </row>
    <row r="2674" spans="1:10" ht="14.25" customHeight="1" x14ac:dyDescent="0.35">
      <c r="A2674" s="2" t="s">
        <v>5378</v>
      </c>
      <c r="B2674" s="2" t="s">
        <v>5379</v>
      </c>
      <c r="C2674" s="2">
        <v>31</v>
      </c>
      <c r="D2674" s="2" t="s">
        <v>39</v>
      </c>
      <c r="E2674" s="2" t="s">
        <v>42</v>
      </c>
      <c r="F2674" s="2" t="s">
        <v>14</v>
      </c>
      <c r="G2674" s="2" t="s">
        <v>20</v>
      </c>
      <c r="H2674" s="2">
        <v>14710.72</v>
      </c>
      <c r="I2674" s="3">
        <v>45450</v>
      </c>
      <c r="J2674" s="2" t="s">
        <v>16</v>
      </c>
    </row>
    <row r="2675" spans="1:10" ht="14.25" customHeight="1" x14ac:dyDescent="0.35">
      <c r="A2675" s="2" t="s">
        <v>5380</v>
      </c>
      <c r="B2675" s="2" t="s">
        <v>5381</v>
      </c>
      <c r="C2675" s="2">
        <v>58</v>
      </c>
      <c r="D2675" s="2" t="s">
        <v>12</v>
      </c>
      <c r="E2675" s="2" t="s">
        <v>64</v>
      </c>
      <c r="F2675" s="2" t="s">
        <v>19</v>
      </c>
      <c r="G2675" s="2" t="s">
        <v>36</v>
      </c>
      <c r="H2675" s="2">
        <v>8436.4699999999993</v>
      </c>
      <c r="I2675" s="3">
        <v>45483</v>
      </c>
      <c r="J2675" s="2" t="s">
        <v>16</v>
      </c>
    </row>
    <row r="2676" spans="1:10" ht="14.25" customHeight="1" x14ac:dyDescent="0.35">
      <c r="A2676" s="2" t="s">
        <v>5382</v>
      </c>
      <c r="B2676" s="2" t="s">
        <v>5383</v>
      </c>
      <c r="C2676" s="2">
        <v>58</v>
      </c>
      <c r="D2676" s="2" t="s">
        <v>12</v>
      </c>
      <c r="E2676" s="2" t="s">
        <v>29</v>
      </c>
      <c r="F2676" s="2" t="s">
        <v>35</v>
      </c>
      <c r="G2676" s="2" t="s">
        <v>20</v>
      </c>
      <c r="H2676" s="2">
        <v>10278.42</v>
      </c>
      <c r="I2676" s="3">
        <v>45318</v>
      </c>
      <c r="J2676" s="2" t="s">
        <v>16</v>
      </c>
    </row>
    <row r="2677" spans="1:10" ht="14.25" customHeight="1" x14ac:dyDescent="0.35">
      <c r="A2677" s="2" t="s">
        <v>5384</v>
      </c>
      <c r="B2677" s="2" t="s">
        <v>5385</v>
      </c>
      <c r="C2677" s="2">
        <v>42</v>
      </c>
      <c r="D2677" s="2" t="s">
        <v>12</v>
      </c>
      <c r="E2677" s="2" t="s">
        <v>93</v>
      </c>
      <c r="F2677" s="2" t="s">
        <v>55</v>
      </c>
      <c r="G2677" s="2" t="s">
        <v>20</v>
      </c>
      <c r="H2677" s="2">
        <v>1099.03</v>
      </c>
      <c r="I2677" s="3">
        <v>44935</v>
      </c>
      <c r="J2677" s="2" t="s">
        <v>16</v>
      </c>
    </row>
    <row r="2678" spans="1:10" ht="14.25" customHeight="1" x14ac:dyDescent="0.35">
      <c r="A2678" s="2" t="s">
        <v>5386</v>
      </c>
      <c r="B2678" s="2" t="s">
        <v>5387</v>
      </c>
      <c r="C2678" s="2">
        <v>27</v>
      </c>
      <c r="D2678" s="2" t="s">
        <v>39</v>
      </c>
      <c r="E2678" s="2" t="s">
        <v>42</v>
      </c>
      <c r="F2678" s="2" t="s">
        <v>55</v>
      </c>
      <c r="G2678" s="2" t="s">
        <v>30</v>
      </c>
      <c r="H2678" s="2">
        <v>407.02</v>
      </c>
      <c r="I2678" s="3">
        <v>45439</v>
      </c>
      <c r="J2678" s="2" t="s">
        <v>16</v>
      </c>
    </row>
    <row r="2679" spans="1:10" ht="14.25" customHeight="1" x14ac:dyDescent="0.35">
      <c r="A2679" s="2" t="s">
        <v>5388</v>
      </c>
      <c r="B2679" s="2" t="s">
        <v>5389</v>
      </c>
      <c r="C2679" s="2">
        <v>38</v>
      </c>
      <c r="D2679" s="2" t="s">
        <v>12</v>
      </c>
      <c r="E2679" s="2" t="s">
        <v>52</v>
      </c>
      <c r="F2679" s="2" t="s">
        <v>35</v>
      </c>
      <c r="G2679" s="2" t="s">
        <v>26</v>
      </c>
      <c r="H2679" s="2">
        <v>4014.43</v>
      </c>
      <c r="I2679" s="3">
        <v>45315</v>
      </c>
      <c r="J2679" s="2" t="s">
        <v>16</v>
      </c>
    </row>
    <row r="2680" spans="1:10" ht="14.25" customHeight="1" x14ac:dyDescent="0.35">
      <c r="A2680" s="2" t="s">
        <v>5390</v>
      </c>
      <c r="B2680" s="2" t="s">
        <v>5391</v>
      </c>
      <c r="C2680" s="2">
        <v>53</v>
      </c>
      <c r="D2680" s="2" t="s">
        <v>39</v>
      </c>
      <c r="E2680" s="2" t="s">
        <v>29</v>
      </c>
      <c r="F2680" s="2" t="s">
        <v>55</v>
      </c>
      <c r="G2680" s="2" t="s">
        <v>20</v>
      </c>
      <c r="H2680" s="2">
        <v>17226.39</v>
      </c>
      <c r="I2680" s="3">
        <v>45136</v>
      </c>
      <c r="J2680" s="2" t="s">
        <v>16</v>
      </c>
    </row>
    <row r="2681" spans="1:10" ht="14.25" customHeight="1" x14ac:dyDescent="0.35">
      <c r="A2681" s="2" t="s">
        <v>5392</v>
      </c>
      <c r="B2681" s="2" t="s">
        <v>5393</v>
      </c>
      <c r="C2681" s="2">
        <v>29</v>
      </c>
      <c r="D2681" s="2" t="s">
        <v>39</v>
      </c>
      <c r="E2681" s="2" t="s">
        <v>24</v>
      </c>
      <c r="F2681" s="2" t="s">
        <v>14</v>
      </c>
      <c r="G2681" s="2" t="s">
        <v>20</v>
      </c>
      <c r="H2681" s="2">
        <v>6269.58</v>
      </c>
      <c r="I2681" s="3">
        <v>44980</v>
      </c>
      <c r="J2681" s="2" t="s">
        <v>16</v>
      </c>
    </row>
    <row r="2682" spans="1:10" ht="14.25" customHeight="1" x14ac:dyDescent="0.35">
      <c r="A2682" s="2" t="s">
        <v>5394</v>
      </c>
      <c r="B2682" s="2" t="s">
        <v>5395</v>
      </c>
      <c r="C2682" s="2">
        <v>44</v>
      </c>
      <c r="D2682" s="2" t="s">
        <v>39</v>
      </c>
      <c r="E2682" s="2" t="s">
        <v>13</v>
      </c>
      <c r="F2682" s="2" t="s">
        <v>55</v>
      </c>
      <c r="G2682" s="2" t="s">
        <v>15</v>
      </c>
      <c r="H2682" s="2">
        <v>2528.2199999999998</v>
      </c>
      <c r="I2682" s="3">
        <v>45542</v>
      </c>
      <c r="J2682" s="2" t="s">
        <v>16</v>
      </c>
    </row>
    <row r="2683" spans="1:10" ht="14.25" customHeight="1" x14ac:dyDescent="0.35">
      <c r="A2683" s="2" t="s">
        <v>5396</v>
      </c>
      <c r="B2683" s="2" t="s">
        <v>5397</v>
      </c>
      <c r="C2683" s="2">
        <v>57</v>
      </c>
      <c r="D2683" s="2" t="s">
        <v>39</v>
      </c>
      <c r="E2683" s="2" t="s">
        <v>74</v>
      </c>
      <c r="F2683" s="2" t="s">
        <v>19</v>
      </c>
      <c r="G2683" s="2" t="s">
        <v>15</v>
      </c>
      <c r="H2683" s="2">
        <v>17990.8</v>
      </c>
      <c r="I2683" s="3">
        <v>45078</v>
      </c>
      <c r="J2683" s="2" t="s">
        <v>16</v>
      </c>
    </row>
    <row r="2684" spans="1:10" ht="14.25" customHeight="1" x14ac:dyDescent="0.35">
      <c r="A2684" s="2" t="s">
        <v>5398</v>
      </c>
      <c r="B2684" s="2" t="s">
        <v>5399</v>
      </c>
      <c r="C2684" s="2">
        <v>19</v>
      </c>
      <c r="D2684" s="2" t="s">
        <v>39</v>
      </c>
      <c r="E2684" s="2" t="s">
        <v>52</v>
      </c>
      <c r="F2684" s="2" t="s">
        <v>19</v>
      </c>
      <c r="G2684" s="2" t="s">
        <v>15</v>
      </c>
      <c r="H2684" s="2">
        <v>2595.84</v>
      </c>
      <c r="I2684" s="3">
        <v>45336</v>
      </c>
      <c r="J2684" s="2" t="s">
        <v>16</v>
      </c>
    </row>
    <row r="2685" spans="1:10" ht="14.25" customHeight="1" x14ac:dyDescent="0.35">
      <c r="A2685" s="2" t="s">
        <v>5400</v>
      </c>
      <c r="B2685" s="2" t="s">
        <v>5401</v>
      </c>
      <c r="C2685" s="2">
        <v>30</v>
      </c>
      <c r="D2685" s="2" t="s">
        <v>12</v>
      </c>
      <c r="E2685" s="2" t="s">
        <v>29</v>
      </c>
      <c r="F2685" s="2" t="s">
        <v>14</v>
      </c>
      <c r="G2685" s="2" t="s">
        <v>20</v>
      </c>
      <c r="H2685" s="2">
        <v>16900.72</v>
      </c>
      <c r="I2685" s="3">
        <v>44936</v>
      </c>
      <c r="J2685" s="2" t="s">
        <v>16</v>
      </c>
    </row>
    <row r="2686" spans="1:10" ht="14.25" customHeight="1" x14ac:dyDescent="0.35">
      <c r="A2686" s="2" t="s">
        <v>5402</v>
      </c>
      <c r="B2686" s="2" t="s">
        <v>5403</v>
      </c>
      <c r="C2686" s="2">
        <v>49</v>
      </c>
      <c r="D2686" s="2" t="s">
        <v>12</v>
      </c>
      <c r="E2686" s="2" t="s">
        <v>52</v>
      </c>
      <c r="F2686" s="2" t="s">
        <v>35</v>
      </c>
      <c r="G2686" s="2" t="s">
        <v>36</v>
      </c>
      <c r="H2686" s="2">
        <v>6032.69</v>
      </c>
      <c r="I2686" s="3">
        <v>45478</v>
      </c>
      <c r="J2686" s="2" t="s">
        <v>16</v>
      </c>
    </row>
    <row r="2687" spans="1:10" ht="14.25" customHeight="1" x14ac:dyDescent="0.35">
      <c r="A2687" s="2" t="s">
        <v>5404</v>
      </c>
      <c r="B2687" s="2" t="s">
        <v>5405</v>
      </c>
      <c r="C2687" s="2">
        <v>48</v>
      </c>
      <c r="D2687" s="2" t="s">
        <v>12</v>
      </c>
      <c r="E2687" s="2" t="s">
        <v>52</v>
      </c>
      <c r="F2687" s="2" t="s">
        <v>49</v>
      </c>
      <c r="G2687" s="2" t="s">
        <v>26</v>
      </c>
      <c r="H2687" s="2">
        <v>6226.79</v>
      </c>
      <c r="I2687" s="3">
        <v>45482</v>
      </c>
      <c r="J2687" s="2" t="s">
        <v>16</v>
      </c>
    </row>
    <row r="2688" spans="1:10" ht="14.25" customHeight="1" x14ac:dyDescent="0.35">
      <c r="A2688" s="2" t="s">
        <v>5406</v>
      </c>
      <c r="B2688" s="2" t="s">
        <v>5407</v>
      </c>
      <c r="C2688" s="2">
        <v>33</v>
      </c>
      <c r="D2688" s="2" t="s">
        <v>12</v>
      </c>
      <c r="E2688" s="2" t="s">
        <v>52</v>
      </c>
      <c r="F2688" s="2" t="s">
        <v>14</v>
      </c>
      <c r="G2688" s="2" t="s">
        <v>20</v>
      </c>
      <c r="H2688" s="2">
        <v>3184.43</v>
      </c>
      <c r="I2688" s="3">
        <v>45194</v>
      </c>
      <c r="J2688" s="2" t="s">
        <v>16</v>
      </c>
    </row>
    <row r="2689" spans="1:10" ht="14.25" customHeight="1" x14ac:dyDescent="0.35">
      <c r="A2689" s="2" t="s">
        <v>5408</v>
      </c>
      <c r="B2689" s="2" t="s">
        <v>5409</v>
      </c>
      <c r="C2689" s="2">
        <v>49</v>
      </c>
      <c r="D2689" s="2" t="s">
        <v>12</v>
      </c>
      <c r="E2689" s="2" t="s">
        <v>29</v>
      </c>
      <c r="F2689" s="2" t="s">
        <v>55</v>
      </c>
      <c r="G2689" s="2" t="s">
        <v>30</v>
      </c>
      <c r="H2689" s="2">
        <v>23043.27</v>
      </c>
      <c r="I2689" s="3">
        <v>45593</v>
      </c>
      <c r="J2689" s="2" t="s">
        <v>16</v>
      </c>
    </row>
    <row r="2690" spans="1:10" ht="14.25" customHeight="1" x14ac:dyDescent="0.35">
      <c r="A2690" s="2" t="s">
        <v>5410</v>
      </c>
      <c r="B2690" s="2" t="s">
        <v>5411</v>
      </c>
      <c r="C2690" s="2">
        <v>49</v>
      </c>
      <c r="D2690" s="2" t="s">
        <v>39</v>
      </c>
      <c r="E2690" s="2" t="s">
        <v>74</v>
      </c>
      <c r="F2690" s="2" t="s">
        <v>14</v>
      </c>
      <c r="G2690" s="2" t="s">
        <v>36</v>
      </c>
      <c r="H2690" s="2">
        <v>929.77</v>
      </c>
      <c r="I2690" s="3">
        <v>45377</v>
      </c>
      <c r="J2690" s="2" t="s">
        <v>16</v>
      </c>
    </row>
    <row r="2691" spans="1:10" ht="14.25" customHeight="1" x14ac:dyDescent="0.35">
      <c r="A2691" s="2" t="s">
        <v>5412</v>
      </c>
      <c r="B2691" s="2" t="s">
        <v>5413</v>
      </c>
      <c r="C2691" s="2">
        <v>51</v>
      </c>
      <c r="D2691" s="2" t="s">
        <v>39</v>
      </c>
      <c r="E2691" s="2" t="s">
        <v>24</v>
      </c>
      <c r="F2691" s="2" t="s">
        <v>19</v>
      </c>
      <c r="G2691" s="2" t="s">
        <v>36</v>
      </c>
      <c r="H2691" s="2">
        <v>1559.6</v>
      </c>
      <c r="I2691" s="3">
        <v>45520</v>
      </c>
      <c r="J2691" s="2" t="s">
        <v>16</v>
      </c>
    </row>
    <row r="2692" spans="1:10" ht="14.25" customHeight="1" x14ac:dyDescent="0.35">
      <c r="A2692" s="2" t="s">
        <v>5414</v>
      </c>
      <c r="B2692" s="2" t="s">
        <v>5415</v>
      </c>
      <c r="C2692" s="2">
        <v>28</v>
      </c>
      <c r="D2692" s="2" t="s">
        <v>12</v>
      </c>
      <c r="E2692" s="2" t="s">
        <v>64</v>
      </c>
      <c r="F2692" s="2" t="s">
        <v>14</v>
      </c>
      <c r="G2692" s="2" t="s">
        <v>26</v>
      </c>
      <c r="H2692" s="2">
        <v>10102.85</v>
      </c>
      <c r="I2692" s="3">
        <v>45123</v>
      </c>
      <c r="J2692" s="2" t="s">
        <v>21</v>
      </c>
    </row>
    <row r="2693" spans="1:10" ht="14.25" customHeight="1" x14ac:dyDescent="0.35">
      <c r="A2693" s="2" t="s">
        <v>5416</v>
      </c>
      <c r="B2693" s="2" t="s">
        <v>5417</v>
      </c>
      <c r="C2693" s="2">
        <v>27</v>
      </c>
      <c r="D2693" s="2" t="s">
        <v>12</v>
      </c>
      <c r="E2693" s="2" t="s">
        <v>93</v>
      </c>
      <c r="F2693" s="2" t="s">
        <v>14</v>
      </c>
      <c r="G2693" s="2" t="s">
        <v>36</v>
      </c>
      <c r="H2693" s="2">
        <v>18978.89</v>
      </c>
      <c r="I2693" s="3">
        <v>45324</v>
      </c>
      <c r="J2693" s="2" t="s">
        <v>69</v>
      </c>
    </row>
    <row r="2694" spans="1:10" ht="14.25" customHeight="1" x14ac:dyDescent="0.35">
      <c r="A2694" s="2" t="s">
        <v>5418</v>
      </c>
      <c r="B2694" s="2" t="s">
        <v>5419</v>
      </c>
      <c r="C2694" s="2">
        <v>32</v>
      </c>
      <c r="D2694" s="2" t="s">
        <v>12</v>
      </c>
      <c r="E2694" s="2" t="s">
        <v>24</v>
      </c>
      <c r="F2694" s="2" t="s">
        <v>49</v>
      </c>
      <c r="G2694" s="2" t="s">
        <v>26</v>
      </c>
      <c r="H2694" s="2">
        <v>1003.19</v>
      </c>
      <c r="I2694" s="3">
        <v>44978</v>
      </c>
      <c r="J2694" s="2" t="s">
        <v>16</v>
      </c>
    </row>
    <row r="2695" spans="1:10" ht="14.25" customHeight="1" x14ac:dyDescent="0.35">
      <c r="A2695" s="2" t="s">
        <v>5420</v>
      </c>
      <c r="B2695" s="2" t="s">
        <v>5421</v>
      </c>
      <c r="C2695" s="2">
        <v>34</v>
      </c>
      <c r="D2695" s="2" t="s">
        <v>39</v>
      </c>
      <c r="E2695" s="2" t="s">
        <v>42</v>
      </c>
      <c r="F2695" s="2" t="s">
        <v>19</v>
      </c>
      <c r="G2695" s="2" t="s">
        <v>36</v>
      </c>
      <c r="H2695" s="2">
        <v>13233.28</v>
      </c>
      <c r="I2695" s="3">
        <v>45395</v>
      </c>
      <c r="J2695" s="2" t="s">
        <v>16</v>
      </c>
    </row>
    <row r="2696" spans="1:10" ht="14.25" customHeight="1" x14ac:dyDescent="0.35">
      <c r="A2696" s="2" t="s">
        <v>5422</v>
      </c>
      <c r="B2696" s="2" t="s">
        <v>5423</v>
      </c>
      <c r="C2696" s="2">
        <v>57</v>
      </c>
      <c r="D2696" s="2" t="s">
        <v>39</v>
      </c>
      <c r="E2696" s="2" t="s">
        <v>29</v>
      </c>
      <c r="F2696" s="2" t="s">
        <v>25</v>
      </c>
      <c r="G2696" s="2" t="s">
        <v>26</v>
      </c>
      <c r="H2696" s="2">
        <v>13567.8</v>
      </c>
      <c r="I2696" s="3">
        <v>45294</v>
      </c>
      <c r="J2696" s="2" t="s">
        <v>16</v>
      </c>
    </row>
    <row r="2697" spans="1:10" ht="14.25" customHeight="1" x14ac:dyDescent="0.35">
      <c r="A2697" s="2" t="s">
        <v>5424</v>
      </c>
      <c r="B2697" s="2" t="s">
        <v>5425</v>
      </c>
      <c r="C2697" s="2">
        <v>35</v>
      </c>
      <c r="D2697" s="2" t="s">
        <v>39</v>
      </c>
      <c r="E2697" s="2" t="s">
        <v>52</v>
      </c>
      <c r="F2697" s="2" t="s">
        <v>25</v>
      </c>
      <c r="G2697" s="2" t="s">
        <v>15</v>
      </c>
      <c r="H2697" s="2">
        <v>8711.33</v>
      </c>
      <c r="I2697" s="3">
        <v>45300</v>
      </c>
      <c r="J2697" s="2" t="s">
        <v>16</v>
      </c>
    </row>
    <row r="2698" spans="1:10" ht="14.25" customHeight="1" x14ac:dyDescent="0.35">
      <c r="A2698" s="2" t="s">
        <v>5426</v>
      </c>
      <c r="B2698" s="2" t="s">
        <v>5427</v>
      </c>
      <c r="C2698" s="2">
        <v>26</v>
      </c>
      <c r="D2698" s="2" t="s">
        <v>12</v>
      </c>
      <c r="E2698" s="2" t="s">
        <v>24</v>
      </c>
      <c r="F2698" s="2" t="s">
        <v>19</v>
      </c>
      <c r="G2698" s="2" t="s">
        <v>15</v>
      </c>
      <c r="H2698" s="2">
        <v>6669.49</v>
      </c>
      <c r="I2698" s="3">
        <v>44985</v>
      </c>
      <c r="J2698" s="2" t="s">
        <v>16</v>
      </c>
    </row>
    <row r="2699" spans="1:10" ht="14.25" customHeight="1" x14ac:dyDescent="0.35">
      <c r="A2699" s="2" t="s">
        <v>5428</v>
      </c>
      <c r="B2699" s="2" t="s">
        <v>5429</v>
      </c>
      <c r="C2699" s="2">
        <v>42</v>
      </c>
      <c r="D2699" s="2" t="s">
        <v>12</v>
      </c>
      <c r="E2699" s="2" t="s">
        <v>42</v>
      </c>
      <c r="F2699" s="2" t="s">
        <v>25</v>
      </c>
      <c r="G2699" s="2" t="s">
        <v>36</v>
      </c>
      <c r="H2699" s="2">
        <v>3872.63</v>
      </c>
      <c r="I2699" s="3">
        <v>45220</v>
      </c>
      <c r="J2699" s="2" t="s">
        <v>16</v>
      </c>
    </row>
    <row r="2700" spans="1:10" ht="14.25" customHeight="1" x14ac:dyDescent="0.35">
      <c r="A2700" s="2" t="s">
        <v>5430</v>
      </c>
      <c r="B2700" s="2" t="s">
        <v>5431</v>
      </c>
      <c r="C2700" s="2">
        <v>57</v>
      </c>
      <c r="D2700" s="2" t="s">
        <v>12</v>
      </c>
      <c r="E2700" s="2" t="s">
        <v>29</v>
      </c>
      <c r="F2700" s="2" t="s">
        <v>55</v>
      </c>
      <c r="G2700" s="2" t="s">
        <v>36</v>
      </c>
      <c r="H2700" s="2">
        <v>4330.34</v>
      </c>
      <c r="I2700" s="3">
        <v>45036</v>
      </c>
      <c r="J2700" s="2" t="s">
        <v>16</v>
      </c>
    </row>
    <row r="2701" spans="1:10" ht="14.25" customHeight="1" x14ac:dyDescent="0.35">
      <c r="A2701" s="2" t="s">
        <v>5432</v>
      </c>
      <c r="B2701" s="2" t="s">
        <v>5433</v>
      </c>
      <c r="C2701" s="2">
        <v>31</v>
      </c>
      <c r="D2701" s="2" t="s">
        <v>12</v>
      </c>
      <c r="E2701" s="2" t="s">
        <v>42</v>
      </c>
      <c r="F2701" s="2" t="s">
        <v>25</v>
      </c>
      <c r="G2701" s="2" t="s">
        <v>26</v>
      </c>
      <c r="H2701" s="2">
        <v>11221.88</v>
      </c>
      <c r="I2701" s="3">
        <v>45468</v>
      </c>
      <c r="J2701" s="2" t="s">
        <v>16</v>
      </c>
    </row>
    <row r="2702" spans="1:10" ht="14.25" customHeight="1" x14ac:dyDescent="0.35">
      <c r="A2702" s="2" t="s">
        <v>5434</v>
      </c>
      <c r="B2702" s="2" t="s">
        <v>5435</v>
      </c>
      <c r="C2702" s="2">
        <v>42</v>
      </c>
      <c r="D2702" s="2" t="s">
        <v>39</v>
      </c>
      <c r="E2702" s="2" t="s">
        <v>52</v>
      </c>
      <c r="F2702" s="2" t="s">
        <v>55</v>
      </c>
      <c r="G2702" s="2" t="s">
        <v>26</v>
      </c>
      <c r="H2702" s="2">
        <v>675.16</v>
      </c>
      <c r="I2702" s="3">
        <v>45033</v>
      </c>
      <c r="J2702" s="2" t="s">
        <v>16</v>
      </c>
    </row>
    <row r="2703" spans="1:10" ht="14.25" customHeight="1" x14ac:dyDescent="0.35">
      <c r="A2703" s="2" t="s">
        <v>5436</v>
      </c>
      <c r="B2703" s="2" t="s">
        <v>5437</v>
      </c>
      <c r="C2703" s="2">
        <v>39</v>
      </c>
      <c r="D2703" s="2" t="s">
        <v>12</v>
      </c>
      <c r="E2703" s="2" t="s">
        <v>64</v>
      </c>
      <c r="F2703" s="2" t="s">
        <v>19</v>
      </c>
      <c r="G2703" s="2" t="s">
        <v>20</v>
      </c>
      <c r="H2703" s="2">
        <v>8793.2000000000007</v>
      </c>
      <c r="I2703" s="3">
        <v>45223</v>
      </c>
      <c r="J2703" s="2" t="s">
        <v>16</v>
      </c>
    </row>
    <row r="2704" spans="1:10" ht="14.25" customHeight="1" x14ac:dyDescent="0.35">
      <c r="A2704" s="2" t="s">
        <v>5438</v>
      </c>
      <c r="B2704" s="2" t="s">
        <v>5439</v>
      </c>
      <c r="C2704" s="2">
        <v>47</v>
      </c>
      <c r="D2704" s="2" t="s">
        <v>12</v>
      </c>
      <c r="E2704" s="2" t="s">
        <v>29</v>
      </c>
      <c r="F2704" s="2" t="s">
        <v>25</v>
      </c>
      <c r="G2704" s="2" t="s">
        <v>15</v>
      </c>
      <c r="H2704" s="2">
        <v>3267.45</v>
      </c>
      <c r="I2704" s="3">
        <v>45021</v>
      </c>
      <c r="J2704" s="2" t="s">
        <v>16</v>
      </c>
    </row>
    <row r="2705" spans="1:10" ht="14.25" customHeight="1" x14ac:dyDescent="0.35">
      <c r="A2705" s="2" t="s">
        <v>5440</v>
      </c>
      <c r="B2705" s="2" t="s">
        <v>5441</v>
      </c>
      <c r="C2705" s="2">
        <v>37</v>
      </c>
      <c r="D2705" s="2" t="s">
        <v>12</v>
      </c>
      <c r="E2705" s="2" t="s">
        <v>42</v>
      </c>
      <c r="F2705" s="2" t="s">
        <v>25</v>
      </c>
      <c r="G2705" s="2" t="s">
        <v>20</v>
      </c>
      <c r="H2705" s="2">
        <v>6284.95</v>
      </c>
      <c r="I2705" s="3">
        <v>45645</v>
      </c>
      <c r="J2705" s="2" t="s">
        <v>16</v>
      </c>
    </row>
    <row r="2706" spans="1:10" ht="14.25" customHeight="1" x14ac:dyDescent="0.35">
      <c r="A2706" s="2" t="s">
        <v>5442</v>
      </c>
      <c r="B2706" s="2" t="s">
        <v>5443</v>
      </c>
      <c r="C2706" s="2">
        <v>38</v>
      </c>
      <c r="D2706" s="2" t="s">
        <v>39</v>
      </c>
      <c r="E2706" s="2" t="s">
        <v>13</v>
      </c>
      <c r="F2706" s="2" t="s">
        <v>35</v>
      </c>
      <c r="G2706" s="2" t="s">
        <v>20</v>
      </c>
      <c r="H2706" s="2">
        <v>8186.64</v>
      </c>
      <c r="I2706" s="3">
        <v>45610</v>
      </c>
      <c r="J2706" s="2" t="s">
        <v>69</v>
      </c>
    </row>
    <row r="2707" spans="1:10" ht="14.25" customHeight="1" x14ac:dyDescent="0.35">
      <c r="A2707" s="2" t="s">
        <v>5444</v>
      </c>
      <c r="B2707" s="2" t="s">
        <v>5445</v>
      </c>
      <c r="C2707" s="2">
        <v>61</v>
      </c>
      <c r="D2707" s="2" t="s">
        <v>39</v>
      </c>
      <c r="E2707" s="2" t="s">
        <v>42</v>
      </c>
      <c r="F2707" s="2" t="s">
        <v>55</v>
      </c>
      <c r="G2707" s="2" t="s">
        <v>30</v>
      </c>
      <c r="H2707" s="2">
        <v>21685.73</v>
      </c>
      <c r="I2707" s="3">
        <v>45398</v>
      </c>
      <c r="J2707" s="2" t="s">
        <v>16</v>
      </c>
    </row>
    <row r="2708" spans="1:10" ht="14.25" customHeight="1" x14ac:dyDescent="0.35">
      <c r="A2708" s="2" t="s">
        <v>5446</v>
      </c>
      <c r="B2708" s="2" t="s">
        <v>5447</v>
      </c>
      <c r="C2708" s="2">
        <v>49</v>
      </c>
      <c r="D2708" s="2" t="s">
        <v>12</v>
      </c>
      <c r="E2708" s="2" t="s">
        <v>93</v>
      </c>
      <c r="F2708" s="2" t="s">
        <v>55</v>
      </c>
      <c r="G2708" s="2" t="s">
        <v>26</v>
      </c>
      <c r="H2708" s="2">
        <v>8653</v>
      </c>
      <c r="I2708" s="3">
        <v>45005</v>
      </c>
      <c r="J2708" s="2" t="s">
        <v>16</v>
      </c>
    </row>
    <row r="2709" spans="1:10" ht="14.25" customHeight="1" x14ac:dyDescent="0.35">
      <c r="A2709" s="2" t="s">
        <v>5448</v>
      </c>
      <c r="B2709" s="2" t="s">
        <v>5449</v>
      </c>
      <c r="C2709" s="2">
        <v>63</v>
      </c>
      <c r="D2709" s="2" t="s">
        <v>39</v>
      </c>
      <c r="E2709" s="2" t="s">
        <v>52</v>
      </c>
      <c r="F2709" s="2" t="s">
        <v>14</v>
      </c>
      <c r="G2709" s="2" t="s">
        <v>30</v>
      </c>
      <c r="H2709" s="2">
        <v>2576.83</v>
      </c>
      <c r="I2709" s="3">
        <v>45176</v>
      </c>
      <c r="J2709" s="2" t="s">
        <v>16</v>
      </c>
    </row>
    <row r="2710" spans="1:10" ht="14.25" customHeight="1" x14ac:dyDescent="0.35">
      <c r="A2710" s="2" t="s">
        <v>5450</v>
      </c>
      <c r="B2710" s="2" t="s">
        <v>5451</v>
      </c>
      <c r="C2710" s="2">
        <v>38</v>
      </c>
      <c r="D2710" s="2" t="s">
        <v>39</v>
      </c>
      <c r="E2710" s="2" t="s">
        <v>74</v>
      </c>
      <c r="F2710" s="2" t="s">
        <v>49</v>
      </c>
      <c r="G2710" s="2" t="s">
        <v>30</v>
      </c>
      <c r="H2710" s="2">
        <v>827.94</v>
      </c>
      <c r="I2710" s="3">
        <v>45656</v>
      </c>
      <c r="J2710" s="2" t="s">
        <v>16</v>
      </c>
    </row>
    <row r="2711" spans="1:10" ht="14.25" customHeight="1" x14ac:dyDescent="0.35">
      <c r="A2711" s="2" t="s">
        <v>5452</v>
      </c>
      <c r="B2711" s="2" t="s">
        <v>5453</v>
      </c>
      <c r="C2711" s="2">
        <v>52</v>
      </c>
      <c r="D2711" s="2" t="s">
        <v>39</v>
      </c>
      <c r="E2711" s="2" t="s">
        <v>42</v>
      </c>
      <c r="F2711" s="2" t="s">
        <v>25</v>
      </c>
      <c r="G2711" s="2" t="s">
        <v>20</v>
      </c>
      <c r="H2711" s="2">
        <v>9861.4599999999991</v>
      </c>
      <c r="I2711" s="3">
        <v>45265</v>
      </c>
      <c r="J2711" s="2" t="s">
        <v>16</v>
      </c>
    </row>
    <row r="2712" spans="1:10" ht="14.25" customHeight="1" x14ac:dyDescent="0.35">
      <c r="A2712" s="2" t="s">
        <v>5454</v>
      </c>
      <c r="B2712" s="2" t="s">
        <v>5455</v>
      </c>
      <c r="C2712" s="2">
        <v>49</v>
      </c>
      <c r="D2712" s="2" t="s">
        <v>39</v>
      </c>
      <c r="E2712" s="2" t="s">
        <v>64</v>
      </c>
      <c r="F2712" s="2" t="s">
        <v>35</v>
      </c>
      <c r="G2712" s="2" t="s">
        <v>30</v>
      </c>
      <c r="H2712" s="2">
        <v>7875.64</v>
      </c>
      <c r="I2712" s="3">
        <v>44983</v>
      </c>
      <c r="J2712" s="2" t="s">
        <v>16</v>
      </c>
    </row>
    <row r="2713" spans="1:10" ht="14.25" customHeight="1" x14ac:dyDescent="0.35">
      <c r="A2713" s="2" t="s">
        <v>5456</v>
      </c>
      <c r="B2713" s="2" t="s">
        <v>5457</v>
      </c>
      <c r="C2713" s="2">
        <v>47</v>
      </c>
      <c r="D2713" s="2" t="s">
        <v>39</v>
      </c>
      <c r="E2713" s="2" t="s">
        <v>13</v>
      </c>
      <c r="F2713" s="2" t="s">
        <v>49</v>
      </c>
      <c r="G2713" s="2" t="s">
        <v>26</v>
      </c>
      <c r="H2713" s="2">
        <v>11141.26</v>
      </c>
      <c r="I2713" s="3">
        <v>45073</v>
      </c>
      <c r="J2713" s="2" t="s">
        <v>16</v>
      </c>
    </row>
    <row r="2714" spans="1:10" ht="14.25" customHeight="1" x14ac:dyDescent="0.35">
      <c r="A2714" s="2" t="s">
        <v>5458</v>
      </c>
      <c r="B2714" s="2" t="s">
        <v>5459</v>
      </c>
      <c r="C2714" s="2">
        <v>56</v>
      </c>
      <c r="D2714" s="2" t="s">
        <v>12</v>
      </c>
      <c r="E2714" s="2" t="s">
        <v>13</v>
      </c>
      <c r="F2714" s="2" t="s">
        <v>35</v>
      </c>
      <c r="G2714" s="2" t="s">
        <v>20</v>
      </c>
      <c r="H2714" s="2">
        <v>6150.69</v>
      </c>
      <c r="I2714" s="3">
        <v>44943</v>
      </c>
      <c r="J2714" s="2" t="s">
        <v>69</v>
      </c>
    </row>
    <row r="2715" spans="1:10" ht="14.25" customHeight="1" x14ac:dyDescent="0.35">
      <c r="A2715" s="2" t="s">
        <v>5460</v>
      </c>
      <c r="B2715" s="2" t="s">
        <v>5461</v>
      </c>
      <c r="C2715" s="2">
        <v>29</v>
      </c>
      <c r="D2715" s="2" t="s">
        <v>12</v>
      </c>
      <c r="E2715" s="2" t="s">
        <v>74</v>
      </c>
      <c r="F2715" s="2" t="s">
        <v>49</v>
      </c>
      <c r="G2715" s="2" t="s">
        <v>26</v>
      </c>
      <c r="H2715" s="2">
        <v>17436.89</v>
      </c>
      <c r="I2715" s="3">
        <v>45294</v>
      </c>
      <c r="J2715" s="2" t="s">
        <v>21</v>
      </c>
    </row>
    <row r="2716" spans="1:10" ht="14.25" customHeight="1" x14ac:dyDescent="0.35">
      <c r="A2716" s="2" t="s">
        <v>5462</v>
      </c>
      <c r="B2716" s="2" t="s">
        <v>5463</v>
      </c>
      <c r="C2716" s="2">
        <v>58</v>
      </c>
      <c r="D2716" s="2" t="s">
        <v>12</v>
      </c>
      <c r="E2716" s="2" t="s">
        <v>24</v>
      </c>
      <c r="F2716" s="2" t="s">
        <v>25</v>
      </c>
      <c r="G2716" s="2" t="s">
        <v>36</v>
      </c>
      <c r="H2716" s="2">
        <v>25279.77</v>
      </c>
      <c r="I2716" s="3">
        <v>45635</v>
      </c>
      <c r="J2716" s="2" t="s">
        <v>16</v>
      </c>
    </row>
    <row r="2717" spans="1:10" ht="14.25" customHeight="1" x14ac:dyDescent="0.35">
      <c r="A2717" s="2" t="s">
        <v>5464</v>
      </c>
      <c r="B2717" s="2" t="s">
        <v>5465</v>
      </c>
      <c r="C2717" s="2">
        <v>64</v>
      </c>
      <c r="D2717" s="2" t="s">
        <v>39</v>
      </c>
      <c r="E2717" s="2" t="s">
        <v>93</v>
      </c>
      <c r="F2717" s="2" t="s">
        <v>35</v>
      </c>
      <c r="G2717" s="2" t="s">
        <v>30</v>
      </c>
      <c r="H2717" s="2">
        <v>408.27</v>
      </c>
      <c r="I2717" s="3">
        <v>45115</v>
      </c>
      <c r="J2717" s="2" t="s">
        <v>21</v>
      </c>
    </row>
    <row r="2718" spans="1:10" ht="14.25" customHeight="1" x14ac:dyDescent="0.35">
      <c r="A2718" s="2" t="s">
        <v>5466</v>
      </c>
      <c r="B2718" s="2" t="s">
        <v>5467</v>
      </c>
      <c r="C2718" s="2">
        <v>35</v>
      </c>
      <c r="D2718" s="2" t="s">
        <v>39</v>
      </c>
      <c r="E2718" s="2" t="s">
        <v>74</v>
      </c>
      <c r="F2718" s="2" t="s">
        <v>55</v>
      </c>
      <c r="G2718" s="2" t="s">
        <v>20</v>
      </c>
      <c r="H2718" s="2">
        <v>13629.16</v>
      </c>
      <c r="I2718" s="3">
        <v>45570</v>
      </c>
      <c r="J2718" s="2" t="s">
        <v>16</v>
      </c>
    </row>
    <row r="2719" spans="1:10" ht="14.25" customHeight="1" x14ac:dyDescent="0.35">
      <c r="A2719" s="2" t="s">
        <v>5468</v>
      </c>
      <c r="B2719" s="2" t="s">
        <v>5469</v>
      </c>
      <c r="C2719" s="2">
        <v>38</v>
      </c>
      <c r="D2719" s="2" t="s">
        <v>39</v>
      </c>
      <c r="E2719" s="2" t="s">
        <v>93</v>
      </c>
      <c r="F2719" s="2" t="s">
        <v>14</v>
      </c>
      <c r="G2719" s="2" t="s">
        <v>15</v>
      </c>
      <c r="H2719" s="2">
        <v>357.94</v>
      </c>
      <c r="I2719" s="3">
        <v>45174</v>
      </c>
      <c r="J2719" s="2" t="s">
        <v>16</v>
      </c>
    </row>
    <row r="2720" spans="1:10" ht="14.25" customHeight="1" x14ac:dyDescent="0.35">
      <c r="A2720" s="2" t="s">
        <v>5470</v>
      </c>
      <c r="B2720" s="2" t="s">
        <v>5471</v>
      </c>
      <c r="C2720" s="2">
        <v>30</v>
      </c>
      <c r="D2720" s="2" t="s">
        <v>39</v>
      </c>
      <c r="E2720" s="2" t="s">
        <v>42</v>
      </c>
      <c r="F2720" s="2" t="s">
        <v>35</v>
      </c>
      <c r="G2720" s="2" t="s">
        <v>26</v>
      </c>
      <c r="H2720" s="2">
        <v>5889.61</v>
      </c>
      <c r="I2720" s="3">
        <v>45076</v>
      </c>
      <c r="J2720" s="2" t="s">
        <v>16</v>
      </c>
    </row>
    <row r="2721" spans="1:10" ht="14.25" customHeight="1" x14ac:dyDescent="0.35">
      <c r="A2721" s="2" t="s">
        <v>5472</v>
      </c>
      <c r="B2721" s="2" t="s">
        <v>5473</v>
      </c>
      <c r="C2721" s="2">
        <v>38</v>
      </c>
      <c r="D2721" s="2" t="s">
        <v>12</v>
      </c>
      <c r="E2721" s="2" t="s">
        <v>52</v>
      </c>
      <c r="F2721" s="2" t="s">
        <v>19</v>
      </c>
      <c r="G2721" s="2" t="s">
        <v>30</v>
      </c>
      <c r="H2721" s="2">
        <v>6191.59</v>
      </c>
      <c r="I2721" s="3">
        <v>45640</v>
      </c>
      <c r="J2721" s="2" t="s">
        <v>16</v>
      </c>
    </row>
    <row r="2722" spans="1:10" ht="14.25" customHeight="1" x14ac:dyDescent="0.35">
      <c r="A2722" s="2" t="s">
        <v>5474</v>
      </c>
      <c r="B2722" s="2" t="s">
        <v>5475</v>
      </c>
      <c r="C2722" s="2">
        <v>25</v>
      </c>
      <c r="D2722" s="2" t="s">
        <v>12</v>
      </c>
      <c r="E2722" s="2" t="s">
        <v>64</v>
      </c>
      <c r="F2722" s="2" t="s">
        <v>25</v>
      </c>
      <c r="G2722" s="2" t="s">
        <v>26</v>
      </c>
      <c r="H2722" s="2">
        <v>11914.46</v>
      </c>
      <c r="I2722" s="3">
        <v>45139</v>
      </c>
      <c r="J2722" s="2" t="s">
        <v>16</v>
      </c>
    </row>
    <row r="2723" spans="1:10" ht="14.25" customHeight="1" x14ac:dyDescent="0.35">
      <c r="A2723" s="2" t="s">
        <v>5476</v>
      </c>
      <c r="B2723" s="2" t="s">
        <v>5477</v>
      </c>
      <c r="C2723" s="2">
        <v>63</v>
      </c>
      <c r="D2723" s="2" t="s">
        <v>12</v>
      </c>
      <c r="E2723" s="2" t="s">
        <v>13</v>
      </c>
      <c r="F2723" s="2" t="s">
        <v>25</v>
      </c>
      <c r="G2723" s="2" t="s">
        <v>26</v>
      </c>
      <c r="H2723" s="2">
        <v>4344.87</v>
      </c>
      <c r="I2723" s="3">
        <v>45143</v>
      </c>
      <c r="J2723" s="2" t="s">
        <v>21</v>
      </c>
    </row>
    <row r="2724" spans="1:10" ht="14.25" customHeight="1" x14ac:dyDescent="0.35">
      <c r="A2724" s="2" t="s">
        <v>5478</v>
      </c>
      <c r="B2724" s="2" t="s">
        <v>5479</v>
      </c>
      <c r="C2724" s="2">
        <v>57</v>
      </c>
      <c r="D2724" s="2" t="s">
        <v>12</v>
      </c>
      <c r="E2724" s="2" t="s">
        <v>74</v>
      </c>
      <c r="F2724" s="2" t="s">
        <v>19</v>
      </c>
      <c r="G2724" s="2" t="s">
        <v>36</v>
      </c>
      <c r="H2724" s="2">
        <v>17198.18</v>
      </c>
      <c r="I2724" s="3">
        <v>44932</v>
      </c>
      <c r="J2724" s="2" t="s">
        <v>16</v>
      </c>
    </row>
    <row r="2725" spans="1:10" ht="14.25" customHeight="1" x14ac:dyDescent="0.35">
      <c r="A2725" s="2" t="s">
        <v>5480</v>
      </c>
      <c r="B2725" s="2" t="s">
        <v>5481</v>
      </c>
      <c r="C2725" s="2">
        <v>63</v>
      </c>
      <c r="D2725" s="2" t="s">
        <v>12</v>
      </c>
      <c r="E2725" s="2" t="s">
        <v>64</v>
      </c>
      <c r="F2725" s="2" t="s">
        <v>49</v>
      </c>
      <c r="G2725" s="2" t="s">
        <v>26</v>
      </c>
      <c r="H2725" s="2">
        <v>4198.6400000000003</v>
      </c>
      <c r="I2725" s="3">
        <v>45596</v>
      </c>
      <c r="J2725" s="2" t="s">
        <v>69</v>
      </c>
    </row>
    <row r="2726" spans="1:10" ht="14.25" customHeight="1" x14ac:dyDescent="0.35">
      <c r="A2726" s="2" t="s">
        <v>5482</v>
      </c>
      <c r="B2726" s="2" t="s">
        <v>5483</v>
      </c>
      <c r="C2726" s="2">
        <v>24</v>
      </c>
      <c r="D2726" s="2" t="s">
        <v>12</v>
      </c>
      <c r="E2726" s="2" t="s">
        <v>93</v>
      </c>
      <c r="F2726" s="2" t="s">
        <v>14</v>
      </c>
      <c r="G2726" s="2" t="s">
        <v>36</v>
      </c>
      <c r="H2726" s="2">
        <v>4193.38</v>
      </c>
      <c r="I2726" s="3">
        <v>45513</v>
      </c>
      <c r="J2726" s="2" t="s">
        <v>16</v>
      </c>
    </row>
    <row r="2727" spans="1:10" ht="14.25" customHeight="1" x14ac:dyDescent="0.35">
      <c r="A2727" s="2" t="s">
        <v>5484</v>
      </c>
      <c r="B2727" s="2" t="s">
        <v>5485</v>
      </c>
      <c r="C2727" s="2">
        <v>40</v>
      </c>
      <c r="D2727" s="2" t="s">
        <v>39</v>
      </c>
      <c r="E2727" s="2" t="s">
        <v>52</v>
      </c>
      <c r="F2727" s="2" t="s">
        <v>49</v>
      </c>
      <c r="G2727" s="2" t="s">
        <v>36</v>
      </c>
      <c r="H2727" s="2">
        <v>2520.0700000000002</v>
      </c>
      <c r="I2727" s="3">
        <v>45321</v>
      </c>
      <c r="J2727" s="2" t="s">
        <v>16</v>
      </c>
    </row>
    <row r="2728" spans="1:10" ht="14.25" customHeight="1" x14ac:dyDescent="0.35">
      <c r="A2728" s="2" t="s">
        <v>5486</v>
      </c>
      <c r="B2728" s="2" t="s">
        <v>5487</v>
      </c>
      <c r="C2728" s="2">
        <v>61</v>
      </c>
      <c r="D2728" s="2" t="s">
        <v>39</v>
      </c>
      <c r="E2728" s="2" t="s">
        <v>13</v>
      </c>
      <c r="F2728" s="2" t="s">
        <v>19</v>
      </c>
      <c r="G2728" s="2" t="s">
        <v>36</v>
      </c>
      <c r="H2728" s="2">
        <v>11515.99</v>
      </c>
      <c r="I2728" s="3">
        <v>45230</v>
      </c>
      <c r="J2728" s="2" t="s">
        <v>16</v>
      </c>
    </row>
    <row r="2729" spans="1:10" ht="14.25" customHeight="1" x14ac:dyDescent="0.35">
      <c r="A2729" s="2" t="s">
        <v>5488</v>
      </c>
      <c r="B2729" s="2" t="s">
        <v>5489</v>
      </c>
      <c r="C2729" s="2">
        <v>49</v>
      </c>
      <c r="D2729" s="2" t="s">
        <v>12</v>
      </c>
      <c r="E2729" s="2" t="s">
        <v>13</v>
      </c>
      <c r="F2729" s="2" t="s">
        <v>19</v>
      </c>
      <c r="G2729" s="2" t="s">
        <v>30</v>
      </c>
      <c r="H2729" s="2">
        <v>796.79</v>
      </c>
      <c r="I2729" s="3">
        <v>45484</v>
      </c>
      <c r="J2729" s="2" t="s">
        <v>21</v>
      </c>
    </row>
    <row r="2730" spans="1:10" ht="14.25" customHeight="1" x14ac:dyDescent="0.35">
      <c r="A2730" s="2" t="s">
        <v>5490</v>
      </c>
      <c r="B2730" s="2" t="s">
        <v>5491</v>
      </c>
      <c r="C2730" s="2">
        <v>28</v>
      </c>
      <c r="D2730" s="2" t="s">
        <v>39</v>
      </c>
      <c r="E2730" s="2" t="s">
        <v>93</v>
      </c>
      <c r="F2730" s="2" t="s">
        <v>14</v>
      </c>
      <c r="G2730" s="2" t="s">
        <v>26</v>
      </c>
      <c r="H2730" s="2">
        <v>4510.72</v>
      </c>
      <c r="I2730" s="3">
        <v>45337</v>
      </c>
      <c r="J2730" s="2" t="s">
        <v>16</v>
      </c>
    </row>
    <row r="2731" spans="1:10" ht="14.25" customHeight="1" x14ac:dyDescent="0.35">
      <c r="A2731" s="2" t="s">
        <v>5492</v>
      </c>
      <c r="B2731" s="2" t="s">
        <v>5493</v>
      </c>
      <c r="C2731" s="2">
        <v>39</v>
      </c>
      <c r="D2731" s="2" t="s">
        <v>12</v>
      </c>
      <c r="E2731" s="2" t="s">
        <v>52</v>
      </c>
      <c r="F2731" s="2" t="s">
        <v>19</v>
      </c>
      <c r="G2731" s="2" t="s">
        <v>26</v>
      </c>
      <c r="H2731" s="2">
        <v>3104.61</v>
      </c>
      <c r="I2731" s="3">
        <v>45329</v>
      </c>
      <c r="J2731" s="2" t="s">
        <v>16</v>
      </c>
    </row>
    <row r="2732" spans="1:10" ht="14.25" customHeight="1" x14ac:dyDescent="0.35">
      <c r="A2732" s="2" t="s">
        <v>5494</v>
      </c>
      <c r="B2732" s="2" t="s">
        <v>5495</v>
      </c>
      <c r="C2732" s="2">
        <v>39</v>
      </c>
      <c r="D2732" s="2" t="s">
        <v>12</v>
      </c>
      <c r="E2732" s="2" t="s">
        <v>13</v>
      </c>
      <c r="F2732" s="2" t="s">
        <v>19</v>
      </c>
      <c r="G2732" s="2" t="s">
        <v>36</v>
      </c>
      <c r="H2732" s="2">
        <v>2605.02</v>
      </c>
      <c r="I2732" s="3">
        <v>45306</v>
      </c>
      <c r="J2732" s="2" t="s">
        <v>16</v>
      </c>
    </row>
    <row r="2733" spans="1:10" ht="14.25" customHeight="1" x14ac:dyDescent="0.35">
      <c r="A2733" s="2" t="s">
        <v>5496</v>
      </c>
      <c r="B2733" s="2" t="s">
        <v>5497</v>
      </c>
      <c r="C2733" s="2">
        <v>60</v>
      </c>
      <c r="D2733" s="2" t="s">
        <v>39</v>
      </c>
      <c r="E2733" s="2" t="s">
        <v>52</v>
      </c>
      <c r="F2733" s="2" t="s">
        <v>35</v>
      </c>
      <c r="G2733" s="2" t="s">
        <v>26</v>
      </c>
      <c r="H2733" s="2">
        <v>629.22</v>
      </c>
      <c r="I2733" s="3">
        <v>45378</v>
      </c>
      <c r="J2733" s="2" t="s">
        <v>16</v>
      </c>
    </row>
    <row r="2734" spans="1:10" ht="14.25" customHeight="1" x14ac:dyDescent="0.35">
      <c r="A2734" s="2" t="s">
        <v>5498</v>
      </c>
      <c r="B2734" s="2" t="s">
        <v>5499</v>
      </c>
      <c r="C2734" s="2">
        <v>42</v>
      </c>
      <c r="D2734" s="2" t="s">
        <v>12</v>
      </c>
      <c r="E2734" s="2" t="s">
        <v>13</v>
      </c>
      <c r="F2734" s="2" t="s">
        <v>14</v>
      </c>
      <c r="G2734" s="2" t="s">
        <v>26</v>
      </c>
      <c r="H2734" s="2">
        <v>2111.94</v>
      </c>
      <c r="I2734" s="3">
        <v>45155</v>
      </c>
      <c r="J2734" s="2" t="s">
        <v>16</v>
      </c>
    </row>
    <row r="2735" spans="1:10" ht="14.25" customHeight="1" x14ac:dyDescent="0.35">
      <c r="A2735" s="2" t="s">
        <v>5500</v>
      </c>
      <c r="B2735" s="2" t="s">
        <v>5501</v>
      </c>
      <c r="C2735" s="2">
        <v>39</v>
      </c>
      <c r="D2735" s="2" t="s">
        <v>12</v>
      </c>
      <c r="E2735" s="2" t="s">
        <v>42</v>
      </c>
      <c r="F2735" s="2" t="s">
        <v>25</v>
      </c>
      <c r="G2735" s="2" t="s">
        <v>36</v>
      </c>
      <c r="H2735" s="2">
        <v>5910.32</v>
      </c>
      <c r="I2735" s="3">
        <v>45620</v>
      </c>
      <c r="J2735" s="2" t="s">
        <v>16</v>
      </c>
    </row>
    <row r="2736" spans="1:10" ht="14.25" customHeight="1" x14ac:dyDescent="0.35">
      <c r="A2736" s="2" t="s">
        <v>5502</v>
      </c>
      <c r="B2736" s="2" t="s">
        <v>5503</v>
      </c>
      <c r="C2736" s="2">
        <v>45</v>
      </c>
      <c r="D2736" s="2" t="s">
        <v>12</v>
      </c>
      <c r="E2736" s="2" t="s">
        <v>93</v>
      </c>
      <c r="F2736" s="2" t="s">
        <v>49</v>
      </c>
      <c r="G2736" s="2" t="s">
        <v>15</v>
      </c>
      <c r="H2736" s="2">
        <v>7006.58</v>
      </c>
      <c r="I2736" s="3">
        <v>45431</v>
      </c>
      <c r="J2736" s="2" t="s">
        <v>16</v>
      </c>
    </row>
    <row r="2737" spans="1:10" ht="14.25" customHeight="1" x14ac:dyDescent="0.35">
      <c r="A2737" s="2" t="s">
        <v>5504</v>
      </c>
      <c r="B2737" s="2" t="s">
        <v>5505</v>
      </c>
      <c r="C2737" s="2">
        <v>46</v>
      </c>
      <c r="D2737" s="2" t="s">
        <v>39</v>
      </c>
      <c r="E2737" s="2" t="s">
        <v>52</v>
      </c>
      <c r="F2737" s="2" t="s">
        <v>25</v>
      </c>
      <c r="G2737" s="2" t="s">
        <v>15</v>
      </c>
      <c r="H2737" s="2">
        <v>3140.32</v>
      </c>
      <c r="I2737" s="3">
        <v>45521</v>
      </c>
      <c r="J2737" s="2" t="s">
        <v>16</v>
      </c>
    </row>
    <row r="2738" spans="1:10" ht="14.25" customHeight="1" x14ac:dyDescent="0.35">
      <c r="A2738" s="2" t="s">
        <v>5506</v>
      </c>
      <c r="B2738" s="2" t="s">
        <v>5507</v>
      </c>
      <c r="C2738" s="2">
        <v>30</v>
      </c>
      <c r="D2738" s="2" t="s">
        <v>39</v>
      </c>
      <c r="E2738" s="2" t="s">
        <v>64</v>
      </c>
      <c r="F2738" s="2" t="s">
        <v>25</v>
      </c>
      <c r="G2738" s="2" t="s">
        <v>36</v>
      </c>
      <c r="H2738" s="2">
        <v>10505.18</v>
      </c>
      <c r="I2738" s="3">
        <v>45071</v>
      </c>
      <c r="J2738" s="2" t="s">
        <v>16</v>
      </c>
    </row>
    <row r="2739" spans="1:10" ht="14.25" customHeight="1" x14ac:dyDescent="0.35">
      <c r="A2739" s="2" t="s">
        <v>5508</v>
      </c>
      <c r="B2739" s="2" t="s">
        <v>5509</v>
      </c>
      <c r="C2739" s="2">
        <v>35</v>
      </c>
      <c r="D2739" s="2" t="s">
        <v>39</v>
      </c>
      <c r="E2739" s="2" t="s">
        <v>24</v>
      </c>
      <c r="F2739" s="2" t="s">
        <v>35</v>
      </c>
      <c r="G2739" s="2" t="s">
        <v>30</v>
      </c>
      <c r="H2739" s="2">
        <v>4091.62</v>
      </c>
      <c r="I2739" s="3">
        <v>44976</v>
      </c>
      <c r="J2739" s="2" t="s">
        <v>16</v>
      </c>
    </row>
    <row r="2740" spans="1:10" ht="14.25" customHeight="1" x14ac:dyDescent="0.35">
      <c r="A2740" s="2" t="s">
        <v>5510</v>
      </c>
      <c r="B2740" s="2" t="s">
        <v>5511</v>
      </c>
      <c r="C2740" s="2">
        <v>19</v>
      </c>
      <c r="D2740" s="2" t="s">
        <v>39</v>
      </c>
      <c r="E2740" s="2" t="s">
        <v>42</v>
      </c>
      <c r="F2740" s="2" t="s">
        <v>49</v>
      </c>
      <c r="G2740" s="2" t="s">
        <v>26</v>
      </c>
      <c r="H2740" s="2">
        <v>4576.7299999999996</v>
      </c>
      <c r="I2740" s="3">
        <v>45350</v>
      </c>
      <c r="J2740" s="2" t="s">
        <v>21</v>
      </c>
    </row>
    <row r="2741" spans="1:10" ht="14.25" customHeight="1" x14ac:dyDescent="0.35">
      <c r="A2741" s="2" t="s">
        <v>5512</v>
      </c>
      <c r="B2741" s="2" t="s">
        <v>5513</v>
      </c>
      <c r="C2741" s="2">
        <v>46</v>
      </c>
      <c r="D2741" s="2" t="s">
        <v>12</v>
      </c>
      <c r="E2741" s="2" t="s">
        <v>29</v>
      </c>
      <c r="F2741" s="2" t="s">
        <v>25</v>
      </c>
      <c r="G2741" s="2" t="s">
        <v>26</v>
      </c>
      <c r="H2741" s="2">
        <v>15261.28</v>
      </c>
      <c r="I2741" s="3">
        <v>45026</v>
      </c>
      <c r="J2741" s="2" t="s">
        <v>16</v>
      </c>
    </row>
    <row r="2742" spans="1:10" ht="14.25" customHeight="1" x14ac:dyDescent="0.35">
      <c r="A2742" s="2" t="s">
        <v>5514</v>
      </c>
      <c r="B2742" s="2" t="s">
        <v>5515</v>
      </c>
      <c r="C2742" s="2">
        <v>38</v>
      </c>
      <c r="D2742" s="2" t="s">
        <v>39</v>
      </c>
      <c r="E2742" s="2" t="s">
        <v>64</v>
      </c>
      <c r="F2742" s="2" t="s">
        <v>14</v>
      </c>
      <c r="G2742" s="2" t="s">
        <v>15</v>
      </c>
      <c r="H2742" s="2">
        <v>8028.88</v>
      </c>
      <c r="I2742" s="3">
        <v>45269</v>
      </c>
      <c r="J2742" s="2" t="s">
        <v>16</v>
      </c>
    </row>
    <row r="2743" spans="1:10" ht="14.25" customHeight="1" x14ac:dyDescent="0.35">
      <c r="A2743" s="2" t="s">
        <v>5516</v>
      </c>
      <c r="B2743" s="2" t="s">
        <v>5517</v>
      </c>
      <c r="C2743" s="2">
        <v>32</v>
      </c>
      <c r="D2743" s="2" t="s">
        <v>39</v>
      </c>
      <c r="E2743" s="2" t="s">
        <v>93</v>
      </c>
      <c r="F2743" s="2" t="s">
        <v>49</v>
      </c>
      <c r="G2743" s="2" t="s">
        <v>36</v>
      </c>
      <c r="H2743" s="2">
        <v>30613.35</v>
      </c>
      <c r="I2743" s="3">
        <v>45577</v>
      </c>
      <c r="J2743" s="2" t="s">
        <v>16</v>
      </c>
    </row>
    <row r="2744" spans="1:10" ht="14.25" customHeight="1" x14ac:dyDescent="0.35">
      <c r="A2744" s="2" t="s">
        <v>5518</v>
      </c>
      <c r="B2744" s="2" t="s">
        <v>5519</v>
      </c>
      <c r="C2744" s="2">
        <v>44</v>
      </c>
      <c r="D2744" s="2" t="s">
        <v>39</v>
      </c>
      <c r="E2744" s="2" t="s">
        <v>13</v>
      </c>
      <c r="F2744" s="2" t="s">
        <v>55</v>
      </c>
      <c r="G2744" s="2" t="s">
        <v>30</v>
      </c>
      <c r="H2744" s="2">
        <v>4451.96</v>
      </c>
      <c r="I2744" s="3">
        <v>45452</v>
      </c>
      <c r="J2744" s="2" t="s">
        <v>69</v>
      </c>
    </row>
    <row r="2745" spans="1:10" ht="14.25" customHeight="1" x14ac:dyDescent="0.35">
      <c r="A2745" s="2" t="s">
        <v>5520</v>
      </c>
      <c r="B2745" s="2" t="s">
        <v>5521</v>
      </c>
      <c r="C2745" s="2">
        <v>48</v>
      </c>
      <c r="D2745" s="2" t="s">
        <v>12</v>
      </c>
      <c r="E2745" s="2" t="s">
        <v>29</v>
      </c>
      <c r="F2745" s="2" t="s">
        <v>35</v>
      </c>
      <c r="G2745" s="2" t="s">
        <v>36</v>
      </c>
      <c r="H2745" s="2">
        <v>17593.34</v>
      </c>
      <c r="I2745" s="3">
        <v>44939</v>
      </c>
      <c r="J2745" s="2" t="s">
        <v>16</v>
      </c>
    </row>
    <row r="2746" spans="1:10" ht="14.25" customHeight="1" x14ac:dyDescent="0.35">
      <c r="A2746" s="2" t="s">
        <v>5522</v>
      </c>
      <c r="B2746" s="2" t="s">
        <v>5523</v>
      </c>
      <c r="C2746" s="2">
        <v>32</v>
      </c>
      <c r="D2746" s="2" t="s">
        <v>39</v>
      </c>
      <c r="E2746" s="2" t="s">
        <v>64</v>
      </c>
      <c r="F2746" s="2" t="s">
        <v>25</v>
      </c>
      <c r="G2746" s="2" t="s">
        <v>15</v>
      </c>
      <c r="H2746" s="2">
        <v>13407</v>
      </c>
      <c r="I2746" s="3">
        <v>45098</v>
      </c>
      <c r="J2746" s="2" t="s">
        <v>16</v>
      </c>
    </row>
    <row r="2747" spans="1:10" ht="14.25" customHeight="1" x14ac:dyDescent="0.35">
      <c r="A2747" s="2" t="s">
        <v>5524</v>
      </c>
      <c r="B2747" s="2" t="s">
        <v>5525</v>
      </c>
      <c r="C2747" s="2">
        <v>40</v>
      </c>
      <c r="D2747" s="2" t="s">
        <v>39</v>
      </c>
      <c r="E2747" s="2" t="s">
        <v>42</v>
      </c>
      <c r="F2747" s="2" t="s">
        <v>19</v>
      </c>
      <c r="G2747" s="2" t="s">
        <v>15</v>
      </c>
      <c r="H2747" s="2">
        <v>22089.94</v>
      </c>
      <c r="I2747" s="3">
        <v>45415</v>
      </c>
      <c r="J2747" s="2" t="s">
        <v>21</v>
      </c>
    </row>
    <row r="2748" spans="1:10" ht="14.25" customHeight="1" x14ac:dyDescent="0.35">
      <c r="A2748" s="2" t="s">
        <v>5526</v>
      </c>
      <c r="B2748" s="2" t="s">
        <v>5527</v>
      </c>
      <c r="C2748" s="2">
        <v>41</v>
      </c>
      <c r="D2748" s="2" t="s">
        <v>12</v>
      </c>
      <c r="E2748" s="2" t="s">
        <v>29</v>
      </c>
      <c r="F2748" s="2" t="s">
        <v>49</v>
      </c>
      <c r="G2748" s="2" t="s">
        <v>26</v>
      </c>
      <c r="H2748" s="2">
        <v>31417.15</v>
      </c>
      <c r="I2748" s="3">
        <v>45285</v>
      </c>
      <c r="J2748" s="2" t="s">
        <v>16</v>
      </c>
    </row>
    <row r="2749" spans="1:10" ht="14.25" customHeight="1" x14ac:dyDescent="0.35">
      <c r="A2749" s="2" t="s">
        <v>5528</v>
      </c>
      <c r="B2749" s="2" t="s">
        <v>5529</v>
      </c>
      <c r="C2749" s="2">
        <v>61</v>
      </c>
      <c r="D2749" s="2" t="s">
        <v>12</v>
      </c>
      <c r="E2749" s="2" t="s">
        <v>29</v>
      </c>
      <c r="F2749" s="2" t="s">
        <v>55</v>
      </c>
      <c r="G2749" s="2" t="s">
        <v>20</v>
      </c>
      <c r="H2749" s="2">
        <v>77.06</v>
      </c>
      <c r="I2749" s="3">
        <v>45032</v>
      </c>
      <c r="J2749" s="2" t="s">
        <v>16</v>
      </c>
    </row>
    <row r="2750" spans="1:10" ht="14.25" customHeight="1" x14ac:dyDescent="0.35">
      <c r="A2750" s="2" t="s">
        <v>5530</v>
      </c>
      <c r="B2750" s="2" t="s">
        <v>5531</v>
      </c>
      <c r="C2750" s="2">
        <v>30</v>
      </c>
      <c r="D2750" s="2" t="s">
        <v>12</v>
      </c>
      <c r="E2750" s="2" t="s">
        <v>52</v>
      </c>
      <c r="F2750" s="2" t="s">
        <v>19</v>
      </c>
      <c r="G2750" s="2" t="s">
        <v>30</v>
      </c>
      <c r="H2750" s="2">
        <v>924.42</v>
      </c>
      <c r="I2750" s="3">
        <v>45115</v>
      </c>
      <c r="J2750" s="2" t="s">
        <v>16</v>
      </c>
    </row>
    <row r="2751" spans="1:10" ht="14.25" customHeight="1" x14ac:dyDescent="0.35">
      <c r="A2751" s="2" t="s">
        <v>5532</v>
      </c>
      <c r="B2751" s="2" t="s">
        <v>5533</v>
      </c>
      <c r="C2751" s="2">
        <v>39</v>
      </c>
      <c r="D2751" s="2" t="s">
        <v>12</v>
      </c>
      <c r="E2751" s="2" t="s">
        <v>74</v>
      </c>
      <c r="F2751" s="2" t="s">
        <v>55</v>
      </c>
      <c r="G2751" s="2" t="s">
        <v>30</v>
      </c>
      <c r="H2751" s="2">
        <v>11218.98</v>
      </c>
      <c r="I2751" s="3">
        <v>45455</v>
      </c>
      <c r="J2751" s="2" t="s">
        <v>16</v>
      </c>
    </row>
    <row r="2752" spans="1:10" ht="14.25" customHeight="1" x14ac:dyDescent="0.35">
      <c r="A2752" s="2" t="s">
        <v>5534</v>
      </c>
      <c r="B2752" s="2" t="s">
        <v>5535</v>
      </c>
      <c r="C2752" s="2">
        <v>60</v>
      </c>
      <c r="D2752" s="2" t="s">
        <v>39</v>
      </c>
      <c r="E2752" s="2" t="s">
        <v>64</v>
      </c>
      <c r="F2752" s="2" t="s">
        <v>25</v>
      </c>
      <c r="G2752" s="2" t="s">
        <v>20</v>
      </c>
      <c r="H2752" s="2">
        <v>4946.24</v>
      </c>
      <c r="I2752" s="3">
        <v>44976</v>
      </c>
      <c r="J2752" s="2" t="s">
        <v>16</v>
      </c>
    </row>
    <row r="2753" spans="1:10" ht="14.25" customHeight="1" x14ac:dyDescent="0.35">
      <c r="A2753" s="2" t="s">
        <v>5536</v>
      </c>
      <c r="B2753" s="2" t="s">
        <v>5537</v>
      </c>
      <c r="C2753" s="2">
        <v>54</v>
      </c>
      <c r="D2753" s="2" t="s">
        <v>12</v>
      </c>
      <c r="E2753" s="2" t="s">
        <v>74</v>
      </c>
      <c r="F2753" s="2" t="s">
        <v>19</v>
      </c>
      <c r="G2753" s="2" t="s">
        <v>15</v>
      </c>
      <c r="H2753" s="2">
        <v>17099.5</v>
      </c>
      <c r="I2753" s="3">
        <v>45175</v>
      </c>
      <c r="J2753" s="2" t="s">
        <v>16</v>
      </c>
    </row>
    <row r="2754" spans="1:10" ht="14.25" customHeight="1" x14ac:dyDescent="0.35">
      <c r="A2754" s="2" t="s">
        <v>5538</v>
      </c>
      <c r="B2754" s="2" t="s">
        <v>5539</v>
      </c>
      <c r="C2754" s="2">
        <v>50</v>
      </c>
      <c r="D2754" s="2" t="s">
        <v>39</v>
      </c>
      <c r="E2754" s="2" t="s">
        <v>93</v>
      </c>
      <c r="F2754" s="2" t="s">
        <v>25</v>
      </c>
      <c r="G2754" s="2" t="s">
        <v>36</v>
      </c>
      <c r="H2754" s="2">
        <v>120.52</v>
      </c>
      <c r="I2754" s="3">
        <v>45336</v>
      </c>
      <c r="J2754" s="2" t="s">
        <v>16</v>
      </c>
    </row>
    <row r="2755" spans="1:10" ht="14.25" customHeight="1" x14ac:dyDescent="0.35">
      <c r="A2755" s="2" t="s">
        <v>5540</v>
      </c>
      <c r="B2755" s="2" t="s">
        <v>5541</v>
      </c>
      <c r="C2755" s="2">
        <v>20</v>
      </c>
      <c r="D2755" s="2" t="s">
        <v>39</v>
      </c>
      <c r="E2755" s="2" t="s">
        <v>64</v>
      </c>
      <c r="F2755" s="2" t="s">
        <v>19</v>
      </c>
      <c r="G2755" s="2" t="s">
        <v>30</v>
      </c>
      <c r="H2755" s="2">
        <v>16449.48</v>
      </c>
      <c r="I2755" s="3">
        <v>45317</v>
      </c>
      <c r="J2755" s="2" t="s">
        <v>16</v>
      </c>
    </row>
    <row r="2756" spans="1:10" ht="14.25" customHeight="1" x14ac:dyDescent="0.35">
      <c r="A2756" s="2" t="s">
        <v>5542</v>
      </c>
      <c r="B2756" s="2" t="s">
        <v>5543</v>
      </c>
      <c r="C2756" s="2">
        <v>36</v>
      </c>
      <c r="D2756" s="2" t="s">
        <v>39</v>
      </c>
      <c r="E2756" s="2" t="s">
        <v>64</v>
      </c>
      <c r="F2756" s="2" t="s">
        <v>49</v>
      </c>
      <c r="G2756" s="2" t="s">
        <v>20</v>
      </c>
      <c r="H2756" s="2">
        <v>1453.06</v>
      </c>
      <c r="I2756" s="3">
        <v>45305</v>
      </c>
      <c r="J2756" s="2" t="s">
        <v>16</v>
      </c>
    </row>
    <row r="2757" spans="1:10" ht="14.25" customHeight="1" x14ac:dyDescent="0.35">
      <c r="A2757" s="2" t="s">
        <v>5544</v>
      </c>
      <c r="B2757" s="2" t="s">
        <v>5545</v>
      </c>
      <c r="C2757" s="2">
        <v>40</v>
      </c>
      <c r="D2757" s="2" t="s">
        <v>39</v>
      </c>
      <c r="E2757" s="2" t="s">
        <v>52</v>
      </c>
      <c r="F2757" s="2" t="s">
        <v>14</v>
      </c>
      <c r="G2757" s="2" t="s">
        <v>26</v>
      </c>
      <c r="H2757" s="2">
        <v>3428.41</v>
      </c>
      <c r="I2757" s="3">
        <v>45153</v>
      </c>
      <c r="J2757" s="2" t="s">
        <v>16</v>
      </c>
    </row>
    <row r="2758" spans="1:10" ht="14.25" customHeight="1" x14ac:dyDescent="0.35">
      <c r="A2758" s="2" t="s">
        <v>5546</v>
      </c>
      <c r="B2758" s="2" t="s">
        <v>5547</v>
      </c>
      <c r="C2758" s="2">
        <v>46</v>
      </c>
      <c r="D2758" s="2" t="s">
        <v>39</v>
      </c>
      <c r="E2758" s="2" t="s">
        <v>13</v>
      </c>
      <c r="F2758" s="2" t="s">
        <v>14</v>
      </c>
      <c r="G2758" s="2" t="s">
        <v>26</v>
      </c>
      <c r="H2758" s="2">
        <v>34762.94</v>
      </c>
      <c r="I2758" s="3">
        <v>45517</v>
      </c>
      <c r="J2758" s="2" t="s">
        <v>16</v>
      </c>
    </row>
    <row r="2759" spans="1:10" ht="14.25" customHeight="1" x14ac:dyDescent="0.35">
      <c r="A2759" s="2" t="s">
        <v>5548</v>
      </c>
      <c r="B2759" s="2" t="s">
        <v>5549</v>
      </c>
      <c r="C2759" s="2">
        <v>47</v>
      </c>
      <c r="D2759" s="2" t="s">
        <v>12</v>
      </c>
      <c r="E2759" s="2" t="s">
        <v>42</v>
      </c>
      <c r="F2759" s="2" t="s">
        <v>55</v>
      </c>
      <c r="G2759" s="2" t="s">
        <v>15</v>
      </c>
      <c r="H2759" s="2">
        <v>529.77</v>
      </c>
      <c r="I2759" s="3">
        <v>45139</v>
      </c>
      <c r="J2759" s="2" t="s">
        <v>16</v>
      </c>
    </row>
    <row r="2760" spans="1:10" ht="14.25" customHeight="1" x14ac:dyDescent="0.35">
      <c r="A2760" s="2" t="s">
        <v>5550</v>
      </c>
      <c r="B2760" s="2" t="s">
        <v>5551</v>
      </c>
      <c r="C2760" s="2">
        <v>56</v>
      </c>
      <c r="D2760" s="2" t="s">
        <v>39</v>
      </c>
      <c r="E2760" s="2" t="s">
        <v>42</v>
      </c>
      <c r="F2760" s="2" t="s">
        <v>35</v>
      </c>
      <c r="G2760" s="2" t="s">
        <v>30</v>
      </c>
      <c r="H2760" s="2">
        <v>4293.08</v>
      </c>
      <c r="I2760" s="3">
        <v>45455</v>
      </c>
      <c r="J2760" s="2" t="s">
        <v>16</v>
      </c>
    </row>
    <row r="2761" spans="1:10" ht="14.25" customHeight="1" x14ac:dyDescent="0.35">
      <c r="A2761" s="2" t="s">
        <v>5552</v>
      </c>
      <c r="B2761" s="2" t="s">
        <v>5553</v>
      </c>
      <c r="C2761" s="2">
        <v>61</v>
      </c>
      <c r="D2761" s="2" t="s">
        <v>39</v>
      </c>
      <c r="E2761" s="2" t="s">
        <v>42</v>
      </c>
      <c r="F2761" s="2" t="s">
        <v>19</v>
      </c>
      <c r="G2761" s="2" t="s">
        <v>36</v>
      </c>
      <c r="H2761" s="2">
        <v>883.16</v>
      </c>
      <c r="I2761" s="3">
        <v>45272</v>
      </c>
      <c r="J2761" s="2" t="s">
        <v>16</v>
      </c>
    </row>
    <row r="2762" spans="1:10" ht="14.25" customHeight="1" x14ac:dyDescent="0.35">
      <c r="A2762" s="2" t="s">
        <v>5554</v>
      </c>
      <c r="B2762" s="2" t="s">
        <v>5555</v>
      </c>
      <c r="C2762" s="2">
        <v>64</v>
      </c>
      <c r="D2762" s="2" t="s">
        <v>39</v>
      </c>
      <c r="E2762" s="2" t="s">
        <v>24</v>
      </c>
      <c r="F2762" s="2" t="s">
        <v>25</v>
      </c>
      <c r="G2762" s="2" t="s">
        <v>30</v>
      </c>
      <c r="H2762" s="2">
        <v>19214.43</v>
      </c>
      <c r="I2762" s="3">
        <v>45345</v>
      </c>
      <c r="J2762" s="2" t="s">
        <v>16</v>
      </c>
    </row>
    <row r="2763" spans="1:10" ht="14.25" customHeight="1" x14ac:dyDescent="0.35">
      <c r="A2763" s="2" t="s">
        <v>5556</v>
      </c>
      <c r="B2763" s="2" t="s">
        <v>5557</v>
      </c>
      <c r="C2763" s="2">
        <v>42</v>
      </c>
      <c r="D2763" s="2" t="s">
        <v>12</v>
      </c>
      <c r="E2763" s="2" t="s">
        <v>93</v>
      </c>
      <c r="F2763" s="2" t="s">
        <v>35</v>
      </c>
      <c r="G2763" s="2" t="s">
        <v>26</v>
      </c>
      <c r="H2763" s="2">
        <v>12140.77</v>
      </c>
      <c r="I2763" s="3">
        <v>45010</v>
      </c>
      <c r="J2763" s="2" t="s">
        <v>21</v>
      </c>
    </row>
    <row r="2764" spans="1:10" ht="14.25" customHeight="1" x14ac:dyDescent="0.35">
      <c r="A2764" s="2" t="s">
        <v>5558</v>
      </c>
      <c r="B2764" s="2" t="s">
        <v>5559</v>
      </c>
      <c r="C2764" s="2">
        <v>54</v>
      </c>
      <c r="D2764" s="2" t="s">
        <v>39</v>
      </c>
      <c r="E2764" s="2" t="s">
        <v>29</v>
      </c>
      <c r="F2764" s="2" t="s">
        <v>49</v>
      </c>
      <c r="G2764" s="2" t="s">
        <v>30</v>
      </c>
      <c r="H2764" s="2">
        <v>16111.26</v>
      </c>
      <c r="I2764" s="3">
        <v>45123</v>
      </c>
      <c r="J2764" s="2" t="s">
        <v>16</v>
      </c>
    </row>
    <row r="2765" spans="1:10" ht="14.25" customHeight="1" x14ac:dyDescent="0.35">
      <c r="A2765" s="2" t="s">
        <v>5560</v>
      </c>
      <c r="B2765" s="2" t="s">
        <v>5561</v>
      </c>
      <c r="C2765" s="2">
        <v>64</v>
      </c>
      <c r="D2765" s="2" t="s">
        <v>39</v>
      </c>
      <c r="E2765" s="2" t="s">
        <v>13</v>
      </c>
      <c r="F2765" s="2" t="s">
        <v>49</v>
      </c>
      <c r="G2765" s="2" t="s">
        <v>26</v>
      </c>
      <c r="H2765" s="2">
        <v>7492.51</v>
      </c>
      <c r="I2765" s="3">
        <v>45456</v>
      </c>
      <c r="J2765" s="2" t="s">
        <v>16</v>
      </c>
    </row>
    <row r="2766" spans="1:10" ht="14.25" customHeight="1" x14ac:dyDescent="0.35">
      <c r="A2766" s="2" t="s">
        <v>5562</v>
      </c>
      <c r="B2766" s="2" t="s">
        <v>5563</v>
      </c>
      <c r="C2766" s="2">
        <v>25</v>
      </c>
      <c r="D2766" s="2" t="s">
        <v>12</v>
      </c>
      <c r="E2766" s="2" t="s">
        <v>74</v>
      </c>
      <c r="F2766" s="2" t="s">
        <v>49</v>
      </c>
      <c r="G2766" s="2" t="s">
        <v>20</v>
      </c>
      <c r="H2766" s="2">
        <v>4427.3100000000004</v>
      </c>
      <c r="I2766" s="3">
        <v>45147</v>
      </c>
      <c r="J2766" s="2" t="s">
        <v>16</v>
      </c>
    </row>
    <row r="2767" spans="1:10" ht="14.25" customHeight="1" x14ac:dyDescent="0.35">
      <c r="A2767" s="2" t="s">
        <v>5564</v>
      </c>
      <c r="B2767" s="2" t="s">
        <v>5565</v>
      </c>
      <c r="C2767" s="2">
        <v>59</v>
      </c>
      <c r="D2767" s="2" t="s">
        <v>39</v>
      </c>
      <c r="E2767" s="2" t="s">
        <v>42</v>
      </c>
      <c r="F2767" s="2" t="s">
        <v>14</v>
      </c>
      <c r="G2767" s="2" t="s">
        <v>20</v>
      </c>
      <c r="H2767" s="2">
        <v>22.76</v>
      </c>
      <c r="I2767" s="3">
        <v>45102</v>
      </c>
      <c r="J2767" s="2" t="s">
        <v>16</v>
      </c>
    </row>
    <row r="2768" spans="1:10" ht="14.25" customHeight="1" x14ac:dyDescent="0.35">
      <c r="A2768" s="2" t="s">
        <v>5566</v>
      </c>
      <c r="B2768" s="2" t="s">
        <v>5567</v>
      </c>
      <c r="C2768" s="2">
        <v>33</v>
      </c>
      <c r="D2768" s="2" t="s">
        <v>39</v>
      </c>
      <c r="E2768" s="2" t="s">
        <v>24</v>
      </c>
      <c r="F2768" s="2" t="s">
        <v>25</v>
      </c>
      <c r="G2768" s="2" t="s">
        <v>26</v>
      </c>
      <c r="H2768" s="2">
        <v>3256.29</v>
      </c>
      <c r="I2768" s="3">
        <v>45510</v>
      </c>
      <c r="J2768" s="2" t="s">
        <v>16</v>
      </c>
    </row>
    <row r="2769" spans="1:10" ht="14.25" customHeight="1" x14ac:dyDescent="0.35">
      <c r="A2769" s="2" t="s">
        <v>5568</v>
      </c>
      <c r="B2769" s="2" t="s">
        <v>5569</v>
      </c>
      <c r="C2769" s="2">
        <v>25</v>
      </c>
      <c r="D2769" s="2" t="s">
        <v>12</v>
      </c>
      <c r="E2769" s="2" t="s">
        <v>74</v>
      </c>
      <c r="F2769" s="2" t="s">
        <v>49</v>
      </c>
      <c r="G2769" s="2" t="s">
        <v>36</v>
      </c>
      <c r="H2769" s="2">
        <v>7226.86</v>
      </c>
      <c r="I2769" s="3">
        <v>45529</v>
      </c>
      <c r="J2769" s="2" t="s">
        <v>16</v>
      </c>
    </row>
    <row r="2770" spans="1:10" ht="14.25" customHeight="1" x14ac:dyDescent="0.35">
      <c r="A2770" s="2" t="s">
        <v>5570</v>
      </c>
      <c r="B2770" s="2" t="s">
        <v>5571</v>
      </c>
      <c r="C2770" s="2">
        <v>18</v>
      </c>
      <c r="D2770" s="2" t="s">
        <v>39</v>
      </c>
      <c r="E2770" s="2" t="s">
        <v>13</v>
      </c>
      <c r="F2770" s="2" t="s">
        <v>49</v>
      </c>
      <c r="G2770" s="2" t="s">
        <v>36</v>
      </c>
      <c r="H2770" s="2">
        <v>10917.22</v>
      </c>
      <c r="I2770" s="3">
        <v>45248</v>
      </c>
      <c r="J2770" s="2" t="s">
        <v>16</v>
      </c>
    </row>
    <row r="2771" spans="1:10" ht="14.25" customHeight="1" x14ac:dyDescent="0.35">
      <c r="A2771" s="2" t="s">
        <v>5572</v>
      </c>
      <c r="B2771" s="2" t="s">
        <v>5573</v>
      </c>
      <c r="C2771" s="2">
        <v>61</v>
      </c>
      <c r="D2771" s="2" t="s">
        <v>39</v>
      </c>
      <c r="E2771" s="2" t="s">
        <v>93</v>
      </c>
      <c r="F2771" s="2" t="s">
        <v>55</v>
      </c>
      <c r="G2771" s="2" t="s">
        <v>30</v>
      </c>
      <c r="H2771" s="2">
        <v>2599.86</v>
      </c>
      <c r="I2771" s="3">
        <v>45461</v>
      </c>
      <c r="J2771" s="2" t="s">
        <v>21</v>
      </c>
    </row>
    <row r="2772" spans="1:10" ht="14.25" customHeight="1" x14ac:dyDescent="0.35">
      <c r="A2772" s="2" t="s">
        <v>5574</v>
      </c>
      <c r="B2772" s="2" t="s">
        <v>5575</v>
      </c>
      <c r="C2772" s="2">
        <v>22</v>
      </c>
      <c r="D2772" s="2" t="s">
        <v>39</v>
      </c>
      <c r="E2772" s="2" t="s">
        <v>13</v>
      </c>
      <c r="F2772" s="2" t="s">
        <v>19</v>
      </c>
      <c r="G2772" s="2" t="s">
        <v>26</v>
      </c>
      <c r="H2772" s="2">
        <v>1495.46</v>
      </c>
      <c r="I2772" s="3">
        <v>45651</v>
      </c>
      <c r="J2772" s="2" t="s">
        <v>16</v>
      </c>
    </row>
    <row r="2773" spans="1:10" ht="14.25" customHeight="1" x14ac:dyDescent="0.35">
      <c r="A2773" s="2" t="s">
        <v>5576</v>
      </c>
      <c r="B2773" s="2" t="s">
        <v>5577</v>
      </c>
      <c r="C2773" s="2">
        <v>20</v>
      </c>
      <c r="D2773" s="2" t="s">
        <v>39</v>
      </c>
      <c r="E2773" s="2" t="s">
        <v>52</v>
      </c>
      <c r="F2773" s="2" t="s">
        <v>19</v>
      </c>
      <c r="G2773" s="2" t="s">
        <v>15</v>
      </c>
      <c r="H2773" s="2">
        <v>2251.64</v>
      </c>
      <c r="I2773" s="3">
        <v>45320</v>
      </c>
      <c r="J2773" s="2" t="s">
        <v>16</v>
      </c>
    </row>
    <row r="2774" spans="1:10" ht="14.25" customHeight="1" x14ac:dyDescent="0.35">
      <c r="A2774" s="2" t="s">
        <v>5578</v>
      </c>
      <c r="B2774" s="2" t="s">
        <v>5579</v>
      </c>
      <c r="C2774" s="2">
        <v>18</v>
      </c>
      <c r="D2774" s="2" t="s">
        <v>39</v>
      </c>
      <c r="E2774" s="2" t="s">
        <v>29</v>
      </c>
      <c r="F2774" s="2" t="s">
        <v>19</v>
      </c>
      <c r="G2774" s="2" t="s">
        <v>36</v>
      </c>
      <c r="H2774" s="2">
        <v>4370.74</v>
      </c>
      <c r="I2774" s="3">
        <v>45566</v>
      </c>
      <c r="J2774" s="2" t="s">
        <v>16</v>
      </c>
    </row>
    <row r="2775" spans="1:10" ht="14.25" customHeight="1" x14ac:dyDescent="0.35">
      <c r="A2775" s="2" t="s">
        <v>5580</v>
      </c>
      <c r="B2775" s="2" t="s">
        <v>5581</v>
      </c>
      <c r="C2775" s="2">
        <v>21</v>
      </c>
      <c r="D2775" s="2" t="s">
        <v>12</v>
      </c>
      <c r="E2775" s="2" t="s">
        <v>42</v>
      </c>
      <c r="F2775" s="2" t="s">
        <v>35</v>
      </c>
      <c r="G2775" s="2" t="s">
        <v>36</v>
      </c>
      <c r="H2775" s="2">
        <v>1606.13</v>
      </c>
      <c r="I2775" s="3">
        <v>45497</v>
      </c>
      <c r="J2775" s="2" t="s">
        <v>16</v>
      </c>
    </row>
    <row r="2776" spans="1:10" ht="14.25" customHeight="1" x14ac:dyDescent="0.35">
      <c r="A2776" s="2" t="s">
        <v>5582</v>
      </c>
      <c r="B2776" s="2" t="s">
        <v>5583</v>
      </c>
      <c r="C2776" s="2">
        <v>57</v>
      </c>
      <c r="D2776" s="2" t="s">
        <v>12</v>
      </c>
      <c r="E2776" s="2" t="s">
        <v>93</v>
      </c>
      <c r="F2776" s="2" t="s">
        <v>55</v>
      </c>
      <c r="G2776" s="2" t="s">
        <v>20</v>
      </c>
      <c r="H2776" s="2">
        <v>1705.72</v>
      </c>
      <c r="I2776" s="3">
        <v>45250</v>
      </c>
      <c r="J2776" s="2" t="s">
        <v>16</v>
      </c>
    </row>
    <row r="2777" spans="1:10" ht="14.25" customHeight="1" x14ac:dyDescent="0.35">
      <c r="A2777" s="2" t="s">
        <v>5584</v>
      </c>
      <c r="B2777" s="2" t="s">
        <v>5585</v>
      </c>
      <c r="C2777" s="2">
        <v>52</v>
      </c>
      <c r="D2777" s="2" t="s">
        <v>12</v>
      </c>
      <c r="E2777" s="2" t="s">
        <v>52</v>
      </c>
      <c r="F2777" s="2" t="s">
        <v>14</v>
      </c>
      <c r="G2777" s="2" t="s">
        <v>36</v>
      </c>
      <c r="H2777" s="2">
        <v>447.38</v>
      </c>
      <c r="I2777" s="3">
        <v>45011</v>
      </c>
      <c r="J2777" s="2" t="s">
        <v>16</v>
      </c>
    </row>
    <row r="2778" spans="1:10" ht="14.25" customHeight="1" x14ac:dyDescent="0.35">
      <c r="A2778" s="2" t="s">
        <v>5586</v>
      </c>
      <c r="B2778" s="2" t="s">
        <v>5587</v>
      </c>
      <c r="C2778" s="2">
        <v>49</v>
      </c>
      <c r="D2778" s="2" t="s">
        <v>39</v>
      </c>
      <c r="E2778" s="2" t="s">
        <v>42</v>
      </c>
      <c r="F2778" s="2" t="s">
        <v>35</v>
      </c>
      <c r="G2778" s="2" t="s">
        <v>36</v>
      </c>
      <c r="H2778" s="2">
        <v>19429.91</v>
      </c>
      <c r="I2778" s="3">
        <v>45353</v>
      </c>
      <c r="J2778" s="2" t="s">
        <v>16</v>
      </c>
    </row>
    <row r="2779" spans="1:10" ht="14.25" customHeight="1" x14ac:dyDescent="0.35">
      <c r="A2779" s="2" t="s">
        <v>5588</v>
      </c>
      <c r="B2779" s="2" t="s">
        <v>5589</v>
      </c>
      <c r="C2779" s="2">
        <v>59</v>
      </c>
      <c r="D2779" s="2" t="s">
        <v>39</v>
      </c>
      <c r="E2779" s="2" t="s">
        <v>13</v>
      </c>
      <c r="F2779" s="2" t="s">
        <v>55</v>
      </c>
      <c r="G2779" s="2" t="s">
        <v>36</v>
      </c>
      <c r="H2779" s="2">
        <v>2481.52</v>
      </c>
      <c r="I2779" s="3">
        <v>45194</v>
      </c>
      <c r="J2779" s="2" t="s">
        <v>16</v>
      </c>
    </row>
    <row r="2780" spans="1:10" ht="14.25" customHeight="1" x14ac:dyDescent="0.35">
      <c r="A2780" s="2" t="s">
        <v>5590</v>
      </c>
      <c r="B2780" s="2" t="s">
        <v>5591</v>
      </c>
      <c r="C2780" s="2">
        <v>51</v>
      </c>
      <c r="D2780" s="2" t="s">
        <v>39</v>
      </c>
      <c r="E2780" s="2" t="s">
        <v>13</v>
      </c>
      <c r="F2780" s="2" t="s">
        <v>49</v>
      </c>
      <c r="G2780" s="2" t="s">
        <v>26</v>
      </c>
      <c r="H2780" s="2">
        <v>17254.240000000002</v>
      </c>
      <c r="I2780" s="3">
        <v>45038</v>
      </c>
      <c r="J2780" s="2" t="s">
        <v>16</v>
      </c>
    </row>
    <row r="2781" spans="1:10" ht="14.25" customHeight="1" x14ac:dyDescent="0.35">
      <c r="A2781" s="2" t="s">
        <v>5592</v>
      </c>
      <c r="B2781" s="2" t="s">
        <v>5593</v>
      </c>
      <c r="C2781" s="2">
        <v>60</v>
      </c>
      <c r="D2781" s="2" t="s">
        <v>12</v>
      </c>
      <c r="E2781" s="2" t="s">
        <v>24</v>
      </c>
      <c r="F2781" s="2" t="s">
        <v>25</v>
      </c>
      <c r="G2781" s="2" t="s">
        <v>26</v>
      </c>
      <c r="H2781" s="2">
        <v>5768.04</v>
      </c>
      <c r="I2781" s="3">
        <v>45554</v>
      </c>
      <c r="J2781" s="2" t="s">
        <v>16</v>
      </c>
    </row>
    <row r="2782" spans="1:10" ht="14.25" customHeight="1" x14ac:dyDescent="0.35">
      <c r="A2782" s="2" t="s">
        <v>5594</v>
      </c>
      <c r="B2782" s="2" t="s">
        <v>5595</v>
      </c>
      <c r="C2782" s="2">
        <v>42</v>
      </c>
      <c r="D2782" s="2" t="s">
        <v>39</v>
      </c>
      <c r="E2782" s="2" t="s">
        <v>64</v>
      </c>
      <c r="F2782" s="2" t="s">
        <v>35</v>
      </c>
      <c r="G2782" s="2" t="s">
        <v>20</v>
      </c>
      <c r="H2782" s="2">
        <v>10008.629999999999</v>
      </c>
      <c r="I2782" s="3">
        <v>45324</v>
      </c>
      <c r="J2782" s="2" t="s">
        <v>16</v>
      </c>
    </row>
    <row r="2783" spans="1:10" ht="14.25" customHeight="1" x14ac:dyDescent="0.35">
      <c r="A2783" s="2" t="s">
        <v>5596</v>
      </c>
      <c r="B2783" s="2" t="s">
        <v>5597</v>
      </c>
      <c r="C2783" s="2">
        <v>27</v>
      </c>
      <c r="D2783" s="2" t="s">
        <v>39</v>
      </c>
      <c r="E2783" s="2" t="s">
        <v>64</v>
      </c>
      <c r="F2783" s="2" t="s">
        <v>35</v>
      </c>
      <c r="G2783" s="2" t="s">
        <v>30</v>
      </c>
      <c r="H2783" s="2">
        <v>787.21</v>
      </c>
      <c r="I2783" s="3">
        <v>44978</v>
      </c>
      <c r="J2783" s="2" t="s">
        <v>16</v>
      </c>
    </row>
    <row r="2784" spans="1:10" ht="14.25" customHeight="1" x14ac:dyDescent="0.35">
      <c r="A2784" s="2" t="s">
        <v>5598</v>
      </c>
      <c r="B2784" s="2" t="s">
        <v>5599</v>
      </c>
      <c r="C2784" s="2">
        <v>38</v>
      </c>
      <c r="D2784" s="2" t="s">
        <v>39</v>
      </c>
      <c r="E2784" s="2" t="s">
        <v>13</v>
      </c>
      <c r="F2784" s="2" t="s">
        <v>49</v>
      </c>
      <c r="G2784" s="2" t="s">
        <v>36</v>
      </c>
      <c r="H2784" s="2">
        <v>8760.6200000000008</v>
      </c>
      <c r="I2784" s="3">
        <v>45010</v>
      </c>
      <c r="J2784" s="2" t="s">
        <v>16</v>
      </c>
    </row>
    <row r="2785" spans="1:10" ht="14.25" customHeight="1" x14ac:dyDescent="0.35">
      <c r="A2785" s="2" t="s">
        <v>5600</v>
      </c>
      <c r="B2785" s="2" t="s">
        <v>5601</v>
      </c>
      <c r="C2785" s="2">
        <v>63</v>
      </c>
      <c r="D2785" s="2" t="s">
        <v>12</v>
      </c>
      <c r="E2785" s="2" t="s">
        <v>13</v>
      </c>
      <c r="F2785" s="2" t="s">
        <v>49</v>
      </c>
      <c r="G2785" s="2" t="s">
        <v>30</v>
      </c>
      <c r="H2785" s="2">
        <v>3424.84</v>
      </c>
      <c r="I2785" s="3">
        <v>45549</v>
      </c>
      <c r="J2785" s="2" t="s">
        <v>16</v>
      </c>
    </row>
    <row r="2786" spans="1:10" ht="14.25" customHeight="1" x14ac:dyDescent="0.35">
      <c r="A2786" s="2" t="s">
        <v>5602</v>
      </c>
      <c r="B2786" s="2" t="s">
        <v>5603</v>
      </c>
      <c r="C2786" s="2">
        <v>56</v>
      </c>
      <c r="D2786" s="2" t="s">
        <v>12</v>
      </c>
      <c r="E2786" s="2" t="s">
        <v>74</v>
      </c>
      <c r="F2786" s="2" t="s">
        <v>25</v>
      </c>
      <c r="G2786" s="2" t="s">
        <v>26</v>
      </c>
      <c r="H2786" s="2">
        <v>1000.52</v>
      </c>
      <c r="I2786" s="3">
        <v>45638</v>
      </c>
      <c r="J2786" s="2" t="s">
        <v>16</v>
      </c>
    </row>
    <row r="2787" spans="1:10" ht="14.25" customHeight="1" x14ac:dyDescent="0.35">
      <c r="A2787" s="2" t="s">
        <v>5604</v>
      </c>
      <c r="B2787" s="2" t="s">
        <v>5605</v>
      </c>
      <c r="C2787" s="2">
        <v>44</v>
      </c>
      <c r="D2787" s="2" t="s">
        <v>39</v>
      </c>
      <c r="E2787" s="2" t="s">
        <v>24</v>
      </c>
      <c r="F2787" s="2" t="s">
        <v>19</v>
      </c>
      <c r="G2787" s="2" t="s">
        <v>36</v>
      </c>
      <c r="H2787" s="2">
        <v>23884.97</v>
      </c>
      <c r="I2787" s="3">
        <v>45657</v>
      </c>
      <c r="J2787" s="2" t="s">
        <v>16</v>
      </c>
    </row>
    <row r="2788" spans="1:10" ht="14.25" customHeight="1" x14ac:dyDescent="0.35">
      <c r="A2788" s="2" t="s">
        <v>5606</v>
      </c>
      <c r="B2788" s="2" t="s">
        <v>5607</v>
      </c>
      <c r="C2788" s="2">
        <v>44</v>
      </c>
      <c r="D2788" s="2" t="s">
        <v>39</v>
      </c>
      <c r="E2788" s="2" t="s">
        <v>29</v>
      </c>
      <c r="F2788" s="2" t="s">
        <v>35</v>
      </c>
      <c r="G2788" s="2" t="s">
        <v>30</v>
      </c>
      <c r="H2788" s="2">
        <v>9254.02</v>
      </c>
      <c r="I2788" s="3">
        <v>45351</v>
      </c>
      <c r="J2788" s="2" t="s">
        <v>16</v>
      </c>
    </row>
    <row r="2789" spans="1:10" ht="14.25" customHeight="1" x14ac:dyDescent="0.35">
      <c r="A2789" s="2" t="s">
        <v>5608</v>
      </c>
      <c r="B2789" s="2" t="s">
        <v>5609</v>
      </c>
      <c r="C2789" s="2">
        <v>19</v>
      </c>
      <c r="D2789" s="2" t="s">
        <v>39</v>
      </c>
      <c r="E2789" s="2" t="s">
        <v>74</v>
      </c>
      <c r="F2789" s="2" t="s">
        <v>55</v>
      </c>
      <c r="G2789" s="2" t="s">
        <v>30</v>
      </c>
      <c r="H2789" s="2">
        <v>2766.86</v>
      </c>
      <c r="I2789" s="3">
        <v>44947</v>
      </c>
      <c r="J2789" s="2" t="s">
        <v>21</v>
      </c>
    </row>
    <row r="2790" spans="1:10" ht="14.25" customHeight="1" x14ac:dyDescent="0.35">
      <c r="A2790" s="2" t="s">
        <v>5610</v>
      </c>
      <c r="B2790" s="2" t="s">
        <v>5611</v>
      </c>
      <c r="C2790" s="2">
        <v>58</v>
      </c>
      <c r="D2790" s="2" t="s">
        <v>12</v>
      </c>
      <c r="E2790" s="2" t="s">
        <v>29</v>
      </c>
      <c r="F2790" s="2" t="s">
        <v>14</v>
      </c>
      <c r="G2790" s="2" t="s">
        <v>15</v>
      </c>
      <c r="H2790" s="2">
        <v>5441.2</v>
      </c>
      <c r="I2790" s="3">
        <v>45614</v>
      </c>
      <c r="J2790" s="2" t="s">
        <v>16</v>
      </c>
    </row>
    <row r="2791" spans="1:10" ht="14.25" customHeight="1" x14ac:dyDescent="0.35">
      <c r="A2791" s="2" t="s">
        <v>5612</v>
      </c>
      <c r="B2791" s="2" t="s">
        <v>5613</v>
      </c>
      <c r="C2791" s="2">
        <v>30</v>
      </c>
      <c r="D2791" s="2" t="s">
        <v>12</v>
      </c>
      <c r="E2791" s="2" t="s">
        <v>52</v>
      </c>
      <c r="F2791" s="2" t="s">
        <v>49</v>
      </c>
      <c r="G2791" s="2" t="s">
        <v>26</v>
      </c>
      <c r="H2791" s="2">
        <v>4414.55</v>
      </c>
      <c r="I2791" s="3">
        <v>44982</v>
      </c>
      <c r="J2791" s="2" t="s">
        <v>16</v>
      </c>
    </row>
    <row r="2792" spans="1:10" ht="14.25" customHeight="1" x14ac:dyDescent="0.35">
      <c r="A2792" s="2" t="s">
        <v>5614</v>
      </c>
      <c r="B2792" s="2" t="s">
        <v>5615</v>
      </c>
      <c r="C2792" s="2">
        <v>26</v>
      </c>
      <c r="D2792" s="2" t="s">
        <v>12</v>
      </c>
      <c r="E2792" s="2" t="s">
        <v>64</v>
      </c>
      <c r="F2792" s="2" t="s">
        <v>49</v>
      </c>
      <c r="G2792" s="2" t="s">
        <v>20</v>
      </c>
      <c r="H2792" s="2">
        <v>12059.07</v>
      </c>
      <c r="I2792" s="3">
        <v>45217</v>
      </c>
      <c r="J2792" s="2" t="s">
        <v>16</v>
      </c>
    </row>
    <row r="2793" spans="1:10" ht="14.25" customHeight="1" x14ac:dyDescent="0.35">
      <c r="A2793" s="2" t="s">
        <v>5616</v>
      </c>
      <c r="B2793" s="2" t="s">
        <v>5617</v>
      </c>
      <c r="C2793" s="2">
        <v>53</v>
      </c>
      <c r="D2793" s="2" t="s">
        <v>39</v>
      </c>
      <c r="E2793" s="2" t="s">
        <v>64</v>
      </c>
      <c r="F2793" s="2" t="s">
        <v>14</v>
      </c>
      <c r="G2793" s="2" t="s">
        <v>20</v>
      </c>
      <c r="H2793" s="2">
        <v>9350.49</v>
      </c>
      <c r="I2793" s="3">
        <v>45581</v>
      </c>
      <c r="J2793" s="2" t="s">
        <v>16</v>
      </c>
    </row>
    <row r="2794" spans="1:10" ht="14.25" customHeight="1" x14ac:dyDescent="0.35">
      <c r="A2794" s="2" t="s">
        <v>5618</v>
      </c>
      <c r="B2794" s="2" t="s">
        <v>5619</v>
      </c>
      <c r="C2794" s="2">
        <v>39</v>
      </c>
      <c r="D2794" s="2" t="s">
        <v>12</v>
      </c>
      <c r="E2794" s="2" t="s">
        <v>24</v>
      </c>
      <c r="F2794" s="2" t="s">
        <v>55</v>
      </c>
      <c r="G2794" s="2" t="s">
        <v>15</v>
      </c>
      <c r="H2794" s="2">
        <v>199.8</v>
      </c>
      <c r="I2794" s="3">
        <v>45299</v>
      </c>
      <c r="J2794" s="2" t="s">
        <v>16</v>
      </c>
    </row>
    <row r="2795" spans="1:10" ht="14.25" customHeight="1" x14ac:dyDescent="0.35">
      <c r="A2795" s="2" t="s">
        <v>5620</v>
      </c>
      <c r="B2795" s="2" t="s">
        <v>5621</v>
      </c>
      <c r="C2795" s="2">
        <v>59</v>
      </c>
      <c r="D2795" s="2" t="s">
        <v>39</v>
      </c>
      <c r="E2795" s="2" t="s">
        <v>13</v>
      </c>
      <c r="F2795" s="2" t="s">
        <v>49</v>
      </c>
      <c r="G2795" s="2" t="s">
        <v>30</v>
      </c>
      <c r="H2795" s="2">
        <v>2204.31</v>
      </c>
      <c r="I2795" s="3">
        <v>44934</v>
      </c>
      <c r="J2795" s="2" t="s">
        <v>16</v>
      </c>
    </row>
    <row r="2796" spans="1:10" ht="14.25" customHeight="1" x14ac:dyDescent="0.35">
      <c r="A2796" s="2" t="s">
        <v>5622</v>
      </c>
      <c r="B2796" s="2" t="s">
        <v>5623</v>
      </c>
      <c r="C2796" s="2">
        <v>43</v>
      </c>
      <c r="D2796" s="2" t="s">
        <v>39</v>
      </c>
      <c r="E2796" s="2" t="s">
        <v>13</v>
      </c>
      <c r="F2796" s="2" t="s">
        <v>14</v>
      </c>
      <c r="G2796" s="2" t="s">
        <v>15</v>
      </c>
      <c r="H2796" s="2">
        <v>6503.33</v>
      </c>
      <c r="I2796" s="3">
        <v>45050</v>
      </c>
      <c r="J2796" s="2" t="s">
        <v>16</v>
      </c>
    </row>
    <row r="2797" spans="1:10" ht="14.25" customHeight="1" x14ac:dyDescent="0.35">
      <c r="A2797" s="2" t="s">
        <v>5624</v>
      </c>
      <c r="B2797" s="2" t="s">
        <v>5625</v>
      </c>
      <c r="C2797" s="2">
        <v>29</v>
      </c>
      <c r="D2797" s="2" t="s">
        <v>12</v>
      </c>
      <c r="E2797" s="2" t="s">
        <v>52</v>
      </c>
      <c r="F2797" s="2" t="s">
        <v>49</v>
      </c>
      <c r="G2797" s="2" t="s">
        <v>15</v>
      </c>
      <c r="H2797" s="2">
        <v>5896.63</v>
      </c>
      <c r="I2797" s="3">
        <v>45027</v>
      </c>
      <c r="J2797" s="2" t="s">
        <v>16</v>
      </c>
    </row>
    <row r="2798" spans="1:10" ht="14.25" customHeight="1" x14ac:dyDescent="0.35">
      <c r="A2798" s="2" t="s">
        <v>5626</v>
      </c>
      <c r="B2798" s="2" t="s">
        <v>5627</v>
      </c>
      <c r="C2798" s="2">
        <v>34</v>
      </c>
      <c r="D2798" s="2" t="s">
        <v>39</v>
      </c>
      <c r="E2798" s="2" t="s">
        <v>93</v>
      </c>
      <c r="F2798" s="2" t="s">
        <v>19</v>
      </c>
      <c r="G2798" s="2" t="s">
        <v>26</v>
      </c>
      <c r="H2798" s="2">
        <v>7270.66</v>
      </c>
      <c r="I2798" s="3">
        <v>45019</v>
      </c>
      <c r="J2798" s="2" t="s">
        <v>16</v>
      </c>
    </row>
    <row r="2799" spans="1:10" ht="14.25" customHeight="1" x14ac:dyDescent="0.35">
      <c r="A2799" s="2" t="s">
        <v>5628</v>
      </c>
      <c r="B2799" s="2" t="s">
        <v>5629</v>
      </c>
      <c r="C2799" s="2">
        <v>31</v>
      </c>
      <c r="D2799" s="2" t="s">
        <v>12</v>
      </c>
      <c r="E2799" s="2" t="s">
        <v>93</v>
      </c>
      <c r="F2799" s="2" t="s">
        <v>19</v>
      </c>
      <c r="G2799" s="2" t="s">
        <v>36</v>
      </c>
      <c r="H2799" s="2">
        <v>12546.03</v>
      </c>
      <c r="I2799" s="3">
        <v>45311</v>
      </c>
      <c r="J2799" s="2" t="s">
        <v>16</v>
      </c>
    </row>
    <row r="2800" spans="1:10" ht="14.25" customHeight="1" x14ac:dyDescent="0.35">
      <c r="A2800" s="2" t="s">
        <v>5630</v>
      </c>
      <c r="B2800" s="2" t="s">
        <v>5631</v>
      </c>
      <c r="C2800" s="2">
        <v>31</v>
      </c>
      <c r="D2800" s="2" t="s">
        <v>39</v>
      </c>
      <c r="E2800" s="2" t="s">
        <v>24</v>
      </c>
      <c r="F2800" s="2" t="s">
        <v>49</v>
      </c>
      <c r="G2800" s="2" t="s">
        <v>30</v>
      </c>
      <c r="H2800" s="2">
        <v>11457.32</v>
      </c>
      <c r="I2800" s="3">
        <v>45006</v>
      </c>
      <c r="J2800" s="2" t="s">
        <v>16</v>
      </c>
    </row>
    <row r="2801" spans="1:10" ht="14.25" customHeight="1" x14ac:dyDescent="0.35">
      <c r="A2801" s="2" t="s">
        <v>5632</v>
      </c>
      <c r="B2801" s="2" t="s">
        <v>5633</v>
      </c>
      <c r="C2801" s="2">
        <v>51</v>
      </c>
      <c r="D2801" s="2" t="s">
        <v>39</v>
      </c>
      <c r="E2801" s="2" t="s">
        <v>93</v>
      </c>
      <c r="F2801" s="2" t="s">
        <v>49</v>
      </c>
      <c r="G2801" s="2" t="s">
        <v>20</v>
      </c>
      <c r="H2801" s="2">
        <v>4665.1099999999997</v>
      </c>
      <c r="I2801" s="3">
        <v>45224</v>
      </c>
      <c r="J2801" s="2" t="s">
        <v>16</v>
      </c>
    </row>
    <row r="2802" spans="1:10" ht="14.25" customHeight="1" x14ac:dyDescent="0.35">
      <c r="A2802" s="2" t="s">
        <v>5634</v>
      </c>
      <c r="B2802" s="2" t="s">
        <v>5635</v>
      </c>
      <c r="C2802" s="2">
        <v>37</v>
      </c>
      <c r="D2802" s="2" t="s">
        <v>12</v>
      </c>
      <c r="E2802" s="2" t="s">
        <v>64</v>
      </c>
      <c r="F2802" s="2" t="s">
        <v>19</v>
      </c>
      <c r="G2802" s="2" t="s">
        <v>20</v>
      </c>
      <c r="H2802" s="2">
        <v>21003.11</v>
      </c>
      <c r="I2802" s="3">
        <v>44957</v>
      </c>
      <c r="J2802" s="2" t="s">
        <v>21</v>
      </c>
    </row>
    <row r="2803" spans="1:10" ht="14.25" customHeight="1" x14ac:dyDescent="0.35">
      <c r="A2803" s="2" t="s">
        <v>5636</v>
      </c>
      <c r="B2803" s="2" t="s">
        <v>5637</v>
      </c>
      <c r="C2803" s="2">
        <v>28</v>
      </c>
      <c r="D2803" s="2" t="s">
        <v>39</v>
      </c>
      <c r="E2803" s="2" t="s">
        <v>74</v>
      </c>
      <c r="F2803" s="2" t="s">
        <v>49</v>
      </c>
      <c r="G2803" s="2" t="s">
        <v>15</v>
      </c>
      <c r="H2803" s="2">
        <v>650</v>
      </c>
      <c r="I2803" s="3">
        <v>45304</v>
      </c>
      <c r="J2803" s="2" t="s">
        <v>16</v>
      </c>
    </row>
    <row r="2804" spans="1:10" ht="14.25" customHeight="1" x14ac:dyDescent="0.35">
      <c r="A2804" s="2" t="s">
        <v>5638</v>
      </c>
      <c r="B2804" s="2" t="s">
        <v>5639</v>
      </c>
      <c r="C2804" s="2">
        <v>33</v>
      </c>
      <c r="D2804" s="2" t="s">
        <v>39</v>
      </c>
      <c r="E2804" s="2" t="s">
        <v>93</v>
      </c>
      <c r="F2804" s="2" t="s">
        <v>55</v>
      </c>
      <c r="G2804" s="2" t="s">
        <v>15</v>
      </c>
      <c r="H2804" s="2">
        <v>8782.9599999999991</v>
      </c>
      <c r="I2804" s="3">
        <v>45256</v>
      </c>
      <c r="J2804" s="2" t="s">
        <v>16</v>
      </c>
    </row>
    <row r="2805" spans="1:10" ht="14.25" customHeight="1" x14ac:dyDescent="0.35">
      <c r="A2805" s="2" t="s">
        <v>5640</v>
      </c>
      <c r="B2805" s="2" t="s">
        <v>5641</v>
      </c>
      <c r="C2805" s="2">
        <v>48</v>
      </c>
      <c r="D2805" s="2" t="s">
        <v>39</v>
      </c>
      <c r="E2805" s="2" t="s">
        <v>42</v>
      </c>
      <c r="F2805" s="2" t="s">
        <v>55</v>
      </c>
      <c r="G2805" s="2" t="s">
        <v>15</v>
      </c>
      <c r="H2805" s="2">
        <v>29894.62</v>
      </c>
      <c r="I2805" s="3">
        <v>45225</v>
      </c>
      <c r="J2805" s="2" t="s">
        <v>16</v>
      </c>
    </row>
    <row r="2806" spans="1:10" ht="14.25" customHeight="1" x14ac:dyDescent="0.35">
      <c r="A2806" s="2" t="s">
        <v>5642</v>
      </c>
      <c r="B2806" s="2" t="s">
        <v>5643</v>
      </c>
      <c r="C2806" s="2">
        <v>23</v>
      </c>
      <c r="D2806" s="2" t="s">
        <v>39</v>
      </c>
      <c r="E2806" s="2" t="s">
        <v>24</v>
      </c>
      <c r="F2806" s="2" t="s">
        <v>25</v>
      </c>
      <c r="G2806" s="2" t="s">
        <v>30</v>
      </c>
      <c r="H2806" s="2">
        <v>7964.69</v>
      </c>
      <c r="I2806" s="3">
        <v>45208</v>
      </c>
      <c r="J2806" s="2" t="s">
        <v>16</v>
      </c>
    </row>
    <row r="2807" spans="1:10" ht="14.25" customHeight="1" x14ac:dyDescent="0.35">
      <c r="A2807" s="2" t="s">
        <v>5644</v>
      </c>
      <c r="B2807" s="2" t="s">
        <v>5645</v>
      </c>
      <c r="C2807" s="2">
        <v>36</v>
      </c>
      <c r="D2807" s="2" t="s">
        <v>39</v>
      </c>
      <c r="E2807" s="2" t="s">
        <v>52</v>
      </c>
      <c r="F2807" s="2" t="s">
        <v>55</v>
      </c>
      <c r="G2807" s="2" t="s">
        <v>15</v>
      </c>
      <c r="H2807" s="2">
        <v>6071.65</v>
      </c>
      <c r="I2807" s="3">
        <v>44938</v>
      </c>
      <c r="J2807" s="2" t="s">
        <v>16</v>
      </c>
    </row>
    <row r="2808" spans="1:10" ht="14.25" customHeight="1" x14ac:dyDescent="0.35">
      <c r="A2808" s="2" t="s">
        <v>5646</v>
      </c>
      <c r="B2808" s="2" t="s">
        <v>5647</v>
      </c>
      <c r="C2808" s="2">
        <v>54</v>
      </c>
      <c r="D2808" s="2" t="s">
        <v>39</v>
      </c>
      <c r="E2808" s="2" t="s">
        <v>93</v>
      </c>
      <c r="F2808" s="2" t="s">
        <v>35</v>
      </c>
      <c r="G2808" s="2" t="s">
        <v>15</v>
      </c>
      <c r="H2808" s="2">
        <v>1437.75</v>
      </c>
      <c r="I2808" s="3">
        <v>45565</v>
      </c>
      <c r="J2808" s="2" t="s">
        <v>16</v>
      </c>
    </row>
    <row r="2809" spans="1:10" ht="14.25" customHeight="1" x14ac:dyDescent="0.35">
      <c r="A2809" s="2" t="s">
        <v>5648</v>
      </c>
      <c r="B2809" s="2" t="s">
        <v>5649</v>
      </c>
      <c r="C2809" s="2">
        <v>21</v>
      </c>
      <c r="D2809" s="2" t="s">
        <v>39</v>
      </c>
      <c r="E2809" s="2" t="s">
        <v>42</v>
      </c>
      <c r="F2809" s="2" t="s">
        <v>35</v>
      </c>
      <c r="G2809" s="2" t="s">
        <v>36</v>
      </c>
      <c r="H2809" s="2">
        <v>16617.27</v>
      </c>
      <c r="I2809" s="3">
        <v>45625</v>
      </c>
      <c r="J2809" s="2" t="s">
        <v>16</v>
      </c>
    </row>
    <row r="2810" spans="1:10" ht="14.25" customHeight="1" x14ac:dyDescent="0.35">
      <c r="A2810" s="2" t="s">
        <v>5650</v>
      </c>
      <c r="B2810" s="2" t="s">
        <v>5651</v>
      </c>
      <c r="C2810" s="2">
        <v>64</v>
      </c>
      <c r="D2810" s="2" t="s">
        <v>39</v>
      </c>
      <c r="E2810" s="2" t="s">
        <v>93</v>
      </c>
      <c r="F2810" s="2" t="s">
        <v>35</v>
      </c>
      <c r="G2810" s="2" t="s">
        <v>30</v>
      </c>
      <c r="H2810" s="2">
        <v>4680.7700000000004</v>
      </c>
      <c r="I2810" s="3">
        <v>44995</v>
      </c>
      <c r="J2810" s="2" t="s">
        <v>69</v>
      </c>
    </row>
    <row r="2811" spans="1:10" ht="14.25" customHeight="1" x14ac:dyDescent="0.35">
      <c r="A2811" s="2" t="s">
        <v>5652</v>
      </c>
      <c r="B2811" s="2" t="s">
        <v>5653</v>
      </c>
      <c r="C2811" s="2">
        <v>21</v>
      </c>
      <c r="D2811" s="2" t="s">
        <v>12</v>
      </c>
      <c r="E2811" s="2" t="s">
        <v>74</v>
      </c>
      <c r="F2811" s="2" t="s">
        <v>49</v>
      </c>
      <c r="G2811" s="2" t="s">
        <v>26</v>
      </c>
      <c r="H2811" s="2">
        <v>12081.34</v>
      </c>
      <c r="I2811" s="3">
        <v>45449</v>
      </c>
      <c r="J2811" s="2" t="s">
        <v>16</v>
      </c>
    </row>
    <row r="2812" spans="1:10" ht="14.25" customHeight="1" x14ac:dyDescent="0.35">
      <c r="A2812" s="2" t="s">
        <v>5654</v>
      </c>
      <c r="B2812" s="2" t="s">
        <v>5655</v>
      </c>
      <c r="C2812" s="2">
        <v>37</v>
      </c>
      <c r="D2812" s="2" t="s">
        <v>12</v>
      </c>
      <c r="E2812" s="2" t="s">
        <v>74</v>
      </c>
      <c r="F2812" s="2" t="s">
        <v>49</v>
      </c>
      <c r="G2812" s="2" t="s">
        <v>26</v>
      </c>
      <c r="H2812" s="2">
        <v>2200.8200000000002</v>
      </c>
      <c r="I2812" s="3">
        <v>44949</v>
      </c>
      <c r="J2812" s="2" t="s">
        <v>69</v>
      </c>
    </row>
    <row r="2813" spans="1:10" ht="14.25" customHeight="1" x14ac:dyDescent="0.35">
      <c r="A2813" s="2" t="s">
        <v>5656</v>
      </c>
      <c r="B2813" s="2" t="s">
        <v>5657</v>
      </c>
      <c r="C2813" s="2">
        <v>27</v>
      </c>
      <c r="D2813" s="2" t="s">
        <v>39</v>
      </c>
      <c r="E2813" s="2" t="s">
        <v>93</v>
      </c>
      <c r="F2813" s="2" t="s">
        <v>14</v>
      </c>
      <c r="G2813" s="2" t="s">
        <v>36</v>
      </c>
      <c r="H2813" s="2">
        <v>427.65</v>
      </c>
      <c r="I2813" s="3">
        <v>45263</v>
      </c>
      <c r="J2813" s="2" t="s">
        <v>16</v>
      </c>
    </row>
    <row r="2814" spans="1:10" ht="14.25" customHeight="1" x14ac:dyDescent="0.35">
      <c r="A2814" s="2" t="s">
        <v>5658</v>
      </c>
      <c r="B2814" s="2" t="s">
        <v>5659</v>
      </c>
      <c r="C2814" s="2">
        <v>41</v>
      </c>
      <c r="D2814" s="2" t="s">
        <v>39</v>
      </c>
      <c r="E2814" s="2" t="s">
        <v>24</v>
      </c>
      <c r="F2814" s="2" t="s">
        <v>35</v>
      </c>
      <c r="G2814" s="2" t="s">
        <v>20</v>
      </c>
      <c r="H2814" s="2">
        <v>3645.16</v>
      </c>
      <c r="I2814" s="3">
        <v>45353</v>
      </c>
      <c r="J2814" s="2" t="s">
        <v>21</v>
      </c>
    </row>
    <row r="2815" spans="1:10" ht="14.25" customHeight="1" x14ac:dyDescent="0.35">
      <c r="A2815" s="2" t="s">
        <v>5660</v>
      </c>
      <c r="B2815" s="2" t="s">
        <v>5661</v>
      </c>
      <c r="C2815" s="2">
        <v>52</v>
      </c>
      <c r="D2815" s="2" t="s">
        <v>12</v>
      </c>
      <c r="E2815" s="2" t="s">
        <v>24</v>
      </c>
      <c r="F2815" s="2" t="s">
        <v>35</v>
      </c>
      <c r="G2815" s="2" t="s">
        <v>26</v>
      </c>
      <c r="H2815" s="2">
        <v>3304.7</v>
      </c>
      <c r="I2815" s="3">
        <v>45135</v>
      </c>
      <c r="J2815" s="2" t="s">
        <v>16</v>
      </c>
    </row>
    <row r="2816" spans="1:10" ht="14.25" customHeight="1" x14ac:dyDescent="0.35">
      <c r="A2816" s="2" t="s">
        <v>5662</v>
      </c>
      <c r="B2816" s="2" t="s">
        <v>5663</v>
      </c>
      <c r="C2816" s="2">
        <v>43</v>
      </c>
      <c r="D2816" s="2" t="s">
        <v>39</v>
      </c>
      <c r="E2816" s="2" t="s">
        <v>42</v>
      </c>
      <c r="F2816" s="2" t="s">
        <v>55</v>
      </c>
      <c r="G2816" s="2" t="s">
        <v>30</v>
      </c>
      <c r="H2816" s="2">
        <v>20673.169999999998</v>
      </c>
      <c r="I2816" s="3">
        <v>45141</v>
      </c>
      <c r="J2816" s="2" t="s">
        <v>21</v>
      </c>
    </row>
    <row r="2817" spans="1:10" ht="14.25" customHeight="1" x14ac:dyDescent="0.35">
      <c r="A2817" s="2" t="s">
        <v>5664</v>
      </c>
      <c r="B2817" s="2" t="s">
        <v>5665</v>
      </c>
      <c r="C2817" s="2">
        <v>54</v>
      </c>
      <c r="D2817" s="2" t="s">
        <v>12</v>
      </c>
      <c r="E2817" s="2" t="s">
        <v>52</v>
      </c>
      <c r="F2817" s="2" t="s">
        <v>19</v>
      </c>
      <c r="G2817" s="2" t="s">
        <v>20</v>
      </c>
      <c r="H2817" s="2">
        <v>20000.669999999998</v>
      </c>
      <c r="I2817" s="3">
        <v>45561</v>
      </c>
      <c r="J2817" s="2" t="s">
        <v>16</v>
      </c>
    </row>
    <row r="2818" spans="1:10" ht="14.25" customHeight="1" x14ac:dyDescent="0.35">
      <c r="A2818" s="2" t="s">
        <v>5666</v>
      </c>
      <c r="B2818" s="2" t="s">
        <v>5667</v>
      </c>
      <c r="C2818" s="2">
        <v>55</v>
      </c>
      <c r="D2818" s="2" t="s">
        <v>12</v>
      </c>
      <c r="E2818" s="2" t="s">
        <v>42</v>
      </c>
      <c r="F2818" s="2" t="s">
        <v>19</v>
      </c>
      <c r="G2818" s="2" t="s">
        <v>15</v>
      </c>
      <c r="H2818" s="2">
        <v>7633.43</v>
      </c>
      <c r="I2818" s="3">
        <v>45349</v>
      </c>
      <c r="J2818" s="2" t="s">
        <v>16</v>
      </c>
    </row>
    <row r="2819" spans="1:10" ht="14.25" customHeight="1" x14ac:dyDescent="0.35">
      <c r="A2819" s="2" t="s">
        <v>5668</v>
      </c>
      <c r="B2819" s="2" t="s">
        <v>5669</v>
      </c>
      <c r="C2819" s="2">
        <v>38</v>
      </c>
      <c r="D2819" s="2" t="s">
        <v>12</v>
      </c>
      <c r="E2819" s="2" t="s">
        <v>52</v>
      </c>
      <c r="F2819" s="2" t="s">
        <v>25</v>
      </c>
      <c r="G2819" s="2" t="s">
        <v>30</v>
      </c>
      <c r="H2819" s="2">
        <v>191.82</v>
      </c>
      <c r="I2819" s="3">
        <v>44999</v>
      </c>
      <c r="J2819" s="2" t="s">
        <v>16</v>
      </c>
    </row>
    <row r="2820" spans="1:10" ht="14.25" customHeight="1" x14ac:dyDescent="0.35">
      <c r="A2820" s="2" t="s">
        <v>5670</v>
      </c>
      <c r="B2820" s="2" t="s">
        <v>5671</v>
      </c>
      <c r="C2820" s="2">
        <v>57</v>
      </c>
      <c r="D2820" s="2" t="s">
        <v>39</v>
      </c>
      <c r="E2820" s="2" t="s">
        <v>93</v>
      </c>
      <c r="F2820" s="2" t="s">
        <v>14</v>
      </c>
      <c r="G2820" s="2" t="s">
        <v>20</v>
      </c>
      <c r="H2820" s="2">
        <v>2591.91</v>
      </c>
      <c r="I2820" s="3">
        <v>45648</v>
      </c>
      <c r="J2820" s="2" t="s">
        <v>16</v>
      </c>
    </row>
    <row r="2821" spans="1:10" ht="14.25" customHeight="1" x14ac:dyDescent="0.35">
      <c r="A2821" s="2" t="s">
        <v>5672</v>
      </c>
      <c r="B2821" s="2" t="s">
        <v>5673</v>
      </c>
      <c r="C2821" s="2">
        <v>56</v>
      </c>
      <c r="D2821" s="2" t="s">
        <v>39</v>
      </c>
      <c r="E2821" s="2" t="s">
        <v>52</v>
      </c>
      <c r="F2821" s="2" t="s">
        <v>19</v>
      </c>
      <c r="G2821" s="2" t="s">
        <v>26</v>
      </c>
      <c r="H2821" s="2">
        <v>10189.120000000001</v>
      </c>
      <c r="I2821" s="3">
        <v>45532</v>
      </c>
      <c r="J2821" s="2" t="s">
        <v>16</v>
      </c>
    </row>
    <row r="2822" spans="1:10" ht="14.25" customHeight="1" x14ac:dyDescent="0.35">
      <c r="A2822" s="2" t="s">
        <v>5674</v>
      </c>
      <c r="B2822" s="2" t="s">
        <v>5675</v>
      </c>
      <c r="C2822" s="2">
        <v>38</v>
      </c>
      <c r="D2822" s="2" t="s">
        <v>39</v>
      </c>
      <c r="E2822" s="2" t="s">
        <v>13</v>
      </c>
      <c r="F2822" s="2" t="s">
        <v>25</v>
      </c>
      <c r="G2822" s="2" t="s">
        <v>15</v>
      </c>
      <c r="H2822" s="2">
        <v>1069.27</v>
      </c>
      <c r="I2822" s="3">
        <v>45592</v>
      </c>
      <c r="J2822" s="2" t="s">
        <v>16</v>
      </c>
    </row>
    <row r="2823" spans="1:10" ht="14.25" customHeight="1" x14ac:dyDescent="0.35">
      <c r="A2823" s="2" t="s">
        <v>5676</v>
      </c>
      <c r="B2823" s="2" t="s">
        <v>5677</v>
      </c>
      <c r="C2823" s="2">
        <v>27</v>
      </c>
      <c r="D2823" s="2" t="s">
        <v>12</v>
      </c>
      <c r="E2823" s="2" t="s">
        <v>64</v>
      </c>
      <c r="F2823" s="2" t="s">
        <v>55</v>
      </c>
      <c r="G2823" s="2" t="s">
        <v>15</v>
      </c>
      <c r="H2823" s="2">
        <v>12060.49</v>
      </c>
      <c r="I2823" s="3">
        <v>45200</v>
      </c>
      <c r="J2823" s="2" t="s">
        <v>16</v>
      </c>
    </row>
    <row r="2824" spans="1:10" ht="14.25" customHeight="1" x14ac:dyDescent="0.35">
      <c r="A2824" s="2" t="s">
        <v>5678</v>
      </c>
      <c r="B2824" s="2" t="s">
        <v>5679</v>
      </c>
      <c r="C2824" s="2">
        <v>55</v>
      </c>
      <c r="D2824" s="2" t="s">
        <v>12</v>
      </c>
      <c r="E2824" s="2" t="s">
        <v>29</v>
      </c>
      <c r="F2824" s="2" t="s">
        <v>14</v>
      </c>
      <c r="G2824" s="2" t="s">
        <v>30</v>
      </c>
      <c r="H2824" s="2">
        <v>120.34</v>
      </c>
      <c r="I2824" s="3">
        <v>45651</v>
      </c>
      <c r="J2824" s="2" t="s">
        <v>69</v>
      </c>
    </row>
    <row r="2825" spans="1:10" ht="14.25" customHeight="1" x14ac:dyDescent="0.35">
      <c r="A2825" s="2" t="s">
        <v>5680</v>
      </c>
      <c r="B2825" s="2" t="s">
        <v>5681</v>
      </c>
      <c r="C2825" s="2">
        <v>63</v>
      </c>
      <c r="D2825" s="2" t="s">
        <v>12</v>
      </c>
      <c r="E2825" s="2" t="s">
        <v>64</v>
      </c>
      <c r="F2825" s="2" t="s">
        <v>14</v>
      </c>
      <c r="G2825" s="2" t="s">
        <v>15</v>
      </c>
      <c r="H2825" s="2">
        <v>11473.93</v>
      </c>
      <c r="I2825" s="3">
        <v>45566</v>
      </c>
      <c r="J2825" s="2" t="s">
        <v>16</v>
      </c>
    </row>
    <row r="2826" spans="1:10" ht="14.25" customHeight="1" x14ac:dyDescent="0.35">
      <c r="A2826" s="2" t="s">
        <v>5682</v>
      </c>
      <c r="B2826" s="2" t="s">
        <v>5683</v>
      </c>
      <c r="C2826" s="2">
        <v>21</v>
      </c>
      <c r="D2826" s="2" t="s">
        <v>39</v>
      </c>
      <c r="E2826" s="2" t="s">
        <v>74</v>
      </c>
      <c r="F2826" s="2" t="s">
        <v>35</v>
      </c>
      <c r="G2826" s="2" t="s">
        <v>20</v>
      </c>
      <c r="H2826" s="2">
        <v>18613.62</v>
      </c>
      <c r="I2826" s="3">
        <v>45159</v>
      </c>
      <c r="J2826" s="2" t="s">
        <v>21</v>
      </c>
    </row>
    <row r="2827" spans="1:10" ht="14.25" customHeight="1" x14ac:dyDescent="0.35">
      <c r="A2827" s="2" t="s">
        <v>5684</v>
      </c>
      <c r="B2827" s="2" t="s">
        <v>5685</v>
      </c>
      <c r="C2827" s="2">
        <v>62</v>
      </c>
      <c r="D2827" s="2" t="s">
        <v>12</v>
      </c>
      <c r="E2827" s="2" t="s">
        <v>13</v>
      </c>
      <c r="F2827" s="2" t="s">
        <v>49</v>
      </c>
      <c r="G2827" s="2" t="s">
        <v>36</v>
      </c>
      <c r="H2827" s="2">
        <v>6334.03</v>
      </c>
      <c r="I2827" s="3">
        <v>44967</v>
      </c>
      <c r="J2827" s="2" t="s">
        <v>69</v>
      </c>
    </row>
    <row r="2828" spans="1:10" ht="14.25" customHeight="1" x14ac:dyDescent="0.35">
      <c r="A2828" s="2" t="s">
        <v>5686</v>
      </c>
      <c r="B2828" s="2" t="s">
        <v>5687</v>
      </c>
      <c r="C2828" s="2">
        <v>37</v>
      </c>
      <c r="D2828" s="2" t="s">
        <v>12</v>
      </c>
      <c r="E2828" s="2" t="s">
        <v>64</v>
      </c>
      <c r="F2828" s="2" t="s">
        <v>35</v>
      </c>
      <c r="G2828" s="2" t="s">
        <v>26</v>
      </c>
      <c r="H2828" s="2">
        <v>17665.650000000001</v>
      </c>
      <c r="I2828" s="3">
        <v>45215</v>
      </c>
      <c r="J2828" s="2" t="s">
        <v>16</v>
      </c>
    </row>
    <row r="2829" spans="1:10" ht="14.25" customHeight="1" x14ac:dyDescent="0.35">
      <c r="A2829" s="2" t="s">
        <v>5688</v>
      </c>
      <c r="B2829" s="2" t="s">
        <v>5689</v>
      </c>
      <c r="C2829" s="2">
        <v>34</v>
      </c>
      <c r="D2829" s="2" t="s">
        <v>39</v>
      </c>
      <c r="E2829" s="2" t="s">
        <v>93</v>
      </c>
      <c r="F2829" s="2" t="s">
        <v>55</v>
      </c>
      <c r="G2829" s="2" t="s">
        <v>30</v>
      </c>
      <c r="H2829" s="2">
        <v>15210.96</v>
      </c>
      <c r="I2829" s="3">
        <v>45481</v>
      </c>
      <c r="J2829" s="2" t="s">
        <v>16</v>
      </c>
    </row>
    <row r="2830" spans="1:10" ht="14.25" customHeight="1" x14ac:dyDescent="0.35">
      <c r="A2830" s="2" t="s">
        <v>5690</v>
      </c>
      <c r="B2830" s="2" t="s">
        <v>5691</v>
      </c>
      <c r="C2830" s="2">
        <v>24</v>
      </c>
      <c r="D2830" s="2" t="s">
        <v>12</v>
      </c>
      <c r="E2830" s="2" t="s">
        <v>52</v>
      </c>
      <c r="F2830" s="2" t="s">
        <v>35</v>
      </c>
      <c r="G2830" s="2" t="s">
        <v>36</v>
      </c>
      <c r="H2830" s="2">
        <v>11129.72</v>
      </c>
      <c r="I2830" s="3">
        <v>45196</v>
      </c>
      <c r="J2830" s="2" t="s">
        <v>16</v>
      </c>
    </row>
    <row r="2831" spans="1:10" ht="14.25" customHeight="1" x14ac:dyDescent="0.35">
      <c r="A2831" s="2" t="s">
        <v>5692</v>
      </c>
      <c r="B2831" s="2" t="s">
        <v>5693</v>
      </c>
      <c r="C2831" s="2">
        <v>21</v>
      </c>
      <c r="D2831" s="2" t="s">
        <v>12</v>
      </c>
      <c r="E2831" s="2" t="s">
        <v>52</v>
      </c>
      <c r="F2831" s="2" t="s">
        <v>14</v>
      </c>
      <c r="G2831" s="2" t="s">
        <v>36</v>
      </c>
      <c r="H2831" s="2">
        <v>5890.56</v>
      </c>
      <c r="I2831" s="3">
        <v>45365</v>
      </c>
      <c r="J2831" s="2" t="s">
        <v>16</v>
      </c>
    </row>
    <row r="2832" spans="1:10" ht="14.25" customHeight="1" x14ac:dyDescent="0.35">
      <c r="A2832" s="2" t="s">
        <v>5694</v>
      </c>
      <c r="B2832" s="2" t="s">
        <v>5695</v>
      </c>
      <c r="C2832" s="2">
        <v>46</v>
      </c>
      <c r="D2832" s="2" t="s">
        <v>39</v>
      </c>
      <c r="E2832" s="2" t="s">
        <v>42</v>
      </c>
      <c r="F2832" s="2" t="s">
        <v>35</v>
      </c>
      <c r="G2832" s="2" t="s">
        <v>30</v>
      </c>
      <c r="H2832" s="2">
        <v>3173.22</v>
      </c>
      <c r="I2832" s="3">
        <v>45240</v>
      </c>
      <c r="J2832" s="2" t="s">
        <v>16</v>
      </c>
    </row>
    <row r="2833" spans="1:10" ht="14.25" customHeight="1" x14ac:dyDescent="0.35">
      <c r="A2833" s="2" t="s">
        <v>5696</v>
      </c>
      <c r="B2833" s="2" t="s">
        <v>5697</v>
      </c>
      <c r="C2833" s="2">
        <v>31</v>
      </c>
      <c r="D2833" s="2" t="s">
        <v>39</v>
      </c>
      <c r="E2833" s="2" t="s">
        <v>42</v>
      </c>
      <c r="F2833" s="2" t="s">
        <v>25</v>
      </c>
      <c r="G2833" s="2" t="s">
        <v>20</v>
      </c>
      <c r="H2833" s="2">
        <v>19723.03</v>
      </c>
      <c r="I2833" s="3">
        <v>45436</v>
      </c>
      <c r="J2833" s="2" t="s">
        <v>16</v>
      </c>
    </row>
    <row r="2834" spans="1:10" ht="14.25" customHeight="1" x14ac:dyDescent="0.35">
      <c r="A2834" s="2" t="s">
        <v>5698</v>
      </c>
      <c r="B2834" s="2" t="s">
        <v>5699</v>
      </c>
      <c r="C2834" s="2">
        <v>20</v>
      </c>
      <c r="D2834" s="2" t="s">
        <v>12</v>
      </c>
      <c r="E2834" s="2" t="s">
        <v>24</v>
      </c>
      <c r="F2834" s="2" t="s">
        <v>35</v>
      </c>
      <c r="G2834" s="2" t="s">
        <v>26</v>
      </c>
      <c r="H2834" s="2">
        <v>10458.030000000001</v>
      </c>
      <c r="I2834" s="3">
        <v>45320</v>
      </c>
      <c r="J2834" s="2" t="s">
        <v>16</v>
      </c>
    </row>
    <row r="2835" spans="1:10" ht="14.25" customHeight="1" x14ac:dyDescent="0.35">
      <c r="A2835" s="2" t="s">
        <v>5700</v>
      </c>
      <c r="B2835" s="2" t="s">
        <v>5701</v>
      </c>
      <c r="C2835" s="2">
        <v>41</v>
      </c>
      <c r="D2835" s="2" t="s">
        <v>39</v>
      </c>
      <c r="E2835" s="2" t="s">
        <v>52</v>
      </c>
      <c r="F2835" s="2" t="s">
        <v>19</v>
      </c>
      <c r="G2835" s="2" t="s">
        <v>30</v>
      </c>
      <c r="H2835" s="2">
        <v>15995.71</v>
      </c>
      <c r="I2835" s="3">
        <v>44954</v>
      </c>
      <c r="J2835" s="2" t="s">
        <v>16</v>
      </c>
    </row>
    <row r="2836" spans="1:10" ht="14.25" customHeight="1" x14ac:dyDescent="0.35">
      <c r="A2836" s="2" t="s">
        <v>5702</v>
      </c>
      <c r="B2836" s="2" t="s">
        <v>5703</v>
      </c>
      <c r="C2836" s="2">
        <v>54</v>
      </c>
      <c r="D2836" s="2" t="s">
        <v>12</v>
      </c>
      <c r="E2836" s="2" t="s">
        <v>24</v>
      </c>
      <c r="F2836" s="2" t="s">
        <v>55</v>
      </c>
      <c r="G2836" s="2" t="s">
        <v>36</v>
      </c>
      <c r="H2836" s="2">
        <v>8028.88</v>
      </c>
      <c r="I2836" s="3">
        <v>45196</v>
      </c>
      <c r="J2836" s="2" t="s">
        <v>16</v>
      </c>
    </row>
    <row r="2837" spans="1:10" ht="14.25" customHeight="1" x14ac:dyDescent="0.35">
      <c r="A2837" s="2" t="s">
        <v>5704</v>
      </c>
      <c r="B2837" s="2" t="s">
        <v>5705</v>
      </c>
      <c r="C2837" s="2">
        <v>33</v>
      </c>
      <c r="D2837" s="2" t="s">
        <v>39</v>
      </c>
      <c r="E2837" s="2" t="s">
        <v>93</v>
      </c>
      <c r="F2837" s="2" t="s">
        <v>55</v>
      </c>
      <c r="G2837" s="2" t="s">
        <v>36</v>
      </c>
      <c r="H2837" s="2">
        <v>1885.81</v>
      </c>
      <c r="I2837" s="3">
        <v>45393</v>
      </c>
      <c r="J2837" s="2" t="s">
        <v>16</v>
      </c>
    </row>
    <row r="2838" spans="1:10" ht="14.25" customHeight="1" x14ac:dyDescent="0.35">
      <c r="A2838" s="2" t="s">
        <v>5706</v>
      </c>
      <c r="B2838" s="2" t="s">
        <v>5707</v>
      </c>
      <c r="C2838" s="2">
        <v>21</v>
      </c>
      <c r="D2838" s="2" t="s">
        <v>12</v>
      </c>
      <c r="E2838" s="2" t="s">
        <v>52</v>
      </c>
      <c r="F2838" s="2" t="s">
        <v>14</v>
      </c>
      <c r="G2838" s="2" t="s">
        <v>30</v>
      </c>
      <c r="H2838" s="2">
        <v>38843.08</v>
      </c>
      <c r="I2838" s="3">
        <v>45000</v>
      </c>
      <c r="J2838" s="2" t="s">
        <v>21</v>
      </c>
    </row>
    <row r="2839" spans="1:10" ht="14.25" customHeight="1" x14ac:dyDescent="0.35">
      <c r="A2839" s="2" t="s">
        <v>5708</v>
      </c>
      <c r="B2839" s="2" t="s">
        <v>5709</v>
      </c>
      <c r="C2839" s="2">
        <v>41</v>
      </c>
      <c r="D2839" s="2" t="s">
        <v>39</v>
      </c>
      <c r="E2839" s="2" t="s">
        <v>42</v>
      </c>
      <c r="F2839" s="2" t="s">
        <v>35</v>
      </c>
      <c r="G2839" s="2" t="s">
        <v>36</v>
      </c>
      <c r="H2839" s="2">
        <v>2017.96</v>
      </c>
      <c r="I2839" s="3">
        <v>45583</v>
      </c>
      <c r="J2839" s="2" t="s">
        <v>16</v>
      </c>
    </row>
    <row r="2840" spans="1:10" ht="14.25" customHeight="1" x14ac:dyDescent="0.35">
      <c r="A2840" s="2" t="s">
        <v>5710</v>
      </c>
      <c r="B2840" s="2" t="s">
        <v>5711</v>
      </c>
      <c r="C2840" s="2">
        <v>51</v>
      </c>
      <c r="D2840" s="2" t="s">
        <v>12</v>
      </c>
      <c r="E2840" s="2" t="s">
        <v>64</v>
      </c>
      <c r="F2840" s="2" t="s">
        <v>14</v>
      </c>
      <c r="G2840" s="2" t="s">
        <v>30</v>
      </c>
      <c r="H2840" s="2">
        <v>24218.36</v>
      </c>
      <c r="I2840" s="3">
        <v>45600</v>
      </c>
      <c r="J2840" s="2" t="s">
        <v>16</v>
      </c>
    </row>
    <row r="2841" spans="1:10" ht="14.25" customHeight="1" x14ac:dyDescent="0.35">
      <c r="A2841" s="2" t="s">
        <v>5712</v>
      </c>
      <c r="B2841" s="2" t="s">
        <v>5713</v>
      </c>
      <c r="C2841" s="2">
        <v>47</v>
      </c>
      <c r="D2841" s="2" t="s">
        <v>39</v>
      </c>
      <c r="E2841" s="2" t="s">
        <v>24</v>
      </c>
      <c r="F2841" s="2" t="s">
        <v>14</v>
      </c>
      <c r="G2841" s="2" t="s">
        <v>30</v>
      </c>
      <c r="H2841" s="2">
        <v>2333.69</v>
      </c>
      <c r="I2841" s="3">
        <v>45172</v>
      </c>
      <c r="J2841" s="2" t="s">
        <v>16</v>
      </c>
    </row>
    <row r="2842" spans="1:10" ht="14.25" customHeight="1" x14ac:dyDescent="0.35">
      <c r="A2842" s="2" t="s">
        <v>5714</v>
      </c>
      <c r="B2842" s="2" t="s">
        <v>5715</v>
      </c>
      <c r="C2842" s="2">
        <v>35</v>
      </c>
      <c r="D2842" s="2" t="s">
        <v>39</v>
      </c>
      <c r="E2842" s="2" t="s">
        <v>24</v>
      </c>
      <c r="F2842" s="2" t="s">
        <v>25</v>
      </c>
      <c r="G2842" s="2" t="s">
        <v>26</v>
      </c>
      <c r="H2842" s="2">
        <v>4680.05</v>
      </c>
      <c r="I2842" s="3">
        <v>45336</v>
      </c>
      <c r="J2842" s="2" t="s">
        <v>16</v>
      </c>
    </row>
    <row r="2843" spans="1:10" ht="14.25" customHeight="1" x14ac:dyDescent="0.35">
      <c r="A2843" s="2" t="s">
        <v>5716</v>
      </c>
      <c r="B2843" s="2" t="s">
        <v>5717</v>
      </c>
      <c r="C2843" s="2">
        <v>36</v>
      </c>
      <c r="D2843" s="2" t="s">
        <v>39</v>
      </c>
      <c r="E2843" s="2" t="s">
        <v>74</v>
      </c>
      <c r="F2843" s="2" t="s">
        <v>49</v>
      </c>
      <c r="G2843" s="2" t="s">
        <v>30</v>
      </c>
      <c r="H2843" s="2">
        <v>5799.68</v>
      </c>
      <c r="I2843" s="3">
        <v>45424</v>
      </c>
      <c r="J2843" s="2" t="s">
        <v>16</v>
      </c>
    </row>
    <row r="2844" spans="1:10" ht="14.25" customHeight="1" x14ac:dyDescent="0.35">
      <c r="A2844" s="2" t="s">
        <v>5718</v>
      </c>
      <c r="B2844" s="2" t="s">
        <v>5719</v>
      </c>
      <c r="C2844" s="2">
        <v>48</v>
      </c>
      <c r="D2844" s="2" t="s">
        <v>39</v>
      </c>
      <c r="E2844" s="2" t="s">
        <v>42</v>
      </c>
      <c r="F2844" s="2" t="s">
        <v>14</v>
      </c>
      <c r="G2844" s="2" t="s">
        <v>36</v>
      </c>
      <c r="H2844" s="2">
        <v>25430.78</v>
      </c>
      <c r="I2844" s="3">
        <v>45344</v>
      </c>
      <c r="J2844" s="2" t="s">
        <v>16</v>
      </c>
    </row>
    <row r="2845" spans="1:10" ht="14.25" customHeight="1" x14ac:dyDescent="0.35">
      <c r="A2845" s="2" t="s">
        <v>5720</v>
      </c>
      <c r="B2845" s="2" t="s">
        <v>5721</v>
      </c>
      <c r="C2845" s="2">
        <v>36</v>
      </c>
      <c r="D2845" s="2" t="s">
        <v>39</v>
      </c>
      <c r="E2845" s="2" t="s">
        <v>93</v>
      </c>
      <c r="F2845" s="2" t="s">
        <v>49</v>
      </c>
      <c r="G2845" s="2" t="s">
        <v>15</v>
      </c>
      <c r="H2845" s="2">
        <v>21910.31</v>
      </c>
      <c r="I2845" s="3">
        <v>45137</v>
      </c>
      <c r="J2845" s="2" t="s">
        <v>16</v>
      </c>
    </row>
    <row r="2846" spans="1:10" ht="14.25" customHeight="1" x14ac:dyDescent="0.35">
      <c r="A2846" s="2" t="s">
        <v>5722</v>
      </c>
      <c r="B2846" s="2" t="s">
        <v>5723</v>
      </c>
      <c r="C2846" s="2">
        <v>63</v>
      </c>
      <c r="D2846" s="2" t="s">
        <v>39</v>
      </c>
      <c r="E2846" s="2" t="s">
        <v>24</v>
      </c>
      <c r="F2846" s="2" t="s">
        <v>49</v>
      </c>
      <c r="G2846" s="2" t="s">
        <v>26</v>
      </c>
      <c r="H2846" s="2">
        <v>17328.55</v>
      </c>
      <c r="I2846" s="3">
        <v>45149</v>
      </c>
      <c r="J2846" s="2" t="s">
        <v>21</v>
      </c>
    </row>
    <row r="2847" spans="1:10" ht="14.25" customHeight="1" x14ac:dyDescent="0.35">
      <c r="A2847" s="2" t="s">
        <v>5724</v>
      </c>
      <c r="B2847" s="2" t="s">
        <v>5725</v>
      </c>
      <c r="C2847" s="2">
        <v>36</v>
      </c>
      <c r="D2847" s="2" t="s">
        <v>39</v>
      </c>
      <c r="E2847" s="2" t="s">
        <v>64</v>
      </c>
      <c r="F2847" s="2" t="s">
        <v>55</v>
      </c>
      <c r="G2847" s="2" t="s">
        <v>36</v>
      </c>
      <c r="H2847" s="2">
        <v>4726.87</v>
      </c>
      <c r="I2847" s="3">
        <v>45286</v>
      </c>
      <c r="J2847" s="2" t="s">
        <v>21</v>
      </c>
    </row>
    <row r="2848" spans="1:10" ht="14.25" customHeight="1" x14ac:dyDescent="0.35">
      <c r="A2848" s="2" t="s">
        <v>5726</v>
      </c>
      <c r="B2848" s="2" t="s">
        <v>5727</v>
      </c>
      <c r="C2848" s="2">
        <v>39</v>
      </c>
      <c r="D2848" s="2" t="s">
        <v>12</v>
      </c>
      <c r="E2848" s="2" t="s">
        <v>64</v>
      </c>
      <c r="F2848" s="2" t="s">
        <v>19</v>
      </c>
      <c r="G2848" s="2" t="s">
        <v>36</v>
      </c>
      <c r="H2848" s="2">
        <v>45.03</v>
      </c>
      <c r="I2848" s="3">
        <v>45508</v>
      </c>
      <c r="J2848" s="2" t="s">
        <v>16</v>
      </c>
    </row>
    <row r="2849" spans="1:10" ht="14.25" customHeight="1" x14ac:dyDescent="0.35">
      <c r="A2849" s="2" t="s">
        <v>5728</v>
      </c>
      <c r="B2849" s="2" t="s">
        <v>5729</v>
      </c>
      <c r="C2849" s="2">
        <v>41</v>
      </c>
      <c r="D2849" s="2" t="s">
        <v>12</v>
      </c>
      <c r="E2849" s="2" t="s">
        <v>64</v>
      </c>
      <c r="F2849" s="2" t="s">
        <v>19</v>
      </c>
      <c r="G2849" s="2" t="s">
        <v>26</v>
      </c>
      <c r="H2849" s="2">
        <v>11443.94</v>
      </c>
      <c r="I2849" s="3">
        <v>44946</v>
      </c>
      <c r="J2849" s="2" t="s">
        <v>16</v>
      </c>
    </row>
    <row r="2850" spans="1:10" ht="14.25" customHeight="1" x14ac:dyDescent="0.35">
      <c r="A2850" s="2" t="s">
        <v>5730</v>
      </c>
      <c r="B2850" s="2" t="s">
        <v>5731</v>
      </c>
      <c r="C2850" s="2">
        <v>62</v>
      </c>
      <c r="D2850" s="2" t="s">
        <v>39</v>
      </c>
      <c r="E2850" s="2" t="s">
        <v>13</v>
      </c>
      <c r="F2850" s="2" t="s">
        <v>35</v>
      </c>
      <c r="G2850" s="2" t="s">
        <v>26</v>
      </c>
      <c r="H2850" s="2">
        <v>5292.51</v>
      </c>
      <c r="I2850" s="3">
        <v>45349</v>
      </c>
      <c r="J2850" s="2" t="s">
        <v>16</v>
      </c>
    </row>
    <row r="2851" spans="1:10" ht="14.25" customHeight="1" x14ac:dyDescent="0.35">
      <c r="A2851" s="2" t="s">
        <v>5732</v>
      </c>
      <c r="B2851" s="2" t="s">
        <v>5733</v>
      </c>
      <c r="C2851" s="2">
        <v>29</v>
      </c>
      <c r="D2851" s="2" t="s">
        <v>39</v>
      </c>
      <c r="E2851" s="2" t="s">
        <v>13</v>
      </c>
      <c r="F2851" s="2" t="s">
        <v>25</v>
      </c>
      <c r="G2851" s="2" t="s">
        <v>36</v>
      </c>
      <c r="H2851" s="2">
        <v>14149.33</v>
      </c>
      <c r="I2851" s="3">
        <v>45047</v>
      </c>
      <c r="J2851" s="2" t="s">
        <v>16</v>
      </c>
    </row>
    <row r="2852" spans="1:10" ht="14.25" customHeight="1" x14ac:dyDescent="0.35">
      <c r="A2852" s="2" t="s">
        <v>5734</v>
      </c>
      <c r="B2852" s="2" t="s">
        <v>5735</v>
      </c>
      <c r="C2852" s="2">
        <v>47</v>
      </c>
      <c r="D2852" s="2" t="s">
        <v>12</v>
      </c>
      <c r="E2852" s="2" t="s">
        <v>29</v>
      </c>
      <c r="F2852" s="2" t="s">
        <v>25</v>
      </c>
      <c r="G2852" s="2" t="s">
        <v>15</v>
      </c>
      <c r="H2852" s="2">
        <v>15840.24</v>
      </c>
      <c r="I2852" s="3">
        <v>45099</v>
      </c>
      <c r="J2852" s="2" t="s">
        <v>16</v>
      </c>
    </row>
    <row r="2853" spans="1:10" ht="14.25" customHeight="1" x14ac:dyDescent="0.35">
      <c r="A2853" s="2" t="s">
        <v>5736</v>
      </c>
      <c r="B2853" s="2" t="s">
        <v>5737</v>
      </c>
      <c r="C2853" s="2">
        <v>55</v>
      </c>
      <c r="D2853" s="2" t="s">
        <v>12</v>
      </c>
      <c r="E2853" s="2" t="s">
        <v>64</v>
      </c>
      <c r="F2853" s="2" t="s">
        <v>19</v>
      </c>
      <c r="G2853" s="2" t="s">
        <v>20</v>
      </c>
      <c r="H2853" s="2">
        <v>5793.25</v>
      </c>
      <c r="I2853" s="3">
        <v>44960</v>
      </c>
      <c r="J2853" s="2" t="s">
        <v>16</v>
      </c>
    </row>
    <row r="2854" spans="1:10" ht="14.25" customHeight="1" x14ac:dyDescent="0.35">
      <c r="A2854" s="2" t="s">
        <v>5738</v>
      </c>
      <c r="B2854" s="2" t="s">
        <v>5739</v>
      </c>
      <c r="C2854" s="2">
        <v>48</v>
      </c>
      <c r="D2854" s="2" t="s">
        <v>39</v>
      </c>
      <c r="E2854" s="2" t="s">
        <v>24</v>
      </c>
      <c r="F2854" s="2" t="s">
        <v>35</v>
      </c>
      <c r="G2854" s="2" t="s">
        <v>36</v>
      </c>
      <c r="H2854" s="2">
        <v>13787.33</v>
      </c>
      <c r="I2854" s="3">
        <v>44997</v>
      </c>
      <c r="J2854" s="2" t="s">
        <v>16</v>
      </c>
    </row>
    <row r="2855" spans="1:10" ht="14.25" customHeight="1" x14ac:dyDescent="0.35">
      <c r="A2855" s="2" t="s">
        <v>5740</v>
      </c>
      <c r="B2855" s="2" t="s">
        <v>5741</v>
      </c>
      <c r="C2855" s="2">
        <v>53</v>
      </c>
      <c r="D2855" s="2" t="s">
        <v>12</v>
      </c>
      <c r="E2855" s="2" t="s">
        <v>93</v>
      </c>
      <c r="F2855" s="2" t="s">
        <v>19</v>
      </c>
      <c r="G2855" s="2" t="s">
        <v>26</v>
      </c>
      <c r="H2855" s="2">
        <v>18321.900000000001</v>
      </c>
      <c r="I2855" s="3">
        <v>45471</v>
      </c>
      <c r="J2855" s="2" t="s">
        <v>21</v>
      </c>
    </row>
    <row r="2856" spans="1:10" ht="14.25" customHeight="1" x14ac:dyDescent="0.35">
      <c r="A2856" s="2" t="s">
        <v>5742</v>
      </c>
      <c r="B2856" s="2" t="s">
        <v>5743</v>
      </c>
      <c r="C2856" s="2">
        <v>36</v>
      </c>
      <c r="D2856" s="2" t="s">
        <v>12</v>
      </c>
      <c r="E2856" s="2" t="s">
        <v>52</v>
      </c>
      <c r="F2856" s="2" t="s">
        <v>35</v>
      </c>
      <c r="G2856" s="2" t="s">
        <v>30</v>
      </c>
      <c r="H2856" s="2">
        <v>26377.24</v>
      </c>
      <c r="I2856" s="3">
        <v>45547</v>
      </c>
      <c r="J2856" s="2" t="s">
        <v>16</v>
      </c>
    </row>
    <row r="2857" spans="1:10" ht="14.25" customHeight="1" x14ac:dyDescent="0.35">
      <c r="A2857" s="2" t="s">
        <v>5744</v>
      </c>
      <c r="B2857" s="2" t="s">
        <v>5745</v>
      </c>
      <c r="C2857" s="2">
        <v>62</v>
      </c>
      <c r="D2857" s="2" t="s">
        <v>39</v>
      </c>
      <c r="E2857" s="2" t="s">
        <v>93</v>
      </c>
      <c r="F2857" s="2" t="s">
        <v>35</v>
      </c>
      <c r="G2857" s="2" t="s">
        <v>30</v>
      </c>
      <c r="H2857" s="2">
        <v>8733.64</v>
      </c>
      <c r="I2857" s="3">
        <v>45461</v>
      </c>
      <c r="J2857" s="2" t="s">
        <v>16</v>
      </c>
    </row>
    <row r="2858" spans="1:10" ht="14.25" customHeight="1" x14ac:dyDescent="0.35">
      <c r="A2858" s="2" t="s">
        <v>5746</v>
      </c>
      <c r="B2858" s="2" t="s">
        <v>5747</v>
      </c>
      <c r="C2858" s="2">
        <v>53</v>
      </c>
      <c r="D2858" s="2" t="s">
        <v>39</v>
      </c>
      <c r="E2858" s="2" t="s">
        <v>13</v>
      </c>
      <c r="F2858" s="2" t="s">
        <v>35</v>
      </c>
      <c r="G2858" s="2" t="s">
        <v>26</v>
      </c>
      <c r="H2858" s="2">
        <v>15072.37</v>
      </c>
      <c r="I2858" s="3">
        <v>45584</v>
      </c>
      <c r="J2858" s="2" t="s">
        <v>16</v>
      </c>
    </row>
    <row r="2859" spans="1:10" ht="14.25" customHeight="1" x14ac:dyDescent="0.35">
      <c r="A2859" s="2" t="s">
        <v>5748</v>
      </c>
      <c r="B2859" s="2" t="s">
        <v>5749</v>
      </c>
      <c r="C2859" s="2">
        <v>47</v>
      </c>
      <c r="D2859" s="2" t="s">
        <v>39</v>
      </c>
      <c r="E2859" s="2" t="s">
        <v>42</v>
      </c>
      <c r="F2859" s="2" t="s">
        <v>35</v>
      </c>
      <c r="G2859" s="2" t="s">
        <v>26</v>
      </c>
      <c r="H2859" s="2">
        <v>6823.36</v>
      </c>
      <c r="I2859" s="3">
        <v>44940</v>
      </c>
      <c r="J2859" s="2" t="s">
        <v>16</v>
      </c>
    </row>
    <row r="2860" spans="1:10" ht="14.25" customHeight="1" x14ac:dyDescent="0.35">
      <c r="A2860" s="2" t="s">
        <v>5750</v>
      </c>
      <c r="B2860" s="2" t="s">
        <v>5751</v>
      </c>
      <c r="C2860" s="2">
        <v>50</v>
      </c>
      <c r="D2860" s="2" t="s">
        <v>12</v>
      </c>
      <c r="E2860" s="2" t="s">
        <v>24</v>
      </c>
      <c r="F2860" s="2" t="s">
        <v>55</v>
      </c>
      <c r="G2860" s="2" t="s">
        <v>20</v>
      </c>
      <c r="H2860" s="2">
        <v>425.56</v>
      </c>
      <c r="I2860" s="3">
        <v>45232</v>
      </c>
      <c r="J2860" s="2" t="s">
        <v>21</v>
      </c>
    </row>
    <row r="2861" spans="1:10" ht="14.25" customHeight="1" x14ac:dyDescent="0.35">
      <c r="A2861" s="2" t="s">
        <v>5752</v>
      </c>
      <c r="B2861" s="2" t="s">
        <v>5753</v>
      </c>
      <c r="C2861" s="2">
        <v>35</v>
      </c>
      <c r="D2861" s="2" t="s">
        <v>39</v>
      </c>
      <c r="E2861" s="2" t="s">
        <v>29</v>
      </c>
      <c r="F2861" s="2" t="s">
        <v>55</v>
      </c>
      <c r="G2861" s="2" t="s">
        <v>26</v>
      </c>
      <c r="H2861" s="2">
        <v>1686.81</v>
      </c>
      <c r="I2861" s="3">
        <v>45474</v>
      </c>
      <c r="J2861" s="2" t="s">
        <v>21</v>
      </c>
    </row>
    <row r="2862" spans="1:10" ht="14.25" customHeight="1" x14ac:dyDescent="0.35">
      <c r="A2862" s="2" t="s">
        <v>5754</v>
      </c>
      <c r="B2862" s="2" t="s">
        <v>5755</v>
      </c>
      <c r="C2862" s="2">
        <v>45</v>
      </c>
      <c r="D2862" s="2" t="s">
        <v>39</v>
      </c>
      <c r="E2862" s="2" t="s">
        <v>13</v>
      </c>
      <c r="F2862" s="2" t="s">
        <v>19</v>
      </c>
      <c r="G2862" s="2" t="s">
        <v>30</v>
      </c>
      <c r="H2862" s="2">
        <v>1372.23</v>
      </c>
      <c r="I2862" s="3">
        <v>45197</v>
      </c>
      <c r="J2862" s="2" t="s">
        <v>16</v>
      </c>
    </row>
    <row r="2863" spans="1:10" ht="14.25" customHeight="1" x14ac:dyDescent="0.35">
      <c r="A2863" s="2" t="s">
        <v>5756</v>
      </c>
      <c r="B2863" s="2" t="s">
        <v>5757</v>
      </c>
      <c r="C2863" s="2">
        <v>64</v>
      </c>
      <c r="D2863" s="2" t="s">
        <v>12</v>
      </c>
      <c r="E2863" s="2" t="s">
        <v>52</v>
      </c>
      <c r="F2863" s="2" t="s">
        <v>35</v>
      </c>
      <c r="G2863" s="2" t="s">
        <v>15</v>
      </c>
      <c r="H2863" s="2">
        <v>1884.59</v>
      </c>
      <c r="I2863" s="3">
        <v>44979</v>
      </c>
      <c r="J2863" s="2" t="s">
        <v>16</v>
      </c>
    </row>
    <row r="2864" spans="1:10" ht="14.25" customHeight="1" x14ac:dyDescent="0.35">
      <c r="A2864" s="2" t="s">
        <v>5758</v>
      </c>
      <c r="B2864" s="2" t="s">
        <v>5759</v>
      </c>
      <c r="C2864" s="2">
        <v>28</v>
      </c>
      <c r="D2864" s="2" t="s">
        <v>39</v>
      </c>
      <c r="E2864" s="2" t="s">
        <v>74</v>
      </c>
      <c r="F2864" s="2" t="s">
        <v>14</v>
      </c>
      <c r="G2864" s="2" t="s">
        <v>26</v>
      </c>
      <c r="H2864" s="2">
        <v>102.65</v>
      </c>
      <c r="I2864" s="3">
        <v>45420</v>
      </c>
      <c r="J2864" s="2" t="s">
        <v>16</v>
      </c>
    </row>
    <row r="2865" spans="1:10" ht="14.25" customHeight="1" x14ac:dyDescent="0.35">
      <c r="A2865" s="2" t="s">
        <v>5760</v>
      </c>
      <c r="B2865" s="2" t="s">
        <v>5761</v>
      </c>
      <c r="C2865" s="2">
        <v>62</v>
      </c>
      <c r="D2865" s="2" t="s">
        <v>12</v>
      </c>
      <c r="E2865" s="2" t="s">
        <v>29</v>
      </c>
      <c r="F2865" s="2" t="s">
        <v>35</v>
      </c>
      <c r="G2865" s="2" t="s">
        <v>20</v>
      </c>
      <c r="H2865" s="2">
        <v>19569.18</v>
      </c>
      <c r="I2865" s="3">
        <v>45486</v>
      </c>
      <c r="J2865" s="2" t="s">
        <v>16</v>
      </c>
    </row>
    <row r="2866" spans="1:10" ht="14.25" customHeight="1" x14ac:dyDescent="0.35">
      <c r="A2866" s="2" t="s">
        <v>5762</v>
      </c>
      <c r="B2866" s="2" t="s">
        <v>5763</v>
      </c>
      <c r="C2866" s="2">
        <v>50</v>
      </c>
      <c r="D2866" s="2" t="s">
        <v>12</v>
      </c>
      <c r="E2866" s="2" t="s">
        <v>13</v>
      </c>
      <c r="F2866" s="2" t="s">
        <v>14</v>
      </c>
      <c r="G2866" s="2" t="s">
        <v>15</v>
      </c>
      <c r="H2866" s="2">
        <v>8213.2000000000007</v>
      </c>
      <c r="I2866" s="3">
        <v>45389</v>
      </c>
      <c r="J2866" s="2" t="s">
        <v>69</v>
      </c>
    </row>
    <row r="2867" spans="1:10" ht="14.25" customHeight="1" x14ac:dyDescent="0.35">
      <c r="A2867" s="2" t="s">
        <v>5764</v>
      </c>
      <c r="B2867" s="2" t="s">
        <v>5765</v>
      </c>
      <c r="C2867" s="2">
        <v>34</v>
      </c>
      <c r="D2867" s="2" t="s">
        <v>12</v>
      </c>
      <c r="E2867" s="2" t="s">
        <v>93</v>
      </c>
      <c r="F2867" s="2" t="s">
        <v>55</v>
      </c>
      <c r="G2867" s="2" t="s">
        <v>20</v>
      </c>
      <c r="H2867" s="2">
        <v>4831.29</v>
      </c>
      <c r="I2867" s="3">
        <v>45449</v>
      </c>
      <c r="J2867" s="2" t="s">
        <v>16</v>
      </c>
    </row>
    <row r="2868" spans="1:10" ht="14.25" customHeight="1" x14ac:dyDescent="0.35">
      <c r="A2868" s="2" t="s">
        <v>5766</v>
      </c>
      <c r="B2868" s="2" t="s">
        <v>5767</v>
      </c>
      <c r="C2868" s="2">
        <v>23</v>
      </c>
      <c r="D2868" s="2" t="s">
        <v>12</v>
      </c>
      <c r="E2868" s="2" t="s">
        <v>29</v>
      </c>
      <c r="F2868" s="2" t="s">
        <v>35</v>
      </c>
      <c r="G2868" s="2" t="s">
        <v>15</v>
      </c>
      <c r="H2868" s="2">
        <v>5272.58</v>
      </c>
      <c r="I2868" s="3">
        <v>45648</v>
      </c>
      <c r="J2868" s="2" t="s">
        <v>16</v>
      </c>
    </row>
    <row r="2869" spans="1:10" ht="14.25" customHeight="1" x14ac:dyDescent="0.35">
      <c r="A2869" s="2" t="s">
        <v>5768</v>
      </c>
      <c r="B2869" s="2" t="s">
        <v>5769</v>
      </c>
      <c r="C2869" s="2">
        <v>21</v>
      </c>
      <c r="D2869" s="2" t="s">
        <v>12</v>
      </c>
      <c r="E2869" s="2" t="s">
        <v>24</v>
      </c>
      <c r="F2869" s="2" t="s">
        <v>49</v>
      </c>
      <c r="G2869" s="2" t="s">
        <v>26</v>
      </c>
      <c r="H2869" s="2">
        <v>6224.11</v>
      </c>
      <c r="I2869" s="3">
        <v>45250</v>
      </c>
      <c r="J2869" s="2" t="s">
        <v>16</v>
      </c>
    </row>
    <row r="2870" spans="1:10" ht="14.25" customHeight="1" x14ac:dyDescent="0.35">
      <c r="A2870" s="2" t="s">
        <v>5770</v>
      </c>
      <c r="B2870" s="2" t="s">
        <v>5771</v>
      </c>
      <c r="C2870" s="2">
        <v>37</v>
      </c>
      <c r="D2870" s="2" t="s">
        <v>12</v>
      </c>
      <c r="E2870" s="2" t="s">
        <v>93</v>
      </c>
      <c r="F2870" s="2" t="s">
        <v>19</v>
      </c>
      <c r="G2870" s="2" t="s">
        <v>30</v>
      </c>
      <c r="H2870" s="2">
        <v>767.55</v>
      </c>
      <c r="I2870" s="3">
        <v>45450</v>
      </c>
      <c r="J2870" s="2" t="s">
        <v>16</v>
      </c>
    </row>
    <row r="2871" spans="1:10" ht="14.25" customHeight="1" x14ac:dyDescent="0.35">
      <c r="A2871" s="2" t="s">
        <v>5772</v>
      </c>
      <c r="B2871" s="2" t="s">
        <v>5773</v>
      </c>
      <c r="C2871" s="2">
        <v>64</v>
      </c>
      <c r="D2871" s="2" t="s">
        <v>39</v>
      </c>
      <c r="E2871" s="2" t="s">
        <v>64</v>
      </c>
      <c r="F2871" s="2" t="s">
        <v>35</v>
      </c>
      <c r="G2871" s="2" t="s">
        <v>15</v>
      </c>
      <c r="H2871" s="2">
        <v>3211.22</v>
      </c>
      <c r="I2871" s="3">
        <v>45369</v>
      </c>
      <c r="J2871" s="2" t="s">
        <v>16</v>
      </c>
    </row>
    <row r="2872" spans="1:10" ht="14.25" customHeight="1" x14ac:dyDescent="0.35">
      <c r="A2872" s="2" t="s">
        <v>5774</v>
      </c>
      <c r="B2872" s="2" t="s">
        <v>5775</v>
      </c>
      <c r="C2872" s="2">
        <v>44</v>
      </c>
      <c r="D2872" s="2" t="s">
        <v>39</v>
      </c>
      <c r="E2872" s="2" t="s">
        <v>64</v>
      </c>
      <c r="F2872" s="2" t="s">
        <v>25</v>
      </c>
      <c r="G2872" s="2" t="s">
        <v>36</v>
      </c>
      <c r="H2872" s="2">
        <v>19080.22</v>
      </c>
      <c r="I2872" s="3">
        <v>45177</v>
      </c>
      <c r="J2872" s="2" t="s">
        <v>16</v>
      </c>
    </row>
    <row r="2873" spans="1:10" ht="14.25" customHeight="1" x14ac:dyDescent="0.35">
      <c r="A2873" s="2" t="s">
        <v>5776</v>
      </c>
      <c r="B2873" s="2" t="s">
        <v>5777</v>
      </c>
      <c r="C2873" s="2">
        <v>32</v>
      </c>
      <c r="D2873" s="2" t="s">
        <v>39</v>
      </c>
      <c r="E2873" s="2" t="s">
        <v>64</v>
      </c>
      <c r="F2873" s="2" t="s">
        <v>14</v>
      </c>
      <c r="G2873" s="2" t="s">
        <v>20</v>
      </c>
      <c r="H2873" s="2">
        <v>13613.1</v>
      </c>
      <c r="I2873" s="3">
        <v>45086</v>
      </c>
      <c r="J2873" s="2" t="s">
        <v>16</v>
      </c>
    </row>
    <row r="2874" spans="1:10" ht="14.25" customHeight="1" x14ac:dyDescent="0.35">
      <c r="A2874" s="2" t="s">
        <v>5778</v>
      </c>
      <c r="B2874" s="2" t="s">
        <v>5779</v>
      </c>
      <c r="C2874" s="2">
        <v>23</v>
      </c>
      <c r="D2874" s="2" t="s">
        <v>12</v>
      </c>
      <c r="E2874" s="2" t="s">
        <v>29</v>
      </c>
      <c r="F2874" s="2" t="s">
        <v>35</v>
      </c>
      <c r="G2874" s="2" t="s">
        <v>15</v>
      </c>
      <c r="H2874" s="2">
        <v>8287.51</v>
      </c>
      <c r="I2874" s="3">
        <v>44962</v>
      </c>
      <c r="J2874" s="2" t="s">
        <v>16</v>
      </c>
    </row>
    <row r="2875" spans="1:10" ht="14.25" customHeight="1" x14ac:dyDescent="0.35">
      <c r="A2875" s="2" t="s">
        <v>5780</v>
      </c>
      <c r="B2875" s="2" t="s">
        <v>5781</v>
      </c>
      <c r="C2875" s="2">
        <v>64</v>
      </c>
      <c r="D2875" s="2" t="s">
        <v>39</v>
      </c>
      <c r="E2875" s="2" t="s">
        <v>74</v>
      </c>
      <c r="F2875" s="2" t="s">
        <v>49</v>
      </c>
      <c r="G2875" s="2" t="s">
        <v>20</v>
      </c>
      <c r="H2875" s="2">
        <v>6552.81</v>
      </c>
      <c r="I2875" s="3">
        <v>45587</v>
      </c>
      <c r="J2875" s="2" t="s">
        <v>16</v>
      </c>
    </row>
    <row r="2876" spans="1:10" ht="14.25" customHeight="1" x14ac:dyDescent="0.35">
      <c r="A2876" s="2" t="s">
        <v>5782</v>
      </c>
      <c r="B2876" s="2" t="s">
        <v>5783</v>
      </c>
      <c r="C2876" s="2">
        <v>31</v>
      </c>
      <c r="D2876" s="2" t="s">
        <v>12</v>
      </c>
      <c r="E2876" s="2" t="s">
        <v>52</v>
      </c>
      <c r="F2876" s="2" t="s">
        <v>14</v>
      </c>
      <c r="G2876" s="2" t="s">
        <v>30</v>
      </c>
      <c r="H2876" s="2">
        <v>2997.18</v>
      </c>
      <c r="I2876" s="3">
        <v>45124</v>
      </c>
      <c r="J2876" s="2" t="s">
        <v>21</v>
      </c>
    </row>
    <row r="2877" spans="1:10" ht="14.25" customHeight="1" x14ac:dyDescent="0.35">
      <c r="A2877" s="2" t="s">
        <v>5784</v>
      </c>
      <c r="B2877" s="2" t="s">
        <v>5785</v>
      </c>
      <c r="C2877" s="2">
        <v>28</v>
      </c>
      <c r="D2877" s="2" t="s">
        <v>39</v>
      </c>
      <c r="E2877" s="2" t="s">
        <v>24</v>
      </c>
      <c r="F2877" s="2" t="s">
        <v>49</v>
      </c>
      <c r="G2877" s="2" t="s">
        <v>20</v>
      </c>
      <c r="H2877" s="2">
        <v>6372.49</v>
      </c>
      <c r="I2877" s="3">
        <v>45376</v>
      </c>
      <c r="J2877" s="2" t="s">
        <v>16</v>
      </c>
    </row>
    <row r="2878" spans="1:10" ht="14.25" customHeight="1" x14ac:dyDescent="0.35">
      <c r="A2878" s="2" t="s">
        <v>5786</v>
      </c>
      <c r="B2878" s="2" t="s">
        <v>5787</v>
      </c>
      <c r="C2878" s="2">
        <v>56</v>
      </c>
      <c r="D2878" s="2" t="s">
        <v>12</v>
      </c>
      <c r="E2878" s="2" t="s">
        <v>29</v>
      </c>
      <c r="F2878" s="2" t="s">
        <v>19</v>
      </c>
      <c r="G2878" s="2" t="s">
        <v>20</v>
      </c>
      <c r="H2878" s="2">
        <v>9109.43</v>
      </c>
      <c r="I2878" s="3">
        <v>45304</v>
      </c>
      <c r="J2878" s="2" t="s">
        <v>16</v>
      </c>
    </row>
    <row r="2879" spans="1:10" ht="14.25" customHeight="1" x14ac:dyDescent="0.35">
      <c r="A2879" s="2" t="s">
        <v>5788</v>
      </c>
      <c r="B2879" s="2" t="s">
        <v>5789</v>
      </c>
      <c r="C2879" s="2">
        <v>26</v>
      </c>
      <c r="D2879" s="2" t="s">
        <v>39</v>
      </c>
      <c r="E2879" s="2" t="s">
        <v>42</v>
      </c>
      <c r="F2879" s="2" t="s">
        <v>19</v>
      </c>
      <c r="G2879" s="2" t="s">
        <v>36</v>
      </c>
      <c r="H2879" s="2">
        <v>12470.12</v>
      </c>
      <c r="I2879" s="3">
        <v>45172</v>
      </c>
      <c r="J2879" s="2" t="s">
        <v>16</v>
      </c>
    </row>
    <row r="2880" spans="1:10" ht="14.25" customHeight="1" x14ac:dyDescent="0.35">
      <c r="A2880" s="2" t="s">
        <v>5790</v>
      </c>
      <c r="B2880" s="2" t="s">
        <v>5791</v>
      </c>
      <c r="C2880" s="2">
        <v>43</v>
      </c>
      <c r="D2880" s="2" t="s">
        <v>12</v>
      </c>
      <c r="E2880" s="2" t="s">
        <v>24</v>
      </c>
      <c r="F2880" s="2" t="s">
        <v>19</v>
      </c>
      <c r="G2880" s="2" t="s">
        <v>20</v>
      </c>
      <c r="H2880" s="2">
        <v>1822.9</v>
      </c>
      <c r="I2880" s="3">
        <v>45319</v>
      </c>
      <c r="J2880" s="2" t="s">
        <v>69</v>
      </c>
    </row>
    <row r="2881" spans="1:10" ht="14.25" customHeight="1" x14ac:dyDescent="0.35">
      <c r="A2881" s="2" t="s">
        <v>5792</v>
      </c>
      <c r="B2881" s="2" t="s">
        <v>5793</v>
      </c>
      <c r="C2881" s="2">
        <v>33</v>
      </c>
      <c r="D2881" s="2" t="s">
        <v>39</v>
      </c>
      <c r="E2881" s="2" t="s">
        <v>93</v>
      </c>
      <c r="F2881" s="2" t="s">
        <v>55</v>
      </c>
      <c r="G2881" s="2" t="s">
        <v>15</v>
      </c>
      <c r="H2881" s="2">
        <v>16772.37</v>
      </c>
      <c r="I2881" s="3">
        <v>45130</v>
      </c>
      <c r="J2881" s="2" t="s">
        <v>16</v>
      </c>
    </row>
    <row r="2882" spans="1:10" ht="14.25" customHeight="1" x14ac:dyDescent="0.35">
      <c r="A2882" s="2" t="s">
        <v>5794</v>
      </c>
      <c r="B2882" s="2" t="s">
        <v>5795</v>
      </c>
      <c r="C2882" s="2">
        <v>22</v>
      </c>
      <c r="D2882" s="2" t="s">
        <v>12</v>
      </c>
      <c r="E2882" s="2" t="s">
        <v>93</v>
      </c>
      <c r="F2882" s="2" t="s">
        <v>49</v>
      </c>
      <c r="G2882" s="2" t="s">
        <v>20</v>
      </c>
      <c r="H2882" s="2">
        <v>4243.59</v>
      </c>
      <c r="I2882" s="3">
        <v>44970</v>
      </c>
      <c r="J2882" s="2" t="s">
        <v>16</v>
      </c>
    </row>
    <row r="2883" spans="1:10" ht="14.25" customHeight="1" x14ac:dyDescent="0.35">
      <c r="A2883" s="2" t="s">
        <v>5796</v>
      </c>
      <c r="B2883" s="2" t="s">
        <v>5797</v>
      </c>
      <c r="C2883" s="2">
        <v>27</v>
      </c>
      <c r="D2883" s="2" t="s">
        <v>39</v>
      </c>
      <c r="E2883" s="2" t="s">
        <v>29</v>
      </c>
      <c r="F2883" s="2" t="s">
        <v>35</v>
      </c>
      <c r="G2883" s="2" t="s">
        <v>26</v>
      </c>
      <c r="H2883" s="2">
        <v>6996.85</v>
      </c>
      <c r="I2883" s="3">
        <v>45241</v>
      </c>
      <c r="J2883" s="2" t="s">
        <v>16</v>
      </c>
    </row>
    <row r="2884" spans="1:10" ht="14.25" customHeight="1" x14ac:dyDescent="0.35">
      <c r="A2884" s="2" t="s">
        <v>5798</v>
      </c>
      <c r="B2884" s="2" t="s">
        <v>5799</v>
      </c>
      <c r="C2884" s="2">
        <v>20</v>
      </c>
      <c r="D2884" s="2" t="s">
        <v>12</v>
      </c>
      <c r="E2884" s="2" t="s">
        <v>29</v>
      </c>
      <c r="F2884" s="2" t="s">
        <v>25</v>
      </c>
      <c r="G2884" s="2" t="s">
        <v>20</v>
      </c>
      <c r="H2884" s="2">
        <v>9362.49</v>
      </c>
      <c r="I2884" s="3">
        <v>45334</v>
      </c>
      <c r="J2884" s="2" t="s">
        <v>16</v>
      </c>
    </row>
    <row r="2885" spans="1:10" ht="14.25" customHeight="1" x14ac:dyDescent="0.35">
      <c r="A2885" s="2" t="s">
        <v>5800</v>
      </c>
      <c r="B2885" s="2" t="s">
        <v>5801</v>
      </c>
      <c r="C2885" s="2">
        <v>30</v>
      </c>
      <c r="D2885" s="2" t="s">
        <v>39</v>
      </c>
      <c r="E2885" s="2" t="s">
        <v>52</v>
      </c>
      <c r="F2885" s="2" t="s">
        <v>25</v>
      </c>
      <c r="G2885" s="2" t="s">
        <v>26</v>
      </c>
      <c r="H2885" s="2">
        <v>6696.17</v>
      </c>
      <c r="I2885" s="3">
        <v>45132</v>
      </c>
      <c r="J2885" s="2" t="s">
        <v>16</v>
      </c>
    </row>
    <row r="2886" spans="1:10" ht="14.25" customHeight="1" x14ac:dyDescent="0.35">
      <c r="A2886" s="2" t="s">
        <v>5802</v>
      </c>
      <c r="B2886" s="2" t="s">
        <v>5803</v>
      </c>
      <c r="C2886" s="2">
        <v>60</v>
      </c>
      <c r="D2886" s="2" t="s">
        <v>39</v>
      </c>
      <c r="E2886" s="2" t="s">
        <v>74</v>
      </c>
      <c r="F2886" s="2" t="s">
        <v>19</v>
      </c>
      <c r="G2886" s="2" t="s">
        <v>20</v>
      </c>
      <c r="H2886" s="2">
        <v>8485.31</v>
      </c>
      <c r="I2886" s="3">
        <v>45167</v>
      </c>
      <c r="J2886" s="2" t="s">
        <v>16</v>
      </c>
    </row>
    <row r="2887" spans="1:10" ht="14.25" customHeight="1" x14ac:dyDescent="0.35">
      <c r="A2887" s="2" t="s">
        <v>5804</v>
      </c>
      <c r="B2887" s="2" t="s">
        <v>5805</v>
      </c>
      <c r="C2887" s="2">
        <v>47</v>
      </c>
      <c r="D2887" s="2" t="s">
        <v>39</v>
      </c>
      <c r="E2887" s="2" t="s">
        <v>29</v>
      </c>
      <c r="F2887" s="2" t="s">
        <v>25</v>
      </c>
      <c r="G2887" s="2" t="s">
        <v>20</v>
      </c>
      <c r="H2887" s="2">
        <v>1182.47</v>
      </c>
      <c r="I2887" s="3">
        <v>44967</v>
      </c>
      <c r="J2887" s="2" t="s">
        <v>21</v>
      </c>
    </row>
    <row r="2888" spans="1:10" ht="14.25" customHeight="1" x14ac:dyDescent="0.35">
      <c r="A2888" s="2" t="s">
        <v>5806</v>
      </c>
      <c r="B2888" s="2" t="s">
        <v>5807</v>
      </c>
      <c r="C2888" s="2">
        <v>62</v>
      </c>
      <c r="D2888" s="2" t="s">
        <v>12</v>
      </c>
      <c r="E2888" s="2" t="s">
        <v>64</v>
      </c>
      <c r="F2888" s="2" t="s">
        <v>14</v>
      </c>
      <c r="G2888" s="2" t="s">
        <v>15</v>
      </c>
      <c r="H2888" s="2">
        <v>5659.08</v>
      </c>
      <c r="I2888" s="3">
        <v>45514</v>
      </c>
      <c r="J2888" s="2" t="s">
        <v>16</v>
      </c>
    </row>
    <row r="2889" spans="1:10" ht="14.25" customHeight="1" x14ac:dyDescent="0.35">
      <c r="A2889" s="2" t="s">
        <v>5808</v>
      </c>
      <c r="B2889" s="2" t="s">
        <v>5809</v>
      </c>
      <c r="C2889" s="2">
        <v>23</v>
      </c>
      <c r="D2889" s="2" t="s">
        <v>12</v>
      </c>
      <c r="E2889" s="2" t="s">
        <v>52</v>
      </c>
      <c r="F2889" s="2" t="s">
        <v>49</v>
      </c>
      <c r="G2889" s="2" t="s">
        <v>26</v>
      </c>
      <c r="H2889" s="2">
        <v>3291.54</v>
      </c>
      <c r="I2889" s="3">
        <v>45640</v>
      </c>
      <c r="J2889" s="2" t="s">
        <v>16</v>
      </c>
    </row>
    <row r="2890" spans="1:10" ht="14.25" customHeight="1" x14ac:dyDescent="0.35">
      <c r="A2890" s="2" t="s">
        <v>5810</v>
      </c>
      <c r="B2890" s="2" t="s">
        <v>5811</v>
      </c>
      <c r="C2890" s="2">
        <v>34</v>
      </c>
      <c r="D2890" s="2" t="s">
        <v>12</v>
      </c>
      <c r="E2890" s="2" t="s">
        <v>42</v>
      </c>
      <c r="F2890" s="2" t="s">
        <v>49</v>
      </c>
      <c r="G2890" s="2" t="s">
        <v>26</v>
      </c>
      <c r="H2890" s="2">
        <v>899.53</v>
      </c>
      <c r="I2890" s="3">
        <v>45289</v>
      </c>
      <c r="J2890" s="2" t="s">
        <v>16</v>
      </c>
    </row>
    <row r="2891" spans="1:10" ht="14.25" customHeight="1" x14ac:dyDescent="0.35">
      <c r="A2891" s="2" t="s">
        <v>5812</v>
      </c>
      <c r="B2891" s="2" t="s">
        <v>5813</v>
      </c>
      <c r="C2891" s="2">
        <v>62</v>
      </c>
      <c r="D2891" s="2" t="s">
        <v>12</v>
      </c>
      <c r="E2891" s="2" t="s">
        <v>64</v>
      </c>
      <c r="F2891" s="2" t="s">
        <v>49</v>
      </c>
      <c r="G2891" s="2" t="s">
        <v>36</v>
      </c>
      <c r="H2891" s="2">
        <v>2127.59</v>
      </c>
      <c r="I2891" s="3">
        <v>45021</v>
      </c>
      <c r="J2891" s="2" t="s">
        <v>16</v>
      </c>
    </row>
    <row r="2892" spans="1:10" ht="14.25" customHeight="1" x14ac:dyDescent="0.35">
      <c r="A2892" s="2" t="s">
        <v>5814</v>
      </c>
      <c r="B2892" s="2" t="s">
        <v>5815</v>
      </c>
      <c r="C2892" s="2">
        <v>36</v>
      </c>
      <c r="D2892" s="2" t="s">
        <v>12</v>
      </c>
      <c r="E2892" s="2" t="s">
        <v>42</v>
      </c>
      <c r="F2892" s="2" t="s">
        <v>14</v>
      </c>
      <c r="G2892" s="2" t="s">
        <v>20</v>
      </c>
      <c r="H2892" s="2">
        <v>9224.2099999999991</v>
      </c>
      <c r="I2892" s="3">
        <v>45466</v>
      </c>
      <c r="J2892" s="2" t="s">
        <v>16</v>
      </c>
    </row>
    <row r="2893" spans="1:10" ht="14.25" customHeight="1" x14ac:dyDescent="0.35">
      <c r="A2893" s="2" t="s">
        <v>5816</v>
      </c>
      <c r="B2893" s="2" t="s">
        <v>5817</v>
      </c>
      <c r="C2893" s="2">
        <v>59</v>
      </c>
      <c r="D2893" s="2" t="s">
        <v>39</v>
      </c>
      <c r="E2893" s="2" t="s">
        <v>13</v>
      </c>
      <c r="F2893" s="2" t="s">
        <v>35</v>
      </c>
      <c r="G2893" s="2" t="s">
        <v>20</v>
      </c>
      <c r="H2893" s="2">
        <v>2190.1</v>
      </c>
      <c r="I2893" s="3">
        <v>45070</v>
      </c>
      <c r="J2893" s="2" t="s">
        <v>16</v>
      </c>
    </row>
    <row r="2894" spans="1:10" ht="14.25" customHeight="1" x14ac:dyDescent="0.35">
      <c r="A2894" s="2" t="s">
        <v>5818</v>
      </c>
      <c r="B2894" s="2" t="s">
        <v>5819</v>
      </c>
      <c r="C2894" s="2">
        <v>52</v>
      </c>
      <c r="D2894" s="2" t="s">
        <v>12</v>
      </c>
      <c r="E2894" s="2" t="s">
        <v>42</v>
      </c>
      <c r="F2894" s="2" t="s">
        <v>55</v>
      </c>
      <c r="G2894" s="2" t="s">
        <v>15</v>
      </c>
      <c r="H2894" s="2">
        <v>1997.49</v>
      </c>
      <c r="I2894" s="3">
        <v>44985</v>
      </c>
      <c r="J2894" s="2" t="s">
        <v>16</v>
      </c>
    </row>
    <row r="2895" spans="1:10" ht="14.25" customHeight="1" x14ac:dyDescent="0.35">
      <c r="A2895" s="2" t="s">
        <v>5820</v>
      </c>
      <c r="B2895" s="2" t="s">
        <v>5821</v>
      </c>
      <c r="C2895" s="2">
        <v>63</v>
      </c>
      <c r="D2895" s="2" t="s">
        <v>39</v>
      </c>
      <c r="E2895" s="2" t="s">
        <v>64</v>
      </c>
      <c r="F2895" s="2" t="s">
        <v>14</v>
      </c>
      <c r="G2895" s="2" t="s">
        <v>36</v>
      </c>
      <c r="H2895" s="2">
        <v>8048.17</v>
      </c>
      <c r="I2895" s="3">
        <v>45567</v>
      </c>
      <c r="J2895" s="2" t="s">
        <v>69</v>
      </c>
    </row>
    <row r="2896" spans="1:10" ht="14.25" customHeight="1" x14ac:dyDescent="0.35">
      <c r="A2896" s="2" t="s">
        <v>5822</v>
      </c>
      <c r="B2896" s="2" t="s">
        <v>5823</v>
      </c>
      <c r="C2896" s="2">
        <v>43</v>
      </c>
      <c r="D2896" s="2" t="s">
        <v>39</v>
      </c>
      <c r="E2896" s="2" t="s">
        <v>13</v>
      </c>
      <c r="F2896" s="2" t="s">
        <v>49</v>
      </c>
      <c r="G2896" s="2" t="s">
        <v>36</v>
      </c>
      <c r="H2896" s="2">
        <v>23507.52</v>
      </c>
      <c r="I2896" s="3">
        <v>45435</v>
      </c>
      <c r="J2896" s="2" t="s">
        <v>16</v>
      </c>
    </row>
    <row r="2897" spans="1:10" ht="14.25" customHeight="1" x14ac:dyDescent="0.35">
      <c r="A2897" s="2" t="s">
        <v>5824</v>
      </c>
      <c r="B2897" s="2" t="s">
        <v>5825</v>
      </c>
      <c r="C2897" s="2">
        <v>22</v>
      </c>
      <c r="D2897" s="2" t="s">
        <v>12</v>
      </c>
      <c r="E2897" s="2" t="s">
        <v>64</v>
      </c>
      <c r="F2897" s="2" t="s">
        <v>49</v>
      </c>
      <c r="G2897" s="2" t="s">
        <v>15</v>
      </c>
      <c r="H2897" s="2">
        <v>15544.43</v>
      </c>
      <c r="I2897" s="3">
        <v>45439</v>
      </c>
      <c r="J2897" s="2" t="s">
        <v>16</v>
      </c>
    </row>
    <row r="2898" spans="1:10" ht="14.25" customHeight="1" x14ac:dyDescent="0.35">
      <c r="A2898" s="2" t="s">
        <v>5826</v>
      </c>
      <c r="B2898" s="2" t="s">
        <v>5827</v>
      </c>
      <c r="C2898" s="2">
        <v>46</v>
      </c>
      <c r="D2898" s="2" t="s">
        <v>39</v>
      </c>
      <c r="E2898" s="2" t="s">
        <v>93</v>
      </c>
      <c r="F2898" s="2" t="s">
        <v>49</v>
      </c>
      <c r="G2898" s="2" t="s">
        <v>26</v>
      </c>
      <c r="H2898" s="2">
        <v>23548.17</v>
      </c>
      <c r="I2898" s="3">
        <v>44948</v>
      </c>
      <c r="J2898" s="2" t="s">
        <v>16</v>
      </c>
    </row>
    <row r="2899" spans="1:10" ht="14.25" customHeight="1" x14ac:dyDescent="0.35">
      <c r="A2899" s="2" t="s">
        <v>5828</v>
      </c>
      <c r="B2899" s="2" t="s">
        <v>5829</v>
      </c>
      <c r="C2899" s="2">
        <v>54</v>
      </c>
      <c r="D2899" s="2" t="s">
        <v>12</v>
      </c>
      <c r="E2899" s="2" t="s">
        <v>64</v>
      </c>
      <c r="F2899" s="2" t="s">
        <v>35</v>
      </c>
      <c r="G2899" s="2" t="s">
        <v>30</v>
      </c>
      <c r="H2899" s="2">
        <v>8746.2199999999993</v>
      </c>
      <c r="I2899" s="3">
        <v>45130</v>
      </c>
      <c r="J2899" s="2" t="s">
        <v>16</v>
      </c>
    </row>
    <row r="2900" spans="1:10" ht="14.25" customHeight="1" x14ac:dyDescent="0.35">
      <c r="A2900" s="2" t="s">
        <v>5830</v>
      </c>
      <c r="B2900" s="2" t="s">
        <v>5831</v>
      </c>
      <c r="C2900" s="2">
        <v>37</v>
      </c>
      <c r="D2900" s="2" t="s">
        <v>12</v>
      </c>
      <c r="E2900" s="2" t="s">
        <v>13</v>
      </c>
      <c r="F2900" s="2" t="s">
        <v>25</v>
      </c>
      <c r="G2900" s="2" t="s">
        <v>15</v>
      </c>
      <c r="H2900" s="2">
        <v>5275.13</v>
      </c>
      <c r="I2900" s="3">
        <v>45625</v>
      </c>
      <c r="J2900" s="2" t="s">
        <v>16</v>
      </c>
    </row>
    <row r="2901" spans="1:10" ht="14.25" customHeight="1" x14ac:dyDescent="0.35">
      <c r="A2901" s="2" t="s">
        <v>5832</v>
      </c>
      <c r="B2901" s="2" t="s">
        <v>5833</v>
      </c>
      <c r="C2901" s="2">
        <v>38</v>
      </c>
      <c r="D2901" s="2" t="s">
        <v>12</v>
      </c>
      <c r="E2901" s="2" t="s">
        <v>42</v>
      </c>
      <c r="F2901" s="2" t="s">
        <v>55</v>
      </c>
      <c r="G2901" s="2" t="s">
        <v>26</v>
      </c>
      <c r="H2901" s="2">
        <v>13080.06</v>
      </c>
      <c r="I2901" s="3">
        <v>45397</v>
      </c>
      <c r="J2901" s="2" t="s">
        <v>16</v>
      </c>
    </row>
    <row r="2902" spans="1:10" ht="14.25" customHeight="1" x14ac:dyDescent="0.35">
      <c r="A2902" s="2" t="s">
        <v>5834</v>
      </c>
      <c r="B2902" s="2" t="s">
        <v>5835</v>
      </c>
      <c r="C2902" s="2">
        <v>27</v>
      </c>
      <c r="D2902" s="2" t="s">
        <v>39</v>
      </c>
      <c r="E2902" s="2" t="s">
        <v>93</v>
      </c>
      <c r="F2902" s="2" t="s">
        <v>14</v>
      </c>
      <c r="G2902" s="2" t="s">
        <v>36</v>
      </c>
      <c r="H2902" s="2">
        <v>3029.5</v>
      </c>
      <c r="I2902" s="3">
        <v>45210</v>
      </c>
      <c r="J2902" s="2" t="s">
        <v>69</v>
      </c>
    </row>
    <row r="2903" spans="1:10" ht="14.25" customHeight="1" x14ac:dyDescent="0.35">
      <c r="A2903" s="2" t="s">
        <v>5836</v>
      </c>
      <c r="B2903" s="2" t="s">
        <v>5837</v>
      </c>
      <c r="C2903" s="2">
        <v>22</v>
      </c>
      <c r="D2903" s="2" t="s">
        <v>12</v>
      </c>
      <c r="E2903" s="2" t="s">
        <v>74</v>
      </c>
      <c r="F2903" s="2" t="s">
        <v>49</v>
      </c>
      <c r="G2903" s="2" t="s">
        <v>15</v>
      </c>
      <c r="H2903" s="2">
        <v>812.69</v>
      </c>
      <c r="I2903" s="3">
        <v>45298</v>
      </c>
      <c r="J2903" s="2" t="s">
        <v>16</v>
      </c>
    </row>
    <row r="2904" spans="1:10" ht="14.25" customHeight="1" x14ac:dyDescent="0.35">
      <c r="A2904" s="2" t="s">
        <v>5838</v>
      </c>
      <c r="B2904" s="2" t="s">
        <v>5839</v>
      </c>
      <c r="C2904" s="2">
        <v>53</v>
      </c>
      <c r="D2904" s="2" t="s">
        <v>12</v>
      </c>
      <c r="E2904" s="2" t="s">
        <v>74</v>
      </c>
      <c r="F2904" s="2" t="s">
        <v>19</v>
      </c>
      <c r="G2904" s="2" t="s">
        <v>30</v>
      </c>
      <c r="H2904" s="2">
        <v>4225.32</v>
      </c>
      <c r="I2904" s="3">
        <v>45424</v>
      </c>
      <c r="J2904" s="2" t="s">
        <v>16</v>
      </c>
    </row>
    <row r="2905" spans="1:10" ht="14.25" customHeight="1" x14ac:dyDescent="0.35">
      <c r="A2905" s="2" t="s">
        <v>5840</v>
      </c>
      <c r="B2905" s="2" t="s">
        <v>5841</v>
      </c>
      <c r="C2905" s="2">
        <v>23</v>
      </c>
      <c r="D2905" s="2" t="s">
        <v>12</v>
      </c>
      <c r="E2905" s="2" t="s">
        <v>24</v>
      </c>
      <c r="F2905" s="2" t="s">
        <v>55</v>
      </c>
      <c r="G2905" s="2" t="s">
        <v>20</v>
      </c>
      <c r="H2905" s="2">
        <v>3555.85</v>
      </c>
      <c r="I2905" s="3">
        <v>45258</v>
      </c>
      <c r="J2905" s="2" t="s">
        <v>16</v>
      </c>
    </row>
    <row r="2906" spans="1:10" ht="14.25" customHeight="1" x14ac:dyDescent="0.35">
      <c r="A2906" s="2" t="s">
        <v>5842</v>
      </c>
      <c r="B2906" s="2" t="s">
        <v>5843</v>
      </c>
      <c r="C2906" s="2">
        <v>43</v>
      </c>
      <c r="D2906" s="2" t="s">
        <v>39</v>
      </c>
      <c r="E2906" s="2" t="s">
        <v>74</v>
      </c>
      <c r="F2906" s="2" t="s">
        <v>19</v>
      </c>
      <c r="G2906" s="2" t="s">
        <v>15</v>
      </c>
      <c r="H2906" s="2">
        <v>11255.9</v>
      </c>
      <c r="I2906" s="3">
        <v>44953</v>
      </c>
      <c r="J2906" s="2" t="s">
        <v>16</v>
      </c>
    </row>
    <row r="2907" spans="1:10" ht="14.25" customHeight="1" x14ac:dyDescent="0.35">
      <c r="A2907" s="2" t="s">
        <v>5844</v>
      </c>
      <c r="B2907" s="2" t="s">
        <v>5845</v>
      </c>
      <c r="C2907" s="2">
        <v>21</v>
      </c>
      <c r="D2907" s="2" t="s">
        <v>12</v>
      </c>
      <c r="E2907" s="2" t="s">
        <v>74</v>
      </c>
      <c r="F2907" s="2" t="s">
        <v>55</v>
      </c>
      <c r="G2907" s="2" t="s">
        <v>30</v>
      </c>
      <c r="H2907" s="2">
        <v>8015.4</v>
      </c>
      <c r="I2907" s="3">
        <v>45055</v>
      </c>
      <c r="J2907" s="2" t="s">
        <v>21</v>
      </c>
    </row>
    <row r="2908" spans="1:10" ht="14.25" customHeight="1" x14ac:dyDescent="0.35">
      <c r="A2908" s="2" t="s">
        <v>5846</v>
      </c>
      <c r="B2908" s="2" t="s">
        <v>5847</v>
      </c>
      <c r="C2908" s="2">
        <v>56</v>
      </c>
      <c r="D2908" s="2" t="s">
        <v>39</v>
      </c>
      <c r="E2908" s="2" t="s">
        <v>52</v>
      </c>
      <c r="F2908" s="2" t="s">
        <v>49</v>
      </c>
      <c r="G2908" s="2" t="s">
        <v>30</v>
      </c>
      <c r="H2908" s="2">
        <v>1488.05</v>
      </c>
      <c r="I2908" s="3">
        <v>45306</v>
      </c>
      <c r="J2908" s="2" t="s">
        <v>16</v>
      </c>
    </row>
    <row r="2909" spans="1:10" ht="14.25" customHeight="1" x14ac:dyDescent="0.35">
      <c r="A2909" s="2" t="s">
        <v>5848</v>
      </c>
      <c r="B2909" s="2" t="s">
        <v>5849</v>
      </c>
      <c r="C2909" s="2">
        <v>56</v>
      </c>
      <c r="D2909" s="2" t="s">
        <v>39</v>
      </c>
      <c r="E2909" s="2" t="s">
        <v>74</v>
      </c>
      <c r="F2909" s="2" t="s">
        <v>55</v>
      </c>
      <c r="G2909" s="2" t="s">
        <v>15</v>
      </c>
      <c r="H2909" s="2">
        <v>23914.62</v>
      </c>
      <c r="I2909" s="3">
        <v>45433</v>
      </c>
      <c r="J2909" s="2" t="s">
        <v>16</v>
      </c>
    </row>
    <row r="2910" spans="1:10" ht="14.25" customHeight="1" x14ac:dyDescent="0.35">
      <c r="A2910" s="2" t="s">
        <v>5850</v>
      </c>
      <c r="B2910" s="2" t="s">
        <v>5851</v>
      </c>
      <c r="C2910" s="2">
        <v>52</v>
      </c>
      <c r="D2910" s="2" t="s">
        <v>12</v>
      </c>
      <c r="E2910" s="2" t="s">
        <v>13</v>
      </c>
      <c r="F2910" s="2" t="s">
        <v>55</v>
      </c>
      <c r="G2910" s="2" t="s">
        <v>26</v>
      </c>
      <c r="H2910" s="2">
        <v>8997.75</v>
      </c>
      <c r="I2910" s="3">
        <v>45021</v>
      </c>
      <c r="J2910" s="2" t="s">
        <v>21</v>
      </c>
    </row>
    <row r="2911" spans="1:10" ht="14.25" customHeight="1" x14ac:dyDescent="0.35">
      <c r="A2911" s="2" t="s">
        <v>5852</v>
      </c>
      <c r="B2911" s="2" t="s">
        <v>5853</v>
      </c>
      <c r="C2911" s="2">
        <v>18</v>
      </c>
      <c r="D2911" s="2" t="s">
        <v>39</v>
      </c>
      <c r="E2911" s="2" t="s">
        <v>29</v>
      </c>
      <c r="F2911" s="2" t="s">
        <v>49</v>
      </c>
      <c r="G2911" s="2" t="s">
        <v>15</v>
      </c>
      <c r="H2911" s="2">
        <v>6119.07</v>
      </c>
      <c r="I2911" s="3">
        <v>45504</v>
      </c>
      <c r="J2911" s="2" t="s">
        <v>16</v>
      </c>
    </row>
    <row r="2912" spans="1:10" ht="14.25" customHeight="1" x14ac:dyDescent="0.35">
      <c r="A2912" s="2" t="s">
        <v>5854</v>
      </c>
      <c r="B2912" s="2" t="s">
        <v>5855</v>
      </c>
      <c r="C2912" s="2">
        <v>41</v>
      </c>
      <c r="D2912" s="2" t="s">
        <v>39</v>
      </c>
      <c r="E2912" s="2" t="s">
        <v>74</v>
      </c>
      <c r="F2912" s="2" t="s">
        <v>35</v>
      </c>
      <c r="G2912" s="2" t="s">
        <v>36</v>
      </c>
      <c r="H2912" s="2">
        <v>27677.19</v>
      </c>
      <c r="I2912" s="3">
        <v>45103</v>
      </c>
      <c r="J2912" s="2" t="s">
        <v>16</v>
      </c>
    </row>
    <row r="2913" spans="1:10" ht="14.25" customHeight="1" x14ac:dyDescent="0.35">
      <c r="A2913" s="2" t="s">
        <v>5856</v>
      </c>
      <c r="B2913" s="2" t="s">
        <v>5857</v>
      </c>
      <c r="C2913" s="2">
        <v>53</v>
      </c>
      <c r="D2913" s="2" t="s">
        <v>12</v>
      </c>
      <c r="E2913" s="2" t="s">
        <v>64</v>
      </c>
      <c r="F2913" s="2" t="s">
        <v>19</v>
      </c>
      <c r="G2913" s="2" t="s">
        <v>30</v>
      </c>
      <c r="H2913" s="2">
        <v>1023.67</v>
      </c>
      <c r="I2913" s="3">
        <v>45399</v>
      </c>
      <c r="J2913" s="2" t="s">
        <v>16</v>
      </c>
    </row>
    <row r="2914" spans="1:10" ht="14.25" customHeight="1" x14ac:dyDescent="0.35">
      <c r="A2914" s="2" t="s">
        <v>5858</v>
      </c>
      <c r="B2914" s="2" t="s">
        <v>5859</v>
      </c>
      <c r="C2914" s="2">
        <v>23</v>
      </c>
      <c r="D2914" s="2" t="s">
        <v>12</v>
      </c>
      <c r="E2914" s="2" t="s">
        <v>29</v>
      </c>
      <c r="F2914" s="2" t="s">
        <v>35</v>
      </c>
      <c r="G2914" s="2" t="s">
        <v>30</v>
      </c>
      <c r="H2914" s="2">
        <v>15587.11</v>
      </c>
      <c r="I2914" s="3">
        <v>45412</v>
      </c>
      <c r="J2914" s="2" t="s">
        <v>16</v>
      </c>
    </row>
    <row r="2915" spans="1:10" ht="14.25" customHeight="1" x14ac:dyDescent="0.35">
      <c r="A2915" s="2" t="s">
        <v>5860</v>
      </c>
      <c r="B2915" s="2" t="s">
        <v>5861</v>
      </c>
      <c r="C2915" s="2">
        <v>58</v>
      </c>
      <c r="D2915" s="2" t="s">
        <v>12</v>
      </c>
      <c r="E2915" s="2" t="s">
        <v>74</v>
      </c>
      <c r="F2915" s="2" t="s">
        <v>19</v>
      </c>
      <c r="G2915" s="2" t="s">
        <v>20</v>
      </c>
      <c r="H2915" s="2">
        <v>4536.04</v>
      </c>
      <c r="I2915" s="3">
        <v>45201</v>
      </c>
      <c r="J2915" s="2" t="s">
        <v>16</v>
      </c>
    </row>
    <row r="2916" spans="1:10" ht="14.25" customHeight="1" x14ac:dyDescent="0.35">
      <c r="A2916" s="2" t="s">
        <v>5862</v>
      </c>
      <c r="B2916" s="2" t="s">
        <v>5863</v>
      </c>
      <c r="C2916" s="2">
        <v>63</v>
      </c>
      <c r="D2916" s="2" t="s">
        <v>39</v>
      </c>
      <c r="E2916" s="2" t="s">
        <v>29</v>
      </c>
      <c r="F2916" s="2" t="s">
        <v>25</v>
      </c>
      <c r="G2916" s="2" t="s">
        <v>30</v>
      </c>
      <c r="H2916" s="2">
        <v>11887.22</v>
      </c>
      <c r="I2916" s="3">
        <v>45594</v>
      </c>
      <c r="J2916" s="2" t="s">
        <v>16</v>
      </c>
    </row>
    <row r="2917" spans="1:10" ht="14.25" customHeight="1" x14ac:dyDescent="0.35">
      <c r="A2917" s="2" t="s">
        <v>5864</v>
      </c>
      <c r="B2917" s="2" t="s">
        <v>5865</v>
      </c>
      <c r="C2917" s="2">
        <v>61</v>
      </c>
      <c r="D2917" s="2" t="s">
        <v>12</v>
      </c>
      <c r="E2917" s="2" t="s">
        <v>42</v>
      </c>
      <c r="F2917" s="2" t="s">
        <v>19</v>
      </c>
      <c r="G2917" s="2" t="s">
        <v>20</v>
      </c>
      <c r="H2917" s="2">
        <v>26696.77</v>
      </c>
      <c r="I2917" s="3">
        <v>45349</v>
      </c>
      <c r="J2917" s="2" t="s">
        <v>69</v>
      </c>
    </row>
    <row r="2918" spans="1:10" ht="14.25" customHeight="1" x14ac:dyDescent="0.35">
      <c r="A2918" s="2" t="s">
        <v>5866</v>
      </c>
      <c r="B2918" s="2" t="s">
        <v>5867</v>
      </c>
      <c r="C2918" s="2">
        <v>48</v>
      </c>
      <c r="D2918" s="2" t="s">
        <v>39</v>
      </c>
      <c r="E2918" s="2" t="s">
        <v>13</v>
      </c>
      <c r="F2918" s="2" t="s">
        <v>19</v>
      </c>
      <c r="G2918" s="2" t="s">
        <v>30</v>
      </c>
      <c r="H2918" s="2">
        <v>7292.16</v>
      </c>
      <c r="I2918" s="3">
        <v>45457</v>
      </c>
      <c r="J2918" s="2" t="s">
        <v>16</v>
      </c>
    </row>
    <row r="2919" spans="1:10" ht="14.25" customHeight="1" x14ac:dyDescent="0.35">
      <c r="A2919" s="2" t="s">
        <v>5868</v>
      </c>
      <c r="B2919" s="2" t="s">
        <v>5869</v>
      </c>
      <c r="C2919" s="2">
        <v>37</v>
      </c>
      <c r="D2919" s="2" t="s">
        <v>39</v>
      </c>
      <c r="E2919" s="2" t="s">
        <v>13</v>
      </c>
      <c r="F2919" s="2" t="s">
        <v>55</v>
      </c>
      <c r="G2919" s="2" t="s">
        <v>30</v>
      </c>
      <c r="H2919" s="2">
        <v>228.99</v>
      </c>
      <c r="I2919" s="3">
        <v>45246</v>
      </c>
      <c r="J2919" s="2" t="s">
        <v>16</v>
      </c>
    </row>
    <row r="2920" spans="1:10" ht="14.25" customHeight="1" x14ac:dyDescent="0.35">
      <c r="A2920" s="2" t="s">
        <v>5870</v>
      </c>
      <c r="B2920" s="2" t="s">
        <v>5871</v>
      </c>
      <c r="C2920" s="2">
        <v>41</v>
      </c>
      <c r="D2920" s="2" t="s">
        <v>39</v>
      </c>
      <c r="E2920" s="2" t="s">
        <v>24</v>
      </c>
      <c r="F2920" s="2" t="s">
        <v>25</v>
      </c>
      <c r="G2920" s="2" t="s">
        <v>15</v>
      </c>
      <c r="H2920" s="2">
        <v>292.73</v>
      </c>
      <c r="I2920" s="3">
        <v>44984</v>
      </c>
      <c r="J2920" s="2" t="s">
        <v>16</v>
      </c>
    </row>
    <row r="2921" spans="1:10" ht="14.25" customHeight="1" x14ac:dyDescent="0.35">
      <c r="A2921" s="2" t="s">
        <v>5872</v>
      </c>
      <c r="B2921" s="2" t="s">
        <v>5873</v>
      </c>
      <c r="C2921" s="2">
        <v>42</v>
      </c>
      <c r="D2921" s="2" t="s">
        <v>39</v>
      </c>
      <c r="E2921" s="2" t="s">
        <v>29</v>
      </c>
      <c r="F2921" s="2" t="s">
        <v>49</v>
      </c>
      <c r="G2921" s="2" t="s">
        <v>15</v>
      </c>
      <c r="H2921" s="2">
        <v>4013.15</v>
      </c>
      <c r="I2921" s="3">
        <v>45199</v>
      </c>
      <c r="J2921" s="2" t="s">
        <v>16</v>
      </c>
    </row>
    <row r="2922" spans="1:10" ht="14.25" customHeight="1" x14ac:dyDescent="0.35">
      <c r="A2922" s="2" t="s">
        <v>5874</v>
      </c>
      <c r="B2922" s="2" t="s">
        <v>5875</v>
      </c>
      <c r="C2922" s="2">
        <v>53</v>
      </c>
      <c r="D2922" s="2" t="s">
        <v>39</v>
      </c>
      <c r="E2922" s="2" t="s">
        <v>24</v>
      </c>
      <c r="F2922" s="2" t="s">
        <v>49</v>
      </c>
      <c r="G2922" s="2" t="s">
        <v>36</v>
      </c>
      <c r="H2922" s="2">
        <v>15216.94</v>
      </c>
      <c r="I2922" s="3">
        <v>45124</v>
      </c>
      <c r="J2922" s="2" t="s">
        <v>16</v>
      </c>
    </row>
    <row r="2923" spans="1:10" ht="14.25" customHeight="1" x14ac:dyDescent="0.35">
      <c r="A2923" s="2" t="s">
        <v>5876</v>
      </c>
      <c r="B2923" s="2" t="s">
        <v>5877</v>
      </c>
      <c r="C2923" s="2">
        <v>38</v>
      </c>
      <c r="D2923" s="2" t="s">
        <v>12</v>
      </c>
      <c r="E2923" s="2" t="s">
        <v>93</v>
      </c>
      <c r="F2923" s="2" t="s">
        <v>14</v>
      </c>
      <c r="G2923" s="2" t="s">
        <v>26</v>
      </c>
      <c r="H2923" s="2">
        <v>3400.44</v>
      </c>
      <c r="I2923" s="3">
        <v>45005</v>
      </c>
      <c r="J2923" s="2" t="s">
        <v>16</v>
      </c>
    </row>
    <row r="2924" spans="1:10" ht="14.25" customHeight="1" x14ac:dyDescent="0.35">
      <c r="A2924" s="2" t="s">
        <v>5878</v>
      </c>
      <c r="B2924" s="2" t="s">
        <v>5879</v>
      </c>
      <c r="C2924" s="2">
        <v>47</v>
      </c>
      <c r="D2924" s="2" t="s">
        <v>12</v>
      </c>
      <c r="E2924" s="2" t="s">
        <v>52</v>
      </c>
      <c r="F2924" s="2" t="s">
        <v>25</v>
      </c>
      <c r="G2924" s="2" t="s">
        <v>36</v>
      </c>
      <c r="H2924" s="2">
        <v>4071.69</v>
      </c>
      <c r="I2924" s="3">
        <v>44967</v>
      </c>
      <c r="J2924" s="2" t="s">
        <v>16</v>
      </c>
    </row>
    <row r="2925" spans="1:10" ht="14.25" customHeight="1" x14ac:dyDescent="0.35">
      <c r="A2925" s="2" t="s">
        <v>5880</v>
      </c>
      <c r="B2925" s="2" t="s">
        <v>5881</v>
      </c>
      <c r="C2925" s="2">
        <v>41</v>
      </c>
      <c r="D2925" s="2" t="s">
        <v>39</v>
      </c>
      <c r="E2925" s="2" t="s">
        <v>64</v>
      </c>
      <c r="F2925" s="2" t="s">
        <v>55</v>
      </c>
      <c r="G2925" s="2" t="s">
        <v>30</v>
      </c>
      <c r="H2925" s="2">
        <v>15346.12</v>
      </c>
      <c r="I2925" s="3">
        <v>45171</v>
      </c>
      <c r="J2925" s="2" t="s">
        <v>16</v>
      </c>
    </row>
    <row r="2926" spans="1:10" ht="14.25" customHeight="1" x14ac:dyDescent="0.35">
      <c r="A2926" s="2" t="s">
        <v>5882</v>
      </c>
      <c r="B2926" s="2" t="s">
        <v>5883</v>
      </c>
      <c r="C2926" s="2">
        <v>61</v>
      </c>
      <c r="D2926" s="2" t="s">
        <v>39</v>
      </c>
      <c r="E2926" s="2" t="s">
        <v>29</v>
      </c>
      <c r="F2926" s="2" t="s">
        <v>14</v>
      </c>
      <c r="G2926" s="2" t="s">
        <v>36</v>
      </c>
      <c r="H2926" s="2">
        <v>1235.1199999999999</v>
      </c>
      <c r="I2926" s="3">
        <v>44949</v>
      </c>
      <c r="J2926" s="2" t="s">
        <v>16</v>
      </c>
    </row>
    <row r="2927" spans="1:10" ht="14.25" customHeight="1" x14ac:dyDescent="0.35">
      <c r="A2927" s="2" t="s">
        <v>5884</v>
      </c>
      <c r="B2927" s="2" t="s">
        <v>5885</v>
      </c>
      <c r="C2927" s="2">
        <v>59</v>
      </c>
      <c r="D2927" s="2" t="s">
        <v>12</v>
      </c>
      <c r="E2927" s="2" t="s">
        <v>13</v>
      </c>
      <c r="F2927" s="2" t="s">
        <v>14</v>
      </c>
      <c r="G2927" s="2" t="s">
        <v>15</v>
      </c>
      <c r="H2927" s="2">
        <v>18760.96</v>
      </c>
      <c r="I2927" s="3">
        <v>45635</v>
      </c>
      <c r="J2927" s="2" t="s">
        <v>69</v>
      </c>
    </row>
    <row r="2928" spans="1:10" ht="14.25" customHeight="1" x14ac:dyDescent="0.35">
      <c r="A2928" s="2" t="s">
        <v>5886</v>
      </c>
      <c r="B2928" s="2" t="s">
        <v>5887</v>
      </c>
      <c r="C2928" s="2">
        <v>47</v>
      </c>
      <c r="D2928" s="2" t="s">
        <v>12</v>
      </c>
      <c r="E2928" s="2" t="s">
        <v>24</v>
      </c>
      <c r="F2928" s="2" t="s">
        <v>49</v>
      </c>
      <c r="G2928" s="2" t="s">
        <v>30</v>
      </c>
      <c r="H2928" s="2">
        <v>3089.64</v>
      </c>
      <c r="I2928" s="3">
        <v>45162</v>
      </c>
      <c r="J2928" s="2" t="s">
        <v>16</v>
      </c>
    </row>
    <row r="2929" spans="1:10" ht="14.25" customHeight="1" x14ac:dyDescent="0.35">
      <c r="A2929" s="2" t="s">
        <v>5888</v>
      </c>
      <c r="B2929" s="2" t="s">
        <v>5889</v>
      </c>
      <c r="C2929" s="2">
        <v>39</v>
      </c>
      <c r="D2929" s="2" t="s">
        <v>39</v>
      </c>
      <c r="E2929" s="2" t="s">
        <v>42</v>
      </c>
      <c r="F2929" s="2" t="s">
        <v>19</v>
      </c>
      <c r="G2929" s="2" t="s">
        <v>30</v>
      </c>
      <c r="H2929" s="2">
        <v>525.82000000000005</v>
      </c>
      <c r="I2929" s="3">
        <v>45052</v>
      </c>
      <c r="J2929" s="2" t="s">
        <v>16</v>
      </c>
    </row>
    <row r="2930" spans="1:10" ht="14.25" customHeight="1" x14ac:dyDescent="0.35">
      <c r="A2930" s="2" t="s">
        <v>5890</v>
      </c>
      <c r="B2930" s="2" t="s">
        <v>5891</v>
      </c>
      <c r="C2930" s="2">
        <v>45</v>
      </c>
      <c r="D2930" s="2" t="s">
        <v>39</v>
      </c>
      <c r="E2930" s="2" t="s">
        <v>74</v>
      </c>
      <c r="F2930" s="2" t="s">
        <v>55</v>
      </c>
      <c r="G2930" s="2" t="s">
        <v>36</v>
      </c>
      <c r="H2930" s="2">
        <v>1248.18</v>
      </c>
      <c r="I2930" s="3">
        <v>45066</v>
      </c>
      <c r="J2930" s="2" t="s">
        <v>16</v>
      </c>
    </row>
    <row r="2931" spans="1:10" ht="14.25" customHeight="1" x14ac:dyDescent="0.35">
      <c r="A2931" s="2" t="s">
        <v>5892</v>
      </c>
      <c r="B2931" s="2" t="s">
        <v>5893</v>
      </c>
      <c r="C2931" s="2">
        <v>24</v>
      </c>
      <c r="D2931" s="2" t="s">
        <v>12</v>
      </c>
      <c r="E2931" s="2" t="s">
        <v>13</v>
      </c>
      <c r="F2931" s="2" t="s">
        <v>25</v>
      </c>
      <c r="G2931" s="2" t="s">
        <v>20</v>
      </c>
      <c r="H2931" s="2">
        <v>30481.82</v>
      </c>
      <c r="I2931" s="3">
        <v>45320</v>
      </c>
      <c r="J2931" s="2" t="s">
        <v>16</v>
      </c>
    </row>
    <row r="2932" spans="1:10" ht="14.25" customHeight="1" x14ac:dyDescent="0.35">
      <c r="A2932" s="2" t="s">
        <v>5894</v>
      </c>
      <c r="B2932" s="2" t="s">
        <v>5895</v>
      </c>
      <c r="C2932" s="2">
        <v>52</v>
      </c>
      <c r="D2932" s="2" t="s">
        <v>12</v>
      </c>
      <c r="E2932" s="2" t="s">
        <v>42</v>
      </c>
      <c r="F2932" s="2" t="s">
        <v>14</v>
      </c>
      <c r="G2932" s="2" t="s">
        <v>26</v>
      </c>
      <c r="H2932" s="2">
        <v>6002.47</v>
      </c>
      <c r="I2932" s="3">
        <v>45053</v>
      </c>
      <c r="J2932" s="2" t="s">
        <v>16</v>
      </c>
    </row>
    <row r="2933" spans="1:10" ht="14.25" customHeight="1" x14ac:dyDescent="0.35">
      <c r="A2933" s="2" t="s">
        <v>5896</v>
      </c>
      <c r="B2933" s="2" t="s">
        <v>5897</v>
      </c>
      <c r="C2933" s="2">
        <v>45</v>
      </c>
      <c r="D2933" s="2" t="s">
        <v>39</v>
      </c>
      <c r="E2933" s="2" t="s">
        <v>74</v>
      </c>
      <c r="F2933" s="2" t="s">
        <v>55</v>
      </c>
      <c r="G2933" s="2" t="s">
        <v>36</v>
      </c>
      <c r="H2933" s="2">
        <v>2963.03</v>
      </c>
      <c r="I2933" s="3">
        <v>45040</v>
      </c>
      <c r="J2933" s="2" t="s">
        <v>16</v>
      </c>
    </row>
    <row r="2934" spans="1:10" ht="14.25" customHeight="1" x14ac:dyDescent="0.35">
      <c r="A2934" s="2" t="s">
        <v>5898</v>
      </c>
      <c r="B2934" s="2" t="s">
        <v>5899</v>
      </c>
      <c r="C2934" s="2">
        <v>31</v>
      </c>
      <c r="D2934" s="2" t="s">
        <v>12</v>
      </c>
      <c r="E2934" s="2" t="s">
        <v>52</v>
      </c>
      <c r="F2934" s="2" t="s">
        <v>49</v>
      </c>
      <c r="G2934" s="2" t="s">
        <v>36</v>
      </c>
      <c r="H2934" s="2">
        <v>7366.2</v>
      </c>
      <c r="I2934" s="3">
        <v>45451</v>
      </c>
      <c r="J2934" s="2" t="s">
        <v>16</v>
      </c>
    </row>
    <row r="2935" spans="1:10" ht="14.25" customHeight="1" x14ac:dyDescent="0.35">
      <c r="A2935" s="2" t="s">
        <v>5900</v>
      </c>
      <c r="B2935" s="2" t="s">
        <v>5901</v>
      </c>
      <c r="C2935" s="2">
        <v>27</v>
      </c>
      <c r="D2935" s="2" t="s">
        <v>12</v>
      </c>
      <c r="E2935" s="2" t="s">
        <v>13</v>
      </c>
      <c r="F2935" s="2" t="s">
        <v>14</v>
      </c>
      <c r="G2935" s="2" t="s">
        <v>26</v>
      </c>
      <c r="H2935" s="2">
        <v>11467.95</v>
      </c>
      <c r="I2935" s="3">
        <v>45154</v>
      </c>
      <c r="J2935" s="2" t="s">
        <v>16</v>
      </c>
    </row>
    <row r="2936" spans="1:10" ht="14.25" customHeight="1" x14ac:dyDescent="0.35">
      <c r="A2936" s="2" t="s">
        <v>5902</v>
      </c>
      <c r="B2936" s="2" t="s">
        <v>5903</v>
      </c>
      <c r="C2936" s="2">
        <v>33</v>
      </c>
      <c r="D2936" s="2" t="s">
        <v>39</v>
      </c>
      <c r="E2936" s="2" t="s">
        <v>24</v>
      </c>
      <c r="F2936" s="2" t="s">
        <v>14</v>
      </c>
      <c r="G2936" s="2" t="s">
        <v>30</v>
      </c>
      <c r="H2936" s="2">
        <v>3838.97</v>
      </c>
      <c r="I2936" s="3">
        <v>45447</v>
      </c>
      <c r="J2936" s="2" t="s">
        <v>16</v>
      </c>
    </row>
    <row r="2937" spans="1:10" ht="14.25" customHeight="1" x14ac:dyDescent="0.35">
      <c r="A2937" s="2" t="s">
        <v>5904</v>
      </c>
      <c r="B2937" s="2" t="s">
        <v>5905</v>
      </c>
      <c r="C2937" s="2">
        <v>33</v>
      </c>
      <c r="D2937" s="2" t="s">
        <v>39</v>
      </c>
      <c r="E2937" s="2" t="s">
        <v>13</v>
      </c>
      <c r="F2937" s="2" t="s">
        <v>35</v>
      </c>
      <c r="G2937" s="2" t="s">
        <v>30</v>
      </c>
      <c r="H2937" s="2">
        <v>12919.71</v>
      </c>
      <c r="I2937" s="3">
        <v>45072</v>
      </c>
      <c r="J2937" s="2" t="s">
        <v>16</v>
      </c>
    </row>
    <row r="2938" spans="1:10" ht="14.25" customHeight="1" x14ac:dyDescent="0.35">
      <c r="A2938" s="2" t="s">
        <v>5906</v>
      </c>
      <c r="B2938" s="2" t="s">
        <v>5907</v>
      </c>
      <c r="C2938" s="2">
        <v>48</v>
      </c>
      <c r="D2938" s="2" t="s">
        <v>39</v>
      </c>
      <c r="E2938" s="2" t="s">
        <v>29</v>
      </c>
      <c r="F2938" s="2" t="s">
        <v>49</v>
      </c>
      <c r="G2938" s="2" t="s">
        <v>20</v>
      </c>
      <c r="H2938" s="2">
        <v>2906.89</v>
      </c>
      <c r="I2938" s="3">
        <v>45089</v>
      </c>
      <c r="J2938" s="2" t="s">
        <v>16</v>
      </c>
    </row>
    <row r="2939" spans="1:10" ht="14.25" customHeight="1" x14ac:dyDescent="0.35">
      <c r="A2939" s="2" t="s">
        <v>5908</v>
      </c>
      <c r="B2939" s="2" t="s">
        <v>5909</v>
      </c>
      <c r="C2939" s="2">
        <v>59</v>
      </c>
      <c r="D2939" s="2" t="s">
        <v>12</v>
      </c>
      <c r="E2939" s="2" t="s">
        <v>29</v>
      </c>
      <c r="F2939" s="2" t="s">
        <v>35</v>
      </c>
      <c r="G2939" s="2" t="s">
        <v>36</v>
      </c>
      <c r="H2939" s="2">
        <v>1191.6300000000001</v>
      </c>
      <c r="I2939" s="3">
        <v>45654</v>
      </c>
      <c r="J2939" s="2" t="s">
        <v>16</v>
      </c>
    </row>
    <row r="2940" spans="1:10" ht="14.25" customHeight="1" x14ac:dyDescent="0.35">
      <c r="A2940" s="2" t="s">
        <v>5910</v>
      </c>
      <c r="B2940" s="2" t="s">
        <v>5911</v>
      </c>
      <c r="C2940" s="2">
        <v>42</v>
      </c>
      <c r="D2940" s="2" t="s">
        <v>39</v>
      </c>
      <c r="E2940" s="2" t="s">
        <v>42</v>
      </c>
      <c r="F2940" s="2" t="s">
        <v>49</v>
      </c>
      <c r="G2940" s="2" t="s">
        <v>26</v>
      </c>
      <c r="H2940" s="2">
        <v>7978.6</v>
      </c>
      <c r="I2940" s="3">
        <v>45095</v>
      </c>
      <c r="J2940" s="2" t="s">
        <v>16</v>
      </c>
    </row>
    <row r="2941" spans="1:10" ht="14.25" customHeight="1" x14ac:dyDescent="0.35">
      <c r="A2941" s="2" t="s">
        <v>5912</v>
      </c>
      <c r="B2941" s="2" t="s">
        <v>5913</v>
      </c>
      <c r="C2941" s="2">
        <v>30</v>
      </c>
      <c r="D2941" s="2" t="s">
        <v>12</v>
      </c>
      <c r="E2941" s="2" t="s">
        <v>24</v>
      </c>
      <c r="F2941" s="2" t="s">
        <v>49</v>
      </c>
      <c r="G2941" s="2" t="s">
        <v>36</v>
      </c>
      <c r="H2941" s="2">
        <v>1638.36</v>
      </c>
      <c r="I2941" s="3">
        <v>45464</v>
      </c>
      <c r="J2941" s="2" t="s">
        <v>21</v>
      </c>
    </row>
    <row r="2942" spans="1:10" ht="14.25" customHeight="1" x14ac:dyDescent="0.35">
      <c r="A2942" s="2" t="s">
        <v>5914</v>
      </c>
      <c r="B2942" s="2" t="s">
        <v>5915</v>
      </c>
      <c r="C2942" s="2">
        <v>23</v>
      </c>
      <c r="D2942" s="2" t="s">
        <v>39</v>
      </c>
      <c r="E2942" s="2" t="s">
        <v>93</v>
      </c>
      <c r="F2942" s="2" t="s">
        <v>35</v>
      </c>
      <c r="G2942" s="2" t="s">
        <v>15</v>
      </c>
      <c r="H2942" s="2">
        <v>28215.25</v>
      </c>
      <c r="I2942" s="3">
        <v>45051</v>
      </c>
      <c r="J2942" s="2" t="s">
        <v>16</v>
      </c>
    </row>
    <row r="2943" spans="1:10" ht="14.25" customHeight="1" x14ac:dyDescent="0.35">
      <c r="A2943" s="2" t="s">
        <v>5916</v>
      </c>
      <c r="B2943" s="2" t="s">
        <v>5917</v>
      </c>
      <c r="C2943" s="2">
        <v>61</v>
      </c>
      <c r="D2943" s="2" t="s">
        <v>39</v>
      </c>
      <c r="E2943" s="2" t="s">
        <v>29</v>
      </c>
      <c r="F2943" s="2" t="s">
        <v>55</v>
      </c>
      <c r="G2943" s="2" t="s">
        <v>36</v>
      </c>
      <c r="H2943" s="2">
        <v>4.49</v>
      </c>
      <c r="I2943" s="3">
        <v>45226</v>
      </c>
      <c r="J2943" s="2" t="s">
        <v>16</v>
      </c>
    </row>
    <row r="2944" spans="1:10" ht="14.25" customHeight="1" x14ac:dyDescent="0.35">
      <c r="A2944" s="2" t="s">
        <v>5918</v>
      </c>
      <c r="B2944" s="2" t="s">
        <v>5919</v>
      </c>
      <c r="C2944" s="2">
        <v>26</v>
      </c>
      <c r="D2944" s="2" t="s">
        <v>12</v>
      </c>
      <c r="E2944" s="2" t="s">
        <v>64</v>
      </c>
      <c r="F2944" s="2" t="s">
        <v>55</v>
      </c>
      <c r="G2944" s="2" t="s">
        <v>36</v>
      </c>
      <c r="H2944" s="2">
        <v>14093.42</v>
      </c>
      <c r="I2944" s="3">
        <v>45176</v>
      </c>
      <c r="J2944" s="2" t="s">
        <v>16</v>
      </c>
    </row>
    <row r="2945" spans="1:10" ht="14.25" customHeight="1" x14ac:dyDescent="0.35">
      <c r="A2945" s="2" t="s">
        <v>5920</v>
      </c>
      <c r="B2945" s="2" t="s">
        <v>5921</v>
      </c>
      <c r="C2945" s="2">
        <v>62</v>
      </c>
      <c r="D2945" s="2" t="s">
        <v>12</v>
      </c>
      <c r="E2945" s="2" t="s">
        <v>52</v>
      </c>
      <c r="F2945" s="2" t="s">
        <v>55</v>
      </c>
      <c r="G2945" s="2" t="s">
        <v>15</v>
      </c>
      <c r="H2945" s="2">
        <v>3277.73</v>
      </c>
      <c r="I2945" s="3">
        <v>45448</v>
      </c>
      <c r="J2945" s="2" t="s">
        <v>16</v>
      </c>
    </row>
    <row r="2946" spans="1:10" ht="14.25" customHeight="1" x14ac:dyDescent="0.35">
      <c r="A2946" s="2" t="s">
        <v>5922</v>
      </c>
      <c r="B2946" s="2" t="s">
        <v>5923</v>
      </c>
      <c r="C2946" s="2">
        <v>53</v>
      </c>
      <c r="D2946" s="2" t="s">
        <v>39</v>
      </c>
      <c r="E2946" s="2" t="s">
        <v>64</v>
      </c>
      <c r="F2946" s="2" t="s">
        <v>19</v>
      </c>
      <c r="G2946" s="2" t="s">
        <v>15</v>
      </c>
      <c r="H2946" s="2">
        <v>18713.669999999998</v>
      </c>
      <c r="I2946" s="3">
        <v>45031</v>
      </c>
      <c r="J2946" s="2" t="s">
        <v>16</v>
      </c>
    </row>
    <row r="2947" spans="1:10" ht="14.25" customHeight="1" x14ac:dyDescent="0.35">
      <c r="A2947" s="2" t="s">
        <v>5924</v>
      </c>
      <c r="B2947" s="2" t="s">
        <v>5925</v>
      </c>
      <c r="C2947" s="2">
        <v>60</v>
      </c>
      <c r="D2947" s="2" t="s">
        <v>39</v>
      </c>
      <c r="E2947" s="2" t="s">
        <v>13</v>
      </c>
      <c r="F2947" s="2" t="s">
        <v>14</v>
      </c>
      <c r="G2947" s="2" t="s">
        <v>26</v>
      </c>
      <c r="H2947" s="2">
        <v>620.36</v>
      </c>
      <c r="I2947" s="3">
        <v>45544</v>
      </c>
      <c r="J2947" s="2" t="s">
        <v>21</v>
      </c>
    </row>
    <row r="2948" spans="1:10" ht="14.25" customHeight="1" x14ac:dyDescent="0.35">
      <c r="A2948" s="2" t="s">
        <v>5926</v>
      </c>
      <c r="B2948" s="2" t="s">
        <v>5927</v>
      </c>
      <c r="C2948" s="2">
        <v>37</v>
      </c>
      <c r="D2948" s="2" t="s">
        <v>12</v>
      </c>
      <c r="E2948" s="2" t="s">
        <v>64</v>
      </c>
      <c r="F2948" s="2" t="s">
        <v>55</v>
      </c>
      <c r="G2948" s="2" t="s">
        <v>30</v>
      </c>
      <c r="H2948" s="2">
        <v>30576.2</v>
      </c>
      <c r="I2948" s="3">
        <v>45439</v>
      </c>
      <c r="J2948" s="2" t="s">
        <v>16</v>
      </c>
    </row>
    <row r="2949" spans="1:10" ht="14.25" customHeight="1" x14ac:dyDescent="0.35">
      <c r="A2949" s="2" t="s">
        <v>5928</v>
      </c>
      <c r="B2949" s="2" t="s">
        <v>5929</v>
      </c>
      <c r="C2949" s="2">
        <v>35</v>
      </c>
      <c r="D2949" s="2" t="s">
        <v>39</v>
      </c>
      <c r="E2949" s="2" t="s">
        <v>74</v>
      </c>
      <c r="F2949" s="2" t="s">
        <v>19</v>
      </c>
      <c r="G2949" s="2" t="s">
        <v>20</v>
      </c>
      <c r="H2949" s="2">
        <v>1069.1199999999999</v>
      </c>
      <c r="I2949" s="3">
        <v>45620</v>
      </c>
      <c r="J2949" s="2" t="s">
        <v>16</v>
      </c>
    </row>
    <row r="2950" spans="1:10" ht="14.25" customHeight="1" x14ac:dyDescent="0.35">
      <c r="A2950" s="2" t="s">
        <v>5930</v>
      </c>
      <c r="B2950" s="2" t="s">
        <v>5931</v>
      </c>
      <c r="C2950" s="2">
        <v>60</v>
      </c>
      <c r="D2950" s="2" t="s">
        <v>12</v>
      </c>
      <c r="E2950" s="2" t="s">
        <v>52</v>
      </c>
      <c r="F2950" s="2" t="s">
        <v>14</v>
      </c>
      <c r="G2950" s="2" t="s">
        <v>15</v>
      </c>
      <c r="H2950" s="2">
        <v>15506.16</v>
      </c>
      <c r="I2950" s="3">
        <v>45432</v>
      </c>
      <c r="J2950" s="2" t="s">
        <v>69</v>
      </c>
    </row>
    <row r="2951" spans="1:10" ht="14.25" customHeight="1" x14ac:dyDescent="0.35">
      <c r="A2951" s="2" t="s">
        <v>5932</v>
      </c>
      <c r="B2951" s="2" t="s">
        <v>5933</v>
      </c>
      <c r="C2951" s="2">
        <v>38</v>
      </c>
      <c r="D2951" s="2" t="s">
        <v>12</v>
      </c>
      <c r="E2951" s="2" t="s">
        <v>64</v>
      </c>
      <c r="F2951" s="2" t="s">
        <v>55</v>
      </c>
      <c r="G2951" s="2" t="s">
        <v>30</v>
      </c>
      <c r="H2951" s="2">
        <v>7284.47</v>
      </c>
      <c r="I2951" s="3">
        <v>45228</v>
      </c>
      <c r="J2951" s="2" t="s">
        <v>69</v>
      </c>
    </row>
    <row r="2952" spans="1:10" ht="14.25" customHeight="1" x14ac:dyDescent="0.35">
      <c r="A2952" s="2" t="s">
        <v>5934</v>
      </c>
      <c r="B2952" s="2" t="s">
        <v>5935</v>
      </c>
      <c r="C2952" s="2">
        <v>21</v>
      </c>
      <c r="D2952" s="2" t="s">
        <v>39</v>
      </c>
      <c r="E2952" s="2" t="s">
        <v>74</v>
      </c>
      <c r="F2952" s="2" t="s">
        <v>49</v>
      </c>
      <c r="G2952" s="2" t="s">
        <v>26</v>
      </c>
      <c r="H2952" s="2">
        <v>5628.12</v>
      </c>
      <c r="I2952" s="3">
        <v>45579</v>
      </c>
      <c r="J2952" s="2" t="s">
        <v>16</v>
      </c>
    </row>
    <row r="2953" spans="1:10" ht="14.25" customHeight="1" x14ac:dyDescent="0.35">
      <c r="A2953" s="2" t="s">
        <v>5936</v>
      </c>
      <c r="B2953" s="2" t="s">
        <v>5937</v>
      </c>
      <c r="C2953" s="2">
        <v>50</v>
      </c>
      <c r="D2953" s="2" t="s">
        <v>12</v>
      </c>
      <c r="E2953" s="2" t="s">
        <v>42</v>
      </c>
      <c r="F2953" s="2" t="s">
        <v>25</v>
      </c>
      <c r="G2953" s="2" t="s">
        <v>36</v>
      </c>
      <c r="H2953" s="2">
        <v>3287.2</v>
      </c>
      <c r="I2953" s="3">
        <v>45156</v>
      </c>
      <c r="J2953" s="2" t="s">
        <v>16</v>
      </c>
    </row>
    <row r="2954" spans="1:10" ht="14.25" customHeight="1" x14ac:dyDescent="0.35">
      <c r="A2954" s="2" t="s">
        <v>5938</v>
      </c>
      <c r="B2954" s="2" t="s">
        <v>5939</v>
      </c>
      <c r="C2954" s="2">
        <v>44</v>
      </c>
      <c r="D2954" s="2" t="s">
        <v>12</v>
      </c>
      <c r="E2954" s="2" t="s">
        <v>64</v>
      </c>
      <c r="F2954" s="2" t="s">
        <v>55</v>
      </c>
      <c r="G2954" s="2" t="s">
        <v>26</v>
      </c>
      <c r="H2954" s="2">
        <v>18411.78</v>
      </c>
      <c r="I2954" s="3">
        <v>44990</v>
      </c>
      <c r="J2954" s="2" t="s">
        <v>16</v>
      </c>
    </row>
    <row r="2955" spans="1:10" ht="14.25" customHeight="1" x14ac:dyDescent="0.35">
      <c r="A2955" s="2" t="s">
        <v>5940</v>
      </c>
      <c r="B2955" s="2" t="s">
        <v>5941</v>
      </c>
      <c r="C2955" s="2">
        <v>24</v>
      </c>
      <c r="D2955" s="2" t="s">
        <v>12</v>
      </c>
      <c r="E2955" s="2" t="s">
        <v>52</v>
      </c>
      <c r="F2955" s="2" t="s">
        <v>25</v>
      </c>
      <c r="G2955" s="2" t="s">
        <v>26</v>
      </c>
      <c r="H2955" s="2">
        <v>2228.33</v>
      </c>
      <c r="I2955" s="3">
        <v>45516</v>
      </c>
      <c r="J2955" s="2" t="s">
        <v>21</v>
      </c>
    </row>
    <row r="2956" spans="1:10" ht="14.25" customHeight="1" x14ac:dyDescent="0.35">
      <c r="A2956" s="2" t="s">
        <v>5942</v>
      </c>
      <c r="B2956" s="2" t="s">
        <v>5943</v>
      </c>
      <c r="C2956" s="2">
        <v>23</v>
      </c>
      <c r="D2956" s="2" t="s">
        <v>39</v>
      </c>
      <c r="E2956" s="2" t="s">
        <v>74</v>
      </c>
      <c r="F2956" s="2" t="s">
        <v>55</v>
      </c>
      <c r="G2956" s="2" t="s">
        <v>15</v>
      </c>
      <c r="H2956" s="2">
        <v>12774.09</v>
      </c>
      <c r="I2956" s="3">
        <v>45158</v>
      </c>
      <c r="J2956" s="2" t="s">
        <v>16</v>
      </c>
    </row>
    <row r="2957" spans="1:10" ht="14.25" customHeight="1" x14ac:dyDescent="0.35">
      <c r="A2957" s="2" t="s">
        <v>5944</v>
      </c>
      <c r="B2957" s="2" t="s">
        <v>5945</v>
      </c>
      <c r="C2957" s="2">
        <v>32</v>
      </c>
      <c r="D2957" s="2" t="s">
        <v>12</v>
      </c>
      <c r="E2957" s="2" t="s">
        <v>64</v>
      </c>
      <c r="F2957" s="2" t="s">
        <v>49</v>
      </c>
      <c r="G2957" s="2" t="s">
        <v>20</v>
      </c>
      <c r="H2957" s="2">
        <v>5902.15</v>
      </c>
      <c r="I2957" s="3">
        <v>45525</v>
      </c>
      <c r="J2957" s="2" t="s">
        <v>69</v>
      </c>
    </row>
    <row r="2958" spans="1:10" ht="14.25" customHeight="1" x14ac:dyDescent="0.35">
      <c r="A2958" s="2" t="s">
        <v>5946</v>
      </c>
      <c r="B2958" s="2" t="s">
        <v>5947</v>
      </c>
      <c r="C2958" s="2">
        <v>35</v>
      </c>
      <c r="D2958" s="2" t="s">
        <v>39</v>
      </c>
      <c r="E2958" s="2" t="s">
        <v>42</v>
      </c>
      <c r="F2958" s="2" t="s">
        <v>25</v>
      </c>
      <c r="G2958" s="2" t="s">
        <v>15</v>
      </c>
      <c r="H2958" s="2">
        <v>64989.67</v>
      </c>
      <c r="I2958" s="3">
        <v>45109</v>
      </c>
      <c r="J2958" s="2" t="s">
        <v>16</v>
      </c>
    </row>
    <row r="2959" spans="1:10" ht="14.25" customHeight="1" x14ac:dyDescent="0.35">
      <c r="A2959" s="2" t="s">
        <v>5948</v>
      </c>
      <c r="B2959" s="2" t="s">
        <v>5949</v>
      </c>
      <c r="C2959" s="2">
        <v>49</v>
      </c>
      <c r="D2959" s="2" t="s">
        <v>39</v>
      </c>
      <c r="E2959" s="2" t="s">
        <v>64</v>
      </c>
      <c r="F2959" s="2" t="s">
        <v>19</v>
      </c>
      <c r="G2959" s="2" t="s">
        <v>36</v>
      </c>
      <c r="H2959" s="2">
        <v>9452.02</v>
      </c>
      <c r="I2959" s="3">
        <v>45245</v>
      </c>
      <c r="J2959" s="2" t="s">
        <v>16</v>
      </c>
    </row>
    <row r="2960" spans="1:10" ht="14.25" customHeight="1" x14ac:dyDescent="0.35">
      <c r="A2960" s="2" t="s">
        <v>5950</v>
      </c>
      <c r="B2960" s="2" t="s">
        <v>5951</v>
      </c>
      <c r="C2960" s="2">
        <v>28</v>
      </c>
      <c r="D2960" s="2" t="s">
        <v>39</v>
      </c>
      <c r="E2960" s="2" t="s">
        <v>74</v>
      </c>
      <c r="F2960" s="2" t="s">
        <v>49</v>
      </c>
      <c r="G2960" s="2" t="s">
        <v>15</v>
      </c>
      <c r="H2960" s="2">
        <v>1100.26</v>
      </c>
      <c r="I2960" s="3">
        <v>45584</v>
      </c>
      <c r="J2960" s="2" t="s">
        <v>16</v>
      </c>
    </row>
    <row r="2961" spans="1:10" ht="14.25" customHeight="1" x14ac:dyDescent="0.35">
      <c r="A2961" s="2" t="s">
        <v>5952</v>
      </c>
      <c r="B2961" s="2" t="s">
        <v>5953</v>
      </c>
      <c r="C2961" s="2">
        <v>37</v>
      </c>
      <c r="D2961" s="2" t="s">
        <v>12</v>
      </c>
      <c r="E2961" s="2" t="s">
        <v>64</v>
      </c>
      <c r="F2961" s="2" t="s">
        <v>25</v>
      </c>
      <c r="G2961" s="2" t="s">
        <v>36</v>
      </c>
      <c r="H2961" s="2">
        <v>5439.02</v>
      </c>
      <c r="I2961" s="3">
        <v>45018</v>
      </c>
      <c r="J2961" s="2" t="s">
        <v>16</v>
      </c>
    </row>
    <row r="2962" spans="1:10" ht="14.25" customHeight="1" x14ac:dyDescent="0.35">
      <c r="A2962" s="2" t="s">
        <v>5954</v>
      </c>
      <c r="B2962" s="2" t="s">
        <v>5955</v>
      </c>
      <c r="C2962" s="2">
        <v>41</v>
      </c>
      <c r="D2962" s="2" t="s">
        <v>12</v>
      </c>
      <c r="E2962" s="2" t="s">
        <v>52</v>
      </c>
      <c r="F2962" s="2" t="s">
        <v>25</v>
      </c>
      <c r="G2962" s="2" t="s">
        <v>15</v>
      </c>
      <c r="H2962" s="2">
        <v>685.99</v>
      </c>
      <c r="I2962" s="3">
        <v>45561</v>
      </c>
      <c r="J2962" s="2" t="s">
        <v>21</v>
      </c>
    </row>
    <row r="2963" spans="1:10" ht="14.25" customHeight="1" x14ac:dyDescent="0.35">
      <c r="A2963" s="2" t="s">
        <v>5956</v>
      </c>
      <c r="B2963" s="2" t="s">
        <v>5957</v>
      </c>
      <c r="C2963" s="2">
        <v>32</v>
      </c>
      <c r="D2963" s="2" t="s">
        <v>39</v>
      </c>
      <c r="E2963" s="2" t="s">
        <v>13</v>
      </c>
      <c r="F2963" s="2" t="s">
        <v>35</v>
      </c>
      <c r="G2963" s="2" t="s">
        <v>20</v>
      </c>
      <c r="H2963" s="2">
        <v>3363.9</v>
      </c>
      <c r="I2963" s="3">
        <v>44990</v>
      </c>
      <c r="J2963" s="2" t="s">
        <v>16</v>
      </c>
    </row>
    <row r="2964" spans="1:10" ht="14.25" customHeight="1" x14ac:dyDescent="0.35">
      <c r="A2964" s="2" t="s">
        <v>5958</v>
      </c>
      <c r="B2964" s="2" t="s">
        <v>5959</v>
      </c>
      <c r="C2964" s="2">
        <v>24</v>
      </c>
      <c r="D2964" s="2" t="s">
        <v>39</v>
      </c>
      <c r="E2964" s="2" t="s">
        <v>24</v>
      </c>
      <c r="F2964" s="2" t="s">
        <v>35</v>
      </c>
      <c r="G2964" s="2" t="s">
        <v>30</v>
      </c>
      <c r="H2964" s="2">
        <v>4205.54</v>
      </c>
      <c r="I2964" s="3">
        <v>45145</v>
      </c>
      <c r="J2964" s="2" t="s">
        <v>16</v>
      </c>
    </row>
    <row r="2965" spans="1:10" ht="14.25" customHeight="1" x14ac:dyDescent="0.35">
      <c r="A2965" s="2" t="s">
        <v>5960</v>
      </c>
      <c r="B2965" s="2" t="s">
        <v>5961</v>
      </c>
      <c r="C2965" s="2">
        <v>38</v>
      </c>
      <c r="D2965" s="2" t="s">
        <v>12</v>
      </c>
      <c r="E2965" s="2" t="s">
        <v>24</v>
      </c>
      <c r="F2965" s="2" t="s">
        <v>49</v>
      </c>
      <c r="G2965" s="2" t="s">
        <v>20</v>
      </c>
      <c r="H2965" s="2">
        <v>19185.25</v>
      </c>
      <c r="I2965" s="3">
        <v>45630</v>
      </c>
      <c r="J2965" s="2" t="s">
        <v>16</v>
      </c>
    </row>
    <row r="2966" spans="1:10" ht="14.25" customHeight="1" x14ac:dyDescent="0.35">
      <c r="A2966" s="2" t="s">
        <v>5962</v>
      </c>
      <c r="B2966" s="2" t="s">
        <v>5963</v>
      </c>
      <c r="C2966" s="2">
        <v>59</v>
      </c>
      <c r="D2966" s="2" t="s">
        <v>39</v>
      </c>
      <c r="E2966" s="2" t="s">
        <v>74</v>
      </c>
      <c r="F2966" s="2" t="s">
        <v>49</v>
      </c>
      <c r="G2966" s="2" t="s">
        <v>15</v>
      </c>
      <c r="H2966" s="2">
        <v>18200.82</v>
      </c>
      <c r="I2966" s="3">
        <v>45545</v>
      </c>
      <c r="J2966" s="2" t="s">
        <v>16</v>
      </c>
    </row>
    <row r="2967" spans="1:10" ht="14.25" customHeight="1" x14ac:dyDescent="0.35">
      <c r="A2967" s="2" t="s">
        <v>5964</v>
      </c>
      <c r="B2967" s="2" t="s">
        <v>5965</v>
      </c>
      <c r="C2967" s="2">
        <v>43</v>
      </c>
      <c r="D2967" s="2" t="s">
        <v>39</v>
      </c>
      <c r="E2967" s="2" t="s">
        <v>74</v>
      </c>
      <c r="F2967" s="2" t="s">
        <v>49</v>
      </c>
      <c r="G2967" s="2" t="s">
        <v>26</v>
      </c>
      <c r="H2967" s="2">
        <v>116.25</v>
      </c>
      <c r="I2967" s="3">
        <v>45173</v>
      </c>
      <c r="J2967" s="2" t="s">
        <v>16</v>
      </c>
    </row>
    <row r="2968" spans="1:10" ht="14.25" customHeight="1" x14ac:dyDescent="0.35">
      <c r="A2968" s="2" t="s">
        <v>5966</v>
      </c>
      <c r="B2968" s="2" t="s">
        <v>5967</v>
      </c>
      <c r="C2968" s="2">
        <v>61</v>
      </c>
      <c r="D2968" s="2" t="s">
        <v>12</v>
      </c>
      <c r="E2968" s="2" t="s">
        <v>74</v>
      </c>
      <c r="F2968" s="2" t="s">
        <v>14</v>
      </c>
      <c r="G2968" s="2" t="s">
        <v>30</v>
      </c>
      <c r="H2968" s="2">
        <v>7598.82</v>
      </c>
      <c r="I2968" s="3">
        <v>45399</v>
      </c>
      <c r="J2968" s="2" t="s">
        <v>21</v>
      </c>
    </row>
    <row r="2969" spans="1:10" ht="14.25" customHeight="1" x14ac:dyDescent="0.35">
      <c r="A2969" s="2" t="s">
        <v>5968</v>
      </c>
      <c r="B2969" s="2" t="s">
        <v>5969</v>
      </c>
      <c r="C2969" s="2">
        <v>31</v>
      </c>
      <c r="D2969" s="2" t="s">
        <v>39</v>
      </c>
      <c r="E2969" s="2" t="s">
        <v>74</v>
      </c>
      <c r="F2969" s="2" t="s">
        <v>19</v>
      </c>
      <c r="G2969" s="2" t="s">
        <v>26</v>
      </c>
      <c r="H2969" s="2">
        <v>2530.15</v>
      </c>
      <c r="I2969" s="3">
        <v>44983</v>
      </c>
      <c r="J2969" s="2" t="s">
        <v>16</v>
      </c>
    </row>
    <row r="2970" spans="1:10" ht="14.25" customHeight="1" x14ac:dyDescent="0.35">
      <c r="A2970" s="2" t="s">
        <v>5970</v>
      </c>
      <c r="B2970" s="2" t="s">
        <v>5971</v>
      </c>
      <c r="C2970" s="2">
        <v>54</v>
      </c>
      <c r="D2970" s="2" t="s">
        <v>12</v>
      </c>
      <c r="E2970" s="2" t="s">
        <v>64</v>
      </c>
      <c r="F2970" s="2" t="s">
        <v>55</v>
      </c>
      <c r="G2970" s="2" t="s">
        <v>20</v>
      </c>
      <c r="H2970" s="2">
        <v>3857.99</v>
      </c>
      <c r="I2970" s="3">
        <v>44971</v>
      </c>
      <c r="J2970" s="2" t="s">
        <v>16</v>
      </c>
    </row>
    <row r="2971" spans="1:10" ht="14.25" customHeight="1" x14ac:dyDescent="0.35">
      <c r="A2971" s="2" t="s">
        <v>5972</v>
      </c>
      <c r="B2971" s="2" t="s">
        <v>5973</v>
      </c>
      <c r="C2971" s="2">
        <v>38</v>
      </c>
      <c r="D2971" s="2" t="s">
        <v>12</v>
      </c>
      <c r="E2971" s="2" t="s">
        <v>52</v>
      </c>
      <c r="F2971" s="2" t="s">
        <v>35</v>
      </c>
      <c r="G2971" s="2" t="s">
        <v>30</v>
      </c>
      <c r="H2971" s="2">
        <v>218.89</v>
      </c>
      <c r="I2971" s="3">
        <v>45012</v>
      </c>
      <c r="J2971" s="2" t="s">
        <v>16</v>
      </c>
    </row>
    <row r="2972" spans="1:10" ht="14.25" customHeight="1" x14ac:dyDescent="0.35">
      <c r="A2972" s="2" t="s">
        <v>5974</v>
      </c>
      <c r="B2972" s="2" t="s">
        <v>5975</v>
      </c>
      <c r="C2972" s="2">
        <v>35</v>
      </c>
      <c r="D2972" s="2" t="s">
        <v>39</v>
      </c>
      <c r="E2972" s="2" t="s">
        <v>24</v>
      </c>
      <c r="F2972" s="2" t="s">
        <v>25</v>
      </c>
      <c r="G2972" s="2" t="s">
        <v>15</v>
      </c>
      <c r="H2972" s="2">
        <v>13852.78</v>
      </c>
      <c r="I2972" s="3">
        <v>44964</v>
      </c>
      <c r="J2972" s="2" t="s">
        <v>16</v>
      </c>
    </row>
    <row r="2973" spans="1:10" ht="14.25" customHeight="1" x14ac:dyDescent="0.35">
      <c r="A2973" s="2" t="s">
        <v>5976</v>
      </c>
      <c r="B2973" s="2" t="s">
        <v>5977</v>
      </c>
      <c r="C2973" s="2">
        <v>22</v>
      </c>
      <c r="D2973" s="2" t="s">
        <v>12</v>
      </c>
      <c r="E2973" s="2" t="s">
        <v>42</v>
      </c>
      <c r="F2973" s="2" t="s">
        <v>35</v>
      </c>
      <c r="G2973" s="2" t="s">
        <v>26</v>
      </c>
      <c r="H2973" s="2">
        <v>30075.98</v>
      </c>
      <c r="I2973" s="3">
        <v>45108</v>
      </c>
      <c r="J2973" s="2" t="s">
        <v>16</v>
      </c>
    </row>
    <row r="2974" spans="1:10" ht="14.25" customHeight="1" x14ac:dyDescent="0.35">
      <c r="A2974" s="2" t="s">
        <v>5978</v>
      </c>
      <c r="B2974" s="2" t="s">
        <v>5979</v>
      </c>
      <c r="C2974" s="2">
        <v>20</v>
      </c>
      <c r="D2974" s="2" t="s">
        <v>12</v>
      </c>
      <c r="E2974" s="2" t="s">
        <v>24</v>
      </c>
      <c r="F2974" s="2" t="s">
        <v>55</v>
      </c>
      <c r="G2974" s="2" t="s">
        <v>15</v>
      </c>
      <c r="H2974" s="2">
        <v>2475.2199999999998</v>
      </c>
      <c r="I2974" s="3">
        <v>45090</v>
      </c>
      <c r="J2974" s="2" t="s">
        <v>69</v>
      </c>
    </row>
    <row r="2975" spans="1:10" ht="14.25" customHeight="1" x14ac:dyDescent="0.35">
      <c r="A2975" s="2" t="s">
        <v>5980</v>
      </c>
      <c r="B2975" s="2" t="s">
        <v>5981</v>
      </c>
      <c r="C2975" s="2">
        <v>40</v>
      </c>
      <c r="D2975" s="2" t="s">
        <v>12</v>
      </c>
      <c r="E2975" s="2" t="s">
        <v>52</v>
      </c>
      <c r="F2975" s="2" t="s">
        <v>49</v>
      </c>
      <c r="G2975" s="2" t="s">
        <v>36</v>
      </c>
      <c r="H2975" s="2">
        <v>4182.05</v>
      </c>
      <c r="I2975" s="3">
        <v>45052</v>
      </c>
      <c r="J2975" s="2" t="s">
        <v>16</v>
      </c>
    </row>
    <row r="2976" spans="1:10" ht="14.25" customHeight="1" x14ac:dyDescent="0.35">
      <c r="A2976" s="2" t="s">
        <v>5982</v>
      </c>
      <c r="B2976" s="2" t="s">
        <v>5983</v>
      </c>
      <c r="C2976" s="2">
        <v>43</v>
      </c>
      <c r="D2976" s="2" t="s">
        <v>39</v>
      </c>
      <c r="E2976" s="2" t="s">
        <v>74</v>
      </c>
      <c r="F2976" s="2" t="s">
        <v>35</v>
      </c>
      <c r="G2976" s="2" t="s">
        <v>30</v>
      </c>
      <c r="H2976" s="2">
        <v>2312.19</v>
      </c>
      <c r="I2976" s="3">
        <v>45133</v>
      </c>
      <c r="J2976" s="2" t="s">
        <v>16</v>
      </c>
    </row>
    <row r="2977" spans="1:10" ht="14.25" customHeight="1" x14ac:dyDescent="0.35">
      <c r="A2977" s="2" t="s">
        <v>5984</v>
      </c>
      <c r="B2977" s="2" t="s">
        <v>5985</v>
      </c>
      <c r="C2977" s="2">
        <v>54</v>
      </c>
      <c r="D2977" s="2" t="s">
        <v>39</v>
      </c>
      <c r="E2977" s="2" t="s">
        <v>93</v>
      </c>
      <c r="F2977" s="2" t="s">
        <v>19</v>
      </c>
      <c r="G2977" s="2" t="s">
        <v>26</v>
      </c>
      <c r="H2977" s="2">
        <v>26599.55</v>
      </c>
      <c r="I2977" s="3">
        <v>45193</v>
      </c>
      <c r="J2977" s="2" t="s">
        <v>16</v>
      </c>
    </row>
    <row r="2978" spans="1:10" ht="14.25" customHeight="1" x14ac:dyDescent="0.35">
      <c r="A2978" s="2" t="s">
        <v>5986</v>
      </c>
      <c r="B2978" s="2" t="s">
        <v>5987</v>
      </c>
      <c r="C2978" s="2">
        <v>41</v>
      </c>
      <c r="D2978" s="2" t="s">
        <v>39</v>
      </c>
      <c r="E2978" s="2" t="s">
        <v>64</v>
      </c>
      <c r="F2978" s="2" t="s">
        <v>19</v>
      </c>
      <c r="G2978" s="2" t="s">
        <v>20</v>
      </c>
      <c r="H2978" s="2">
        <v>94</v>
      </c>
      <c r="I2978" s="3">
        <v>45280</v>
      </c>
      <c r="J2978" s="2" t="s">
        <v>16</v>
      </c>
    </row>
    <row r="2979" spans="1:10" ht="14.25" customHeight="1" x14ac:dyDescent="0.35">
      <c r="A2979" s="2" t="s">
        <v>5988</v>
      </c>
      <c r="B2979" s="2" t="s">
        <v>5989</v>
      </c>
      <c r="C2979" s="2">
        <v>36</v>
      </c>
      <c r="D2979" s="2" t="s">
        <v>12</v>
      </c>
      <c r="E2979" s="2" t="s">
        <v>93</v>
      </c>
      <c r="F2979" s="2" t="s">
        <v>14</v>
      </c>
      <c r="G2979" s="2" t="s">
        <v>20</v>
      </c>
      <c r="H2979" s="2">
        <v>8767.39</v>
      </c>
      <c r="I2979" s="3">
        <v>45337</v>
      </c>
      <c r="J2979" s="2" t="s">
        <v>16</v>
      </c>
    </row>
    <row r="2980" spans="1:10" ht="14.25" customHeight="1" x14ac:dyDescent="0.35">
      <c r="A2980" s="2" t="s">
        <v>5990</v>
      </c>
      <c r="B2980" s="2" t="s">
        <v>5991</v>
      </c>
      <c r="C2980" s="2">
        <v>42</v>
      </c>
      <c r="D2980" s="2" t="s">
        <v>12</v>
      </c>
      <c r="E2980" s="2" t="s">
        <v>64</v>
      </c>
      <c r="F2980" s="2" t="s">
        <v>35</v>
      </c>
      <c r="G2980" s="2" t="s">
        <v>20</v>
      </c>
      <c r="H2980" s="2">
        <v>20461.150000000001</v>
      </c>
      <c r="I2980" s="3">
        <v>45525</v>
      </c>
      <c r="J2980" s="2" t="s">
        <v>16</v>
      </c>
    </row>
    <row r="2981" spans="1:10" ht="14.25" customHeight="1" x14ac:dyDescent="0.35">
      <c r="A2981" s="2" t="s">
        <v>5992</v>
      </c>
      <c r="B2981" s="2" t="s">
        <v>5993</v>
      </c>
      <c r="C2981" s="2">
        <v>38</v>
      </c>
      <c r="D2981" s="2" t="s">
        <v>39</v>
      </c>
      <c r="E2981" s="2" t="s">
        <v>74</v>
      </c>
      <c r="F2981" s="2" t="s">
        <v>49</v>
      </c>
      <c r="G2981" s="2" t="s">
        <v>20</v>
      </c>
      <c r="H2981" s="2">
        <v>2061.7199999999998</v>
      </c>
      <c r="I2981" s="3">
        <v>45583</v>
      </c>
      <c r="J2981" s="2" t="s">
        <v>16</v>
      </c>
    </row>
    <row r="2982" spans="1:10" ht="14.25" customHeight="1" x14ac:dyDescent="0.35">
      <c r="A2982" s="2" t="s">
        <v>5994</v>
      </c>
      <c r="B2982" s="2" t="s">
        <v>5995</v>
      </c>
      <c r="C2982" s="2">
        <v>29</v>
      </c>
      <c r="D2982" s="2" t="s">
        <v>39</v>
      </c>
      <c r="E2982" s="2" t="s">
        <v>64</v>
      </c>
      <c r="F2982" s="2" t="s">
        <v>25</v>
      </c>
      <c r="G2982" s="2" t="s">
        <v>26</v>
      </c>
      <c r="H2982" s="2">
        <v>8915.8700000000008</v>
      </c>
      <c r="I2982" s="3">
        <v>45048</v>
      </c>
      <c r="J2982" s="2" t="s">
        <v>16</v>
      </c>
    </row>
    <row r="2983" spans="1:10" ht="14.25" customHeight="1" x14ac:dyDescent="0.35">
      <c r="A2983" s="2" t="s">
        <v>5996</v>
      </c>
      <c r="B2983" s="2" t="s">
        <v>5997</v>
      </c>
      <c r="C2983" s="2">
        <v>58</v>
      </c>
      <c r="D2983" s="2" t="s">
        <v>12</v>
      </c>
      <c r="E2983" s="2" t="s">
        <v>74</v>
      </c>
      <c r="F2983" s="2" t="s">
        <v>14</v>
      </c>
      <c r="G2983" s="2" t="s">
        <v>36</v>
      </c>
      <c r="H2983" s="2">
        <v>519.76</v>
      </c>
      <c r="I2983" s="3">
        <v>45434</v>
      </c>
      <c r="J2983" s="2" t="s">
        <v>16</v>
      </c>
    </row>
    <row r="2984" spans="1:10" ht="14.25" customHeight="1" x14ac:dyDescent="0.35">
      <c r="A2984" s="2" t="s">
        <v>5998</v>
      </c>
      <c r="B2984" s="2" t="s">
        <v>5999</v>
      </c>
      <c r="C2984" s="2">
        <v>50</v>
      </c>
      <c r="D2984" s="2" t="s">
        <v>39</v>
      </c>
      <c r="E2984" s="2" t="s">
        <v>52</v>
      </c>
      <c r="F2984" s="2" t="s">
        <v>49</v>
      </c>
      <c r="G2984" s="2" t="s">
        <v>20</v>
      </c>
      <c r="H2984" s="2">
        <v>16851.59</v>
      </c>
      <c r="I2984" s="3">
        <v>45536</v>
      </c>
      <c r="J2984" s="2" t="s">
        <v>16</v>
      </c>
    </row>
    <row r="2985" spans="1:10" ht="14.25" customHeight="1" x14ac:dyDescent="0.35">
      <c r="A2985" s="2" t="s">
        <v>6000</v>
      </c>
      <c r="B2985" s="2" t="s">
        <v>6001</v>
      </c>
      <c r="C2985" s="2">
        <v>21</v>
      </c>
      <c r="D2985" s="2" t="s">
        <v>39</v>
      </c>
      <c r="E2985" s="2" t="s">
        <v>29</v>
      </c>
      <c r="F2985" s="2" t="s">
        <v>14</v>
      </c>
      <c r="G2985" s="2" t="s">
        <v>20</v>
      </c>
      <c r="H2985" s="2">
        <v>3207.97</v>
      </c>
      <c r="I2985" s="3">
        <v>45395</v>
      </c>
      <c r="J2985" s="2" t="s">
        <v>16</v>
      </c>
    </row>
    <row r="2986" spans="1:10" ht="14.25" customHeight="1" x14ac:dyDescent="0.35">
      <c r="A2986" s="2" t="s">
        <v>6002</v>
      </c>
      <c r="B2986" s="2" t="s">
        <v>6003</v>
      </c>
      <c r="C2986" s="2">
        <v>59</v>
      </c>
      <c r="D2986" s="2" t="s">
        <v>39</v>
      </c>
      <c r="E2986" s="2" t="s">
        <v>13</v>
      </c>
      <c r="F2986" s="2" t="s">
        <v>35</v>
      </c>
      <c r="G2986" s="2" t="s">
        <v>20</v>
      </c>
      <c r="H2986" s="2">
        <v>44876.91</v>
      </c>
      <c r="I2986" s="3">
        <v>45059</v>
      </c>
      <c r="J2986" s="2" t="s">
        <v>16</v>
      </c>
    </row>
    <row r="2987" spans="1:10" ht="14.25" customHeight="1" x14ac:dyDescent="0.35">
      <c r="A2987" s="2" t="s">
        <v>6004</v>
      </c>
      <c r="B2987" s="2" t="s">
        <v>6005</v>
      </c>
      <c r="C2987" s="2">
        <v>24</v>
      </c>
      <c r="D2987" s="2" t="s">
        <v>39</v>
      </c>
      <c r="E2987" s="2" t="s">
        <v>64</v>
      </c>
      <c r="F2987" s="2" t="s">
        <v>55</v>
      </c>
      <c r="G2987" s="2" t="s">
        <v>36</v>
      </c>
      <c r="H2987" s="2">
        <v>25511.7</v>
      </c>
      <c r="I2987" s="3">
        <v>45305</v>
      </c>
      <c r="J2987" s="2" t="s">
        <v>16</v>
      </c>
    </row>
    <row r="2988" spans="1:10" ht="14.25" customHeight="1" x14ac:dyDescent="0.35">
      <c r="A2988" s="2" t="s">
        <v>6006</v>
      </c>
      <c r="B2988" s="2" t="s">
        <v>6007</v>
      </c>
      <c r="C2988" s="2">
        <v>39</v>
      </c>
      <c r="D2988" s="2" t="s">
        <v>39</v>
      </c>
      <c r="E2988" s="2" t="s">
        <v>74</v>
      </c>
      <c r="F2988" s="2" t="s">
        <v>35</v>
      </c>
      <c r="G2988" s="2" t="s">
        <v>30</v>
      </c>
      <c r="H2988" s="2">
        <v>13186.95</v>
      </c>
      <c r="I2988" s="3">
        <v>45244</v>
      </c>
      <c r="J2988" s="2" t="s">
        <v>16</v>
      </c>
    </row>
    <row r="2989" spans="1:10" ht="14.25" customHeight="1" x14ac:dyDescent="0.35">
      <c r="A2989" s="2" t="s">
        <v>6008</v>
      </c>
      <c r="B2989" s="2" t="s">
        <v>6009</v>
      </c>
      <c r="C2989" s="2">
        <v>50</v>
      </c>
      <c r="D2989" s="2" t="s">
        <v>12</v>
      </c>
      <c r="E2989" s="2" t="s">
        <v>93</v>
      </c>
      <c r="F2989" s="2" t="s">
        <v>49</v>
      </c>
      <c r="G2989" s="2" t="s">
        <v>20</v>
      </c>
      <c r="H2989" s="2">
        <v>6868.52</v>
      </c>
      <c r="I2989" s="3">
        <v>45503</v>
      </c>
      <c r="J2989" s="2" t="s">
        <v>16</v>
      </c>
    </row>
    <row r="2990" spans="1:10" ht="14.25" customHeight="1" x14ac:dyDescent="0.35">
      <c r="A2990" s="2" t="s">
        <v>6010</v>
      </c>
      <c r="B2990" s="2" t="s">
        <v>6011</v>
      </c>
      <c r="C2990" s="2">
        <v>34</v>
      </c>
      <c r="D2990" s="2" t="s">
        <v>39</v>
      </c>
      <c r="E2990" s="2" t="s">
        <v>74</v>
      </c>
      <c r="F2990" s="2" t="s">
        <v>25</v>
      </c>
      <c r="G2990" s="2" t="s">
        <v>20</v>
      </c>
      <c r="H2990" s="2">
        <v>14549.55</v>
      </c>
      <c r="I2990" s="3">
        <v>45637</v>
      </c>
      <c r="J2990" s="2" t="s">
        <v>16</v>
      </c>
    </row>
    <row r="2991" spans="1:10" ht="14.25" customHeight="1" x14ac:dyDescent="0.35">
      <c r="A2991" s="2" t="s">
        <v>6012</v>
      </c>
      <c r="B2991" s="2" t="s">
        <v>6013</v>
      </c>
      <c r="C2991" s="2">
        <v>41</v>
      </c>
      <c r="D2991" s="2" t="s">
        <v>39</v>
      </c>
      <c r="E2991" s="2" t="s">
        <v>93</v>
      </c>
      <c r="F2991" s="2" t="s">
        <v>25</v>
      </c>
      <c r="G2991" s="2" t="s">
        <v>20</v>
      </c>
      <c r="H2991" s="2">
        <v>1399.62</v>
      </c>
      <c r="I2991" s="3">
        <v>45051</v>
      </c>
      <c r="J2991" s="2" t="s">
        <v>16</v>
      </c>
    </row>
    <row r="2992" spans="1:10" ht="14.25" customHeight="1" x14ac:dyDescent="0.35">
      <c r="A2992" s="2" t="s">
        <v>6014</v>
      </c>
      <c r="B2992" s="2" t="s">
        <v>6015</v>
      </c>
      <c r="C2992" s="2">
        <v>51</v>
      </c>
      <c r="D2992" s="2" t="s">
        <v>12</v>
      </c>
      <c r="E2992" s="2" t="s">
        <v>24</v>
      </c>
      <c r="F2992" s="2" t="s">
        <v>49</v>
      </c>
      <c r="G2992" s="2" t="s">
        <v>30</v>
      </c>
      <c r="H2992" s="2">
        <v>3713.53</v>
      </c>
      <c r="I2992" s="3">
        <v>45377</v>
      </c>
      <c r="J2992" s="2" t="s">
        <v>16</v>
      </c>
    </row>
    <row r="2993" spans="1:10" ht="14.25" customHeight="1" x14ac:dyDescent="0.35">
      <c r="A2993" s="2" t="s">
        <v>6016</v>
      </c>
      <c r="B2993" s="2" t="s">
        <v>6017</v>
      </c>
      <c r="C2993" s="2">
        <v>45</v>
      </c>
      <c r="D2993" s="2" t="s">
        <v>12</v>
      </c>
      <c r="E2993" s="2" t="s">
        <v>64</v>
      </c>
      <c r="F2993" s="2" t="s">
        <v>14</v>
      </c>
      <c r="G2993" s="2" t="s">
        <v>20</v>
      </c>
      <c r="H2993" s="2">
        <v>272.64999999999998</v>
      </c>
      <c r="I2993" s="3">
        <v>45646</v>
      </c>
      <c r="J2993" s="2" t="s">
        <v>21</v>
      </c>
    </row>
    <row r="2994" spans="1:10" ht="14.25" customHeight="1" x14ac:dyDescent="0.35">
      <c r="A2994" s="2" t="s">
        <v>6018</v>
      </c>
      <c r="B2994" s="2" t="s">
        <v>6019</v>
      </c>
      <c r="C2994" s="2">
        <v>60</v>
      </c>
      <c r="D2994" s="2" t="s">
        <v>12</v>
      </c>
      <c r="E2994" s="2" t="s">
        <v>42</v>
      </c>
      <c r="F2994" s="2" t="s">
        <v>19</v>
      </c>
      <c r="G2994" s="2" t="s">
        <v>30</v>
      </c>
      <c r="H2994" s="2">
        <v>10357.07</v>
      </c>
      <c r="I2994" s="3">
        <v>45134</v>
      </c>
      <c r="J2994" s="2" t="s">
        <v>16</v>
      </c>
    </row>
    <row r="2995" spans="1:10" ht="14.25" customHeight="1" x14ac:dyDescent="0.35">
      <c r="A2995" s="2" t="s">
        <v>6020</v>
      </c>
      <c r="B2995" s="2" t="s">
        <v>6021</v>
      </c>
      <c r="C2995" s="2">
        <v>58</v>
      </c>
      <c r="D2995" s="2" t="s">
        <v>12</v>
      </c>
      <c r="E2995" s="2" t="s">
        <v>93</v>
      </c>
      <c r="F2995" s="2" t="s">
        <v>49</v>
      </c>
      <c r="G2995" s="2" t="s">
        <v>30</v>
      </c>
      <c r="H2995" s="2">
        <v>16375.17</v>
      </c>
      <c r="I2995" s="3">
        <v>45226</v>
      </c>
      <c r="J2995" s="2" t="s">
        <v>16</v>
      </c>
    </row>
    <row r="2996" spans="1:10" ht="14.25" customHeight="1" x14ac:dyDescent="0.35">
      <c r="A2996" s="2" t="s">
        <v>6022</v>
      </c>
      <c r="B2996" s="2" t="s">
        <v>6023</v>
      </c>
      <c r="C2996" s="2">
        <v>56</v>
      </c>
      <c r="D2996" s="2" t="s">
        <v>39</v>
      </c>
      <c r="E2996" s="2" t="s">
        <v>74</v>
      </c>
      <c r="F2996" s="2" t="s">
        <v>35</v>
      </c>
      <c r="G2996" s="2" t="s">
        <v>15</v>
      </c>
      <c r="H2996" s="2">
        <v>29240.73</v>
      </c>
      <c r="I2996" s="3">
        <v>45415</v>
      </c>
      <c r="J2996" s="2" t="s">
        <v>16</v>
      </c>
    </row>
    <row r="2997" spans="1:10" ht="14.25" customHeight="1" x14ac:dyDescent="0.35">
      <c r="A2997" s="2" t="s">
        <v>6024</v>
      </c>
      <c r="B2997" s="2" t="s">
        <v>6025</v>
      </c>
      <c r="C2997" s="2">
        <v>39</v>
      </c>
      <c r="D2997" s="2" t="s">
        <v>39</v>
      </c>
      <c r="E2997" s="2" t="s">
        <v>64</v>
      </c>
      <c r="F2997" s="2" t="s">
        <v>25</v>
      </c>
      <c r="G2997" s="2" t="s">
        <v>15</v>
      </c>
      <c r="H2997" s="2">
        <v>11599.79</v>
      </c>
      <c r="I2997" s="3">
        <v>45559</v>
      </c>
      <c r="J2997" s="2" t="s">
        <v>16</v>
      </c>
    </row>
    <row r="2998" spans="1:10" ht="14.25" customHeight="1" x14ac:dyDescent="0.35">
      <c r="A2998" s="2" t="s">
        <v>6026</v>
      </c>
      <c r="B2998" s="2" t="s">
        <v>6027</v>
      </c>
      <c r="C2998" s="2">
        <v>34</v>
      </c>
      <c r="D2998" s="2" t="s">
        <v>39</v>
      </c>
      <c r="E2998" s="2" t="s">
        <v>74</v>
      </c>
      <c r="F2998" s="2" t="s">
        <v>55</v>
      </c>
      <c r="G2998" s="2" t="s">
        <v>20</v>
      </c>
      <c r="H2998" s="2">
        <v>13171.09</v>
      </c>
      <c r="I2998" s="3">
        <v>45068</v>
      </c>
      <c r="J2998" s="2" t="s">
        <v>16</v>
      </c>
    </row>
    <row r="2999" spans="1:10" ht="14.25" customHeight="1" x14ac:dyDescent="0.35">
      <c r="A2999" s="2" t="s">
        <v>6028</v>
      </c>
      <c r="B2999" s="2" t="s">
        <v>6029</v>
      </c>
      <c r="C2999" s="2">
        <v>51</v>
      </c>
      <c r="D2999" s="2" t="s">
        <v>39</v>
      </c>
      <c r="E2999" s="2" t="s">
        <v>42</v>
      </c>
      <c r="F2999" s="2" t="s">
        <v>25</v>
      </c>
      <c r="G2999" s="2" t="s">
        <v>26</v>
      </c>
      <c r="H2999" s="2">
        <v>22581.45</v>
      </c>
      <c r="I2999" s="3">
        <v>45400</v>
      </c>
      <c r="J2999" s="2" t="s">
        <v>16</v>
      </c>
    </row>
    <row r="3000" spans="1:10" ht="14.25" customHeight="1" x14ac:dyDescent="0.35">
      <c r="A3000" s="2" t="s">
        <v>6030</v>
      </c>
      <c r="B3000" s="2" t="s">
        <v>6031</v>
      </c>
      <c r="C3000" s="2">
        <v>23</v>
      </c>
      <c r="D3000" s="2" t="s">
        <v>12</v>
      </c>
      <c r="E3000" s="2" t="s">
        <v>13</v>
      </c>
      <c r="F3000" s="2" t="s">
        <v>19</v>
      </c>
      <c r="G3000" s="2" t="s">
        <v>15</v>
      </c>
      <c r="H3000" s="2">
        <v>27547.96</v>
      </c>
      <c r="I3000" s="3">
        <v>45495</v>
      </c>
      <c r="J3000" s="2" t="s">
        <v>16</v>
      </c>
    </row>
    <row r="3001" spans="1:10" ht="14.25" customHeight="1" x14ac:dyDescent="0.35">
      <c r="A3001" s="2" t="s">
        <v>6032</v>
      </c>
      <c r="B3001" s="2" t="s">
        <v>6033</v>
      </c>
      <c r="C3001" s="2">
        <v>63</v>
      </c>
      <c r="D3001" s="2" t="s">
        <v>12</v>
      </c>
      <c r="E3001" s="2" t="s">
        <v>29</v>
      </c>
      <c r="F3001" s="2" t="s">
        <v>25</v>
      </c>
      <c r="G3001" s="2" t="s">
        <v>15</v>
      </c>
      <c r="H3001" s="2">
        <v>6758.92</v>
      </c>
      <c r="I3001" s="3">
        <v>45230</v>
      </c>
      <c r="J3001" s="2" t="s">
        <v>16</v>
      </c>
    </row>
    <row r="3002" spans="1:10" ht="14.25" customHeight="1" x14ac:dyDescent="0.35">
      <c r="A3002" s="2" t="s">
        <v>6034</v>
      </c>
      <c r="B3002" s="2" t="s">
        <v>6035</v>
      </c>
      <c r="C3002" s="2">
        <v>23</v>
      </c>
      <c r="D3002" s="2" t="s">
        <v>39</v>
      </c>
      <c r="E3002" s="2" t="s">
        <v>29</v>
      </c>
      <c r="F3002" s="2" t="s">
        <v>19</v>
      </c>
      <c r="G3002" s="2" t="s">
        <v>26</v>
      </c>
      <c r="H3002" s="2">
        <v>1162.95</v>
      </c>
      <c r="I3002" s="3">
        <v>45583</v>
      </c>
      <c r="J3002" s="2" t="s">
        <v>16</v>
      </c>
    </row>
    <row r="3003" spans="1:10" ht="14.25" customHeight="1" x14ac:dyDescent="0.35">
      <c r="A3003" s="2" t="s">
        <v>6036</v>
      </c>
      <c r="B3003" s="2" t="s">
        <v>6037</v>
      </c>
      <c r="C3003" s="2">
        <v>51</v>
      </c>
      <c r="D3003" s="2" t="s">
        <v>39</v>
      </c>
      <c r="E3003" s="2" t="s">
        <v>42</v>
      </c>
      <c r="F3003" s="2" t="s">
        <v>49</v>
      </c>
      <c r="G3003" s="2" t="s">
        <v>36</v>
      </c>
      <c r="H3003" s="2">
        <v>6281.41</v>
      </c>
      <c r="I3003" s="3">
        <v>45482</v>
      </c>
      <c r="J3003" s="2" t="s">
        <v>16</v>
      </c>
    </row>
    <row r="3004" spans="1:10" ht="14.25" customHeight="1" x14ac:dyDescent="0.35">
      <c r="A3004" s="2" t="s">
        <v>6038</v>
      </c>
      <c r="B3004" s="2" t="s">
        <v>6039</v>
      </c>
      <c r="C3004" s="2">
        <v>18</v>
      </c>
      <c r="D3004" s="2" t="s">
        <v>39</v>
      </c>
      <c r="E3004" s="2" t="s">
        <v>52</v>
      </c>
      <c r="F3004" s="2" t="s">
        <v>25</v>
      </c>
      <c r="G3004" s="2" t="s">
        <v>20</v>
      </c>
      <c r="H3004" s="2">
        <v>8120.97</v>
      </c>
      <c r="I3004" s="3">
        <v>45570</v>
      </c>
      <c r="J3004" s="2" t="s">
        <v>69</v>
      </c>
    </row>
    <row r="3005" spans="1:10" ht="14.25" customHeight="1" x14ac:dyDescent="0.35">
      <c r="A3005" s="2" t="s">
        <v>6040</v>
      </c>
      <c r="B3005" s="2" t="s">
        <v>6041</v>
      </c>
      <c r="C3005" s="2">
        <v>27</v>
      </c>
      <c r="D3005" s="2" t="s">
        <v>39</v>
      </c>
      <c r="E3005" s="2" t="s">
        <v>64</v>
      </c>
      <c r="F3005" s="2" t="s">
        <v>14</v>
      </c>
      <c r="G3005" s="2" t="s">
        <v>36</v>
      </c>
      <c r="H3005" s="2">
        <v>9984.36</v>
      </c>
      <c r="I3005" s="3">
        <v>45519</v>
      </c>
      <c r="J3005" s="2" t="s">
        <v>16</v>
      </c>
    </row>
    <row r="3006" spans="1:10" ht="14.25" customHeight="1" x14ac:dyDescent="0.35">
      <c r="A3006" s="2" t="s">
        <v>6042</v>
      </c>
      <c r="B3006" s="2" t="s">
        <v>6043</v>
      </c>
      <c r="C3006" s="2">
        <v>38</v>
      </c>
      <c r="D3006" s="2" t="s">
        <v>12</v>
      </c>
      <c r="E3006" s="2" t="s">
        <v>42</v>
      </c>
      <c r="F3006" s="2" t="s">
        <v>35</v>
      </c>
      <c r="G3006" s="2" t="s">
        <v>36</v>
      </c>
      <c r="H3006" s="2">
        <v>45360.69</v>
      </c>
      <c r="I3006" s="3">
        <v>44956</v>
      </c>
      <c r="J3006" s="2" t="s">
        <v>16</v>
      </c>
    </row>
    <row r="3007" spans="1:10" ht="14.25" customHeight="1" x14ac:dyDescent="0.35">
      <c r="A3007" s="2" t="s">
        <v>6044</v>
      </c>
      <c r="B3007" s="2" t="s">
        <v>6045</v>
      </c>
      <c r="C3007" s="2">
        <v>22</v>
      </c>
      <c r="D3007" s="2" t="s">
        <v>39</v>
      </c>
      <c r="E3007" s="2" t="s">
        <v>13</v>
      </c>
      <c r="F3007" s="2" t="s">
        <v>14</v>
      </c>
      <c r="G3007" s="2" t="s">
        <v>30</v>
      </c>
      <c r="H3007" s="2">
        <v>24957.24</v>
      </c>
      <c r="I3007" s="3">
        <v>45303</v>
      </c>
      <c r="J3007" s="2" t="s">
        <v>16</v>
      </c>
    </row>
    <row r="3008" spans="1:10" ht="14.25" customHeight="1" x14ac:dyDescent="0.35">
      <c r="A3008" s="2" t="s">
        <v>6046</v>
      </c>
      <c r="B3008" s="2" t="s">
        <v>6047</v>
      </c>
      <c r="C3008" s="2">
        <v>19</v>
      </c>
      <c r="D3008" s="2" t="s">
        <v>12</v>
      </c>
      <c r="E3008" s="2" t="s">
        <v>74</v>
      </c>
      <c r="F3008" s="2" t="s">
        <v>35</v>
      </c>
      <c r="G3008" s="2" t="s">
        <v>30</v>
      </c>
      <c r="H3008" s="2">
        <v>5047.84</v>
      </c>
      <c r="I3008" s="3">
        <v>45267</v>
      </c>
      <c r="J3008" s="2" t="s">
        <v>21</v>
      </c>
    </row>
    <row r="3009" spans="1:10" ht="14.25" customHeight="1" x14ac:dyDescent="0.35">
      <c r="A3009" s="2" t="s">
        <v>6048</v>
      </c>
      <c r="B3009" s="2" t="s">
        <v>6049</v>
      </c>
      <c r="C3009" s="2">
        <v>39</v>
      </c>
      <c r="D3009" s="2" t="s">
        <v>12</v>
      </c>
      <c r="E3009" s="2" t="s">
        <v>64</v>
      </c>
      <c r="F3009" s="2" t="s">
        <v>25</v>
      </c>
      <c r="G3009" s="2" t="s">
        <v>20</v>
      </c>
      <c r="H3009" s="2">
        <v>1204.22</v>
      </c>
      <c r="I3009" s="3">
        <v>45135</v>
      </c>
      <c r="J3009" s="2" t="s">
        <v>16</v>
      </c>
    </row>
    <row r="3010" spans="1:10" ht="14.25" customHeight="1" x14ac:dyDescent="0.35">
      <c r="A3010" s="2" t="s">
        <v>6050</v>
      </c>
      <c r="B3010" s="2" t="s">
        <v>6051</v>
      </c>
      <c r="C3010" s="2">
        <v>19</v>
      </c>
      <c r="D3010" s="2" t="s">
        <v>12</v>
      </c>
      <c r="E3010" s="2" t="s">
        <v>24</v>
      </c>
      <c r="F3010" s="2" t="s">
        <v>25</v>
      </c>
      <c r="G3010" s="2" t="s">
        <v>26</v>
      </c>
      <c r="H3010" s="2">
        <v>2418.06</v>
      </c>
      <c r="I3010" s="3">
        <v>45169</v>
      </c>
      <c r="J3010" s="2" t="s">
        <v>16</v>
      </c>
    </row>
    <row r="3011" spans="1:10" ht="14.25" customHeight="1" x14ac:dyDescent="0.35">
      <c r="A3011" s="2" t="s">
        <v>6052</v>
      </c>
      <c r="B3011" s="2" t="s">
        <v>6053</v>
      </c>
      <c r="C3011" s="2">
        <v>27</v>
      </c>
      <c r="D3011" s="2" t="s">
        <v>12</v>
      </c>
      <c r="E3011" s="2" t="s">
        <v>93</v>
      </c>
      <c r="F3011" s="2" t="s">
        <v>35</v>
      </c>
      <c r="G3011" s="2" t="s">
        <v>30</v>
      </c>
      <c r="H3011" s="2">
        <v>1909.18</v>
      </c>
      <c r="I3011" s="3">
        <v>45621</v>
      </c>
      <c r="J3011" s="2" t="s">
        <v>16</v>
      </c>
    </row>
    <row r="3012" spans="1:10" ht="14.25" customHeight="1" x14ac:dyDescent="0.35">
      <c r="A3012" s="2" t="s">
        <v>6054</v>
      </c>
      <c r="B3012" s="2" t="s">
        <v>6055</v>
      </c>
      <c r="C3012" s="2">
        <v>51</v>
      </c>
      <c r="D3012" s="2" t="s">
        <v>39</v>
      </c>
      <c r="E3012" s="2" t="s">
        <v>42</v>
      </c>
      <c r="F3012" s="2" t="s">
        <v>55</v>
      </c>
      <c r="G3012" s="2" t="s">
        <v>15</v>
      </c>
      <c r="H3012" s="2">
        <v>4400.76</v>
      </c>
      <c r="I3012" s="3">
        <v>45084</v>
      </c>
      <c r="J3012" s="2" t="s">
        <v>16</v>
      </c>
    </row>
    <row r="3013" spans="1:10" ht="14.25" customHeight="1" x14ac:dyDescent="0.35">
      <c r="A3013" s="2" t="s">
        <v>6056</v>
      </c>
      <c r="B3013" s="2" t="s">
        <v>6057</v>
      </c>
      <c r="C3013" s="2">
        <v>33</v>
      </c>
      <c r="D3013" s="2" t="s">
        <v>39</v>
      </c>
      <c r="E3013" s="2" t="s">
        <v>24</v>
      </c>
      <c r="F3013" s="2" t="s">
        <v>25</v>
      </c>
      <c r="G3013" s="2" t="s">
        <v>20</v>
      </c>
      <c r="H3013" s="2">
        <v>20914.27</v>
      </c>
      <c r="I3013" s="3">
        <v>45072</v>
      </c>
      <c r="J3013" s="2" t="s">
        <v>16</v>
      </c>
    </row>
    <row r="3014" spans="1:10" ht="14.25" customHeight="1" x14ac:dyDescent="0.35">
      <c r="A3014" s="2" t="s">
        <v>6058</v>
      </c>
      <c r="B3014" s="2" t="s">
        <v>6059</v>
      </c>
      <c r="C3014" s="2">
        <v>56</v>
      </c>
      <c r="D3014" s="2" t="s">
        <v>39</v>
      </c>
      <c r="E3014" s="2" t="s">
        <v>24</v>
      </c>
      <c r="F3014" s="2" t="s">
        <v>55</v>
      </c>
      <c r="G3014" s="2" t="s">
        <v>36</v>
      </c>
      <c r="H3014" s="2">
        <v>5761.97</v>
      </c>
      <c r="I3014" s="3">
        <v>45266</v>
      </c>
      <c r="J3014" s="2" t="s">
        <v>16</v>
      </c>
    </row>
    <row r="3015" spans="1:10" ht="14.25" customHeight="1" x14ac:dyDescent="0.35">
      <c r="A3015" s="2" t="s">
        <v>6060</v>
      </c>
      <c r="B3015" s="2" t="s">
        <v>6061</v>
      </c>
      <c r="C3015" s="2">
        <v>39</v>
      </c>
      <c r="D3015" s="2" t="s">
        <v>39</v>
      </c>
      <c r="E3015" s="2" t="s">
        <v>13</v>
      </c>
      <c r="F3015" s="2" t="s">
        <v>55</v>
      </c>
      <c r="G3015" s="2" t="s">
        <v>20</v>
      </c>
      <c r="H3015" s="2">
        <v>8376.58</v>
      </c>
      <c r="I3015" s="3">
        <v>45018</v>
      </c>
      <c r="J3015" s="2" t="s">
        <v>21</v>
      </c>
    </row>
    <row r="3016" spans="1:10" ht="14.25" customHeight="1" x14ac:dyDescent="0.35">
      <c r="A3016" s="2" t="s">
        <v>6062</v>
      </c>
      <c r="B3016" s="2" t="s">
        <v>6063</v>
      </c>
      <c r="C3016" s="2">
        <v>29</v>
      </c>
      <c r="D3016" s="2" t="s">
        <v>12</v>
      </c>
      <c r="E3016" s="2" t="s">
        <v>24</v>
      </c>
      <c r="F3016" s="2" t="s">
        <v>35</v>
      </c>
      <c r="G3016" s="2" t="s">
        <v>30</v>
      </c>
      <c r="H3016" s="2">
        <v>1974.35</v>
      </c>
      <c r="I3016" s="3">
        <v>45255</v>
      </c>
      <c r="J3016" s="2" t="s">
        <v>16</v>
      </c>
    </row>
    <row r="3017" spans="1:10" ht="14.25" customHeight="1" x14ac:dyDescent="0.35">
      <c r="A3017" s="2" t="s">
        <v>6064</v>
      </c>
      <c r="B3017" s="2" t="s">
        <v>6065</v>
      </c>
      <c r="C3017" s="2">
        <v>41</v>
      </c>
      <c r="D3017" s="2" t="s">
        <v>12</v>
      </c>
      <c r="E3017" s="2" t="s">
        <v>42</v>
      </c>
      <c r="F3017" s="2" t="s">
        <v>55</v>
      </c>
      <c r="G3017" s="2" t="s">
        <v>26</v>
      </c>
      <c r="H3017" s="2">
        <v>6789.45</v>
      </c>
      <c r="I3017" s="3">
        <v>45098</v>
      </c>
      <c r="J3017" s="2" t="s">
        <v>21</v>
      </c>
    </row>
    <row r="3018" spans="1:10" ht="14.25" customHeight="1" x14ac:dyDescent="0.35">
      <c r="A3018" s="2" t="s">
        <v>6066</v>
      </c>
      <c r="B3018" s="2" t="s">
        <v>6067</v>
      </c>
      <c r="C3018" s="2">
        <v>64</v>
      </c>
      <c r="D3018" s="2" t="s">
        <v>12</v>
      </c>
      <c r="E3018" s="2" t="s">
        <v>52</v>
      </c>
      <c r="F3018" s="2" t="s">
        <v>55</v>
      </c>
      <c r="G3018" s="2" t="s">
        <v>36</v>
      </c>
      <c r="H3018" s="2">
        <v>20685.23</v>
      </c>
      <c r="I3018" s="3">
        <v>45628</v>
      </c>
      <c r="J3018" s="2" t="s">
        <v>16</v>
      </c>
    </row>
    <row r="3019" spans="1:10" ht="14.25" customHeight="1" x14ac:dyDescent="0.35">
      <c r="A3019" s="2" t="s">
        <v>6068</v>
      </c>
      <c r="B3019" s="2" t="s">
        <v>6069</v>
      </c>
      <c r="C3019" s="2">
        <v>57</v>
      </c>
      <c r="D3019" s="2" t="s">
        <v>39</v>
      </c>
      <c r="E3019" s="2" t="s">
        <v>29</v>
      </c>
      <c r="F3019" s="2" t="s">
        <v>49</v>
      </c>
      <c r="G3019" s="2" t="s">
        <v>26</v>
      </c>
      <c r="H3019" s="2">
        <v>14848.48</v>
      </c>
      <c r="I3019" s="3">
        <v>44957</v>
      </c>
      <c r="J3019" s="2" t="s">
        <v>21</v>
      </c>
    </row>
    <row r="3020" spans="1:10" ht="14.25" customHeight="1" x14ac:dyDescent="0.35">
      <c r="A3020" s="2" t="s">
        <v>6070</v>
      </c>
      <c r="B3020" s="2" t="s">
        <v>6071</v>
      </c>
      <c r="C3020" s="2">
        <v>55</v>
      </c>
      <c r="D3020" s="2" t="s">
        <v>12</v>
      </c>
      <c r="E3020" s="2" t="s">
        <v>29</v>
      </c>
      <c r="F3020" s="2" t="s">
        <v>14</v>
      </c>
      <c r="G3020" s="2" t="s">
        <v>20</v>
      </c>
      <c r="H3020" s="2">
        <v>846.77</v>
      </c>
      <c r="I3020" s="3">
        <v>45547</v>
      </c>
      <c r="J3020" s="2" t="s">
        <v>16</v>
      </c>
    </row>
    <row r="3021" spans="1:10" ht="14.25" customHeight="1" x14ac:dyDescent="0.35">
      <c r="A3021" s="2" t="s">
        <v>6072</v>
      </c>
      <c r="B3021" s="2" t="s">
        <v>6073</v>
      </c>
      <c r="C3021" s="2">
        <v>27</v>
      </c>
      <c r="D3021" s="2" t="s">
        <v>12</v>
      </c>
      <c r="E3021" s="2" t="s">
        <v>64</v>
      </c>
      <c r="F3021" s="2" t="s">
        <v>55</v>
      </c>
      <c r="G3021" s="2" t="s">
        <v>26</v>
      </c>
      <c r="H3021" s="2">
        <v>19810.25</v>
      </c>
      <c r="I3021" s="3">
        <v>45198</v>
      </c>
      <c r="J3021" s="2" t="s">
        <v>16</v>
      </c>
    </row>
    <row r="3022" spans="1:10" ht="14.25" customHeight="1" x14ac:dyDescent="0.35">
      <c r="A3022" s="2" t="s">
        <v>6074</v>
      </c>
      <c r="B3022" s="2" t="s">
        <v>6075</v>
      </c>
      <c r="C3022" s="2">
        <v>52</v>
      </c>
      <c r="D3022" s="2" t="s">
        <v>12</v>
      </c>
      <c r="E3022" s="2" t="s">
        <v>74</v>
      </c>
      <c r="F3022" s="2" t="s">
        <v>14</v>
      </c>
      <c r="G3022" s="2" t="s">
        <v>26</v>
      </c>
      <c r="H3022" s="2">
        <v>3199.69</v>
      </c>
      <c r="I3022" s="3">
        <v>45021</v>
      </c>
      <c r="J3022" s="2" t="s">
        <v>16</v>
      </c>
    </row>
    <row r="3023" spans="1:10" ht="14.25" customHeight="1" x14ac:dyDescent="0.35">
      <c r="A3023" s="2" t="s">
        <v>6076</v>
      </c>
      <c r="B3023" s="2" t="s">
        <v>6077</v>
      </c>
      <c r="C3023" s="2">
        <v>49</v>
      </c>
      <c r="D3023" s="2" t="s">
        <v>12</v>
      </c>
      <c r="E3023" s="2" t="s">
        <v>13</v>
      </c>
      <c r="F3023" s="2" t="s">
        <v>55</v>
      </c>
      <c r="G3023" s="2" t="s">
        <v>20</v>
      </c>
      <c r="H3023" s="2">
        <v>10957.65</v>
      </c>
      <c r="I3023" s="3">
        <v>45003</v>
      </c>
      <c r="J3023" s="2" t="s">
        <v>16</v>
      </c>
    </row>
    <row r="3024" spans="1:10" ht="14.25" customHeight="1" x14ac:dyDescent="0.35">
      <c r="A3024" s="2" t="s">
        <v>6078</v>
      </c>
      <c r="B3024" s="2" t="s">
        <v>6079</v>
      </c>
      <c r="C3024" s="2">
        <v>24</v>
      </c>
      <c r="D3024" s="2" t="s">
        <v>39</v>
      </c>
      <c r="E3024" s="2" t="s">
        <v>42</v>
      </c>
      <c r="F3024" s="2" t="s">
        <v>14</v>
      </c>
      <c r="G3024" s="2" t="s">
        <v>36</v>
      </c>
      <c r="H3024" s="2">
        <v>1582.73</v>
      </c>
      <c r="I3024" s="3">
        <v>45077</v>
      </c>
      <c r="J3024" s="2" t="s">
        <v>16</v>
      </c>
    </row>
    <row r="3025" spans="1:10" ht="14.25" customHeight="1" x14ac:dyDescent="0.35">
      <c r="A3025" s="2" t="s">
        <v>6080</v>
      </c>
      <c r="B3025" s="2" t="s">
        <v>6081</v>
      </c>
      <c r="C3025" s="2">
        <v>38</v>
      </c>
      <c r="D3025" s="2" t="s">
        <v>12</v>
      </c>
      <c r="E3025" s="2" t="s">
        <v>64</v>
      </c>
      <c r="F3025" s="2" t="s">
        <v>25</v>
      </c>
      <c r="G3025" s="2" t="s">
        <v>26</v>
      </c>
      <c r="H3025" s="2">
        <v>11228.36</v>
      </c>
      <c r="I3025" s="3">
        <v>45068</v>
      </c>
      <c r="J3025" s="2" t="s">
        <v>16</v>
      </c>
    </row>
    <row r="3026" spans="1:10" ht="14.25" customHeight="1" x14ac:dyDescent="0.35">
      <c r="A3026" s="2" t="s">
        <v>6082</v>
      </c>
      <c r="B3026" s="2" t="s">
        <v>6083</v>
      </c>
      <c r="C3026" s="2">
        <v>37</v>
      </c>
      <c r="D3026" s="2" t="s">
        <v>12</v>
      </c>
      <c r="E3026" s="2" t="s">
        <v>42</v>
      </c>
      <c r="F3026" s="2" t="s">
        <v>25</v>
      </c>
      <c r="G3026" s="2" t="s">
        <v>26</v>
      </c>
      <c r="H3026" s="2">
        <v>363.54</v>
      </c>
      <c r="I3026" s="3">
        <v>45157</v>
      </c>
      <c r="J3026" s="2" t="s">
        <v>16</v>
      </c>
    </row>
    <row r="3027" spans="1:10" ht="14.25" customHeight="1" x14ac:dyDescent="0.35">
      <c r="A3027" s="2" t="s">
        <v>6084</v>
      </c>
      <c r="B3027" s="2" t="s">
        <v>6085</v>
      </c>
      <c r="C3027" s="2">
        <v>43</v>
      </c>
      <c r="D3027" s="2" t="s">
        <v>39</v>
      </c>
      <c r="E3027" s="2" t="s">
        <v>64</v>
      </c>
      <c r="F3027" s="2" t="s">
        <v>14</v>
      </c>
      <c r="G3027" s="2" t="s">
        <v>20</v>
      </c>
      <c r="H3027" s="2">
        <v>9179.0400000000009</v>
      </c>
      <c r="I3027" s="3">
        <v>45054</v>
      </c>
      <c r="J3027" s="2" t="s">
        <v>16</v>
      </c>
    </row>
    <row r="3028" spans="1:10" ht="14.25" customHeight="1" x14ac:dyDescent="0.35">
      <c r="A3028" s="2" t="s">
        <v>6086</v>
      </c>
      <c r="B3028" s="2" t="s">
        <v>6087</v>
      </c>
      <c r="C3028" s="2">
        <v>21</v>
      </c>
      <c r="D3028" s="2" t="s">
        <v>39</v>
      </c>
      <c r="E3028" s="2" t="s">
        <v>29</v>
      </c>
      <c r="F3028" s="2" t="s">
        <v>55</v>
      </c>
      <c r="G3028" s="2" t="s">
        <v>15</v>
      </c>
      <c r="H3028" s="2">
        <v>10382.89</v>
      </c>
      <c r="I3028" s="3">
        <v>45622</v>
      </c>
      <c r="J3028" s="2" t="s">
        <v>21</v>
      </c>
    </row>
    <row r="3029" spans="1:10" ht="14.25" customHeight="1" x14ac:dyDescent="0.35">
      <c r="A3029" s="2" t="s">
        <v>6088</v>
      </c>
      <c r="B3029" s="2" t="s">
        <v>6089</v>
      </c>
      <c r="C3029" s="2">
        <v>63</v>
      </c>
      <c r="D3029" s="2" t="s">
        <v>39</v>
      </c>
      <c r="E3029" s="2" t="s">
        <v>24</v>
      </c>
      <c r="F3029" s="2" t="s">
        <v>49</v>
      </c>
      <c r="G3029" s="2" t="s">
        <v>26</v>
      </c>
      <c r="H3029" s="2">
        <v>2803.71</v>
      </c>
      <c r="I3029" s="3">
        <v>45423</v>
      </c>
      <c r="J3029" s="2" t="s">
        <v>16</v>
      </c>
    </row>
    <row r="3030" spans="1:10" ht="14.25" customHeight="1" x14ac:dyDescent="0.35">
      <c r="A3030" s="2" t="s">
        <v>6090</v>
      </c>
      <c r="B3030" s="2" t="s">
        <v>6091</v>
      </c>
      <c r="C3030" s="2">
        <v>39</v>
      </c>
      <c r="D3030" s="2" t="s">
        <v>12</v>
      </c>
      <c r="E3030" s="2" t="s">
        <v>52</v>
      </c>
      <c r="F3030" s="2" t="s">
        <v>14</v>
      </c>
      <c r="G3030" s="2" t="s">
        <v>30</v>
      </c>
      <c r="H3030" s="2">
        <v>27642.41</v>
      </c>
      <c r="I3030" s="3">
        <v>45206</v>
      </c>
      <c r="J3030" s="2" t="s">
        <v>16</v>
      </c>
    </row>
    <row r="3031" spans="1:10" ht="14.25" customHeight="1" x14ac:dyDescent="0.35">
      <c r="A3031" s="2" t="s">
        <v>6092</v>
      </c>
      <c r="B3031" s="2" t="s">
        <v>6093</v>
      </c>
      <c r="C3031" s="2">
        <v>32</v>
      </c>
      <c r="D3031" s="2" t="s">
        <v>12</v>
      </c>
      <c r="E3031" s="2" t="s">
        <v>42</v>
      </c>
      <c r="F3031" s="2" t="s">
        <v>19</v>
      </c>
      <c r="G3031" s="2" t="s">
        <v>36</v>
      </c>
      <c r="H3031" s="2">
        <v>470.63</v>
      </c>
      <c r="I3031" s="3">
        <v>45467</v>
      </c>
      <c r="J3031" s="2" t="s">
        <v>16</v>
      </c>
    </row>
    <row r="3032" spans="1:10" ht="14.25" customHeight="1" x14ac:dyDescent="0.35">
      <c r="A3032" s="2" t="s">
        <v>6094</v>
      </c>
      <c r="B3032" s="2" t="s">
        <v>6095</v>
      </c>
      <c r="C3032" s="2">
        <v>57</v>
      </c>
      <c r="D3032" s="2" t="s">
        <v>12</v>
      </c>
      <c r="E3032" s="2" t="s">
        <v>52</v>
      </c>
      <c r="F3032" s="2" t="s">
        <v>49</v>
      </c>
      <c r="G3032" s="2" t="s">
        <v>26</v>
      </c>
      <c r="H3032" s="2">
        <v>22229.360000000001</v>
      </c>
      <c r="I3032" s="3">
        <v>45456</v>
      </c>
      <c r="J3032" s="2" t="s">
        <v>21</v>
      </c>
    </row>
    <row r="3033" spans="1:10" ht="14.25" customHeight="1" x14ac:dyDescent="0.35">
      <c r="A3033" s="2" t="s">
        <v>6096</v>
      </c>
      <c r="B3033" s="2" t="s">
        <v>6097</v>
      </c>
      <c r="C3033" s="2">
        <v>38</v>
      </c>
      <c r="D3033" s="2" t="s">
        <v>12</v>
      </c>
      <c r="E3033" s="2" t="s">
        <v>93</v>
      </c>
      <c r="F3033" s="2" t="s">
        <v>19</v>
      </c>
      <c r="G3033" s="2" t="s">
        <v>20</v>
      </c>
      <c r="H3033" s="2">
        <v>4811.01</v>
      </c>
      <c r="I3033" s="3">
        <v>45057</v>
      </c>
      <c r="J3033" s="2" t="s">
        <v>16</v>
      </c>
    </row>
    <row r="3034" spans="1:10" ht="14.25" customHeight="1" x14ac:dyDescent="0.35">
      <c r="A3034" s="2" t="s">
        <v>6098</v>
      </c>
      <c r="B3034" s="2" t="s">
        <v>6099</v>
      </c>
      <c r="C3034" s="2">
        <v>32</v>
      </c>
      <c r="D3034" s="2" t="s">
        <v>39</v>
      </c>
      <c r="E3034" s="2" t="s">
        <v>93</v>
      </c>
      <c r="F3034" s="2" t="s">
        <v>14</v>
      </c>
      <c r="G3034" s="2" t="s">
        <v>30</v>
      </c>
      <c r="H3034" s="2">
        <v>12514.65</v>
      </c>
      <c r="I3034" s="3">
        <v>45387</v>
      </c>
      <c r="J3034" s="2" t="s">
        <v>69</v>
      </c>
    </row>
    <row r="3035" spans="1:10" ht="14.25" customHeight="1" x14ac:dyDescent="0.35">
      <c r="A3035" s="2" t="s">
        <v>6100</v>
      </c>
      <c r="B3035" s="2" t="s">
        <v>6101</v>
      </c>
      <c r="C3035" s="2">
        <v>39</v>
      </c>
      <c r="D3035" s="2" t="s">
        <v>12</v>
      </c>
      <c r="E3035" s="2" t="s">
        <v>24</v>
      </c>
      <c r="F3035" s="2" t="s">
        <v>55</v>
      </c>
      <c r="G3035" s="2" t="s">
        <v>20</v>
      </c>
      <c r="H3035" s="2">
        <v>10542.56</v>
      </c>
      <c r="I3035" s="3">
        <v>45195</v>
      </c>
      <c r="J3035" s="2" t="s">
        <v>16</v>
      </c>
    </row>
    <row r="3036" spans="1:10" ht="14.25" customHeight="1" x14ac:dyDescent="0.35">
      <c r="A3036" s="2" t="s">
        <v>6102</v>
      </c>
      <c r="B3036" s="2" t="s">
        <v>6103</v>
      </c>
      <c r="C3036" s="2">
        <v>45</v>
      </c>
      <c r="D3036" s="2" t="s">
        <v>12</v>
      </c>
      <c r="E3036" s="2" t="s">
        <v>29</v>
      </c>
      <c r="F3036" s="2" t="s">
        <v>19</v>
      </c>
      <c r="G3036" s="2" t="s">
        <v>26</v>
      </c>
      <c r="H3036" s="2">
        <v>1842.19</v>
      </c>
      <c r="I3036" s="3">
        <v>45544</v>
      </c>
      <c r="J3036" s="2" t="s">
        <v>16</v>
      </c>
    </row>
    <row r="3037" spans="1:10" ht="14.25" customHeight="1" x14ac:dyDescent="0.35">
      <c r="A3037" s="2" t="s">
        <v>6104</v>
      </c>
      <c r="B3037" s="2" t="s">
        <v>6105</v>
      </c>
      <c r="C3037" s="2">
        <v>31</v>
      </c>
      <c r="D3037" s="2" t="s">
        <v>39</v>
      </c>
      <c r="E3037" s="2" t="s">
        <v>13</v>
      </c>
      <c r="F3037" s="2" t="s">
        <v>14</v>
      </c>
      <c r="G3037" s="2" t="s">
        <v>30</v>
      </c>
      <c r="H3037" s="2">
        <v>3841.92</v>
      </c>
      <c r="I3037" s="3">
        <v>45595</v>
      </c>
      <c r="J3037" s="2" t="s">
        <v>16</v>
      </c>
    </row>
    <row r="3038" spans="1:10" ht="14.25" customHeight="1" x14ac:dyDescent="0.35">
      <c r="A3038" s="2" t="s">
        <v>6106</v>
      </c>
      <c r="B3038" s="2" t="s">
        <v>6107</v>
      </c>
      <c r="C3038" s="2">
        <v>44</v>
      </c>
      <c r="D3038" s="2" t="s">
        <v>39</v>
      </c>
      <c r="E3038" s="2" t="s">
        <v>52</v>
      </c>
      <c r="F3038" s="2" t="s">
        <v>49</v>
      </c>
      <c r="G3038" s="2" t="s">
        <v>36</v>
      </c>
      <c r="H3038" s="2">
        <v>7543.28</v>
      </c>
      <c r="I3038" s="3">
        <v>45497</v>
      </c>
      <c r="J3038" s="2" t="s">
        <v>16</v>
      </c>
    </row>
    <row r="3039" spans="1:10" ht="14.25" customHeight="1" x14ac:dyDescent="0.35">
      <c r="A3039" s="2" t="s">
        <v>6108</v>
      </c>
      <c r="B3039" s="2" t="s">
        <v>6109</v>
      </c>
      <c r="C3039" s="2">
        <v>58</v>
      </c>
      <c r="D3039" s="2" t="s">
        <v>39</v>
      </c>
      <c r="E3039" s="2" t="s">
        <v>64</v>
      </c>
      <c r="F3039" s="2" t="s">
        <v>55</v>
      </c>
      <c r="G3039" s="2" t="s">
        <v>36</v>
      </c>
      <c r="H3039" s="2">
        <v>18741.22</v>
      </c>
      <c r="I3039" s="3">
        <v>45530</v>
      </c>
      <c r="J3039" s="2" t="s">
        <v>16</v>
      </c>
    </row>
    <row r="3040" spans="1:10" ht="14.25" customHeight="1" x14ac:dyDescent="0.35">
      <c r="A3040" s="2" t="s">
        <v>6110</v>
      </c>
      <c r="B3040" s="2" t="s">
        <v>6111</v>
      </c>
      <c r="C3040" s="2">
        <v>57</v>
      </c>
      <c r="D3040" s="2" t="s">
        <v>12</v>
      </c>
      <c r="E3040" s="2" t="s">
        <v>13</v>
      </c>
      <c r="F3040" s="2" t="s">
        <v>19</v>
      </c>
      <c r="G3040" s="2" t="s">
        <v>36</v>
      </c>
      <c r="H3040" s="2">
        <v>30979.88</v>
      </c>
      <c r="I3040" s="3">
        <v>45186</v>
      </c>
      <c r="J3040" s="2" t="s">
        <v>16</v>
      </c>
    </row>
    <row r="3041" spans="1:10" ht="14.25" customHeight="1" x14ac:dyDescent="0.35">
      <c r="A3041" s="2" t="s">
        <v>6112</v>
      </c>
      <c r="B3041" s="2" t="s">
        <v>6113</v>
      </c>
      <c r="C3041" s="2">
        <v>45</v>
      </c>
      <c r="D3041" s="2" t="s">
        <v>12</v>
      </c>
      <c r="E3041" s="2" t="s">
        <v>42</v>
      </c>
      <c r="F3041" s="2" t="s">
        <v>14</v>
      </c>
      <c r="G3041" s="2" t="s">
        <v>15</v>
      </c>
      <c r="H3041" s="2">
        <v>208.01</v>
      </c>
      <c r="I3041" s="3">
        <v>44977</v>
      </c>
      <c r="J3041" s="2" t="s">
        <v>21</v>
      </c>
    </row>
    <row r="3042" spans="1:10" ht="14.25" customHeight="1" x14ac:dyDescent="0.35">
      <c r="A3042" s="2" t="s">
        <v>6114</v>
      </c>
      <c r="B3042" s="2" t="s">
        <v>6115</v>
      </c>
      <c r="C3042" s="2">
        <v>43</v>
      </c>
      <c r="D3042" s="2" t="s">
        <v>12</v>
      </c>
      <c r="E3042" s="2" t="s">
        <v>42</v>
      </c>
      <c r="F3042" s="2" t="s">
        <v>55</v>
      </c>
      <c r="G3042" s="2" t="s">
        <v>20</v>
      </c>
      <c r="H3042" s="2">
        <v>4347.26</v>
      </c>
      <c r="I3042" s="3">
        <v>45059</v>
      </c>
      <c r="J3042" s="2" t="s">
        <v>16</v>
      </c>
    </row>
    <row r="3043" spans="1:10" ht="14.25" customHeight="1" x14ac:dyDescent="0.35">
      <c r="A3043" s="2" t="s">
        <v>6116</v>
      </c>
      <c r="B3043" s="2" t="s">
        <v>6117</v>
      </c>
      <c r="C3043" s="2">
        <v>19</v>
      </c>
      <c r="D3043" s="2" t="s">
        <v>12</v>
      </c>
      <c r="E3043" s="2" t="s">
        <v>64</v>
      </c>
      <c r="F3043" s="2" t="s">
        <v>55</v>
      </c>
      <c r="G3043" s="2" t="s">
        <v>26</v>
      </c>
      <c r="H3043" s="2">
        <v>11030.54</v>
      </c>
      <c r="I3043" s="3">
        <v>45605</v>
      </c>
      <c r="J3043" s="2" t="s">
        <v>16</v>
      </c>
    </row>
    <row r="3044" spans="1:10" ht="14.25" customHeight="1" x14ac:dyDescent="0.35">
      <c r="A3044" s="2" t="s">
        <v>6118</v>
      </c>
      <c r="B3044" s="2" t="s">
        <v>6119</v>
      </c>
      <c r="C3044" s="2">
        <v>42</v>
      </c>
      <c r="D3044" s="2" t="s">
        <v>12</v>
      </c>
      <c r="E3044" s="2" t="s">
        <v>74</v>
      </c>
      <c r="F3044" s="2" t="s">
        <v>25</v>
      </c>
      <c r="G3044" s="2" t="s">
        <v>30</v>
      </c>
      <c r="H3044" s="2">
        <v>7502.03</v>
      </c>
      <c r="I3044" s="3">
        <v>44931</v>
      </c>
      <c r="J3044" s="2" t="s">
        <v>16</v>
      </c>
    </row>
    <row r="3045" spans="1:10" ht="14.25" customHeight="1" x14ac:dyDescent="0.35">
      <c r="A3045" s="2" t="s">
        <v>6120</v>
      </c>
      <c r="B3045" s="2" t="s">
        <v>6121</v>
      </c>
      <c r="C3045" s="2">
        <v>20</v>
      </c>
      <c r="D3045" s="2" t="s">
        <v>39</v>
      </c>
      <c r="E3045" s="2" t="s">
        <v>24</v>
      </c>
      <c r="F3045" s="2" t="s">
        <v>55</v>
      </c>
      <c r="G3045" s="2" t="s">
        <v>20</v>
      </c>
      <c r="H3045" s="2">
        <v>28650.92</v>
      </c>
      <c r="I3045" s="3">
        <v>45574</v>
      </c>
      <c r="J3045" s="2" t="s">
        <v>16</v>
      </c>
    </row>
    <row r="3046" spans="1:10" ht="14.25" customHeight="1" x14ac:dyDescent="0.35">
      <c r="A3046" s="2" t="s">
        <v>6122</v>
      </c>
      <c r="B3046" s="2" t="s">
        <v>6123</v>
      </c>
      <c r="C3046" s="2">
        <v>25</v>
      </c>
      <c r="D3046" s="2" t="s">
        <v>39</v>
      </c>
      <c r="E3046" s="2" t="s">
        <v>74</v>
      </c>
      <c r="F3046" s="2" t="s">
        <v>14</v>
      </c>
      <c r="G3046" s="2" t="s">
        <v>26</v>
      </c>
      <c r="H3046" s="2">
        <v>171.15</v>
      </c>
      <c r="I3046" s="3">
        <v>45428</v>
      </c>
      <c r="J3046" s="2" t="s">
        <v>16</v>
      </c>
    </row>
    <row r="3047" spans="1:10" ht="14.25" customHeight="1" x14ac:dyDescent="0.35">
      <c r="A3047" s="2" t="s">
        <v>6124</v>
      </c>
      <c r="B3047" s="2" t="s">
        <v>6125</v>
      </c>
      <c r="C3047" s="2">
        <v>61</v>
      </c>
      <c r="D3047" s="2" t="s">
        <v>12</v>
      </c>
      <c r="E3047" s="2" t="s">
        <v>24</v>
      </c>
      <c r="F3047" s="2" t="s">
        <v>49</v>
      </c>
      <c r="G3047" s="2" t="s">
        <v>15</v>
      </c>
      <c r="H3047" s="2">
        <v>5757.9</v>
      </c>
      <c r="I3047" s="3">
        <v>45110</v>
      </c>
      <c r="J3047" s="2" t="s">
        <v>16</v>
      </c>
    </row>
    <row r="3048" spans="1:10" ht="14.25" customHeight="1" x14ac:dyDescent="0.35">
      <c r="A3048" s="2" t="s">
        <v>6126</v>
      </c>
      <c r="B3048" s="2" t="s">
        <v>6127</v>
      </c>
      <c r="C3048" s="2">
        <v>50</v>
      </c>
      <c r="D3048" s="2" t="s">
        <v>12</v>
      </c>
      <c r="E3048" s="2" t="s">
        <v>42</v>
      </c>
      <c r="F3048" s="2" t="s">
        <v>35</v>
      </c>
      <c r="G3048" s="2" t="s">
        <v>26</v>
      </c>
      <c r="H3048" s="2">
        <v>11050.44</v>
      </c>
      <c r="I3048" s="3">
        <v>45335</v>
      </c>
      <c r="J3048" s="2" t="s">
        <v>16</v>
      </c>
    </row>
    <row r="3049" spans="1:10" ht="14.25" customHeight="1" x14ac:dyDescent="0.35">
      <c r="A3049" s="2" t="s">
        <v>6128</v>
      </c>
      <c r="B3049" s="2" t="s">
        <v>6129</v>
      </c>
      <c r="C3049" s="2">
        <v>59</v>
      </c>
      <c r="D3049" s="2" t="s">
        <v>12</v>
      </c>
      <c r="E3049" s="2" t="s">
        <v>24</v>
      </c>
      <c r="F3049" s="2" t="s">
        <v>25</v>
      </c>
      <c r="G3049" s="2" t="s">
        <v>20</v>
      </c>
      <c r="H3049" s="2">
        <v>2453.6799999999998</v>
      </c>
      <c r="I3049" s="3">
        <v>45017</v>
      </c>
      <c r="J3049" s="2" t="s">
        <v>16</v>
      </c>
    </row>
    <row r="3050" spans="1:10" ht="14.25" customHeight="1" x14ac:dyDescent="0.35">
      <c r="A3050" s="2" t="s">
        <v>6130</v>
      </c>
      <c r="B3050" s="2" t="s">
        <v>6131</v>
      </c>
      <c r="C3050" s="2">
        <v>52</v>
      </c>
      <c r="D3050" s="2" t="s">
        <v>12</v>
      </c>
      <c r="E3050" s="2" t="s">
        <v>29</v>
      </c>
      <c r="F3050" s="2" t="s">
        <v>14</v>
      </c>
      <c r="G3050" s="2" t="s">
        <v>26</v>
      </c>
      <c r="H3050" s="2">
        <v>12941.58</v>
      </c>
      <c r="I3050" s="3">
        <v>45362</v>
      </c>
      <c r="J3050" s="2" t="s">
        <v>16</v>
      </c>
    </row>
    <row r="3051" spans="1:10" ht="14.25" customHeight="1" x14ac:dyDescent="0.35">
      <c r="A3051" s="2" t="s">
        <v>6132</v>
      </c>
      <c r="B3051" s="2" t="s">
        <v>6133</v>
      </c>
      <c r="C3051" s="2">
        <v>23</v>
      </c>
      <c r="D3051" s="2" t="s">
        <v>12</v>
      </c>
      <c r="E3051" s="2" t="s">
        <v>29</v>
      </c>
      <c r="F3051" s="2" t="s">
        <v>14</v>
      </c>
      <c r="G3051" s="2" t="s">
        <v>30</v>
      </c>
      <c r="H3051" s="2">
        <v>847.18</v>
      </c>
      <c r="I3051" s="3">
        <v>45115</v>
      </c>
      <c r="J3051" s="2" t="s">
        <v>16</v>
      </c>
    </row>
    <row r="3052" spans="1:10" ht="14.25" customHeight="1" x14ac:dyDescent="0.35">
      <c r="A3052" s="2" t="s">
        <v>6134</v>
      </c>
      <c r="B3052" s="2" t="s">
        <v>6135</v>
      </c>
      <c r="C3052" s="2">
        <v>56</v>
      </c>
      <c r="D3052" s="2" t="s">
        <v>39</v>
      </c>
      <c r="E3052" s="2" t="s">
        <v>64</v>
      </c>
      <c r="F3052" s="2" t="s">
        <v>14</v>
      </c>
      <c r="G3052" s="2" t="s">
        <v>15</v>
      </c>
      <c r="H3052" s="2">
        <v>5997.27</v>
      </c>
      <c r="I3052" s="3">
        <v>45406</v>
      </c>
      <c r="J3052" s="2" t="s">
        <v>16</v>
      </c>
    </row>
    <row r="3053" spans="1:10" ht="14.25" customHeight="1" x14ac:dyDescent="0.35">
      <c r="A3053" s="2" t="s">
        <v>6136</v>
      </c>
      <c r="B3053" s="2" t="s">
        <v>6137</v>
      </c>
      <c r="C3053" s="2">
        <v>40</v>
      </c>
      <c r="D3053" s="2" t="s">
        <v>39</v>
      </c>
      <c r="E3053" s="2" t="s">
        <v>74</v>
      </c>
      <c r="F3053" s="2" t="s">
        <v>19</v>
      </c>
      <c r="G3053" s="2" t="s">
        <v>30</v>
      </c>
      <c r="H3053" s="2">
        <v>11277.37</v>
      </c>
      <c r="I3053" s="3">
        <v>45309</v>
      </c>
      <c r="J3053" s="2" t="s">
        <v>16</v>
      </c>
    </row>
    <row r="3054" spans="1:10" ht="14.25" customHeight="1" x14ac:dyDescent="0.35">
      <c r="A3054" s="2" t="s">
        <v>6138</v>
      </c>
      <c r="B3054" s="2" t="s">
        <v>6139</v>
      </c>
      <c r="C3054" s="2">
        <v>42</v>
      </c>
      <c r="D3054" s="2" t="s">
        <v>39</v>
      </c>
      <c r="E3054" s="2" t="s">
        <v>52</v>
      </c>
      <c r="F3054" s="2" t="s">
        <v>19</v>
      </c>
      <c r="G3054" s="2" t="s">
        <v>15</v>
      </c>
      <c r="H3054" s="2">
        <v>3102.78</v>
      </c>
      <c r="I3054" s="3">
        <v>45248</v>
      </c>
      <c r="J3054" s="2" t="s">
        <v>16</v>
      </c>
    </row>
    <row r="3055" spans="1:10" ht="14.25" customHeight="1" x14ac:dyDescent="0.35">
      <c r="A3055" s="2" t="s">
        <v>6140</v>
      </c>
      <c r="B3055" s="2" t="s">
        <v>6141</v>
      </c>
      <c r="C3055" s="2">
        <v>60</v>
      </c>
      <c r="D3055" s="2" t="s">
        <v>12</v>
      </c>
      <c r="E3055" s="2" t="s">
        <v>42</v>
      </c>
      <c r="F3055" s="2" t="s">
        <v>49</v>
      </c>
      <c r="G3055" s="2" t="s">
        <v>15</v>
      </c>
      <c r="H3055" s="2">
        <v>767.15</v>
      </c>
      <c r="I3055" s="3">
        <v>45369</v>
      </c>
      <c r="J3055" s="2" t="s">
        <v>16</v>
      </c>
    </row>
    <row r="3056" spans="1:10" ht="14.25" customHeight="1" x14ac:dyDescent="0.35">
      <c r="A3056" s="2" t="s">
        <v>6142</v>
      </c>
      <c r="B3056" s="2" t="s">
        <v>6143</v>
      </c>
      <c r="C3056" s="2">
        <v>36</v>
      </c>
      <c r="D3056" s="2" t="s">
        <v>12</v>
      </c>
      <c r="E3056" s="2" t="s">
        <v>93</v>
      </c>
      <c r="F3056" s="2" t="s">
        <v>14</v>
      </c>
      <c r="G3056" s="2" t="s">
        <v>26</v>
      </c>
      <c r="H3056" s="2">
        <v>31470.58</v>
      </c>
      <c r="I3056" s="3">
        <v>45416</v>
      </c>
      <c r="J3056" s="2" t="s">
        <v>16</v>
      </c>
    </row>
    <row r="3057" spans="1:10" ht="14.25" customHeight="1" x14ac:dyDescent="0.35">
      <c r="A3057" s="2" t="s">
        <v>6144</v>
      </c>
      <c r="B3057" s="2" t="s">
        <v>6145</v>
      </c>
      <c r="C3057" s="2">
        <v>22</v>
      </c>
      <c r="D3057" s="2" t="s">
        <v>39</v>
      </c>
      <c r="E3057" s="2" t="s">
        <v>52</v>
      </c>
      <c r="F3057" s="2" t="s">
        <v>19</v>
      </c>
      <c r="G3057" s="2" t="s">
        <v>30</v>
      </c>
      <c r="H3057" s="2">
        <v>24513.52</v>
      </c>
      <c r="I3057" s="3">
        <v>45059</v>
      </c>
      <c r="J3057" s="2" t="s">
        <v>16</v>
      </c>
    </row>
    <row r="3058" spans="1:10" ht="14.25" customHeight="1" x14ac:dyDescent="0.35">
      <c r="A3058" s="2" t="s">
        <v>6146</v>
      </c>
      <c r="B3058" s="2" t="s">
        <v>6147</v>
      </c>
      <c r="C3058" s="2">
        <v>28</v>
      </c>
      <c r="D3058" s="2" t="s">
        <v>39</v>
      </c>
      <c r="E3058" s="2" t="s">
        <v>64</v>
      </c>
      <c r="F3058" s="2" t="s">
        <v>19</v>
      </c>
      <c r="G3058" s="2" t="s">
        <v>15</v>
      </c>
      <c r="H3058" s="2">
        <v>26087.02</v>
      </c>
      <c r="I3058" s="3">
        <v>45610</v>
      </c>
      <c r="J3058" s="2" t="s">
        <v>16</v>
      </c>
    </row>
    <row r="3059" spans="1:10" ht="14.25" customHeight="1" x14ac:dyDescent="0.35">
      <c r="A3059" s="2" t="s">
        <v>6148</v>
      </c>
      <c r="B3059" s="2" t="s">
        <v>6149</v>
      </c>
      <c r="C3059" s="2">
        <v>29</v>
      </c>
      <c r="D3059" s="2" t="s">
        <v>12</v>
      </c>
      <c r="E3059" s="2" t="s">
        <v>93</v>
      </c>
      <c r="F3059" s="2" t="s">
        <v>19</v>
      </c>
      <c r="G3059" s="2" t="s">
        <v>15</v>
      </c>
      <c r="H3059" s="2">
        <v>38398.129999999997</v>
      </c>
      <c r="I3059" s="3">
        <v>45352</v>
      </c>
      <c r="J3059" s="2" t="s">
        <v>16</v>
      </c>
    </row>
    <row r="3060" spans="1:10" ht="14.25" customHeight="1" x14ac:dyDescent="0.35">
      <c r="A3060" s="2" t="s">
        <v>6150</v>
      </c>
      <c r="B3060" s="2" t="s">
        <v>6151</v>
      </c>
      <c r="C3060" s="2">
        <v>27</v>
      </c>
      <c r="D3060" s="2" t="s">
        <v>39</v>
      </c>
      <c r="E3060" s="2" t="s">
        <v>52</v>
      </c>
      <c r="F3060" s="2" t="s">
        <v>49</v>
      </c>
      <c r="G3060" s="2" t="s">
        <v>26</v>
      </c>
      <c r="H3060" s="2">
        <v>2041.97</v>
      </c>
      <c r="I3060" s="3">
        <v>45176</v>
      </c>
      <c r="J3060" s="2" t="s">
        <v>16</v>
      </c>
    </row>
    <row r="3061" spans="1:10" ht="14.25" customHeight="1" x14ac:dyDescent="0.35">
      <c r="A3061" s="2" t="s">
        <v>6152</v>
      </c>
      <c r="B3061" s="2" t="s">
        <v>6153</v>
      </c>
      <c r="C3061" s="2">
        <v>25</v>
      </c>
      <c r="D3061" s="2" t="s">
        <v>39</v>
      </c>
      <c r="E3061" s="2" t="s">
        <v>74</v>
      </c>
      <c r="F3061" s="2" t="s">
        <v>49</v>
      </c>
      <c r="G3061" s="2" t="s">
        <v>20</v>
      </c>
      <c r="H3061" s="2">
        <v>1717.09</v>
      </c>
      <c r="I3061" s="3">
        <v>44987</v>
      </c>
      <c r="J3061" s="2" t="s">
        <v>16</v>
      </c>
    </row>
    <row r="3062" spans="1:10" ht="14.25" customHeight="1" x14ac:dyDescent="0.35">
      <c r="A3062" s="2" t="s">
        <v>6154</v>
      </c>
      <c r="B3062" s="2" t="s">
        <v>6155</v>
      </c>
      <c r="C3062" s="2">
        <v>41</v>
      </c>
      <c r="D3062" s="2" t="s">
        <v>12</v>
      </c>
      <c r="E3062" s="2" t="s">
        <v>24</v>
      </c>
      <c r="F3062" s="2" t="s">
        <v>14</v>
      </c>
      <c r="G3062" s="2" t="s">
        <v>20</v>
      </c>
      <c r="H3062" s="2">
        <v>348.14</v>
      </c>
      <c r="I3062" s="3">
        <v>45488</v>
      </c>
      <c r="J3062" s="2" t="s">
        <v>16</v>
      </c>
    </row>
    <row r="3063" spans="1:10" ht="14.25" customHeight="1" x14ac:dyDescent="0.35">
      <c r="A3063" s="2" t="s">
        <v>6156</v>
      </c>
      <c r="B3063" s="2" t="s">
        <v>6157</v>
      </c>
      <c r="C3063" s="2">
        <v>45</v>
      </c>
      <c r="D3063" s="2" t="s">
        <v>39</v>
      </c>
      <c r="E3063" s="2" t="s">
        <v>29</v>
      </c>
      <c r="F3063" s="2" t="s">
        <v>25</v>
      </c>
      <c r="G3063" s="2" t="s">
        <v>36</v>
      </c>
      <c r="H3063" s="2">
        <v>22239.85</v>
      </c>
      <c r="I3063" s="3">
        <v>45348</v>
      </c>
      <c r="J3063" s="2" t="s">
        <v>16</v>
      </c>
    </row>
    <row r="3064" spans="1:10" ht="14.25" customHeight="1" x14ac:dyDescent="0.35">
      <c r="A3064" s="2" t="s">
        <v>6158</v>
      </c>
      <c r="B3064" s="2" t="s">
        <v>6159</v>
      </c>
      <c r="C3064" s="2">
        <v>58</v>
      </c>
      <c r="D3064" s="2" t="s">
        <v>39</v>
      </c>
      <c r="E3064" s="2" t="s">
        <v>74</v>
      </c>
      <c r="F3064" s="2" t="s">
        <v>14</v>
      </c>
      <c r="G3064" s="2" t="s">
        <v>36</v>
      </c>
      <c r="H3064" s="2">
        <v>13974.07</v>
      </c>
      <c r="I3064" s="3">
        <v>45402</v>
      </c>
      <c r="J3064" s="2" t="s">
        <v>16</v>
      </c>
    </row>
    <row r="3065" spans="1:10" ht="14.25" customHeight="1" x14ac:dyDescent="0.35">
      <c r="A3065" s="2" t="s">
        <v>6160</v>
      </c>
      <c r="B3065" s="2" t="s">
        <v>6161</v>
      </c>
      <c r="C3065" s="2">
        <v>53</v>
      </c>
      <c r="D3065" s="2" t="s">
        <v>39</v>
      </c>
      <c r="E3065" s="2" t="s">
        <v>93</v>
      </c>
      <c r="F3065" s="2" t="s">
        <v>19</v>
      </c>
      <c r="G3065" s="2" t="s">
        <v>15</v>
      </c>
      <c r="H3065" s="2">
        <v>10031.09</v>
      </c>
      <c r="I3065" s="3">
        <v>45149</v>
      </c>
      <c r="J3065" s="2" t="s">
        <v>16</v>
      </c>
    </row>
    <row r="3066" spans="1:10" ht="14.25" customHeight="1" x14ac:dyDescent="0.35">
      <c r="A3066" s="2" t="s">
        <v>6162</v>
      </c>
      <c r="B3066" s="2" t="s">
        <v>6163</v>
      </c>
      <c r="C3066" s="2">
        <v>54</v>
      </c>
      <c r="D3066" s="2" t="s">
        <v>12</v>
      </c>
      <c r="E3066" s="2" t="s">
        <v>24</v>
      </c>
      <c r="F3066" s="2" t="s">
        <v>35</v>
      </c>
      <c r="G3066" s="2" t="s">
        <v>20</v>
      </c>
      <c r="H3066" s="2">
        <v>26266.01</v>
      </c>
      <c r="I3066" s="3">
        <v>45364</v>
      </c>
      <c r="J3066" s="2" t="s">
        <v>16</v>
      </c>
    </row>
    <row r="3067" spans="1:10" ht="14.25" customHeight="1" x14ac:dyDescent="0.35">
      <c r="A3067" s="2" t="s">
        <v>6164</v>
      </c>
      <c r="B3067" s="2" t="s">
        <v>6165</v>
      </c>
      <c r="C3067" s="2">
        <v>38</v>
      </c>
      <c r="D3067" s="2" t="s">
        <v>39</v>
      </c>
      <c r="E3067" s="2" t="s">
        <v>24</v>
      </c>
      <c r="F3067" s="2" t="s">
        <v>19</v>
      </c>
      <c r="G3067" s="2" t="s">
        <v>15</v>
      </c>
      <c r="H3067" s="2">
        <v>8558.4599999999991</v>
      </c>
      <c r="I3067" s="3">
        <v>45610</v>
      </c>
      <c r="J3067" s="2" t="s">
        <v>16</v>
      </c>
    </row>
    <row r="3068" spans="1:10" ht="14.25" customHeight="1" x14ac:dyDescent="0.35">
      <c r="A3068" s="2" t="s">
        <v>6166</v>
      </c>
      <c r="B3068" s="2" t="s">
        <v>6167</v>
      </c>
      <c r="C3068" s="2">
        <v>25</v>
      </c>
      <c r="D3068" s="2" t="s">
        <v>39</v>
      </c>
      <c r="E3068" s="2" t="s">
        <v>24</v>
      </c>
      <c r="F3068" s="2" t="s">
        <v>55</v>
      </c>
      <c r="G3068" s="2" t="s">
        <v>30</v>
      </c>
      <c r="H3068" s="2">
        <v>1389.53</v>
      </c>
      <c r="I3068" s="3">
        <v>45310</v>
      </c>
      <c r="J3068" s="2" t="s">
        <v>16</v>
      </c>
    </row>
    <row r="3069" spans="1:10" ht="14.25" customHeight="1" x14ac:dyDescent="0.35">
      <c r="A3069" s="2" t="s">
        <v>6168</v>
      </c>
      <c r="B3069" s="2" t="s">
        <v>6169</v>
      </c>
      <c r="C3069" s="2">
        <v>26</v>
      </c>
      <c r="D3069" s="2" t="s">
        <v>39</v>
      </c>
      <c r="E3069" s="2" t="s">
        <v>13</v>
      </c>
      <c r="F3069" s="2" t="s">
        <v>35</v>
      </c>
      <c r="G3069" s="2" t="s">
        <v>20</v>
      </c>
      <c r="H3069" s="2">
        <v>1946.34</v>
      </c>
      <c r="I3069" s="3">
        <v>45245</v>
      </c>
      <c r="J3069" s="2" t="s">
        <v>16</v>
      </c>
    </row>
    <row r="3070" spans="1:10" ht="14.25" customHeight="1" x14ac:dyDescent="0.35">
      <c r="A3070" s="2" t="s">
        <v>6170</v>
      </c>
      <c r="B3070" s="2" t="s">
        <v>6171</v>
      </c>
      <c r="C3070" s="2">
        <v>64</v>
      </c>
      <c r="D3070" s="2" t="s">
        <v>12</v>
      </c>
      <c r="E3070" s="2" t="s">
        <v>29</v>
      </c>
      <c r="F3070" s="2" t="s">
        <v>35</v>
      </c>
      <c r="G3070" s="2" t="s">
        <v>20</v>
      </c>
      <c r="H3070" s="2">
        <v>1417.75</v>
      </c>
      <c r="I3070" s="3">
        <v>45151</v>
      </c>
      <c r="J3070" s="2" t="s">
        <v>16</v>
      </c>
    </row>
    <row r="3071" spans="1:10" ht="14.25" customHeight="1" x14ac:dyDescent="0.35">
      <c r="A3071" s="2" t="s">
        <v>6172</v>
      </c>
      <c r="B3071" s="2" t="s">
        <v>6173</v>
      </c>
      <c r="C3071" s="2">
        <v>32</v>
      </c>
      <c r="D3071" s="2" t="s">
        <v>12</v>
      </c>
      <c r="E3071" s="2" t="s">
        <v>42</v>
      </c>
      <c r="F3071" s="2" t="s">
        <v>14</v>
      </c>
      <c r="G3071" s="2" t="s">
        <v>20</v>
      </c>
      <c r="H3071" s="2">
        <v>3676.75</v>
      </c>
      <c r="I3071" s="3">
        <v>45349</v>
      </c>
      <c r="J3071" s="2" t="s">
        <v>16</v>
      </c>
    </row>
    <row r="3072" spans="1:10" ht="14.25" customHeight="1" x14ac:dyDescent="0.35">
      <c r="A3072" s="2" t="s">
        <v>6174</v>
      </c>
      <c r="B3072" s="2" t="s">
        <v>6175</v>
      </c>
      <c r="C3072" s="2">
        <v>63</v>
      </c>
      <c r="D3072" s="2" t="s">
        <v>39</v>
      </c>
      <c r="E3072" s="2" t="s">
        <v>93</v>
      </c>
      <c r="F3072" s="2" t="s">
        <v>19</v>
      </c>
      <c r="G3072" s="2" t="s">
        <v>36</v>
      </c>
      <c r="H3072" s="2">
        <v>4772.25</v>
      </c>
      <c r="I3072" s="3">
        <v>45117</v>
      </c>
      <c r="J3072" s="2" t="s">
        <v>16</v>
      </c>
    </row>
    <row r="3073" spans="1:10" ht="14.25" customHeight="1" x14ac:dyDescent="0.35">
      <c r="A3073" s="2" t="s">
        <v>6176</v>
      </c>
      <c r="B3073" s="2" t="s">
        <v>6177</v>
      </c>
      <c r="C3073" s="2">
        <v>57</v>
      </c>
      <c r="D3073" s="2" t="s">
        <v>12</v>
      </c>
      <c r="E3073" s="2" t="s">
        <v>64</v>
      </c>
      <c r="F3073" s="2" t="s">
        <v>19</v>
      </c>
      <c r="G3073" s="2" t="s">
        <v>26</v>
      </c>
      <c r="H3073" s="2">
        <v>15937.57</v>
      </c>
      <c r="I3073" s="3">
        <v>45005</v>
      </c>
      <c r="J3073" s="2" t="s">
        <v>16</v>
      </c>
    </row>
    <row r="3074" spans="1:10" ht="14.25" customHeight="1" x14ac:dyDescent="0.35">
      <c r="A3074" s="2" t="s">
        <v>6178</v>
      </c>
      <c r="B3074" s="2" t="s">
        <v>6179</v>
      </c>
      <c r="C3074" s="2">
        <v>35</v>
      </c>
      <c r="D3074" s="2" t="s">
        <v>39</v>
      </c>
      <c r="E3074" s="2" t="s">
        <v>42</v>
      </c>
      <c r="F3074" s="2" t="s">
        <v>25</v>
      </c>
      <c r="G3074" s="2" t="s">
        <v>26</v>
      </c>
      <c r="H3074" s="2">
        <v>2122.6999999999998</v>
      </c>
      <c r="I3074" s="3">
        <v>45291</v>
      </c>
      <c r="J3074" s="2" t="s">
        <v>16</v>
      </c>
    </row>
    <row r="3075" spans="1:10" ht="14.25" customHeight="1" x14ac:dyDescent="0.35">
      <c r="A3075" s="2" t="s">
        <v>6180</v>
      </c>
      <c r="B3075" s="2" t="s">
        <v>6181</v>
      </c>
      <c r="C3075" s="2">
        <v>59</v>
      </c>
      <c r="D3075" s="2" t="s">
        <v>12</v>
      </c>
      <c r="E3075" s="2" t="s">
        <v>52</v>
      </c>
      <c r="F3075" s="2" t="s">
        <v>55</v>
      </c>
      <c r="G3075" s="2" t="s">
        <v>36</v>
      </c>
      <c r="H3075" s="2">
        <v>12923.13</v>
      </c>
      <c r="I3075" s="3">
        <v>44948</v>
      </c>
      <c r="J3075" s="2" t="s">
        <v>21</v>
      </c>
    </row>
    <row r="3076" spans="1:10" ht="14.25" customHeight="1" x14ac:dyDescent="0.35">
      <c r="A3076" s="2" t="s">
        <v>6182</v>
      </c>
      <c r="B3076" s="2" t="s">
        <v>6183</v>
      </c>
      <c r="C3076" s="2">
        <v>37</v>
      </c>
      <c r="D3076" s="2" t="s">
        <v>12</v>
      </c>
      <c r="E3076" s="2" t="s">
        <v>29</v>
      </c>
      <c r="F3076" s="2" t="s">
        <v>14</v>
      </c>
      <c r="G3076" s="2" t="s">
        <v>36</v>
      </c>
      <c r="H3076" s="2">
        <v>6757.56</v>
      </c>
      <c r="I3076" s="3">
        <v>45474</v>
      </c>
      <c r="J3076" s="2" t="s">
        <v>16</v>
      </c>
    </row>
    <row r="3077" spans="1:10" ht="14.25" customHeight="1" x14ac:dyDescent="0.35">
      <c r="A3077" s="2" t="s">
        <v>6184</v>
      </c>
      <c r="B3077" s="2" t="s">
        <v>6185</v>
      </c>
      <c r="C3077" s="2">
        <v>23</v>
      </c>
      <c r="D3077" s="2" t="s">
        <v>39</v>
      </c>
      <c r="E3077" s="2" t="s">
        <v>64</v>
      </c>
      <c r="F3077" s="2" t="s">
        <v>49</v>
      </c>
      <c r="G3077" s="2" t="s">
        <v>36</v>
      </c>
      <c r="H3077" s="2">
        <v>79863.33</v>
      </c>
      <c r="I3077" s="3">
        <v>45256</v>
      </c>
      <c r="J3077" s="2" t="s">
        <v>16</v>
      </c>
    </row>
    <row r="3078" spans="1:10" ht="14.25" customHeight="1" x14ac:dyDescent="0.35">
      <c r="A3078" s="2" t="s">
        <v>6186</v>
      </c>
      <c r="B3078" s="2" t="s">
        <v>6187</v>
      </c>
      <c r="C3078" s="2">
        <v>29</v>
      </c>
      <c r="D3078" s="2" t="s">
        <v>39</v>
      </c>
      <c r="E3078" s="2" t="s">
        <v>64</v>
      </c>
      <c r="F3078" s="2" t="s">
        <v>14</v>
      </c>
      <c r="G3078" s="2" t="s">
        <v>26</v>
      </c>
      <c r="H3078" s="2">
        <v>14987.13</v>
      </c>
      <c r="I3078" s="3">
        <v>45082</v>
      </c>
      <c r="J3078" s="2" t="s">
        <v>21</v>
      </c>
    </row>
    <row r="3079" spans="1:10" ht="14.25" customHeight="1" x14ac:dyDescent="0.35">
      <c r="A3079" s="2" t="s">
        <v>6188</v>
      </c>
      <c r="B3079" s="2" t="s">
        <v>6189</v>
      </c>
      <c r="C3079" s="2">
        <v>19</v>
      </c>
      <c r="D3079" s="2" t="s">
        <v>39</v>
      </c>
      <c r="E3079" s="2" t="s">
        <v>74</v>
      </c>
      <c r="F3079" s="2" t="s">
        <v>35</v>
      </c>
      <c r="G3079" s="2" t="s">
        <v>15</v>
      </c>
      <c r="H3079" s="2">
        <v>34722.53</v>
      </c>
      <c r="I3079" s="3">
        <v>44982</v>
      </c>
      <c r="J3079" s="2" t="s">
        <v>21</v>
      </c>
    </row>
    <row r="3080" spans="1:10" ht="14.25" customHeight="1" x14ac:dyDescent="0.35">
      <c r="A3080" s="2" t="s">
        <v>6190</v>
      </c>
      <c r="B3080" s="2" t="s">
        <v>6191</v>
      </c>
      <c r="C3080" s="2">
        <v>24</v>
      </c>
      <c r="D3080" s="2" t="s">
        <v>12</v>
      </c>
      <c r="E3080" s="2" t="s">
        <v>52</v>
      </c>
      <c r="F3080" s="2" t="s">
        <v>14</v>
      </c>
      <c r="G3080" s="2" t="s">
        <v>36</v>
      </c>
      <c r="H3080" s="2">
        <v>4190.8500000000004</v>
      </c>
      <c r="I3080" s="3">
        <v>45174</v>
      </c>
      <c r="J3080" s="2" t="s">
        <v>16</v>
      </c>
    </row>
    <row r="3081" spans="1:10" ht="14.25" customHeight="1" x14ac:dyDescent="0.35">
      <c r="A3081" s="2" t="s">
        <v>6192</v>
      </c>
      <c r="B3081" s="2" t="s">
        <v>6193</v>
      </c>
      <c r="C3081" s="2">
        <v>33</v>
      </c>
      <c r="D3081" s="2" t="s">
        <v>39</v>
      </c>
      <c r="E3081" s="2" t="s">
        <v>74</v>
      </c>
      <c r="F3081" s="2" t="s">
        <v>25</v>
      </c>
      <c r="G3081" s="2" t="s">
        <v>15</v>
      </c>
      <c r="H3081" s="2">
        <v>1313.06</v>
      </c>
      <c r="I3081" s="3">
        <v>45187</v>
      </c>
      <c r="J3081" s="2" t="s">
        <v>16</v>
      </c>
    </row>
    <row r="3082" spans="1:10" ht="14.25" customHeight="1" x14ac:dyDescent="0.35">
      <c r="A3082" s="2" t="s">
        <v>6194</v>
      </c>
      <c r="B3082" s="2" t="s">
        <v>6195</v>
      </c>
      <c r="C3082" s="2">
        <v>20</v>
      </c>
      <c r="D3082" s="2" t="s">
        <v>12</v>
      </c>
      <c r="E3082" s="2" t="s">
        <v>74</v>
      </c>
      <c r="F3082" s="2" t="s">
        <v>14</v>
      </c>
      <c r="G3082" s="2" t="s">
        <v>15</v>
      </c>
      <c r="H3082" s="2">
        <v>7050.09</v>
      </c>
      <c r="I3082" s="3">
        <v>45361</v>
      </c>
      <c r="J3082" s="2" t="s">
        <v>16</v>
      </c>
    </row>
    <row r="3083" spans="1:10" ht="14.25" customHeight="1" x14ac:dyDescent="0.35">
      <c r="A3083" s="2" t="s">
        <v>6196</v>
      </c>
      <c r="B3083" s="2" t="s">
        <v>6197</v>
      </c>
      <c r="C3083" s="2">
        <v>62</v>
      </c>
      <c r="D3083" s="2" t="s">
        <v>12</v>
      </c>
      <c r="E3083" s="2" t="s">
        <v>24</v>
      </c>
      <c r="F3083" s="2" t="s">
        <v>25</v>
      </c>
      <c r="G3083" s="2" t="s">
        <v>30</v>
      </c>
      <c r="H3083" s="2">
        <v>1326.63</v>
      </c>
      <c r="I3083" s="3">
        <v>45453</v>
      </c>
      <c r="J3083" s="2" t="s">
        <v>16</v>
      </c>
    </row>
    <row r="3084" spans="1:10" ht="14.25" customHeight="1" x14ac:dyDescent="0.35">
      <c r="A3084" s="2" t="s">
        <v>6198</v>
      </c>
      <c r="B3084" s="2" t="s">
        <v>6199</v>
      </c>
      <c r="C3084" s="2">
        <v>20</v>
      </c>
      <c r="D3084" s="2" t="s">
        <v>39</v>
      </c>
      <c r="E3084" s="2" t="s">
        <v>29</v>
      </c>
      <c r="F3084" s="2" t="s">
        <v>35</v>
      </c>
      <c r="G3084" s="2" t="s">
        <v>26</v>
      </c>
      <c r="H3084" s="2">
        <v>6781.63</v>
      </c>
      <c r="I3084" s="3">
        <v>45404</v>
      </c>
      <c r="J3084" s="2" t="s">
        <v>21</v>
      </c>
    </row>
    <row r="3085" spans="1:10" ht="14.25" customHeight="1" x14ac:dyDescent="0.35">
      <c r="A3085" s="2" t="s">
        <v>6200</v>
      </c>
      <c r="B3085" s="2" t="s">
        <v>6201</v>
      </c>
      <c r="C3085" s="2">
        <v>44</v>
      </c>
      <c r="D3085" s="2" t="s">
        <v>12</v>
      </c>
      <c r="E3085" s="2" t="s">
        <v>13</v>
      </c>
      <c r="F3085" s="2" t="s">
        <v>25</v>
      </c>
      <c r="G3085" s="2" t="s">
        <v>15</v>
      </c>
      <c r="H3085" s="2">
        <v>3146.3</v>
      </c>
      <c r="I3085" s="3">
        <v>45626</v>
      </c>
      <c r="J3085" s="2" t="s">
        <v>16</v>
      </c>
    </row>
    <row r="3086" spans="1:10" ht="14.25" customHeight="1" x14ac:dyDescent="0.35">
      <c r="A3086" s="2" t="s">
        <v>6202</v>
      </c>
      <c r="B3086" s="2" t="s">
        <v>6203</v>
      </c>
      <c r="C3086" s="2">
        <v>60</v>
      </c>
      <c r="D3086" s="2" t="s">
        <v>39</v>
      </c>
      <c r="E3086" s="2" t="s">
        <v>74</v>
      </c>
      <c r="F3086" s="2" t="s">
        <v>19</v>
      </c>
      <c r="G3086" s="2" t="s">
        <v>26</v>
      </c>
      <c r="H3086" s="2">
        <v>6754</v>
      </c>
      <c r="I3086" s="3">
        <v>45464</v>
      </c>
      <c r="J3086" s="2" t="s">
        <v>21</v>
      </c>
    </row>
    <row r="3087" spans="1:10" ht="14.25" customHeight="1" x14ac:dyDescent="0.35">
      <c r="A3087" s="2" t="s">
        <v>6204</v>
      </c>
      <c r="B3087" s="2" t="s">
        <v>6205</v>
      </c>
      <c r="C3087" s="2">
        <v>57</v>
      </c>
      <c r="D3087" s="2" t="s">
        <v>12</v>
      </c>
      <c r="E3087" s="2" t="s">
        <v>42</v>
      </c>
      <c r="F3087" s="2" t="s">
        <v>49</v>
      </c>
      <c r="G3087" s="2" t="s">
        <v>26</v>
      </c>
      <c r="H3087" s="2">
        <v>29884.83</v>
      </c>
      <c r="I3087" s="3">
        <v>45461</v>
      </c>
      <c r="J3087" s="2" t="s">
        <v>16</v>
      </c>
    </row>
    <row r="3088" spans="1:10" ht="14.25" customHeight="1" x14ac:dyDescent="0.35">
      <c r="A3088" s="2" t="s">
        <v>6206</v>
      </c>
      <c r="B3088" s="2" t="s">
        <v>6207</v>
      </c>
      <c r="C3088" s="2">
        <v>55</v>
      </c>
      <c r="D3088" s="2" t="s">
        <v>39</v>
      </c>
      <c r="E3088" s="2" t="s">
        <v>64</v>
      </c>
      <c r="F3088" s="2" t="s">
        <v>35</v>
      </c>
      <c r="G3088" s="2" t="s">
        <v>30</v>
      </c>
      <c r="H3088" s="2">
        <v>3411.31</v>
      </c>
      <c r="I3088" s="3">
        <v>45307</v>
      </c>
      <c r="J3088" s="2" t="s">
        <v>16</v>
      </c>
    </row>
    <row r="3089" spans="1:10" ht="14.25" customHeight="1" x14ac:dyDescent="0.35">
      <c r="A3089" s="2" t="s">
        <v>6208</v>
      </c>
      <c r="B3089" s="2" t="s">
        <v>6209</v>
      </c>
      <c r="C3089" s="2">
        <v>50</v>
      </c>
      <c r="D3089" s="2" t="s">
        <v>12</v>
      </c>
      <c r="E3089" s="2" t="s">
        <v>29</v>
      </c>
      <c r="F3089" s="2" t="s">
        <v>25</v>
      </c>
      <c r="G3089" s="2" t="s">
        <v>26</v>
      </c>
      <c r="H3089" s="2">
        <v>50258.58</v>
      </c>
      <c r="I3089" s="3">
        <v>45029</v>
      </c>
      <c r="J3089" s="2" t="s">
        <v>69</v>
      </c>
    </row>
    <row r="3090" spans="1:10" ht="14.25" customHeight="1" x14ac:dyDescent="0.35">
      <c r="A3090" s="2" t="s">
        <v>6210</v>
      </c>
      <c r="B3090" s="2" t="s">
        <v>6211</v>
      </c>
      <c r="C3090" s="2">
        <v>45</v>
      </c>
      <c r="D3090" s="2" t="s">
        <v>12</v>
      </c>
      <c r="E3090" s="2" t="s">
        <v>74</v>
      </c>
      <c r="F3090" s="2" t="s">
        <v>55</v>
      </c>
      <c r="G3090" s="2" t="s">
        <v>15</v>
      </c>
      <c r="H3090" s="2">
        <v>2604.94</v>
      </c>
      <c r="I3090" s="3">
        <v>44955</v>
      </c>
      <c r="J3090" s="2" t="s">
        <v>16</v>
      </c>
    </row>
    <row r="3091" spans="1:10" ht="14.25" customHeight="1" x14ac:dyDescent="0.35">
      <c r="A3091" s="2" t="s">
        <v>6212</v>
      </c>
      <c r="B3091" s="2" t="s">
        <v>6213</v>
      </c>
      <c r="C3091" s="2">
        <v>18</v>
      </c>
      <c r="D3091" s="2" t="s">
        <v>39</v>
      </c>
      <c r="E3091" s="2" t="s">
        <v>93</v>
      </c>
      <c r="F3091" s="2" t="s">
        <v>35</v>
      </c>
      <c r="G3091" s="2" t="s">
        <v>20</v>
      </c>
      <c r="H3091" s="2">
        <v>2333.31</v>
      </c>
      <c r="I3091" s="3">
        <v>45409</v>
      </c>
      <c r="J3091" s="2" t="s">
        <v>16</v>
      </c>
    </row>
    <row r="3092" spans="1:10" ht="14.25" customHeight="1" x14ac:dyDescent="0.35">
      <c r="A3092" s="2" t="s">
        <v>6214</v>
      </c>
      <c r="B3092" s="2" t="s">
        <v>6215</v>
      </c>
      <c r="C3092" s="2">
        <v>25</v>
      </c>
      <c r="D3092" s="2" t="s">
        <v>12</v>
      </c>
      <c r="E3092" s="2" t="s">
        <v>42</v>
      </c>
      <c r="F3092" s="2" t="s">
        <v>55</v>
      </c>
      <c r="G3092" s="2" t="s">
        <v>15</v>
      </c>
      <c r="H3092" s="2">
        <v>7869.93</v>
      </c>
      <c r="I3092" s="3">
        <v>44983</v>
      </c>
      <c r="J3092" s="2" t="s">
        <v>21</v>
      </c>
    </row>
    <row r="3093" spans="1:10" ht="14.25" customHeight="1" x14ac:dyDescent="0.35">
      <c r="A3093" s="2" t="s">
        <v>6216</v>
      </c>
      <c r="B3093" s="2" t="s">
        <v>6217</v>
      </c>
      <c r="C3093" s="2">
        <v>54</v>
      </c>
      <c r="D3093" s="2" t="s">
        <v>39</v>
      </c>
      <c r="E3093" s="2" t="s">
        <v>52</v>
      </c>
      <c r="F3093" s="2" t="s">
        <v>49</v>
      </c>
      <c r="G3093" s="2" t="s">
        <v>15</v>
      </c>
      <c r="H3093" s="2">
        <v>18454.45</v>
      </c>
      <c r="I3093" s="3">
        <v>44988</v>
      </c>
      <c r="J3093" s="2" t="s">
        <v>16</v>
      </c>
    </row>
    <row r="3094" spans="1:10" ht="14.25" customHeight="1" x14ac:dyDescent="0.35">
      <c r="A3094" s="2" t="s">
        <v>6218</v>
      </c>
      <c r="B3094" s="2" t="s">
        <v>6219</v>
      </c>
      <c r="C3094" s="2">
        <v>49</v>
      </c>
      <c r="D3094" s="2" t="s">
        <v>12</v>
      </c>
      <c r="E3094" s="2" t="s">
        <v>64</v>
      </c>
      <c r="F3094" s="2" t="s">
        <v>25</v>
      </c>
      <c r="G3094" s="2" t="s">
        <v>26</v>
      </c>
      <c r="H3094" s="2">
        <v>13843.1</v>
      </c>
      <c r="I3094" s="3">
        <v>44974</v>
      </c>
      <c r="J3094" s="2" t="s">
        <v>16</v>
      </c>
    </row>
    <row r="3095" spans="1:10" ht="14.25" customHeight="1" x14ac:dyDescent="0.35">
      <c r="A3095" s="2" t="s">
        <v>6220</v>
      </c>
      <c r="B3095" s="2" t="s">
        <v>6221</v>
      </c>
      <c r="C3095" s="2">
        <v>60</v>
      </c>
      <c r="D3095" s="2" t="s">
        <v>12</v>
      </c>
      <c r="E3095" s="2" t="s">
        <v>29</v>
      </c>
      <c r="F3095" s="2" t="s">
        <v>35</v>
      </c>
      <c r="G3095" s="2" t="s">
        <v>15</v>
      </c>
      <c r="H3095" s="2">
        <v>12856.78</v>
      </c>
      <c r="I3095" s="3">
        <v>45293</v>
      </c>
      <c r="J3095" s="2" t="s">
        <v>16</v>
      </c>
    </row>
    <row r="3096" spans="1:10" ht="14.25" customHeight="1" x14ac:dyDescent="0.35">
      <c r="A3096" s="2" t="s">
        <v>6222</v>
      </c>
      <c r="B3096" s="2" t="s">
        <v>6223</v>
      </c>
      <c r="C3096" s="2">
        <v>54</v>
      </c>
      <c r="D3096" s="2" t="s">
        <v>12</v>
      </c>
      <c r="E3096" s="2" t="s">
        <v>93</v>
      </c>
      <c r="F3096" s="2" t="s">
        <v>35</v>
      </c>
      <c r="G3096" s="2" t="s">
        <v>20</v>
      </c>
      <c r="H3096" s="2">
        <v>3321.68</v>
      </c>
      <c r="I3096" s="3">
        <v>45473</v>
      </c>
      <c r="J3096" s="2" t="s">
        <v>16</v>
      </c>
    </row>
    <row r="3097" spans="1:10" ht="14.25" customHeight="1" x14ac:dyDescent="0.35">
      <c r="A3097" s="2" t="s">
        <v>6224</v>
      </c>
      <c r="B3097" s="2" t="s">
        <v>6225</v>
      </c>
      <c r="C3097" s="2">
        <v>21</v>
      </c>
      <c r="D3097" s="2" t="s">
        <v>39</v>
      </c>
      <c r="E3097" s="2" t="s">
        <v>29</v>
      </c>
      <c r="F3097" s="2" t="s">
        <v>49</v>
      </c>
      <c r="G3097" s="2" t="s">
        <v>26</v>
      </c>
      <c r="H3097" s="2">
        <v>227.74</v>
      </c>
      <c r="I3097" s="3">
        <v>45484</v>
      </c>
      <c r="J3097" s="2" t="s">
        <v>16</v>
      </c>
    </row>
    <row r="3098" spans="1:10" ht="14.25" customHeight="1" x14ac:dyDescent="0.35">
      <c r="A3098" s="2" t="s">
        <v>6226</v>
      </c>
      <c r="B3098" s="2" t="s">
        <v>6227</v>
      </c>
      <c r="C3098" s="2">
        <v>47</v>
      </c>
      <c r="D3098" s="2" t="s">
        <v>39</v>
      </c>
      <c r="E3098" s="2" t="s">
        <v>29</v>
      </c>
      <c r="F3098" s="2" t="s">
        <v>19</v>
      </c>
      <c r="G3098" s="2" t="s">
        <v>36</v>
      </c>
      <c r="H3098" s="2">
        <v>1764.37</v>
      </c>
      <c r="I3098" s="3">
        <v>45471</v>
      </c>
      <c r="J3098" s="2" t="s">
        <v>21</v>
      </c>
    </row>
    <row r="3099" spans="1:10" ht="14.25" customHeight="1" x14ac:dyDescent="0.35">
      <c r="A3099" s="2" t="s">
        <v>6228</v>
      </c>
      <c r="B3099" s="2" t="s">
        <v>6229</v>
      </c>
      <c r="C3099" s="2">
        <v>23</v>
      </c>
      <c r="D3099" s="2" t="s">
        <v>39</v>
      </c>
      <c r="E3099" s="2" t="s">
        <v>93</v>
      </c>
      <c r="F3099" s="2" t="s">
        <v>55</v>
      </c>
      <c r="G3099" s="2" t="s">
        <v>15</v>
      </c>
      <c r="H3099" s="2">
        <v>4299.7299999999996</v>
      </c>
      <c r="I3099" s="3">
        <v>45253</v>
      </c>
      <c r="J3099" s="2" t="s">
        <v>16</v>
      </c>
    </row>
    <row r="3100" spans="1:10" ht="14.25" customHeight="1" x14ac:dyDescent="0.35">
      <c r="A3100" s="2" t="s">
        <v>6230</v>
      </c>
      <c r="B3100" s="2" t="s">
        <v>6231</v>
      </c>
      <c r="C3100" s="2">
        <v>63</v>
      </c>
      <c r="D3100" s="2" t="s">
        <v>39</v>
      </c>
      <c r="E3100" s="2" t="s">
        <v>52</v>
      </c>
      <c r="F3100" s="2" t="s">
        <v>35</v>
      </c>
      <c r="G3100" s="2" t="s">
        <v>15</v>
      </c>
      <c r="H3100" s="2">
        <v>35643.19</v>
      </c>
      <c r="I3100" s="3">
        <v>45192</v>
      </c>
      <c r="J3100" s="2" t="s">
        <v>16</v>
      </c>
    </row>
    <row r="3101" spans="1:10" ht="14.25" customHeight="1" x14ac:dyDescent="0.35">
      <c r="A3101" s="2" t="s">
        <v>6232</v>
      </c>
      <c r="B3101" s="2" t="s">
        <v>6233</v>
      </c>
      <c r="C3101" s="2">
        <v>36</v>
      </c>
      <c r="D3101" s="2" t="s">
        <v>39</v>
      </c>
      <c r="E3101" s="2" t="s">
        <v>93</v>
      </c>
      <c r="F3101" s="2" t="s">
        <v>14</v>
      </c>
      <c r="G3101" s="2" t="s">
        <v>30</v>
      </c>
      <c r="H3101" s="2">
        <v>25229.51</v>
      </c>
      <c r="I3101" s="3">
        <v>45654</v>
      </c>
      <c r="J3101" s="2" t="s">
        <v>16</v>
      </c>
    </row>
    <row r="3102" spans="1:10" ht="14.25" customHeight="1" x14ac:dyDescent="0.35">
      <c r="A3102" s="2" t="s">
        <v>6234</v>
      </c>
      <c r="B3102" s="2" t="s">
        <v>6235</v>
      </c>
      <c r="C3102" s="2">
        <v>49</v>
      </c>
      <c r="D3102" s="2" t="s">
        <v>12</v>
      </c>
      <c r="E3102" s="2" t="s">
        <v>42</v>
      </c>
      <c r="F3102" s="2" t="s">
        <v>55</v>
      </c>
      <c r="G3102" s="2" t="s">
        <v>36</v>
      </c>
      <c r="H3102" s="2">
        <v>2239.5</v>
      </c>
      <c r="I3102" s="3">
        <v>45655</v>
      </c>
      <c r="J3102" s="2" t="s">
        <v>16</v>
      </c>
    </row>
    <row r="3103" spans="1:10" ht="14.25" customHeight="1" x14ac:dyDescent="0.35">
      <c r="A3103" s="2" t="s">
        <v>6236</v>
      </c>
      <c r="B3103" s="2" t="s">
        <v>6237</v>
      </c>
      <c r="C3103" s="2">
        <v>26</v>
      </c>
      <c r="D3103" s="2" t="s">
        <v>12</v>
      </c>
      <c r="E3103" s="2" t="s">
        <v>24</v>
      </c>
      <c r="F3103" s="2" t="s">
        <v>25</v>
      </c>
      <c r="G3103" s="2" t="s">
        <v>36</v>
      </c>
      <c r="H3103" s="2">
        <v>12932.5</v>
      </c>
      <c r="I3103" s="3">
        <v>45102</v>
      </c>
      <c r="J3103" s="2" t="s">
        <v>16</v>
      </c>
    </row>
    <row r="3104" spans="1:10" ht="14.25" customHeight="1" x14ac:dyDescent="0.35">
      <c r="A3104" s="2" t="s">
        <v>6238</v>
      </c>
      <c r="B3104" s="2" t="s">
        <v>6239</v>
      </c>
      <c r="C3104" s="2">
        <v>29</v>
      </c>
      <c r="D3104" s="2" t="s">
        <v>39</v>
      </c>
      <c r="E3104" s="2" t="s">
        <v>29</v>
      </c>
      <c r="F3104" s="2" t="s">
        <v>49</v>
      </c>
      <c r="G3104" s="2" t="s">
        <v>20</v>
      </c>
      <c r="H3104" s="2">
        <v>8651.6200000000008</v>
      </c>
      <c r="I3104" s="3">
        <v>44970</v>
      </c>
      <c r="J3104" s="2" t="s">
        <v>21</v>
      </c>
    </row>
    <row r="3105" spans="1:10" ht="14.25" customHeight="1" x14ac:dyDescent="0.35">
      <c r="A3105" s="2" t="s">
        <v>6240</v>
      </c>
      <c r="B3105" s="2" t="s">
        <v>6241</v>
      </c>
      <c r="C3105" s="2">
        <v>28</v>
      </c>
      <c r="D3105" s="2" t="s">
        <v>12</v>
      </c>
      <c r="E3105" s="2" t="s">
        <v>52</v>
      </c>
      <c r="F3105" s="2" t="s">
        <v>55</v>
      </c>
      <c r="G3105" s="2" t="s">
        <v>36</v>
      </c>
      <c r="H3105" s="2">
        <v>511.28</v>
      </c>
      <c r="I3105" s="3">
        <v>45145</v>
      </c>
      <c r="J3105" s="2" t="s">
        <v>69</v>
      </c>
    </row>
    <row r="3106" spans="1:10" ht="14.25" customHeight="1" x14ac:dyDescent="0.35">
      <c r="A3106" s="2" t="s">
        <v>6242</v>
      </c>
      <c r="B3106" s="2" t="s">
        <v>6243</v>
      </c>
      <c r="C3106" s="2">
        <v>63</v>
      </c>
      <c r="D3106" s="2" t="s">
        <v>12</v>
      </c>
      <c r="E3106" s="2" t="s">
        <v>29</v>
      </c>
      <c r="F3106" s="2" t="s">
        <v>14</v>
      </c>
      <c r="G3106" s="2" t="s">
        <v>30</v>
      </c>
      <c r="H3106" s="2">
        <v>4647.46</v>
      </c>
      <c r="I3106" s="3">
        <v>45052</v>
      </c>
      <c r="J3106" s="2" t="s">
        <v>16</v>
      </c>
    </row>
    <row r="3107" spans="1:10" ht="14.25" customHeight="1" x14ac:dyDescent="0.35">
      <c r="A3107" s="2" t="s">
        <v>6244</v>
      </c>
      <c r="B3107" s="2" t="s">
        <v>6245</v>
      </c>
      <c r="C3107" s="2">
        <v>33</v>
      </c>
      <c r="D3107" s="2" t="s">
        <v>12</v>
      </c>
      <c r="E3107" s="2" t="s">
        <v>93</v>
      </c>
      <c r="F3107" s="2" t="s">
        <v>14</v>
      </c>
      <c r="G3107" s="2" t="s">
        <v>20</v>
      </c>
      <c r="H3107" s="2">
        <v>6656.75</v>
      </c>
      <c r="I3107" s="3">
        <v>45305</v>
      </c>
      <c r="J3107" s="2" t="s">
        <v>16</v>
      </c>
    </row>
    <row r="3108" spans="1:10" ht="14.25" customHeight="1" x14ac:dyDescent="0.35">
      <c r="A3108" s="2" t="s">
        <v>6246</v>
      </c>
      <c r="B3108" s="2" t="s">
        <v>6247</v>
      </c>
      <c r="C3108" s="2">
        <v>18</v>
      </c>
      <c r="D3108" s="2" t="s">
        <v>12</v>
      </c>
      <c r="E3108" s="2" t="s">
        <v>52</v>
      </c>
      <c r="F3108" s="2" t="s">
        <v>49</v>
      </c>
      <c r="G3108" s="2" t="s">
        <v>36</v>
      </c>
      <c r="H3108" s="2">
        <v>11013.38</v>
      </c>
      <c r="I3108" s="3">
        <v>45245</v>
      </c>
      <c r="J3108" s="2" t="s">
        <v>16</v>
      </c>
    </row>
    <row r="3109" spans="1:10" ht="14.25" customHeight="1" x14ac:dyDescent="0.35">
      <c r="A3109" s="2" t="s">
        <v>6248</v>
      </c>
      <c r="B3109" s="2" t="s">
        <v>6249</v>
      </c>
      <c r="C3109" s="2">
        <v>62</v>
      </c>
      <c r="D3109" s="2" t="s">
        <v>39</v>
      </c>
      <c r="E3109" s="2" t="s">
        <v>52</v>
      </c>
      <c r="F3109" s="2" t="s">
        <v>49</v>
      </c>
      <c r="G3109" s="2" t="s">
        <v>20</v>
      </c>
      <c r="H3109" s="2">
        <v>3494.23</v>
      </c>
      <c r="I3109" s="3">
        <v>45231</v>
      </c>
      <c r="J3109" s="2" t="s">
        <v>16</v>
      </c>
    </row>
    <row r="3110" spans="1:10" ht="14.25" customHeight="1" x14ac:dyDescent="0.35">
      <c r="A3110" s="2" t="s">
        <v>6250</v>
      </c>
      <c r="B3110" s="2" t="s">
        <v>6251</v>
      </c>
      <c r="C3110" s="2">
        <v>38</v>
      </c>
      <c r="D3110" s="2" t="s">
        <v>12</v>
      </c>
      <c r="E3110" s="2" t="s">
        <v>74</v>
      </c>
      <c r="F3110" s="2" t="s">
        <v>55</v>
      </c>
      <c r="G3110" s="2" t="s">
        <v>36</v>
      </c>
      <c r="H3110" s="2">
        <v>27153.56</v>
      </c>
      <c r="I3110" s="3">
        <v>45126</v>
      </c>
      <c r="J3110" s="2" t="s">
        <v>16</v>
      </c>
    </row>
    <row r="3111" spans="1:10" ht="14.25" customHeight="1" x14ac:dyDescent="0.35">
      <c r="A3111" s="2" t="s">
        <v>6252</v>
      </c>
      <c r="B3111" s="2" t="s">
        <v>6253</v>
      </c>
      <c r="C3111" s="2">
        <v>47</v>
      </c>
      <c r="D3111" s="2" t="s">
        <v>39</v>
      </c>
      <c r="E3111" s="2" t="s">
        <v>74</v>
      </c>
      <c r="F3111" s="2" t="s">
        <v>25</v>
      </c>
      <c r="G3111" s="2" t="s">
        <v>36</v>
      </c>
      <c r="H3111" s="2">
        <v>6012.59</v>
      </c>
      <c r="I3111" s="3">
        <v>45011</v>
      </c>
      <c r="J3111" s="2" t="s">
        <v>21</v>
      </c>
    </row>
    <row r="3112" spans="1:10" ht="14.25" customHeight="1" x14ac:dyDescent="0.35">
      <c r="A3112" s="2" t="s">
        <v>6254</v>
      </c>
      <c r="B3112" s="2" t="s">
        <v>6255</v>
      </c>
      <c r="C3112" s="2">
        <v>30</v>
      </c>
      <c r="D3112" s="2" t="s">
        <v>39</v>
      </c>
      <c r="E3112" s="2" t="s">
        <v>24</v>
      </c>
      <c r="F3112" s="2" t="s">
        <v>19</v>
      </c>
      <c r="G3112" s="2" t="s">
        <v>36</v>
      </c>
      <c r="H3112" s="2">
        <v>2857.23</v>
      </c>
      <c r="I3112" s="3">
        <v>44967</v>
      </c>
      <c r="J3112" s="2" t="s">
        <v>16</v>
      </c>
    </row>
    <row r="3113" spans="1:10" ht="14.25" customHeight="1" x14ac:dyDescent="0.35">
      <c r="A3113" s="2" t="s">
        <v>6256</v>
      </c>
      <c r="B3113" s="2" t="s">
        <v>6257</v>
      </c>
      <c r="C3113" s="2">
        <v>51</v>
      </c>
      <c r="D3113" s="2" t="s">
        <v>12</v>
      </c>
      <c r="E3113" s="2" t="s">
        <v>74</v>
      </c>
      <c r="F3113" s="2" t="s">
        <v>14</v>
      </c>
      <c r="G3113" s="2" t="s">
        <v>15</v>
      </c>
      <c r="H3113" s="2">
        <v>3804.23</v>
      </c>
      <c r="I3113" s="3">
        <v>45649</v>
      </c>
      <c r="J3113" s="2" t="s">
        <v>16</v>
      </c>
    </row>
    <row r="3114" spans="1:10" ht="14.25" customHeight="1" x14ac:dyDescent="0.35">
      <c r="A3114" s="2" t="s">
        <v>6258</v>
      </c>
      <c r="B3114" s="2" t="s">
        <v>6259</v>
      </c>
      <c r="C3114" s="2">
        <v>21</v>
      </c>
      <c r="D3114" s="2" t="s">
        <v>39</v>
      </c>
      <c r="E3114" s="2" t="s">
        <v>93</v>
      </c>
      <c r="F3114" s="2" t="s">
        <v>49</v>
      </c>
      <c r="G3114" s="2" t="s">
        <v>36</v>
      </c>
      <c r="H3114" s="2">
        <v>13938.65</v>
      </c>
      <c r="I3114" s="3">
        <v>45477</v>
      </c>
      <c r="J3114" s="2" t="s">
        <v>16</v>
      </c>
    </row>
    <row r="3115" spans="1:10" ht="14.25" customHeight="1" x14ac:dyDescent="0.35">
      <c r="A3115" s="2" t="s">
        <v>6260</v>
      </c>
      <c r="B3115" s="2" t="s">
        <v>6261</v>
      </c>
      <c r="C3115" s="2">
        <v>45</v>
      </c>
      <c r="D3115" s="2" t="s">
        <v>12</v>
      </c>
      <c r="E3115" s="2" t="s">
        <v>64</v>
      </c>
      <c r="F3115" s="2" t="s">
        <v>19</v>
      </c>
      <c r="G3115" s="2" t="s">
        <v>15</v>
      </c>
      <c r="H3115" s="2">
        <v>10224.44</v>
      </c>
      <c r="I3115" s="3">
        <v>45289</v>
      </c>
      <c r="J3115" s="2" t="s">
        <v>16</v>
      </c>
    </row>
    <row r="3116" spans="1:10" ht="14.25" customHeight="1" x14ac:dyDescent="0.35">
      <c r="A3116" s="2" t="s">
        <v>6262</v>
      </c>
      <c r="B3116" s="2" t="s">
        <v>6263</v>
      </c>
      <c r="C3116" s="2">
        <v>55</v>
      </c>
      <c r="D3116" s="2" t="s">
        <v>12</v>
      </c>
      <c r="E3116" s="2" t="s">
        <v>42</v>
      </c>
      <c r="F3116" s="2" t="s">
        <v>19</v>
      </c>
      <c r="G3116" s="2" t="s">
        <v>26</v>
      </c>
      <c r="H3116" s="2">
        <v>13554.86</v>
      </c>
      <c r="I3116" s="3">
        <v>45195</v>
      </c>
      <c r="J3116" s="2" t="s">
        <v>16</v>
      </c>
    </row>
    <row r="3117" spans="1:10" ht="14.25" customHeight="1" x14ac:dyDescent="0.35">
      <c r="A3117" s="2" t="s">
        <v>6264</v>
      </c>
      <c r="B3117" s="2" t="s">
        <v>6265</v>
      </c>
      <c r="C3117" s="2">
        <v>48</v>
      </c>
      <c r="D3117" s="2" t="s">
        <v>12</v>
      </c>
      <c r="E3117" s="2" t="s">
        <v>93</v>
      </c>
      <c r="F3117" s="2" t="s">
        <v>19</v>
      </c>
      <c r="G3117" s="2" t="s">
        <v>30</v>
      </c>
      <c r="H3117" s="2">
        <v>3457.94</v>
      </c>
      <c r="I3117" s="3">
        <v>45288</v>
      </c>
      <c r="J3117" s="2" t="s">
        <v>16</v>
      </c>
    </row>
    <row r="3118" spans="1:10" ht="14.25" customHeight="1" x14ac:dyDescent="0.35">
      <c r="A3118" s="2" t="s">
        <v>6266</v>
      </c>
      <c r="B3118" s="2" t="s">
        <v>6267</v>
      </c>
      <c r="C3118" s="2">
        <v>44</v>
      </c>
      <c r="D3118" s="2" t="s">
        <v>39</v>
      </c>
      <c r="E3118" s="2" t="s">
        <v>29</v>
      </c>
      <c r="F3118" s="2" t="s">
        <v>25</v>
      </c>
      <c r="G3118" s="2" t="s">
        <v>20</v>
      </c>
      <c r="H3118" s="2">
        <v>3957.85</v>
      </c>
      <c r="I3118" s="3">
        <v>45293</v>
      </c>
      <c r="J3118" s="2" t="s">
        <v>16</v>
      </c>
    </row>
    <row r="3119" spans="1:10" ht="14.25" customHeight="1" x14ac:dyDescent="0.35">
      <c r="A3119" s="2" t="s">
        <v>6268</v>
      </c>
      <c r="B3119" s="2" t="s">
        <v>6269</v>
      </c>
      <c r="C3119" s="2">
        <v>22</v>
      </c>
      <c r="D3119" s="2" t="s">
        <v>39</v>
      </c>
      <c r="E3119" s="2" t="s">
        <v>74</v>
      </c>
      <c r="F3119" s="2" t="s">
        <v>49</v>
      </c>
      <c r="G3119" s="2" t="s">
        <v>20</v>
      </c>
      <c r="H3119" s="2">
        <v>5053.72</v>
      </c>
      <c r="I3119" s="3">
        <v>45107</v>
      </c>
      <c r="J3119" s="2" t="s">
        <v>21</v>
      </c>
    </row>
    <row r="3120" spans="1:10" ht="14.25" customHeight="1" x14ac:dyDescent="0.35">
      <c r="A3120" s="2" t="s">
        <v>6270</v>
      </c>
      <c r="B3120" s="2" t="s">
        <v>6271</v>
      </c>
      <c r="C3120" s="2">
        <v>42</v>
      </c>
      <c r="D3120" s="2" t="s">
        <v>39</v>
      </c>
      <c r="E3120" s="2" t="s">
        <v>52</v>
      </c>
      <c r="F3120" s="2" t="s">
        <v>14</v>
      </c>
      <c r="G3120" s="2" t="s">
        <v>26</v>
      </c>
      <c r="H3120" s="2">
        <v>2089.85</v>
      </c>
      <c r="I3120" s="3">
        <v>45157</v>
      </c>
      <c r="J3120" s="2" t="s">
        <v>16</v>
      </c>
    </row>
    <row r="3121" spans="1:10" ht="14.25" customHeight="1" x14ac:dyDescent="0.35">
      <c r="A3121" s="2" t="s">
        <v>6272</v>
      </c>
      <c r="B3121" s="2" t="s">
        <v>6273</v>
      </c>
      <c r="C3121" s="2">
        <v>20</v>
      </c>
      <c r="D3121" s="2" t="s">
        <v>12</v>
      </c>
      <c r="E3121" s="2" t="s">
        <v>93</v>
      </c>
      <c r="F3121" s="2" t="s">
        <v>49</v>
      </c>
      <c r="G3121" s="2" t="s">
        <v>36</v>
      </c>
      <c r="H3121" s="2">
        <v>11745.58</v>
      </c>
      <c r="I3121" s="3">
        <v>44996</v>
      </c>
      <c r="J3121" s="2" t="s">
        <v>21</v>
      </c>
    </row>
    <row r="3122" spans="1:10" ht="14.25" customHeight="1" x14ac:dyDescent="0.35">
      <c r="A3122" s="2" t="s">
        <v>6274</v>
      </c>
      <c r="B3122" s="2" t="s">
        <v>6275</v>
      </c>
      <c r="C3122" s="2">
        <v>50</v>
      </c>
      <c r="D3122" s="2" t="s">
        <v>12</v>
      </c>
      <c r="E3122" s="2" t="s">
        <v>52</v>
      </c>
      <c r="F3122" s="2" t="s">
        <v>55</v>
      </c>
      <c r="G3122" s="2" t="s">
        <v>30</v>
      </c>
      <c r="H3122" s="2">
        <v>3995.07</v>
      </c>
      <c r="I3122" s="3">
        <v>45514</v>
      </c>
      <c r="J3122" s="2" t="s">
        <v>16</v>
      </c>
    </row>
    <row r="3123" spans="1:10" ht="14.25" customHeight="1" x14ac:dyDescent="0.35">
      <c r="A3123" s="2" t="s">
        <v>6276</v>
      </c>
      <c r="B3123" s="2" t="s">
        <v>6277</v>
      </c>
      <c r="C3123" s="2">
        <v>21</v>
      </c>
      <c r="D3123" s="2" t="s">
        <v>12</v>
      </c>
      <c r="E3123" s="2" t="s">
        <v>24</v>
      </c>
      <c r="F3123" s="2" t="s">
        <v>14</v>
      </c>
      <c r="G3123" s="2" t="s">
        <v>26</v>
      </c>
      <c r="H3123" s="2">
        <v>3948.76</v>
      </c>
      <c r="I3123" s="3">
        <v>45415</v>
      </c>
      <c r="J3123" s="2" t="s">
        <v>69</v>
      </c>
    </row>
    <row r="3124" spans="1:10" ht="14.25" customHeight="1" x14ac:dyDescent="0.35">
      <c r="A3124" s="2" t="s">
        <v>6278</v>
      </c>
      <c r="B3124" s="2" t="s">
        <v>6279</v>
      </c>
      <c r="C3124" s="2">
        <v>42</v>
      </c>
      <c r="D3124" s="2" t="s">
        <v>39</v>
      </c>
      <c r="E3124" s="2" t="s">
        <v>29</v>
      </c>
      <c r="F3124" s="2" t="s">
        <v>49</v>
      </c>
      <c r="G3124" s="2" t="s">
        <v>26</v>
      </c>
      <c r="H3124" s="2">
        <v>3138.41</v>
      </c>
      <c r="I3124" s="3">
        <v>45160</v>
      </c>
      <c r="J3124" s="2" t="s">
        <v>21</v>
      </c>
    </row>
    <row r="3125" spans="1:10" ht="14.25" customHeight="1" x14ac:dyDescent="0.35">
      <c r="A3125" s="2" t="s">
        <v>6280</v>
      </c>
      <c r="B3125" s="2" t="s">
        <v>6281</v>
      </c>
      <c r="C3125" s="2">
        <v>37</v>
      </c>
      <c r="D3125" s="2" t="s">
        <v>12</v>
      </c>
      <c r="E3125" s="2" t="s">
        <v>52</v>
      </c>
      <c r="F3125" s="2" t="s">
        <v>14</v>
      </c>
      <c r="G3125" s="2" t="s">
        <v>20</v>
      </c>
      <c r="H3125" s="2">
        <v>6029.92</v>
      </c>
      <c r="I3125" s="3">
        <v>45355</v>
      </c>
      <c r="J3125" s="2" t="s">
        <v>16</v>
      </c>
    </row>
    <row r="3126" spans="1:10" ht="14.25" customHeight="1" x14ac:dyDescent="0.35">
      <c r="A3126" s="2" t="s">
        <v>6282</v>
      </c>
      <c r="B3126" s="2" t="s">
        <v>6283</v>
      </c>
      <c r="C3126" s="2">
        <v>51</v>
      </c>
      <c r="D3126" s="2" t="s">
        <v>12</v>
      </c>
      <c r="E3126" s="2" t="s">
        <v>52</v>
      </c>
      <c r="F3126" s="2" t="s">
        <v>55</v>
      </c>
      <c r="G3126" s="2" t="s">
        <v>15</v>
      </c>
      <c r="H3126" s="2">
        <v>14783.05</v>
      </c>
      <c r="I3126" s="3">
        <v>45574</v>
      </c>
      <c r="J3126" s="2" t="s">
        <v>16</v>
      </c>
    </row>
    <row r="3127" spans="1:10" ht="14.25" customHeight="1" x14ac:dyDescent="0.35">
      <c r="A3127" s="2" t="s">
        <v>6284</v>
      </c>
      <c r="B3127" s="2" t="s">
        <v>6285</v>
      </c>
      <c r="C3127" s="2">
        <v>43</v>
      </c>
      <c r="D3127" s="2" t="s">
        <v>39</v>
      </c>
      <c r="E3127" s="2" t="s">
        <v>24</v>
      </c>
      <c r="F3127" s="2" t="s">
        <v>35</v>
      </c>
      <c r="G3127" s="2" t="s">
        <v>15</v>
      </c>
      <c r="H3127" s="2">
        <v>18055.060000000001</v>
      </c>
      <c r="I3127" s="3">
        <v>45592</v>
      </c>
      <c r="J3127" s="2" t="s">
        <v>16</v>
      </c>
    </row>
    <row r="3128" spans="1:10" ht="14.25" customHeight="1" x14ac:dyDescent="0.35">
      <c r="A3128" s="2" t="s">
        <v>6286</v>
      </c>
      <c r="B3128" s="2" t="s">
        <v>6287</v>
      </c>
      <c r="C3128" s="2">
        <v>22</v>
      </c>
      <c r="D3128" s="2" t="s">
        <v>39</v>
      </c>
      <c r="E3128" s="2" t="s">
        <v>13</v>
      </c>
      <c r="F3128" s="2" t="s">
        <v>14</v>
      </c>
      <c r="G3128" s="2" t="s">
        <v>36</v>
      </c>
      <c r="H3128" s="2">
        <v>16322.35</v>
      </c>
      <c r="I3128" s="3">
        <v>45220</v>
      </c>
      <c r="J3128" s="2" t="s">
        <v>16</v>
      </c>
    </row>
    <row r="3129" spans="1:10" ht="14.25" customHeight="1" x14ac:dyDescent="0.35">
      <c r="A3129" s="2" t="s">
        <v>6288</v>
      </c>
      <c r="B3129" s="2" t="s">
        <v>6289</v>
      </c>
      <c r="C3129" s="2">
        <v>52</v>
      </c>
      <c r="D3129" s="2" t="s">
        <v>39</v>
      </c>
      <c r="E3129" s="2" t="s">
        <v>64</v>
      </c>
      <c r="F3129" s="2" t="s">
        <v>35</v>
      </c>
      <c r="G3129" s="2" t="s">
        <v>36</v>
      </c>
      <c r="H3129" s="2">
        <v>9707.2999999999993</v>
      </c>
      <c r="I3129" s="3">
        <v>45274</v>
      </c>
      <c r="J3129" s="2" t="s">
        <v>16</v>
      </c>
    </row>
    <row r="3130" spans="1:10" ht="14.25" customHeight="1" x14ac:dyDescent="0.35">
      <c r="A3130" s="2" t="s">
        <v>6290</v>
      </c>
      <c r="B3130" s="2" t="s">
        <v>6291</v>
      </c>
      <c r="C3130" s="2">
        <v>45</v>
      </c>
      <c r="D3130" s="2" t="s">
        <v>12</v>
      </c>
      <c r="E3130" s="2" t="s">
        <v>42</v>
      </c>
      <c r="F3130" s="2" t="s">
        <v>19</v>
      </c>
      <c r="G3130" s="2" t="s">
        <v>26</v>
      </c>
      <c r="H3130" s="2">
        <v>3290.98</v>
      </c>
      <c r="I3130" s="3">
        <v>45025</v>
      </c>
      <c r="J3130" s="2" t="s">
        <v>16</v>
      </c>
    </row>
    <row r="3131" spans="1:10" ht="14.25" customHeight="1" x14ac:dyDescent="0.35">
      <c r="A3131" s="2" t="s">
        <v>6292</v>
      </c>
      <c r="B3131" s="2" t="s">
        <v>6293</v>
      </c>
      <c r="C3131" s="2">
        <v>46</v>
      </c>
      <c r="D3131" s="2" t="s">
        <v>12</v>
      </c>
      <c r="E3131" s="2" t="s">
        <v>42</v>
      </c>
      <c r="F3131" s="2" t="s">
        <v>25</v>
      </c>
      <c r="G3131" s="2" t="s">
        <v>36</v>
      </c>
      <c r="H3131" s="2">
        <v>13274.79</v>
      </c>
      <c r="I3131" s="3">
        <v>45287</v>
      </c>
      <c r="J3131" s="2" t="s">
        <v>16</v>
      </c>
    </row>
    <row r="3132" spans="1:10" ht="14.25" customHeight="1" x14ac:dyDescent="0.35">
      <c r="A3132" s="2" t="s">
        <v>6294</v>
      </c>
      <c r="B3132" s="2" t="s">
        <v>6295</v>
      </c>
      <c r="C3132" s="2">
        <v>26</v>
      </c>
      <c r="D3132" s="2" t="s">
        <v>12</v>
      </c>
      <c r="E3132" s="2" t="s">
        <v>74</v>
      </c>
      <c r="F3132" s="2" t="s">
        <v>55</v>
      </c>
      <c r="G3132" s="2" t="s">
        <v>15</v>
      </c>
      <c r="H3132" s="2">
        <v>401.58</v>
      </c>
      <c r="I3132" s="3">
        <v>45284</v>
      </c>
      <c r="J3132" s="2" t="s">
        <v>16</v>
      </c>
    </row>
    <row r="3133" spans="1:10" ht="14.25" customHeight="1" x14ac:dyDescent="0.35">
      <c r="A3133" s="2" t="s">
        <v>6296</v>
      </c>
      <c r="B3133" s="2" t="s">
        <v>6297</v>
      </c>
      <c r="C3133" s="2">
        <v>55</v>
      </c>
      <c r="D3133" s="2" t="s">
        <v>39</v>
      </c>
      <c r="E3133" s="2" t="s">
        <v>13</v>
      </c>
      <c r="F3133" s="2" t="s">
        <v>14</v>
      </c>
      <c r="G3133" s="2" t="s">
        <v>30</v>
      </c>
      <c r="H3133" s="2">
        <v>16002.42</v>
      </c>
      <c r="I3133" s="3">
        <v>45056</v>
      </c>
      <c r="J3133" s="2" t="s">
        <v>16</v>
      </c>
    </row>
    <row r="3134" spans="1:10" ht="14.25" customHeight="1" x14ac:dyDescent="0.35">
      <c r="A3134" s="2" t="s">
        <v>6298</v>
      </c>
      <c r="B3134" s="2" t="s">
        <v>6299</v>
      </c>
      <c r="C3134" s="2">
        <v>23</v>
      </c>
      <c r="D3134" s="2" t="s">
        <v>39</v>
      </c>
      <c r="E3134" s="2" t="s">
        <v>93</v>
      </c>
      <c r="F3134" s="2" t="s">
        <v>55</v>
      </c>
      <c r="G3134" s="2" t="s">
        <v>20</v>
      </c>
      <c r="H3134" s="2">
        <v>15151.63</v>
      </c>
      <c r="I3134" s="3">
        <v>45445</v>
      </c>
      <c r="J3134" s="2" t="s">
        <v>16</v>
      </c>
    </row>
    <row r="3135" spans="1:10" ht="14.25" customHeight="1" x14ac:dyDescent="0.35">
      <c r="A3135" s="2" t="s">
        <v>6300</v>
      </c>
      <c r="B3135" s="2" t="s">
        <v>6301</v>
      </c>
      <c r="C3135" s="2">
        <v>36</v>
      </c>
      <c r="D3135" s="2" t="s">
        <v>39</v>
      </c>
      <c r="E3135" s="2" t="s">
        <v>24</v>
      </c>
      <c r="F3135" s="2" t="s">
        <v>19</v>
      </c>
      <c r="G3135" s="2" t="s">
        <v>15</v>
      </c>
      <c r="H3135" s="2">
        <v>11086.66</v>
      </c>
      <c r="I3135" s="3">
        <v>45309</v>
      </c>
      <c r="J3135" s="2" t="s">
        <v>16</v>
      </c>
    </row>
    <row r="3136" spans="1:10" ht="14.25" customHeight="1" x14ac:dyDescent="0.35">
      <c r="A3136" s="2" t="s">
        <v>6302</v>
      </c>
      <c r="B3136" s="2" t="s">
        <v>6303</v>
      </c>
      <c r="C3136" s="2">
        <v>61</v>
      </c>
      <c r="D3136" s="2" t="s">
        <v>39</v>
      </c>
      <c r="E3136" s="2" t="s">
        <v>93</v>
      </c>
      <c r="F3136" s="2" t="s">
        <v>35</v>
      </c>
      <c r="G3136" s="2" t="s">
        <v>36</v>
      </c>
      <c r="H3136" s="2">
        <v>1030.58</v>
      </c>
      <c r="I3136" s="3">
        <v>45543</v>
      </c>
      <c r="J3136" s="2" t="s">
        <v>16</v>
      </c>
    </row>
    <row r="3137" spans="1:10" ht="14.25" customHeight="1" x14ac:dyDescent="0.35">
      <c r="A3137" s="2" t="s">
        <v>6304</v>
      </c>
      <c r="B3137" s="2" t="s">
        <v>6305</v>
      </c>
      <c r="C3137" s="2">
        <v>28</v>
      </c>
      <c r="D3137" s="2" t="s">
        <v>12</v>
      </c>
      <c r="E3137" s="2" t="s">
        <v>42</v>
      </c>
      <c r="F3137" s="2" t="s">
        <v>25</v>
      </c>
      <c r="G3137" s="2" t="s">
        <v>20</v>
      </c>
      <c r="H3137" s="2">
        <v>59299.31</v>
      </c>
      <c r="I3137" s="3">
        <v>45488</v>
      </c>
      <c r="J3137" s="2" t="s">
        <v>16</v>
      </c>
    </row>
    <row r="3138" spans="1:10" ht="14.25" customHeight="1" x14ac:dyDescent="0.35">
      <c r="A3138" s="2" t="s">
        <v>6306</v>
      </c>
      <c r="B3138" s="2" t="s">
        <v>6307</v>
      </c>
      <c r="C3138" s="2">
        <v>19</v>
      </c>
      <c r="D3138" s="2" t="s">
        <v>12</v>
      </c>
      <c r="E3138" s="2" t="s">
        <v>64</v>
      </c>
      <c r="F3138" s="2" t="s">
        <v>55</v>
      </c>
      <c r="G3138" s="2" t="s">
        <v>20</v>
      </c>
      <c r="H3138" s="2">
        <v>14122.65</v>
      </c>
      <c r="I3138" s="3">
        <v>44990</v>
      </c>
      <c r="J3138" s="2" t="s">
        <v>16</v>
      </c>
    </row>
    <row r="3139" spans="1:10" ht="14.25" customHeight="1" x14ac:dyDescent="0.35">
      <c r="A3139" s="2" t="s">
        <v>6308</v>
      </c>
      <c r="B3139" s="2" t="s">
        <v>6309</v>
      </c>
      <c r="C3139" s="2">
        <v>64</v>
      </c>
      <c r="D3139" s="2" t="s">
        <v>12</v>
      </c>
      <c r="E3139" s="2" t="s">
        <v>52</v>
      </c>
      <c r="F3139" s="2" t="s">
        <v>35</v>
      </c>
      <c r="G3139" s="2" t="s">
        <v>26</v>
      </c>
      <c r="H3139" s="2">
        <v>13272.97</v>
      </c>
      <c r="I3139" s="3">
        <v>45322</v>
      </c>
      <c r="J3139" s="2" t="s">
        <v>16</v>
      </c>
    </row>
    <row r="3140" spans="1:10" ht="14.25" customHeight="1" x14ac:dyDescent="0.35">
      <c r="A3140" s="2" t="s">
        <v>6310</v>
      </c>
      <c r="B3140" s="2" t="s">
        <v>6311</v>
      </c>
      <c r="C3140" s="2">
        <v>61</v>
      </c>
      <c r="D3140" s="2" t="s">
        <v>12</v>
      </c>
      <c r="E3140" s="2" t="s">
        <v>29</v>
      </c>
      <c r="F3140" s="2" t="s">
        <v>19</v>
      </c>
      <c r="G3140" s="2" t="s">
        <v>36</v>
      </c>
      <c r="H3140" s="2">
        <v>661.48</v>
      </c>
      <c r="I3140" s="3">
        <v>45107</v>
      </c>
      <c r="J3140" s="2" t="s">
        <v>16</v>
      </c>
    </row>
    <row r="3141" spans="1:10" ht="14.25" customHeight="1" x14ac:dyDescent="0.35">
      <c r="A3141" s="2" t="s">
        <v>6312</v>
      </c>
      <c r="B3141" s="2" t="s">
        <v>6313</v>
      </c>
      <c r="C3141" s="2">
        <v>61</v>
      </c>
      <c r="D3141" s="2" t="s">
        <v>12</v>
      </c>
      <c r="E3141" s="2" t="s">
        <v>74</v>
      </c>
      <c r="F3141" s="2" t="s">
        <v>19</v>
      </c>
      <c r="G3141" s="2" t="s">
        <v>26</v>
      </c>
      <c r="H3141" s="2">
        <v>5086.7</v>
      </c>
      <c r="I3141" s="3">
        <v>45513</v>
      </c>
      <c r="J3141" s="2" t="s">
        <v>16</v>
      </c>
    </row>
    <row r="3142" spans="1:10" ht="14.25" customHeight="1" x14ac:dyDescent="0.35">
      <c r="A3142" s="2" t="s">
        <v>6314</v>
      </c>
      <c r="B3142" s="2" t="s">
        <v>6315</v>
      </c>
      <c r="C3142" s="2">
        <v>26</v>
      </c>
      <c r="D3142" s="2" t="s">
        <v>12</v>
      </c>
      <c r="E3142" s="2" t="s">
        <v>64</v>
      </c>
      <c r="F3142" s="2" t="s">
        <v>19</v>
      </c>
      <c r="G3142" s="2" t="s">
        <v>20</v>
      </c>
      <c r="H3142" s="2">
        <v>901.14</v>
      </c>
      <c r="I3142" s="3">
        <v>45115</v>
      </c>
      <c r="J3142" s="2" t="s">
        <v>69</v>
      </c>
    </row>
    <row r="3143" spans="1:10" ht="14.25" customHeight="1" x14ac:dyDescent="0.35">
      <c r="A3143" s="2" t="s">
        <v>6316</v>
      </c>
      <c r="B3143" s="2" t="s">
        <v>6317</v>
      </c>
      <c r="C3143" s="2">
        <v>38</v>
      </c>
      <c r="D3143" s="2" t="s">
        <v>12</v>
      </c>
      <c r="E3143" s="2" t="s">
        <v>42</v>
      </c>
      <c r="F3143" s="2" t="s">
        <v>35</v>
      </c>
      <c r="G3143" s="2" t="s">
        <v>26</v>
      </c>
      <c r="H3143" s="2">
        <v>4479.09</v>
      </c>
      <c r="I3143" s="3">
        <v>45109</v>
      </c>
      <c r="J3143" s="2" t="s">
        <v>16</v>
      </c>
    </row>
    <row r="3144" spans="1:10" ht="14.25" customHeight="1" x14ac:dyDescent="0.35">
      <c r="A3144" s="2" t="s">
        <v>6318</v>
      </c>
      <c r="B3144" s="2" t="s">
        <v>6319</v>
      </c>
      <c r="C3144" s="2">
        <v>41</v>
      </c>
      <c r="D3144" s="2" t="s">
        <v>12</v>
      </c>
      <c r="E3144" s="2" t="s">
        <v>13</v>
      </c>
      <c r="F3144" s="2" t="s">
        <v>14</v>
      </c>
      <c r="G3144" s="2" t="s">
        <v>36</v>
      </c>
      <c r="H3144" s="2">
        <v>8451</v>
      </c>
      <c r="I3144" s="3">
        <v>45418</v>
      </c>
      <c r="J3144" s="2" t="s">
        <v>69</v>
      </c>
    </row>
    <row r="3145" spans="1:10" ht="14.25" customHeight="1" x14ac:dyDescent="0.35">
      <c r="A3145" s="2" t="s">
        <v>6320</v>
      </c>
      <c r="B3145" s="2" t="s">
        <v>6321</v>
      </c>
      <c r="C3145" s="2">
        <v>51</v>
      </c>
      <c r="D3145" s="2" t="s">
        <v>39</v>
      </c>
      <c r="E3145" s="2" t="s">
        <v>74</v>
      </c>
      <c r="F3145" s="2" t="s">
        <v>49</v>
      </c>
      <c r="G3145" s="2" t="s">
        <v>15</v>
      </c>
      <c r="H3145" s="2">
        <v>21109.09</v>
      </c>
      <c r="I3145" s="3">
        <v>45506</v>
      </c>
      <c r="J3145" s="2" t="s">
        <v>16</v>
      </c>
    </row>
    <row r="3146" spans="1:10" ht="14.25" customHeight="1" x14ac:dyDescent="0.35">
      <c r="A3146" s="2" t="s">
        <v>6322</v>
      </c>
      <c r="B3146" s="2" t="s">
        <v>6323</v>
      </c>
      <c r="C3146" s="2">
        <v>39</v>
      </c>
      <c r="D3146" s="2" t="s">
        <v>39</v>
      </c>
      <c r="E3146" s="2" t="s">
        <v>24</v>
      </c>
      <c r="F3146" s="2" t="s">
        <v>55</v>
      </c>
      <c r="G3146" s="2" t="s">
        <v>30</v>
      </c>
      <c r="H3146" s="2">
        <v>3325.93</v>
      </c>
      <c r="I3146" s="3">
        <v>45096</v>
      </c>
      <c r="J3146" s="2" t="s">
        <v>16</v>
      </c>
    </row>
    <row r="3147" spans="1:10" ht="14.25" customHeight="1" x14ac:dyDescent="0.35">
      <c r="A3147" s="2" t="s">
        <v>6324</v>
      </c>
      <c r="B3147" s="2" t="s">
        <v>6325</v>
      </c>
      <c r="C3147" s="2">
        <v>20</v>
      </c>
      <c r="D3147" s="2" t="s">
        <v>12</v>
      </c>
      <c r="E3147" s="2" t="s">
        <v>42</v>
      </c>
      <c r="F3147" s="2" t="s">
        <v>49</v>
      </c>
      <c r="G3147" s="2" t="s">
        <v>15</v>
      </c>
      <c r="H3147" s="2">
        <v>9766.11</v>
      </c>
      <c r="I3147" s="3">
        <v>45248</v>
      </c>
      <c r="J3147" s="2" t="s">
        <v>16</v>
      </c>
    </row>
    <row r="3148" spans="1:10" ht="14.25" customHeight="1" x14ac:dyDescent="0.35">
      <c r="A3148" s="2" t="s">
        <v>6326</v>
      </c>
      <c r="B3148" s="2" t="s">
        <v>6327</v>
      </c>
      <c r="C3148" s="2">
        <v>29</v>
      </c>
      <c r="D3148" s="2" t="s">
        <v>39</v>
      </c>
      <c r="E3148" s="2" t="s">
        <v>93</v>
      </c>
      <c r="F3148" s="2" t="s">
        <v>19</v>
      </c>
      <c r="G3148" s="2" t="s">
        <v>20</v>
      </c>
      <c r="H3148" s="2">
        <v>1799.07</v>
      </c>
      <c r="I3148" s="3">
        <v>45098</v>
      </c>
      <c r="J3148" s="2" t="s">
        <v>16</v>
      </c>
    </row>
    <row r="3149" spans="1:10" ht="14.25" customHeight="1" x14ac:dyDescent="0.35">
      <c r="A3149" s="2" t="s">
        <v>6328</v>
      </c>
      <c r="B3149" s="2" t="s">
        <v>6329</v>
      </c>
      <c r="C3149" s="2">
        <v>45</v>
      </c>
      <c r="D3149" s="2" t="s">
        <v>12</v>
      </c>
      <c r="E3149" s="2" t="s">
        <v>74</v>
      </c>
      <c r="F3149" s="2" t="s">
        <v>49</v>
      </c>
      <c r="G3149" s="2" t="s">
        <v>15</v>
      </c>
      <c r="H3149" s="2">
        <v>4369</v>
      </c>
      <c r="I3149" s="3">
        <v>45210</v>
      </c>
      <c r="J3149" s="2" t="s">
        <v>16</v>
      </c>
    </row>
    <row r="3150" spans="1:10" ht="14.25" customHeight="1" x14ac:dyDescent="0.35">
      <c r="A3150" s="2" t="s">
        <v>6330</v>
      </c>
      <c r="B3150" s="2" t="s">
        <v>6331</v>
      </c>
      <c r="C3150" s="2">
        <v>47</v>
      </c>
      <c r="D3150" s="2" t="s">
        <v>12</v>
      </c>
      <c r="E3150" s="2" t="s">
        <v>24</v>
      </c>
      <c r="F3150" s="2" t="s">
        <v>35</v>
      </c>
      <c r="G3150" s="2" t="s">
        <v>26</v>
      </c>
      <c r="H3150" s="2">
        <v>29419.54</v>
      </c>
      <c r="I3150" s="3">
        <v>45545</v>
      </c>
      <c r="J3150" s="2" t="s">
        <v>21</v>
      </c>
    </row>
    <row r="3151" spans="1:10" ht="14.25" customHeight="1" x14ac:dyDescent="0.35">
      <c r="A3151" s="2" t="s">
        <v>6332</v>
      </c>
      <c r="B3151" s="2" t="s">
        <v>6333</v>
      </c>
      <c r="C3151" s="2">
        <v>43</v>
      </c>
      <c r="D3151" s="2" t="s">
        <v>39</v>
      </c>
      <c r="E3151" s="2" t="s">
        <v>42</v>
      </c>
      <c r="F3151" s="2" t="s">
        <v>19</v>
      </c>
      <c r="G3151" s="2" t="s">
        <v>36</v>
      </c>
      <c r="H3151" s="2">
        <v>13769.02</v>
      </c>
      <c r="I3151" s="3">
        <v>45292</v>
      </c>
      <c r="J3151" s="2" t="s">
        <v>16</v>
      </c>
    </row>
    <row r="3152" spans="1:10" ht="14.25" customHeight="1" x14ac:dyDescent="0.35">
      <c r="A3152" s="2" t="s">
        <v>6334</v>
      </c>
      <c r="B3152" s="2" t="s">
        <v>6335</v>
      </c>
      <c r="C3152" s="2">
        <v>38</v>
      </c>
      <c r="D3152" s="2" t="s">
        <v>12</v>
      </c>
      <c r="E3152" s="2" t="s">
        <v>93</v>
      </c>
      <c r="F3152" s="2" t="s">
        <v>19</v>
      </c>
      <c r="G3152" s="2" t="s">
        <v>15</v>
      </c>
      <c r="H3152" s="2">
        <v>7892.3</v>
      </c>
      <c r="I3152" s="3">
        <v>45037</v>
      </c>
      <c r="J3152" s="2" t="s">
        <v>16</v>
      </c>
    </row>
    <row r="3153" spans="1:10" ht="14.25" customHeight="1" x14ac:dyDescent="0.35">
      <c r="A3153" s="2" t="s">
        <v>6336</v>
      </c>
      <c r="B3153" s="2" t="s">
        <v>6337</v>
      </c>
      <c r="C3153" s="2">
        <v>45</v>
      </c>
      <c r="D3153" s="2" t="s">
        <v>12</v>
      </c>
      <c r="E3153" s="2" t="s">
        <v>29</v>
      </c>
      <c r="F3153" s="2" t="s">
        <v>25</v>
      </c>
      <c r="G3153" s="2" t="s">
        <v>15</v>
      </c>
      <c r="H3153" s="2">
        <v>2899.47</v>
      </c>
      <c r="I3153" s="3">
        <v>45004</v>
      </c>
      <c r="J3153" s="2" t="s">
        <v>16</v>
      </c>
    </row>
    <row r="3154" spans="1:10" ht="14.25" customHeight="1" x14ac:dyDescent="0.35">
      <c r="A3154" s="2" t="s">
        <v>6338</v>
      </c>
      <c r="B3154" s="2" t="s">
        <v>6339</v>
      </c>
      <c r="C3154" s="2">
        <v>43</v>
      </c>
      <c r="D3154" s="2" t="s">
        <v>12</v>
      </c>
      <c r="E3154" s="2" t="s">
        <v>93</v>
      </c>
      <c r="F3154" s="2" t="s">
        <v>25</v>
      </c>
      <c r="G3154" s="2" t="s">
        <v>36</v>
      </c>
      <c r="H3154" s="2">
        <v>4775.6000000000004</v>
      </c>
      <c r="I3154" s="3">
        <v>45624</v>
      </c>
      <c r="J3154" s="2" t="s">
        <v>21</v>
      </c>
    </row>
    <row r="3155" spans="1:10" ht="14.25" customHeight="1" x14ac:dyDescent="0.35">
      <c r="A3155" s="2" t="s">
        <v>6340</v>
      </c>
      <c r="B3155" s="2" t="s">
        <v>6341</v>
      </c>
      <c r="C3155" s="2">
        <v>50</v>
      </c>
      <c r="D3155" s="2" t="s">
        <v>12</v>
      </c>
      <c r="E3155" s="2" t="s">
        <v>52</v>
      </c>
      <c r="F3155" s="2" t="s">
        <v>35</v>
      </c>
      <c r="G3155" s="2" t="s">
        <v>26</v>
      </c>
      <c r="H3155" s="2">
        <v>1704.25</v>
      </c>
      <c r="I3155" s="3">
        <v>45179</v>
      </c>
      <c r="J3155" s="2" t="s">
        <v>16</v>
      </c>
    </row>
    <row r="3156" spans="1:10" ht="14.25" customHeight="1" x14ac:dyDescent="0.35">
      <c r="A3156" s="2" t="s">
        <v>6342</v>
      </c>
      <c r="B3156" s="2" t="s">
        <v>6343</v>
      </c>
      <c r="C3156" s="2">
        <v>38</v>
      </c>
      <c r="D3156" s="2" t="s">
        <v>12</v>
      </c>
      <c r="E3156" s="2" t="s">
        <v>24</v>
      </c>
      <c r="F3156" s="2" t="s">
        <v>35</v>
      </c>
      <c r="G3156" s="2" t="s">
        <v>30</v>
      </c>
      <c r="H3156" s="2">
        <v>4361.3100000000004</v>
      </c>
      <c r="I3156" s="3">
        <v>45162</v>
      </c>
      <c r="J3156" s="2" t="s">
        <v>16</v>
      </c>
    </row>
    <row r="3157" spans="1:10" ht="14.25" customHeight="1" x14ac:dyDescent="0.35">
      <c r="A3157" s="2" t="s">
        <v>6344</v>
      </c>
      <c r="B3157" s="2" t="s">
        <v>6345</v>
      </c>
      <c r="C3157" s="2">
        <v>52</v>
      </c>
      <c r="D3157" s="2" t="s">
        <v>12</v>
      </c>
      <c r="E3157" s="2" t="s">
        <v>24</v>
      </c>
      <c r="F3157" s="2" t="s">
        <v>49</v>
      </c>
      <c r="G3157" s="2" t="s">
        <v>15</v>
      </c>
      <c r="H3157" s="2">
        <v>1632.64</v>
      </c>
      <c r="I3157" s="3">
        <v>45019</v>
      </c>
      <c r="J3157" s="2" t="s">
        <v>16</v>
      </c>
    </row>
    <row r="3158" spans="1:10" ht="14.25" customHeight="1" x14ac:dyDescent="0.35">
      <c r="A3158" s="2" t="s">
        <v>6346</v>
      </c>
      <c r="B3158" s="2" t="s">
        <v>6347</v>
      </c>
      <c r="C3158" s="2">
        <v>51</v>
      </c>
      <c r="D3158" s="2" t="s">
        <v>12</v>
      </c>
      <c r="E3158" s="2" t="s">
        <v>13</v>
      </c>
      <c r="F3158" s="2" t="s">
        <v>55</v>
      </c>
      <c r="G3158" s="2" t="s">
        <v>20</v>
      </c>
      <c r="H3158" s="2">
        <v>15862.44</v>
      </c>
      <c r="I3158" s="3">
        <v>45568</v>
      </c>
      <c r="J3158" s="2" t="s">
        <v>69</v>
      </c>
    </row>
    <row r="3159" spans="1:10" ht="14.25" customHeight="1" x14ac:dyDescent="0.35">
      <c r="A3159" s="2" t="s">
        <v>6348</v>
      </c>
      <c r="B3159" s="2" t="s">
        <v>6349</v>
      </c>
      <c r="C3159" s="2">
        <v>58</v>
      </c>
      <c r="D3159" s="2" t="s">
        <v>39</v>
      </c>
      <c r="E3159" s="2" t="s">
        <v>24</v>
      </c>
      <c r="F3159" s="2" t="s">
        <v>49</v>
      </c>
      <c r="G3159" s="2" t="s">
        <v>26</v>
      </c>
      <c r="H3159" s="2">
        <v>842.07</v>
      </c>
      <c r="I3159" s="3">
        <v>45621</v>
      </c>
      <c r="J3159" s="2" t="s">
        <v>16</v>
      </c>
    </row>
    <row r="3160" spans="1:10" ht="14.25" customHeight="1" x14ac:dyDescent="0.35">
      <c r="A3160" s="2" t="s">
        <v>6350</v>
      </c>
      <c r="B3160" s="2" t="s">
        <v>6351</v>
      </c>
      <c r="C3160" s="2">
        <v>64</v>
      </c>
      <c r="D3160" s="2" t="s">
        <v>39</v>
      </c>
      <c r="E3160" s="2" t="s">
        <v>52</v>
      </c>
      <c r="F3160" s="2" t="s">
        <v>35</v>
      </c>
      <c r="G3160" s="2" t="s">
        <v>26</v>
      </c>
      <c r="H3160" s="2">
        <v>2099.87</v>
      </c>
      <c r="I3160" s="3">
        <v>44960</v>
      </c>
      <c r="J3160" s="2" t="s">
        <v>16</v>
      </c>
    </row>
    <row r="3161" spans="1:10" ht="14.25" customHeight="1" x14ac:dyDescent="0.35">
      <c r="A3161" s="2" t="s">
        <v>6352</v>
      </c>
      <c r="B3161" s="2" t="s">
        <v>6353</v>
      </c>
      <c r="C3161" s="2">
        <v>35</v>
      </c>
      <c r="D3161" s="2" t="s">
        <v>12</v>
      </c>
      <c r="E3161" s="2" t="s">
        <v>42</v>
      </c>
      <c r="F3161" s="2" t="s">
        <v>55</v>
      </c>
      <c r="G3161" s="2" t="s">
        <v>15</v>
      </c>
      <c r="H3161" s="2">
        <v>11749.54</v>
      </c>
      <c r="I3161" s="3">
        <v>45407</v>
      </c>
      <c r="J3161" s="2" t="s">
        <v>16</v>
      </c>
    </row>
    <row r="3162" spans="1:10" ht="14.25" customHeight="1" x14ac:dyDescent="0.35">
      <c r="A3162" s="2" t="s">
        <v>6354</v>
      </c>
      <c r="B3162" s="2" t="s">
        <v>6355</v>
      </c>
      <c r="C3162" s="2">
        <v>28</v>
      </c>
      <c r="D3162" s="2" t="s">
        <v>39</v>
      </c>
      <c r="E3162" s="2" t="s">
        <v>29</v>
      </c>
      <c r="F3162" s="2" t="s">
        <v>49</v>
      </c>
      <c r="G3162" s="2" t="s">
        <v>36</v>
      </c>
      <c r="H3162" s="2">
        <v>23280.74</v>
      </c>
      <c r="I3162" s="3">
        <v>45330</v>
      </c>
      <c r="J3162" s="2" t="s">
        <v>16</v>
      </c>
    </row>
    <row r="3163" spans="1:10" ht="14.25" customHeight="1" x14ac:dyDescent="0.35">
      <c r="A3163" s="2" t="s">
        <v>6356</v>
      </c>
      <c r="B3163" s="2" t="s">
        <v>6357</v>
      </c>
      <c r="C3163" s="2">
        <v>40</v>
      </c>
      <c r="D3163" s="2" t="s">
        <v>12</v>
      </c>
      <c r="E3163" s="2" t="s">
        <v>64</v>
      </c>
      <c r="F3163" s="2" t="s">
        <v>14</v>
      </c>
      <c r="G3163" s="2" t="s">
        <v>15</v>
      </c>
      <c r="H3163" s="2">
        <v>33408.06</v>
      </c>
      <c r="I3163" s="3">
        <v>45148</v>
      </c>
      <c r="J3163" s="2" t="s">
        <v>16</v>
      </c>
    </row>
    <row r="3164" spans="1:10" ht="14.25" customHeight="1" x14ac:dyDescent="0.35">
      <c r="A3164" s="2" t="s">
        <v>6358</v>
      </c>
      <c r="B3164" s="2" t="s">
        <v>6359</v>
      </c>
      <c r="C3164" s="2">
        <v>39</v>
      </c>
      <c r="D3164" s="2" t="s">
        <v>12</v>
      </c>
      <c r="E3164" s="2" t="s">
        <v>29</v>
      </c>
      <c r="F3164" s="2" t="s">
        <v>14</v>
      </c>
      <c r="G3164" s="2" t="s">
        <v>15</v>
      </c>
      <c r="H3164" s="2">
        <v>18080.29</v>
      </c>
      <c r="I3164" s="3">
        <v>45416</v>
      </c>
      <c r="J3164" s="2" t="s">
        <v>16</v>
      </c>
    </row>
    <row r="3165" spans="1:10" ht="14.25" customHeight="1" x14ac:dyDescent="0.35">
      <c r="A3165" s="2" t="s">
        <v>6360</v>
      </c>
      <c r="B3165" s="2" t="s">
        <v>6361</v>
      </c>
      <c r="C3165" s="2">
        <v>34</v>
      </c>
      <c r="D3165" s="2" t="s">
        <v>12</v>
      </c>
      <c r="E3165" s="2" t="s">
        <v>29</v>
      </c>
      <c r="F3165" s="2" t="s">
        <v>55</v>
      </c>
      <c r="G3165" s="2" t="s">
        <v>36</v>
      </c>
      <c r="H3165" s="2">
        <v>2375.87</v>
      </c>
      <c r="I3165" s="3">
        <v>45266</v>
      </c>
      <c r="J3165" s="2" t="s">
        <v>16</v>
      </c>
    </row>
    <row r="3166" spans="1:10" ht="14.25" customHeight="1" x14ac:dyDescent="0.35">
      <c r="A3166" s="2" t="s">
        <v>6362</v>
      </c>
      <c r="B3166" s="2" t="s">
        <v>6363</v>
      </c>
      <c r="C3166" s="2">
        <v>22</v>
      </c>
      <c r="D3166" s="2" t="s">
        <v>12</v>
      </c>
      <c r="E3166" s="2" t="s">
        <v>24</v>
      </c>
      <c r="F3166" s="2" t="s">
        <v>25</v>
      </c>
      <c r="G3166" s="2" t="s">
        <v>20</v>
      </c>
      <c r="H3166" s="2">
        <v>3364.68</v>
      </c>
      <c r="I3166" s="3">
        <v>45439</v>
      </c>
      <c r="J3166" s="2" t="s">
        <v>16</v>
      </c>
    </row>
    <row r="3167" spans="1:10" ht="14.25" customHeight="1" x14ac:dyDescent="0.35">
      <c r="A3167" s="2" t="s">
        <v>6364</v>
      </c>
      <c r="B3167" s="2" t="s">
        <v>6365</v>
      </c>
      <c r="C3167" s="2">
        <v>61</v>
      </c>
      <c r="D3167" s="2" t="s">
        <v>39</v>
      </c>
      <c r="E3167" s="2" t="s">
        <v>29</v>
      </c>
      <c r="F3167" s="2" t="s">
        <v>55</v>
      </c>
      <c r="G3167" s="2" t="s">
        <v>36</v>
      </c>
      <c r="H3167" s="2">
        <v>20460.25</v>
      </c>
      <c r="I3167" s="3">
        <v>45535</v>
      </c>
      <c r="J3167" s="2" t="s">
        <v>16</v>
      </c>
    </row>
    <row r="3168" spans="1:10" ht="14.25" customHeight="1" x14ac:dyDescent="0.35">
      <c r="A3168" s="2" t="s">
        <v>6366</v>
      </c>
      <c r="B3168" s="2" t="s">
        <v>6367</v>
      </c>
      <c r="C3168" s="2">
        <v>28</v>
      </c>
      <c r="D3168" s="2" t="s">
        <v>39</v>
      </c>
      <c r="E3168" s="2" t="s">
        <v>24</v>
      </c>
      <c r="F3168" s="2" t="s">
        <v>49</v>
      </c>
      <c r="G3168" s="2" t="s">
        <v>15</v>
      </c>
      <c r="H3168" s="2">
        <v>22012.29</v>
      </c>
      <c r="I3168" s="3">
        <v>45525</v>
      </c>
      <c r="J3168" s="2" t="s">
        <v>16</v>
      </c>
    </row>
    <row r="3169" spans="1:10" ht="14.25" customHeight="1" x14ac:dyDescent="0.35">
      <c r="A3169" s="2" t="s">
        <v>6368</v>
      </c>
      <c r="B3169" s="2" t="s">
        <v>6369</v>
      </c>
      <c r="C3169" s="2">
        <v>47</v>
      </c>
      <c r="D3169" s="2" t="s">
        <v>39</v>
      </c>
      <c r="E3169" s="2" t="s">
        <v>52</v>
      </c>
      <c r="F3169" s="2" t="s">
        <v>19</v>
      </c>
      <c r="G3169" s="2" t="s">
        <v>30</v>
      </c>
      <c r="H3169" s="2">
        <v>10234.67</v>
      </c>
      <c r="I3169" s="3">
        <v>45178</v>
      </c>
      <c r="J3169" s="2" t="s">
        <v>16</v>
      </c>
    </row>
    <row r="3170" spans="1:10" ht="14.25" customHeight="1" x14ac:dyDescent="0.35">
      <c r="A3170" s="2" t="s">
        <v>6370</v>
      </c>
      <c r="B3170" s="2" t="s">
        <v>6371</v>
      </c>
      <c r="C3170" s="2">
        <v>32</v>
      </c>
      <c r="D3170" s="2" t="s">
        <v>39</v>
      </c>
      <c r="E3170" s="2" t="s">
        <v>64</v>
      </c>
      <c r="F3170" s="2" t="s">
        <v>14</v>
      </c>
      <c r="G3170" s="2" t="s">
        <v>36</v>
      </c>
      <c r="H3170" s="2">
        <v>3763.55</v>
      </c>
      <c r="I3170" s="3">
        <v>45290</v>
      </c>
      <c r="J3170" s="2" t="s">
        <v>16</v>
      </c>
    </row>
    <row r="3171" spans="1:10" ht="14.25" customHeight="1" x14ac:dyDescent="0.35">
      <c r="A3171" s="2" t="s">
        <v>6372</v>
      </c>
      <c r="B3171" s="2" t="s">
        <v>6373</v>
      </c>
      <c r="C3171" s="2">
        <v>44</v>
      </c>
      <c r="D3171" s="2" t="s">
        <v>12</v>
      </c>
      <c r="E3171" s="2" t="s">
        <v>93</v>
      </c>
      <c r="F3171" s="2" t="s">
        <v>19</v>
      </c>
      <c r="G3171" s="2" t="s">
        <v>20</v>
      </c>
      <c r="H3171" s="2">
        <v>2536.7600000000002</v>
      </c>
      <c r="I3171" s="3">
        <v>45453</v>
      </c>
      <c r="J3171" s="2" t="s">
        <v>16</v>
      </c>
    </row>
    <row r="3172" spans="1:10" ht="14.25" customHeight="1" x14ac:dyDescent="0.35">
      <c r="A3172" s="2" t="s">
        <v>6374</v>
      </c>
      <c r="B3172" s="2" t="s">
        <v>6375</v>
      </c>
      <c r="C3172" s="2">
        <v>52</v>
      </c>
      <c r="D3172" s="2" t="s">
        <v>39</v>
      </c>
      <c r="E3172" s="2" t="s">
        <v>24</v>
      </c>
      <c r="F3172" s="2" t="s">
        <v>14</v>
      </c>
      <c r="G3172" s="2" t="s">
        <v>36</v>
      </c>
      <c r="H3172" s="2">
        <v>19124.55</v>
      </c>
      <c r="I3172" s="3">
        <v>45068</v>
      </c>
      <c r="J3172" s="2" t="s">
        <v>16</v>
      </c>
    </row>
    <row r="3173" spans="1:10" ht="14.25" customHeight="1" x14ac:dyDescent="0.35">
      <c r="A3173" s="2" t="s">
        <v>6376</v>
      </c>
      <c r="B3173" s="2" t="s">
        <v>6377</v>
      </c>
      <c r="C3173" s="2">
        <v>50</v>
      </c>
      <c r="D3173" s="2" t="s">
        <v>12</v>
      </c>
      <c r="E3173" s="2" t="s">
        <v>42</v>
      </c>
      <c r="F3173" s="2" t="s">
        <v>49</v>
      </c>
      <c r="G3173" s="2" t="s">
        <v>36</v>
      </c>
      <c r="H3173" s="2">
        <v>2297.34</v>
      </c>
      <c r="I3173" s="3">
        <v>45237</v>
      </c>
      <c r="J3173" s="2" t="s">
        <v>16</v>
      </c>
    </row>
    <row r="3174" spans="1:10" ht="14.25" customHeight="1" x14ac:dyDescent="0.35">
      <c r="A3174" s="2" t="s">
        <v>6378</v>
      </c>
      <c r="B3174" s="2" t="s">
        <v>6379</v>
      </c>
      <c r="C3174" s="2">
        <v>37</v>
      </c>
      <c r="D3174" s="2" t="s">
        <v>12</v>
      </c>
      <c r="E3174" s="2" t="s">
        <v>13</v>
      </c>
      <c r="F3174" s="2" t="s">
        <v>14</v>
      </c>
      <c r="G3174" s="2" t="s">
        <v>26</v>
      </c>
      <c r="H3174" s="2">
        <v>10841.31</v>
      </c>
      <c r="I3174" s="3">
        <v>45311</v>
      </c>
      <c r="J3174" s="2" t="s">
        <v>16</v>
      </c>
    </row>
    <row r="3175" spans="1:10" ht="14.25" customHeight="1" x14ac:dyDescent="0.35">
      <c r="A3175" s="2" t="s">
        <v>6380</v>
      </c>
      <c r="B3175" s="2" t="s">
        <v>6381</v>
      </c>
      <c r="C3175" s="2">
        <v>33</v>
      </c>
      <c r="D3175" s="2" t="s">
        <v>39</v>
      </c>
      <c r="E3175" s="2" t="s">
        <v>64</v>
      </c>
      <c r="F3175" s="2" t="s">
        <v>55</v>
      </c>
      <c r="G3175" s="2" t="s">
        <v>26</v>
      </c>
      <c r="H3175" s="2">
        <v>34405.620000000003</v>
      </c>
      <c r="I3175" s="3">
        <v>45508</v>
      </c>
      <c r="J3175" s="2" t="s">
        <v>16</v>
      </c>
    </row>
    <row r="3176" spans="1:10" ht="14.25" customHeight="1" x14ac:dyDescent="0.35">
      <c r="A3176" s="2" t="s">
        <v>6382</v>
      </c>
      <c r="B3176" s="2" t="s">
        <v>6383</v>
      </c>
      <c r="C3176" s="2">
        <v>51</v>
      </c>
      <c r="D3176" s="2" t="s">
        <v>12</v>
      </c>
      <c r="E3176" s="2" t="s">
        <v>42</v>
      </c>
      <c r="F3176" s="2" t="s">
        <v>19</v>
      </c>
      <c r="G3176" s="2" t="s">
        <v>15</v>
      </c>
      <c r="H3176" s="2">
        <v>12217.68</v>
      </c>
      <c r="I3176" s="3">
        <v>45238</v>
      </c>
      <c r="J3176" s="2" t="s">
        <v>16</v>
      </c>
    </row>
    <row r="3177" spans="1:10" ht="14.25" customHeight="1" x14ac:dyDescent="0.35">
      <c r="A3177" s="2" t="s">
        <v>6384</v>
      </c>
      <c r="B3177" s="2" t="s">
        <v>6385</v>
      </c>
      <c r="C3177" s="2">
        <v>19</v>
      </c>
      <c r="D3177" s="2" t="s">
        <v>39</v>
      </c>
      <c r="E3177" s="2" t="s">
        <v>24</v>
      </c>
      <c r="F3177" s="2" t="s">
        <v>35</v>
      </c>
      <c r="G3177" s="2" t="s">
        <v>15</v>
      </c>
      <c r="H3177" s="2">
        <v>2979.62</v>
      </c>
      <c r="I3177" s="3">
        <v>45205</v>
      </c>
      <c r="J3177" s="2" t="s">
        <v>16</v>
      </c>
    </row>
    <row r="3178" spans="1:10" ht="14.25" customHeight="1" x14ac:dyDescent="0.35">
      <c r="A3178" s="2" t="s">
        <v>6386</v>
      </c>
      <c r="B3178" s="2" t="s">
        <v>6387</v>
      </c>
      <c r="C3178" s="2">
        <v>52</v>
      </c>
      <c r="D3178" s="2" t="s">
        <v>39</v>
      </c>
      <c r="E3178" s="2" t="s">
        <v>64</v>
      </c>
      <c r="F3178" s="2" t="s">
        <v>19</v>
      </c>
      <c r="G3178" s="2" t="s">
        <v>36</v>
      </c>
      <c r="H3178" s="2">
        <v>3319.91</v>
      </c>
      <c r="I3178" s="3">
        <v>45492</v>
      </c>
      <c r="J3178" s="2" t="s">
        <v>21</v>
      </c>
    </row>
    <row r="3179" spans="1:10" ht="14.25" customHeight="1" x14ac:dyDescent="0.35">
      <c r="A3179" s="2" t="s">
        <v>6388</v>
      </c>
      <c r="B3179" s="2" t="s">
        <v>6389</v>
      </c>
      <c r="C3179" s="2">
        <v>57</v>
      </c>
      <c r="D3179" s="2" t="s">
        <v>39</v>
      </c>
      <c r="E3179" s="2" t="s">
        <v>24</v>
      </c>
      <c r="F3179" s="2" t="s">
        <v>49</v>
      </c>
      <c r="G3179" s="2" t="s">
        <v>30</v>
      </c>
      <c r="H3179" s="2">
        <v>974.97</v>
      </c>
      <c r="I3179" s="3">
        <v>45272</v>
      </c>
      <c r="J3179" s="2" t="s">
        <v>16</v>
      </c>
    </row>
    <row r="3180" spans="1:10" ht="14.25" customHeight="1" x14ac:dyDescent="0.35">
      <c r="A3180" s="2" t="s">
        <v>6390</v>
      </c>
      <c r="B3180" s="2" t="s">
        <v>6391</v>
      </c>
      <c r="C3180" s="2">
        <v>45</v>
      </c>
      <c r="D3180" s="2" t="s">
        <v>39</v>
      </c>
      <c r="E3180" s="2" t="s">
        <v>52</v>
      </c>
      <c r="F3180" s="2" t="s">
        <v>35</v>
      </c>
      <c r="G3180" s="2" t="s">
        <v>15</v>
      </c>
      <c r="H3180" s="2">
        <v>11591.19</v>
      </c>
      <c r="I3180" s="3">
        <v>45313</v>
      </c>
      <c r="J3180" s="2" t="s">
        <v>16</v>
      </c>
    </row>
    <row r="3181" spans="1:10" ht="14.25" customHeight="1" x14ac:dyDescent="0.35">
      <c r="A3181" s="2" t="s">
        <v>6392</v>
      </c>
      <c r="B3181" s="2" t="s">
        <v>6393</v>
      </c>
      <c r="C3181" s="2">
        <v>64</v>
      </c>
      <c r="D3181" s="2" t="s">
        <v>39</v>
      </c>
      <c r="E3181" s="2" t="s">
        <v>42</v>
      </c>
      <c r="F3181" s="2" t="s">
        <v>19</v>
      </c>
      <c r="G3181" s="2" t="s">
        <v>36</v>
      </c>
      <c r="H3181" s="2">
        <v>7307.15</v>
      </c>
      <c r="I3181" s="3">
        <v>45228</v>
      </c>
      <c r="J3181" s="2" t="s">
        <v>21</v>
      </c>
    </row>
    <row r="3182" spans="1:10" ht="14.25" customHeight="1" x14ac:dyDescent="0.35">
      <c r="A3182" s="2" t="s">
        <v>6394</v>
      </c>
      <c r="B3182" s="2" t="s">
        <v>6395</v>
      </c>
      <c r="C3182" s="2">
        <v>56</v>
      </c>
      <c r="D3182" s="2" t="s">
        <v>12</v>
      </c>
      <c r="E3182" s="2" t="s">
        <v>52</v>
      </c>
      <c r="F3182" s="2" t="s">
        <v>49</v>
      </c>
      <c r="G3182" s="2" t="s">
        <v>36</v>
      </c>
      <c r="H3182" s="2">
        <v>2312.66</v>
      </c>
      <c r="I3182" s="3">
        <v>45433</v>
      </c>
      <c r="J3182" s="2" t="s">
        <v>16</v>
      </c>
    </row>
    <row r="3183" spans="1:10" ht="14.25" customHeight="1" x14ac:dyDescent="0.35">
      <c r="A3183" s="2" t="s">
        <v>6396</v>
      </c>
      <c r="B3183" s="2" t="s">
        <v>6397</v>
      </c>
      <c r="C3183" s="2">
        <v>23</v>
      </c>
      <c r="D3183" s="2" t="s">
        <v>39</v>
      </c>
      <c r="E3183" s="2" t="s">
        <v>74</v>
      </c>
      <c r="F3183" s="2" t="s">
        <v>25</v>
      </c>
      <c r="G3183" s="2" t="s">
        <v>36</v>
      </c>
      <c r="H3183" s="2">
        <v>2583.41</v>
      </c>
      <c r="I3183" s="3">
        <v>45173</v>
      </c>
      <c r="J3183" s="2" t="s">
        <v>16</v>
      </c>
    </row>
    <row r="3184" spans="1:10" ht="14.25" customHeight="1" x14ac:dyDescent="0.35">
      <c r="A3184" s="2" t="s">
        <v>6398</v>
      </c>
      <c r="B3184" s="2" t="s">
        <v>6399</v>
      </c>
      <c r="C3184" s="2">
        <v>26</v>
      </c>
      <c r="D3184" s="2" t="s">
        <v>39</v>
      </c>
      <c r="E3184" s="2" t="s">
        <v>42</v>
      </c>
      <c r="F3184" s="2" t="s">
        <v>55</v>
      </c>
      <c r="G3184" s="2" t="s">
        <v>36</v>
      </c>
      <c r="H3184" s="2">
        <v>90.66</v>
      </c>
      <c r="I3184" s="3">
        <v>45572</v>
      </c>
      <c r="J3184" s="2" t="s">
        <v>16</v>
      </c>
    </row>
    <row r="3185" spans="1:10" ht="14.25" customHeight="1" x14ac:dyDescent="0.35">
      <c r="A3185" s="2" t="s">
        <v>6400</v>
      </c>
      <c r="B3185" s="2" t="s">
        <v>6401</v>
      </c>
      <c r="C3185" s="2">
        <v>37</v>
      </c>
      <c r="D3185" s="2" t="s">
        <v>12</v>
      </c>
      <c r="E3185" s="2" t="s">
        <v>64</v>
      </c>
      <c r="F3185" s="2" t="s">
        <v>14</v>
      </c>
      <c r="G3185" s="2" t="s">
        <v>36</v>
      </c>
      <c r="H3185" s="2">
        <v>38359.599999999999</v>
      </c>
      <c r="I3185" s="3">
        <v>45414</v>
      </c>
      <c r="J3185" s="2" t="s">
        <v>16</v>
      </c>
    </row>
    <row r="3186" spans="1:10" ht="14.25" customHeight="1" x14ac:dyDescent="0.35">
      <c r="A3186" s="2" t="s">
        <v>6402</v>
      </c>
      <c r="B3186" s="2" t="s">
        <v>6403</v>
      </c>
      <c r="C3186" s="2">
        <v>18</v>
      </c>
      <c r="D3186" s="2" t="s">
        <v>39</v>
      </c>
      <c r="E3186" s="2" t="s">
        <v>74</v>
      </c>
      <c r="F3186" s="2" t="s">
        <v>14</v>
      </c>
      <c r="G3186" s="2" t="s">
        <v>26</v>
      </c>
      <c r="H3186" s="2">
        <v>17603.669999999998</v>
      </c>
      <c r="I3186" s="3">
        <v>45165</v>
      </c>
      <c r="J3186" s="2" t="s">
        <v>69</v>
      </c>
    </row>
    <row r="3187" spans="1:10" ht="14.25" customHeight="1" x14ac:dyDescent="0.35">
      <c r="A3187" s="2" t="s">
        <v>6404</v>
      </c>
      <c r="B3187" s="2" t="s">
        <v>6405</v>
      </c>
      <c r="C3187" s="2">
        <v>25</v>
      </c>
      <c r="D3187" s="2" t="s">
        <v>39</v>
      </c>
      <c r="E3187" s="2" t="s">
        <v>52</v>
      </c>
      <c r="F3187" s="2" t="s">
        <v>14</v>
      </c>
      <c r="G3187" s="2" t="s">
        <v>20</v>
      </c>
      <c r="H3187" s="2">
        <v>5011.5600000000004</v>
      </c>
      <c r="I3187" s="3">
        <v>45455</v>
      </c>
      <c r="J3187" s="2" t="s">
        <v>21</v>
      </c>
    </row>
    <row r="3188" spans="1:10" ht="14.25" customHeight="1" x14ac:dyDescent="0.35">
      <c r="A3188" s="2" t="s">
        <v>6406</v>
      </c>
      <c r="B3188" s="2" t="s">
        <v>6407</v>
      </c>
      <c r="C3188" s="2">
        <v>40</v>
      </c>
      <c r="D3188" s="2" t="s">
        <v>12</v>
      </c>
      <c r="E3188" s="2" t="s">
        <v>52</v>
      </c>
      <c r="F3188" s="2" t="s">
        <v>25</v>
      </c>
      <c r="G3188" s="2" t="s">
        <v>20</v>
      </c>
      <c r="H3188" s="2">
        <v>29204.37</v>
      </c>
      <c r="I3188" s="3">
        <v>45275</v>
      </c>
      <c r="J3188" s="2" t="s">
        <v>16</v>
      </c>
    </row>
    <row r="3189" spans="1:10" ht="14.25" customHeight="1" x14ac:dyDescent="0.35">
      <c r="A3189" s="2" t="s">
        <v>6408</v>
      </c>
      <c r="B3189" s="2" t="s">
        <v>6409</v>
      </c>
      <c r="C3189" s="2">
        <v>20</v>
      </c>
      <c r="D3189" s="2" t="s">
        <v>12</v>
      </c>
      <c r="E3189" s="2" t="s">
        <v>64</v>
      </c>
      <c r="F3189" s="2" t="s">
        <v>55</v>
      </c>
      <c r="G3189" s="2" t="s">
        <v>36</v>
      </c>
      <c r="H3189" s="2">
        <v>11304.74</v>
      </c>
      <c r="I3189" s="3">
        <v>45278</v>
      </c>
      <c r="J3189" s="2" t="s">
        <v>16</v>
      </c>
    </row>
    <row r="3190" spans="1:10" ht="14.25" customHeight="1" x14ac:dyDescent="0.35">
      <c r="A3190" s="2" t="s">
        <v>6410</v>
      </c>
      <c r="B3190" s="2" t="s">
        <v>6411</v>
      </c>
      <c r="C3190" s="2">
        <v>21</v>
      </c>
      <c r="D3190" s="2" t="s">
        <v>39</v>
      </c>
      <c r="E3190" s="2" t="s">
        <v>74</v>
      </c>
      <c r="F3190" s="2" t="s">
        <v>19</v>
      </c>
      <c r="G3190" s="2" t="s">
        <v>15</v>
      </c>
      <c r="H3190" s="2">
        <v>13921.62</v>
      </c>
      <c r="I3190" s="3">
        <v>45080</v>
      </c>
      <c r="J3190" s="2" t="s">
        <v>16</v>
      </c>
    </row>
    <row r="3191" spans="1:10" ht="14.25" customHeight="1" x14ac:dyDescent="0.35">
      <c r="A3191" s="2" t="s">
        <v>6412</v>
      </c>
      <c r="B3191" s="2" t="s">
        <v>6413</v>
      </c>
      <c r="C3191" s="2">
        <v>42</v>
      </c>
      <c r="D3191" s="2" t="s">
        <v>12</v>
      </c>
      <c r="E3191" s="2" t="s">
        <v>29</v>
      </c>
      <c r="F3191" s="2" t="s">
        <v>19</v>
      </c>
      <c r="G3191" s="2" t="s">
        <v>30</v>
      </c>
      <c r="H3191" s="2">
        <v>11392.95</v>
      </c>
      <c r="I3191" s="3">
        <v>45436</v>
      </c>
      <c r="J3191" s="2" t="s">
        <v>16</v>
      </c>
    </row>
    <row r="3192" spans="1:10" ht="14.25" customHeight="1" x14ac:dyDescent="0.35">
      <c r="A3192" s="2" t="s">
        <v>6414</v>
      </c>
      <c r="B3192" s="2" t="s">
        <v>6415</v>
      </c>
      <c r="C3192" s="2">
        <v>64</v>
      </c>
      <c r="D3192" s="2" t="s">
        <v>39</v>
      </c>
      <c r="E3192" s="2" t="s">
        <v>93</v>
      </c>
      <c r="F3192" s="2" t="s">
        <v>55</v>
      </c>
      <c r="G3192" s="2" t="s">
        <v>36</v>
      </c>
      <c r="H3192" s="2">
        <v>14140.72</v>
      </c>
      <c r="I3192" s="3">
        <v>45112</v>
      </c>
      <c r="J3192" s="2" t="s">
        <v>16</v>
      </c>
    </row>
    <row r="3193" spans="1:10" ht="14.25" customHeight="1" x14ac:dyDescent="0.35">
      <c r="A3193" s="2" t="s">
        <v>6416</v>
      </c>
      <c r="B3193" s="2" t="s">
        <v>6417</v>
      </c>
      <c r="C3193" s="2">
        <v>55</v>
      </c>
      <c r="D3193" s="2" t="s">
        <v>12</v>
      </c>
      <c r="E3193" s="2" t="s">
        <v>13</v>
      </c>
      <c r="F3193" s="2" t="s">
        <v>35</v>
      </c>
      <c r="G3193" s="2" t="s">
        <v>30</v>
      </c>
      <c r="H3193" s="2">
        <v>1874.61</v>
      </c>
      <c r="I3193" s="3">
        <v>45521</v>
      </c>
      <c r="J3193" s="2" t="s">
        <v>16</v>
      </c>
    </row>
    <row r="3194" spans="1:10" ht="14.25" customHeight="1" x14ac:dyDescent="0.35">
      <c r="A3194" s="2" t="s">
        <v>6418</v>
      </c>
      <c r="B3194" s="2" t="s">
        <v>6419</v>
      </c>
      <c r="C3194" s="2">
        <v>32</v>
      </c>
      <c r="D3194" s="2" t="s">
        <v>39</v>
      </c>
      <c r="E3194" s="2" t="s">
        <v>64</v>
      </c>
      <c r="F3194" s="2" t="s">
        <v>55</v>
      </c>
      <c r="G3194" s="2" t="s">
        <v>26</v>
      </c>
      <c r="H3194" s="2">
        <v>8264.4500000000007</v>
      </c>
      <c r="I3194" s="3">
        <v>45493</v>
      </c>
      <c r="J3194" s="2" t="s">
        <v>16</v>
      </c>
    </row>
    <row r="3195" spans="1:10" ht="14.25" customHeight="1" x14ac:dyDescent="0.35">
      <c r="A3195" s="2" t="s">
        <v>6420</v>
      </c>
      <c r="B3195" s="2" t="s">
        <v>6421</v>
      </c>
      <c r="C3195" s="2">
        <v>38</v>
      </c>
      <c r="D3195" s="2" t="s">
        <v>39</v>
      </c>
      <c r="E3195" s="2" t="s">
        <v>52</v>
      </c>
      <c r="F3195" s="2" t="s">
        <v>14</v>
      </c>
      <c r="G3195" s="2" t="s">
        <v>20</v>
      </c>
      <c r="H3195" s="2">
        <v>18929.7</v>
      </c>
      <c r="I3195" s="3">
        <v>45351</v>
      </c>
      <c r="J3195" s="2" t="s">
        <v>16</v>
      </c>
    </row>
    <row r="3196" spans="1:10" ht="14.25" customHeight="1" x14ac:dyDescent="0.35">
      <c r="A3196" s="2" t="s">
        <v>6422</v>
      </c>
      <c r="B3196" s="2" t="s">
        <v>6423</v>
      </c>
      <c r="C3196" s="2">
        <v>52</v>
      </c>
      <c r="D3196" s="2" t="s">
        <v>39</v>
      </c>
      <c r="E3196" s="2" t="s">
        <v>42</v>
      </c>
      <c r="F3196" s="2" t="s">
        <v>19</v>
      </c>
      <c r="G3196" s="2" t="s">
        <v>26</v>
      </c>
      <c r="H3196" s="2">
        <v>197.36</v>
      </c>
      <c r="I3196" s="3">
        <v>44988</v>
      </c>
      <c r="J3196" s="2" t="s">
        <v>16</v>
      </c>
    </row>
    <row r="3197" spans="1:10" ht="14.25" customHeight="1" x14ac:dyDescent="0.35">
      <c r="A3197" s="2" t="s">
        <v>6424</v>
      </c>
      <c r="B3197" s="2" t="s">
        <v>6425</v>
      </c>
      <c r="C3197" s="2">
        <v>63</v>
      </c>
      <c r="D3197" s="2" t="s">
        <v>12</v>
      </c>
      <c r="E3197" s="2" t="s">
        <v>74</v>
      </c>
      <c r="F3197" s="2" t="s">
        <v>55</v>
      </c>
      <c r="G3197" s="2" t="s">
        <v>15</v>
      </c>
      <c r="H3197" s="2">
        <v>1317.53</v>
      </c>
      <c r="I3197" s="3">
        <v>45327</v>
      </c>
      <c r="J3197" s="2" t="s">
        <v>16</v>
      </c>
    </row>
    <row r="3198" spans="1:10" ht="14.25" customHeight="1" x14ac:dyDescent="0.35">
      <c r="A3198" s="2" t="s">
        <v>6426</v>
      </c>
      <c r="B3198" s="2" t="s">
        <v>6427</v>
      </c>
      <c r="C3198" s="2">
        <v>31</v>
      </c>
      <c r="D3198" s="2" t="s">
        <v>39</v>
      </c>
      <c r="E3198" s="2" t="s">
        <v>24</v>
      </c>
      <c r="F3198" s="2" t="s">
        <v>19</v>
      </c>
      <c r="G3198" s="2" t="s">
        <v>15</v>
      </c>
      <c r="H3198" s="2">
        <v>2818.85</v>
      </c>
      <c r="I3198" s="3">
        <v>44985</v>
      </c>
      <c r="J3198" s="2" t="s">
        <v>16</v>
      </c>
    </row>
    <row r="3199" spans="1:10" ht="14.25" customHeight="1" x14ac:dyDescent="0.35">
      <c r="A3199" s="2" t="s">
        <v>6428</v>
      </c>
      <c r="B3199" s="2" t="s">
        <v>6429</v>
      </c>
      <c r="C3199" s="2">
        <v>53</v>
      </c>
      <c r="D3199" s="2" t="s">
        <v>12</v>
      </c>
      <c r="E3199" s="2" t="s">
        <v>93</v>
      </c>
      <c r="F3199" s="2" t="s">
        <v>55</v>
      </c>
      <c r="G3199" s="2" t="s">
        <v>36</v>
      </c>
      <c r="H3199" s="2">
        <v>3491.7</v>
      </c>
      <c r="I3199" s="3">
        <v>45068</v>
      </c>
      <c r="J3199" s="2" t="s">
        <v>21</v>
      </c>
    </row>
    <row r="3200" spans="1:10" ht="14.25" customHeight="1" x14ac:dyDescent="0.35">
      <c r="A3200" s="2" t="s">
        <v>6430</v>
      </c>
      <c r="B3200" s="2" t="s">
        <v>6431</v>
      </c>
      <c r="C3200" s="2">
        <v>29</v>
      </c>
      <c r="D3200" s="2" t="s">
        <v>39</v>
      </c>
      <c r="E3200" s="2" t="s">
        <v>13</v>
      </c>
      <c r="F3200" s="2" t="s">
        <v>49</v>
      </c>
      <c r="G3200" s="2" t="s">
        <v>15</v>
      </c>
      <c r="H3200" s="2">
        <v>2017.54</v>
      </c>
      <c r="I3200" s="3">
        <v>45392</v>
      </c>
      <c r="J3200" s="2" t="s">
        <v>16</v>
      </c>
    </row>
    <row r="3201" spans="1:10" ht="14.25" customHeight="1" x14ac:dyDescent="0.35">
      <c r="A3201" s="2" t="s">
        <v>6432</v>
      </c>
      <c r="B3201" s="2" t="s">
        <v>6433</v>
      </c>
      <c r="C3201" s="2">
        <v>34</v>
      </c>
      <c r="D3201" s="2" t="s">
        <v>39</v>
      </c>
      <c r="E3201" s="2" t="s">
        <v>42</v>
      </c>
      <c r="F3201" s="2" t="s">
        <v>14</v>
      </c>
      <c r="G3201" s="2" t="s">
        <v>15</v>
      </c>
      <c r="H3201" s="2">
        <v>9790.4500000000007</v>
      </c>
      <c r="I3201" s="3">
        <v>45075</v>
      </c>
      <c r="J3201" s="2" t="s">
        <v>21</v>
      </c>
    </row>
    <row r="3202" spans="1:10" ht="14.25" customHeight="1" x14ac:dyDescent="0.35">
      <c r="A3202" s="2" t="s">
        <v>6434</v>
      </c>
      <c r="B3202" s="2" t="s">
        <v>6435</v>
      </c>
      <c r="C3202" s="2">
        <v>56</v>
      </c>
      <c r="D3202" s="2" t="s">
        <v>39</v>
      </c>
      <c r="E3202" s="2" t="s">
        <v>74</v>
      </c>
      <c r="F3202" s="2" t="s">
        <v>55</v>
      </c>
      <c r="G3202" s="2" t="s">
        <v>26</v>
      </c>
      <c r="H3202" s="2">
        <v>3481.67</v>
      </c>
      <c r="I3202" s="3">
        <v>45373</v>
      </c>
      <c r="J3202" s="2" t="s">
        <v>16</v>
      </c>
    </row>
    <row r="3203" spans="1:10" ht="14.25" customHeight="1" x14ac:dyDescent="0.35">
      <c r="A3203" s="2" t="s">
        <v>6436</v>
      </c>
      <c r="B3203" s="2" t="s">
        <v>6437</v>
      </c>
      <c r="C3203" s="2">
        <v>26</v>
      </c>
      <c r="D3203" s="2" t="s">
        <v>39</v>
      </c>
      <c r="E3203" s="2" t="s">
        <v>93</v>
      </c>
      <c r="F3203" s="2" t="s">
        <v>25</v>
      </c>
      <c r="G3203" s="2" t="s">
        <v>30</v>
      </c>
      <c r="H3203" s="2">
        <v>1720.94</v>
      </c>
      <c r="I3203" s="3">
        <v>45100</v>
      </c>
      <c r="J3203" s="2" t="s">
        <v>16</v>
      </c>
    </row>
    <row r="3204" spans="1:10" ht="14.25" customHeight="1" x14ac:dyDescent="0.35">
      <c r="A3204" s="2" t="s">
        <v>6438</v>
      </c>
      <c r="B3204" s="2" t="s">
        <v>6439</v>
      </c>
      <c r="C3204" s="2">
        <v>52</v>
      </c>
      <c r="D3204" s="2" t="s">
        <v>39</v>
      </c>
      <c r="E3204" s="2" t="s">
        <v>64</v>
      </c>
      <c r="F3204" s="2" t="s">
        <v>55</v>
      </c>
      <c r="G3204" s="2" t="s">
        <v>20</v>
      </c>
      <c r="H3204" s="2">
        <v>23626.13</v>
      </c>
      <c r="I3204" s="3">
        <v>45237</v>
      </c>
      <c r="J3204" s="2" t="s">
        <v>16</v>
      </c>
    </row>
    <row r="3205" spans="1:10" ht="14.25" customHeight="1" x14ac:dyDescent="0.35">
      <c r="A3205" s="2" t="s">
        <v>6440</v>
      </c>
      <c r="B3205" s="2" t="s">
        <v>6441</v>
      </c>
      <c r="C3205" s="2">
        <v>30</v>
      </c>
      <c r="D3205" s="2" t="s">
        <v>12</v>
      </c>
      <c r="E3205" s="2" t="s">
        <v>24</v>
      </c>
      <c r="F3205" s="2" t="s">
        <v>49</v>
      </c>
      <c r="G3205" s="2" t="s">
        <v>15</v>
      </c>
      <c r="H3205" s="2">
        <v>11875.57</v>
      </c>
      <c r="I3205" s="3">
        <v>44988</v>
      </c>
      <c r="J3205" s="2" t="s">
        <v>21</v>
      </c>
    </row>
    <row r="3206" spans="1:10" ht="14.25" customHeight="1" x14ac:dyDescent="0.35">
      <c r="A3206" s="2" t="s">
        <v>6442</v>
      </c>
      <c r="B3206" s="2" t="s">
        <v>6443</v>
      </c>
      <c r="C3206" s="2">
        <v>32</v>
      </c>
      <c r="D3206" s="2" t="s">
        <v>12</v>
      </c>
      <c r="E3206" s="2" t="s">
        <v>93</v>
      </c>
      <c r="F3206" s="2" t="s">
        <v>25</v>
      </c>
      <c r="G3206" s="2" t="s">
        <v>15</v>
      </c>
      <c r="H3206" s="2">
        <v>2824.41</v>
      </c>
      <c r="I3206" s="3">
        <v>45093</v>
      </c>
      <c r="J3206" s="2" t="s">
        <v>16</v>
      </c>
    </row>
    <row r="3207" spans="1:10" ht="14.25" customHeight="1" x14ac:dyDescent="0.35">
      <c r="A3207" s="2" t="s">
        <v>6444</v>
      </c>
      <c r="B3207" s="2" t="s">
        <v>6445</v>
      </c>
      <c r="C3207" s="2">
        <v>35</v>
      </c>
      <c r="D3207" s="2" t="s">
        <v>12</v>
      </c>
      <c r="E3207" s="2" t="s">
        <v>64</v>
      </c>
      <c r="F3207" s="2" t="s">
        <v>25</v>
      </c>
      <c r="G3207" s="2" t="s">
        <v>26</v>
      </c>
      <c r="H3207" s="2">
        <v>4477.78</v>
      </c>
      <c r="I3207" s="3">
        <v>45608</v>
      </c>
      <c r="J3207" s="2" t="s">
        <v>16</v>
      </c>
    </row>
    <row r="3208" spans="1:10" ht="14.25" customHeight="1" x14ac:dyDescent="0.35">
      <c r="A3208" s="2" t="s">
        <v>6446</v>
      </c>
      <c r="B3208" s="2" t="s">
        <v>6447</v>
      </c>
      <c r="C3208" s="2">
        <v>50</v>
      </c>
      <c r="D3208" s="2" t="s">
        <v>39</v>
      </c>
      <c r="E3208" s="2" t="s">
        <v>24</v>
      </c>
      <c r="F3208" s="2" t="s">
        <v>55</v>
      </c>
      <c r="G3208" s="2" t="s">
        <v>20</v>
      </c>
      <c r="H3208" s="2">
        <v>13501</v>
      </c>
      <c r="I3208" s="3">
        <v>45029</v>
      </c>
      <c r="J3208" s="2" t="s">
        <v>16</v>
      </c>
    </row>
    <row r="3209" spans="1:10" ht="14.25" customHeight="1" x14ac:dyDescent="0.35">
      <c r="A3209" s="2" t="s">
        <v>6448</v>
      </c>
      <c r="B3209" s="2" t="s">
        <v>6449</v>
      </c>
      <c r="C3209" s="2">
        <v>23</v>
      </c>
      <c r="D3209" s="2" t="s">
        <v>39</v>
      </c>
      <c r="E3209" s="2" t="s">
        <v>24</v>
      </c>
      <c r="F3209" s="2" t="s">
        <v>49</v>
      </c>
      <c r="G3209" s="2" t="s">
        <v>26</v>
      </c>
      <c r="H3209" s="2">
        <v>15649.91</v>
      </c>
      <c r="I3209" s="3">
        <v>44954</v>
      </c>
      <c r="J3209" s="2" t="s">
        <v>69</v>
      </c>
    </row>
    <row r="3210" spans="1:10" ht="14.25" customHeight="1" x14ac:dyDescent="0.35">
      <c r="A3210" s="2" t="s">
        <v>6450</v>
      </c>
      <c r="B3210" s="2" t="s">
        <v>6451</v>
      </c>
      <c r="C3210" s="2">
        <v>44</v>
      </c>
      <c r="D3210" s="2" t="s">
        <v>12</v>
      </c>
      <c r="E3210" s="2" t="s">
        <v>29</v>
      </c>
      <c r="F3210" s="2" t="s">
        <v>25</v>
      </c>
      <c r="G3210" s="2" t="s">
        <v>30</v>
      </c>
      <c r="H3210" s="2">
        <v>1941.14</v>
      </c>
      <c r="I3210" s="3">
        <v>45522</v>
      </c>
      <c r="J3210" s="2" t="s">
        <v>16</v>
      </c>
    </row>
    <row r="3211" spans="1:10" ht="14.25" customHeight="1" x14ac:dyDescent="0.35">
      <c r="A3211" s="2" t="s">
        <v>6452</v>
      </c>
      <c r="B3211" s="2" t="s">
        <v>6453</v>
      </c>
      <c r="C3211" s="2">
        <v>40</v>
      </c>
      <c r="D3211" s="2" t="s">
        <v>39</v>
      </c>
      <c r="E3211" s="2" t="s">
        <v>74</v>
      </c>
      <c r="F3211" s="2" t="s">
        <v>14</v>
      </c>
      <c r="G3211" s="2" t="s">
        <v>26</v>
      </c>
      <c r="H3211" s="2">
        <v>27579.14</v>
      </c>
      <c r="I3211" s="3">
        <v>45434</v>
      </c>
      <c r="J3211" s="2" t="s">
        <v>16</v>
      </c>
    </row>
    <row r="3212" spans="1:10" ht="14.25" customHeight="1" x14ac:dyDescent="0.35">
      <c r="A3212" s="2" t="s">
        <v>6454</v>
      </c>
      <c r="B3212" s="2" t="s">
        <v>6455</v>
      </c>
      <c r="C3212" s="2">
        <v>44</v>
      </c>
      <c r="D3212" s="2" t="s">
        <v>39</v>
      </c>
      <c r="E3212" s="2" t="s">
        <v>24</v>
      </c>
      <c r="F3212" s="2" t="s">
        <v>35</v>
      </c>
      <c r="G3212" s="2" t="s">
        <v>20</v>
      </c>
      <c r="H3212" s="2">
        <v>15383.83</v>
      </c>
      <c r="I3212" s="3">
        <v>45060</v>
      </c>
      <c r="J3212" s="2" t="s">
        <v>16</v>
      </c>
    </row>
    <row r="3213" spans="1:10" ht="14.25" customHeight="1" x14ac:dyDescent="0.35">
      <c r="A3213" s="2" t="s">
        <v>6456</v>
      </c>
      <c r="B3213" s="2" t="s">
        <v>6457</v>
      </c>
      <c r="C3213" s="2">
        <v>51</v>
      </c>
      <c r="D3213" s="2" t="s">
        <v>39</v>
      </c>
      <c r="E3213" s="2" t="s">
        <v>93</v>
      </c>
      <c r="F3213" s="2" t="s">
        <v>14</v>
      </c>
      <c r="G3213" s="2" t="s">
        <v>20</v>
      </c>
      <c r="H3213" s="2">
        <v>19436.14</v>
      </c>
      <c r="I3213" s="3">
        <v>44985</v>
      </c>
      <c r="J3213" s="2" t="s">
        <v>16</v>
      </c>
    </row>
    <row r="3214" spans="1:10" ht="14.25" customHeight="1" x14ac:dyDescent="0.35">
      <c r="A3214" s="2" t="s">
        <v>6458</v>
      </c>
      <c r="B3214" s="2" t="s">
        <v>6459</v>
      </c>
      <c r="C3214" s="2">
        <v>63</v>
      </c>
      <c r="D3214" s="2" t="s">
        <v>12</v>
      </c>
      <c r="E3214" s="2" t="s">
        <v>24</v>
      </c>
      <c r="F3214" s="2" t="s">
        <v>19</v>
      </c>
      <c r="G3214" s="2" t="s">
        <v>15</v>
      </c>
      <c r="H3214" s="2">
        <v>1553.2</v>
      </c>
      <c r="I3214" s="3">
        <v>45016</v>
      </c>
      <c r="J3214" s="2" t="s">
        <v>69</v>
      </c>
    </row>
    <row r="3215" spans="1:10" ht="14.25" customHeight="1" x14ac:dyDescent="0.35">
      <c r="A3215" s="2" t="s">
        <v>6460</v>
      </c>
      <c r="B3215" s="2" t="s">
        <v>6461</v>
      </c>
      <c r="C3215" s="2">
        <v>55</v>
      </c>
      <c r="D3215" s="2" t="s">
        <v>12</v>
      </c>
      <c r="E3215" s="2" t="s">
        <v>13</v>
      </c>
      <c r="F3215" s="2" t="s">
        <v>19</v>
      </c>
      <c r="G3215" s="2" t="s">
        <v>30</v>
      </c>
      <c r="H3215" s="2">
        <v>1547.46</v>
      </c>
      <c r="I3215" s="3">
        <v>44996</v>
      </c>
      <c r="J3215" s="2" t="s">
        <v>16</v>
      </c>
    </row>
    <row r="3216" spans="1:10" ht="14.25" customHeight="1" x14ac:dyDescent="0.35">
      <c r="A3216" s="2" t="s">
        <v>6462</v>
      </c>
      <c r="B3216" s="2" t="s">
        <v>6463</v>
      </c>
      <c r="C3216" s="2">
        <v>31</v>
      </c>
      <c r="D3216" s="2" t="s">
        <v>12</v>
      </c>
      <c r="E3216" s="2" t="s">
        <v>93</v>
      </c>
      <c r="F3216" s="2" t="s">
        <v>49</v>
      </c>
      <c r="G3216" s="2" t="s">
        <v>36</v>
      </c>
      <c r="H3216" s="2">
        <v>3643.74</v>
      </c>
      <c r="I3216" s="3">
        <v>45111</v>
      </c>
      <c r="J3216" s="2" t="s">
        <v>21</v>
      </c>
    </row>
    <row r="3217" spans="1:10" ht="14.25" customHeight="1" x14ac:dyDescent="0.35">
      <c r="A3217" s="2" t="s">
        <v>6464</v>
      </c>
      <c r="B3217" s="2" t="s">
        <v>6465</v>
      </c>
      <c r="C3217" s="2">
        <v>53</v>
      </c>
      <c r="D3217" s="2" t="s">
        <v>12</v>
      </c>
      <c r="E3217" s="2" t="s">
        <v>74</v>
      </c>
      <c r="F3217" s="2" t="s">
        <v>25</v>
      </c>
      <c r="G3217" s="2" t="s">
        <v>15</v>
      </c>
      <c r="H3217" s="2">
        <v>668.31</v>
      </c>
      <c r="I3217" s="3">
        <v>45364</v>
      </c>
      <c r="J3217" s="2" t="s">
        <v>16</v>
      </c>
    </row>
    <row r="3218" spans="1:10" ht="14.25" customHeight="1" x14ac:dyDescent="0.35">
      <c r="A3218" s="2" t="s">
        <v>6466</v>
      </c>
      <c r="B3218" s="2" t="s">
        <v>6467</v>
      </c>
      <c r="C3218" s="2">
        <v>25</v>
      </c>
      <c r="D3218" s="2" t="s">
        <v>12</v>
      </c>
      <c r="E3218" s="2" t="s">
        <v>42</v>
      </c>
      <c r="F3218" s="2" t="s">
        <v>14</v>
      </c>
      <c r="G3218" s="2" t="s">
        <v>26</v>
      </c>
      <c r="H3218" s="2">
        <v>954.84</v>
      </c>
      <c r="I3218" s="3">
        <v>45498</v>
      </c>
      <c r="J3218" s="2" t="s">
        <v>69</v>
      </c>
    </row>
    <row r="3219" spans="1:10" ht="14.25" customHeight="1" x14ac:dyDescent="0.35">
      <c r="A3219" s="2" t="s">
        <v>6468</v>
      </c>
      <c r="B3219" s="2" t="s">
        <v>6469</v>
      </c>
      <c r="C3219" s="2">
        <v>52</v>
      </c>
      <c r="D3219" s="2" t="s">
        <v>39</v>
      </c>
      <c r="E3219" s="2" t="s">
        <v>42</v>
      </c>
      <c r="F3219" s="2" t="s">
        <v>14</v>
      </c>
      <c r="G3219" s="2" t="s">
        <v>26</v>
      </c>
      <c r="H3219" s="2">
        <v>1545.59</v>
      </c>
      <c r="I3219" s="3">
        <v>45400</v>
      </c>
      <c r="J3219" s="2" t="s">
        <v>16</v>
      </c>
    </row>
    <row r="3220" spans="1:10" ht="14.25" customHeight="1" x14ac:dyDescent="0.35">
      <c r="A3220" s="2" t="s">
        <v>6470</v>
      </c>
      <c r="B3220" s="2" t="s">
        <v>6471</v>
      </c>
      <c r="C3220" s="2">
        <v>36</v>
      </c>
      <c r="D3220" s="2" t="s">
        <v>39</v>
      </c>
      <c r="E3220" s="2" t="s">
        <v>93</v>
      </c>
      <c r="F3220" s="2" t="s">
        <v>35</v>
      </c>
      <c r="G3220" s="2" t="s">
        <v>20</v>
      </c>
      <c r="H3220" s="2">
        <v>12462.88</v>
      </c>
      <c r="I3220" s="3">
        <v>45583</v>
      </c>
      <c r="J3220" s="2" t="s">
        <v>16</v>
      </c>
    </row>
    <row r="3221" spans="1:10" ht="14.25" customHeight="1" x14ac:dyDescent="0.35">
      <c r="A3221" s="2" t="s">
        <v>6472</v>
      </c>
      <c r="B3221" s="2" t="s">
        <v>6473</v>
      </c>
      <c r="C3221" s="2">
        <v>47</v>
      </c>
      <c r="D3221" s="2" t="s">
        <v>39</v>
      </c>
      <c r="E3221" s="2" t="s">
        <v>93</v>
      </c>
      <c r="F3221" s="2" t="s">
        <v>49</v>
      </c>
      <c r="G3221" s="2" t="s">
        <v>20</v>
      </c>
      <c r="H3221" s="2">
        <v>306.97000000000003</v>
      </c>
      <c r="I3221" s="3">
        <v>45094</v>
      </c>
      <c r="J3221" s="2" t="s">
        <v>16</v>
      </c>
    </row>
    <row r="3222" spans="1:10" ht="14.25" customHeight="1" x14ac:dyDescent="0.35">
      <c r="A3222" s="2" t="s">
        <v>6474</v>
      </c>
      <c r="B3222" s="2" t="s">
        <v>6475</v>
      </c>
      <c r="C3222" s="2">
        <v>31</v>
      </c>
      <c r="D3222" s="2" t="s">
        <v>39</v>
      </c>
      <c r="E3222" s="2" t="s">
        <v>64</v>
      </c>
      <c r="F3222" s="2" t="s">
        <v>25</v>
      </c>
      <c r="G3222" s="2" t="s">
        <v>20</v>
      </c>
      <c r="H3222" s="2">
        <v>869.15</v>
      </c>
      <c r="I3222" s="3">
        <v>45504</v>
      </c>
      <c r="J3222" s="2" t="s">
        <v>16</v>
      </c>
    </row>
    <row r="3223" spans="1:10" ht="14.25" customHeight="1" x14ac:dyDescent="0.35">
      <c r="A3223" s="2" t="s">
        <v>6476</v>
      </c>
      <c r="B3223" s="2" t="s">
        <v>6477</v>
      </c>
      <c r="C3223" s="2">
        <v>37</v>
      </c>
      <c r="D3223" s="2" t="s">
        <v>12</v>
      </c>
      <c r="E3223" s="2" t="s">
        <v>74</v>
      </c>
      <c r="F3223" s="2" t="s">
        <v>49</v>
      </c>
      <c r="G3223" s="2" t="s">
        <v>36</v>
      </c>
      <c r="H3223" s="2">
        <v>28856.86</v>
      </c>
      <c r="I3223" s="3">
        <v>45050</v>
      </c>
      <c r="J3223" s="2" t="s">
        <v>16</v>
      </c>
    </row>
    <row r="3224" spans="1:10" ht="14.25" customHeight="1" x14ac:dyDescent="0.35">
      <c r="A3224" s="2" t="s">
        <v>6478</v>
      </c>
      <c r="B3224" s="2" t="s">
        <v>6479</v>
      </c>
      <c r="C3224" s="2">
        <v>42</v>
      </c>
      <c r="D3224" s="2" t="s">
        <v>12</v>
      </c>
      <c r="E3224" s="2" t="s">
        <v>64</v>
      </c>
      <c r="F3224" s="2" t="s">
        <v>55</v>
      </c>
      <c r="G3224" s="2" t="s">
        <v>36</v>
      </c>
      <c r="H3224" s="2">
        <v>873.64</v>
      </c>
      <c r="I3224" s="3">
        <v>45139</v>
      </c>
      <c r="J3224" s="2" t="s">
        <v>21</v>
      </c>
    </row>
    <row r="3225" spans="1:10" ht="14.25" customHeight="1" x14ac:dyDescent="0.35">
      <c r="A3225" s="2" t="s">
        <v>6480</v>
      </c>
      <c r="B3225" s="2" t="s">
        <v>6481</v>
      </c>
      <c r="C3225" s="2">
        <v>57</v>
      </c>
      <c r="D3225" s="2" t="s">
        <v>39</v>
      </c>
      <c r="E3225" s="2" t="s">
        <v>13</v>
      </c>
      <c r="F3225" s="2" t="s">
        <v>14</v>
      </c>
      <c r="G3225" s="2" t="s">
        <v>15</v>
      </c>
      <c r="H3225" s="2">
        <v>7710.27</v>
      </c>
      <c r="I3225" s="3">
        <v>45108</v>
      </c>
      <c r="J3225" s="2" t="s">
        <v>16</v>
      </c>
    </row>
    <row r="3226" spans="1:10" ht="14.25" customHeight="1" x14ac:dyDescent="0.35">
      <c r="A3226" s="2" t="s">
        <v>6482</v>
      </c>
      <c r="B3226" s="2" t="s">
        <v>6483</v>
      </c>
      <c r="C3226" s="2">
        <v>41</v>
      </c>
      <c r="D3226" s="2" t="s">
        <v>12</v>
      </c>
      <c r="E3226" s="2" t="s">
        <v>29</v>
      </c>
      <c r="F3226" s="2" t="s">
        <v>49</v>
      </c>
      <c r="G3226" s="2" t="s">
        <v>36</v>
      </c>
      <c r="H3226" s="2">
        <v>10288.25</v>
      </c>
      <c r="I3226" s="3">
        <v>44997</v>
      </c>
      <c r="J3226" s="2" t="s">
        <v>16</v>
      </c>
    </row>
    <row r="3227" spans="1:10" ht="14.25" customHeight="1" x14ac:dyDescent="0.35">
      <c r="A3227" s="2" t="s">
        <v>6484</v>
      </c>
      <c r="B3227" s="2" t="s">
        <v>6485</v>
      </c>
      <c r="C3227" s="2">
        <v>31</v>
      </c>
      <c r="D3227" s="2" t="s">
        <v>39</v>
      </c>
      <c r="E3227" s="2" t="s">
        <v>42</v>
      </c>
      <c r="F3227" s="2" t="s">
        <v>49</v>
      </c>
      <c r="G3227" s="2" t="s">
        <v>20</v>
      </c>
      <c r="H3227" s="2">
        <v>31843.18</v>
      </c>
      <c r="I3227" s="3">
        <v>45482</v>
      </c>
      <c r="J3227" s="2" t="s">
        <v>21</v>
      </c>
    </row>
    <row r="3228" spans="1:10" ht="14.25" customHeight="1" x14ac:dyDescent="0.35">
      <c r="A3228" s="2" t="s">
        <v>6486</v>
      </c>
      <c r="B3228" s="2" t="s">
        <v>6487</v>
      </c>
      <c r="C3228" s="2">
        <v>43</v>
      </c>
      <c r="D3228" s="2" t="s">
        <v>39</v>
      </c>
      <c r="E3228" s="2" t="s">
        <v>24</v>
      </c>
      <c r="F3228" s="2" t="s">
        <v>35</v>
      </c>
      <c r="G3228" s="2" t="s">
        <v>15</v>
      </c>
      <c r="H3228" s="2">
        <v>23006.14</v>
      </c>
      <c r="I3228" s="3">
        <v>45121</v>
      </c>
      <c r="J3228" s="2" t="s">
        <v>16</v>
      </c>
    </row>
    <row r="3229" spans="1:10" ht="14.25" customHeight="1" x14ac:dyDescent="0.35">
      <c r="A3229" s="2" t="s">
        <v>6488</v>
      </c>
      <c r="B3229" s="2" t="s">
        <v>6489</v>
      </c>
      <c r="C3229" s="2">
        <v>55</v>
      </c>
      <c r="D3229" s="2" t="s">
        <v>39</v>
      </c>
      <c r="E3229" s="2" t="s">
        <v>24</v>
      </c>
      <c r="F3229" s="2" t="s">
        <v>55</v>
      </c>
      <c r="G3229" s="2" t="s">
        <v>15</v>
      </c>
      <c r="H3229" s="2">
        <v>5810.38</v>
      </c>
      <c r="I3229" s="3">
        <v>45495</v>
      </c>
      <c r="J3229" s="2" t="s">
        <v>16</v>
      </c>
    </row>
    <row r="3230" spans="1:10" ht="14.25" customHeight="1" x14ac:dyDescent="0.35">
      <c r="A3230" s="2" t="s">
        <v>6490</v>
      </c>
      <c r="B3230" s="2" t="s">
        <v>6491</v>
      </c>
      <c r="C3230" s="2">
        <v>40</v>
      </c>
      <c r="D3230" s="2" t="s">
        <v>39</v>
      </c>
      <c r="E3230" s="2" t="s">
        <v>52</v>
      </c>
      <c r="F3230" s="2" t="s">
        <v>19</v>
      </c>
      <c r="G3230" s="2" t="s">
        <v>30</v>
      </c>
      <c r="H3230" s="2">
        <v>28501.45</v>
      </c>
      <c r="I3230" s="3">
        <v>45218</v>
      </c>
      <c r="J3230" s="2" t="s">
        <v>16</v>
      </c>
    </row>
    <row r="3231" spans="1:10" ht="14.25" customHeight="1" x14ac:dyDescent="0.35">
      <c r="A3231" s="2" t="s">
        <v>6492</v>
      </c>
      <c r="B3231" s="2" t="s">
        <v>6493</v>
      </c>
      <c r="C3231" s="2">
        <v>39</v>
      </c>
      <c r="D3231" s="2" t="s">
        <v>12</v>
      </c>
      <c r="E3231" s="2" t="s">
        <v>52</v>
      </c>
      <c r="F3231" s="2" t="s">
        <v>14</v>
      </c>
      <c r="G3231" s="2" t="s">
        <v>36</v>
      </c>
      <c r="H3231" s="2">
        <v>5661.02</v>
      </c>
      <c r="I3231" s="3">
        <v>44983</v>
      </c>
      <c r="J3231" s="2" t="s">
        <v>21</v>
      </c>
    </row>
    <row r="3232" spans="1:10" ht="14.25" customHeight="1" x14ac:dyDescent="0.35">
      <c r="A3232" s="2" t="s">
        <v>6494</v>
      </c>
      <c r="B3232" s="2" t="s">
        <v>6495</v>
      </c>
      <c r="C3232" s="2">
        <v>36</v>
      </c>
      <c r="D3232" s="2" t="s">
        <v>39</v>
      </c>
      <c r="E3232" s="2" t="s">
        <v>74</v>
      </c>
      <c r="F3232" s="2" t="s">
        <v>35</v>
      </c>
      <c r="G3232" s="2" t="s">
        <v>26</v>
      </c>
      <c r="H3232" s="2">
        <v>11084.16</v>
      </c>
      <c r="I3232" s="3">
        <v>45609</v>
      </c>
      <c r="J3232" s="2" t="s">
        <v>16</v>
      </c>
    </row>
    <row r="3233" spans="1:10" ht="14.25" customHeight="1" x14ac:dyDescent="0.35">
      <c r="A3233" s="2" t="s">
        <v>6496</v>
      </c>
      <c r="B3233" s="2" t="s">
        <v>6497</v>
      </c>
      <c r="C3233" s="2">
        <v>63</v>
      </c>
      <c r="D3233" s="2" t="s">
        <v>12</v>
      </c>
      <c r="E3233" s="2" t="s">
        <v>24</v>
      </c>
      <c r="F3233" s="2" t="s">
        <v>49</v>
      </c>
      <c r="G3233" s="2" t="s">
        <v>26</v>
      </c>
      <c r="H3233" s="2">
        <v>3005.76</v>
      </c>
      <c r="I3233" s="3">
        <v>45226</v>
      </c>
      <c r="J3233" s="2" t="s">
        <v>16</v>
      </c>
    </row>
    <row r="3234" spans="1:10" ht="14.25" customHeight="1" x14ac:dyDescent="0.35">
      <c r="A3234" s="2" t="s">
        <v>6498</v>
      </c>
      <c r="B3234" s="2" t="s">
        <v>6499</v>
      </c>
      <c r="C3234" s="2">
        <v>20</v>
      </c>
      <c r="D3234" s="2" t="s">
        <v>39</v>
      </c>
      <c r="E3234" s="2" t="s">
        <v>74</v>
      </c>
      <c r="F3234" s="2" t="s">
        <v>14</v>
      </c>
      <c r="G3234" s="2" t="s">
        <v>30</v>
      </c>
      <c r="H3234" s="2">
        <v>10123.74</v>
      </c>
      <c r="I3234" s="3">
        <v>45244</v>
      </c>
      <c r="J3234" s="2" t="s">
        <v>16</v>
      </c>
    </row>
    <row r="3235" spans="1:10" ht="14.25" customHeight="1" x14ac:dyDescent="0.35">
      <c r="A3235" s="2" t="s">
        <v>6500</v>
      </c>
      <c r="B3235" s="2" t="s">
        <v>6501</v>
      </c>
      <c r="C3235" s="2">
        <v>59</v>
      </c>
      <c r="D3235" s="2" t="s">
        <v>39</v>
      </c>
      <c r="E3235" s="2" t="s">
        <v>52</v>
      </c>
      <c r="F3235" s="2" t="s">
        <v>19</v>
      </c>
      <c r="G3235" s="2" t="s">
        <v>20</v>
      </c>
      <c r="H3235" s="2">
        <v>7725.99</v>
      </c>
      <c r="I3235" s="3">
        <v>45297</v>
      </c>
      <c r="J3235" s="2" t="s">
        <v>16</v>
      </c>
    </row>
    <row r="3236" spans="1:10" ht="14.25" customHeight="1" x14ac:dyDescent="0.35">
      <c r="A3236" s="2" t="s">
        <v>6502</v>
      </c>
      <c r="B3236" s="2" t="s">
        <v>6503</v>
      </c>
      <c r="C3236" s="2">
        <v>36</v>
      </c>
      <c r="D3236" s="2" t="s">
        <v>39</v>
      </c>
      <c r="E3236" s="2" t="s">
        <v>74</v>
      </c>
      <c r="F3236" s="2" t="s">
        <v>49</v>
      </c>
      <c r="G3236" s="2" t="s">
        <v>30</v>
      </c>
      <c r="H3236" s="2">
        <v>9335.16</v>
      </c>
      <c r="I3236" s="3">
        <v>45009</v>
      </c>
      <c r="J3236" s="2" t="s">
        <v>16</v>
      </c>
    </row>
    <row r="3237" spans="1:10" ht="14.25" customHeight="1" x14ac:dyDescent="0.35">
      <c r="A3237" s="2" t="s">
        <v>6504</v>
      </c>
      <c r="B3237" s="2" t="s">
        <v>6505</v>
      </c>
      <c r="C3237" s="2">
        <v>26</v>
      </c>
      <c r="D3237" s="2" t="s">
        <v>39</v>
      </c>
      <c r="E3237" s="2" t="s">
        <v>42</v>
      </c>
      <c r="F3237" s="2" t="s">
        <v>55</v>
      </c>
      <c r="G3237" s="2" t="s">
        <v>20</v>
      </c>
      <c r="H3237" s="2">
        <v>11477.54</v>
      </c>
      <c r="I3237" s="3">
        <v>45020</v>
      </c>
      <c r="J3237" s="2" t="s">
        <v>16</v>
      </c>
    </row>
    <row r="3238" spans="1:10" ht="14.25" customHeight="1" x14ac:dyDescent="0.35">
      <c r="A3238" s="2" t="s">
        <v>6506</v>
      </c>
      <c r="B3238" s="2" t="s">
        <v>6507</v>
      </c>
      <c r="C3238" s="2">
        <v>45</v>
      </c>
      <c r="D3238" s="2" t="s">
        <v>12</v>
      </c>
      <c r="E3238" s="2" t="s">
        <v>13</v>
      </c>
      <c r="F3238" s="2" t="s">
        <v>14</v>
      </c>
      <c r="G3238" s="2" t="s">
        <v>36</v>
      </c>
      <c r="H3238" s="2">
        <v>1905.01</v>
      </c>
      <c r="I3238" s="3">
        <v>45193</v>
      </c>
      <c r="J3238" s="2" t="s">
        <v>16</v>
      </c>
    </row>
    <row r="3239" spans="1:10" ht="14.25" customHeight="1" x14ac:dyDescent="0.35">
      <c r="A3239" s="2" t="s">
        <v>6508</v>
      </c>
      <c r="B3239" s="2" t="s">
        <v>6509</v>
      </c>
      <c r="C3239" s="2">
        <v>37</v>
      </c>
      <c r="D3239" s="2" t="s">
        <v>39</v>
      </c>
      <c r="E3239" s="2" t="s">
        <v>13</v>
      </c>
      <c r="F3239" s="2" t="s">
        <v>35</v>
      </c>
      <c r="G3239" s="2" t="s">
        <v>36</v>
      </c>
      <c r="H3239" s="2">
        <v>3584.81</v>
      </c>
      <c r="I3239" s="3">
        <v>45302</v>
      </c>
      <c r="J3239" s="2" t="s">
        <v>16</v>
      </c>
    </row>
    <row r="3240" spans="1:10" ht="14.25" customHeight="1" x14ac:dyDescent="0.35">
      <c r="A3240" s="2" t="s">
        <v>6510</v>
      </c>
      <c r="B3240" s="2" t="s">
        <v>6511</v>
      </c>
      <c r="C3240" s="2">
        <v>62</v>
      </c>
      <c r="D3240" s="2" t="s">
        <v>12</v>
      </c>
      <c r="E3240" s="2" t="s">
        <v>24</v>
      </c>
      <c r="F3240" s="2" t="s">
        <v>55</v>
      </c>
      <c r="G3240" s="2" t="s">
        <v>15</v>
      </c>
      <c r="H3240" s="2">
        <v>13327.21</v>
      </c>
      <c r="I3240" s="3">
        <v>45087</v>
      </c>
      <c r="J3240" s="2" t="s">
        <v>16</v>
      </c>
    </row>
    <row r="3241" spans="1:10" ht="14.25" customHeight="1" x14ac:dyDescent="0.35">
      <c r="A3241" s="2" t="s">
        <v>6512</v>
      </c>
      <c r="B3241" s="2" t="s">
        <v>6513</v>
      </c>
      <c r="C3241" s="2">
        <v>24</v>
      </c>
      <c r="D3241" s="2" t="s">
        <v>39</v>
      </c>
      <c r="E3241" s="2" t="s">
        <v>64</v>
      </c>
      <c r="F3241" s="2" t="s">
        <v>19</v>
      </c>
      <c r="G3241" s="2" t="s">
        <v>15</v>
      </c>
      <c r="H3241" s="2">
        <v>1789.16</v>
      </c>
      <c r="I3241" s="3">
        <v>45540</v>
      </c>
      <c r="J3241" s="2" t="s">
        <v>16</v>
      </c>
    </row>
    <row r="3242" spans="1:10" ht="14.25" customHeight="1" x14ac:dyDescent="0.35">
      <c r="A3242" s="2" t="s">
        <v>6514</v>
      </c>
      <c r="B3242" s="2" t="s">
        <v>6515</v>
      </c>
      <c r="C3242" s="2">
        <v>31</v>
      </c>
      <c r="D3242" s="2" t="s">
        <v>39</v>
      </c>
      <c r="E3242" s="2" t="s">
        <v>42</v>
      </c>
      <c r="F3242" s="2" t="s">
        <v>19</v>
      </c>
      <c r="G3242" s="2" t="s">
        <v>15</v>
      </c>
      <c r="H3242" s="2">
        <v>4219.6099999999997</v>
      </c>
      <c r="I3242" s="3">
        <v>45428</v>
      </c>
      <c r="J3242" s="2" t="s">
        <v>16</v>
      </c>
    </row>
    <row r="3243" spans="1:10" ht="14.25" customHeight="1" x14ac:dyDescent="0.35">
      <c r="A3243" s="2" t="s">
        <v>6516</v>
      </c>
      <c r="B3243" s="2" t="s">
        <v>6517</v>
      </c>
      <c r="C3243" s="2">
        <v>26</v>
      </c>
      <c r="D3243" s="2" t="s">
        <v>39</v>
      </c>
      <c r="E3243" s="2" t="s">
        <v>29</v>
      </c>
      <c r="F3243" s="2" t="s">
        <v>14</v>
      </c>
      <c r="G3243" s="2" t="s">
        <v>15</v>
      </c>
      <c r="H3243" s="2">
        <v>10980.49</v>
      </c>
      <c r="I3243" s="3">
        <v>45303</v>
      </c>
      <c r="J3243" s="2" t="s">
        <v>16</v>
      </c>
    </row>
    <row r="3244" spans="1:10" ht="14.25" customHeight="1" x14ac:dyDescent="0.35">
      <c r="A3244" s="2" t="s">
        <v>6518</v>
      </c>
      <c r="B3244" s="2" t="s">
        <v>6519</v>
      </c>
      <c r="C3244" s="2">
        <v>36</v>
      </c>
      <c r="D3244" s="2" t="s">
        <v>12</v>
      </c>
      <c r="E3244" s="2" t="s">
        <v>74</v>
      </c>
      <c r="F3244" s="2" t="s">
        <v>19</v>
      </c>
      <c r="G3244" s="2" t="s">
        <v>26</v>
      </c>
      <c r="H3244" s="2">
        <v>27750.07</v>
      </c>
      <c r="I3244" s="3">
        <v>45038</v>
      </c>
      <c r="J3244" s="2" t="s">
        <v>16</v>
      </c>
    </row>
    <row r="3245" spans="1:10" ht="14.25" customHeight="1" x14ac:dyDescent="0.35">
      <c r="A3245" s="2" t="s">
        <v>6520</v>
      </c>
      <c r="B3245" s="2" t="s">
        <v>6521</v>
      </c>
      <c r="C3245" s="2">
        <v>64</v>
      </c>
      <c r="D3245" s="2" t="s">
        <v>39</v>
      </c>
      <c r="E3245" s="2" t="s">
        <v>74</v>
      </c>
      <c r="F3245" s="2" t="s">
        <v>25</v>
      </c>
      <c r="G3245" s="2" t="s">
        <v>15</v>
      </c>
      <c r="H3245" s="2">
        <v>782.86</v>
      </c>
      <c r="I3245" s="3">
        <v>45504</v>
      </c>
      <c r="J3245" s="2" t="s">
        <v>16</v>
      </c>
    </row>
    <row r="3246" spans="1:10" ht="14.25" customHeight="1" x14ac:dyDescent="0.35">
      <c r="A3246" s="2" t="s">
        <v>6522</v>
      </c>
      <c r="B3246" s="2" t="s">
        <v>6523</v>
      </c>
      <c r="C3246" s="2">
        <v>31</v>
      </c>
      <c r="D3246" s="2" t="s">
        <v>39</v>
      </c>
      <c r="E3246" s="2" t="s">
        <v>24</v>
      </c>
      <c r="F3246" s="2" t="s">
        <v>35</v>
      </c>
      <c r="G3246" s="2" t="s">
        <v>15</v>
      </c>
      <c r="H3246" s="2">
        <v>7268.3</v>
      </c>
      <c r="I3246" s="3">
        <v>45548</v>
      </c>
      <c r="J3246" s="2" t="s">
        <v>16</v>
      </c>
    </row>
    <row r="3247" spans="1:10" ht="14.25" customHeight="1" x14ac:dyDescent="0.35">
      <c r="A3247" s="2" t="s">
        <v>6524</v>
      </c>
      <c r="B3247" s="2" t="s">
        <v>6525</v>
      </c>
      <c r="C3247" s="2">
        <v>55</v>
      </c>
      <c r="D3247" s="2" t="s">
        <v>39</v>
      </c>
      <c r="E3247" s="2" t="s">
        <v>29</v>
      </c>
      <c r="F3247" s="2" t="s">
        <v>14</v>
      </c>
      <c r="G3247" s="2" t="s">
        <v>15</v>
      </c>
      <c r="H3247" s="2">
        <v>854.55</v>
      </c>
      <c r="I3247" s="3">
        <v>45558</v>
      </c>
      <c r="J3247" s="2" t="s">
        <v>16</v>
      </c>
    </row>
    <row r="3248" spans="1:10" ht="14.25" customHeight="1" x14ac:dyDescent="0.35">
      <c r="A3248" s="2" t="s">
        <v>6526</v>
      </c>
      <c r="B3248" s="2" t="s">
        <v>6527</v>
      </c>
      <c r="C3248" s="2">
        <v>53</v>
      </c>
      <c r="D3248" s="2" t="s">
        <v>39</v>
      </c>
      <c r="E3248" s="2" t="s">
        <v>64</v>
      </c>
      <c r="F3248" s="2" t="s">
        <v>25</v>
      </c>
      <c r="G3248" s="2" t="s">
        <v>20</v>
      </c>
      <c r="H3248" s="2">
        <v>4766.37</v>
      </c>
      <c r="I3248" s="3">
        <v>45205</v>
      </c>
      <c r="J3248" s="2" t="s">
        <v>21</v>
      </c>
    </row>
    <row r="3249" spans="1:10" ht="14.25" customHeight="1" x14ac:dyDescent="0.35">
      <c r="A3249" s="2" t="s">
        <v>6528</v>
      </c>
      <c r="B3249" s="2" t="s">
        <v>6529</v>
      </c>
      <c r="C3249" s="2">
        <v>57</v>
      </c>
      <c r="D3249" s="2" t="s">
        <v>39</v>
      </c>
      <c r="E3249" s="2" t="s">
        <v>64</v>
      </c>
      <c r="F3249" s="2" t="s">
        <v>19</v>
      </c>
      <c r="G3249" s="2" t="s">
        <v>15</v>
      </c>
      <c r="H3249" s="2">
        <v>1928.4</v>
      </c>
      <c r="I3249" s="3">
        <v>45359</v>
      </c>
      <c r="J3249" s="2" t="s">
        <v>16</v>
      </c>
    </row>
    <row r="3250" spans="1:10" ht="14.25" customHeight="1" x14ac:dyDescent="0.35">
      <c r="A3250" s="2" t="s">
        <v>6530</v>
      </c>
      <c r="B3250" s="2" t="s">
        <v>6531</v>
      </c>
      <c r="C3250" s="2">
        <v>34</v>
      </c>
      <c r="D3250" s="2" t="s">
        <v>12</v>
      </c>
      <c r="E3250" s="2" t="s">
        <v>74</v>
      </c>
      <c r="F3250" s="2" t="s">
        <v>14</v>
      </c>
      <c r="G3250" s="2" t="s">
        <v>30</v>
      </c>
      <c r="H3250" s="2">
        <v>10482.19</v>
      </c>
      <c r="I3250" s="3">
        <v>45586</v>
      </c>
      <c r="J3250" s="2" t="s">
        <v>16</v>
      </c>
    </row>
    <row r="3251" spans="1:10" ht="14.25" customHeight="1" x14ac:dyDescent="0.35">
      <c r="A3251" s="2" t="s">
        <v>6532</v>
      </c>
      <c r="B3251" s="2" t="s">
        <v>6533</v>
      </c>
      <c r="C3251" s="2">
        <v>47</v>
      </c>
      <c r="D3251" s="2" t="s">
        <v>12</v>
      </c>
      <c r="E3251" s="2" t="s">
        <v>74</v>
      </c>
      <c r="F3251" s="2" t="s">
        <v>25</v>
      </c>
      <c r="G3251" s="2" t="s">
        <v>15</v>
      </c>
      <c r="H3251" s="2">
        <v>14181.26</v>
      </c>
      <c r="I3251" s="3">
        <v>45168</v>
      </c>
      <c r="J3251" s="2" t="s">
        <v>16</v>
      </c>
    </row>
    <row r="3252" spans="1:10" ht="14.25" customHeight="1" x14ac:dyDescent="0.35">
      <c r="A3252" s="2" t="s">
        <v>6534</v>
      </c>
      <c r="B3252" s="2" t="s">
        <v>6535</v>
      </c>
      <c r="C3252" s="2">
        <v>26</v>
      </c>
      <c r="D3252" s="2" t="s">
        <v>39</v>
      </c>
      <c r="E3252" s="2" t="s">
        <v>29</v>
      </c>
      <c r="F3252" s="2" t="s">
        <v>19</v>
      </c>
      <c r="G3252" s="2" t="s">
        <v>15</v>
      </c>
      <c r="H3252" s="2">
        <v>2841.46</v>
      </c>
      <c r="I3252" s="3">
        <v>45148</v>
      </c>
      <c r="J3252" s="2" t="s">
        <v>21</v>
      </c>
    </row>
    <row r="3253" spans="1:10" ht="14.25" customHeight="1" x14ac:dyDescent="0.35">
      <c r="A3253" s="2" t="s">
        <v>6536</v>
      </c>
      <c r="B3253" s="2" t="s">
        <v>6537</v>
      </c>
      <c r="C3253" s="2">
        <v>50</v>
      </c>
      <c r="D3253" s="2" t="s">
        <v>39</v>
      </c>
      <c r="E3253" s="2" t="s">
        <v>24</v>
      </c>
      <c r="F3253" s="2" t="s">
        <v>49</v>
      </c>
      <c r="G3253" s="2" t="s">
        <v>26</v>
      </c>
      <c r="H3253" s="2">
        <v>12478.8</v>
      </c>
      <c r="I3253" s="3">
        <v>45212</v>
      </c>
      <c r="J3253" s="2" t="s">
        <v>16</v>
      </c>
    </row>
    <row r="3254" spans="1:10" ht="14.25" customHeight="1" x14ac:dyDescent="0.35">
      <c r="A3254" s="2" t="s">
        <v>6538</v>
      </c>
      <c r="B3254" s="2" t="s">
        <v>6539</v>
      </c>
      <c r="C3254" s="2">
        <v>42</v>
      </c>
      <c r="D3254" s="2" t="s">
        <v>12</v>
      </c>
      <c r="E3254" s="2" t="s">
        <v>42</v>
      </c>
      <c r="F3254" s="2" t="s">
        <v>49</v>
      </c>
      <c r="G3254" s="2" t="s">
        <v>15</v>
      </c>
      <c r="H3254" s="2">
        <v>5920.7</v>
      </c>
      <c r="I3254" s="3">
        <v>44930</v>
      </c>
      <c r="J3254" s="2" t="s">
        <v>16</v>
      </c>
    </row>
    <row r="3255" spans="1:10" ht="14.25" customHeight="1" x14ac:dyDescent="0.35">
      <c r="A3255" s="2" t="s">
        <v>6540</v>
      </c>
      <c r="B3255" s="2" t="s">
        <v>6541</v>
      </c>
      <c r="C3255" s="2">
        <v>31</v>
      </c>
      <c r="D3255" s="2" t="s">
        <v>39</v>
      </c>
      <c r="E3255" s="2" t="s">
        <v>29</v>
      </c>
      <c r="F3255" s="2" t="s">
        <v>55</v>
      </c>
      <c r="G3255" s="2" t="s">
        <v>20</v>
      </c>
      <c r="H3255" s="2">
        <v>3334.89</v>
      </c>
      <c r="I3255" s="3">
        <v>45246</v>
      </c>
      <c r="J3255" s="2" t="s">
        <v>16</v>
      </c>
    </row>
    <row r="3256" spans="1:10" ht="14.25" customHeight="1" x14ac:dyDescent="0.35">
      <c r="A3256" s="2" t="s">
        <v>6542</v>
      </c>
      <c r="B3256" s="2" t="s">
        <v>6543</v>
      </c>
      <c r="C3256" s="2">
        <v>28</v>
      </c>
      <c r="D3256" s="2" t="s">
        <v>12</v>
      </c>
      <c r="E3256" s="2" t="s">
        <v>64</v>
      </c>
      <c r="F3256" s="2" t="s">
        <v>49</v>
      </c>
      <c r="G3256" s="2" t="s">
        <v>36</v>
      </c>
      <c r="H3256" s="2">
        <v>7410.81</v>
      </c>
      <c r="I3256" s="3">
        <v>45247</v>
      </c>
      <c r="J3256" s="2" t="s">
        <v>16</v>
      </c>
    </row>
    <row r="3257" spans="1:10" ht="14.25" customHeight="1" x14ac:dyDescent="0.35">
      <c r="A3257" s="2" t="s">
        <v>6544</v>
      </c>
      <c r="B3257" s="2" t="s">
        <v>6545</v>
      </c>
      <c r="C3257" s="2">
        <v>52</v>
      </c>
      <c r="D3257" s="2" t="s">
        <v>39</v>
      </c>
      <c r="E3257" s="2" t="s">
        <v>29</v>
      </c>
      <c r="F3257" s="2" t="s">
        <v>25</v>
      </c>
      <c r="G3257" s="2" t="s">
        <v>15</v>
      </c>
      <c r="H3257" s="2">
        <v>4774.72</v>
      </c>
      <c r="I3257" s="3">
        <v>44934</v>
      </c>
      <c r="J3257" s="2" t="s">
        <v>69</v>
      </c>
    </row>
    <row r="3258" spans="1:10" ht="14.25" customHeight="1" x14ac:dyDescent="0.35">
      <c r="A3258" s="2" t="s">
        <v>6546</v>
      </c>
      <c r="B3258" s="2" t="s">
        <v>6547</v>
      </c>
      <c r="C3258" s="2">
        <v>58</v>
      </c>
      <c r="D3258" s="2" t="s">
        <v>39</v>
      </c>
      <c r="E3258" s="2" t="s">
        <v>29</v>
      </c>
      <c r="F3258" s="2" t="s">
        <v>35</v>
      </c>
      <c r="G3258" s="2" t="s">
        <v>15</v>
      </c>
      <c r="H3258" s="2">
        <v>2613.6</v>
      </c>
      <c r="I3258" s="3">
        <v>44978</v>
      </c>
      <c r="J3258" s="2" t="s">
        <v>16</v>
      </c>
    </row>
    <row r="3259" spans="1:10" ht="14.25" customHeight="1" x14ac:dyDescent="0.35">
      <c r="A3259" s="2" t="s">
        <v>6548</v>
      </c>
      <c r="B3259" s="2" t="s">
        <v>6549</v>
      </c>
      <c r="C3259" s="2">
        <v>31</v>
      </c>
      <c r="D3259" s="2" t="s">
        <v>12</v>
      </c>
      <c r="E3259" s="2" t="s">
        <v>29</v>
      </c>
      <c r="F3259" s="2" t="s">
        <v>49</v>
      </c>
      <c r="G3259" s="2" t="s">
        <v>15</v>
      </c>
      <c r="H3259" s="2">
        <v>14140.55</v>
      </c>
      <c r="I3259" s="3">
        <v>45068</v>
      </c>
      <c r="J3259" s="2" t="s">
        <v>16</v>
      </c>
    </row>
    <row r="3260" spans="1:10" ht="14.25" customHeight="1" x14ac:dyDescent="0.35">
      <c r="A3260" s="2" t="s">
        <v>6550</v>
      </c>
      <c r="B3260" s="2" t="s">
        <v>6551</v>
      </c>
      <c r="C3260" s="2">
        <v>47</v>
      </c>
      <c r="D3260" s="2" t="s">
        <v>39</v>
      </c>
      <c r="E3260" s="2" t="s">
        <v>42</v>
      </c>
      <c r="F3260" s="2" t="s">
        <v>14</v>
      </c>
      <c r="G3260" s="2" t="s">
        <v>26</v>
      </c>
      <c r="H3260" s="2">
        <v>15971.35</v>
      </c>
      <c r="I3260" s="3">
        <v>45206</v>
      </c>
      <c r="J3260" s="2" t="s">
        <v>16</v>
      </c>
    </row>
    <row r="3261" spans="1:10" ht="14.25" customHeight="1" x14ac:dyDescent="0.35">
      <c r="A3261" s="2" t="s">
        <v>6552</v>
      </c>
      <c r="B3261" s="2" t="s">
        <v>6553</v>
      </c>
      <c r="C3261" s="2">
        <v>58</v>
      </c>
      <c r="D3261" s="2" t="s">
        <v>12</v>
      </c>
      <c r="E3261" s="2" t="s">
        <v>93</v>
      </c>
      <c r="F3261" s="2" t="s">
        <v>14</v>
      </c>
      <c r="G3261" s="2" t="s">
        <v>36</v>
      </c>
      <c r="H3261" s="2">
        <v>16110</v>
      </c>
      <c r="I3261" s="3">
        <v>45014</v>
      </c>
      <c r="J3261" s="2" t="s">
        <v>69</v>
      </c>
    </row>
    <row r="3262" spans="1:10" ht="14.25" customHeight="1" x14ac:dyDescent="0.35">
      <c r="A3262" s="2" t="s">
        <v>6554</v>
      </c>
      <c r="B3262" s="2" t="s">
        <v>6555</v>
      </c>
      <c r="C3262" s="2">
        <v>21</v>
      </c>
      <c r="D3262" s="2" t="s">
        <v>12</v>
      </c>
      <c r="E3262" s="2" t="s">
        <v>74</v>
      </c>
      <c r="F3262" s="2" t="s">
        <v>14</v>
      </c>
      <c r="G3262" s="2" t="s">
        <v>26</v>
      </c>
      <c r="H3262" s="2">
        <v>4814.9799999999996</v>
      </c>
      <c r="I3262" s="3">
        <v>45086</v>
      </c>
      <c r="J3262" s="2" t="s">
        <v>21</v>
      </c>
    </row>
    <row r="3263" spans="1:10" ht="14.25" customHeight="1" x14ac:dyDescent="0.35">
      <c r="A3263" s="2" t="s">
        <v>6556</v>
      </c>
      <c r="B3263" s="2" t="s">
        <v>6557</v>
      </c>
      <c r="C3263" s="2">
        <v>21</v>
      </c>
      <c r="D3263" s="2" t="s">
        <v>12</v>
      </c>
      <c r="E3263" s="2" t="s">
        <v>52</v>
      </c>
      <c r="F3263" s="2" t="s">
        <v>49</v>
      </c>
      <c r="G3263" s="2" t="s">
        <v>26</v>
      </c>
      <c r="H3263" s="2">
        <v>1857.62</v>
      </c>
      <c r="I3263" s="3">
        <v>44954</v>
      </c>
      <c r="J3263" s="2" t="s">
        <v>16</v>
      </c>
    </row>
    <row r="3264" spans="1:10" ht="14.25" customHeight="1" x14ac:dyDescent="0.35">
      <c r="A3264" s="2" t="s">
        <v>6558</v>
      </c>
      <c r="B3264" s="2" t="s">
        <v>6559</v>
      </c>
      <c r="C3264" s="2">
        <v>45</v>
      </c>
      <c r="D3264" s="2" t="s">
        <v>39</v>
      </c>
      <c r="E3264" s="2" t="s">
        <v>24</v>
      </c>
      <c r="F3264" s="2" t="s">
        <v>49</v>
      </c>
      <c r="G3264" s="2" t="s">
        <v>26</v>
      </c>
      <c r="H3264" s="2">
        <v>18351.55</v>
      </c>
      <c r="I3264" s="3">
        <v>45454</v>
      </c>
      <c r="J3264" s="2" t="s">
        <v>21</v>
      </c>
    </row>
    <row r="3265" spans="1:10" ht="14.25" customHeight="1" x14ac:dyDescent="0.35">
      <c r="A3265" s="2" t="s">
        <v>6560</v>
      </c>
      <c r="B3265" s="2" t="s">
        <v>6561</v>
      </c>
      <c r="C3265" s="2">
        <v>25</v>
      </c>
      <c r="D3265" s="2" t="s">
        <v>12</v>
      </c>
      <c r="E3265" s="2" t="s">
        <v>29</v>
      </c>
      <c r="F3265" s="2" t="s">
        <v>55</v>
      </c>
      <c r="G3265" s="2" t="s">
        <v>20</v>
      </c>
      <c r="H3265" s="2">
        <v>3993.79</v>
      </c>
      <c r="I3265" s="3">
        <v>45198</v>
      </c>
      <c r="J3265" s="2" t="s">
        <v>16</v>
      </c>
    </row>
    <row r="3266" spans="1:10" ht="14.25" customHeight="1" x14ac:dyDescent="0.35">
      <c r="A3266" s="2" t="s">
        <v>6562</v>
      </c>
      <c r="B3266" s="2" t="s">
        <v>6563</v>
      </c>
      <c r="C3266" s="2">
        <v>19</v>
      </c>
      <c r="D3266" s="2" t="s">
        <v>12</v>
      </c>
      <c r="E3266" s="2" t="s">
        <v>24</v>
      </c>
      <c r="F3266" s="2" t="s">
        <v>35</v>
      </c>
      <c r="G3266" s="2" t="s">
        <v>36</v>
      </c>
      <c r="H3266" s="2">
        <v>13785.91</v>
      </c>
      <c r="I3266" s="3">
        <v>45026</v>
      </c>
      <c r="J3266" s="2" t="s">
        <v>16</v>
      </c>
    </row>
    <row r="3267" spans="1:10" ht="14.25" customHeight="1" x14ac:dyDescent="0.35">
      <c r="A3267" s="2" t="s">
        <v>6564</v>
      </c>
      <c r="B3267" s="2" t="s">
        <v>6565</v>
      </c>
      <c r="C3267" s="2">
        <v>58</v>
      </c>
      <c r="D3267" s="2" t="s">
        <v>39</v>
      </c>
      <c r="E3267" s="2" t="s">
        <v>52</v>
      </c>
      <c r="F3267" s="2" t="s">
        <v>35</v>
      </c>
      <c r="G3267" s="2" t="s">
        <v>20</v>
      </c>
      <c r="H3267" s="2">
        <v>17007.34</v>
      </c>
      <c r="I3267" s="3">
        <v>45130</v>
      </c>
      <c r="J3267" s="2" t="s">
        <v>16</v>
      </c>
    </row>
    <row r="3268" spans="1:10" ht="14.25" customHeight="1" x14ac:dyDescent="0.35">
      <c r="A3268" s="2" t="s">
        <v>6566</v>
      </c>
      <c r="B3268" s="2" t="s">
        <v>6567</v>
      </c>
      <c r="C3268" s="2">
        <v>63</v>
      </c>
      <c r="D3268" s="2" t="s">
        <v>39</v>
      </c>
      <c r="E3268" s="2" t="s">
        <v>93</v>
      </c>
      <c r="F3268" s="2" t="s">
        <v>19</v>
      </c>
      <c r="G3268" s="2" t="s">
        <v>20</v>
      </c>
      <c r="H3268" s="2">
        <v>14616.75</v>
      </c>
      <c r="I3268" s="3">
        <v>45116</v>
      </c>
      <c r="J3268" s="2" t="s">
        <v>16</v>
      </c>
    </row>
    <row r="3269" spans="1:10" ht="14.25" customHeight="1" x14ac:dyDescent="0.35">
      <c r="A3269" s="2" t="s">
        <v>6568</v>
      </c>
      <c r="B3269" s="2" t="s">
        <v>6569</v>
      </c>
      <c r="C3269" s="2">
        <v>39</v>
      </c>
      <c r="D3269" s="2" t="s">
        <v>39</v>
      </c>
      <c r="E3269" s="2" t="s">
        <v>74</v>
      </c>
      <c r="F3269" s="2" t="s">
        <v>55</v>
      </c>
      <c r="G3269" s="2" t="s">
        <v>36</v>
      </c>
      <c r="H3269" s="2">
        <v>4939.78</v>
      </c>
      <c r="I3269" s="3">
        <v>45472</v>
      </c>
      <c r="J3269" s="2" t="s">
        <v>16</v>
      </c>
    </row>
    <row r="3270" spans="1:10" ht="14.25" customHeight="1" x14ac:dyDescent="0.35">
      <c r="A3270" s="2" t="s">
        <v>6570</v>
      </c>
      <c r="B3270" s="2" t="s">
        <v>6571</v>
      </c>
      <c r="C3270" s="2">
        <v>58</v>
      </c>
      <c r="D3270" s="2" t="s">
        <v>39</v>
      </c>
      <c r="E3270" s="2" t="s">
        <v>64</v>
      </c>
      <c r="F3270" s="2" t="s">
        <v>25</v>
      </c>
      <c r="G3270" s="2" t="s">
        <v>20</v>
      </c>
      <c r="H3270" s="2">
        <v>27808.91</v>
      </c>
      <c r="I3270" s="3">
        <v>45220</v>
      </c>
      <c r="J3270" s="2" t="s">
        <v>21</v>
      </c>
    </row>
    <row r="3271" spans="1:10" ht="14.25" customHeight="1" x14ac:dyDescent="0.35">
      <c r="A3271" s="2" t="s">
        <v>6572</v>
      </c>
      <c r="B3271" s="2" t="s">
        <v>6573</v>
      </c>
      <c r="C3271" s="2">
        <v>33</v>
      </c>
      <c r="D3271" s="2" t="s">
        <v>39</v>
      </c>
      <c r="E3271" s="2" t="s">
        <v>52</v>
      </c>
      <c r="F3271" s="2" t="s">
        <v>14</v>
      </c>
      <c r="G3271" s="2" t="s">
        <v>36</v>
      </c>
      <c r="H3271" s="2">
        <v>10792.87</v>
      </c>
      <c r="I3271" s="3">
        <v>45270</v>
      </c>
      <c r="J3271" s="2" t="s">
        <v>16</v>
      </c>
    </row>
    <row r="3272" spans="1:10" ht="14.25" customHeight="1" x14ac:dyDescent="0.35">
      <c r="A3272" s="2" t="s">
        <v>6574</v>
      </c>
      <c r="B3272" s="2" t="s">
        <v>6575</v>
      </c>
      <c r="C3272" s="2">
        <v>46</v>
      </c>
      <c r="D3272" s="2" t="s">
        <v>39</v>
      </c>
      <c r="E3272" s="2" t="s">
        <v>24</v>
      </c>
      <c r="F3272" s="2" t="s">
        <v>49</v>
      </c>
      <c r="G3272" s="2" t="s">
        <v>15</v>
      </c>
      <c r="H3272" s="2">
        <v>8574.24</v>
      </c>
      <c r="I3272" s="3">
        <v>44979</v>
      </c>
      <c r="J3272" s="2" t="s">
        <v>16</v>
      </c>
    </row>
    <row r="3273" spans="1:10" ht="14.25" customHeight="1" x14ac:dyDescent="0.35">
      <c r="A3273" s="2" t="s">
        <v>6576</v>
      </c>
      <c r="B3273" s="2" t="s">
        <v>6577</v>
      </c>
      <c r="C3273" s="2">
        <v>47</v>
      </c>
      <c r="D3273" s="2" t="s">
        <v>12</v>
      </c>
      <c r="E3273" s="2" t="s">
        <v>24</v>
      </c>
      <c r="F3273" s="2" t="s">
        <v>19</v>
      </c>
      <c r="G3273" s="2" t="s">
        <v>26</v>
      </c>
      <c r="H3273" s="2">
        <v>11970.27</v>
      </c>
      <c r="I3273" s="3">
        <v>45630</v>
      </c>
      <c r="J3273" s="2" t="s">
        <v>16</v>
      </c>
    </row>
    <row r="3274" spans="1:10" ht="14.25" customHeight="1" x14ac:dyDescent="0.35">
      <c r="A3274" s="2" t="s">
        <v>6578</v>
      </c>
      <c r="B3274" s="2" t="s">
        <v>6579</v>
      </c>
      <c r="C3274" s="2">
        <v>29</v>
      </c>
      <c r="D3274" s="2" t="s">
        <v>39</v>
      </c>
      <c r="E3274" s="2" t="s">
        <v>24</v>
      </c>
      <c r="F3274" s="2" t="s">
        <v>19</v>
      </c>
      <c r="G3274" s="2" t="s">
        <v>20</v>
      </c>
      <c r="H3274" s="2">
        <v>457.58</v>
      </c>
      <c r="I3274" s="3">
        <v>45610</v>
      </c>
      <c r="J3274" s="2" t="s">
        <v>16</v>
      </c>
    </row>
    <row r="3275" spans="1:10" ht="14.25" customHeight="1" x14ac:dyDescent="0.35">
      <c r="A3275" s="2" t="s">
        <v>6580</v>
      </c>
      <c r="B3275" s="2" t="s">
        <v>6581</v>
      </c>
      <c r="C3275" s="2">
        <v>52</v>
      </c>
      <c r="D3275" s="2" t="s">
        <v>12</v>
      </c>
      <c r="E3275" s="2" t="s">
        <v>64</v>
      </c>
      <c r="F3275" s="2" t="s">
        <v>49</v>
      </c>
      <c r="G3275" s="2" t="s">
        <v>36</v>
      </c>
      <c r="H3275" s="2">
        <v>4951.41</v>
      </c>
      <c r="I3275" s="3">
        <v>44973</v>
      </c>
      <c r="J3275" s="2" t="s">
        <v>16</v>
      </c>
    </row>
    <row r="3276" spans="1:10" ht="14.25" customHeight="1" x14ac:dyDescent="0.35">
      <c r="A3276" s="2" t="s">
        <v>6582</v>
      </c>
      <c r="B3276" s="2" t="s">
        <v>6583</v>
      </c>
      <c r="C3276" s="2">
        <v>28</v>
      </c>
      <c r="D3276" s="2" t="s">
        <v>39</v>
      </c>
      <c r="E3276" s="2" t="s">
        <v>52</v>
      </c>
      <c r="F3276" s="2" t="s">
        <v>55</v>
      </c>
      <c r="G3276" s="2" t="s">
        <v>30</v>
      </c>
      <c r="H3276" s="2">
        <v>21304.58</v>
      </c>
      <c r="I3276" s="3">
        <v>45348</v>
      </c>
      <c r="J3276" s="2" t="s">
        <v>16</v>
      </c>
    </row>
    <row r="3277" spans="1:10" ht="14.25" customHeight="1" x14ac:dyDescent="0.35">
      <c r="A3277" s="2" t="s">
        <v>6584</v>
      </c>
      <c r="B3277" s="2" t="s">
        <v>6585</v>
      </c>
      <c r="C3277" s="2">
        <v>63</v>
      </c>
      <c r="D3277" s="2" t="s">
        <v>12</v>
      </c>
      <c r="E3277" s="2" t="s">
        <v>24</v>
      </c>
      <c r="F3277" s="2" t="s">
        <v>19</v>
      </c>
      <c r="G3277" s="2" t="s">
        <v>20</v>
      </c>
      <c r="H3277" s="2">
        <v>1756.4</v>
      </c>
      <c r="I3277" s="3">
        <v>45629</v>
      </c>
      <c r="J3277" s="2" t="s">
        <v>16</v>
      </c>
    </row>
    <row r="3278" spans="1:10" ht="14.25" customHeight="1" x14ac:dyDescent="0.35">
      <c r="A3278" s="2" t="s">
        <v>6586</v>
      </c>
      <c r="B3278" s="2" t="s">
        <v>6587</v>
      </c>
      <c r="C3278" s="2">
        <v>38</v>
      </c>
      <c r="D3278" s="2" t="s">
        <v>12</v>
      </c>
      <c r="E3278" s="2" t="s">
        <v>64</v>
      </c>
      <c r="F3278" s="2" t="s">
        <v>35</v>
      </c>
      <c r="G3278" s="2" t="s">
        <v>20</v>
      </c>
      <c r="H3278" s="2">
        <v>5351.19</v>
      </c>
      <c r="I3278" s="3">
        <v>45391</v>
      </c>
      <c r="J3278" s="2" t="s">
        <v>16</v>
      </c>
    </row>
    <row r="3279" spans="1:10" ht="14.25" customHeight="1" x14ac:dyDescent="0.35">
      <c r="A3279" s="2" t="s">
        <v>6588</v>
      </c>
      <c r="B3279" s="2" t="s">
        <v>6589</v>
      </c>
      <c r="C3279" s="2">
        <v>38</v>
      </c>
      <c r="D3279" s="2" t="s">
        <v>39</v>
      </c>
      <c r="E3279" s="2" t="s">
        <v>29</v>
      </c>
      <c r="F3279" s="2" t="s">
        <v>55</v>
      </c>
      <c r="G3279" s="2" t="s">
        <v>36</v>
      </c>
      <c r="H3279" s="2">
        <v>5196.1099999999997</v>
      </c>
      <c r="I3279" s="3">
        <v>45479</v>
      </c>
      <c r="J3279" s="2" t="s">
        <v>16</v>
      </c>
    </row>
    <row r="3280" spans="1:10" ht="14.25" customHeight="1" x14ac:dyDescent="0.35">
      <c r="A3280" s="2" t="s">
        <v>6590</v>
      </c>
      <c r="B3280" s="2" t="s">
        <v>6591</v>
      </c>
      <c r="C3280" s="2">
        <v>22</v>
      </c>
      <c r="D3280" s="2" t="s">
        <v>39</v>
      </c>
      <c r="E3280" s="2" t="s">
        <v>24</v>
      </c>
      <c r="F3280" s="2" t="s">
        <v>49</v>
      </c>
      <c r="G3280" s="2" t="s">
        <v>30</v>
      </c>
      <c r="H3280" s="2">
        <v>4401.21</v>
      </c>
      <c r="I3280" s="3">
        <v>45355</v>
      </c>
      <c r="J3280" s="2" t="s">
        <v>16</v>
      </c>
    </row>
    <row r="3281" spans="1:10" ht="14.25" customHeight="1" x14ac:dyDescent="0.35">
      <c r="A3281" s="2" t="s">
        <v>6592</v>
      </c>
      <c r="B3281" s="2" t="s">
        <v>6593</v>
      </c>
      <c r="C3281" s="2">
        <v>37</v>
      </c>
      <c r="D3281" s="2" t="s">
        <v>12</v>
      </c>
      <c r="E3281" s="2" t="s">
        <v>52</v>
      </c>
      <c r="F3281" s="2" t="s">
        <v>55</v>
      </c>
      <c r="G3281" s="2" t="s">
        <v>30</v>
      </c>
      <c r="H3281" s="2">
        <v>8263.39</v>
      </c>
      <c r="I3281" s="3">
        <v>45323</v>
      </c>
      <c r="J3281" s="2" t="s">
        <v>16</v>
      </c>
    </row>
    <row r="3282" spans="1:10" ht="14.25" customHeight="1" x14ac:dyDescent="0.35">
      <c r="A3282" s="2" t="s">
        <v>6594</v>
      </c>
      <c r="B3282" s="2" t="s">
        <v>6595</v>
      </c>
      <c r="C3282" s="2">
        <v>54</v>
      </c>
      <c r="D3282" s="2" t="s">
        <v>39</v>
      </c>
      <c r="E3282" s="2" t="s">
        <v>64</v>
      </c>
      <c r="F3282" s="2" t="s">
        <v>35</v>
      </c>
      <c r="G3282" s="2" t="s">
        <v>15</v>
      </c>
      <c r="H3282" s="2">
        <v>55722.41</v>
      </c>
      <c r="I3282" s="3">
        <v>45120</v>
      </c>
      <c r="J3282" s="2" t="s">
        <v>16</v>
      </c>
    </row>
    <row r="3283" spans="1:10" ht="14.25" customHeight="1" x14ac:dyDescent="0.35">
      <c r="A3283" s="2" t="s">
        <v>6596</v>
      </c>
      <c r="B3283" s="2" t="s">
        <v>6597</v>
      </c>
      <c r="C3283" s="2">
        <v>20</v>
      </c>
      <c r="D3283" s="2" t="s">
        <v>39</v>
      </c>
      <c r="E3283" s="2" t="s">
        <v>93</v>
      </c>
      <c r="F3283" s="2" t="s">
        <v>14</v>
      </c>
      <c r="G3283" s="2" t="s">
        <v>20</v>
      </c>
      <c r="H3283" s="2">
        <v>2955.11</v>
      </c>
      <c r="I3283" s="3">
        <v>44992</v>
      </c>
      <c r="J3283" s="2" t="s">
        <v>16</v>
      </c>
    </row>
    <row r="3284" spans="1:10" ht="14.25" customHeight="1" x14ac:dyDescent="0.35">
      <c r="A3284" s="2" t="s">
        <v>6598</v>
      </c>
      <c r="B3284" s="2" t="s">
        <v>6599</v>
      </c>
      <c r="C3284" s="2">
        <v>61</v>
      </c>
      <c r="D3284" s="2" t="s">
        <v>12</v>
      </c>
      <c r="E3284" s="2" t="s">
        <v>42</v>
      </c>
      <c r="F3284" s="2" t="s">
        <v>49</v>
      </c>
      <c r="G3284" s="2" t="s">
        <v>26</v>
      </c>
      <c r="H3284" s="2">
        <v>12206.35</v>
      </c>
      <c r="I3284" s="3">
        <v>45481</v>
      </c>
      <c r="J3284" s="2" t="s">
        <v>16</v>
      </c>
    </row>
    <row r="3285" spans="1:10" ht="14.25" customHeight="1" x14ac:dyDescent="0.35">
      <c r="A3285" s="2" t="s">
        <v>6600</v>
      </c>
      <c r="B3285" s="2" t="s">
        <v>6601</v>
      </c>
      <c r="C3285" s="2">
        <v>50</v>
      </c>
      <c r="D3285" s="2" t="s">
        <v>12</v>
      </c>
      <c r="E3285" s="2" t="s">
        <v>64</v>
      </c>
      <c r="F3285" s="2" t="s">
        <v>35</v>
      </c>
      <c r="G3285" s="2" t="s">
        <v>20</v>
      </c>
      <c r="H3285" s="2">
        <v>14187.97</v>
      </c>
      <c r="I3285" s="3">
        <v>45628</v>
      </c>
      <c r="J3285" s="2" t="s">
        <v>16</v>
      </c>
    </row>
    <row r="3286" spans="1:10" ht="14.25" customHeight="1" x14ac:dyDescent="0.35">
      <c r="A3286" s="2" t="s">
        <v>6602</v>
      </c>
      <c r="B3286" s="2" t="s">
        <v>6603</v>
      </c>
      <c r="C3286" s="2">
        <v>26</v>
      </c>
      <c r="D3286" s="2" t="s">
        <v>12</v>
      </c>
      <c r="E3286" s="2" t="s">
        <v>42</v>
      </c>
      <c r="F3286" s="2" t="s">
        <v>49</v>
      </c>
      <c r="G3286" s="2" t="s">
        <v>26</v>
      </c>
      <c r="H3286" s="2">
        <v>8782.69</v>
      </c>
      <c r="I3286" s="3">
        <v>45527</v>
      </c>
      <c r="J3286" s="2" t="s">
        <v>21</v>
      </c>
    </row>
    <row r="3287" spans="1:10" ht="14.25" customHeight="1" x14ac:dyDescent="0.35">
      <c r="A3287" s="2" t="s">
        <v>6604</v>
      </c>
      <c r="B3287" s="2" t="s">
        <v>6605</v>
      </c>
      <c r="C3287" s="2">
        <v>26</v>
      </c>
      <c r="D3287" s="2" t="s">
        <v>39</v>
      </c>
      <c r="E3287" s="2" t="s">
        <v>42</v>
      </c>
      <c r="F3287" s="2" t="s">
        <v>35</v>
      </c>
      <c r="G3287" s="2" t="s">
        <v>26</v>
      </c>
      <c r="H3287" s="2">
        <v>1025.5999999999999</v>
      </c>
      <c r="I3287" s="3">
        <v>45402</v>
      </c>
      <c r="J3287" s="2" t="s">
        <v>16</v>
      </c>
    </row>
    <row r="3288" spans="1:10" ht="14.25" customHeight="1" x14ac:dyDescent="0.35">
      <c r="A3288" s="2" t="s">
        <v>6606</v>
      </c>
      <c r="B3288" s="2" t="s">
        <v>6607</v>
      </c>
      <c r="C3288" s="2">
        <v>21</v>
      </c>
      <c r="D3288" s="2" t="s">
        <v>39</v>
      </c>
      <c r="E3288" s="2" t="s">
        <v>74</v>
      </c>
      <c r="F3288" s="2" t="s">
        <v>35</v>
      </c>
      <c r="G3288" s="2" t="s">
        <v>36</v>
      </c>
      <c r="H3288" s="2">
        <v>8495.0499999999993</v>
      </c>
      <c r="I3288" s="3">
        <v>45614</v>
      </c>
      <c r="J3288" s="2" t="s">
        <v>16</v>
      </c>
    </row>
    <row r="3289" spans="1:10" ht="14.25" customHeight="1" x14ac:dyDescent="0.35">
      <c r="A3289" s="2" t="s">
        <v>6608</v>
      </c>
      <c r="B3289" s="2" t="s">
        <v>6609</v>
      </c>
      <c r="C3289" s="2">
        <v>52</v>
      </c>
      <c r="D3289" s="2" t="s">
        <v>39</v>
      </c>
      <c r="E3289" s="2" t="s">
        <v>29</v>
      </c>
      <c r="F3289" s="2" t="s">
        <v>19</v>
      </c>
      <c r="G3289" s="2" t="s">
        <v>20</v>
      </c>
      <c r="H3289" s="2">
        <v>30675.39</v>
      </c>
      <c r="I3289" s="3">
        <v>44952</v>
      </c>
      <c r="J3289" s="2" t="s">
        <v>16</v>
      </c>
    </row>
    <row r="3290" spans="1:10" ht="14.25" customHeight="1" x14ac:dyDescent="0.35">
      <c r="A3290" s="2" t="s">
        <v>6610</v>
      </c>
      <c r="B3290" s="2" t="s">
        <v>6611</v>
      </c>
      <c r="C3290" s="2">
        <v>34</v>
      </c>
      <c r="D3290" s="2" t="s">
        <v>39</v>
      </c>
      <c r="E3290" s="2" t="s">
        <v>93</v>
      </c>
      <c r="F3290" s="2" t="s">
        <v>19</v>
      </c>
      <c r="G3290" s="2" t="s">
        <v>36</v>
      </c>
      <c r="H3290" s="2">
        <v>4186.42</v>
      </c>
      <c r="I3290" s="3">
        <v>45025</v>
      </c>
      <c r="J3290" s="2" t="s">
        <v>16</v>
      </c>
    </row>
    <row r="3291" spans="1:10" ht="14.25" customHeight="1" x14ac:dyDescent="0.35">
      <c r="A3291" s="2" t="s">
        <v>6612</v>
      </c>
      <c r="B3291" s="2" t="s">
        <v>6613</v>
      </c>
      <c r="C3291" s="2">
        <v>51</v>
      </c>
      <c r="D3291" s="2" t="s">
        <v>12</v>
      </c>
      <c r="E3291" s="2" t="s">
        <v>42</v>
      </c>
      <c r="F3291" s="2" t="s">
        <v>19</v>
      </c>
      <c r="G3291" s="2" t="s">
        <v>15</v>
      </c>
      <c r="H3291" s="2">
        <v>10207.85</v>
      </c>
      <c r="I3291" s="3">
        <v>45402</v>
      </c>
      <c r="J3291" s="2" t="s">
        <v>16</v>
      </c>
    </row>
    <row r="3292" spans="1:10" ht="14.25" customHeight="1" x14ac:dyDescent="0.35">
      <c r="A3292" s="2" t="s">
        <v>6614</v>
      </c>
      <c r="B3292" s="2" t="s">
        <v>6615</v>
      </c>
      <c r="C3292" s="2">
        <v>41</v>
      </c>
      <c r="D3292" s="2" t="s">
        <v>39</v>
      </c>
      <c r="E3292" s="2" t="s">
        <v>13</v>
      </c>
      <c r="F3292" s="2" t="s">
        <v>14</v>
      </c>
      <c r="G3292" s="2" t="s">
        <v>26</v>
      </c>
      <c r="H3292" s="2">
        <v>32039.31</v>
      </c>
      <c r="I3292" s="3">
        <v>45499</v>
      </c>
      <c r="J3292" s="2" t="s">
        <v>16</v>
      </c>
    </row>
    <row r="3293" spans="1:10" ht="14.25" customHeight="1" x14ac:dyDescent="0.35">
      <c r="A3293" s="2" t="s">
        <v>6616</v>
      </c>
      <c r="B3293" s="2" t="s">
        <v>6617</v>
      </c>
      <c r="C3293" s="2">
        <v>49</v>
      </c>
      <c r="D3293" s="2" t="s">
        <v>12</v>
      </c>
      <c r="E3293" s="2" t="s">
        <v>29</v>
      </c>
      <c r="F3293" s="2" t="s">
        <v>14</v>
      </c>
      <c r="G3293" s="2" t="s">
        <v>30</v>
      </c>
      <c r="H3293" s="2">
        <v>15994.39</v>
      </c>
      <c r="I3293" s="3">
        <v>45008</v>
      </c>
      <c r="J3293" s="2" t="s">
        <v>16</v>
      </c>
    </row>
    <row r="3294" spans="1:10" ht="14.25" customHeight="1" x14ac:dyDescent="0.35">
      <c r="A3294" s="2" t="s">
        <v>6618</v>
      </c>
      <c r="B3294" s="2" t="s">
        <v>6619</v>
      </c>
      <c r="C3294" s="2">
        <v>18</v>
      </c>
      <c r="D3294" s="2" t="s">
        <v>39</v>
      </c>
      <c r="E3294" s="2" t="s">
        <v>42</v>
      </c>
      <c r="F3294" s="2" t="s">
        <v>35</v>
      </c>
      <c r="G3294" s="2" t="s">
        <v>26</v>
      </c>
      <c r="H3294" s="2">
        <v>11657.39</v>
      </c>
      <c r="I3294" s="3">
        <v>45324</v>
      </c>
      <c r="J3294" s="2" t="s">
        <v>16</v>
      </c>
    </row>
    <row r="3295" spans="1:10" ht="14.25" customHeight="1" x14ac:dyDescent="0.35">
      <c r="A3295" s="2" t="s">
        <v>6620</v>
      </c>
      <c r="B3295" s="2" t="s">
        <v>6621</v>
      </c>
      <c r="C3295" s="2">
        <v>25</v>
      </c>
      <c r="D3295" s="2" t="s">
        <v>39</v>
      </c>
      <c r="E3295" s="2" t="s">
        <v>64</v>
      </c>
      <c r="F3295" s="2" t="s">
        <v>25</v>
      </c>
      <c r="G3295" s="2" t="s">
        <v>15</v>
      </c>
      <c r="H3295" s="2">
        <v>35456.06</v>
      </c>
      <c r="I3295" s="3">
        <v>45620</v>
      </c>
      <c r="J3295" s="2" t="s">
        <v>16</v>
      </c>
    </row>
    <row r="3296" spans="1:10" ht="14.25" customHeight="1" x14ac:dyDescent="0.35">
      <c r="A3296" s="2" t="s">
        <v>6622</v>
      </c>
      <c r="B3296" s="2" t="s">
        <v>6623</v>
      </c>
      <c r="C3296" s="2">
        <v>62</v>
      </c>
      <c r="D3296" s="2" t="s">
        <v>12</v>
      </c>
      <c r="E3296" s="2" t="s">
        <v>42</v>
      </c>
      <c r="F3296" s="2" t="s">
        <v>49</v>
      </c>
      <c r="G3296" s="2" t="s">
        <v>26</v>
      </c>
      <c r="H3296" s="2">
        <v>1870.32</v>
      </c>
      <c r="I3296" s="3">
        <v>45626</v>
      </c>
      <c r="J3296" s="2" t="s">
        <v>16</v>
      </c>
    </row>
    <row r="3297" spans="1:10" ht="14.25" customHeight="1" x14ac:dyDescent="0.35">
      <c r="A3297" s="2" t="s">
        <v>6624</v>
      </c>
      <c r="B3297" s="2" t="s">
        <v>6625</v>
      </c>
      <c r="C3297" s="2">
        <v>40</v>
      </c>
      <c r="D3297" s="2" t="s">
        <v>39</v>
      </c>
      <c r="E3297" s="2" t="s">
        <v>64</v>
      </c>
      <c r="F3297" s="2" t="s">
        <v>19</v>
      </c>
      <c r="G3297" s="2" t="s">
        <v>36</v>
      </c>
      <c r="H3297" s="2">
        <v>14816.99</v>
      </c>
      <c r="I3297" s="3">
        <v>45319</v>
      </c>
      <c r="J3297" s="2" t="s">
        <v>16</v>
      </c>
    </row>
    <row r="3298" spans="1:10" ht="14.25" customHeight="1" x14ac:dyDescent="0.35">
      <c r="A3298" s="2" t="s">
        <v>6626</v>
      </c>
      <c r="B3298" s="2" t="s">
        <v>6627</v>
      </c>
      <c r="C3298" s="2">
        <v>64</v>
      </c>
      <c r="D3298" s="2" t="s">
        <v>39</v>
      </c>
      <c r="E3298" s="2" t="s">
        <v>24</v>
      </c>
      <c r="F3298" s="2" t="s">
        <v>49</v>
      </c>
      <c r="G3298" s="2" t="s">
        <v>20</v>
      </c>
      <c r="H3298" s="2">
        <v>5222.84</v>
      </c>
      <c r="I3298" s="3">
        <v>44970</v>
      </c>
      <c r="J3298" s="2" t="s">
        <v>16</v>
      </c>
    </row>
    <row r="3299" spans="1:10" ht="14.25" customHeight="1" x14ac:dyDescent="0.35">
      <c r="A3299" s="2" t="s">
        <v>6628</v>
      </c>
      <c r="B3299" s="2" t="s">
        <v>6629</v>
      </c>
      <c r="C3299" s="2">
        <v>57</v>
      </c>
      <c r="D3299" s="2" t="s">
        <v>12</v>
      </c>
      <c r="E3299" s="2" t="s">
        <v>64</v>
      </c>
      <c r="F3299" s="2" t="s">
        <v>35</v>
      </c>
      <c r="G3299" s="2" t="s">
        <v>30</v>
      </c>
      <c r="H3299" s="2">
        <v>4469.62</v>
      </c>
      <c r="I3299" s="3">
        <v>45404</v>
      </c>
      <c r="J3299" s="2" t="s">
        <v>21</v>
      </c>
    </row>
    <row r="3300" spans="1:10" ht="14.25" customHeight="1" x14ac:dyDescent="0.35">
      <c r="A3300" s="2" t="s">
        <v>6630</v>
      </c>
      <c r="B3300" s="2" t="s">
        <v>6631</v>
      </c>
      <c r="C3300" s="2">
        <v>29</v>
      </c>
      <c r="D3300" s="2" t="s">
        <v>39</v>
      </c>
      <c r="E3300" s="2" t="s">
        <v>13</v>
      </c>
      <c r="F3300" s="2" t="s">
        <v>55</v>
      </c>
      <c r="G3300" s="2" t="s">
        <v>36</v>
      </c>
      <c r="H3300" s="2">
        <v>7353.71</v>
      </c>
      <c r="I3300" s="3">
        <v>45536</v>
      </c>
      <c r="J3300" s="2" t="s">
        <v>16</v>
      </c>
    </row>
    <row r="3301" spans="1:10" ht="14.25" customHeight="1" x14ac:dyDescent="0.35">
      <c r="A3301" s="2" t="s">
        <v>6632</v>
      </c>
      <c r="B3301" s="2" t="s">
        <v>6633</v>
      </c>
      <c r="C3301" s="2">
        <v>29</v>
      </c>
      <c r="D3301" s="2" t="s">
        <v>12</v>
      </c>
      <c r="E3301" s="2" t="s">
        <v>42</v>
      </c>
      <c r="F3301" s="2" t="s">
        <v>35</v>
      </c>
      <c r="G3301" s="2" t="s">
        <v>20</v>
      </c>
      <c r="H3301" s="2">
        <v>343.34</v>
      </c>
      <c r="I3301" s="3">
        <v>45017</v>
      </c>
      <c r="J3301" s="2" t="s">
        <v>16</v>
      </c>
    </row>
    <row r="3302" spans="1:10" ht="14.25" customHeight="1" x14ac:dyDescent="0.35">
      <c r="A3302" s="2" t="s">
        <v>6634</v>
      </c>
      <c r="B3302" s="2" t="s">
        <v>6635</v>
      </c>
      <c r="C3302" s="2">
        <v>63</v>
      </c>
      <c r="D3302" s="2" t="s">
        <v>12</v>
      </c>
      <c r="E3302" s="2" t="s">
        <v>42</v>
      </c>
      <c r="F3302" s="2" t="s">
        <v>14</v>
      </c>
      <c r="G3302" s="2" t="s">
        <v>30</v>
      </c>
      <c r="H3302" s="2">
        <v>3747.37</v>
      </c>
      <c r="I3302" s="3">
        <v>45255</v>
      </c>
      <c r="J3302" s="2" t="s">
        <v>16</v>
      </c>
    </row>
    <row r="3303" spans="1:10" ht="14.25" customHeight="1" x14ac:dyDescent="0.35">
      <c r="A3303" s="2" t="s">
        <v>6636</v>
      </c>
      <c r="B3303" s="2" t="s">
        <v>6637</v>
      </c>
      <c r="C3303" s="2">
        <v>64</v>
      </c>
      <c r="D3303" s="2" t="s">
        <v>12</v>
      </c>
      <c r="E3303" s="2" t="s">
        <v>52</v>
      </c>
      <c r="F3303" s="2" t="s">
        <v>25</v>
      </c>
      <c r="G3303" s="2" t="s">
        <v>15</v>
      </c>
      <c r="H3303" s="2">
        <v>1817.8</v>
      </c>
      <c r="I3303" s="3">
        <v>45579</v>
      </c>
      <c r="J3303" s="2" t="s">
        <v>16</v>
      </c>
    </row>
    <row r="3304" spans="1:10" ht="14.25" customHeight="1" x14ac:dyDescent="0.35">
      <c r="A3304" s="2" t="s">
        <v>6638</v>
      </c>
      <c r="B3304" s="2" t="s">
        <v>6639</v>
      </c>
      <c r="C3304" s="2">
        <v>32</v>
      </c>
      <c r="D3304" s="2" t="s">
        <v>12</v>
      </c>
      <c r="E3304" s="2" t="s">
        <v>29</v>
      </c>
      <c r="F3304" s="2" t="s">
        <v>55</v>
      </c>
      <c r="G3304" s="2" t="s">
        <v>26</v>
      </c>
      <c r="H3304" s="2">
        <v>1493.02</v>
      </c>
      <c r="I3304" s="3">
        <v>45340</v>
      </c>
      <c r="J3304" s="2" t="s">
        <v>16</v>
      </c>
    </row>
    <row r="3305" spans="1:10" ht="14.25" customHeight="1" x14ac:dyDescent="0.35">
      <c r="A3305" s="2" t="s">
        <v>6640</v>
      </c>
      <c r="B3305" s="2" t="s">
        <v>6641</v>
      </c>
      <c r="C3305" s="2">
        <v>58</v>
      </c>
      <c r="D3305" s="2" t="s">
        <v>39</v>
      </c>
      <c r="E3305" s="2" t="s">
        <v>52</v>
      </c>
      <c r="F3305" s="2" t="s">
        <v>49</v>
      </c>
      <c r="G3305" s="2" t="s">
        <v>30</v>
      </c>
      <c r="H3305" s="2">
        <v>4114.9399999999996</v>
      </c>
      <c r="I3305" s="3">
        <v>45646</v>
      </c>
      <c r="J3305" s="2" t="s">
        <v>16</v>
      </c>
    </row>
    <row r="3306" spans="1:10" ht="14.25" customHeight="1" x14ac:dyDescent="0.35">
      <c r="A3306" s="2" t="s">
        <v>6642</v>
      </c>
      <c r="B3306" s="2" t="s">
        <v>6643</v>
      </c>
      <c r="C3306" s="2">
        <v>36</v>
      </c>
      <c r="D3306" s="2" t="s">
        <v>39</v>
      </c>
      <c r="E3306" s="2" t="s">
        <v>74</v>
      </c>
      <c r="F3306" s="2" t="s">
        <v>14</v>
      </c>
      <c r="G3306" s="2" t="s">
        <v>15</v>
      </c>
      <c r="H3306" s="2">
        <v>16208.24</v>
      </c>
      <c r="I3306" s="3">
        <v>45617</v>
      </c>
      <c r="J3306" s="2" t="s">
        <v>16</v>
      </c>
    </row>
    <row r="3307" spans="1:10" ht="14.25" customHeight="1" x14ac:dyDescent="0.35">
      <c r="A3307" s="2" t="s">
        <v>6644</v>
      </c>
      <c r="B3307" s="2" t="s">
        <v>6645</v>
      </c>
      <c r="C3307" s="2">
        <v>43</v>
      </c>
      <c r="D3307" s="2" t="s">
        <v>39</v>
      </c>
      <c r="E3307" s="2" t="s">
        <v>64</v>
      </c>
      <c r="F3307" s="2" t="s">
        <v>19</v>
      </c>
      <c r="G3307" s="2" t="s">
        <v>20</v>
      </c>
      <c r="H3307" s="2">
        <v>2245.33</v>
      </c>
      <c r="I3307" s="3">
        <v>45625</v>
      </c>
      <c r="J3307" s="2" t="s">
        <v>16</v>
      </c>
    </row>
    <row r="3308" spans="1:10" ht="14.25" customHeight="1" x14ac:dyDescent="0.35">
      <c r="A3308" s="2" t="s">
        <v>6646</v>
      </c>
      <c r="B3308" s="2" t="s">
        <v>6647</v>
      </c>
      <c r="C3308" s="2">
        <v>46</v>
      </c>
      <c r="D3308" s="2" t="s">
        <v>12</v>
      </c>
      <c r="E3308" s="2" t="s">
        <v>13</v>
      </c>
      <c r="F3308" s="2" t="s">
        <v>55</v>
      </c>
      <c r="G3308" s="2" t="s">
        <v>30</v>
      </c>
      <c r="H3308" s="2">
        <v>7580.39</v>
      </c>
      <c r="I3308" s="3">
        <v>45036</v>
      </c>
      <c r="J3308" s="2" t="s">
        <v>16</v>
      </c>
    </row>
    <row r="3309" spans="1:10" ht="14.25" customHeight="1" x14ac:dyDescent="0.35">
      <c r="A3309" s="2" t="s">
        <v>6648</v>
      </c>
      <c r="B3309" s="2" t="s">
        <v>6649</v>
      </c>
      <c r="C3309" s="2">
        <v>39</v>
      </c>
      <c r="D3309" s="2" t="s">
        <v>39</v>
      </c>
      <c r="E3309" s="2" t="s">
        <v>52</v>
      </c>
      <c r="F3309" s="2" t="s">
        <v>14</v>
      </c>
      <c r="G3309" s="2" t="s">
        <v>15</v>
      </c>
      <c r="H3309" s="2">
        <v>13809.34</v>
      </c>
      <c r="I3309" s="3">
        <v>45145</v>
      </c>
      <c r="J3309" s="2" t="s">
        <v>16</v>
      </c>
    </row>
    <row r="3310" spans="1:10" ht="14.25" customHeight="1" x14ac:dyDescent="0.35">
      <c r="A3310" s="2" t="s">
        <v>6650</v>
      </c>
      <c r="B3310" s="2" t="s">
        <v>6651</v>
      </c>
      <c r="C3310" s="2">
        <v>57</v>
      </c>
      <c r="D3310" s="2" t="s">
        <v>39</v>
      </c>
      <c r="E3310" s="2" t="s">
        <v>42</v>
      </c>
      <c r="F3310" s="2" t="s">
        <v>49</v>
      </c>
      <c r="G3310" s="2" t="s">
        <v>20</v>
      </c>
      <c r="H3310" s="2">
        <v>2757.16</v>
      </c>
      <c r="I3310" s="3">
        <v>45389</v>
      </c>
      <c r="J3310" s="2" t="s">
        <v>16</v>
      </c>
    </row>
    <row r="3311" spans="1:10" ht="14.25" customHeight="1" x14ac:dyDescent="0.35">
      <c r="A3311" s="2" t="s">
        <v>6652</v>
      </c>
      <c r="B3311" s="2" t="s">
        <v>6653</v>
      </c>
      <c r="C3311" s="2">
        <v>38</v>
      </c>
      <c r="D3311" s="2" t="s">
        <v>39</v>
      </c>
      <c r="E3311" s="2" t="s">
        <v>74</v>
      </c>
      <c r="F3311" s="2" t="s">
        <v>35</v>
      </c>
      <c r="G3311" s="2" t="s">
        <v>36</v>
      </c>
      <c r="H3311" s="2">
        <v>25797</v>
      </c>
      <c r="I3311" s="3">
        <v>45441</v>
      </c>
      <c r="J3311" s="2" t="s">
        <v>16</v>
      </c>
    </row>
    <row r="3312" spans="1:10" ht="14.25" customHeight="1" x14ac:dyDescent="0.35">
      <c r="A3312" s="2" t="s">
        <v>6654</v>
      </c>
      <c r="B3312" s="2" t="s">
        <v>6655</v>
      </c>
      <c r="C3312" s="2">
        <v>55</v>
      </c>
      <c r="D3312" s="2" t="s">
        <v>39</v>
      </c>
      <c r="E3312" s="2" t="s">
        <v>13</v>
      </c>
      <c r="F3312" s="2" t="s">
        <v>49</v>
      </c>
      <c r="G3312" s="2" t="s">
        <v>26</v>
      </c>
      <c r="H3312" s="2">
        <v>20136.38</v>
      </c>
      <c r="I3312" s="3">
        <v>45479</v>
      </c>
      <c r="J3312" s="2" t="s">
        <v>16</v>
      </c>
    </row>
    <row r="3313" spans="1:10" ht="14.25" customHeight="1" x14ac:dyDescent="0.35">
      <c r="A3313" s="2" t="s">
        <v>6656</v>
      </c>
      <c r="B3313" s="2" t="s">
        <v>6657</v>
      </c>
      <c r="C3313" s="2">
        <v>37</v>
      </c>
      <c r="D3313" s="2" t="s">
        <v>12</v>
      </c>
      <c r="E3313" s="2" t="s">
        <v>93</v>
      </c>
      <c r="F3313" s="2" t="s">
        <v>55</v>
      </c>
      <c r="G3313" s="2" t="s">
        <v>15</v>
      </c>
      <c r="H3313" s="2">
        <v>2892.54</v>
      </c>
      <c r="I3313" s="3">
        <v>45563</v>
      </c>
      <c r="J3313" s="2" t="s">
        <v>16</v>
      </c>
    </row>
    <row r="3314" spans="1:10" ht="14.25" customHeight="1" x14ac:dyDescent="0.35">
      <c r="A3314" s="2" t="s">
        <v>6658</v>
      </c>
      <c r="B3314" s="2" t="s">
        <v>6659</v>
      </c>
      <c r="C3314" s="2">
        <v>46</v>
      </c>
      <c r="D3314" s="2" t="s">
        <v>12</v>
      </c>
      <c r="E3314" s="2" t="s">
        <v>42</v>
      </c>
      <c r="F3314" s="2" t="s">
        <v>55</v>
      </c>
      <c r="G3314" s="2" t="s">
        <v>36</v>
      </c>
      <c r="H3314" s="2">
        <v>45696.17</v>
      </c>
      <c r="I3314" s="3">
        <v>45183</v>
      </c>
      <c r="J3314" s="2" t="s">
        <v>16</v>
      </c>
    </row>
    <row r="3315" spans="1:10" ht="14.25" customHeight="1" x14ac:dyDescent="0.35">
      <c r="A3315" s="2" t="s">
        <v>6660</v>
      </c>
      <c r="B3315" s="2" t="s">
        <v>6661</v>
      </c>
      <c r="C3315" s="2">
        <v>21</v>
      </c>
      <c r="D3315" s="2" t="s">
        <v>39</v>
      </c>
      <c r="E3315" s="2" t="s">
        <v>42</v>
      </c>
      <c r="F3315" s="2" t="s">
        <v>35</v>
      </c>
      <c r="G3315" s="2" t="s">
        <v>20</v>
      </c>
      <c r="H3315" s="2">
        <v>11061.54</v>
      </c>
      <c r="I3315" s="3">
        <v>45119</v>
      </c>
      <c r="J3315" s="2" t="s">
        <v>16</v>
      </c>
    </row>
    <row r="3316" spans="1:10" ht="14.25" customHeight="1" x14ac:dyDescent="0.35">
      <c r="A3316" s="2" t="s">
        <v>6662</v>
      </c>
      <c r="B3316" s="2" t="s">
        <v>6663</v>
      </c>
      <c r="C3316" s="2">
        <v>24</v>
      </c>
      <c r="D3316" s="2" t="s">
        <v>12</v>
      </c>
      <c r="E3316" s="2" t="s">
        <v>24</v>
      </c>
      <c r="F3316" s="2" t="s">
        <v>55</v>
      </c>
      <c r="G3316" s="2" t="s">
        <v>30</v>
      </c>
      <c r="H3316" s="2">
        <v>3370.12</v>
      </c>
      <c r="I3316" s="3">
        <v>45553</v>
      </c>
      <c r="J3316" s="2" t="s">
        <v>16</v>
      </c>
    </row>
    <row r="3317" spans="1:10" ht="14.25" customHeight="1" x14ac:dyDescent="0.35">
      <c r="A3317" s="2" t="s">
        <v>6664</v>
      </c>
      <c r="B3317" s="2" t="s">
        <v>6665</v>
      </c>
      <c r="C3317" s="2">
        <v>45</v>
      </c>
      <c r="D3317" s="2" t="s">
        <v>39</v>
      </c>
      <c r="E3317" s="2" t="s">
        <v>93</v>
      </c>
      <c r="F3317" s="2" t="s">
        <v>25</v>
      </c>
      <c r="G3317" s="2" t="s">
        <v>26</v>
      </c>
      <c r="H3317" s="2">
        <v>11426.82</v>
      </c>
      <c r="I3317" s="3">
        <v>44996</v>
      </c>
      <c r="J3317" s="2" t="s">
        <v>69</v>
      </c>
    </row>
    <row r="3318" spans="1:10" ht="14.25" customHeight="1" x14ac:dyDescent="0.35">
      <c r="A3318" s="2" t="s">
        <v>6666</v>
      </c>
      <c r="B3318" s="2" t="s">
        <v>6667</v>
      </c>
      <c r="C3318" s="2">
        <v>45</v>
      </c>
      <c r="D3318" s="2" t="s">
        <v>39</v>
      </c>
      <c r="E3318" s="2" t="s">
        <v>64</v>
      </c>
      <c r="F3318" s="2" t="s">
        <v>19</v>
      </c>
      <c r="G3318" s="2" t="s">
        <v>20</v>
      </c>
      <c r="H3318" s="2">
        <v>10973.58</v>
      </c>
      <c r="I3318" s="3">
        <v>45385</v>
      </c>
      <c r="J3318" s="2" t="s">
        <v>16</v>
      </c>
    </row>
    <row r="3319" spans="1:10" ht="14.25" customHeight="1" x14ac:dyDescent="0.35">
      <c r="A3319" s="2" t="s">
        <v>6668</v>
      </c>
      <c r="B3319" s="2" t="s">
        <v>6669</v>
      </c>
      <c r="C3319" s="2">
        <v>21</v>
      </c>
      <c r="D3319" s="2" t="s">
        <v>39</v>
      </c>
      <c r="E3319" s="2" t="s">
        <v>64</v>
      </c>
      <c r="F3319" s="2" t="s">
        <v>14</v>
      </c>
      <c r="G3319" s="2" t="s">
        <v>15</v>
      </c>
      <c r="H3319" s="2">
        <v>9318.9599999999991</v>
      </c>
      <c r="I3319" s="3">
        <v>45308</v>
      </c>
      <c r="J3319" s="2" t="s">
        <v>16</v>
      </c>
    </row>
    <row r="3320" spans="1:10" ht="14.25" customHeight="1" x14ac:dyDescent="0.35">
      <c r="A3320" s="2" t="s">
        <v>6670</v>
      </c>
      <c r="B3320" s="2" t="s">
        <v>6671</v>
      </c>
      <c r="C3320" s="2">
        <v>39</v>
      </c>
      <c r="D3320" s="2" t="s">
        <v>12</v>
      </c>
      <c r="E3320" s="2" t="s">
        <v>52</v>
      </c>
      <c r="F3320" s="2" t="s">
        <v>35</v>
      </c>
      <c r="G3320" s="2" t="s">
        <v>26</v>
      </c>
      <c r="H3320" s="2">
        <v>12437.4</v>
      </c>
      <c r="I3320" s="3">
        <v>45420</v>
      </c>
      <c r="J3320" s="2" t="s">
        <v>21</v>
      </c>
    </row>
    <row r="3321" spans="1:10" ht="14.25" customHeight="1" x14ac:dyDescent="0.35">
      <c r="A3321" s="2" t="s">
        <v>6672</v>
      </c>
      <c r="B3321" s="2" t="s">
        <v>6673</v>
      </c>
      <c r="C3321" s="2">
        <v>29</v>
      </c>
      <c r="D3321" s="2" t="s">
        <v>39</v>
      </c>
      <c r="E3321" s="2" t="s">
        <v>52</v>
      </c>
      <c r="F3321" s="2" t="s">
        <v>49</v>
      </c>
      <c r="G3321" s="2" t="s">
        <v>36</v>
      </c>
      <c r="H3321" s="2">
        <v>3124.06</v>
      </c>
      <c r="I3321" s="3">
        <v>45023</v>
      </c>
      <c r="J3321" s="2" t="s">
        <v>16</v>
      </c>
    </row>
    <row r="3322" spans="1:10" ht="14.25" customHeight="1" x14ac:dyDescent="0.35">
      <c r="A3322" s="2" t="s">
        <v>6674</v>
      </c>
      <c r="B3322" s="2" t="s">
        <v>6675</v>
      </c>
      <c r="C3322" s="2">
        <v>62</v>
      </c>
      <c r="D3322" s="2" t="s">
        <v>12</v>
      </c>
      <c r="E3322" s="2" t="s">
        <v>42</v>
      </c>
      <c r="F3322" s="2" t="s">
        <v>49</v>
      </c>
      <c r="G3322" s="2" t="s">
        <v>26</v>
      </c>
      <c r="H3322" s="2">
        <v>38625.42</v>
      </c>
      <c r="I3322" s="3">
        <v>45654</v>
      </c>
      <c r="J3322" s="2" t="s">
        <v>16</v>
      </c>
    </row>
    <row r="3323" spans="1:10" ht="14.25" customHeight="1" x14ac:dyDescent="0.35">
      <c r="A3323" s="2" t="s">
        <v>6676</v>
      </c>
      <c r="B3323" s="2" t="s">
        <v>6677</v>
      </c>
      <c r="C3323" s="2">
        <v>20</v>
      </c>
      <c r="D3323" s="2" t="s">
        <v>12</v>
      </c>
      <c r="E3323" s="2" t="s">
        <v>29</v>
      </c>
      <c r="F3323" s="2" t="s">
        <v>19</v>
      </c>
      <c r="G3323" s="2" t="s">
        <v>36</v>
      </c>
      <c r="H3323" s="2">
        <v>19511.939999999999</v>
      </c>
      <c r="I3323" s="3">
        <v>45150</v>
      </c>
      <c r="J3323" s="2" t="s">
        <v>69</v>
      </c>
    </row>
    <row r="3324" spans="1:10" ht="14.25" customHeight="1" x14ac:dyDescent="0.35">
      <c r="A3324" s="2" t="s">
        <v>6678</v>
      </c>
      <c r="B3324" s="2" t="s">
        <v>6679</v>
      </c>
      <c r="C3324" s="2">
        <v>39</v>
      </c>
      <c r="D3324" s="2" t="s">
        <v>39</v>
      </c>
      <c r="E3324" s="2" t="s">
        <v>42</v>
      </c>
      <c r="F3324" s="2" t="s">
        <v>55</v>
      </c>
      <c r="G3324" s="2" t="s">
        <v>20</v>
      </c>
      <c r="H3324" s="2">
        <v>13694.03</v>
      </c>
      <c r="I3324" s="3">
        <v>45207</v>
      </c>
      <c r="J3324" s="2" t="s">
        <v>21</v>
      </c>
    </row>
    <row r="3325" spans="1:10" ht="14.25" customHeight="1" x14ac:dyDescent="0.35">
      <c r="A3325" s="2" t="s">
        <v>6680</v>
      </c>
      <c r="B3325" s="2" t="s">
        <v>6681</v>
      </c>
      <c r="C3325" s="2">
        <v>61</v>
      </c>
      <c r="D3325" s="2" t="s">
        <v>12</v>
      </c>
      <c r="E3325" s="2" t="s">
        <v>52</v>
      </c>
      <c r="F3325" s="2" t="s">
        <v>55</v>
      </c>
      <c r="G3325" s="2" t="s">
        <v>30</v>
      </c>
      <c r="H3325" s="2">
        <v>266.57</v>
      </c>
      <c r="I3325" s="3">
        <v>45259</v>
      </c>
      <c r="J3325" s="2" t="s">
        <v>16</v>
      </c>
    </row>
    <row r="3326" spans="1:10" ht="14.25" customHeight="1" x14ac:dyDescent="0.35">
      <c r="A3326" s="2" t="s">
        <v>6682</v>
      </c>
      <c r="B3326" s="2" t="s">
        <v>6683</v>
      </c>
      <c r="C3326" s="2">
        <v>19</v>
      </c>
      <c r="D3326" s="2" t="s">
        <v>12</v>
      </c>
      <c r="E3326" s="2" t="s">
        <v>93</v>
      </c>
      <c r="F3326" s="2" t="s">
        <v>49</v>
      </c>
      <c r="G3326" s="2" t="s">
        <v>26</v>
      </c>
      <c r="H3326" s="2">
        <v>8925.3799999999992</v>
      </c>
      <c r="I3326" s="3">
        <v>45567</v>
      </c>
      <c r="J3326" s="2" t="s">
        <v>16</v>
      </c>
    </row>
    <row r="3327" spans="1:10" ht="14.25" customHeight="1" x14ac:dyDescent="0.35">
      <c r="A3327" s="2" t="s">
        <v>6684</v>
      </c>
      <c r="B3327" s="2" t="s">
        <v>6685</v>
      </c>
      <c r="C3327" s="2">
        <v>41</v>
      </c>
      <c r="D3327" s="2" t="s">
        <v>39</v>
      </c>
      <c r="E3327" s="2" t="s">
        <v>52</v>
      </c>
      <c r="F3327" s="2" t="s">
        <v>19</v>
      </c>
      <c r="G3327" s="2" t="s">
        <v>30</v>
      </c>
      <c r="H3327" s="2">
        <v>12258.23</v>
      </c>
      <c r="I3327" s="3">
        <v>45537</v>
      </c>
      <c r="J3327" s="2" t="s">
        <v>16</v>
      </c>
    </row>
    <row r="3328" spans="1:10" ht="14.25" customHeight="1" x14ac:dyDescent="0.35">
      <c r="A3328" s="2" t="s">
        <v>6686</v>
      </c>
      <c r="B3328" s="2" t="s">
        <v>6687</v>
      </c>
      <c r="C3328" s="2">
        <v>51</v>
      </c>
      <c r="D3328" s="2" t="s">
        <v>12</v>
      </c>
      <c r="E3328" s="2" t="s">
        <v>42</v>
      </c>
      <c r="F3328" s="2" t="s">
        <v>49</v>
      </c>
      <c r="G3328" s="2" t="s">
        <v>30</v>
      </c>
      <c r="H3328" s="2">
        <v>19248.330000000002</v>
      </c>
      <c r="I3328" s="3">
        <v>45331</v>
      </c>
      <c r="J3328" s="2" t="s">
        <v>16</v>
      </c>
    </row>
    <row r="3329" spans="1:10" ht="14.25" customHeight="1" x14ac:dyDescent="0.35">
      <c r="A3329" s="2" t="s">
        <v>6688</v>
      </c>
      <c r="B3329" s="2" t="s">
        <v>6689</v>
      </c>
      <c r="C3329" s="2">
        <v>44</v>
      </c>
      <c r="D3329" s="2" t="s">
        <v>12</v>
      </c>
      <c r="E3329" s="2" t="s">
        <v>13</v>
      </c>
      <c r="F3329" s="2" t="s">
        <v>55</v>
      </c>
      <c r="G3329" s="2" t="s">
        <v>26</v>
      </c>
      <c r="H3329" s="2">
        <v>29216.85</v>
      </c>
      <c r="I3329" s="3">
        <v>45422</v>
      </c>
      <c r="J3329" s="2" t="s">
        <v>21</v>
      </c>
    </row>
    <row r="3330" spans="1:10" ht="14.25" customHeight="1" x14ac:dyDescent="0.35">
      <c r="A3330" s="2" t="s">
        <v>6690</v>
      </c>
      <c r="B3330" s="2" t="s">
        <v>6691</v>
      </c>
      <c r="C3330" s="2">
        <v>58</v>
      </c>
      <c r="D3330" s="2" t="s">
        <v>39</v>
      </c>
      <c r="E3330" s="2" t="s">
        <v>42</v>
      </c>
      <c r="F3330" s="2" t="s">
        <v>35</v>
      </c>
      <c r="G3330" s="2" t="s">
        <v>26</v>
      </c>
      <c r="H3330" s="2">
        <v>24751.91</v>
      </c>
      <c r="I3330" s="3">
        <v>45112</v>
      </c>
      <c r="J3330" s="2" t="s">
        <v>16</v>
      </c>
    </row>
    <row r="3331" spans="1:10" ht="14.25" customHeight="1" x14ac:dyDescent="0.35">
      <c r="A3331" s="2" t="s">
        <v>6692</v>
      </c>
      <c r="B3331" s="2" t="s">
        <v>6693</v>
      </c>
      <c r="C3331" s="2">
        <v>18</v>
      </c>
      <c r="D3331" s="2" t="s">
        <v>39</v>
      </c>
      <c r="E3331" s="2" t="s">
        <v>13</v>
      </c>
      <c r="F3331" s="2" t="s">
        <v>14</v>
      </c>
      <c r="G3331" s="2" t="s">
        <v>30</v>
      </c>
      <c r="H3331" s="2">
        <v>5209.5200000000004</v>
      </c>
      <c r="I3331" s="3">
        <v>44964</v>
      </c>
      <c r="J3331" s="2" t="s">
        <v>16</v>
      </c>
    </row>
    <row r="3332" spans="1:10" ht="14.25" customHeight="1" x14ac:dyDescent="0.35">
      <c r="A3332" s="2" t="s">
        <v>6694</v>
      </c>
      <c r="B3332" s="2" t="s">
        <v>6695</v>
      </c>
      <c r="C3332" s="2">
        <v>25</v>
      </c>
      <c r="D3332" s="2" t="s">
        <v>12</v>
      </c>
      <c r="E3332" s="2" t="s">
        <v>13</v>
      </c>
      <c r="F3332" s="2" t="s">
        <v>55</v>
      </c>
      <c r="G3332" s="2" t="s">
        <v>15</v>
      </c>
      <c r="H3332" s="2">
        <v>22681.95</v>
      </c>
      <c r="I3332" s="3">
        <v>45571</v>
      </c>
      <c r="J3332" s="2" t="s">
        <v>16</v>
      </c>
    </row>
    <row r="3333" spans="1:10" ht="14.25" customHeight="1" x14ac:dyDescent="0.35">
      <c r="A3333" s="2" t="s">
        <v>6696</v>
      </c>
      <c r="B3333" s="2" t="s">
        <v>6697</v>
      </c>
      <c r="C3333" s="2">
        <v>40</v>
      </c>
      <c r="D3333" s="2" t="s">
        <v>39</v>
      </c>
      <c r="E3333" s="2" t="s">
        <v>42</v>
      </c>
      <c r="F3333" s="2" t="s">
        <v>35</v>
      </c>
      <c r="G3333" s="2" t="s">
        <v>15</v>
      </c>
      <c r="H3333" s="2">
        <v>7.49</v>
      </c>
      <c r="I3333" s="3">
        <v>45414</v>
      </c>
      <c r="J3333" s="2" t="s">
        <v>16</v>
      </c>
    </row>
    <row r="3334" spans="1:10" ht="14.25" customHeight="1" x14ac:dyDescent="0.35">
      <c r="A3334" s="2" t="s">
        <v>6698</v>
      </c>
      <c r="B3334" s="2" t="s">
        <v>6699</v>
      </c>
      <c r="C3334" s="2">
        <v>55</v>
      </c>
      <c r="D3334" s="2" t="s">
        <v>39</v>
      </c>
      <c r="E3334" s="2" t="s">
        <v>29</v>
      </c>
      <c r="F3334" s="2" t="s">
        <v>14</v>
      </c>
      <c r="G3334" s="2" t="s">
        <v>26</v>
      </c>
      <c r="H3334" s="2">
        <v>4330.55</v>
      </c>
      <c r="I3334" s="3">
        <v>45482</v>
      </c>
      <c r="J3334" s="2" t="s">
        <v>16</v>
      </c>
    </row>
    <row r="3335" spans="1:10" ht="14.25" customHeight="1" x14ac:dyDescent="0.35">
      <c r="A3335" s="2" t="s">
        <v>6700</v>
      </c>
      <c r="B3335" s="2" t="s">
        <v>6701</v>
      </c>
      <c r="C3335" s="2">
        <v>23</v>
      </c>
      <c r="D3335" s="2" t="s">
        <v>12</v>
      </c>
      <c r="E3335" s="2" t="s">
        <v>29</v>
      </c>
      <c r="F3335" s="2" t="s">
        <v>25</v>
      </c>
      <c r="G3335" s="2" t="s">
        <v>30</v>
      </c>
      <c r="H3335" s="2">
        <v>1209.04</v>
      </c>
      <c r="I3335" s="3">
        <v>45631</v>
      </c>
      <c r="J3335" s="2" t="s">
        <v>16</v>
      </c>
    </row>
    <row r="3336" spans="1:10" ht="14.25" customHeight="1" x14ac:dyDescent="0.35">
      <c r="A3336" s="2" t="s">
        <v>6702</v>
      </c>
      <c r="B3336" s="2" t="s">
        <v>6703</v>
      </c>
      <c r="C3336" s="2">
        <v>39</v>
      </c>
      <c r="D3336" s="2" t="s">
        <v>12</v>
      </c>
      <c r="E3336" s="2" t="s">
        <v>74</v>
      </c>
      <c r="F3336" s="2" t="s">
        <v>19</v>
      </c>
      <c r="G3336" s="2" t="s">
        <v>30</v>
      </c>
      <c r="H3336" s="2">
        <v>21461.599999999999</v>
      </c>
      <c r="I3336" s="3">
        <v>45432</v>
      </c>
      <c r="J3336" s="2" t="s">
        <v>16</v>
      </c>
    </row>
    <row r="3337" spans="1:10" ht="14.25" customHeight="1" x14ac:dyDescent="0.35">
      <c r="A3337" s="2" t="s">
        <v>6704</v>
      </c>
      <c r="B3337" s="2" t="s">
        <v>6705</v>
      </c>
      <c r="C3337" s="2">
        <v>42</v>
      </c>
      <c r="D3337" s="2" t="s">
        <v>39</v>
      </c>
      <c r="E3337" s="2" t="s">
        <v>52</v>
      </c>
      <c r="F3337" s="2" t="s">
        <v>35</v>
      </c>
      <c r="G3337" s="2" t="s">
        <v>20</v>
      </c>
      <c r="H3337" s="2">
        <v>26308.38</v>
      </c>
      <c r="I3337" s="3">
        <v>45415</v>
      </c>
      <c r="J3337" s="2" t="s">
        <v>16</v>
      </c>
    </row>
    <row r="3338" spans="1:10" ht="14.25" customHeight="1" x14ac:dyDescent="0.35">
      <c r="A3338" s="2" t="s">
        <v>6706</v>
      </c>
      <c r="B3338" s="2" t="s">
        <v>6707</v>
      </c>
      <c r="C3338" s="2">
        <v>35</v>
      </c>
      <c r="D3338" s="2" t="s">
        <v>12</v>
      </c>
      <c r="E3338" s="2" t="s">
        <v>29</v>
      </c>
      <c r="F3338" s="2" t="s">
        <v>25</v>
      </c>
      <c r="G3338" s="2" t="s">
        <v>30</v>
      </c>
      <c r="H3338" s="2">
        <v>2957.26</v>
      </c>
      <c r="I3338" s="3">
        <v>44983</v>
      </c>
      <c r="J3338" s="2" t="s">
        <v>16</v>
      </c>
    </row>
    <row r="3339" spans="1:10" ht="14.25" customHeight="1" x14ac:dyDescent="0.35">
      <c r="A3339" s="2" t="s">
        <v>6708</v>
      </c>
      <c r="B3339" s="2" t="s">
        <v>6709</v>
      </c>
      <c r="C3339" s="2">
        <v>34</v>
      </c>
      <c r="D3339" s="2" t="s">
        <v>39</v>
      </c>
      <c r="E3339" s="2" t="s">
        <v>64</v>
      </c>
      <c r="F3339" s="2" t="s">
        <v>55</v>
      </c>
      <c r="G3339" s="2" t="s">
        <v>15</v>
      </c>
      <c r="H3339" s="2">
        <v>4577.75</v>
      </c>
      <c r="I3339" s="3">
        <v>45438</v>
      </c>
      <c r="J3339" s="2" t="s">
        <v>16</v>
      </c>
    </row>
    <row r="3340" spans="1:10" ht="14.25" customHeight="1" x14ac:dyDescent="0.35">
      <c r="A3340" s="2" t="s">
        <v>6710</v>
      </c>
      <c r="B3340" s="2" t="s">
        <v>6711</v>
      </c>
      <c r="C3340" s="2">
        <v>29</v>
      </c>
      <c r="D3340" s="2" t="s">
        <v>39</v>
      </c>
      <c r="E3340" s="2" t="s">
        <v>42</v>
      </c>
      <c r="F3340" s="2" t="s">
        <v>19</v>
      </c>
      <c r="G3340" s="2" t="s">
        <v>20</v>
      </c>
      <c r="H3340" s="2">
        <v>41275.47</v>
      </c>
      <c r="I3340" s="3">
        <v>45174</v>
      </c>
      <c r="J3340" s="2" t="s">
        <v>21</v>
      </c>
    </row>
    <row r="3341" spans="1:10" ht="14.25" customHeight="1" x14ac:dyDescent="0.35">
      <c r="A3341" s="2" t="s">
        <v>6712</v>
      </c>
      <c r="B3341" s="2" t="s">
        <v>6713</v>
      </c>
      <c r="C3341" s="2">
        <v>23</v>
      </c>
      <c r="D3341" s="2" t="s">
        <v>12</v>
      </c>
      <c r="E3341" s="2" t="s">
        <v>13</v>
      </c>
      <c r="F3341" s="2" t="s">
        <v>35</v>
      </c>
      <c r="G3341" s="2" t="s">
        <v>15</v>
      </c>
      <c r="H3341" s="2">
        <v>8348.57</v>
      </c>
      <c r="I3341" s="3">
        <v>45030</v>
      </c>
      <c r="J3341" s="2" t="s">
        <v>16</v>
      </c>
    </row>
    <row r="3342" spans="1:10" ht="14.25" customHeight="1" x14ac:dyDescent="0.35">
      <c r="A3342" s="2" t="s">
        <v>6714</v>
      </c>
      <c r="B3342" s="2" t="s">
        <v>6715</v>
      </c>
      <c r="C3342" s="2">
        <v>43</v>
      </c>
      <c r="D3342" s="2" t="s">
        <v>12</v>
      </c>
      <c r="E3342" s="2" t="s">
        <v>42</v>
      </c>
      <c r="F3342" s="2" t="s">
        <v>55</v>
      </c>
      <c r="G3342" s="2" t="s">
        <v>36</v>
      </c>
      <c r="H3342" s="2">
        <v>6872.76</v>
      </c>
      <c r="I3342" s="3">
        <v>45483</v>
      </c>
      <c r="J3342" s="2" t="s">
        <v>21</v>
      </c>
    </row>
    <row r="3343" spans="1:10" ht="14.25" customHeight="1" x14ac:dyDescent="0.35">
      <c r="A3343" s="2" t="s">
        <v>6716</v>
      </c>
      <c r="B3343" s="2" t="s">
        <v>6717</v>
      </c>
      <c r="C3343" s="2">
        <v>44</v>
      </c>
      <c r="D3343" s="2" t="s">
        <v>39</v>
      </c>
      <c r="E3343" s="2" t="s">
        <v>52</v>
      </c>
      <c r="F3343" s="2" t="s">
        <v>19</v>
      </c>
      <c r="G3343" s="2" t="s">
        <v>26</v>
      </c>
      <c r="H3343" s="2">
        <v>6940.18</v>
      </c>
      <c r="I3343" s="3">
        <v>44986</v>
      </c>
      <c r="J3343" s="2" t="s">
        <v>16</v>
      </c>
    </row>
    <row r="3344" spans="1:10" ht="14.25" customHeight="1" x14ac:dyDescent="0.35">
      <c r="A3344" s="2" t="s">
        <v>6718</v>
      </c>
      <c r="B3344" s="2" t="s">
        <v>6719</v>
      </c>
      <c r="C3344" s="2">
        <v>25</v>
      </c>
      <c r="D3344" s="2" t="s">
        <v>39</v>
      </c>
      <c r="E3344" s="2" t="s">
        <v>93</v>
      </c>
      <c r="F3344" s="2" t="s">
        <v>19</v>
      </c>
      <c r="G3344" s="2" t="s">
        <v>36</v>
      </c>
      <c r="H3344" s="2">
        <v>11913.47</v>
      </c>
      <c r="I3344" s="3">
        <v>45504</v>
      </c>
      <c r="J3344" s="2" t="s">
        <v>16</v>
      </c>
    </row>
    <row r="3345" spans="1:10" ht="14.25" customHeight="1" x14ac:dyDescent="0.35">
      <c r="A3345" s="2" t="s">
        <v>6720</v>
      </c>
      <c r="B3345" s="2" t="s">
        <v>6721</v>
      </c>
      <c r="C3345" s="2">
        <v>36</v>
      </c>
      <c r="D3345" s="2" t="s">
        <v>39</v>
      </c>
      <c r="E3345" s="2" t="s">
        <v>29</v>
      </c>
      <c r="F3345" s="2" t="s">
        <v>55</v>
      </c>
      <c r="G3345" s="2" t="s">
        <v>26</v>
      </c>
      <c r="H3345" s="2">
        <v>30909.89</v>
      </c>
      <c r="I3345" s="3">
        <v>45485</v>
      </c>
      <c r="J3345" s="2" t="s">
        <v>16</v>
      </c>
    </row>
    <row r="3346" spans="1:10" ht="14.25" customHeight="1" x14ac:dyDescent="0.35">
      <c r="A3346" s="2" t="s">
        <v>6722</v>
      </c>
      <c r="B3346" s="2" t="s">
        <v>6723</v>
      </c>
      <c r="C3346" s="2">
        <v>59</v>
      </c>
      <c r="D3346" s="2" t="s">
        <v>39</v>
      </c>
      <c r="E3346" s="2" t="s">
        <v>29</v>
      </c>
      <c r="F3346" s="2" t="s">
        <v>55</v>
      </c>
      <c r="G3346" s="2" t="s">
        <v>15</v>
      </c>
      <c r="H3346" s="2">
        <v>4566.8900000000003</v>
      </c>
      <c r="I3346" s="3">
        <v>45164</v>
      </c>
      <c r="J3346" s="2" t="s">
        <v>21</v>
      </c>
    </row>
    <row r="3347" spans="1:10" ht="14.25" customHeight="1" x14ac:dyDescent="0.35">
      <c r="A3347" s="2" t="s">
        <v>6724</v>
      </c>
      <c r="B3347" s="2" t="s">
        <v>6725</v>
      </c>
      <c r="C3347" s="2">
        <v>18</v>
      </c>
      <c r="D3347" s="2" t="s">
        <v>12</v>
      </c>
      <c r="E3347" s="2" t="s">
        <v>29</v>
      </c>
      <c r="F3347" s="2" t="s">
        <v>35</v>
      </c>
      <c r="G3347" s="2" t="s">
        <v>15</v>
      </c>
      <c r="H3347" s="2">
        <v>1895.37</v>
      </c>
      <c r="I3347" s="3">
        <v>45297</v>
      </c>
      <c r="J3347" s="2" t="s">
        <v>16</v>
      </c>
    </row>
    <row r="3348" spans="1:10" ht="14.25" customHeight="1" x14ac:dyDescent="0.35">
      <c r="A3348" s="2" t="s">
        <v>6726</v>
      </c>
      <c r="B3348" s="2" t="s">
        <v>6727</v>
      </c>
      <c r="C3348" s="2">
        <v>46</v>
      </c>
      <c r="D3348" s="2" t="s">
        <v>39</v>
      </c>
      <c r="E3348" s="2" t="s">
        <v>13</v>
      </c>
      <c r="F3348" s="2" t="s">
        <v>19</v>
      </c>
      <c r="G3348" s="2" t="s">
        <v>36</v>
      </c>
      <c r="H3348" s="2">
        <v>2045.83</v>
      </c>
      <c r="I3348" s="3">
        <v>44952</v>
      </c>
      <c r="J3348" s="2" t="s">
        <v>16</v>
      </c>
    </row>
    <row r="3349" spans="1:10" ht="14.25" customHeight="1" x14ac:dyDescent="0.35">
      <c r="A3349" s="2" t="s">
        <v>6728</v>
      </c>
      <c r="B3349" s="2" t="s">
        <v>6729</v>
      </c>
      <c r="C3349" s="2">
        <v>62</v>
      </c>
      <c r="D3349" s="2" t="s">
        <v>12</v>
      </c>
      <c r="E3349" s="2" t="s">
        <v>64</v>
      </c>
      <c r="F3349" s="2" t="s">
        <v>35</v>
      </c>
      <c r="G3349" s="2" t="s">
        <v>26</v>
      </c>
      <c r="H3349" s="2">
        <v>205.69</v>
      </c>
      <c r="I3349" s="3">
        <v>45319</v>
      </c>
      <c r="J3349" s="2" t="s">
        <v>69</v>
      </c>
    </row>
    <row r="3350" spans="1:10" ht="14.25" customHeight="1" x14ac:dyDescent="0.35">
      <c r="A3350" s="2" t="s">
        <v>6730</v>
      </c>
      <c r="B3350" s="2" t="s">
        <v>6731</v>
      </c>
      <c r="C3350" s="2">
        <v>52</v>
      </c>
      <c r="D3350" s="2" t="s">
        <v>12</v>
      </c>
      <c r="E3350" s="2" t="s">
        <v>24</v>
      </c>
      <c r="F3350" s="2" t="s">
        <v>19</v>
      </c>
      <c r="G3350" s="2" t="s">
        <v>26</v>
      </c>
      <c r="H3350" s="2">
        <v>8106.04</v>
      </c>
      <c r="I3350" s="3">
        <v>45532</v>
      </c>
      <c r="J3350" s="2" t="s">
        <v>16</v>
      </c>
    </row>
    <row r="3351" spans="1:10" ht="14.25" customHeight="1" x14ac:dyDescent="0.35">
      <c r="A3351" s="2" t="s">
        <v>6732</v>
      </c>
      <c r="B3351" s="2" t="s">
        <v>6733</v>
      </c>
      <c r="C3351" s="2">
        <v>57</v>
      </c>
      <c r="D3351" s="2" t="s">
        <v>39</v>
      </c>
      <c r="E3351" s="2" t="s">
        <v>64</v>
      </c>
      <c r="F3351" s="2" t="s">
        <v>35</v>
      </c>
      <c r="G3351" s="2" t="s">
        <v>20</v>
      </c>
      <c r="H3351" s="2">
        <v>26467.279999999999</v>
      </c>
      <c r="I3351" s="3">
        <v>45036</v>
      </c>
      <c r="J3351" s="2" t="s">
        <v>16</v>
      </c>
    </row>
    <row r="3352" spans="1:10" ht="14.25" customHeight="1" x14ac:dyDescent="0.35">
      <c r="A3352" s="2" t="s">
        <v>6734</v>
      </c>
      <c r="B3352" s="2" t="s">
        <v>6735</v>
      </c>
      <c r="C3352" s="2">
        <v>31</v>
      </c>
      <c r="D3352" s="2" t="s">
        <v>12</v>
      </c>
      <c r="E3352" s="2" t="s">
        <v>29</v>
      </c>
      <c r="F3352" s="2" t="s">
        <v>55</v>
      </c>
      <c r="G3352" s="2" t="s">
        <v>30</v>
      </c>
      <c r="H3352" s="2">
        <v>12485.41</v>
      </c>
      <c r="I3352" s="3">
        <v>45318</v>
      </c>
      <c r="J3352" s="2" t="s">
        <v>16</v>
      </c>
    </row>
    <row r="3353" spans="1:10" ht="14.25" customHeight="1" x14ac:dyDescent="0.35">
      <c r="A3353" s="2" t="s">
        <v>6736</v>
      </c>
      <c r="B3353" s="2" t="s">
        <v>6737</v>
      </c>
      <c r="C3353" s="2">
        <v>52</v>
      </c>
      <c r="D3353" s="2" t="s">
        <v>12</v>
      </c>
      <c r="E3353" s="2" t="s">
        <v>64</v>
      </c>
      <c r="F3353" s="2" t="s">
        <v>55</v>
      </c>
      <c r="G3353" s="2" t="s">
        <v>20</v>
      </c>
      <c r="H3353" s="2">
        <v>49567.9</v>
      </c>
      <c r="I3353" s="3">
        <v>45180</v>
      </c>
      <c r="J3353" s="2" t="s">
        <v>16</v>
      </c>
    </row>
    <row r="3354" spans="1:10" ht="14.25" customHeight="1" x14ac:dyDescent="0.35">
      <c r="A3354" s="2" t="s">
        <v>6738</v>
      </c>
      <c r="B3354" s="2" t="s">
        <v>6739</v>
      </c>
      <c r="C3354" s="2">
        <v>62</v>
      </c>
      <c r="D3354" s="2" t="s">
        <v>39</v>
      </c>
      <c r="E3354" s="2" t="s">
        <v>93</v>
      </c>
      <c r="F3354" s="2" t="s">
        <v>49</v>
      </c>
      <c r="G3354" s="2" t="s">
        <v>15</v>
      </c>
      <c r="H3354" s="2">
        <v>24027.08</v>
      </c>
      <c r="I3354" s="3">
        <v>45478</v>
      </c>
      <c r="J3354" s="2" t="s">
        <v>16</v>
      </c>
    </row>
    <row r="3355" spans="1:10" ht="14.25" customHeight="1" x14ac:dyDescent="0.35">
      <c r="A3355" s="2" t="s">
        <v>6740</v>
      </c>
      <c r="B3355" s="2" t="s">
        <v>6741</v>
      </c>
      <c r="C3355" s="2">
        <v>37</v>
      </c>
      <c r="D3355" s="2" t="s">
        <v>12</v>
      </c>
      <c r="E3355" s="2" t="s">
        <v>29</v>
      </c>
      <c r="F3355" s="2" t="s">
        <v>35</v>
      </c>
      <c r="G3355" s="2" t="s">
        <v>36</v>
      </c>
      <c r="H3355" s="2">
        <v>6769.94</v>
      </c>
      <c r="I3355" s="3">
        <v>45023</v>
      </c>
      <c r="J3355" s="2" t="s">
        <v>16</v>
      </c>
    </row>
    <row r="3356" spans="1:10" ht="14.25" customHeight="1" x14ac:dyDescent="0.35">
      <c r="A3356" s="2" t="s">
        <v>6742</v>
      </c>
      <c r="B3356" s="2" t="s">
        <v>6743</v>
      </c>
      <c r="C3356" s="2">
        <v>30</v>
      </c>
      <c r="D3356" s="2" t="s">
        <v>12</v>
      </c>
      <c r="E3356" s="2" t="s">
        <v>74</v>
      </c>
      <c r="F3356" s="2" t="s">
        <v>49</v>
      </c>
      <c r="G3356" s="2" t="s">
        <v>26</v>
      </c>
      <c r="H3356" s="2">
        <v>6666.01</v>
      </c>
      <c r="I3356" s="3">
        <v>45464</v>
      </c>
      <c r="J3356" s="2" t="s">
        <v>16</v>
      </c>
    </row>
    <row r="3357" spans="1:10" ht="14.25" customHeight="1" x14ac:dyDescent="0.35">
      <c r="A3357" s="2" t="s">
        <v>6744</v>
      </c>
      <c r="B3357" s="2" t="s">
        <v>6745</v>
      </c>
      <c r="C3357" s="2">
        <v>55</v>
      </c>
      <c r="D3357" s="2" t="s">
        <v>39</v>
      </c>
      <c r="E3357" s="2" t="s">
        <v>13</v>
      </c>
      <c r="F3357" s="2" t="s">
        <v>49</v>
      </c>
      <c r="G3357" s="2" t="s">
        <v>20</v>
      </c>
      <c r="H3357" s="2">
        <v>9898.2199999999993</v>
      </c>
      <c r="I3357" s="3">
        <v>45030</v>
      </c>
      <c r="J3357" s="2" t="s">
        <v>16</v>
      </c>
    </row>
    <row r="3358" spans="1:10" ht="14.25" customHeight="1" x14ac:dyDescent="0.35">
      <c r="A3358" s="2" t="s">
        <v>6746</v>
      </c>
      <c r="B3358" s="2" t="s">
        <v>6747</v>
      </c>
      <c r="C3358" s="2">
        <v>63</v>
      </c>
      <c r="D3358" s="2" t="s">
        <v>39</v>
      </c>
      <c r="E3358" s="2" t="s">
        <v>93</v>
      </c>
      <c r="F3358" s="2" t="s">
        <v>25</v>
      </c>
      <c r="G3358" s="2" t="s">
        <v>36</v>
      </c>
      <c r="H3358" s="2">
        <v>1175.8599999999999</v>
      </c>
      <c r="I3358" s="3">
        <v>45541</v>
      </c>
      <c r="J3358" s="2" t="s">
        <v>16</v>
      </c>
    </row>
    <row r="3359" spans="1:10" ht="14.25" customHeight="1" x14ac:dyDescent="0.35">
      <c r="A3359" s="2" t="s">
        <v>6748</v>
      </c>
      <c r="B3359" s="2" t="s">
        <v>6749</v>
      </c>
      <c r="C3359" s="2">
        <v>25</v>
      </c>
      <c r="D3359" s="2" t="s">
        <v>39</v>
      </c>
      <c r="E3359" s="2" t="s">
        <v>24</v>
      </c>
      <c r="F3359" s="2" t="s">
        <v>19</v>
      </c>
      <c r="G3359" s="2" t="s">
        <v>36</v>
      </c>
      <c r="H3359" s="2">
        <v>9356.8799999999992</v>
      </c>
      <c r="I3359" s="3">
        <v>45513</v>
      </c>
      <c r="J3359" s="2" t="s">
        <v>16</v>
      </c>
    </row>
    <row r="3360" spans="1:10" ht="14.25" customHeight="1" x14ac:dyDescent="0.35">
      <c r="A3360" s="2" t="s">
        <v>6750</v>
      </c>
      <c r="B3360" s="2" t="s">
        <v>6751</v>
      </c>
      <c r="C3360" s="2">
        <v>60</v>
      </c>
      <c r="D3360" s="2" t="s">
        <v>39</v>
      </c>
      <c r="E3360" s="2" t="s">
        <v>13</v>
      </c>
      <c r="F3360" s="2" t="s">
        <v>14</v>
      </c>
      <c r="G3360" s="2" t="s">
        <v>30</v>
      </c>
      <c r="H3360" s="2">
        <v>6237.59</v>
      </c>
      <c r="I3360" s="3">
        <v>45523</v>
      </c>
      <c r="J3360" s="2" t="s">
        <v>16</v>
      </c>
    </row>
    <row r="3361" spans="1:10" ht="14.25" customHeight="1" x14ac:dyDescent="0.35">
      <c r="A3361" s="2" t="s">
        <v>6752</v>
      </c>
      <c r="B3361" s="2" t="s">
        <v>6753</v>
      </c>
      <c r="C3361" s="2">
        <v>37</v>
      </c>
      <c r="D3361" s="2" t="s">
        <v>39</v>
      </c>
      <c r="E3361" s="2" t="s">
        <v>24</v>
      </c>
      <c r="F3361" s="2" t="s">
        <v>25</v>
      </c>
      <c r="G3361" s="2" t="s">
        <v>26</v>
      </c>
      <c r="H3361" s="2">
        <v>10292.93</v>
      </c>
      <c r="I3361" s="3">
        <v>45422</v>
      </c>
      <c r="J3361" s="2" t="s">
        <v>16</v>
      </c>
    </row>
    <row r="3362" spans="1:10" ht="14.25" customHeight="1" x14ac:dyDescent="0.35">
      <c r="A3362" s="2" t="s">
        <v>6754</v>
      </c>
      <c r="B3362" s="2" t="s">
        <v>6755</v>
      </c>
      <c r="C3362" s="2">
        <v>50</v>
      </c>
      <c r="D3362" s="2" t="s">
        <v>39</v>
      </c>
      <c r="E3362" s="2" t="s">
        <v>29</v>
      </c>
      <c r="F3362" s="2" t="s">
        <v>19</v>
      </c>
      <c r="G3362" s="2" t="s">
        <v>36</v>
      </c>
      <c r="H3362" s="2">
        <v>8328.92</v>
      </c>
      <c r="I3362" s="3">
        <v>45140</v>
      </c>
      <c r="J3362" s="2" t="s">
        <v>16</v>
      </c>
    </row>
    <row r="3363" spans="1:10" ht="14.25" customHeight="1" x14ac:dyDescent="0.35">
      <c r="A3363" s="2" t="s">
        <v>6756</v>
      </c>
      <c r="B3363" s="2" t="s">
        <v>6757</v>
      </c>
      <c r="C3363" s="2">
        <v>43</v>
      </c>
      <c r="D3363" s="2" t="s">
        <v>39</v>
      </c>
      <c r="E3363" s="2" t="s">
        <v>93</v>
      </c>
      <c r="F3363" s="2" t="s">
        <v>14</v>
      </c>
      <c r="G3363" s="2" t="s">
        <v>26</v>
      </c>
      <c r="H3363" s="2">
        <v>3716.38</v>
      </c>
      <c r="I3363" s="3">
        <v>45039</v>
      </c>
      <c r="J3363" s="2" t="s">
        <v>21</v>
      </c>
    </row>
    <row r="3364" spans="1:10" ht="14.25" customHeight="1" x14ac:dyDescent="0.35">
      <c r="A3364" s="2" t="s">
        <v>6758</v>
      </c>
      <c r="B3364" s="2" t="s">
        <v>6759</v>
      </c>
      <c r="C3364" s="2">
        <v>56</v>
      </c>
      <c r="D3364" s="2" t="s">
        <v>12</v>
      </c>
      <c r="E3364" s="2" t="s">
        <v>29</v>
      </c>
      <c r="F3364" s="2" t="s">
        <v>49</v>
      </c>
      <c r="G3364" s="2" t="s">
        <v>20</v>
      </c>
      <c r="H3364" s="2">
        <v>9358.86</v>
      </c>
      <c r="I3364" s="3">
        <v>45238</v>
      </c>
      <c r="J3364" s="2" t="s">
        <v>16</v>
      </c>
    </row>
    <row r="3365" spans="1:10" ht="14.25" customHeight="1" x14ac:dyDescent="0.35">
      <c r="A3365" s="2" t="s">
        <v>6760</v>
      </c>
      <c r="B3365" s="2" t="s">
        <v>6761</v>
      </c>
      <c r="C3365" s="2">
        <v>38</v>
      </c>
      <c r="D3365" s="2" t="s">
        <v>12</v>
      </c>
      <c r="E3365" s="2" t="s">
        <v>24</v>
      </c>
      <c r="F3365" s="2" t="s">
        <v>14</v>
      </c>
      <c r="G3365" s="2" t="s">
        <v>36</v>
      </c>
      <c r="H3365" s="2">
        <v>4557.29</v>
      </c>
      <c r="I3365" s="3">
        <v>45495</v>
      </c>
      <c r="J3365" s="2" t="s">
        <v>16</v>
      </c>
    </row>
    <row r="3366" spans="1:10" ht="14.25" customHeight="1" x14ac:dyDescent="0.35">
      <c r="A3366" s="2" t="s">
        <v>6762</v>
      </c>
      <c r="B3366" s="2" t="s">
        <v>6763</v>
      </c>
      <c r="C3366" s="2">
        <v>59</v>
      </c>
      <c r="D3366" s="2" t="s">
        <v>39</v>
      </c>
      <c r="E3366" s="2" t="s">
        <v>24</v>
      </c>
      <c r="F3366" s="2" t="s">
        <v>55</v>
      </c>
      <c r="G3366" s="2" t="s">
        <v>36</v>
      </c>
      <c r="H3366" s="2">
        <v>2164.42</v>
      </c>
      <c r="I3366" s="3">
        <v>45027</v>
      </c>
      <c r="J3366" s="2" t="s">
        <v>16</v>
      </c>
    </row>
    <row r="3367" spans="1:10" ht="14.25" customHeight="1" x14ac:dyDescent="0.35">
      <c r="A3367" s="2" t="s">
        <v>6764</v>
      </c>
      <c r="B3367" s="2" t="s">
        <v>6765</v>
      </c>
      <c r="C3367" s="2">
        <v>60</v>
      </c>
      <c r="D3367" s="2" t="s">
        <v>12</v>
      </c>
      <c r="E3367" s="2" t="s">
        <v>93</v>
      </c>
      <c r="F3367" s="2" t="s">
        <v>55</v>
      </c>
      <c r="G3367" s="2" t="s">
        <v>20</v>
      </c>
      <c r="H3367" s="2">
        <v>11241.48</v>
      </c>
      <c r="I3367" s="3">
        <v>45573</v>
      </c>
      <c r="J3367" s="2" t="s">
        <v>16</v>
      </c>
    </row>
    <row r="3368" spans="1:10" ht="14.25" customHeight="1" x14ac:dyDescent="0.35">
      <c r="A3368" s="2" t="s">
        <v>6766</v>
      </c>
      <c r="B3368" s="2" t="s">
        <v>6767</v>
      </c>
      <c r="C3368" s="2">
        <v>58</v>
      </c>
      <c r="D3368" s="2" t="s">
        <v>12</v>
      </c>
      <c r="E3368" s="2" t="s">
        <v>29</v>
      </c>
      <c r="F3368" s="2" t="s">
        <v>35</v>
      </c>
      <c r="G3368" s="2" t="s">
        <v>26</v>
      </c>
      <c r="H3368" s="2">
        <v>3657.84</v>
      </c>
      <c r="I3368" s="3">
        <v>45579</v>
      </c>
      <c r="J3368" s="2" t="s">
        <v>16</v>
      </c>
    </row>
    <row r="3369" spans="1:10" ht="14.25" customHeight="1" x14ac:dyDescent="0.35">
      <c r="A3369" s="2" t="s">
        <v>6768</v>
      </c>
      <c r="B3369" s="2" t="s">
        <v>6769</v>
      </c>
      <c r="C3369" s="2">
        <v>26</v>
      </c>
      <c r="D3369" s="2" t="s">
        <v>39</v>
      </c>
      <c r="E3369" s="2" t="s">
        <v>74</v>
      </c>
      <c r="F3369" s="2" t="s">
        <v>19</v>
      </c>
      <c r="G3369" s="2" t="s">
        <v>26</v>
      </c>
      <c r="H3369" s="2">
        <v>21984.48</v>
      </c>
      <c r="I3369" s="3">
        <v>45010</v>
      </c>
      <c r="J3369" s="2" t="s">
        <v>16</v>
      </c>
    </row>
    <row r="3370" spans="1:10" ht="14.25" customHeight="1" x14ac:dyDescent="0.35">
      <c r="A3370" s="2" t="s">
        <v>6770</v>
      </c>
      <c r="B3370" s="2" t="s">
        <v>6771</v>
      </c>
      <c r="C3370" s="2">
        <v>41</v>
      </c>
      <c r="D3370" s="2" t="s">
        <v>12</v>
      </c>
      <c r="E3370" s="2" t="s">
        <v>13</v>
      </c>
      <c r="F3370" s="2" t="s">
        <v>25</v>
      </c>
      <c r="G3370" s="2" t="s">
        <v>36</v>
      </c>
      <c r="H3370" s="2">
        <v>2223.09</v>
      </c>
      <c r="I3370" s="3">
        <v>45645</v>
      </c>
      <c r="J3370" s="2" t="s">
        <v>16</v>
      </c>
    </row>
    <row r="3371" spans="1:10" ht="14.25" customHeight="1" x14ac:dyDescent="0.35">
      <c r="A3371" s="2" t="s">
        <v>6772</v>
      </c>
      <c r="B3371" s="2" t="s">
        <v>6773</v>
      </c>
      <c r="C3371" s="2">
        <v>54</v>
      </c>
      <c r="D3371" s="2" t="s">
        <v>39</v>
      </c>
      <c r="E3371" s="2" t="s">
        <v>93</v>
      </c>
      <c r="F3371" s="2" t="s">
        <v>49</v>
      </c>
      <c r="G3371" s="2" t="s">
        <v>20</v>
      </c>
      <c r="H3371" s="2">
        <v>9166.51</v>
      </c>
      <c r="I3371" s="3">
        <v>45228</v>
      </c>
      <c r="J3371" s="2" t="s">
        <v>16</v>
      </c>
    </row>
    <row r="3372" spans="1:10" ht="14.25" customHeight="1" x14ac:dyDescent="0.35">
      <c r="A3372" s="2" t="s">
        <v>6774</v>
      </c>
      <c r="B3372" s="2" t="s">
        <v>6775</v>
      </c>
      <c r="C3372" s="2">
        <v>58</v>
      </c>
      <c r="D3372" s="2" t="s">
        <v>12</v>
      </c>
      <c r="E3372" s="2" t="s">
        <v>74</v>
      </c>
      <c r="F3372" s="2" t="s">
        <v>19</v>
      </c>
      <c r="G3372" s="2" t="s">
        <v>15</v>
      </c>
      <c r="H3372" s="2">
        <v>8475.7800000000007</v>
      </c>
      <c r="I3372" s="3">
        <v>45499</v>
      </c>
      <c r="J3372" s="2" t="s">
        <v>16</v>
      </c>
    </row>
    <row r="3373" spans="1:10" ht="14.25" customHeight="1" x14ac:dyDescent="0.35">
      <c r="A3373" s="2" t="s">
        <v>6776</v>
      </c>
      <c r="B3373" s="2" t="s">
        <v>6777</v>
      </c>
      <c r="C3373" s="2">
        <v>34</v>
      </c>
      <c r="D3373" s="2" t="s">
        <v>39</v>
      </c>
      <c r="E3373" s="2" t="s">
        <v>42</v>
      </c>
      <c r="F3373" s="2" t="s">
        <v>49</v>
      </c>
      <c r="G3373" s="2" t="s">
        <v>26</v>
      </c>
      <c r="H3373" s="2">
        <v>2203.25</v>
      </c>
      <c r="I3373" s="3">
        <v>45143</v>
      </c>
      <c r="J3373" s="2" t="s">
        <v>21</v>
      </c>
    </row>
    <row r="3374" spans="1:10" ht="14.25" customHeight="1" x14ac:dyDescent="0.35">
      <c r="A3374" s="2" t="s">
        <v>6778</v>
      </c>
      <c r="B3374" s="2" t="s">
        <v>6779</v>
      </c>
      <c r="C3374" s="2">
        <v>41</v>
      </c>
      <c r="D3374" s="2" t="s">
        <v>12</v>
      </c>
      <c r="E3374" s="2" t="s">
        <v>29</v>
      </c>
      <c r="F3374" s="2" t="s">
        <v>55</v>
      </c>
      <c r="G3374" s="2" t="s">
        <v>15</v>
      </c>
      <c r="H3374" s="2">
        <v>5796.16</v>
      </c>
      <c r="I3374" s="3">
        <v>45494</v>
      </c>
      <c r="J3374" s="2" t="s">
        <v>16</v>
      </c>
    </row>
    <row r="3375" spans="1:10" ht="14.25" customHeight="1" x14ac:dyDescent="0.35">
      <c r="A3375" s="2" t="s">
        <v>6780</v>
      </c>
      <c r="B3375" s="2" t="s">
        <v>6781</v>
      </c>
      <c r="C3375" s="2">
        <v>38</v>
      </c>
      <c r="D3375" s="2" t="s">
        <v>12</v>
      </c>
      <c r="E3375" s="2" t="s">
        <v>52</v>
      </c>
      <c r="F3375" s="2" t="s">
        <v>25</v>
      </c>
      <c r="G3375" s="2" t="s">
        <v>36</v>
      </c>
      <c r="H3375" s="2">
        <v>11255.89</v>
      </c>
      <c r="I3375" s="3">
        <v>45467</v>
      </c>
      <c r="J3375" s="2" t="s">
        <v>16</v>
      </c>
    </row>
    <row r="3376" spans="1:10" ht="14.25" customHeight="1" x14ac:dyDescent="0.35">
      <c r="A3376" s="2" t="s">
        <v>6782</v>
      </c>
      <c r="B3376" s="2" t="s">
        <v>6783</v>
      </c>
      <c r="C3376" s="2">
        <v>56</v>
      </c>
      <c r="D3376" s="2" t="s">
        <v>12</v>
      </c>
      <c r="E3376" s="2" t="s">
        <v>93</v>
      </c>
      <c r="F3376" s="2" t="s">
        <v>25</v>
      </c>
      <c r="G3376" s="2" t="s">
        <v>15</v>
      </c>
      <c r="H3376" s="2">
        <v>3834.99</v>
      </c>
      <c r="I3376" s="3">
        <v>45549</v>
      </c>
      <c r="J3376" s="2" t="s">
        <v>16</v>
      </c>
    </row>
    <row r="3377" spans="1:10" ht="14.25" customHeight="1" x14ac:dyDescent="0.35">
      <c r="A3377" s="2" t="s">
        <v>6784</v>
      </c>
      <c r="B3377" s="2" t="s">
        <v>6785</v>
      </c>
      <c r="C3377" s="2">
        <v>58</v>
      </c>
      <c r="D3377" s="2" t="s">
        <v>39</v>
      </c>
      <c r="E3377" s="2" t="s">
        <v>64</v>
      </c>
      <c r="F3377" s="2" t="s">
        <v>55</v>
      </c>
      <c r="G3377" s="2" t="s">
        <v>15</v>
      </c>
      <c r="H3377" s="2">
        <v>1208.47</v>
      </c>
      <c r="I3377" s="3">
        <v>45018</v>
      </c>
      <c r="J3377" s="2" t="s">
        <v>16</v>
      </c>
    </row>
    <row r="3378" spans="1:10" ht="14.25" customHeight="1" x14ac:dyDescent="0.35">
      <c r="A3378" s="2" t="s">
        <v>6786</v>
      </c>
      <c r="B3378" s="2" t="s">
        <v>6787</v>
      </c>
      <c r="C3378" s="2">
        <v>56</v>
      </c>
      <c r="D3378" s="2" t="s">
        <v>12</v>
      </c>
      <c r="E3378" s="2" t="s">
        <v>74</v>
      </c>
      <c r="F3378" s="2" t="s">
        <v>14</v>
      </c>
      <c r="G3378" s="2" t="s">
        <v>26</v>
      </c>
      <c r="H3378" s="2">
        <v>9551.3700000000008</v>
      </c>
      <c r="I3378" s="3">
        <v>45580</v>
      </c>
      <c r="J3378" s="2" t="s">
        <v>16</v>
      </c>
    </row>
    <row r="3379" spans="1:10" ht="14.25" customHeight="1" x14ac:dyDescent="0.35">
      <c r="A3379" s="2" t="s">
        <v>6788</v>
      </c>
      <c r="B3379" s="2" t="s">
        <v>6789</v>
      </c>
      <c r="C3379" s="2">
        <v>30</v>
      </c>
      <c r="D3379" s="2" t="s">
        <v>12</v>
      </c>
      <c r="E3379" s="2" t="s">
        <v>74</v>
      </c>
      <c r="F3379" s="2" t="s">
        <v>25</v>
      </c>
      <c r="G3379" s="2" t="s">
        <v>36</v>
      </c>
      <c r="H3379" s="2">
        <v>2537.6</v>
      </c>
      <c r="I3379" s="3">
        <v>45378</v>
      </c>
      <c r="J3379" s="2" t="s">
        <v>16</v>
      </c>
    </row>
    <row r="3380" spans="1:10" ht="14.25" customHeight="1" x14ac:dyDescent="0.35">
      <c r="A3380" s="2" t="s">
        <v>6790</v>
      </c>
      <c r="B3380" s="2" t="s">
        <v>6791</v>
      </c>
      <c r="C3380" s="2">
        <v>28</v>
      </c>
      <c r="D3380" s="2" t="s">
        <v>39</v>
      </c>
      <c r="E3380" s="2" t="s">
        <v>93</v>
      </c>
      <c r="F3380" s="2" t="s">
        <v>14</v>
      </c>
      <c r="G3380" s="2" t="s">
        <v>15</v>
      </c>
      <c r="H3380" s="2">
        <v>11440.54</v>
      </c>
      <c r="I3380" s="3">
        <v>45540</v>
      </c>
      <c r="J3380" s="2" t="s">
        <v>16</v>
      </c>
    </row>
    <row r="3381" spans="1:10" ht="14.25" customHeight="1" x14ac:dyDescent="0.35">
      <c r="A3381" s="2" t="s">
        <v>6792</v>
      </c>
      <c r="B3381" s="2" t="s">
        <v>6793</v>
      </c>
      <c r="C3381" s="2">
        <v>63</v>
      </c>
      <c r="D3381" s="2" t="s">
        <v>39</v>
      </c>
      <c r="E3381" s="2" t="s">
        <v>24</v>
      </c>
      <c r="F3381" s="2" t="s">
        <v>49</v>
      </c>
      <c r="G3381" s="2" t="s">
        <v>26</v>
      </c>
      <c r="H3381" s="2">
        <v>18292.560000000001</v>
      </c>
      <c r="I3381" s="3">
        <v>44997</v>
      </c>
      <c r="J3381" s="2" t="s">
        <v>16</v>
      </c>
    </row>
    <row r="3382" spans="1:10" ht="14.25" customHeight="1" x14ac:dyDescent="0.35">
      <c r="A3382" s="2" t="s">
        <v>6794</v>
      </c>
      <c r="B3382" s="2" t="s">
        <v>6795</v>
      </c>
      <c r="C3382" s="2">
        <v>36</v>
      </c>
      <c r="D3382" s="2" t="s">
        <v>12</v>
      </c>
      <c r="E3382" s="2" t="s">
        <v>74</v>
      </c>
      <c r="F3382" s="2" t="s">
        <v>25</v>
      </c>
      <c r="G3382" s="2" t="s">
        <v>15</v>
      </c>
      <c r="H3382" s="2">
        <v>1316.54</v>
      </c>
      <c r="I3382" s="3">
        <v>45451</v>
      </c>
      <c r="J3382" s="2" t="s">
        <v>69</v>
      </c>
    </row>
    <row r="3383" spans="1:10" ht="14.25" customHeight="1" x14ac:dyDescent="0.35">
      <c r="A3383" s="2" t="s">
        <v>6796</v>
      </c>
      <c r="B3383" s="2" t="s">
        <v>6797</v>
      </c>
      <c r="C3383" s="2">
        <v>28</v>
      </c>
      <c r="D3383" s="2" t="s">
        <v>12</v>
      </c>
      <c r="E3383" s="2" t="s">
        <v>42</v>
      </c>
      <c r="F3383" s="2" t="s">
        <v>35</v>
      </c>
      <c r="G3383" s="2" t="s">
        <v>26</v>
      </c>
      <c r="H3383" s="2">
        <v>5755.58</v>
      </c>
      <c r="I3383" s="3">
        <v>45327</v>
      </c>
      <c r="J3383" s="2" t="s">
        <v>16</v>
      </c>
    </row>
    <row r="3384" spans="1:10" ht="14.25" customHeight="1" x14ac:dyDescent="0.35">
      <c r="A3384" s="2" t="s">
        <v>6798</v>
      </c>
      <c r="B3384" s="2" t="s">
        <v>6799</v>
      </c>
      <c r="C3384" s="2">
        <v>30</v>
      </c>
      <c r="D3384" s="2" t="s">
        <v>12</v>
      </c>
      <c r="E3384" s="2" t="s">
        <v>74</v>
      </c>
      <c r="F3384" s="2" t="s">
        <v>55</v>
      </c>
      <c r="G3384" s="2" t="s">
        <v>36</v>
      </c>
      <c r="H3384" s="2">
        <v>5886.47</v>
      </c>
      <c r="I3384" s="3">
        <v>45595</v>
      </c>
      <c r="J3384" s="2" t="s">
        <v>16</v>
      </c>
    </row>
    <row r="3385" spans="1:10" ht="14.25" customHeight="1" x14ac:dyDescent="0.35">
      <c r="A3385" s="2" t="s">
        <v>6800</v>
      </c>
      <c r="B3385" s="2" t="s">
        <v>6801</v>
      </c>
      <c r="C3385" s="2">
        <v>63</v>
      </c>
      <c r="D3385" s="2" t="s">
        <v>12</v>
      </c>
      <c r="E3385" s="2" t="s">
        <v>52</v>
      </c>
      <c r="F3385" s="2" t="s">
        <v>14</v>
      </c>
      <c r="G3385" s="2" t="s">
        <v>20</v>
      </c>
      <c r="H3385" s="2">
        <v>10011.299999999999</v>
      </c>
      <c r="I3385" s="3">
        <v>45007</v>
      </c>
      <c r="J3385" s="2" t="s">
        <v>16</v>
      </c>
    </row>
    <row r="3386" spans="1:10" ht="14.25" customHeight="1" x14ac:dyDescent="0.35">
      <c r="A3386" s="2" t="s">
        <v>6802</v>
      </c>
      <c r="B3386" s="2" t="s">
        <v>6803</v>
      </c>
      <c r="C3386" s="2">
        <v>62</v>
      </c>
      <c r="D3386" s="2" t="s">
        <v>39</v>
      </c>
      <c r="E3386" s="2" t="s">
        <v>52</v>
      </c>
      <c r="F3386" s="2" t="s">
        <v>35</v>
      </c>
      <c r="G3386" s="2" t="s">
        <v>26</v>
      </c>
      <c r="H3386" s="2">
        <v>4070.78</v>
      </c>
      <c r="I3386" s="3">
        <v>45026</v>
      </c>
      <c r="J3386" s="2" t="s">
        <v>16</v>
      </c>
    </row>
    <row r="3387" spans="1:10" ht="14.25" customHeight="1" x14ac:dyDescent="0.35">
      <c r="A3387" s="2" t="s">
        <v>6804</v>
      </c>
      <c r="B3387" s="2" t="s">
        <v>6805</v>
      </c>
      <c r="C3387" s="2">
        <v>18</v>
      </c>
      <c r="D3387" s="2" t="s">
        <v>12</v>
      </c>
      <c r="E3387" s="2" t="s">
        <v>24</v>
      </c>
      <c r="F3387" s="2" t="s">
        <v>49</v>
      </c>
      <c r="G3387" s="2" t="s">
        <v>26</v>
      </c>
      <c r="H3387" s="2">
        <v>5422.63</v>
      </c>
      <c r="I3387" s="3">
        <v>45521</v>
      </c>
      <c r="J3387" s="2" t="s">
        <v>16</v>
      </c>
    </row>
    <row r="3388" spans="1:10" ht="14.25" customHeight="1" x14ac:dyDescent="0.35">
      <c r="A3388" s="2" t="s">
        <v>6806</v>
      </c>
      <c r="B3388" s="2" t="s">
        <v>6807</v>
      </c>
      <c r="C3388" s="2">
        <v>57</v>
      </c>
      <c r="D3388" s="2" t="s">
        <v>12</v>
      </c>
      <c r="E3388" s="2" t="s">
        <v>29</v>
      </c>
      <c r="F3388" s="2" t="s">
        <v>49</v>
      </c>
      <c r="G3388" s="2" t="s">
        <v>15</v>
      </c>
      <c r="H3388" s="2">
        <v>120.64</v>
      </c>
      <c r="I3388" s="3">
        <v>45144</v>
      </c>
      <c r="J3388" s="2" t="s">
        <v>69</v>
      </c>
    </row>
    <row r="3389" spans="1:10" ht="14.25" customHeight="1" x14ac:dyDescent="0.35">
      <c r="A3389" s="2" t="s">
        <v>6808</v>
      </c>
      <c r="B3389" s="2" t="s">
        <v>6809</v>
      </c>
      <c r="C3389" s="2">
        <v>61</v>
      </c>
      <c r="D3389" s="2" t="s">
        <v>39</v>
      </c>
      <c r="E3389" s="2" t="s">
        <v>29</v>
      </c>
      <c r="F3389" s="2" t="s">
        <v>25</v>
      </c>
      <c r="G3389" s="2" t="s">
        <v>36</v>
      </c>
      <c r="H3389" s="2">
        <v>1305.94</v>
      </c>
      <c r="I3389" s="3">
        <v>45051</v>
      </c>
      <c r="J3389" s="2" t="s">
        <v>69</v>
      </c>
    </row>
    <row r="3390" spans="1:10" ht="14.25" customHeight="1" x14ac:dyDescent="0.35">
      <c r="A3390" s="2" t="s">
        <v>6810</v>
      </c>
      <c r="B3390" s="2" t="s">
        <v>6811</v>
      </c>
      <c r="C3390" s="2">
        <v>36</v>
      </c>
      <c r="D3390" s="2" t="s">
        <v>12</v>
      </c>
      <c r="E3390" s="2" t="s">
        <v>24</v>
      </c>
      <c r="F3390" s="2" t="s">
        <v>25</v>
      </c>
      <c r="G3390" s="2" t="s">
        <v>30</v>
      </c>
      <c r="H3390" s="2">
        <v>8436.49</v>
      </c>
      <c r="I3390" s="3">
        <v>45127</v>
      </c>
      <c r="J3390" s="2" t="s">
        <v>16</v>
      </c>
    </row>
    <row r="3391" spans="1:10" ht="14.25" customHeight="1" x14ac:dyDescent="0.35">
      <c r="A3391" s="2" t="s">
        <v>6812</v>
      </c>
      <c r="B3391" s="2" t="s">
        <v>6813</v>
      </c>
      <c r="C3391" s="2">
        <v>29</v>
      </c>
      <c r="D3391" s="2" t="s">
        <v>12</v>
      </c>
      <c r="E3391" s="2" t="s">
        <v>64</v>
      </c>
      <c r="F3391" s="2" t="s">
        <v>35</v>
      </c>
      <c r="G3391" s="2" t="s">
        <v>30</v>
      </c>
      <c r="H3391" s="2">
        <v>2432.13</v>
      </c>
      <c r="I3391" s="3">
        <v>44928</v>
      </c>
      <c r="J3391" s="2" t="s">
        <v>16</v>
      </c>
    </row>
    <row r="3392" spans="1:10" ht="14.25" customHeight="1" x14ac:dyDescent="0.35">
      <c r="A3392" s="2" t="s">
        <v>6814</v>
      </c>
      <c r="B3392" s="2" t="s">
        <v>6815</v>
      </c>
      <c r="C3392" s="2">
        <v>25</v>
      </c>
      <c r="D3392" s="2" t="s">
        <v>12</v>
      </c>
      <c r="E3392" s="2" t="s">
        <v>42</v>
      </c>
      <c r="F3392" s="2" t="s">
        <v>19</v>
      </c>
      <c r="G3392" s="2" t="s">
        <v>20</v>
      </c>
      <c r="H3392" s="2">
        <v>1561.59</v>
      </c>
      <c r="I3392" s="3">
        <v>45500</v>
      </c>
      <c r="J3392" s="2" t="s">
        <v>21</v>
      </c>
    </row>
    <row r="3393" spans="1:10" ht="14.25" customHeight="1" x14ac:dyDescent="0.35">
      <c r="A3393" s="2" t="s">
        <v>6816</v>
      </c>
      <c r="B3393" s="2" t="s">
        <v>6817</v>
      </c>
      <c r="C3393" s="2">
        <v>25</v>
      </c>
      <c r="D3393" s="2" t="s">
        <v>39</v>
      </c>
      <c r="E3393" s="2" t="s">
        <v>52</v>
      </c>
      <c r="F3393" s="2" t="s">
        <v>19</v>
      </c>
      <c r="G3393" s="2" t="s">
        <v>36</v>
      </c>
      <c r="H3393" s="2">
        <v>3921.73</v>
      </c>
      <c r="I3393" s="3">
        <v>44946</v>
      </c>
      <c r="J3393" s="2" t="s">
        <v>16</v>
      </c>
    </row>
    <row r="3394" spans="1:10" ht="14.25" customHeight="1" x14ac:dyDescent="0.35">
      <c r="A3394" s="2" t="s">
        <v>6818</v>
      </c>
      <c r="B3394" s="2" t="s">
        <v>6819</v>
      </c>
      <c r="C3394" s="2">
        <v>62</v>
      </c>
      <c r="D3394" s="2" t="s">
        <v>39</v>
      </c>
      <c r="E3394" s="2" t="s">
        <v>24</v>
      </c>
      <c r="F3394" s="2" t="s">
        <v>25</v>
      </c>
      <c r="G3394" s="2" t="s">
        <v>26</v>
      </c>
      <c r="H3394" s="2">
        <v>1785.71</v>
      </c>
      <c r="I3394" s="3">
        <v>45648</v>
      </c>
      <c r="J3394" s="2" t="s">
        <v>16</v>
      </c>
    </row>
    <row r="3395" spans="1:10" ht="14.25" customHeight="1" x14ac:dyDescent="0.35">
      <c r="A3395" s="2" t="s">
        <v>6820</v>
      </c>
      <c r="B3395" s="2" t="s">
        <v>6821</v>
      </c>
      <c r="C3395" s="2">
        <v>29</v>
      </c>
      <c r="D3395" s="2" t="s">
        <v>12</v>
      </c>
      <c r="E3395" s="2" t="s">
        <v>93</v>
      </c>
      <c r="F3395" s="2" t="s">
        <v>19</v>
      </c>
      <c r="G3395" s="2" t="s">
        <v>30</v>
      </c>
      <c r="H3395" s="2">
        <v>614.74</v>
      </c>
      <c r="I3395" s="3">
        <v>45106</v>
      </c>
      <c r="J3395" s="2" t="s">
        <v>16</v>
      </c>
    </row>
    <row r="3396" spans="1:10" ht="14.25" customHeight="1" x14ac:dyDescent="0.35">
      <c r="A3396" s="2" t="s">
        <v>6822</v>
      </c>
      <c r="B3396" s="2" t="s">
        <v>6823</v>
      </c>
      <c r="C3396" s="2">
        <v>50</v>
      </c>
      <c r="D3396" s="2" t="s">
        <v>12</v>
      </c>
      <c r="E3396" s="2" t="s">
        <v>13</v>
      </c>
      <c r="F3396" s="2" t="s">
        <v>55</v>
      </c>
      <c r="G3396" s="2" t="s">
        <v>20</v>
      </c>
      <c r="H3396" s="2">
        <v>3338.77</v>
      </c>
      <c r="I3396" s="3">
        <v>45335</v>
      </c>
      <c r="J3396" s="2" t="s">
        <v>16</v>
      </c>
    </row>
    <row r="3397" spans="1:10" ht="14.25" customHeight="1" x14ac:dyDescent="0.35">
      <c r="A3397" s="2" t="s">
        <v>6824</v>
      </c>
      <c r="B3397" s="2" t="s">
        <v>6825</v>
      </c>
      <c r="C3397" s="2">
        <v>62</v>
      </c>
      <c r="D3397" s="2" t="s">
        <v>39</v>
      </c>
      <c r="E3397" s="2" t="s">
        <v>13</v>
      </c>
      <c r="F3397" s="2" t="s">
        <v>35</v>
      </c>
      <c r="G3397" s="2" t="s">
        <v>36</v>
      </c>
      <c r="H3397" s="2">
        <v>1795.56</v>
      </c>
      <c r="I3397" s="3">
        <v>44988</v>
      </c>
      <c r="J3397" s="2" t="s">
        <v>21</v>
      </c>
    </row>
    <row r="3398" spans="1:10" ht="14.25" customHeight="1" x14ac:dyDescent="0.35">
      <c r="A3398" s="2" t="s">
        <v>6826</v>
      </c>
      <c r="B3398" s="2" t="s">
        <v>6827</v>
      </c>
      <c r="C3398" s="2">
        <v>43</v>
      </c>
      <c r="D3398" s="2" t="s">
        <v>12</v>
      </c>
      <c r="E3398" s="2" t="s">
        <v>13</v>
      </c>
      <c r="F3398" s="2" t="s">
        <v>55</v>
      </c>
      <c r="G3398" s="2" t="s">
        <v>20</v>
      </c>
      <c r="H3398" s="2">
        <v>16064.21</v>
      </c>
      <c r="I3398" s="3">
        <v>45199</v>
      </c>
      <c r="J3398" s="2" t="s">
        <v>16</v>
      </c>
    </row>
    <row r="3399" spans="1:10" ht="14.25" customHeight="1" x14ac:dyDescent="0.35">
      <c r="A3399" s="2" t="s">
        <v>6828</v>
      </c>
      <c r="B3399" s="2" t="s">
        <v>6829</v>
      </c>
      <c r="C3399" s="2">
        <v>56</v>
      </c>
      <c r="D3399" s="2" t="s">
        <v>12</v>
      </c>
      <c r="E3399" s="2" t="s">
        <v>29</v>
      </c>
      <c r="F3399" s="2" t="s">
        <v>19</v>
      </c>
      <c r="G3399" s="2" t="s">
        <v>30</v>
      </c>
      <c r="H3399" s="2">
        <v>647.05999999999995</v>
      </c>
      <c r="I3399" s="3">
        <v>44936</v>
      </c>
      <c r="J3399" s="2" t="s">
        <v>16</v>
      </c>
    </row>
    <row r="3400" spans="1:10" ht="14.25" customHeight="1" x14ac:dyDescent="0.35">
      <c r="A3400" s="2" t="s">
        <v>6830</v>
      </c>
      <c r="B3400" s="2" t="s">
        <v>6831</v>
      </c>
      <c r="C3400" s="2">
        <v>45</v>
      </c>
      <c r="D3400" s="2" t="s">
        <v>39</v>
      </c>
      <c r="E3400" s="2" t="s">
        <v>93</v>
      </c>
      <c r="F3400" s="2" t="s">
        <v>25</v>
      </c>
      <c r="G3400" s="2" t="s">
        <v>15</v>
      </c>
      <c r="H3400" s="2">
        <v>13761.19</v>
      </c>
      <c r="I3400" s="3">
        <v>45625</v>
      </c>
      <c r="J3400" s="2" t="s">
        <v>16</v>
      </c>
    </row>
    <row r="3401" spans="1:10" ht="14.25" customHeight="1" x14ac:dyDescent="0.35">
      <c r="A3401" s="2" t="s">
        <v>6832</v>
      </c>
      <c r="B3401" s="2" t="s">
        <v>6833</v>
      </c>
      <c r="C3401" s="2">
        <v>22</v>
      </c>
      <c r="D3401" s="2" t="s">
        <v>39</v>
      </c>
      <c r="E3401" s="2" t="s">
        <v>74</v>
      </c>
      <c r="F3401" s="2" t="s">
        <v>55</v>
      </c>
      <c r="G3401" s="2" t="s">
        <v>15</v>
      </c>
      <c r="H3401" s="2">
        <v>4825.5600000000004</v>
      </c>
      <c r="I3401" s="3">
        <v>45548</v>
      </c>
      <c r="J3401" s="2" t="s">
        <v>21</v>
      </c>
    </row>
    <row r="3402" spans="1:10" ht="14.25" customHeight="1" x14ac:dyDescent="0.35">
      <c r="A3402" s="2" t="s">
        <v>6834</v>
      </c>
      <c r="B3402" s="2" t="s">
        <v>6835</v>
      </c>
      <c r="C3402" s="2">
        <v>25</v>
      </c>
      <c r="D3402" s="2" t="s">
        <v>39</v>
      </c>
      <c r="E3402" s="2" t="s">
        <v>93</v>
      </c>
      <c r="F3402" s="2" t="s">
        <v>49</v>
      </c>
      <c r="G3402" s="2" t="s">
        <v>36</v>
      </c>
      <c r="H3402" s="2">
        <v>11249.19</v>
      </c>
      <c r="I3402" s="3">
        <v>45466</v>
      </c>
      <c r="J3402" s="2" t="s">
        <v>16</v>
      </c>
    </row>
    <row r="3403" spans="1:10" ht="14.25" customHeight="1" x14ac:dyDescent="0.35">
      <c r="A3403" s="2" t="s">
        <v>6836</v>
      </c>
      <c r="B3403" s="2" t="s">
        <v>6837</v>
      </c>
      <c r="C3403" s="2">
        <v>42</v>
      </c>
      <c r="D3403" s="2" t="s">
        <v>12</v>
      </c>
      <c r="E3403" s="2" t="s">
        <v>74</v>
      </c>
      <c r="F3403" s="2" t="s">
        <v>25</v>
      </c>
      <c r="G3403" s="2" t="s">
        <v>20</v>
      </c>
      <c r="H3403" s="2">
        <v>541.28</v>
      </c>
      <c r="I3403" s="3">
        <v>45386</v>
      </c>
      <c r="J3403" s="2" t="s">
        <v>16</v>
      </c>
    </row>
    <row r="3404" spans="1:10" ht="14.25" customHeight="1" x14ac:dyDescent="0.35">
      <c r="A3404" s="2" t="s">
        <v>6838</v>
      </c>
      <c r="B3404" s="2" t="s">
        <v>6839</v>
      </c>
      <c r="C3404" s="2">
        <v>44</v>
      </c>
      <c r="D3404" s="2" t="s">
        <v>12</v>
      </c>
      <c r="E3404" s="2" t="s">
        <v>13</v>
      </c>
      <c r="F3404" s="2" t="s">
        <v>35</v>
      </c>
      <c r="G3404" s="2" t="s">
        <v>26</v>
      </c>
      <c r="H3404" s="2">
        <v>25345.68</v>
      </c>
      <c r="I3404" s="3">
        <v>44987</v>
      </c>
      <c r="J3404" s="2" t="s">
        <v>16</v>
      </c>
    </row>
    <row r="3405" spans="1:10" ht="14.25" customHeight="1" x14ac:dyDescent="0.35">
      <c r="A3405" s="2" t="s">
        <v>6840</v>
      </c>
      <c r="B3405" s="2" t="s">
        <v>6841</v>
      </c>
      <c r="C3405" s="2">
        <v>63</v>
      </c>
      <c r="D3405" s="2" t="s">
        <v>12</v>
      </c>
      <c r="E3405" s="2" t="s">
        <v>64</v>
      </c>
      <c r="F3405" s="2" t="s">
        <v>14</v>
      </c>
      <c r="G3405" s="2" t="s">
        <v>30</v>
      </c>
      <c r="H3405" s="2">
        <v>14583.31</v>
      </c>
      <c r="I3405" s="3">
        <v>44984</v>
      </c>
      <c r="J3405" s="2" t="s">
        <v>16</v>
      </c>
    </row>
    <row r="3406" spans="1:10" ht="14.25" customHeight="1" x14ac:dyDescent="0.35">
      <c r="A3406" s="2" t="s">
        <v>6842</v>
      </c>
      <c r="B3406" s="2" t="s">
        <v>6843</v>
      </c>
      <c r="C3406" s="2">
        <v>40</v>
      </c>
      <c r="D3406" s="2" t="s">
        <v>12</v>
      </c>
      <c r="E3406" s="2" t="s">
        <v>64</v>
      </c>
      <c r="F3406" s="2" t="s">
        <v>14</v>
      </c>
      <c r="G3406" s="2" t="s">
        <v>15</v>
      </c>
      <c r="H3406" s="2">
        <v>1509.89</v>
      </c>
      <c r="I3406" s="3">
        <v>45226</v>
      </c>
      <c r="J3406" s="2" t="s">
        <v>16</v>
      </c>
    </row>
    <row r="3407" spans="1:10" ht="14.25" customHeight="1" x14ac:dyDescent="0.35">
      <c r="A3407" s="2" t="s">
        <v>6844</v>
      </c>
      <c r="B3407" s="2" t="s">
        <v>6845</v>
      </c>
      <c r="C3407" s="2">
        <v>47</v>
      </c>
      <c r="D3407" s="2" t="s">
        <v>39</v>
      </c>
      <c r="E3407" s="2" t="s">
        <v>24</v>
      </c>
      <c r="F3407" s="2" t="s">
        <v>25</v>
      </c>
      <c r="G3407" s="2" t="s">
        <v>15</v>
      </c>
      <c r="H3407" s="2">
        <v>2469.04</v>
      </c>
      <c r="I3407" s="3">
        <v>45423</v>
      </c>
      <c r="J3407" s="2" t="s">
        <v>16</v>
      </c>
    </row>
    <row r="3408" spans="1:10" ht="14.25" customHeight="1" x14ac:dyDescent="0.35">
      <c r="A3408" s="2" t="s">
        <v>6846</v>
      </c>
      <c r="B3408" s="2" t="s">
        <v>6847</v>
      </c>
      <c r="C3408" s="2">
        <v>62</v>
      </c>
      <c r="D3408" s="2" t="s">
        <v>12</v>
      </c>
      <c r="E3408" s="2" t="s">
        <v>74</v>
      </c>
      <c r="F3408" s="2" t="s">
        <v>19</v>
      </c>
      <c r="G3408" s="2" t="s">
        <v>20</v>
      </c>
      <c r="H3408" s="2">
        <v>10328.14</v>
      </c>
      <c r="I3408" s="3">
        <v>45265</v>
      </c>
      <c r="J3408" s="2" t="s">
        <v>16</v>
      </c>
    </row>
    <row r="3409" spans="1:10" ht="14.25" customHeight="1" x14ac:dyDescent="0.35">
      <c r="A3409" s="2" t="s">
        <v>6848</v>
      </c>
      <c r="B3409" s="2" t="s">
        <v>6849</v>
      </c>
      <c r="C3409" s="2">
        <v>64</v>
      </c>
      <c r="D3409" s="2" t="s">
        <v>12</v>
      </c>
      <c r="E3409" s="2" t="s">
        <v>13</v>
      </c>
      <c r="F3409" s="2" t="s">
        <v>55</v>
      </c>
      <c r="G3409" s="2" t="s">
        <v>15</v>
      </c>
      <c r="H3409" s="2">
        <v>25454.54</v>
      </c>
      <c r="I3409" s="3">
        <v>45178</v>
      </c>
      <c r="J3409" s="2" t="s">
        <v>16</v>
      </c>
    </row>
    <row r="3410" spans="1:10" ht="14.25" customHeight="1" x14ac:dyDescent="0.35">
      <c r="A3410" s="2" t="s">
        <v>6850</v>
      </c>
      <c r="B3410" s="2" t="s">
        <v>6851</v>
      </c>
      <c r="C3410" s="2">
        <v>40</v>
      </c>
      <c r="D3410" s="2" t="s">
        <v>39</v>
      </c>
      <c r="E3410" s="2" t="s">
        <v>93</v>
      </c>
      <c r="F3410" s="2" t="s">
        <v>55</v>
      </c>
      <c r="G3410" s="2" t="s">
        <v>20</v>
      </c>
      <c r="H3410" s="2">
        <v>5902.88</v>
      </c>
      <c r="I3410" s="3">
        <v>45333</v>
      </c>
      <c r="J3410" s="2" t="s">
        <v>16</v>
      </c>
    </row>
    <row r="3411" spans="1:10" ht="14.25" customHeight="1" x14ac:dyDescent="0.35">
      <c r="A3411" s="2" t="s">
        <v>6852</v>
      </c>
      <c r="B3411" s="2" t="s">
        <v>6853</v>
      </c>
      <c r="C3411" s="2">
        <v>64</v>
      </c>
      <c r="D3411" s="2" t="s">
        <v>39</v>
      </c>
      <c r="E3411" s="2" t="s">
        <v>64</v>
      </c>
      <c r="F3411" s="2" t="s">
        <v>25</v>
      </c>
      <c r="G3411" s="2" t="s">
        <v>30</v>
      </c>
      <c r="H3411" s="2">
        <v>6648.18</v>
      </c>
      <c r="I3411" s="3">
        <v>45182</v>
      </c>
      <c r="J3411" s="2" t="s">
        <v>16</v>
      </c>
    </row>
    <row r="3412" spans="1:10" ht="14.25" customHeight="1" x14ac:dyDescent="0.35">
      <c r="A3412" s="2" t="s">
        <v>6854</v>
      </c>
      <c r="B3412" s="2" t="s">
        <v>6855</v>
      </c>
      <c r="C3412" s="2">
        <v>37</v>
      </c>
      <c r="D3412" s="2" t="s">
        <v>12</v>
      </c>
      <c r="E3412" s="2" t="s">
        <v>74</v>
      </c>
      <c r="F3412" s="2" t="s">
        <v>49</v>
      </c>
      <c r="G3412" s="2" t="s">
        <v>20</v>
      </c>
      <c r="H3412" s="2">
        <v>2715.47</v>
      </c>
      <c r="I3412" s="3">
        <v>45307</v>
      </c>
      <c r="J3412" s="2" t="s">
        <v>16</v>
      </c>
    </row>
    <row r="3413" spans="1:10" ht="14.25" customHeight="1" x14ac:dyDescent="0.35">
      <c r="A3413" s="2" t="s">
        <v>6856</v>
      </c>
      <c r="B3413" s="2" t="s">
        <v>6857</v>
      </c>
      <c r="C3413" s="2">
        <v>35</v>
      </c>
      <c r="D3413" s="2" t="s">
        <v>39</v>
      </c>
      <c r="E3413" s="2" t="s">
        <v>24</v>
      </c>
      <c r="F3413" s="2" t="s">
        <v>35</v>
      </c>
      <c r="G3413" s="2" t="s">
        <v>15</v>
      </c>
      <c r="H3413" s="2">
        <v>4829.04</v>
      </c>
      <c r="I3413" s="3">
        <v>45071</v>
      </c>
      <c r="J3413" s="2" t="s">
        <v>16</v>
      </c>
    </row>
    <row r="3414" spans="1:10" ht="14.25" customHeight="1" x14ac:dyDescent="0.35">
      <c r="A3414" s="2" t="s">
        <v>6858</v>
      </c>
      <c r="B3414" s="2" t="s">
        <v>6859</v>
      </c>
      <c r="C3414" s="2">
        <v>35</v>
      </c>
      <c r="D3414" s="2" t="s">
        <v>39</v>
      </c>
      <c r="E3414" s="2" t="s">
        <v>93</v>
      </c>
      <c r="F3414" s="2" t="s">
        <v>19</v>
      </c>
      <c r="G3414" s="2" t="s">
        <v>20</v>
      </c>
      <c r="H3414" s="2">
        <v>3368.97</v>
      </c>
      <c r="I3414" s="3">
        <v>45517</v>
      </c>
      <c r="J3414" s="2" t="s">
        <v>16</v>
      </c>
    </row>
    <row r="3415" spans="1:10" ht="14.25" customHeight="1" x14ac:dyDescent="0.35">
      <c r="A3415" s="2" t="s">
        <v>6860</v>
      </c>
      <c r="B3415" s="2" t="s">
        <v>6861</v>
      </c>
      <c r="C3415" s="2">
        <v>19</v>
      </c>
      <c r="D3415" s="2" t="s">
        <v>12</v>
      </c>
      <c r="E3415" s="2" t="s">
        <v>13</v>
      </c>
      <c r="F3415" s="2" t="s">
        <v>49</v>
      </c>
      <c r="G3415" s="2" t="s">
        <v>15</v>
      </c>
      <c r="H3415" s="2">
        <v>4316.62</v>
      </c>
      <c r="I3415" s="3">
        <v>45267</v>
      </c>
      <c r="J3415" s="2" t="s">
        <v>16</v>
      </c>
    </row>
    <row r="3416" spans="1:10" ht="14.25" customHeight="1" x14ac:dyDescent="0.35">
      <c r="A3416" s="2" t="s">
        <v>6862</v>
      </c>
      <c r="B3416" s="2" t="s">
        <v>6863</v>
      </c>
      <c r="C3416" s="2">
        <v>21</v>
      </c>
      <c r="D3416" s="2" t="s">
        <v>12</v>
      </c>
      <c r="E3416" s="2" t="s">
        <v>42</v>
      </c>
      <c r="F3416" s="2" t="s">
        <v>25</v>
      </c>
      <c r="G3416" s="2" t="s">
        <v>36</v>
      </c>
      <c r="H3416" s="2">
        <v>208.13</v>
      </c>
      <c r="I3416" s="3">
        <v>45329</v>
      </c>
      <c r="J3416" s="2" t="s">
        <v>16</v>
      </c>
    </row>
    <row r="3417" spans="1:10" ht="14.25" customHeight="1" x14ac:dyDescent="0.35">
      <c r="A3417" s="2" t="s">
        <v>6864</v>
      </c>
      <c r="B3417" s="2" t="s">
        <v>6865</v>
      </c>
      <c r="C3417" s="2">
        <v>47</v>
      </c>
      <c r="D3417" s="2" t="s">
        <v>12</v>
      </c>
      <c r="E3417" s="2" t="s">
        <v>13</v>
      </c>
      <c r="F3417" s="2" t="s">
        <v>25</v>
      </c>
      <c r="G3417" s="2" t="s">
        <v>15</v>
      </c>
      <c r="H3417" s="2">
        <v>419.28</v>
      </c>
      <c r="I3417" s="3">
        <v>45214</v>
      </c>
      <c r="J3417" s="2" t="s">
        <v>16</v>
      </c>
    </row>
    <row r="3418" spans="1:10" ht="14.25" customHeight="1" x14ac:dyDescent="0.35">
      <c r="A3418" s="2" t="s">
        <v>6866</v>
      </c>
      <c r="B3418" s="2" t="s">
        <v>6867</v>
      </c>
      <c r="C3418" s="2">
        <v>50</v>
      </c>
      <c r="D3418" s="2" t="s">
        <v>12</v>
      </c>
      <c r="E3418" s="2" t="s">
        <v>29</v>
      </c>
      <c r="F3418" s="2" t="s">
        <v>49</v>
      </c>
      <c r="G3418" s="2" t="s">
        <v>15</v>
      </c>
      <c r="H3418" s="2">
        <v>11415.82</v>
      </c>
      <c r="I3418" s="3">
        <v>45140</v>
      </c>
      <c r="J3418" s="2" t="s">
        <v>16</v>
      </c>
    </row>
    <row r="3419" spans="1:10" ht="14.25" customHeight="1" x14ac:dyDescent="0.35">
      <c r="A3419" s="2" t="s">
        <v>6868</v>
      </c>
      <c r="B3419" s="2" t="s">
        <v>6869</v>
      </c>
      <c r="C3419" s="2">
        <v>53</v>
      </c>
      <c r="D3419" s="2" t="s">
        <v>39</v>
      </c>
      <c r="E3419" s="2" t="s">
        <v>13</v>
      </c>
      <c r="F3419" s="2" t="s">
        <v>14</v>
      </c>
      <c r="G3419" s="2" t="s">
        <v>15</v>
      </c>
      <c r="H3419" s="2">
        <v>11450.6</v>
      </c>
      <c r="I3419" s="3">
        <v>45458</v>
      </c>
      <c r="J3419" s="2" t="s">
        <v>16</v>
      </c>
    </row>
    <row r="3420" spans="1:10" ht="14.25" customHeight="1" x14ac:dyDescent="0.35">
      <c r="A3420" s="2" t="s">
        <v>6870</v>
      </c>
      <c r="B3420" s="2" t="s">
        <v>6871</v>
      </c>
      <c r="C3420" s="2">
        <v>35</v>
      </c>
      <c r="D3420" s="2" t="s">
        <v>39</v>
      </c>
      <c r="E3420" s="2" t="s">
        <v>24</v>
      </c>
      <c r="F3420" s="2" t="s">
        <v>25</v>
      </c>
      <c r="G3420" s="2" t="s">
        <v>36</v>
      </c>
      <c r="H3420" s="2">
        <v>4008.22</v>
      </c>
      <c r="I3420" s="3">
        <v>45502</v>
      </c>
      <c r="J3420" s="2" t="s">
        <v>16</v>
      </c>
    </row>
    <row r="3421" spans="1:10" ht="14.25" customHeight="1" x14ac:dyDescent="0.35">
      <c r="A3421" s="2" t="s">
        <v>6872</v>
      </c>
      <c r="B3421" s="2" t="s">
        <v>6873</v>
      </c>
      <c r="C3421" s="2">
        <v>54</v>
      </c>
      <c r="D3421" s="2" t="s">
        <v>12</v>
      </c>
      <c r="E3421" s="2" t="s">
        <v>93</v>
      </c>
      <c r="F3421" s="2" t="s">
        <v>35</v>
      </c>
      <c r="G3421" s="2" t="s">
        <v>26</v>
      </c>
      <c r="H3421" s="2">
        <v>21668.52</v>
      </c>
      <c r="I3421" s="3">
        <v>45474</v>
      </c>
      <c r="J3421" s="2" t="s">
        <v>16</v>
      </c>
    </row>
    <row r="3422" spans="1:10" ht="14.25" customHeight="1" x14ac:dyDescent="0.35">
      <c r="A3422" s="2" t="s">
        <v>6874</v>
      </c>
      <c r="B3422" s="2" t="s">
        <v>6875</v>
      </c>
      <c r="C3422" s="2">
        <v>36</v>
      </c>
      <c r="D3422" s="2" t="s">
        <v>12</v>
      </c>
      <c r="E3422" s="2" t="s">
        <v>24</v>
      </c>
      <c r="F3422" s="2" t="s">
        <v>19</v>
      </c>
      <c r="G3422" s="2" t="s">
        <v>15</v>
      </c>
      <c r="H3422" s="2">
        <v>3093.99</v>
      </c>
      <c r="I3422" s="3">
        <v>45137</v>
      </c>
      <c r="J3422" s="2" t="s">
        <v>16</v>
      </c>
    </row>
    <row r="3423" spans="1:10" ht="14.25" customHeight="1" x14ac:dyDescent="0.35">
      <c r="A3423" s="2" t="s">
        <v>6876</v>
      </c>
      <c r="B3423" s="2" t="s">
        <v>6877</v>
      </c>
      <c r="C3423" s="2">
        <v>64</v>
      </c>
      <c r="D3423" s="2" t="s">
        <v>39</v>
      </c>
      <c r="E3423" s="2" t="s">
        <v>93</v>
      </c>
      <c r="F3423" s="2" t="s">
        <v>49</v>
      </c>
      <c r="G3423" s="2" t="s">
        <v>26</v>
      </c>
      <c r="H3423" s="2">
        <v>5038.25</v>
      </c>
      <c r="I3423" s="3">
        <v>45097</v>
      </c>
      <c r="J3423" s="2" t="s">
        <v>16</v>
      </c>
    </row>
    <row r="3424" spans="1:10" ht="14.25" customHeight="1" x14ac:dyDescent="0.35">
      <c r="A3424" s="2" t="s">
        <v>6878</v>
      </c>
      <c r="B3424" s="2" t="s">
        <v>6879</v>
      </c>
      <c r="C3424" s="2">
        <v>45</v>
      </c>
      <c r="D3424" s="2" t="s">
        <v>12</v>
      </c>
      <c r="E3424" s="2" t="s">
        <v>52</v>
      </c>
      <c r="F3424" s="2" t="s">
        <v>14</v>
      </c>
      <c r="G3424" s="2" t="s">
        <v>30</v>
      </c>
      <c r="H3424" s="2">
        <v>13144.41</v>
      </c>
      <c r="I3424" s="3">
        <v>45464</v>
      </c>
      <c r="J3424" s="2" t="s">
        <v>16</v>
      </c>
    </row>
    <row r="3425" spans="1:10" ht="14.25" customHeight="1" x14ac:dyDescent="0.35">
      <c r="A3425" s="2" t="s">
        <v>6880</v>
      </c>
      <c r="B3425" s="2" t="s">
        <v>6881</v>
      </c>
      <c r="C3425" s="2">
        <v>57</v>
      </c>
      <c r="D3425" s="2" t="s">
        <v>12</v>
      </c>
      <c r="E3425" s="2" t="s">
        <v>52</v>
      </c>
      <c r="F3425" s="2" t="s">
        <v>49</v>
      </c>
      <c r="G3425" s="2" t="s">
        <v>20</v>
      </c>
      <c r="H3425" s="2">
        <v>13608.92</v>
      </c>
      <c r="I3425" s="3">
        <v>45189</v>
      </c>
      <c r="J3425" s="2" t="s">
        <v>16</v>
      </c>
    </row>
    <row r="3426" spans="1:10" ht="14.25" customHeight="1" x14ac:dyDescent="0.35">
      <c r="A3426" s="2" t="s">
        <v>6882</v>
      </c>
      <c r="B3426" s="2" t="s">
        <v>6883</v>
      </c>
      <c r="C3426" s="2">
        <v>37</v>
      </c>
      <c r="D3426" s="2" t="s">
        <v>12</v>
      </c>
      <c r="E3426" s="2" t="s">
        <v>93</v>
      </c>
      <c r="F3426" s="2" t="s">
        <v>14</v>
      </c>
      <c r="G3426" s="2" t="s">
        <v>26</v>
      </c>
      <c r="H3426" s="2">
        <v>19744.75</v>
      </c>
      <c r="I3426" s="3">
        <v>45602</v>
      </c>
      <c r="J3426" s="2" t="s">
        <v>16</v>
      </c>
    </row>
    <row r="3427" spans="1:10" ht="14.25" customHeight="1" x14ac:dyDescent="0.35">
      <c r="A3427" s="2" t="s">
        <v>6884</v>
      </c>
      <c r="B3427" s="2" t="s">
        <v>6885</v>
      </c>
      <c r="C3427" s="2">
        <v>50</v>
      </c>
      <c r="D3427" s="2" t="s">
        <v>12</v>
      </c>
      <c r="E3427" s="2" t="s">
        <v>93</v>
      </c>
      <c r="F3427" s="2" t="s">
        <v>14</v>
      </c>
      <c r="G3427" s="2" t="s">
        <v>30</v>
      </c>
      <c r="H3427" s="2">
        <v>294.89999999999998</v>
      </c>
      <c r="I3427" s="3">
        <v>45316</v>
      </c>
      <c r="J3427" s="2" t="s">
        <v>16</v>
      </c>
    </row>
    <row r="3428" spans="1:10" ht="14.25" customHeight="1" x14ac:dyDescent="0.35">
      <c r="A3428" s="2" t="s">
        <v>6886</v>
      </c>
      <c r="B3428" s="2" t="s">
        <v>6887</v>
      </c>
      <c r="C3428" s="2">
        <v>29</v>
      </c>
      <c r="D3428" s="2" t="s">
        <v>39</v>
      </c>
      <c r="E3428" s="2" t="s">
        <v>42</v>
      </c>
      <c r="F3428" s="2" t="s">
        <v>35</v>
      </c>
      <c r="G3428" s="2" t="s">
        <v>20</v>
      </c>
      <c r="H3428" s="2">
        <v>2030.45</v>
      </c>
      <c r="I3428" s="3">
        <v>45347</v>
      </c>
      <c r="J3428" s="2" t="s">
        <v>16</v>
      </c>
    </row>
    <row r="3429" spans="1:10" ht="14.25" customHeight="1" x14ac:dyDescent="0.35">
      <c r="A3429" s="2" t="s">
        <v>6888</v>
      </c>
      <c r="B3429" s="2" t="s">
        <v>6889</v>
      </c>
      <c r="C3429" s="2">
        <v>32</v>
      </c>
      <c r="D3429" s="2" t="s">
        <v>12</v>
      </c>
      <c r="E3429" s="2" t="s">
        <v>42</v>
      </c>
      <c r="F3429" s="2" t="s">
        <v>19</v>
      </c>
      <c r="G3429" s="2" t="s">
        <v>15</v>
      </c>
      <c r="H3429" s="2">
        <v>10232.41</v>
      </c>
      <c r="I3429" s="3">
        <v>44988</v>
      </c>
      <c r="J3429" s="2" t="s">
        <v>21</v>
      </c>
    </row>
    <row r="3430" spans="1:10" ht="14.25" customHeight="1" x14ac:dyDescent="0.35">
      <c r="A3430" s="2" t="s">
        <v>6890</v>
      </c>
      <c r="B3430" s="2" t="s">
        <v>6891</v>
      </c>
      <c r="C3430" s="2">
        <v>58</v>
      </c>
      <c r="D3430" s="2" t="s">
        <v>39</v>
      </c>
      <c r="E3430" s="2" t="s">
        <v>13</v>
      </c>
      <c r="F3430" s="2" t="s">
        <v>25</v>
      </c>
      <c r="G3430" s="2" t="s">
        <v>15</v>
      </c>
      <c r="H3430" s="2">
        <v>4127.92</v>
      </c>
      <c r="I3430" s="3">
        <v>45012</v>
      </c>
      <c r="J3430" s="2" t="s">
        <v>16</v>
      </c>
    </row>
    <row r="3431" spans="1:10" ht="14.25" customHeight="1" x14ac:dyDescent="0.35">
      <c r="A3431" s="2" t="s">
        <v>6892</v>
      </c>
      <c r="B3431" s="2" t="s">
        <v>6893</v>
      </c>
      <c r="C3431" s="2">
        <v>56</v>
      </c>
      <c r="D3431" s="2" t="s">
        <v>12</v>
      </c>
      <c r="E3431" s="2" t="s">
        <v>24</v>
      </c>
      <c r="F3431" s="2" t="s">
        <v>14</v>
      </c>
      <c r="G3431" s="2" t="s">
        <v>15</v>
      </c>
      <c r="H3431" s="2">
        <v>445.39</v>
      </c>
      <c r="I3431" s="3">
        <v>45511</v>
      </c>
      <c r="J3431" s="2" t="s">
        <v>16</v>
      </c>
    </row>
    <row r="3432" spans="1:10" ht="14.25" customHeight="1" x14ac:dyDescent="0.35">
      <c r="A3432" s="2" t="s">
        <v>6894</v>
      </c>
      <c r="B3432" s="2" t="s">
        <v>6895</v>
      </c>
      <c r="C3432" s="2">
        <v>19</v>
      </c>
      <c r="D3432" s="2" t="s">
        <v>12</v>
      </c>
      <c r="E3432" s="2" t="s">
        <v>29</v>
      </c>
      <c r="F3432" s="2" t="s">
        <v>25</v>
      </c>
      <c r="G3432" s="2" t="s">
        <v>36</v>
      </c>
      <c r="H3432" s="2">
        <v>8830.17</v>
      </c>
      <c r="I3432" s="3">
        <v>45417</v>
      </c>
      <c r="J3432" s="2" t="s">
        <v>16</v>
      </c>
    </row>
    <row r="3433" spans="1:10" ht="14.25" customHeight="1" x14ac:dyDescent="0.35">
      <c r="A3433" s="2" t="s">
        <v>6896</v>
      </c>
      <c r="B3433" s="2" t="s">
        <v>6897</v>
      </c>
      <c r="C3433" s="2">
        <v>46</v>
      </c>
      <c r="D3433" s="2" t="s">
        <v>39</v>
      </c>
      <c r="E3433" s="2" t="s">
        <v>24</v>
      </c>
      <c r="F3433" s="2" t="s">
        <v>19</v>
      </c>
      <c r="G3433" s="2" t="s">
        <v>36</v>
      </c>
      <c r="H3433" s="2">
        <v>4993.47</v>
      </c>
      <c r="I3433" s="3">
        <v>44986</v>
      </c>
      <c r="J3433" s="2" t="s">
        <v>16</v>
      </c>
    </row>
    <row r="3434" spans="1:10" ht="14.25" customHeight="1" x14ac:dyDescent="0.35">
      <c r="A3434" s="2" t="s">
        <v>6898</v>
      </c>
      <c r="B3434" s="2" t="s">
        <v>6899</v>
      </c>
      <c r="C3434" s="2">
        <v>58</v>
      </c>
      <c r="D3434" s="2" t="s">
        <v>12</v>
      </c>
      <c r="E3434" s="2" t="s">
        <v>64</v>
      </c>
      <c r="F3434" s="2" t="s">
        <v>25</v>
      </c>
      <c r="G3434" s="2" t="s">
        <v>36</v>
      </c>
      <c r="H3434" s="2">
        <v>4527.0600000000004</v>
      </c>
      <c r="I3434" s="3">
        <v>45403</v>
      </c>
      <c r="J3434" s="2" t="s">
        <v>21</v>
      </c>
    </row>
    <row r="3435" spans="1:10" ht="14.25" customHeight="1" x14ac:dyDescent="0.35">
      <c r="A3435" s="2" t="s">
        <v>6900</v>
      </c>
      <c r="B3435" s="2" t="s">
        <v>6901</v>
      </c>
      <c r="C3435" s="2">
        <v>27</v>
      </c>
      <c r="D3435" s="2" t="s">
        <v>39</v>
      </c>
      <c r="E3435" s="2" t="s">
        <v>24</v>
      </c>
      <c r="F3435" s="2" t="s">
        <v>35</v>
      </c>
      <c r="G3435" s="2" t="s">
        <v>36</v>
      </c>
      <c r="H3435" s="2">
        <v>3070.2</v>
      </c>
      <c r="I3435" s="3">
        <v>45246</v>
      </c>
      <c r="J3435" s="2" t="s">
        <v>21</v>
      </c>
    </row>
    <row r="3436" spans="1:10" ht="14.25" customHeight="1" x14ac:dyDescent="0.35">
      <c r="A3436" s="2" t="s">
        <v>6902</v>
      </c>
      <c r="B3436" s="2" t="s">
        <v>6903</v>
      </c>
      <c r="C3436" s="2">
        <v>19</v>
      </c>
      <c r="D3436" s="2" t="s">
        <v>12</v>
      </c>
      <c r="E3436" s="2" t="s">
        <v>29</v>
      </c>
      <c r="F3436" s="2" t="s">
        <v>35</v>
      </c>
      <c r="G3436" s="2" t="s">
        <v>30</v>
      </c>
      <c r="H3436" s="2">
        <v>60.16</v>
      </c>
      <c r="I3436" s="3">
        <v>45616</v>
      </c>
      <c r="J3436" s="2" t="s">
        <v>16</v>
      </c>
    </row>
    <row r="3437" spans="1:10" ht="14.25" customHeight="1" x14ac:dyDescent="0.35">
      <c r="A3437" s="2" t="s">
        <v>6904</v>
      </c>
      <c r="B3437" s="2" t="s">
        <v>6905</v>
      </c>
      <c r="C3437" s="2">
        <v>28</v>
      </c>
      <c r="D3437" s="2" t="s">
        <v>12</v>
      </c>
      <c r="E3437" s="2" t="s">
        <v>42</v>
      </c>
      <c r="F3437" s="2" t="s">
        <v>55</v>
      </c>
      <c r="G3437" s="2" t="s">
        <v>30</v>
      </c>
      <c r="H3437" s="2">
        <v>2013.33</v>
      </c>
      <c r="I3437" s="3">
        <v>44978</v>
      </c>
      <c r="J3437" s="2" t="s">
        <v>16</v>
      </c>
    </row>
    <row r="3438" spans="1:10" ht="14.25" customHeight="1" x14ac:dyDescent="0.35">
      <c r="A3438" s="2" t="s">
        <v>6906</v>
      </c>
      <c r="B3438" s="2" t="s">
        <v>6907</v>
      </c>
      <c r="C3438" s="2">
        <v>30</v>
      </c>
      <c r="D3438" s="2" t="s">
        <v>12</v>
      </c>
      <c r="E3438" s="2" t="s">
        <v>13</v>
      </c>
      <c r="F3438" s="2" t="s">
        <v>35</v>
      </c>
      <c r="G3438" s="2" t="s">
        <v>15</v>
      </c>
      <c r="H3438" s="2">
        <v>6429.02</v>
      </c>
      <c r="I3438" s="3">
        <v>45583</v>
      </c>
      <c r="J3438" s="2" t="s">
        <v>21</v>
      </c>
    </row>
    <row r="3439" spans="1:10" ht="14.25" customHeight="1" x14ac:dyDescent="0.35">
      <c r="A3439" s="2" t="s">
        <v>6908</v>
      </c>
      <c r="B3439" s="2" t="s">
        <v>6909</v>
      </c>
      <c r="C3439" s="2">
        <v>27</v>
      </c>
      <c r="D3439" s="2" t="s">
        <v>12</v>
      </c>
      <c r="E3439" s="2" t="s">
        <v>29</v>
      </c>
      <c r="F3439" s="2" t="s">
        <v>14</v>
      </c>
      <c r="G3439" s="2" t="s">
        <v>20</v>
      </c>
      <c r="H3439" s="2">
        <v>3226</v>
      </c>
      <c r="I3439" s="3">
        <v>45003</v>
      </c>
      <c r="J3439" s="2" t="s">
        <v>16</v>
      </c>
    </row>
    <row r="3440" spans="1:10" ht="14.25" customHeight="1" x14ac:dyDescent="0.35">
      <c r="A3440" s="2" t="s">
        <v>6910</v>
      </c>
      <c r="B3440" s="2" t="s">
        <v>6911</v>
      </c>
      <c r="C3440" s="2">
        <v>31</v>
      </c>
      <c r="D3440" s="2" t="s">
        <v>12</v>
      </c>
      <c r="E3440" s="2" t="s">
        <v>24</v>
      </c>
      <c r="F3440" s="2" t="s">
        <v>19</v>
      </c>
      <c r="G3440" s="2" t="s">
        <v>36</v>
      </c>
      <c r="H3440" s="2">
        <v>20745.63</v>
      </c>
      <c r="I3440" s="3">
        <v>45045</v>
      </c>
      <c r="J3440" s="2" t="s">
        <v>16</v>
      </c>
    </row>
    <row r="3441" spans="1:10" ht="14.25" customHeight="1" x14ac:dyDescent="0.35">
      <c r="A3441" s="2" t="s">
        <v>6912</v>
      </c>
      <c r="B3441" s="2" t="s">
        <v>6913</v>
      </c>
      <c r="C3441" s="2">
        <v>35</v>
      </c>
      <c r="D3441" s="2" t="s">
        <v>39</v>
      </c>
      <c r="E3441" s="2" t="s">
        <v>74</v>
      </c>
      <c r="F3441" s="2" t="s">
        <v>35</v>
      </c>
      <c r="G3441" s="2" t="s">
        <v>20</v>
      </c>
      <c r="H3441" s="2">
        <v>1543.17</v>
      </c>
      <c r="I3441" s="3">
        <v>45647</v>
      </c>
      <c r="J3441" s="2" t="s">
        <v>16</v>
      </c>
    </row>
    <row r="3442" spans="1:10" ht="14.25" customHeight="1" x14ac:dyDescent="0.35">
      <c r="A3442" s="2" t="s">
        <v>6914</v>
      </c>
      <c r="B3442" s="2" t="s">
        <v>6915</v>
      </c>
      <c r="C3442" s="2">
        <v>26</v>
      </c>
      <c r="D3442" s="2" t="s">
        <v>39</v>
      </c>
      <c r="E3442" s="2" t="s">
        <v>52</v>
      </c>
      <c r="F3442" s="2" t="s">
        <v>49</v>
      </c>
      <c r="G3442" s="2" t="s">
        <v>30</v>
      </c>
      <c r="H3442" s="2">
        <v>20821.68</v>
      </c>
      <c r="I3442" s="3">
        <v>45108</v>
      </c>
      <c r="J3442" s="2" t="s">
        <v>16</v>
      </c>
    </row>
    <row r="3443" spans="1:10" ht="14.25" customHeight="1" x14ac:dyDescent="0.35">
      <c r="A3443" s="2" t="s">
        <v>6916</v>
      </c>
      <c r="B3443" s="2" t="s">
        <v>6917</v>
      </c>
      <c r="C3443" s="2">
        <v>56</v>
      </c>
      <c r="D3443" s="2" t="s">
        <v>12</v>
      </c>
      <c r="E3443" s="2" t="s">
        <v>29</v>
      </c>
      <c r="F3443" s="2" t="s">
        <v>19</v>
      </c>
      <c r="G3443" s="2" t="s">
        <v>36</v>
      </c>
      <c r="H3443" s="2">
        <v>5189.01</v>
      </c>
      <c r="I3443" s="3">
        <v>45432</v>
      </c>
      <c r="J3443" s="2" t="s">
        <v>16</v>
      </c>
    </row>
    <row r="3444" spans="1:10" ht="14.25" customHeight="1" x14ac:dyDescent="0.35">
      <c r="A3444" s="2" t="s">
        <v>6918</v>
      </c>
      <c r="B3444" s="2" t="s">
        <v>6919</v>
      </c>
      <c r="C3444" s="2">
        <v>45</v>
      </c>
      <c r="D3444" s="2" t="s">
        <v>12</v>
      </c>
      <c r="E3444" s="2" t="s">
        <v>64</v>
      </c>
      <c r="F3444" s="2" t="s">
        <v>14</v>
      </c>
      <c r="G3444" s="2" t="s">
        <v>30</v>
      </c>
      <c r="H3444" s="2">
        <v>3227.43</v>
      </c>
      <c r="I3444" s="3">
        <v>45576</v>
      </c>
      <c r="J3444" s="2" t="s">
        <v>16</v>
      </c>
    </row>
    <row r="3445" spans="1:10" ht="14.25" customHeight="1" x14ac:dyDescent="0.35">
      <c r="A3445" s="2" t="s">
        <v>6920</v>
      </c>
      <c r="B3445" s="2" t="s">
        <v>6921</v>
      </c>
      <c r="C3445" s="2">
        <v>20</v>
      </c>
      <c r="D3445" s="2" t="s">
        <v>39</v>
      </c>
      <c r="E3445" s="2" t="s">
        <v>13</v>
      </c>
      <c r="F3445" s="2" t="s">
        <v>19</v>
      </c>
      <c r="G3445" s="2" t="s">
        <v>30</v>
      </c>
      <c r="H3445" s="2">
        <v>3628.25</v>
      </c>
      <c r="I3445" s="3">
        <v>45563</v>
      </c>
      <c r="J3445" s="2" t="s">
        <v>16</v>
      </c>
    </row>
    <row r="3446" spans="1:10" ht="14.25" customHeight="1" x14ac:dyDescent="0.35">
      <c r="A3446" s="2" t="s">
        <v>6922</v>
      </c>
      <c r="B3446" s="2" t="s">
        <v>6923</v>
      </c>
      <c r="C3446" s="2">
        <v>37</v>
      </c>
      <c r="D3446" s="2" t="s">
        <v>39</v>
      </c>
      <c r="E3446" s="2" t="s">
        <v>29</v>
      </c>
      <c r="F3446" s="2" t="s">
        <v>35</v>
      </c>
      <c r="G3446" s="2" t="s">
        <v>26</v>
      </c>
      <c r="H3446" s="2">
        <v>4005.83</v>
      </c>
      <c r="I3446" s="3">
        <v>45079</v>
      </c>
      <c r="J3446" s="2" t="s">
        <v>21</v>
      </c>
    </row>
    <row r="3447" spans="1:10" ht="14.25" customHeight="1" x14ac:dyDescent="0.35">
      <c r="A3447" s="2" t="s">
        <v>6924</v>
      </c>
      <c r="B3447" s="2" t="s">
        <v>6925</v>
      </c>
      <c r="C3447" s="2">
        <v>23</v>
      </c>
      <c r="D3447" s="2" t="s">
        <v>12</v>
      </c>
      <c r="E3447" s="2" t="s">
        <v>93</v>
      </c>
      <c r="F3447" s="2" t="s">
        <v>49</v>
      </c>
      <c r="G3447" s="2" t="s">
        <v>30</v>
      </c>
      <c r="H3447" s="2">
        <v>7063.62</v>
      </c>
      <c r="I3447" s="3">
        <v>44944</v>
      </c>
      <c r="J3447" s="2" t="s">
        <v>69</v>
      </c>
    </row>
    <row r="3448" spans="1:10" ht="14.25" customHeight="1" x14ac:dyDescent="0.35">
      <c r="A3448" s="2" t="s">
        <v>6926</v>
      </c>
      <c r="B3448" s="2" t="s">
        <v>6927</v>
      </c>
      <c r="C3448" s="2">
        <v>44</v>
      </c>
      <c r="D3448" s="2" t="s">
        <v>12</v>
      </c>
      <c r="E3448" s="2" t="s">
        <v>24</v>
      </c>
      <c r="F3448" s="2" t="s">
        <v>55</v>
      </c>
      <c r="G3448" s="2" t="s">
        <v>15</v>
      </c>
      <c r="H3448" s="2">
        <v>4367.74</v>
      </c>
      <c r="I3448" s="3">
        <v>44990</v>
      </c>
      <c r="J3448" s="2" t="s">
        <v>16</v>
      </c>
    </row>
    <row r="3449" spans="1:10" ht="14.25" customHeight="1" x14ac:dyDescent="0.35">
      <c r="A3449" s="2" t="s">
        <v>6928</v>
      </c>
      <c r="B3449" s="2" t="s">
        <v>6929</v>
      </c>
      <c r="C3449" s="2">
        <v>19</v>
      </c>
      <c r="D3449" s="2" t="s">
        <v>39</v>
      </c>
      <c r="E3449" s="2" t="s">
        <v>74</v>
      </c>
      <c r="F3449" s="2" t="s">
        <v>14</v>
      </c>
      <c r="G3449" s="2" t="s">
        <v>30</v>
      </c>
      <c r="H3449" s="2">
        <v>10418.719999999999</v>
      </c>
      <c r="I3449" s="3">
        <v>45423</v>
      </c>
      <c r="J3449" s="2" t="s">
        <v>69</v>
      </c>
    </row>
    <row r="3450" spans="1:10" ht="14.25" customHeight="1" x14ac:dyDescent="0.35">
      <c r="A3450" s="2" t="s">
        <v>6930</v>
      </c>
      <c r="B3450" s="2" t="s">
        <v>6931</v>
      </c>
      <c r="C3450" s="2">
        <v>46</v>
      </c>
      <c r="D3450" s="2" t="s">
        <v>12</v>
      </c>
      <c r="E3450" s="2" t="s">
        <v>52</v>
      </c>
      <c r="F3450" s="2" t="s">
        <v>14</v>
      </c>
      <c r="G3450" s="2" t="s">
        <v>36</v>
      </c>
      <c r="H3450" s="2">
        <v>5536.97</v>
      </c>
      <c r="I3450" s="3">
        <v>45005</v>
      </c>
      <c r="J3450" s="2" t="s">
        <v>16</v>
      </c>
    </row>
    <row r="3451" spans="1:10" ht="14.25" customHeight="1" x14ac:dyDescent="0.35">
      <c r="A3451" s="2" t="s">
        <v>6932</v>
      </c>
      <c r="B3451" s="2" t="s">
        <v>6933</v>
      </c>
      <c r="C3451" s="2">
        <v>55</v>
      </c>
      <c r="D3451" s="2" t="s">
        <v>39</v>
      </c>
      <c r="E3451" s="2" t="s">
        <v>74</v>
      </c>
      <c r="F3451" s="2" t="s">
        <v>19</v>
      </c>
      <c r="G3451" s="2" t="s">
        <v>15</v>
      </c>
      <c r="H3451" s="2">
        <v>11136.56</v>
      </c>
      <c r="I3451" s="3">
        <v>44985</v>
      </c>
      <c r="J3451" s="2" t="s">
        <v>16</v>
      </c>
    </row>
    <row r="3452" spans="1:10" ht="14.25" customHeight="1" x14ac:dyDescent="0.35">
      <c r="A3452" s="2" t="s">
        <v>6934</v>
      </c>
      <c r="B3452" s="2" t="s">
        <v>6935</v>
      </c>
      <c r="C3452" s="2">
        <v>20</v>
      </c>
      <c r="D3452" s="2" t="s">
        <v>12</v>
      </c>
      <c r="E3452" s="2" t="s">
        <v>13</v>
      </c>
      <c r="F3452" s="2" t="s">
        <v>25</v>
      </c>
      <c r="G3452" s="2" t="s">
        <v>30</v>
      </c>
      <c r="H3452" s="2">
        <v>9274.18</v>
      </c>
      <c r="I3452" s="3">
        <v>45337</v>
      </c>
      <c r="J3452" s="2" t="s">
        <v>16</v>
      </c>
    </row>
    <row r="3453" spans="1:10" ht="14.25" customHeight="1" x14ac:dyDescent="0.35">
      <c r="A3453" s="2" t="s">
        <v>6936</v>
      </c>
      <c r="B3453" s="2" t="s">
        <v>6937</v>
      </c>
      <c r="C3453" s="2">
        <v>33</v>
      </c>
      <c r="D3453" s="2" t="s">
        <v>39</v>
      </c>
      <c r="E3453" s="2" t="s">
        <v>24</v>
      </c>
      <c r="F3453" s="2" t="s">
        <v>25</v>
      </c>
      <c r="G3453" s="2" t="s">
        <v>15</v>
      </c>
      <c r="H3453" s="2">
        <v>2803.15</v>
      </c>
      <c r="I3453" s="3">
        <v>44987</v>
      </c>
      <c r="J3453" s="2" t="s">
        <v>16</v>
      </c>
    </row>
    <row r="3454" spans="1:10" ht="14.25" customHeight="1" x14ac:dyDescent="0.35">
      <c r="A3454" s="2" t="s">
        <v>6938</v>
      </c>
      <c r="B3454" s="2" t="s">
        <v>6939</v>
      </c>
      <c r="C3454" s="2">
        <v>47</v>
      </c>
      <c r="D3454" s="2" t="s">
        <v>39</v>
      </c>
      <c r="E3454" s="2" t="s">
        <v>42</v>
      </c>
      <c r="F3454" s="2" t="s">
        <v>49</v>
      </c>
      <c r="G3454" s="2" t="s">
        <v>30</v>
      </c>
      <c r="H3454" s="2">
        <v>16754.349999999999</v>
      </c>
      <c r="I3454" s="3">
        <v>45393</v>
      </c>
      <c r="J3454" s="2" t="s">
        <v>16</v>
      </c>
    </row>
    <row r="3455" spans="1:10" ht="14.25" customHeight="1" x14ac:dyDescent="0.35">
      <c r="A3455" s="2" t="s">
        <v>6940</v>
      </c>
      <c r="B3455" s="2" t="s">
        <v>6941</v>
      </c>
      <c r="C3455" s="2">
        <v>57</v>
      </c>
      <c r="D3455" s="2" t="s">
        <v>12</v>
      </c>
      <c r="E3455" s="2" t="s">
        <v>52</v>
      </c>
      <c r="F3455" s="2" t="s">
        <v>55</v>
      </c>
      <c r="G3455" s="2" t="s">
        <v>15</v>
      </c>
      <c r="H3455" s="2">
        <v>16043.58</v>
      </c>
      <c r="I3455" s="3">
        <v>45556</v>
      </c>
      <c r="J3455" s="2" t="s">
        <v>16</v>
      </c>
    </row>
    <row r="3456" spans="1:10" ht="14.25" customHeight="1" x14ac:dyDescent="0.35">
      <c r="A3456" s="2" t="s">
        <v>6942</v>
      </c>
      <c r="B3456" s="2" t="s">
        <v>6943</v>
      </c>
      <c r="C3456" s="2">
        <v>19</v>
      </c>
      <c r="D3456" s="2" t="s">
        <v>39</v>
      </c>
      <c r="E3456" s="2" t="s">
        <v>24</v>
      </c>
      <c r="F3456" s="2" t="s">
        <v>55</v>
      </c>
      <c r="G3456" s="2" t="s">
        <v>20</v>
      </c>
      <c r="H3456" s="2">
        <v>45080.86</v>
      </c>
      <c r="I3456" s="3">
        <v>45005</v>
      </c>
      <c r="J3456" s="2" t="s">
        <v>16</v>
      </c>
    </row>
    <row r="3457" spans="1:10" ht="14.25" customHeight="1" x14ac:dyDescent="0.35">
      <c r="A3457" s="2" t="s">
        <v>6944</v>
      </c>
      <c r="B3457" s="2" t="s">
        <v>6945</v>
      </c>
      <c r="C3457" s="2">
        <v>34</v>
      </c>
      <c r="D3457" s="2" t="s">
        <v>12</v>
      </c>
      <c r="E3457" s="2" t="s">
        <v>74</v>
      </c>
      <c r="F3457" s="2" t="s">
        <v>19</v>
      </c>
      <c r="G3457" s="2" t="s">
        <v>26</v>
      </c>
      <c r="H3457" s="2">
        <v>1924.33</v>
      </c>
      <c r="I3457" s="3">
        <v>45609</v>
      </c>
      <c r="J3457" s="2" t="s">
        <v>16</v>
      </c>
    </row>
    <row r="3458" spans="1:10" ht="14.25" customHeight="1" x14ac:dyDescent="0.35">
      <c r="A3458" s="2" t="s">
        <v>6946</v>
      </c>
      <c r="B3458" s="2" t="s">
        <v>6947</v>
      </c>
      <c r="C3458" s="2">
        <v>58</v>
      </c>
      <c r="D3458" s="2" t="s">
        <v>12</v>
      </c>
      <c r="E3458" s="2" t="s">
        <v>42</v>
      </c>
      <c r="F3458" s="2" t="s">
        <v>19</v>
      </c>
      <c r="G3458" s="2" t="s">
        <v>15</v>
      </c>
      <c r="H3458" s="2">
        <v>18828.11</v>
      </c>
      <c r="I3458" s="3">
        <v>45414</v>
      </c>
      <c r="J3458" s="2" t="s">
        <v>16</v>
      </c>
    </row>
    <row r="3459" spans="1:10" ht="14.25" customHeight="1" x14ac:dyDescent="0.35">
      <c r="A3459" s="2" t="s">
        <v>6948</v>
      </c>
      <c r="B3459" s="2" t="s">
        <v>6949</v>
      </c>
      <c r="C3459" s="2">
        <v>29</v>
      </c>
      <c r="D3459" s="2" t="s">
        <v>12</v>
      </c>
      <c r="E3459" s="2" t="s">
        <v>64</v>
      </c>
      <c r="F3459" s="2" t="s">
        <v>25</v>
      </c>
      <c r="G3459" s="2" t="s">
        <v>36</v>
      </c>
      <c r="H3459" s="2">
        <v>20555.759999999998</v>
      </c>
      <c r="I3459" s="3">
        <v>45170</v>
      </c>
      <c r="J3459" s="2" t="s">
        <v>16</v>
      </c>
    </row>
    <row r="3460" spans="1:10" ht="14.25" customHeight="1" x14ac:dyDescent="0.35">
      <c r="A3460" s="2" t="s">
        <v>6950</v>
      </c>
      <c r="B3460" s="2" t="s">
        <v>6951</v>
      </c>
      <c r="C3460" s="2">
        <v>52</v>
      </c>
      <c r="D3460" s="2" t="s">
        <v>12</v>
      </c>
      <c r="E3460" s="2" t="s">
        <v>13</v>
      </c>
      <c r="F3460" s="2" t="s">
        <v>35</v>
      </c>
      <c r="G3460" s="2" t="s">
        <v>26</v>
      </c>
      <c r="H3460" s="2">
        <v>10276.81</v>
      </c>
      <c r="I3460" s="3">
        <v>45134</v>
      </c>
      <c r="J3460" s="2" t="s">
        <v>16</v>
      </c>
    </row>
    <row r="3461" spans="1:10" ht="14.25" customHeight="1" x14ac:dyDescent="0.35">
      <c r="A3461" s="2" t="s">
        <v>6952</v>
      </c>
      <c r="B3461" s="2" t="s">
        <v>6953</v>
      </c>
      <c r="C3461" s="2">
        <v>60</v>
      </c>
      <c r="D3461" s="2" t="s">
        <v>39</v>
      </c>
      <c r="E3461" s="2" t="s">
        <v>13</v>
      </c>
      <c r="F3461" s="2" t="s">
        <v>55</v>
      </c>
      <c r="G3461" s="2" t="s">
        <v>26</v>
      </c>
      <c r="H3461" s="2">
        <v>7059.99</v>
      </c>
      <c r="I3461" s="3">
        <v>45013</v>
      </c>
      <c r="J3461" s="2" t="s">
        <v>16</v>
      </c>
    </row>
    <row r="3462" spans="1:10" ht="14.25" customHeight="1" x14ac:dyDescent="0.35">
      <c r="A3462" s="2" t="s">
        <v>6954</v>
      </c>
      <c r="B3462" s="2" t="s">
        <v>6955</v>
      </c>
      <c r="C3462" s="2">
        <v>18</v>
      </c>
      <c r="D3462" s="2" t="s">
        <v>12</v>
      </c>
      <c r="E3462" s="2" t="s">
        <v>52</v>
      </c>
      <c r="F3462" s="2" t="s">
        <v>35</v>
      </c>
      <c r="G3462" s="2" t="s">
        <v>30</v>
      </c>
      <c r="H3462" s="2">
        <v>31526.1</v>
      </c>
      <c r="I3462" s="3">
        <v>45577</v>
      </c>
      <c r="J3462" s="2" t="s">
        <v>16</v>
      </c>
    </row>
    <row r="3463" spans="1:10" ht="14.25" customHeight="1" x14ac:dyDescent="0.35">
      <c r="A3463" s="2" t="s">
        <v>6956</v>
      </c>
      <c r="B3463" s="2" t="s">
        <v>6957</v>
      </c>
      <c r="C3463" s="2">
        <v>62</v>
      </c>
      <c r="D3463" s="2" t="s">
        <v>12</v>
      </c>
      <c r="E3463" s="2" t="s">
        <v>74</v>
      </c>
      <c r="F3463" s="2" t="s">
        <v>55</v>
      </c>
      <c r="G3463" s="2" t="s">
        <v>15</v>
      </c>
      <c r="H3463" s="2">
        <v>36005.730000000003</v>
      </c>
      <c r="I3463" s="3">
        <v>45526</v>
      </c>
      <c r="J3463" s="2" t="s">
        <v>16</v>
      </c>
    </row>
    <row r="3464" spans="1:10" ht="14.25" customHeight="1" x14ac:dyDescent="0.35">
      <c r="A3464" s="2" t="s">
        <v>6958</v>
      </c>
      <c r="B3464" s="2" t="s">
        <v>6959</v>
      </c>
      <c r="C3464" s="2">
        <v>32</v>
      </c>
      <c r="D3464" s="2" t="s">
        <v>12</v>
      </c>
      <c r="E3464" s="2" t="s">
        <v>64</v>
      </c>
      <c r="F3464" s="2" t="s">
        <v>35</v>
      </c>
      <c r="G3464" s="2" t="s">
        <v>26</v>
      </c>
      <c r="H3464" s="2">
        <v>10263.780000000001</v>
      </c>
      <c r="I3464" s="3">
        <v>45571</v>
      </c>
      <c r="J3464" s="2" t="s">
        <v>16</v>
      </c>
    </row>
    <row r="3465" spans="1:10" ht="14.25" customHeight="1" x14ac:dyDescent="0.35">
      <c r="A3465" s="2" t="s">
        <v>6960</v>
      </c>
      <c r="B3465" s="2" t="s">
        <v>6961</v>
      </c>
      <c r="C3465" s="2">
        <v>43</v>
      </c>
      <c r="D3465" s="2" t="s">
        <v>12</v>
      </c>
      <c r="E3465" s="2" t="s">
        <v>93</v>
      </c>
      <c r="F3465" s="2" t="s">
        <v>35</v>
      </c>
      <c r="G3465" s="2" t="s">
        <v>36</v>
      </c>
      <c r="H3465" s="2">
        <v>4456</v>
      </c>
      <c r="I3465" s="3">
        <v>44965</v>
      </c>
      <c r="J3465" s="2" t="s">
        <v>69</v>
      </c>
    </row>
    <row r="3466" spans="1:10" ht="14.25" customHeight="1" x14ac:dyDescent="0.35">
      <c r="A3466" s="2" t="s">
        <v>6962</v>
      </c>
      <c r="B3466" s="2" t="s">
        <v>6963</v>
      </c>
      <c r="C3466" s="2">
        <v>54</v>
      </c>
      <c r="D3466" s="2" t="s">
        <v>39</v>
      </c>
      <c r="E3466" s="2" t="s">
        <v>52</v>
      </c>
      <c r="F3466" s="2" t="s">
        <v>55</v>
      </c>
      <c r="G3466" s="2" t="s">
        <v>36</v>
      </c>
      <c r="H3466" s="2">
        <v>16991.72</v>
      </c>
      <c r="I3466" s="3">
        <v>45102</v>
      </c>
      <c r="J3466" s="2" t="s">
        <v>16</v>
      </c>
    </row>
    <row r="3467" spans="1:10" ht="14.25" customHeight="1" x14ac:dyDescent="0.35">
      <c r="A3467" s="2" t="s">
        <v>6964</v>
      </c>
      <c r="B3467" s="2" t="s">
        <v>6965</v>
      </c>
      <c r="C3467" s="2">
        <v>38</v>
      </c>
      <c r="D3467" s="2" t="s">
        <v>12</v>
      </c>
      <c r="E3467" s="2" t="s">
        <v>24</v>
      </c>
      <c r="F3467" s="2" t="s">
        <v>49</v>
      </c>
      <c r="G3467" s="2" t="s">
        <v>36</v>
      </c>
      <c r="H3467" s="2">
        <v>934.93</v>
      </c>
      <c r="I3467" s="3">
        <v>45404</v>
      </c>
      <c r="J3467" s="2" t="s">
        <v>16</v>
      </c>
    </row>
    <row r="3468" spans="1:10" ht="14.25" customHeight="1" x14ac:dyDescent="0.35">
      <c r="A3468" s="2" t="s">
        <v>6966</v>
      </c>
      <c r="B3468" s="2" t="s">
        <v>6967</v>
      </c>
      <c r="C3468" s="2">
        <v>48</v>
      </c>
      <c r="D3468" s="2" t="s">
        <v>39</v>
      </c>
      <c r="E3468" s="2" t="s">
        <v>93</v>
      </c>
      <c r="F3468" s="2" t="s">
        <v>49</v>
      </c>
      <c r="G3468" s="2" t="s">
        <v>30</v>
      </c>
      <c r="H3468" s="2">
        <v>3433.3</v>
      </c>
      <c r="I3468" s="3">
        <v>45518</v>
      </c>
      <c r="J3468" s="2" t="s">
        <v>69</v>
      </c>
    </row>
    <row r="3469" spans="1:10" ht="14.25" customHeight="1" x14ac:dyDescent="0.35">
      <c r="A3469" s="2" t="s">
        <v>6968</v>
      </c>
      <c r="B3469" s="2" t="s">
        <v>6969</v>
      </c>
      <c r="C3469" s="2">
        <v>42</v>
      </c>
      <c r="D3469" s="2" t="s">
        <v>39</v>
      </c>
      <c r="E3469" s="2" t="s">
        <v>52</v>
      </c>
      <c r="F3469" s="2" t="s">
        <v>19</v>
      </c>
      <c r="G3469" s="2" t="s">
        <v>20</v>
      </c>
      <c r="H3469" s="2">
        <v>42373.58</v>
      </c>
      <c r="I3469" s="3">
        <v>44946</v>
      </c>
      <c r="J3469" s="2" t="s">
        <v>16</v>
      </c>
    </row>
    <row r="3470" spans="1:10" ht="14.25" customHeight="1" x14ac:dyDescent="0.35">
      <c r="A3470" s="2" t="s">
        <v>6970</v>
      </c>
      <c r="B3470" s="2" t="s">
        <v>6971</v>
      </c>
      <c r="C3470" s="2">
        <v>40</v>
      </c>
      <c r="D3470" s="2" t="s">
        <v>39</v>
      </c>
      <c r="E3470" s="2" t="s">
        <v>74</v>
      </c>
      <c r="F3470" s="2" t="s">
        <v>35</v>
      </c>
      <c r="G3470" s="2" t="s">
        <v>15</v>
      </c>
      <c r="H3470" s="2">
        <v>16838.03</v>
      </c>
      <c r="I3470" s="3">
        <v>45147</v>
      </c>
      <c r="J3470" s="2" t="s">
        <v>16</v>
      </c>
    </row>
    <row r="3471" spans="1:10" ht="14.25" customHeight="1" x14ac:dyDescent="0.35">
      <c r="A3471" s="2" t="s">
        <v>6972</v>
      </c>
      <c r="B3471" s="2" t="s">
        <v>6973</v>
      </c>
      <c r="C3471" s="2">
        <v>41</v>
      </c>
      <c r="D3471" s="2" t="s">
        <v>12</v>
      </c>
      <c r="E3471" s="2" t="s">
        <v>64</v>
      </c>
      <c r="F3471" s="2" t="s">
        <v>35</v>
      </c>
      <c r="G3471" s="2" t="s">
        <v>26</v>
      </c>
      <c r="H3471" s="2">
        <v>28064.76</v>
      </c>
      <c r="I3471" s="3">
        <v>45201</v>
      </c>
      <c r="J3471" s="2" t="s">
        <v>16</v>
      </c>
    </row>
    <row r="3472" spans="1:10" ht="14.25" customHeight="1" x14ac:dyDescent="0.35">
      <c r="A3472" s="2" t="s">
        <v>6974</v>
      </c>
      <c r="B3472" s="2" t="s">
        <v>6975</v>
      </c>
      <c r="C3472" s="2">
        <v>55</v>
      </c>
      <c r="D3472" s="2" t="s">
        <v>12</v>
      </c>
      <c r="E3472" s="2" t="s">
        <v>74</v>
      </c>
      <c r="F3472" s="2" t="s">
        <v>35</v>
      </c>
      <c r="G3472" s="2" t="s">
        <v>15</v>
      </c>
      <c r="H3472" s="2">
        <v>9033.61</v>
      </c>
      <c r="I3472" s="3">
        <v>45626</v>
      </c>
      <c r="J3472" s="2" t="s">
        <v>16</v>
      </c>
    </row>
    <row r="3473" spans="1:10" ht="14.25" customHeight="1" x14ac:dyDescent="0.35">
      <c r="A3473" s="2" t="s">
        <v>6976</v>
      </c>
      <c r="B3473" s="2" t="s">
        <v>6977</v>
      </c>
      <c r="C3473" s="2">
        <v>45</v>
      </c>
      <c r="D3473" s="2" t="s">
        <v>12</v>
      </c>
      <c r="E3473" s="2" t="s">
        <v>13</v>
      </c>
      <c r="F3473" s="2" t="s">
        <v>35</v>
      </c>
      <c r="G3473" s="2" t="s">
        <v>26</v>
      </c>
      <c r="H3473" s="2">
        <v>5236.96</v>
      </c>
      <c r="I3473" s="3">
        <v>45080</v>
      </c>
      <c r="J3473" s="2" t="s">
        <v>16</v>
      </c>
    </row>
    <row r="3474" spans="1:10" ht="14.25" customHeight="1" x14ac:dyDescent="0.35">
      <c r="A3474" s="2" t="s">
        <v>6978</v>
      </c>
      <c r="B3474" s="2" t="s">
        <v>6979</v>
      </c>
      <c r="C3474" s="2">
        <v>38</v>
      </c>
      <c r="D3474" s="2" t="s">
        <v>12</v>
      </c>
      <c r="E3474" s="2" t="s">
        <v>93</v>
      </c>
      <c r="F3474" s="2" t="s">
        <v>35</v>
      </c>
      <c r="G3474" s="2" t="s">
        <v>30</v>
      </c>
      <c r="H3474" s="2">
        <v>38966.47</v>
      </c>
      <c r="I3474" s="3">
        <v>45389</v>
      </c>
      <c r="J3474" s="2" t="s">
        <v>16</v>
      </c>
    </row>
    <row r="3475" spans="1:10" ht="14.25" customHeight="1" x14ac:dyDescent="0.35">
      <c r="A3475" s="2" t="s">
        <v>6980</v>
      </c>
      <c r="B3475" s="2" t="s">
        <v>6981</v>
      </c>
      <c r="C3475" s="2">
        <v>60</v>
      </c>
      <c r="D3475" s="2" t="s">
        <v>39</v>
      </c>
      <c r="E3475" s="2" t="s">
        <v>42</v>
      </c>
      <c r="F3475" s="2" t="s">
        <v>25</v>
      </c>
      <c r="G3475" s="2" t="s">
        <v>15</v>
      </c>
      <c r="H3475" s="2">
        <v>3702.32</v>
      </c>
      <c r="I3475" s="3">
        <v>45335</v>
      </c>
      <c r="J3475" s="2" t="s">
        <v>16</v>
      </c>
    </row>
    <row r="3476" spans="1:10" ht="14.25" customHeight="1" x14ac:dyDescent="0.35">
      <c r="A3476" s="2" t="s">
        <v>6982</v>
      </c>
      <c r="B3476" s="2" t="s">
        <v>6983</v>
      </c>
      <c r="C3476" s="2">
        <v>35</v>
      </c>
      <c r="D3476" s="2" t="s">
        <v>39</v>
      </c>
      <c r="E3476" s="2" t="s">
        <v>29</v>
      </c>
      <c r="F3476" s="2" t="s">
        <v>14</v>
      </c>
      <c r="G3476" s="2" t="s">
        <v>30</v>
      </c>
      <c r="H3476" s="2">
        <v>14164</v>
      </c>
      <c r="I3476" s="3">
        <v>45581</v>
      </c>
      <c r="J3476" s="2" t="s">
        <v>16</v>
      </c>
    </row>
    <row r="3477" spans="1:10" ht="14.25" customHeight="1" x14ac:dyDescent="0.35">
      <c r="A3477" s="2" t="s">
        <v>6984</v>
      </c>
      <c r="B3477" s="2" t="s">
        <v>6985</v>
      </c>
      <c r="C3477" s="2">
        <v>53</v>
      </c>
      <c r="D3477" s="2" t="s">
        <v>12</v>
      </c>
      <c r="E3477" s="2" t="s">
        <v>24</v>
      </c>
      <c r="F3477" s="2" t="s">
        <v>35</v>
      </c>
      <c r="G3477" s="2" t="s">
        <v>30</v>
      </c>
      <c r="H3477" s="2">
        <v>8169.14</v>
      </c>
      <c r="I3477" s="3">
        <v>45177</v>
      </c>
      <c r="J3477" s="2" t="s">
        <v>16</v>
      </c>
    </row>
    <row r="3478" spans="1:10" ht="14.25" customHeight="1" x14ac:dyDescent="0.35">
      <c r="A3478" s="2" t="s">
        <v>6986</v>
      </c>
      <c r="B3478" s="2" t="s">
        <v>6987</v>
      </c>
      <c r="C3478" s="2">
        <v>52</v>
      </c>
      <c r="D3478" s="2" t="s">
        <v>12</v>
      </c>
      <c r="E3478" s="2" t="s">
        <v>13</v>
      </c>
      <c r="F3478" s="2" t="s">
        <v>25</v>
      </c>
      <c r="G3478" s="2" t="s">
        <v>15</v>
      </c>
      <c r="H3478" s="2">
        <v>2594.2800000000002</v>
      </c>
      <c r="I3478" s="3">
        <v>45138</v>
      </c>
      <c r="J3478" s="2" t="s">
        <v>16</v>
      </c>
    </row>
    <row r="3479" spans="1:10" ht="14.25" customHeight="1" x14ac:dyDescent="0.35">
      <c r="A3479" s="2" t="s">
        <v>6988</v>
      </c>
      <c r="B3479" s="2" t="s">
        <v>6989</v>
      </c>
      <c r="C3479" s="2">
        <v>62</v>
      </c>
      <c r="D3479" s="2" t="s">
        <v>12</v>
      </c>
      <c r="E3479" s="2" t="s">
        <v>13</v>
      </c>
      <c r="F3479" s="2" t="s">
        <v>49</v>
      </c>
      <c r="G3479" s="2" t="s">
        <v>15</v>
      </c>
      <c r="H3479" s="2">
        <v>176.38</v>
      </c>
      <c r="I3479" s="3">
        <v>45404</v>
      </c>
      <c r="J3479" s="2" t="s">
        <v>16</v>
      </c>
    </row>
    <row r="3480" spans="1:10" ht="14.25" customHeight="1" x14ac:dyDescent="0.35">
      <c r="A3480" s="2" t="s">
        <v>6990</v>
      </c>
      <c r="B3480" s="2" t="s">
        <v>6991</v>
      </c>
      <c r="C3480" s="2">
        <v>26</v>
      </c>
      <c r="D3480" s="2" t="s">
        <v>12</v>
      </c>
      <c r="E3480" s="2" t="s">
        <v>93</v>
      </c>
      <c r="F3480" s="2" t="s">
        <v>35</v>
      </c>
      <c r="G3480" s="2" t="s">
        <v>26</v>
      </c>
      <c r="H3480" s="2">
        <v>4841.25</v>
      </c>
      <c r="I3480" s="3">
        <v>45587</v>
      </c>
      <c r="J3480" s="2" t="s">
        <v>16</v>
      </c>
    </row>
    <row r="3481" spans="1:10" ht="14.25" customHeight="1" x14ac:dyDescent="0.35">
      <c r="A3481" s="2" t="s">
        <v>6992</v>
      </c>
      <c r="B3481" s="2" t="s">
        <v>6993</v>
      </c>
      <c r="C3481" s="2">
        <v>55</v>
      </c>
      <c r="D3481" s="2" t="s">
        <v>12</v>
      </c>
      <c r="E3481" s="2" t="s">
        <v>24</v>
      </c>
      <c r="F3481" s="2" t="s">
        <v>49</v>
      </c>
      <c r="G3481" s="2" t="s">
        <v>36</v>
      </c>
      <c r="H3481" s="2">
        <v>7933.77</v>
      </c>
      <c r="I3481" s="3">
        <v>45613</v>
      </c>
      <c r="J3481" s="2" t="s">
        <v>16</v>
      </c>
    </row>
    <row r="3482" spans="1:10" ht="14.25" customHeight="1" x14ac:dyDescent="0.35">
      <c r="A3482" s="2" t="s">
        <v>6994</v>
      </c>
      <c r="B3482" s="2" t="s">
        <v>6995</v>
      </c>
      <c r="C3482" s="2">
        <v>47</v>
      </c>
      <c r="D3482" s="2" t="s">
        <v>12</v>
      </c>
      <c r="E3482" s="2" t="s">
        <v>52</v>
      </c>
      <c r="F3482" s="2" t="s">
        <v>19</v>
      </c>
      <c r="G3482" s="2" t="s">
        <v>30</v>
      </c>
      <c r="H3482" s="2">
        <v>2023.49</v>
      </c>
      <c r="I3482" s="3">
        <v>45345</v>
      </c>
      <c r="J3482" s="2" t="s">
        <v>16</v>
      </c>
    </row>
    <row r="3483" spans="1:10" ht="14.25" customHeight="1" x14ac:dyDescent="0.35">
      <c r="A3483" s="2" t="s">
        <v>6996</v>
      </c>
      <c r="B3483" s="2" t="s">
        <v>6997</v>
      </c>
      <c r="C3483" s="2">
        <v>61</v>
      </c>
      <c r="D3483" s="2" t="s">
        <v>12</v>
      </c>
      <c r="E3483" s="2" t="s">
        <v>13</v>
      </c>
      <c r="F3483" s="2" t="s">
        <v>14</v>
      </c>
      <c r="G3483" s="2" t="s">
        <v>20</v>
      </c>
      <c r="H3483" s="2">
        <v>5353.83</v>
      </c>
      <c r="I3483" s="3">
        <v>45098</v>
      </c>
      <c r="J3483" s="2" t="s">
        <v>16</v>
      </c>
    </row>
    <row r="3484" spans="1:10" ht="14.25" customHeight="1" x14ac:dyDescent="0.35">
      <c r="A3484" s="2" t="s">
        <v>6998</v>
      </c>
      <c r="B3484" s="2" t="s">
        <v>6999</v>
      </c>
      <c r="C3484" s="2">
        <v>51</v>
      </c>
      <c r="D3484" s="2" t="s">
        <v>39</v>
      </c>
      <c r="E3484" s="2" t="s">
        <v>29</v>
      </c>
      <c r="F3484" s="2" t="s">
        <v>55</v>
      </c>
      <c r="G3484" s="2" t="s">
        <v>26</v>
      </c>
      <c r="H3484" s="2">
        <v>9550.0499999999993</v>
      </c>
      <c r="I3484" s="3">
        <v>45433</v>
      </c>
      <c r="J3484" s="2" t="s">
        <v>16</v>
      </c>
    </row>
    <row r="3485" spans="1:10" ht="14.25" customHeight="1" x14ac:dyDescent="0.35">
      <c r="A3485" s="2" t="s">
        <v>7000</v>
      </c>
      <c r="B3485" s="2" t="s">
        <v>7001</v>
      </c>
      <c r="C3485" s="2">
        <v>49</v>
      </c>
      <c r="D3485" s="2" t="s">
        <v>39</v>
      </c>
      <c r="E3485" s="2" t="s">
        <v>64</v>
      </c>
      <c r="F3485" s="2" t="s">
        <v>14</v>
      </c>
      <c r="G3485" s="2" t="s">
        <v>26</v>
      </c>
      <c r="H3485" s="2">
        <v>12549.96</v>
      </c>
      <c r="I3485" s="3">
        <v>45572</v>
      </c>
      <c r="J3485" s="2" t="s">
        <v>16</v>
      </c>
    </row>
    <row r="3486" spans="1:10" ht="14.25" customHeight="1" x14ac:dyDescent="0.35">
      <c r="A3486" s="2" t="s">
        <v>7002</v>
      </c>
      <c r="B3486" s="2" t="s">
        <v>7003</v>
      </c>
      <c r="C3486" s="2">
        <v>20</v>
      </c>
      <c r="D3486" s="2" t="s">
        <v>39</v>
      </c>
      <c r="E3486" s="2" t="s">
        <v>13</v>
      </c>
      <c r="F3486" s="2" t="s">
        <v>35</v>
      </c>
      <c r="G3486" s="2" t="s">
        <v>36</v>
      </c>
      <c r="H3486" s="2">
        <v>541.84</v>
      </c>
      <c r="I3486" s="3">
        <v>45554</v>
      </c>
      <c r="J3486" s="2" t="s">
        <v>16</v>
      </c>
    </row>
    <row r="3487" spans="1:10" ht="14.25" customHeight="1" x14ac:dyDescent="0.35">
      <c r="A3487" s="2" t="s">
        <v>7004</v>
      </c>
      <c r="B3487" s="2" t="s">
        <v>7005</v>
      </c>
      <c r="C3487" s="2">
        <v>20</v>
      </c>
      <c r="D3487" s="2" t="s">
        <v>39</v>
      </c>
      <c r="E3487" s="2" t="s">
        <v>64</v>
      </c>
      <c r="F3487" s="2" t="s">
        <v>35</v>
      </c>
      <c r="G3487" s="2" t="s">
        <v>36</v>
      </c>
      <c r="H3487" s="2">
        <v>10911.82</v>
      </c>
      <c r="I3487" s="3">
        <v>45129</v>
      </c>
      <c r="J3487" s="2" t="s">
        <v>16</v>
      </c>
    </row>
    <row r="3488" spans="1:10" ht="14.25" customHeight="1" x14ac:dyDescent="0.35">
      <c r="A3488" s="2" t="s">
        <v>7006</v>
      </c>
      <c r="B3488" s="2" t="s">
        <v>7007</v>
      </c>
      <c r="C3488" s="2">
        <v>45</v>
      </c>
      <c r="D3488" s="2" t="s">
        <v>12</v>
      </c>
      <c r="E3488" s="2" t="s">
        <v>74</v>
      </c>
      <c r="F3488" s="2" t="s">
        <v>14</v>
      </c>
      <c r="G3488" s="2" t="s">
        <v>30</v>
      </c>
      <c r="H3488" s="2">
        <v>583.36</v>
      </c>
      <c r="I3488" s="3">
        <v>45418</v>
      </c>
      <c r="J3488" s="2" t="s">
        <v>69</v>
      </c>
    </row>
    <row r="3489" spans="1:10" ht="14.25" customHeight="1" x14ac:dyDescent="0.35">
      <c r="A3489" s="2" t="s">
        <v>7008</v>
      </c>
      <c r="B3489" s="2" t="s">
        <v>7009</v>
      </c>
      <c r="C3489" s="2">
        <v>61</v>
      </c>
      <c r="D3489" s="2" t="s">
        <v>12</v>
      </c>
      <c r="E3489" s="2" t="s">
        <v>24</v>
      </c>
      <c r="F3489" s="2" t="s">
        <v>14</v>
      </c>
      <c r="G3489" s="2" t="s">
        <v>26</v>
      </c>
      <c r="H3489" s="2">
        <v>285.89999999999998</v>
      </c>
      <c r="I3489" s="3">
        <v>45221</v>
      </c>
      <c r="J3489" s="2" t="s">
        <v>16</v>
      </c>
    </row>
    <row r="3490" spans="1:10" ht="14.25" customHeight="1" x14ac:dyDescent="0.35">
      <c r="A3490" s="2" t="s">
        <v>7010</v>
      </c>
      <c r="B3490" s="2" t="s">
        <v>7011</v>
      </c>
      <c r="C3490" s="2">
        <v>32</v>
      </c>
      <c r="D3490" s="2" t="s">
        <v>12</v>
      </c>
      <c r="E3490" s="2" t="s">
        <v>52</v>
      </c>
      <c r="F3490" s="2" t="s">
        <v>19</v>
      </c>
      <c r="G3490" s="2" t="s">
        <v>26</v>
      </c>
      <c r="H3490" s="2">
        <v>1653.61</v>
      </c>
      <c r="I3490" s="3">
        <v>45383</v>
      </c>
      <c r="J3490" s="2" t="s">
        <v>16</v>
      </c>
    </row>
    <row r="3491" spans="1:10" ht="14.25" customHeight="1" x14ac:dyDescent="0.35">
      <c r="A3491" s="2" t="s">
        <v>7012</v>
      </c>
      <c r="B3491" s="2" t="s">
        <v>7013</v>
      </c>
      <c r="C3491" s="2">
        <v>58</v>
      </c>
      <c r="D3491" s="2" t="s">
        <v>12</v>
      </c>
      <c r="E3491" s="2" t="s">
        <v>64</v>
      </c>
      <c r="F3491" s="2" t="s">
        <v>49</v>
      </c>
      <c r="G3491" s="2" t="s">
        <v>20</v>
      </c>
      <c r="H3491" s="2">
        <v>10602.88</v>
      </c>
      <c r="I3491" s="3">
        <v>45072</v>
      </c>
      <c r="J3491" s="2" t="s">
        <v>16</v>
      </c>
    </row>
    <row r="3492" spans="1:10" ht="14.25" customHeight="1" x14ac:dyDescent="0.35">
      <c r="A3492" s="2" t="s">
        <v>7014</v>
      </c>
      <c r="B3492" s="2" t="s">
        <v>7015</v>
      </c>
      <c r="C3492" s="2">
        <v>40</v>
      </c>
      <c r="D3492" s="2" t="s">
        <v>12</v>
      </c>
      <c r="E3492" s="2" t="s">
        <v>13</v>
      </c>
      <c r="F3492" s="2" t="s">
        <v>55</v>
      </c>
      <c r="G3492" s="2" t="s">
        <v>30</v>
      </c>
      <c r="H3492" s="2">
        <v>542.67999999999995</v>
      </c>
      <c r="I3492" s="3">
        <v>45164</v>
      </c>
      <c r="J3492" s="2" t="s">
        <v>16</v>
      </c>
    </row>
    <row r="3493" spans="1:10" ht="14.25" customHeight="1" x14ac:dyDescent="0.35">
      <c r="A3493" s="2" t="s">
        <v>7016</v>
      </c>
      <c r="B3493" s="2" t="s">
        <v>7017</v>
      </c>
      <c r="C3493" s="2">
        <v>57</v>
      </c>
      <c r="D3493" s="2" t="s">
        <v>39</v>
      </c>
      <c r="E3493" s="2" t="s">
        <v>52</v>
      </c>
      <c r="F3493" s="2" t="s">
        <v>14</v>
      </c>
      <c r="G3493" s="2" t="s">
        <v>30</v>
      </c>
      <c r="H3493" s="2">
        <v>211.18</v>
      </c>
      <c r="I3493" s="3">
        <v>45350</v>
      </c>
      <c r="J3493" s="2" t="s">
        <v>16</v>
      </c>
    </row>
    <row r="3494" spans="1:10" ht="14.25" customHeight="1" x14ac:dyDescent="0.35">
      <c r="A3494" s="2" t="s">
        <v>7018</v>
      </c>
      <c r="B3494" s="2" t="s">
        <v>7019</v>
      </c>
      <c r="C3494" s="2">
        <v>28</v>
      </c>
      <c r="D3494" s="2" t="s">
        <v>12</v>
      </c>
      <c r="E3494" s="2" t="s">
        <v>29</v>
      </c>
      <c r="F3494" s="2" t="s">
        <v>55</v>
      </c>
      <c r="G3494" s="2" t="s">
        <v>36</v>
      </c>
      <c r="H3494" s="2">
        <v>1255.17</v>
      </c>
      <c r="I3494" s="3">
        <v>45218</v>
      </c>
      <c r="J3494" s="2" t="s">
        <v>16</v>
      </c>
    </row>
    <row r="3495" spans="1:10" ht="14.25" customHeight="1" x14ac:dyDescent="0.35">
      <c r="A3495" s="2" t="s">
        <v>7020</v>
      </c>
      <c r="B3495" s="2" t="s">
        <v>7021</v>
      </c>
      <c r="C3495" s="2">
        <v>49</v>
      </c>
      <c r="D3495" s="2" t="s">
        <v>39</v>
      </c>
      <c r="E3495" s="2" t="s">
        <v>52</v>
      </c>
      <c r="F3495" s="2" t="s">
        <v>14</v>
      </c>
      <c r="G3495" s="2" t="s">
        <v>30</v>
      </c>
      <c r="H3495" s="2">
        <v>29901.68</v>
      </c>
      <c r="I3495" s="3">
        <v>45082</v>
      </c>
      <c r="J3495" s="2" t="s">
        <v>16</v>
      </c>
    </row>
    <row r="3496" spans="1:10" ht="14.25" customHeight="1" x14ac:dyDescent="0.35">
      <c r="A3496" s="2" t="s">
        <v>7022</v>
      </c>
      <c r="B3496" s="2" t="s">
        <v>7023</v>
      </c>
      <c r="C3496" s="2">
        <v>53</v>
      </c>
      <c r="D3496" s="2" t="s">
        <v>12</v>
      </c>
      <c r="E3496" s="2" t="s">
        <v>64</v>
      </c>
      <c r="F3496" s="2" t="s">
        <v>49</v>
      </c>
      <c r="G3496" s="2" t="s">
        <v>20</v>
      </c>
      <c r="H3496" s="2">
        <v>23781.47</v>
      </c>
      <c r="I3496" s="3">
        <v>45276</v>
      </c>
      <c r="J3496" s="2" t="s">
        <v>16</v>
      </c>
    </row>
    <row r="3497" spans="1:10" ht="14.25" customHeight="1" x14ac:dyDescent="0.35">
      <c r="A3497" s="2" t="s">
        <v>7024</v>
      </c>
      <c r="B3497" s="2" t="s">
        <v>7025</v>
      </c>
      <c r="C3497" s="2">
        <v>50</v>
      </c>
      <c r="D3497" s="2" t="s">
        <v>39</v>
      </c>
      <c r="E3497" s="2" t="s">
        <v>24</v>
      </c>
      <c r="F3497" s="2" t="s">
        <v>55</v>
      </c>
      <c r="G3497" s="2" t="s">
        <v>30</v>
      </c>
      <c r="H3497" s="2">
        <v>904.35</v>
      </c>
      <c r="I3497" s="3">
        <v>45368</v>
      </c>
      <c r="J3497" s="2" t="s">
        <v>16</v>
      </c>
    </row>
    <row r="3498" spans="1:10" ht="14.25" customHeight="1" x14ac:dyDescent="0.35">
      <c r="A3498" s="2" t="s">
        <v>7026</v>
      </c>
      <c r="B3498" s="2" t="s">
        <v>7027</v>
      </c>
      <c r="C3498" s="2">
        <v>41</v>
      </c>
      <c r="D3498" s="2" t="s">
        <v>12</v>
      </c>
      <c r="E3498" s="2" t="s">
        <v>64</v>
      </c>
      <c r="F3498" s="2" t="s">
        <v>25</v>
      </c>
      <c r="G3498" s="2" t="s">
        <v>15</v>
      </c>
      <c r="H3498" s="2">
        <v>3624.25</v>
      </c>
      <c r="I3498" s="3">
        <v>45169</v>
      </c>
      <c r="J3498" s="2" t="s">
        <v>16</v>
      </c>
    </row>
    <row r="3499" spans="1:10" ht="14.25" customHeight="1" x14ac:dyDescent="0.35">
      <c r="A3499" s="2" t="s">
        <v>7028</v>
      </c>
      <c r="B3499" s="2" t="s">
        <v>7029</v>
      </c>
      <c r="C3499" s="2">
        <v>56</v>
      </c>
      <c r="D3499" s="2" t="s">
        <v>39</v>
      </c>
      <c r="E3499" s="2" t="s">
        <v>42</v>
      </c>
      <c r="F3499" s="2" t="s">
        <v>49</v>
      </c>
      <c r="G3499" s="2" t="s">
        <v>15</v>
      </c>
      <c r="H3499" s="2">
        <v>29429.96</v>
      </c>
      <c r="I3499" s="3">
        <v>45133</v>
      </c>
      <c r="J3499" s="2" t="s">
        <v>16</v>
      </c>
    </row>
    <row r="3500" spans="1:10" ht="14.25" customHeight="1" x14ac:dyDescent="0.35">
      <c r="A3500" s="2" t="s">
        <v>7030</v>
      </c>
      <c r="B3500" s="2" t="s">
        <v>7031</v>
      </c>
      <c r="C3500" s="2">
        <v>51</v>
      </c>
      <c r="D3500" s="2" t="s">
        <v>12</v>
      </c>
      <c r="E3500" s="2" t="s">
        <v>42</v>
      </c>
      <c r="F3500" s="2" t="s">
        <v>55</v>
      </c>
      <c r="G3500" s="2" t="s">
        <v>20</v>
      </c>
      <c r="H3500" s="2">
        <v>1027.95</v>
      </c>
      <c r="I3500" s="3">
        <v>45354</v>
      </c>
      <c r="J3500" s="2" t="s">
        <v>16</v>
      </c>
    </row>
    <row r="3501" spans="1:10" ht="14.25" customHeight="1" x14ac:dyDescent="0.35">
      <c r="A3501" s="2" t="s">
        <v>7032</v>
      </c>
      <c r="B3501" s="2" t="s">
        <v>7033</v>
      </c>
      <c r="C3501" s="2">
        <v>45</v>
      </c>
      <c r="D3501" s="2" t="s">
        <v>12</v>
      </c>
      <c r="E3501" s="2" t="s">
        <v>52</v>
      </c>
      <c r="F3501" s="2" t="s">
        <v>14</v>
      </c>
      <c r="G3501" s="2" t="s">
        <v>36</v>
      </c>
      <c r="H3501" s="2">
        <v>993.74</v>
      </c>
      <c r="I3501" s="3">
        <v>45184</v>
      </c>
      <c r="J3501" s="2" t="s">
        <v>16</v>
      </c>
    </row>
    <row r="3502" spans="1:10" ht="14.25" customHeight="1" x14ac:dyDescent="0.35">
      <c r="A3502" s="2" t="s">
        <v>7034</v>
      </c>
      <c r="B3502" s="2" t="s">
        <v>7035</v>
      </c>
      <c r="C3502" s="2">
        <v>54</v>
      </c>
      <c r="D3502" s="2" t="s">
        <v>12</v>
      </c>
      <c r="E3502" s="2" t="s">
        <v>93</v>
      </c>
      <c r="F3502" s="2" t="s">
        <v>14</v>
      </c>
      <c r="G3502" s="2" t="s">
        <v>26</v>
      </c>
      <c r="H3502" s="2">
        <v>899.29</v>
      </c>
      <c r="I3502" s="3">
        <v>45511</v>
      </c>
      <c r="J3502" s="2" t="s">
        <v>16</v>
      </c>
    </row>
    <row r="3503" spans="1:10" ht="14.25" customHeight="1" x14ac:dyDescent="0.35">
      <c r="A3503" s="2" t="s">
        <v>7036</v>
      </c>
      <c r="B3503" s="2" t="s">
        <v>7037</v>
      </c>
      <c r="C3503" s="2">
        <v>24</v>
      </c>
      <c r="D3503" s="2" t="s">
        <v>12</v>
      </c>
      <c r="E3503" s="2" t="s">
        <v>24</v>
      </c>
      <c r="F3503" s="2" t="s">
        <v>49</v>
      </c>
      <c r="G3503" s="2" t="s">
        <v>30</v>
      </c>
      <c r="H3503" s="2">
        <v>37497.440000000002</v>
      </c>
      <c r="I3503" s="3">
        <v>44961</v>
      </c>
      <c r="J3503" s="2" t="s">
        <v>16</v>
      </c>
    </row>
    <row r="3504" spans="1:10" ht="14.25" customHeight="1" x14ac:dyDescent="0.35">
      <c r="A3504" s="2" t="s">
        <v>7038</v>
      </c>
      <c r="B3504" s="2" t="s">
        <v>7039</v>
      </c>
      <c r="C3504" s="2">
        <v>21</v>
      </c>
      <c r="D3504" s="2" t="s">
        <v>39</v>
      </c>
      <c r="E3504" s="2" t="s">
        <v>93</v>
      </c>
      <c r="F3504" s="2" t="s">
        <v>49</v>
      </c>
      <c r="G3504" s="2" t="s">
        <v>36</v>
      </c>
      <c r="H3504" s="2">
        <v>13591.02</v>
      </c>
      <c r="I3504" s="3">
        <v>45055</v>
      </c>
      <c r="J3504" s="2" t="s">
        <v>16</v>
      </c>
    </row>
    <row r="3505" spans="1:10" ht="14.25" customHeight="1" x14ac:dyDescent="0.35">
      <c r="A3505" s="2" t="s">
        <v>7040</v>
      </c>
      <c r="B3505" s="2" t="s">
        <v>7041</v>
      </c>
      <c r="C3505" s="2">
        <v>54</v>
      </c>
      <c r="D3505" s="2" t="s">
        <v>12</v>
      </c>
      <c r="E3505" s="2" t="s">
        <v>42</v>
      </c>
      <c r="F3505" s="2" t="s">
        <v>14</v>
      </c>
      <c r="G3505" s="2" t="s">
        <v>36</v>
      </c>
      <c r="H3505" s="2">
        <v>2414.15</v>
      </c>
      <c r="I3505" s="3">
        <v>45356</v>
      </c>
      <c r="J3505" s="2" t="s">
        <v>16</v>
      </c>
    </row>
    <row r="3506" spans="1:10" ht="14.25" customHeight="1" x14ac:dyDescent="0.35">
      <c r="A3506" s="2" t="s">
        <v>7042</v>
      </c>
      <c r="B3506" s="2" t="s">
        <v>7043</v>
      </c>
      <c r="C3506" s="2">
        <v>18</v>
      </c>
      <c r="D3506" s="2" t="s">
        <v>39</v>
      </c>
      <c r="E3506" s="2" t="s">
        <v>13</v>
      </c>
      <c r="F3506" s="2" t="s">
        <v>55</v>
      </c>
      <c r="G3506" s="2" t="s">
        <v>30</v>
      </c>
      <c r="H3506" s="2">
        <v>470.36</v>
      </c>
      <c r="I3506" s="3">
        <v>45626</v>
      </c>
      <c r="J3506" s="2" t="s">
        <v>16</v>
      </c>
    </row>
    <row r="3507" spans="1:10" ht="14.25" customHeight="1" x14ac:dyDescent="0.35">
      <c r="A3507" s="2" t="s">
        <v>7044</v>
      </c>
      <c r="B3507" s="2" t="s">
        <v>7045</v>
      </c>
      <c r="C3507" s="2">
        <v>18</v>
      </c>
      <c r="D3507" s="2" t="s">
        <v>12</v>
      </c>
      <c r="E3507" s="2" t="s">
        <v>74</v>
      </c>
      <c r="F3507" s="2" t="s">
        <v>25</v>
      </c>
      <c r="G3507" s="2" t="s">
        <v>26</v>
      </c>
      <c r="H3507" s="2">
        <v>33593.31</v>
      </c>
      <c r="I3507" s="3">
        <v>45245</v>
      </c>
      <c r="J3507" s="2" t="s">
        <v>16</v>
      </c>
    </row>
    <row r="3508" spans="1:10" ht="14.25" customHeight="1" x14ac:dyDescent="0.35">
      <c r="A3508" s="2" t="s">
        <v>7046</v>
      </c>
      <c r="B3508" s="2" t="s">
        <v>7047</v>
      </c>
      <c r="C3508" s="2">
        <v>64</v>
      </c>
      <c r="D3508" s="2" t="s">
        <v>39</v>
      </c>
      <c r="E3508" s="2" t="s">
        <v>52</v>
      </c>
      <c r="F3508" s="2" t="s">
        <v>19</v>
      </c>
      <c r="G3508" s="2" t="s">
        <v>30</v>
      </c>
      <c r="H3508" s="2">
        <v>5542.36</v>
      </c>
      <c r="I3508" s="3">
        <v>45021</v>
      </c>
      <c r="J3508" s="2" t="s">
        <v>16</v>
      </c>
    </row>
    <row r="3509" spans="1:10" ht="14.25" customHeight="1" x14ac:dyDescent="0.35">
      <c r="A3509" s="2" t="s">
        <v>7048</v>
      </c>
      <c r="B3509" s="2" t="s">
        <v>7049</v>
      </c>
      <c r="C3509" s="2">
        <v>37</v>
      </c>
      <c r="D3509" s="2" t="s">
        <v>12</v>
      </c>
      <c r="E3509" s="2" t="s">
        <v>74</v>
      </c>
      <c r="F3509" s="2" t="s">
        <v>49</v>
      </c>
      <c r="G3509" s="2" t="s">
        <v>26</v>
      </c>
      <c r="H3509" s="2">
        <v>9122.3700000000008</v>
      </c>
      <c r="I3509" s="3">
        <v>45146</v>
      </c>
      <c r="J3509" s="2" t="s">
        <v>16</v>
      </c>
    </row>
    <row r="3510" spans="1:10" ht="14.25" customHeight="1" x14ac:dyDescent="0.35">
      <c r="A3510" s="2" t="s">
        <v>7050</v>
      </c>
      <c r="B3510" s="2" t="s">
        <v>7051</v>
      </c>
      <c r="C3510" s="2">
        <v>36</v>
      </c>
      <c r="D3510" s="2" t="s">
        <v>12</v>
      </c>
      <c r="E3510" s="2" t="s">
        <v>42</v>
      </c>
      <c r="F3510" s="2" t="s">
        <v>14</v>
      </c>
      <c r="G3510" s="2" t="s">
        <v>20</v>
      </c>
      <c r="H3510" s="2">
        <v>3273.88</v>
      </c>
      <c r="I3510" s="3">
        <v>45227</v>
      </c>
      <c r="J3510" s="2" t="s">
        <v>16</v>
      </c>
    </row>
    <row r="3511" spans="1:10" ht="14.25" customHeight="1" x14ac:dyDescent="0.35">
      <c r="A3511" s="2" t="s">
        <v>7052</v>
      </c>
      <c r="B3511" s="2" t="s">
        <v>7053</v>
      </c>
      <c r="C3511" s="2">
        <v>46</v>
      </c>
      <c r="D3511" s="2" t="s">
        <v>39</v>
      </c>
      <c r="E3511" s="2" t="s">
        <v>64</v>
      </c>
      <c r="F3511" s="2" t="s">
        <v>55</v>
      </c>
      <c r="G3511" s="2" t="s">
        <v>26</v>
      </c>
      <c r="H3511" s="2">
        <v>14203.08</v>
      </c>
      <c r="I3511" s="3">
        <v>45563</v>
      </c>
      <c r="J3511" s="2" t="s">
        <v>16</v>
      </c>
    </row>
    <row r="3512" spans="1:10" ht="14.25" customHeight="1" x14ac:dyDescent="0.35">
      <c r="A3512" s="2" t="s">
        <v>7054</v>
      </c>
      <c r="B3512" s="2" t="s">
        <v>7055</v>
      </c>
      <c r="C3512" s="2">
        <v>27</v>
      </c>
      <c r="D3512" s="2" t="s">
        <v>12</v>
      </c>
      <c r="E3512" s="2" t="s">
        <v>29</v>
      </c>
      <c r="F3512" s="2" t="s">
        <v>49</v>
      </c>
      <c r="G3512" s="2" t="s">
        <v>36</v>
      </c>
      <c r="H3512" s="2">
        <v>2191.54</v>
      </c>
      <c r="I3512" s="3">
        <v>45111</v>
      </c>
      <c r="J3512" s="2" t="s">
        <v>16</v>
      </c>
    </row>
    <row r="3513" spans="1:10" ht="14.25" customHeight="1" x14ac:dyDescent="0.35">
      <c r="A3513" s="2" t="s">
        <v>7056</v>
      </c>
      <c r="B3513" s="2" t="s">
        <v>7057</v>
      </c>
      <c r="C3513" s="2">
        <v>35</v>
      </c>
      <c r="D3513" s="2" t="s">
        <v>12</v>
      </c>
      <c r="E3513" s="2" t="s">
        <v>52</v>
      </c>
      <c r="F3513" s="2" t="s">
        <v>55</v>
      </c>
      <c r="G3513" s="2" t="s">
        <v>20</v>
      </c>
      <c r="H3513" s="2">
        <v>15460.5</v>
      </c>
      <c r="I3513" s="3">
        <v>44963</v>
      </c>
      <c r="J3513" s="2" t="s">
        <v>16</v>
      </c>
    </row>
    <row r="3514" spans="1:10" ht="14.25" customHeight="1" x14ac:dyDescent="0.35">
      <c r="A3514" s="2" t="s">
        <v>7058</v>
      </c>
      <c r="B3514" s="2" t="s">
        <v>7059</v>
      </c>
      <c r="C3514" s="2">
        <v>45</v>
      </c>
      <c r="D3514" s="2" t="s">
        <v>39</v>
      </c>
      <c r="E3514" s="2" t="s">
        <v>42</v>
      </c>
      <c r="F3514" s="2" t="s">
        <v>49</v>
      </c>
      <c r="G3514" s="2" t="s">
        <v>15</v>
      </c>
      <c r="H3514" s="2">
        <v>2621.48</v>
      </c>
      <c r="I3514" s="3">
        <v>45548</v>
      </c>
      <c r="J3514" s="2" t="s">
        <v>16</v>
      </c>
    </row>
    <row r="3515" spans="1:10" ht="14.25" customHeight="1" x14ac:dyDescent="0.35">
      <c r="A3515" s="2" t="s">
        <v>7060</v>
      </c>
      <c r="B3515" s="2" t="s">
        <v>7061</v>
      </c>
      <c r="C3515" s="2">
        <v>52</v>
      </c>
      <c r="D3515" s="2" t="s">
        <v>12</v>
      </c>
      <c r="E3515" s="2" t="s">
        <v>24</v>
      </c>
      <c r="F3515" s="2" t="s">
        <v>14</v>
      </c>
      <c r="G3515" s="2" t="s">
        <v>20</v>
      </c>
      <c r="H3515" s="2">
        <v>1030.43</v>
      </c>
      <c r="I3515" s="3">
        <v>45326</v>
      </c>
      <c r="J3515" s="2" t="s">
        <v>16</v>
      </c>
    </row>
    <row r="3516" spans="1:10" ht="14.25" customHeight="1" x14ac:dyDescent="0.35">
      <c r="A3516" s="2" t="s">
        <v>7062</v>
      </c>
      <c r="B3516" s="2" t="s">
        <v>7063</v>
      </c>
      <c r="C3516" s="2">
        <v>60</v>
      </c>
      <c r="D3516" s="2" t="s">
        <v>39</v>
      </c>
      <c r="E3516" s="2" t="s">
        <v>13</v>
      </c>
      <c r="F3516" s="2" t="s">
        <v>55</v>
      </c>
      <c r="G3516" s="2" t="s">
        <v>26</v>
      </c>
      <c r="H3516" s="2">
        <v>6516.65</v>
      </c>
      <c r="I3516" s="3">
        <v>45616</v>
      </c>
      <c r="J3516" s="2" t="s">
        <v>16</v>
      </c>
    </row>
    <row r="3517" spans="1:10" ht="14.25" customHeight="1" x14ac:dyDescent="0.35">
      <c r="A3517" s="2" t="s">
        <v>7064</v>
      </c>
      <c r="B3517" s="2" t="s">
        <v>7065</v>
      </c>
      <c r="C3517" s="2">
        <v>64</v>
      </c>
      <c r="D3517" s="2" t="s">
        <v>12</v>
      </c>
      <c r="E3517" s="2" t="s">
        <v>29</v>
      </c>
      <c r="F3517" s="2" t="s">
        <v>14</v>
      </c>
      <c r="G3517" s="2" t="s">
        <v>20</v>
      </c>
      <c r="H3517" s="2">
        <v>16778.07</v>
      </c>
      <c r="I3517" s="3">
        <v>45068</v>
      </c>
      <c r="J3517" s="2" t="s">
        <v>16</v>
      </c>
    </row>
    <row r="3518" spans="1:10" ht="14.25" customHeight="1" x14ac:dyDescent="0.35">
      <c r="A3518" s="2" t="s">
        <v>7066</v>
      </c>
      <c r="B3518" s="2" t="s">
        <v>7067</v>
      </c>
      <c r="C3518" s="2">
        <v>48</v>
      </c>
      <c r="D3518" s="2" t="s">
        <v>39</v>
      </c>
      <c r="E3518" s="2" t="s">
        <v>52</v>
      </c>
      <c r="F3518" s="2" t="s">
        <v>55</v>
      </c>
      <c r="G3518" s="2" t="s">
        <v>20</v>
      </c>
      <c r="H3518" s="2">
        <v>4859.13</v>
      </c>
      <c r="I3518" s="3">
        <v>45060</v>
      </c>
      <c r="J3518" s="2" t="s">
        <v>16</v>
      </c>
    </row>
    <row r="3519" spans="1:10" ht="14.25" customHeight="1" x14ac:dyDescent="0.35">
      <c r="A3519" s="2" t="s">
        <v>7068</v>
      </c>
      <c r="B3519" s="2" t="s">
        <v>7069</v>
      </c>
      <c r="C3519" s="2">
        <v>44</v>
      </c>
      <c r="D3519" s="2" t="s">
        <v>39</v>
      </c>
      <c r="E3519" s="2" t="s">
        <v>52</v>
      </c>
      <c r="F3519" s="2" t="s">
        <v>49</v>
      </c>
      <c r="G3519" s="2" t="s">
        <v>15</v>
      </c>
      <c r="H3519" s="2">
        <v>292.99</v>
      </c>
      <c r="I3519" s="3">
        <v>45371</v>
      </c>
      <c r="J3519" s="2" t="s">
        <v>16</v>
      </c>
    </row>
    <row r="3520" spans="1:10" ht="14.25" customHeight="1" x14ac:dyDescent="0.35">
      <c r="A3520" s="2" t="s">
        <v>7070</v>
      </c>
      <c r="B3520" s="2" t="s">
        <v>7071</v>
      </c>
      <c r="C3520" s="2">
        <v>28</v>
      </c>
      <c r="D3520" s="2" t="s">
        <v>39</v>
      </c>
      <c r="E3520" s="2" t="s">
        <v>24</v>
      </c>
      <c r="F3520" s="2" t="s">
        <v>19</v>
      </c>
      <c r="G3520" s="2" t="s">
        <v>26</v>
      </c>
      <c r="H3520" s="2">
        <v>8058.9</v>
      </c>
      <c r="I3520" s="3">
        <v>45587</v>
      </c>
      <c r="J3520" s="2" t="s">
        <v>16</v>
      </c>
    </row>
    <row r="3521" spans="1:10" ht="14.25" customHeight="1" x14ac:dyDescent="0.35">
      <c r="A3521" s="2" t="s">
        <v>7072</v>
      </c>
      <c r="B3521" s="2" t="s">
        <v>7073</v>
      </c>
      <c r="C3521" s="2">
        <v>55</v>
      </c>
      <c r="D3521" s="2" t="s">
        <v>39</v>
      </c>
      <c r="E3521" s="2" t="s">
        <v>93</v>
      </c>
      <c r="F3521" s="2" t="s">
        <v>19</v>
      </c>
      <c r="G3521" s="2" t="s">
        <v>36</v>
      </c>
      <c r="H3521" s="2">
        <v>11409.08</v>
      </c>
      <c r="I3521" s="3">
        <v>45214</v>
      </c>
      <c r="J3521" s="2" t="s">
        <v>69</v>
      </c>
    </row>
    <row r="3522" spans="1:10" ht="14.25" customHeight="1" x14ac:dyDescent="0.35">
      <c r="A3522" s="2" t="s">
        <v>7074</v>
      </c>
      <c r="B3522" s="2" t="s">
        <v>7075</v>
      </c>
      <c r="C3522" s="2">
        <v>22</v>
      </c>
      <c r="D3522" s="2" t="s">
        <v>12</v>
      </c>
      <c r="E3522" s="2" t="s">
        <v>64</v>
      </c>
      <c r="F3522" s="2" t="s">
        <v>25</v>
      </c>
      <c r="G3522" s="2" t="s">
        <v>20</v>
      </c>
      <c r="H3522" s="2">
        <v>13497.5</v>
      </c>
      <c r="I3522" s="3">
        <v>45184</v>
      </c>
      <c r="J3522" s="2" t="s">
        <v>16</v>
      </c>
    </row>
    <row r="3523" spans="1:10" ht="14.25" customHeight="1" x14ac:dyDescent="0.35">
      <c r="A3523" s="2" t="s">
        <v>7076</v>
      </c>
      <c r="B3523" s="2" t="s">
        <v>7077</v>
      </c>
      <c r="C3523" s="2">
        <v>25</v>
      </c>
      <c r="D3523" s="2" t="s">
        <v>12</v>
      </c>
      <c r="E3523" s="2" t="s">
        <v>52</v>
      </c>
      <c r="F3523" s="2" t="s">
        <v>25</v>
      </c>
      <c r="G3523" s="2" t="s">
        <v>30</v>
      </c>
      <c r="H3523" s="2">
        <v>5140.3900000000003</v>
      </c>
      <c r="I3523" s="3">
        <v>44965</v>
      </c>
      <c r="J3523" s="2" t="s">
        <v>16</v>
      </c>
    </row>
    <row r="3524" spans="1:10" ht="14.25" customHeight="1" x14ac:dyDescent="0.35">
      <c r="A3524" s="2" t="s">
        <v>7078</v>
      </c>
      <c r="B3524" s="2" t="s">
        <v>7079</v>
      </c>
      <c r="C3524" s="2">
        <v>51</v>
      </c>
      <c r="D3524" s="2" t="s">
        <v>39</v>
      </c>
      <c r="E3524" s="2" t="s">
        <v>64</v>
      </c>
      <c r="F3524" s="2" t="s">
        <v>35</v>
      </c>
      <c r="G3524" s="2" t="s">
        <v>36</v>
      </c>
      <c r="H3524" s="2">
        <v>1020.54</v>
      </c>
      <c r="I3524" s="3">
        <v>45231</v>
      </c>
      <c r="J3524" s="2" t="s">
        <v>69</v>
      </c>
    </row>
    <row r="3525" spans="1:10" ht="14.25" customHeight="1" x14ac:dyDescent="0.35">
      <c r="A3525" s="2" t="s">
        <v>7080</v>
      </c>
      <c r="B3525" s="2" t="s">
        <v>7081</v>
      </c>
      <c r="C3525" s="2">
        <v>29</v>
      </c>
      <c r="D3525" s="2" t="s">
        <v>12</v>
      </c>
      <c r="E3525" s="2" t="s">
        <v>42</v>
      </c>
      <c r="F3525" s="2" t="s">
        <v>14</v>
      </c>
      <c r="G3525" s="2" t="s">
        <v>20</v>
      </c>
      <c r="H3525" s="2">
        <v>8778.5499999999993</v>
      </c>
      <c r="I3525" s="3">
        <v>45209</v>
      </c>
      <c r="J3525" s="2" t="s">
        <v>16</v>
      </c>
    </row>
    <row r="3526" spans="1:10" ht="14.25" customHeight="1" x14ac:dyDescent="0.35">
      <c r="A3526" s="2" t="s">
        <v>7082</v>
      </c>
      <c r="B3526" s="2" t="s">
        <v>7083</v>
      </c>
      <c r="C3526" s="2">
        <v>55</v>
      </c>
      <c r="D3526" s="2" t="s">
        <v>12</v>
      </c>
      <c r="E3526" s="2" t="s">
        <v>13</v>
      </c>
      <c r="F3526" s="2" t="s">
        <v>55</v>
      </c>
      <c r="G3526" s="2" t="s">
        <v>36</v>
      </c>
      <c r="H3526" s="2">
        <v>3998.03</v>
      </c>
      <c r="I3526" s="3">
        <v>45452</v>
      </c>
      <c r="J3526" s="2" t="s">
        <v>16</v>
      </c>
    </row>
    <row r="3527" spans="1:10" ht="14.25" customHeight="1" x14ac:dyDescent="0.35">
      <c r="A3527" s="2" t="s">
        <v>7084</v>
      </c>
      <c r="B3527" s="2" t="s">
        <v>7085</v>
      </c>
      <c r="C3527" s="2">
        <v>18</v>
      </c>
      <c r="D3527" s="2" t="s">
        <v>12</v>
      </c>
      <c r="E3527" s="2" t="s">
        <v>29</v>
      </c>
      <c r="F3527" s="2" t="s">
        <v>25</v>
      </c>
      <c r="G3527" s="2" t="s">
        <v>30</v>
      </c>
      <c r="H3527" s="2">
        <v>29353.43</v>
      </c>
      <c r="I3527" s="3">
        <v>45333</v>
      </c>
      <c r="J3527" s="2" t="s">
        <v>16</v>
      </c>
    </row>
    <row r="3528" spans="1:10" ht="14.25" customHeight="1" x14ac:dyDescent="0.35">
      <c r="A3528" s="2" t="s">
        <v>7086</v>
      </c>
      <c r="B3528" s="2" t="s">
        <v>7087</v>
      </c>
      <c r="C3528" s="2">
        <v>48</v>
      </c>
      <c r="D3528" s="2" t="s">
        <v>39</v>
      </c>
      <c r="E3528" s="2" t="s">
        <v>29</v>
      </c>
      <c r="F3528" s="2" t="s">
        <v>49</v>
      </c>
      <c r="G3528" s="2" t="s">
        <v>36</v>
      </c>
      <c r="H3528" s="2">
        <v>6985.86</v>
      </c>
      <c r="I3528" s="3">
        <v>45285</v>
      </c>
      <c r="J3528" s="2" t="s">
        <v>16</v>
      </c>
    </row>
    <row r="3529" spans="1:10" ht="14.25" customHeight="1" x14ac:dyDescent="0.35">
      <c r="A3529" s="2" t="s">
        <v>7088</v>
      </c>
      <c r="B3529" s="2" t="s">
        <v>7089</v>
      </c>
      <c r="C3529" s="2">
        <v>21</v>
      </c>
      <c r="D3529" s="2" t="s">
        <v>12</v>
      </c>
      <c r="E3529" s="2" t="s">
        <v>13</v>
      </c>
      <c r="F3529" s="2" t="s">
        <v>19</v>
      </c>
      <c r="G3529" s="2" t="s">
        <v>36</v>
      </c>
      <c r="H3529" s="2">
        <v>6391.63</v>
      </c>
      <c r="I3529" s="3">
        <v>45304</v>
      </c>
      <c r="J3529" s="2" t="s">
        <v>16</v>
      </c>
    </row>
    <row r="3530" spans="1:10" ht="14.25" customHeight="1" x14ac:dyDescent="0.35">
      <c r="A3530" s="2" t="s">
        <v>7090</v>
      </c>
      <c r="B3530" s="2" t="s">
        <v>7091</v>
      </c>
      <c r="C3530" s="2">
        <v>62</v>
      </c>
      <c r="D3530" s="2" t="s">
        <v>12</v>
      </c>
      <c r="E3530" s="2" t="s">
        <v>52</v>
      </c>
      <c r="F3530" s="2" t="s">
        <v>55</v>
      </c>
      <c r="G3530" s="2" t="s">
        <v>30</v>
      </c>
      <c r="H3530" s="2">
        <v>3699.19</v>
      </c>
      <c r="I3530" s="3">
        <v>45395</v>
      </c>
      <c r="J3530" s="2" t="s">
        <v>16</v>
      </c>
    </row>
    <row r="3531" spans="1:10" ht="14.25" customHeight="1" x14ac:dyDescent="0.35">
      <c r="A3531" s="2" t="s">
        <v>7092</v>
      </c>
      <c r="B3531" s="2" t="s">
        <v>7093</v>
      </c>
      <c r="C3531" s="2">
        <v>22</v>
      </c>
      <c r="D3531" s="2" t="s">
        <v>39</v>
      </c>
      <c r="E3531" s="2" t="s">
        <v>52</v>
      </c>
      <c r="F3531" s="2" t="s">
        <v>35</v>
      </c>
      <c r="G3531" s="2" t="s">
        <v>30</v>
      </c>
      <c r="H3531" s="2">
        <v>4136.79</v>
      </c>
      <c r="I3531" s="3">
        <v>45207</v>
      </c>
      <c r="J3531" s="2" t="s">
        <v>16</v>
      </c>
    </row>
    <row r="3532" spans="1:10" ht="14.25" customHeight="1" x14ac:dyDescent="0.35">
      <c r="A3532" s="2" t="s">
        <v>7094</v>
      </c>
      <c r="B3532" s="2" t="s">
        <v>7095</v>
      </c>
      <c r="C3532" s="2">
        <v>47</v>
      </c>
      <c r="D3532" s="2" t="s">
        <v>12</v>
      </c>
      <c r="E3532" s="2" t="s">
        <v>42</v>
      </c>
      <c r="F3532" s="2" t="s">
        <v>19</v>
      </c>
      <c r="G3532" s="2" t="s">
        <v>30</v>
      </c>
      <c r="H3532" s="2">
        <v>7189.88</v>
      </c>
      <c r="I3532" s="3">
        <v>45491</v>
      </c>
      <c r="J3532" s="2" t="s">
        <v>16</v>
      </c>
    </row>
    <row r="3533" spans="1:10" ht="14.25" customHeight="1" x14ac:dyDescent="0.35">
      <c r="A3533" s="2" t="s">
        <v>7096</v>
      </c>
      <c r="B3533" s="2" t="s">
        <v>7097</v>
      </c>
      <c r="C3533" s="2">
        <v>41</v>
      </c>
      <c r="D3533" s="2" t="s">
        <v>39</v>
      </c>
      <c r="E3533" s="2" t="s">
        <v>93</v>
      </c>
      <c r="F3533" s="2" t="s">
        <v>55</v>
      </c>
      <c r="G3533" s="2" t="s">
        <v>15</v>
      </c>
      <c r="H3533" s="2">
        <v>3662.42</v>
      </c>
      <c r="I3533" s="3">
        <v>44937</v>
      </c>
      <c r="J3533" s="2" t="s">
        <v>16</v>
      </c>
    </row>
    <row r="3534" spans="1:10" ht="14.25" customHeight="1" x14ac:dyDescent="0.35">
      <c r="A3534" s="2" t="s">
        <v>7098</v>
      </c>
      <c r="B3534" s="2" t="s">
        <v>7099</v>
      </c>
      <c r="C3534" s="2">
        <v>20</v>
      </c>
      <c r="D3534" s="2" t="s">
        <v>39</v>
      </c>
      <c r="E3534" s="2" t="s">
        <v>93</v>
      </c>
      <c r="F3534" s="2" t="s">
        <v>25</v>
      </c>
      <c r="G3534" s="2" t="s">
        <v>30</v>
      </c>
      <c r="H3534" s="2">
        <v>22284.51</v>
      </c>
      <c r="I3534" s="3">
        <v>45601</v>
      </c>
      <c r="J3534" s="2" t="s">
        <v>16</v>
      </c>
    </row>
    <row r="3535" spans="1:10" ht="14.25" customHeight="1" x14ac:dyDescent="0.35">
      <c r="A3535" s="2" t="s">
        <v>7100</v>
      </c>
      <c r="B3535" s="2" t="s">
        <v>7101</v>
      </c>
      <c r="C3535" s="2">
        <v>28</v>
      </c>
      <c r="D3535" s="2" t="s">
        <v>39</v>
      </c>
      <c r="E3535" s="2" t="s">
        <v>93</v>
      </c>
      <c r="F3535" s="2" t="s">
        <v>25</v>
      </c>
      <c r="G3535" s="2" t="s">
        <v>36</v>
      </c>
      <c r="H3535" s="2">
        <v>5780.66</v>
      </c>
      <c r="I3535" s="3">
        <v>45621</v>
      </c>
      <c r="J3535" s="2" t="s">
        <v>16</v>
      </c>
    </row>
    <row r="3536" spans="1:10" ht="14.25" customHeight="1" x14ac:dyDescent="0.35">
      <c r="A3536" s="2" t="s">
        <v>7102</v>
      </c>
      <c r="B3536" s="2" t="s">
        <v>7103</v>
      </c>
      <c r="C3536" s="2">
        <v>62</v>
      </c>
      <c r="D3536" s="2" t="s">
        <v>12</v>
      </c>
      <c r="E3536" s="2" t="s">
        <v>64</v>
      </c>
      <c r="F3536" s="2" t="s">
        <v>14</v>
      </c>
      <c r="G3536" s="2" t="s">
        <v>30</v>
      </c>
      <c r="H3536" s="2">
        <v>3453.42</v>
      </c>
      <c r="I3536" s="3">
        <v>45112</v>
      </c>
      <c r="J3536" s="2" t="s">
        <v>16</v>
      </c>
    </row>
    <row r="3537" spans="1:10" ht="14.25" customHeight="1" x14ac:dyDescent="0.35">
      <c r="A3537" s="2" t="s">
        <v>7104</v>
      </c>
      <c r="B3537" s="2" t="s">
        <v>7105</v>
      </c>
      <c r="C3537" s="2">
        <v>21</v>
      </c>
      <c r="D3537" s="2" t="s">
        <v>12</v>
      </c>
      <c r="E3537" s="2" t="s">
        <v>93</v>
      </c>
      <c r="F3537" s="2" t="s">
        <v>35</v>
      </c>
      <c r="G3537" s="2" t="s">
        <v>20</v>
      </c>
      <c r="H3537" s="2">
        <v>1688.86</v>
      </c>
      <c r="I3537" s="3">
        <v>45475</v>
      </c>
      <c r="J3537" s="2" t="s">
        <v>16</v>
      </c>
    </row>
    <row r="3538" spans="1:10" ht="14.25" customHeight="1" x14ac:dyDescent="0.35">
      <c r="A3538" s="2" t="s">
        <v>7106</v>
      </c>
      <c r="B3538" s="2" t="s">
        <v>7107</v>
      </c>
      <c r="C3538" s="2">
        <v>43</v>
      </c>
      <c r="D3538" s="2" t="s">
        <v>39</v>
      </c>
      <c r="E3538" s="2" t="s">
        <v>13</v>
      </c>
      <c r="F3538" s="2" t="s">
        <v>55</v>
      </c>
      <c r="G3538" s="2" t="s">
        <v>30</v>
      </c>
      <c r="H3538" s="2">
        <v>11158.12</v>
      </c>
      <c r="I3538" s="3">
        <v>44935</v>
      </c>
      <c r="J3538" s="2" t="s">
        <v>16</v>
      </c>
    </row>
    <row r="3539" spans="1:10" ht="14.25" customHeight="1" x14ac:dyDescent="0.35">
      <c r="A3539" s="2" t="s">
        <v>7108</v>
      </c>
      <c r="B3539" s="2" t="s">
        <v>7109</v>
      </c>
      <c r="C3539" s="2">
        <v>44</v>
      </c>
      <c r="D3539" s="2" t="s">
        <v>39</v>
      </c>
      <c r="E3539" s="2" t="s">
        <v>29</v>
      </c>
      <c r="F3539" s="2" t="s">
        <v>35</v>
      </c>
      <c r="G3539" s="2" t="s">
        <v>30</v>
      </c>
      <c r="H3539" s="2">
        <v>261.25</v>
      </c>
      <c r="I3539" s="3">
        <v>44954</v>
      </c>
      <c r="J3539" s="2" t="s">
        <v>16</v>
      </c>
    </row>
    <row r="3540" spans="1:10" ht="14.25" customHeight="1" x14ac:dyDescent="0.35">
      <c r="A3540" s="2" t="s">
        <v>7110</v>
      </c>
      <c r="B3540" s="2" t="s">
        <v>7111</v>
      </c>
      <c r="C3540" s="2">
        <v>63</v>
      </c>
      <c r="D3540" s="2" t="s">
        <v>39</v>
      </c>
      <c r="E3540" s="2" t="s">
        <v>29</v>
      </c>
      <c r="F3540" s="2" t="s">
        <v>49</v>
      </c>
      <c r="G3540" s="2" t="s">
        <v>26</v>
      </c>
      <c r="H3540" s="2">
        <v>5978.29</v>
      </c>
      <c r="I3540" s="3">
        <v>45612</v>
      </c>
      <c r="J3540" s="2" t="s">
        <v>21</v>
      </c>
    </row>
    <row r="3541" spans="1:10" ht="14.25" customHeight="1" x14ac:dyDescent="0.35">
      <c r="A3541" s="2" t="s">
        <v>7112</v>
      </c>
      <c r="B3541" s="2" t="s">
        <v>7113</v>
      </c>
      <c r="C3541" s="2">
        <v>60</v>
      </c>
      <c r="D3541" s="2" t="s">
        <v>39</v>
      </c>
      <c r="E3541" s="2" t="s">
        <v>64</v>
      </c>
      <c r="F3541" s="2" t="s">
        <v>35</v>
      </c>
      <c r="G3541" s="2" t="s">
        <v>36</v>
      </c>
      <c r="H3541" s="2">
        <v>7987.78</v>
      </c>
      <c r="I3541" s="3">
        <v>45390</v>
      </c>
      <c r="J3541" s="2" t="s">
        <v>16</v>
      </c>
    </row>
    <row r="3542" spans="1:10" ht="14.25" customHeight="1" x14ac:dyDescent="0.35">
      <c r="A3542" s="2" t="s">
        <v>7114</v>
      </c>
      <c r="B3542" s="2" t="s">
        <v>7115</v>
      </c>
      <c r="C3542" s="2">
        <v>44</v>
      </c>
      <c r="D3542" s="2" t="s">
        <v>39</v>
      </c>
      <c r="E3542" s="2" t="s">
        <v>42</v>
      </c>
      <c r="F3542" s="2" t="s">
        <v>25</v>
      </c>
      <c r="G3542" s="2" t="s">
        <v>36</v>
      </c>
      <c r="H3542" s="2">
        <v>4151.8900000000003</v>
      </c>
      <c r="I3542" s="3">
        <v>45565</v>
      </c>
      <c r="J3542" s="2" t="s">
        <v>69</v>
      </c>
    </row>
    <row r="3543" spans="1:10" ht="14.25" customHeight="1" x14ac:dyDescent="0.35">
      <c r="A3543" s="2" t="s">
        <v>7116</v>
      </c>
      <c r="B3543" s="2" t="s">
        <v>7117</v>
      </c>
      <c r="C3543" s="2">
        <v>59</v>
      </c>
      <c r="D3543" s="2" t="s">
        <v>39</v>
      </c>
      <c r="E3543" s="2" t="s">
        <v>13</v>
      </c>
      <c r="F3543" s="2" t="s">
        <v>14</v>
      </c>
      <c r="G3543" s="2" t="s">
        <v>20</v>
      </c>
      <c r="H3543" s="2">
        <v>13855.66</v>
      </c>
      <c r="I3543" s="3">
        <v>45437</v>
      </c>
      <c r="J3543" s="2" t="s">
        <v>16</v>
      </c>
    </row>
    <row r="3544" spans="1:10" ht="14.25" customHeight="1" x14ac:dyDescent="0.35">
      <c r="A3544" s="2" t="s">
        <v>7118</v>
      </c>
      <c r="B3544" s="2" t="s">
        <v>7119</v>
      </c>
      <c r="C3544" s="2">
        <v>23</v>
      </c>
      <c r="D3544" s="2" t="s">
        <v>12</v>
      </c>
      <c r="E3544" s="2" t="s">
        <v>29</v>
      </c>
      <c r="F3544" s="2" t="s">
        <v>25</v>
      </c>
      <c r="G3544" s="2" t="s">
        <v>15</v>
      </c>
      <c r="H3544" s="2">
        <v>11259.64</v>
      </c>
      <c r="I3544" s="3">
        <v>45428</v>
      </c>
      <c r="J3544" s="2" t="s">
        <v>16</v>
      </c>
    </row>
    <row r="3545" spans="1:10" ht="14.25" customHeight="1" x14ac:dyDescent="0.35">
      <c r="A3545" s="2" t="s">
        <v>7120</v>
      </c>
      <c r="B3545" s="2" t="s">
        <v>7121</v>
      </c>
      <c r="C3545" s="2">
        <v>32</v>
      </c>
      <c r="D3545" s="2" t="s">
        <v>39</v>
      </c>
      <c r="E3545" s="2" t="s">
        <v>13</v>
      </c>
      <c r="F3545" s="2" t="s">
        <v>19</v>
      </c>
      <c r="G3545" s="2" t="s">
        <v>26</v>
      </c>
      <c r="H3545" s="2">
        <v>35543.129999999997</v>
      </c>
      <c r="I3545" s="3">
        <v>45508</v>
      </c>
      <c r="J3545" s="2" t="s">
        <v>21</v>
      </c>
    </row>
    <row r="3546" spans="1:10" ht="14.25" customHeight="1" x14ac:dyDescent="0.35">
      <c r="A3546" s="2" t="s">
        <v>7122</v>
      </c>
      <c r="B3546" s="2" t="s">
        <v>7123</v>
      </c>
      <c r="C3546" s="2">
        <v>47</v>
      </c>
      <c r="D3546" s="2" t="s">
        <v>39</v>
      </c>
      <c r="E3546" s="2" t="s">
        <v>29</v>
      </c>
      <c r="F3546" s="2" t="s">
        <v>25</v>
      </c>
      <c r="G3546" s="2" t="s">
        <v>20</v>
      </c>
      <c r="H3546" s="2">
        <v>7108.36</v>
      </c>
      <c r="I3546" s="3">
        <v>45589</v>
      </c>
      <c r="J3546" s="2" t="s">
        <v>16</v>
      </c>
    </row>
    <row r="3547" spans="1:10" ht="14.25" customHeight="1" x14ac:dyDescent="0.35">
      <c r="A3547" s="2" t="s">
        <v>7124</v>
      </c>
      <c r="B3547" s="2" t="s">
        <v>7125</v>
      </c>
      <c r="C3547" s="2">
        <v>59</v>
      </c>
      <c r="D3547" s="2" t="s">
        <v>39</v>
      </c>
      <c r="E3547" s="2" t="s">
        <v>74</v>
      </c>
      <c r="F3547" s="2" t="s">
        <v>55</v>
      </c>
      <c r="G3547" s="2" t="s">
        <v>20</v>
      </c>
      <c r="H3547" s="2">
        <v>7717.84</v>
      </c>
      <c r="I3547" s="3">
        <v>45587</v>
      </c>
      <c r="J3547" s="2" t="s">
        <v>16</v>
      </c>
    </row>
    <row r="3548" spans="1:10" ht="14.25" customHeight="1" x14ac:dyDescent="0.35">
      <c r="A3548" s="2" t="s">
        <v>7126</v>
      </c>
      <c r="B3548" s="2" t="s">
        <v>7127</v>
      </c>
      <c r="C3548" s="2">
        <v>54</v>
      </c>
      <c r="D3548" s="2" t="s">
        <v>12</v>
      </c>
      <c r="E3548" s="2" t="s">
        <v>42</v>
      </c>
      <c r="F3548" s="2" t="s">
        <v>14</v>
      </c>
      <c r="G3548" s="2" t="s">
        <v>36</v>
      </c>
      <c r="H3548" s="2">
        <v>2821.5</v>
      </c>
      <c r="I3548" s="3">
        <v>45144</v>
      </c>
      <c r="J3548" s="2" t="s">
        <v>16</v>
      </c>
    </row>
    <row r="3549" spans="1:10" ht="14.25" customHeight="1" x14ac:dyDescent="0.35">
      <c r="A3549" s="2" t="s">
        <v>7128</v>
      </c>
      <c r="B3549" s="2" t="s">
        <v>7129</v>
      </c>
      <c r="C3549" s="2">
        <v>54</v>
      </c>
      <c r="D3549" s="2" t="s">
        <v>12</v>
      </c>
      <c r="E3549" s="2" t="s">
        <v>42</v>
      </c>
      <c r="F3549" s="2" t="s">
        <v>55</v>
      </c>
      <c r="G3549" s="2" t="s">
        <v>26</v>
      </c>
      <c r="H3549" s="2">
        <v>4869.2</v>
      </c>
      <c r="I3549" s="3">
        <v>45355</v>
      </c>
      <c r="J3549" s="2" t="s">
        <v>16</v>
      </c>
    </row>
    <row r="3550" spans="1:10" ht="14.25" customHeight="1" x14ac:dyDescent="0.35">
      <c r="A3550" s="2" t="s">
        <v>7130</v>
      </c>
      <c r="B3550" s="2" t="s">
        <v>7131</v>
      </c>
      <c r="C3550" s="2">
        <v>59</v>
      </c>
      <c r="D3550" s="2" t="s">
        <v>12</v>
      </c>
      <c r="E3550" s="2" t="s">
        <v>24</v>
      </c>
      <c r="F3550" s="2" t="s">
        <v>49</v>
      </c>
      <c r="G3550" s="2" t="s">
        <v>36</v>
      </c>
      <c r="H3550" s="2">
        <v>272.27999999999997</v>
      </c>
      <c r="I3550" s="3">
        <v>45564</v>
      </c>
      <c r="J3550" s="2" t="s">
        <v>21</v>
      </c>
    </row>
    <row r="3551" spans="1:10" ht="14.25" customHeight="1" x14ac:dyDescent="0.35">
      <c r="A3551" s="2" t="s">
        <v>7132</v>
      </c>
      <c r="B3551" s="2" t="s">
        <v>7133</v>
      </c>
      <c r="C3551" s="2">
        <v>54</v>
      </c>
      <c r="D3551" s="2" t="s">
        <v>12</v>
      </c>
      <c r="E3551" s="2" t="s">
        <v>74</v>
      </c>
      <c r="F3551" s="2" t="s">
        <v>49</v>
      </c>
      <c r="G3551" s="2" t="s">
        <v>15</v>
      </c>
      <c r="H3551" s="2">
        <v>11688.46</v>
      </c>
      <c r="I3551" s="3">
        <v>44929</v>
      </c>
      <c r="J3551" s="2" t="s">
        <v>16</v>
      </c>
    </row>
    <row r="3552" spans="1:10" ht="14.25" customHeight="1" x14ac:dyDescent="0.35">
      <c r="A3552" s="2" t="s">
        <v>7134</v>
      </c>
      <c r="B3552" s="2" t="s">
        <v>7135</v>
      </c>
      <c r="C3552" s="2">
        <v>52</v>
      </c>
      <c r="D3552" s="2" t="s">
        <v>39</v>
      </c>
      <c r="E3552" s="2" t="s">
        <v>64</v>
      </c>
      <c r="F3552" s="2" t="s">
        <v>25</v>
      </c>
      <c r="G3552" s="2" t="s">
        <v>36</v>
      </c>
      <c r="H3552" s="2">
        <v>3734.18</v>
      </c>
      <c r="I3552" s="3">
        <v>45113</v>
      </c>
      <c r="J3552" s="2" t="s">
        <v>16</v>
      </c>
    </row>
    <row r="3553" spans="1:10" ht="14.25" customHeight="1" x14ac:dyDescent="0.35">
      <c r="A3553" s="2" t="s">
        <v>7136</v>
      </c>
      <c r="B3553" s="2" t="s">
        <v>7137</v>
      </c>
      <c r="C3553" s="2">
        <v>40</v>
      </c>
      <c r="D3553" s="2" t="s">
        <v>12</v>
      </c>
      <c r="E3553" s="2" t="s">
        <v>29</v>
      </c>
      <c r="F3553" s="2" t="s">
        <v>14</v>
      </c>
      <c r="G3553" s="2" t="s">
        <v>30</v>
      </c>
      <c r="H3553" s="2">
        <v>7773.27</v>
      </c>
      <c r="I3553" s="3">
        <v>44969</v>
      </c>
      <c r="J3553" s="2" t="s">
        <v>16</v>
      </c>
    </row>
    <row r="3554" spans="1:10" ht="14.25" customHeight="1" x14ac:dyDescent="0.35">
      <c r="A3554" s="2" t="s">
        <v>7138</v>
      </c>
      <c r="B3554" s="2" t="s">
        <v>7139</v>
      </c>
      <c r="C3554" s="2">
        <v>23</v>
      </c>
      <c r="D3554" s="2" t="s">
        <v>39</v>
      </c>
      <c r="E3554" s="2" t="s">
        <v>24</v>
      </c>
      <c r="F3554" s="2" t="s">
        <v>35</v>
      </c>
      <c r="G3554" s="2" t="s">
        <v>36</v>
      </c>
      <c r="H3554" s="2">
        <v>2943.61</v>
      </c>
      <c r="I3554" s="3">
        <v>45537</v>
      </c>
      <c r="J3554" s="2" t="s">
        <v>16</v>
      </c>
    </row>
    <row r="3555" spans="1:10" ht="14.25" customHeight="1" x14ac:dyDescent="0.35">
      <c r="A3555" s="2" t="s">
        <v>7140</v>
      </c>
      <c r="B3555" s="2" t="s">
        <v>7141</v>
      </c>
      <c r="C3555" s="2">
        <v>21</v>
      </c>
      <c r="D3555" s="2" t="s">
        <v>39</v>
      </c>
      <c r="E3555" s="2" t="s">
        <v>29</v>
      </c>
      <c r="F3555" s="2" t="s">
        <v>14</v>
      </c>
      <c r="G3555" s="2" t="s">
        <v>30</v>
      </c>
      <c r="H3555" s="2">
        <v>9703.15</v>
      </c>
      <c r="I3555" s="3">
        <v>45337</v>
      </c>
      <c r="J3555" s="2" t="s">
        <v>16</v>
      </c>
    </row>
    <row r="3556" spans="1:10" ht="14.25" customHeight="1" x14ac:dyDescent="0.35">
      <c r="A3556" s="2" t="s">
        <v>7142</v>
      </c>
      <c r="B3556" s="2" t="s">
        <v>7143</v>
      </c>
      <c r="C3556" s="2">
        <v>35</v>
      </c>
      <c r="D3556" s="2" t="s">
        <v>39</v>
      </c>
      <c r="E3556" s="2" t="s">
        <v>29</v>
      </c>
      <c r="F3556" s="2" t="s">
        <v>14</v>
      </c>
      <c r="G3556" s="2" t="s">
        <v>20</v>
      </c>
      <c r="H3556" s="2">
        <v>5934.51</v>
      </c>
      <c r="I3556" s="3">
        <v>45116</v>
      </c>
      <c r="J3556" s="2" t="s">
        <v>16</v>
      </c>
    </row>
    <row r="3557" spans="1:10" ht="14.25" customHeight="1" x14ac:dyDescent="0.35">
      <c r="A3557" s="2" t="s">
        <v>7144</v>
      </c>
      <c r="B3557" s="2" t="s">
        <v>7145</v>
      </c>
      <c r="C3557" s="2">
        <v>26</v>
      </c>
      <c r="D3557" s="2" t="s">
        <v>39</v>
      </c>
      <c r="E3557" s="2" t="s">
        <v>93</v>
      </c>
      <c r="F3557" s="2" t="s">
        <v>14</v>
      </c>
      <c r="G3557" s="2" t="s">
        <v>15</v>
      </c>
      <c r="H3557" s="2">
        <v>6575.11</v>
      </c>
      <c r="I3557" s="3">
        <v>44968</v>
      </c>
      <c r="J3557" s="2" t="s">
        <v>21</v>
      </c>
    </row>
    <row r="3558" spans="1:10" ht="14.25" customHeight="1" x14ac:dyDescent="0.35">
      <c r="A3558" s="2" t="s">
        <v>7146</v>
      </c>
      <c r="B3558" s="2" t="s">
        <v>7147</v>
      </c>
      <c r="C3558" s="2">
        <v>46</v>
      </c>
      <c r="D3558" s="2" t="s">
        <v>39</v>
      </c>
      <c r="E3558" s="2" t="s">
        <v>93</v>
      </c>
      <c r="F3558" s="2" t="s">
        <v>25</v>
      </c>
      <c r="G3558" s="2" t="s">
        <v>30</v>
      </c>
      <c r="H3558" s="2">
        <v>28578.35</v>
      </c>
      <c r="I3558" s="3">
        <v>45023</v>
      </c>
      <c r="J3558" s="2" t="s">
        <v>16</v>
      </c>
    </row>
    <row r="3559" spans="1:10" ht="14.25" customHeight="1" x14ac:dyDescent="0.35">
      <c r="A3559" s="2" t="s">
        <v>7148</v>
      </c>
      <c r="B3559" s="2" t="s">
        <v>7149</v>
      </c>
      <c r="C3559" s="2">
        <v>30</v>
      </c>
      <c r="D3559" s="2" t="s">
        <v>39</v>
      </c>
      <c r="E3559" s="2" t="s">
        <v>93</v>
      </c>
      <c r="F3559" s="2" t="s">
        <v>55</v>
      </c>
      <c r="G3559" s="2" t="s">
        <v>15</v>
      </c>
      <c r="H3559" s="2">
        <v>12247.21</v>
      </c>
      <c r="I3559" s="3">
        <v>45656</v>
      </c>
      <c r="J3559" s="2" t="s">
        <v>16</v>
      </c>
    </row>
    <row r="3560" spans="1:10" ht="14.25" customHeight="1" x14ac:dyDescent="0.35">
      <c r="A3560" s="2" t="s">
        <v>7150</v>
      </c>
      <c r="B3560" s="2" t="s">
        <v>7151</v>
      </c>
      <c r="C3560" s="2">
        <v>64</v>
      </c>
      <c r="D3560" s="2" t="s">
        <v>12</v>
      </c>
      <c r="E3560" s="2" t="s">
        <v>93</v>
      </c>
      <c r="F3560" s="2" t="s">
        <v>25</v>
      </c>
      <c r="G3560" s="2" t="s">
        <v>36</v>
      </c>
      <c r="H3560" s="2">
        <v>3036.76</v>
      </c>
      <c r="I3560" s="3">
        <v>45574</v>
      </c>
      <c r="J3560" s="2" t="s">
        <v>16</v>
      </c>
    </row>
    <row r="3561" spans="1:10" ht="14.25" customHeight="1" x14ac:dyDescent="0.35">
      <c r="A3561" s="2" t="s">
        <v>7152</v>
      </c>
      <c r="B3561" s="2" t="s">
        <v>7153</v>
      </c>
      <c r="C3561" s="2">
        <v>34</v>
      </c>
      <c r="D3561" s="2" t="s">
        <v>12</v>
      </c>
      <c r="E3561" s="2" t="s">
        <v>93</v>
      </c>
      <c r="F3561" s="2" t="s">
        <v>35</v>
      </c>
      <c r="G3561" s="2" t="s">
        <v>36</v>
      </c>
      <c r="H3561" s="2">
        <v>7010.22</v>
      </c>
      <c r="I3561" s="3">
        <v>45583</v>
      </c>
      <c r="J3561" s="2" t="s">
        <v>16</v>
      </c>
    </row>
    <row r="3562" spans="1:10" ht="14.25" customHeight="1" x14ac:dyDescent="0.35">
      <c r="A3562" s="2" t="s">
        <v>7154</v>
      </c>
      <c r="B3562" s="2" t="s">
        <v>7155</v>
      </c>
      <c r="C3562" s="2">
        <v>62</v>
      </c>
      <c r="D3562" s="2" t="s">
        <v>12</v>
      </c>
      <c r="E3562" s="2" t="s">
        <v>74</v>
      </c>
      <c r="F3562" s="2" t="s">
        <v>55</v>
      </c>
      <c r="G3562" s="2" t="s">
        <v>20</v>
      </c>
      <c r="H3562" s="2">
        <v>6286.2</v>
      </c>
      <c r="I3562" s="3">
        <v>45443</v>
      </c>
      <c r="J3562" s="2" t="s">
        <v>16</v>
      </c>
    </row>
    <row r="3563" spans="1:10" ht="14.25" customHeight="1" x14ac:dyDescent="0.35">
      <c r="A3563" s="2" t="s">
        <v>7156</v>
      </c>
      <c r="B3563" s="2" t="s">
        <v>7157</v>
      </c>
      <c r="C3563" s="2">
        <v>49</v>
      </c>
      <c r="D3563" s="2" t="s">
        <v>12</v>
      </c>
      <c r="E3563" s="2" t="s">
        <v>42</v>
      </c>
      <c r="F3563" s="2" t="s">
        <v>35</v>
      </c>
      <c r="G3563" s="2" t="s">
        <v>36</v>
      </c>
      <c r="H3563" s="2">
        <v>15850.02</v>
      </c>
      <c r="I3563" s="3">
        <v>45062</v>
      </c>
      <c r="J3563" s="2" t="s">
        <v>16</v>
      </c>
    </row>
    <row r="3564" spans="1:10" ht="14.25" customHeight="1" x14ac:dyDescent="0.35">
      <c r="A3564" s="2" t="s">
        <v>7158</v>
      </c>
      <c r="B3564" s="2" t="s">
        <v>7159</v>
      </c>
      <c r="C3564" s="2">
        <v>39</v>
      </c>
      <c r="D3564" s="2" t="s">
        <v>12</v>
      </c>
      <c r="E3564" s="2" t="s">
        <v>64</v>
      </c>
      <c r="F3564" s="2" t="s">
        <v>19</v>
      </c>
      <c r="G3564" s="2" t="s">
        <v>30</v>
      </c>
      <c r="H3564" s="2">
        <v>17918.900000000001</v>
      </c>
      <c r="I3564" s="3">
        <v>45436</v>
      </c>
      <c r="J3564" s="2" t="s">
        <v>21</v>
      </c>
    </row>
    <row r="3565" spans="1:10" ht="14.25" customHeight="1" x14ac:dyDescent="0.35">
      <c r="A3565" s="2" t="s">
        <v>7160</v>
      </c>
      <c r="B3565" s="2" t="s">
        <v>7161</v>
      </c>
      <c r="C3565" s="2">
        <v>21</v>
      </c>
      <c r="D3565" s="2" t="s">
        <v>39</v>
      </c>
      <c r="E3565" s="2" t="s">
        <v>13</v>
      </c>
      <c r="F3565" s="2" t="s">
        <v>19</v>
      </c>
      <c r="G3565" s="2" t="s">
        <v>20</v>
      </c>
      <c r="H3565" s="2">
        <v>3332.97</v>
      </c>
      <c r="I3565" s="3">
        <v>45445</v>
      </c>
      <c r="J3565" s="2" t="s">
        <v>16</v>
      </c>
    </row>
    <row r="3566" spans="1:10" ht="14.25" customHeight="1" x14ac:dyDescent="0.35">
      <c r="A3566" s="2" t="s">
        <v>7162</v>
      </c>
      <c r="B3566" s="2" t="s">
        <v>7163</v>
      </c>
      <c r="C3566" s="2">
        <v>22</v>
      </c>
      <c r="D3566" s="2" t="s">
        <v>12</v>
      </c>
      <c r="E3566" s="2" t="s">
        <v>93</v>
      </c>
      <c r="F3566" s="2" t="s">
        <v>55</v>
      </c>
      <c r="G3566" s="2" t="s">
        <v>15</v>
      </c>
      <c r="H3566" s="2">
        <v>17212.16</v>
      </c>
      <c r="I3566" s="3">
        <v>44963</v>
      </c>
      <c r="J3566" s="2" t="s">
        <v>16</v>
      </c>
    </row>
    <row r="3567" spans="1:10" ht="14.25" customHeight="1" x14ac:dyDescent="0.35">
      <c r="A3567" s="2" t="s">
        <v>7164</v>
      </c>
      <c r="B3567" s="2" t="s">
        <v>7165</v>
      </c>
      <c r="C3567" s="2">
        <v>54</v>
      </c>
      <c r="D3567" s="2" t="s">
        <v>12</v>
      </c>
      <c r="E3567" s="2" t="s">
        <v>74</v>
      </c>
      <c r="F3567" s="2" t="s">
        <v>25</v>
      </c>
      <c r="G3567" s="2" t="s">
        <v>20</v>
      </c>
      <c r="H3567" s="2">
        <v>1978.43</v>
      </c>
      <c r="I3567" s="3">
        <v>45505</v>
      </c>
      <c r="J3567" s="2" t="s">
        <v>16</v>
      </c>
    </row>
    <row r="3568" spans="1:10" ht="14.25" customHeight="1" x14ac:dyDescent="0.35">
      <c r="A3568" s="2" t="s">
        <v>7166</v>
      </c>
      <c r="B3568" s="2" t="s">
        <v>7167</v>
      </c>
      <c r="C3568" s="2">
        <v>58</v>
      </c>
      <c r="D3568" s="2" t="s">
        <v>12</v>
      </c>
      <c r="E3568" s="2" t="s">
        <v>24</v>
      </c>
      <c r="F3568" s="2" t="s">
        <v>35</v>
      </c>
      <c r="G3568" s="2" t="s">
        <v>15</v>
      </c>
      <c r="H3568" s="2">
        <v>14387.27</v>
      </c>
      <c r="I3568" s="3">
        <v>45443</v>
      </c>
      <c r="J3568" s="2" t="s">
        <v>16</v>
      </c>
    </row>
    <row r="3569" spans="1:10" ht="14.25" customHeight="1" x14ac:dyDescent="0.35">
      <c r="A3569" s="2" t="s">
        <v>7168</v>
      </c>
      <c r="B3569" s="2" t="s">
        <v>7169</v>
      </c>
      <c r="C3569" s="2">
        <v>30</v>
      </c>
      <c r="D3569" s="2" t="s">
        <v>39</v>
      </c>
      <c r="E3569" s="2" t="s">
        <v>24</v>
      </c>
      <c r="F3569" s="2" t="s">
        <v>35</v>
      </c>
      <c r="G3569" s="2" t="s">
        <v>26</v>
      </c>
      <c r="H3569" s="2">
        <v>2860.63</v>
      </c>
      <c r="I3569" s="3">
        <v>44984</v>
      </c>
      <c r="J3569" s="2" t="s">
        <v>69</v>
      </c>
    </row>
    <row r="3570" spans="1:10" ht="14.25" customHeight="1" x14ac:dyDescent="0.35">
      <c r="A3570" s="2" t="s">
        <v>7170</v>
      </c>
      <c r="B3570" s="2" t="s">
        <v>7171</v>
      </c>
      <c r="C3570" s="2">
        <v>51</v>
      </c>
      <c r="D3570" s="2" t="s">
        <v>39</v>
      </c>
      <c r="E3570" s="2" t="s">
        <v>29</v>
      </c>
      <c r="F3570" s="2" t="s">
        <v>49</v>
      </c>
      <c r="G3570" s="2" t="s">
        <v>30</v>
      </c>
      <c r="H3570" s="2">
        <v>3537.24</v>
      </c>
      <c r="I3570" s="3">
        <v>45081</v>
      </c>
      <c r="J3570" s="2" t="s">
        <v>21</v>
      </c>
    </row>
    <row r="3571" spans="1:10" ht="14.25" customHeight="1" x14ac:dyDescent="0.35">
      <c r="A3571" s="2" t="s">
        <v>7172</v>
      </c>
      <c r="B3571" s="2" t="s">
        <v>7173</v>
      </c>
      <c r="C3571" s="2">
        <v>62</v>
      </c>
      <c r="D3571" s="2" t="s">
        <v>39</v>
      </c>
      <c r="E3571" s="2" t="s">
        <v>64</v>
      </c>
      <c r="F3571" s="2" t="s">
        <v>35</v>
      </c>
      <c r="G3571" s="2" t="s">
        <v>30</v>
      </c>
      <c r="H3571" s="2">
        <v>19137.09</v>
      </c>
      <c r="I3571" s="3">
        <v>45039</v>
      </c>
      <c r="J3571" s="2" t="s">
        <v>16</v>
      </c>
    </row>
    <row r="3572" spans="1:10" ht="14.25" customHeight="1" x14ac:dyDescent="0.35">
      <c r="A3572" s="2" t="s">
        <v>7174</v>
      </c>
      <c r="B3572" s="2" t="s">
        <v>7175</v>
      </c>
      <c r="C3572" s="2">
        <v>39</v>
      </c>
      <c r="D3572" s="2" t="s">
        <v>12</v>
      </c>
      <c r="E3572" s="2" t="s">
        <v>24</v>
      </c>
      <c r="F3572" s="2" t="s">
        <v>25</v>
      </c>
      <c r="G3572" s="2" t="s">
        <v>15</v>
      </c>
      <c r="H3572" s="2">
        <v>5448.56</v>
      </c>
      <c r="I3572" s="3">
        <v>45386</v>
      </c>
      <c r="J3572" s="2" t="s">
        <v>16</v>
      </c>
    </row>
    <row r="3573" spans="1:10" ht="14.25" customHeight="1" x14ac:dyDescent="0.35">
      <c r="A3573" s="2" t="s">
        <v>7176</v>
      </c>
      <c r="B3573" s="2" t="s">
        <v>7177</v>
      </c>
      <c r="C3573" s="2">
        <v>40</v>
      </c>
      <c r="D3573" s="2" t="s">
        <v>12</v>
      </c>
      <c r="E3573" s="2" t="s">
        <v>64</v>
      </c>
      <c r="F3573" s="2" t="s">
        <v>49</v>
      </c>
      <c r="G3573" s="2" t="s">
        <v>36</v>
      </c>
      <c r="H3573" s="2">
        <v>46634.17</v>
      </c>
      <c r="I3573" s="3">
        <v>45530</v>
      </c>
      <c r="J3573" s="2" t="s">
        <v>16</v>
      </c>
    </row>
    <row r="3574" spans="1:10" ht="14.25" customHeight="1" x14ac:dyDescent="0.35">
      <c r="A3574" s="2" t="s">
        <v>7178</v>
      </c>
      <c r="B3574" s="2" t="s">
        <v>7179</v>
      </c>
      <c r="C3574" s="2">
        <v>20</v>
      </c>
      <c r="D3574" s="2" t="s">
        <v>12</v>
      </c>
      <c r="E3574" s="2" t="s">
        <v>64</v>
      </c>
      <c r="F3574" s="2" t="s">
        <v>25</v>
      </c>
      <c r="G3574" s="2" t="s">
        <v>36</v>
      </c>
      <c r="H3574" s="2">
        <v>1648.07</v>
      </c>
      <c r="I3574" s="3">
        <v>45527</v>
      </c>
      <c r="J3574" s="2" t="s">
        <v>16</v>
      </c>
    </row>
    <row r="3575" spans="1:10" ht="14.25" customHeight="1" x14ac:dyDescent="0.35">
      <c r="A3575" s="2" t="s">
        <v>7180</v>
      </c>
      <c r="B3575" s="2" t="s">
        <v>7181</v>
      </c>
      <c r="C3575" s="2">
        <v>59</v>
      </c>
      <c r="D3575" s="2" t="s">
        <v>12</v>
      </c>
      <c r="E3575" s="2" t="s">
        <v>74</v>
      </c>
      <c r="F3575" s="2" t="s">
        <v>14</v>
      </c>
      <c r="G3575" s="2" t="s">
        <v>26</v>
      </c>
      <c r="H3575" s="2">
        <v>6224.07</v>
      </c>
      <c r="I3575" s="3">
        <v>45368</v>
      </c>
      <c r="J3575" s="2" t="s">
        <v>16</v>
      </c>
    </row>
    <row r="3576" spans="1:10" ht="14.25" customHeight="1" x14ac:dyDescent="0.35">
      <c r="A3576" s="2" t="s">
        <v>7182</v>
      </c>
      <c r="B3576" s="2" t="s">
        <v>7183</v>
      </c>
      <c r="C3576" s="2">
        <v>51</v>
      </c>
      <c r="D3576" s="2" t="s">
        <v>12</v>
      </c>
      <c r="E3576" s="2" t="s">
        <v>13</v>
      </c>
      <c r="F3576" s="2" t="s">
        <v>35</v>
      </c>
      <c r="G3576" s="2" t="s">
        <v>15</v>
      </c>
      <c r="H3576" s="2">
        <v>13184.5</v>
      </c>
      <c r="I3576" s="3">
        <v>45616</v>
      </c>
      <c r="J3576" s="2" t="s">
        <v>16</v>
      </c>
    </row>
    <row r="3577" spans="1:10" ht="14.25" customHeight="1" x14ac:dyDescent="0.35">
      <c r="A3577" s="2" t="s">
        <v>7184</v>
      </c>
      <c r="B3577" s="2" t="s">
        <v>7185</v>
      </c>
      <c r="C3577" s="2">
        <v>49</v>
      </c>
      <c r="D3577" s="2" t="s">
        <v>39</v>
      </c>
      <c r="E3577" s="2" t="s">
        <v>93</v>
      </c>
      <c r="F3577" s="2" t="s">
        <v>14</v>
      </c>
      <c r="G3577" s="2" t="s">
        <v>26</v>
      </c>
      <c r="H3577" s="2">
        <v>53.82</v>
      </c>
      <c r="I3577" s="3">
        <v>45154</v>
      </c>
      <c r="J3577" s="2" t="s">
        <v>21</v>
      </c>
    </row>
    <row r="3578" spans="1:10" ht="14.25" customHeight="1" x14ac:dyDescent="0.35">
      <c r="A3578" s="2" t="s">
        <v>7186</v>
      </c>
      <c r="B3578" s="2" t="s">
        <v>7187</v>
      </c>
      <c r="C3578" s="2">
        <v>62</v>
      </c>
      <c r="D3578" s="2" t="s">
        <v>12</v>
      </c>
      <c r="E3578" s="2" t="s">
        <v>64</v>
      </c>
      <c r="F3578" s="2" t="s">
        <v>19</v>
      </c>
      <c r="G3578" s="2" t="s">
        <v>15</v>
      </c>
      <c r="H3578" s="2">
        <v>1647.04</v>
      </c>
      <c r="I3578" s="3">
        <v>45505</v>
      </c>
      <c r="J3578" s="2" t="s">
        <v>16</v>
      </c>
    </row>
    <row r="3579" spans="1:10" ht="14.25" customHeight="1" x14ac:dyDescent="0.35">
      <c r="A3579" s="2" t="s">
        <v>7188</v>
      </c>
      <c r="B3579" s="2" t="s">
        <v>7189</v>
      </c>
      <c r="C3579" s="2">
        <v>38</v>
      </c>
      <c r="D3579" s="2" t="s">
        <v>39</v>
      </c>
      <c r="E3579" s="2" t="s">
        <v>74</v>
      </c>
      <c r="F3579" s="2" t="s">
        <v>19</v>
      </c>
      <c r="G3579" s="2" t="s">
        <v>26</v>
      </c>
      <c r="H3579" s="2">
        <v>205.67</v>
      </c>
      <c r="I3579" s="3">
        <v>45048</v>
      </c>
      <c r="J3579" s="2" t="s">
        <v>69</v>
      </c>
    </row>
    <row r="3580" spans="1:10" ht="14.25" customHeight="1" x14ac:dyDescent="0.35">
      <c r="A3580" s="2" t="s">
        <v>7190</v>
      </c>
      <c r="B3580" s="2" t="s">
        <v>7191</v>
      </c>
      <c r="C3580" s="2">
        <v>63</v>
      </c>
      <c r="D3580" s="2" t="s">
        <v>12</v>
      </c>
      <c r="E3580" s="2" t="s">
        <v>29</v>
      </c>
      <c r="F3580" s="2" t="s">
        <v>55</v>
      </c>
      <c r="G3580" s="2" t="s">
        <v>15</v>
      </c>
      <c r="H3580" s="2">
        <v>49445.48</v>
      </c>
      <c r="I3580" s="3">
        <v>45597</v>
      </c>
      <c r="J3580" s="2" t="s">
        <v>16</v>
      </c>
    </row>
    <row r="3581" spans="1:10" ht="14.25" customHeight="1" x14ac:dyDescent="0.35">
      <c r="A3581" s="2" t="s">
        <v>7192</v>
      </c>
      <c r="B3581" s="2" t="s">
        <v>7193</v>
      </c>
      <c r="C3581" s="2">
        <v>61</v>
      </c>
      <c r="D3581" s="2" t="s">
        <v>39</v>
      </c>
      <c r="E3581" s="2" t="s">
        <v>42</v>
      </c>
      <c r="F3581" s="2" t="s">
        <v>35</v>
      </c>
      <c r="G3581" s="2" t="s">
        <v>30</v>
      </c>
      <c r="H3581" s="2">
        <v>14297.23</v>
      </c>
      <c r="I3581" s="3">
        <v>45283</v>
      </c>
      <c r="J3581" s="2" t="s">
        <v>16</v>
      </c>
    </row>
    <row r="3582" spans="1:10" ht="14.25" customHeight="1" x14ac:dyDescent="0.35">
      <c r="A3582" s="2" t="s">
        <v>7194</v>
      </c>
      <c r="B3582" s="2" t="s">
        <v>7195</v>
      </c>
      <c r="C3582" s="2">
        <v>38</v>
      </c>
      <c r="D3582" s="2" t="s">
        <v>39</v>
      </c>
      <c r="E3582" s="2" t="s">
        <v>29</v>
      </c>
      <c r="F3582" s="2" t="s">
        <v>49</v>
      </c>
      <c r="G3582" s="2" t="s">
        <v>26</v>
      </c>
      <c r="H3582" s="2">
        <v>4677.01</v>
      </c>
      <c r="I3582" s="3">
        <v>45194</v>
      </c>
      <c r="J3582" s="2" t="s">
        <v>16</v>
      </c>
    </row>
    <row r="3583" spans="1:10" ht="14.25" customHeight="1" x14ac:dyDescent="0.35">
      <c r="A3583" s="2" t="s">
        <v>7196</v>
      </c>
      <c r="B3583" s="2" t="s">
        <v>7197</v>
      </c>
      <c r="C3583" s="2">
        <v>61</v>
      </c>
      <c r="D3583" s="2" t="s">
        <v>39</v>
      </c>
      <c r="E3583" s="2" t="s">
        <v>74</v>
      </c>
      <c r="F3583" s="2" t="s">
        <v>14</v>
      </c>
      <c r="G3583" s="2" t="s">
        <v>26</v>
      </c>
      <c r="H3583" s="2">
        <v>1699.4</v>
      </c>
      <c r="I3583" s="3">
        <v>45621</v>
      </c>
      <c r="J3583" s="2" t="s">
        <v>16</v>
      </c>
    </row>
    <row r="3584" spans="1:10" ht="14.25" customHeight="1" x14ac:dyDescent="0.35">
      <c r="A3584" s="2" t="s">
        <v>7198</v>
      </c>
      <c r="B3584" s="2" t="s">
        <v>7199</v>
      </c>
      <c r="C3584" s="2">
        <v>28</v>
      </c>
      <c r="D3584" s="2" t="s">
        <v>39</v>
      </c>
      <c r="E3584" s="2" t="s">
        <v>74</v>
      </c>
      <c r="F3584" s="2" t="s">
        <v>25</v>
      </c>
      <c r="G3584" s="2" t="s">
        <v>15</v>
      </c>
      <c r="H3584" s="2">
        <v>947.32</v>
      </c>
      <c r="I3584" s="3">
        <v>45411</v>
      </c>
      <c r="J3584" s="2" t="s">
        <v>16</v>
      </c>
    </row>
    <row r="3585" spans="1:10" ht="14.25" customHeight="1" x14ac:dyDescent="0.35">
      <c r="A3585" s="2" t="s">
        <v>7200</v>
      </c>
      <c r="B3585" s="2" t="s">
        <v>7201</v>
      </c>
      <c r="C3585" s="2">
        <v>56</v>
      </c>
      <c r="D3585" s="2" t="s">
        <v>12</v>
      </c>
      <c r="E3585" s="2" t="s">
        <v>74</v>
      </c>
      <c r="F3585" s="2" t="s">
        <v>35</v>
      </c>
      <c r="G3585" s="2" t="s">
        <v>20</v>
      </c>
      <c r="H3585" s="2">
        <v>7590.89</v>
      </c>
      <c r="I3585" s="3">
        <v>44930</v>
      </c>
      <c r="J3585" s="2" t="s">
        <v>21</v>
      </c>
    </row>
    <row r="3586" spans="1:10" ht="14.25" customHeight="1" x14ac:dyDescent="0.35">
      <c r="A3586" s="2" t="s">
        <v>7202</v>
      </c>
      <c r="B3586" s="2" t="s">
        <v>7203</v>
      </c>
      <c r="C3586" s="2">
        <v>21</v>
      </c>
      <c r="D3586" s="2" t="s">
        <v>12</v>
      </c>
      <c r="E3586" s="2" t="s">
        <v>64</v>
      </c>
      <c r="F3586" s="2" t="s">
        <v>55</v>
      </c>
      <c r="G3586" s="2" t="s">
        <v>20</v>
      </c>
      <c r="H3586" s="2">
        <v>37251.83</v>
      </c>
      <c r="I3586" s="3">
        <v>45404</v>
      </c>
      <c r="J3586" s="2" t="s">
        <v>16</v>
      </c>
    </row>
    <row r="3587" spans="1:10" ht="14.25" customHeight="1" x14ac:dyDescent="0.35">
      <c r="A3587" s="2" t="s">
        <v>7204</v>
      </c>
      <c r="B3587" s="2" t="s">
        <v>7205</v>
      </c>
      <c r="C3587" s="2">
        <v>18</v>
      </c>
      <c r="D3587" s="2" t="s">
        <v>12</v>
      </c>
      <c r="E3587" s="2" t="s">
        <v>74</v>
      </c>
      <c r="F3587" s="2" t="s">
        <v>25</v>
      </c>
      <c r="G3587" s="2" t="s">
        <v>30</v>
      </c>
      <c r="H3587" s="2">
        <v>11227.34</v>
      </c>
      <c r="I3587" s="3">
        <v>45047</v>
      </c>
      <c r="J3587" s="2" t="s">
        <v>16</v>
      </c>
    </row>
    <row r="3588" spans="1:10" ht="14.25" customHeight="1" x14ac:dyDescent="0.35">
      <c r="A3588" s="2" t="s">
        <v>7206</v>
      </c>
      <c r="B3588" s="2" t="s">
        <v>7207</v>
      </c>
      <c r="C3588" s="2">
        <v>45</v>
      </c>
      <c r="D3588" s="2" t="s">
        <v>39</v>
      </c>
      <c r="E3588" s="2" t="s">
        <v>42</v>
      </c>
      <c r="F3588" s="2" t="s">
        <v>14</v>
      </c>
      <c r="G3588" s="2" t="s">
        <v>36</v>
      </c>
      <c r="H3588" s="2">
        <v>4543.4799999999996</v>
      </c>
      <c r="I3588" s="3">
        <v>45412</v>
      </c>
      <c r="J3588" s="2" t="s">
        <v>21</v>
      </c>
    </row>
    <row r="3589" spans="1:10" ht="14.25" customHeight="1" x14ac:dyDescent="0.35">
      <c r="A3589" s="2" t="s">
        <v>7208</v>
      </c>
      <c r="B3589" s="2" t="s">
        <v>7209</v>
      </c>
      <c r="C3589" s="2">
        <v>41</v>
      </c>
      <c r="D3589" s="2" t="s">
        <v>12</v>
      </c>
      <c r="E3589" s="2" t="s">
        <v>64</v>
      </c>
      <c r="F3589" s="2" t="s">
        <v>35</v>
      </c>
      <c r="G3589" s="2" t="s">
        <v>36</v>
      </c>
      <c r="H3589" s="2">
        <v>6948.51</v>
      </c>
      <c r="I3589" s="3">
        <v>45145</v>
      </c>
      <c r="J3589" s="2" t="s">
        <v>16</v>
      </c>
    </row>
    <row r="3590" spans="1:10" ht="14.25" customHeight="1" x14ac:dyDescent="0.35">
      <c r="A3590" s="2" t="s">
        <v>7210</v>
      </c>
      <c r="B3590" s="2" t="s">
        <v>7211</v>
      </c>
      <c r="C3590" s="2">
        <v>52</v>
      </c>
      <c r="D3590" s="2" t="s">
        <v>12</v>
      </c>
      <c r="E3590" s="2" t="s">
        <v>29</v>
      </c>
      <c r="F3590" s="2" t="s">
        <v>14</v>
      </c>
      <c r="G3590" s="2" t="s">
        <v>30</v>
      </c>
      <c r="H3590" s="2">
        <v>68155.12</v>
      </c>
      <c r="I3590" s="3">
        <v>45620</v>
      </c>
      <c r="J3590" s="2" t="s">
        <v>16</v>
      </c>
    </row>
    <row r="3591" spans="1:10" ht="14.25" customHeight="1" x14ac:dyDescent="0.35">
      <c r="A3591" s="2" t="s">
        <v>7212</v>
      </c>
      <c r="B3591" s="2" t="s">
        <v>7213</v>
      </c>
      <c r="C3591" s="2">
        <v>30</v>
      </c>
      <c r="D3591" s="2" t="s">
        <v>12</v>
      </c>
      <c r="E3591" s="2" t="s">
        <v>42</v>
      </c>
      <c r="F3591" s="2" t="s">
        <v>35</v>
      </c>
      <c r="G3591" s="2" t="s">
        <v>36</v>
      </c>
      <c r="H3591" s="2">
        <v>7314.02</v>
      </c>
      <c r="I3591" s="3">
        <v>45204</v>
      </c>
      <c r="J3591" s="2" t="s">
        <v>16</v>
      </c>
    </row>
    <row r="3592" spans="1:10" ht="14.25" customHeight="1" x14ac:dyDescent="0.35">
      <c r="A3592" s="2" t="s">
        <v>7214</v>
      </c>
      <c r="B3592" s="2" t="s">
        <v>7215</v>
      </c>
      <c r="C3592" s="2">
        <v>64</v>
      </c>
      <c r="D3592" s="2" t="s">
        <v>12</v>
      </c>
      <c r="E3592" s="2" t="s">
        <v>24</v>
      </c>
      <c r="F3592" s="2" t="s">
        <v>35</v>
      </c>
      <c r="G3592" s="2" t="s">
        <v>15</v>
      </c>
      <c r="H3592" s="2">
        <v>33298.49</v>
      </c>
      <c r="I3592" s="3">
        <v>45183</v>
      </c>
      <c r="J3592" s="2" t="s">
        <v>16</v>
      </c>
    </row>
    <row r="3593" spans="1:10" ht="14.25" customHeight="1" x14ac:dyDescent="0.35">
      <c r="A3593" s="2" t="s">
        <v>7216</v>
      </c>
      <c r="B3593" s="2" t="s">
        <v>7217</v>
      </c>
      <c r="C3593" s="2">
        <v>51</v>
      </c>
      <c r="D3593" s="2" t="s">
        <v>39</v>
      </c>
      <c r="E3593" s="2" t="s">
        <v>52</v>
      </c>
      <c r="F3593" s="2" t="s">
        <v>14</v>
      </c>
      <c r="G3593" s="2" t="s">
        <v>20</v>
      </c>
      <c r="H3593" s="2">
        <v>164.97</v>
      </c>
      <c r="I3593" s="3">
        <v>45230</v>
      </c>
      <c r="J3593" s="2" t="s">
        <v>16</v>
      </c>
    </row>
    <row r="3594" spans="1:10" ht="14.25" customHeight="1" x14ac:dyDescent="0.35">
      <c r="A3594" s="2" t="s">
        <v>7218</v>
      </c>
      <c r="B3594" s="2" t="s">
        <v>7219</v>
      </c>
      <c r="C3594" s="2">
        <v>28</v>
      </c>
      <c r="D3594" s="2" t="s">
        <v>39</v>
      </c>
      <c r="E3594" s="2" t="s">
        <v>29</v>
      </c>
      <c r="F3594" s="2" t="s">
        <v>14</v>
      </c>
      <c r="G3594" s="2" t="s">
        <v>30</v>
      </c>
      <c r="H3594" s="2">
        <v>12764.11</v>
      </c>
      <c r="I3594" s="3">
        <v>44969</v>
      </c>
      <c r="J3594" s="2" t="s">
        <v>16</v>
      </c>
    </row>
    <row r="3595" spans="1:10" ht="14.25" customHeight="1" x14ac:dyDescent="0.35">
      <c r="A3595" s="2" t="s">
        <v>7220</v>
      </c>
      <c r="B3595" s="2" t="s">
        <v>7221</v>
      </c>
      <c r="C3595" s="2">
        <v>53</v>
      </c>
      <c r="D3595" s="2" t="s">
        <v>12</v>
      </c>
      <c r="E3595" s="2" t="s">
        <v>74</v>
      </c>
      <c r="F3595" s="2" t="s">
        <v>25</v>
      </c>
      <c r="G3595" s="2" t="s">
        <v>15</v>
      </c>
      <c r="H3595" s="2">
        <v>9866.1</v>
      </c>
      <c r="I3595" s="3">
        <v>45456</v>
      </c>
      <c r="J3595" s="2" t="s">
        <v>16</v>
      </c>
    </row>
    <row r="3596" spans="1:10" ht="14.25" customHeight="1" x14ac:dyDescent="0.35">
      <c r="A3596" s="2" t="s">
        <v>7222</v>
      </c>
      <c r="B3596" s="2" t="s">
        <v>7223</v>
      </c>
      <c r="C3596" s="2">
        <v>34</v>
      </c>
      <c r="D3596" s="2" t="s">
        <v>12</v>
      </c>
      <c r="E3596" s="2" t="s">
        <v>93</v>
      </c>
      <c r="F3596" s="2" t="s">
        <v>55</v>
      </c>
      <c r="G3596" s="2" t="s">
        <v>30</v>
      </c>
      <c r="H3596" s="2">
        <v>11562.3</v>
      </c>
      <c r="I3596" s="3">
        <v>45636</v>
      </c>
      <c r="J3596" s="2" t="s">
        <v>16</v>
      </c>
    </row>
    <row r="3597" spans="1:10" ht="14.25" customHeight="1" x14ac:dyDescent="0.35">
      <c r="A3597" s="2" t="s">
        <v>7224</v>
      </c>
      <c r="B3597" s="2" t="s">
        <v>7225</v>
      </c>
      <c r="C3597" s="2">
        <v>52</v>
      </c>
      <c r="D3597" s="2" t="s">
        <v>12</v>
      </c>
      <c r="E3597" s="2" t="s">
        <v>93</v>
      </c>
      <c r="F3597" s="2" t="s">
        <v>14</v>
      </c>
      <c r="G3597" s="2" t="s">
        <v>20</v>
      </c>
      <c r="H3597" s="2">
        <v>8452.9</v>
      </c>
      <c r="I3597" s="3">
        <v>45615</v>
      </c>
      <c r="J3597" s="2" t="s">
        <v>16</v>
      </c>
    </row>
    <row r="3598" spans="1:10" ht="14.25" customHeight="1" x14ac:dyDescent="0.35">
      <c r="A3598" s="2" t="s">
        <v>7226</v>
      </c>
      <c r="B3598" s="2" t="s">
        <v>7227</v>
      </c>
      <c r="C3598" s="2">
        <v>35</v>
      </c>
      <c r="D3598" s="2" t="s">
        <v>39</v>
      </c>
      <c r="E3598" s="2" t="s">
        <v>64</v>
      </c>
      <c r="F3598" s="2" t="s">
        <v>19</v>
      </c>
      <c r="G3598" s="2" t="s">
        <v>36</v>
      </c>
      <c r="H3598" s="2">
        <v>451.82</v>
      </c>
      <c r="I3598" s="3">
        <v>45514</v>
      </c>
      <c r="J3598" s="2" t="s">
        <v>16</v>
      </c>
    </row>
    <row r="3599" spans="1:10" ht="14.25" customHeight="1" x14ac:dyDescent="0.35">
      <c r="A3599" s="2" t="s">
        <v>7228</v>
      </c>
      <c r="B3599" s="2" t="s">
        <v>7229</v>
      </c>
      <c r="C3599" s="2">
        <v>57</v>
      </c>
      <c r="D3599" s="2" t="s">
        <v>39</v>
      </c>
      <c r="E3599" s="2" t="s">
        <v>93</v>
      </c>
      <c r="F3599" s="2" t="s">
        <v>55</v>
      </c>
      <c r="G3599" s="2" t="s">
        <v>15</v>
      </c>
      <c r="H3599" s="2">
        <v>1620.06</v>
      </c>
      <c r="I3599" s="3">
        <v>45619</v>
      </c>
      <c r="J3599" s="2" t="s">
        <v>16</v>
      </c>
    </row>
    <row r="3600" spans="1:10" ht="14.25" customHeight="1" x14ac:dyDescent="0.35">
      <c r="A3600" s="2" t="s">
        <v>7230</v>
      </c>
      <c r="B3600" s="2" t="s">
        <v>7231</v>
      </c>
      <c r="C3600" s="2">
        <v>39</v>
      </c>
      <c r="D3600" s="2" t="s">
        <v>39</v>
      </c>
      <c r="E3600" s="2" t="s">
        <v>29</v>
      </c>
      <c r="F3600" s="2" t="s">
        <v>19</v>
      </c>
      <c r="G3600" s="2" t="s">
        <v>20</v>
      </c>
      <c r="H3600" s="2">
        <v>25542.73</v>
      </c>
      <c r="I3600" s="3">
        <v>45076</v>
      </c>
      <c r="J3600" s="2" t="s">
        <v>16</v>
      </c>
    </row>
    <row r="3601" spans="1:10" ht="14.25" customHeight="1" x14ac:dyDescent="0.35">
      <c r="A3601" s="2" t="s">
        <v>7232</v>
      </c>
      <c r="B3601" s="2" t="s">
        <v>7233</v>
      </c>
      <c r="C3601" s="2">
        <v>41</v>
      </c>
      <c r="D3601" s="2" t="s">
        <v>12</v>
      </c>
      <c r="E3601" s="2" t="s">
        <v>64</v>
      </c>
      <c r="F3601" s="2" t="s">
        <v>25</v>
      </c>
      <c r="G3601" s="2" t="s">
        <v>30</v>
      </c>
      <c r="H3601" s="2">
        <v>2651.71</v>
      </c>
      <c r="I3601" s="3">
        <v>45520</v>
      </c>
      <c r="J3601" s="2" t="s">
        <v>69</v>
      </c>
    </row>
    <row r="3602" spans="1:10" ht="14.25" customHeight="1" x14ac:dyDescent="0.35">
      <c r="A3602" s="2" t="s">
        <v>7234</v>
      </c>
      <c r="B3602" s="2" t="s">
        <v>7235</v>
      </c>
      <c r="C3602" s="2">
        <v>36</v>
      </c>
      <c r="D3602" s="2" t="s">
        <v>39</v>
      </c>
      <c r="E3602" s="2" t="s">
        <v>29</v>
      </c>
      <c r="F3602" s="2" t="s">
        <v>14</v>
      </c>
      <c r="G3602" s="2" t="s">
        <v>26</v>
      </c>
      <c r="H3602" s="2">
        <v>49529.24</v>
      </c>
      <c r="I3602" s="3">
        <v>44936</v>
      </c>
      <c r="J3602" s="2" t="s">
        <v>16</v>
      </c>
    </row>
    <row r="3603" spans="1:10" ht="14.25" customHeight="1" x14ac:dyDescent="0.35">
      <c r="A3603" s="2" t="s">
        <v>7236</v>
      </c>
      <c r="B3603" s="2" t="s">
        <v>7237</v>
      </c>
      <c r="C3603" s="2">
        <v>54</v>
      </c>
      <c r="D3603" s="2" t="s">
        <v>39</v>
      </c>
      <c r="E3603" s="2" t="s">
        <v>74</v>
      </c>
      <c r="F3603" s="2" t="s">
        <v>55</v>
      </c>
      <c r="G3603" s="2" t="s">
        <v>15</v>
      </c>
      <c r="H3603" s="2">
        <v>11381.49</v>
      </c>
      <c r="I3603" s="3">
        <v>45138</v>
      </c>
      <c r="J3603" s="2" t="s">
        <v>16</v>
      </c>
    </row>
    <row r="3604" spans="1:10" ht="14.25" customHeight="1" x14ac:dyDescent="0.35">
      <c r="A3604" s="2" t="s">
        <v>7238</v>
      </c>
      <c r="B3604" s="2" t="s">
        <v>7239</v>
      </c>
      <c r="C3604" s="2">
        <v>56</v>
      </c>
      <c r="D3604" s="2" t="s">
        <v>39</v>
      </c>
      <c r="E3604" s="2" t="s">
        <v>13</v>
      </c>
      <c r="F3604" s="2" t="s">
        <v>14</v>
      </c>
      <c r="G3604" s="2" t="s">
        <v>30</v>
      </c>
      <c r="H3604" s="2">
        <v>5876.25</v>
      </c>
      <c r="I3604" s="3">
        <v>45578</v>
      </c>
      <c r="J3604" s="2" t="s">
        <v>16</v>
      </c>
    </row>
    <row r="3605" spans="1:10" ht="14.25" customHeight="1" x14ac:dyDescent="0.35">
      <c r="A3605" s="2" t="s">
        <v>7240</v>
      </c>
      <c r="B3605" s="2" t="s">
        <v>7241</v>
      </c>
      <c r="C3605" s="2">
        <v>38</v>
      </c>
      <c r="D3605" s="2" t="s">
        <v>39</v>
      </c>
      <c r="E3605" s="2" t="s">
        <v>13</v>
      </c>
      <c r="F3605" s="2" t="s">
        <v>35</v>
      </c>
      <c r="G3605" s="2" t="s">
        <v>30</v>
      </c>
      <c r="H3605" s="2">
        <v>25263.4</v>
      </c>
      <c r="I3605" s="3">
        <v>45186</v>
      </c>
      <c r="J3605" s="2" t="s">
        <v>16</v>
      </c>
    </row>
    <row r="3606" spans="1:10" ht="14.25" customHeight="1" x14ac:dyDescent="0.35">
      <c r="A3606" s="2" t="s">
        <v>7242</v>
      </c>
      <c r="B3606" s="2" t="s">
        <v>7243</v>
      </c>
      <c r="C3606" s="2">
        <v>25</v>
      </c>
      <c r="D3606" s="2" t="s">
        <v>39</v>
      </c>
      <c r="E3606" s="2" t="s">
        <v>42</v>
      </c>
      <c r="F3606" s="2" t="s">
        <v>14</v>
      </c>
      <c r="G3606" s="2" t="s">
        <v>20</v>
      </c>
      <c r="H3606" s="2">
        <v>15846.78</v>
      </c>
      <c r="I3606" s="3">
        <v>45308</v>
      </c>
      <c r="J3606" s="2" t="s">
        <v>16</v>
      </c>
    </row>
    <row r="3607" spans="1:10" ht="14.25" customHeight="1" x14ac:dyDescent="0.35">
      <c r="A3607" s="2" t="s">
        <v>7244</v>
      </c>
      <c r="B3607" s="2" t="s">
        <v>7245</v>
      </c>
      <c r="C3607" s="2">
        <v>45</v>
      </c>
      <c r="D3607" s="2" t="s">
        <v>12</v>
      </c>
      <c r="E3607" s="2" t="s">
        <v>74</v>
      </c>
      <c r="F3607" s="2" t="s">
        <v>55</v>
      </c>
      <c r="G3607" s="2" t="s">
        <v>30</v>
      </c>
      <c r="H3607" s="2">
        <v>5603.05</v>
      </c>
      <c r="I3607" s="3">
        <v>45315</v>
      </c>
      <c r="J3607" s="2" t="s">
        <v>16</v>
      </c>
    </row>
    <row r="3608" spans="1:10" ht="14.25" customHeight="1" x14ac:dyDescent="0.35">
      <c r="A3608" s="2" t="s">
        <v>7246</v>
      </c>
      <c r="B3608" s="2" t="s">
        <v>7247</v>
      </c>
      <c r="C3608" s="2">
        <v>22</v>
      </c>
      <c r="D3608" s="2" t="s">
        <v>12</v>
      </c>
      <c r="E3608" s="2" t="s">
        <v>93</v>
      </c>
      <c r="F3608" s="2" t="s">
        <v>14</v>
      </c>
      <c r="G3608" s="2" t="s">
        <v>15</v>
      </c>
      <c r="H3608" s="2">
        <v>710.59</v>
      </c>
      <c r="I3608" s="3">
        <v>45262</v>
      </c>
      <c r="J3608" s="2" t="s">
        <v>21</v>
      </c>
    </row>
    <row r="3609" spans="1:10" ht="14.25" customHeight="1" x14ac:dyDescent="0.35">
      <c r="A3609" s="2" t="s">
        <v>7248</v>
      </c>
      <c r="B3609" s="2" t="s">
        <v>7249</v>
      </c>
      <c r="C3609" s="2">
        <v>34</v>
      </c>
      <c r="D3609" s="2" t="s">
        <v>12</v>
      </c>
      <c r="E3609" s="2" t="s">
        <v>74</v>
      </c>
      <c r="F3609" s="2" t="s">
        <v>14</v>
      </c>
      <c r="G3609" s="2" t="s">
        <v>15</v>
      </c>
      <c r="H3609" s="2">
        <v>20272.63</v>
      </c>
      <c r="I3609" s="3">
        <v>44931</v>
      </c>
      <c r="J3609" s="2" t="s">
        <v>16</v>
      </c>
    </row>
    <row r="3610" spans="1:10" ht="14.25" customHeight="1" x14ac:dyDescent="0.35">
      <c r="A3610" s="2" t="s">
        <v>7250</v>
      </c>
      <c r="B3610" s="2" t="s">
        <v>7251</v>
      </c>
      <c r="C3610" s="2">
        <v>54</v>
      </c>
      <c r="D3610" s="2" t="s">
        <v>12</v>
      </c>
      <c r="E3610" s="2" t="s">
        <v>52</v>
      </c>
      <c r="F3610" s="2" t="s">
        <v>49</v>
      </c>
      <c r="G3610" s="2" t="s">
        <v>30</v>
      </c>
      <c r="H3610" s="2">
        <v>14483.4</v>
      </c>
      <c r="I3610" s="3">
        <v>45009</v>
      </c>
      <c r="J3610" s="2" t="s">
        <v>16</v>
      </c>
    </row>
    <row r="3611" spans="1:10" ht="14.25" customHeight="1" x14ac:dyDescent="0.35">
      <c r="A3611" s="2" t="s">
        <v>7252</v>
      </c>
      <c r="B3611" s="2" t="s">
        <v>7253</v>
      </c>
      <c r="C3611" s="2">
        <v>53</v>
      </c>
      <c r="D3611" s="2" t="s">
        <v>39</v>
      </c>
      <c r="E3611" s="2" t="s">
        <v>13</v>
      </c>
      <c r="F3611" s="2" t="s">
        <v>49</v>
      </c>
      <c r="G3611" s="2" t="s">
        <v>20</v>
      </c>
      <c r="H3611" s="2">
        <v>15641.53</v>
      </c>
      <c r="I3611" s="3">
        <v>44932</v>
      </c>
      <c r="J3611" s="2" t="s">
        <v>21</v>
      </c>
    </row>
    <row r="3612" spans="1:10" ht="14.25" customHeight="1" x14ac:dyDescent="0.35">
      <c r="A3612" s="2" t="s">
        <v>7254</v>
      </c>
      <c r="B3612" s="2" t="s">
        <v>7255</v>
      </c>
      <c r="C3612" s="2">
        <v>36</v>
      </c>
      <c r="D3612" s="2" t="s">
        <v>12</v>
      </c>
      <c r="E3612" s="2" t="s">
        <v>93</v>
      </c>
      <c r="F3612" s="2" t="s">
        <v>55</v>
      </c>
      <c r="G3612" s="2" t="s">
        <v>15</v>
      </c>
      <c r="H3612" s="2">
        <v>13659.38</v>
      </c>
      <c r="I3612" s="3">
        <v>45078</v>
      </c>
      <c r="J3612" s="2" t="s">
        <v>16</v>
      </c>
    </row>
    <row r="3613" spans="1:10" ht="14.25" customHeight="1" x14ac:dyDescent="0.35">
      <c r="A3613" s="2" t="s">
        <v>7256</v>
      </c>
      <c r="B3613" s="2" t="s">
        <v>7257</v>
      </c>
      <c r="C3613" s="2">
        <v>44</v>
      </c>
      <c r="D3613" s="2" t="s">
        <v>12</v>
      </c>
      <c r="E3613" s="2" t="s">
        <v>29</v>
      </c>
      <c r="F3613" s="2" t="s">
        <v>55</v>
      </c>
      <c r="G3613" s="2" t="s">
        <v>26</v>
      </c>
      <c r="H3613" s="2">
        <v>3226.25</v>
      </c>
      <c r="I3613" s="3">
        <v>45107</v>
      </c>
      <c r="J3613" s="2" t="s">
        <v>16</v>
      </c>
    </row>
    <row r="3614" spans="1:10" ht="14.25" customHeight="1" x14ac:dyDescent="0.35">
      <c r="A3614" s="2" t="s">
        <v>7258</v>
      </c>
      <c r="B3614" s="2" t="s">
        <v>7259</v>
      </c>
      <c r="C3614" s="2">
        <v>51</v>
      </c>
      <c r="D3614" s="2" t="s">
        <v>12</v>
      </c>
      <c r="E3614" s="2" t="s">
        <v>29</v>
      </c>
      <c r="F3614" s="2" t="s">
        <v>35</v>
      </c>
      <c r="G3614" s="2" t="s">
        <v>36</v>
      </c>
      <c r="H3614" s="2">
        <v>19579.02</v>
      </c>
      <c r="I3614" s="3">
        <v>45093</v>
      </c>
      <c r="J3614" s="2" t="s">
        <v>16</v>
      </c>
    </row>
    <row r="3615" spans="1:10" ht="14.25" customHeight="1" x14ac:dyDescent="0.35">
      <c r="A3615" s="2" t="s">
        <v>7260</v>
      </c>
      <c r="B3615" s="2" t="s">
        <v>7261</v>
      </c>
      <c r="C3615" s="2">
        <v>28</v>
      </c>
      <c r="D3615" s="2" t="s">
        <v>39</v>
      </c>
      <c r="E3615" s="2" t="s">
        <v>13</v>
      </c>
      <c r="F3615" s="2" t="s">
        <v>35</v>
      </c>
      <c r="G3615" s="2" t="s">
        <v>20</v>
      </c>
      <c r="H3615" s="2">
        <v>22.35</v>
      </c>
      <c r="I3615" s="3">
        <v>45396</v>
      </c>
      <c r="J3615" s="2" t="s">
        <v>16</v>
      </c>
    </row>
    <row r="3616" spans="1:10" ht="14.25" customHeight="1" x14ac:dyDescent="0.35">
      <c r="A3616" s="2" t="s">
        <v>7262</v>
      </c>
      <c r="B3616" s="2" t="s">
        <v>7263</v>
      </c>
      <c r="C3616" s="2">
        <v>62</v>
      </c>
      <c r="D3616" s="2" t="s">
        <v>12</v>
      </c>
      <c r="E3616" s="2" t="s">
        <v>74</v>
      </c>
      <c r="F3616" s="2" t="s">
        <v>14</v>
      </c>
      <c r="G3616" s="2" t="s">
        <v>20</v>
      </c>
      <c r="H3616" s="2">
        <v>2708.59</v>
      </c>
      <c r="I3616" s="3">
        <v>45004</v>
      </c>
      <c r="J3616" s="2" t="s">
        <v>16</v>
      </c>
    </row>
    <row r="3617" spans="1:10" ht="14.25" customHeight="1" x14ac:dyDescent="0.35">
      <c r="A3617" s="2" t="s">
        <v>7264</v>
      </c>
      <c r="B3617" s="2" t="s">
        <v>7265</v>
      </c>
      <c r="C3617" s="2">
        <v>64</v>
      </c>
      <c r="D3617" s="2" t="s">
        <v>39</v>
      </c>
      <c r="E3617" s="2" t="s">
        <v>93</v>
      </c>
      <c r="F3617" s="2" t="s">
        <v>19</v>
      </c>
      <c r="G3617" s="2" t="s">
        <v>36</v>
      </c>
      <c r="H3617" s="2">
        <v>476.78</v>
      </c>
      <c r="I3617" s="3">
        <v>45338</v>
      </c>
      <c r="J3617" s="2" t="s">
        <v>16</v>
      </c>
    </row>
    <row r="3618" spans="1:10" ht="14.25" customHeight="1" x14ac:dyDescent="0.35">
      <c r="A3618" s="2" t="s">
        <v>7266</v>
      </c>
      <c r="B3618" s="2" t="s">
        <v>7267</v>
      </c>
      <c r="C3618" s="2">
        <v>29</v>
      </c>
      <c r="D3618" s="2" t="s">
        <v>39</v>
      </c>
      <c r="E3618" s="2" t="s">
        <v>42</v>
      </c>
      <c r="F3618" s="2" t="s">
        <v>55</v>
      </c>
      <c r="G3618" s="2" t="s">
        <v>36</v>
      </c>
      <c r="H3618" s="2">
        <v>1172.04</v>
      </c>
      <c r="I3618" s="3">
        <v>45480</v>
      </c>
      <c r="J3618" s="2" t="s">
        <v>16</v>
      </c>
    </row>
    <row r="3619" spans="1:10" ht="14.25" customHeight="1" x14ac:dyDescent="0.35">
      <c r="A3619" s="2" t="s">
        <v>7268</v>
      </c>
      <c r="B3619" s="2" t="s">
        <v>7269</v>
      </c>
      <c r="C3619" s="2">
        <v>38</v>
      </c>
      <c r="D3619" s="2" t="s">
        <v>39</v>
      </c>
      <c r="E3619" s="2" t="s">
        <v>29</v>
      </c>
      <c r="F3619" s="2" t="s">
        <v>14</v>
      </c>
      <c r="G3619" s="2" t="s">
        <v>15</v>
      </c>
      <c r="H3619" s="2">
        <v>7600.97</v>
      </c>
      <c r="I3619" s="3">
        <v>45500</v>
      </c>
      <c r="J3619" s="2" t="s">
        <v>16</v>
      </c>
    </row>
    <row r="3620" spans="1:10" ht="14.25" customHeight="1" x14ac:dyDescent="0.35">
      <c r="A3620" s="2" t="s">
        <v>7270</v>
      </c>
      <c r="B3620" s="2" t="s">
        <v>7271</v>
      </c>
      <c r="C3620" s="2">
        <v>28</v>
      </c>
      <c r="D3620" s="2" t="s">
        <v>12</v>
      </c>
      <c r="E3620" s="2" t="s">
        <v>74</v>
      </c>
      <c r="F3620" s="2" t="s">
        <v>19</v>
      </c>
      <c r="G3620" s="2" t="s">
        <v>30</v>
      </c>
      <c r="H3620" s="2">
        <v>379.68</v>
      </c>
      <c r="I3620" s="3">
        <v>45307</v>
      </c>
      <c r="J3620" s="2" t="s">
        <v>16</v>
      </c>
    </row>
    <row r="3621" spans="1:10" ht="14.25" customHeight="1" x14ac:dyDescent="0.35">
      <c r="A3621" s="2" t="s">
        <v>7272</v>
      </c>
      <c r="B3621" s="2" t="s">
        <v>7273</v>
      </c>
      <c r="C3621" s="2">
        <v>56</v>
      </c>
      <c r="D3621" s="2" t="s">
        <v>39</v>
      </c>
      <c r="E3621" s="2" t="s">
        <v>42</v>
      </c>
      <c r="F3621" s="2" t="s">
        <v>49</v>
      </c>
      <c r="G3621" s="2" t="s">
        <v>30</v>
      </c>
      <c r="H3621" s="2">
        <v>2001.37</v>
      </c>
      <c r="I3621" s="3">
        <v>45239</v>
      </c>
      <c r="J3621" s="2" t="s">
        <v>16</v>
      </c>
    </row>
    <row r="3622" spans="1:10" ht="14.25" customHeight="1" x14ac:dyDescent="0.35">
      <c r="A3622" s="2" t="s">
        <v>7274</v>
      </c>
      <c r="B3622" s="2" t="s">
        <v>7275</v>
      </c>
      <c r="C3622" s="2">
        <v>45</v>
      </c>
      <c r="D3622" s="2" t="s">
        <v>12</v>
      </c>
      <c r="E3622" s="2" t="s">
        <v>24</v>
      </c>
      <c r="F3622" s="2" t="s">
        <v>35</v>
      </c>
      <c r="G3622" s="2" t="s">
        <v>26</v>
      </c>
      <c r="H3622" s="2">
        <v>2649.3</v>
      </c>
      <c r="I3622" s="3">
        <v>45321</v>
      </c>
      <c r="J3622" s="2" t="s">
        <v>16</v>
      </c>
    </row>
    <row r="3623" spans="1:10" ht="14.25" customHeight="1" x14ac:dyDescent="0.35">
      <c r="A3623" s="2" t="s">
        <v>7276</v>
      </c>
      <c r="B3623" s="2" t="s">
        <v>7277</v>
      </c>
      <c r="C3623" s="2">
        <v>22</v>
      </c>
      <c r="D3623" s="2" t="s">
        <v>12</v>
      </c>
      <c r="E3623" s="2" t="s">
        <v>93</v>
      </c>
      <c r="F3623" s="2" t="s">
        <v>55</v>
      </c>
      <c r="G3623" s="2" t="s">
        <v>30</v>
      </c>
      <c r="H3623" s="2">
        <v>10651.93</v>
      </c>
      <c r="I3623" s="3">
        <v>45469</v>
      </c>
      <c r="J3623" s="2" t="s">
        <v>21</v>
      </c>
    </row>
    <row r="3624" spans="1:10" ht="14.25" customHeight="1" x14ac:dyDescent="0.35">
      <c r="A3624" s="2" t="s">
        <v>7278</v>
      </c>
      <c r="B3624" s="2" t="s">
        <v>7279</v>
      </c>
      <c r="C3624" s="2">
        <v>34</v>
      </c>
      <c r="D3624" s="2" t="s">
        <v>12</v>
      </c>
      <c r="E3624" s="2" t="s">
        <v>13</v>
      </c>
      <c r="F3624" s="2" t="s">
        <v>14</v>
      </c>
      <c r="G3624" s="2" t="s">
        <v>26</v>
      </c>
      <c r="H3624" s="2">
        <v>6326.55</v>
      </c>
      <c r="I3624" s="3">
        <v>44930</v>
      </c>
      <c r="J3624" s="2" t="s">
        <v>16</v>
      </c>
    </row>
    <row r="3625" spans="1:10" ht="14.25" customHeight="1" x14ac:dyDescent="0.35">
      <c r="A3625" s="2" t="s">
        <v>7280</v>
      </c>
      <c r="B3625" s="2" t="s">
        <v>7281</v>
      </c>
      <c r="C3625" s="2">
        <v>37</v>
      </c>
      <c r="D3625" s="2" t="s">
        <v>39</v>
      </c>
      <c r="E3625" s="2" t="s">
        <v>24</v>
      </c>
      <c r="F3625" s="2" t="s">
        <v>49</v>
      </c>
      <c r="G3625" s="2" t="s">
        <v>26</v>
      </c>
      <c r="H3625" s="2">
        <v>6132.51</v>
      </c>
      <c r="I3625" s="3">
        <v>45035</v>
      </c>
      <c r="J3625" s="2" t="s">
        <v>16</v>
      </c>
    </row>
    <row r="3626" spans="1:10" ht="14.25" customHeight="1" x14ac:dyDescent="0.35">
      <c r="A3626" s="2" t="s">
        <v>7282</v>
      </c>
      <c r="B3626" s="2" t="s">
        <v>7283</v>
      </c>
      <c r="C3626" s="2">
        <v>58</v>
      </c>
      <c r="D3626" s="2" t="s">
        <v>39</v>
      </c>
      <c r="E3626" s="2" t="s">
        <v>52</v>
      </c>
      <c r="F3626" s="2" t="s">
        <v>25</v>
      </c>
      <c r="G3626" s="2" t="s">
        <v>20</v>
      </c>
      <c r="H3626" s="2">
        <v>14628.84</v>
      </c>
      <c r="I3626" s="3">
        <v>45019</v>
      </c>
      <c r="J3626" s="2" t="s">
        <v>16</v>
      </c>
    </row>
    <row r="3627" spans="1:10" ht="14.25" customHeight="1" x14ac:dyDescent="0.35">
      <c r="A3627" s="2" t="s">
        <v>7284</v>
      </c>
      <c r="B3627" s="2" t="s">
        <v>7285</v>
      </c>
      <c r="C3627" s="2">
        <v>63</v>
      </c>
      <c r="D3627" s="2" t="s">
        <v>12</v>
      </c>
      <c r="E3627" s="2" t="s">
        <v>24</v>
      </c>
      <c r="F3627" s="2" t="s">
        <v>49</v>
      </c>
      <c r="G3627" s="2" t="s">
        <v>20</v>
      </c>
      <c r="H3627" s="2">
        <v>6101.33</v>
      </c>
      <c r="I3627" s="3">
        <v>45025</v>
      </c>
      <c r="J3627" s="2" t="s">
        <v>16</v>
      </c>
    </row>
    <row r="3628" spans="1:10" ht="14.25" customHeight="1" x14ac:dyDescent="0.35">
      <c r="A3628" s="2" t="s">
        <v>7286</v>
      </c>
      <c r="B3628" s="2" t="s">
        <v>7287</v>
      </c>
      <c r="C3628" s="2">
        <v>29</v>
      </c>
      <c r="D3628" s="2" t="s">
        <v>39</v>
      </c>
      <c r="E3628" s="2" t="s">
        <v>64</v>
      </c>
      <c r="F3628" s="2" t="s">
        <v>14</v>
      </c>
      <c r="G3628" s="2" t="s">
        <v>15</v>
      </c>
      <c r="H3628" s="2">
        <v>4284.6099999999997</v>
      </c>
      <c r="I3628" s="3">
        <v>45118</v>
      </c>
      <c r="J3628" s="2" t="s">
        <v>16</v>
      </c>
    </row>
    <row r="3629" spans="1:10" ht="14.25" customHeight="1" x14ac:dyDescent="0.35">
      <c r="A3629" s="2" t="s">
        <v>7288</v>
      </c>
      <c r="B3629" s="2" t="s">
        <v>7289</v>
      </c>
      <c r="C3629" s="2">
        <v>23</v>
      </c>
      <c r="D3629" s="2" t="s">
        <v>39</v>
      </c>
      <c r="E3629" s="2" t="s">
        <v>13</v>
      </c>
      <c r="F3629" s="2" t="s">
        <v>35</v>
      </c>
      <c r="G3629" s="2" t="s">
        <v>36</v>
      </c>
      <c r="H3629" s="2">
        <v>32821.1</v>
      </c>
      <c r="I3629" s="3">
        <v>45259</v>
      </c>
      <c r="J3629" s="2" t="s">
        <v>16</v>
      </c>
    </row>
    <row r="3630" spans="1:10" ht="14.25" customHeight="1" x14ac:dyDescent="0.35">
      <c r="A3630" s="2" t="s">
        <v>7290</v>
      </c>
      <c r="B3630" s="2" t="s">
        <v>7291</v>
      </c>
      <c r="C3630" s="2">
        <v>34</v>
      </c>
      <c r="D3630" s="2" t="s">
        <v>39</v>
      </c>
      <c r="E3630" s="2" t="s">
        <v>42</v>
      </c>
      <c r="F3630" s="2" t="s">
        <v>19</v>
      </c>
      <c r="G3630" s="2" t="s">
        <v>36</v>
      </c>
      <c r="H3630" s="2">
        <v>83.28</v>
      </c>
      <c r="I3630" s="3">
        <v>45138</v>
      </c>
      <c r="J3630" s="2" t="s">
        <v>16</v>
      </c>
    </row>
    <row r="3631" spans="1:10" ht="14.25" customHeight="1" x14ac:dyDescent="0.35">
      <c r="A3631" s="2" t="s">
        <v>7292</v>
      </c>
      <c r="B3631" s="2" t="s">
        <v>7293</v>
      </c>
      <c r="C3631" s="2">
        <v>36</v>
      </c>
      <c r="D3631" s="2" t="s">
        <v>12</v>
      </c>
      <c r="E3631" s="2" t="s">
        <v>74</v>
      </c>
      <c r="F3631" s="2" t="s">
        <v>25</v>
      </c>
      <c r="G3631" s="2" t="s">
        <v>26</v>
      </c>
      <c r="H3631" s="2">
        <v>3644.09</v>
      </c>
      <c r="I3631" s="3">
        <v>45521</v>
      </c>
      <c r="J3631" s="2" t="s">
        <v>69</v>
      </c>
    </row>
    <row r="3632" spans="1:10" ht="14.25" customHeight="1" x14ac:dyDescent="0.35">
      <c r="A3632" s="2" t="s">
        <v>7294</v>
      </c>
      <c r="B3632" s="2" t="s">
        <v>7295</v>
      </c>
      <c r="C3632" s="2">
        <v>43</v>
      </c>
      <c r="D3632" s="2" t="s">
        <v>39</v>
      </c>
      <c r="E3632" s="2" t="s">
        <v>24</v>
      </c>
      <c r="F3632" s="2" t="s">
        <v>25</v>
      </c>
      <c r="G3632" s="2" t="s">
        <v>36</v>
      </c>
      <c r="H3632" s="2">
        <v>9400.5300000000007</v>
      </c>
      <c r="I3632" s="3">
        <v>45133</v>
      </c>
      <c r="J3632" s="2" t="s">
        <v>16</v>
      </c>
    </row>
    <row r="3633" spans="1:10" ht="14.25" customHeight="1" x14ac:dyDescent="0.35">
      <c r="A3633" s="2" t="s">
        <v>7296</v>
      </c>
      <c r="B3633" s="2" t="s">
        <v>7297</v>
      </c>
      <c r="C3633" s="2">
        <v>61</v>
      </c>
      <c r="D3633" s="2" t="s">
        <v>39</v>
      </c>
      <c r="E3633" s="2" t="s">
        <v>29</v>
      </c>
      <c r="F3633" s="2" t="s">
        <v>35</v>
      </c>
      <c r="G3633" s="2" t="s">
        <v>26</v>
      </c>
      <c r="H3633" s="2">
        <v>15269.79</v>
      </c>
      <c r="I3633" s="3">
        <v>45553</v>
      </c>
      <c r="J3633" s="2" t="s">
        <v>16</v>
      </c>
    </row>
    <row r="3634" spans="1:10" ht="14.25" customHeight="1" x14ac:dyDescent="0.35">
      <c r="A3634" s="2" t="s">
        <v>7298</v>
      </c>
      <c r="B3634" s="2" t="s">
        <v>7299</v>
      </c>
      <c r="C3634" s="2">
        <v>61</v>
      </c>
      <c r="D3634" s="2" t="s">
        <v>12</v>
      </c>
      <c r="E3634" s="2" t="s">
        <v>93</v>
      </c>
      <c r="F3634" s="2" t="s">
        <v>25</v>
      </c>
      <c r="G3634" s="2" t="s">
        <v>36</v>
      </c>
      <c r="H3634" s="2">
        <v>16950.66</v>
      </c>
      <c r="I3634" s="3">
        <v>45499</v>
      </c>
      <c r="J3634" s="2" t="s">
        <v>16</v>
      </c>
    </row>
    <row r="3635" spans="1:10" ht="14.25" customHeight="1" x14ac:dyDescent="0.35">
      <c r="A3635" s="2" t="s">
        <v>7300</v>
      </c>
      <c r="B3635" s="2" t="s">
        <v>7301</v>
      </c>
      <c r="C3635" s="2">
        <v>49</v>
      </c>
      <c r="D3635" s="2" t="s">
        <v>39</v>
      </c>
      <c r="E3635" s="2" t="s">
        <v>24</v>
      </c>
      <c r="F3635" s="2" t="s">
        <v>55</v>
      </c>
      <c r="G3635" s="2" t="s">
        <v>15</v>
      </c>
      <c r="H3635" s="2">
        <v>471.68</v>
      </c>
      <c r="I3635" s="3">
        <v>45282</v>
      </c>
      <c r="J3635" s="2" t="s">
        <v>16</v>
      </c>
    </row>
    <row r="3636" spans="1:10" ht="14.25" customHeight="1" x14ac:dyDescent="0.35">
      <c r="A3636" s="2" t="s">
        <v>7302</v>
      </c>
      <c r="B3636" s="2" t="s">
        <v>7303</v>
      </c>
      <c r="C3636" s="2">
        <v>23</v>
      </c>
      <c r="D3636" s="2" t="s">
        <v>12</v>
      </c>
      <c r="E3636" s="2" t="s">
        <v>13</v>
      </c>
      <c r="F3636" s="2" t="s">
        <v>14</v>
      </c>
      <c r="G3636" s="2" t="s">
        <v>20</v>
      </c>
      <c r="H3636" s="2">
        <v>12348.86</v>
      </c>
      <c r="I3636" s="3">
        <v>45179</v>
      </c>
      <c r="J3636" s="2" t="s">
        <v>69</v>
      </c>
    </row>
    <row r="3637" spans="1:10" ht="14.25" customHeight="1" x14ac:dyDescent="0.35">
      <c r="A3637" s="2" t="s">
        <v>7304</v>
      </c>
      <c r="B3637" s="2" t="s">
        <v>7305</v>
      </c>
      <c r="C3637" s="2">
        <v>53</v>
      </c>
      <c r="D3637" s="2" t="s">
        <v>39</v>
      </c>
      <c r="E3637" s="2" t="s">
        <v>29</v>
      </c>
      <c r="F3637" s="2" t="s">
        <v>25</v>
      </c>
      <c r="G3637" s="2" t="s">
        <v>20</v>
      </c>
      <c r="H3637" s="2">
        <v>12738.72</v>
      </c>
      <c r="I3637" s="3">
        <v>45517</v>
      </c>
      <c r="J3637" s="2" t="s">
        <v>16</v>
      </c>
    </row>
    <row r="3638" spans="1:10" ht="14.25" customHeight="1" x14ac:dyDescent="0.35">
      <c r="A3638" s="2" t="s">
        <v>7306</v>
      </c>
      <c r="B3638" s="2" t="s">
        <v>7307</v>
      </c>
      <c r="C3638" s="2">
        <v>55</v>
      </c>
      <c r="D3638" s="2" t="s">
        <v>39</v>
      </c>
      <c r="E3638" s="2" t="s">
        <v>29</v>
      </c>
      <c r="F3638" s="2" t="s">
        <v>49</v>
      </c>
      <c r="G3638" s="2" t="s">
        <v>26</v>
      </c>
      <c r="H3638" s="2">
        <v>2409</v>
      </c>
      <c r="I3638" s="3">
        <v>45122</v>
      </c>
      <c r="J3638" s="2" t="s">
        <v>16</v>
      </c>
    </row>
    <row r="3639" spans="1:10" ht="14.25" customHeight="1" x14ac:dyDescent="0.35">
      <c r="A3639" s="2" t="s">
        <v>7308</v>
      </c>
      <c r="B3639" s="2" t="s">
        <v>7309</v>
      </c>
      <c r="C3639" s="2">
        <v>28</v>
      </c>
      <c r="D3639" s="2" t="s">
        <v>39</v>
      </c>
      <c r="E3639" s="2" t="s">
        <v>52</v>
      </c>
      <c r="F3639" s="2" t="s">
        <v>19</v>
      </c>
      <c r="G3639" s="2" t="s">
        <v>36</v>
      </c>
      <c r="H3639" s="2">
        <v>1196.57</v>
      </c>
      <c r="I3639" s="3">
        <v>45188</v>
      </c>
      <c r="J3639" s="2" t="s">
        <v>16</v>
      </c>
    </row>
    <row r="3640" spans="1:10" ht="14.25" customHeight="1" x14ac:dyDescent="0.35">
      <c r="A3640" s="2" t="s">
        <v>7310</v>
      </c>
      <c r="B3640" s="2" t="s">
        <v>7311</v>
      </c>
      <c r="C3640" s="2">
        <v>50</v>
      </c>
      <c r="D3640" s="2" t="s">
        <v>39</v>
      </c>
      <c r="E3640" s="2" t="s">
        <v>93</v>
      </c>
      <c r="F3640" s="2" t="s">
        <v>14</v>
      </c>
      <c r="G3640" s="2" t="s">
        <v>30</v>
      </c>
      <c r="H3640" s="2">
        <v>13850.4</v>
      </c>
      <c r="I3640" s="3">
        <v>45248</v>
      </c>
      <c r="J3640" s="2" t="s">
        <v>69</v>
      </c>
    </row>
    <row r="3641" spans="1:10" ht="14.25" customHeight="1" x14ac:dyDescent="0.35">
      <c r="A3641" s="2" t="s">
        <v>7312</v>
      </c>
      <c r="B3641" s="2" t="s">
        <v>7313</v>
      </c>
      <c r="C3641" s="2">
        <v>41</v>
      </c>
      <c r="D3641" s="2" t="s">
        <v>39</v>
      </c>
      <c r="E3641" s="2" t="s">
        <v>24</v>
      </c>
      <c r="F3641" s="2" t="s">
        <v>35</v>
      </c>
      <c r="G3641" s="2" t="s">
        <v>15</v>
      </c>
      <c r="H3641" s="2">
        <v>2870.16</v>
      </c>
      <c r="I3641" s="3">
        <v>45346</v>
      </c>
      <c r="J3641" s="2" t="s">
        <v>16</v>
      </c>
    </row>
    <row r="3642" spans="1:10" ht="14.25" customHeight="1" x14ac:dyDescent="0.35">
      <c r="A3642" s="2" t="s">
        <v>7314</v>
      </c>
      <c r="B3642" s="2" t="s">
        <v>7315</v>
      </c>
      <c r="C3642" s="2">
        <v>40</v>
      </c>
      <c r="D3642" s="2" t="s">
        <v>39</v>
      </c>
      <c r="E3642" s="2" t="s">
        <v>42</v>
      </c>
      <c r="F3642" s="2" t="s">
        <v>49</v>
      </c>
      <c r="G3642" s="2" t="s">
        <v>36</v>
      </c>
      <c r="H3642" s="2">
        <v>16.75</v>
      </c>
      <c r="I3642" s="3">
        <v>45424</v>
      </c>
      <c r="J3642" s="2" t="s">
        <v>16</v>
      </c>
    </row>
    <row r="3643" spans="1:10" ht="14.25" customHeight="1" x14ac:dyDescent="0.35">
      <c r="A3643" s="2" t="s">
        <v>7316</v>
      </c>
      <c r="B3643" s="2" t="s">
        <v>7317</v>
      </c>
      <c r="C3643" s="2">
        <v>32</v>
      </c>
      <c r="D3643" s="2" t="s">
        <v>12</v>
      </c>
      <c r="E3643" s="2" t="s">
        <v>93</v>
      </c>
      <c r="F3643" s="2" t="s">
        <v>55</v>
      </c>
      <c r="G3643" s="2" t="s">
        <v>30</v>
      </c>
      <c r="H3643" s="2">
        <v>2530.52</v>
      </c>
      <c r="I3643" s="3">
        <v>45258</v>
      </c>
      <c r="J3643" s="2" t="s">
        <v>16</v>
      </c>
    </row>
    <row r="3644" spans="1:10" ht="14.25" customHeight="1" x14ac:dyDescent="0.35">
      <c r="A3644" s="2" t="s">
        <v>7318</v>
      </c>
      <c r="B3644" s="2" t="s">
        <v>7319</v>
      </c>
      <c r="C3644" s="2">
        <v>44</v>
      </c>
      <c r="D3644" s="2" t="s">
        <v>39</v>
      </c>
      <c r="E3644" s="2" t="s">
        <v>24</v>
      </c>
      <c r="F3644" s="2" t="s">
        <v>25</v>
      </c>
      <c r="G3644" s="2" t="s">
        <v>15</v>
      </c>
      <c r="H3644" s="2">
        <v>315.61</v>
      </c>
      <c r="I3644" s="3">
        <v>45222</v>
      </c>
      <c r="J3644" s="2" t="s">
        <v>16</v>
      </c>
    </row>
    <row r="3645" spans="1:10" ht="14.25" customHeight="1" x14ac:dyDescent="0.35">
      <c r="A3645" s="2" t="s">
        <v>7320</v>
      </c>
      <c r="B3645" s="2" t="s">
        <v>7321</v>
      </c>
      <c r="C3645" s="2">
        <v>28</v>
      </c>
      <c r="D3645" s="2" t="s">
        <v>39</v>
      </c>
      <c r="E3645" s="2" t="s">
        <v>93</v>
      </c>
      <c r="F3645" s="2" t="s">
        <v>49</v>
      </c>
      <c r="G3645" s="2" t="s">
        <v>15</v>
      </c>
      <c r="H3645" s="2">
        <v>2865.98</v>
      </c>
      <c r="I3645" s="3">
        <v>45162</v>
      </c>
      <c r="J3645" s="2" t="s">
        <v>16</v>
      </c>
    </row>
    <row r="3646" spans="1:10" ht="14.25" customHeight="1" x14ac:dyDescent="0.35">
      <c r="A3646" s="2" t="s">
        <v>7322</v>
      </c>
      <c r="B3646" s="2" t="s">
        <v>7323</v>
      </c>
      <c r="C3646" s="2">
        <v>34</v>
      </c>
      <c r="D3646" s="2" t="s">
        <v>39</v>
      </c>
      <c r="E3646" s="2" t="s">
        <v>74</v>
      </c>
      <c r="F3646" s="2" t="s">
        <v>14</v>
      </c>
      <c r="G3646" s="2" t="s">
        <v>20</v>
      </c>
      <c r="H3646" s="2">
        <v>4079.98</v>
      </c>
      <c r="I3646" s="3">
        <v>45607</v>
      </c>
      <c r="J3646" s="2" t="s">
        <v>16</v>
      </c>
    </row>
    <row r="3647" spans="1:10" ht="14.25" customHeight="1" x14ac:dyDescent="0.35">
      <c r="A3647" s="2" t="s">
        <v>7324</v>
      </c>
      <c r="B3647" s="2" t="s">
        <v>7325</v>
      </c>
      <c r="C3647" s="2">
        <v>31</v>
      </c>
      <c r="D3647" s="2" t="s">
        <v>12</v>
      </c>
      <c r="E3647" s="2" t="s">
        <v>64</v>
      </c>
      <c r="F3647" s="2" t="s">
        <v>49</v>
      </c>
      <c r="G3647" s="2" t="s">
        <v>26</v>
      </c>
      <c r="H3647" s="2">
        <v>3166.31</v>
      </c>
      <c r="I3647" s="3">
        <v>44933</v>
      </c>
      <c r="J3647" s="2" t="s">
        <v>16</v>
      </c>
    </row>
    <row r="3648" spans="1:10" ht="14.25" customHeight="1" x14ac:dyDescent="0.35">
      <c r="A3648" s="2" t="s">
        <v>7326</v>
      </c>
      <c r="B3648" s="2" t="s">
        <v>7327</v>
      </c>
      <c r="C3648" s="2">
        <v>44</v>
      </c>
      <c r="D3648" s="2" t="s">
        <v>12</v>
      </c>
      <c r="E3648" s="2" t="s">
        <v>24</v>
      </c>
      <c r="F3648" s="2" t="s">
        <v>55</v>
      </c>
      <c r="G3648" s="2" t="s">
        <v>36</v>
      </c>
      <c r="H3648" s="2">
        <v>25249.42</v>
      </c>
      <c r="I3648" s="3">
        <v>45460</v>
      </c>
      <c r="J3648" s="2" t="s">
        <v>21</v>
      </c>
    </row>
    <row r="3649" spans="1:10" ht="14.25" customHeight="1" x14ac:dyDescent="0.35">
      <c r="A3649" s="2" t="s">
        <v>7328</v>
      </c>
      <c r="B3649" s="2" t="s">
        <v>7329</v>
      </c>
      <c r="C3649" s="2">
        <v>35</v>
      </c>
      <c r="D3649" s="2" t="s">
        <v>12</v>
      </c>
      <c r="E3649" s="2" t="s">
        <v>29</v>
      </c>
      <c r="F3649" s="2" t="s">
        <v>19</v>
      </c>
      <c r="G3649" s="2" t="s">
        <v>15</v>
      </c>
      <c r="H3649" s="2">
        <v>2646.6</v>
      </c>
      <c r="I3649" s="3">
        <v>44998</v>
      </c>
      <c r="J3649" s="2" t="s">
        <v>16</v>
      </c>
    </row>
    <row r="3650" spans="1:10" ht="14.25" customHeight="1" x14ac:dyDescent="0.35">
      <c r="A3650" s="2" t="s">
        <v>7330</v>
      </c>
      <c r="B3650" s="2" t="s">
        <v>7331</v>
      </c>
      <c r="C3650" s="2">
        <v>45</v>
      </c>
      <c r="D3650" s="2" t="s">
        <v>39</v>
      </c>
      <c r="E3650" s="2" t="s">
        <v>42</v>
      </c>
      <c r="F3650" s="2" t="s">
        <v>25</v>
      </c>
      <c r="G3650" s="2" t="s">
        <v>36</v>
      </c>
      <c r="H3650" s="2">
        <v>6302.38</v>
      </c>
      <c r="I3650" s="3">
        <v>45426</v>
      </c>
      <c r="J3650" s="2" t="s">
        <v>16</v>
      </c>
    </row>
    <row r="3651" spans="1:10" ht="14.25" customHeight="1" x14ac:dyDescent="0.35">
      <c r="A3651" s="2" t="s">
        <v>7332</v>
      </c>
      <c r="B3651" s="2" t="s">
        <v>7333</v>
      </c>
      <c r="C3651" s="2">
        <v>64</v>
      </c>
      <c r="D3651" s="2" t="s">
        <v>39</v>
      </c>
      <c r="E3651" s="2" t="s">
        <v>24</v>
      </c>
      <c r="F3651" s="2" t="s">
        <v>14</v>
      </c>
      <c r="G3651" s="2" t="s">
        <v>15</v>
      </c>
      <c r="H3651" s="2">
        <v>31565.49</v>
      </c>
      <c r="I3651" s="3">
        <v>45544</v>
      </c>
      <c r="J3651" s="2" t="s">
        <v>16</v>
      </c>
    </row>
    <row r="3652" spans="1:10" ht="14.25" customHeight="1" x14ac:dyDescent="0.35">
      <c r="A3652" s="2" t="s">
        <v>7334</v>
      </c>
      <c r="B3652" s="2" t="s">
        <v>7335</v>
      </c>
      <c r="C3652" s="2">
        <v>64</v>
      </c>
      <c r="D3652" s="2" t="s">
        <v>12</v>
      </c>
      <c r="E3652" s="2" t="s">
        <v>24</v>
      </c>
      <c r="F3652" s="2" t="s">
        <v>25</v>
      </c>
      <c r="G3652" s="2" t="s">
        <v>20</v>
      </c>
      <c r="H3652" s="2">
        <v>21136.15</v>
      </c>
      <c r="I3652" s="3">
        <v>45065</v>
      </c>
      <c r="J3652" s="2" t="s">
        <v>69</v>
      </c>
    </row>
    <row r="3653" spans="1:10" ht="14.25" customHeight="1" x14ac:dyDescent="0.35">
      <c r="A3653" s="2" t="s">
        <v>7336</v>
      </c>
      <c r="B3653" s="2" t="s">
        <v>7337</v>
      </c>
      <c r="C3653" s="2">
        <v>21</v>
      </c>
      <c r="D3653" s="2" t="s">
        <v>12</v>
      </c>
      <c r="E3653" s="2" t="s">
        <v>74</v>
      </c>
      <c r="F3653" s="2" t="s">
        <v>25</v>
      </c>
      <c r="G3653" s="2" t="s">
        <v>26</v>
      </c>
      <c r="H3653" s="2">
        <v>3699.9</v>
      </c>
      <c r="I3653" s="3">
        <v>45312</v>
      </c>
      <c r="J3653" s="2" t="s">
        <v>16</v>
      </c>
    </row>
    <row r="3654" spans="1:10" ht="14.25" customHeight="1" x14ac:dyDescent="0.35">
      <c r="A3654" s="2" t="s">
        <v>7338</v>
      </c>
      <c r="B3654" s="2" t="s">
        <v>7339</v>
      </c>
      <c r="C3654" s="2">
        <v>24</v>
      </c>
      <c r="D3654" s="2" t="s">
        <v>12</v>
      </c>
      <c r="E3654" s="2" t="s">
        <v>29</v>
      </c>
      <c r="F3654" s="2" t="s">
        <v>35</v>
      </c>
      <c r="G3654" s="2" t="s">
        <v>30</v>
      </c>
      <c r="H3654" s="2">
        <v>3952.53</v>
      </c>
      <c r="I3654" s="3">
        <v>45468</v>
      </c>
      <c r="J3654" s="2" t="s">
        <v>16</v>
      </c>
    </row>
    <row r="3655" spans="1:10" ht="14.25" customHeight="1" x14ac:dyDescent="0.35">
      <c r="A3655" s="2" t="s">
        <v>7340</v>
      </c>
      <c r="B3655" s="2" t="s">
        <v>7341</v>
      </c>
      <c r="C3655" s="2">
        <v>62</v>
      </c>
      <c r="D3655" s="2" t="s">
        <v>39</v>
      </c>
      <c r="E3655" s="2" t="s">
        <v>64</v>
      </c>
      <c r="F3655" s="2" t="s">
        <v>25</v>
      </c>
      <c r="G3655" s="2" t="s">
        <v>30</v>
      </c>
      <c r="H3655" s="2">
        <v>8997.52</v>
      </c>
      <c r="I3655" s="3">
        <v>45250</v>
      </c>
      <c r="J3655" s="2" t="s">
        <v>21</v>
      </c>
    </row>
    <row r="3656" spans="1:10" ht="14.25" customHeight="1" x14ac:dyDescent="0.35">
      <c r="A3656" s="2" t="s">
        <v>7342</v>
      </c>
      <c r="B3656" s="2" t="s">
        <v>7343</v>
      </c>
      <c r="C3656" s="2">
        <v>52</v>
      </c>
      <c r="D3656" s="2" t="s">
        <v>12</v>
      </c>
      <c r="E3656" s="2" t="s">
        <v>74</v>
      </c>
      <c r="F3656" s="2" t="s">
        <v>49</v>
      </c>
      <c r="G3656" s="2" t="s">
        <v>20</v>
      </c>
      <c r="H3656" s="2">
        <v>24993.65</v>
      </c>
      <c r="I3656" s="3">
        <v>45527</v>
      </c>
      <c r="J3656" s="2" t="s">
        <v>21</v>
      </c>
    </row>
    <row r="3657" spans="1:10" ht="14.25" customHeight="1" x14ac:dyDescent="0.35">
      <c r="A3657" s="2" t="s">
        <v>7344</v>
      </c>
      <c r="B3657" s="2" t="s">
        <v>7345</v>
      </c>
      <c r="C3657" s="2">
        <v>26</v>
      </c>
      <c r="D3657" s="2" t="s">
        <v>39</v>
      </c>
      <c r="E3657" s="2" t="s">
        <v>64</v>
      </c>
      <c r="F3657" s="2" t="s">
        <v>49</v>
      </c>
      <c r="G3657" s="2" t="s">
        <v>15</v>
      </c>
      <c r="H3657" s="2">
        <v>100.5</v>
      </c>
      <c r="I3657" s="3">
        <v>45591</v>
      </c>
      <c r="J3657" s="2" t="s">
        <v>16</v>
      </c>
    </row>
    <row r="3658" spans="1:10" ht="14.25" customHeight="1" x14ac:dyDescent="0.35">
      <c r="A3658" s="2" t="s">
        <v>7346</v>
      </c>
      <c r="B3658" s="2" t="s">
        <v>7347</v>
      </c>
      <c r="C3658" s="2">
        <v>25</v>
      </c>
      <c r="D3658" s="2" t="s">
        <v>39</v>
      </c>
      <c r="E3658" s="2" t="s">
        <v>64</v>
      </c>
      <c r="F3658" s="2" t="s">
        <v>19</v>
      </c>
      <c r="G3658" s="2" t="s">
        <v>20</v>
      </c>
      <c r="H3658" s="2">
        <v>4994.24</v>
      </c>
      <c r="I3658" s="3">
        <v>44999</v>
      </c>
      <c r="J3658" s="2" t="s">
        <v>21</v>
      </c>
    </row>
    <row r="3659" spans="1:10" ht="14.25" customHeight="1" x14ac:dyDescent="0.35">
      <c r="A3659" s="2" t="s">
        <v>7348</v>
      </c>
      <c r="B3659" s="2" t="s">
        <v>7349</v>
      </c>
      <c r="C3659" s="2">
        <v>62</v>
      </c>
      <c r="D3659" s="2" t="s">
        <v>39</v>
      </c>
      <c r="E3659" s="2" t="s">
        <v>64</v>
      </c>
      <c r="F3659" s="2" t="s">
        <v>55</v>
      </c>
      <c r="G3659" s="2" t="s">
        <v>26</v>
      </c>
      <c r="H3659" s="2">
        <v>18956.240000000002</v>
      </c>
      <c r="I3659" s="3">
        <v>45315</v>
      </c>
      <c r="J3659" s="2" t="s">
        <v>16</v>
      </c>
    </row>
    <row r="3660" spans="1:10" ht="14.25" customHeight="1" x14ac:dyDescent="0.35">
      <c r="A3660" s="2" t="s">
        <v>7350</v>
      </c>
      <c r="B3660" s="2" t="s">
        <v>7351</v>
      </c>
      <c r="C3660" s="2">
        <v>34</v>
      </c>
      <c r="D3660" s="2" t="s">
        <v>12</v>
      </c>
      <c r="E3660" s="2" t="s">
        <v>74</v>
      </c>
      <c r="F3660" s="2" t="s">
        <v>14</v>
      </c>
      <c r="G3660" s="2" t="s">
        <v>30</v>
      </c>
      <c r="H3660" s="2">
        <v>5284.3</v>
      </c>
      <c r="I3660" s="3">
        <v>45164</v>
      </c>
      <c r="J3660" s="2" t="s">
        <v>16</v>
      </c>
    </row>
    <row r="3661" spans="1:10" ht="14.25" customHeight="1" x14ac:dyDescent="0.35">
      <c r="A3661" s="2" t="s">
        <v>7352</v>
      </c>
      <c r="B3661" s="2" t="s">
        <v>7353</v>
      </c>
      <c r="C3661" s="2">
        <v>34</v>
      </c>
      <c r="D3661" s="2" t="s">
        <v>39</v>
      </c>
      <c r="E3661" s="2" t="s">
        <v>93</v>
      </c>
      <c r="F3661" s="2" t="s">
        <v>49</v>
      </c>
      <c r="G3661" s="2" t="s">
        <v>36</v>
      </c>
      <c r="H3661" s="2">
        <v>12731.62</v>
      </c>
      <c r="I3661" s="3">
        <v>45248</v>
      </c>
      <c r="J3661" s="2" t="s">
        <v>16</v>
      </c>
    </row>
    <row r="3662" spans="1:10" ht="14.25" customHeight="1" x14ac:dyDescent="0.35">
      <c r="A3662" s="2" t="s">
        <v>7354</v>
      </c>
      <c r="B3662" s="2" t="s">
        <v>7355</v>
      </c>
      <c r="C3662" s="2">
        <v>50</v>
      </c>
      <c r="D3662" s="2" t="s">
        <v>12</v>
      </c>
      <c r="E3662" s="2" t="s">
        <v>24</v>
      </c>
      <c r="F3662" s="2" t="s">
        <v>25</v>
      </c>
      <c r="G3662" s="2" t="s">
        <v>30</v>
      </c>
      <c r="H3662" s="2">
        <v>11774.12</v>
      </c>
      <c r="I3662" s="3">
        <v>45267</v>
      </c>
      <c r="J3662" s="2" t="s">
        <v>16</v>
      </c>
    </row>
    <row r="3663" spans="1:10" ht="14.25" customHeight="1" x14ac:dyDescent="0.35">
      <c r="A3663" s="2" t="s">
        <v>7356</v>
      </c>
      <c r="B3663" s="2" t="s">
        <v>7357</v>
      </c>
      <c r="C3663" s="2">
        <v>49</v>
      </c>
      <c r="D3663" s="2" t="s">
        <v>12</v>
      </c>
      <c r="E3663" s="2" t="s">
        <v>64</v>
      </c>
      <c r="F3663" s="2" t="s">
        <v>55</v>
      </c>
      <c r="G3663" s="2" t="s">
        <v>26</v>
      </c>
      <c r="H3663" s="2">
        <v>2299.9</v>
      </c>
      <c r="I3663" s="3">
        <v>45231</v>
      </c>
      <c r="J3663" s="2" t="s">
        <v>16</v>
      </c>
    </row>
    <row r="3664" spans="1:10" ht="14.25" customHeight="1" x14ac:dyDescent="0.35">
      <c r="A3664" s="2" t="s">
        <v>7358</v>
      </c>
      <c r="B3664" s="2" t="s">
        <v>7359</v>
      </c>
      <c r="C3664" s="2">
        <v>25</v>
      </c>
      <c r="D3664" s="2" t="s">
        <v>12</v>
      </c>
      <c r="E3664" s="2" t="s">
        <v>93</v>
      </c>
      <c r="F3664" s="2" t="s">
        <v>14</v>
      </c>
      <c r="G3664" s="2" t="s">
        <v>15</v>
      </c>
      <c r="H3664" s="2">
        <v>5971</v>
      </c>
      <c r="I3664" s="3">
        <v>44934</v>
      </c>
      <c r="J3664" s="2" t="s">
        <v>16</v>
      </c>
    </row>
    <row r="3665" spans="1:10" ht="14.25" customHeight="1" x14ac:dyDescent="0.35">
      <c r="A3665" s="2" t="s">
        <v>7360</v>
      </c>
      <c r="B3665" s="2" t="s">
        <v>7361</v>
      </c>
      <c r="C3665" s="2">
        <v>36</v>
      </c>
      <c r="D3665" s="2" t="s">
        <v>12</v>
      </c>
      <c r="E3665" s="2" t="s">
        <v>24</v>
      </c>
      <c r="F3665" s="2" t="s">
        <v>14</v>
      </c>
      <c r="G3665" s="2" t="s">
        <v>20</v>
      </c>
      <c r="H3665" s="2">
        <v>8351.41</v>
      </c>
      <c r="I3665" s="3">
        <v>45133</v>
      </c>
      <c r="J3665" s="2" t="s">
        <v>16</v>
      </c>
    </row>
    <row r="3666" spans="1:10" ht="14.25" customHeight="1" x14ac:dyDescent="0.35">
      <c r="A3666" s="2" t="s">
        <v>7362</v>
      </c>
      <c r="B3666" s="2" t="s">
        <v>7363</v>
      </c>
      <c r="C3666" s="2">
        <v>55</v>
      </c>
      <c r="D3666" s="2" t="s">
        <v>39</v>
      </c>
      <c r="E3666" s="2" t="s">
        <v>29</v>
      </c>
      <c r="F3666" s="2" t="s">
        <v>14</v>
      </c>
      <c r="G3666" s="2" t="s">
        <v>30</v>
      </c>
      <c r="H3666" s="2">
        <v>12568.92</v>
      </c>
      <c r="I3666" s="3">
        <v>45337</v>
      </c>
      <c r="J3666" s="2" t="s">
        <v>16</v>
      </c>
    </row>
    <row r="3667" spans="1:10" ht="14.25" customHeight="1" x14ac:dyDescent="0.35">
      <c r="A3667" s="2" t="s">
        <v>7364</v>
      </c>
      <c r="B3667" s="2" t="s">
        <v>7365</v>
      </c>
      <c r="C3667" s="2">
        <v>20</v>
      </c>
      <c r="D3667" s="2" t="s">
        <v>39</v>
      </c>
      <c r="E3667" s="2" t="s">
        <v>24</v>
      </c>
      <c r="F3667" s="2" t="s">
        <v>14</v>
      </c>
      <c r="G3667" s="2" t="s">
        <v>30</v>
      </c>
      <c r="H3667" s="2">
        <v>17281.63</v>
      </c>
      <c r="I3667" s="3">
        <v>45184</v>
      </c>
      <c r="J3667" s="2" t="s">
        <v>16</v>
      </c>
    </row>
    <row r="3668" spans="1:10" ht="14.25" customHeight="1" x14ac:dyDescent="0.35">
      <c r="A3668" s="2" t="s">
        <v>7366</v>
      </c>
      <c r="B3668" s="2" t="s">
        <v>7367</v>
      </c>
      <c r="C3668" s="2">
        <v>22</v>
      </c>
      <c r="D3668" s="2" t="s">
        <v>39</v>
      </c>
      <c r="E3668" s="2" t="s">
        <v>29</v>
      </c>
      <c r="F3668" s="2" t="s">
        <v>19</v>
      </c>
      <c r="G3668" s="2" t="s">
        <v>36</v>
      </c>
      <c r="H3668" s="2">
        <v>14268.38</v>
      </c>
      <c r="I3668" s="3">
        <v>45577</v>
      </c>
      <c r="J3668" s="2" t="s">
        <v>16</v>
      </c>
    </row>
    <row r="3669" spans="1:10" ht="14.25" customHeight="1" x14ac:dyDescent="0.35">
      <c r="A3669" s="2" t="s">
        <v>7368</v>
      </c>
      <c r="B3669" s="2" t="s">
        <v>7369</v>
      </c>
      <c r="C3669" s="2">
        <v>30</v>
      </c>
      <c r="D3669" s="2" t="s">
        <v>39</v>
      </c>
      <c r="E3669" s="2" t="s">
        <v>42</v>
      </c>
      <c r="F3669" s="2" t="s">
        <v>14</v>
      </c>
      <c r="G3669" s="2" t="s">
        <v>20</v>
      </c>
      <c r="H3669" s="2">
        <v>287.2</v>
      </c>
      <c r="I3669" s="3">
        <v>44972</v>
      </c>
      <c r="J3669" s="2" t="s">
        <v>21</v>
      </c>
    </row>
    <row r="3670" spans="1:10" ht="14.25" customHeight="1" x14ac:dyDescent="0.35">
      <c r="A3670" s="2" t="s">
        <v>7370</v>
      </c>
      <c r="B3670" s="2" t="s">
        <v>7371</v>
      </c>
      <c r="C3670" s="2">
        <v>64</v>
      </c>
      <c r="D3670" s="2" t="s">
        <v>12</v>
      </c>
      <c r="E3670" s="2" t="s">
        <v>52</v>
      </c>
      <c r="F3670" s="2" t="s">
        <v>55</v>
      </c>
      <c r="G3670" s="2" t="s">
        <v>36</v>
      </c>
      <c r="H3670" s="2">
        <v>11105.97</v>
      </c>
      <c r="I3670" s="3">
        <v>45052</v>
      </c>
      <c r="J3670" s="2" t="s">
        <v>16</v>
      </c>
    </row>
    <row r="3671" spans="1:10" ht="14.25" customHeight="1" x14ac:dyDescent="0.35">
      <c r="A3671" s="2" t="s">
        <v>7372</v>
      </c>
      <c r="B3671" s="2" t="s">
        <v>7373</v>
      </c>
      <c r="C3671" s="2">
        <v>63</v>
      </c>
      <c r="D3671" s="2" t="s">
        <v>12</v>
      </c>
      <c r="E3671" s="2" t="s">
        <v>93</v>
      </c>
      <c r="F3671" s="2" t="s">
        <v>49</v>
      </c>
      <c r="G3671" s="2" t="s">
        <v>36</v>
      </c>
      <c r="H3671" s="2">
        <v>6877.92</v>
      </c>
      <c r="I3671" s="3">
        <v>44947</v>
      </c>
      <c r="J3671" s="2" t="s">
        <v>16</v>
      </c>
    </row>
    <row r="3672" spans="1:10" ht="14.25" customHeight="1" x14ac:dyDescent="0.35">
      <c r="A3672" s="2" t="s">
        <v>7374</v>
      </c>
      <c r="B3672" s="2" t="s">
        <v>7375</v>
      </c>
      <c r="C3672" s="2">
        <v>48</v>
      </c>
      <c r="D3672" s="2" t="s">
        <v>12</v>
      </c>
      <c r="E3672" s="2" t="s">
        <v>24</v>
      </c>
      <c r="F3672" s="2" t="s">
        <v>55</v>
      </c>
      <c r="G3672" s="2" t="s">
        <v>15</v>
      </c>
      <c r="H3672" s="2">
        <v>8529.91</v>
      </c>
      <c r="I3672" s="3">
        <v>45096</v>
      </c>
      <c r="J3672" s="2" t="s">
        <v>16</v>
      </c>
    </row>
    <row r="3673" spans="1:10" ht="14.25" customHeight="1" x14ac:dyDescent="0.35">
      <c r="A3673" s="2" t="s">
        <v>7376</v>
      </c>
      <c r="B3673" s="2" t="s">
        <v>7377</v>
      </c>
      <c r="C3673" s="2">
        <v>33</v>
      </c>
      <c r="D3673" s="2" t="s">
        <v>12</v>
      </c>
      <c r="E3673" s="2" t="s">
        <v>29</v>
      </c>
      <c r="F3673" s="2" t="s">
        <v>25</v>
      </c>
      <c r="G3673" s="2" t="s">
        <v>30</v>
      </c>
      <c r="H3673" s="2">
        <v>4667.55</v>
      </c>
      <c r="I3673" s="3">
        <v>45470</v>
      </c>
      <c r="J3673" s="2" t="s">
        <v>69</v>
      </c>
    </row>
    <row r="3674" spans="1:10" ht="14.25" customHeight="1" x14ac:dyDescent="0.35">
      <c r="A3674" s="2" t="s">
        <v>7378</v>
      </c>
      <c r="B3674" s="2" t="s">
        <v>7379</v>
      </c>
      <c r="C3674" s="2">
        <v>49</v>
      </c>
      <c r="D3674" s="2" t="s">
        <v>39</v>
      </c>
      <c r="E3674" s="2" t="s">
        <v>52</v>
      </c>
      <c r="F3674" s="2" t="s">
        <v>35</v>
      </c>
      <c r="G3674" s="2" t="s">
        <v>20</v>
      </c>
      <c r="H3674" s="2">
        <v>12518.55</v>
      </c>
      <c r="I3674" s="3">
        <v>45342</v>
      </c>
      <c r="J3674" s="2" t="s">
        <v>16</v>
      </c>
    </row>
    <row r="3675" spans="1:10" ht="14.25" customHeight="1" x14ac:dyDescent="0.35">
      <c r="A3675" s="2" t="s">
        <v>7380</v>
      </c>
      <c r="B3675" s="2" t="s">
        <v>7381</v>
      </c>
      <c r="C3675" s="2">
        <v>39</v>
      </c>
      <c r="D3675" s="2" t="s">
        <v>12</v>
      </c>
      <c r="E3675" s="2" t="s">
        <v>64</v>
      </c>
      <c r="F3675" s="2" t="s">
        <v>19</v>
      </c>
      <c r="G3675" s="2" t="s">
        <v>15</v>
      </c>
      <c r="H3675" s="2">
        <v>11205.16</v>
      </c>
      <c r="I3675" s="3">
        <v>45381</v>
      </c>
      <c r="J3675" s="2" t="s">
        <v>69</v>
      </c>
    </row>
    <row r="3676" spans="1:10" ht="14.25" customHeight="1" x14ac:dyDescent="0.35">
      <c r="A3676" s="2" t="s">
        <v>7382</v>
      </c>
      <c r="B3676" s="2" t="s">
        <v>7383</v>
      </c>
      <c r="C3676" s="2">
        <v>46</v>
      </c>
      <c r="D3676" s="2" t="s">
        <v>39</v>
      </c>
      <c r="E3676" s="2" t="s">
        <v>52</v>
      </c>
      <c r="F3676" s="2" t="s">
        <v>19</v>
      </c>
      <c r="G3676" s="2" t="s">
        <v>15</v>
      </c>
      <c r="H3676" s="2">
        <v>8662.7900000000009</v>
      </c>
      <c r="I3676" s="3">
        <v>45588</v>
      </c>
      <c r="J3676" s="2" t="s">
        <v>16</v>
      </c>
    </row>
    <row r="3677" spans="1:10" ht="14.25" customHeight="1" x14ac:dyDescent="0.35">
      <c r="A3677" s="2" t="s">
        <v>7384</v>
      </c>
      <c r="B3677" s="2" t="s">
        <v>7385</v>
      </c>
      <c r="C3677" s="2">
        <v>39</v>
      </c>
      <c r="D3677" s="2" t="s">
        <v>12</v>
      </c>
      <c r="E3677" s="2" t="s">
        <v>52</v>
      </c>
      <c r="F3677" s="2" t="s">
        <v>25</v>
      </c>
      <c r="G3677" s="2" t="s">
        <v>15</v>
      </c>
      <c r="H3677" s="2">
        <v>19776.47</v>
      </c>
      <c r="I3677" s="3">
        <v>45132</v>
      </c>
      <c r="J3677" s="2" t="s">
        <v>16</v>
      </c>
    </row>
    <row r="3678" spans="1:10" ht="14.25" customHeight="1" x14ac:dyDescent="0.35">
      <c r="A3678" s="2" t="s">
        <v>7386</v>
      </c>
      <c r="B3678" s="2" t="s">
        <v>7387</v>
      </c>
      <c r="C3678" s="2">
        <v>60</v>
      </c>
      <c r="D3678" s="2" t="s">
        <v>12</v>
      </c>
      <c r="E3678" s="2" t="s">
        <v>64</v>
      </c>
      <c r="F3678" s="2" t="s">
        <v>55</v>
      </c>
      <c r="G3678" s="2" t="s">
        <v>26</v>
      </c>
      <c r="H3678" s="2">
        <v>1074.74</v>
      </c>
      <c r="I3678" s="3">
        <v>45259</v>
      </c>
      <c r="J3678" s="2" t="s">
        <v>16</v>
      </c>
    </row>
    <row r="3679" spans="1:10" ht="14.25" customHeight="1" x14ac:dyDescent="0.35">
      <c r="A3679" s="2" t="s">
        <v>7388</v>
      </c>
      <c r="B3679" s="2" t="s">
        <v>7389</v>
      </c>
      <c r="C3679" s="2">
        <v>20</v>
      </c>
      <c r="D3679" s="2" t="s">
        <v>12</v>
      </c>
      <c r="E3679" s="2" t="s">
        <v>93</v>
      </c>
      <c r="F3679" s="2" t="s">
        <v>55</v>
      </c>
      <c r="G3679" s="2" t="s">
        <v>26</v>
      </c>
      <c r="H3679" s="2">
        <v>3581.38</v>
      </c>
      <c r="I3679" s="3">
        <v>44947</v>
      </c>
      <c r="J3679" s="2" t="s">
        <v>16</v>
      </c>
    </row>
    <row r="3680" spans="1:10" ht="14.25" customHeight="1" x14ac:dyDescent="0.35">
      <c r="A3680" s="2" t="s">
        <v>7390</v>
      </c>
      <c r="B3680" s="2" t="s">
        <v>7391</v>
      </c>
      <c r="C3680" s="2">
        <v>27</v>
      </c>
      <c r="D3680" s="2" t="s">
        <v>12</v>
      </c>
      <c r="E3680" s="2" t="s">
        <v>24</v>
      </c>
      <c r="F3680" s="2" t="s">
        <v>25</v>
      </c>
      <c r="G3680" s="2" t="s">
        <v>15</v>
      </c>
      <c r="H3680" s="2">
        <v>6834.55</v>
      </c>
      <c r="I3680" s="3">
        <v>45576</v>
      </c>
      <c r="J3680" s="2" t="s">
        <v>16</v>
      </c>
    </row>
    <row r="3681" spans="1:10" ht="14.25" customHeight="1" x14ac:dyDescent="0.35">
      <c r="A3681" s="2" t="s">
        <v>7392</v>
      </c>
      <c r="B3681" s="2" t="s">
        <v>7393</v>
      </c>
      <c r="C3681" s="2">
        <v>59</v>
      </c>
      <c r="D3681" s="2" t="s">
        <v>39</v>
      </c>
      <c r="E3681" s="2" t="s">
        <v>64</v>
      </c>
      <c r="F3681" s="2" t="s">
        <v>35</v>
      </c>
      <c r="G3681" s="2" t="s">
        <v>26</v>
      </c>
      <c r="H3681" s="2">
        <v>31845.91</v>
      </c>
      <c r="I3681" s="3">
        <v>44991</v>
      </c>
      <c r="J3681" s="2" t="s">
        <v>16</v>
      </c>
    </row>
    <row r="3682" spans="1:10" ht="14.25" customHeight="1" x14ac:dyDescent="0.35">
      <c r="A3682" s="2" t="s">
        <v>7394</v>
      </c>
      <c r="B3682" s="2" t="s">
        <v>7395</v>
      </c>
      <c r="C3682" s="2">
        <v>38</v>
      </c>
      <c r="D3682" s="2" t="s">
        <v>39</v>
      </c>
      <c r="E3682" s="2" t="s">
        <v>42</v>
      </c>
      <c r="F3682" s="2" t="s">
        <v>14</v>
      </c>
      <c r="G3682" s="2" t="s">
        <v>20</v>
      </c>
      <c r="H3682" s="2">
        <v>746.84</v>
      </c>
      <c r="I3682" s="3">
        <v>45503</v>
      </c>
      <c r="J3682" s="2" t="s">
        <v>16</v>
      </c>
    </row>
    <row r="3683" spans="1:10" ht="14.25" customHeight="1" x14ac:dyDescent="0.35">
      <c r="A3683" s="2" t="s">
        <v>7396</v>
      </c>
      <c r="B3683" s="2" t="s">
        <v>7397</v>
      </c>
      <c r="C3683" s="2">
        <v>33</v>
      </c>
      <c r="D3683" s="2" t="s">
        <v>39</v>
      </c>
      <c r="E3683" s="2" t="s">
        <v>13</v>
      </c>
      <c r="F3683" s="2" t="s">
        <v>14</v>
      </c>
      <c r="G3683" s="2" t="s">
        <v>30</v>
      </c>
      <c r="H3683" s="2">
        <v>4110.97</v>
      </c>
      <c r="I3683" s="3">
        <v>45014</v>
      </c>
      <c r="J3683" s="2" t="s">
        <v>16</v>
      </c>
    </row>
    <row r="3684" spans="1:10" ht="14.25" customHeight="1" x14ac:dyDescent="0.35">
      <c r="A3684" s="2" t="s">
        <v>7398</v>
      </c>
      <c r="B3684" s="2" t="s">
        <v>7399</v>
      </c>
      <c r="C3684" s="2">
        <v>29</v>
      </c>
      <c r="D3684" s="2" t="s">
        <v>39</v>
      </c>
      <c r="E3684" s="2" t="s">
        <v>24</v>
      </c>
      <c r="F3684" s="2" t="s">
        <v>49</v>
      </c>
      <c r="G3684" s="2" t="s">
        <v>20</v>
      </c>
      <c r="H3684" s="2">
        <v>26022.12</v>
      </c>
      <c r="I3684" s="3">
        <v>45405</v>
      </c>
      <c r="J3684" s="2" t="s">
        <v>16</v>
      </c>
    </row>
    <row r="3685" spans="1:10" ht="14.25" customHeight="1" x14ac:dyDescent="0.35">
      <c r="A3685" s="2" t="s">
        <v>7400</v>
      </c>
      <c r="B3685" s="2" t="s">
        <v>7401</v>
      </c>
      <c r="C3685" s="2">
        <v>19</v>
      </c>
      <c r="D3685" s="2" t="s">
        <v>12</v>
      </c>
      <c r="E3685" s="2" t="s">
        <v>74</v>
      </c>
      <c r="F3685" s="2" t="s">
        <v>55</v>
      </c>
      <c r="G3685" s="2" t="s">
        <v>30</v>
      </c>
      <c r="H3685" s="2">
        <v>22822.69</v>
      </c>
      <c r="I3685" s="3">
        <v>44969</v>
      </c>
      <c r="J3685" s="2" t="s">
        <v>16</v>
      </c>
    </row>
    <row r="3686" spans="1:10" ht="14.25" customHeight="1" x14ac:dyDescent="0.35">
      <c r="A3686" s="2" t="s">
        <v>7402</v>
      </c>
      <c r="B3686" s="2" t="s">
        <v>7403</v>
      </c>
      <c r="C3686" s="2">
        <v>58</v>
      </c>
      <c r="D3686" s="2" t="s">
        <v>12</v>
      </c>
      <c r="E3686" s="2" t="s">
        <v>64</v>
      </c>
      <c r="F3686" s="2" t="s">
        <v>55</v>
      </c>
      <c r="G3686" s="2" t="s">
        <v>26</v>
      </c>
      <c r="H3686" s="2">
        <v>20043.009999999998</v>
      </c>
      <c r="I3686" s="3">
        <v>45067</v>
      </c>
      <c r="J3686" s="2" t="s">
        <v>16</v>
      </c>
    </row>
    <row r="3687" spans="1:10" ht="14.25" customHeight="1" x14ac:dyDescent="0.35">
      <c r="A3687" s="2" t="s">
        <v>7404</v>
      </c>
      <c r="B3687" s="2" t="s">
        <v>7405</v>
      </c>
      <c r="C3687" s="2">
        <v>41</v>
      </c>
      <c r="D3687" s="2" t="s">
        <v>39</v>
      </c>
      <c r="E3687" s="2" t="s">
        <v>64</v>
      </c>
      <c r="F3687" s="2" t="s">
        <v>25</v>
      </c>
      <c r="G3687" s="2" t="s">
        <v>20</v>
      </c>
      <c r="H3687" s="2">
        <v>3687.34</v>
      </c>
      <c r="I3687" s="3">
        <v>45300</v>
      </c>
      <c r="J3687" s="2" t="s">
        <v>16</v>
      </c>
    </row>
    <row r="3688" spans="1:10" ht="14.25" customHeight="1" x14ac:dyDescent="0.35">
      <c r="A3688" s="2" t="s">
        <v>7406</v>
      </c>
      <c r="B3688" s="2" t="s">
        <v>7407</v>
      </c>
      <c r="C3688" s="2">
        <v>52</v>
      </c>
      <c r="D3688" s="2" t="s">
        <v>39</v>
      </c>
      <c r="E3688" s="2" t="s">
        <v>52</v>
      </c>
      <c r="F3688" s="2" t="s">
        <v>25</v>
      </c>
      <c r="G3688" s="2" t="s">
        <v>36</v>
      </c>
      <c r="H3688" s="2">
        <v>18762.45</v>
      </c>
      <c r="I3688" s="3">
        <v>45442</v>
      </c>
      <c r="J3688" s="2" t="s">
        <v>16</v>
      </c>
    </row>
    <row r="3689" spans="1:10" ht="14.25" customHeight="1" x14ac:dyDescent="0.35">
      <c r="A3689" s="2" t="s">
        <v>7408</v>
      </c>
      <c r="B3689" s="2" t="s">
        <v>7409</v>
      </c>
      <c r="C3689" s="2">
        <v>47</v>
      </c>
      <c r="D3689" s="2" t="s">
        <v>12</v>
      </c>
      <c r="E3689" s="2" t="s">
        <v>42</v>
      </c>
      <c r="F3689" s="2" t="s">
        <v>14</v>
      </c>
      <c r="G3689" s="2" t="s">
        <v>15</v>
      </c>
      <c r="H3689" s="2">
        <v>7038.83</v>
      </c>
      <c r="I3689" s="3">
        <v>45426</v>
      </c>
      <c r="J3689" s="2" t="s">
        <v>16</v>
      </c>
    </row>
    <row r="3690" spans="1:10" ht="14.25" customHeight="1" x14ac:dyDescent="0.35">
      <c r="A3690" s="2" t="s">
        <v>7410</v>
      </c>
      <c r="B3690" s="2" t="s">
        <v>7411</v>
      </c>
      <c r="C3690" s="2">
        <v>47</v>
      </c>
      <c r="D3690" s="2" t="s">
        <v>12</v>
      </c>
      <c r="E3690" s="2" t="s">
        <v>29</v>
      </c>
      <c r="F3690" s="2" t="s">
        <v>55</v>
      </c>
      <c r="G3690" s="2" t="s">
        <v>30</v>
      </c>
      <c r="H3690" s="2">
        <v>9670.02</v>
      </c>
      <c r="I3690" s="3">
        <v>45205</v>
      </c>
      <c r="J3690" s="2" t="s">
        <v>16</v>
      </c>
    </row>
    <row r="3691" spans="1:10" ht="14.25" customHeight="1" x14ac:dyDescent="0.35">
      <c r="A3691" s="2" t="s">
        <v>7412</v>
      </c>
      <c r="B3691" s="2" t="s">
        <v>7413</v>
      </c>
      <c r="C3691" s="2">
        <v>64</v>
      </c>
      <c r="D3691" s="2" t="s">
        <v>39</v>
      </c>
      <c r="E3691" s="2" t="s">
        <v>29</v>
      </c>
      <c r="F3691" s="2" t="s">
        <v>55</v>
      </c>
      <c r="G3691" s="2" t="s">
        <v>30</v>
      </c>
      <c r="H3691" s="2">
        <v>2728.92</v>
      </c>
      <c r="I3691" s="3">
        <v>45252</v>
      </c>
      <c r="J3691" s="2" t="s">
        <v>16</v>
      </c>
    </row>
    <row r="3692" spans="1:10" ht="14.25" customHeight="1" x14ac:dyDescent="0.35">
      <c r="A3692" s="2" t="s">
        <v>7414</v>
      </c>
      <c r="B3692" s="2" t="s">
        <v>7415</v>
      </c>
      <c r="C3692" s="2">
        <v>52</v>
      </c>
      <c r="D3692" s="2" t="s">
        <v>39</v>
      </c>
      <c r="E3692" s="2" t="s">
        <v>52</v>
      </c>
      <c r="F3692" s="2" t="s">
        <v>19</v>
      </c>
      <c r="G3692" s="2" t="s">
        <v>36</v>
      </c>
      <c r="H3692" s="2">
        <v>12264.7</v>
      </c>
      <c r="I3692" s="3">
        <v>45344</v>
      </c>
      <c r="J3692" s="2" t="s">
        <v>16</v>
      </c>
    </row>
    <row r="3693" spans="1:10" ht="14.25" customHeight="1" x14ac:dyDescent="0.35">
      <c r="A3693" s="2" t="s">
        <v>7416</v>
      </c>
      <c r="B3693" s="2" t="s">
        <v>7417</v>
      </c>
      <c r="C3693" s="2">
        <v>36</v>
      </c>
      <c r="D3693" s="2" t="s">
        <v>39</v>
      </c>
      <c r="E3693" s="2" t="s">
        <v>93</v>
      </c>
      <c r="F3693" s="2" t="s">
        <v>49</v>
      </c>
      <c r="G3693" s="2" t="s">
        <v>36</v>
      </c>
      <c r="H3693" s="2">
        <v>3970.46</v>
      </c>
      <c r="I3693" s="3">
        <v>45479</v>
      </c>
      <c r="J3693" s="2" t="s">
        <v>16</v>
      </c>
    </row>
    <row r="3694" spans="1:10" ht="14.25" customHeight="1" x14ac:dyDescent="0.35">
      <c r="A3694" s="2" t="s">
        <v>7418</v>
      </c>
      <c r="B3694" s="2" t="s">
        <v>7419</v>
      </c>
      <c r="C3694" s="2">
        <v>25</v>
      </c>
      <c r="D3694" s="2" t="s">
        <v>12</v>
      </c>
      <c r="E3694" s="2" t="s">
        <v>24</v>
      </c>
      <c r="F3694" s="2" t="s">
        <v>49</v>
      </c>
      <c r="G3694" s="2" t="s">
        <v>15</v>
      </c>
      <c r="H3694" s="2">
        <v>4214.12</v>
      </c>
      <c r="I3694" s="3">
        <v>45528</v>
      </c>
      <c r="J3694" s="2" t="s">
        <v>16</v>
      </c>
    </row>
    <row r="3695" spans="1:10" ht="14.25" customHeight="1" x14ac:dyDescent="0.35">
      <c r="A3695" s="2" t="s">
        <v>7420</v>
      </c>
      <c r="B3695" s="2" t="s">
        <v>7421</v>
      </c>
      <c r="C3695" s="2">
        <v>43</v>
      </c>
      <c r="D3695" s="2" t="s">
        <v>39</v>
      </c>
      <c r="E3695" s="2" t="s">
        <v>64</v>
      </c>
      <c r="F3695" s="2" t="s">
        <v>14</v>
      </c>
      <c r="G3695" s="2" t="s">
        <v>26</v>
      </c>
      <c r="H3695" s="2">
        <v>10128.49</v>
      </c>
      <c r="I3695" s="3">
        <v>45234</v>
      </c>
      <c r="J3695" s="2" t="s">
        <v>16</v>
      </c>
    </row>
    <row r="3696" spans="1:10" ht="14.25" customHeight="1" x14ac:dyDescent="0.35">
      <c r="A3696" s="2" t="s">
        <v>7422</v>
      </c>
      <c r="B3696" s="2" t="s">
        <v>7423</v>
      </c>
      <c r="C3696" s="2">
        <v>57</v>
      </c>
      <c r="D3696" s="2" t="s">
        <v>39</v>
      </c>
      <c r="E3696" s="2" t="s">
        <v>24</v>
      </c>
      <c r="F3696" s="2" t="s">
        <v>35</v>
      </c>
      <c r="G3696" s="2" t="s">
        <v>20</v>
      </c>
      <c r="H3696" s="2">
        <v>2742.16</v>
      </c>
      <c r="I3696" s="3">
        <v>45583</v>
      </c>
      <c r="J3696" s="2" t="s">
        <v>16</v>
      </c>
    </row>
    <row r="3697" spans="1:10" ht="14.25" customHeight="1" x14ac:dyDescent="0.35">
      <c r="A3697" s="2" t="s">
        <v>7424</v>
      </c>
      <c r="B3697" s="2" t="s">
        <v>7425</v>
      </c>
      <c r="C3697" s="2">
        <v>24</v>
      </c>
      <c r="D3697" s="2" t="s">
        <v>39</v>
      </c>
      <c r="E3697" s="2" t="s">
        <v>24</v>
      </c>
      <c r="F3697" s="2" t="s">
        <v>55</v>
      </c>
      <c r="G3697" s="2" t="s">
        <v>20</v>
      </c>
      <c r="H3697" s="2">
        <v>2541.6799999999998</v>
      </c>
      <c r="I3697" s="3">
        <v>45233</v>
      </c>
      <c r="J3697" s="2" t="s">
        <v>16</v>
      </c>
    </row>
    <row r="3698" spans="1:10" ht="14.25" customHeight="1" x14ac:dyDescent="0.35">
      <c r="A3698" s="2" t="s">
        <v>7426</v>
      </c>
      <c r="B3698" s="2" t="s">
        <v>7427</v>
      </c>
      <c r="C3698" s="2">
        <v>47</v>
      </c>
      <c r="D3698" s="2" t="s">
        <v>39</v>
      </c>
      <c r="E3698" s="2" t="s">
        <v>64</v>
      </c>
      <c r="F3698" s="2" t="s">
        <v>19</v>
      </c>
      <c r="G3698" s="2" t="s">
        <v>20</v>
      </c>
      <c r="H3698" s="2">
        <v>4607.08</v>
      </c>
      <c r="I3698" s="3">
        <v>45396</v>
      </c>
      <c r="J3698" s="2" t="s">
        <v>16</v>
      </c>
    </row>
    <row r="3699" spans="1:10" ht="14.25" customHeight="1" x14ac:dyDescent="0.35">
      <c r="A3699" s="2" t="s">
        <v>7428</v>
      </c>
      <c r="B3699" s="2" t="s">
        <v>7429</v>
      </c>
      <c r="C3699" s="2">
        <v>24</v>
      </c>
      <c r="D3699" s="2" t="s">
        <v>39</v>
      </c>
      <c r="E3699" s="2" t="s">
        <v>52</v>
      </c>
      <c r="F3699" s="2" t="s">
        <v>55</v>
      </c>
      <c r="G3699" s="2" t="s">
        <v>26</v>
      </c>
      <c r="H3699" s="2">
        <v>15053.65</v>
      </c>
      <c r="I3699" s="3">
        <v>45110</v>
      </c>
      <c r="J3699" s="2" t="s">
        <v>21</v>
      </c>
    </row>
    <row r="3700" spans="1:10" ht="14.25" customHeight="1" x14ac:dyDescent="0.35">
      <c r="A3700" s="2" t="s">
        <v>7430</v>
      </c>
      <c r="B3700" s="2" t="s">
        <v>7431</v>
      </c>
      <c r="C3700" s="2">
        <v>20</v>
      </c>
      <c r="D3700" s="2" t="s">
        <v>12</v>
      </c>
      <c r="E3700" s="2" t="s">
        <v>24</v>
      </c>
      <c r="F3700" s="2" t="s">
        <v>25</v>
      </c>
      <c r="G3700" s="2" t="s">
        <v>15</v>
      </c>
      <c r="H3700" s="2">
        <v>2544.8200000000002</v>
      </c>
      <c r="I3700" s="3">
        <v>45557</v>
      </c>
      <c r="J3700" s="2" t="s">
        <v>16</v>
      </c>
    </row>
    <row r="3701" spans="1:10" ht="14.25" customHeight="1" x14ac:dyDescent="0.35">
      <c r="A3701" s="2" t="s">
        <v>7432</v>
      </c>
      <c r="B3701" s="2" t="s">
        <v>7433</v>
      </c>
      <c r="C3701" s="2">
        <v>18</v>
      </c>
      <c r="D3701" s="2" t="s">
        <v>39</v>
      </c>
      <c r="E3701" s="2" t="s">
        <v>64</v>
      </c>
      <c r="F3701" s="2" t="s">
        <v>14</v>
      </c>
      <c r="G3701" s="2" t="s">
        <v>20</v>
      </c>
      <c r="H3701" s="2">
        <v>15479.59</v>
      </c>
      <c r="I3701" s="3">
        <v>45551</v>
      </c>
      <c r="J3701" s="2" t="s">
        <v>21</v>
      </c>
    </row>
    <row r="3702" spans="1:10" ht="14.25" customHeight="1" x14ac:dyDescent="0.35">
      <c r="A3702" s="2" t="s">
        <v>7434</v>
      </c>
      <c r="B3702" s="2" t="s">
        <v>7435</v>
      </c>
      <c r="C3702" s="2">
        <v>53</v>
      </c>
      <c r="D3702" s="2" t="s">
        <v>12</v>
      </c>
      <c r="E3702" s="2" t="s">
        <v>93</v>
      </c>
      <c r="F3702" s="2" t="s">
        <v>35</v>
      </c>
      <c r="G3702" s="2" t="s">
        <v>30</v>
      </c>
      <c r="H3702" s="2">
        <v>11894.3</v>
      </c>
      <c r="I3702" s="3">
        <v>45217</v>
      </c>
      <c r="J3702" s="2" t="s">
        <v>16</v>
      </c>
    </row>
    <row r="3703" spans="1:10" ht="14.25" customHeight="1" x14ac:dyDescent="0.35">
      <c r="A3703" s="2" t="s">
        <v>7436</v>
      </c>
      <c r="B3703" s="2" t="s">
        <v>7437</v>
      </c>
      <c r="C3703" s="2">
        <v>42</v>
      </c>
      <c r="D3703" s="2" t="s">
        <v>39</v>
      </c>
      <c r="E3703" s="2" t="s">
        <v>24</v>
      </c>
      <c r="F3703" s="2" t="s">
        <v>49</v>
      </c>
      <c r="G3703" s="2" t="s">
        <v>30</v>
      </c>
      <c r="H3703" s="2">
        <v>11365.63</v>
      </c>
      <c r="I3703" s="3">
        <v>45175</v>
      </c>
      <c r="J3703" s="2" t="s">
        <v>16</v>
      </c>
    </row>
    <row r="3704" spans="1:10" ht="14.25" customHeight="1" x14ac:dyDescent="0.35">
      <c r="A3704" s="2" t="s">
        <v>7438</v>
      </c>
      <c r="B3704" s="2" t="s">
        <v>7439</v>
      </c>
      <c r="C3704" s="2">
        <v>54</v>
      </c>
      <c r="D3704" s="2" t="s">
        <v>39</v>
      </c>
      <c r="E3704" s="2" t="s">
        <v>13</v>
      </c>
      <c r="F3704" s="2" t="s">
        <v>55</v>
      </c>
      <c r="G3704" s="2" t="s">
        <v>30</v>
      </c>
      <c r="H3704" s="2">
        <v>6438.92</v>
      </c>
      <c r="I3704" s="3">
        <v>45250</v>
      </c>
      <c r="J3704" s="2" t="s">
        <v>16</v>
      </c>
    </row>
    <row r="3705" spans="1:10" ht="14.25" customHeight="1" x14ac:dyDescent="0.35">
      <c r="A3705" s="2" t="s">
        <v>7440</v>
      </c>
      <c r="B3705" s="2" t="s">
        <v>7441</v>
      </c>
      <c r="C3705" s="2">
        <v>18</v>
      </c>
      <c r="D3705" s="2" t="s">
        <v>39</v>
      </c>
      <c r="E3705" s="2" t="s">
        <v>74</v>
      </c>
      <c r="F3705" s="2" t="s">
        <v>35</v>
      </c>
      <c r="G3705" s="2" t="s">
        <v>36</v>
      </c>
      <c r="H3705" s="2">
        <v>13699.8</v>
      </c>
      <c r="I3705" s="3">
        <v>45369</v>
      </c>
      <c r="J3705" s="2" t="s">
        <v>69</v>
      </c>
    </row>
    <row r="3706" spans="1:10" ht="14.25" customHeight="1" x14ac:dyDescent="0.35">
      <c r="A3706" s="2" t="s">
        <v>7442</v>
      </c>
      <c r="B3706" s="2" t="s">
        <v>7443</v>
      </c>
      <c r="C3706" s="2">
        <v>32</v>
      </c>
      <c r="D3706" s="2" t="s">
        <v>12</v>
      </c>
      <c r="E3706" s="2" t="s">
        <v>74</v>
      </c>
      <c r="F3706" s="2" t="s">
        <v>14</v>
      </c>
      <c r="G3706" s="2" t="s">
        <v>36</v>
      </c>
      <c r="H3706" s="2">
        <v>136.12</v>
      </c>
      <c r="I3706" s="3">
        <v>45530</v>
      </c>
      <c r="J3706" s="2" t="s">
        <v>16</v>
      </c>
    </row>
    <row r="3707" spans="1:10" ht="14.25" customHeight="1" x14ac:dyDescent="0.35">
      <c r="A3707" s="2" t="s">
        <v>7444</v>
      </c>
      <c r="B3707" s="2" t="s">
        <v>7445</v>
      </c>
      <c r="C3707" s="2">
        <v>54</v>
      </c>
      <c r="D3707" s="2" t="s">
        <v>12</v>
      </c>
      <c r="E3707" s="2" t="s">
        <v>74</v>
      </c>
      <c r="F3707" s="2" t="s">
        <v>49</v>
      </c>
      <c r="G3707" s="2" t="s">
        <v>26</v>
      </c>
      <c r="H3707" s="2">
        <v>3647.18</v>
      </c>
      <c r="I3707" s="3">
        <v>44985</v>
      </c>
      <c r="J3707" s="2" t="s">
        <v>16</v>
      </c>
    </row>
    <row r="3708" spans="1:10" ht="14.25" customHeight="1" x14ac:dyDescent="0.35">
      <c r="A3708" s="2" t="s">
        <v>7446</v>
      </c>
      <c r="B3708" s="2" t="s">
        <v>7447</v>
      </c>
      <c r="C3708" s="2">
        <v>30</v>
      </c>
      <c r="D3708" s="2" t="s">
        <v>12</v>
      </c>
      <c r="E3708" s="2" t="s">
        <v>13</v>
      </c>
      <c r="F3708" s="2" t="s">
        <v>55</v>
      </c>
      <c r="G3708" s="2" t="s">
        <v>20</v>
      </c>
      <c r="H3708" s="2">
        <v>11367.42</v>
      </c>
      <c r="I3708" s="3">
        <v>45195</v>
      </c>
      <c r="J3708" s="2" t="s">
        <v>16</v>
      </c>
    </row>
    <row r="3709" spans="1:10" ht="14.25" customHeight="1" x14ac:dyDescent="0.35">
      <c r="A3709" s="2" t="s">
        <v>7448</v>
      </c>
      <c r="B3709" s="2" t="s">
        <v>7449</v>
      </c>
      <c r="C3709" s="2">
        <v>57</v>
      </c>
      <c r="D3709" s="2" t="s">
        <v>39</v>
      </c>
      <c r="E3709" s="2" t="s">
        <v>64</v>
      </c>
      <c r="F3709" s="2" t="s">
        <v>19</v>
      </c>
      <c r="G3709" s="2" t="s">
        <v>36</v>
      </c>
      <c r="H3709" s="2">
        <v>43657.93</v>
      </c>
      <c r="I3709" s="3">
        <v>45244</v>
      </c>
      <c r="J3709" s="2" t="s">
        <v>16</v>
      </c>
    </row>
    <row r="3710" spans="1:10" ht="14.25" customHeight="1" x14ac:dyDescent="0.35">
      <c r="A3710" s="2" t="s">
        <v>7450</v>
      </c>
      <c r="B3710" s="2" t="s">
        <v>7451</v>
      </c>
      <c r="C3710" s="2">
        <v>25</v>
      </c>
      <c r="D3710" s="2" t="s">
        <v>39</v>
      </c>
      <c r="E3710" s="2" t="s">
        <v>52</v>
      </c>
      <c r="F3710" s="2" t="s">
        <v>14</v>
      </c>
      <c r="G3710" s="2" t="s">
        <v>30</v>
      </c>
      <c r="H3710" s="2">
        <v>25.18</v>
      </c>
      <c r="I3710" s="3">
        <v>45020</v>
      </c>
      <c r="J3710" s="2" t="s">
        <v>16</v>
      </c>
    </row>
    <row r="3711" spans="1:10" ht="14.25" customHeight="1" x14ac:dyDescent="0.35">
      <c r="A3711" s="2" t="s">
        <v>7452</v>
      </c>
      <c r="B3711" s="2" t="s">
        <v>7453</v>
      </c>
      <c r="C3711" s="2">
        <v>22</v>
      </c>
      <c r="D3711" s="2" t="s">
        <v>12</v>
      </c>
      <c r="E3711" s="2" t="s">
        <v>29</v>
      </c>
      <c r="F3711" s="2" t="s">
        <v>55</v>
      </c>
      <c r="G3711" s="2" t="s">
        <v>36</v>
      </c>
      <c r="H3711" s="2">
        <v>7132.93</v>
      </c>
      <c r="I3711" s="3">
        <v>45180</v>
      </c>
      <c r="J3711" s="2" t="s">
        <v>21</v>
      </c>
    </row>
    <row r="3712" spans="1:10" ht="14.25" customHeight="1" x14ac:dyDescent="0.35">
      <c r="A3712" s="2" t="s">
        <v>7454</v>
      </c>
      <c r="B3712" s="2" t="s">
        <v>7455</v>
      </c>
      <c r="C3712" s="2">
        <v>26</v>
      </c>
      <c r="D3712" s="2" t="s">
        <v>12</v>
      </c>
      <c r="E3712" s="2" t="s">
        <v>42</v>
      </c>
      <c r="F3712" s="2" t="s">
        <v>49</v>
      </c>
      <c r="G3712" s="2" t="s">
        <v>30</v>
      </c>
      <c r="H3712" s="2">
        <v>25748.720000000001</v>
      </c>
      <c r="I3712" s="3">
        <v>45613</v>
      </c>
      <c r="J3712" s="2" t="s">
        <v>16</v>
      </c>
    </row>
    <row r="3713" spans="1:10" ht="14.25" customHeight="1" x14ac:dyDescent="0.35">
      <c r="A3713" s="2" t="s">
        <v>7456</v>
      </c>
      <c r="B3713" s="2" t="s">
        <v>7457</v>
      </c>
      <c r="C3713" s="2">
        <v>18</v>
      </c>
      <c r="D3713" s="2" t="s">
        <v>39</v>
      </c>
      <c r="E3713" s="2" t="s">
        <v>64</v>
      </c>
      <c r="F3713" s="2" t="s">
        <v>49</v>
      </c>
      <c r="G3713" s="2" t="s">
        <v>20</v>
      </c>
      <c r="H3713" s="2">
        <v>19917.189999999999</v>
      </c>
      <c r="I3713" s="3">
        <v>45386</v>
      </c>
      <c r="J3713" s="2" t="s">
        <v>16</v>
      </c>
    </row>
    <row r="3714" spans="1:10" ht="14.25" customHeight="1" x14ac:dyDescent="0.35">
      <c r="A3714" s="2" t="s">
        <v>7458</v>
      </c>
      <c r="B3714" s="2" t="s">
        <v>7459</v>
      </c>
      <c r="C3714" s="2">
        <v>53</v>
      </c>
      <c r="D3714" s="2" t="s">
        <v>12</v>
      </c>
      <c r="E3714" s="2" t="s">
        <v>13</v>
      </c>
      <c r="F3714" s="2" t="s">
        <v>19</v>
      </c>
      <c r="G3714" s="2" t="s">
        <v>26</v>
      </c>
      <c r="H3714" s="2">
        <v>234.08</v>
      </c>
      <c r="I3714" s="3">
        <v>45441</v>
      </c>
      <c r="J3714" s="2" t="s">
        <v>16</v>
      </c>
    </row>
    <row r="3715" spans="1:10" ht="14.25" customHeight="1" x14ac:dyDescent="0.35">
      <c r="A3715" s="2" t="s">
        <v>7460</v>
      </c>
      <c r="B3715" s="2" t="s">
        <v>7461</v>
      </c>
      <c r="C3715" s="2">
        <v>52</v>
      </c>
      <c r="D3715" s="2" t="s">
        <v>39</v>
      </c>
      <c r="E3715" s="2" t="s">
        <v>24</v>
      </c>
      <c r="F3715" s="2" t="s">
        <v>14</v>
      </c>
      <c r="G3715" s="2" t="s">
        <v>15</v>
      </c>
      <c r="H3715" s="2">
        <v>7540.83</v>
      </c>
      <c r="I3715" s="3">
        <v>45459</v>
      </c>
      <c r="J3715" s="2" t="s">
        <v>69</v>
      </c>
    </row>
    <row r="3716" spans="1:10" ht="14.25" customHeight="1" x14ac:dyDescent="0.35">
      <c r="A3716" s="2" t="s">
        <v>7462</v>
      </c>
      <c r="B3716" s="2" t="s">
        <v>7463</v>
      </c>
      <c r="C3716" s="2">
        <v>19</v>
      </c>
      <c r="D3716" s="2" t="s">
        <v>12</v>
      </c>
      <c r="E3716" s="2" t="s">
        <v>93</v>
      </c>
      <c r="F3716" s="2" t="s">
        <v>14</v>
      </c>
      <c r="G3716" s="2" t="s">
        <v>15</v>
      </c>
      <c r="H3716" s="2">
        <v>42.96</v>
      </c>
      <c r="I3716" s="3">
        <v>45030</v>
      </c>
      <c r="J3716" s="2" t="s">
        <v>16</v>
      </c>
    </row>
    <row r="3717" spans="1:10" ht="14.25" customHeight="1" x14ac:dyDescent="0.35">
      <c r="A3717" s="2" t="s">
        <v>7464</v>
      </c>
      <c r="B3717" s="2" t="s">
        <v>7465</v>
      </c>
      <c r="C3717" s="2">
        <v>57</v>
      </c>
      <c r="D3717" s="2" t="s">
        <v>12</v>
      </c>
      <c r="E3717" s="2" t="s">
        <v>13</v>
      </c>
      <c r="F3717" s="2" t="s">
        <v>35</v>
      </c>
      <c r="G3717" s="2" t="s">
        <v>30</v>
      </c>
      <c r="H3717" s="2">
        <v>15586.26</v>
      </c>
      <c r="I3717" s="3">
        <v>45328</v>
      </c>
      <c r="J3717" s="2" t="s">
        <v>21</v>
      </c>
    </row>
    <row r="3718" spans="1:10" ht="14.25" customHeight="1" x14ac:dyDescent="0.35">
      <c r="A3718" s="2" t="s">
        <v>7466</v>
      </c>
      <c r="B3718" s="2" t="s">
        <v>7467</v>
      </c>
      <c r="C3718" s="2">
        <v>40</v>
      </c>
      <c r="D3718" s="2" t="s">
        <v>12</v>
      </c>
      <c r="E3718" s="2" t="s">
        <v>24</v>
      </c>
      <c r="F3718" s="2" t="s">
        <v>55</v>
      </c>
      <c r="G3718" s="2" t="s">
        <v>36</v>
      </c>
      <c r="H3718" s="2">
        <v>3694.34</v>
      </c>
      <c r="I3718" s="3">
        <v>45259</v>
      </c>
      <c r="J3718" s="2" t="s">
        <v>16</v>
      </c>
    </row>
    <row r="3719" spans="1:10" ht="14.25" customHeight="1" x14ac:dyDescent="0.35">
      <c r="A3719" s="2" t="s">
        <v>7468</v>
      </c>
      <c r="B3719" s="2" t="s">
        <v>7469</v>
      </c>
      <c r="C3719" s="2">
        <v>26</v>
      </c>
      <c r="D3719" s="2" t="s">
        <v>39</v>
      </c>
      <c r="E3719" s="2" t="s">
        <v>29</v>
      </c>
      <c r="F3719" s="2" t="s">
        <v>35</v>
      </c>
      <c r="G3719" s="2" t="s">
        <v>36</v>
      </c>
      <c r="H3719" s="2">
        <v>14506.86</v>
      </c>
      <c r="I3719" s="3">
        <v>45647</v>
      </c>
      <c r="J3719" s="2" t="s">
        <v>16</v>
      </c>
    </row>
    <row r="3720" spans="1:10" ht="14.25" customHeight="1" x14ac:dyDescent="0.35">
      <c r="A3720" s="2" t="s">
        <v>7470</v>
      </c>
      <c r="B3720" s="2" t="s">
        <v>7471</v>
      </c>
      <c r="C3720" s="2">
        <v>51</v>
      </c>
      <c r="D3720" s="2" t="s">
        <v>39</v>
      </c>
      <c r="E3720" s="2" t="s">
        <v>74</v>
      </c>
      <c r="F3720" s="2" t="s">
        <v>49</v>
      </c>
      <c r="G3720" s="2" t="s">
        <v>30</v>
      </c>
      <c r="H3720" s="2">
        <v>28966.720000000001</v>
      </c>
      <c r="I3720" s="3">
        <v>45534</v>
      </c>
      <c r="J3720" s="2" t="s">
        <v>16</v>
      </c>
    </row>
    <row r="3721" spans="1:10" ht="14.25" customHeight="1" x14ac:dyDescent="0.35">
      <c r="A3721" s="2" t="s">
        <v>7472</v>
      </c>
      <c r="B3721" s="2" t="s">
        <v>7473</v>
      </c>
      <c r="C3721" s="2">
        <v>63</v>
      </c>
      <c r="D3721" s="2" t="s">
        <v>12</v>
      </c>
      <c r="E3721" s="2" t="s">
        <v>64</v>
      </c>
      <c r="F3721" s="2" t="s">
        <v>49</v>
      </c>
      <c r="G3721" s="2" t="s">
        <v>20</v>
      </c>
      <c r="H3721" s="2">
        <v>37332.519999999997</v>
      </c>
      <c r="I3721" s="3">
        <v>45019</v>
      </c>
      <c r="J3721" s="2" t="s">
        <v>21</v>
      </c>
    </row>
    <row r="3722" spans="1:10" ht="14.25" customHeight="1" x14ac:dyDescent="0.35">
      <c r="A3722" s="2" t="s">
        <v>7474</v>
      </c>
      <c r="B3722" s="2" t="s">
        <v>7475</v>
      </c>
      <c r="C3722" s="2">
        <v>31</v>
      </c>
      <c r="D3722" s="2" t="s">
        <v>39</v>
      </c>
      <c r="E3722" s="2" t="s">
        <v>29</v>
      </c>
      <c r="F3722" s="2" t="s">
        <v>19</v>
      </c>
      <c r="G3722" s="2" t="s">
        <v>30</v>
      </c>
      <c r="H3722" s="2">
        <v>22453.66</v>
      </c>
      <c r="I3722" s="3">
        <v>45483</v>
      </c>
      <c r="J3722" s="2" t="s">
        <v>16</v>
      </c>
    </row>
    <row r="3723" spans="1:10" ht="14.25" customHeight="1" x14ac:dyDescent="0.35">
      <c r="A3723" s="2" t="s">
        <v>7476</v>
      </c>
      <c r="B3723" s="2" t="s">
        <v>7477</v>
      </c>
      <c r="C3723" s="2">
        <v>21</v>
      </c>
      <c r="D3723" s="2" t="s">
        <v>39</v>
      </c>
      <c r="E3723" s="2" t="s">
        <v>74</v>
      </c>
      <c r="F3723" s="2" t="s">
        <v>19</v>
      </c>
      <c r="G3723" s="2" t="s">
        <v>20</v>
      </c>
      <c r="H3723" s="2">
        <v>2283.36</v>
      </c>
      <c r="I3723" s="3">
        <v>45500</v>
      </c>
      <c r="J3723" s="2" t="s">
        <v>16</v>
      </c>
    </row>
    <row r="3724" spans="1:10" ht="14.25" customHeight="1" x14ac:dyDescent="0.35">
      <c r="A3724" s="2" t="s">
        <v>7478</v>
      </c>
      <c r="B3724" s="2" t="s">
        <v>7479</v>
      </c>
      <c r="C3724" s="2">
        <v>47</v>
      </c>
      <c r="D3724" s="2" t="s">
        <v>39</v>
      </c>
      <c r="E3724" s="2" t="s">
        <v>42</v>
      </c>
      <c r="F3724" s="2" t="s">
        <v>14</v>
      </c>
      <c r="G3724" s="2" t="s">
        <v>26</v>
      </c>
      <c r="H3724" s="2">
        <v>2164.16</v>
      </c>
      <c r="I3724" s="3">
        <v>45468</v>
      </c>
      <c r="J3724" s="2" t="s">
        <v>16</v>
      </c>
    </row>
    <row r="3725" spans="1:10" ht="14.25" customHeight="1" x14ac:dyDescent="0.35">
      <c r="A3725" s="2" t="s">
        <v>7480</v>
      </c>
      <c r="B3725" s="2" t="s">
        <v>7481</v>
      </c>
      <c r="C3725" s="2">
        <v>48</v>
      </c>
      <c r="D3725" s="2" t="s">
        <v>39</v>
      </c>
      <c r="E3725" s="2" t="s">
        <v>24</v>
      </c>
      <c r="F3725" s="2" t="s">
        <v>35</v>
      </c>
      <c r="G3725" s="2" t="s">
        <v>26</v>
      </c>
      <c r="H3725" s="2">
        <v>9829.1299999999992</v>
      </c>
      <c r="I3725" s="3">
        <v>45363</v>
      </c>
      <c r="J3725" s="2" t="s">
        <v>16</v>
      </c>
    </row>
    <row r="3726" spans="1:10" ht="14.25" customHeight="1" x14ac:dyDescent="0.35">
      <c r="A3726" s="2" t="s">
        <v>7482</v>
      </c>
      <c r="B3726" s="2" t="s">
        <v>7483</v>
      </c>
      <c r="C3726" s="2">
        <v>55</v>
      </c>
      <c r="D3726" s="2" t="s">
        <v>12</v>
      </c>
      <c r="E3726" s="2" t="s">
        <v>24</v>
      </c>
      <c r="F3726" s="2" t="s">
        <v>49</v>
      </c>
      <c r="G3726" s="2" t="s">
        <v>30</v>
      </c>
      <c r="H3726" s="2">
        <v>7853.8</v>
      </c>
      <c r="I3726" s="3">
        <v>44936</v>
      </c>
      <c r="J3726" s="2" t="s">
        <v>16</v>
      </c>
    </row>
    <row r="3727" spans="1:10" ht="14.25" customHeight="1" x14ac:dyDescent="0.35">
      <c r="A3727" s="2" t="s">
        <v>7484</v>
      </c>
      <c r="B3727" s="2" t="s">
        <v>7485</v>
      </c>
      <c r="C3727" s="2">
        <v>28</v>
      </c>
      <c r="D3727" s="2" t="s">
        <v>39</v>
      </c>
      <c r="E3727" s="2" t="s">
        <v>93</v>
      </c>
      <c r="F3727" s="2" t="s">
        <v>55</v>
      </c>
      <c r="G3727" s="2" t="s">
        <v>26</v>
      </c>
      <c r="H3727" s="2">
        <v>95.8</v>
      </c>
      <c r="I3727" s="3">
        <v>45382</v>
      </c>
      <c r="J3727" s="2" t="s">
        <v>16</v>
      </c>
    </row>
    <row r="3728" spans="1:10" ht="14.25" customHeight="1" x14ac:dyDescent="0.35">
      <c r="A3728" s="2" t="s">
        <v>7486</v>
      </c>
      <c r="B3728" s="2" t="s">
        <v>7487</v>
      </c>
      <c r="C3728" s="2">
        <v>52</v>
      </c>
      <c r="D3728" s="2" t="s">
        <v>39</v>
      </c>
      <c r="E3728" s="2" t="s">
        <v>74</v>
      </c>
      <c r="F3728" s="2" t="s">
        <v>25</v>
      </c>
      <c r="G3728" s="2" t="s">
        <v>36</v>
      </c>
      <c r="H3728" s="2">
        <v>4971.32</v>
      </c>
      <c r="I3728" s="3">
        <v>45341</v>
      </c>
      <c r="J3728" s="2" t="s">
        <v>16</v>
      </c>
    </row>
    <row r="3729" spans="1:10" ht="14.25" customHeight="1" x14ac:dyDescent="0.35">
      <c r="A3729" s="2" t="s">
        <v>7488</v>
      </c>
      <c r="B3729" s="2" t="s">
        <v>7489</v>
      </c>
      <c r="C3729" s="2">
        <v>25</v>
      </c>
      <c r="D3729" s="2" t="s">
        <v>12</v>
      </c>
      <c r="E3729" s="2" t="s">
        <v>42</v>
      </c>
      <c r="F3729" s="2" t="s">
        <v>55</v>
      </c>
      <c r="G3729" s="2" t="s">
        <v>20</v>
      </c>
      <c r="H3729" s="2">
        <v>23718.39</v>
      </c>
      <c r="I3729" s="3">
        <v>45444</v>
      </c>
      <c r="J3729" s="2" t="s">
        <v>16</v>
      </c>
    </row>
    <row r="3730" spans="1:10" ht="14.25" customHeight="1" x14ac:dyDescent="0.35">
      <c r="A3730" s="2" t="s">
        <v>7490</v>
      </c>
      <c r="B3730" s="2" t="s">
        <v>7491</v>
      </c>
      <c r="C3730" s="2">
        <v>20</v>
      </c>
      <c r="D3730" s="2" t="s">
        <v>39</v>
      </c>
      <c r="E3730" s="2" t="s">
        <v>24</v>
      </c>
      <c r="F3730" s="2" t="s">
        <v>19</v>
      </c>
      <c r="G3730" s="2" t="s">
        <v>15</v>
      </c>
      <c r="H3730" s="2">
        <v>22863.08</v>
      </c>
      <c r="I3730" s="3">
        <v>45301</v>
      </c>
      <c r="J3730" s="2" t="s">
        <v>16</v>
      </c>
    </row>
    <row r="3731" spans="1:10" ht="14.25" customHeight="1" x14ac:dyDescent="0.35">
      <c r="A3731" s="2" t="s">
        <v>7492</v>
      </c>
      <c r="B3731" s="2" t="s">
        <v>7493</v>
      </c>
      <c r="C3731" s="2">
        <v>31</v>
      </c>
      <c r="D3731" s="2" t="s">
        <v>39</v>
      </c>
      <c r="E3731" s="2" t="s">
        <v>13</v>
      </c>
      <c r="F3731" s="2" t="s">
        <v>55</v>
      </c>
      <c r="G3731" s="2" t="s">
        <v>15</v>
      </c>
      <c r="H3731" s="2">
        <v>2280.39</v>
      </c>
      <c r="I3731" s="3">
        <v>45457</v>
      </c>
      <c r="J3731" s="2" t="s">
        <v>16</v>
      </c>
    </row>
    <row r="3732" spans="1:10" ht="14.25" customHeight="1" x14ac:dyDescent="0.35">
      <c r="A3732" s="2" t="s">
        <v>7494</v>
      </c>
      <c r="B3732" s="2" t="s">
        <v>7495</v>
      </c>
      <c r="C3732" s="2">
        <v>30</v>
      </c>
      <c r="D3732" s="2" t="s">
        <v>39</v>
      </c>
      <c r="E3732" s="2" t="s">
        <v>74</v>
      </c>
      <c r="F3732" s="2" t="s">
        <v>49</v>
      </c>
      <c r="G3732" s="2" t="s">
        <v>26</v>
      </c>
      <c r="H3732" s="2">
        <v>4812.07</v>
      </c>
      <c r="I3732" s="3">
        <v>45450</v>
      </c>
      <c r="J3732" s="2" t="s">
        <v>16</v>
      </c>
    </row>
    <row r="3733" spans="1:10" ht="14.25" customHeight="1" x14ac:dyDescent="0.35">
      <c r="A3733" s="2" t="s">
        <v>7496</v>
      </c>
      <c r="B3733" s="2" t="s">
        <v>7497</v>
      </c>
      <c r="C3733" s="2">
        <v>62</v>
      </c>
      <c r="D3733" s="2" t="s">
        <v>12</v>
      </c>
      <c r="E3733" s="2" t="s">
        <v>74</v>
      </c>
      <c r="F3733" s="2" t="s">
        <v>35</v>
      </c>
      <c r="G3733" s="2" t="s">
        <v>20</v>
      </c>
      <c r="H3733" s="2">
        <v>8218.1299999999992</v>
      </c>
      <c r="I3733" s="3">
        <v>45299</v>
      </c>
      <c r="J3733" s="2" t="s">
        <v>16</v>
      </c>
    </row>
    <row r="3734" spans="1:10" ht="14.25" customHeight="1" x14ac:dyDescent="0.35">
      <c r="A3734" s="2" t="s">
        <v>7498</v>
      </c>
      <c r="B3734" s="2" t="s">
        <v>7499</v>
      </c>
      <c r="C3734" s="2">
        <v>49</v>
      </c>
      <c r="D3734" s="2" t="s">
        <v>12</v>
      </c>
      <c r="E3734" s="2" t="s">
        <v>52</v>
      </c>
      <c r="F3734" s="2" t="s">
        <v>14</v>
      </c>
      <c r="G3734" s="2" t="s">
        <v>36</v>
      </c>
      <c r="H3734" s="2">
        <v>19158.560000000001</v>
      </c>
      <c r="I3734" s="3">
        <v>45630</v>
      </c>
      <c r="J3734" s="2" t="s">
        <v>16</v>
      </c>
    </row>
    <row r="3735" spans="1:10" ht="14.25" customHeight="1" x14ac:dyDescent="0.35">
      <c r="A3735" s="2" t="s">
        <v>7500</v>
      </c>
      <c r="B3735" s="2" t="s">
        <v>7501</v>
      </c>
      <c r="C3735" s="2">
        <v>51</v>
      </c>
      <c r="D3735" s="2" t="s">
        <v>39</v>
      </c>
      <c r="E3735" s="2" t="s">
        <v>93</v>
      </c>
      <c r="F3735" s="2" t="s">
        <v>35</v>
      </c>
      <c r="G3735" s="2" t="s">
        <v>15</v>
      </c>
      <c r="H3735" s="2">
        <v>7592.75</v>
      </c>
      <c r="I3735" s="3">
        <v>45541</v>
      </c>
      <c r="J3735" s="2" t="s">
        <v>16</v>
      </c>
    </row>
    <row r="3736" spans="1:10" ht="14.25" customHeight="1" x14ac:dyDescent="0.35">
      <c r="A3736" s="2" t="s">
        <v>7502</v>
      </c>
      <c r="B3736" s="2" t="s">
        <v>7503</v>
      </c>
      <c r="C3736" s="2">
        <v>62</v>
      </c>
      <c r="D3736" s="2" t="s">
        <v>39</v>
      </c>
      <c r="E3736" s="2" t="s">
        <v>93</v>
      </c>
      <c r="F3736" s="2" t="s">
        <v>25</v>
      </c>
      <c r="G3736" s="2" t="s">
        <v>36</v>
      </c>
      <c r="H3736" s="2">
        <v>34482.83</v>
      </c>
      <c r="I3736" s="3">
        <v>45365</v>
      </c>
      <c r="J3736" s="2" t="s">
        <v>16</v>
      </c>
    </row>
    <row r="3737" spans="1:10" ht="14.25" customHeight="1" x14ac:dyDescent="0.35">
      <c r="A3737" s="2" t="s">
        <v>7504</v>
      </c>
      <c r="B3737" s="2" t="s">
        <v>7505</v>
      </c>
      <c r="C3737" s="2">
        <v>36</v>
      </c>
      <c r="D3737" s="2" t="s">
        <v>12</v>
      </c>
      <c r="E3737" s="2" t="s">
        <v>29</v>
      </c>
      <c r="F3737" s="2" t="s">
        <v>14</v>
      </c>
      <c r="G3737" s="2" t="s">
        <v>36</v>
      </c>
      <c r="H3737" s="2">
        <v>16047.1</v>
      </c>
      <c r="I3737" s="3">
        <v>45121</v>
      </c>
      <c r="J3737" s="2" t="s">
        <v>16</v>
      </c>
    </row>
    <row r="3738" spans="1:10" ht="14.25" customHeight="1" x14ac:dyDescent="0.35">
      <c r="A3738" s="2" t="s">
        <v>7506</v>
      </c>
      <c r="B3738" s="2" t="s">
        <v>7507</v>
      </c>
      <c r="C3738" s="2">
        <v>55</v>
      </c>
      <c r="D3738" s="2" t="s">
        <v>12</v>
      </c>
      <c r="E3738" s="2" t="s">
        <v>13</v>
      </c>
      <c r="F3738" s="2" t="s">
        <v>25</v>
      </c>
      <c r="G3738" s="2" t="s">
        <v>15</v>
      </c>
      <c r="H3738" s="2">
        <v>30595.64</v>
      </c>
      <c r="I3738" s="3">
        <v>45191</v>
      </c>
      <c r="J3738" s="2" t="s">
        <v>16</v>
      </c>
    </row>
    <row r="3739" spans="1:10" ht="14.25" customHeight="1" x14ac:dyDescent="0.35">
      <c r="A3739" s="2" t="s">
        <v>7508</v>
      </c>
      <c r="B3739" s="2" t="s">
        <v>7509</v>
      </c>
      <c r="C3739" s="2">
        <v>33</v>
      </c>
      <c r="D3739" s="2" t="s">
        <v>12</v>
      </c>
      <c r="E3739" s="2" t="s">
        <v>52</v>
      </c>
      <c r="F3739" s="2" t="s">
        <v>25</v>
      </c>
      <c r="G3739" s="2" t="s">
        <v>15</v>
      </c>
      <c r="H3739" s="2">
        <v>13148.75</v>
      </c>
      <c r="I3739" s="3">
        <v>45433</v>
      </c>
      <c r="J3739" s="2" t="s">
        <v>16</v>
      </c>
    </row>
    <row r="3740" spans="1:10" ht="14.25" customHeight="1" x14ac:dyDescent="0.35">
      <c r="A3740" s="2" t="s">
        <v>7510</v>
      </c>
      <c r="B3740" s="2" t="s">
        <v>7511</v>
      </c>
      <c r="C3740" s="2">
        <v>19</v>
      </c>
      <c r="D3740" s="2" t="s">
        <v>39</v>
      </c>
      <c r="E3740" s="2" t="s">
        <v>29</v>
      </c>
      <c r="F3740" s="2" t="s">
        <v>49</v>
      </c>
      <c r="G3740" s="2" t="s">
        <v>26</v>
      </c>
      <c r="H3740" s="2">
        <v>21006.58</v>
      </c>
      <c r="I3740" s="3">
        <v>45572</v>
      </c>
      <c r="J3740" s="2" t="s">
        <v>16</v>
      </c>
    </row>
    <row r="3741" spans="1:10" ht="14.25" customHeight="1" x14ac:dyDescent="0.35">
      <c r="A3741" s="2" t="s">
        <v>7512</v>
      </c>
      <c r="B3741" s="2" t="s">
        <v>7513</v>
      </c>
      <c r="C3741" s="2">
        <v>57</v>
      </c>
      <c r="D3741" s="2" t="s">
        <v>39</v>
      </c>
      <c r="E3741" s="2" t="s">
        <v>42</v>
      </c>
      <c r="F3741" s="2" t="s">
        <v>49</v>
      </c>
      <c r="G3741" s="2" t="s">
        <v>20</v>
      </c>
      <c r="H3741" s="2">
        <v>17778.79</v>
      </c>
      <c r="I3741" s="3">
        <v>45352</v>
      </c>
      <c r="J3741" s="2" t="s">
        <v>16</v>
      </c>
    </row>
    <row r="3742" spans="1:10" ht="14.25" customHeight="1" x14ac:dyDescent="0.35">
      <c r="A3742" s="2" t="s">
        <v>7514</v>
      </c>
      <c r="B3742" s="2" t="s">
        <v>7515</v>
      </c>
      <c r="C3742" s="2">
        <v>34</v>
      </c>
      <c r="D3742" s="2" t="s">
        <v>12</v>
      </c>
      <c r="E3742" s="2" t="s">
        <v>29</v>
      </c>
      <c r="F3742" s="2" t="s">
        <v>19</v>
      </c>
      <c r="G3742" s="2" t="s">
        <v>30</v>
      </c>
      <c r="H3742" s="2">
        <v>2928.13</v>
      </c>
      <c r="I3742" s="3">
        <v>45615</v>
      </c>
      <c r="J3742" s="2" t="s">
        <v>69</v>
      </c>
    </row>
    <row r="3743" spans="1:10" ht="14.25" customHeight="1" x14ac:dyDescent="0.35">
      <c r="A3743" s="2" t="s">
        <v>7516</v>
      </c>
      <c r="B3743" s="2" t="s">
        <v>7517</v>
      </c>
      <c r="C3743" s="2">
        <v>51</v>
      </c>
      <c r="D3743" s="2" t="s">
        <v>39</v>
      </c>
      <c r="E3743" s="2" t="s">
        <v>42</v>
      </c>
      <c r="F3743" s="2" t="s">
        <v>19</v>
      </c>
      <c r="G3743" s="2" t="s">
        <v>20</v>
      </c>
      <c r="H3743" s="2">
        <v>2607.63</v>
      </c>
      <c r="I3743" s="3">
        <v>45025</v>
      </c>
      <c r="J3743" s="2" t="s">
        <v>16</v>
      </c>
    </row>
    <row r="3744" spans="1:10" ht="14.25" customHeight="1" x14ac:dyDescent="0.35">
      <c r="A3744" s="2" t="s">
        <v>7518</v>
      </c>
      <c r="B3744" s="2" t="s">
        <v>7519</v>
      </c>
      <c r="C3744" s="2">
        <v>59</v>
      </c>
      <c r="D3744" s="2" t="s">
        <v>39</v>
      </c>
      <c r="E3744" s="2" t="s">
        <v>13</v>
      </c>
      <c r="F3744" s="2" t="s">
        <v>25</v>
      </c>
      <c r="G3744" s="2" t="s">
        <v>30</v>
      </c>
      <c r="H3744" s="2">
        <v>19979.240000000002</v>
      </c>
      <c r="I3744" s="3">
        <v>44956</v>
      </c>
      <c r="J3744" s="2" t="s">
        <v>16</v>
      </c>
    </row>
    <row r="3745" spans="1:10" ht="14.25" customHeight="1" x14ac:dyDescent="0.35">
      <c r="A3745" s="2" t="s">
        <v>7520</v>
      </c>
      <c r="B3745" s="2" t="s">
        <v>7521</v>
      </c>
      <c r="C3745" s="2">
        <v>33</v>
      </c>
      <c r="D3745" s="2" t="s">
        <v>39</v>
      </c>
      <c r="E3745" s="2" t="s">
        <v>24</v>
      </c>
      <c r="F3745" s="2" t="s">
        <v>35</v>
      </c>
      <c r="G3745" s="2" t="s">
        <v>15</v>
      </c>
      <c r="H3745" s="2">
        <v>884.79</v>
      </c>
      <c r="I3745" s="3">
        <v>45217</v>
      </c>
      <c r="J3745" s="2" t="s">
        <v>16</v>
      </c>
    </row>
    <row r="3746" spans="1:10" ht="14.25" customHeight="1" x14ac:dyDescent="0.35">
      <c r="A3746" s="2" t="s">
        <v>7522</v>
      </c>
      <c r="B3746" s="2" t="s">
        <v>7523</v>
      </c>
      <c r="C3746" s="2">
        <v>55</v>
      </c>
      <c r="D3746" s="2" t="s">
        <v>39</v>
      </c>
      <c r="E3746" s="2" t="s">
        <v>93</v>
      </c>
      <c r="F3746" s="2" t="s">
        <v>19</v>
      </c>
      <c r="G3746" s="2" t="s">
        <v>36</v>
      </c>
      <c r="H3746" s="2">
        <v>5252.01</v>
      </c>
      <c r="I3746" s="3">
        <v>45501</v>
      </c>
      <c r="J3746" s="2" t="s">
        <v>16</v>
      </c>
    </row>
    <row r="3747" spans="1:10" ht="14.25" customHeight="1" x14ac:dyDescent="0.35">
      <c r="A3747" s="2" t="s">
        <v>7524</v>
      </c>
      <c r="B3747" s="2" t="s">
        <v>7525</v>
      </c>
      <c r="C3747" s="2">
        <v>19</v>
      </c>
      <c r="D3747" s="2" t="s">
        <v>39</v>
      </c>
      <c r="E3747" s="2" t="s">
        <v>24</v>
      </c>
      <c r="F3747" s="2" t="s">
        <v>49</v>
      </c>
      <c r="G3747" s="2" t="s">
        <v>20</v>
      </c>
      <c r="H3747" s="2">
        <v>17184.59</v>
      </c>
      <c r="I3747" s="3">
        <v>45413</v>
      </c>
      <c r="J3747" s="2" t="s">
        <v>16</v>
      </c>
    </row>
    <row r="3748" spans="1:10" ht="14.25" customHeight="1" x14ac:dyDescent="0.35">
      <c r="A3748" s="2" t="s">
        <v>7526</v>
      </c>
      <c r="B3748" s="2" t="s">
        <v>7527</v>
      </c>
      <c r="C3748" s="2">
        <v>19</v>
      </c>
      <c r="D3748" s="2" t="s">
        <v>39</v>
      </c>
      <c r="E3748" s="2" t="s">
        <v>42</v>
      </c>
      <c r="F3748" s="2" t="s">
        <v>19</v>
      </c>
      <c r="G3748" s="2" t="s">
        <v>36</v>
      </c>
      <c r="H3748" s="2">
        <v>16779.27</v>
      </c>
      <c r="I3748" s="3">
        <v>45332</v>
      </c>
      <c r="J3748" s="2" t="s">
        <v>16</v>
      </c>
    </row>
    <row r="3749" spans="1:10" ht="14.25" customHeight="1" x14ac:dyDescent="0.35">
      <c r="A3749" s="2" t="s">
        <v>7528</v>
      </c>
      <c r="B3749" s="2" t="s">
        <v>7529</v>
      </c>
      <c r="C3749" s="2">
        <v>43</v>
      </c>
      <c r="D3749" s="2" t="s">
        <v>39</v>
      </c>
      <c r="E3749" s="2" t="s">
        <v>13</v>
      </c>
      <c r="F3749" s="2" t="s">
        <v>25</v>
      </c>
      <c r="G3749" s="2" t="s">
        <v>20</v>
      </c>
      <c r="H3749" s="2">
        <v>1494.09</v>
      </c>
      <c r="I3749" s="3">
        <v>44954</v>
      </c>
      <c r="J3749" s="2" t="s">
        <v>16</v>
      </c>
    </row>
    <row r="3750" spans="1:10" ht="14.25" customHeight="1" x14ac:dyDescent="0.35">
      <c r="A3750" s="2" t="s">
        <v>7530</v>
      </c>
      <c r="B3750" s="2" t="s">
        <v>7531</v>
      </c>
      <c r="C3750" s="2">
        <v>30</v>
      </c>
      <c r="D3750" s="2" t="s">
        <v>12</v>
      </c>
      <c r="E3750" s="2" t="s">
        <v>24</v>
      </c>
      <c r="F3750" s="2" t="s">
        <v>14</v>
      </c>
      <c r="G3750" s="2" t="s">
        <v>20</v>
      </c>
      <c r="H3750" s="2">
        <v>6688.64</v>
      </c>
      <c r="I3750" s="3">
        <v>45072</v>
      </c>
      <c r="J3750" s="2" t="s">
        <v>16</v>
      </c>
    </row>
    <row r="3751" spans="1:10" ht="14.25" customHeight="1" x14ac:dyDescent="0.35">
      <c r="A3751" s="2" t="s">
        <v>7532</v>
      </c>
      <c r="B3751" s="2" t="s">
        <v>7533</v>
      </c>
      <c r="C3751" s="2">
        <v>64</v>
      </c>
      <c r="D3751" s="2" t="s">
        <v>12</v>
      </c>
      <c r="E3751" s="2" t="s">
        <v>29</v>
      </c>
      <c r="F3751" s="2" t="s">
        <v>35</v>
      </c>
      <c r="G3751" s="2" t="s">
        <v>36</v>
      </c>
      <c r="H3751" s="2">
        <v>6536.04</v>
      </c>
      <c r="I3751" s="3">
        <v>45214</v>
      </c>
      <c r="J3751" s="2" t="s">
        <v>21</v>
      </c>
    </row>
    <row r="3752" spans="1:10" ht="14.25" customHeight="1" x14ac:dyDescent="0.35">
      <c r="A3752" s="2" t="s">
        <v>7534</v>
      </c>
      <c r="B3752" s="2" t="s">
        <v>7535</v>
      </c>
      <c r="C3752" s="2">
        <v>48</v>
      </c>
      <c r="D3752" s="2" t="s">
        <v>12</v>
      </c>
      <c r="E3752" s="2" t="s">
        <v>42</v>
      </c>
      <c r="F3752" s="2" t="s">
        <v>35</v>
      </c>
      <c r="G3752" s="2" t="s">
        <v>26</v>
      </c>
      <c r="H3752" s="2">
        <v>3911.5</v>
      </c>
      <c r="I3752" s="3">
        <v>45507</v>
      </c>
      <c r="J3752" s="2" t="s">
        <v>16</v>
      </c>
    </row>
    <row r="3753" spans="1:10" ht="14.25" customHeight="1" x14ac:dyDescent="0.35">
      <c r="A3753" s="2" t="s">
        <v>7536</v>
      </c>
      <c r="B3753" s="2" t="s">
        <v>7537</v>
      </c>
      <c r="C3753" s="2">
        <v>51</v>
      </c>
      <c r="D3753" s="2" t="s">
        <v>12</v>
      </c>
      <c r="E3753" s="2" t="s">
        <v>64</v>
      </c>
      <c r="F3753" s="2" t="s">
        <v>55</v>
      </c>
      <c r="G3753" s="2" t="s">
        <v>15</v>
      </c>
      <c r="H3753" s="2">
        <v>24911</v>
      </c>
      <c r="I3753" s="3">
        <v>45178</v>
      </c>
      <c r="J3753" s="2" t="s">
        <v>16</v>
      </c>
    </row>
    <row r="3754" spans="1:10" ht="14.25" customHeight="1" x14ac:dyDescent="0.35">
      <c r="A3754" s="2" t="s">
        <v>7538</v>
      </c>
      <c r="B3754" s="2" t="s">
        <v>7539</v>
      </c>
      <c r="C3754" s="2">
        <v>56</v>
      </c>
      <c r="D3754" s="2" t="s">
        <v>12</v>
      </c>
      <c r="E3754" s="2" t="s">
        <v>74</v>
      </c>
      <c r="F3754" s="2" t="s">
        <v>19</v>
      </c>
      <c r="G3754" s="2" t="s">
        <v>26</v>
      </c>
      <c r="H3754" s="2">
        <v>10587.69</v>
      </c>
      <c r="I3754" s="3">
        <v>45088</v>
      </c>
      <c r="J3754" s="2" t="s">
        <v>16</v>
      </c>
    </row>
    <row r="3755" spans="1:10" ht="14.25" customHeight="1" x14ac:dyDescent="0.35">
      <c r="A3755" s="2" t="s">
        <v>7540</v>
      </c>
      <c r="B3755" s="2" t="s">
        <v>7541</v>
      </c>
      <c r="C3755" s="2">
        <v>20</v>
      </c>
      <c r="D3755" s="2" t="s">
        <v>12</v>
      </c>
      <c r="E3755" s="2" t="s">
        <v>29</v>
      </c>
      <c r="F3755" s="2" t="s">
        <v>35</v>
      </c>
      <c r="G3755" s="2" t="s">
        <v>26</v>
      </c>
      <c r="H3755" s="2">
        <v>39214.42</v>
      </c>
      <c r="I3755" s="3">
        <v>45036</v>
      </c>
      <c r="J3755" s="2" t="s">
        <v>16</v>
      </c>
    </row>
    <row r="3756" spans="1:10" ht="14.25" customHeight="1" x14ac:dyDescent="0.35">
      <c r="A3756" s="2" t="s">
        <v>7542</v>
      </c>
      <c r="B3756" s="2" t="s">
        <v>7543</v>
      </c>
      <c r="C3756" s="2">
        <v>25</v>
      </c>
      <c r="D3756" s="2" t="s">
        <v>12</v>
      </c>
      <c r="E3756" s="2" t="s">
        <v>93</v>
      </c>
      <c r="F3756" s="2" t="s">
        <v>49</v>
      </c>
      <c r="G3756" s="2" t="s">
        <v>20</v>
      </c>
      <c r="H3756" s="2">
        <v>691</v>
      </c>
      <c r="I3756" s="3">
        <v>45570</v>
      </c>
      <c r="J3756" s="2" t="s">
        <v>16</v>
      </c>
    </row>
    <row r="3757" spans="1:10" ht="14.25" customHeight="1" x14ac:dyDescent="0.35">
      <c r="A3757" s="2" t="s">
        <v>7544</v>
      </c>
      <c r="B3757" s="2" t="s">
        <v>7545</v>
      </c>
      <c r="C3757" s="2">
        <v>40</v>
      </c>
      <c r="D3757" s="2" t="s">
        <v>12</v>
      </c>
      <c r="E3757" s="2" t="s">
        <v>24</v>
      </c>
      <c r="F3757" s="2" t="s">
        <v>14</v>
      </c>
      <c r="G3757" s="2" t="s">
        <v>15</v>
      </c>
      <c r="H3757" s="2">
        <v>5014.53</v>
      </c>
      <c r="I3757" s="3">
        <v>45324</v>
      </c>
      <c r="J3757" s="2" t="s">
        <v>16</v>
      </c>
    </row>
    <row r="3758" spans="1:10" ht="14.25" customHeight="1" x14ac:dyDescent="0.35">
      <c r="A3758" s="2" t="s">
        <v>7546</v>
      </c>
      <c r="B3758" s="2" t="s">
        <v>7547</v>
      </c>
      <c r="C3758" s="2">
        <v>31</v>
      </c>
      <c r="D3758" s="2" t="s">
        <v>12</v>
      </c>
      <c r="E3758" s="2" t="s">
        <v>29</v>
      </c>
      <c r="F3758" s="2" t="s">
        <v>49</v>
      </c>
      <c r="G3758" s="2" t="s">
        <v>20</v>
      </c>
      <c r="H3758" s="2">
        <v>18026.439999999999</v>
      </c>
      <c r="I3758" s="3">
        <v>45197</v>
      </c>
      <c r="J3758" s="2" t="s">
        <v>16</v>
      </c>
    </row>
    <row r="3759" spans="1:10" ht="14.25" customHeight="1" x14ac:dyDescent="0.35">
      <c r="A3759" s="2" t="s">
        <v>7548</v>
      </c>
      <c r="B3759" s="2" t="s">
        <v>7549</v>
      </c>
      <c r="C3759" s="2">
        <v>44</v>
      </c>
      <c r="D3759" s="2" t="s">
        <v>39</v>
      </c>
      <c r="E3759" s="2" t="s">
        <v>64</v>
      </c>
      <c r="F3759" s="2" t="s">
        <v>19</v>
      </c>
      <c r="G3759" s="2" t="s">
        <v>30</v>
      </c>
      <c r="H3759" s="2">
        <v>5493.68</v>
      </c>
      <c r="I3759" s="3">
        <v>45114</v>
      </c>
      <c r="J3759" s="2" t="s">
        <v>16</v>
      </c>
    </row>
    <row r="3760" spans="1:10" ht="14.25" customHeight="1" x14ac:dyDescent="0.35">
      <c r="A3760" s="2" t="s">
        <v>7550</v>
      </c>
      <c r="B3760" s="2" t="s">
        <v>7551</v>
      </c>
      <c r="C3760" s="2">
        <v>46</v>
      </c>
      <c r="D3760" s="2" t="s">
        <v>39</v>
      </c>
      <c r="E3760" s="2" t="s">
        <v>13</v>
      </c>
      <c r="F3760" s="2" t="s">
        <v>25</v>
      </c>
      <c r="G3760" s="2" t="s">
        <v>20</v>
      </c>
      <c r="H3760" s="2">
        <v>3036.46</v>
      </c>
      <c r="I3760" s="3">
        <v>45458</v>
      </c>
      <c r="J3760" s="2" t="s">
        <v>16</v>
      </c>
    </row>
    <row r="3761" spans="1:10" ht="14.25" customHeight="1" x14ac:dyDescent="0.35">
      <c r="A3761" s="2" t="s">
        <v>7552</v>
      </c>
      <c r="B3761" s="2" t="s">
        <v>7553</v>
      </c>
      <c r="C3761" s="2">
        <v>56</v>
      </c>
      <c r="D3761" s="2" t="s">
        <v>12</v>
      </c>
      <c r="E3761" s="2" t="s">
        <v>13</v>
      </c>
      <c r="F3761" s="2" t="s">
        <v>55</v>
      </c>
      <c r="G3761" s="2" t="s">
        <v>36</v>
      </c>
      <c r="H3761" s="2">
        <v>61227.33</v>
      </c>
      <c r="I3761" s="3">
        <v>45202</v>
      </c>
      <c r="J3761" s="2" t="s">
        <v>16</v>
      </c>
    </row>
    <row r="3762" spans="1:10" ht="14.25" customHeight="1" x14ac:dyDescent="0.35">
      <c r="A3762" s="2" t="s">
        <v>7554</v>
      </c>
      <c r="B3762" s="2" t="s">
        <v>7555</v>
      </c>
      <c r="C3762" s="2">
        <v>56</v>
      </c>
      <c r="D3762" s="2" t="s">
        <v>39</v>
      </c>
      <c r="E3762" s="2" t="s">
        <v>29</v>
      </c>
      <c r="F3762" s="2" t="s">
        <v>55</v>
      </c>
      <c r="G3762" s="2" t="s">
        <v>20</v>
      </c>
      <c r="H3762" s="2">
        <v>20645.52</v>
      </c>
      <c r="I3762" s="3">
        <v>45615</v>
      </c>
      <c r="J3762" s="2" t="s">
        <v>16</v>
      </c>
    </row>
    <row r="3763" spans="1:10" ht="14.25" customHeight="1" x14ac:dyDescent="0.35">
      <c r="A3763" s="2" t="s">
        <v>7556</v>
      </c>
      <c r="B3763" s="2" t="s">
        <v>7557</v>
      </c>
      <c r="C3763" s="2">
        <v>18</v>
      </c>
      <c r="D3763" s="2" t="s">
        <v>39</v>
      </c>
      <c r="E3763" s="2" t="s">
        <v>64</v>
      </c>
      <c r="F3763" s="2" t="s">
        <v>14</v>
      </c>
      <c r="G3763" s="2" t="s">
        <v>30</v>
      </c>
      <c r="H3763" s="2">
        <v>7907.02</v>
      </c>
      <c r="I3763" s="3">
        <v>45537</v>
      </c>
      <c r="J3763" s="2" t="s">
        <v>16</v>
      </c>
    </row>
    <row r="3764" spans="1:10" ht="14.25" customHeight="1" x14ac:dyDescent="0.35">
      <c r="A3764" s="2" t="s">
        <v>7558</v>
      </c>
      <c r="B3764" s="2" t="s">
        <v>7559</v>
      </c>
      <c r="C3764" s="2">
        <v>34</v>
      </c>
      <c r="D3764" s="2" t="s">
        <v>12</v>
      </c>
      <c r="E3764" s="2" t="s">
        <v>24</v>
      </c>
      <c r="F3764" s="2" t="s">
        <v>35</v>
      </c>
      <c r="G3764" s="2" t="s">
        <v>20</v>
      </c>
      <c r="H3764" s="2">
        <v>8248.73</v>
      </c>
      <c r="I3764" s="3">
        <v>45173</v>
      </c>
      <c r="J3764" s="2" t="s">
        <v>16</v>
      </c>
    </row>
    <row r="3765" spans="1:10" ht="14.25" customHeight="1" x14ac:dyDescent="0.35">
      <c r="A3765" s="2" t="s">
        <v>7560</v>
      </c>
      <c r="B3765" s="2" t="s">
        <v>7561</v>
      </c>
      <c r="C3765" s="2">
        <v>58</v>
      </c>
      <c r="D3765" s="2" t="s">
        <v>12</v>
      </c>
      <c r="E3765" s="2" t="s">
        <v>29</v>
      </c>
      <c r="F3765" s="2" t="s">
        <v>35</v>
      </c>
      <c r="G3765" s="2" t="s">
        <v>30</v>
      </c>
      <c r="H3765" s="2">
        <v>68.87</v>
      </c>
      <c r="I3765" s="3">
        <v>45250</v>
      </c>
      <c r="J3765" s="2" t="s">
        <v>16</v>
      </c>
    </row>
    <row r="3766" spans="1:10" ht="14.25" customHeight="1" x14ac:dyDescent="0.35">
      <c r="A3766" s="2" t="s">
        <v>7562</v>
      </c>
      <c r="B3766" s="2" t="s">
        <v>7563</v>
      </c>
      <c r="C3766" s="2">
        <v>47</v>
      </c>
      <c r="D3766" s="2" t="s">
        <v>12</v>
      </c>
      <c r="E3766" s="2" t="s">
        <v>74</v>
      </c>
      <c r="F3766" s="2" t="s">
        <v>35</v>
      </c>
      <c r="G3766" s="2" t="s">
        <v>15</v>
      </c>
      <c r="H3766" s="2">
        <v>39630.31</v>
      </c>
      <c r="I3766" s="3">
        <v>44944</v>
      </c>
      <c r="J3766" s="2" t="s">
        <v>16</v>
      </c>
    </row>
    <row r="3767" spans="1:10" ht="14.25" customHeight="1" x14ac:dyDescent="0.35">
      <c r="A3767" s="2" t="s">
        <v>7564</v>
      </c>
      <c r="B3767" s="2" t="s">
        <v>7565</v>
      </c>
      <c r="C3767" s="2">
        <v>30</v>
      </c>
      <c r="D3767" s="2" t="s">
        <v>39</v>
      </c>
      <c r="E3767" s="2" t="s">
        <v>74</v>
      </c>
      <c r="F3767" s="2" t="s">
        <v>55</v>
      </c>
      <c r="G3767" s="2" t="s">
        <v>20</v>
      </c>
      <c r="H3767" s="2">
        <v>16414.2</v>
      </c>
      <c r="I3767" s="3">
        <v>45334</v>
      </c>
      <c r="J3767" s="2" t="s">
        <v>16</v>
      </c>
    </row>
    <row r="3768" spans="1:10" ht="14.25" customHeight="1" x14ac:dyDescent="0.35">
      <c r="A3768" s="2" t="s">
        <v>7566</v>
      </c>
      <c r="B3768" s="2" t="s">
        <v>7567</v>
      </c>
      <c r="C3768" s="2">
        <v>38</v>
      </c>
      <c r="D3768" s="2" t="s">
        <v>39</v>
      </c>
      <c r="E3768" s="2" t="s">
        <v>52</v>
      </c>
      <c r="F3768" s="2" t="s">
        <v>25</v>
      </c>
      <c r="G3768" s="2" t="s">
        <v>30</v>
      </c>
      <c r="H3768" s="2">
        <v>374.21</v>
      </c>
      <c r="I3768" s="3">
        <v>45337</v>
      </c>
      <c r="J3768" s="2" t="s">
        <v>16</v>
      </c>
    </row>
    <row r="3769" spans="1:10" ht="14.25" customHeight="1" x14ac:dyDescent="0.35">
      <c r="A3769" s="2" t="s">
        <v>7568</v>
      </c>
      <c r="B3769" s="2" t="s">
        <v>7569</v>
      </c>
      <c r="C3769" s="2">
        <v>36</v>
      </c>
      <c r="D3769" s="2" t="s">
        <v>12</v>
      </c>
      <c r="E3769" s="2" t="s">
        <v>42</v>
      </c>
      <c r="F3769" s="2" t="s">
        <v>35</v>
      </c>
      <c r="G3769" s="2" t="s">
        <v>15</v>
      </c>
      <c r="H3769" s="2">
        <v>1939.86</v>
      </c>
      <c r="I3769" s="3">
        <v>45051</v>
      </c>
      <c r="J3769" s="2" t="s">
        <v>21</v>
      </c>
    </row>
    <row r="3770" spans="1:10" ht="14.25" customHeight="1" x14ac:dyDescent="0.35">
      <c r="A3770" s="2" t="s">
        <v>7570</v>
      </c>
      <c r="B3770" s="2" t="s">
        <v>7571</v>
      </c>
      <c r="C3770" s="2">
        <v>36</v>
      </c>
      <c r="D3770" s="2" t="s">
        <v>39</v>
      </c>
      <c r="E3770" s="2" t="s">
        <v>52</v>
      </c>
      <c r="F3770" s="2" t="s">
        <v>49</v>
      </c>
      <c r="G3770" s="2" t="s">
        <v>36</v>
      </c>
      <c r="H3770" s="2">
        <v>17205.439999999999</v>
      </c>
      <c r="I3770" s="3">
        <v>45246</v>
      </c>
      <c r="J3770" s="2" t="s">
        <v>21</v>
      </c>
    </row>
    <row r="3771" spans="1:10" ht="14.25" customHeight="1" x14ac:dyDescent="0.35">
      <c r="A3771" s="2" t="s">
        <v>7572</v>
      </c>
      <c r="B3771" s="2" t="s">
        <v>7573</v>
      </c>
      <c r="C3771" s="2">
        <v>42</v>
      </c>
      <c r="D3771" s="2" t="s">
        <v>39</v>
      </c>
      <c r="E3771" s="2" t="s">
        <v>24</v>
      </c>
      <c r="F3771" s="2" t="s">
        <v>35</v>
      </c>
      <c r="G3771" s="2" t="s">
        <v>26</v>
      </c>
      <c r="H3771" s="2">
        <v>908.72</v>
      </c>
      <c r="I3771" s="3">
        <v>45079</v>
      </c>
      <c r="J3771" s="2" t="s">
        <v>21</v>
      </c>
    </row>
    <row r="3772" spans="1:10" ht="14.25" customHeight="1" x14ac:dyDescent="0.35">
      <c r="A3772" s="2" t="s">
        <v>7574</v>
      </c>
      <c r="B3772" s="2" t="s">
        <v>7575</v>
      </c>
      <c r="C3772" s="2">
        <v>39</v>
      </c>
      <c r="D3772" s="2" t="s">
        <v>39</v>
      </c>
      <c r="E3772" s="2" t="s">
        <v>74</v>
      </c>
      <c r="F3772" s="2" t="s">
        <v>25</v>
      </c>
      <c r="G3772" s="2" t="s">
        <v>30</v>
      </c>
      <c r="H3772" s="2">
        <v>28436.25</v>
      </c>
      <c r="I3772" s="3">
        <v>45507</v>
      </c>
      <c r="J3772" s="2" t="s">
        <v>16</v>
      </c>
    </row>
    <row r="3773" spans="1:10" ht="14.25" customHeight="1" x14ac:dyDescent="0.35">
      <c r="A3773" s="2" t="s">
        <v>7576</v>
      </c>
      <c r="B3773" s="2" t="s">
        <v>7577</v>
      </c>
      <c r="C3773" s="2">
        <v>48</v>
      </c>
      <c r="D3773" s="2" t="s">
        <v>12</v>
      </c>
      <c r="E3773" s="2" t="s">
        <v>64</v>
      </c>
      <c r="F3773" s="2" t="s">
        <v>14</v>
      </c>
      <c r="G3773" s="2" t="s">
        <v>36</v>
      </c>
      <c r="H3773" s="2">
        <v>91247.33</v>
      </c>
      <c r="I3773" s="3">
        <v>45584</v>
      </c>
      <c r="J3773" s="2" t="s">
        <v>16</v>
      </c>
    </row>
    <row r="3774" spans="1:10" ht="14.25" customHeight="1" x14ac:dyDescent="0.35">
      <c r="A3774" s="2" t="s">
        <v>7578</v>
      </c>
      <c r="B3774" s="2" t="s">
        <v>7579</v>
      </c>
      <c r="C3774" s="2">
        <v>34</v>
      </c>
      <c r="D3774" s="2" t="s">
        <v>39</v>
      </c>
      <c r="E3774" s="2" t="s">
        <v>42</v>
      </c>
      <c r="F3774" s="2" t="s">
        <v>14</v>
      </c>
      <c r="G3774" s="2" t="s">
        <v>15</v>
      </c>
      <c r="H3774" s="2">
        <v>21753.61</v>
      </c>
      <c r="I3774" s="3">
        <v>45483</v>
      </c>
      <c r="J3774" s="2" t="s">
        <v>16</v>
      </c>
    </row>
    <row r="3775" spans="1:10" ht="14.25" customHeight="1" x14ac:dyDescent="0.35">
      <c r="A3775" s="2" t="s">
        <v>7580</v>
      </c>
      <c r="B3775" s="2" t="s">
        <v>7581</v>
      </c>
      <c r="C3775" s="2">
        <v>40</v>
      </c>
      <c r="D3775" s="2" t="s">
        <v>39</v>
      </c>
      <c r="E3775" s="2" t="s">
        <v>24</v>
      </c>
      <c r="F3775" s="2" t="s">
        <v>55</v>
      </c>
      <c r="G3775" s="2" t="s">
        <v>36</v>
      </c>
      <c r="H3775" s="2">
        <v>13428.67</v>
      </c>
      <c r="I3775" s="3">
        <v>44946</v>
      </c>
      <c r="J3775" s="2" t="s">
        <v>16</v>
      </c>
    </row>
    <row r="3776" spans="1:10" ht="14.25" customHeight="1" x14ac:dyDescent="0.35">
      <c r="A3776" s="2" t="s">
        <v>7582</v>
      </c>
      <c r="B3776" s="2" t="s">
        <v>7583</v>
      </c>
      <c r="C3776" s="2">
        <v>49</v>
      </c>
      <c r="D3776" s="2" t="s">
        <v>39</v>
      </c>
      <c r="E3776" s="2" t="s">
        <v>64</v>
      </c>
      <c r="F3776" s="2" t="s">
        <v>25</v>
      </c>
      <c r="G3776" s="2" t="s">
        <v>20</v>
      </c>
      <c r="H3776" s="2">
        <v>6680.3</v>
      </c>
      <c r="I3776" s="3">
        <v>45173</v>
      </c>
      <c r="J3776" s="2" t="s">
        <v>16</v>
      </c>
    </row>
    <row r="3777" spans="1:10" ht="14.25" customHeight="1" x14ac:dyDescent="0.35">
      <c r="A3777" s="2" t="s">
        <v>7584</v>
      </c>
      <c r="B3777" s="2" t="s">
        <v>7585</v>
      </c>
      <c r="C3777" s="2">
        <v>27</v>
      </c>
      <c r="D3777" s="2" t="s">
        <v>39</v>
      </c>
      <c r="E3777" s="2" t="s">
        <v>24</v>
      </c>
      <c r="F3777" s="2" t="s">
        <v>49</v>
      </c>
      <c r="G3777" s="2" t="s">
        <v>26</v>
      </c>
      <c r="H3777" s="2">
        <v>860.26</v>
      </c>
      <c r="I3777" s="3">
        <v>45316</v>
      </c>
      <c r="J3777" s="2" t="s">
        <v>16</v>
      </c>
    </row>
    <row r="3778" spans="1:10" ht="14.25" customHeight="1" x14ac:dyDescent="0.35">
      <c r="A3778" s="2" t="s">
        <v>7586</v>
      </c>
      <c r="B3778" s="2" t="s">
        <v>7587</v>
      </c>
      <c r="C3778" s="2">
        <v>27</v>
      </c>
      <c r="D3778" s="2" t="s">
        <v>39</v>
      </c>
      <c r="E3778" s="2" t="s">
        <v>52</v>
      </c>
      <c r="F3778" s="2" t="s">
        <v>25</v>
      </c>
      <c r="G3778" s="2" t="s">
        <v>30</v>
      </c>
      <c r="H3778" s="2">
        <v>13109.87</v>
      </c>
      <c r="I3778" s="3">
        <v>45273</v>
      </c>
      <c r="J3778" s="2" t="s">
        <v>69</v>
      </c>
    </row>
    <row r="3779" spans="1:10" ht="14.25" customHeight="1" x14ac:dyDescent="0.35">
      <c r="A3779" s="2" t="s">
        <v>7588</v>
      </c>
      <c r="B3779" s="2" t="s">
        <v>7589</v>
      </c>
      <c r="C3779" s="2">
        <v>53</v>
      </c>
      <c r="D3779" s="2" t="s">
        <v>39</v>
      </c>
      <c r="E3779" s="2" t="s">
        <v>13</v>
      </c>
      <c r="F3779" s="2" t="s">
        <v>49</v>
      </c>
      <c r="G3779" s="2" t="s">
        <v>15</v>
      </c>
      <c r="H3779" s="2">
        <v>5056.1400000000003</v>
      </c>
      <c r="I3779" s="3">
        <v>45402</v>
      </c>
      <c r="J3779" s="2" t="s">
        <v>16</v>
      </c>
    </row>
    <row r="3780" spans="1:10" ht="14.25" customHeight="1" x14ac:dyDescent="0.35">
      <c r="A3780" s="2" t="s">
        <v>7590</v>
      </c>
      <c r="B3780" s="2" t="s">
        <v>7591</v>
      </c>
      <c r="C3780" s="2">
        <v>25</v>
      </c>
      <c r="D3780" s="2" t="s">
        <v>39</v>
      </c>
      <c r="E3780" s="2" t="s">
        <v>64</v>
      </c>
      <c r="F3780" s="2" t="s">
        <v>49</v>
      </c>
      <c r="G3780" s="2" t="s">
        <v>26</v>
      </c>
      <c r="H3780" s="2">
        <v>8445.02</v>
      </c>
      <c r="I3780" s="3">
        <v>45129</v>
      </c>
      <c r="J3780" s="2" t="s">
        <v>16</v>
      </c>
    </row>
    <row r="3781" spans="1:10" ht="14.25" customHeight="1" x14ac:dyDescent="0.35">
      <c r="A3781" s="2" t="s">
        <v>7592</v>
      </c>
      <c r="B3781" s="2" t="s">
        <v>7593</v>
      </c>
      <c r="C3781" s="2">
        <v>37</v>
      </c>
      <c r="D3781" s="2" t="s">
        <v>12</v>
      </c>
      <c r="E3781" s="2" t="s">
        <v>52</v>
      </c>
      <c r="F3781" s="2" t="s">
        <v>25</v>
      </c>
      <c r="G3781" s="2" t="s">
        <v>15</v>
      </c>
      <c r="H3781" s="2">
        <v>3472.77</v>
      </c>
      <c r="I3781" s="3">
        <v>44935</v>
      </c>
      <c r="J3781" s="2" t="s">
        <v>16</v>
      </c>
    </row>
    <row r="3782" spans="1:10" ht="14.25" customHeight="1" x14ac:dyDescent="0.35">
      <c r="A3782" s="2" t="s">
        <v>7594</v>
      </c>
      <c r="B3782" s="2" t="s">
        <v>7595</v>
      </c>
      <c r="C3782" s="2">
        <v>49</v>
      </c>
      <c r="D3782" s="2" t="s">
        <v>12</v>
      </c>
      <c r="E3782" s="2" t="s">
        <v>52</v>
      </c>
      <c r="F3782" s="2" t="s">
        <v>19</v>
      </c>
      <c r="G3782" s="2" t="s">
        <v>36</v>
      </c>
      <c r="H3782" s="2">
        <v>2772.78</v>
      </c>
      <c r="I3782" s="3">
        <v>45618</v>
      </c>
      <c r="J3782" s="2" t="s">
        <v>16</v>
      </c>
    </row>
    <row r="3783" spans="1:10" ht="14.25" customHeight="1" x14ac:dyDescent="0.35">
      <c r="A3783" s="2" t="s">
        <v>7596</v>
      </c>
      <c r="B3783" s="2" t="s">
        <v>7597</v>
      </c>
      <c r="C3783" s="2">
        <v>31</v>
      </c>
      <c r="D3783" s="2" t="s">
        <v>39</v>
      </c>
      <c r="E3783" s="2" t="s">
        <v>52</v>
      </c>
      <c r="F3783" s="2" t="s">
        <v>25</v>
      </c>
      <c r="G3783" s="2" t="s">
        <v>15</v>
      </c>
      <c r="H3783" s="2">
        <v>3920.02</v>
      </c>
      <c r="I3783" s="3">
        <v>45594</v>
      </c>
      <c r="J3783" s="2" t="s">
        <v>16</v>
      </c>
    </row>
    <row r="3784" spans="1:10" ht="14.25" customHeight="1" x14ac:dyDescent="0.35">
      <c r="A3784" s="2" t="s">
        <v>7598</v>
      </c>
      <c r="B3784" s="2" t="s">
        <v>7599</v>
      </c>
      <c r="C3784" s="2">
        <v>45</v>
      </c>
      <c r="D3784" s="2" t="s">
        <v>12</v>
      </c>
      <c r="E3784" s="2" t="s">
        <v>13</v>
      </c>
      <c r="F3784" s="2" t="s">
        <v>49</v>
      </c>
      <c r="G3784" s="2" t="s">
        <v>15</v>
      </c>
      <c r="H3784" s="2">
        <v>16810.84</v>
      </c>
      <c r="I3784" s="3">
        <v>45457</v>
      </c>
      <c r="J3784" s="2" t="s">
        <v>16</v>
      </c>
    </row>
    <row r="3785" spans="1:10" ht="14.25" customHeight="1" x14ac:dyDescent="0.35">
      <c r="A3785" s="2" t="s">
        <v>7600</v>
      </c>
      <c r="B3785" s="2" t="s">
        <v>7601</v>
      </c>
      <c r="C3785" s="2">
        <v>63</v>
      </c>
      <c r="D3785" s="2" t="s">
        <v>39</v>
      </c>
      <c r="E3785" s="2" t="s">
        <v>13</v>
      </c>
      <c r="F3785" s="2" t="s">
        <v>35</v>
      </c>
      <c r="G3785" s="2" t="s">
        <v>36</v>
      </c>
      <c r="H3785" s="2">
        <v>5559.83</v>
      </c>
      <c r="I3785" s="3">
        <v>45029</v>
      </c>
      <c r="J3785" s="2" t="s">
        <v>69</v>
      </c>
    </row>
    <row r="3786" spans="1:10" ht="14.25" customHeight="1" x14ac:dyDescent="0.35">
      <c r="A3786" s="2" t="s">
        <v>7602</v>
      </c>
      <c r="B3786" s="2" t="s">
        <v>7603</v>
      </c>
      <c r="C3786" s="2">
        <v>41</v>
      </c>
      <c r="D3786" s="2" t="s">
        <v>39</v>
      </c>
      <c r="E3786" s="2" t="s">
        <v>29</v>
      </c>
      <c r="F3786" s="2" t="s">
        <v>14</v>
      </c>
      <c r="G3786" s="2" t="s">
        <v>36</v>
      </c>
      <c r="H3786" s="2">
        <v>3735.42</v>
      </c>
      <c r="I3786" s="3">
        <v>45172</v>
      </c>
      <c r="J3786" s="2" t="s">
        <v>16</v>
      </c>
    </row>
    <row r="3787" spans="1:10" ht="14.25" customHeight="1" x14ac:dyDescent="0.35">
      <c r="A3787" s="2" t="s">
        <v>7604</v>
      </c>
      <c r="B3787" s="2" t="s">
        <v>7605</v>
      </c>
      <c r="C3787" s="2">
        <v>32</v>
      </c>
      <c r="D3787" s="2" t="s">
        <v>39</v>
      </c>
      <c r="E3787" s="2" t="s">
        <v>13</v>
      </c>
      <c r="F3787" s="2" t="s">
        <v>14</v>
      </c>
      <c r="G3787" s="2" t="s">
        <v>26</v>
      </c>
      <c r="H3787" s="2">
        <v>5673.44</v>
      </c>
      <c r="I3787" s="3">
        <v>45523</v>
      </c>
      <c r="J3787" s="2" t="s">
        <v>16</v>
      </c>
    </row>
    <row r="3788" spans="1:10" ht="14.25" customHeight="1" x14ac:dyDescent="0.35">
      <c r="A3788" s="2" t="s">
        <v>7606</v>
      </c>
      <c r="B3788" s="2" t="s">
        <v>7607</v>
      </c>
      <c r="C3788" s="2">
        <v>39</v>
      </c>
      <c r="D3788" s="2" t="s">
        <v>12</v>
      </c>
      <c r="E3788" s="2" t="s">
        <v>42</v>
      </c>
      <c r="F3788" s="2" t="s">
        <v>55</v>
      </c>
      <c r="G3788" s="2" t="s">
        <v>30</v>
      </c>
      <c r="H3788" s="2">
        <v>328.2</v>
      </c>
      <c r="I3788" s="3">
        <v>45245</v>
      </c>
      <c r="J3788" s="2" t="s">
        <v>69</v>
      </c>
    </row>
    <row r="3789" spans="1:10" ht="14.25" customHeight="1" x14ac:dyDescent="0.35">
      <c r="A3789" s="2" t="s">
        <v>7608</v>
      </c>
      <c r="B3789" s="2" t="s">
        <v>7609</v>
      </c>
      <c r="C3789" s="2">
        <v>47</v>
      </c>
      <c r="D3789" s="2" t="s">
        <v>39</v>
      </c>
      <c r="E3789" s="2" t="s">
        <v>13</v>
      </c>
      <c r="F3789" s="2" t="s">
        <v>14</v>
      </c>
      <c r="G3789" s="2" t="s">
        <v>36</v>
      </c>
      <c r="H3789" s="2">
        <v>22127.84</v>
      </c>
      <c r="I3789" s="3">
        <v>45277</v>
      </c>
      <c r="J3789" s="2" t="s">
        <v>16</v>
      </c>
    </row>
    <row r="3790" spans="1:10" ht="14.25" customHeight="1" x14ac:dyDescent="0.35">
      <c r="A3790" s="2" t="s">
        <v>7610</v>
      </c>
      <c r="B3790" s="2" t="s">
        <v>7611</v>
      </c>
      <c r="C3790" s="2">
        <v>21</v>
      </c>
      <c r="D3790" s="2" t="s">
        <v>39</v>
      </c>
      <c r="E3790" s="2" t="s">
        <v>13</v>
      </c>
      <c r="F3790" s="2" t="s">
        <v>19</v>
      </c>
      <c r="G3790" s="2" t="s">
        <v>26</v>
      </c>
      <c r="H3790" s="2">
        <v>8024.3</v>
      </c>
      <c r="I3790" s="3">
        <v>45160</v>
      </c>
      <c r="J3790" s="2" t="s">
        <v>16</v>
      </c>
    </row>
    <row r="3791" spans="1:10" ht="14.25" customHeight="1" x14ac:dyDescent="0.35">
      <c r="A3791" s="2" t="s">
        <v>7612</v>
      </c>
      <c r="B3791" s="2" t="s">
        <v>7613</v>
      </c>
      <c r="C3791" s="2">
        <v>30</v>
      </c>
      <c r="D3791" s="2" t="s">
        <v>12</v>
      </c>
      <c r="E3791" s="2" t="s">
        <v>13</v>
      </c>
      <c r="F3791" s="2" t="s">
        <v>49</v>
      </c>
      <c r="G3791" s="2" t="s">
        <v>15</v>
      </c>
      <c r="H3791" s="2">
        <v>1107.3699999999999</v>
      </c>
      <c r="I3791" s="3">
        <v>45573</v>
      </c>
      <c r="J3791" s="2" t="s">
        <v>16</v>
      </c>
    </row>
    <row r="3792" spans="1:10" ht="14.25" customHeight="1" x14ac:dyDescent="0.35">
      <c r="A3792" s="2" t="s">
        <v>7614</v>
      </c>
      <c r="B3792" s="2" t="s">
        <v>7615</v>
      </c>
      <c r="C3792" s="2">
        <v>40</v>
      </c>
      <c r="D3792" s="2" t="s">
        <v>12</v>
      </c>
      <c r="E3792" s="2" t="s">
        <v>24</v>
      </c>
      <c r="F3792" s="2" t="s">
        <v>25</v>
      </c>
      <c r="G3792" s="2" t="s">
        <v>15</v>
      </c>
      <c r="H3792" s="2">
        <v>3402.49</v>
      </c>
      <c r="I3792" s="3">
        <v>44963</v>
      </c>
      <c r="J3792" s="2" t="s">
        <v>16</v>
      </c>
    </row>
    <row r="3793" spans="1:10" ht="14.25" customHeight="1" x14ac:dyDescent="0.35">
      <c r="A3793" s="2" t="s">
        <v>7616</v>
      </c>
      <c r="B3793" s="2" t="s">
        <v>7617</v>
      </c>
      <c r="C3793" s="2">
        <v>25</v>
      </c>
      <c r="D3793" s="2" t="s">
        <v>39</v>
      </c>
      <c r="E3793" s="2" t="s">
        <v>64</v>
      </c>
      <c r="F3793" s="2" t="s">
        <v>25</v>
      </c>
      <c r="G3793" s="2" t="s">
        <v>20</v>
      </c>
      <c r="H3793" s="2">
        <v>41075.97</v>
      </c>
      <c r="I3793" s="3">
        <v>45271</v>
      </c>
      <c r="J3793" s="2" t="s">
        <v>16</v>
      </c>
    </row>
    <row r="3794" spans="1:10" ht="14.25" customHeight="1" x14ac:dyDescent="0.35">
      <c r="A3794" s="2" t="s">
        <v>7618</v>
      </c>
      <c r="B3794" s="2" t="s">
        <v>7619</v>
      </c>
      <c r="C3794" s="2">
        <v>35</v>
      </c>
      <c r="D3794" s="2" t="s">
        <v>12</v>
      </c>
      <c r="E3794" s="2" t="s">
        <v>13</v>
      </c>
      <c r="F3794" s="2" t="s">
        <v>19</v>
      </c>
      <c r="G3794" s="2" t="s">
        <v>36</v>
      </c>
      <c r="H3794" s="2">
        <v>8990.83</v>
      </c>
      <c r="I3794" s="3">
        <v>45530</v>
      </c>
      <c r="J3794" s="2" t="s">
        <v>16</v>
      </c>
    </row>
    <row r="3795" spans="1:10" ht="14.25" customHeight="1" x14ac:dyDescent="0.35">
      <c r="A3795" s="2" t="s">
        <v>7620</v>
      </c>
      <c r="B3795" s="2" t="s">
        <v>7621</v>
      </c>
      <c r="C3795" s="2">
        <v>29</v>
      </c>
      <c r="D3795" s="2" t="s">
        <v>12</v>
      </c>
      <c r="E3795" s="2" t="s">
        <v>42</v>
      </c>
      <c r="F3795" s="2" t="s">
        <v>14</v>
      </c>
      <c r="G3795" s="2" t="s">
        <v>26</v>
      </c>
      <c r="H3795" s="2">
        <v>3444.71</v>
      </c>
      <c r="I3795" s="3">
        <v>45218</v>
      </c>
      <c r="J3795" s="2" t="s">
        <v>16</v>
      </c>
    </row>
    <row r="3796" spans="1:10" ht="14.25" customHeight="1" x14ac:dyDescent="0.35">
      <c r="A3796" s="2" t="s">
        <v>7622</v>
      </c>
      <c r="B3796" s="2" t="s">
        <v>7623</v>
      </c>
      <c r="C3796" s="2">
        <v>48</v>
      </c>
      <c r="D3796" s="2" t="s">
        <v>39</v>
      </c>
      <c r="E3796" s="2" t="s">
        <v>24</v>
      </c>
      <c r="F3796" s="2" t="s">
        <v>49</v>
      </c>
      <c r="G3796" s="2" t="s">
        <v>26</v>
      </c>
      <c r="H3796" s="2">
        <v>5557.28</v>
      </c>
      <c r="I3796" s="3">
        <v>44943</v>
      </c>
      <c r="J3796" s="2" t="s">
        <v>16</v>
      </c>
    </row>
    <row r="3797" spans="1:10" ht="14.25" customHeight="1" x14ac:dyDescent="0.35">
      <c r="A3797" s="2" t="s">
        <v>7624</v>
      </c>
      <c r="B3797" s="2" t="s">
        <v>7625</v>
      </c>
      <c r="C3797" s="2">
        <v>31</v>
      </c>
      <c r="D3797" s="2" t="s">
        <v>39</v>
      </c>
      <c r="E3797" s="2" t="s">
        <v>52</v>
      </c>
      <c r="F3797" s="2" t="s">
        <v>14</v>
      </c>
      <c r="G3797" s="2" t="s">
        <v>30</v>
      </c>
      <c r="H3797" s="2">
        <v>2990.46</v>
      </c>
      <c r="I3797" s="3">
        <v>45016</v>
      </c>
      <c r="J3797" s="2" t="s">
        <v>16</v>
      </c>
    </row>
    <row r="3798" spans="1:10" ht="14.25" customHeight="1" x14ac:dyDescent="0.35">
      <c r="A3798" s="2" t="s">
        <v>7626</v>
      </c>
      <c r="B3798" s="2" t="s">
        <v>7627</v>
      </c>
      <c r="C3798" s="2">
        <v>51</v>
      </c>
      <c r="D3798" s="2" t="s">
        <v>39</v>
      </c>
      <c r="E3798" s="2" t="s">
        <v>64</v>
      </c>
      <c r="F3798" s="2" t="s">
        <v>55</v>
      </c>
      <c r="G3798" s="2" t="s">
        <v>26</v>
      </c>
      <c r="H3798" s="2">
        <v>323.20999999999998</v>
      </c>
      <c r="I3798" s="3">
        <v>45274</v>
      </c>
      <c r="J3798" s="2" t="s">
        <v>16</v>
      </c>
    </row>
    <row r="3799" spans="1:10" ht="14.25" customHeight="1" x14ac:dyDescent="0.35">
      <c r="A3799" s="2" t="s">
        <v>7628</v>
      </c>
      <c r="B3799" s="2" t="s">
        <v>7629</v>
      </c>
      <c r="C3799" s="2">
        <v>35</v>
      </c>
      <c r="D3799" s="2" t="s">
        <v>12</v>
      </c>
      <c r="E3799" s="2" t="s">
        <v>74</v>
      </c>
      <c r="F3799" s="2" t="s">
        <v>14</v>
      </c>
      <c r="G3799" s="2" t="s">
        <v>36</v>
      </c>
      <c r="H3799" s="2">
        <v>18453.5</v>
      </c>
      <c r="I3799" s="3">
        <v>45603</v>
      </c>
      <c r="J3799" s="2" t="s">
        <v>16</v>
      </c>
    </row>
    <row r="3800" spans="1:10" ht="14.25" customHeight="1" x14ac:dyDescent="0.35">
      <c r="A3800" s="2" t="s">
        <v>7630</v>
      </c>
      <c r="B3800" s="2" t="s">
        <v>7631</v>
      </c>
      <c r="C3800" s="2">
        <v>51</v>
      </c>
      <c r="D3800" s="2" t="s">
        <v>12</v>
      </c>
      <c r="E3800" s="2" t="s">
        <v>24</v>
      </c>
      <c r="F3800" s="2" t="s">
        <v>55</v>
      </c>
      <c r="G3800" s="2" t="s">
        <v>26</v>
      </c>
      <c r="H3800" s="2">
        <v>3459.87</v>
      </c>
      <c r="I3800" s="3">
        <v>45370</v>
      </c>
      <c r="J3800" s="2" t="s">
        <v>16</v>
      </c>
    </row>
    <row r="3801" spans="1:10" ht="14.25" customHeight="1" x14ac:dyDescent="0.35">
      <c r="A3801" s="2" t="s">
        <v>7632</v>
      </c>
      <c r="B3801" s="2" t="s">
        <v>7633</v>
      </c>
      <c r="C3801" s="2">
        <v>28</v>
      </c>
      <c r="D3801" s="2" t="s">
        <v>12</v>
      </c>
      <c r="E3801" s="2" t="s">
        <v>13</v>
      </c>
      <c r="F3801" s="2" t="s">
        <v>25</v>
      </c>
      <c r="G3801" s="2" t="s">
        <v>20</v>
      </c>
      <c r="H3801" s="2">
        <v>18226.98</v>
      </c>
      <c r="I3801" s="3">
        <v>45179</v>
      </c>
      <c r="J3801" s="2" t="s">
        <v>16</v>
      </c>
    </row>
    <row r="3802" spans="1:10" ht="14.25" customHeight="1" x14ac:dyDescent="0.35">
      <c r="A3802" s="2" t="s">
        <v>7634</v>
      </c>
      <c r="B3802" s="2" t="s">
        <v>7635</v>
      </c>
      <c r="C3802" s="2">
        <v>58</v>
      </c>
      <c r="D3802" s="2" t="s">
        <v>39</v>
      </c>
      <c r="E3802" s="2" t="s">
        <v>24</v>
      </c>
      <c r="F3802" s="2" t="s">
        <v>49</v>
      </c>
      <c r="G3802" s="2" t="s">
        <v>15</v>
      </c>
      <c r="H3802" s="2">
        <v>6511.55</v>
      </c>
      <c r="I3802" s="3">
        <v>45519</v>
      </c>
      <c r="J3802" s="2" t="s">
        <v>16</v>
      </c>
    </row>
    <row r="3803" spans="1:10" ht="14.25" customHeight="1" x14ac:dyDescent="0.35">
      <c r="A3803" s="2" t="s">
        <v>7636</v>
      </c>
      <c r="B3803" s="2" t="s">
        <v>7637</v>
      </c>
      <c r="C3803" s="2">
        <v>29</v>
      </c>
      <c r="D3803" s="2" t="s">
        <v>12</v>
      </c>
      <c r="E3803" s="2" t="s">
        <v>29</v>
      </c>
      <c r="F3803" s="2" t="s">
        <v>35</v>
      </c>
      <c r="G3803" s="2" t="s">
        <v>15</v>
      </c>
      <c r="H3803" s="2">
        <v>2019.87</v>
      </c>
      <c r="I3803" s="3">
        <v>45110</v>
      </c>
      <c r="J3803" s="2" t="s">
        <v>16</v>
      </c>
    </row>
    <row r="3804" spans="1:10" ht="14.25" customHeight="1" x14ac:dyDescent="0.35">
      <c r="A3804" s="2" t="s">
        <v>7638</v>
      </c>
      <c r="B3804" s="2" t="s">
        <v>7639</v>
      </c>
      <c r="C3804" s="2">
        <v>32</v>
      </c>
      <c r="D3804" s="2" t="s">
        <v>12</v>
      </c>
      <c r="E3804" s="2" t="s">
        <v>29</v>
      </c>
      <c r="F3804" s="2" t="s">
        <v>55</v>
      </c>
      <c r="G3804" s="2" t="s">
        <v>26</v>
      </c>
      <c r="H3804" s="2">
        <v>16188.25</v>
      </c>
      <c r="I3804" s="3">
        <v>45216</v>
      </c>
      <c r="J3804" s="2" t="s">
        <v>16</v>
      </c>
    </row>
    <row r="3805" spans="1:10" ht="14.25" customHeight="1" x14ac:dyDescent="0.35">
      <c r="A3805" s="2" t="s">
        <v>7640</v>
      </c>
      <c r="B3805" s="2" t="s">
        <v>7641</v>
      </c>
      <c r="C3805" s="2">
        <v>48</v>
      </c>
      <c r="D3805" s="2" t="s">
        <v>39</v>
      </c>
      <c r="E3805" s="2" t="s">
        <v>24</v>
      </c>
      <c r="F3805" s="2" t="s">
        <v>14</v>
      </c>
      <c r="G3805" s="2" t="s">
        <v>26</v>
      </c>
      <c r="H3805" s="2">
        <v>4733.88</v>
      </c>
      <c r="I3805" s="3">
        <v>45141</v>
      </c>
      <c r="J3805" s="2" t="s">
        <v>16</v>
      </c>
    </row>
    <row r="3806" spans="1:10" ht="14.25" customHeight="1" x14ac:dyDescent="0.35">
      <c r="A3806" s="2" t="s">
        <v>7642</v>
      </c>
      <c r="B3806" s="2" t="s">
        <v>7643</v>
      </c>
      <c r="C3806" s="2">
        <v>46</v>
      </c>
      <c r="D3806" s="2" t="s">
        <v>39</v>
      </c>
      <c r="E3806" s="2" t="s">
        <v>52</v>
      </c>
      <c r="F3806" s="2" t="s">
        <v>14</v>
      </c>
      <c r="G3806" s="2" t="s">
        <v>26</v>
      </c>
      <c r="H3806" s="2">
        <v>12300.74</v>
      </c>
      <c r="I3806" s="3">
        <v>45084</v>
      </c>
      <c r="J3806" s="2" t="s">
        <v>16</v>
      </c>
    </row>
    <row r="3807" spans="1:10" ht="14.25" customHeight="1" x14ac:dyDescent="0.35">
      <c r="A3807" s="2" t="s">
        <v>7644</v>
      </c>
      <c r="B3807" s="2" t="s">
        <v>7645</v>
      </c>
      <c r="C3807" s="2">
        <v>43</v>
      </c>
      <c r="D3807" s="2" t="s">
        <v>39</v>
      </c>
      <c r="E3807" s="2" t="s">
        <v>52</v>
      </c>
      <c r="F3807" s="2" t="s">
        <v>25</v>
      </c>
      <c r="G3807" s="2" t="s">
        <v>26</v>
      </c>
      <c r="H3807" s="2">
        <v>18154.150000000001</v>
      </c>
      <c r="I3807" s="3">
        <v>45617</v>
      </c>
      <c r="J3807" s="2" t="s">
        <v>16</v>
      </c>
    </row>
    <row r="3808" spans="1:10" ht="14.25" customHeight="1" x14ac:dyDescent="0.35">
      <c r="A3808" s="2" t="s">
        <v>7646</v>
      </c>
      <c r="B3808" s="2" t="s">
        <v>7647</v>
      </c>
      <c r="C3808" s="2">
        <v>35</v>
      </c>
      <c r="D3808" s="2" t="s">
        <v>12</v>
      </c>
      <c r="E3808" s="2" t="s">
        <v>64</v>
      </c>
      <c r="F3808" s="2" t="s">
        <v>19</v>
      </c>
      <c r="G3808" s="2" t="s">
        <v>20</v>
      </c>
      <c r="H3808" s="2">
        <v>32964.5</v>
      </c>
      <c r="I3808" s="3">
        <v>45319</v>
      </c>
      <c r="J3808" s="2" t="s">
        <v>16</v>
      </c>
    </row>
    <row r="3809" spans="1:10" ht="14.25" customHeight="1" x14ac:dyDescent="0.35">
      <c r="A3809" s="2" t="s">
        <v>7648</v>
      </c>
      <c r="B3809" s="2" t="s">
        <v>7649</v>
      </c>
      <c r="C3809" s="2">
        <v>49</v>
      </c>
      <c r="D3809" s="2" t="s">
        <v>39</v>
      </c>
      <c r="E3809" s="2" t="s">
        <v>29</v>
      </c>
      <c r="F3809" s="2" t="s">
        <v>35</v>
      </c>
      <c r="G3809" s="2" t="s">
        <v>36</v>
      </c>
      <c r="H3809" s="2">
        <v>897.22</v>
      </c>
      <c r="I3809" s="3">
        <v>44946</v>
      </c>
      <c r="J3809" s="2" t="s">
        <v>16</v>
      </c>
    </row>
    <row r="3810" spans="1:10" ht="14.25" customHeight="1" x14ac:dyDescent="0.35">
      <c r="A3810" s="2" t="s">
        <v>7650</v>
      </c>
      <c r="B3810" s="2" t="s">
        <v>7651</v>
      </c>
      <c r="C3810" s="2">
        <v>39</v>
      </c>
      <c r="D3810" s="2" t="s">
        <v>12</v>
      </c>
      <c r="E3810" s="2" t="s">
        <v>74</v>
      </c>
      <c r="F3810" s="2" t="s">
        <v>19</v>
      </c>
      <c r="G3810" s="2" t="s">
        <v>20</v>
      </c>
      <c r="H3810" s="2">
        <v>84.22</v>
      </c>
      <c r="I3810" s="3">
        <v>45397</v>
      </c>
      <c r="J3810" s="2" t="s">
        <v>21</v>
      </c>
    </row>
    <row r="3811" spans="1:10" ht="14.25" customHeight="1" x14ac:dyDescent="0.35">
      <c r="A3811" s="2" t="s">
        <v>7652</v>
      </c>
      <c r="B3811" s="2" t="s">
        <v>7653</v>
      </c>
      <c r="C3811" s="2">
        <v>55</v>
      </c>
      <c r="D3811" s="2" t="s">
        <v>12</v>
      </c>
      <c r="E3811" s="2" t="s">
        <v>93</v>
      </c>
      <c r="F3811" s="2" t="s">
        <v>14</v>
      </c>
      <c r="G3811" s="2" t="s">
        <v>20</v>
      </c>
      <c r="H3811" s="2">
        <v>7950.14</v>
      </c>
      <c r="I3811" s="3">
        <v>45357</v>
      </c>
      <c r="J3811" s="2" t="s">
        <v>16</v>
      </c>
    </row>
    <row r="3812" spans="1:10" ht="14.25" customHeight="1" x14ac:dyDescent="0.35">
      <c r="A3812" s="2" t="s">
        <v>7654</v>
      </c>
      <c r="B3812" s="2" t="s">
        <v>7655</v>
      </c>
      <c r="C3812" s="2">
        <v>34</v>
      </c>
      <c r="D3812" s="2" t="s">
        <v>39</v>
      </c>
      <c r="E3812" s="2" t="s">
        <v>29</v>
      </c>
      <c r="F3812" s="2" t="s">
        <v>19</v>
      </c>
      <c r="G3812" s="2" t="s">
        <v>20</v>
      </c>
      <c r="H3812" s="2">
        <v>3068.53</v>
      </c>
      <c r="I3812" s="3">
        <v>45585</v>
      </c>
      <c r="J3812" s="2" t="s">
        <v>16</v>
      </c>
    </row>
    <row r="3813" spans="1:10" ht="14.25" customHeight="1" x14ac:dyDescent="0.35">
      <c r="A3813" s="2" t="s">
        <v>7656</v>
      </c>
      <c r="B3813" s="2" t="s">
        <v>7657</v>
      </c>
      <c r="C3813" s="2">
        <v>40</v>
      </c>
      <c r="D3813" s="2" t="s">
        <v>39</v>
      </c>
      <c r="E3813" s="2" t="s">
        <v>24</v>
      </c>
      <c r="F3813" s="2" t="s">
        <v>35</v>
      </c>
      <c r="G3813" s="2" t="s">
        <v>15</v>
      </c>
      <c r="H3813" s="2">
        <v>6331.85</v>
      </c>
      <c r="I3813" s="3">
        <v>44994</v>
      </c>
      <c r="J3813" s="2" t="s">
        <v>21</v>
      </c>
    </row>
    <row r="3814" spans="1:10" ht="14.25" customHeight="1" x14ac:dyDescent="0.35">
      <c r="A3814" s="2" t="s">
        <v>7658</v>
      </c>
      <c r="B3814" s="2" t="s">
        <v>7659</v>
      </c>
      <c r="C3814" s="2">
        <v>41</v>
      </c>
      <c r="D3814" s="2" t="s">
        <v>39</v>
      </c>
      <c r="E3814" s="2" t="s">
        <v>29</v>
      </c>
      <c r="F3814" s="2" t="s">
        <v>35</v>
      </c>
      <c r="G3814" s="2" t="s">
        <v>20</v>
      </c>
      <c r="H3814" s="2">
        <v>754.34</v>
      </c>
      <c r="I3814" s="3">
        <v>45003</v>
      </c>
      <c r="J3814" s="2" t="s">
        <v>16</v>
      </c>
    </row>
    <row r="3815" spans="1:10" ht="14.25" customHeight="1" x14ac:dyDescent="0.35">
      <c r="A3815" s="2" t="s">
        <v>7660</v>
      </c>
      <c r="B3815" s="2" t="s">
        <v>7661</v>
      </c>
      <c r="C3815" s="2">
        <v>25</v>
      </c>
      <c r="D3815" s="2" t="s">
        <v>39</v>
      </c>
      <c r="E3815" s="2" t="s">
        <v>42</v>
      </c>
      <c r="F3815" s="2" t="s">
        <v>49</v>
      </c>
      <c r="G3815" s="2" t="s">
        <v>26</v>
      </c>
      <c r="H3815" s="2">
        <v>6963.3</v>
      </c>
      <c r="I3815" s="3">
        <v>45028</v>
      </c>
      <c r="J3815" s="2" t="s">
        <v>16</v>
      </c>
    </row>
    <row r="3816" spans="1:10" ht="14.25" customHeight="1" x14ac:dyDescent="0.35">
      <c r="A3816" s="2" t="s">
        <v>7662</v>
      </c>
      <c r="B3816" s="2" t="s">
        <v>7663</v>
      </c>
      <c r="C3816" s="2">
        <v>58</v>
      </c>
      <c r="D3816" s="2" t="s">
        <v>39</v>
      </c>
      <c r="E3816" s="2" t="s">
        <v>93</v>
      </c>
      <c r="F3816" s="2" t="s">
        <v>19</v>
      </c>
      <c r="G3816" s="2" t="s">
        <v>20</v>
      </c>
      <c r="H3816" s="2">
        <v>1333.66</v>
      </c>
      <c r="I3816" s="3">
        <v>45578</v>
      </c>
      <c r="J3816" s="2" t="s">
        <v>16</v>
      </c>
    </row>
    <row r="3817" spans="1:10" ht="14.25" customHeight="1" x14ac:dyDescent="0.35">
      <c r="A3817" s="2" t="s">
        <v>7664</v>
      </c>
      <c r="B3817" s="2" t="s">
        <v>7665</v>
      </c>
      <c r="C3817" s="2">
        <v>23</v>
      </c>
      <c r="D3817" s="2" t="s">
        <v>12</v>
      </c>
      <c r="E3817" s="2" t="s">
        <v>52</v>
      </c>
      <c r="F3817" s="2" t="s">
        <v>49</v>
      </c>
      <c r="G3817" s="2" t="s">
        <v>26</v>
      </c>
      <c r="H3817" s="2">
        <v>18237.939999999999</v>
      </c>
      <c r="I3817" s="3">
        <v>45511</v>
      </c>
      <c r="J3817" s="2" t="s">
        <v>69</v>
      </c>
    </row>
    <row r="3818" spans="1:10" ht="14.25" customHeight="1" x14ac:dyDescent="0.35">
      <c r="A3818" s="2" t="s">
        <v>7666</v>
      </c>
      <c r="B3818" s="2" t="s">
        <v>7667</v>
      </c>
      <c r="C3818" s="2">
        <v>22</v>
      </c>
      <c r="D3818" s="2" t="s">
        <v>12</v>
      </c>
      <c r="E3818" s="2" t="s">
        <v>93</v>
      </c>
      <c r="F3818" s="2" t="s">
        <v>14</v>
      </c>
      <c r="G3818" s="2" t="s">
        <v>36</v>
      </c>
      <c r="H3818" s="2">
        <v>14249.8</v>
      </c>
      <c r="I3818" s="3">
        <v>45133</v>
      </c>
      <c r="J3818" s="2" t="s">
        <v>16</v>
      </c>
    </row>
    <row r="3819" spans="1:10" ht="14.25" customHeight="1" x14ac:dyDescent="0.35">
      <c r="A3819" s="2" t="s">
        <v>7668</v>
      </c>
      <c r="B3819" s="2" t="s">
        <v>7669</v>
      </c>
      <c r="C3819" s="2">
        <v>61</v>
      </c>
      <c r="D3819" s="2" t="s">
        <v>12</v>
      </c>
      <c r="E3819" s="2" t="s">
        <v>29</v>
      </c>
      <c r="F3819" s="2" t="s">
        <v>14</v>
      </c>
      <c r="G3819" s="2" t="s">
        <v>15</v>
      </c>
      <c r="H3819" s="2">
        <v>769.61</v>
      </c>
      <c r="I3819" s="3">
        <v>45139</v>
      </c>
      <c r="J3819" s="2" t="s">
        <v>16</v>
      </c>
    </row>
    <row r="3820" spans="1:10" ht="14.25" customHeight="1" x14ac:dyDescent="0.35">
      <c r="A3820" s="2" t="s">
        <v>7670</v>
      </c>
      <c r="B3820" s="2" t="s">
        <v>7671</v>
      </c>
      <c r="C3820" s="2">
        <v>46</v>
      </c>
      <c r="D3820" s="2" t="s">
        <v>39</v>
      </c>
      <c r="E3820" s="2" t="s">
        <v>52</v>
      </c>
      <c r="F3820" s="2" t="s">
        <v>14</v>
      </c>
      <c r="G3820" s="2" t="s">
        <v>36</v>
      </c>
      <c r="H3820" s="2">
        <v>18100.27</v>
      </c>
      <c r="I3820" s="3">
        <v>45005</v>
      </c>
      <c r="J3820" s="2" t="s">
        <v>16</v>
      </c>
    </row>
    <row r="3821" spans="1:10" ht="14.25" customHeight="1" x14ac:dyDescent="0.35">
      <c r="A3821" s="2" t="s">
        <v>7672</v>
      </c>
      <c r="B3821" s="2" t="s">
        <v>7673</v>
      </c>
      <c r="C3821" s="2">
        <v>45</v>
      </c>
      <c r="D3821" s="2" t="s">
        <v>12</v>
      </c>
      <c r="E3821" s="2" t="s">
        <v>93</v>
      </c>
      <c r="F3821" s="2" t="s">
        <v>25</v>
      </c>
      <c r="G3821" s="2" t="s">
        <v>36</v>
      </c>
      <c r="H3821" s="2">
        <v>3929.81</v>
      </c>
      <c r="I3821" s="3">
        <v>45039</v>
      </c>
      <c r="J3821" s="2" t="s">
        <v>16</v>
      </c>
    </row>
    <row r="3822" spans="1:10" ht="14.25" customHeight="1" x14ac:dyDescent="0.35">
      <c r="A3822" s="2" t="s">
        <v>7674</v>
      </c>
      <c r="B3822" s="2" t="s">
        <v>7675</v>
      </c>
      <c r="C3822" s="2">
        <v>28</v>
      </c>
      <c r="D3822" s="2" t="s">
        <v>39</v>
      </c>
      <c r="E3822" s="2" t="s">
        <v>52</v>
      </c>
      <c r="F3822" s="2" t="s">
        <v>19</v>
      </c>
      <c r="G3822" s="2" t="s">
        <v>15</v>
      </c>
      <c r="H3822" s="2">
        <v>4351.92</v>
      </c>
      <c r="I3822" s="3">
        <v>45059</v>
      </c>
      <c r="J3822" s="2" t="s">
        <v>16</v>
      </c>
    </row>
    <row r="3823" spans="1:10" ht="14.25" customHeight="1" x14ac:dyDescent="0.35">
      <c r="A3823" s="2" t="s">
        <v>7676</v>
      </c>
      <c r="B3823" s="2" t="s">
        <v>7677</v>
      </c>
      <c r="C3823" s="2">
        <v>18</v>
      </c>
      <c r="D3823" s="2" t="s">
        <v>39</v>
      </c>
      <c r="E3823" s="2" t="s">
        <v>52</v>
      </c>
      <c r="F3823" s="2" t="s">
        <v>55</v>
      </c>
      <c r="G3823" s="2" t="s">
        <v>26</v>
      </c>
      <c r="H3823" s="2">
        <v>1982.11</v>
      </c>
      <c r="I3823" s="3">
        <v>45123</v>
      </c>
      <c r="J3823" s="2" t="s">
        <v>16</v>
      </c>
    </row>
    <row r="3824" spans="1:10" ht="14.25" customHeight="1" x14ac:dyDescent="0.35">
      <c r="A3824" s="2" t="s">
        <v>7678</v>
      </c>
      <c r="B3824" s="2" t="s">
        <v>7679</v>
      </c>
      <c r="C3824" s="2">
        <v>60</v>
      </c>
      <c r="D3824" s="2" t="s">
        <v>12</v>
      </c>
      <c r="E3824" s="2" t="s">
        <v>64</v>
      </c>
      <c r="F3824" s="2" t="s">
        <v>35</v>
      </c>
      <c r="G3824" s="2" t="s">
        <v>26</v>
      </c>
      <c r="H3824" s="2">
        <v>18036.55</v>
      </c>
      <c r="I3824" s="3">
        <v>44951</v>
      </c>
      <c r="J3824" s="2" t="s">
        <v>16</v>
      </c>
    </row>
    <row r="3825" spans="1:10" ht="14.25" customHeight="1" x14ac:dyDescent="0.35">
      <c r="A3825" s="2" t="s">
        <v>7680</v>
      </c>
      <c r="B3825" s="2" t="s">
        <v>7681</v>
      </c>
      <c r="C3825" s="2">
        <v>36</v>
      </c>
      <c r="D3825" s="2" t="s">
        <v>12</v>
      </c>
      <c r="E3825" s="2" t="s">
        <v>74</v>
      </c>
      <c r="F3825" s="2" t="s">
        <v>55</v>
      </c>
      <c r="G3825" s="2" t="s">
        <v>26</v>
      </c>
      <c r="H3825" s="2">
        <v>5186.99</v>
      </c>
      <c r="I3825" s="3">
        <v>45398</v>
      </c>
      <c r="J3825" s="2" t="s">
        <v>16</v>
      </c>
    </row>
    <row r="3826" spans="1:10" ht="14.25" customHeight="1" x14ac:dyDescent="0.35">
      <c r="A3826" s="2" t="s">
        <v>7682</v>
      </c>
      <c r="B3826" s="2" t="s">
        <v>7683</v>
      </c>
      <c r="C3826" s="2">
        <v>26</v>
      </c>
      <c r="D3826" s="2" t="s">
        <v>39</v>
      </c>
      <c r="E3826" s="2" t="s">
        <v>52</v>
      </c>
      <c r="F3826" s="2" t="s">
        <v>14</v>
      </c>
      <c r="G3826" s="2" t="s">
        <v>15</v>
      </c>
      <c r="H3826" s="2">
        <v>500.69</v>
      </c>
      <c r="I3826" s="3">
        <v>45539</v>
      </c>
      <c r="J3826" s="2" t="s">
        <v>16</v>
      </c>
    </row>
    <row r="3827" spans="1:10" ht="14.25" customHeight="1" x14ac:dyDescent="0.35">
      <c r="A3827" s="2" t="s">
        <v>7684</v>
      </c>
      <c r="B3827" s="2" t="s">
        <v>7685</v>
      </c>
      <c r="C3827" s="2">
        <v>44</v>
      </c>
      <c r="D3827" s="2" t="s">
        <v>12</v>
      </c>
      <c r="E3827" s="2" t="s">
        <v>42</v>
      </c>
      <c r="F3827" s="2" t="s">
        <v>19</v>
      </c>
      <c r="G3827" s="2" t="s">
        <v>20</v>
      </c>
      <c r="H3827" s="2">
        <v>33887.64</v>
      </c>
      <c r="I3827" s="3">
        <v>45469</v>
      </c>
      <c r="J3827" s="2" t="s">
        <v>16</v>
      </c>
    </row>
    <row r="3828" spans="1:10" ht="14.25" customHeight="1" x14ac:dyDescent="0.35">
      <c r="A3828" s="2" t="s">
        <v>7686</v>
      </c>
      <c r="B3828" s="2" t="s">
        <v>7687</v>
      </c>
      <c r="C3828" s="2">
        <v>51</v>
      </c>
      <c r="D3828" s="2" t="s">
        <v>39</v>
      </c>
      <c r="E3828" s="2" t="s">
        <v>29</v>
      </c>
      <c r="F3828" s="2" t="s">
        <v>49</v>
      </c>
      <c r="G3828" s="2" t="s">
        <v>30</v>
      </c>
      <c r="H3828" s="2">
        <v>2955.63</v>
      </c>
      <c r="I3828" s="3">
        <v>45216</v>
      </c>
      <c r="J3828" s="2" t="s">
        <v>16</v>
      </c>
    </row>
    <row r="3829" spans="1:10" ht="14.25" customHeight="1" x14ac:dyDescent="0.35">
      <c r="A3829" s="2" t="s">
        <v>7688</v>
      </c>
      <c r="B3829" s="2" t="s">
        <v>7689</v>
      </c>
      <c r="C3829" s="2">
        <v>61</v>
      </c>
      <c r="D3829" s="2" t="s">
        <v>12</v>
      </c>
      <c r="E3829" s="2" t="s">
        <v>29</v>
      </c>
      <c r="F3829" s="2" t="s">
        <v>55</v>
      </c>
      <c r="G3829" s="2" t="s">
        <v>20</v>
      </c>
      <c r="H3829" s="2">
        <v>27516.46</v>
      </c>
      <c r="I3829" s="3">
        <v>45182</v>
      </c>
      <c r="J3829" s="2" t="s">
        <v>16</v>
      </c>
    </row>
    <row r="3830" spans="1:10" ht="14.25" customHeight="1" x14ac:dyDescent="0.35">
      <c r="A3830" s="2" t="s">
        <v>7690</v>
      </c>
      <c r="B3830" s="2" t="s">
        <v>7691</v>
      </c>
      <c r="C3830" s="2">
        <v>21</v>
      </c>
      <c r="D3830" s="2" t="s">
        <v>12</v>
      </c>
      <c r="E3830" s="2" t="s">
        <v>42</v>
      </c>
      <c r="F3830" s="2" t="s">
        <v>14</v>
      </c>
      <c r="G3830" s="2" t="s">
        <v>20</v>
      </c>
      <c r="H3830" s="2">
        <v>3584.46</v>
      </c>
      <c r="I3830" s="3">
        <v>45132</v>
      </c>
      <c r="J3830" s="2" t="s">
        <v>16</v>
      </c>
    </row>
    <row r="3831" spans="1:10" ht="14.25" customHeight="1" x14ac:dyDescent="0.35">
      <c r="A3831" s="2" t="s">
        <v>7692</v>
      </c>
      <c r="B3831" s="2" t="s">
        <v>7693</v>
      </c>
      <c r="C3831" s="2">
        <v>53</v>
      </c>
      <c r="D3831" s="2" t="s">
        <v>12</v>
      </c>
      <c r="E3831" s="2" t="s">
        <v>13</v>
      </c>
      <c r="F3831" s="2" t="s">
        <v>55</v>
      </c>
      <c r="G3831" s="2" t="s">
        <v>36</v>
      </c>
      <c r="H3831" s="2">
        <v>17803.84</v>
      </c>
      <c r="I3831" s="3">
        <v>45401</v>
      </c>
      <c r="J3831" s="2" t="s">
        <v>16</v>
      </c>
    </row>
    <row r="3832" spans="1:10" ht="14.25" customHeight="1" x14ac:dyDescent="0.35">
      <c r="A3832" s="2" t="s">
        <v>7694</v>
      </c>
      <c r="B3832" s="2" t="s">
        <v>7695</v>
      </c>
      <c r="C3832" s="2">
        <v>35</v>
      </c>
      <c r="D3832" s="2" t="s">
        <v>12</v>
      </c>
      <c r="E3832" s="2" t="s">
        <v>52</v>
      </c>
      <c r="F3832" s="2" t="s">
        <v>55</v>
      </c>
      <c r="G3832" s="2" t="s">
        <v>30</v>
      </c>
      <c r="H3832" s="2">
        <v>10912.98</v>
      </c>
      <c r="I3832" s="3">
        <v>44994</v>
      </c>
      <c r="J3832" s="2" t="s">
        <v>16</v>
      </c>
    </row>
    <row r="3833" spans="1:10" ht="14.25" customHeight="1" x14ac:dyDescent="0.35">
      <c r="A3833" s="2" t="s">
        <v>7696</v>
      </c>
      <c r="B3833" s="2" t="s">
        <v>7697</v>
      </c>
      <c r="C3833" s="2">
        <v>32</v>
      </c>
      <c r="D3833" s="2" t="s">
        <v>12</v>
      </c>
      <c r="E3833" s="2" t="s">
        <v>24</v>
      </c>
      <c r="F3833" s="2" t="s">
        <v>35</v>
      </c>
      <c r="G3833" s="2" t="s">
        <v>26</v>
      </c>
      <c r="H3833" s="2">
        <v>19753.23</v>
      </c>
      <c r="I3833" s="3">
        <v>45141</v>
      </c>
      <c r="J3833" s="2" t="s">
        <v>16</v>
      </c>
    </row>
    <row r="3834" spans="1:10" ht="14.25" customHeight="1" x14ac:dyDescent="0.35">
      <c r="A3834" s="2" t="s">
        <v>7698</v>
      </c>
      <c r="B3834" s="2" t="s">
        <v>7699</v>
      </c>
      <c r="C3834" s="2">
        <v>30</v>
      </c>
      <c r="D3834" s="2" t="s">
        <v>39</v>
      </c>
      <c r="E3834" s="2" t="s">
        <v>52</v>
      </c>
      <c r="F3834" s="2" t="s">
        <v>55</v>
      </c>
      <c r="G3834" s="2" t="s">
        <v>20</v>
      </c>
      <c r="H3834" s="2">
        <v>37346.300000000003</v>
      </c>
      <c r="I3834" s="3">
        <v>45560</v>
      </c>
      <c r="J3834" s="2" t="s">
        <v>21</v>
      </c>
    </row>
    <row r="3835" spans="1:10" ht="14.25" customHeight="1" x14ac:dyDescent="0.35">
      <c r="A3835" s="2" t="s">
        <v>7700</v>
      </c>
      <c r="B3835" s="2" t="s">
        <v>7701</v>
      </c>
      <c r="C3835" s="2">
        <v>36</v>
      </c>
      <c r="D3835" s="2" t="s">
        <v>12</v>
      </c>
      <c r="E3835" s="2" t="s">
        <v>52</v>
      </c>
      <c r="F3835" s="2" t="s">
        <v>14</v>
      </c>
      <c r="G3835" s="2" t="s">
        <v>15</v>
      </c>
      <c r="H3835" s="2">
        <v>20516.990000000002</v>
      </c>
      <c r="I3835" s="3">
        <v>45348</v>
      </c>
      <c r="J3835" s="2" t="s">
        <v>16</v>
      </c>
    </row>
    <row r="3836" spans="1:10" ht="14.25" customHeight="1" x14ac:dyDescent="0.35">
      <c r="A3836" s="2" t="s">
        <v>7702</v>
      </c>
      <c r="B3836" s="2" t="s">
        <v>7703</v>
      </c>
      <c r="C3836" s="2">
        <v>23</v>
      </c>
      <c r="D3836" s="2" t="s">
        <v>12</v>
      </c>
      <c r="E3836" s="2" t="s">
        <v>24</v>
      </c>
      <c r="F3836" s="2" t="s">
        <v>35</v>
      </c>
      <c r="G3836" s="2" t="s">
        <v>20</v>
      </c>
      <c r="H3836" s="2">
        <v>5169.53</v>
      </c>
      <c r="I3836" s="3">
        <v>45484</v>
      </c>
      <c r="J3836" s="2" t="s">
        <v>16</v>
      </c>
    </row>
    <row r="3837" spans="1:10" ht="14.25" customHeight="1" x14ac:dyDescent="0.35">
      <c r="A3837" s="2" t="s">
        <v>7704</v>
      </c>
      <c r="B3837" s="2" t="s">
        <v>7705</v>
      </c>
      <c r="C3837" s="2">
        <v>29</v>
      </c>
      <c r="D3837" s="2" t="s">
        <v>12</v>
      </c>
      <c r="E3837" s="2" t="s">
        <v>93</v>
      </c>
      <c r="F3837" s="2" t="s">
        <v>14</v>
      </c>
      <c r="G3837" s="2" t="s">
        <v>26</v>
      </c>
      <c r="H3837" s="2">
        <v>16847.189999999999</v>
      </c>
      <c r="I3837" s="3">
        <v>45507</v>
      </c>
      <c r="J3837" s="2" t="s">
        <v>16</v>
      </c>
    </row>
    <row r="3838" spans="1:10" ht="14.25" customHeight="1" x14ac:dyDescent="0.35">
      <c r="A3838" s="2" t="s">
        <v>7706</v>
      </c>
      <c r="B3838" s="2" t="s">
        <v>7707</v>
      </c>
      <c r="C3838" s="2">
        <v>54</v>
      </c>
      <c r="D3838" s="2" t="s">
        <v>39</v>
      </c>
      <c r="E3838" s="2" t="s">
        <v>52</v>
      </c>
      <c r="F3838" s="2" t="s">
        <v>25</v>
      </c>
      <c r="G3838" s="2" t="s">
        <v>20</v>
      </c>
      <c r="H3838" s="2">
        <v>12435.83</v>
      </c>
      <c r="I3838" s="3">
        <v>45465</v>
      </c>
      <c r="J3838" s="2" t="s">
        <v>16</v>
      </c>
    </row>
    <row r="3839" spans="1:10" ht="14.25" customHeight="1" x14ac:dyDescent="0.35">
      <c r="A3839" s="2" t="s">
        <v>7708</v>
      </c>
      <c r="B3839" s="2" t="s">
        <v>7709</v>
      </c>
      <c r="C3839" s="2">
        <v>34</v>
      </c>
      <c r="D3839" s="2" t="s">
        <v>39</v>
      </c>
      <c r="E3839" s="2" t="s">
        <v>52</v>
      </c>
      <c r="F3839" s="2" t="s">
        <v>25</v>
      </c>
      <c r="G3839" s="2" t="s">
        <v>36</v>
      </c>
      <c r="H3839" s="2">
        <v>635.83000000000004</v>
      </c>
      <c r="I3839" s="3">
        <v>45609</v>
      </c>
      <c r="J3839" s="2" t="s">
        <v>16</v>
      </c>
    </row>
    <row r="3840" spans="1:10" ht="14.25" customHeight="1" x14ac:dyDescent="0.35">
      <c r="A3840" s="2" t="s">
        <v>7710</v>
      </c>
      <c r="B3840" s="2" t="s">
        <v>7711</v>
      </c>
      <c r="C3840" s="2">
        <v>40</v>
      </c>
      <c r="D3840" s="2" t="s">
        <v>39</v>
      </c>
      <c r="E3840" s="2" t="s">
        <v>42</v>
      </c>
      <c r="F3840" s="2" t="s">
        <v>25</v>
      </c>
      <c r="G3840" s="2" t="s">
        <v>36</v>
      </c>
      <c r="H3840" s="2">
        <v>26558.39</v>
      </c>
      <c r="I3840" s="3">
        <v>45388</v>
      </c>
      <c r="J3840" s="2" t="s">
        <v>16</v>
      </c>
    </row>
    <row r="3841" spans="1:10" ht="14.25" customHeight="1" x14ac:dyDescent="0.35">
      <c r="A3841" s="2" t="s">
        <v>7712</v>
      </c>
      <c r="B3841" s="2" t="s">
        <v>7713</v>
      </c>
      <c r="C3841" s="2">
        <v>43</v>
      </c>
      <c r="D3841" s="2" t="s">
        <v>39</v>
      </c>
      <c r="E3841" s="2" t="s">
        <v>74</v>
      </c>
      <c r="F3841" s="2" t="s">
        <v>55</v>
      </c>
      <c r="G3841" s="2" t="s">
        <v>20</v>
      </c>
      <c r="H3841" s="2">
        <v>6272.87</v>
      </c>
      <c r="I3841" s="3">
        <v>45381</v>
      </c>
      <c r="J3841" s="2" t="s">
        <v>16</v>
      </c>
    </row>
    <row r="3842" spans="1:10" ht="14.25" customHeight="1" x14ac:dyDescent="0.35">
      <c r="A3842" s="2" t="s">
        <v>7714</v>
      </c>
      <c r="B3842" s="2" t="s">
        <v>7715</v>
      </c>
      <c r="C3842" s="2">
        <v>46</v>
      </c>
      <c r="D3842" s="2" t="s">
        <v>39</v>
      </c>
      <c r="E3842" s="2" t="s">
        <v>74</v>
      </c>
      <c r="F3842" s="2" t="s">
        <v>19</v>
      </c>
      <c r="G3842" s="2" t="s">
        <v>36</v>
      </c>
      <c r="H3842" s="2">
        <v>1443.91</v>
      </c>
      <c r="I3842" s="3">
        <v>45227</v>
      </c>
      <c r="J3842" s="2" t="s">
        <v>16</v>
      </c>
    </row>
    <row r="3843" spans="1:10" ht="14.25" customHeight="1" x14ac:dyDescent="0.35">
      <c r="A3843" s="2" t="s">
        <v>7716</v>
      </c>
      <c r="B3843" s="2" t="s">
        <v>7717</v>
      </c>
      <c r="C3843" s="2">
        <v>50</v>
      </c>
      <c r="D3843" s="2" t="s">
        <v>12</v>
      </c>
      <c r="E3843" s="2" t="s">
        <v>13</v>
      </c>
      <c r="F3843" s="2" t="s">
        <v>14</v>
      </c>
      <c r="G3843" s="2" t="s">
        <v>15</v>
      </c>
      <c r="H3843" s="2">
        <v>5540.43</v>
      </c>
      <c r="I3843" s="3">
        <v>45214</v>
      </c>
      <c r="J3843" s="2" t="s">
        <v>21</v>
      </c>
    </row>
    <row r="3844" spans="1:10" ht="14.25" customHeight="1" x14ac:dyDescent="0.35">
      <c r="A3844" s="2" t="s">
        <v>7718</v>
      </c>
      <c r="B3844" s="2" t="s">
        <v>7719</v>
      </c>
      <c r="C3844" s="2">
        <v>44</v>
      </c>
      <c r="D3844" s="2" t="s">
        <v>12</v>
      </c>
      <c r="E3844" s="2" t="s">
        <v>42</v>
      </c>
      <c r="F3844" s="2" t="s">
        <v>25</v>
      </c>
      <c r="G3844" s="2" t="s">
        <v>30</v>
      </c>
      <c r="H3844" s="2">
        <v>9241.75</v>
      </c>
      <c r="I3844" s="3">
        <v>44928</v>
      </c>
      <c r="J3844" s="2" t="s">
        <v>16</v>
      </c>
    </row>
    <row r="3845" spans="1:10" ht="14.25" customHeight="1" x14ac:dyDescent="0.35">
      <c r="A3845" s="2" t="s">
        <v>7720</v>
      </c>
      <c r="B3845" s="2" t="s">
        <v>7721</v>
      </c>
      <c r="C3845" s="2">
        <v>42</v>
      </c>
      <c r="D3845" s="2" t="s">
        <v>12</v>
      </c>
      <c r="E3845" s="2" t="s">
        <v>52</v>
      </c>
      <c r="F3845" s="2" t="s">
        <v>19</v>
      </c>
      <c r="G3845" s="2" t="s">
        <v>20</v>
      </c>
      <c r="H3845" s="2">
        <v>8508.4500000000007</v>
      </c>
      <c r="I3845" s="3">
        <v>44946</v>
      </c>
      <c r="J3845" s="2" t="s">
        <v>16</v>
      </c>
    </row>
    <row r="3846" spans="1:10" ht="14.25" customHeight="1" x14ac:dyDescent="0.35">
      <c r="A3846" s="2" t="s">
        <v>7722</v>
      </c>
      <c r="B3846" s="2" t="s">
        <v>7723</v>
      </c>
      <c r="C3846" s="2">
        <v>27</v>
      </c>
      <c r="D3846" s="2" t="s">
        <v>39</v>
      </c>
      <c r="E3846" s="2" t="s">
        <v>74</v>
      </c>
      <c r="F3846" s="2" t="s">
        <v>25</v>
      </c>
      <c r="G3846" s="2" t="s">
        <v>15</v>
      </c>
      <c r="H3846" s="2">
        <v>8551.81</v>
      </c>
      <c r="I3846" s="3">
        <v>45403</v>
      </c>
      <c r="J3846" s="2" t="s">
        <v>21</v>
      </c>
    </row>
    <row r="3847" spans="1:10" ht="14.25" customHeight="1" x14ac:dyDescent="0.35">
      <c r="A3847" s="2" t="s">
        <v>7724</v>
      </c>
      <c r="B3847" s="2" t="s">
        <v>7725</v>
      </c>
      <c r="C3847" s="2">
        <v>64</v>
      </c>
      <c r="D3847" s="2" t="s">
        <v>39</v>
      </c>
      <c r="E3847" s="2" t="s">
        <v>64</v>
      </c>
      <c r="F3847" s="2" t="s">
        <v>25</v>
      </c>
      <c r="G3847" s="2" t="s">
        <v>15</v>
      </c>
      <c r="H3847" s="2">
        <v>2954.98</v>
      </c>
      <c r="I3847" s="3">
        <v>45417</v>
      </c>
      <c r="J3847" s="2" t="s">
        <v>16</v>
      </c>
    </row>
    <row r="3848" spans="1:10" ht="14.25" customHeight="1" x14ac:dyDescent="0.35">
      <c r="A3848" s="2" t="s">
        <v>7726</v>
      </c>
      <c r="B3848" s="2" t="s">
        <v>7727</v>
      </c>
      <c r="C3848" s="2">
        <v>40</v>
      </c>
      <c r="D3848" s="2" t="s">
        <v>12</v>
      </c>
      <c r="E3848" s="2" t="s">
        <v>64</v>
      </c>
      <c r="F3848" s="2" t="s">
        <v>19</v>
      </c>
      <c r="G3848" s="2" t="s">
        <v>15</v>
      </c>
      <c r="H3848" s="2">
        <v>10015.83</v>
      </c>
      <c r="I3848" s="3">
        <v>45183</v>
      </c>
      <c r="J3848" s="2" t="s">
        <v>16</v>
      </c>
    </row>
    <row r="3849" spans="1:10" ht="14.25" customHeight="1" x14ac:dyDescent="0.35">
      <c r="A3849" s="2" t="s">
        <v>7728</v>
      </c>
      <c r="B3849" s="2" t="s">
        <v>7729</v>
      </c>
      <c r="C3849" s="2">
        <v>38</v>
      </c>
      <c r="D3849" s="2" t="s">
        <v>39</v>
      </c>
      <c r="E3849" s="2" t="s">
        <v>64</v>
      </c>
      <c r="F3849" s="2" t="s">
        <v>25</v>
      </c>
      <c r="G3849" s="2" t="s">
        <v>26</v>
      </c>
      <c r="H3849" s="2">
        <v>23796.26</v>
      </c>
      <c r="I3849" s="3">
        <v>45379</v>
      </c>
      <c r="J3849" s="2" t="s">
        <v>16</v>
      </c>
    </row>
    <row r="3850" spans="1:10" ht="14.25" customHeight="1" x14ac:dyDescent="0.35">
      <c r="A3850" s="2" t="s">
        <v>7730</v>
      </c>
      <c r="B3850" s="2" t="s">
        <v>7731</v>
      </c>
      <c r="C3850" s="2">
        <v>38</v>
      </c>
      <c r="D3850" s="2" t="s">
        <v>39</v>
      </c>
      <c r="E3850" s="2" t="s">
        <v>52</v>
      </c>
      <c r="F3850" s="2" t="s">
        <v>55</v>
      </c>
      <c r="G3850" s="2" t="s">
        <v>20</v>
      </c>
      <c r="H3850" s="2">
        <v>4921.13</v>
      </c>
      <c r="I3850" s="3">
        <v>45364</v>
      </c>
      <c r="J3850" s="2" t="s">
        <v>16</v>
      </c>
    </row>
    <row r="3851" spans="1:10" ht="14.25" customHeight="1" x14ac:dyDescent="0.35">
      <c r="A3851" s="2" t="s">
        <v>7732</v>
      </c>
      <c r="B3851" s="2" t="s">
        <v>7733</v>
      </c>
      <c r="C3851" s="2">
        <v>60</v>
      </c>
      <c r="D3851" s="2" t="s">
        <v>39</v>
      </c>
      <c r="E3851" s="2" t="s">
        <v>52</v>
      </c>
      <c r="F3851" s="2" t="s">
        <v>55</v>
      </c>
      <c r="G3851" s="2" t="s">
        <v>20</v>
      </c>
      <c r="H3851" s="2">
        <v>9958.2199999999993</v>
      </c>
      <c r="I3851" s="3">
        <v>45324</v>
      </c>
      <c r="J3851" s="2" t="s">
        <v>16</v>
      </c>
    </row>
    <row r="3852" spans="1:10" ht="14.25" customHeight="1" x14ac:dyDescent="0.35">
      <c r="A3852" s="2" t="s">
        <v>7734</v>
      </c>
      <c r="B3852" s="2" t="s">
        <v>7735</v>
      </c>
      <c r="C3852" s="2">
        <v>30</v>
      </c>
      <c r="D3852" s="2" t="s">
        <v>12</v>
      </c>
      <c r="E3852" s="2" t="s">
        <v>24</v>
      </c>
      <c r="F3852" s="2" t="s">
        <v>35</v>
      </c>
      <c r="G3852" s="2" t="s">
        <v>20</v>
      </c>
      <c r="H3852" s="2">
        <v>2796.97</v>
      </c>
      <c r="I3852" s="3">
        <v>45079</v>
      </c>
      <c r="J3852" s="2" t="s">
        <v>16</v>
      </c>
    </row>
    <row r="3853" spans="1:10" ht="14.25" customHeight="1" x14ac:dyDescent="0.35">
      <c r="A3853" s="2" t="s">
        <v>7736</v>
      </c>
      <c r="B3853" s="2" t="s">
        <v>7737</v>
      </c>
      <c r="C3853" s="2">
        <v>54</v>
      </c>
      <c r="D3853" s="2" t="s">
        <v>12</v>
      </c>
      <c r="E3853" s="2" t="s">
        <v>13</v>
      </c>
      <c r="F3853" s="2" t="s">
        <v>55</v>
      </c>
      <c r="G3853" s="2" t="s">
        <v>30</v>
      </c>
      <c r="H3853" s="2">
        <v>494.85</v>
      </c>
      <c r="I3853" s="3">
        <v>45575</v>
      </c>
      <c r="J3853" s="2" t="s">
        <v>16</v>
      </c>
    </row>
    <row r="3854" spans="1:10" ht="14.25" customHeight="1" x14ac:dyDescent="0.35">
      <c r="A3854" s="2" t="s">
        <v>7738</v>
      </c>
      <c r="B3854" s="2" t="s">
        <v>7739</v>
      </c>
      <c r="C3854" s="2">
        <v>50</v>
      </c>
      <c r="D3854" s="2" t="s">
        <v>39</v>
      </c>
      <c r="E3854" s="2" t="s">
        <v>29</v>
      </c>
      <c r="F3854" s="2" t="s">
        <v>49</v>
      </c>
      <c r="G3854" s="2" t="s">
        <v>15</v>
      </c>
      <c r="H3854" s="2">
        <v>8812.41</v>
      </c>
      <c r="I3854" s="3">
        <v>45148</v>
      </c>
      <c r="J3854" s="2" t="s">
        <v>16</v>
      </c>
    </row>
    <row r="3855" spans="1:10" ht="14.25" customHeight="1" x14ac:dyDescent="0.35">
      <c r="A3855" s="2" t="s">
        <v>7740</v>
      </c>
      <c r="B3855" s="2" t="s">
        <v>7741</v>
      </c>
      <c r="C3855" s="2">
        <v>41</v>
      </c>
      <c r="D3855" s="2" t="s">
        <v>39</v>
      </c>
      <c r="E3855" s="2" t="s">
        <v>13</v>
      </c>
      <c r="F3855" s="2" t="s">
        <v>35</v>
      </c>
      <c r="G3855" s="2" t="s">
        <v>20</v>
      </c>
      <c r="H3855" s="2">
        <v>487.17</v>
      </c>
      <c r="I3855" s="3">
        <v>45649</v>
      </c>
      <c r="J3855" s="2" t="s">
        <v>16</v>
      </c>
    </row>
    <row r="3856" spans="1:10" ht="14.25" customHeight="1" x14ac:dyDescent="0.35">
      <c r="A3856" s="2" t="s">
        <v>7742</v>
      </c>
      <c r="B3856" s="2" t="s">
        <v>7743</v>
      </c>
      <c r="C3856" s="2">
        <v>61</v>
      </c>
      <c r="D3856" s="2" t="s">
        <v>39</v>
      </c>
      <c r="E3856" s="2" t="s">
        <v>13</v>
      </c>
      <c r="F3856" s="2" t="s">
        <v>25</v>
      </c>
      <c r="G3856" s="2" t="s">
        <v>36</v>
      </c>
      <c r="H3856" s="2">
        <v>12858.5</v>
      </c>
      <c r="I3856" s="3">
        <v>45627</v>
      </c>
      <c r="J3856" s="2" t="s">
        <v>16</v>
      </c>
    </row>
    <row r="3857" spans="1:10" ht="14.25" customHeight="1" x14ac:dyDescent="0.35">
      <c r="A3857" s="2" t="s">
        <v>7744</v>
      </c>
      <c r="B3857" s="2" t="s">
        <v>7745</v>
      </c>
      <c r="C3857" s="2">
        <v>28</v>
      </c>
      <c r="D3857" s="2" t="s">
        <v>39</v>
      </c>
      <c r="E3857" s="2" t="s">
        <v>93</v>
      </c>
      <c r="F3857" s="2" t="s">
        <v>49</v>
      </c>
      <c r="G3857" s="2" t="s">
        <v>26</v>
      </c>
      <c r="H3857" s="2">
        <v>11097.32</v>
      </c>
      <c r="I3857" s="3">
        <v>45362</v>
      </c>
      <c r="J3857" s="2" t="s">
        <v>16</v>
      </c>
    </row>
    <row r="3858" spans="1:10" ht="14.25" customHeight="1" x14ac:dyDescent="0.35">
      <c r="A3858" s="2" t="s">
        <v>7746</v>
      </c>
      <c r="B3858" s="2" t="s">
        <v>7747</v>
      </c>
      <c r="C3858" s="2">
        <v>34</v>
      </c>
      <c r="D3858" s="2" t="s">
        <v>12</v>
      </c>
      <c r="E3858" s="2" t="s">
        <v>64</v>
      </c>
      <c r="F3858" s="2" t="s">
        <v>14</v>
      </c>
      <c r="G3858" s="2" t="s">
        <v>30</v>
      </c>
      <c r="H3858" s="2">
        <v>4609.6499999999996</v>
      </c>
      <c r="I3858" s="3">
        <v>45062</v>
      </c>
      <c r="J3858" s="2" t="s">
        <v>16</v>
      </c>
    </row>
    <row r="3859" spans="1:10" ht="14.25" customHeight="1" x14ac:dyDescent="0.35">
      <c r="A3859" s="2" t="s">
        <v>7748</v>
      </c>
      <c r="B3859" s="2" t="s">
        <v>7749</v>
      </c>
      <c r="C3859" s="2">
        <v>21</v>
      </c>
      <c r="D3859" s="2" t="s">
        <v>39</v>
      </c>
      <c r="E3859" s="2" t="s">
        <v>52</v>
      </c>
      <c r="F3859" s="2" t="s">
        <v>19</v>
      </c>
      <c r="G3859" s="2" t="s">
        <v>26</v>
      </c>
      <c r="H3859" s="2">
        <v>5298.22</v>
      </c>
      <c r="I3859" s="3">
        <v>45454</v>
      </c>
      <c r="J3859" s="2" t="s">
        <v>16</v>
      </c>
    </row>
    <row r="3860" spans="1:10" ht="14.25" customHeight="1" x14ac:dyDescent="0.35">
      <c r="A3860" s="2" t="s">
        <v>7750</v>
      </c>
      <c r="B3860" s="2" t="s">
        <v>7751</v>
      </c>
      <c r="C3860" s="2">
        <v>64</v>
      </c>
      <c r="D3860" s="2" t="s">
        <v>12</v>
      </c>
      <c r="E3860" s="2" t="s">
        <v>64</v>
      </c>
      <c r="F3860" s="2" t="s">
        <v>14</v>
      </c>
      <c r="G3860" s="2" t="s">
        <v>15</v>
      </c>
      <c r="H3860" s="2">
        <v>24981.25</v>
      </c>
      <c r="I3860" s="3">
        <v>45552</v>
      </c>
      <c r="J3860" s="2" t="s">
        <v>16</v>
      </c>
    </row>
    <row r="3861" spans="1:10" ht="14.25" customHeight="1" x14ac:dyDescent="0.35">
      <c r="A3861" s="2" t="s">
        <v>7752</v>
      </c>
      <c r="B3861" s="2" t="s">
        <v>7753</v>
      </c>
      <c r="C3861" s="2">
        <v>42</v>
      </c>
      <c r="D3861" s="2" t="s">
        <v>12</v>
      </c>
      <c r="E3861" s="2" t="s">
        <v>13</v>
      </c>
      <c r="F3861" s="2" t="s">
        <v>49</v>
      </c>
      <c r="G3861" s="2" t="s">
        <v>36</v>
      </c>
      <c r="H3861" s="2">
        <v>132.21</v>
      </c>
      <c r="I3861" s="3">
        <v>45205</v>
      </c>
      <c r="J3861" s="2" t="s">
        <v>16</v>
      </c>
    </row>
    <row r="3862" spans="1:10" ht="14.25" customHeight="1" x14ac:dyDescent="0.35">
      <c r="A3862" s="2" t="s">
        <v>7754</v>
      </c>
      <c r="B3862" s="2" t="s">
        <v>7755</v>
      </c>
      <c r="C3862" s="2">
        <v>47</v>
      </c>
      <c r="D3862" s="2" t="s">
        <v>12</v>
      </c>
      <c r="E3862" s="2" t="s">
        <v>52</v>
      </c>
      <c r="F3862" s="2" t="s">
        <v>55</v>
      </c>
      <c r="G3862" s="2" t="s">
        <v>15</v>
      </c>
      <c r="H3862" s="2">
        <v>8285.17</v>
      </c>
      <c r="I3862" s="3">
        <v>45511</v>
      </c>
      <c r="J3862" s="2" t="s">
        <v>16</v>
      </c>
    </row>
    <row r="3863" spans="1:10" ht="14.25" customHeight="1" x14ac:dyDescent="0.35">
      <c r="A3863" s="2" t="s">
        <v>7756</v>
      </c>
      <c r="B3863" s="2" t="s">
        <v>7757</v>
      </c>
      <c r="C3863" s="2">
        <v>26</v>
      </c>
      <c r="D3863" s="2" t="s">
        <v>39</v>
      </c>
      <c r="E3863" s="2" t="s">
        <v>42</v>
      </c>
      <c r="F3863" s="2" t="s">
        <v>25</v>
      </c>
      <c r="G3863" s="2" t="s">
        <v>20</v>
      </c>
      <c r="H3863" s="2">
        <v>25686.51</v>
      </c>
      <c r="I3863" s="3">
        <v>45411</v>
      </c>
      <c r="J3863" s="2" t="s">
        <v>16</v>
      </c>
    </row>
    <row r="3864" spans="1:10" ht="14.25" customHeight="1" x14ac:dyDescent="0.35">
      <c r="A3864" s="2" t="s">
        <v>7758</v>
      </c>
      <c r="B3864" s="2" t="s">
        <v>7759</v>
      </c>
      <c r="C3864" s="2">
        <v>38</v>
      </c>
      <c r="D3864" s="2" t="s">
        <v>12</v>
      </c>
      <c r="E3864" s="2" t="s">
        <v>24</v>
      </c>
      <c r="F3864" s="2" t="s">
        <v>35</v>
      </c>
      <c r="G3864" s="2" t="s">
        <v>26</v>
      </c>
      <c r="H3864" s="2">
        <v>24532.6</v>
      </c>
      <c r="I3864" s="3">
        <v>45472</v>
      </c>
      <c r="J3864" s="2" t="s">
        <v>16</v>
      </c>
    </row>
    <row r="3865" spans="1:10" ht="14.25" customHeight="1" x14ac:dyDescent="0.35">
      <c r="A3865" s="2" t="s">
        <v>7760</v>
      </c>
      <c r="B3865" s="2" t="s">
        <v>7761</v>
      </c>
      <c r="C3865" s="2">
        <v>37</v>
      </c>
      <c r="D3865" s="2" t="s">
        <v>12</v>
      </c>
      <c r="E3865" s="2" t="s">
        <v>74</v>
      </c>
      <c r="F3865" s="2" t="s">
        <v>25</v>
      </c>
      <c r="G3865" s="2" t="s">
        <v>36</v>
      </c>
      <c r="H3865" s="2">
        <v>8786.48</v>
      </c>
      <c r="I3865" s="3">
        <v>45171</v>
      </c>
      <c r="J3865" s="2" t="s">
        <v>16</v>
      </c>
    </row>
    <row r="3866" spans="1:10" ht="14.25" customHeight="1" x14ac:dyDescent="0.35">
      <c r="A3866" s="2" t="s">
        <v>7762</v>
      </c>
      <c r="B3866" s="2" t="s">
        <v>7763</v>
      </c>
      <c r="C3866" s="2">
        <v>36</v>
      </c>
      <c r="D3866" s="2" t="s">
        <v>39</v>
      </c>
      <c r="E3866" s="2" t="s">
        <v>74</v>
      </c>
      <c r="F3866" s="2" t="s">
        <v>55</v>
      </c>
      <c r="G3866" s="2" t="s">
        <v>26</v>
      </c>
      <c r="H3866" s="2">
        <v>4800.22</v>
      </c>
      <c r="I3866" s="3">
        <v>44944</v>
      </c>
      <c r="J3866" s="2" t="s">
        <v>16</v>
      </c>
    </row>
    <row r="3867" spans="1:10" ht="14.25" customHeight="1" x14ac:dyDescent="0.35">
      <c r="A3867" s="2" t="s">
        <v>7764</v>
      </c>
      <c r="B3867" s="2" t="s">
        <v>7765</v>
      </c>
      <c r="C3867" s="2">
        <v>36</v>
      </c>
      <c r="D3867" s="2" t="s">
        <v>39</v>
      </c>
      <c r="E3867" s="2" t="s">
        <v>13</v>
      </c>
      <c r="F3867" s="2" t="s">
        <v>25</v>
      </c>
      <c r="G3867" s="2" t="s">
        <v>30</v>
      </c>
      <c r="H3867" s="2">
        <v>1041.43</v>
      </c>
      <c r="I3867" s="3">
        <v>45482</v>
      </c>
      <c r="J3867" s="2" t="s">
        <v>16</v>
      </c>
    </row>
    <row r="3868" spans="1:10" ht="14.25" customHeight="1" x14ac:dyDescent="0.35">
      <c r="A3868" s="2" t="s">
        <v>7766</v>
      </c>
      <c r="B3868" s="2" t="s">
        <v>7767</v>
      </c>
      <c r="C3868" s="2">
        <v>29</v>
      </c>
      <c r="D3868" s="2" t="s">
        <v>39</v>
      </c>
      <c r="E3868" s="2" t="s">
        <v>29</v>
      </c>
      <c r="F3868" s="2" t="s">
        <v>19</v>
      </c>
      <c r="G3868" s="2" t="s">
        <v>36</v>
      </c>
      <c r="H3868" s="2">
        <v>1908.99</v>
      </c>
      <c r="I3868" s="3">
        <v>45069</v>
      </c>
      <c r="J3868" s="2" t="s">
        <v>21</v>
      </c>
    </row>
    <row r="3869" spans="1:10" ht="14.25" customHeight="1" x14ac:dyDescent="0.35">
      <c r="A3869" s="2" t="s">
        <v>7768</v>
      </c>
      <c r="B3869" s="2" t="s">
        <v>7769</v>
      </c>
      <c r="C3869" s="2">
        <v>54</v>
      </c>
      <c r="D3869" s="2" t="s">
        <v>12</v>
      </c>
      <c r="E3869" s="2" t="s">
        <v>64</v>
      </c>
      <c r="F3869" s="2" t="s">
        <v>19</v>
      </c>
      <c r="G3869" s="2" t="s">
        <v>30</v>
      </c>
      <c r="H3869" s="2">
        <v>11384.14</v>
      </c>
      <c r="I3869" s="3">
        <v>45427</v>
      </c>
      <c r="J3869" s="2" t="s">
        <v>16</v>
      </c>
    </row>
    <row r="3870" spans="1:10" ht="14.25" customHeight="1" x14ac:dyDescent="0.35">
      <c r="A3870" s="2" t="s">
        <v>7770</v>
      </c>
      <c r="B3870" s="2" t="s">
        <v>7771</v>
      </c>
      <c r="C3870" s="2">
        <v>59</v>
      </c>
      <c r="D3870" s="2" t="s">
        <v>39</v>
      </c>
      <c r="E3870" s="2" t="s">
        <v>42</v>
      </c>
      <c r="F3870" s="2" t="s">
        <v>19</v>
      </c>
      <c r="G3870" s="2" t="s">
        <v>36</v>
      </c>
      <c r="H3870" s="2">
        <v>167.74</v>
      </c>
      <c r="I3870" s="3">
        <v>45453</v>
      </c>
      <c r="J3870" s="2" t="s">
        <v>16</v>
      </c>
    </row>
    <row r="3871" spans="1:10" ht="14.25" customHeight="1" x14ac:dyDescent="0.35">
      <c r="A3871" s="2" t="s">
        <v>7772</v>
      </c>
      <c r="B3871" s="2" t="s">
        <v>7773</v>
      </c>
      <c r="C3871" s="2">
        <v>34</v>
      </c>
      <c r="D3871" s="2" t="s">
        <v>12</v>
      </c>
      <c r="E3871" s="2" t="s">
        <v>52</v>
      </c>
      <c r="F3871" s="2" t="s">
        <v>14</v>
      </c>
      <c r="G3871" s="2" t="s">
        <v>20</v>
      </c>
      <c r="H3871" s="2">
        <v>21497.4</v>
      </c>
      <c r="I3871" s="3">
        <v>45019</v>
      </c>
      <c r="J3871" s="2" t="s">
        <v>16</v>
      </c>
    </row>
    <row r="3872" spans="1:10" ht="14.25" customHeight="1" x14ac:dyDescent="0.35">
      <c r="A3872" s="2" t="s">
        <v>7774</v>
      </c>
      <c r="B3872" s="2" t="s">
        <v>7775</v>
      </c>
      <c r="C3872" s="2">
        <v>54</v>
      </c>
      <c r="D3872" s="2" t="s">
        <v>12</v>
      </c>
      <c r="E3872" s="2" t="s">
        <v>29</v>
      </c>
      <c r="F3872" s="2" t="s">
        <v>55</v>
      </c>
      <c r="G3872" s="2" t="s">
        <v>26</v>
      </c>
      <c r="H3872" s="2">
        <v>8865.73</v>
      </c>
      <c r="I3872" s="3">
        <v>45309</v>
      </c>
      <c r="J3872" s="2" t="s">
        <v>16</v>
      </c>
    </row>
    <row r="3873" spans="1:10" ht="14.25" customHeight="1" x14ac:dyDescent="0.35">
      <c r="A3873" s="2" t="s">
        <v>7776</v>
      </c>
      <c r="B3873" s="2" t="s">
        <v>7777</v>
      </c>
      <c r="C3873" s="2">
        <v>56</v>
      </c>
      <c r="D3873" s="2" t="s">
        <v>39</v>
      </c>
      <c r="E3873" s="2" t="s">
        <v>64</v>
      </c>
      <c r="F3873" s="2" t="s">
        <v>19</v>
      </c>
      <c r="G3873" s="2" t="s">
        <v>26</v>
      </c>
      <c r="H3873" s="2">
        <v>461.98</v>
      </c>
      <c r="I3873" s="3">
        <v>45205</v>
      </c>
      <c r="J3873" s="2" t="s">
        <v>16</v>
      </c>
    </row>
    <row r="3874" spans="1:10" ht="14.25" customHeight="1" x14ac:dyDescent="0.35">
      <c r="A3874" s="2" t="s">
        <v>7778</v>
      </c>
      <c r="B3874" s="2" t="s">
        <v>7779</v>
      </c>
      <c r="C3874" s="2">
        <v>45</v>
      </c>
      <c r="D3874" s="2" t="s">
        <v>12</v>
      </c>
      <c r="E3874" s="2" t="s">
        <v>13</v>
      </c>
      <c r="F3874" s="2" t="s">
        <v>49</v>
      </c>
      <c r="G3874" s="2" t="s">
        <v>15</v>
      </c>
      <c r="H3874" s="2">
        <v>2741.31</v>
      </c>
      <c r="I3874" s="3">
        <v>45653</v>
      </c>
      <c r="J3874" s="2" t="s">
        <v>16</v>
      </c>
    </row>
    <row r="3875" spans="1:10" ht="14.25" customHeight="1" x14ac:dyDescent="0.35">
      <c r="A3875" s="2" t="s">
        <v>7780</v>
      </c>
      <c r="B3875" s="2" t="s">
        <v>7781</v>
      </c>
      <c r="C3875" s="2">
        <v>58</v>
      </c>
      <c r="D3875" s="2" t="s">
        <v>12</v>
      </c>
      <c r="E3875" s="2" t="s">
        <v>64</v>
      </c>
      <c r="F3875" s="2" t="s">
        <v>19</v>
      </c>
      <c r="G3875" s="2" t="s">
        <v>36</v>
      </c>
      <c r="H3875" s="2">
        <v>9018.9699999999993</v>
      </c>
      <c r="I3875" s="3">
        <v>45375</v>
      </c>
      <c r="J3875" s="2" t="s">
        <v>16</v>
      </c>
    </row>
    <row r="3876" spans="1:10" ht="14.25" customHeight="1" x14ac:dyDescent="0.35">
      <c r="A3876" s="2" t="s">
        <v>7782</v>
      </c>
      <c r="B3876" s="2" t="s">
        <v>7783</v>
      </c>
      <c r="C3876" s="2">
        <v>52</v>
      </c>
      <c r="D3876" s="2" t="s">
        <v>12</v>
      </c>
      <c r="E3876" s="2" t="s">
        <v>13</v>
      </c>
      <c r="F3876" s="2" t="s">
        <v>35</v>
      </c>
      <c r="G3876" s="2" t="s">
        <v>36</v>
      </c>
      <c r="H3876" s="2">
        <v>362.5</v>
      </c>
      <c r="I3876" s="3">
        <v>45509</v>
      </c>
      <c r="J3876" s="2" t="s">
        <v>21</v>
      </c>
    </row>
    <row r="3877" spans="1:10" ht="14.25" customHeight="1" x14ac:dyDescent="0.35">
      <c r="A3877" s="2" t="s">
        <v>7784</v>
      </c>
      <c r="B3877" s="2" t="s">
        <v>7785</v>
      </c>
      <c r="C3877" s="2">
        <v>64</v>
      </c>
      <c r="D3877" s="2" t="s">
        <v>12</v>
      </c>
      <c r="E3877" s="2" t="s">
        <v>93</v>
      </c>
      <c r="F3877" s="2" t="s">
        <v>14</v>
      </c>
      <c r="G3877" s="2" t="s">
        <v>30</v>
      </c>
      <c r="H3877" s="2">
        <v>15140.7</v>
      </c>
      <c r="I3877" s="3">
        <v>45547</v>
      </c>
      <c r="J3877" s="2" t="s">
        <v>16</v>
      </c>
    </row>
    <row r="3878" spans="1:10" ht="14.25" customHeight="1" x14ac:dyDescent="0.35">
      <c r="A3878" s="2" t="s">
        <v>7786</v>
      </c>
      <c r="B3878" s="2" t="s">
        <v>7787</v>
      </c>
      <c r="C3878" s="2">
        <v>35</v>
      </c>
      <c r="D3878" s="2" t="s">
        <v>39</v>
      </c>
      <c r="E3878" s="2" t="s">
        <v>74</v>
      </c>
      <c r="F3878" s="2" t="s">
        <v>49</v>
      </c>
      <c r="G3878" s="2" t="s">
        <v>36</v>
      </c>
      <c r="H3878" s="2">
        <v>25247.55</v>
      </c>
      <c r="I3878" s="3">
        <v>45214</v>
      </c>
      <c r="J3878" s="2" t="s">
        <v>16</v>
      </c>
    </row>
    <row r="3879" spans="1:10" ht="14.25" customHeight="1" x14ac:dyDescent="0.35">
      <c r="A3879" s="2" t="s">
        <v>7788</v>
      </c>
      <c r="B3879" s="2" t="s">
        <v>7789</v>
      </c>
      <c r="C3879" s="2">
        <v>31</v>
      </c>
      <c r="D3879" s="2" t="s">
        <v>12</v>
      </c>
      <c r="E3879" s="2" t="s">
        <v>29</v>
      </c>
      <c r="F3879" s="2" t="s">
        <v>55</v>
      </c>
      <c r="G3879" s="2" t="s">
        <v>26</v>
      </c>
      <c r="H3879" s="2">
        <v>32498.61</v>
      </c>
      <c r="I3879" s="3">
        <v>45402</v>
      </c>
      <c r="J3879" s="2" t="s">
        <v>16</v>
      </c>
    </row>
    <row r="3880" spans="1:10" ht="14.25" customHeight="1" x14ac:dyDescent="0.35">
      <c r="A3880" s="2" t="s">
        <v>7790</v>
      </c>
      <c r="B3880" s="2" t="s">
        <v>7791</v>
      </c>
      <c r="C3880" s="2">
        <v>52</v>
      </c>
      <c r="D3880" s="2" t="s">
        <v>39</v>
      </c>
      <c r="E3880" s="2" t="s">
        <v>74</v>
      </c>
      <c r="F3880" s="2" t="s">
        <v>55</v>
      </c>
      <c r="G3880" s="2" t="s">
        <v>36</v>
      </c>
      <c r="H3880" s="2">
        <v>13229.79</v>
      </c>
      <c r="I3880" s="3">
        <v>45598</v>
      </c>
      <c r="J3880" s="2" t="s">
        <v>16</v>
      </c>
    </row>
    <row r="3881" spans="1:10" ht="14.25" customHeight="1" x14ac:dyDescent="0.35">
      <c r="A3881" s="2" t="s">
        <v>7792</v>
      </c>
      <c r="B3881" s="2" t="s">
        <v>7793</v>
      </c>
      <c r="C3881" s="2">
        <v>61</v>
      </c>
      <c r="D3881" s="2" t="s">
        <v>12</v>
      </c>
      <c r="E3881" s="2" t="s">
        <v>64</v>
      </c>
      <c r="F3881" s="2" t="s">
        <v>35</v>
      </c>
      <c r="G3881" s="2" t="s">
        <v>15</v>
      </c>
      <c r="H3881" s="2">
        <v>19436.91</v>
      </c>
      <c r="I3881" s="3">
        <v>45097</v>
      </c>
      <c r="J3881" s="2" t="s">
        <v>16</v>
      </c>
    </row>
    <row r="3882" spans="1:10" ht="14.25" customHeight="1" x14ac:dyDescent="0.35">
      <c r="A3882" s="2" t="s">
        <v>7794</v>
      </c>
      <c r="B3882" s="2" t="s">
        <v>7795</v>
      </c>
      <c r="C3882" s="2">
        <v>58</v>
      </c>
      <c r="D3882" s="2" t="s">
        <v>12</v>
      </c>
      <c r="E3882" s="2" t="s">
        <v>42</v>
      </c>
      <c r="F3882" s="2" t="s">
        <v>19</v>
      </c>
      <c r="G3882" s="2" t="s">
        <v>15</v>
      </c>
      <c r="H3882" s="2">
        <v>9434.24</v>
      </c>
      <c r="I3882" s="3">
        <v>45451</v>
      </c>
      <c r="J3882" s="2" t="s">
        <v>21</v>
      </c>
    </row>
    <row r="3883" spans="1:10" ht="14.25" customHeight="1" x14ac:dyDescent="0.35">
      <c r="A3883" s="2" t="s">
        <v>7796</v>
      </c>
      <c r="B3883" s="2" t="s">
        <v>7797</v>
      </c>
      <c r="C3883" s="2">
        <v>24</v>
      </c>
      <c r="D3883" s="2" t="s">
        <v>39</v>
      </c>
      <c r="E3883" s="2" t="s">
        <v>52</v>
      </c>
      <c r="F3883" s="2" t="s">
        <v>49</v>
      </c>
      <c r="G3883" s="2" t="s">
        <v>26</v>
      </c>
      <c r="H3883" s="2">
        <v>6134.93</v>
      </c>
      <c r="I3883" s="3">
        <v>45298</v>
      </c>
      <c r="J3883" s="2" t="s">
        <v>16</v>
      </c>
    </row>
    <row r="3884" spans="1:10" ht="14.25" customHeight="1" x14ac:dyDescent="0.35">
      <c r="A3884" s="2" t="s">
        <v>7798</v>
      </c>
      <c r="B3884" s="2" t="s">
        <v>7799</v>
      </c>
      <c r="C3884" s="2">
        <v>58</v>
      </c>
      <c r="D3884" s="2" t="s">
        <v>12</v>
      </c>
      <c r="E3884" s="2" t="s">
        <v>13</v>
      </c>
      <c r="F3884" s="2" t="s">
        <v>35</v>
      </c>
      <c r="G3884" s="2" t="s">
        <v>26</v>
      </c>
      <c r="H3884" s="2">
        <v>12487.43</v>
      </c>
      <c r="I3884" s="3">
        <v>45319</v>
      </c>
      <c r="J3884" s="2" t="s">
        <v>69</v>
      </c>
    </row>
    <row r="3885" spans="1:10" ht="14.25" customHeight="1" x14ac:dyDescent="0.35">
      <c r="A3885" s="2" t="s">
        <v>7800</v>
      </c>
      <c r="B3885" s="2" t="s">
        <v>7801</v>
      </c>
      <c r="C3885" s="2">
        <v>30</v>
      </c>
      <c r="D3885" s="2" t="s">
        <v>12</v>
      </c>
      <c r="E3885" s="2" t="s">
        <v>52</v>
      </c>
      <c r="F3885" s="2" t="s">
        <v>49</v>
      </c>
      <c r="G3885" s="2" t="s">
        <v>26</v>
      </c>
      <c r="H3885" s="2">
        <v>2538.36</v>
      </c>
      <c r="I3885" s="3">
        <v>45111</v>
      </c>
      <c r="J3885" s="2" t="s">
        <v>16</v>
      </c>
    </row>
    <row r="3886" spans="1:10" ht="14.25" customHeight="1" x14ac:dyDescent="0.35">
      <c r="A3886" s="2" t="s">
        <v>7802</v>
      </c>
      <c r="B3886" s="2" t="s">
        <v>7803</v>
      </c>
      <c r="C3886" s="2">
        <v>35</v>
      </c>
      <c r="D3886" s="2" t="s">
        <v>12</v>
      </c>
      <c r="E3886" s="2" t="s">
        <v>74</v>
      </c>
      <c r="F3886" s="2" t="s">
        <v>19</v>
      </c>
      <c r="G3886" s="2" t="s">
        <v>36</v>
      </c>
      <c r="H3886" s="2">
        <v>1162.92</v>
      </c>
      <c r="I3886" s="3">
        <v>45436</v>
      </c>
      <c r="J3886" s="2" t="s">
        <v>16</v>
      </c>
    </row>
    <row r="3887" spans="1:10" ht="14.25" customHeight="1" x14ac:dyDescent="0.35">
      <c r="A3887" s="2" t="s">
        <v>7804</v>
      </c>
      <c r="B3887" s="2" t="s">
        <v>7805</v>
      </c>
      <c r="C3887" s="2">
        <v>54</v>
      </c>
      <c r="D3887" s="2" t="s">
        <v>12</v>
      </c>
      <c r="E3887" s="2" t="s">
        <v>24</v>
      </c>
      <c r="F3887" s="2" t="s">
        <v>19</v>
      </c>
      <c r="G3887" s="2" t="s">
        <v>36</v>
      </c>
      <c r="H3887" s="2">
        <v>14348.59</v>
      </c>
      <c r="I3887" s="3">
        <v>45358</v>
      </c>
      <c r="J3887" s="2" t="s">
        <v>16</v>
      </c>
    </row>
    <row r="3888" spans="1:10" ht="14.25" customHeight="1" x14ac:dyDescent="0.35">
      <c r="A3888" s="2" t="s">
        <v>7806</v>
      </c>
      <c r="B3888" s="2" t="s">
        <v>7807</v>
      </c>
      <c r="C3888" s="2">
        <v>30</v>
      </c>
      <c r="D3888" s="2" t="s">
        <v>12</v>
      </c>
      <c r="E3888" s="2" t="s">
        <v>42</v>
      </c>
      <c r="F3888" s="2" t="s">
        <v>25</v>
      </c>
      <c r="G3888" s="2" t="s">
        <v>20</v>
      </c>
      <c r="H3888" s="2">
        <v>31745.43</v>
      </c>
      <c r="I3888" s="3">
        <v>45135</v>
      </c>
      <c r="J3888" s="2" t="s">
        <v>16</v>
      </c>
    </row>
    <row r="3889" spans="1:10" ht="14.25" customHeight="1" x14ac:dyDescent="0.35">
      <c r="A3889" s="2" t="s">
        <v>7808</v>
      </c>
      <c r="B3889" s="2" t="s">
        <v>7809</v>
      </c>
      <c r="C3889" s="2">
        <v>53</v>
      </c>
      <c r="D3889" s="2" t="s">
        <v>12</v>
      </c>
      <c r="E3889" s="2" t="s">
        <v>42</v>
      </c>
      <c r="F3889" s="2" t="s">
        <v>25</v>
      </c>
      <c r="G3889" s="2" t="s">
        <v>30</v>
      </c>
      <c r="H3889" s="2">
        <v>8615.17</v>
      </c>
      <c r="I3889" s="3">
        <v>45255</v>
      </c>
      <c r="J3889" s="2" t="s">
        <v>16</v>
      </c>
    </row>
    <row r="3890" spans="1:10" ht="14.25" customHeight="1" x14ac:dyDescent="0.35">
      <c r="A3890" s="2" t="s">
        <v>7810</v>
      </c>
      <c r="B3890" s="2" t="s">
        <v>7811</v>
      </c>
      <c r="C3890" s="2">
        <v>48</v>
      </c>
      <c r="D3890" s="2" t="s">
        <v>39</v>
      </c>
      <c r="E3890" s="2" t="s">
        <v>52</v>
      </c>
      <c r="F3890" s="2" t="s">
        <v>19</v>
      </c>
      <c r="G3890" s="2" t="s">
        <v>36</v>
      </c>
      <c r="H3890" s="2">
        <v>6588.28</v>
      </c>
      <c r="I3890" s="3">
        <v>45287</v>
      </c>
      <c r="J3890" s="2" t="s">
        <v>16</v>
      </c>
    </row>
    <row r="3891" spans="1:10" ht="14.25" customHeight="1" x14ac:dyDescent="0.35">
      <c r="A3891" s="2" t="s">
        <v>7812</v>
      </c>
      <c r="B3891" s="2" t="s">
        <v>7813</v>
      </c>
      <c r="C3891" s="2">
        <v>19</v>
      </c>
      <c r="D3891" s="2" t="s">
        <v>39</v>
      </c>
      <c r="E3891" s="2" t="s">
        <v>74</v>
      </c>
      <c r="F3891" s="2" t="s">
        <v>14</v>
      </c>
      <c r="G3891" s="2" t="s">
        <v>20</v>
      </c>
      <c r="H3891" s="2">
        <v>7644.37</v>
      </c>
      <c r="I3891" s="3">
        <v>45370</v>
      </c>
      <c r="J3891" s="2" t="s">
        <v>16</v>
      </c>
    </row>
    <row r="3892" spans="1:10" ht="14.25" customHeight="1" x14ac:dyDescent="0.35">
      <c r="A3892" s="2" t="s">
        <v>7814</v>
      </c>
      <c r="B3892" s="2" t="s">
        <v>7815</v>
      </c>
      <c r="C3892" s="2">
        <v>33</v>
      </c>
      <c r="D3892" s="2" t="s">
        <v>39</v>
      </c>
      <c r="E3892" s="2" t="s">
        <v>24</v>
      </c>
      <c r="F3892" s="2" t="s">
        <v>35</v>
      </c>
      <c r="G3892" s="2" t="s">
        <v>20</v>
      </c>
      <c r="H3892" s="2">
        <v>6509.77</v>
      </c>
      <c r="I3892" s="3">
        <v>45367</v>
      </c>
      <c r="J3892" s="2" t="s">
        <v>16</v>
      </c>
    </row>
    <row r="3893" spans="1:10" ht="14.25" customHeight="1" x14ac:dyDescent="0.35">
      <c r="A3893" s="2" t="s">
        <v>7816</v>
      </c>
      <c r="B3893" s="2" t="s">
        <v>7817</v>
      </c>
      <c r="C3893" s="2">
        <v>26</v>
      </c>
      <c r="D3893" s="2" t="s">
        <v>12</v>
      </c>
      <c r="E3893" s="2" t="s">
        <v>52</v>
      </c>
      <c r="F3893" s="2" t="s">
        <v>25</v>
      </c>
      <c r="G3893" s="2" t="s">
        <v>15</v>
      </c>
      <c r="H3893" s="2">
        <v>5837.55</v>
      </c>
      <c r="I3893" s="3">
        <v>45295</v>
      </c>
      <c r="J3893" s="2" t="s">
        <v>16</v>
      </c>
    </row>
    <row r="3894" spans="1:10" ht="14.25" customHeight="1" x14ac:dyDescent="0.35">
      <c r="A3894" s="2" t="s">
        <v>7818</v>
      </c>
      <c r="B3894" s="2" t="s">
        <v>7819</v>
      </c>
      <c r="C3894" s="2">
        <v>26</v>
      </c>
      <c r="D3894" s="2" t="s">
        <v>12</v>
      </c>
      <c r="E3894" s="2" t="s">
        <v>64</v>
      </c>
      <c r="F3894" s="2" t="s">
        <v>19</v>
      </c>
      <c r="G3894" s="2" t="s">
        <v>36</v>
      </c>
      <c r="H3894" s="2">
        <v>29381.37</v>
      </c>
      <c r="I3894" s="3">
        <v>45032</v>
      </c>
      <c r="J3894" s="2" t="s">
        <v>16</v>
      </c>
    </row>
    <row r="3895" spans="1:10" ht="14.25" customHeight="1" x14ac:dyDescent="0.35">
      <c r="A3895" s="2" t="s">
        <v>7820</v>
      </c>
      <c r="B3895" s="2" t="s">
        <v>7821</v>
      </c>
      <c r="C3895" s="2">
        <v>55</v>
      </c>
      <c r="D3895" s="2" t="s">
        <v>12</v>
      </c>
      <c r="E3895" s="2" t="s">
        <v>42</v>
      </c>
      <c r="F3895" s="2" t="s">
        <v>49</v>
      </c>
      <c r="G3895" s="2" t="s">
        <v>20</v>
      </c>
      <c r="H3895" s="2">
        <v>6534.71</v>
      </c>
      <c r="I3895" s="3">
        <v>45650</v>
      </c>
      <c r="J3895" s="2" t="s">
        <v>16</v>
      </c>
    </row>
    <row r="3896" spans="1:10" ht="14.25" customHeight="1" x14ac:dyDescent="0.35">
      <c r="A3896" s="2" t="s">
        <v>7822</v>
      </c>
      <c r="B3896" s="2" t="s">
        <v>7823</v>
      </c>
      <c r="C3896" s="2">
        <v>28</v>
      </c>
      <c r="D3896" s="2" t="s">
        <v>39</v>
      </c>
      <c r="E3896" s="2" t="s">
        <v>42</v>
      </c>
      <c r="F3896" s="2" t="s">
        <v>35</v>
      </c>
      <c r="G3896" s="2" t="s">
        <v>15</v>
      </c>
      <c r="H3896" s="2">
        <v>845.81</v>
      </c>
      <c r="I3896" s="3">
        <v>45251</v>
      </c>
      <c r="J3896" s="2" t="s">
        <v>16</v>
      </c>
    </row>
    <row r="3897" spans="1:10" ht="14.25" customHeight="1" x14ac:dyDescent="0.35">
      <c r="A3897" s="2" t="s">
        <v>7824</v>
      </c>
      <c r="B3897" s="2" t="s">
        <v>7825</v>
      </c>
      <c r="C3897" s="2">
        <v>39</v>
      </c>
      <c r="D3897" s="2" t="s">
        <v>12</v>
      </c>
      <c r="E3897" s="2" t="s">
        <v>64</v>
      </c>
      <c r="F3897" s="2" t="s">
        <v>25</v>
      </c>
      <c r="G3897" s="2" t="s">
        <v>30</v>
      </c>
      <c r="H3897" s="2">
        <v>14503.71</v>
      </c>
      <c r="I3897" s="3">
        <v>45158</v>
      </c>
      <c r="J3897" s="2" t="s">
        <v>16</v>
      </c>
    </row>
    <row r="3898" spans="1:10" ht="14.25" customHeight="1" x14ac:dyDescent="0.35">
      <c r="A3898" s="2" t="s">
        <v>7826</v>
      </c>
      <c r="B3898" s="2" t="s">
        <v>7827</v>
      </c>
      <c r="C3898" s="2">
        <v>50</v>
      </c>
      <c r="D3898" s="2" t="s">
        <v>39</v>
      </c>
      <c r="E3898" s="2" t="s">
        <v>74</v>
      </c>
      <c r="F3898" s="2" t="s">
        <v>14</v>
      </c>
      <c r="G3898" s="2" t="s">
        <v>15</v>
      </c>
      <c r="H3898" s="2">
        <v>4968.6000000000004</v>
      </c>
      <c r="I3898" s="3">
        <v>45651</v>
      </c>
      <c r="J3898" s="2" t="s">
        <v>16</v>
      </c>
    </row>
    <row r="3899" spans="1:10" ht="14.25" customHeight="1" x14ac:dyDescent="0.35">
      <c r="A3899" s="2" t="s">
        <v>7828</v>
      </c>
      <c r="B3899" s="2" t="s">
        <v>7829</v>
      </c>
      <c r="C3899" s="2">
        <v>53</v>
      </c>
      <c r="D3899" s="2" t="s">
        <v>12</v>
      </c>
      <c r="E3899" s="2" t="s">
        <v>42</v>
      </c>
      <c r="F3899" s="2" t="s">
        <v>35</v>
      </c>
      <c r="G3899" s="2" t="s">
        <v>30</v>
      </c>
      <c r="H3899" s="2">
        <v>12402.69</v>
      </c>
      <c r="I3899" s="3">
        <v>45634</v>
      </c>
      <c r="J3899" s="2" t="s">
        <v>16</v>
      </c>
    </row>
    <row r="3900" spans="1:10" ht="14.25" customHeight="1" x14ac:dyDescent="0.35">
      <c r="A3900" s="2" t="s">
        <v>7830</v>
      </c>
      <c r="B3900" s="2" t="s">
        <v>7831</v>
      </c>
      <c r="C3900" s="2">
        <v>62</v>
      </c>
      <c r="D3900" s="2" t="s">
        <v>12</v>
      </c>
      <c r="E3900" s="2" t="s">
        <v>29</v>
      </c>
      <c r="F3900" s="2" t="s">
        <v>35</v>
      </c>
      <c r="G3900" s="2" t="s">
        <v>26</v>
      </c>
      <c r="H3900" s="2">
        <v>8664.76</v>
      </c>
      <c r="I3900" s="3">
        <v>45175</v>
      </c>
      <c r="J3900" s="2" t="s">
        <v>21</v>
      </c>
    </row>
    <row r="3901" spans="1:10" ht="14.25" customHeight="1" x14ac:dyDescent="0.35">
      <c r="A3901" s="2" t="s">
        <v>7832</v>
      </c>
      <c r="B3901" s="2" t="s">
        <v>7833</v>
      </c>
      <c r="C3901" s="2">
        <v>40</v>
      </c>
      <c r="D3901" s="2" t="s">
        <v>12</v>
      </c>
      <c r="E3901" s="2" t="s">
        <v>24</v>
      </c>
      <c r="F3901" s="2" t="s">
        <v>55</v>
      </c>
      <c r="G3901" s="2" t="s">
        <v>26</v>
      </c>
      <c r="H3901" s="2">
        <v>12489.01</v>
      </c>
      <c r="I3901" s="3">
        <v>45243</v>
      </c>
      <c r="J3901" s="2" t="s">
        <v>21</v>
      </c>
    </row>
    <row r="3902" spans="1:10" ht="14.25" customHeight="1" x14ac:dyDescent="0.35">
      <c r="A3902" s="2" t="s">
        <v>7834</v>
      </c>
      <c r="B3902" s="2" t="s">
        <v>7835</v>
      </c>
      <c r="C3902" s="2">
        <v>62</v>
      </c>
      <c r="D3902" s="2" t="s">
        <v>39</v>
      </c>
      <c r="E3902" s="2" t="s">
        <v>93</v>
      </c>
      <c r="F3902" s="2" t="s">
        <v>49</v>
      </c>
      <c r="G3902" s="2" t="s">
        <v>15</v>
      </c>
      <c r="H3902" s="2">
        <v>639.99</v>
      </c>
      <c r="I3902" s="3">
        <v>45190</v>
      </c>
      <c r="J3902" s="2" t="s">
        <v>16</v>
      </c>
    </row>
    <row r="3903" spans="1:10" ht="14.25" customHeight="1" x14ac:dyDescent="0.35">
      <c r="A3903" s="2" t="s">
        <v>7836</v>
      </c>
      <c r="B3903" s="2" t="s">
        <v>7837</v>
      </c>
      <c r="C3903" s="2">
        <v>62</v>
      </c>
      <c r="D3903" s="2" t="s">
        <v>12</v>
      </c>
      <c r="E3903" s="2" t="s">
        <v>93</v>
      </c>
      <c r="F3903" s="2" t="s">
        <v>14</v>
      </c>
      <c r="G3903" s="2" t="s">
        <v>26</v>
      </c>
      <c r="H3903" s="2">
        <v>344.6</v>
      </c>
      <c r="I3903" s="3">
        <v>45655</v>
      </c>
      <c r="J3903" s="2" t="s">
        <v>16</v>
      </c>
    </row>
    <row r="3904" spans="1:10" ht="14.25" customHeight="1" x14ac:dyDescent="0.35">
      <c r="A3904" s="2" t="s">
        <v>7838</v>
      </c>
      <c r="B3904" s="2" t="s">
        <v>7839</v>
      </c>
      <c r="C3904" s="2">
        <v>51</v>
      </c>
      <c r="D3904" s="2" t="s">
        <v>39</v>
      </c>
      <c r="E3904" s="2" t="s">
        <v>93</v>
      </c>
      <c r="F3904" s="2" t="s">
        <v>14</v>
      </c>
      <c r="G3904" s="2" t="s">
        <v>36</v>
      </c>
      <c r="H3904" s="2">
        <v>4756.8599999999997</v>
      </c>
      <c r="I3904" s="3">
        <v>45429</v>
      </c>
      <c r="J3904" s="2" t="s">
        <v>16</v>
      </c>
    </row>
    <row r="3905" spans="1:10" ht="14.25" customHeight="1" x14ac:dyDescent="0.35">
      <c r="A3905" s="2" t="s">
        <v>7840</v>
      </c>
      <c r="B3905" s="2" t="s">
        <v>7841</v>
      </c>
      <c r="C3905" s="2">
        <v>26</v>
      </c>
      <c r="D3905" s="2" t="s">
        <v>12</v>
      </c>
      <c r="E3905" s="2" t="s">
        <v>13</v>
      </c>
      <c r="F3905" s="2" t="s">
        <v>14</v>
      </c>
      <c r="G3905" s="2" t="s">
        <v>15</v>
      </c>
      <c r="H3905" s="2">
        <v>11814.49</v>
      </c>
      <c r="I3905" s="3">
        <v>45189</v>
      </c>
      <c r="J3905" s="2" t="s">
        <v>21</v>
      </c>
    </row>
    <row r="3906" spans="1:10" ht="14.25" customHeight="1" x14ac:dyDescent="0.35">
      <c r="A3906" s="2" t="s">
        <v>7842</v>
      </c>
      <c r="B3906" s="2" t="s">
        <v>7843</v>
      </c>
      <c r="C3906" s="2">
        <v>41</v>
      </c>
      <c r="D3906" s="2" t="s">
        <v>12</v>
      </c>
      <c r="E3906" s="2" t="s">
        <v>29</v>
      </c>
      <c r="F3906" s="2" t="s">
        <v>49</v>
      </c>
      <c r="G3906" s="2" t="s">
        <v>20</v>
      </c>
      <c r="H3906" s="2">
        <v>2531.94</v>
      </c>
      <c r="I3906" s="3">
        <v>45608</v>
      </c>
      <c r="J3906" s="2" t="s">
        <v>16</v>
      </c>
    </row>
    <row r="3907" spans="1:10" ht="14.25" customHeight="1" x14ac:dyDescent="0.35">
      <c r="A3907" s="2" t="s">
        <v>7844</v>
      </c>
      <c r="B3907" s="2" t="s">
        <v>7845</v>
      </c>
      <c r="C3907" s="2">
        <v>25</v>
      </c>
      <c r="D3907" s="2" t="s">
        <v>39</v>
      </c>
      <c r="E3907" s="2" t="s">
        <v>13</v>
      </c>
      <c r="F3907" s="2" t="s">
        <v>14</v>
      </c>
      <c r="G3907" s="2" t="s">
        <v>36</v>
      </c>
      <c r="H3907" s="2">
        <v>5681.03</v>
      </c>
      <c r="I3907" s="3">
        <v>45342</v>
      </c>
      <c r="J3907" s="2" t="s">
        <v>21</v>
      </c>
    </row>
    <row r="3908" spans="1:10" ht="14.25" customHeight="1" x14ac:dyDescent="0.35">
      <c r="A3908" s="2" t="s">
        <v>7846</v>
      </c>
      <c r="B3908" s="2" t="s">
        <v>7847</v>
      </c>
      <c r="C3908" s="2">
        <v>24</v>
      </c>
      <c r="D3908" s="2" t="s">
        <v>12</v>
      </c>
      <c r="E3908" s="2" t="s">
        <v>74</v>
      </c>
      <c r="F3908" s="2" t="s">
        <v>55</v>
      </c>
      <c r="G3908" s="2" t="s">
        <v>15</v>
      </c>
      <c r="H3908" s="2">
        <v>39533.800000000003</v>
      </c>
      <c r="I3908" s="3">
        <v>45594</v>
      </c>
      <c r="J3908" s="2" t="s">
        <v>21</v>
      </c>
    </row>
    <row r="3909" spans="1:10" ht="14.25" customHeight="1" x14ac:dyDescent="0.35">
      <c r="A3909" s="2" t="s">
        <v>7848</v>
      </c>
      <c r="B3909" s="2" t="s">
        <v>7849</v>
      </c>
      <c r="C3909" s="2">
        <v>53</v>
      </c>
      <c r="D3909" s="2" t="s">
        <v>12</v>
      </c>
      <c r="E3909" s="2" t="s">
        <v>64</v>
      </c>
      <c r="F3909" s="2" t="s">
        <v>25</v>
      </c>
      <c r="G3909" s="2" t="s">
        <v>30</v>
      </c>
      <c r="H3909" s="2">
        <v>2419.12</v>
      </c>
      <c r="I3909" s="3">
        <v>44996</v>
      </c>
      <c r="J3909" s="2" t="s">
        <v>16</v>
      </c>
    </row>
    <row r="3910" spans="1:10" ht="14.25" customHeight="1" x14ac:dyDescent="0.35">
      <c r="A3910" s="2" t="s">
        <v>7850</v>
      </c>
      <c r="B3910" s="2" t="s">
        <v>7851</v>
      </c>
      <c r="C3910" s="2">
        <v>35</v>
      </c>
      <c r="D3910" s="2" t="s">
        <v>12</v>
      </c>
      <c r="E3910" s="2" t="s">
        <v>52</v>
      </c>
      <c r="F3910" s="2" t="s">
        <v>49</v>
      </c>
      <c r="G3910" s="2" t="s">
        <v>26</v>
      </c>
      <c r="H3910" s="2">
        <v>18835.03</v>
      </c>
      <c r="I3910" s="3">
        <v>45160</v>
      </c>
      <c r="J3910" s="2" t="s">
        <v>16</v>
      </c>
    </row>
    <row r="3911" spans="1:10" ht="14.25" customHeight="1" x14ac:dyDescent="0.35">
      <c r="A3911" s="2" t="s">
        <v>7852</v>
      </c>
      <c r="B3911" s="2" t="s">
        <v>7853</v>
      </c>
      <c r="C3911" s="2">
        <v>20</v>
      </c>
      <c r="D3911" s="2" t="s">
        <v>12</v>
      </c>
      <c r="E3911" s="2" t="s">
        <v>29</v>
      </c>
      <c r="F3911" s="2" t="s">
        <v>14</v>
      </c>
      <c r="G3911" s="2" t="s">
        <v>26</v>
      </c>
      <c r="H3911" s="2">
        <v>17456.060000000001</v>
      </c>
      <c r="I3911" s="3">
        <v>45358</v>
      </c>
      <c r="J3911" s="2" t="s">
        <v>16</v>
      </c>
    </row>
    <row r="3912" spans="1:10" ht="14.25" customHeight="1" x14ac:dyDescent="0.35">
      <c r="A3912" s="2" t="s">
        <v>7854</v>
      </c>
      <c r="B3912" s="2" t="s">
        <v>7855</v>
      </c>
      <c r="C3912" s="2">
        <v>45</v>
      </c>
      <c r="D3912" s="2" t="s">
        <v>39</v>
      </c>
      <c r="E3912" s="2" t="s">
        <v>24</v>
      </c>
      <c r="F3912" s="2" t="s">
        <v>19</v>
      </c>
      <c r="G3912" s="2" t="s">
        <v>26</v>
      </c>
      <c r="H3912" s="2">
        <v>22196.44</v>
      </c>
      <c r="I3912" s="3">
        <v>44980</v>
      </c>
      <c r="J3912" s="2" t="s">
        <v>16</v>
      </c>
    </row>
    <row r="3913" spans="1:10" ht="14.25" customHeight="1" x14ac:dyDescent="0.35">
      <c r="A3913" s="2" t="s">
        <v>7856</v>
      </c>
      <c r="B3913" s="2" t="s">
        <v>7857</v>
      </c>
      <c r="C3913" s="2">
        <v>23</v>
      </c>
      <c r="D3913" s="2" t="s">
        <v>39</v>
      </c>
      <c r="E3913" s="2" t="s">
        <v>74</v>
      </c>
      <c r="F3913" s="2" t="s">
        <v>25</v>
      </c>
      <c r="G3913" s="2" t="s">
        <v>15</v>
      </c>
      <c r="H3913" s="2">
        <v>24667.73</v>
      </c>
      <c r="I3913" s="3">
        <v>45096</v>
      </c>
      <c r="J3913" s="2" t="s">
        <v>16</v>
      </c>
    </row>
    <row r="3914" spans="1:10" ht="14.25" customHeight="1" x14ac:dyDescent="0.35">
      <c r="A3914" s="2" t="s">
        <v>7858</v>
      </c>
      <c r="B3914" s="2" t="s">
        <v>7859</v>
      </c>
      <c r="C3914" s="2">
        <v>61</v>
      </c>
      <c r="D3914" s="2" t="s">
        <v>12</v>
      </c>
      <c r="E3914" s="2" t="s">
        <v>52</v>
      </c>
      <c r="F3914" s="2" t="s">
        <v>35</v>
      </c>
      <c r="G3914" s="2" t="s">
        <v>36</v>
      </c>
      <c r="H3914" s="2">
        <v>7078.96</v>
      </c>
      <c r="I3914" s="3">
        <v>44962</v>
      </c>
      <c r="J3914" s="2" t="s">
        <v>16</v>
      </c>
    </row>
    <row r="3915" spans="1:10" ht="14.25" customHeight="1" x14ac:dyDescent="0.35">
      <c r="A3915" s="2" t="s">
        <v>7860</v>
      </c>
      <c r="B3915" s="2" t="s">
        <v>7861</v>
      </c>
      <c r="C3915" s="2">
        <v>61</v>
      </c>
      <c r="D3915" s="2" t="s">
        <v>12</v>
      </c>
      <c r="E3915" s="2" t="s">
        <v>74</v>
      </c>
      <c r="F3915" s="2" t="s">
        <v>49</v>
      </c>
      <c r="G3915" s="2" t="s">
        <v>30</v>
      </c>
      <c r="H3915" s="2">
        <v>11454.96</v>
      </c>
      <c r="I3915" s="3">
        <v>45185</v>
      </c>
      <c r="J3915" s="2" t="s">
        <v>16</v>
      </c>
    </row>
    <row r="3916" spans="1:10" ht="14.25" customHeight="1" x14ac:dyDescent="0.35">
      <c r="A3916" s="2" t="s">
        <v>7862</v>
      </c>
      <c r="B3916" s="2" t="s">
        <v>7863</v>
      </c>
      <c r="C3916" s="2">
        <v>38</v>
      </c>
      <c r="D3916" s="2" t="s">
        <v>39</v>
      </c>
      <c r="E3916" s="2" t="s">
        <v>13</v>
      </c>
      <c r="F3916" s="2" t="s">
        <v>19</v>
      </c>
      <c r="G3916" s="2" t="s">
        <v>26</v>
      </c>
      <c r="H3916" s="2">
        <v>9646.7000000000007</v>
      </c>
      <c r="I3916" s="3">
        <v>45177</v>
      </c>
      <c r="J3916" s="2" t="s">
        <v>16</v>
      </c>
    </row>
    <row r="3917" spans="1:10" ht="14.25" customHeight="1" x14ac:dyDescent="0.35">
      <c r="A3917" s="2" t="s">
        <v>7864</v>
      </c>
      <c r="B3917" s="2" t="s">
        <v>7865</v>
      </c>
      <c r="C3917" s="2">
        <v>45</v>
      </c>
      <c r="D3917" s="2" t="s">
        <v>12</v>
      </c>
      <c r="E3917" s="2" t="s">
        <v>93</v>
      </c>
      <c r="F3917" s="2" t="s">
        <v>35</v>
      </c>
      <c r="G3917" s="2" t="s">
        <v>36</v>
      </c>
      <c r="H3917" s="2">
        <v>3695.41</v>
      </c>
      <c r="I3917" s="3">
        <v>44939</v>
      </c>
      <c r="J3917" s="2" t="s">
        <v>16</v>
      </c>
    </row>
    <row r="3918" spans="1:10" ht="14.25" customHeight="1" x14ac:dyDescent="0.35">
      <c r="A3918" s="2" t="s">
        <v>7866</v>
      </c>
      <c r="B3918" s="2" t="s">
        <v>7867</v>
      </c>
      <c r="C3918" s="2">
        <v>57</v>
      </c>
      <c r="D3918" s="2" t="s">
        <v>39</v>
      </c>
      <c r="E3918" s="2" t="s">
        <v>64</v>
      </c>
      <c r="F3918" s="2" t="s">
        <v>19</v>
      </c>
      <c r="G3918" s="2" t="s">
        <v>20</v>
      </c>
      <c r="H3918" s="2">
        <v>3282.09</v>
      </c>
      <c r="I3918" s="3">
        <v>45597</v>
      </c>
      <c r="J3918" s="2" t="s">
        <v>21</v>
      </c>
    </row>
    <row r="3919" spans="1:10" ht="14.25" customHeight="1" x14ac:dyDescent="0.35">
      <c r="A3919" s="2" t="s">
        <v>7868</v>
      </c>
      <c r="B3919" s="2" t="s">
        <v>7869</v>
      </c>
      <c r="C3919" s="2">
        <v>18</v>
      </c>
      <c r="D3919" s="2" t="s">
        <v>12</v>
      </c>
      <c r="E3919" s="2" t="s">
        <v>13</v>
      </c>
      <c r="F3919" s="2" t="s">
        <v>14</v>
      </c>
      <c r="G3919" s="2" t="s">
        <v>20</v>
      </c>
      <c r="H3919" s="2">
        <v>4178.97</v>
      </c>
      <c r="I3919" s="3">
        <v>45467</v>
      </c>
      <c r="J3919" s="2" t="s">
        <v>16</v>
      </c>
    </row>
    <row r="3920" spans="1:10" ht="14.25" customHeight="1" x14ac:dyDescent="0.35">
      <c r="A3920" s="2" t="s">
        <v>7870</v>
      </c>
      <c r="B3920" s="2" t="s">
        <v>7871</v>
      </c>
      <c r="C3920" s="2">
        <v>53</v>
      </c>
      <c r="D3920" s="2" t="s">
        <v>39</v>
      </c>
      <c r="E3920" s="2" t="s">
        <v>64</v>
      </c>
      <c r="F3920" s="2" t="s">
        <v>49</v>
      </c>
      <c r="G3920" s="2" t="s">
        <v>30</v>
      </c>
      <c r="H3920" s="2">
        <v>2464.86</v>
      </c>
      <c r="I3920" s="3">
        <v>44983</v>
      </c>
      <c r="J3920" s="2" t="s">
        <v>16</v>
      </c>
    </row>
    <row r="3921" spans="1:10" ht="14.25" customHeight="1" x14ac:dyDescent="0.35">
      <c r="A3921" s="2" t="s">
        <v>7872</v>
      </c>
      <c r="B3921" s="2" t="s">
        <v>7873</v>
      </c>
      <c r="C3921" s="2">
        <v>38</v>
      </c>
      <c r="D3921" s="2" t="s">
        <v>39</v>
      </c>
      <c r="E3921" s="2" t="s">
        <v>29</v>
      </c>
      <c r="F3921" s="2" t="s">
        <v>14</v>
      </c>
      <c r="G3921" s="2" t="s">
        <v>26</v>
      </c>
      <c r="H3921" s="2">
        <v>14162.73</v>
      </c>
      <c r="I3921" s="3">
        <v>45087</v>
      </c>
      <c r="J3921" s="2" t="s">
        <v>16</v>
      </c>
    </row>
    <row r="3922" spans="1:10" ht="14.25" customHeight="1" x14ac:dyDescent="0.35">
      <c r="A3922" s="2" t="s">
        <v>7874</v>
      </c>
      <c r="B3922" s="2" t="s">
        <v>7875</v>
      </c>
      <c r="C3922" s="2">
        <v>60</v>
      </c>
      <c r="D3922" s="2" t="s">
        <v>39</v>
      </c>
      <c r="E3922" s="2" t="s">
        <v>52</v>
      </c>
      <c r="F3922" s="2" t="s">
        <v>35</v>
      </c>
      <c r="G3922" s="2" t="s">
        <v>20</v>
      </c>
      <c r="H3922" s="2">
        <v>33402.769999999997</v>
      </c>
      <c r="I3922" s="3">
        <v>45363</v>
      </c>
      <c r="J3922" s="2" t="s">
        <v>16</v>
      </c>
    </row>
    <row r="3923" spans="1:10" ht="14.25" customHeight="1" x14ac:dyDescent="0.35">
      <c r="A3923" s="2" t="s">
        <v>7876</v>
      </c>
      <c r="B3923" s="2" t="s">
        <v>7877</v>
      </c>
      <c r="C3923" s="2">
        <v>52</v>
      </c>
      <c r="D3923" s="2" t="s">
        <v>39</v>
      </c>
      <c r="E3923" s="2" t="s">
        <v>74</v>
      </c>
      <c r="F3923" s="2" t="s">
        <v>55</v>
      </c>
      <c r="G3923" s="2" t="s">
        <v>36</v>
      </c>
      <c r="H3923" s="2">
        <v>20232.259999999998</v>
      </c>
      <c r="I3923" s="3">
        <v>45156</v>
      </c>
      <c r="J3923" s="2" t="s">
        <v>16</v>
      </c>
    </row>
    <row r="3924" spans="1:10" ht="14.25" customHeight="1" x14ac:dyDescent="0.35">
      <c r="A3924" s="2" t="s">
        <v>7878</v>
      </c>
      <c r="B3924" s="2" t="s">
        <v>7879</v>
      </c>
      <c r="C3924" s="2">
        <v>30</v>
      </c>
      <c r="D3924" s="2" t="s">
        <v>12</v>
      </c>
      <c r="E3924" s="2" t="s">
        <v>42</v>
      </c>
      <c r="F3924" s="2" t="s">
        <v>19</v>
      </c>
      <c r="G3924" s="2" t="s">
        <v>36</v>
      </c>
      <c r="H3924" s="2">
        <v>2458.2399999999998</v>
      </c>
      <c r="I3924" s="3">
        <v>45119</v>
      </c>
      <c r="J3924" s="2" t="s">
        <v>16</v>
      </c>
    </row>
    <row r="3925" spans="1:10" ht="14.25" customHeight="1" x14ac:dyDescent="0.35">
      <c r="A3925" s="2" t="s">
        <v>7880</v>
      </c>
      <c r="B3925" s="2" t="s">
        <v>7881</v>
      </c>
      <c r="C3925" s="2">
        <v>27</v>
      </c>
      <c r="D3925" s="2" t="s">
        <v>12</v>
      </c>
      <c r="E3925" s="2" t="s">
        <v>42</v>
      </c>
      <c r="F3925" s="2" t="s">
        <v>55</v>
      </c>
      <c r="G3925" s="2" t="s">
        <v>20</v>
      </c>
      <c r="H3925" s="2">
        <v>533.12</v>
      </c>
      <c r="I3925" s="3">
        <v>45546</v>
      </c>
      <c r="J3925" s="2" t="s">
        <v>16</v>
      </c>
    </row>
    <row r="3926" spans="1:10" ht="14.25" customHeight="1" x14ac:dyDescent="0.35">
      <c r="A3926" s="2" t="s">
        <v>7882</v>
      </c>
      <c r="B3926" s="2" t="s">
        <v>7883</v>
      </c>
      <c r="C3926" s="2">
        <v>61</v>
      </c>
      <c r="D3926" s="2" t="s">
        <v>39</v>
      </c>
      <c r="E3926" s="2" t="s">
        <v>64</v>
      </c>
      <c r="F3926" s="2" t="s">
        <v>35</v>
      </c>
      <c r="G3926" s="2" t="s">
        <v>26</v>
      </c>
      <c r="H3926" s="2">
        <v>14150.8</v>
      </c>
      <c r="I3926" s="3">
        <v>45283</v>
      </c>
      <c r="J3926" s="2" t="s">
        <v>16</v>
      </c>
    </row>
    <row r="3927" spans="1:10" ht="14.25" customHeight="1" x14ac:dyDescent="0.35">
      <c r="A3927" s="2" t="s">
        <v>7884</v>
      </c>
      <c r="B3927" s="2" t="s">
        <v>7885</v>
      </c>
      <c r="C3927" s="2">
        <v>64</v>
      </c>
      <c r="D3927" s="2" t="s">
        <v>39</v>
      </c>
      <c r="E3927" s="2" t="s">
        <v>93</v>
      </c>
      <c r="F3927" s="2" t="s">
        <v>14</v>
      </c>
      <c r="G3927" s="2" t="s">
        <v>30</v>
      </c>
      <c r="H3927" s="2">
        <v>4946.47</v>
      </c>
      <c r="I3927" s="3">
        <v>45278</v>
      </c>
      <c r="J3927" s="2" t="s">
        <v>16</v>
      </c>
    </row>
    <row r="3928" spans="1:10" ht="14.25" customHeight="1" x14ac:dyDescent="0.35">
      <c r="A3928" s="2" t="s">
        <v>7886</v>
      </c>
      <c r="B3928" s="2" t="s">
        <v>7887</v>
      </c>
      <c r="C3928" s="2">
        <v>27</v>
      </c>
      <c r="D3928" s="2" t="s">
        <v>39</v>
      </c>
      <c r="E3928" s="2" t="s">
        <v>93</v>
      </c>
      <c r="F3928" s="2" t="s">
        <v>25</v>
      </c>
      <c r="G3928" s="2" t="s">
        <v>26</v>
      </c>
      <c r="H3928" s="2">
        <v>17407.580000000002</v>
      </c>
      <c r="I3928" s="3">
        <v>45184</v>
      </c>
      <c r="J3928" s="2" t="s">
        <v>16</v>
      </c>
    </row>
    <row r="3929" spans="1:10" ht="14.25" customHeight="1" x14ac:dyDescent="0.35">
      <c r="A3929" s="2" t="s">
        <v>7888</v>
      </c>
      <c r="B3929" s="2" t="s">
        <v>7889</v>
      </c>
      <c r="C3929" s="2">
        <v>63</v>
      </c>
      <c r="D3929" s="2" t="s">
        <v>39</v>
      </c>
      <c r="E3929" s="2" t="s">
        <v>64</v>
      </c>
      <c r="F3929" s="2" t="s">
        <v>19</v>
      </c>
      <c r="G3929" s="2" t="s">
        <v>15</v>
      </c>
      <c r="H3929" s="2">
        <v>15106.6</v>
      </c>
      <c r="I3929" s="3">
        <v>45548</v>
      </c>
      <c r="J3929" s="2" t="s">
        <v>16</v>
      </c>
    </row>
    <row r="3930" spans="1:10" ht="14.25" customHeight="1" x14ac:dyDescent="0.35">
      <c r="A3930" s="2" t="s">
        <v>7890</v>
      </c>
      <c r="B3930" s="2" t="s">
        <v>7891</v>
      </c>
      <c r="C3930" s="2">
        <v>30</v>
      </c>
      <c r="D3930" s="2" t="s">
        <v>12</v>
      </c>
      <c r="E3930" s="2" t="s">
        <v>13</v>
      </c>
      <c r="F3930" s="2" t="s">
        <v>25</v>
      </c>
      <c r="G3930" s="2" t="s">
        <v>20</v>
      </c>
      <c r="H3930" s="2">
        <v>9819.24</v>
      </c>
      <c r="I3930" s="3">
        <v>45568</v>
      </c>
      <c r="J3930" s="2" t="s">
        <v>16</v>
      </c>
    </row>
    <row r="3931" spans="1:10" ht="14.25" customHeight="1" x14ac:dyDescent="0.35">
      <c r="A3931" s="2" t="s">
        <v>7892</v>
      </c>
      <c r="B3931" s="2" t="s">
        <v>7893</v>
      </c>
      <c r="C3931" s="2">
        <v>54</v>
      </c>
      <c r="D3931" s="2" t="s">
        <v>39</v>
      </c>
      <c r="E3931" s="2" t="s">
        <v>42</v>
      </c>
      <c r="F3931" s="2" t="s">
        <v>49</v>
      </c>
      <c r="G3931" s="2" t="s">
        <v>15</v>
      </c>
      <c r="H3931" s="2">
        <v>2948.27</v>
      </c>
      <c r="I3931" s="3">
        <v>45561</v>
      </c>
      <c r="J3931" s="2" t="s">
        <v>16</v>
      </c>
    </row>
    <row r="3932" spans="1:10" ht="14.25" customHeight="1" x14ac:dyDescent="0.35">
      <c r="A3932" s="2" t="s">
        <v>7894</v>
      </c>
      <c r="B3932" s="2" t="s">
        <v>7895</v>
      </c>
      <c r="C3932" s="2">
        <v>55</v>
      </c>
      <c r="D3932" s="2" t="s">
        <v>39</v>
      </c>
      <c r="E3932" s="2" t="s">
        <v>13</v>
      </c>
      <c r="F3932" s="2" t="s">
        <v>19</v>
      </c>
      <c r="G3932" s="2" t="s">
        <v>20</v>
      </c>
      <c r="H3932" s="2">
        <v>1098.55</v>
      </c>
      <c r="I3932" s="3">
        <v>45554</v>
      </c>
      <c r="J3932" s="2" t="s">
        <v>16</v>
      </c>
    </row>
    <row r="3933" spans="1:10" ht="14.25" customHeight="1" x14ac:dyDescent="0.35">
      <c r="A3933" s="2" t="s">
        <v>7896</v>
      </c>
      <c r="B3933" s="2" t="s">
        <v>7897</v>
      </c>
      <c r="C3933" s="2">
        <v>41</v>
      </c>
      <c r="D3933" s="2" t="s">
        <v>39</v>
      </c>
      <c r="E3933" s="2" t="s">
        <v>52</v>
      </c>
      <c r="F3933" s="2" t="s">
        <v>55</v>
      </c>
      <c r="G3933" s="2" t="s">
        <v>30</v>
      </c>
      <c r="H3933" s="2">
        <v>2912.19</v>
      </c>
      <c r="I3933" s="3">
        <v>45219</v>
      </c>
      <c r="J3933" s="2" t="s">
        <v>16</v>
      </c>
    </row>
    <row r="3934" spans="1:10" ht="14.25" customHeight="1" x14ac:dyDescent="0.35">
      <c r="A3934" s="2" t="s">
        <v>7898</v>
      </c>
      <c r="B3934" s="2" t="s">
        <v>7899</v>
      </c>
      <c r="C3934" s="2">
        <v>19</v>
      </c>
      <c r="D3934" s="2" t="s">
        <v>39</v>
      </c>
      <c r="E3934" s="2" t="s">
        <v>42</v>
      </c>
      <c r="F3934" s="2" t="s">
        <v>25</v>
      </c>
      <c r="G3934" s="2" t="s">
        <v>26</v>
      </c>
      <c r="H3934" s="2">
        <v>7128.6</v>
      </c>
      <c r="I3934" s="3">
        <v>45312</v>
      </c>
      <c r="J3934" s="2" t="s">
        <v>16</v>
      </c>
    </row>
    <row r="3935" spans="1:10" ht="14.25" customHeight="1" x14ac:dyDescent="0.35">
      <c r="A3935" s="2" t="s">
        <v>7900</v>
      </c>
      <c r="B3935" s="2" t="s">
        <v>7901</v>
      </c>
      <c r="C3935" s="2">
        <v>39</v>
      </c>
      <c r="D3935" s="2" t="s">
        <v>39</v>
      </c>
      <c r="E3935" s="2" t="s">
        <v>52</v>
      </c>
      <c r="F3935" s="2" t="s">
        <v>35</v>
      </c>
      <c r="G3935" s="2" t="s">
        <v>26</v>
      </c>
      <c r="H3935" s="2">
        <v>38855.26</v>
      </c>
      <c r="I3935" s="3">
        <v>45160</v>
      </c>
      <c r="J3935" s="2" t="s">
        <v>16</v>
      </c>
    </row>
    <row r="3936" spans="1:10" ht="14.25" customHeight="1" x14ac:dyDescent="0.35">
      <c r="A3936" s="2" t="s">
        <v>7902</v>
      </c>
      <c r="B3936" s="2" t="s">
        <v>7903</v>
      </c>
      <c r="C3936" s="2">
        <v>34</v>
      </c>
      <c r="D3936" s="2" t="s">
        <v>39</v>
      </c>
      <c r="E3936" s="2" t="s">
        <v>74</v>
      </c>
      <c r="F3936" s="2" t="s">
        <v>49</v>
      </c>
      <c r="G3936" s="2" t="s">
        <v>20</v>
      </c>
      <c r="H3936" s="2">
        <v>658.06</v>
      </c>
      <c r="I3936" s="3">
        <v>45222</v>
      </c>
      <c r="J3936" s="2" t="s">
        <v>16</v>
      </c>
    </row>
    <row r="3937" spans="1:10" ht="14.25" customHeight="1" x14ac:dyDescent="0.35">
      <c r="A3937" s="2" t="s">
        <v>7904</v>
      </c>
      <c r="B3937" s="2" t="s">
        <v>7905</v>
      </c>
      <c r="C3937" s="2">
        <v>53</v>
      </c>
      <c r="D3937" s="2" t="s">
        <v>39</v>
      </c>
      <c r="E3937" s="2" t="s">
        <v>13</v>
      </c>
      <c r="F3937" s="2" t="s">
        <v>19</v>
      </c>
      <c r="G3937" s="2" t="s">
        <v>36</v>
      </c>
      <c r="H3937" s="2">
        <v>2232.34</v>
      </c>
      <c r="I3937" s="3">
        <v>45629</v>
      </c>
      <c r="J3937" s="2" t="s">
        <v>16</v>
      </c>
    </row>
    <row r="3938" spans="1:10" ht="14.25" customHeight="1" x14ac:dyDescent="0.35">
      <c r="A3938" s="2" t="s">
        <v>7906</v>
      </c>
      <c r="B3938" s="2" t="s">
        <v>7907</v>
      </c>
      <c r="C3938" s="2">
        <v>31</v>
      </c>
      <c r="D3938" s="2" t="s">
        <v>12</v>
      </c>
      <c r="E3938" s="2" t="s">
        <v>64</v>
      </c>
      <c r="F3938" s="2" t="s">
        <v>35</v>
      </c>
      <c r="G3938" s="2" t="s">
        <v>15</v>
      </c>
      <c r="H3938" s="2">
        <v>9869.26</v>
      </c>
      <c r="I3938" s="3">
        <v>45463</v>
      </c>
      <c r="J3938" s="2" t="s">
        <v>21</v>
      </c>
    </row>
    <row r="3939" spans="1:10" ht="14.25" customHeight="1" x14ac:dyDescent="0.35">
      <c r="A3939" s="2" t="s">
        <v>7908</v>
      </c>
      <c r="B3939" s="2" t="s">
        <v>7909</v>
      </c>
      <c r="C3939" s="2">
        <v>27</v>
      </c>
      <c r="D3939" s="2" t="s">
        <v>39</v>
      </c>
      <c r="E3939" s="2" t="s">
        <v>42</v>
      </c>
      <c r="F3939" s="2" t="s">
        <v>49</v>
      </c>
      <c r="G3939" s="2" t="s">
        <v>26</v>
      </c>
      <c r="H3939" s="2">
        <v>3629.29</v>
      </c>
      <c r="I3939" s="3">
        <v>45305</v>
      </c>
      <c r="J3939" s="2" t="s">
        <v>21</v>
      </c>
    </row>
    <row r="3940" spans="1:10" ht="14.25" customHeight="1" x14ac:dyDescent="0.35">
      <c r="A3940" s="2" t="s">
        <v>7910</v>
      </c>
      <c r="B3940" s="2" t="s">
        <v>7911</v>
      </c>
      <c r="C3940" s="2">
        <v>52</v>
      </c>
      <c r="D3940" s="2" t="s">
        <v>39</v>
      </c>
      <c r="E3940" s="2" t="s">
        <v>13</v>
      </c>
      <c r="F3940" s="2" t="s">
        <v>55</v>
      </c>
      <c r="G3940" s="2" t="s">
        <v>26</v>
      </c>
      <c r="H3940" s="2">
        <v>19554.86</v>
      </c>
      <c r="I3940" s="3">
        <v>45604</v>
      </c>
      <c r="J3940" s="2" t="s">
        <v>16</v>
      </c>
    </row>
    <row r="3941" spans="1:10" ht="14.25" customHeight="1" x14ac:dyDescent="0.35">
      <c r="A3941" s="2" t="s">
        <v>7912</v>
      </c>
      <c r="B3941" s="2" t="s">
        <v>7913</v>
      </c>
      <c r="C3941" s="2">
        <v>42</v>
      </c>
      <c r="D3941" s="2" t="s">
        <v>39</v>
      </c>
      <c r="E3941" s="2" t="s">
        <v>64</v>
      </c>
      <c r="F3941" s="2" t="s">
        <v>35</v>
      </c>
      <c r="G3941" s="2" t="s">
        <v>20</v>
      </c>
      <c r="H3941" s="2">
        <v>1501.45</v>
      </c>
      <c r="I3941" s="3">
        <v>45136</v>
      </c>
      <c r="J3941" s="2" t="s">
        <v>16</v>
      </c>
    </row>
    <row r="3942" spans="1:10" ht="14.25" customHeight="1" x14ac:dyDescent="0.35">
      <c r="A3942" s="2" t="s">
        <v>7914</v>
      </c>
      <c r="B3942" s="2" t="s">
        <v>7915</v>
      </c>
      <c r="C3942" s="2">
        <v>20</v>
      </c>
      <c r="D3942" s="2" t="s">
        <v>12</v>
      </c>
      <c r="E3942" s="2" t="s">
        <v>74</v>
      </c>
      <c r="F3942" s="2" t="s">
        <v>19</v>
      </c>
      <c r="G3942" s="2" t="s">
        <v>36</v>
      </c>
      <c r="H3942" s="2">
        <v>33011.040000000001</v>
      </c>
      <c r="I3942" s="3">
        <v>45465</v>
      </c>
      <c r="J3942" s="2" t="s">
        <v>16</v>
      </c>
    </row>
    <row r="3943" spans="1:10" ht="14.25" customHeight="1" x14ac:dyDescent="0.35">
      <c r="A3943" s="2" t="s">
        <v>7916</v>
      </c>
      <c r="B3943" s="2" t="s">
        <v>7917</v>
      </c>
      <c r="C3943" s="2">
        <v>64</v>
      </c>
      <c r="D3943" s="2" t="s">
        <v>12</v>
      </c>
      <c r="E3943" s="2" t="s">
        <v>42</v>
      </c>
      <c r="F3943" s="2" t="s">
        <v>49</v>
      </c>
      <c r="G3943" s="2" t="s">
        <v>15</v>
      </c>
      <c r="H3943" s="2">
        <v>24346.880000000001</v>
      </c>
      <c r="I3943" s="3">
        <v>45104</v>
      </c>
      <c r="J3943" s="2" t="s">
        <v>21</v>
      </c>
    </row>
    <row r="3944" spans="1:10" ht="14.25" customHeight="1" x14ac:dyDescent="0.35">
      <c r="A3944" s="2" t="s">
        <v>7918</v>
      </c>
      <c r="B3944" s="2" t="s">
        <v>7919</v>
      </c>
      <c r="C3944" s="2">
        <v>55</v>
      </c>
      <c r="D3944" s="2" t="s">
        <v>12</v>
      </c>
      <c r="E3944" s="2" t="s">
        <v>52</v>
      </c>
      <c r="F3944" s="2" t="s">
        <v>14</v>
      </c>
      <c r="G3944" s="2" t="s">
        <v>36</v>
      </c>
      <c r="H3944" s="2">
        <v>21850.6</v>
      </c>
      <c r="I3944" s="3">
        <v>45482</v>
      </c>
      <c r="J3944" s="2" t="s">
        <v>16</v>
      </c>
    </row>
    <row r="3945" spans="1:10" ht="14.25" customHeight="1" x14ac:dyDescent="0.35">
      <c r="A3945" s="2" t="s">
        <v>7920</v>
      </c>
      <c r="B3945" s="2" t="s">
        <v>7921</v>
      </c>
      <c r="C3945" s="2">
        <v>34</v>
      </c>
      <c r="D3945" s="2" t="s">
        <v>39</v>
      </c>
      <c r="E3945" s="2" t="s">
        <v>74</v>
      </c>
      <c r="F3945" s="2" t="s">
        <v>19</v>
      </c>
      <c r="G3945" s="2" t="s">
        <v>36</v>
      </c>
      <c r="H3945" s="2">
        <v>1900.34</v>
      </c>
      <c r="I3945" s="3">
        <v>44998</v>
      </c>
      <c r="J3945" s="2" t="s">
        <v>69</v>
      </c>
    </row>
    <row r="3946" spans="1:10" ht="14.25" customHeight="1" x14ac:dyDescent="0.35">
      <c r="A3946" s="2" t="s">
        <v>7922</v>
      </c>
      <c r="B3946" s="2" t="s">
        <v>7923</v>
      </c>
      <c r="C3946" s="2">
        <v>29</v>
      </c>
      <c r="D3946" s="2" t="s">
        <v>39</v>
      </c>
      <c r="E3946" s="2" t="s">
        <v>93</v>
      </c>
      <c r="F3946" s="2" t="s">
        <v>19</v>
      </c>
      <c r="G3946" s="2" t="s">
        <v>20</v>
      </c>
      <c r="H3946" s="2">
        <v>3997.26</v>
      </c>
      <c r="I3946" s="3">
        <v>45434</v>
      </c>
      <c r="J3946" s="2" t="s">
        <v>16</v>
      </c>
    </row>
    <row r="3947" spans="1:10" ht="14.25" customHeight="1" x14ac:dyDescent="0.35">
      <c r="A3947" s="2" t="s">
        <v>7924</v>
      </c>
      <c r="B3947" s="2" t="s">
        <v>7925</v>
      </c>
      <c r="C3947" s="2">
        <v>41</v>
      </c>
      <c r="D3947" s="2" t="s">
        <v>39</v>
      </c>
      <c r="E3947" s="2" t="s">
        <v>64</v>
      </c>
      <c r="F3947" s="2" t="s">
        <v>19</v>
      </c>
      <c r="G3947" s="2" t="s">
        <v>36</v>
      </c>
      <c r="H3947" s="2">
        <v>16301.35</v>
      </c>
      <c r="I3947" s="3">
        <v>45148</v>
      </c>
      <c r="J3947" s="2" t="s">
        <v>16</v>
      </c>
    </row>
    <row r="3948" spans="1:10" ht="14.25" customHeight="1" x14ac:dyDescent="0.35">
      <c r="A3948" s="2" t="s">
        <v>7926</v>
      </c>
      <c r="B3948" s="2" t="s">
        <v>7927</v>
      </c>
      <c r="C3948" s="2">
        <v>46</v>
      </c>
      <c r="D3948" s="2" t="s">
        <v>12</v>
      </c>
      <c r="E3948" s="2" t="s">
        <v>24</v>
      </c>
      <c r="F3948" s="2" t="s">
        <v>19</v>
      </c>
      <c r="G3948" s="2" t="s">
        <v>15</v>
      </c>
      <c r="H3948" s="2">
        <v>16492.61</v>
      </c>
      <c r="I3948" s="3">
        <v>45154</v>
      </c>
      <c r="J3948" s="2" t="s">
        <v>16</v>
      </c>
    </row>
    <row r="3949" spans="1:10" ht="14.25" customHeight="1" x14ac:dyDescent="0.35">
      <c r="A3949" s="2" t="s">
        <v>7928</v>
      </c>
      <c r="B3949" s="2" t="s">
        <v>7929</v>
      </c>
      <c r="C3949" s="2">
        <v>60</v>
      </c>
      <c r="D3949" s="2" t="s">
        <v>39</v>
      </c>
      <c r="E3949" s="2" t="s">
        <v>42</v>
      </c>
      <c r="F3949" s="2" t="s">
        <v>14</v>
      </c>
      <c r="G3949" s="2" t="s">
        <v>30</v>
      </c>
      <c r="H3949" s="2">
        <v>12213.75</v>
      </c>
      <c r="I3949" s="3">
        <v>45159</v>
      </c>
      <c r="J3949" s="2" t="s">
        <v>16</v>
      </c>
    </row>
    <row r="3950" spans="1:10" ht="14.25" customHeight="1" x14ac:dyDescent="0.35">
      <c r="A3950" s="2" t="s">
        <v>7930</v>
      </c>
      <c r="B3950" s="2" t="s">
        <v>7931</v>
      </c>
      <c r="C3950" s="2">
        <v>42</v>
      </c>
      <c r="D3950" s="2" t="s">
        <v>12</v>
      </c>
      <c r="E3950" s="2" t="s">
        <v>42</v>
      </c>
      <c r="F3950" s="2" t="s">
        <v>35</v>
      </c>
      <c r="G3950" s="2" t="s">
        <v>30</v>
      </c>
      <c r="H3950" s="2">
        <v>5942.99</v>
      </c>
      <c r="I3950" s="3">
        <v>45194</v>
      </c>
      <c r="J3950" s="2" t="s">
        <v>16</v>
      </c>
    </row>
    <row r="3951" spans="1:10" ht="14.25" customHeight="1" x14ac:dyDescent="0.35">
      <c r="A3951" s="2" t="s">
        <v>7932</v>
      </c>
      <c r="B3951" s="2" t="s">
        <v>7933</v>
      </c>
      <c r="C3951" s="2">
        <v>53</v>
      </c>
      <c r="D3951" s="2" t="s">
        <v>12</v>
      </c>
      <c r="E3951" s="2" t="s">
        <v>29</v>
      </c>
      <c r="F3951" s="2" t="s">
        <v>35</v>
      </c>
      <c r="G3951" s="2" t="s">
        <v>15</v>
      </c>
      <c r="H3951" s="2">
        <v>3733.7</v>
      </c>
      <c r="I3951" s="3">
        <v>45180</v>
      </c>
      <c r="J3951" s="2" t="s">
        <v>21</v>
      </c>
    </row>
    <row r="3952" spans="1:10" ht="14.25" customHeight="1" x14ac:dyDescent="0.35">
      <c r="A3952" s="2" t="s">
        <v>7934</v>
      </c>
      <c r="B3952" s="2" t="s">
        <v>7935</v>
      </c>
      <c r="C3952" s="2">
        <v>43</v>
      </c>
      <c r="D3952" s="2" t="s">
        <v>12</v>
      </c>
      <c r="E3952" s="2" t="s">
        <v>29</v>
      </c>
      <c r="F3952" s="2" t="s">
        <v>35</v>
      </c>
      <c r="G3952" s="2" t="s">
        <v>20</v>
      </c>
      <c r="H3952" s="2">
        <v>32957.01</v>
      </c>
      <c r="I3952" s="3">
        <v>45601</v>
      </c>
      <c r="J3952" s="2" t="s">
        <v>16</v>
      </c>
    </row>
    <row r="3953" spans="1:10" ht="14.25" customHeight="1" x14ac:dyDescent="0.35">
      <c r="A3953" s="2" t="s">
        <v>7936</v>
      </c>
      <c r="B3953" s="2" t="s">
        <v>7937</v>
      </c>
      <c r="C3953" s="2">
        <v>55</v>
      </c>
      <c r="D3953" s="2" t="s">
        <v>12</v>
      </c>
      <c r="E3953" s="2" t="s">
        <v>74</v>
      </c>
      <c r="F3953" s="2" t="s">
        <v>55</v>
      </c>
      <c r="G3953" s="2" t="s">
        <v>26</v>
      </c>
      <c r="H3953" s="2">
        <v>1499.65</v>
      </c>
      <c r="I3953" s="3">
        <v>44932</v>
      </c>
      <c r="J3953" s="2" t="s">
        <v>16</v>
      </c>
    </row>
    <row r="3954" spans="1:10" ht="14.25" customHeight="1" x14ac:dyDescent="0.35">
      <c r="A3954" s="2" t="s">
        <v>7938</v>
      </c>
      <c r="B3954" s="2" t="s">
        <v>7939</v>
      </c>
      <c r="C3954" s="2">
        <v>18</v>
      </c>
      <c r="D3954" s="2" t="s">
        <v>12</v>
      </c>
      <c r="E3954" s="2" t="s">
        <v>42</v>
      </c>
      <c r="F3954" s="2" t="s">
        <v>14</v>
      </c>
      <c r="G3954" s="2" t="s">
        <v>20</v>
      </c>
      <c r="H3954" s="2">
        <v>447.4</v>
      </c>
      <c r="I3954" s="3">
        <v>44973</v>
      </c>
      <c r="J3954" s="2" t="s">
        <v>16</v>
      </c>
    </row>
    <row r="3955" spans="1:10" ht="14.25" customHeight="1" x14ac:dyDescent="0.35">
      <c r="A3955" s="2" t="s">
        <v>7940</v>
      </c>
      <c r="B3955" s="2" t="s">
        <v>7941</v>
      </c>
      <c r="C3955" s="2">
        <v>37</v>
      </c>
      <c r="D3955" s="2" t="s">
        <v>39</v>
      </c>
      <c r="E3955" s="2" t="s">
        <v>64</v>
      </c>
      <c r="F3955" s="2" t="s">
        <v>14</v>
      </c>
      <c r="G3955" s="2" t="s">
        <v>15</v>
      </c>
      <c r="H3955" s="2">
        <v>91.72</v>
      </c>
      <c r="I3955" s="3">
        <v>45333</v>
      </c>
      <c r="J3955" s="2" t="s">
        <v>16</v>
      </c>
    </row>
    <row r="3956" spans="1:10" ht="14.25" customHeight="1" x14ac:dyDescent="0.35">
      <c r="A3956" s="2" t="s">
        <v>7942</v>
      </c>
      <c r="B3956" s="2" t="s">
        <v>7943</v>
      </c>
      <c r="C3956" s="2">
        <v>45</v>
      </c>
      <c r="D3956" s="2" t="s">
        <v>39</v>
      </c>
      <c r="E3956" s="2" t="s">
        <v>74</v>
      </c>
      <c r="F3956" s="2" t="s">
        <v>49</v>
      </c>
      <c r="G3956" s="2" t="s">
        <v>36</v>
      </c>
      <c r="H3956" s="2">
        <v>14917.74</v>
      </c>
      <c r="I3956" s="3">
        <v>45506</v>
      </c>
      <c r="J3956" s="2" t="s">
        <v>16</v>
      </c>
    </row>
    <row r="3957" spans="1:10" ht="14.25" customHeight="1" x14ac:dyDescent="0.35">
      <c r="A3957" s="2" t="s">
        <v>7944</v>
      </c>
      <c r="B3957" s="2" t="s">
        <v>7945</v>
      </c>
      <c r="C3957" s="2">
        <v>33</v>
      </c>
      <c r="D3957" s="2" t="s">
        <v>12</v>
      </c>
      <c r="E3957" s="2" t="s">
        <v>52</v>
      </c>
      <c r="F3957" s="2" t="s">
        <v>25</v>
      </c>
      <c r="G3957" s="2" t="s">
        <v>30</v>
      </c>
      <c r="H3957" s="2">
        <v>583.76</v>
      </c>
      <c r="I3957" s="3">
        <v>45180</v>
      </c>
      <c r="J3957" s="2" t="s">
        <v>16</v>
      </c>
    </row>
    <row r="3958" spans="1:10" ht="14.25" customHeight="1" x14ac:dyDescent="0.35">
      <c r="A3958" s="2" t="s">
        <v>7946</v>
      </c>
      <c r="B3958" s="2" t="s">
        <v>7947</v>
      </c>
      <c r="C3958" s="2">
        <v>64</v>
      </c>
      <c r="D3958" s="2" t="s">
        <v>39</v>
      </c>
      <c r="E3958" s="2" t="s">
        <v>74</v>
      </c>
      <c r="F3958" s="2" t="s">
        <v>35</v>
      </c>
      <c r="G3958" s="2" t="s">
        <v>36</v>
      </c>
      <c r="H3958" s="2">
        <v>7735.84</v>
      </c>
      <c r="I3958" s="3">
        <v>45375</v>
      </c>
      <c r="J3958" s="2" t="s">
        <v>16</v>
      </c>
    </row>
    <row r="3959" spans="1:10" ht="14.25" customHeight="1" x14ac:dyDescent="0.35">
      <c r="A3959" s="2" t="s">
        <v>7948</v>
      </c>
      <c r="B3959" s="2" t="s">
        <v>7949</v>
      </c>
      <c r="C3959" s="2">
        <v>34</v>
      </c>
      <c r="D3959" s="2" t="s">
        <v>39</v>
      </c>
      <c r="E3959" s="2" t="s">
        <v>74</v>
      </c>
      <c r="F3959" s="2" t="s">
        <v>25</v>
      </c>
      <c r="G3959" s="2" t="s">
        <v>20</v>
      </c>
      <c r="H3959" s="2">
        <v>4577.47</v>
      </c>
      <c r="I3959" s="3">
        <v>44985</v>
      </c>
      <c r="J3959" s="2" t="s">
        <v>16</v>
      </c>
    </row>
    <row r="3960" spans="1:10" ht="14.25" customHeight="1" x14ac:dyDescent="0.35">
      <c r="A3960" s="2" t="s">
        <v>7950</v>
      </c>
      <c r="B3960" s="2" t="s">
        <v>7951</v>
      </c>
      <c r="C3960" s="2">
        <v>57</v>
      </c>
      <c r="D3960" s="2" t="s">
        <v>12</v>
      </c>
      <c r="E3960" s="2" t="s">
        <v>24</v>
      </c>
      <c r="F3960" s="2" t="s">
        <v>49</v>
      </c>
      <c r="G3960" s="2" t="s">
        <v>15</v>
      </c>
      <c r="H3960" s="2">
        <v>1588.88</v>
      </c>
      <c r="I3960" s="3">
        <v>45319</v>
      </c>
      <c r="J3960" s="2" t="s">
        <v>16</v>
      </c>
    </row>
    <row r="3961" spans="1:10" ht="14.25" customHeight="1" x14ac:dyDescent="0.35">
      <c r="A3961" s="2" t="s">
        <v>7952</v>
      </c>
      <c r="B3961" s="2" t="s">
        <v>7953</v>
      </c>
      <c r="C3961" s="2">
        <v>45</v>
      </c>
      <c r="D3961" s="2" t="s">
        <v>12</v>
      </c>
      <c r="E3961" s="2" t="s">
        <v>52</v>
      </c>
      <c r="F3961" s="2" t="s">
        <v>14</v>
      </c>
      <c r="G3961" s="2" t="s">
        <v>30</v>
      </c>
      <c r="H3961" s="2">
        <v>13493.67</v>
      </c>
      <c r="I3961" s="3">
        <v>45557</v>
      </c>
      <c r="J3961" s="2" t="s">
        <v>21</v>
      </c>
    </row>
    <row r="3962" spans="1:10" ht="14.25" customHeight="1" x14ac:dyDescent="0.35">
      <c r="A3962" s="2" t="s">
        <v>7954</v>
      </c>
      <c r="B3962" s="2" t="s">
        <v>7955</v>
      </c>
      <c r="C3962" s="2">
        <v>29</v>
      </c>
      <c r="D3962" s="2" t="s">
        <v>39</v>
      </c>
      <c r="E3962" s="2" t="s">
        <v>93</v>
      </c>
      <c r="F3962" s="2" t="s">
        <v>49</v>
      </c>
      <c r="G3962" s="2" t="s">
        <v>15</v>
      </c>
      <c r="H3962" s="2">
        <v>565.78</v>
      </c>
      <c r="I3962" s="3">
        <v>45624</v>
      </c>
      <c r="J3962" s="2" t="s">
        <v>16</v>
      </c>
    </row>
    <row r="3963" spans="1:10" ht="14.25" customHeight="1" x14ac:dyDescent="0.35">
      <c r="A3963" s="2" t="s">
        <v>7956</v>
      </c>
      <c r="B3963" s="2" t="s">
        <v>7957</v>
      </c>
      <c r="C3963" s="2">
        <v>44</v>
      </c>
      <c r="D3963" s="2" t="s">
        <v>39</v>
      </c>
      <c r="E3963" s="2" t="s">
        <v>29</v>
      </c>
      <c r="F3963" s="2" t="s">
        <v>19</v>
      </c>
      <c r="G3963" s="2" t="s">
        <v>30</v>
      </c>
      <c r="H3963" s="2">
        <v>3833.03</v>
      </c>
      <c r="I3963" s="3">
        <v>45486</v>
      </c>
      <c r="J3963" s="2" t="s">
        <v>16</v>
      </c>
    </row>
    <row r="3964" spans="1:10" ht="14.25" customHeight="1" x14ac:dyDescent="0.35">
      <c r="A3964" s="2" t="s">
        <v>7958</v>
      </c>
      <c r="B3964" s="2" t="s">
        <v>7959</v>
      </c>
      <c r="C3964" s="2">
        <v>59</v>
      </c>
      <c r="D3964" s="2" t="s">
        <v>39</v>
      </c>
      <c r="E3964" s="2" t="s">
        <v>64</v>
      </c>
      <c r="F3964" s="2" t="s">
        <v>49</v>
      </c>
      <c r="G3964" s="2" t="s">
        <v>30</v>
      </c>
      <c r="H3964" s="2">
        <v>8259.73</v>
      </c>
      <c r="I3964" s="3">
        <v>45117</v>
      </c>
      <c r="J3964" s="2" t="s">
        <v>16</v>
      </c>
    </row>
    <row r="3965" spans="1:10" ht="14.25" customHeight="1" x14ac:dyDescent="0.35">
      <c r="A3965" s="2" t="s">
        <v>7960</v>
      </c>
      <c r="B3965" s="2" t="s">
        <v>7961</v>
      </c>
      <c r="C3965" s="2">
        <v>64</v>
      </c>
      <c r="D3965" s="2" t="s">
        <v>39</v>
      </c>
      <c r="E3965" s="2" t="s">
        <v>93</v>
      </c>
      <c r="F3965" s="2" t="s">
        <v>49</v>
      </c>
      <c r="G3965" s="2" t="s">
        <v>30</v>
      </c>
      <c r="H3965" s="2">
        <v>5148.6000000000004</v>
      </c>
      <c r="I3965" s="3">
        <v>45191</v>
      </c>
      <c r="J3965" s="2" t="s">
        <v>16</v>
      </c>
    </row>
    <row r="3966" spans="1:10" ht="14.25" customHeight="1" x14ac:dyDescent="0.35">
      <c r="A3966" s="2" t="s">
        <v>7962</v>
      </c>
      <c r="B3966" s="2" t="s">
        <v>7963</v>
      </c>
      <c r="C3966" s="2">
        <v>47</v>
      </c>
      <c r="D3966" s="2" t="s">
        <v>12</v>
      </c>
      <c r="E3966" s="2" t="s">
        <v>93</v>
      </c>
      <c r="F3966" s="2" t="s">
        <v>19</v>
      </c>
      <c r="G3966" s="2" t="s">
        <v>20</v>
      </c>
      <c r="H3966" s="2">
        <v>2999.55</v>
      </c>
      <c r="I3966" s="3">
        <v>45610</v>
      </c>
      <c r="J3966" s="2" t="s">
        <v>16</v>
      </c>
    </row>
    <row r="3967" spans="1:10" ht="14.25" customHeight="1" x14ac:dyDescent="0.35">
      <c r="A3967" s="2" t="s">
        <v>7964</v>
      </c>
      <c r="B3967" s="2" t="s">
        <v>7965</v>
      </c>
      <c r="C3967" s="2">
        <v>58</v>
      </c>
      <c r="D3967" s="2" t="s">
        <v>39</v>
      </c>
      <c r="E3967" s="2" t="s">
        <v>93</v>
      </c>
      <c r="F3967" s="2" t="s">
        <v>25</v>
      </c>
      <c r="G3967" s="2" t="s">
        <v>15</v>
      </c>
      <c r="H3967" s="2">
        <v>26037.040000000001</v>
      </c>
      <c r="I3967" s="3">
        <v>45484</v>
      </c>
      <c r="J3967" s="2" t="s">
        <v>16</v>
      </c>
    </row>
    <row r="3968" spans="1:10" ht="14.25" customHeight="1" x14ac:dyDescent="0.35">
      <c r="A3968" s="2" t="s">
        <v>7966</v>
      </c>
      <c r="B3968" s="2" t="s">
        <v>7967</v>
      </c>
      <c r="C3968" s="2">
        <v>51</v>
      </c>
      <c r="D3968" s="2" t="s">
        <v>12</v>
      </c>
      <c r="E3968" s="2" t="s">
        <v>29</v>
      </c>
      <c r="F3968" s="2" t="s">
        <v>19</v>
      </c>
      <c r="G3968" s="2" t="s">
        <v>26</v>
      </c>
      <c r="H3968" s="2">
        <v>26732.2</v>
      </c>
      <c r="I3968" s="3">
        <v>45069</v>
      </c>
      <c r="J3968" s="2" t="s">
        <v>16</v>
      </c>
    </row>
    <row r="3969" spans="1:10" ht="14.25" customHeight="1" x14ac:dyDescent="0.35">
      <c r="A3969" s="2" t="s">
        <v>7968</v>
      </c>
      <c r="B3969" s="2" t="s">
        <v>7969</v>
      </c>
      <c r="C3969" s="2">
        <v>54</v>
      </c>
      <c r="D3969" s="2" t="s">
        <v>12</v>
      </c>
      <c r="E3969" s="2" t="s">
        <v>13</v>
      </c>
      <c r="F3969" s="2" t="s">
        <v>55</v>
      </c>
      <c r="G3969" s="2" t="s">
        <v>26</v>
      </c>
      <c r="H3969" s="2">
        <v>5380.16</v>
      </c>
      <c r="I3969" s="3">
        <v>45172</v>
      </c>
      <c r="J3969" s="2" t="s">
        <v>16</v>
      </c>
    </row>
    <row r="3970" spans="1:10" ht="14.25" customHeight="1" x14ac:dyDescent="0.35">
      <c r="A3970" s="2" t="s">
        <v>7970</v>
      </c>
      <c r="B3970" s="2" t="s">
        <v>7971</v>
      </c>
      <c r="C3970" s="2">
        <v>23</v>
      </c>
      <c r="D3970" s="2" t="s">
        <v>39</v>
      </c>
      <c r="E3970" s="2" t="s">
        <v>29</v>
      </c>
      <c r="F3970" s="2" t="s">
        <v>49</v>
      </c>
      <c r="G3970" s="2" t="s">
        <v>26</v>
      </c>
      <c r="H3970" s="2">
        <v>5004.54</v>
      </c>
      <c r="I3970" s="3">
        <v>45142</v>
      </c>
      <c r="J3970" s="2" t="s">
        <v>16</v>
      </c>
    </row>
    <row r="3971" spans="1:10" ht="14.25" customHeight="1" x14ac:dyDescent="0.35">
      <c r="A3971" s="2" t="s">
        <v>7972</v>
      </c>
      <c r="B3971" s="2" t="s">
        <v>7973</v>
      </c>
      <c r="C3971" s="2">
        <v>24</v>
      </c>
      <c r="D3971" s="2" t="s">
        <v>39</v>
      </c>
      <c r="E3971" s="2" t="s">
        <v>93</v>
      </c>
      <c r="F3971" s="2" t="s">
        <v>49</v>
      </c>
      <c r="G3971" s="2" t="s">
        <v>15</v>
      </c>
      <c r="H3971" s="2">
        <v>3672.81</v>
      </c>
      <c r="I3971" s="3">
        <v>45363</v>
      </c>
      <c r="J3971" s="2" t="s">
        <v>16</v>
      </c>
    </row>
    <row r="3972" spans="1:10" ht="14.25" customHeight="1" x14ac:dyDescent="0.35">
      <c r="A3972" s="2" t="s">
        <v>7974</v>
      </c>
      <c r="B3972" s="2" t="s">
        <v>7975</v>
      </c>
      <c r="C3972" s="2">
        <v>49</v>
      </c>
      <c r="D3972" s="2" t="s">
        <v>39</v>
      </c>
      <c r="E3972" s="2" t="s">
        <v>13</v>
      </c>
      <c r="F3972" s="2" t="s">
        <v>25</v>
      </c>
      <c r="G3972" s="2" t="s">
        <v>36</v>
      </c>
      <c r="H3972" s="2">
        <v>19362.5</v>
      </c>
      <c r="I3972" s="3">
        <v>45614</v>
      </c>
      <c r="J3972" s="2" t="s">
        <v>16</v>
      </c>
    </row>
    <row r="3973" spans="1:10" ht="14.25" customHeight="1" x14ac:dyDescent="0.35">
      <c r="A3973" s="2" t="s">
        <v>7976</v>
      </c>
      <c r="B3973" s="2" t="s">
        <v>7977</v>
      </c>
      <c r="C3973" s="2">
        <v>49</v>
      </c>
      <c r="D3973" s="2" t="s">
        <v>12</v>
      </c>
      <c r="E3973" s="2" t="s">
        <v>52</v>
      </c>
      <c r="F3973" s="2" t="s">
        <v>14</v>
      </c>
      <c r="G3973" s="2" t="s">
        <v>15</v>
      </c>
      <c r="H3973" s="2">
        <v>8391.34</v>
      </c>
      <c r="I3973" s="3">
        <v>45402</v>
      </c>
      <c r="J3973" s="2" t="s">
        <v>16</v>
      </c>
    </row>
    <row r="3974" spans="1:10" ht="14.25" customHeight="1" x14ac:dyDescent="0.35">
      <c r="A3974" s="2" t="s">
        <v>7978</v>
      </c>
      <c r="B3974" s="2" t="s">
        <v>7979</v>
      </c>
      <c r="C3974" s="2">
        <v>42</v>
      </c>
      <c r="D3974" s="2" t="s">
        <v>12</v>
      </c>
      <c r="E3974" s="2" t="s">
        <v>29</v>
      </c>
      <c r="F3974" s="2" t="s">
        <v>19</v>
      </c>
      <c r="G3974" s="2" t="s">
        <v>30</v>
      </c>
      <c r="H3974" s="2">
        <v>937.86</v>
      </c>
      <c r="I3974" s="3">
        <v>45310</v>
      </c>
      <c r="J3974" s="2" t="s">
        <v>16</v>
      </c>
    </row>
    <row r="3975" spans="1:10" ht="14.25" customHeight="1" x14ac:dyDescent="0.35">
      <c r="A3975" s="2" t="s">
        <v>7980</v>
      </c>
      <c r="B3975" s="2" t="s">
        <v>7981</v>
      </c>
      <c r="C3975" s="2">
        <v>50</v>
      </c>
      <c r="D3975" s="2" t="s">
        <v>12</v>
      </c>
      <c r="E3975" s="2" t="s">
        <v>64</v>
      </c>
      <c r="F3975" s="2" t="s">
        <v>14</v>
      </c>
      <c r="G3975" s="2" t="s">
        <v>36</v>
      </c>
      <c r="H3975" s="2">
        <v>19195.07</v>
      </c>
      <c r="I3975" s="3">
        <v>45583</v>
      </c>
      <c r="J3975" s="2" t="s">
        <v>16</v>
      </c>
    </row>
    <row r="3976" spans="1:10" ht="14.25" customHeight="1" x14ac:dyDescent="0.35">
      <c r="A3976" s="2" t="s">
        <v>7982</v>
      </c>
      <c r="B3976" s="2" t="s">
        <v>7983</v>
      </c>
      <c r="C3976" s="2">
        <v>24</v>
      </c>
      <c r="D3976" s="2" t="s">
        <v>12</v>
      </c>
      <c r="E3976" s="2" t="s">
        <v>93</v>
      </c>
      <c r="F3976" s="2" t="s">
        <v>55</v>
      </c>
      <c r="G3976" s="2" t="s">
        <v>30</v>
      </c>
      <c r="H3976" s="2">
        <v>7654.73</v>
      </c>
      <c r="I3976" s="3">
        <v>45473</v>
      </c>
      <c r="J3976" s="2" t="s">
        <v>16</v>
      </c>
    </row>
    <row r="3977" spans="1:10" ht="14.25" customHeight="1" x14ac:dyDescent="0.35">
      <c r="A3977" s="2" t="s">
        <v>7984</v>
      </c>
      <c r="B3977" s="2" t="s">
        <v>7985</v>
      </c>
      <c r="C3977" s="2">
        <v>29</v>
      </c>
      <c r="D3977" s="2" t="s">
        <v>39</v>
      </c>
      <c r="E3977" s="2" t="s">
        <v>42</v>
      </c>
      <c r="F3977" s="2" t="s">
        <v>19</v>
      </c>
      <c r="G3977" s="2" t="s">
        <v>30</v>
      </c>
      <c r="H3977" s="2">
        <v>5371.56</v>
      </c>
      <c r="I3977" s="3">
        <v>45341</v>
      </c>
      <c r="J3977" s="2" t="s">
        <v>16</v>
      </c>
    </row>
    <row r="3978" spans="1:10" ht="14.25" customHeight="1" x14ac:dyDescent="0.35">
      <c r="A3978" s="2" t="s">
        <v>7986</v>
      </c>
      <c r="B3978" s="2" t="s">
        <v>7987</v>
      </c>
      <c r="C3978" s="2">
        <v>33</v>
      </c>
      <c r="D3978" s="2" t="s">
        <v>12</v>
      </c>
      <c r="E3978" s="2" t="s">
        <v>52</v>
      </c>
      <c r="F3978" s="2" t="s">
        <v>55</v>
      </c>
      <c r="G3978" s="2" t="s">
        <v>15</v>
      </c>
      <c r="H3978" s="2">
        <v>4122.8599999999997</v>
      </c>
      <c r="I3978" s="3">
        <v>45058</v>
      </c>
      <c r="J3978" s="2" t="s">
        <v>16</v>
      </c>
    </row>
    <row r="3979" spans="1:10" ht="14.25" customHeight="1" x14ac:dyDescent="0.35">
      <c r="A3979" s="2" t="s">
        <v>7988</v>
      </c>
      <c r="B3979" s="2" t="s">
        <v>7989</v>
      </c>
      <c r="C3979" s="2">
        <v>33</v>
      </c>
      <c r="D3979" s="2" t="s">
        <v>12</v>
      </c>
      <c r="E3979" s="2" t="s">
        <v>13</v>
      </c>
      <c r="F3979" s="2" t="s">
        <v>55</v>
      </c>
      <c r="G3979" s="2" t="s">
        <v>26</v>
      </c>
      <c r="H3979" s="2">
        <v>1047.24</v>
      </c>
      <c r="I3979" s="3">
        <v>45324</v>
      </c>
      <c r="J3979" s="2" t="s">
        <v>16</v>
      </c>
    </row>
    <row r="3980" spans="1:10" ht="14.25" customHeight="1" x14ac:dyDescent="0.35">
      <c r="A3980" s="2" t="s">
        <v>7990</v>
      </c>
      <c r="B3980" s="2" t="s">
        <v>7991</v>
      </c>
      <c r="C3980" s="2">
        <v>60</v>
      </c>
      <c r="D3980" s="2" t="s">
        <v>39</v>
      </c>
      <c r="E3980" s="2" t="s">
        <v>29</v>
      </c>
      <c r="F3980" s="2" t="s">
        <v>55</v>
      </c>
      <c r="G3980" s="2" t="s">
        <v>36</v>
      </c>
      <c r="H3980" s="2">
        <v>31396.52</v>
      </c>
      <c r="I3980" s="3">
        <v>45433</v>
      </c>
      <c r="J3980" s="2" t="s">
        <v>16</v>
      </c>
    </row>
    <row r="3981" spans="1:10" ht="14.25" customHeight="1" x14ac:dyDescent="0.35">
      <c r="A3981" s="2" t="s">
        <v>7992</v>
      </c>
      <c r="B3981" s="2" t="s">
        <v>7993</v>
      </c>
      <c r="C3981" s="2">
        <v>53</v>
      </c>
      <c r="D3981" s="2" t="s">
        <v>12</v>
      </c>
      <c r="E3981" s="2" t="s">
        <v>64</v>
      </c>
      <c r="F3981" s="2" t="s">
        <v>35</v>
      </c>
      <c r="G3981" s="2" t="s">
        <v>20</v>
      </c>
      <c r="H3981" s="2">
        <v>13518.68</v>
      </c>
      <c r="I3981" s="3">
        <v>45079</v>
      </c>
      <c r="J3981" s="2" t="s">
        <v>16</v>
      </c>
    </row>
    <row r="3982" spans="1:10" ht="14.25" customHeight="1" x14ac:dyDescent="0.35">
      <c r="A3982" s="2" t="s">
        <v>7994</v>
      </c>
      <c r="B3982" s="2" t="s">
        <v>7995</v>
      </c>
      <c r="C3982" s="2">
        <v>30</v>
      </c>
      <c r="D3982" s="2" t="s">
        <v>12</v>
      </c>
      <c r="E3982" s="2" t="s">
        <v>74</v>
      </c>
      <c r="F3982" s="2" t="s">
        <v>19</v>
      </c>
      <c r="G3982" s="2" t="s">
        <v>26</v>
      </c>
      <c r="H3982" s="2">
        <v>1413.07</v>
      </c>
      <c r="I3982" s="3">
        <v>45486</v>
      </c>
      <c r="J3982" s="2" t="s">
        <v>16</v>
      </c>
    </row>
    <row r="3983" spans="1:10" ht="14.25" customHeight="1" x14ac:dyDescent="0.35">
      <c r="A3983" s="2" t="s">
        <v>7996</v>
      </c>
      <c r="B3983" s="2" t="s">
        <v>7997</v>
      </c>
      <c r="C3983" s="2">
        <v>24</v>
      </c>
      <c r="D3983" s="2" t="s">
        <v>39</v>
      </c>
      <c r="E3983" s="2" t="s">
        <v>64</v>
      </c>
      <c r="F3983" s="2" t="s">
        <v>19</v>
      </c>
      <c r="G3983" s="2" t="s">
        <v>20</v>
      </c>
      <c r="H3983" s="2">
        <v>7159.43</v>
      </c>
      <c r="I3983" s="3">
        <v>45094</v>
      </c>
      <c r="J3983" s="2" t="s">
        <v>16</v>
      </c>
    </row>
    <row r="3984" spans="1:10" ht="14.25" customHeight="1" x14ac:dyDescent="0.35">
      <c r="A3984" s="2" t="s">
        <v>7998</v>
      </c>
      <c r="B3984" s="2" t="s">
        <v>7999</v>
      </c>
      <c r="C3984" s="2">
        <v>53</v>
      </c>
      <c r="D3984" s="2" t="s">
        <v>12</v>
      </c>
      <c r="E3984" s="2" t="s">
        <v>64</v>
      </c>
      <c r="F3984" s="2" t="s">
        <v>35</v>
      </c>
      <c r="G3984" s="2" t="s">
        <v>15</v>
      </c>
      <c r="H3984" s="2">
        <v>8109.74</v>
      </c>
      <c r="I3984" s="3">
        <v>45616</v>
      </c>
      <c r="J3984" s="2" t="s">
        <v>16</v>
      </c>
    </row>
    <row r="3985" spans="1:10" ht="14.25" customHeight="1" x14ac:dyDescent="0.35">
      <c r="A3985" s="2" t="s">
        <v>8000</v>
      </c>
      <c r="B3985" s="2" t="s">
        <v>8001</v>
      </c>
      <c r="C3985" s="2">
        <v>64</v>
      </c>
      <c r="D3985" s="2" t="s">
        <v>12</v>
      </c>
      <c r="E3985" s="2" t="s">
        <v>93</v>
      </c>
      <c r="F3985" s="2" t="s">
        <v>25</v>
      </c>
      <c r="G3985" s="2" t="s">
        <v>36</v>
      </c>
      <c r="H3985" s="2">
        <v>1837.89</v>
      </c>
      <c r="I3985" s="3">
        <v>45533</v>
      </c>
      <c r="J3985" s="2" t="s">
        <v>21</v>
      </c>
    </row>
    <row r="3986" spans="1:10" ht="14.25" customHeight="1" x14ac:dyDescent="0.35">
      <c r="A3986" s="2" t="s">
        <v>8002</v>
      </c>
      <c r="B3986" s="2" t="s">
        <v>8003</v>
      </c>
      <c r="C3986" s="2">
        <v>26</v>
      </c>
      <c r="D3986" s="2" t="s">
        <v>12</v>
      </c>
      <c r="E3986" s="2" t="s">
        <v>93</v>
      </c>
      <c r="F3986" s="2" t="s">
        <v>35</v>
      </c>
      <c r="G3986" s="2" t="s">
        <v>15</v>
      </c>
      <c r="H3986" s="2">
        <v>5572.56</v>
      </c>
      <c r="I3986" s="3">
        <v>45156</v>
      </c>
      <c r="J3986" s="2" t="s">
        <v>16</v>
      </c>
    </row>
    <row r="3987" spans="1:10" ht="14.25" customHeight="1" x14ac:dyDescent="0.35">
      <c r="A3987" s="2" t="s">
        <v>8004</v>
      </c>
      <c r="B3987" s="2" t="s">
        <v>8005</v>
      </c>
      <c r="C3987" s="2">
        <v>49</v>
      </c>
      <c r="D3987" s="2" t="s">
        <v>12</v>
      </c>
      <c r="E3987" s="2" t="s">
        <v>29</v>
      </c>
      <c r="F3987" s="2" t="s">
        <v>49</v>
      </c>
      <c r="G3987" s="2" t="s">
        <v>20</v>
      </c>
      <c r="H3987" s="2">
        <v>10377.41</v>
      </c>
      <c r="I3987" s="3">
        <v>45629</v>
      </c>
      <c r="J3987" s="2" t="s">
        <v>16</v>
      </c>
    </row>
    <row r="3988" spans="1:10" ht="14.25" customHeight="1" x14ac:dyDescent="0.35">
      <c r="A3988" s="2" t="s">
        <v>8006</v>
      </c>
      <c r="B3988" s="2" t="s">
        <v>8007</v>
      </c>
      <c r="C3988" s="2">
        <v>28</v>
      </c>
      <c r="D3988" s="2" t="s">
        <v>39</v>
      </c>
      <c r="E3988" s="2" t="s">
        <v>29</v>
      </c>
      <c r="F3988" s="2" t="s">
        <v>14</v>
      </c>
      <c r="G3988" s="2" t="s">
        <v>30</v>
      </c>
      <c r="H3988" s="2">
        <v>3340.9</v>
      </c>
      <c r="I3988" s="3">
        <v>45330</v>
      </c>
      <c r="J3988" s="2" t="s">
        <v>16</v>
      </c>
    </row>
    <row r="3989" spans="1:10" ht="14.25" customHeight="1" x14ac:dyDescent="0.35">
      <c r="A3989" s="2" t="s">
        <v>8008</v>
      </c>
      <c r="B3989" s="2" t="s">
        <v>8009</v>
      </c>
      <c r="C3989" s="2">
        <v>25</v>
      </c>
      <c r="D3989" s="2" t="s">
        <v>12</v>
      </c>
      <c r="E3989" s="2" t="s">
        <v>24</v>
      </c>
      <c r="F3989" s="2" t="s">
        <v>14</v>
      </c>
      <c r="G3989" s="2" t="s">
        <v>15</v>
      </c>
      <c r="H3989" s="2">
        <v>4028.82</v>
      </c>
      <c r="I3989" s="3">
        <v>45070</v>
      </c>
      <c r="J3989" s="2" t="s">
        <v>16</v>
      </c>
    </row>
    <row r="3990" spans="1:10" ht="14.25" customHeight="1" x14ac:dyDescent="0.35">
      <c r="A3990" s="2" t="s">
        <v>8010</v>
      </c>
      <c r="B3990" s="2" t="s">
        <v>8011</v>
      </c>
      <c r="C3990" s="2">
        <v>50</v>
      </c>
      <c r="D3990" s="2" t="s">
        <v>39</v>
      </c>
      <c r="E3990" s="2" t="s">
        <v>13</v>
      </c>
      <c r="F3990" s="2" t="s">
        <v>55</v>
      </c>
      <c r="G3990" s="2" t="s">
        <v>36</v>
      </c>
      <c r="H3990" s="2">
        <v>1301.4100000000001</v>
      </c>
      <c r="I3990" s="3">
        <v>45602</v>
      </c>
      <c r="J3990" s="2" t="s">
        <v>16</v>
      </c>
    </row>
    <row r="3991" spans="1:10" ht="14.25" customHeight="1" x14ac:dyDescent="0.35">
      <c r="A3991" s="2" t="s">
        <v>8012</v>
      </c>
      <c r="B3991" s="2" t="s">
        <v>8013</v>
      </c>
      <c r="C3991" s="2">
        <v>40</v>
      </c>
      <c r="D3991" s="2" t="s">
        <v>12</v>
      </c>
      <c r="E3991" s="2" t="s">
        <v>24</v>
      </c>
      <c r="F3991" s="2" t="s">
        <v>19</v>
      </c>
      <c r="G3991" s="2" t="s">
        <v>15</v>
      </c>
      <c r="H3991" s="2">
        <v>5331.4</v>
      </c>
      <c r="I3991" s="3">
        <v>45457</v>
      </c>
      <c r="J3991" s="2" t="s">
        <v>16</v>
      </c>
    </row>
    <row r="3992" spans="1:10" ht="14.25" customHeight="1" x14ac:dyDescent="0.35">
      <c r="A3992" s="2" t="s">
        <v>8014</v>
      </c>
      <c r="B3992" s="2" t="s">
        <v>8015</v>
      </c>
      <c r="C3992" s="2">
        <v>42</v>
      </c>
      <c r="D3992" s="2" t="s">
        <v>39</v>
      </c>
      <c r="E3992" s="2" t="s">
        <v>29</v>
      </c>
      <c r="F3992" s="2" t="s">
        <v>19</v>
      </c>
      <c r="G3992" s="2" t="s">
        <v>26</v>
      </c>
      <c r="H3992" s="2">
        <v>8767.27</v>
      </c>
      <c r="I3992" s="3">
        <v>44994</v>
      </c>
      <c r="J3992" s="2" t="s">
        <v>16</v>
      </c>
    </row>
    <row r="3993" spans="1:10" ht="14.25" customHeight="1" x14ac:dyDescent="0.35">
      <c r="A3993" s="2" t="s">
        <v>8016</v>
      </c>
      <c r="B3993" s="2" t="s">
        <v>8017</v>
      </c>
      <c r="C3993" s="2">
        <v>25</v>
      </c>
      <c r="D3993" s="2" t="s">
        <v>39</v>
      </c>
      <c r="E3993" s="2" t="s">
        <v>13</v>
      </c>
      <c r="F3993" s="2" t="s">
        <v>55</v>
      </c>
      <c r="G3993" s="2" t="s">
        <v>15</v>
      </c>
      <c r="H3993" s="2">
        <v>1238.93</v>
      </c>
      <c r="I3993" s="3">
        <v>45024</v>
      </c>
      <c r="J3993" s="2" t="s">
        <v>16</v>
      </c>
    </row>
    <row r="3994" spans="1:10" ht="14.25" customHeight="1" x14ac:dyDescent="0.35">
      <c r="A3994" s="2" t="s">
        <v>8018</v>
      </c>
      <c r="B3994" s="2" t="s">
        <v>8019</v>
      </c>
      <c r="C3994" s="2">
        <v>62</v>
      </c>
      <c r="D3994" s="2" t="s">
        <v>39</v>
      </c>
      <c r="E3994" s="2" t="s">
        <v>93</v>
      </c>
      <c r="F3994" s="2" t="s">
        <v>49</v>
      </c>
      <c r="G3994" s="2" t="s">
        <v>20</v>
      </c>
      <c r="H3994" s="2">
        <v>9539.52</v>
      </c>
      <c r="I3994" s="3">
        <v>44933</v>
      </c>
      <c r="J3994" s="2" t="s">
        <v>16</v>
      </c>
    </row>
    <row r="3995" spans="1:10" ht="14.25" customHeight="1" x14ac:dyDescent="0.35">
      <c r="A3995" s="2" t="s">
        <v>8020</v>
      </c>
      <c r="B3995" s="2" t="s">
        <v>8021</v>
      </c>
      <c r="C3995" s="2">
        <v>39</v>
      </c>
      <c r="D3995" s="2" t="s">
        <v>12</v>
      </c>
      <c r="E3995" s="2" t="s">
        <v>93</v>
      </c>
      <c r="F3995" s="2" t="s">
        <v>14</v>
      </c>
      <c r="G3995" s="2" t="s">
        <v>15</v>
      </c>
      <c r="H3995" s="2">
        <v>5071.54</v>
      </c>
      <c r="I3995" s="3">
        <v>45103</v>
      </c>
      <c r="J3995" s="2" t="s">
        <v>16</v>
      </c>
    </row>
    <row r="3996" spans="1:10" ht="14.25" customHeight="1" x14ac:dyDescent="0.35">
      <c r="A3996" s="2" t="s">
        <v>8022</v>
      </c>
      <c r="B3996" s="2" t="s">
        <v>8023</v>
      </c>
      <c r="C3996" s="2">
        <v>21</v>
      </c>
      <c r="D3996" s="2" t="s">
        <v>12</v>
      </c>
      <c r="E3996" s="2" t="s">
        <v>42</v>
      </c>
      <c r="F3996" s="2" t="s">
        <v>35</v>
      </c>
      <c r="G3996" s="2" t="s">
        <v>36</v>
      </c>
      <c r="H3996" s="2">
        <v>11337.7</v>
      </c>
      <c r="I3996" s="3">
        <v>45132</v>
      </c>
      <c r="J3996" s="2" t="s">
        <v>16</v>
      </c>
    </row>
    <row r="3997" spans="1:10" ht="14.25" customHeight="1" x14ac:dyDescent="0.35">
      <c r="A3997" s="2" t="s">
        <v>8024</v>
      </c>
      <c r="B3997" s="2" t="s">
        <v>8025</v>
      </c>
      <c r="C3997" s="2">
        <v>57</v>
      </c>
      <c r="D3997" s="2" t="s">
        <v>12</v>
      </c>
      <c r="E3997" s="2" t="s">
        <v>42</v>
      </c>
      <c r="F3997" s="2" t="s">
        <v>25</v>
      </c>
      <c r="G3997" s="2" t="s">
        <v>15</v>
      </c>
      <c r="H3997" s="2">
        <v>3780.98</v>
      </c>
      <c r="I3997" s="3">
        <v>45225</v>
      </c>
      <c r="J3997" s="2" t="s">
        <v>16</v>
      </c>
    </row>
    <row r="3998" spans="1:10" ht="14.25" customHeight="1" x14ac:dyDescent="0.35">
      <c r="A3998" s="2" t="s">
        <v>8026</v>
      </c>
      <c r="B3998" s="2" t="s">
        <v>8027</v>
      </c>
      <c r="C3998" s="2">
        <v>20</v>
      </c>
      <c r="D3998" s="2" t="s">
        <v>39</v>
      </c>
      <c r="E3998" s="2" t="s">
        <v>52</v>
      </c>
      <c r="F3998" s="2" t="s">
        <v>49</v>
      </c>
      <c r="G3998" s="2" t="s">
        <v>15</v>
      </c>
      <c r="H3998" s="2">
        <v>8404.86</v>
      </c>
      <c r="I3998" s="3">
        <v>45155</v>
      </c>
      <c r="J3998" s="2" t="s">
        <v>16</v>
      </c>
    </row>
    <row r="3999" spans="1:10" ht="14.25" customHeight="1" x14ac:dyDescent="0.35">
      <c r="A3999" s="2" t="s">
        <v>8028</v>
      </c>
      <c r="B3999" s="2" t="s">
        <v>8029</v>
      </c>
      <c r="C3999" s="2">
        <v>46</v>
      </c>
      <c r="D3999" s="2" t="s">
        <v>12</v>
      </c>
      <c r="E3999" s="2" t="s">
        <v>93</v>
      </c>
      <c r="F3999" s="2" t="s">
        <v>19</v>
      </c>
      <c r="G3999" s="2" t="s">
        <v>36</v>
      </c>
      <c r="H3999" s="2">
        <v>9488.2099999999991</v>
      </c>
      <c r="I3999" s="3">
        <v>45557</v>
      </c>
      <c r="J3999" s="2" t="s">
        <v>16</v>
      </c>
    </row>
    <row r="4000" spans="1:10" ht="14.25" customHeight="1" x14ac:dyDescent="0.35">
      <c r="A4000" s="2" t="s">
        <v>8030</v>
      </c>
      <c r="B4000" s="2" t="s">
        <v>8031</v>
      </c>
      <c r="C4000" s="2">
        <v>58</v>
      </c>
      <c r="D4000" s="2" t="s">
        <v>12</v>
      </c>
      <c r="E4000" s="2" t="s">
        <v>74</v>
      </c>
      <c r="F4000" s="2" t="s">
        <v>55</v>
      </c>
      <c r="G4000" s="2" t="s">
        <v>15</v>
      </c>
      <c r="H4000" s="2">
        <v>11728.21</v>
      </c>
      <c r="I4000" s="3">
        <v>45196</v>
      </c>
      <c r="J4000" s="2" t="s">
        <v>16</v>
      </c>
    </row>
    <row r="4001" spans="1:10" ht="14.25" customHeight="1" x14ac:dyDescent="0.35">
      <c r="A4001" s="2" t="s">
        <v>8032</v>
      </c>
      <c r="B4001" s="2" t="s">
        <v>8033</v>
      </c>
      <c r="C4001" s="2">
        <v>46</v>
      </c>
      <c r="D4001" s="2" t="s">
        <v>12</v>
      </c>
      <c r="E4001" s="2" t="s">
        <v>42</v>
      </c>
      <c r="F4001" s="2" t="s">
        <v>14</v>
      </c>
      <c r="G4001" s="2" t="s">
        <v>36</v>
      </c>
      <c r="H4001" s="2">
        <v>14144.43</v>
      </c>
      <c r="I4001" s="3">
        <v>45007</v>
      </c>
      <c r="J4001" s="2" t="s">
        <v>16</v>
      </c>
    </row>
    <row r="4002" spans="1:10" ht="14.25" customHeight="1" x14ac:dyDescent="0.35">
      <c r="A4002" s="2" t="s">
        <v>8034</v>
      </c>
      <c r="B4002" s="2" t="s">
        <v>8035</v>
      </c>
      <c r="C4002" s="2">
        <v>51</v>
      </c>
      <c r="D4002" s="2" t="s">
        <v>12</v>
      </c>
      <c r="E4002" s="2" t="s">
        <v>13</v>
      </c>
      <c r="F4002" s="2" t="s">
        <v>55</v>
      </c>
      <c r="G4002" s="2" t="s">
        <v>20</v>
      </c>
      <c r="H4002" s="2">
        <v>1465.9</v>
      </c>
      <c r="I4002" s="3">
        <v>45598</v>
      </c>
      <c r="J4002" s="2" t="s">
        <v>16</v>
      </c>
    </row>
    <row r="4003" spans="1:10" ht="14.25" customHeight="1" x14ac:dyDescent="0.35">
      <c r="A4003" s="2" t="s">
        <v>8036</v>
      </c>
      <c r="B4003" s="2" t="s">
        <v>8037</v>
      </c>
      <c r="C4003" s="2">
        <v>51</v>
      </c>
      <c r="D4003" s="2" t="s">
        <v>39</v>
      </c>
      <c r="E4003" s="2" t="s">
        <v>64</v>
      </c>
      <c r="F4003" s="2" t="s">
        <v>19</v>
      </c>
      <c r="G4003" s="2" t="s">
        <v>36</v>
      </c>
      <c r="H4003" s="2">
        <v>33593.67</v>
      </c>
      <c r="I4003" s="3">
        <v>45114</v>
      </c>
      <c r="J4003" s="2" t="s">
        <v>16</v>
      </c>
    </row>
    <row r="4004" spans="1:10" ht="14.25" customHeight="1" x14ac:dyDescent="0.35">
      <c r="A4004" s="2" t="s">
        <v>8038</v>
      </c>
      <c r="B4004" s="2" t="s">
        <v>8039</v>
      </c>
      <c r="C4004" s="2">
        <v>45</v>
      </c>
      <c r="D4004" s="2" t="s">
        <v>39</v>
      </c>
      <c r="E4004" s="2" t="s">
        <v>29</v>
      </c>
      <c r="F4004" s="2" t="s">
        <v>55</v>
      </c>
      <c r="G4004" s="2" t="s">
        <v>20</v>
      </c>
      <c r="H4004" s="2">
        <v>18556.29</v>
      </c>
      <c r="I4004" s="3">
        <v>45626</v>
      </c>
      <c r="J4004" s="2" t="s">
        <v>16</v>
      </c>
    </row>
    <row r="4005" spans="1:10" ht="14.25" customHeight="1" x14ac:dyDescent="0.35">
      <c r="A4005" s="2" t="s">
        <v>8040</v>
      </c>
      <c r="B4005" s="2" t="s">
        <v>8041</v>
      </c>
      <c r="C4005" s="2">
        <v>30</v>
      </c>
      <c r="D4005" s="2" t="s">
        <v>12</v>
      </c>
      <c r="E4005" s="2" t="s">
        <v>29</v>
      </c>
      <c r="F4005" s="2" t="s">
        <v>35</v>
      </c>
      <c r="G4005" s="2" t="s">
        <v>20</v>
      </c>
      <c r="H4005" s="2">
        <v>8262.64</v>
      </c>
      <c r="I4005" s="3">
        <v>45427</v>
      </c>
      <c r="J4005" s="2" t="s">
        <v>16</v>
      </c>
    </row>
    <row r="4006" spans="1:10" ht="14.25" customHeight="1" x14ac:dyDescent="0.35">
      <c r="A4006" s="2" t="s">
        <v>8042</v>
      </c>
      <c r="B4006" s="2" t="s">
        <v>8043</v>
      </c>
      <c r="C4006" s="2">
        <v>32</v>
      </c>
      <c r="D4006" s="2" t="s">
        <v>12</v>
      </c>
      <c r="E4006" s="2" t="s">
        <v>52</v>
      </c>
      <c r="F4006" s="2" t="s">
        <v>14</v>
      </c>
      <c r="G4006" s="2" t="s">
        <v>36</v>
      </c>
      <c r="H4006" s="2">
        <v>22105.43</v>
      </c>
      <c r="I4006" s="3">
        <v>45632</v>
      </c>
      <c r="J4006" s="2" t="s">
        <v>16</v>
      </c>
    </row>
    <row r="4007" spans="1:10" ht="14.25" customHeight="1" x14ac:dyDescent="0.35">
      <c r="A4007" s="2" t="s">
        <v>8044</v>
      </c>
      <c r="B4007" s="2" t="s">
        <v>8045</v>
      </c>
      <c r="C4007" s="2">
        <v>40</v>
      </c>
      <c r="D4007" s="2" t="s">
        <v>12</v>
      </c>
      <c r="E4007" s="2" t="s">
        <v>42</v>
      </c>
      <c r="F4007" s="2" t="s">
        <v>55</v>
      </c>
      <c r="G4007" s="2" t="s">
        <v>15</v>
      </c>
      <c r="H4007" s="2">
        <v>4819.68</v>
      </c>
      <c r="I4007" s="3">
        <v>45413</v>
      </c>
      <c r="J4007" s="2" t="s">
        <v>16</v>
      </c>
    </row>
    <row r="4008" spans="1:10" ht="14.25" customHeight="1" x14ac:dyDescent="0.35">
      <c r="A4008" s="2" t="s">
        <v>8046</v>
      </c>
      <c r="B4008" s="2" t="s">
        <v>8047</v>
      </c>
      <c r="C4008" s="2">
        <v>61</v>
      </c>
      <c r="D4008" s="2" t="s">
        <v>39</v>
      </c>
      <c r="E4008" s="2" t="s">
        <v>64</v>
      </c>
      <c r="F4008" s="2" t="s">
        <v>14</v>
      </c>
      <c r="G4008" s="2" t="s">
        <v>26</v>
      </c>
      <c r="H4008" s="2">
        <v>348.88</v>
      </c>
      <c r="I4008" s="3">
        <v>45414</v>
      </c>
      <c r="J4008" s="2" t="s">
        <v>16</v>
      </c>
    </row>
    <row r="4009" spans="1:10" ht="14.25" customHeight="1" x14ac:dyDescent="0.35">
      <c r="A4009" s="2" t="s">
        <v>8048</v>
      </c>
      <c r="B4009" s="2" t="s">
        <v>8049</v>
      </c>
      <c r="C4009" s="2">
        <v>43</v>
      </c>
      <c r="D4009" s="2" t="s">
        <v>12</v>
      </c>
      <c r="E4009" s="2" t="s">
        <v>64</v>
      </c>
      <c r="F4009" s="2" t="s">
        <v>55</v>
      </c>
      <c r="G4009" s="2" t="s">
        <v>36</v>
      </c>
      <c r="H4009" s="2">
        <v>12983.98</v>
      </c>
      <c r="I4009" s="3">
        <v>45404</v>
      </c>
      <c r="J4009" s="2" t="s">
        <v>16</v>
      </c>
    </row>
    <row r="4010" spans="1:10" ht="14.25" customHeight="1" x14ac:dyDescent="0.35">
      <c r="A4010" s="2" t="s">
        <v>8050</v>
      </c>
      <c r="B4010" s="2" t="s">
        <v>8051</v>
      </c>
      <c r="C4010" s="2">
        <v>21</v>
      </c>
      <c r="D4010" s="2" t="s">
        <v>39</v>
      </c>
      <c r="E4010" s="2" t="s">
        <v>42</v>
      </c>
      <c r="F4010" s="2" t="s">
        <v>55</v>
      </c>
      <c r="G4010" s="2" t="s">
        <v>15</v>
      </c>
      <c r="H4010" s="2">
        <v>28707.599999999999</v>
      </c>
      <c r="I4010" s="3">
        <v>45629</v>
      </c>
      <c r="J4010" s="2" t="s">
        <v>16</v>
      </c>
    </row>
    <row r="4011" spans="1:10" ht="14.25" customHeight="1" x14ac:dyDescent="0.35">
      <c r="A4011" s="2" t="s">
        <v>8052</v>
      </c>
      <c r="B4011" s="2" t="s">
        <v>8053</v>
      </c>
      <c r="C4011" s="2">
        <v>43</v>
      </c>
      <c r="D4011" s="2" t="s">
        <v>39</v>
      </c>
      <c r="E4011" s="2" t="s">
        <v>74</v>
      </c>
      <c r="F4011" s="2" t="s">
        <v>14</v>
      </c>
      <c r="G4011" s="2" t="s">
        <v>20</v>
      </c>
      <c r="H4011" s="2">
        <v>1765.64</v>
      </c>
      <c r="I4011" s="3">
        <v>45215</v>
      </c>
      <c r="J4011" s="2" t="s">
        <v>21</v>
      </c>
    </row>
    <row r="4012" spans="1:10" ht="14.25" customHeight="1" x14ac:dyDescent="0.35">
      <c r="A4012" s="2" t="s">
        <v>8054</v>
      </c>
      <c r="B4012" s="2" t="s">
        <v>8055</v>
      </c>
      <c r="C4012" s="2">
        <v>57</v>
      </c>
      <c r="D4012" s="2" t="s">
        <v>12</v>
      </c>
      <c r="E4012" s="2" t="s">
        <v>74</v>
      </c>
      <c r="F4012" s="2" t="s">
        <v>35</v>
      </c>
      <c r="G4012" s="2" t="s">
        <v>30</v>
      </c>
      <c r="H4012" s="2">
        <v>10324.709999999999</v>
      </c>
      <c r="I4012" s="3">
        <v>45032</v>
      </c>
      <c r="J4012" s="2" t="s">
        <v>21</v>
      </c>
    </row>
    <row r="4013" spans="1:10" ht="14.25" customHeight="1" x14ac:dyDescent="0.35">
      <c r="A4013" s="2" t="s">
        <v>8056</v>
      </c>
      <c r="B4013" s="2" t="s">
        <v>8057</v>
      </c>
      <c r="C4013" s="2">
        <v>26</v>
      </c>
      <c r="D4013" s="2" t="s">
        <v>12</v>
      </c>
      <c r="E4013" s="2" t="s">
        <v>52</v>
      </c>
      <c r="F4013" s="2" t="s">
        <v>55</v>
      </c>
      <c r="G4013" s="2" t="s">
        <v>26</v>
      </c>
      <c r="H4013" s="2">
        <v>16789.25</v>
      </c>
      <c r="I4013" s="3">
        <v>45567</v>
      </c>
      <c r="J4013" s="2" t="s">
        <v>16</v>
      </c>
    </row>
    <row r="4014" spans="1:10" ht="14.25" customHeight="1" x14ac:dyDescent="0.35">
      <c r="A4014" s="2" t="s">
        <v>8058</v>
      </c>
      <c r="B4014" s="2" t="s">
        <v>8059</v>
      </c>
      <c r="C4014" s="2">
        <v>22</v>
      </c>
      <c r="D4014" s="2" t="s">
        <v>12</v>
      </c>
      <c r="E4014" s="2" t="s">
        <v>24</v>
      </c>
      <c r="F4014" s="2" t="s">
        <v>35</v>
      </c>
      <c r="G4014" s="2" t="s">
        <v>15</v>
      </c>
      <c r="H4014" s="2">
        <v>23545.84</v>
      </c>
      <c r="I4014" s="3">
        <v>45535</v>
      </c>
      <c r="J4014" s="2" t="s">
        <v>16</v>
      </c>
    </row>
    <row r="4015" spans="1:10" ht="14.25" customHeight="1" x14ac:dyDescent="0.35">
      <c r="A4015" s="2" t="s">
        <v>8060</v>
      </c>
      <c r="B4015" s="2" t="s">
        <v>8061</v>
      </c>
      <c r="C4015" s="2">
        <v>49</v>
      </c>
      <c r="D4015" s="2" t="s">
        <v>39</v>
      </c>
      <c r="E4015" s="2" t="s">
        <v>74</v>
      </c>
      <c r="F4015" s="2" t="s">
        <v>49</v>
      </c>
      <c r="G4015" s="2" t="s">
        <v>26</v>
      </c>
      <c r="H4015" s="2">
        <v>3236.93</v>
      </c>
      <c r="I4015" s="3">
        <v>45502</v>
      </c>
      <c r="J4015" s="2" t="s">
        <v>16</v>
      </c>
    </row>
    <row r="4016" spans="1:10" ht="14.25" customHeight="1" x14ac:dyDescent="0.35">
      <c r="A4016" s="2" t="s">
        <v>8062</v>
      </c>
      <c r="B4016" s="2" t="s">
        <v>8063</v>
      </c>
      <c r="C4016" s="2">
        <v>37</v>
      </c>
      <c r="D4016" s="2" t="s">
        <v>39</v>
      </c>
      <c r="E4016" s="2" t="s">
        <v>52</v>
      </c>
      <c r="F4016" s="2" t="s">
        <v>25</v>
      </c>
      <c r="G4016" s="2" t="s">
        <v>30</v>
      </c>
      <c r="H4016" s="2">
        <v>1378.08</v>
      </c>
      <c r="I4016" s="3">
        <v>45566</v>
      </c>
      <c r="J4016" s="2" t="s">
        <v>21</v>
      </c>
    </row>
    <row r="4017" spans="1:10" ht="14.25" customHeight="1" x14ac:dyDescent="0.35">
      <c r="A4017" s="2" t="s">
        <v>8064</v>
      </c>
      <c r="B4017" s="2" t="s">
        <v>8065</v>
      </c>
      <c r="C4017" s="2">
        <v>28</v>
      </c>
      <c r="D4017" s="2" t="s">
        <v>12</v>
      </c>
      <c r="E4017" s="2" t="s">
        <v>24</v>
      </c>
      <c r="F4017" s="2" t="s">
        <v>49</v>
      </c>
      <c r="G4017" s="2" t="s">
        <v>30</v>
      </c>
      <c r="H4017" s="2">
        <v>2848.2</v>
      </c>
      <c r="I4017" s="3">
        <v>45149</v>
      </c>
      <c r="J4017" s="2" t="s">
        <v>16</v>
      </c>
    </row>
    <row r="4018" spans="1:10" ht="14.25" customHeight="1" x14ac:dyDescent="0.35">
      <c r="A4018" s="2" t="s">
        <v>8066</v>
      </c>
      <c r="B4018" s="2" t="s">
        <v>8067</v>
      </c>
      <c r="C4018" s="2">
        <v>32</v>
      </c>
      <c r="D4018" s="2" t="s">
        <v>39</v>
      </c>
      <c r="E4018" s="2" t="s">
        <v>24</v>
      </c>
      <c r="F4018" s="2" t="s">
        <v>25</v>
      </c>
      <c r="G4018" s="2" t="s">
        <v>30</v>
      </c>
      <c r="H4018" s="2">
        <v>8620.91</v>
      </c>
      <c r="I4018" s="3">
        <v>45308</v>
      </c>
      <c r="J4018" s="2" t="s">
        <v>16</v>
      </c>
    </row>
    <row r="4019" spans="1:10" ht="14.25" customHeight="1" x14ac:dyDescent="0.35">
      <c r="A4019" s="2" t="s">
        <v>8068</v>
      </c>
      <c r="B4019" s="2" t="s">
        <v>8069</v>
      </c>
      <c r="C4019" s="2">
        <v>49</v>
      </c>
      <c r="D4019" s="2" t="s">
        <v>12</v>
      </c>
      <c r="E4019" s="2" t="s">
        <v>13</v>
      </c>
      <c r="F4019" s="2" t="s">
        <v>49</v>
      </c>
      <c r="G4019" s="2" t="s">
        <v>36</v>
      </c>
      <c r="H4019" s="2">
        <v>25099.57</v>
      </c>
      <c r="I4019" s="3">
        <v>45030</v>
      </c>
      <c r="J4019" s="2" t="s">
        <v>16</v>
      </c>
    </row>
    <row r="4020" spans="1:10" ht="14.25" customHeight="1" x14ac:dyDescent="0.35">
      <c r="A4020" s="2" t="s">
        <v>8070</v>
      </c>
      <c r="B4020" s="2" t="s">
        <v>8071</v>
      </c>
      <c r="C4020" s="2">
        <v>45</v>
      </c>
      <c r="D4020" s="2" t="s">
        <v>12</v>
      </c>
      <c r="E4020" s="2" t="s">
        <v>24</v>
      </c>
      <c r="F4020" s="2" t="s">
        <v>25</v>
      </c>
      <c r="G4020" s="2" t="s">
        <v>26</v>
      </c>
      <c r="H4020" s="2">
        <v>8735.57</v>
      </c>
      <c r="I4020" s="3">
        <v>45590</v>
      </c>
      <c r="J4020" s="2" t="s">
        <v>16</v>
      </c>
    </row>
    <row r="4021" spans="1:10" ht="14.25" customHeight="1" x14ac:dyDescent="0.35">
      <c r="A4021" s="2" t="s">
        <v>8072</v>
      </c>
      <c r="B4021" s="2" t="s">
        <v>8073</v>
      </c>
      <c r="C4021" s="2">
        <v>39</v>
      </c>
      <c r="D4021" s="2" t="s">
        <v>39</v>
      </c>
      <c r="E4021" s="2" t="s">
        <v>42</v>
      </c>
      <c r="F4021" s="2" t="s">
        <v>55</v>
      </c>
      <c r="G4021" s="2" t="s">
        <v>36</v>
      </c>
      <c r="H4021" s="2">
        <v>25210.06</v>
      </c>
      <c r="I4021" s="3">
        <v>45040</v>
      </c>
      <c r="J4021" s="2" t="s">
        <v>16</v>
      </c>
    </row>
    <row r="4022" spans="1:10" ht="14.25" customHeight="1" x14ac:dyDescent="0.35">
      <c r="A4022" s="2" t="s">
        <v>8074</v>
      </c>
      <c r="B4022" s="2" t="s">
        <v>8075</v>
      </c>
      <c r="C4022" s="2">
        <v>58</v>
      </c>
      <c r="D4022" s="2" t="s">
        <v>39</v>
      </c>
      <c r="E4022" s="2" t="s">
        <v>24</v>
      </c>
      <c r="F4022" s="2" t="s">
        <v>14</v>
      </c>
      <c r="G4022" s="2" t="s">
        <v>30</v>
      </c>
      <c r="H4022" s="2">
        <v>14698.37</v>
      </c>
      <c r="I4022" s="3">
        <v>45434</v>
      </c>
      <c r="J4022" s="2" t="s">
        <v>21</v>
      </c>
    </row>
    <row r="4023" spans="1:10" ht="14.25" customHeight="1" x14ac:dyDescent="0.35">
      <c r="A4023" s="2" t="s">
        <v>8076</v>
      </c>
      <c r="B4023" s="2" t="s">
        <v>8077</v>
      </c>
      <c r="C4023" s="2">
        <v>34</v>
      </c>
      <c r="D4023" s="2" t="s">
        <v>39</v>
      </c>
      <c r="E4023" s="2" t="s">
        <v>64</v>
      </c>
      <c r="F4023" s="2" t="s">
        <v>14</v>
      </c>
      <c r="G4023" s="2" t="s">
        <v>15</v>
      </c>
      <c r="H4023" s="2">
        <v>9122.7199999999993</v>
      </c>
      <c r="I4023" s="3">
        <v>44981</v>
      </c>
      <c r="J4023" s="2" t="s">
        <v>21</v>
      </c>
    </row>
    <row r="4024" spans="1:10" ht="14.25" customHeight="1" x14ac:dyDescent="0.35">
      <c r="A4024" s="2" t="s">
        <v>8078</v>
      </c>
      <c r="B4024" s="2" t="s">
        <v>8079</v>
      </c>
      <c r="C4024" s="2">
        <v>43</v>
      </c>
      <c r="D4024" s="2" t="s">
        <v>39</v>
      </c>
      <c r="E4024" s="2" t="s">
        <v>52</v>
      </c>
      <c r="F4024" s="2" t="s">
        <v>19</v>
      </c>
      <c r="G4024" s="2" t="s">
        <v>30</v>
      </c>
      <c r="H4024" s="2">
        <v>220.4</v>
      </c>
      <c r="I4024" s="3">
        <v>45047</v>
      </c>
      <c r="J4024" s="2" t="s">
        <v>21</v>
      </c>
    </row>
    <row r="4025" spans="1:10" ht="14.25" customHeight="1" x14ac:dyDescent="0.35">
      <c r="A4025" s="2" t="s">
        <v>8080</v>
      </c>
      <c r="B4025" s="2" t="s">
        <v>8081</v>
      </c>
      <c r="C4025" s="2">
        <v>61</v>
      </c>
      <c r="D4025" s="2" t="s">
        <v>12</v>
      </c>
      <c r="E4025" s="2" t="s">
        <v>29</v>
      </c>
      <c r="F4025" s="2" t="s">
        <v>25</v>
      </c>
      <c r="G4025" s="2" t="s">
        <v>36</v>
      </c>
      <c r="H4025" s="2">
        <v>4050.79</v>
      </c>
      <c r="I4025" s="3">
        <v>45143</v>
      </c>
      <c r="J4025" s="2" t="s">
        <v>16</v>
      </c>
    </row>
    <row r="4026" spans="1:10" ht="14.25" customHeight="1" x14ac:dyDescent="0.35">
      <c r="A4026" s="2" t="s">
        <v>8082</v>
      </c>
      <c r="B4026" s="2" t="s">
        <v>8083</v>
      </c>
      <c r="C4026" s="2">
        <v>24</v>
      </c>
      <c r="D4026" s="2" t="s">
        <v>12</v>
      </c>
      <c r="E4026" s="2" t="s">
        <v>74</v>
      </c>
      <c r="F4026" s="2" t="s">
        <v>19</v>
      </c>
      <c r="G4026" s="2" t="s">
        <v>30</v>
      </c>
      <c r="H4026" s="2">
        <v>591.76</v>
      </c>
      <c r="I4026" s="3">
        <v>45561</v>
      </c>
      <c r="J4026" s="2" t="s">
        <v>16</v>
      </c>
    </row>
    <row r="4027" spans="1:10" ht="14.25" customHeight="1" x14ac:dyDescent="0.35">
      <c r="A4027" s="2" t="s">
        <v>8084</v>
      </c>
      <c r="B4027" s="2" t="s">
        <v>8085</v>
      </c>
      <c r="C4027" s="2">
        <v>59</v>
      </c>
      <c r="D4027" s="2" t="s">
        <v>12</v>
      </c>
      <c r="E4027" s="2" t="s">
        <v>29</v>
      </c>
      <c r="F4027" s="2" t="s">
        <v>35</v>
      </c>
      <c r="G4027" s="2" t="s">
        <v>30</v>
      </c>
      <c r="H4027" s="2">
        <v>3889.66</v>
      </c>
      <c r="I4027" s="3">
        <v>44929</v>
      </c>
      <c r="J4027" s="2" t="s">
        <v>16</v>
      </c>
    </row>
    <row r="4028" spans="1:10" ht="14.25" customHeight="1" x14ac:dyDescent="0.35">
      <c r="A4028" s="2" t="s">
        <v>8086</v>
      </c>
      <c r="B4028" s="2" t="s">
        <v>8087</v>
      </c>
      <c r="C4028" s="2">
        <v>43</v>
      </c>
      <c r="D4028" s="2" t="s">
        <v>39</v>
      </c>
      <c r="E4028" s="2" t="s">
        <v>52</v>
      </c>
      <c r="F4028" s="2" t="s">
        <v>35</v>
      </c>
      <c r="G4028" s="2" t="s">
        <v>36</v>
      </c>
      <c r="H4028" s="2">
        <v>643.61</v>
      </c>
      <c r="I4028" s="3">
        <v>45018</v>
      </c>
      <c r="J4028" s="2" t="s">
        <v>16</v>
      </c>
    </row>
    <row r="4029" spans="1:10" ht="14.25" customHeight="1" x14ac:dyDescent="0.35">
      <c r="A4029" s="2" t="s">
        <v>8088</v>
      </c>
      <c r="B4029" s="2" t="s">
        <v>8089</v>
      </c>
      <c r="C4029" s="2">
        <v>42</v>
      </c>
      <c r="D4029" s="2" t="s">
        <v>12</v>
      </c>
      <c r="E4029" s="2" t="s">
        <v>93</v>
      </c>
      <c r="F4029" s="2" t="s">
        <v>19</v>
      </c>
      <c r="G4029" s="2" t="s">
        <v>36</v>
      </c>
      <c r="H4029" s="2">
        <v>1837.02</v>
      </c>
      <c r="I4029" s="3">
        <v>45333</v>
      </c>
      <c r="J4029" s="2" t="s">
        <v>16</v>
      </c>
    </row>
    <row r="4030" spans="1:10" ht="14.25" customHeight="1" x14ac:dyDescent="0.35">
      <c r="A4030" s="2" t="s">
        <v>8090</v>
      </c>
      <c r="B4030" s="2" t="s">
        <v>8091</v>
      </c>
      <c r="C4030" s="2">
        <v>27</v>
      </c>
      <c r="D4030" s="2" t="s">
        <v>39</v>
      </c>
      <c r="E4030" s="2" t="s">
        <v>52</v>
      </c>
      <c r="F4030" s="2" t="s">
        <v>25</v>
      </c>
      <c r="G4030" s="2" t="s">
        <v>15</v>
      </c>
      <c r="H4030" s="2">
        <v>5287.96</v>
      </c>
      <c r="I4030" s="3">
        <v>45602</v>
      </c>
      <c r="J4030" s="2" t="s">
        <v>16</v>
      </c>
    </row>
    <row r="4031" spans="1:10" ht="14.25" customHeight="1" x14ac:dyDescent="0.35">
      <c r="A4031" s="2" t="s">
        <v>8092</v>
      </c>
      <c r="B4031" s="2" t="s">
        <v>8093</v>
      </c>
      <c r="C4031" s="2">
        <v>62</v>
      </c>
      <c r="D4031" s="2" t="s">
        <v>39</v>
      </c>
      <c r="E4031" s="2" t="s">
        <v>74</v>
      </c>
      <c r="F4031" s="2" t="s">
        <v>14</v>
      </c>
      <c r="G4031" s="2" t="s">
        <v>36</v>
      </c>
      <c r="H4031" s="2">
        <v>7233.69</v>
      </c>
      <c r="I4031" s="3">
        <v>45367</v>
      </c>
      <c r="J4031" s="2" t="s">
        <v>16</v>
      </c>
    </row>
    <row r="4032" spans="1:10" ht="14.25" customHeight="1" x14ac:dyDescent="0.35">
      <c r="A4032" s="2" t="s">
        <v>8094</v>
      </c>
      <c r="B4032" s="2" t="s">
        <v>8095</v>
      </c>
      <c r="C4032" s="2">
        <v>36</v>
      </c>
      <c r="D4032" s="2" t="s">
        <v>39</v>
      </c>
      <c r="E4032" s="2" t="s">
        <v>93</v>
      </c>
      <c r="F4032" s="2" t="s">
        <v>25</v>
      </c>
      <c r="G4032" s="2" t="s">
        <v>15</v>
      </c>
      <c r="H4032" s="2">
        <v>2448.04</v>
      </c>
      <c r="I4032" s="3">
        <v>45557</v>
      </c>
      <c r="J4032" s="2" t="s">
        <v>16</v>
      </c>
    </row>
    <row r="4033" spans="1:10" ht="14.25" customHeight="1" x14ac:dyDescent="0.35">
      <c r="A4033" s="2" t="s">
        <v>8096</v>
      </c>
      <c r="B4033" s="2" t="s">
        <v>8097</v>
      </c>
      <c r="C4033" s="2">
        <v>28</v>
      </c>
      <c r="D4033" s="2" t="s">
        <v>12</v>
      </c>
      <c r="E4033" s="2" t="s">
        <v>93</v>
      </c>
      <c r="F4033" s="2" t="s">
        <v>35</v>
      </c>
      <c r="G4033" s="2" t="s">
        <v>20</v>
      </c>
      <c r="H4033" s="2">
        <v>13189.25</v>
      </c>
      <c r="I4033" s="3">
        <v>45358</v>
      </c>
      <c r="J4033" s="2" t="s">
        <v>16</v>
      </c>
    </row>
    <row r="4034" spans="1:10" ht="14.25" customHeight="1" x14ac:dyDescent="0.35">
      <c r="A4034" s="2" t="s">
        <v>8098</v>
      </c>
      <c r="B4034" s="2" t="s">
        <v>8099</v>
      </c>
      <c r="C4034" s="2">
        <v>30</v>
      </c>
      <c r="D4034" s="2" t="s">
        <v>39</v>
      </c>
      <c r="E4034" s="2" t="s">
        <v>24</v>
      </c>
      <c r="F4034" s="2" t="s">
        <v>55</v>
      </c>
      <c r="G4034" s="2" t="s">
        <v>20</v>
      </c>
      <c r="H4034" s="2">
        <v>8924.8799999999992</v>
      </c>
      <c r="I4034" s="3">
        <v>44987</v>
      </c>
      <c r="J4034" s="2" t="s">
        <v>21</v>
      </c>
    </row>
    <row r="4035" spans="1:10" ht="14.25" customHeight="1" x14ac:dyDescent="0.35">
      <c r="A4035" s="2" t="s">
        <v>8100</v>
      </c>
      <c r="B4035" s="2" t="s">
        <v>8101</v>
      </c>
      <c r="C4035" s="2">
        <v>25</v>
      </c>
      <c r="D4035" s="2" t="s">
        <v>39</v>
      </c>
      <c r="E4035" s="2" t="s">
        <v>74</v>
      </c>
      <c r="F4035" s="2" t="s">
        <v>19</v>
      </c>
      <c r="G4035" s="2" t="s">
        <v>36</v>
      </c>
      <c r="H4035" s="2">
        <v>11768.78</v>
      </c>
      <c r="I4035" s="3">
        <v>45652</v>
      </c>
      <c r="J4035" s="2" t="s">
        <v>16</v>
      </c>
    </row>
    <row r="4036" spans="1:10" ht="14.25" customHeight="1" x14ac:dyDescent="0.35">
      <c r="A4036" s="2" t="s">
        <v>8102</v>
      </c>
      <c r="B4036" s="2" t="s">
        <v>8103</v>
      </c>
      <c r="C4036" s="2">
        <v>57</v>
      </c>
      <c r="D4036" s="2" t="s">
        <v>39</v>
      </c>
      <c r="E4036" s="2" t="s">
        <v>93</v>
      </c>
      <c r="F4036" s="2" t="s">
        <v>19</v>
      </c>
      <c r="G4036" s="2" t="s">
        <v>30</v>
      </c>
      <c r="H4036" s="2">
        <v>13196.29</v>
      </c>
      <c r="I4036" s="3">
        <v>45399</v>
      </c>
      <c r="J4036" s="2" t="s">
        <v>16</v>
      </c>
    </row>
    <row r="4037" spans="1:10" ht="14.25" customHeight="1" x14ac:dyDescent="0.35">
      <c r="A4037" s="2" t="s">
        <v>8104</v>
      </c>
      <c r="B4037" s="2" t="s">
        <v>8105</v>
      </c>
      <c r="C4037" s="2">
        <v>21</v>
      </c>
      <c r="D4037" s="2" t="s">
        <v>39</v>
      </c>
      <c r="E4037" s="2" t="s">
        <v>42</v>
      </c>
      <c r="F4037" s="2" t="s">
        <v>35</v>
      </c>
      <c r="G4037" s="2" t="s">
        <v>26</v>
      </c>
      <c r="H4037" s="2">
        <v>12979.92</v>
      </c>
      <c r="I4037" s="3">
        <v>45173</v>
      </c>
      <c r="J4037" s="2" t="s">
        <v>69</v>
      </c>
    </row>
    <row r="4038" spans="1:10" ht="14.25" customHeight="1" x14ac:dyDescent="0.35">
      <c r="A4038" s="2" t="s">
        <v>8106</v>
      </c>
      <c r="B4038" s="2" t="s">
        <v>8107</v>
      </c>
      <c r="C4038" s="2">
        <v>64</v>
      </c>
      <c r="D4038" s="2" t="s">
        <v>39</v>
      </c>
      <c r="E4038" s="2" t="s">
        <v>64</v>
      </c>
      <c r="F4038" s="2" t="s">
        <v>25</v>
      </c>
      <c r="G4038" s="2" t="s">
        <v>30</v>
      </c>
      <c r="H4038" s="2">
        <v>27525.34</v>
      </c>
      <c r="I4038" s="3">
        <v>45298</v>
      </c>
      <c r="J4038" s="2" t="s">
        <v>16</v>
      </c>
    </row>
    <row r="4039" spans="1:10" ht="14.25" customHeight="1" x14ac:dyDescent="0.35">
      <c r="A4039" s="2" t="s">
        <v>8108</v>
      </c>
      <c r="B4039" s="2" t="s">
        <v>8109</v>
      </c>
      <c r="C4039" s="2">
        <v>48</v>
      </c>
      <c r="D4039" s="2" t="s">
        <v>39</v>
      </c>
      <c r="E4039" s="2" t="s">
        <v>29</v>
      </c>
      <c r="F4039" s="2" t="s">
        <v>19</v>
      </c>
      <c r="G4039" s="2" t="s">
        <v>36</v>
      </c>
      <c r="H4039" s="2">
        <v>2707.86</v>
      </c>
      <c r="I4039" s="3">
        <v>45215</v>
      </c>
      <c r="J4039" s="2" t="s">
        <v>16</v>
      </c>
    </row>
    <row r="4040" spans="1:10" ht="14.25" customHeight="1" x14ac:dyDescent="0.35">
      <c r="A4040" s="2" t="s">
        <v>8110</v>
      </c>
      <c r="B4040" s="2" t="s">
        <v>8111</v>
      </c>
      <c r="C4040" s="2">
        <v>45</v>
      </c>
      <c r="D4040" s="2" t="s">
        <v>39</v>
      </c>
      <c r="E4040" s="2" t="s">
        <v>42</v>
      </c>
      <c r="F4040" s="2" t="s">
        <v>14</v>
      </c>
      <c r="G4040" s="2" t="s">
        <v>15</v>
      </c>
      <c r="H4040" s="2">
        <v>3149.24</v>
      </c>
      <c r="I4040" s="3">
        <v>45516</v>
      </c>
      <c r="J4040" s="2" t="s">
        <v>16</v>
      </c>
    </row>
    <row r="4041" spans="1:10" ht="14.25" customHeight="1" x14ac:dyDescent="0.35">
      <c r="A4041" s="2" t="s">
        <v>8112</v>
      </c>
      <c r="B4041" s="2" t="s">
        <v>8113</v>
      </c>
      <c r="C4041" s="2">
        <v>28</v>
      </c>
      <c r="D4041" s="2" t="s">
        <v>39</v>
      </c>
      <c r="E4041" s="2" t="s">
        <v>42</v>
      </c>
      <c r="F4041" s="2" t="s">
        <v>19</v>
      </c>
      <c r="G4041" s="2" t="s">
        <v>30</v>
      </c>
      <c r="H4041" s="2">
        <v>989.38</v>
      </c>
      <c r="I4041" s="3">
        <v>44950</v>
      </c>
      <c r="J4041" s="2" t="s">
        <v>16</v>
      </c>
    </row>
    <row r="4042" spans="1:10" ht="14.25" customHeight="1" x14ac:dyDescent="0.35">
      <c r="A4042" s="2" t="s">
        <v>8114</v>
      </c>
      <c r="B4042" s="2" t="s">
        <v>8115</v>
      </c>
      <c r="C4042" s="2">
        <v>60</v>
      </c>
      <c r="D4042" s="2" t="s">
        <v>39</v>
      </c>
      <c r="E4042" s="2" t="s">
        <v>74</v>
      </c>
      <c r="F4042" s="2" t="s">
        <v>25</v>
      </c>
      <c r="G4042" s="2" t="s">
        <v>20</v>
      </c>
      <c r="H4042" s="2">
        <v>8979.26</v>
      </c>
      <c r="I4042" s="3">
        <v>45332</v>
      </c>
      <c r="J4042" s="2" t="s">
        <v>16</v>
      </c>
    </row>
    <row r="4043" spans="1:10" ht="14.25" customHeight="1" x14ac:dyDescent="0.35">
      <c r="A4043" s="2" t="s">
        <v>8116</v>
      </c>
      <c r="B4043" s="2" t="s">
        <v>8117</v>
      </c>
      <c r="C4043" s="2">
        <v>18</v>
      </c>
      <c r="D4043" s="2" t="s">
        <v>39</v>
      </c>
      <c r="E4043" s="2" t="s">
        <v>24</v>
      </c>
      <c r="F4043" s="2" t="s">
        <v>35</v>
      </c>
      <c r="G4043" s="2" t="s">
        <v>36</v>
      </c>
      <c r="H4043" s="2">
        <v>5028.33</v>
      </c>
      <c r="I4043" s="3">
        <v>45234</v>
      </c>
      <c r="J4043" s="2" t="s">
        <v>21</v>
      </c>
    </row>
    <row r="4044" spans="1:10" ht="14.25" customHeight="1" x14ac:dyDescent="0.35">
      <c r="A4044" s="2" t="s">
        <v>8118</v>
      </c>
      <c r="B4044" s="2" t="s">
        <v>8119</v>
      </c>
      <c r="C4044" s="2">
        <v>64</v>
      </c>
      <c r="D4044" s="2" t="s">
        <v>39</v>
      </c>
      <c r="E4044" s="2" t="s">
        <v>74</v>
      </c>
      <c r="F4044" s="2" t="s">
        <v>14</v>
      </c>
      <c r="G4044" s="2" t="s">
        <v>30</v>
      </c>
      <c r="H4044" s="2">
        <v>6855.74</v>
      </c>
      <c r="I4044" s="3">
        <v>45539</v>
      </c>
      <c r="J4044" s="2" t="s">
        <v>16</v>
      </c>
    </row>
    <row r="4045" spans="1:10" ht="14.25" customHeight="1" x14ac:dyDescent="0.35">
      <c r="A4045" s="2" t="s">
        <v>8120</v>
      </c>
      <c r="B4045" s="2" t="s">
        <v>8121</v>
      </c>
      <c r="C4045" s="2">
        <v>55</v>
      </c>
      <c r="D4045" s="2" t="s">
        <v>39</v>
      </c>
      <c r="E4045" s="2" t="s">
        <v>29</v>
      </c>
      <c r="F4045" s="2" t="s">
        <v>14</v>
      </c>
      <c r="G4045" s="2" t="s">
        <v>30</v>
      </c>
      <c r="H4045" s="2">
        <v>1861.14</v>
      </c>
      <c r="I4045" s="3">
        <v>45298</v>
      </c>
      <c r="J4045" s="2" t="s">
        <v>16</v>
      </c>
    </row>
    <row r="4046" spans="1:10" ht="14.25" customHeight="1" x14ac:dyDescent="0.35">
      <c r="A4046" s="2" t="s">
        <v>8122</v>
      </c>
      <c r="B4046" s="2" t="s">
        <v>8123</v>
      </c>
      <c r="C4046" s="2">
        <v>41</v>
      </c>
      <c r="D4046" s="2" t="s">
        <v>12</v>
      </c>
      <c r="E4046" s="2" t="s">
        <v>64</v>
      </c>
      <c r="F4046" s="2" t="s">
        <v>19</v>
      </c>
      <c r="G4046" s="2" t="s">
        <v>15</v>
      </c>
      <c r="H4046" s="2">
        <v>10471.41</v>
      </c>
      <c r="I4046" s="3">
        <v>45561</v>
      </c>
      <c r="J4046" s="2" t="s">
        <v>16</v>
      </c>
    </row>
    <row r="4047" spans="1:10" ht="14.25" customHeight="1" x14ac:dyDescent="0.35">
      <c r="A4047" s="2" t="s">
        <v>8124</v>
      </c>
      <c r="B4047" s="2" t="s">
        <v>8125</v>
      </c>
      <c r="C4047" s="2">
        <v>64</v>
      </c>
      <c r="D4047" s="2" t="s">
        <v>12</v>
      </c>
      <c r="E4047" s="2" t="s">
        <v>52</v>
      </c>
      <c r="F4047" s="2" t="s">
        <v>25</v>
      </c>
      <c r="G4047" s="2" t="s">
        <v>15</v>
      </c>
      <c r="H4047" s="2">
        <v>9650.07</v>
      </c>
      <c r="I4047" s="3">
        <v>45141</v>
      </c>
      <c r="J4047" s="2" t="s">
        <v>16</v>
      </c>
    </row>
    <row r="4048" spans="1:10" ht="14.25" customHeight="1" x14ac:dyDescent="0.35">
      <c r="A4048" s="2" t="s">
        <v>8126</v>
      </c>
      <c r="B4048" s="2" t="s">
        <v>8127</v>
      </c>
      <c r="C4048" s="2">
        <v>48</v>
      </c>
      <c r="D4048" s="2" t="s">
        <v>39</v>
      </c>
      <c r="E4048" s="2" t="s">
        <v>42</v>
      </c>
      <c r="F4048" s="2" t="s">
        <v>19</v>
      </c>
      <c r="G4048" s="2" t="s">
        <v>15</v>
      </c>
      <c r="H4048" s="2">
        <v>3075.92</v>
      </c>
      <c r="I4048" s="3">
        <v>45188</v>
      </c>
      <c r="J4048" s="2" t="s">
        <v>16</v>
      </c>
    </row>
    <row r="4049" spans="1:10" ht="14.25" customHeight="1" x14ac:dyDescent="0.35">
      <c r="A4049" s="2" t="s">
        <v>8128</v>
      </c>
      <c r="B4049" s="2" t="s">
        <v>8129</v>
      </c>
      <c r="C4049" s="2">
        <v>58</v>
      </c>
      <c r="D4049" s="2" t="s">
        <v>39</v>
      </c>
      <c r="E4049" s="2" t="s">
        <v>93</v>
      </c>
      <c r="F4049" s="2" t="s">
        <v>55</v>
      </c>
      <c r="G4049" s="2" t="s">
        <v>26</v>
      </c>
      <c r="H4049" s="2">
        <v>6262.68</v>
      </c>
      <c r="I4049" s="3">
        <v>45272</v>
      </c>
      <c r="J4049" s="2" t="s">
        <v>16</v>
      </c>
    </row>
    <row r="4050" spans="1:10" ht="14.25" customHeight="1" x14ac:dyDescent="0.35">
      <c r="A4050" s="2" t="s">
        <v>8130</v>
      </c>
      <c r="B4050" s="2" t="s">
        <v>8131</v>
      </c>
      <c r="C4050" s="2">
        <v>63</v>
      </c>
      <c r="D4050" s="2" t="s">
        <v>39</v>
      </c>
      <c r="E4050" s="2" t="s">
        <v>64</v>
      </c>
      <c r="F4050" s="2" t="s">
        <v>35</v>
      </c>
      <c r="G4050" s="2" t="s">
        <v>36</v>
      </c>
      <c r="H4050" s="2">
        <v>22471.59</v>
      </c>
      <c r="I4050" s="3">
        <v>45339</v>
      </c>
      <c r="J4050" s="2" t="s">
        <v>16</v>
      </c>
    </row>
    <row r="4051" spans="1:10" ht="14.25" customHeight="1" x14ac:dyDescent="0.35">
      <c r="A4051" s="2" t="s">
        <v>8132</v>
      </c>
      <c r="B4051" s="2" t="s">
        <v>8133</v>
      </c>
      <c r="C4051" s="2">
        <v>43</v>
      </c>
      <c r="D4051" s="2" t="s">
        <v>12</v>
      </c>
      <c r="E4051" s="2" t="s">
        <v>42</v>
      </c>
      <c r="F4051" s="2" t="s">
        <v>55</v>
      </c>
      <c r="G4051" s="2" t="s">
        <v>36</v>
      </c>
      <c r="H4051" s="2">
        <v>14850.06</v>
      </c>
      <c r="I4051" s="3">
        <v>45049</v>
      </c>
      <c r="J4051" s="2" t="s">
        <v>16</v>
      </c>
    </row>
    <row r="4052" spans="1:10" ht="14.25" customHeight="1" x14ac:dyDescent="0.35">
      <c r="A4052" s="2" t="s">
        <v>8134</v>
      </c>
      <c r="B4052" s="2" t="s">
        <v>8135</v>
      </c>
      <c r="C4052" s="2">
        <v>22</v>
      </c>
      <c r="D4052" s="2" t="s">
        <v>12</v>
      </c>
      <c r="E4052" s="2" t="s">
        <v>52</v>
      </c>
      <c r="F4052" s="2" t="s">
        <v>14</v>
      </c>
      <c r="G4052" s="2" t="s">
        <v>20</v>
      </c>
      <c r="H4052" s="2">
        <v>2574.04</v>
      </c>
      <c r="I4052" s="3">
        <v>45246</v>
      </c>
      <c r="J4052" s="2" t="s">
        <v>16</v>
      </c>
    </row>
    <row r="4053" spans="1:10" ht="14.25" customHeight="1" x14ac:dyDescent="0.35">
      <c r="A4053" s="2" t="s">
        <v>8136</v>
      </c>
      <c r="B4053" s="2" t="s">
        <v>8137</v>
      </c>
      <c r="C4053" s="2">
        <v>37</v>
      </c>
      <c r="D4053" s="2" t="s">
        <v>12</v>
      </c>
      <c r="E4053" s="2" t="s">
        <v>24</v>
      </c>
      <c r="F4053" s="2" t="s">
        <v>19</v>
      </c>
      <c r="G4053" s="2" t="s">
        <v>20</v>
      </c>
      <c r="H4053" s="2">
        <v>21107.66</v>
      </c>
      <c r="I4053" s="3">
        <v>45263</v>
      </c>
      <c r="J4053" s="2" t="s">
        <v>16</v>
      </c>
    </row>
    <row r="4054" spans="1:10" ht="14.25" customHeight="1" x14ac:dyDescent="0.35">
      <c r="A4054" s="2" t="s">
        <v>8138</v>
      </c>
      <c r="B4054" s="2" t="s">
        <v>8139</v>
      </c>
      <c r="C4054" s="2">
        <v>58</v>
      </c>
      <c r="D4054" s="2" t="s">
        <v>39</v>
      </c>
      <c r="E4054" s="2" t="s">
        <v>93</v>
      </c>
      <c r="F4054" s="2" t="s">
        <v>55</v>
      </c>
      <c r="G4054" s="2" t="s">
        <v>36</v>
      </c>
      <c r="H4054" s="2">
        <v>696.86</v>
      </c>
      <c r="I4054" s="3">
        <v>45084</v>
      </c>
      <c r="J4054" s="2" t="s">
        <v>16</v>
      </c>
    </row>
    <row r="4055" spans="1:10" ht="14.25" customHeight="1" x14ac:dyDescent="0.35">
      <c r="A4055" s="2" t="s">
        <v>8140</v>
      </c>
      <c r="B4055" s="2" t="s">
        <v>8141</v>
      </c>
      <c r="C4055" s="2">
        <v>28</v>
      </c>
      <c r="D4055" s="2" t="s">
        <v>39</v>
      </c>
      <c r="E4055" s="2" t="s">
        <v>42</v>
      </c>
      <c r="F4055" s="2" t="s">
        <v>49</v>
      </c>
      <c r="G4055" s="2" t="s">
        <v>30</v>
      </c>
      <c r="H4055" s="2">
        <v>5343.14</v>
      </c>
      <c r="I4055" s="3">
        <v>45253</v>
      </c>
      <c r="J4055" s="2" t="s">
        <v>16</v>
      </c>
    </row>
    <row r="4056" spans="1:10" ht="14.25" customHeight="1" x14ac:dyDescent="0.35">
      <c r="A4056" s="2" t="s">
        <v>8142</v>
      </c>
      <c r="B4056" s="2" t="s">
        <v>8143</v>
      </c>
      <c r="C4056" s="2">
        <v>50</v>
      </c>
      <c r="D4056" s="2" t="s">
        <v>39</v>
      </c>
      <c r="E4056" s="2" t="s">
        <v>13</v>
      </c>
      <c r="F4056" s="2" t="s">
        <v>55</v>
      </c>
      <c r="G4056" s="2" t="s">
        <v>36</v>
      </c>
      <c r="H4056" s="2">
        <v>835.1</v>
      </c>
      <c r="I4056" s="3">
        <v>45587</v>
      </c>
      <c r="J4056" s="2" t="s">
        <v>16</v>
      </c>
    </row>
    <row r="4057" spans="1:10" ht="14.25" customHeight="1" x14ac:dyDescent="0.35">
      <c r="A4057" s="2" t="s">
        <v>8144</v>
      </c>
      <c r="B4057" s="2" t="s">
        <v>8145</v>
      </c>
      <c r="C4057" s="2">
        <v>55</v>
      </c>
      <c r="D4057" s="2" t="s">
        <v>39</v>
      </c>
      <c r="E4057" s="2" t="s">
        <v>29</v>
      </c>
      <c r="F4057" s="2" t="s">
        <v>19</v>
      </c>
      <c r="G4057" s="2" t="s">
        <v>26</v>
      </c>
      <c r="H4057" s="2">
        <v>25798.44</v>
      </c>
      <c r="I4057" s="3">
        <v>44991</v>
      </c>
      <c r="J4057" s="2" t="s">
        <v>16</v>
      </c>
    </row>
    <row r="4058" spans="1:10" ht="14.25" customHeight="1" x14ac:dyDescent="0.35">
      <c r="A4058" s="2" t="s">
        <v>8146</v>
      </c>
      <c r="B4058" s="2" t="s">
        <v>8147</v>
      </c>
      <c r="C4058" s="2">
        <v>44</v>
      </c>
      <c r="D4058" s="2" t="s">
        <v>12</v>
      </c>
      <c r="E4058" s="2" t="s">
        <v>64</v>
      </c>
      <c r="F4058" s="2" t="s">
        <v>19</v>
      </c>
      <c r="G4058" s="2" t="s">
        <v>20</v>
      </c>
      <c r="H4058" s="2">
        <v>415.54</v>
      </c>
      <c r="I4058" s="3">
        <v>45295</v>
      </c>
      <c r="J4058" s="2" t="s">
        <v>21</v>
      </c>
    </row>
    <row r="4059" spans="1:10" ht="14.25" customHeight="1" x14ac:dyDescent="0.35">
      <c r="A4059" s="2" t="s">
        <v>8148</v>
      </c>
      <c r="B4059" s="2" t="s">
        <v>8149</v>
      </c>
      <c r="C4059" s="2">
        <v>51</v>
      </c>
      <c r="D4059" s="2" t="s">
        <v>39</v>
      </c>
      <c r="E4059" s="2" t="s">
        <v>29</v>
      </c>
      <c r="F4059" s="2" t="s">
        <v>35</v>
      </c>
      <c r="G4059" s="2" t="s">
        <v>20</v>
      </c>
      <c r="H4059" s="2">
        <v>1639.79</v>
      </c>
      <c r="I4059" s="3">
        <v>44930</v>
      </c>
      <c r="J4059" s="2" t="s">
        <v>16</v>
      </c>
    </row>
    <row r="4060" spans="1:10" ht="14.25" customHeight="1" x14ac:dyDescent="0.35">
      <c r="A4060" s="2" t="s">
        <v>8150</v>
      </c>
      <c r="B4060" s="2" t="s">
        <v>8151</v>
      </c>
      <c r="C4060" s="2">
        <v>32</v>
      </c>
      <c r="D4060" s="2" t="s">
        <v>12</v>
      </c>
      <c r="E4060" s="2" t="s">
        <v>74</v>
      </c>
      <c r="F4060" s="2" t="s">
        <v>55</v>
      </c>
      <c r="G4060" s="2" t="s">
        <v>20</v>
      </c>
      <c r="H4060" s="2">
        <v>24655.74</v>
      </c>
      <c r="I4060" s="3">
        <v>45612</v>
      </c>
      <c r="J4060" s="2" t="s">
        <v>69</v>
      </c>
    </row>
    <row r="4061" spans="1:10" ht="14.25" customHeight="1" x14ac:dyDescent="0.35">
      <c r="A4061" s="2" t="s">
        <v>8152</v>
      </c>
      <c r="B4061" s="2" t="s">
        <v>8153</v>
      </c>
      <c r="C4061" s="2">
        <v>49</v>
      </c>
      <c r="D4061" s="2" t="s">
        <v>12</v>
      </c>
      <c r="E4061" s="2" t="s">
        <v>42</v>
      </c>
      <c r="F4061" s="2" t="s">
        <v>19</v>
      </c>
      <c r="G4061" s="2" t="s">
        <v>36</v>
      </c>
      <c r="H4061" s="2">
        <v>8726.51</v>
      </c>
      <c r="I4061" s="3">
        <v>45574</v>
      </c>
      <c r="J4061" s="2" t="s">
        <v>16</v>
      </c>
    </row>
    <row r="4062" spans="1:10" ht="14.25" customHeight="1" x14ac:dyDescent="0.35">
      <c r="A4062" s="2" t="s">
        <v>8154</v>
      </c>
      <c r="B4062" s="2" t="s">
        <v>8155</v>
      </c>
      <c r="C4062" s="2">
        <v>38</v>
      </c>
      <c r="D4062" s="2" t="s">
        <v>39</v>
      </c>
      <c r="E4062" s="2" t="s">
        <v>93</v>
      </c>
      <c r="F4062" s="2" t="s">
        <v>19</v>
      </c>
      <c r="G4062" s="2" t="s">
        <v>20</v>
      </c>
      <c r="H4062" s="2">
        <v>15856.63</v>
      </c>
      <c r="I4062" s="3">
        <v>44986</v>
      </c>
      <c r="J4062" s="2" t="s">
        <v>21</v>
      </c>
    </row>
    <row r="4063" spans="1:10" ht="14.25" customHeight="1" x14ac:dyDescent="0.35">
      <c r="A4063" s="2" t="s">
        <v>8156</v>
      </c>
      <c r="B4063" s="2" t="s">
        <v>8157</v>
      </c>
      <c r="C4063" s="2">
        <v>63</v>
      </c>
      <c r="D4063" s="2" t="s">
        <v>12</v>
      </c>
      <c r="E4063" s="2" t="s">
        <v>93</v>
      </c>
      <c r="F4063" s="2" t="s">
        <v>35</v>
      </c>
      <c r="G4063" s="2" t="s">
        <v>20</v>
      </c>
      <c r="H4063" s="2">
        <v>165.43</v>
      </c>
      <c r="I4063" s="3">
        <v>44971</v>
      </c>
      <c r="J4063" s="2" t="s">
        <v>16</v>
      </c>
    </row>
    <row r="4064" spans="1:10" ht="14.25" customHeight="1" x14ac:dyDescent="0.35">
      <c r="A4064" s="2" t="s">
        <v>8158</v>
      </c>
      <c r="B4064" s="2" t="s">
        <v>8159</v>
      </c>
      <c r="C4064" s="2">
        <v>22</v>
      </c>
      <c r="D4064" s="2" t="s">
        <v>12</v>
      </c>
      <c r="E4064" s="2" t="s">
        <v>64</v>
      </c>
      <c r="F4064" s="2" t="s">
        <v>35</v>
      </c>
      <c r="G4064" s="2" t="s">
        <v>36</v>
      </c>
      <c r="H4064" s="2">
        <v>5431.68</v>
      </c>
      <c r="I4064" s="3">
        <v>45510</v>
      </c>
      <c r="J4064" s="2" t="s">
        <v>16</v>
      </c>
    </row>
    <row r="4065" spans="1:10" ht="14.25" customHeight="1" x14ac:dyDescent="0.35">
      <c r="A4065" s="2" t="s">
        <v>8160</v>
      </c>
      <c r="B4065" s="2" t="s">
        <v>8161</v>
      </c>
      <c r="C4065" s="2">
        <v>23</v>
      </c>
      <c r="D4065" s="2" t="s">
        <v>12</v>
      </c>
      <c r="E4065" s="2" t="s">
        <v>64</v>
      </c>
      <c r="F4065" s="2" t="s">
        <v>35</v>
      </c>
      <c r="G4065" s="2" t="s">
        <v>30</v>
      </c>
      <c r="H4065" s="2">
        <v>41647</v>
      </c>
      <c r="I4065" s="3">
        <v>45533</v>
      </c>
      <c r="J4065" s="2" t="s">
        <v>21</v>
      </c>
    </row>
    <row r="4066" spans="1:10" ht="14.25" customHeight="1" x14ac:dyDescent="0.35">
      <c r="A4066" s="2" t="s">
        <v>8162</v>
      </c>
      <c r="B4066" s="2" t="s">
        <v>8163</v>
      </c>
      <c r="C4066" s="2">
        <v>55</v>
      </c>
      <c r="D4066" s="2" t="s">
        <v>12</v>
      </c>
      <c r="E4066" s="2" t="s">
        <v>29</v>
      </c>
      <c r="F4066" s="2" t="s">
        <v>35</v>
      </c>
      <c r="G4066" s="2" t="s">
        <v>20</v>
      </c>
      <c r="H4066" s="2">
        <v>8670.7000000000007</v>
      </c>
      <c r="I4066" s="3">
        <v>45469</v>
      </c>
      <c r="J4066" s="2" t="s">
        <v>16</v>
      </c>
    </row>
    <row r="4067" spans="1:10" ht="14.25" customHeight="1" x14ac:dyDescent="0.35">
      <c r="A4067" s="2" t="s">
        <v>8164</v>
      </c>
      <c r="B4067" s="2" t="s">
        <v>8165</v>
      </c>
      <c r="C4067" s="2">
        <v>39</v>
      </c>
      <c r="D4067" s="2" t="s">
        <v>39</v>
      </c>
      <c r="E4067" s="2" t="s">
        <v>93</v>
      </c>
      <c r="F4067" s="2" t="s">
        <v>49</v>
      </c>
      <c r="G4067" s="2" t="s">
        <v>20</v>
      </c>
      <c r="H4067" s="2">
        <v>18950.07</v>
      </c>
      <c r="I4067" s="3">
        <v>45082</v>
      </c>
      <c r="J4067" s="2" t="s">
        <v>21</v>
      </c>
    </row>
    <row r="4068" spans="1:10" ht="14.25" customHeight="1" x14ac:dyDescent="0.35">
      <c r="A4068" s="2" t="s">
        <v>8166</v>
      </c>
      <c r="B4068" s="2" t="s">
        <v>8167</v>
      </c>
      <c r="C4068" s="2">
        <v>35</v>
      </c>
      <c r="D4068" s="2" t="s">
        <v>39</v>
      </c>
      <c r="E4068" s="2" t="s">
        <v>93</v>
      </c>
      <c r="F4068" s="2" t="s">
        <v>14</v>
      </c>
      <c r="G4068" s="2" t="s">
        <v>20</v>
      </c>
      <c r="H4068" s="2">
        <v>33120.74</v>
      </c>
      <c r="I4068" s="3">
        <v>44990</v>
      </c>
      <c r="J4068" s="2" t="s">
        <v>16</v>
      </c>
    </row>
    <row r="4069" spans="1:10" ht="14.25" customHeight="1" x14ac:dyDescent="0.35">
      <c r="A4069" s="2" t="s">
        <v>8168</v>
      </c>
      <c r="B4069" s="2" t="s">
        <v>8169</v>
      </c>
      <c r="C4069" s="2">
        <v>31</v>
      </c>
      <c r="D4069" s="2" t="s">
        <v>12</v>
      </c>
      <c r="E4069" s="2" t="s">
        <v>93</v>
      </c>
      <c r="F4069" s="2" t="s">
        <v>19</v>
      </c>
      <c r="G4069" s="2" t="s">
        <v>26</v>
      </c>
      <c r="H4069" s="2">
        <v>11553.11</v>
      </c>
      <c r="I4069" s="3">
        <v>45347</v>
      </c>
      <c r="J4069" s="2" t="s">
        <v>16</v>
      </c>
    </row>
    <row r="4070" spans="1:10" ht="14.25" customHeight="1" x14ac:dyDescent="0.35">
      <c r="A4070" s="2" t="s">
        <v>8170</v>
      </c>
      <c r="B4070" s="2" t="s">
        <v>8171</v>
      </c>
      <c r="C4070" s="2">
        <v>27</v>
      </c>
      <c r="D4070" s="2" t="s">
        <v>39</v>
      </c>
      <c r="E4070" s="2" t="s">
        <v>42</v>
      </c>
      <c r="F4070" s="2" t="s">
        <v>25</v>
      </c>
      <c r="G4070" s="2" t="s">
        <v>36</v>
      </c>
      <c r="H4070" s="2">
        <v>3969.47</v>
      </c>
      <c r="I4070" s="3">
        <v>45249</v>
      </c>
      <c r="J4070" s="2" t="s">
        <v>16</v>
      </c>
    </row>
    <row r="4071" spans="1:10" ht="14.25" customHeight="1" x14ac:dyDescent="0.35">
      <c r="A4071" s="2" t="s">
        <v>8172</v>
      </c>
      <c r="B4071" s="2" t="s">
        <v>8173</v>
      </c>
      <c r="C4071" s="2">
        <v>63</v>
      </c>
      <c r="D4071" s="2" t="s">
        <v>12</v>
      </c>
      <c r="E4071" s="2" t="s">
        <v>93</v>
      </c>
      <c r="F4071" s="2" t="s">
        <v>35</v>
      </c>
      <c r="G4071" s="2" t="s">
        <v>20</v>
      </c>
      <c r="H4071" s="2">
        <v>3690.47</v>
      </c>
      <c r="I4071" s="3">
        <v>45035</v>
      </c>
      <c r="J4071" s="2" t="s">
        <v>16</v>
      </c>
    </row>
    <row r="4072" spans="1:10" ht="14.25" customHeight="1" x14ac:dyDescent="0.35">
      <c r="A4072" s="2" t="s">
        <v>8174</v>
      </c>
      <c r="B4072" s="2" t="s">
        <v>8175</v>
      </c>
      <c r="C4072" s="2">
        <v>30</v>
      </c>
      <c r="D4072" s="2" t="s">
        <v>39</v>
      </c>
      <c r="E4072" s="2" t="s">
        <v>74</v>
      </c>
      <c r="F4072" s="2" t="s">
        <v>14</v>
      </c>
      <c r="G4072" s="2" t="s">
        <v>26</v>
      </c>
      <c r="H4072" s="2">
        <v>739.45</v>
      </c>
      <c r="I4072" s="3">
        <v>45389</v>
      </c>
      <c r="J4072" s="2" t="s">
        <v>16</v>
      </c>
    </row>
    <row r="4073" spans="1:10" ht="14.25" customHeight="1" x14ac:dyDescent="0.35">
      <c r="A4073" s="2" t="s">
        <v>8176</v>
      </c>
      <c r="B4073" s="2" t="s">
        <v>8177</v>
      </c>
      <c r="C4073" s="2">
        <v>48</v>
      </c>
      <c r="D4073" s="2" t="s">
        <v>39</v>
      </c>
      <c r="E4073" s="2" t="s">
        <v>93</v>
      </c>
      <c r="F4073" s="2" t="s">
        <v>35</v>
      </c>
      <c r="G4073" s="2" t="s">
        <v>30</v>
      </c>
      <c r="H4073" s="2">
        <v>5582.18</v>
      </c>
      <c r="I4073" s="3">
        <v>45506</v>
      </c>
      <c r="J4073" s="2" t="s">
        <v>69</v>
      </c>
    </row>
    <row r="4074" spans="1:10" ht="14.25" customHeight="1" x14ac:dyDescent="0.35">
      <c r="A4074" s="2" t="s">
        <v>8178</v>
      </c>
      <c r="B4074" s="2" t="s">
        <v>8179</v>
      </c>
      <c r="C4074" s="2">
        <v>47</v>
      </c>
      <c r="D4074" s="2" t="s">
        <v>39</v>
      </c>
      <c r="E4074" s="2" t="s">
        <v>74</v>
      </c>
      <c r="F4074" s="2" t="s">
        <v>14</v>
      </c>
      <c r="G4074" s="2" t="s">
        <v>30</v>
      </c>
      <c r="H4074" s="2">
        <v>24696.959999999999</v>
      </c>
      <c r="I4074" s="3">
        <v>45473</v>
      </c>
      <c r="J4074" s="2" t="s">
        <v>16</v>
      </c>
    </row>
    <row r="4075" spans="1:10" ht="14.25" customHeight="1" x14ac:dyDescent="0.35">
      <c r="A4075" s="2" t="s">
        <v>8180</v>
      </c>
      <c r="B4075" s="2" t="s">
        <v>8181</v>
      </c>
      <c r="C4075" s="2">
        <v>20</v>
      </c>
      <c r="D4075" s="2" t="s">
        <v>39</v>
      </c>
      <c r="E4075" s="2" t="s">
        <v>42</v>
      </c>
      <c r="F4075" s="2" t="s">
        <v>25</v>
      </c>
      <c r="G4075" s="2" t="s">
        <v>26</v>
      </c>
      <c r="H4075" s="2">
        <v>6502.07</v>
      </c>
      <c r="I4075" s="3">
        <v>45177</v>
      </c>
      <c r="J4075" s="2" t="s">
        <v>16</v>
      </c>
    </row>
    <row r="4076" spans="1:10" ht="14.25" customHeight="1" x14ac:dyDescent="0.35">
      <c r="A4076" s="2" t="s">
        <v>8182</v>
      </c>
      <c r="B4076" s="2" t="s">
        <v>8183</v>
      </c>
      <c r="C4076" s="2">
        <v>47</v>
      </c>
      <c r="D4076" s="2" t="s">
        <v>39</v>
      </c>
      <c r="E4076" s="2" t="s">
        <v>64</v>
      </c>
      <c r="F4076" s="2" t="s">
        <v>55</v>
      </c>
      <c r="G4076" s="2" t="s">
        <v>30</v>
      </c>
      <c r="H4076" s="2">
        <v>24190.62</v>
      </c>
      <c r="I4076" s="3">
        <v>45436</v>
      </c>
      <c r="J4076" s="2" t="s">
        <v>16</v>
      </c>
    </row>
    <row r="4077" spans="1:10" ht="14.25" customHeight="1" x14ac:dyDescent="0.35">
      <c r="A4077" s="2" t="s">
        <v>8184</v>
      </c>
      <c r="B4077" s="2" t="s">
        <v>8185</v>
      </c>
      <c r="C4077" s="2">
        <v>23</v>
      </c>
      <c r="D4077" s="2" t="s">
        <v>12</v>
      </c>
      <c r="E4077" s="2" t="s">
        <v>24</v>
      </c>
      <c r="F4077" s="2" t="s">
        <v>49</v>
      </c>
      <c r="G4077" s="2" t="s">
        <v>15</v>
      </c>
      <c r="H4077" s="2">
        <v>16990.45</v>
      </c>
      <c r="I4077" s="3">
        <v>45474</v>
      </c>
      <c r="J4077" s="2" t="s">
        <v>16</v>
      </c>
    </row>
    <row r="4078" spans="1:10" ht="14.25" customHeight="1" x14ac:dyDescent="0.35">
      <c r="A4078" s="2" t="s">
        <v>8186</v>
      </c>
      <c r="B4078" s="2" t="s">
        <v>8187</v>
      </c>
      <c r="C4078" s="2">
        <v>46</v>
      </c>
      <c r="D4078" s="2" t="s">
        <v>39</v>
      </c>
      <c r="E4078" s="2" t="s">
        <v>74</v>
      </c>
      <c r="F4078" s="2" t="s">
        <v>19</v>
      </c>
      <c r="G4078" s="2" t="s">
        <v>30</v>
      </c>
      <c r="H4078" s="2">
        <v>41469.300000000003</v>
      </c>
      <c r="I4078" s="3">
        <v>45367</v>
      </c>
      <c r="J4078" s="2" t="s">
        <v>16</v>
      </c>
    </row>
    <row r="4079" spans="1:10" ht="14.25" customHeight="1" x14ac:dyDescent="0.35">
      <c r="A4079" s="2" t="s">
        <v>8188</v>
      </c>
      <c r="B4079" s="2" t="s">
        <v>8189</v>
      </c>
      <c r="C4079" s="2">
        <v>25</v>
      </c>
      <c r="D4079" s="2" t="s">
        <v>12</v>
      </c>
      <c r="E4079" s="2" t="s">
        <v>42</v>
      </c>
      <c r="F4079" s="2" t="s">
        <v>55</v>
      </c>
      <c r="G4079" s="2" t="s">
        <v>15</v>
      </c>
      <c r="H4079" s="2">
        <v>29506.69</v>
      </c>
      <c r="I4079" s="3">
        <v>45380</v>
      </c>
      <c r="J4079" s="2" t="s">
        <v>16</v>
      </c>
    </row>
    <row r="4080" spans="1:10" ht="14.25" customHeight="1" x14ac:dyDescent="0.35">
      <c r="A4080" s="2" t="s">
        <v>8190</v>
      </c>
      <c r="B4080" s="2" t="s">
        <v>8191</v>
      </c>
      <c r="C4080" s="2">
        <v>61</v>
      </c>
      <c r="D4080" s="2" t="s">
        <v>12</v>
      </c>
      <c r="E4080" s="2" t="s">
        <v>24</v>
      </c>
      <c r="F4080" s="2" t="s">
        <v>25</v>
      </c>
      <c r="G4080" s="2" t="s">
        <v>26</v>
      </c>
      <c r="H4080" s="2">
        <v>12258.21</v>
      </c>
      <c r="I4080" s="3">
        <v>45570</v>
      </c>
      <c r="J4080" s="2" t="s">
        <v>16</v>
      </c>
    </row>
    <row r="4081" spans="1:10" ht="14.25" customHeight="1" x14ac:dyDescent="0.35">
      <c r="A4081" s="2" t="s">
        <v>8192</v>
      </c>
      <c r="B4081" s="2" t="s">
        <v>8193</v>
      </c>
      <c r="C4081" s="2">
        <v>62</v>
      </c>
      <c r="D4081" s="2" t="s">
        <v>39</v>
      </c>
      <c r="E4081" s="2" t="s">
        <v>24</v>
      </c>
      <c r="F4081" s="2" t="s">
        <v>49</v>
      </c>
      <c r="G4081" s="2" t="s">
        <v>15</v>
      </c>
      <c r="H4081" s="2">
        <v>20496.29</v>
      </c>
      <c r="I4081" s="3">
        <v>45605</v>
      </c>
      <c r="J4081" s="2" t="s">
        <v>16</v>
      </c>
    </row>
    <row r="4082" spans="1:10" ht="14.25" customHeight="1" x14ac:dyDescent="0.35">
      <c r="A4082" s="2" t="s">
        <v>8194</v>
      </c>
      <c r="B4082" s="2" t="s">
        <v>8195</v>
      </c>
      <c r="C4082" s="2">
        <v>60</v>
      </c>
      <c r="D4082" s="2" t="s">
        <v>12</v>
      </c>
      <c r="E4082" s="2" t="s">
        <v>93</v>
      </c>
      <c r="F4082" s="2" t="s">
        <v>49</v>
      </c>
      <c r="G4082" s="2" t="s">
        <v>30</v>
      </c>
      <c r="H4082" s="2">
        <v>13786.35</v>
      </c>
      <c r="I4082" s="3">
        <v>45200</v>
      </c>
      <c r="J4082" s="2" t="s">
        <v>16</v>
      </c>
    </row>
    <row r="4083" spans="1:10" ht="14.25" customHeight="1" x14ac:dyDescent="0.35">
      <c r="A4083" s="2" t="s">
        <v>8196</v>
      </c>
      <c r="B4083" s="2" t="s">
        <v>8197</v>
      </c>
      <c r="C4083" s="2">
        <v>61</v>
      </c>
      <c r="D4083" s="2" t="s">
        <v>39</v>
      </c>
      <c r="E4083" s="2" t="s">
        <v>42</v>
      </c>
      <c r="F4083" s="2" t="s">
        <v>49</v>
      </c>
      <c r="G4083" s="2" t="s">
        <v>20</v>
      </c>
      <c r="H4083" s="2">
        <v>12153.52</v>
      </c>
      <c r="I4083" s="3">
        <v>44986</v>
      </c>
      <c r="J4083" s="2" t="s">
        <v>16</v>
      </c>
    </row>
    <row r="4084" spans="1:10" ht="14.25" customHeight="1" x14ac:dyDescent="0.35">
      <c r="A4084" s="2" t="s">
        <v>8198</v>
      </c>
      <c r="B4084" s="2" t="s">
        <v>8199</v>
      </c>
      <c r="C4084" s="2">
        <v>50</v>
      </c>
      <c r="D4084" s="2" t="s">
        <v>12</v>
      </c>
      <c r="E4084" s="2" t="s">
        <v>24</v>
      </c>
      <c r="F4084" s="2" t="s">
        <v>25</v>
      </c>
      <c r="G4084" s="2" t="s">
        <v>15</v>
      </c>
      <c r="H4084" s="2">
        <v>12572.31</v>
      </c>
      <c r="I4084" s="3">
        <v>45268</v>
      </c>
      <c r="J4084" s="2" t="s">
        <v>16</v>
      </c>
    </row>
    <row r="4085" spans="1:10" ht="14.25" customHeight="1" x14ac:dyDescent="0.35">
      <c r="A4085" s="2" t="s">
        <v>8200</v>
      </c>
      <c r="B4085" s="2" t="s">
        <v>8201</v>
      </c>
      <c r="C4085" s="2">
        <v>34</v>
      </c>
      <c r="D4085" s="2" t="s">
        <v>12</v>
      </c>
      <c r="E4085" s="2" t="s">
        <v>93</v>
      </c>
      <c r="F4085" s="2" t="s">
        <v>35</v>
      </c>
      <c r="G4085" s="2" t="s">
        <v>30</v>
      </c>
      <c r="H4085" s="2">
        <v>12767</v>
      </c>
      <c r="I4085" s="3">
        <v>45320</v>
      </c>
      <c r="J4085" s="2" t="s">
        <v>16</v>
      </c>
    </row>
    <row r="4086" spans="1:10" ht="14.25" customHeight="1" x14ac:dyDescent="0.35">
      <c r="A4086" s="2" t="s">
        <v>8202</v>
      </c>
      <c r="B4086" s="2" t="s">
        <v>8203</v>
      </c>
      <c r="C4086" s="2">
        <v>28</v>
      </c>
      <c r="D4086" s="2" t="s">
        <v>39</v>
      </c>
      <c r="E4086" s="2" t="s">
        <v>29</v>
      </c>
      <c r="F4086" s="2" t="s">
        <v>35</v>
      </c>
      <c r="G4086" s="2" t="s">
        <v>20</v>
      </c>
      <c r="H4086" s="2">
        <v>4770.99</v>
      </c>
      <c r="I4086" s="3">
        <v>45039</v>
      </c>
      <c r="J4086" s="2" t="s">
        <v>16</v>
      </c>
    </row>
    <row r="4087" spans="1:10" ht="14.25" customHeight="1" x14ac:dyDescent="0.35">
      <c r="A4087" s="2" t="s">
        <v>8204</v>
      </c>
      <c r="B4087" s="2" t="s">
        <v>8205</v>
      </c>
      <c r="C4087" s="2">
        <v>30</v>
      </c>
      <c r="D4087" s="2" t="s">
        <v>39</v>
      </c>
      <c r="E4087" s="2" t="s">
        <v>42</v>
      </c>
      <c r="F4087" s="2" t="s">
        <v>35</v>
      </c>
      <c r="G4087" s="2" t="s">
        <v>26</v>
      </c>
      <c r="H4087" s="2">
        <v>5508.88</v>
      </c>
      <c r="I4087" s="3">
        <v>45147</v>
      </c>
      <c r="J4087" s="2" t="s">
        <v>16</v>
      </c>
    </row>
    <row r="4088" spans="1:10" ht="14.25" customHeight="1" x14ac:dyDescent="0.35">
      <c r="A4088" s="2" t="s">
        <v>8206</v>
      </c>
      <c r="B4088" s="2" t="s">
        <v>8207</v>
      </c>
      <c r="C4088" s="2">
        <v>28</v>
      </c>
      <c r="D4088" s="2" t="s">
        <v>39</v>
      </c>
      <c r="E4088" s="2" t="s">
        <v>24</v>
      </c>
      <c r="F4088" s="2" t="s">
        <v>55</v>
      </c>
      <c r="G4088" s="2" t="s">
        <v>26</v>
      </c>
      <c r="H4088" s="2">
        <v>3482.41</v>
      </c>
      <c r="I4088" s="3">
        <v>44994</v>
      </c>
      <c r="J4088" s="2" t="s">
        <v>16</v>
      </c>
    </row>
    <row r="4089" spans="1:10" ht="14.25" customHeight="1" x14ac:dyDescent="0.35">
      <c r="A4089" s="2" t="s">
        <v>8208</v>
      </c>
      <c r="B4089" s="2" t="s">
        <v>8209</v>
      </c>
      <c r="C4089" s="2">
        <v>48</v>
      </c>
      <c r="D4089" s="2" t="s">
        <v>39</v>
      </c>
      <c r="E4089" s="2" t="s">
        <v>64</v>
      </c>
      <c r="F4089" s="2" t="s">
        <v>19</v>
      </c>
      <c r="G4089" s="2" t="s">
        <v>36</v>
      </c>
      <c r="H4089" s="2">
        <v>1604.75</v>
      </c>
      <c r="I4089" s="3">
        <v>45241</v>
      </c>
      <c r="J4089" s="2" t="s">
        <v>16</v>
      </c>
    </row>
    <row r="4090" spans="1:10" ht="14.25" customHeight="1" x14ac:dyDescent="0.35">
      <c r="A4090" s="2" t="s">
        <v>8210</v>
      </c>
      <c r="B4090" s="2" t="s">
        <v>8211</v>
      </c>
      <c r="C4090" s="2">
        <v>45</v>
      </c>
      <c r="D4090" s="2" t="s">
        <v>12</v>
      </c>
      <c r="E4090" s="2" t="s">
        <v>74</v>
      </c>
      <c r="F4090" s="2" t="s">
        <v>49</v>
      </c>
      <c r="G4090" s="2" t="s">
        <v>26</v>
      </c>
      <c r="H4090" s="2">
        <v>6133.08</v>
      </c>
      <c r="I4090" s="3">
        <v>45393</v>
      </c>
      <c r="J4090" s="2" t="s">
        <v>21</v>
      </c>
    </row>
    <row r="4091" spans="1:10" ht="14.25" customHeight="1" x14ac:dyDescent="0.35">
      <c r="A4091" s="2" t="s">
        <v>8212</v>
      </c>
      <c r="B4091" s="2" t="s">
        <v>8213</v>
      </c>
      <c r="C4091" s="2">
        <v>61</v>
      </c>
      <c r="D4091" s="2" t="s">
        <v>39</v>
      </c>
      <c r="E4091" s="2" t="s">
        <v>29</v>
      </c>
      <c r="F4091" s="2" t="s">
        <v>49</v>
      </c>
      <c r="G4091" s="2" t="s">
        <v>36</v>
      </c>
      <c r="H4091" s="2">
        <v>23020.78</v>
      </c>
      <c r="I4091" s="3">
        <v>45189</v>
      </c>
      <c r="J4091" s="2" t="s">
        <v>16</v>
      </c>
    </row>
    <row r="4092" spans="1:10" ht="14.25" customHeight="1" x14ac:dyDescent="0.35">
      <c r="A4092" s="2" t="s">
        <v>8214</v>
      </c>
      <c r="B4092" s="2" t="s">
        <v>8215</v>
      </c>
      <c r="C4092" s="2">
        <v>23</v>
      </c>
      <c r="D4092" s="2" t="s">
        <v>12</v>
      </c>
      <c r="E4092" s="2" t="s">
        <v>64</v>
      </c>
      <c r="F4092" s="2" t="s">
        <v>55</v>
      </c>
      <c r="G4092" s="2" t="s">
        <v>26</v>
      </c>
      <c r="H4092" s="2">
        <v>10534.42</v>
      </c>
      <c r="I4092" s="3">
        <v>45057</v>
      </c>
      <c r="J4092" s="2" t="s">
        <v>16</v>
      </c>
    </row>
    <row r="4093" spans="1:10" ht="14.25" customHeight="1" x14ac:dyDescent="0.35">
      <c r="A4093" s="2" t="s">
        <v>8216</v>
      </c>
      <c r="B4093" s="2" t="s">
        <v>8217</v>
      </c>
      <c r="C4093" s="2">
        <v>58</v>
      </c>
      <c r="D4093" s="2" t="s">
        <v>12</v>
      </c>
      <c r="E4093" s="2" t="s">
        <v>13</v>
      </c>
      <c r="F4093" s="2" t="s">
        <v>35</v>
      </c>
      <c r="G4093" s="2" t="s">
        <v>26</v>
      </c>
      <c r="H4093" s="2">
        <v>578.20000000000005</v>
      </c>
      <c r="I4093" s="3">
        <v>45350</v>
      </c>
      <c r="J4093" s="2" t="s">
        <v>16</v>
      </c>
    </row>
    <row r="4094" spans="1:10" ht="14.25" customHeight="1" x14ac:dyDescent="0.35">
      <c r="A4094" s="2" t="s">
        <v>8218</v>
      </c>
      <c r="B4094" s="2" t="s">
        <v>8219</v>
      </c>
      <c r="C4094" s="2">
        <v>33</v>
      </c>
      <c r="D4094" s="2" t="s">
        <v>12</v>
      </c>
      <c r="E4094" s="2" t="s">
        <v>93</v>
      </c>
      <c r="F4094" s="2" t="s">
        <v>49</v>
      </c>
      <c r="G4094" s="2" t="s">
        <v>26</v>
      </c>
      <c r="H4094" s="2">
        <v>16670.669999999998</v>
      </c>
      <c r="I4094" s="3">
        <v>45193</v>
      </c>
      <c r="J4094" s="2" t="s">
        <v>16</v>
      </c>
    </row>
    <row r="4095" spans="1:10" ht="14.25" customHeight="1" x14ac:dyDescent="0.35">
      <c r="A4095" s="2" t="s">
        <v>8220</v>
      </c>
      <c r="B4095" s="2" t="s">
        <v>8221</v>
      </c>
      <c r="C4095" s="2">
        <v>21</v>
      </c>
      <c r="D4095" s="2" t="s">
        <v>12</v>
      </c>
      <c r="E4095" s="2" t="s">
        <v>24</v>
      </c>
      <c r="F4095" s="2" t="s">
        <v>49</v>
      </c>
      <c r="G4095" s="2" t="s">
        <v>36</v>
      </c>
      <c r="H4095" s="2">
        <v>27395.65</v>
      </c>
      <c r="I4095" s="3">
        <v>45646</v>
      </c>
      <c r="J4095" s="2" t="s">
        <v>16</v>
      </c>
    </row>
    <row r="4096" spans="1:10" ht="14.25" customHeight="1" x14ac:dyDescent="0.35">
      <c r="A4096" s="2" t="s">
        <v>8222</v>
      </c>
      <c r="B4096" s="2" t="s">
        <v>8223</v>
      </c>
      <c r="C4096" s="2">
        <v>52</v>
      </c>
      <c r="D4096" s="2" t="s">
        <v>12</v>
      </c>
      <c r="E4096" s="2" t="s">
        <v>74</v>
      </c>
      <c r="F4096" s="2" t="s">
        <v>25</v>
      </c>
      <c r="G4096" s="2" t="s">
        <v>36</v>
      </c>
      <c r="H4096" s="2">
        <v>17685.650000000001</v>
      </c>
      <c r="I4096" s="3">
        <v>45138</v>
      </c>
      <c r="J4096" s="2" t="s">
        <v>16</v>
      </c>
    </row>
    <row r="4097" spans="1:10" ht="14.25" customHeight="1" x14ac:dyDescent="0.35">
      <c r="A4097" s="2" t="s">
        <v>8224</v>
      </c>
      <c r="B4097" s="2" t="s">
        <v>8225</v>
      </c>
      <c r="C4097" s="2">
        <v>43</v>
      </c>
      <c r="D4097" s="2" t="s">
        <v>12</v>
      </c>
      <c r="E4097" s="2" t="s">
        <v>64</v>
      </c>
      <c r="F4097" s="2" t="s">
        <v>14</v>
      </c>
      <c r="G4097" s="2" t="s">
        <v>15</v>
      </c>
      <c r="H4097" s="2">
        <v>13002.69</v>
      </c>
      <c r="I4097" s="3">
        <v>45489</v>
      </c>
      <c r="J4097" s="2" t="s">
        <v>16</v>
      </c>
    </row>
    <row r="4098" spans="1:10" ht="14.25" customHeight="1" x14ac:dyDescent="0.35">
      <c r="A4098" s="2" t="s">
        <v>8226</v>
      </c>
      <c r="B4098" s="2" t="s">
        <v>8227</v>
      </c>
      <c r="C4098" s="2">
        <v>29</v>
      </c>
      <c r="D4098" s="2" t="s">
        <v>39</v>
      </c>
      <c r="E4098" s="2" t="s">
        <v>74</v>
      </c>
      <c r="F4098" s="2" t="s">
        <v>55</v>
      </c>
      <c r="G4098" s="2" t="s">
        <v>30</v>
      </c>
      <c r="H4098" s="2">
        <v>1626.61</v>
      </c>
      <c r="I4098" s="3">
        <v>45214</v>
      </c>
      <c r="J4098" s="2" t="s">
        <v>16</v>
      </c>
    </row>
    <row r="4099" spans="1:10" ht="14.25" customHeight="1" x14ac:dyDescent="0.35">
      <c r="A4099" s="2" t="s">
        <v>8228</v>
      </c>
      <c r="B4099" s="2" t="s">
        <v>8229</v>
      </c>
      <c r="C4099" s="2">
        <v>28</v>
      </c>
      <c r="D4099" s="2" t="s">
        <v>12</v>
      </c>
      <c r="E4099" s="2" t="s">
        <v>13</v>
      </c>
      <c r="F4099" s="2" t="s">
        <v>55</v>
      </c>
      <c r="G4099" s="2" t="s">
        <v>30</v>
      </c>
      <c r="H4099" s="2">
        <v>4292.45</v>
      </c>
      <c r="I4099" s="3">
        <v>45351</v>
      </c>
      <c r="J4099" s="2" t="s">
        <v>16</v>
      </c>
    </row>
    <row r="4100" spans="1:10" ht="14.25" customHeight="1" x14ac:dyDescent="0.35">
      <c r="A4100" s="2" t="s">
        <v>8230</v>
      </c>
      <c r="B4100" s="2" t="s">
        <v>8231</v>
      </c>
      <c r="C4100" s="2">
        <v>54</v>
      </c>
      <c r="D4100" s="2" t="s">
        <v>12</v>
      </c>
      <c r="E4100" s="2" t="s">
        <v>52</v>
      </c>
      <c r="F4100" s="2" t="s">
        <v>35</v>
      </c>
      <c r="G4100" s="2" t="s">
        <v>30</v>
      </c>
      <c r="H4100" s="2">
        <v>8330.69</v>
      </c>
      <c r="I4100" s="3">
        <v>45480</v>
      </c>
      <c r="J4100" s="2" t="s">
        <v>16</v>
      </c>
    </row>
    <row r="4101" spans="1:10" ht="14.25" customHeight="1" x14ac:dyDescent="0.35">
      <c r="A4101" s="2" t="s">
        <v>8232</v>
      </c>
      <c r="B4101" s="2" t="s">
        <v>8233</v>
      </c>
      <c r="C4101" s="2">
        <v>42</v>
      </c>
      <c r="D4101" s="2" t="s">
        <v>12</v>
      </c>
      <c r="E4101" s="2" t="s">
        <v>93</v>
      </c>
      <c r="F4101" s="2" t="s">
        <v>55</v>
      </c>
      <c r="G4101" s="2" t="s">
        <v>26</v>
      </c>
      <c r="H4101" s="2">
        <v>799.75</v>
      </c>
      <c r="I4101" s="3">
        <v>45633</v>
      </c>
      <c r="J4101" s="2" t="s">
        <v>16</v>
      </c>
    </row>
    <row r="4102" spans="1:10" ht="14.25" customHeight="1" x14ac:dyDescent="0.35">
      <c r="A4102" s="2" t="s">
        <v>8234</v>
      </c>
      <c r="B4102" s="2" t="s">
        <v>8235</v>
      </c>
      <c r="C4102" s="2">
        <v>35</v>
      </c>
      <c r="D4102" s="2" t="s">
        <v>39</v>
      </c>
      <c r="E4102" s="2" t="s">
        <v>93</v>
      </c>
      <c r="F4102" s="2" t="s">
        <v>35</v>
      </c>
      <c r="G4102" s="2" t="s">
        <v>30</v>
      </c>
      <c r="H4102" s="2">
        <v>1123.52</v>
      </c>
      <c r="I4102" s="3">
        <v>45170</v>
      </c>
      <c r="J4102" s="2" t="s">
        <v>16</v>
      </c>
    </row>
    <row r="4103" spans="1:10" ht="14.25" customHeight="1" x14ac:dyDescent="0.35">
      <c r="A4103" s="2" t="s">
        <v>8236</v>
      </c>
      <c r="B4103" s="2" t="s">
        <v>8237</v>
      </c>
      <c r="C4103" s="2">
        <v>36</v>
      </c>
      <c r="D4103" s="2" t="s">
        <v>39</v>
      </c>
      <c r="E4103" s="2" t="s">
        <v>42</v>
      </c>
      <c r="F4103" s="2" t="s">
        <v>25</v>
      </c>
      <c r="G4103" s="2" t="s">
        <v>36</v>
      </c>
      <c r="H4103" s="2">
        <v>27219.55</v>
      </c>
      <c r="I4103" s="3">
        <v>45638</v>
      </c>
      <c r="J4103" s="2" t="s">
        <v>16</v>
      </c>
    </row>
    <row r="4104" spans="1:10" ht="14.25" customHeight="1" x14ac:dyDescent="0.35">
      <c r="A4104" s="2" t="s">
        <v>8238</v>
      </c>
      <c r="B4104" s="2" t="s">
        <v>8239</v>
      </c>
      <c r="C4104" s="2">
        <v>40</v>
      </c>
      <c r="D4104" s="2" t="s">
        <v>12</v>
      </c>
      <c r="E4104" s="2" t="s">
        <v>24</v>
      </c>
      <c r="F4104" s="2" t="s">
        <v>25</v>
      </c>
      <c r="G4104" s="2" t="s">
        <v>15</v>
      </c>
      <c r="H4104" s="2">
        <v>12129.84</v>
      </c>
      <c r="I4104" s="3">
        <v>45559</v>
      </c>
      <c r="J4104" s="2" t="s">
        <v>16</v>
      </c>
    </row>
    <row r="4105" spans="1:10" ht="14.25" customHeight="1" x14ac:dyDescent="0.35">
      <c r="A4105" s="2" t="s">
        <v>8240</v>
      </c>
      <c r="B4105" s="2" t="s">
        <v>8241</v>
      </c>
      <c r="C4105" s="2">
        <v>55</v>
      </c>
      <c r="D4105" s="2" t="s">
        <v>39</v>
      </c>
      <c r="E4105" s="2" t="s">
        <v>93</v>
      </c>
      <c r="F4105" s="2" t="s">
        <v>19</v>
      </c>
      <c r="G4105" s="2" t="s">
        <v>20</v>
      </c>
      <c r="H4105" s="2">
        <v>3217.04</v>
      </c>
      <c r="I4105" s="3">
        <v>45260</v>
      </c>
      <c r="J4105" s="2" t="s">
        <v>16</v>
      </c>
    </row>
    <row r="4106" spans="1:10" ht="14.25" customHeight="1" x14ac:dyDescent="0.35">
      <c r="A4106" s="2" t="s">
        <v>8242</v>
      </c>
      <c r="B4106" s="2" t="s">
        <v>8243</v>
      </c>
      <c r="C4106" s="2">
        <v>35</v>
      </c>
      <c r="D4106" s="2" t="s">
        <v>12</v>
      </c>
      <c r="E4106" s="2" t="s">
        <v>93</v>
      </c>
      <c r="F4106" s="2" t="s">
        <v>35</v>
      </c>
      <c r="G4106" s="2" t="s">
        <v>15</v>
      </c>
      <c r="H4106" s="2">
        <v>3965.45</v>
      </c>
      <c r="I4106" s="3">
        <v>45254</v>
      </c>
      <c r="J4106" s="2" t="s">
        <v>16</v>
      </c>
    </row>
    <row r="4107" spans="1:10" ht="14.25" customHeight="1" x14ac:dyDescent="0.35">
      <c r="A4107" s="2" t="s">
        <v>8244</v>
      </c>
      <c r="B4107" s="2" t="s">
        <v>8245</v>
      </c>
      <c r="C4107" s="2">
        <v>43</v>
      </c>
      <c r="D4107" s="2" t="s">
        <v>39</v>
      </c>
      <c r="E4107" s="2" t="s">
        <v>64</v>
      </c>
      <c r="F4107" s="2" t="s">
        <v>25</v>
      </c>
      <c r="G4107" s="2" t="s">
        <v>30</v>
      </c>
      <c r="H4107" s="2">
        <v>4852.05</v>
      </c>
      <c r="I4107" s="3">
        <v>45641</v>
      </c>
      <c r="J4107" s="2" t="s">
        <v>16</v>
      </c>
    </row>
    <row r="4108" spans="1:10" ht="14.25" customHeight="1" x14ac:dyDescent="0.35">
      <c r="A4108" s="2" t="s">
        <v>8246</v>
      </c>
      <c r="B4108" s="2" t="s">
        <v>8247</v>
      </c>
      <c r="C4108" s="2">
        <v>23</v>
      </c>
      <c r="D4108" s="2" t="s">
        <v>12</v>
      </c>
      <c r="E4108" s="2" t="s">
        <v>29</v>
      </c>
      <c r="F4108" s="2" t="s">
        <v>35</v>
      </c>
      <c r="G4108" s="2" t="s">
        <v>30</v>
      </c>
      <c r="H4108" s="2">
        <v>780.39</v>
      </c>
      <c r="I4108" s="3">
        <v>45032</v>
      </c>
      <c r="J4108" s="2" t="s">
        <v>21</v>
      </c>
    </row>
    <row r="4109" spans="1:10" ht="14.25" customHeight="1" x14ac:dyDescent="0.35">
      <c r="A4109" s="2" t="s">
        <v>8248</v>
      </c>
      <c r="B4109" s="2" t="s">
        <v>8249</v>
      </c>
      <c r="C4109" s="2">
        <v>21</v>
      </c>
      <c r="D4109" s="2" t="s">
        <v>39</v>
      </c>
      <c r="E4109" s="2" t="s">
        <v>93</v>
      </c>
      <c r="F4109" s="2" t="s">
        <v>55</v>
      </c>
      <c r="G4109" s="2" t="s">
        <v>36</v>
      </c>
      <c r="H4109" s="2">
        <v>13439.13</v>
      </c>
      <c r="I4109" s="3">
        <v>45005</v>
      </c>
      <c r="J4109" s="2" t="s">
        <v>16</v>
      </c>
    </row>
    <row r="4110" spans="1:10" ht="14.25" customHeight="1" x14ac:dyDescent="0.35">
      <c r="A4110" s="2" t="s">
        <v>8250</v>
      </c>
      <c r="B4110" s="2" t="s">
        <v>8251</v>
      </c>
      <c r="C4110" s="2">
        <v>61</v>
      </c>
      <c r="D4110" s="2" t="s">
        <v>39</v>
      </c>
      <c r="E4110" s="2" t="s">
        <v>93</v>
      </c>
      <c r="F4110" s="2" t="s">
        <v>19</v>
      </c>
      <c r="G4110" s="2" t="s">
        <v>15</v>
      </c>
      <c r="H4110" s="2">
        <v>1945.97</v>
      </c>
      <c r="I4110" s="3">
        <v>45091</v>
      </c>
      <c r="J4110" s="2" t="s">
        <v>16</v>
      </c>
    </row>
    <row r="4111" spans="1:10" ht="14.25" customHeight="1" x14ac:dyDescent="0.35">
      <c r="A4111" s="2" t="s">
        <v>8252</v>
      </c>
      <c r="B4111" s="2" t="s">
        <v>8253</v>
      </c>
      <c r="C4111" s="2">
        <v>46</v>
      </c>
      <c r="D4111" s="2" t="s">
        <v>39</v>
      </c>
      <c r="E4111" s="2" t="s">
        <v>24</v>
      </c>
      <c r="F4111" s="2" t="s">
        <v>14</v>
      </c>
      <c r="G4111" s="2" t="s">
        <v>36</v>
      </c>
      <c r="H4111" s="2">
        <v>16353.71</v>
      </c>
      <c r="I4111" s="3">
        <v>45557</v>
      </c>
      <c r="J4111" s="2" t="s">
        <v>16</v>
      </c>
    </row>
    <row r="4112" spans="1:10" ht="14.25" customHeight="1" x14ac:dyDescent="0.35">
      <c r="A4112" s="2" t="s">
        <v>8254</v>
      </c>
      <c r="B4112" s="2" t="s">
        <v>8255</v>
      </c>
      <c r="C4112" s="2">
        <v>51</v>
      </c>
      <c r="D4112" s="2" t="s">
        <v>12</v>
      </c>
      <c r="E4112" s="2" t="s">
        <v>13</v>
      </c>
      <c r="F4112" s="2" t="s">
        <v>49</v>
      </c>
      <c r="G4112" s="2" t="s">
        <v>36</v>
      </c>
      <c r="H4112" s="2">
        <v>18699.75</v>
      </c>
      <c r="I4112" s="3">
        <v>44983</v>
      </c>
      <c r="J4112" s="2" t="s">
        <v>16</v>
      </c>
    </row>
    <row r="4113" spans="1:10" ht="14.25" customHeight="1" x14ac:dyDescent="0.35">
      <c r="A4113" s="2" t="s">
        <v>8256</v>
      </c>
      <c r="B4113" s="2" t="s">
        <v>8257</v>
      </c>
      <c r="C4113" s="2">
        <v>34</v>
      </c>
      <c r="D4113" s="2" t="s">
        <v>12</v>
      </c>
      <c r="E4113" s="2" t="s">
        <v>29</v>
      </c>
      <c r="F4113" s="2" t="s">
        <v>49</v>
      </c>
      <c r="G4113" s="2" t="s">
        <v>20</v>
      </c>
      <c r="H4113" s="2">
        <v>10173.11</v>
      </c>
      <c r="I4113" s="3">
        <v>45114</v>
      </c>
      <c r="J4113" s="2" t="s">
        <v>21</v>
      </c>
    </row>
    <row r="4114" spans="1:10" ht="14.25" customHeight="1" x14ac:dyDescent="0.35">
      <c r="A4114" s="2" t="s">
        <v>8258</v>
      </c>
      <c r="B4114" s="2" t="s">
        <v>8259</v>
      </c>
      <c r="C4114" s="2">
        <v>60</v>
      </c>
      <c r="D4114" s="2" t="s">
        <v>12</v>
      </c>
      <c r="E4114" s="2" t="s">
        <v>13</v>
      </c>
      <c r="F4114" s="2" t="s">
        <v>19</v>
      </c>
      <c r="G4114" s="2" t="s">
        <v>36</v>
      </c>
      <c r="H4114" s="2">
        <v>14690.45</v>
      </c>
      <c r="I4114" s="3">
        <v>44978</v>
      </c>
      <c r="J4114" s="2" t="s">
        <v>16</v>
      </c>
    </row>
    <row r="4115" spans="1:10" ht="14.25" customHeight="1" x14ac:dyDescent="0.35">
      <c r="A4115" s="2" t="s">
        <v>8260</v>
      </c>
      <c r="B4115" s="2" t="s">
        <v>8261</v>
      </c>
      <c r="C4115" s="2">
        <v>60</v>
      </c>
      <c r="D4115" s="2" t="s">
        <v>39</v>
      </c>
      <c r="E4115" s="2" t="s">
        <v>24</v>
      </c>
      <c r="F4115" s="2" t="s">
        <v>35</v>
      </c>
      <c r="G4115" s="2" t="s">
        <v>36</v>
      </c>
      <c r="H4115" s="2">
        <v>1885.43</v>
      </c>
      <c r="I4115" s="3">
        <v>44998</v>
      </c>
      <c r="J4115" s="2" t="s">
        <v>16</v>
      </c>
    </row>
    <row r="4116" spans="1:10" ht="14.25" customHeight="1" x14ac:dyDescent="0.35">
      <c r="A4116" s="2" t="s">
        <v>8262</v>
      </c>
      <c r="B4116" s="2" t="s">
        <v>8263</v>
      </c>
      <c r="C4116" s="2">
        <v>33</v>
      </c>
      <c r="D4116" s="2" t="s">
        <v>39</v>
      </c>
      <c r="E4116" s="2" t="s">
        <v>74</v>
      </c>
      <c r="F4116" s="2" t="s">
        <v>35</v>
      </c>
      <c r="G4116" s="2" t="s">
        <v>20</v>
      </c>
      <c r="H4116" s="2">
        <v>8578.7800000000007</v>
      </c>
      <c r="I4116" s="3">
        <v>45250</v>
      </c>
      <c r="J4116" s="2" t="s">
        <v>16</v>
      </c>
    </row>
    <row r="4117" spans="1:10" ht="14.25" customHeight="1" x14ac:dyDescent="0.35">
      <c r="A4117" s="2" t="s">
        <v>8264</v>
      </c>
      <c r="B4117" s="2" t="s">
        <v>8265</v>
      </c>
      <c r="C4117" s="2">
        <v>19</v>
      </c>
      <c r="D4117" s="2" t="s">
        <v>12</v>
      </c>
      <c r="E4117" s="2" t="s">
        <v>74</v>
      </c>
      <c r="F4117" s="2" t="s">
        <v>35</v>
      </c>
      <c r="G4117" s="2" t="s">
        <v>26</v>
      </c>
      <c r="H4117" s="2">
        <v>11294.82</v>
      </c>
      <c r="I4117" s="3">
        <v>45538</v>
      </c>
      <c r="J4117" s="2" t="s">
        <v>16</v>
      </c>
    </row>
    <row r="4118" spans="1:10" ht="14.25" customHeight="1" x14ac:dyDescent="0.35">
      <c r="A4118" s="2" t="s">
        <v>8266</v>
      </c>
      <c r="B4118" s="2" t="s">
        <v>8267</v>
      </c>
      <c r="C4118" s="2">
        <v>51</v>
      </c>
      <c r="D4118" s="2" t="s">
        <v>39</v>
      </c>
      <c r="E4118" s="2" t="s">
        <v>93</v>
      </c>
      <c r="F4118" s="2" t="s">
        <v>14</v>
      </c>
      <c r="G4118" s="2" t="s">
        <v>26</v>
      </c>
      <c r="H4118" s="2">
        <v>10834.1</v>
      </c>
      <c r="I4118" s="3">
        <v>45264</v>
      </c>
      <c r="J4118" s="2" t="s">
        <v>16</v>
      </c>
    </row>
    <row r="4119" spans="1:10" ht="14.25" customHeight="1" x14ac:dyDescent="0.35">
      <c r="A4119" s="2" t="s">
        <v>8268</v>
      </c>
      <c r="B4119" s="2" t="s">
        <v>8269</v>
      </c>
      <c r="C4119" s="2">
        <v>25</v>
      </c>
      <c r="D4119" s="2" t="s">
        <v>12</v>
      </c>
      <c r="E4119" s="2" t="s">
        <v>93</v>
      </c>
      <c r="F4119" s="2" t="s">
        <v>49</v>
      </c>
      <c r="G4119" s="2" t="s">
        <v>20</v>
      </c>
      <c r="H4119" s="2">
        <v>1247.58</v>
      </c>
      <c r="I4119" s="3">
        <v>45081</v>
      </c>
      <c r="J4119" s="2" t="s">
        <v>16</v>
      </c>
    </row>
    <row r="4120" spans="1:10" ht="14.25" customHeight="1" x14ac:dyDescent="0.35">
      <c r="A4120" s="2" t="s">
        <v>8270</v>
      </c>
      <c r="B4120" s="2" t="s">
        <v>8271</v>
      </c>
      <c r="C4120" s="2">
        <v>30</v>
      </c>
      <c r="D4120" s="2" t="s">
        <v>12</v>
      </c>
      <c r="E4120" s="2" t="s">
        <v>42</v>
      </c>
      <c r="F4120" s="2" t="s">
        <v>19</v>
      </c>
      <c r="G4120" s="2" t="s">
        <v>36</v>
      </c>
      <c r="H4120" s="2">
        <v>4221.78</v>
      </c>
      <c r="I4120" s="3">
        <v>44985</v>
      </c>
      <c r="J4120" s="2" t="s">
        <v>16</v>
      </c>
    </row>
    <row r="4121" spans="1:10" ht="14.25" customHeight="1" x14ac:dyDescent="0.35">
      <c r="A4121" s="2" t="s">
        <v>8272</v>
      </c>
      <c r="B4121" s="2" t="s">
        <v>8273</v>
      </c>
      <c r="C4121" s="2">
        <v>59</v>
      </c>
      <c r="D4121" s="2" t="s">
        <v>12</v>
      </c>
      <c r="E4121" s="2" t="s">
        <v>74</v>
      </c>
      <c r="F4121" s="2" t="s">
        <v>35</v>
      </c>
      <c r="G4121" s="2" t="s">
        <v>30</v>
      </c>
      <c r="H4121" s="2">
        <v>3930.98</v>
      </c>
      <c r="I4121" s="3">
        <v>45201</v>
      </c>
      <c r="J4121" s="2" t="s">
        <v>69</v>
      </c>
    </row>
    <row r="4122" spans="1:10" ht="14.25" customHeight="1" x14ac:dyDescent="0.35">
      <c r="A4122" s="2" t="s">
        <v>8274</v>
      </c>
      <c r="B4122" s="2" t="s">
        <v>8275</v>
      </c>
      <c r="C4122" s="2">
        <v>25</v>
      </c>
      <c r="D4122" s="2" t="s">
        <v>12</v>
      </c>
      <c r="E4122" s="2" t="s">
        <v>64</v>
      </c>
      <c r="F4122" s="2" t="s">
        <v>25</v>
      </c>
      <c r="G4122" s="2" t="s">
        <v>15</v>
      </c>
      <c r="H4122" s="2">
        <v>8498.64</v>
      </c>
      <c r="I4122" s="3">
        <v>45127</v>
      </c>
      <c r="J4122" s="2" t="s">
        <v>69</v>
      </c>
    </row>
    <row r="4123" spans="1:10" ht="14.25" customHeight="1" x14ac:dyDescent="0.35">
      <c r="A4123" s="2" t="s">
        <v>8276</v>
      </c>
      <c r="B4123" s="2" t="s">
        <v>8277</v>
      </c>
      <c r="C4123" s="2">
        <v>47</v>
      </c>
      <c r="D4123" s="2" t="s">
        <v>39</v>
      </c>
      <c r="E4123" s="2" t="s">
        <v>93</v>
      </c>
      <c r="F4123" s="2" t="s">
        <v>55</v>
      </c>
      <c r="G4123" s="2" t="s">
        <v>30</v>
      </c>
      <c r="H4123" s="2">
        <v>14491.79</v>
      </c>
      <c r="I4123" s="3">
        <v>45221</v>
      </c>
      <c r="J4123" s="2" t="s">
        <v>16</v>
      </c>
    </row>
    <row r="4124" spans="1:10" ht="14.25" customHeight="1" x14ac:dyDescent="0.35">
      <c r="A4124" s="2" t="s">
        <v>8278</v>
      </c>
      <c r="B4124" s="2" t="s">
        <v>8279</v>
      </c>
      <c r="C4124" s="2">
        <v>49</v>
      </c>
      <c r="D4124" s="2" t="s">
        <v>39</v>
      </c>
      <c r="E4124" s="2" t="s">
        <v>64</v>
      </c>
      <c r="F4124" s="2" t="s">
        <v>14</v>
      </c>
      <c r="G4124" s="2" t="s">
        <v>30</v>
      </c>
      <c r="H4124" s="2">
        <v>8453.44</v>
      </c>
      <c r="I4124" s="3">
        <v>45248</v>
      </c>
      <c r="J4124" s="2" t="s">
        <v>16</v>
      </c>
    </row>
    <row r="4125" spans="1:10" ht="14.25" customHeight="1" x14ac:dyDescent="0.35">
      <c r="A4125" s="2" t="s">
        <v>8280</v>
      </c>
      <c r="B4125" s="2" t="s">
        <v>8281</v>
      </c>
      <c r="C4125" s="2">
        <v>53</v>
      </c>
      <c r="D4125" s="2" t="s">
        <v>39</v>
      </c>
      <c r="E4125" s="2" t="s">
        <v>93</v>
      </c>
      <c r="F4125" s="2" t="s">
        <v>35</v>
      </c>
      <c r="G4125" s="2" t="s">
        <v>36</v>
      </c>
      <c r="H4125" s="2">
        <v>14057.93</v>
      </c>
      <c r="I4125" s="3">
        <v>45255</v>
      </c>
      <c r="J4125" s="2" t="s">
        <v>16</v>
      </c>
    </row>
    <row r="4126" spans="1:10" ht="14.25" customHeight="1" x14ac:dyDescent="0.35">
      <c r="A4126" s="2" t="s">
        <v>8282</v>
      </c>
      <c r="B4126" s="2" t="s">
        <v>8283</v>
      </c>
      <c r="C4126" s="2">
        <v>64</v>
      </c>
      <c r="D4126" s="2" t="s">
        <v>12</v>
      </c>
      <c r="E4126" s="2" t="s">
        <v>24</v>
      </c>
      <c r="F4126" s="2" t="s">
        <v>49</v>
      </c>
      <c r="G4126" s="2" t="s">
        <v>15</v>
      </c>
      <c r="H4126" s="2">
        <v>1042.1400000000001</v>
      </c>
      <c r="I4126" s="3">
        <v>45316</v>
      </c>
      <c r="J4126" s="2" t="s">
        <v>16</v>
      </c>
    </row>
    <row r="4127" spans="1:10" ht="14.25" customHeight="1" x14ac:dyDescent="0.35">
      <c r="A4127" s="2" t="s">
        <v>8284</v>
      </c>
      <c r="B4127" s="2" t="s">
        <v>8285</v>
      </c>
      <c r="C4127" s="2">
        <v>47</v>
      </c>
      <c r="D4127" s="2" t="s">
        <v>39</v>
      </c>
      <c r="E4127" s="2" t="s">
        <v>64</v>
      </c>
      <c r="F4127" s="2" t="s">
        <v>55</v>
      </c>
      <c r="G4127" s="2" t="s">
        <v>15</v>
      </c>
      <c r="H4127" s="2">
        <v>21048.720000000001</v>
      </c>
      <c r="I4127" s="3">
        <v>45210</v>
      </c>
      <c r="J4127" s="2" t="s">
        <v>16</v>
      </c>
    </row>
    <row r="4128" spans="1:10" ht="14.25" customHeight="1" x14ac:dyDescent="0.35">
      <c r="A4128" s="2" t="s">
        <v>8286</v>
      </c>
      <c r="B4128" s="2" t="s">
        <v>8287</v>
      </c>
      <c r="C4128" s="2">
        <v>18</v>
      </c>
      <c r="D4128" s="2" t="s">
        <v>12</v>
      </c>
      <c r="E4128" s="2" t="s">
        <v>52</v>
      </c>
      <c r="F4128" s="2" t="s">
        <v>19</v>
      </c>
      <c r="G4128" s="2" t="s">
        <v>26</v>
      </c>
      <c r="H4128" s="2">
        <v>7692.02</v>
      </c>
      <c r="I4128" s="3">
        <v>45102</v>
      </c>
      <c r="J4128" s="2" t="s">
        <v>16</v>
      </c>
    </row>
    <row r="4129" spans="1:10" ht="14.25" customHeight="1" x14ac:dyDescent="0.35">
      <c r="A4129" s="2" t="s">
        <v>8288</v>
      </c>
      <c r="B4129" s="2" t="s">
        <v>8289</v>
      </c>
      <c r="C4129" s="2">
        <v>60</v>
      </c>
      <c r="D4129" s="2" t="s">
        <v>12</v>
      </c>
      <c r="E4129" s="2" t="s">
        <v>64</v>
      </c>
      <c r="F4129" s="2" t="s">
        <v>35</v>
      </c>
      <c r="G4129" s="2" t="s">
        <v>20</v>
      </c>
      <c r="H4129" s="2">
        <v>382.2</v>
      </c>
      <c r="I4129" s="3">
        <v>45536</v>
      </c>
      <c r="J4129" s="2" t="s">
        <v>16</v>
      </c>
    </row>
    <row r="4130" spans="1:10" ht="14.25" customHeight="1" x14ac:dyDescent="0.35">
      <c r="A4130" s="2" t="s">
        <v>8290</v>
      </c>
      <c r="B4130" s="2" t="s">
        <v>8291</v>
      </c>
      <c r="C4130" s="2">
        <v>56</v>
      </c>
      <c r="D4130" s="2" t="s">
        <v>12</v>
      </c>
      <c r="E4130" s="2" t="s">
        <v>29</v>
      </c>
      <c r="F4130" s="2" t="s">
        <v>49</v>
      </c>
      <c r="G4130" s="2" t="s">
        <v>36</v>
      </c>
      <c r="H4130" s="2">
        <v>10306.16</v>
      </c>
      <c r="I4130" s="3">
        <v>45275</v>
      </c>
      <c r="J4130" s="2" t="s">
        <v>16</v>
      </c>
    </row>
    <row r="4131" spans="1:10" ht="14.25" customHeight="1" x14ac:dyDescent="0.35">
      <c r="A4131" s="2" t="s">
        <v>8292</v>
      </c>
      <c r="B4131" s="2" t="s">
        <v>8293</v>
      </c>
      <c r="C4131" s="2">
        <v>34</v>
      </c>
      <c r="D4131" s="2" t="s">
        <v>12</v>
      </c>
      <c r="E4131" s="2" t="s">
        <v>74</v>
      </c>
      <c r="F4131" s="2" t="s">
        <v>55</v>
      </c>
      <c r="G4131" s="2" t="s">
        <v>15</v>
      </c>
      <c r="H4131" s="2">
        <v>7284.58</v>
      </c>
      <c r="I4131" s="3">
        <v>45358</v>
      </c>
      <c r="J4131" s="2" t="s">
        <v>21</v>
      </c>
    </row>
    <row r="4132" spans="1:10" ht="14.25" customHeight="1" x14ac:dyDescent="0.35">
      <c r="A4132" s="2" t="s">
        <v>8294</v>
      </c>
      <c r="B4132" s="2" t="s">
        <v>8295</v>
      </c>
      <c r="C4132" s="2">
        <v>37</v>
      </c>
      <c r="D4132" s="2" t="s">
        <v>12</v>
      </c>
      <c r="E4132" s="2" t="s">
        <v>93</v>
      </c>
      <c r="F4132" s="2" t="s">
        <v>25</v>
      </c>
      <c r="G4132" s="2" t="s">
        <v>36</v>
      </c>
      <c r="H4132" s="2">
        <v>2489.35</v>
      </c>
      <c r="I4132" s="3">
        <v>45620</v>
      </c>
      <c r="J4132" s="2" t="s">
        <v>16</v>
      </c>
    </row>
    <row r="4133" spans="1:10" ht="14.25" customHeight="1" x14ac:dyDescent="0.35">
      <c r="A4133" s="2" t="s">
        <v>8296</v>
      </c>
      <c r="B4133" s="2" t="s">
        <v>8297</v>
      </c>
      <c r="C4133" s="2">
        <v>41</v>
      </c>
      <c r="D4133" s="2" t="s">
        <v>12</v>
      </c>
      <c r="E4133" s="2" t="s">
        <v>74</v>
      </c>
      <c r="F4133" s="2" t="s">
        <v>14</v>
      </c>
      <c r="G4133" s="2" t="s">
        <v>26</v>
      </c>
      <c r="H4133" s="2">
        <v>14457.28</v>
      </c>
      <c r="I4133" s="3">
        <v>45308</v>
      </c>
      <c r="J4133" s="2" t="s">
        <v>16</v>
      </c>
    </row>
    <row r="4134" spans="1:10" ht="14.25" customHeight="1" x14ac:dyDescent="0.35">
      <c r="A4134" s="2" t="s">
        <v>8298</v>
      </c>
      <c r="B4134" s="2" t="s">
        <v>8299</v>
      </c>
      <c r="C4134" s="2">
        <v>39</v>
      </c>
      <c r="D4134" s="2" t="s">
        <v>39</v>
      </c>
      <c r="E4134" s="2" t="s">
        <v>29</v>
      </c>
      <c r="F4134" s="2" t="s">
        <v>19</v>
      </c>
      <c r="G4134" s="2" t="s">
        <v>30</v>
      </c>
      <c r="H4134" s="2">
        <v>27115.8</v>
      </c>
      <c r="I4134" s="3">
        <v>45198</v>
      </c>
      <c r="J4134" s="2" t="s">
        <v>16</v>
      </c>
    </row>
    <row r="4135" spans="1:10" ht="14.25" customHeight="1" x14ac:dyDescent="0.35">
      <c r="A4135" s="2" t="s">
        <v>8300</v>
      </c>
      <c r="B4135" s="2" t="s">
        <v>8301</v>
      </c>
      <c r="C4135" s="2">
        <v>46</v>
      </c>
      <c r="D4135" s="2" t="s">
        <v>39</v>
      </c>
      <c r="E4135" s="2" t="s">
        <v>29</v>
      </c>
      <c r="F4135" s="2" t="s">
        <v>49</v>
      </c>
      <c r="G4135" s="2" t="s">
        <v>15</v>
      </c>
      <c r="H4135" s="2">
        <v>3896.17</v>
      </c>
      <c r="I4135" s="3">
        <v>45418</v>
      </c>
      <c r="J4135" s="2" t="s">
        <v>21</v>
      </c>
    </row>
    <row r="4136" spans="1:10" ht="14.25" customHeight="1" x14ac:dyDescent="0.35">
      <c r="A4136" s="2" t="s">
        <v>8302</v>
      </c>
      <c r="B4136" s="2" t="s">
        <v>8303</v>
      </c>
      <c r="C4136" s="2">
        <v>39</v>
      </c>
      <c r="D4136" s="2" t="s">
        <v>39</v>
      </c>
      <c r="E4136" s="2" t="s">
        <v>64</v>
      </c>
      <c r="F4136" s="2" t="s">
        <v>25</v>
      </c>
      <c r="G4136" s="2" t="s">
        <v>26</v>
      </c>
      <c r="H4136" s="2">
        <v>6810.52</v>
      </c>
      <c r="I4136" s="3">
        <v>45473</v>
      </c>
      <c r="J4136" s="2" t="s">
        <v>21</v>
      </c>
    </row>
    <row r="4137" spans="1:10" ht="14.25" customHeight="1" x14ac:dyDescent="0.35">
      <c r="A4137" s="2" t="s">
        <v>8304</v>
      </c>
      <c r="B4137" s="2" t="s">
        <v>8305</v>
      </c>
      <c r="C4137" s="2">
        <v>61</v>
      </c>
      <c r="D4137" s="2" t="s">
        <v>39</v>
      </c>
      <c r="E4137" s="2" t="s">
        <v>13</v>
      </c>
      <c r="F4137" s="2" t="s">
        <v>14</v>
      </c>
      <c r="G4137" s="2" t="s">
        <v>36</v>
      </c>
      <c r="H4137" s="2">
        <v>1371.67</v>
      </c>
      <c r="I4137" s="3">
        <v>45257</v>
      </c>
      <c r="J4137" s="2" t="s">
        <v>16</v>
      </c>
    </row>
    <row r="4138" spans="1:10" ht="14.25" customHeight="1" x14ac:dyDescent="0.35">
      <c r="A4138" s="2" t="s">
        <v>8306</v>
      </c>
      <c r="B4138" s="2" t="s">
        <v>8307</v>
      </c>
      <c r="C4138" s="2">
        <v>26</v>
      </c>
      <c r="D4138" s="2" t="s">
        <v>12</v>
      </c>
      <c r="E4138" s="2" t="s">
        <v>13</v>
      </c>
      <c r="F4138" s="2" t="s">
        <v>14</v>
      </c>
      <c r="G4138" s="2" t="s">
        <v>26</v>
      </c>
      <c r="H4138" s="2">
        <v>26564.03</v>
      </c>
      <c r="I4138" s="3">
        <v>45525</v>
      </c>
      <c r="J4138" s="2" t="s">
        <v>16</v>
      </c>
    </row>
    <row r="4139" spans="1:10" ht="14.25" customHeight="1" x14ac:dyDescent="0.35">
      <c r="A4139" s="2" t="s">
        <v>8308</v>
      </c>
      <c r="B4139" s="2" t="s">
        <v>8309</v>
      </c>
      <c r="C4139" s="2">
        <v>54</v>
      </c>
      <c r="D4139" s="2" t="s">
        <v>12</v>
      </c>
      <c r="E4139" s="2" t="s">
        <v>29</v>
      </c>
      <c r="F4139" s="2" t="s">
        <v>25</v>
      </c>
      <c r="G4139" s="2" t="s">
        <v>26</v>
      </c>
      <c r="H4139" s="2">
        <v>3838.94</v>
      </c>
      <c r="I4139" s="3">
        <v>45084</v>
      </c>
      <c r="J4139" s="2" t="s">
        <v>16</v>
      </c>
    </row>
    <row r="4140" spans="1:10" ht="14.25" customHeight="1" x14ac:dyDescent="0.35">
      <c r="A4140" s="2" t="s">
        <v>8310</v>
      </c>
      <c r="B4140" s="2" t="s">
        <v>8311</v>
      </c>
      <c r="C4140" s="2">
        <v>27</v>
      </c>
      <c r="D4140" s="2" t="s">
        <v>39</v>
      </c>
      <c r="E4140" s="2" t="s">
        <v>13</v>
      </c>
      <c r="F4140" s="2" t="s">
        <v>49</v>
      </c>
      <c r="G4140" s="2" t="s">
        <v>26</v>
      </c>
      <c r="H4140" s="2">
        <v>2166.46</v>
      </c>
      <c r="I4140" s="3">
        <v>45358</v>
      </c>
      <c r="J4140" s="2" t="s">
        <v>16</v>
      </c>
    </row>
    <row r="4141" spans="1:10" ht="14.25" customHeight="1" x14ac:dyDescent="0.35">
      <c r="A4141" s="2" t="s">
        <v>8312</v>
      </c>
      <c r="B4141" s="2" t="s">
        <v>8313</v>
      </c>
      <c r="C4141" s="2">
        <v>53</v>
      </c>
      <c r="D4141" s="2" t="s">
        <v>39</v>
      </c>
      <c r="E4141" s="2" t="s">
        <v>93</v>
      </c>
      <c r="F4141" s="2" t="s">
        <v>14</v>
      </c>
      <c r="G4141" s="2" t="s">
        <v>26</v>
      </c>
      <c r="H4141" s="2">
        <v>6509.09</v>
      </c>
      <c r="I4141" s="3">
        <v>45251</v>
      </c>
      <c r="J4141" s="2" t="s">
        <v>16</v>
      </c>
    </row>
    <row r="4142" spans="1:10" ht="14.25" customHeight="1" x14ac:dyDescent="0.35">
      <c r="A4142" s="2" t="s">
        <v>8314</v>
      </c>
      <c r="B4142" s="2" t="s">
        <v>8315</v>
      </c>
      <c r="C4142" s="2">
        <v>54</v>
      </c>
      <c r="D4142" s="2" t="s">
        <v>39</v>
      </c>
      <c r="E4142" s="2" t="s">
        <v>42</v>
      </c>
      <c r="F4142" s="2" t="s">
        <v>19</v>
      </c>
      <c r="G4142" s="2" t="s">
        <v>26</v>
      </c>
      <c r="H4142" s="2">
        <v>442.47</v>
      </c>
      <c r="I4142" s="3">
        <v>45042</v>
      </c>
      <c r="J4142" s="2" t="s">
        <v>16</v>
      </c>
    </row>
    <row r="4143" spans="1:10" ht="14.25" customHeight="1" x14ac:dyDescent="0.35">
      <c r="A4143" s="2" t="s">
        <v>8316</v>
      </c>
      <c r="B4143" s="2" t="s">
        <v>8317</v>
      </c>
      <c r="C4143" s="2">
        <v>45</v>
      </c>
      <c r="D4143" s="2" t="s">
        <v>39</v>
      </c>
      <c r="E4143" s="2" t="s">
        <v>52</v>
      </c>
      <c r="F4143" s="2" t="s">
        <v>55</v>
      </c>
      <c r="G4143" s="2" t="s">
        <v>26</v>
      </c>
      <c r="H4143" s="2">
        <v>2914.72</v>
      </c>
      <c r="I4143" s="3">
        <v>45446</v>
      </c>
      <c r="J4143" s="2" t="s">
        <v>16</v>
      </c>
    </row>
    <row r="4144" spans="1:10" ht="14.25" customHeight="1" x14ac:dyDescent="0.35">
      <c r="A4144" s="2" t="s">
        <v>8318</v>
      </c>
      <c r="B4144" s="2" t="s">
        <v>8319</v>
      </c>
      <c r="C4144" s="2">
        <v>45</v>
      </c>
      <c r="D4144" s="2" t="s">
        <v>39</v>
      </c>
      <c r="E4144" s="2" t="s">
        <v>64</v>
      </c>
      <c r="F4144" s="2" t="s">
        <v>19</v>
      </c>
      <c r="G4144" s="2" t="s">
        <v>20</v>
      </c>
      <c r="H4144" s="2">
        <v>700.55</v>
      </c>
      <c r="I4144" s="3">
        <v>45545</v>
      </c>
      <c r="J4144" s="2" t="s">
        <v>16</v>
      </c>
    </row>
    <row r="4145" spans="1:10" ht="14.25" customHeight="1" x14ac:dyDescent="0.35">
      <c r="A4145" s="2" t="s">
        <v>8320</v>
      </c>
      <c r="B4145" s="2" t="s">
        <v>8321</v>
      </c>
      <c r="C4145" s="2">
        <v>59</v>
      </c>
      <c r="D4145" s="2" t="s">
        <v>39</v>
      </c>
      <c r="E4145" s="2" t="s">
        <v>42</v>
      </c>
      <c r="F4145" s="2" t="s">
        <v>35</v>
      </c>
      <c r="G4145" s="2" t="s">
        <v>36</v>
      </c>
      <c r="H4145" s="2">
        <v>1362.45</v>
      </c>
      <c r="I4145" s="3">
        <v>45545</v>
      </c>
      <c r="J4145" s="2" t="s">
        <v>16</v>
      </c>
    </row>
    <row r="4146" spans="1:10" ht="14.25" customHeight="1" x14ac:dyDescent="0.35">
      <c r="A4146" s="2" t="s">
        <v>8322</v>
      </c>
      <c r="B4146" s="2" t="s">
        <v>8323</v>
      </c>
      <c r="C4146" s="2">
        <v>60</v>
      </c>
      <c r="D4146" s="2" t="s">
        <v>39</v>
      </c>
      <c r="E4146" s="2" t="s">
        <v>13</v>
      </c>
      <c r="F4146" s="2" t="s">
        <v>14</v>
      </c>
      <c r="G4146" s="2" t="s">
        <v>30</v>
      </c>
      <c r="H4146" s="2">
        <v>1189.6099999999999</v>
      </c>
      <c r="I4146" s="3">
        <v>45552</v>
      </c>
      <c r="J4146" s="2" t="s">
        <v>16</v>
      </c>
    </row>
    <row r="4147" spans="1:10" ht="14.25" customHeight="1" x14ac:dyDescent="0.35">
      <c r="A4147" s="2" t="s">
        <v>8324</v>
      </c>
      <c r="B4147" s="2" t="s">
        <v>8325</v>
      </c>
      <c r="C4147" s="2">
        <v>38</v>
      </c>
      <c r="D4147" s="2" t="s">
        <v>39</v>
      </c>
      <c r="E4147" s="2" t="s">
        <v>64</v>
      </c>
      <c r="F4147" s="2" t="s">
        <v>55</v>
      </c>
      <c r="G4147" s="2" t="s">
        <v>36</v>
      </c>
      <c r="H4147" s="2">
        <v>20590.11</v>
      </c>
      <c r="I4147" s="3">
        <v>45361</v>
      </c>
      <c r="J4147" s="2" t="s">
        <v>16</v>
      </c>
    </row>
    <row r="4148" spans="1:10" ht="14.25" customHeight="1" x14ac:dyDescent="0.35">
      <c r="A4148" s="2" t="s">
        <v>8326</v>
      </c>
      <c r="B4148" s="2" t="s">
        <v>8327</v>
      </c>
      <c r="C4148" s="2">
        <v>41</v>
      </c>
      <c r="D4148" s="2" t="s">
        <v>12</v>
      </c>
      <c r="E4148" s="2" t="s">
        <v>42</v>
      </c>
      <c r="F4148" s="2" t="s">
        <v>25</v>
      </c>
      <c r="G4148" s="2" t="s">
        <v>15</v>
      </c>
      <c r="H4148" s="2">
        <v>26654.92</v>
      </c>
      <c r="I4148" s="3">
        <v>45448</v>
      </c>
      <c r="J4148" s="2" t="s">
        <v>16</v>
      </c>
    </row>
    <row r="4149" spans="1:10" ht="14.25" customHeight="1" x14ac:dyDescent="0.35">
      <c r="A4149" s="2" t="s">
        <v>8328</v>
      </c>
      <c r="B4149" s="2" t="s">
        <v>8329</v>
      </c>
      <c r="C4149" s="2">
        <v>59</v>
      </c>
      <c r="D4149" s="2" t="s">
        <v>12</v>
      </c>
      <c r="E4149" s="2" t="s">
        <v>74</v>
      </c>
      <c r="F4149" s="2" t="s">
        <v>55</v>
      </c>
      <c r="G4149" s="2" t="s">
        <v>15</v>
      </c>
      <c r="H4149" s="2">
        <v>6434.47</v>
      </c>
      <c r="I4149" s="3">
        <v>45498</v>
      </c>
      <c r="J4149" s="2" t="s">
        <v>16</v>
      </c>
    </row>
    <row r="4150" spans="1:10" ht="14.25" customHeight="1" x14ac:dyDescent="0.35">
      <c r="A4150" s="2" t="s">
        <v>8330</v>
      </c>
      <c r="B4150" s="2" t="s">
        <v>8331</v>
      </c>
      <c r="C4150" s="2">
        <v>57</v>
      </c>
      <c r="D4150" s="2" t="s">
        <v>12</v>
      </c>
      <c r="E4150" s="2" t="s">
        <v>13</v>
      </c>
      <c r="F4150" s="2" t="s">
        <v>55</v>
      </c>
      <c r="G4150" s="2" t="s">
        <v>36</v>
      </c>
      <c r="H4150" s="2">
        <v>9953.7999999999993</v>
      </c>
      <c r="I4150" s="3">
        <v>45192</v>
      </c>
      <c r="J4150" s="2" t="s">
        <v>16</v>
      </c>
    </row>
    <row r="4151" spans="1:10" ht="14.25" customHeight="1" x14ac:dyDescent="0.35">
      <c r="A4151" s="2" t="s">
        <v>8332</v>
      </c>
      <c r="B4151" s="2" t="s">
        <v>8333</v>
      </c>
      <c r="C4151" s="2">
        <v>19</v>
      </c>
      <c r="D4151" s="2" t="s">
        <v>12</v>
      </c>
      <c r="E4151" s="2" t="s">
        <v>24</v>
      </c>
      <c r="F4151" s="2" t="s">
        <v>55</v>
      </c>
      <c r="G4151" s="2" t="s">
        <v>26</v>
      </c>
      <c r="H4151" s="2">
        <v>11904.05</v>
      </c>
      <c r="I4151" s="3">
        <v>45324</v>
      </c>
      <c r="J4151" s="2" t="s">
        <v>16</v>
      </c>
    </row>
    <row r="4152" spans="1:10" ht="14.25" customHeight="1" x14ac:dyDescent="0.35">
      <c r="A4152" s="2" t="s">
        <v>8334</v>
      </c>
      <c r="B4152" s="2" t="s">
        <v>8335</v>
      </c>
      <c r="C4152" s="2">
        <v>25</v>
      </c>
      <c r="D4152" s="2" t="s">
        <v>39</v>
      </c>
      <c r="E4152" s="2" t="s">
        <v>42</v>
      </c>
      <c r="F4152" s="2" t="s">
        <v>14</v>
      </c>
      <c r="G4152" s="2" t="s">
        <v>20</v>
      </c>
      <c r="H4152" s="2">
        <v>4964.5200000000004</v>
      </c>
      <c r="I4152" s="3">
        <v>45028</v>
      </c>
      <c r="J4152" s="2" t="s">
        <v>21</v>
      </c>
    </row>
    <row r="4153" spans="1:10" ht="14.25" customHeight="1" x14ac:dyDescent="0.35">
      <c r="A4153" s="2" t="s">
        <v>8336</v>
      </c>
      <c r="B4153" s="2" t="s">
        <v>8337</v>
      </c>
      <c r="C4153" s="2">
        <v>44</v>
      </c>
      <c r="D4153" s="2" t="s">
        <v>12</v>
      </c>
      <c r="E4153" s="2" t="s">
        <v>24</v>
      </c>
      <c r="F4153" s="2" t="s">
        <v>35</v>
      </c>
      <c r="G4153" s="2" t="s">
        <v>30</v>
      </c>
      <c r="H4153" s="2">
        <v>4623.7</v>
      </c>
      <c r="I4153" s="3">
        <v>44989</v>
      </c>
      <c r="J4153" s="2" t="s">
        <v>16</v>
      </c>
    </row>
    <row r="4154" spans="1:10" ht="14.25" customHeight="1" x14ac:dyDescent="0.35">
      <c r="A4154" s="2" t="s">
        <v>8338</v>
      </c>
      <c r="B4154" s="2" t="s">
        <v>8339</v>
      </c>
      <c r="C4154" s="2">
        <v>39</v>
      </c>
      <c r="D4154" s="2" t="s">
        <v>39</v>
      </c>
      <c r="E4154" s="2" t="s">
        <v>93</v>
      </c>
      <c r="F4154" s="2" t="s">
        <v>35</v>
      </c>
      <c r="G4154" s="2" t="s">
        <v>26</v>
      </c>
      <c r="H4154" s="2">
        <v>11256.82</v>
      </c>
      <c r="I4154" s="3">
        <v>45613</v>
      </c>
      <c r="J4154" s="2" t="s">
        <v>69</v>
      </c>
    </row>
    <row r="4155" spans="1:10" ht="14.25" customHeight="1" x14ac:dyDescent="0.35">
      <c r="A4155" s="2" t="s">
        <v>8340</v>
      </c>
      <c r="B4155" s="2" t="s">
        <v>8341</v>
      </c>
      <c r="C4155" s="2">
        <v>54</v>
      </c>
      <c r="D4155" s="2" t="s">
        <v>12</v>
      </c>
      <c r="E4155" s="2" t="s">
        <v>74</v>
      </c>
      <c r="F4155" s="2" t="s">
        <v>49</v>
      </c>
      <c r="G4155" s="2" t="s">
        <v>36</v>
      </c>
      <c r="H4155" s="2">
        <v>4727.51</v>
      </c>
      <c r="I4155" s="3">
        <v>45635</v>
      </c>
      <c r="J4155" s="2" t="s">
        <v>16</v>
      </c>
    </row>
    <row r="4156" spans="1:10" ht="14.25" customHeight="1" x14ac:dyDescent="0.35">
      <c r="A4156" s="2" t="s">
        <v>8342</v>
      </c>
      <c r="B4156" s="2" t="s">
        <v>8343</v>
      </c>
      <c r="C4156" s="2">
        <v>44</v>
      </c>
      <c r="D4156" s="2" t="s">
        <v>39</v>
      </c>
      <c r="E4156" s="2" t="s">
        <v>13</v>
      </c>
      <c r="F4156" s="2" t="s">
        <v>35</v>
      </c>
      <c r="G4156" s="2" t="s">
        <v>36</v>
      </c>
      <c r="H4156" s="2">
        <v>8699.07</v>
      </c>
      <c r="I4156" s="3">
        <v>45437</v>
      </c>
      <c r="J4156" s="2" t="s">
        <v>16</v>
      </c>
    </row>
    <row r="4157" spans="1:10" ht="14.25" customHeight="1" x14ac:dyDescent="0.35">
      <c r="A4157" s="2" t="s">
        <v>8344</v>
      </c>
      <c r="B4157" s="2" t="s">
        <v>8345</v>
      </c>
      <c r="C4157" s="2">
        <v>46</v>
      </c>
      <c r="D4157" s="2" t="s">
        <v>39</v>
      </c>
      <c r="E4157" s="2" t="s">
        <v>52</v>
      </c>
      <c r="F4157" s="2" t="s">
        <v>14</v>
      </c>
      <c r="G4157" s="2" t="s">
        <v>20</v>
      </c>
      <c r="H4157" s="2">
        <v>7240.04</v>
      </c>
      <c r="I4157" s="3">
        <v>45148</v>
      </c>
      <c r="J4157" s="2" t="s">
        <v>16</v>
      </c>
    </row>
    <row r="4158" spans="1:10" ht="14.25" customHeight="1" x14ac:dyDescent="0.35">
      <c r="A4158" s="2" t="s">
        <v>8346</v>
      </c>
      <c r="B4158" s="2" t="s">
        <v>8347</v>
      </c>
      <c r="C4158" s="2">
        <v>20</v>
      </c>
      <c r="D4158" s="2" t="s">
        <v>12</v>
      </c>
      <c r="E4158" s="2" t="s">
        <v>29</v>
      </c>
      <c r="F4158" s="2" t="s">
        <v>49</v>
      </c>
      <c r="G4158" s="2" t="s">
        <v>20</v>
      </c>
      <c r="H4158" s="2">
        <v>7433.06</v>
      </c>
      <c r="I4158" s="3">
        <v>45362</v>
      </c>
      <c r="J4158" s="2" t="s">
        <v>16</v>
      </c>
    </row>
    <row r="4159" spans="1:10" ht="14.25" customHeight="1" x14ac:dyDescent="0.35">
      <c r="A4159" s="2" t="s">
        <v>8348</v>
      </c>
      <c r="B4159" s="2" t="s">
        <v>8349</v>
      </c>
      <c r="C4159" s="2">
        <v>61</v>
      </c>
      <c r="D4159" s="2" t="s">
        <v>12</v>
      </c>
      <c r="E4159" s="2" t="s">
        <v>13</v>
      </c>
      <c r="F4159" s="2" t="s">
        <v>25</v>
      </c>
      <c r="G4159" s="2" t="s">
        <v>36</v>
      </c>
      <c r="H4159" s="2">
        <v>17681.93</v>
      </c>
      <c r="I4159" s="3">
        <v>45116</v>
      </c>
      <c r="J4159" s="2" t="s">
        <v>16</v>
      </c>
    </row>
    <row r="4160" spans="1:10" ht="14.25" customHeight="1" x14ac:dyDescent="0.35">
      <c r="A4160" s="2" t="s">
        <v>8350</v>
      </c>
      <c r="B4160" s="2" t="s">
        <v>8351</v>
      </c>
      <c r="C4160" s="2">
        <v>30</v>
      </c>
      <c r="D4160" s="2" t="s">
        <v>39</v>
      </c>
      <c r="E4160" s="2" t="s">
        <v>24</v>
      </c>
      <c r="F4160" s="2" t="s">
        <v>25</v>
      </c>
      <c r="G4160" s="2" t="s">
        <v>26</v>
      </c>
      <c r="H4160" s="2">
        <v>12175.89</v>
      </c>
      <c r="I4160" s="3">
        <v>45566</v>
      </c>
      <c r="J4160" s="2" t="s">
        <v>16</v>
      </c>
    </row>
    <row r="4161" spans="1:10" ht="14.25" customHeight="1" x14ac:dyDescent="0.35">
      <c r="A4161" s="2" t="s">
        <v>8352</v>
      </c>
      <c r="B4161" s="2" t="s">
        <v>8353</v>
      </c>
      <c r="C4161" s="2">
        <v>62</v>
      </c>
      <c r="D4161" s="2" t="s">
        <v>39</v>
      </c>
      <c r="E4161" s="2" t="s">
        <v>93</v>
      </c>
      <c r="F4161" s="2" t="s">
        <v>25</v>
      </c>
      <c r="G4161" s="2" t="s">
        <v>26</v>
      </c>
      <c r="H4161" s="2">
        <v>32360.89</v>
      </c>
      <c r="I4161" s="3">
        <v>45260</v>
      </c>
      <c r="J4161" s="2" t="s">
        <v>16</v>
      </c>
    </row>
    <row r="4162" spans="1:10" ht="14.25" customHeight="1" x14ac:dyDescent="0.35">
      <c r="A4162" s="2" t="s">
        <v>8354</v>
      </c>
      <c r="B4162" s="2" t="s">
        <v>8355</v>
      </c>
      <c r="C4162" s="2">
        <v>27</v>
      </c>
      <c r="D4162" s="2" t="s">
        <v>39</v>
      </c>
      <c r="E4162" s="2" t="s">
        <v>52</v>
      </c>
      <c r="F4162" s="2" t="s">
        <v>25</v>
      </c>
      <c r="G4162" s="2" t="s">
        <v>26</v>
      </c>
      <c r="H4162" s="2">
        <v>15653.09</v>
      </c>
      <c r="I4162" s="3">
        <v>45484</v>
      </c>
      <c r="J4162" s="2" t="s">
        <v>16</v>
      </c>
    </row>
    <row r="4163" spans="1:10" ht="14.25" customHeight="1" x14ac:dyDescent="0.35">
      <c r="A4163" s="2" t="s">
        <v>8356</v>
      </c>
      <c r="B4163" s="2" t="s">
        <v>8357</v>
      </c>
      <c r="C4163" s="2">
        <v>53</v>
      </c>
      <c r="D4163" s="2" t="s">
        <v>12</v>
      </c>
      <c r="E4163" s="2" t="s">
        <v>52</v>
      </c>
      <c r="F4163" s="2" t="s">
        <v>25</v>
      </c>
      <c r="G4163" s="2" t="s">
        <v>30</v>
      </c>
      <c r="H4163" s="2">
        <v>1575.81</v>
      </c>
      <c r="I4163" s="3">
        <v>45507</v>
      </c>
      <c r="J4163" s="2" t="s">
        <v>16</v>
      </c>
    </row>
    <row r="4164" spans="1:10" ht="14.25" customHeight="1" x14ac:dyDescent="0.35">
      <c r="A4164" s="2" t="s">
        <v>8358</v>
      </c>
      <c r="B4164" s="2" t="s">
        <v>8359</v>
      </c>
      <c r="C4164" s="2">
        <v>26</v>
      </c>
      <c r="D4164" s="2" t="s">
        <v>12</v>
      </c>
      <c r="E4164" s="2" t="s">
        <v>52</v>
      </c>
      <c r="F4164" s="2" t="s">
        <v>19</v>
      </c>
      <c r="G4164" s="2" t="s">
        <v>30</v>
      </c>
      <c r="H4164" s="2">
        <v>13412.57</v>
      </c>
      <c r="I4164" s="3">
        <v>45227</v>
      </c>
      <c r="J4164" s="2" t="s">
        <v>21</v>
      </c>
    </row>
    <row r="4165" spans="1:10" ht="14.25" customHeight="1" x14ac:dyDescent="0.35">
      <c r="A4165" s="2" t="s">
        <v>8360</v>
      </c>
      <c r="B4165" s="2" t="s">
        <v>8361</v>
      </c>
      <c r="C4165" s="2">
        <v>44</v>
      </c>
      <c r="D4165" s="2" t="s">
        <v>39</v>
      </c>
      <c r="E4165" s="2" t="s">
        <v>64</v>
      </c>
      <c r="F4165" s="2" t="s">
        <v>14</v>
      </c>
      <c r="G4165" s="2" t="s">
        <v>26</v>
      </c>
      <c r="H4165" s="2">
        <v>10955.6</v>
      </c>
      <c r="I4165" s="3">
        <v>45277</v>
      </c>
      <c r="J4165" s="2" t="s">
        <v>16</v>
      </c>
    </row>
    <row r="4166" spans="1:10" ht="14.25" customHeight="1" x14ac:dyDescent="0.35">
      <c r="A4166" s="2" t="s">
        <v>8362</v>
      </c>
      <c r="B4166" s="2" t="s">
        <v>8363</v>
      </c>
      <c r="C4166" s="2">
        <v>51</v>
      </c>
      <c r="D4166" s="2" t="s">
        <v>12</v>
      </c>
      <c r="E4166" s="2" t="s">
        <v>64</v>
      </c>
      <c r="F4166" s="2" t="s">
        <v>49</v>
      </c>
      <c r="G4166" s="2" t="s">
        <v>36</v>
      </c>
      <c r="H4166" s="2">
        <v>10385.83</v>
      </c>
      <c r="I4166" s="3">
        <v>45496</v>
      </c>
      <c r="J4166" s="2" t="s">
        <v>21</v>
      </c>
    </row>
    <row r="4167" spans="1:10" ht="14.25" customHeight="1" x14ac:dyDescent="0.35">
      <c r="A4167" s="2" t="s">
        <v>8364</v>
      </c>
      <c r="B4167" s="2" t="s">
        <v>8365</v>
      </c>
      <c r="C4167" s="2">
        <v>18</v>
      </c>
      <c r="D4167" s="2" t="s">
        <v>39</v>
      </c>
      <c r="E4167" s="2" t="s">
        <v>24</v>
      </c>
      <c r="F4167" s="2" t="s">
        <v>25</v>
      </c>
      <c r="G4167" s="2" t="s">
        <v>20</v>
      </c>
      <c r="H4167" s="2">
        <v>6553.59</v>
      </c>
      <c r="I4167" s="3">
        <v>45654</v>
      </c>
      <c r="J4167" s="2" t="s">
        <v>16</v>
      </c>
    </row>
    <row r="4168" spans="1:10" ht="14.25" customHeight="1" x14ac:dyDescent="0.35">
      <c r="A4168" s="2" t="s">
        <v>8366</v>
      </c>
      <c r="B4168" s="2" t="s">
        <v>8367</v>
      </c>
      <c r="C4168" s="2">
        <v>49</v>
      </c>
      <c r="D4168" s="2" t="s">
        <v>12</v>
      </c>
      <c r="E4168" s="2" t="s">
        <v>29</v>
      </c>
      <c r="F4168" s="2" t="s">
        <v>19</v>
      </c>
      <c r="G4168" s="2" t="s">
        <v>15</v>
      </c>
      <c r="H4168" s="2">
        <v>645</v>
      </c>
      <c r="I4168" s="3">
        <v>45041</v>
      </c>
      <c r="J4168" s="2" t="s">
        <v>16</v>
      </c>
    </row>
    <row r="4169" spans="1:10" ht="14.25" customHeight="1" x14ac:dyDescent="0.35">
      <c r="A4169" s="2" t="s">
        <v>8368</v>
      </c>
      <c r="B4169" s="2" t="s">
        <v>8369</v>
      </c>
      <c r="C4169" s="2">
        <v>42</v>
      </c>
      <c r="D4169" s="2" t="s">
        <v>12</v>
      </c>
      <c r="E4169" s="2" t="s">
        <v>52</v>
      </c>
      <c r="F4169" s="2" t="s">
        <v>35</v>
      </c>
      <c r="G4169" s="2" t="s">
        <v>20</v>
      </c>
      <c r="H4169" s="2">
        <v>30258.77</v>
      </c>
      <c r="I4169" s="3">
        <v>45448</v>
      </c>
      <c r="J4169" s="2" t="s">
        <v>69</v>
      </c>
    </row>
    <row r="4170" spans="1:10" ht="14.25" customHeight="1" x14ac:dyDescent="0.35">
      <c r="A4170" s="2" t="s">
        <v>8370</v>
      </c>
      <c r="B4170" s="2" t="s">
        <v>8371</v>
      </c>
      <c r="C4170" s="2">
        <v>46</v>
      </c>
      <c r="D4170" s="2" t="s">
        <v>12</v>
      </c>
      <c r="E4170" s="2" t="s">
        <v>29</v>
      </c>
      <c r="F4170" s="2" t="s">
        <v>19</v>
      </c>
      <c r="G4170" s="2" t="s">
        <v>20</v>
      </c>
      <c r="H4170" s="2">
        <v>19100.34</v>
      </c>
      <c r="I4170" s="3">
        <v>45293</v>
      </c>
      <c r="J4170" s="2" t="s">
        <v>16</v>
      </c>
    </row>
    <row r="4171" spans="1:10" ht="14.25" customHeight="1" x14ac:dyDescent="0.35">
      <c r="A4171" s="2" t="s">
        <v>8372</v>
      </c>
      <c r="B4171" s="2" t="s">
        <v>8373</v>
      </c>
      <c r="C4171" s="2">
        <v>24</v>
      </c>
      <c r="D4171" s="2" t="s">
        <v>12</v>
      </c>
      <c r="E4171" s="2" t="s">
        <v>74</v>
      </c>
      <c r="F4171" s="2" t="s">
        <v>19</v>
      </c>
      <c r="G4171" s="2" t="s">
        <v>15</v>
      </c>
      <c r="H4171" s="2">
        <v>6671.05</v>
      </c>
      <c r="I4171" s="3">
        <v>45195</v>
      </c>
      <c r="J4171" s="2" t="s">
        <v>16</v>
      </c>
    </row>
    <row r="4172" spans="1:10" ht="14.25" customHeight="1" x14ac:dyDescent="0.35">
      <c r="A4172" s="2" t="s">
        <v>8374</v>
      </c>
      <c r="B4172" s="2" t="s">
        <v>8375</v>
      </c>
      <c r="C4172" s="2">
        <v>20</v>
      </c>
      <c r="D4172" s="2" t="s">
        <v>12</v>
      </c>
      <c r="E4172" s="2" t="s">
        <v>52</v>
      </c>
      <c r="F4172" s="2" t="s">
        <v>14</v>
      </c>
      <c r="G4172" s="2" t="s">
        <v>26</v>
      </c>
      <c r="H4172" s="2">
        <v>1726.65</v>
      </c>
      <c r="I4172" s="3">
        <v>45012</v>
      </c>
      <c r="J4172" s="2" t="s">
        <v>16</v>
      </c>
    </row>
    <row r="4173" spans="1:10" ht="14.25" customHeight="1" x14ac:dyDescent="0.35">
      <c r="A4173" s="2" t="s">
        <v>8376</v>
      </c>
      <c r="B4173" s="2" t="s">
        <v>8377</v>
      </c>
      <c r="C4173" s="2">
        <v>37</v>
      </c>
      <c r="D4173" s="2" t="s">
        <v>39</v>
      </c>
      <c r="E4173" s="2" t="s">
        <v>42</v>
      </c>
      <c r="F4173" s="2" t="s">
        <v>25</v>
      </c>
      <c r="G4173" s="2" t="s">
        <v>20</v>
      </c>
      <c r="H4173" s="2">
        <v>17399.599999999999</v>
      </c>
      <c r="I4173" s="3">
        <v>45304</v>
      </c>
      <c r="J4173" s="2" t="s">
        <v>16</v>
      </c>
    </row>
    <row r="4174" spans="1:10" ht="14.25" customHeight="1" x14ac:dyDescent="0.35">
      <c r="A4174" s="2" t="s">
        <v>8378</v>
      </c>
      <c r="B4174" s="2" t="s">
        <v>8379</v>
      </c>
      <c r="C4174" s="2">
        <v>37</v>
      </c>
      <c r="D4174" s="2" t="s">
        <v>39</v>
      </c>
      <c r="E4174" s="2" t="s">
        <v>52</v>
      </c>
      <c r="F4174" s="2" t="s">
        <v>19</v>
      </c>
      <c r="G4174" s="2" t="s">
        <v>15</v>
      </c>
      <c r="H4174" s="2">
        <v>5632.98</v>
      </c>
      <c r="I4174" s="3">
        <v>45073</v>
      </c>
      <c r="J4174" s="2" t="s">
        <v>16</v>
      </c>
    </row>
    <row r="4175" spans="1:10" ht="14.25" customHeight="1" x14ac:dyDescent="0.35">
      <c r="A4175" s="2" t="s">
        <v>8380</v>
      </c>
      <c r="B4175" s="2" t="s">
        <v>8381</v>
      </c>
      <c r="C4175" s="2">
        <v>47</v>
      </c>
      <c r="D4175" s="2" t="s">
        <v>12</v>
      </c>
      <c r="E4175" s="2" t="s">
        <v>24</v>
      </c>
      <c r="F4175" s="2" t="s">
        <v>19</v>
      </c>
      <c r="G4175" s="2" t="s">
        <v>36</v>
      </c>
      <c r="H4175" s="2">
        <v>4944.83</v>
      </c>
      <c r="I4175" s="3">
        <v>45044</v>
      </c>
      <c r="J4175" s="2" t="s">
        <v>16</v>
      </c>
    </row>
    <row r="4176" spans="1:10" ht="14.25" customHeight="1" x14ac:dyDescent="0.35">
      <c r="A4176" s="2" t="s">
        <v>8382</v>
      </c>
      <c r="B4176" s="2" t="s">
        <v>8383</v>
      </c>
      <c r="C4176" s="2">
        <v>52</v>
      </c>
      <c r="D4176" s="2" t="s">
        <v>39</v>
      </c>
      <c r="E4176" s="2" t="s">
        <v>64</v>
      </c>
      <c r="F4176" s="2" t="s">
        <v>25</v>
      </c>
      <c r="G4176" s="2" t="s">
        <v>36</v>
      </c>
      <c r="H4176" s="2">
        <v>10947.66</v>
      </c>
      <c r="I4176" s="3">
        <v>45061</v>
      </c>
      <c r="J4176" s="2" t="s">
        <v>69</v>
      </c>
    </row>
    <row r="4177" spans="1:10" ht="14.25" customHeight="1" x14ac:dyDescent="0.35">
      <c r="A4177" s="2" t="s">
        <v>8384</v>
      </c>
      <c r="B4177" s="2" t="s">
        <v>8385</v>
      </c>
      <c r="C4177" s="2">
        <v>52</v>
      </c>
      <c r="D4177" s="2" t="s">
        <v>39</v>
      </c>
      <c r="E4177" s="2" t="s">
        <v>64</v>
      </c>
      <c r="F4177" s="2" t="s">
        <v>14</v>
      </c>
      <c r="G4177" s="2" t="s">
        <v>36</v>
      </c>
      <c r="H4177" s="2">
        <v>14216.12</v>
      </c>
      <c r="I4177" s="3">
        <v>45453</v>
      </c>
      <c r="J4177" s="2" t="s">
        <v>16</v>
      </c>
    </row>
    <row r="4178" spans="1:10" ht="14.25" customHeight="1" x14ac:dyDescent="0.35">
      <c r="A4178" s="2" t="s">
        <v>8386</v>
      </c>
      <c r="B4178" s="2" t="s">
        <v>8387</v>
      </c>
      <c r="C4178" s="2">
        <v>56</v>
      </c>
      <c r="D4178" s="2" t="s">
        <v>12</v>
      </c>
      <c r="E4178" s="2" t="s">
        <v>42</v>
      </c>
      <c r="F4178" s="2" t="s">
        <v>19</v>
      </c>
      <c r="G4178" s="2" t="s">
        <v>26</v>
      </c>
      <c r="H4178" s="2">
        <v>649.02</v>
      </c>
      <c r="I4178" s="3">
        <v>45132</v>
      </c>
      <c r="J4178" s="2" t="s">
        <v>16</v>
      </c>
    </row>
    <row r="4179" spans="1:10" ht="14.25" customHeight="1" x14ac:dyDescent="0.35">
      <c r="A4179" s="2" t="s">
        <v>8388</v>
      </c>
      <c r="B4179" s="2" t="s">
        <v>8389</v>
      </c>
      <c r="C4179" s="2">
        <v>44</v>
      </c>
      <c r="D4179" s="2" t="s">
        <v>39</v>
      </c>
      <c r="E4179" s="2" t="s">
        <v>42</v>
      </c>
      <c r="F4179" s="2" t="s">
        <v>49</v>
      </c>
      <c r="G4179" s="2" t="s">
        <v>20</v>
      </c>
      <c r="H4179" s="2">
        <v>14591.08</v>
      </c>
      <c r="I4179" s="3">
        <v>45159</v>
      </c>
      <c r="J4179" s="2" t="s">
        <v>16</v>
      </c>
    </row>
    <row r="4180" spans="1:10" ht="14.25" customHeight="1" x14ac:dyDescent="0.35">
      <c r="A4180" s="2" t="s">
        <v>8390</v>
      </c>
      <c r="B4180" s="2" t="s">
        <v>8391</v>
      </c>
      <c r="C4180" s="2">
        <v>43</v>
      </c>
      <c r="D4180" s="2" t="s">
        <v>12</v>
      </c>
      <c r="E4180" s="2" t="s">
        <v>13</v>
      </c>
      <c r="F4180" s="2" t="s">
        <v>55</v>
      </c>
      <c r="G4180" s="2" t="s">
        <v>20</v>
      </c>
      <c r="H4180" s="2">
        <v>13240.35</v>
      </c>
      <c r="I4180" s="3">
        <v>44992</v>
      </c>
      <c r="J4180" s="2" t="s">
        <v>21</v>
      </c>
    </row>
    <row r="4181" spans="1:10" ht="14.25" customHeight="1" x14ac:dyDescent="0.35">
      <c r="A4181" s="2" t="s">
        <v>8392</v>
      </c>
      <c r="B4181" s="2" t="s">
        <v>8393</v>
      </c>
      <c r="C4181" s="2">
        <v>31</v>
      </c>
      <c r="D4181" s="2" t="s">
        <v>39</v>
      </c>
      <c r="E4181" s="2" t="s">
        <v>74</v>
      </c>
      <c r="F4181" s="2" t="s">
        <v>35</v>
      </c>
      <c r="G4181" s="2" t="s">
        <v>30</v>
      </c>
      <c r="H4181" s="2">
        <v>8896.7199999999993</v>
      </c>
      <c r="I4181" s="3">
        <v>44930</v>
      </c>
      <c r="J4181" s="2" t="s">
        <v>16</v>
      </c>
    </row>
    <row r="4182" spans="1:10" ht="14.25" customHeight="1" x14ac:dyDescent="0.35">
      <c r="A4182" s="2" t="s">
        <v>8394</v>
      </c>
      <c r="B4182" s="2" t="s">
        <v>8395</v>
      </c>
      <c r="C4182" s="2">
        <v>34</v>
      </c>
      <c r="D4182" s="2" t="s">
        <v>39</v>
      </c>
      <c r="E4182" s="2" t="s">
        <v>74</v>
      </c>
      <c r="F4182" s="2" t="s">
        <v>55</v>
      </c>
      <c r="G4182" s="2" t="s">
        <v>36</v>
      </c>
      <c r="H4182" s="2">
        <v>4131.2299999999996</v>
      </c>
      <c r="I4182" s="3">
        <v>44929</v>
      </c>
      <c r="J4182" s="2" t="s">
        <v>69</v>
      </c>
    </row>
    <row r="4183" spans="1:10" ht="14.25" customHeight="1" x14ac:dyDescent="0.35">
      <c r="A4183" s="2" t="s">
        <v>8396</v>
      </c>
      <c r="B4183" s="2" t="s">
        <v>8397</v>
      </c>
      <c r="C4183" s="2">
        <v>35</v>
      </c>
      <c r="D4183" s="2" t="s">
        <v>39</v>
      </c>
      <c r="E4183" s="2" t="s">
        <v>24</v>
      </c>
      <c r="F4183" s="2" t="s">
        <v>55</v>
      </c>
      <c r="G4183" s="2" t="s">
        <v>26</v>
      </c>
      <c r="H4183" s="2">
        <v>1800.87</v>
      </c>
      <c r="I4183" s="3">
        <v>45185</v>
      </c>
      <c r="J4183" s="2" t="s">
        <v>16</v>
      </c>
    </row>
    <row r="4184" spans="1:10" ht="14.25" customHeight="1" x14ac:dyDescent="0.35">
      <c r="A4184" s="2" t="s">
        <v>8398</v>
      </c>
      <c r="B4184" s="2" t="s">
        <v>8399</v>
      </c>
      <c r="C4184" s="2">
        <v>62</v>
      </c>
      <c r="D4184" s="2" t="s">
        <v>39</v>
      </c>
      <c r="E4184" s="2" t="s">
        <v>24</v>
      </c>
      <c r="F4184" s="2" t="s">
        <v>14</v>
      </c>
      <c r="G4184" s="2" t="s">
        <v>15</v>
      </c>
      <c r="H4184" s="2">
        <v>1083.1300000000001</v>
      </c>
      <c r="I4184" s="3">
        <v>45641</v>
      </c>
      <c r="J4184" s="2" t="s">
        <v>16</v>
      </c>
    </row>
    <row r="4185" spans="1:10" ht="14.25" customHeight="1" x14ac:dyDescent="0.35">
      <c r="A4185" s="2" t="s">
        <v>8400</v>
      </c>
      <c r="B4185" s="2" t="s">
        <v>8401</v>
      </c>
      <c r="C4185" s="2">
        <v>46</v>
      </c>
      <c r="D4185" s="2" t="s">
        <v>39</v>
      </c>
      <c r="E4185" s="2" t="s">
        <v>24</v>
      </c>
      <c r="F4185" s="2" t="s">
        <v>19</v>
      </c>
      <c r="G4185" s="2" t="s">
        <v>26</v>
      </c>
      <c r="H4185" s="2">
        <v>11.84</v>
      </c>
      <c r="I4185" s="3">
        <v>45251</v>
      </c>
      <c r="J4185" s="2" t="s">
        <v>16</v>
      </c>
    </row>
    <row r="4186" spans="1:10" ht="14.25" customHeight="1" x14ac:dyDescent="0.35">
      <c r="A4186" s="2" t="s">
        <v>8402</v>
      </c>
      <c r="B4186" s="2" t="s">
        <v>8403</v>
      </c>
      <c r="C4186" s="2">
        <v>37</v>
      </c>
      <c r="D4186" s="2" t="s">
        <v>39</v>
      </c>
      <c r="E4186" s="2" t="s">
        <v>24</v>
      </c>
      <c r="F4186" s="2" t="s">
        <v>55</v>
      </c>
      <c r="G4186" s="2" t="s">
        <v>20</v>
      </c>
      <c r="H4186" s="2">
        <v>2312.52</v>
      </c>
      <c r="I4186" s="3">
        <v>45166</v>
      </c>
      <c r="J4186" s="2" t="s">
        <v>21</v>
      </c>
    </row>
    <row r="4187" spans="1:10" ht="14.25" customHeight="1" x14ac:dyDescent="0.35">
      <c r="A4187" s="2" t="s">
        <v>8404</v>
      </c>
      <c r="B4187" s="2" t="s">
        <v>8405</v>
      </c>
      <c r="C4187" s="2">
        <v>44</v>
      </c>
      <c r="D4187" s="2" t="s">
        <v>39</v>
      </c>
      <c r="E4187" s="2" t="s">
        <v>24</v>
      </c>
      <c r="F4187" s="2" t="s">
        <v>55</v>
      </c>
      <c r="G4187" s="2" t="s">
        <v>36</v>
      </c>
      <c r="H4187" s="2">
        <v>5299.01</v>
      </c>
      <c r="I4187" s="3">
        <v>45531</v>
      </c>
      <c r="J4187" s="2" t="s">
        <v>16</v>
      </c>
    </row>
    <row r="4188" spans="1:10" ht="14.25" customHeight="1" x14ac:dyDescent="0.35">
      <c r="A4188" s="2" t="s">
        <v>8406</v>
      </c>
      <c r="B4188" s="2" t="s">
        <v>8407</v>
      </c>
      <c r="C4188" s="2">
        <v>35</v>
      </c>
      <c r="D4188" s="2" t="s">
        <v>12</v>
      </c>
      <c r="E4188" s="2" t="s">
        <v>24</v>
      </c>
      <c r="F4188" s="2" t="s">
        <v>35</v>
      </c>
      <c r="G4188" s="2" t="s">
        <v>30</v>
      </c>
      <c r="H4188" s="2">
        <v>2792.44</v>
      </c>
      <c r="I4188" s="3">
        <v>45461</v>
      </c>
      <c r="J4188" s="2" t="s">
        <v>16</v>
      </c>
    </row>
    <row r="4189" spans="1:10" ht="14.25" customHeight="1" x14ac:dyDescent="0.35">
      <c r="A4189" s="2" t="s">
        <v>8408</v>
      </c>
      <c r="B4189" s="2" t="s">
        <v>8409</v>
      </c>
      <c r="C4189" s="2">
        <v>21</v>
      </c>
      <c r="D4189" s="2" t="s">
        <v>12</v>
      </c>
      <c r="E4189" s="2" t="s">
        <v>74</v>
      </c>
      <c r="F4189" s="2" t="s">
        <v>25</v>
      </c>
      <c r="G4189" s="2" t="s">
        <v>26</v>
      </c>
      <c r="H4189" s="2">
        <v>3695.85</v>
      </c>
      <c r="I4189" s="3">
        <v>45244</v>
      </c>
      <c r="J4189" s="2" t="s">
        <v>16</v>
      </c>
    </row>
    <row r="4190" spans="1:10" ht="14.25" customHeight="1" x14ac:dyDescent="0.35">
      <c r="A4190" s="2" t="s">
        <v>8410</v>
      </c>
      <c r="B4190" s="2" t="s">
        <v>8411</v>
      </c>
      <c r="C4190" s="2">
        <v>18</v>
      </c>
      <c r="D4190" s="2" t="s">
        <v>12</v>
      </c>
      <c r="E4190" s="2" t="s">
        <v>93</v>
      </c>
      <c r="F4190" s="2" t="s">
        <v>19</v>
      </c>
      <c r="G4190" s="2" t="s">
        <v>30</v>
      </c>
      <c r="H4190" s="2">
        <v>4950.38</v>
      </c>
      <c r="I4190" s="3">
        <v>45525</v>
      </c>
      <c r="J4190" s="2" t="s">
        <v>16</v>
      </c>
    </row>
    <row r="4191" spans="1:10" ht="14.25" customHeight="1" x14ac:dyDescent="0.35">
      <c r="A4191" s="2" t="s">
        <v>8412</v>
      </c>
      <c r="B4191" s="2" t="s">
        <v>8413</v>
      </c>
      <c r="C4191" s="2">
        <v>18</v>
      </c>
      <c r="D4191" s="2" t="s">
        <v>12</v>
      </c>
      <c r="E4191" s="2" t="s">
        <v>64</v>
      </c>
      <c r="F4191" s="2" t="s">
        <v>19</v>
      </c>
      <c r="G4191" s="2" t="s">
        <v>20</v>
      </c>
      <c r="H4191" s="2">
        <v>3685.48</v>
      </c>
      <c r="I4191" s="3">
        <v>44977</v>
      </c>
      <c r="J4191" s="2" t="s">
        <v>16</v>
      </c>
    </row>
    <row r="4192" spans="1:10" ht="14.25" customHeight="1" x14ac:dyDescent="0.35">
      <c r="A4192" s="2" t="s">
        <v>8414</v>
      </c>
      <c r="B4192" s="2" t="s">
        <v>8415</v>
      </c>
      <c r="C4192" s="2">
        <v>43</v>
      </c>
      <c r="D4192" s="2" t="s">
        <v>39</v>
      </c>
      <c r="E4192" s="2" t="s">
        <v>74</v>
      </c>
      <c r="F4192" s="2" t="s">
        <v>35</v>
      </c>
      <c r="G4192" s="2" t="s">
        <v>15</v>
      </c>
      <c r="H4192" s="2">
        <v>12896.07</v>
      </c>
      <c r="I4192" s="3">
        <v>45396</v>
      </c>
      <c r="J4192" s="2" t="s">
        <v>16</v>
      </c>
    </row>
    <row r="4193" spans="1:10" ht="14.25" customHeight="1" x14ac:dyDescent="0.35">
      <c r="A4193" s="2" t="s">
        <v>8416</v>
      </c>
      <c r="B4193" s="2" t="s">
        <v>8417</v>
      </c>
      <c r="C4193" s="2">
        <v>62</v>
      </c>
      <c r="D4193" s="2" t="s">
        <v>39</v>
      </c>
      <c r="E4193" s="2" t="s">
        <v>24</v>
      </c>
      <c r="F4193" s="2" t="s">
        <v>25</v>
      </c>
      <c r="G4193" s="2" t="s">
        <v>26</v>
      </c>
      <c r="H4193" s="2">
        <v>6767.36</v>
      </c>
      <c r="I4193" s="3">
        <v>44969</v>
      </c>
      <c r="J4193" s="2" t="s">
        <v>16</v>
      </c>
    </row>
    <row r="4194" spans="1:10" ht="14.25" customHeight="1" x14ac:dyDescent="0.35">
      <c r="A4194" s="2" t="s">
        <v>8418</v>
      </c>
      <c r="B4194" s="2" t="s">
        <v>8419</v>
      </c>
      <c r="C4194" s="2">
        <v>37</v>
      </c>
      <c r="D4194" s="2" t="s">
        <v>39</v>
      </c>
      <c r="E4194" s="2" t="s">
        <v>13</v>
      </c>
      <c r="F4194" s="2" t="s">
        <v>19</v>
      </c>
      <c r="G4194" s="2" t="s">
        <v>20</v>
      </c>
      <c r="H4194" s="2">
        <v>195.16</v>
      </c>
      <c r="I4194" s="3">
        <v>45130</v>
      </c>
      <c r="J4194" s="2" t="s">
        <v>16</v>
      </c>
    </row>
    <row r="4195" spans="1:10" ht="14.25" customHeight="1" x14ac:dyDescent="0.35">
      <c r="A4195" s="2" t="s">
        <v>8420</v>
      </c>
      <c r="B4195" s="2" t="s">
        <v>8421</v>
      </c>
      <c r="C4195" s="2">
        <v>40</v>
      </c>
      <c r="D4195" s="2" t="s">
        <v>12</v>
      </c>
      <c r="E4195" s="2" t="s">
        <v>13</v>
      </c>
      <c r="F4195" s="2" t="s">
        <v>49</v>
      </c>
      <c r="G4195" s="2" t="s">
        <v>36</v>
      </c>
      <c r="H4195" s="2">
        <v>2570.4699999999998</v>
      </c>
      <c r="I4195" s="3">
        <v>45273</v>
      </c>
      <c r="J4195" s="2" t="s">
        <v>16</v>
      </c>
    </row>
    <row r="4196" spans="1:10" ht="14.25" customHeight="1" x14ac:dyDescent="0.35">
      <c r="A4196" s="2" t="s">
        <v>8422</v>
      </c>
      <c r="B4196" s="2" t="s">
        <v>8423</v>
      </c>
      <c r="C4196" s="2">
        <v>27</v>
      </c>
      <c r="D4196" s="2" t="s">
        <v>12</v>
      </c>
      <c r="E4196" s="2" t="s">
        <v>74</v>
      </c>
      <c r="F4196" s="2" t="s">
        <v>35</v>
      </c>
      <c r="G4196" s="2" t="s">
        <v>26</v>
      </c>
      <c r="H4196" s="2">
        <v>12366.97</v>
      </c>
      <c r="I4196" s="3">
        <v>44984</v>
      </c>
      <c r="J4196" s="2" t="s">
        <v>16</v>
      </c>
    </row>
    <row r="4197" spans="1:10" ht="14.25" customHeight="1" x14ac:dyDescent="0.35">
      <c r="A4197" s="2" t="s">
        <v>8424</v>
      </c>
      <c r="B4197" s="2" t="s">
        <v>8425</v>
      </c>
      <c r="C4197" s="2">
        <v>28</v>
      </c>
      <c r="D4197" s="2" t="s">
        <v>12</v>
      </c>
      <c r="E4197" s="2" t="s">
        <v>42</v>
      </c>
      <c r="F4197" s="2" t="s">
        <v>14</v>
      </c>
      <c r="G4197" s="2" t="s">
        <v>30</v>
      </c>
      <c r="H4197" s="2">
        <v>3580.05</v>
      </c>
      <c r="I4197" s="3">
        <v>44985</v>
      </c>
      <c r="J4197" s="2" t="s">
        <v>16</v>
      </c>
    </row>
    <row r="4198" spans="1:10" ht="14.25" customHeight="1" x14ac:dyDescent="0.35">
      <c r="A4198" s="2" t="s">
        <v>8426</v>
      </c>
      <c r="B4198" s="2" t="s">
        <v>8427</v>
      </c>
      <c r="C4198" s="2">
        <v>58</v>
      </c>
      <c r="D4198" s="2" t="s">
        <v>39</v>
      </c>
      <c r="E4198" s="2" t="s">
        <v>13</v>
      </c>
      <c r="F4198" s="2" t="s">
        <v>25</v>
      </c>
      <c r="G4198" s="2" t="s">
        <v>26</v>
      </c>
      <c r="H4198" s="2">
        <v>25275.02</v>
      </c>
      <c r="I4198" s="3">
        <v>45606</v>
      </c>
      <c r="J4198" s="2" t="s">
        <v>16</v>
      </c>
    </row>
    <row r="4199" spans="1:10" ht="14.25" customHeight="1" x14ac:dyDescent="0.35">
      <c r="A4199" s="2" t="s">
        <v>8428</v>
      </c>
      <c r="B4199" s="2" t="s">
        <v>8429</v>
      </c>
      <c r="C4199" s="2">
        <v>58</v>
      </c>
      <c r="D4199" s="2" t="s">
        <v>12</v>
      </c>
      <c r="E4199" s="2" t="s">
        <v>29</v>
      </c>
      <c r="F4199" s="2" t="s">
        <v>35</v>
      </c>
      <c r="G4199" s="2" t="s">
        <v>20</v>
      </c>
      <c r="H4199" s="2">
        <v>12471.03</v>
      </c>
      <c r="I4199" s="3">
        <v>45612</v>
      </c>
      <c r="J4199" s="2" t="s">
        <v>16</v>
      </c>
    </row>
    <row r="4200" spans="1:10" ht="14.25" customHeight="1" x14ac:dyDescent="0.35">
      <c r="A4200" s="2" t="s">
        <v>8430</v>
      </c>
      <c r="B4200" s="2" t="s">
        <v>8431</v>
      </c>
      <c r="C4200" s="2">
        <v>22</v>
      </c>
      <c r="D4200" s="2" t="s">
        <v>39</v>
      </c>
      <c r="E4200" s="2" t="s">
        <v>42</v>
      </c>
      <c r="F4200" s="2" t="s">
        <v>55</v>
      </c>
      <c r="G4200" s="2" t="s">
        <v>20</v>
      </c>
      <c r="H4200" s="2">
        <v>3423.87</v>
      </c>
      <c r="I4200" s="3">
        <v>45437</v>
      </c>
      <c r="J4200" s="2" t="s">
        <v>16</v>
      </c>
    </row>
    <row r="4201" spans="1:10" ht="14.25" customHeight="1" x14ac:dyDescent="0.35">
      <c r="A4201" s="2" t="s">
        <v>8432</v>
      </c>
      <c r="B4201" s="2" t="s">
        <v>8433</v>
      </c>
      <c r="C4201" s="2">
        <v>18</v>
      </c>
      <c r="D4201" s="2" t="s">
        <v>12</v>
      </c>
      <c r="E4201" s="2" t="s">
        <v>29</v>
      </c>
      <c r="F4201" s="2" t="s">
        <v>19</v>
      </c>
      <c r="G4201" s="2" t="s">
        <v>30</v>
      </c>
      <c r="H4201" s="2">
        <v>7265.18</v>
      </c>
      <c r="I4201" s="3">
        <v>45244</v>
      </c>
      <c r="J4201" s="2" t="s">
        <v>16</v>
      </c>
    </row>
    <row r="4202" spans="1:10" ht="14.25" customHeight="1" x14ac:dyDescent="0.35">
      <c r="A4202" s="2" t="s">
        <v>8434</v>
      </c>
      <c r="B4202" s="2" t="s">
        <v>8435</v>
      </c>
      <c r="C4202" s="2">
        <v>34</v>
      </c>
      <c r="D4202" s="2" t="s">
        <v>39</v>
      </c>
      <c r="E4202" s="2" t="s">
        <v>64</v>
      </c>
      <c r="F4202" s="2" t="s">
        <v>49</v>
      </c>
      <c r="G4202" s="2" t="s">
        <v>20</v>
      </c>
      <c r="H4202" s="2">
        <v>11003.31</v>
      </c>
      <c r="I4202" s="3">
        <v>45359</v>
      </c>
      <c r="J4202" s="2" t="s">
        <v>21</v>
      </c>
    </row>
    <row r="4203" spans="1:10" ht="14.25" customHeight="1" x14ac:dyDescent="0.35">
      <c r="A4203" s="2" t="s">
        <v>8436</v>
      </c>
      <c r="B4203" s="2" t="s">
        <v>8437</v>
      </c>
      <c r="C4203" s="2">
        <v>39</v>
      </c>
      <c r="D4203" s="2" t="s">
        <v>12</v>
      </c>
      <c r="E4203" s="2" t="s">
        <v>93</v>
      </c>
      <c r="F4203" s="2" t="s">
        <v>49</v>
      </c>
      <c r="G4203" s="2" t="s">
        <v>26</v>
      </c>
      <c r="H4203" s="2">
        <v>2148.85</v>
      </c>
      <c r="I4203" s="3">
        <v>45298</v>
      </c>
      <c r="J4203" s="2" t="s">
        <v>16</v>
      </c>
    </row>
    <row r="4204" spans="1:10" ht="14.25" customHeight="1" x14ac:dyDescent="0.35">
      <c r="A4204" s="2" t="s">
        <v>8438</v>
      </c>
      <c r="B4204" s="2" t="s">
        <v>8439</v>
      </c>
      <c r="C4204" s="2">
        <v>51</v>
      </c>
      <c r="D4204" s="2" t="s">
        <v>39</v>
      </c>
      <c r="E4204" s="2" t="s">
        <v>13</v>
      </c>
      <c r="F4204" s="2" t="s">
        <v>14</v>
      </c>
      <c r="G4204" s="2" t="s">
        <v>30</v>
      </c>
      <c r="H4204" s="2">
        <v>2826.12</v>
      </c>
      <c r="I4204" s="3">
        <v>45133</v>
      </c>
      <c r="J4204" s="2" t="s">
        <v>21</v>
      </c>
    </row>
    <row r="4205" spans="1:10" ht="14.25" customHeight="1" x14ac:dyDescent="0.35">
      <c r="A4205" s="2" t="s">
        <v>8440</v>
      </c>
      <c r="B4205" s="2" t="s">
        <v>8441</v>
      </c>
      <c r="C4205" s="2">
        <v>62</v>
      </c>
      <c r="D4205" s="2" t="s">
        <v>12</v>
      </c>
      <c r="E4205" s="2" t="s">
        <v>42</v>
      </c>
      <c r="F4205" s="2" t="s">
        <v>35</v>
      </c>
      <c r="G4205" s="2" t="s">
        <v>20</v>
      </c>
      <c r="H4205" s="2">
        <v>7074.97</v>
      </c>
      <c r="I4205" s="3">
        <v>45037</v>
      </c>
      <c r="J4205" s="2" t="s">
        <v>16</v>
      </c>
    </row>
    <row r="4206" spans="1:10" ht="14.25" customHeight="1" x14ac:dyDescent="0.35">
      <c r="A4206" s="2" t="s">
        <v>8442</v>
      </c>
      <c r="B4206" s="2" t="s">
        <v>8443</v>
      </c>
      <c r="C4206" s="2">
        <v>58</v>
      </c>
      <c r="D4206" s="2" t="s">
        <v>12</v>
      </c>
      <c r="E4206" s="2" t="s">
        <v>24</v>
      </c>
      <c r="F4206" s="2" t="s">
        <v>49</v>
      </c>
      <c r="G4206" s="2" t="s">
        <v>20</v>
      </c>
      <c r="H4206" s="2">
        <v>25888.639999999999</v>
      </c>
      <c r="I4206" s="3">
        <v>44949</v>
      </c>
      <c r="J4206" s="2" t="s">
        <v>16</v>
      </c>
    </row>
    <row r="4207" spans="1:10" ht="14.25" customHeight="1" x14ac:dyDescent="0.35">
      <c r="A4207" s="2" t="s">
        <v>8444</v>
      </c>
      <c r="B4207" s="2" t="s">
        <v>8445</v>
      </c>
      <c r="C4207" s="2">
        <v>46</v>
      </c>
      <c r="D4207" s="2" t="s">
        <v>39</v>
      </c>
      <c r="E4207" s="2" t="s">
        <v>29</v>
      </c>
      <c r="F4207" s="2" t="s">
        <v>35</v>
      </c>
      <c r="G4207" s="2" t="s">
        <v>26</v>
      </c>
      <c r="H4207" s="2">
        <v>4216.1000000000004</v>
      </c>
      <c r="I4207" s="3">
        <v>45354</v>
      </c>
      <c r="J4207" s="2" t="s">
        <v>16</v>
      </c>
    </row>
    <row r="4208" spans="1:10" ht="14.25" customHeight="1" x14ac:dyDescent="0.35">
      <c r="A4208" s="2" t="s">
        <v>8446</v>
      </c>
      <c r="B4208" s="2" t="s">
        <v>8447</v>
      </c>
      <c r="C4208" s="2">
        <v>21</v>
      </c>
      <c r="D4208" s="2" t="s">
        <v>39</v>
      </c>
      <c r="E4208" s="2" t="s">
        <v>74</v>
      </c>
      <c r="F4208" s="2" t="s">
        <v>19</v>
      </c>
      <c r="G4208" s="2" t="s">
        <v>20</v>
      </c>
      <c r="H4208" s="2">
        <v>5143.82</v>
      </c>
      <c r="I4208" s="3">
        <v>45610</v>
      </c>
      <c r="J4208" s="2" t="s">
        <v>16</v>
      </c>
    </row>
    <row r="4209" spans="1:10" ht="14.25" customHeight="1" x14ac:dyDescent="0.35">
      <c r="A4209" s="2" t="s">
        <v>8448</v>
      </c>
      <c r="B4209" s="2" t="s">
        <v>8449</v>
      </c>
      <c r="C4209" s="2">
        <v>22</v>
      </c>
      <c r="D4209" s="2" t="s">
        <v>12</v>
      </c>
      <c r="E4209" s="2" t="s">
        <v>29</v>
      </c>
      <c r="F4209" s="2" t="s">
        <v>19</v>
      </c>
      <c r="G4209" s="2" t="s">
        <v>26</v>
      </c>
      <c r="H4209" s="2">
        <v>2114.87</v>
      </c>
      <c r="I4209" s="3">
        <v>44937</v>
      </c>
      <c r="J4209" s="2" t="s">
        <v>69</v>
      </c>
    </row>
    <row r="4210" spans="1:10" ht="14.25" customHeight="1" x14ac:dyDescent="0.35">
      <c r="A4210" s="2" t="s">
        <v>8450</v>
      </c>
      <c r="B4210" s="2" t="s">
        <v>8451</v>
      </c>
      <c r="C4210" s="2">
        <v>28</v>
      </c>
      <c r="D4210" s="2" t="s">
        <v>39</v>
      </c>
      <c r="E4210" s="2" t="s">
        <v>29</v>
      </c>
      <c r="F4210" s="2" t="s">
        <v>49</v>
      </c>
      <c r="G4210" s="2" t="s">
        <v>36</v>
      </c>
      <c r="H4210" s="2">
        <v>8994.5499999999993</v>
      </c>
      <c r="I4210" s="3">
        <v>45498</v>
      </c>
      <c r="J4210" s="2" t="s">
        <v>16</v>
      </c>
    </row>
    <row r="4211" spans="1:10" ht="14.25" customHeight="1" x14ac:dyDescent="0.35">
      <c r="A4211" s="2" t="s">
        <v>8452</v>
      </c>
      <c r="B4211" s="2" t="s">
        <v>8453</v>
      </c>
      <c r="C4211" s="2">
        <v>38</v>
      </c>
      <c r="D4211" s="2" t="s">
        <v>12</v>
      </c>
      <c r="E4211" s="2" t="s">
        <v>64</v>
      </c>
      <c r="F4211" s="2" t="s">
        <v>19</v>
      </c>
      <c r="G4211" s="2" t="s">
        <v>26</v>
      </c>
      <c r="H4211" s="2">
        <v>13476.54</v>
      </c>
      <c r="I4211" s="3">
        <v>45441</v>
      </c>
      <c r="J4211" s="2" t="s">
        <v>16</v>
      </c>
    </row>
    <row r="4212" spans="1:10" ht="14.25" customHeight="1" x14ac:dyDescent="0.35">
      <c r="A4212" s="2" t="s">
        <v>8454</v>
      </c>
      <c r="B4212" s="2" t="s">
        <v>8455</v>
      </c>
      <c r="C4212" s="2">
        <v>52</v>
      </c>
      <c r="D4212" s="2" t="s">
        <v>39</v>
      </c>
      <c r="E4212" s="2" t="s">
        <v>52</v>
      </c>
      <c r="F4212" s="2" t="s">
        <v>35</v>
      </c>
      <c r="G4212" s="2" t="s">
        <v>15</v>
      </c>
      <c r="H4212" s="2">
        <v>5809.66</v>
      </c>
      <c r="I4212" s="3">
        <v>45070</v>
      </c>
      <c r="J4212" s="2" t="s">
        <v>16</v>
      </c>
    </row>
    <row r="4213" spans="1:10" ht="14.25" customHeight="1" x14ac:dyDescent="0.35">
      <c r="A4213" s="2" t="s">
        <v>8456</v>
      </c>
      <c r="B4213" s="2" t="s">
        <v>8457</v>
      </c>
      <c r="C4213" s="2">
        <v>29</v>
      </c>
      <c r="D4213" s="2" t="s">
        <v>12</v>
      </c>
      <c r="E4213" s="2" t="s">
        <v>52</v>
      </c>
      <c r="F4213" s="2" t="s">
        <v>19</v>
      </c>
      <c r="G4213" s="2" t="s">
        <v>20</v>
      </c>
      <c r="H4213" s="2">
        <v>13872.92</v>
      </c>
      <c r="I4213" s="3">
        <v>45447</v>
      </c>
      <c r="J4213" s="2" t="s">
        <v>16</v>
      </c>
    </row>
    <row r="4214" spans="1:10" ht="14.25" customHeight="1" x14ac:dyDescent="0.35">
      <c r="A4214" s="2" t="s">
        <v>8458</v>
      </c>
      <c r="B4214" s="2" t="s">
        <v>8459</v>
      </c>
      <c r="C4214" s="2">
        <v>43</v>
      </c>
      <c r="D4214" s="2" t="s">
        <v>39</v>
      </c>
      <c r="E4214" s="2" t="s">
        <v>74</v>
      </c>
      <c r="F4214" s="2" t="s">
        <v>55</v>
      </c>
      <c r="G4214" s="2" t="s">
        <v>36</v>
      </c>
      <c r="H4214" s="2">
        <v>3604.03</v>
      </c>
      <c r="I4214" s="3">
        <v>45220</v>
      </c>
      <c r="J4214" s="2" t="s">
        <v>16</v>
      </c>
    </row>
    <row r="4215" spans="1:10" ht="14.25" customHeight="1" x14ac:dyDescent="0.35">
      <c r="A4215" s="2" t="s">
        <v>8460</v>
      </c>
      <c r="B4215" s="2" t="s">
        <v>8461</v>
      </c>
      <c r="C4215" s="2">
        <v>36</v>
      </c>
      <c r="D4215" s="2" t="s">
        <v>12</v>
      </c>
      <c r="E4215" s="2" t="s">
        <v>64</v>
      </c>
      <c r="F4215" s="2" t="s">
        <v>35</v>
      </c>
      <c r="G4215" s="2" t="s">
        <v>30</v>
      </c>
      <c r="H4215" s="2">
        <v>12275.29</v>
      </c>
      <c r="I4215" s="3">
        <v>45251</v>
      </c>
      <c r="J4215" s="2" t="s">
        <v>16</v>
      </c>
    </row>
    <row r="4216" spans="1:10" ht="14.25" customHeight="1" x14ac:dyDescent="0.35">
      <c r="A4216" s="2" t="s">
        <v>8462</v>
      </c>
      <c r="B4216" s="2" t="s">
        <v>8463</v>
      </c>
      <c r="C4216" s="2">
        <v>62</v>
      </c>
      <c r="D4216" s="2" t="s">
        <v>12</v>
      </c>
      <c r="E4216" s="2" t="s">
        <v>64</v>
      </c>
      <c r="F4216" s="2" t="s">
        <v>25</v>
      </c>
      <c r="G4216" s="2" t="s">
        <v>15</v>
      </c>
      <c r="H4216" s="2">
        <v>2988.7</v>
      </c>
      <c r="I4216" s="3">
        <v>45119</v>
      </c>
      <c r="J4216" s="2" t="s">
        <v>16</v>
      </c>
    </row>
    <row r="4217" spans="1:10" ht="14.25" customHeight="1" x14ac:dyDescent="0.35">
      <c r="A4217" s="2" t="s">
        <v>8464</v>
      </c>
      <c r="B4217" s="2" t="s">
        <v>8465</v>
      </c>
      <c r="C4217" s="2">
        <v>24</v>
      </c>
      <c r="D4217" s="2" t="s">
        <v>12</v>
      </c>
      <c r="E4217" s="2" t="s">
        <v>24</v>
      </c>
      <c r="F4217" s="2" t="s">
        <v>19</v>
      </c>
      <c r="G4217" s="2" t="s">
        <v>30</v>
      </c>
      <c r="H4217" s="2">
        <v>15170.85</v>
      </c>
      <c r="I4217" s="3">
        <v>45217</v>
      </c>
      <c r="J4217" s="2" t="s">
        <v>16</v>
      </c>
    </row>
    <row r="4218" spans="1:10" ht="14.25" customHeight="1" x14ac:dyDescent="0.35">
      <c r="A4218" s="2" t="s">
        <v>8466</v>
      </c>
      <c r="B4218" s="2" t="s">
        <v>8467</v>
      </c>
      <c r="C4218" s="2">
        <v>64</v>
      </c>
      <c r="D4218" s="2" t="s">
        <v>39</v>
      </c>
      <c r="E4218" s="2" t="s">
        <v>64</v>
      </c>
      <c r="F4218" s="2" t="s">
        <v>19</v>
      </c>
      <c r="G4218" s="2" t="s">
        <v>15</v>
      </c>
      <c r="H4218" s="2">
        <v>17757.38</v>
      </c>
      <c r="I4218" s="3">
        <v>45565</v>
      </c>
      <c r="J4218" s="2" t="s">
        <v>16</v>
      </c>
    </row>
    <row r="4219" spans="1:10" ht="14.25" customHeight="1" x14ac:dyDescent="0.35">
      <c r="A4219" s="2" t="s">
        <v>8468</v>
      </c>
      <c r="B4219" s="2" t="s">
        <v>8469</v>
      </c>
      <c r="C4219" s="2">
        <v>24</v>
      </c>
      <c r="D4219" s="2" t="s">
        <v>12</v>
      </c>
      <c r="E4219" s="2" t="s">
        <v>64</v>
      </c>
      <c r="F4219" s="2" t="s">
        <v>35</v>
      </c>
      <c r="G4219" s="2" t="s">
        <v>36</v>
      </c>
      <c r="H4219" s="2">
        <v>15981.21</v>
      </c>
      <c r="I4219" s="3">
        <v>45345</v>
      </c>
      <c r="J4219" s="2" t="s">
        <v>16</v>
      </c>
    </row>
    <row r="4220" spans="1:10" ht="14.25" customHeight="1" x14ac:dyDescent="0.35">
      <c r="A4220" s="2" t="s">
        <v>8470</v>
      </c>
      <c r="B4220" s="2" t="s">
        <v>8471</v>
      </c>
      <c r="C4220" s="2">
        <v>43</v>
      </c>
      <c r="D4220" s="2" t="s">
        <v>39</v>
      </c>
      <c r="E4220" s="2" t="s">
        <v>52</v>
      </c>
      <c r="F4220" s="2" t="s">
        <v>14</v>
      </c>
      <c r="G4220" s="2" t="s">
        <v>36</v>
      </c>
      <c r="H4220" s="2">
        <v>2426.7399999999998</v>
      </c>
      <c r="I4220" s="3">
        <v>45386</v>
      </c>
      <c r="J4220" s="2" t="s">
        <v>16</v>
      </c>
    </row>
    <row r="4221" spans="1:10" ht="14.25" customHeight="1" x14ac:dyDescent="0.35">
      <c r="A4221" s="2" t="s">
        <v>8472</v>
      </c>
      <c r="B4221" s="2" t="s">
        <v>8473</v>
      </c>
      <c r="C4221" s="2">
        <v>57</v>
      </c>
      <c r="D4221" s="2" t="s">
        <v>39</v>
      </c>
      <c r="E4221" s="2" t="s">
        <v>42</v>
      </c>
      <c r="F4221" s="2" t="s">
        <v>25</v>
      </c>
      <c r="G4221" s="2" t="s">
        <v>36</v>
      </c>
      <c r="H4221" s="2">
        <v>11849.86</v>
      </c>
      <c r="I4221" s="3">
        <v>44974</v>
      </c>
      <c r="J4221" s="2" t="s">
        <v>16</v>
      </c>
    </row>
    <row r="4222" spans="1:10" ht="14.25" customHeight="1" x14ac:dyDescent="0.35">
      <c r="A4222" s="2" t="s">
        <v>8474</v>
      </c>
      <c r="B4222" s="2" t="s">
        <v>8475</v>
      </c>
      <c r="C4222" s="2">
        <v>22</v>
      </c>
      <c r="D4222" s="2" t="s">
        <v>39</v>
      </c>
      <c r="E4222" s="2" t="s">
        <v>64</v>
      </c>
      <c r="F4222" s="2" t="s">
        <v>25</v>
      </c>
      <c r="G4222" s="2" t="s">
        <v>15</v>
      </c>
      <c r="H4222" s="2">
        <v>7733.61</v>
      </c>
      <c r="I4222" s="3">
        <v>45033</v>
      </c>
      <c r="J4222" s="2" t="s">
        <v>16</v>
      </c>
    </row>
    <row r="4223" spans="1:10" ht="14.25" customHeight="1" x14ac:dyDescent="0.35">
      <c r="A4223" s="2" t="s">
        <v>8476</v>
      </c>
      <c r="B4223" s="2" t="s">
        <v>8477</v>
      </c>
      <c r="C4223" s="2">
        <v>38</v>
      </c>
      <c r="D4223" s="2" t="s">
        <v>12</v>
      </c>
      <c r="E4223" s="2" t="s">
        <v>42</v>
      </c>
      <c r="F4223" s="2" t="s">
        <v>25</v>
      </c>
      <c r="G4223" s="2" t="s">
        <v>26</v>
      </c>
      <c r="H4223" s="2">
        <v>42713.440000000002</v>
      </c>
      <c r="I4223" s="3">
        <v>45190</v>
      </c>
      <c r="J4223" s="2" t="s">
        <v>69</v>
      </c>
    </row>
    <row r="4224" spans="1:10" ht="14.25" customHeight="1" x14ac:dyDescent="0.35">
      <c r="A4224" s="2" t="s">
        <v>8478</v>
      </c>
      <c r="B4224" s="2" t="s">
        <v>8479</v>
      </c>
      <c r="C4224" s="2">
        <v>31</v>
      </c>
      <c r="D4224" s="2" t="s">
        <v>39</v>
      </c>
      <c r="E4224" s="2" t="s">
        <v>29</v>
      </c>
      <c r="F4224" s="2" t="s">
        <v>49</v>
      </c>
      <c r="G4224" s="2" t="s">
        <v>30</v>
      </c>
      <c r="H4224" s="2">
        <v>4487.54</v>
      </c>
      <c r="I4224" s="3">
        <v>45179</v>
      </c>
      <c r="J4224" s="2" t="s">
        <v>21</v>
      </c>
    </row>
    <row r="4225" spans="1:10" ht="14.25" customHeight="1" x14ac:dyDescent="0.35">
      <c r="A4225" s="2" t="s">
        <v>8480</v>
      </c>
      <c r="B4225" s="2" t="s">
        <v>8481</v>
      </c>
      <c r="C4225" s="2">
        <v>21</v>
      </c>
      <c r="D4225" s="2" t="s">
        <v>39</v>
      </c>
      <c r="E4225" s="2" t="s">
        <v>29</v>
      </c>
      <c r="F4225" s="2" t="s">
        <v>55</v>
      </c>
      <c r="G4225" s="2" t="s">
        <v>26</v>
      </c>
      <c r="H4225" s="2">
        <v>14751.31</v>
      </c>
      <c r="I4225" s="3">
        <v>45465</v>
      </c>
      <c r="J4225" s="2" t="s">
        <v>16</v>
      </c>
    </row>
    <row r="4226" spans="1:10" ht="14.25" customHeight="1" x14ac:dyDescent="0.35">
      <c r="A4226" s="2" t="s">
        <v>8482</v>
      </c>
      <c r="B4226" s="2" t="s">
        <v>8483</v>
      </c>
      <c r="C4226" s="2">
        <v>40</v>
      </c>
      <c r="D4226" s="2" t="s">
        <v>39</v>
      </c>
      <c r="E4226" s="2" t="s">
        <v>64</v>
      </c>
      <c r="F4226" s="2" t="s">
        <v>55</v>
      </c>
      <c r="G4226" s="2" t="s">
        <v>26</v>
      </c>
      <c r="H4226" s="2">
        <v>4621.59</v>
      </c>
      <c r="I4226" s="3">
        <v>45447</v>
      </c>
      <c r="J4226" s="2" t="s">
        <v>16</v>
      </c>
    </row>
    <row r="4227" spans="1:10" ht="14.25" customHeight="1" x14ac:dyDescent="0.35">
      <c r="A4227" s="2" t="s">
        <v>8484</v>
      </c>
      <c r="B4227" s="2" t="s">
        <v>8485</v>
      </c>
      <c r="C4227" s="2">
        <v>59</v>
      </c>
      <c r="D4227" s="2" t="s">
        <v>12</v>
      </c>
      <c r="E4227" s="2" t="s">
        <v>13</v>
      </c>
      <c r="F4227" s="2" t="s">
        <v>14</v>
      </c>
      <c r="G4227" s="2" t="s">
        <v>20</v>
      </c>
      <c r="H4227" s="2">
        <v>5056.0200000000004</v>
      </c>
      <c r="I4227" s="3">
        <v>45084</v>
      </c>
      <c r="J4227" s="2" t="s">
        <v>21</v>
      </c>
    </row>
    <row r="4228" spans="1:10" ht="14.25" customHeight="1" x14ac:dyDescent="0.35">
      <c r="A4228" s="2" t="s">
        <v>8486</v>
      </c>
      <c r="B4228" s="2" t="s">
        <v>8487</v>
      </c>
      <c r="C4228" s="2">
        <v>37</v>
      </c>
      <c r="D4228" s="2" t="s">
        <v>39</v>
      </c>
      <c r="E4228" s="2" t="s">
        <v>93</v>
      </c>
      <c r="F4228" s="2" t="s">
        <v>25</v>
      </c>
      <c r="G4228" s="2" t="s">
        <v>30</v>
      </c>
      <c r="H4228" s="2">
        <v>1176.49</v>
      </c>
      <c r="I4228" s="3">
        <v>45452</v>
      </c>
      <c r="J4228" s="2" t="s">
        <v>16</v>
      </c>
    </row>
    <row r="4229" spans="1:10" ht="14.25" customHeight="1" x14ac:dyDescent="0.35">
      <c r="A4229" s="2" t="s">
        <v>8488</v>
      </c>
      <c r="B4229" s="2" t="s">
        <v>8489</v>
      </c>
      <c r="C4229" s="2">
        <v>32</v>
      </c>
      <c r="D4229" s="2" t="s">
        <v>39</v>
      </c>
      <c r="E4229" s="2" t="s">
        <v>13</v>
      </c>
      <c r="F4229" s="2" t="s">
        <v>25</v>
      </c>
      <c r="G4229" s="2" t="s">
        <v>15</v>
      </c>
      <c r="H4229" s="2">
        <v>2739.91</v>
      </c>
      <c r="I4229" s="3">
        <v>44955</v>
      </c>
      <c r="J4229" s="2" t="s">
        <v>16</v>
      </c>
    </row>
    <row r="4230" spans="1:10" ht="14.25" customHeight="1" x14ac:dyDescent="0.35">
      <c r="A4230" s="2" t="s">
        <v>8490</v>
      </c>
      <c r="B4230" s="2" t="s">
        <v>8491</v>
      </c>
      <c r="C4230" s="2">
        <v>62</v>
      </c>
      <c r="D4230" s="2" t="s">
        <v>39</v>
      </c>
      <c r="E4230" s="2" t="s">
        <v>29</v>
      </c>
      <c r="F4230" s="2" t="s">
        <v>19</v>
      </c>
      <c r="G4230" s="2" t="s">
        <v>20</v>
      </c>
      <c r="H4230" s="2">
        <v>1797.06</v>
      </c>
      <c r="I4230" s="3">
        <v>45464</v>
      </c>
      <c r="J4230" s="2" t="s">
        <v>16</v>
      </c>
    </row>
    <row r="4231" spans="1:10" ht="14.25" customHeight="1" x14ac:dyDescent="0.35">
      <c r="A4231" s="2" t="s">
        <v>8492</v>
      </c>
      <c r="B4231" s="2" t="s">
        <v>8493</v>
      </c>
      <c r="C4231" s="2">
        <v>46</v>
      </c>
      <c r="D4231" s="2" t="s">
        <v>39</v>
      </c>
      <c r="E4231" s="2" t="s">
        <v>93</v>
      </c>
      <c r="F4231" s="2" t="s">
        <v>35</v>
      </c>
      <c r="G4231" s="2" t="s">
        <v>20</v>
      </c>
      <c r="H4231" s="2">
        <v>1734.02</v>
      </c>
      <c r="I4231" s="3">
        <v>45652</v>
      </c>
      <c r="J4231" s="2" t="s">
        <v>69</v>
      </c>
    </row>
    <row r="4232" spans="1:10" ht="14.25" customHeight="1" x14ac:dyDescent="0.35">
      <c r="A4232" s="2" t="s">
        <v>8494</v>
      </c>
      <c r="B4232" s="2" t="s">
        <v>8495</v>
      </c>
      <c r="C4232" s="2">
        <v>25</v>
      </c>
      <c r="D4232" s="2" t="s">
        <v>12</v>
      </c>
      <c r="E4232" s="2" t="s">
        <v>13</v>
      </c>
      <c r="F4232" s="2" t="s">
        <v>49</v>
      </c>
      <c r="G4232" s="2" t="s">
        <v>36</v>
      </c>
      <c r="H4232" s="2">
        <v>90.57</v>
      </c>
      <c r="I4232" s="3">
        <v>45069</v>
      </c>
      <c r="J4232" s="2" t="s">
        <v>16</v>
      </c>
    </row>
    <row r="4233" spans="1:10" ht="14.25" customHeight="1" x14ac:dyDescent="0.35">
      <c r="A4233" s="2" t="s">
        <v>8496</v>
      </c>
      <c r="B4233" s="2" t="s">
        <v>8497</v>
      </c>
      <c r="C4233" s="2">
        <v>58</v>
      </c>
      <c r="D4233" s="2" t="s">
        <v>12</v>
      </c>
      <c r="E4233" s="2" t="s">
        <v>64</v>
      </c>
      <c r="F4233" s="2" t="s">
        <v>49</v>
      </c>
      <c r="G4233" s="2" t="s">
        <v>15</v>
      </c>
      <c r="H4233" s="2">
        <v>15788.15</v>
      </c>
      <c r="I4233" s="3">
        <v>45553</v>
      </c>
      <c r="J4233" s="2" t="s">
        <v>16</v>
      </c>
    </row>
    <row r="4234" spans="1:10" ht="14.25" customHeight="1" x14ac:dyDescent="0.35">
      <c r="A4234" s="2" t="s">
        <v>8498</v>
      </c>
      <c r="B4234" s="2" t="s">
        <v>8499</v>
      </c>
      <c r="C4234" s="2">
        <v>36</v>
      </c>
      <c r="D4234" s="2" t="s">
        <v>39</v>
      </c>
      <c r="E4234" s="2" t="s">
        <v>42</v>
      </c>
      <c r="F4234" s="2" t="s">
        <v>14</v>
      </c>
      <c r="G4234" s="2" t="s">
        <v>26</v>
      </c>
      <c r="H4234" s="2">
        <v>6309.83</v>
      </c>
      <c r="I4234" s="3">
        <v>45144</v>
      </c>
      <c r="J4234" s="2" t="s">
        <v>69</v>
      </c>
    </row>
    <row r="4235" spans="1:10" ht="14.25" customHeight="1" x14ac:dyDescent="0.35">
      <c r="A4235" s="2" t="s">
        <v>8500</v>
      </c>
      <c r="B4235" s="2" t="s">
        <v>8501</v>
      </c>
      <c r="C4235" s="2">
        <v>56</v>
      </c>
      <c r="D4235" s="2" t="s">
        <v>39</v>
      </c>
      <c r="E4235" s="2" t="s">
        <v>93</v>
      </c>
      <c r="F4235" s="2" t="s">
        <v>55</v>
      </c>
      <c r="G4235" s="2" t="s">
        <v>26</v>
      </c>
      <c r="H4235" s="2">
        <v>16304.96</v>
      </c>
      <c r="I4235" s="3">
        <v>45519</v>
      </c>
      <c r="J4235" s="2" t="s">
        <v>69</v>
      </c>
    </row>
    <row r="4236" spans="1:10" ht="14.25" customHeight="1" x14ac:dyDescent="0.35">
      <c r="A4236" s="2" t="s">
        <v>8502</v>
      </c>
      <c r="B4236" s="2" t="s">
        <v>8503</v>
      </c>
      <c r="C4236" s="2">
        <v>63</v>
      </c>
      <c r="D4236" s="2" t="s">
        <v>39</v>
      </c>
      <c r="E4236" s="2" t="s">
        <v>52</v>
      </c>
      <c r="F4236" s="2" t="s">
        <v>25</v>
      </c>
      <c r="G4236" s="2" t="s">
        <v>26</v>
      </c>
      <c r="H4236" s="2">
        <v>9481.7000000000007</v>
      </c>
      <c r="I4236" s="3">
        <v>45639</v>
      </c>
      <c r="J4236" s="2" t="s">
        <v>16</v>
      </c>
    </row>
    <row r="4237" spans="1:10" ht="14.25" customHeight="1" x14ac:dyDescent="0.35">
      <c r="A4237" s="2" t="s">
        <v>8504</v>
      </c>
      <c r="B4237" s="2" t="s">
        <v>8505</v>
      </c>
      <c r="C4237" s="2">
        <v>45</v>
      </c>
      <c r="D4237" s="2" t="s">
        <v>39</v>
      </c>
      <c r="E4237" s="2" t="s">
        <v>74</v>
      </c>
      <c r="F4237" s="2" t="s">
        <v>35</v>
      </c>
      <c r="G4237" s="2" t="s">
        <v>36</v>
      </c>
      <c r="H4237" s="2">
        <v>17798.57</v>
      </c>
      <c r="I4237" s="3">
        <v>44993</v>
      </c>
      <c r="J4237" s="2" t="s">
        <v>21</v>
      </c>
    </row>
    <row r="4238" spans="1:10" ht="14.25" customHeight="1" x14ac:dyDescent="0.35">
      <c r="A4238" s="2" t="s">
        <v>8506</v>
      </c>
      <c r="B4238" s="2" t="s">
        <v>8507</v>
      </c>
      <c r="C4238" s="2">
        <v>63</v>
      </c>
      <c r="D4238" s="2" t="s">
        <v>12</v>
      </c>
      <c r="E4238" s="2" t="s">
        <v>93</v>
      </c>
      <c r="F4238" s="2" t="s">
        <v>14</v>
      </c>
      <c r="G4238" s="2" t="s">
        <v>26</v>
      </c>
      <c r="H4238" s="2">
        <v>7007.06</v>
      </c>
      <c r="I4238" s="3">
        <v>45070</v>
      </c>
      <c r="J4238" s="2" t="s">
        <v>21</v>
      </c>
    </row>
    <row r="4239" spans="1:10" ht="14.25" customHeight="1" x14ac:dyDescent="0.35">
      <c r="A4239" s="2" t="s">
        <v>8508</v>
      </c>
      <c r="B4239" s="2" t="s">
        <v>8509</v>
      </c>
      <c r="C4239" s="2">
        <v>44</v>
      </c>
      <c r="D4239" s="2" t="s">
        <v>12</v>
      </c>
      <c r="E4239" s="2" t="s">
        <v>93</v>
      </c>
      <c r="F4239" s="2" t="s">
        <v>49</v>
      </c>
      <c r="G4239" s="2" t="s">
        <v>30</v>
      </c>
      <c r="H4239" s="2">
        <v>987.61</v>
      </c>
      <c r="I4239" s="3">
        <v>45067</v>
      </c>
      <c r="J4239" s="2" t="s">
        <v>16</v>
      </c>
    </row>
    <row r="4240" spans="1:10" ht="14.25" customHeight="1" x14ac:dyDescent="0.35">
      <c r="A4240" s="2" t="s">
        <v>8510</v>
      </c>
      <c r="B4240" s="2" t="s">
        <v>8511</v>
      </c>
      <c r="C4240" s="2">
        <v>21</v>
      </c>
      <c r="D4240" s="2" t="s">
        <v>12</v>
      </c>
      <c r="E4240" s="2" t="s">
        <v>52</v>
      </c>
      <c r="F4240" s="2" t="s">
        <v>49</v>
      </c>
      <c r="G4240" s="2" t="s">
        <v>26</v>
      </c>
      <c r="H4240" s="2">
        <v>9591.0300000000007</v>
      </c>
      <c r="I4240" s="3">
        <v>45272</v>
      </c>
      <c r="J4240" s="2" t="s">
        <v>16</v>
      </c>
    </row>
    <row r="4241" spans="1:10" ht="14.25" customHeight="1" x14ac:dyDescent="0.35">
      <c r="A4241" s="2" t="s">
        <v>8512</v>
      </c>
      <c r="B4241" s="2" t="s">
        <v>8513</v>
      </c>
      <c r="C4241" s="2">
        <v>32</v>
      </c>
      <c r="D4241" s="2" t="s">
        <v>12</v>
      </c>
      <c r="E4241" s="2" t="s">
        <v>64</v>
      </c>
      <c r="F4241" s="2" t="s">
        <v>49</v>
      </c>
      <c r="G4241" s="2" t="s">
        <v>26</v>
      </c>
      <c r="H4241" s="2">
        <v>11324.74</v>
      </c>
      <c r="I4241" s="3">
        <v>45391</v>
      </c>
      <c r="J4241" s="2" t="s">
        <v>16</v>
      </c>
    </row>
    <row r="4242" spans="1:10" ht="14.25" customHeight="1" x14ac:dyDescent="0.35">
      <c r="A4242" s="2" t="s">
        <v>8514</v>
      </c>
      <c r="B4242" s="2" t="s">
        <v>8515</v>
      </c>
      <c r="C4242" s="2">
        <v>52</v>
      </c>
      <c r="D4242" s="2" t="s">
        <v>39</v>
      </c>
      <c r="E4242" s="2" t="s">
        <v>13</v>
      </c>
      <c r="F4242" s="2" t="s">
        <v>25</v>
      </c>
      <c r="G4242" s="2" t="s">
        <v>30</v>
      </c>
      <c r="H4242" s="2">
        <v>9848.48</v>
      </c>
      <c r="I4242" s="3">
        <v>45022</v>
      </c>
      <c r="J4242" s="2" t="s">
        <v>16</v>
      </c>
    </row>
    <row r="4243" spans="1:10" ht="14.25" customHeight="1" x14ac:dyDescent="0.35">
      <c r="A4243" s="2" t="s">
        <v>8516</v>
      </c>
      <c r="B4243" s="2" t="s">
        <v>8517</v>
      </c>
      <c r="C4243" s="2">
        <v>54</v>
      </c>
      <c r="D4243" s="2" t="s">
        <v>39</v>
      </c>
      <c r="E4243" s="2" t="s">
        <v>13</v>
      </c>
      <c r="F4243" s="2" t="s">
        <v>25</v>
      </c>
      <c r="G4243" s="2" t="s">
        <v>36</v>
      </c>
      <c r="H4243" s="2">
        <v>16161.42</v>
      </c>
      <c r="I4243" s="3">
        <v>45334</v>
      </c>
      <c r="J4243" s="2" t="s">
        <v>21</v>
      </c>
    </row>
    <row r="4244" spans="1:10" ht="14.25" customHeight="1" x14ac:dyDescent="0.35">
      <c r="A4244" s="2" t="s">
        <v>8518</v>
      </c>
      <c r="B4244" s="2" t="s">
        <v>8519</v>
      </c>
      <c r="C4244" s="2">
        <v>18</v>
      </c>
      <c r="D4244" s="2" t="s">
        <v>12</v>
      </c>
      <c r="E4244" s="2" t="s">
        <v>29</v>
      </c>
      <c r="F4244" s="2" t="s">
        <v>25</v>
      </c>
      <c r="G4244" s="2" t="s">
        <v>20</v>
      </c>
      <c r="H4244" s="2">
        <v>13149.02</v>
      </c>
      <c r="I4244" s="3">
        <v>45044</v>
      </c>
      <c r="J4244" s="2" t="s">
        <v>16</v>
      </c>
    </row>
    <row r="4245" spans="1:10" ht="14.25" customHeight="1" x14ac:dyDescent="0.35">
      <c r="A4245" s="2" t="s">
        <v>8520</v>
      </c>
      <c r="B4245" s="2" t="s">
        <v>8521</v>
      </c>
      <c r="C4245" s="2">
        <v>20</v>
      </c>
      <c r="D4245" s="2" t="s">
        <v>12</v>
      </c>
      <c r="E4245" s="2" t="s">
        <v>42</v>
      </c>
      <c r="F4245" s="2" t="s">
        <v>19</v>
      </c>
      <c r="G4245" s="2" t="s">
        <v>15</v>
      </c>
      <c r="H4245" s="2">
        <v>5667.48</v>
      </c>
      <c r="I4245" s="3">
        <v>45623</v>
      </c>
      <c r="J4245" s="2" t="s">
        <v>16</v>
      </c>
    </row>
    <row r="4246" spans="1:10" ht="14.25" customHeight="1" x14ac:dyDescent="0.35">
      <c r="A4246" s="2" t="s">
        <v>8522</v>
      </c>
      <c r="B4246" s="2" t="s">
        <v>8523</v>
      </c>
      <c r="C4246" s="2">
        <v>64</v>
      </c>
      <c r="D4246" s="2" t="s">
        <v>39</v>
      </c>
      <c r="E4246" s="2" t="s">
        <v>64</v>
      </c>
      <c r="F4246" s="2" t="s">
        <v>55</v>
      </c>
      <c r="G4246" s="2" t="s">
        <v>36</v>
      </c>
      <c r="H4246" s="2">
        <v>17098.310000000001</v>
      </c>
      <c r="I4246" s="3">
        <v>45370</v>
      </c>
      <c r="J4246" s="2" t="s">
        <v>21</v>
      </c>
    </row>
    <row r="4247" spans="1:10" ht="14.25" customHeight="1" x14ac:dyDescent="0.35">
      <c r="A4247" s="2" t="s">
        <v>8524</v>
      </c>
      <c r="B4247" s="2" t="s">
        <v>8525</v>
      </c>
      <c r="C4247" s="2">
        <v>41</v>
      </c>
      <c r="D4247" s="2" t="s">
        <v>39</v>
      </c>
      <c r="E4247" s="2" t="s">
        <v>52</v>
      </c>
      <c r="F4247" s="2" t="s">
        <v>49</v>
      </c>
      <c r="G4247" s="2" t="s">
        <v>26</v>
      </c>
      <c r="H4247" s="2">
        <v>11769.63</v>
      </c>
      <c r="I4247" s="3">
        <v>45306</v>
      </c>
      <c r="J4247" s="2" t="s">
        <v>69</v>
      </c>
    </row>
    <row r="4248" spans="1:10" ht="14.25" customHeight="1" x14ac:dyDescent="0.35">
      <c r="A4248" s="2" t="s">
        <v>8526</v>
      </c>
      <c r="B4248" s="2" t="s">
        <v>8527</v>
      </c>
      <c r="C4248" s="2">
        <v>44</v>
      </c>
      <c r="D4248" s="2" t="s">
        <v>39</v>
      </c>
      <c r="E4248" s="2" t="s">
        <v>64</v>
      </c>
      <c r="F4248" s="2" t="s">
        <v>49</v>
      </c>
      <c r="G4248" s="2" t="s">
        <v>20</v>
      </c>
      <c r="H4248" s="2">
        <v>1282.5</v>
      </c>
      <c r="I4248" s="3">
        <v>45639</v>
      </c>
      <c r="J4248" s="2" t="s">
        <v>16</v>
      </c>
    </row>
    <row r="4249" spans="1:10" ht="14.25" customHeight="1" x14ac:dyDescent="0.35">
      <c r="A4249" s="2" t="s">
        <v>8528</v>
      </c>
      <c r="B4249" s="2" t="s">
        <v>8529</v>
      </c>
      <c r="C4249" s="2">
        <v>57</v>
      </c>
      <c r="D4249" s="2" t="s">
        <v>39</v>
      </c>
      <c r="E4249" s="2" t="s">
        <v>64</v>
      </c>
      <c r="F4249" s="2" t="s">
        <v>19</v>
      </c>
      <c r="G4249" s="2" t="s">
        <v>15</v>
      </c>
      <c r="H4249" s="2">
        <v>7762.53</v>
      </c>
      <c r="I4249" s="3">
        <v>45204</v>
      </c>
      <c r="J4249" s="2" t="s">
        <v>21</v>
      </c>
    </row>
    <row r="4250" spans="1:10" ht="14.25" customHeight="1" x14ac:dyDescent="0.35">
      <c r="A4250" s="2" t="s">
        <v>8530</v>
      </c>
      <c r="B4250" s="2" t="s">
        <v>8531</v>
      </c>
      <c r="C4250" s="2">
        <v>53</v>
      </c>
      <c r="D4250" s="2" t="s">
        <v>39</v>
      </c>
      <c r="E4250" s="2" t="s">
        <v>13</v>
      </c>
      <c r="F4250" s="2" t="s">
        <v>49</v>
      </c>
      <c r="G4250" s="2" t="s">
        <v>15</v>
      </c>
      <c r="H4250" s="2">
        <v>13039.99</v>
      </c>
      <c r="I4250" s="3">
        <v>45287</v>
      </c>
      <c r="J4250" s="2" t="s">
        <v>16</v>
      </c>
    </row>
    <row r="4251" spans="1:10" ht="14.25" customHeight="1" x14ac:dyDescent="0.35">
      <c r="A4251" s="2" t="s">
        <v>8532</v>
      </c>
      <c r="B4251" s="2" t="s">
        <v>8533</v>
      </c>
      <c r="C4251" s="2">
        <v>51</v>
      </c>
      <c r="D4251" s="2" t="s">
        <v>12</v>
      </c>
      <c r="E4251" s="2" t="s">
        <v>52</v>
      </c>
      <c r="F4251" s="2" t="s">
        <v>49</v>
      </c>
      <c r="G4251" s="2" t="s">
        <v>15</v>
      </c>
      <c r="H4251" s="2">
        <v>8058.42</v>
      </c>
      <c r="I4251" s="3">
        <v>45296</v>
      </c>
      <c r="J4251" s="2" t="s">
        <v>16</v>
      </c>
    </row>
    <row r="4252" spans="1:10" ht="14.25" customHeight="1" x14ac:dyDescent="0.35">
      <c r="A4252" s="2" t="s">
        <v>8534</v>
      </c>
      <c r="B4252" s="2" t="s">
        <v>8535</v>
      </c>
      <c r="C4252" s="2">
        <v>46</v>
      </c>
      <c r="D4252" s="2" t="s">
        <v>12</v>
      </c>
      <c r="E4252" s="2" t="s">
        <v>24</v>
      </c>
      <c r="F4252" s="2" t="s">
        <v>25</v>
      </c>
      <c r="G4252" s="2" t="s">
        <v>30</v>
      </c>
      <c r="H4252" s="2">
        <v>29764.92</v>
      </c>
      <c r="I4252" s="3">
        <v>45548</v>
      </c>
      <c r="J4252" s="2" t="s">
        <v>16</v>
      </c>
    </row>
    <row r="4253" spans="1:10" ht="14.25" customHeight="1" x14ac:dyDescent="0.35">
      <c r="A4253" s="2" t="s">
        <v>8536</v>
      </c>
      <c r="B4253" s="2" t="s">
        <v>8537</v>
      </c>
      <c r="C4253" s="2">
        <v>41</v>
      </c>
      <c r="D4253" s="2" t="s">
        <v>39</v>
      </c>
      <c r="E4253" s="2" t="s">
        <v>74</v>
      </c>
      <c r="F4253" s="2" t="s">
        <v>25</v>
      </c>
      <c r="G4253" s="2" t="s">
        <v>30</v>
      </c>
      <c r="H4253" s="2">
        <v>1070.19</v>
      </c>
      <c r="I4253" s="3">
        <v>45138</v>
      </c>
      <c r="J4253" s="2" t="s">
        <v>16</v>
      </c>
    </row>
    <row r="4254" spans="1:10" ht="14.25" customHeight="1" x14ac:dyDescent="0.35">
      <c r="A4254" s="2" t="s">
        <v>8538</v>
      </c>
      <c r="B4254" s="2" t="s">
        <v>8539</v>
      </c>
      <c r="C4254" s="2">
        <v>41</v>
      </c>
      <c r="D4254" s="2" t="s">
        <v>39</v>
      </c>
      <c r="E4254" s="2" t="s">
        <v>93</v>
      </c>
      <c r="F4254" s="2" t="s">
        <v>55</v>
      </c>
      <c r="G4254" s="2" t="s">
        <v>20</v>
      </c>
      <c r="H4254" s="2">
        <v>12812.92</v>
      </c>
      <c r="I4254" s="3">
        <v>45185</v>
      </c>
      <c r="J4254" s="2" t="s">
        <v>16</v>
      </c>
    </row>
    <row r="4255" spans="1:10" ht="14.25" customHeight="1" x14ac:dyDescent="0.35">
      <c r="A4255" s="2" t="s">
        <v>8540</v>
      </c>
      <c r="B4255" s="2" t="s">
        <v>8541</v>
      </c>
      <c r="C4255" s="2">
        <v>59</v>
      </c>
      <c r="D4255" s="2" t="s">
        <v>12</v>
      </c>
      <c r="E4255" s="2" t="s">
        <v>13</v>
      </c>
      <c r="F4255" s="2" t="s">
        <v>49</v>
      </c>
      <c r="G4255" s="2" t="s">
        <v>26</v>
      </c>
      <c r="H4255" s="2">
        <v>17398.36</v>
      </c>
      <c r="I4255" s="3">
        <v>45602</v>
      </c>
      <c r="J4255" s="2" t="s">
        <v>16</v>
      </c>
    </row>
    <row r="4256" spans="1:10" ht="14.25" customHeight="1" x14ac:dyDescent="0.35">
      <c r="A4256" s="2" t="s">
        <v>8542</v>
      </c>
      <c r="B4256" s="2" t="s">
        <v>8543</v>
      </c>
      <c r="C4256" s="2">
        <v>21</v>
      </c>
      <c r="D4256" s="2" t="s">
        <v>39</v>
      </c>
      <c r="E4256" s="2" t="s">
        <v>52</v>
      </c>
      <c r="F4256" s="2" t="s">
        <v>14</v>
      </c>
      <c r="G4256" s="2" t="s">
        <v>20</v>
      </c>
      <c r="H4256" s="2">
        <v>12128.56</v>
      </c>
      <c r="I4256" s="3">
        <v>45023</v>
      </c>
      <c r="J4256" s="2" t="s">
        <v>16</v>
      </c>
    </row>
    <row r="4257" spans="1:10" ht="14.25" customHeight="1" x14ac:dyDescent="0.35">
      <c r="A4257" s="2" t="s">
        <v>8544</v>
      </c>
      <c r="B4257" s="2" t="s">
        <v>8545</v>
      </c>
      <c r="C4257" s="2">
        <v>20</v>
      </c>
      <c r="D4257" s="2" t="s">
        <v>12</v>
      </c>
      <c r="E4257" s="2" t="s">
        <v>42</v>
      </c>
      <c r="F4257" s="2" t="s">
        <v>49</v>
      </c>
      <c r="G4257" s="2" t="s">
        <v>26</v>
      </c>
      <c r="H4257" s="2">
        <v>4870.8500000000004</v>
      </c>
      <c r="I4257" s="3">
        <v>45136</v>
      </c>
      <c r="J4257" s="2" t="s">
        <v>21</v>
      </c>
    </row>
    <row r="4258" spans="1:10" ht="14.25" customHeight="1" x14ac:dyDescent="0.35">
      <c r="A4258" s="2" t="s">
        <v>8546</v>
      </c>
      <c r="B4258" s="2" t="s">
        <v>8547</v>
      </c>
      <c r="C4258" s="2">
        <v>51</v>
      </c>
      <c r="D4258" s="2" t="s">
        <v>12</v>
      </c>
      <c r="E4258" s="2" t="s">
        <v>93</v>
      </c>
      <c r="F4258" s="2" t="s">
        <v>49</v>
      </c>
      <c r="G4258" s="2" t="s">
        <v>36</v>
      </c>
      <c r="H4258" s="2">
        <v>4869.1400000000003</v>
      </c>
      <c r="I4258" s="3">
        <v>45474</v>
      </c>
      <c r="J4258" s="2" t="s">
        <v>16</v>
      </c>
    </row>
    <row r="4259" spans="1:10" ht="14.25" customHeight="1" x14ac:dyDescent="0.35">
      <c r="A4259" s="2" t="s">
        <v>8548</v>
      </c>
      <c r="B4259" s="2" t="s">
        <v>8549</v>
      </c>
      <c r="C4259" s="2">
        <v>40</v>
      </c>
      <c r="D4259" s="2" t="s">
        <v>12</v>
      </c>
      <c r="E4259" s="2" t="s">
        <v>93</v>
      </c>
      <c r="F4259" s="2" t="s">
        <v>55</v>
      </c>
      <c r="G4259" s="2" t="s">
        <v>15</v>
      </c>
      <c r="H4259" s="2">
        <v>8832.61</v>
      </c>
      <c r="I4259" s="3">
        <v>45538</v>
      </c>
      <c r="J4259" s="2" t="s">
        <v>16</v>
      </c>
    </row>
    <row r="4260" spans="1:10" ht="14.25" customHeight="1" x14ac:dyDescent="0.35">
      <c r="A4260" s="2" t="s">
        <v>8550</v>
      </c>
      <c r="B4260" s="2" t="s">
        <v>8551</v>
      </c>
      <c r="C4260" s="2">
        <v>40</v>
      </c>
      <c r="D4260" s="2" t="s">
        <v>12</v>
      </c>
      <c r="E4260" s="2" t="s">
        <v>24</v>
      </c>
      <c r="F4260" s="2" t="s">
        <v>14</v>
      </c>
      <c r="G4260" s="2" t="s">
        <v>15</v>
      </c>
      <c r="H4260" s="2">
        <v>5060.01</v>
      </c>
      <c r="I4260" s="3">
        <v>44947</v>
      </c>
      <c r="J4260" s="2" t="s">
        <v>16</v>
      </c>
    </row>
    <row r="4261" spans="1:10" ht="14.25" customHeight="1" x14ac:dyDescent="0.35">
      <c r="A4261" s="2" t="s">
        <v>8552</v>
      </c>
      <c r="B4261" s="2" t="s">
        <v>8553</v>
      </c>
      <c r="C4261" s="2">
        <v>62</v>
      </c>
      <c r="D4261" s="2" t="s">
        <v>39</v>
      </c>
      <c r="E4261" s="2" t="s">
        <v>24</v>
      </c>
      <c r="F4261" s="2" t="s">
        <v>49</v>
      </c>
      <c r="G4261" s="2" t="s">
        <v>30</v>
      </c>
      <c r="H4261" s="2">
        <v>21471.47</v>
      </c>
      <c r="I4261" s="3">
        <v>45655</v>
      </c>
      <c r="J4261" s="2" t="s">
        <v>16</v>
      </c>
    </row>
    <row r="4262" spans="1:10" ht="14.25" customHeight="1" x14ac:dyDescent="0.35">
      <c r="A4262" s="2" t="s">
        <v>8554</v>
      </c>
      <c r="B4262" s="2" t="s">
        <v>8555</v>
      </c>
      <c r="C4262" s="2">
        <v>22</v>
      </c>
      <c r="D4262" s="2" t="s">
        <v>39</v>
      </c>
      <c r="E4262" s="2" t="s">
        <v>13</v>
      </c>
      <c r="F4262" s="2" t="s">
        <v>35</v>
      </c>
      <c r="G4262" s="2" t="s">
        <v>36</v>
      </c>
      <c r="H4262" s="2">
        <v>1164.56</v>
      </c>
      <c r="I4262" s="3">
        <v>45359</v>
      </c>
      <c r="J4262" s="2" t="s">
        <v>16</v>
      </c>
    </row>
    <row r="4263" spans="1:10" ht="14.25" customHeight="1" x14ac:dyDescent="0.35">
      <c r="A4263" s="2" t="s">
        <v>8556</v>
      </c>
      <c r="B4263" s="2" t="s">
        <v>8557</v>
      </c>
      <c r="C4263" s="2">
        <v>48</v>
      </c>
      <c r="D4263" s="2" t="s">
        <v>12</v>
      </c>
      <c r="E4263" s="2" t="s">
        <v>29</v>
      </c>
      <c r="F4263" s="2" t="s">
        <v>35</v>
      </c>
      <c r="G4263" s="2" t="s">
        <v>36</v>
      </c>
      <c r="H4263" s="2">
        <v>10193.129999999999</v>
      </c>
      <c r="I4263" s="3">
        <v>45542</v>
      </c>
      <c r="J4263" s="2" t="s">
        <v>16</v>
      </c>
    </row>
    <row r="4264" spans="1:10" ht="14.25" customHeight="1" x14ac:dyDescent="0.35">
      <c r="A4264" s="2" t="s">
        <v>8558</v>
      </c>
      <c r="B4264" s="2" t="s">
        <v>8559</v>
      </c>
      <c r="C4264" s="2">
        <v>58</v>
      </c>
      <c r="D4264" s="2" t="s">
        <v>39</v>
      </c>
      <c r="E4264" s="2" t="s">
        <v>42</v>
      </c>
      <c r="F4264" s="2" t="s">
        <v>14</v>
      </c>
      <c r="G4264" s="2" t="s">
        <v>26</v>
      </c>
      <c r="H4264" s="2">
        <v>1440.03</v>
      </c>
      <c r="I4264" s="3">
        <v>45297</v>
      </c>
      <c r="J4264" s="2" t="s">
        <v>21</v>
      </c>
    </row>
    <row r="4265" spans="1:10" ht="14.25" customHeight="1" x14ac:dyDescent="0.35">
      <c r="A4265" s="2" t="s">
        <v>8560</v>
      </c>
      <c r="B4265" s="2" t="s">
        <v>8561</v>
      </c>
      <c r="C4265" s="2">
        <v>23</v>
      </c>
      <c r="D4265" s="2" t="s">
        <v>39</v>
      </c>
      <c r="E4265" s="2" t="s">
        <v>13</v>
      </c>
      <c r="F4265" s="2" t="s">
        <v>35</v>
      </c>
      <c r="G4265" s="2" t="s">
        <v>36</v>
      </c>
      <c r="H4265" s="2">
        <v>7768.76</v>
      </c>
      <c r="I4265" s="3">
        <v>45319</v>
      </c>
      <c r="J4265" s="2" t="s">
        <v>69</v>
      </c>
    </row>
    <row r="4266" spans="1:10" ht="14.25" customHeight="1" x14ac:dyDescent="0.35">
      <c r="A4266" s="2" t="s">
        <v>8562</v>
      </c>
      <c r="B4266" s="2" t="s">
        <v>8563</v>
      </c>
      <c r="C4266" s="2">
        <v>54</v>
      </c>
      <c r="D4266" s="2" t="s">
        <v>39</v>
      </c>
      <c r="E4266" s="2" t="s">
        <v>64</v>
      </c>
      <c r="F4266" s="2" t="s">
        <v>25</v>
      </c>
      <c r="G4266" s="2" t="s">
        <v>30</v>
      </c>
      <c r="H4266" s="2">
        <v>12573.07</v>
      </c>
      <c r="I4266" s="3">
        <v>45550</v>
      </c>
      <c r="J4266" s="2" t="s">
        <v>16</v>
      </c>
    </row>
    <row r="4267" spans="1:10" ht="14.25" customHeight="1" x14ac:dyDescent="0.35">
      <c r="A4267" s="2" t="s">
        <v>8564</v>
      </c>
      <c r="B4267" s="2" t="s">
        <v>8565</v>
      </c>
      <c r="C4267" s="2">
        <v>27</v>
      </c>
      <c r="D4267" s="2" t="s">
        <v>39</v>
      </c>
      <c r="E4267" s="2" t="s">
        <v>29</v>
      </c>
      <c r="F4267" s="2" t="s">
        <v>25</v>
      </c>
      <c r="G4267" s="2" t="s">
        <v>26</v>
      </c>
      <c r="H4267" s="2">
        <v>1809.36</v>
      </c>
      <c r="I4267" s="3">
        <v>45145</v>
      </c>
      <c r="J4267" s="2" t="s">
        <v>16</v>
      </c>
    </row>
    <row r="4268" spans="1:10" ht="14.25" customHeight="1" x14ac:dyDescent="0.35">
      <c r="A4268" s="2" t="s">
        <v>8566</v>
      </c>
      <c r="B4268" s="2" t="s">
        <v>8567</v>
      </c>
      <c r="C4268" s="2">
        <v>57</v>
      </c>
      <c r="D4268" s="2" t="s">
        <v>12</v>
      </c>
      <c r="E4268" s="2" t="s">
        <v>52</v>
      </c>
      <c r="F4268" s="2" t="s">
        <v>14</v>
      </c>
      <c r="G4268" s="2" t="s">
        <v>20</v>
      </c>
      <c r="H4268" s="2">
        <v>12175.08</v>
      </c>
      <c r="I4268" s="3">
        <v>45430</v>
      </c>
      <c r="J4268" s="2" t="s">
        <v>16</v>
      </c>
    </row>
    <row r="4269" spans="1:10" ht="14.25" customHeight="1" x14ac:dyDescent="0.35">
      <c r="A4269" s="2" t="s">
        <v>8568</v>
      </c>
      <c r="B4269" s="2" t="s">
        <v>8569</v>
      </c>
      <c r="C4269" s="2">
        <v>24</v>
      </c>
      <c r="D4269" s="2" t="s">
        <v>39</v>
      </c>
      <c r="E4269" s="2" t="s">
        <v>24</v>
      </c>
      <c r="F4269" s="2" t="s">
        <v>49</v>
      </c>
      <c r="G4269" s="2" t="s">
        <v>26</v>
      </c>
      <c r="H4269" s="2">
        <v>1508</v>
      </c>
      <c r="I4269" s="3">
        <v>45558</v>
      </c>
      <c r="J4269" s="2" t="s">
        <v>16</v>
      </c>
    </row>
    <row r="4270" spans="1:10" ht="14.25" customHeight="1" x14ac:dyDescent="0.35">
      <c r="A4270" s="2" t="s">
        <v>8570</v>
      </c>
      <c r="B4270" s="2" t="s">
        <v>8571</v>
      </c>
      <c r="C4270" s="2">
        <v>56</v>
      </c>
      <c r="D4270" s="2" t="s">
        <v>12</v>
      </c>
      <c r="E4270" s="2" t="s">
        <v>42</v>
      </c>
      <c r="F4270" s="2" t="s">
        <v>14</v>
      </c>
      <c r="G4270" s="2" t="s">
        <v>20</v>
      </c>
      <c r="H4270" s="2">
        <v>9690.42</v>
      </c>
      <c r="I4270" s="3">
        <v>45022</v>
      </c>
      <c r="J4270" s="2" t="s">
        <v>16</v>
      </c>
    </row>
    <row r="4271" spans="1:10" ht="14.25" customHeight="1" x14ac:dyDescent="0.35">
      <c r="A4271" s="2" t="s">
        <v>8572</v>
      </c>
      <c r="B4271" s="2" t="s">
        <v>8573</v>
      </c>
      <c r="C4271" s="2">
        <v>55</v>
      </c>
      <c r="D4271" s="2" t="s">
        <v>12</v>
      </c>
      <c r="E4271" s="2" t="s">
        <v>93</v>
      </c>
      <c r="F4271" s="2" t="s">
        <v>35</v>
      </c>
      <c r="G4271" s="2" t="s">
        <v>26</v>
      </c>
      <c r="H4271" s="2">
        <v>7043.15</v>
      </c>
      <c r="I4271" s="3">
        <v>45358</v>
      </c>
      <c r="J4271" s="2" t="s">
        <v>16</v>
      </c>
    </row>
    <row r="4272" spans="1:10" ht="14.25" customHeight="1" x14ac:dyDescent="0.35">
      <c r="A4272" s="2" t="s">
        <v>8574</v>
      </c>
      <c r="B4272" s="2" t="s">
        <v>8575</v>
      </c>
      <c r="C4272" s="2">
        <v>38</v>
      </c>
      <c r="D4272" s="2" t="s">
        <v>39</v>
      </c>
      <c r="E4272" s="2" t="s">
        <v>13</v>
      </c>
      <c r="F4272" s="2" t="s">
        <v>14</v>
      </c>
      <c r="G4272" s="2" t="s">
        <v>15</v>
      </c>
      <c r="H4272" s="2">
        <v>3539.29</v>
      </c>
      <c r="I4272" s="3">
        <v>45114</v>
      </c>
      <c r="J4272" s="2" t="s">
        <v>16</v>
      </c>
    </row>
    <row r="4273" spans="1:10" ht="14.25" customHeight="1" x14ac:dyDescent="0.35">
      <c r="A4273" s="2" t="s">
        <v>8576</v>
      </c>
      <c r="B4273" s="2" t="s">
        <v>8577</v>
      </c>
      <c r="C4273" s="2">
        <v>37</v>
      </c>
      <c r="D4273" s="2" t="s">
        <v>12</v>
      </c>
      <c r="E4273" s="2" t="s">
        <v>24</v>
      </c>
      <c r="F4273" s="2" t="s">
        <v>35</v>
      </c>
      <c r="G4273" s="2" t="s">
        <v>20</v>
      </c>
      <c r="H4273" s="2">
        <v>1182.75</v>
      </c>
      <c r="I4273" s="3">
        <v>45427</v>
      </c>
      <c r="J4273" s="2" t="s">
        <v>16</v>
      </c>
    </row>
    <row r="4274" spans="1:10" ht="14.25" customHeight="1" x14ac:dyDescent="0.35">
      <c r="A4274" s="2" t="s">
        <v>8578</v>
      </c>
      <c r="B4274" s="2" t="s">
        <v>8579</v>
      </c>
      <c r="C4274" s="2">
        <v>20</v>
      </c>
      <c r="D4274" s="2" t="s">
        <v>39</v>
      </c>
      <c r="E4274" s="2" t="s">
        <v>93</v>
      </c>
      <c r="F4274" s="2" t="s">
        <v>25</v>
      </c>
      <c r="G4274" s="2" t="s">
        <v>30</v>
      </c>
      <c r="H4274" s="2">
        <v>13312.54</v>
      </c>
      <c r="I4274" s="3">
        <v>45301</v>
      </c>
      <c r="J4274" s="2" t="s">
        <v>21</v>
      </c>
    </row>
    <row r="4275" spans="1:10" ht="14.25" customHeight="1" x14ac:dyDescent="0.35">
      <c r="A4275" s="2" t="s">
        <v>8580</v>
      </c>
      <c r="B4275" s="2" t="s">
        <v>8581</v>
      </c>
      <c r="C4275" s="2">
        <v>39</v>
      </c>
      <c r="D4275" s="2" t="s">
        <v>39</v>
      </c>
      <c r="E4275" s="2" t="s">
        <v>42</v>
      </c>
      <c r="F4275" s="2" t="s">
        <v>14</v>
      </c>
      <c r="G4275" s="2" t="s">
        <v>20</v>
      </c>
      <c r="H4275" s="2">
        <v>4809.5200000000004</v>
      </c>
      <c r="I4275" s="3">
        <v>45360</v>
      </c>
      <c r="J4275" s="2" t="s">
        <v>16</v>
      </c>
    </row>
    <row r="4276" spans="1:10" ht="14.25" customHeight="1" x14ac:dyDescent="0.35">
      <c r="A4276" s="2" t="s">
        <v>8582</v>
      </c>
      <c r="B4276" s="2" t="s">
        <v>8583</v>
      </c>
      <c r="C4276" s="2">
        <v>64</v>
      </c>
      <c r="D4276" s="2" t="s">
        <v>12</v>
      </c>
      <c r="E4276" s="2" t="s">
        <v>24</v>
      </c>
      <c r="F4276" s="2" t="s">
        <v>19</v>
      </c>
      <c r="G4276" s="2" t="s">
        <v>20</v>
      </c>
      <c r="H4276" s="2">
        <v>905.06</v>
      </c>
      <c r="I4276" s="3">
        <v>45349</v>
      </c>
      <c r="J4276" s="2" t="s">
        <v>16</v>
      </c>
    </row>
    <row r="4277" spans="1:10" ht="14.25" customHeight="1" x14ac:dyDescent="0.35">
      <c r="A4277" s="2" t="s">
        <v>8584</v>
      </c>
      <c r="B4277" s="2" t="s">
        <v>8585</v>
      </c>
      <c r="C4277" s="2">
        <v>21</v>
      </c>
      <c r="D4277" s="2" t="s">
        <v>39</v>
      </c>
      <c r="E4277" s="2" t="s">
        <v>24</v>
      </c>
      <c r="F4277" s="2" t="s">
        <v>35</v>
      </c>
      <c r="G4277" s="2" t="s">
        <v>26</v>
      </c>
      <c r="H4277" s="2">
        <v>14818.78</v>
      </c>
      <c r="I4277" s="3">
        <v>45070</v>
      </c>
      <c r="J4277" s="2" t="s">
        <v>16</v>
      </c>
    </row>
    <row r="4278" spans="1:10" ht="14.25" customHeight="1" x14ac:dyDescent="0.35">
      <c r="A4278" s="2" t="s">
        <v>8586</v>
      </c>
      <c r="B4278" s="2" t="s">
        <v>8587</v>
      </c>
      <c r="C4278" s="2">
        <v>45</v>
      </c>
      <c r="D4278" s="2" t="s">
        <v>12</v>
      </c>
      <c r="E4278" s="2" t="s">
        <v>93</v>
      </c>
      <c r="F4278" s="2" t="s">
        <v>19</v>
      </c>
      <c r="G4278" s="2" t="s">
        <v>15</v>
      </c>
      <c r="H4278" s="2">
        <v>2651.31</v>
      </c>
      <c r="I4278" s="3">
        <v>45466</v>
      </c>
      <c r="J4278" s="2" t="s">
        <v>16</v>
      </c>
    </row>
    <row r="4279" spans="1:10" ht="14.25" customHeight="1" x14ac:dyDescent="0.35">
      <c r="A4279" s="2" t="s">
        <v>8588</v>
      </c>
      <c r="B4279" s="2" t="s">
        <v>8589</v>
      </c>
      <c r="C4279" s="2">
        <v>29</v>
      </c>
      <c r="D4279" s="2" t="s">
        <v>12</v>
      </c>
      <c r="E4279" s="2" t="s">
        <v>13</v>
      </c>
      <c r="F4279" s="2" t="s">
        <v>25</v>
      </c>
      <c r="G4279" s="2" t="s">
        <v>26</v>
      </c>
      <c r="H4279" s="2">
        <v>13335.2</v>
      </c>
      <c r="I4279" s="3">
        <v>45425</v>
      </c>
      <c r="J4279" s="2" t="s">
        <v>16</v>
      </c>
    </row>
    <row r="4280" spans="1:10" ht="14.25" customHeight="1" x14ac:dyDescent="0.35">
      <c r="A4280" s="2" t="s">
        <v>8590</v>
      </c>
      <c r="B4280" s="2" t="s">
        <v>8591</v>
      </c>
      <c r="C4280" s="2">
        <v>55</v>
      </c>
      <c r="D4280" s="2" t="s">
        <v>39</v>
      </c>
      <c r="E4280" s="2" t="s">
        <v>29</v>
      </c>
      <c r="F4280" s="2" t="s">
        <v>49</v>
      </c>
      <c r="G4280" s="2" t="s">
        <v>26</v>
      </c>
      <c r="H4280" s="2">
        <v>8321.76</v>
      </c>
      <c r="I4280" s="3">
        <v>44932</v>
      </c>
      <c r="J4280" s="2" t="s">
        <v>16</v>
      </c>
    </row>
    <row r="4281" spans="1:10" ht="14.25" customHeight="1" x14ac:dyDescent="0.35">
      <c r="A4281" s="2" t="s">
        <v>8592</v>
      </c>
      <c r="B4281" s="2" t="s">
        <v>8593</v>
      </c>
      <c r="C4281" s="2">
        <v>53</v>
      </c>
      <c r="D4281" s="2" t="s">
        <v>39</v>
      </c>
      <c r="E4281" s="2" t="s">
        <v>13</v>
      </c>
      <c r="F4281" s="2" t="s">
        <v>35</v>
      </c>
      <c r="G4281" s="2" t="s">
        <v>15</v>
      </c>
      <c r="H4281" s="2">
        <v>2163.2800000000002</v>
      </c>
      <c r="I4281" s="3">
        <v>45243</v>
      </c>
      <c r="J4281" s="2" t="s">
        <v>16</v>
      </c>
    </row>
    <row r="4282" spans="1:10" ht="14.25" customHeight="1" x14ac:dyDescent="0.35">
      <c r="A4282" s="2" t="s">
        <v>8594</v>
      </c>
      <c r="B4282" s="2" t="s">
        <v>8595</v>
      </c>
      <c r="C4282" s="2">
        <v>64</v>
      </c>
      <c r="D4282" s="2" t="s">
        <v>39</v>
      </c>
      <c r="E4282" s="2" t="s">
        <v>74</v>
      </c>
      <c r="F4282" s="2" t="s">
        <v>49</v>
      </c>
      <c r="G4282" s="2" t="s">
        <v>26</v>
      </c>
      <c r="H4282" s="2">
        <v>794.82</v>
      </c>
      <c r="I4282" s="3">
        <v>45156</v>
      </c>
      <c r="J4282" s="2" t="s">
        <v>16</v>
      </c>
    </row>
    <row r="4283" spans="1:10" ht="14.25" customHeight="1" x14ac:dyDescent="0.35">
      <c r="A4283" s="2" t="s">
        <v>8596</v>
      </c>
      <c r="B4283" s="2" t="s">
        <v>8597</v>
      </c>
      <c r="C4283" s="2">
        <v>58</v>
      </c>
      <c r="D4283" s="2" t="s">
        <v>12</v>
      </c>
      <c r="E4283" s="2" t="s">
        <v>24</v>
      </c>
      <c r="F4283" s="2" t="s">
        <v>25</v>
      </c>
      <c r="G4283" s="2" t="s">
        <v>15</v>
      </c>
      <c r="H4283" s="2">
        <v>8995.5400000000009</v>
      </c>
      <c r="I4283" s="3">
        <v>45048</v>
      </c>
      <c r="J4283" s="2" t="s">
        <v>16</v>
      </c>
    </row>
    <row r="4284" spans="1:10" ht="14.25" customHeight="1" x14ac:dyDescent="0.35">
      <c r="A4284" s="2" t="s">
        <v>8598</v>
      </c>
      <c r="B4284" s="2" t="s">
        <v>8599</v>
      </c>
      <c r="C4284" s="2">
        <v>22</v>
      </c>
      <c r="D4284" s="2" t="s">
        <v>39</v>
      </c>
      <c r="E4284" s="2" t="s">
        <v>93</v>
      </c>
      <c r="F4284" s="2" t="s">
        <v>49</v>
      </c>
      <c r="G4284" s="2" t="s">
        <v>30</v>
      </c>
      <c r="H4284" s="2">
        <v>255.35</v>
      </c>
      <c r="I4284" s="3">
        <v>45421</v>
      </c>
      <c r="J4284" s="2" t="s">
        <v>21</v>
      </c>
    </row>
    <row r="4285" spans="1:10" ht="14.25" customHeight="1" x14ac:dyDescent="0.35">
      <c r="A4285" s="2" t="s">
        <v>8600</v>
      </c>
      <c r="B4285" s="2" t="s">
        <v>8601</v>
      </c>
      <c r="C4285" s="2">
        <v>30</v>
      </c>
      <c r="D4285" s="2" t="s">
        <v>12</v>
      </c>
      <c r="E4285" s="2" t="s">
        <v>74</v>
      </c>
      <c r="F4285" s="2" t="s">
        <v>35</v>
      </c>
      <c r="G4285" s="2" t="s">
        <v>15</v>
      </c>
      <c r="H4285" s="2">
        <v>677.06</v>
      </c>
      <c r="I4285" s="3">
        <v>45632</v>
      </c>
      <c r="J4285" s="2" t="s">
        <v>16</v>
      </c>
    </row>
    <row r="4286" spans="1:10" ht="14.25" customHeight="1" x14ac:dyDescent="0.35">
      <c r="A4286" s="2" t="s">
        <v>8602</v>
      </c>
      <c r="B4286" s="2" t="s">
        <v>8603</v>
      </c>
      <c r="C4286" s="2">
        <v>40</v>
      </c>
      <c r="D4286" s="2" t="s">
        <v>12</v>
      </c>
      <c r="E4286" s="2" t="s">
        <v>29</v>
      </c>
      <c r="F4286" s="2" t="s">
        <v>55</v>
      </c>
      <c r="G4286" s="2" t="s">
        <v>36</v>
      </c>
      <c r="H4286" s="2">
        <v>12113.97</v>
      </c>
      <c r="I4286" s="3">
        <v>45543</v>
      </c>
      <c r="J4286" s="2" t="s">
        <v>16</v>
      </c>
    </row>
    <row r="4287" spans="1:10" ht="14.25" customHeight="1" x14ac:dyDescent="0.35">
      <c r="A4287" s="2" t="s">
        <v>8604</v>
      </c>
      <c r="B4287" s="2" t="s">
        <v>8605</v>
      </c>
      <c r="C4287" s="2">
        <v>47</v>
      </c>
      <c r="D4287" s="2" t="s">
        <v>39</v>
      </c>
      <c r="E4287" s="2" t="s">
        <v>74</v>
      </c>
      <c r="F4287" s="2" t="s">
        <v>35</v>
      </c>
      <c r="G4287" s="2" t="s">
        <v>15</v>
      </c>
      <c r="H4287" s="2">
        <v>7740.84</v>
      </c>
      <c r="I4287" s="3">
        <v>45637</v>
      </c>
      <c r="J4287" s="2" t="s">
        <v>16</v>
      </c>
    </row>
    <row r="4288" spans="1:10" ht="14.25" customHeight="1" x14ac:dyDescent="0.35">
      <c r="A4288" s="2" t="s">
        <v>8606</v>
      </c>
      <c r="B4288" s="2" t="s">
        <v>8607</v>
      </c>
      <c r="C4288" s="2">
        <v>54</v>
      </c>
      <c r="D4288" s="2" t="s">
        <v>39</v>
      </c>
      <c r="E4288" s="2" t="s">
        <v>93</v>
      </c>
      <c r="F4288" s="2" t="s">
        <v>35</v>
      </c>
      <c r="G4288" s="2" t="s">
        <v>15</v>
      </c>
      <c r="H4288" s="2">
        <v>3949.63</v>
      </c>
      <c r="I4288" s="3">
        <v>45401</v>
      </c>
      <c r="J4288" s="2" t="s">
        <v>21</v>
      </c>
    </row>
    <row r="4289" spans="1:10" ht="14.25" customHeight="1" x14ac:dyDescent="0.35">
      <c r="A4289" s="2" t="s">
        <v>8608</v>
      </c>
      <c r="B4289" s="2" t="s">
        <v>8609</v>
      </c>
      <c r="C4289" s="2">
        <v>42</v>
      </c>
      <c r="D4289" s="2" t="s">
        <v>39</v>
      </c>
      <c r="E4289" s="2" t="s">
        <v>42</v>
      </c>
      <c r="F4289" s="2" t="s">
        <v>19</v>
      </c>
      <c r="G4289" s="2" t="s">
        <v>36</v>
      </c>
      <c r="H4289" s="2">
        <v>7748.52</v>
      </c>
      <c r="I4289" s="3">
        <v>45500</v>
      </c>
      <c r="J4289" s="2" t="s">
        <v>16</v>
      </c>
    </row>
    <row r="4290" spans="1:10" ht="14.25" customHeight="1" x14ac:dyDescent="0.35">
      <c r="A4290" s="2" t="s">
        <v>8610</v>
      </c>
      <c r="B4290" s="2" t="s">
        <v>8611</v>
      </c>
      <c r="C4290" s="2">
        <v>44</v>
      </c>
      <c r="D4290" s="2" t="s">
        <v>12</v>
      </c>
      <c r="E4290" s="2" t="s">
        <v>64</v>
      </c>
      <c r="F4290" s="2" t="s">
        <v>55</v>
      </c>
      <c r="G4290" s="2" t="s">
        <v>15</v>
      </c>
      <c r="H4290" s="2">
        <v>8956.2900000000009</v>
      </c>
      <c r="I4290" s="3">
        <v>45434</v>
      </c>
      <c r="J4290" s="2" t="s">
        <v>16</v>
      </c>
    </row>
    <row r="4291" spans="1:10" ht="14.25" customHeight="1" x14ac:dyDescent="0.35">
      <c r="A4291" s="2" t="s">
        <v>8612</v>
      </c>
      <c r="B4291" s="2" t="s">
        <v>8613</v>
      </c>
      <c r="C4291" s="2">
        <v>31</v>
      </c>
      <c r="D4291" s="2" t="s">
        <v>39</v>
      </c>
      <c r="E4291" s="2" t="s">
        <v>29</v>
      </c>
      <c r="F4291" s="2" t="s">
        <v>55</v>
      </c>
      <c r="G4291" s="2" t="s">
        <v>20</v>
      </c>
      <c r="H4291" s="2">
        <v>8330.67</v>
      </c>
      <c r="I4291" s="3">
        <v>45518</v>
      </c>
      <c r="J4291" s="2" t="s">
        <v>16</v>
      </c>
    </row>
    <row r="4292" spans="1:10" ht="14.25" customHeight="1" x14ac:dyDescent="0.35">
      <c r="A4292" s="2" t="s">
        <v>8614</v>
      </c>
      <c r="B4292" s="2" t="s">
        <v>8615</v>
      </c>
      <c r="C4292" s="2">
        <v>64</v>
      </c>
      <c r="D4292" s="2" t="s">
        <v>12</v>
      </c>
      <c r="E4292" s="2" t="s">
        <v>13</v>
      </c>
      <c r="F4292" s="2" t="s">
        <v>55</v>
      </c>
      <c r="G4292" s="2" t="s">
        <v>26</v>
      </c>
      <c r="H4292" s="2">
        <v>10287.709999999999</v>
      </c>
      <c r="I4292" s="3">
        <v>45101</v>
      </c>
      <c r="J4292" s="2" t="s">
        <v>16</v>
      </c>
    </row>
    <row r="4293" spans="1:10" ht="14.25" customHeight="1" x14ac:dyDescent="0.35">
      <c r="A4293" s="2" t="s">
        <v>8616</v>
      </c>
      <c r="B4293" s="2" t="s">
        <v>8617</v>
      </c>
      <c r="C4293" s="2">
        <v>53</v>
      </c>
      <c r="D4293" s="2" t="s">
        <v>39</v>
      </c>
      <c r="E4293" s="2" t="s">
        <v>52</v>
      </c>
      <c r="F4293" s="2" t="s">
        <v>35</v>
      </c>
      <c r="G4293" s="2" t="s">
        <v>26</v>
      </c>
      <c r="H4293" s="2">
        <v>28182.240000000002</v>
      </c>
      <c r="I4293" s="3">
        <v>45447</v>
      </c>
      <c r="J4293" s="2" t="s">
        <v>16</v>
      </c>
    </row>
    <row r="4294" spans="1:10" ht="14.25" customHeight="1" x14ac:dyDescent="0.35">
      <c r="A4294" s="2" t="s">
        <v>8618</v>
      </c>
      <c r="B4294" s="2" t="s">
        <v>8619</v>
      </c>
      <c r="C4294" s="2">
        <v>56</v>
      </c>
      <c r="D4294" s="2" t="s">
        <v>39</v>
      </c>
      <c r="E4294" s="2" t="s">
        <v>29</v>
      </c>
      <c r="F4294" s="2" t="s">
        <v>25</v>
      </c>
      <c r="G4294" s="2" t="s">
        <v>30</v>
      </c>
      <c r="H4294" s="2">
        <v>4922.9399999999996</v>
      </c>
      <c r="I4294" s="3">
        <v>45618</v>
      </c>
      <c r="J4294" s="2" t="s">
        <v>16</v>
      </c>
    </row>
    <row r="4295" spans="1:10" ht="14.25" customHeight="1" x14ac:dyDescent="0.35">
      <c r="A4295" s="2" t="s">
        <v>8620</v>
      </c>
      <c r="B4295" s="2" t="s">
        <v>8621</v>
      </c>
      <c r="C4295" s="2">
        <v>33</v>
      </c>
      <c r="D4295" s="2" t="s">
        <v>12</v>
      </c>
      <c r="E4295" s="2" t="s">
        <v>74</v>
      </c>
      <c r="F4295" s="2" t="s">
        <v>55</v>
      </c>
      <c r="G4295" s="2" t="s">
        <v>30</v>
      </c>
      <c r="H4295" s="2">
        <v>3583.21</v>
      </c>
      <c r="I4295" s="3">
        <v>45197</v>
      </c>
      <c r="J4295" s="2" t="s">
        <v>16</v>
      </c>
    </row>
    <row r="4296" spans="1:10" ht="14.25" customHeight="1" x14ac:dyDescent="0.35">
      <c r="A4296" s="2" t="s">
        <v>8622</v>
      </c>
      <c r="B4296" s="2" t="s">
        <v>8623</v>
      </c>
      <c r="C4296" s="2">
        <v>39</v>
      </c>
      <c r="D4296" s="2" t="s">
        <v>12</v>
      </c>
      <c r="E4296" s="2" t="s">
        <v>42</v>
      </c>
      <c r="F4296" s="2" t="s">
        <v>14</v>
      </c>
      <c r="G4296" s="2" t="s">
        <v>36</v>
      </c>
      <c r="H4296" s="2">
        <v>391.93</v>
      </c>
      <c r="I4296" s="3">
        <v>45600</v>
      </c>
      <c r="J4296" s="2" t="s">
        <v>16</v>
      </c>
    </row>
    <row r="4297" spans="1:10" ht="14.25" customHeight="1" x14ac:dyDescent="0.35">
      <c r="A4297" s="2" t="s">
        <v>8624</v>
      </c>
      <c r="B4297" s="2" t="s">
        <v>8625</v>
      </c>
      <c r="C4297" s="2">
        <v>38</v>
      </c>
      <c r="D4297" s="2" t="s">
        <v>39</v>
      </c>
      <c r="E4297" s="2" t="s">
        <v>93</v>
      </c>
      <c r="F4297" s="2" t="s">
        <v>49</v>
      </c>
      <c r="G4297" s="2" t="s">
        <v>20</v>
      </c>
      <c r="H4297" s="2">
        <v>1590.81</v>
      </c>
      <c r="I4297" s="3">
        <v>45644</v>
      </c>
      <c r="J4297" s="2" t="s">
        <v>16</v>
      </c>
    </row>
    <row r="4298" spans="1:10" ht="14.25" customHeight="1" x14ac:dyDescent="0.35">
      <c r="A4298" s="2" t="s">
        <v>8626</v>
      </c>
      <c r="B4298" s="2" t="s">
        <v>8627</v>
      </c>
      <c r="C4298" s="2">
        <v>38</v>
      </c>
      <c r="D4298" s="2" t="s">
        <v>39</v>
      </c>
      <c r="E4298" s="2" t="s">
        <v>42</v>
      </c>
      <c r="F4298" s="2" t="s">
        <v>25</v>
      </c>
      <c r="G4298" s="2" t="s">
        <v>30</v>
      </c>
      <c r="H4298" s="2">
        <v>1123.29</v>
      </c>
      <c r="I4298" s="3">
        <v>45498</v>
      </c>
      <c r="J4298" s="2" t="s">
        <v>16</v>
      </c>
    </row>
    <row r="4299" spans="1:10" ht="14.25" customHeight="1" x14ac:dyDescent="0.35">
      <c r="A4299" s="2" t="s">
        <v>8628</v>
      </c>
      <c r="B4299" s="2" t="s">
        <v>8629</v>
      </c>
      <c r="C4299" s="2">
        <v>25</v>
      </c>
      <c r="D4299" s="2" t="s">
        <v>39</v>
      </c>
      <c r="E4299" s="2" t="s">
        <v>42</v>
      </c>
      <c r="F4299" s="2" t="s">
        <v>14</v>
      </c>
      <c r="G4299" s="2" t="s">
        <v>26</v>
      </c>
      <c r="H4299" s="2">
        <v>4086.36</v>
      </c>
      <c r="I4299" s="3">
        <v>45112</v>
      </c>
      <c r="J4299" s="2" t="s">
        <v>16</v>
      </c>
    </row>
    <row r="4300" spans="1:10" ht="14.25" customHeight="1" x14ac:dyDescent="0.35">
      <c r="A4300" s="2" t="s">
        <v>8630</v>
      </c>
      <c r="B4300" s="2" t="s">
        <v>8631</v>
      </c>
      <c r="C4300" s="2">
        <v>33</v>
      </c>
      <c r="D4300" s="2" t="s">
        <v>39</v>
      </c>
      <c r="E4300" s="2" t="s">
        <v>93</v>
      </c>
      <c r="F4300" s="2" t="s">
        <v>35</v>
      </c>
      <c r="G4300" s="2" t="s">
        <v>30</v>
      </c>
      <c r="H4300" s="2">
        <v>9415.85</v>
      </c>
      <c r="I4300" s="3">
        <v>45513</v>
      </c>
      <c r="J4300" s="2" t="s">
        <v>16</v>
      </c>
    </row>
    <row r="4301" spans="1:10" ht="14.25" customHeight="1" x14ac:dyDescent="0.35">
      <c r="A4301" s="2" t="s">
        <v>8632</v>
      </c>
      <c r="B4301" s="2" t="s">
        <v>8633</v>
      </c>
      <c r="C4301" s="2">
        <v>48</v>
      </c>
      <c r="D4301" s="2" t="s">
        <v>39</v>
      </c>
      <c r="E4301" s="2" t="s">
        <v>52</v>
      </c>
      <c r="F4301" s="2" t="s">
        <v>35</v>
      </c>
      <c r="G4301" s="2" t="s">
        <v>30</v>
      </c>
      <c r="H4301" s="2">
        <v>474.42</v>
      </c>
      <c r="I4301" s="3">
        <v>45020</v>
      </c>
      <c r="J4301" s="2" t="s">
        <v>16</v>
      </c>
    </row>
    <row r="4302" spans="1:10" ht="14.25" customHeight="1" x14ac:dyDescent="0.35">
      <c r="A4302" s="2" t="s">
        <v>8634</v>
      </c>
      <c r="B4302" s="2" t="s">
        <v>8635</v>
      </c>
      <c r="C4302" s="2">
        <v>59</v>
      </c>
      <c r="D4302" s="2" t="s">
        <v>12</v>
      </c>
      <c r="E4302" s="2" t="s">
        <v>93</v>
      </c>
      <c r="F4302" s="2" t="s">
        <v>14</v>
      </c>
      <c r="G4302" s="2" t="s">
        <v>15</v>
      </c>
      <c r="H4302" s="2">
        <v>13007.22</v>
      </c>
      <c r="I4302" s="3">
        <v>45505</v>
      </c>
      <c r="J4302" s="2" t="s">
        <v>16</v>
      </c>
    </row>
    <row r="4303" spans="1:10" ht="14.25" customHeight="1" x14ac:dyDescent="0.35">
      <c r="A4303" s="2" t="s">
        <v>8636</v>
      </c>
      <c r="B4303" s="2" t="s">
        <v>8637</v>
      </c>
      <c r="C4303" s="2">
        <v>27</v>
      </c>
      <c r="D4303" s="2" t="s">
        <v>12</v>
      </c>
      <c r="E4303" s="2" t="s">
        <v>52</v>
      </c>
      <c r="F4303" s="2" t="s">
        <v>19</v>
      </c>
      <c r="G4303" s="2" t="s">
        <v>30</v>
      </c>
      <c r="H4303" s="2">
        <v>5065.5600000000004</v>
      </c>
      <c r="I4303" s="3">
        <v>45440</v>
      </c>
      <c r="J4303" s="2" t="s">
        <v>16</v>
      </c>
    </row>
    <row r="4304" spans="1:10" ht="14.25" customHeight="1" x14ac:dyDescent="0.35">
      <c r="A4304" s="2" t="s">
        <v>8638</v>
      </c>
      <c r="B4304" s="2" t="s">
        <v>8639</v>
      </c>
      <c r="C4304" s="2">
        <v>49</v>
      </c>
      <c r="D4304" s="2" t="s">
        <v>12</v>
      </c>
      <c r="E4304" s="2" t="s">
        <v>93</v>
      </c>
      <c r="F4304" s="2" t="s">
        <v>19</v>
      </c>
      <c r="G4304" s="2" t="s">
        <v>36</v>
      </c>
      <c r="H4304" s="2">
        <v>33105.67</v>
      </c>
      <c r="I4304" s="3">
        <v>45104</v>
      </c>
      <c r="J4304" s="2" t="s">
        <v>16</v>
      </c>
    </row>
    <row r="4305" spans="1:10" ht="14.25" customHeight="1" x14ac:dyDescent="0.35">
      <c r="A4305" s="2" t="s">
        <v>8640</v>
      </c>
      <c r="B4305" s="2" t="s">
        <v>8641</v>
      </c>
      <c r="C4305" s="2">
        <v>51</v>
      </c>
      <c r="D4305" s="2" t="s">
        <v>12</v>
      </c>
      <c r="E4305" s="2" t="s">
        <v>74</v>
      </c>
      <c r="F4305" s="2" t="s">
        <v>14</v>
      </c>
      <c r="G4305" s="2" t="s">
        <v>26</v>
      </c>
      <c r="H4305" s="2">
        <v>8402.2099999999991</v>
      </c>
      <c r="I4305" s="3">
        <v>45580</v>
      </c>
      <c r="J4305" s="2" t="s">
        <v>21</v>
      </c>
    </row>
    <row r="4306" spans="1:10" ht="14.25" customHeight="1" x14ac:dyDescent="0.35">
      <c r="A4306" s="2" t="s">
        <v>8642</v>
      </c>
      <c r="B4306" s="2" t="s">
        <v>8643</v>
      </c>
      <c r="C4306" s="2">
        <v>26</v>
      </c>
      <c r="D4306" s="2" t="s">
        <v>39</v>
      </c>
      <c r="E4306" s="2" t="s">
        <v>52</v>
      </c>
      <c r="F4306" s="2" t="s">
        <v>19</v>
      </c>
      <c r="G4306" s="2" t="s">
        <v>36</v>
      </c>
      <c r="H4306" s="2">
        <v>14756.17</v>
      </c>
      <c r="I4306" s="3">
        <v>45482</v>
      </c>
      <c r="J4306" s="2" t="s">
        <v>69</v>
      </c>
    </row>
    <row r="4307" spans="1:10" ht="14.25" customHeight="1" x14ac:dyDescent="0.35">
      <c r="A4307" s="2" t="s">
        <v>8644</v>
      </c>
      <c r="B4307" s="2" t="s">
        <v>8645</v>
      </c>
      <c r="C4307" s="2">
        <v>34</v>
      </c>
      <c r="D4307" s="2" t="s">
        <v>12</v>
      </c>
      <c r="E4307" s="2" t="s">
        <v>74</v>
      </c>
      <c r="F4307" s="2" t="s">
        <v>49</v>
      </c>
      <c r="G4307" s="2" t="s">
        <v>36</v>
      </c>
      <c r="H4307" s="2">
        <v>19745.86</v>
      </c>
      <c r="I4307" s="3">
        <v>45612</v>
      </c>
      <c r="J4307" s="2" t="s">
        <v>21</v>
      </c>
    </row>
    <row r="4308" spans="1:10" ht="14.25" customHeight="1" x14ac:dyDescent="0.35">
      <c r="A4308" s="2" t="s">
        <v>8646</v>
      </c>
      <c r="B4308" s="2" t="s">
        <v>8647</v>
      </c>
      <c r="C4308" s="2">
        <v>28</v>
      </c>
      <c r="D4308" s="2" t="s">
        <v>12</v>
      </c>
      <c r="E4308" s="2" t="s">
        <v>29</v>
      </c>
      <c r="F4308" s="2" t="s">
        <v>49</v>
      </c>
      <c r="G4308" s="2" t="s">
        <v>20</v>
      </c>
      <c r="H4308" s="2">
        <v>21968.41</v>
      </c>
      <c r="I4308" s="3">
        <v>45221</v>
      </c>
      <c r="J4308" s="2" t="s">
        <v>69</v>
      </c>
    </row>
    <row r="4309" spans="1:10" ht="14.25" customHeight="1" x14ac:dyDescent="0.35">
      <c r="A4309" s="2" t="s">
        <v>8648</v>
      </c>
      <c r="B4309" s="2" t="s">
        <v>8649</v>
      </c>
      <c r="C4309" s="2">
        <v>49</v>
      </c>
      <c r="D4309" s="2" t="s">
        <v>12</v>
      </c>
      <c r="E4309" s="2" t="s">
        <v>52</v>
      </c>
      <c r="F4309" s="2" t="s">
        <v>35</v>
      </c>
      <c r="G4309" s="2" t="s">
        <v>15</v>
      </c>
      <c r="H4309" s="2">
        <v>7307.7</v>
      </c>
      <c r="I4309" s="3">
        <v>45157</v>
      </c>
      <c r="J4309" s="2" t="s">
        <v>21</v>
      </c>
    </row>
    <row r="4310" spans="1:10" ht="14.25" customHeight="1" x14ac:dyDescent="0.35">
      <c r="A4310" s="2" t="s">
        <v>8650</v>
      </c>
      <c r="B4310" s="2" t="s">
        <v>8651</v>
      </c>
      <c r="C4310" s="2">
        <v>27</v>
      </c>
      <c r="D4310" s="2" t="s">
        <v>39</v>
      </c>
      <c r="E4310" s="2" t="s">
        <v>52</v>
      </c>
      <c r="F4310" s="2" t="s">
        <v>19</v>
      </c>
      <c r="G4310" s="2" t="s">
        <v>36</v>
      </c>
      <c r="H4310" s="2">
        <v>5054.1099999999997</v>
      </c>
      <c r="I4310" s="3">
        <v>45162</v>
      </c>
      <c r="J4310" s="2" t="s">
        <v>16</v>
      </c>
    </row>
    <row r="4311" spans="1:10" ht="14.25" customHeight="1" x14ac:dyDescent="0.35">
      <c r="A4311" s="2" t="s">
        <v>8652</v>
      </c>
      <c r="B4311" s="2" t="s">
        <v>8653</v>
      </c>
      <c r="C4311" s="2">
        <v>39</v>
      </c>
      <c r="D4311" s="2" t="s">
        <v>12</v>
      </c>
      <c r="E4311" s="2" t="s">
        <v>93</v>
      </c>
      <c r="F4311" s="2" t="s">
        <v>55</v>
      </c>
      <c r="G4311" s="2" t="s">
        <v>20</v>
      </c>
      <c r="H4311" s="2">
        <v>8221.52</v>
      </c>
      <c r="I4311" s="3">
        <v>45019</v>
      </c>
      <c r="J4311" s="2" t="s">
        <v>16</v>
      </c>
    </row>
    <row r="4312" spans="1:10" ht="14.25" customHeight="1" x14ac:dyDescent="0.35">
      <c r="A4312" s="2" t="s">
        <v>8654</v>
      </c>
      <c r="B4312" s="2" t="s">
        <v>8655</v>
      </c>
      <c r="C4312" s="2">
        <v>34</v>
      </c>
      <c r="D4312" s="2" t="s">
        <v>39</v>
      </c>
      <c r="E4312" s="2" t="s">
        <v>52</v>
      </c>
      <c r="F4312" s="2" t="s">
        <v>14</v>
      </c>
      <c r="G4312" s="2" t="s">
        <v>26</v>
      </c>
      <c r="H4312" s="2">
        <v>5142.82</v>
      </c>
      <c r="I4312" s="3">
        <v>45413</v>
      </c>
      <c r="J4312" s="2" t="s">
        <v>69</v>
      </c>
    </row>
    <row r="4313" spans="1:10" ht="14.25" customHeight="1" x14ac:dyDescent="0.35">
      <c r="A4313" s="2" t="s">
        <v>8656</v>
      </c>
      <c r="B4313" s="2" t="s">
        <v>8657</v>
      </c>
      <c r="C4313" s="2">
        <v>21</v>
      </c>
      <c r="D4313" s="2" t="s">
        <v>12</v>
      </c>
      <c r="E4313" s="2" t="s">
        <v>74</v>
      </c>
      <c r="F4313" s="2" t="s">
        <v>49</v>
      </c>
      <c r="G4313" s="2" t="s">
        <v>26</v>
      </c>
      <c r="H4313" s="2">
        <v>2753.78</v>
      </c>
      <c r="I4313" s="3">
        <v>44970</v>
      </c>
      <c r="J4313" s="2" t="s">
        <v>21</v>
      </c>
    </row>
    <row r="4314" spans="1:10" ht="14.25" customHeight="1" x14ac:dyDescent="0.35">
      <c r="A4314" s="2" t="s">
        <v>8658</v>
      </c>
      <c r="B4314" s="2" t="s">
        <v>8659</v>
      </c>
      <c r="C4314" s="2">
        <v>64</v>
      </c>
      <c r="D4314" s="2" t="s">
        <v>39</v>
      </c>
      <c r="E4314" s="2" t="s">
        <v>24</v>
      </c>
      <c r="F4314" s="2" t="s">
        <v>19</v>
      </c>
      <c r="G4314" s="2" t="s">
        <v>20</v>
      </c>
      <c r="H4314" s="2">
        <v>3914.44</v>
      </c>
      <c r="I4314" s="3">
        <v>45465</v>
      </c>
      <c r="J4314" s="2" t="s">
        <v>16</v>
      </c>
    </row>
    <row r="4315" spans="1:10" ht="14.25" customHeight="1" x14ac:dyDescent="0.35">
      <c r="A4315" s="2" t="s">
        <v>8660</v>
      </c>
      <c r="B4315" s="2" t="s">
        <v>8661</v>
      </c>
      <c r="C4315" s="2">
        <v>42</v>
      </c>
      <c r="D4315" s="2" t="s">
        <v>12</v>
      </c>
      <c r="E4315" s="2" t="s">
        <v>29</v>
      </c>
      <c r="F4315" s="2" t="s">
        <v>19</v>
      </c>
      <c r="G4315" s="2" t="s">
        <v>36</v>
      </c>
      <c r="H4315" s="2">
        <v>2649.68</v>
      </c>
      <c r="I4315" s="3">
        <v>45401</v>
      </c>
      <c r="J4315" s="2" t="s">
        <v>16</v>
      </c>
    </row>
    <row r="4316" spans="1:10" ht="14.25" customHeight="1" x14ac:dyDescent="0.35">
      <c r="A4316" s="2" t="s">
        <v>8662</v>
      </c>
      <c r="B4316" s="2" t="s">
        <v>8663</v>
      </c>
      <c r="C4316" s="2">
        <v>38</v>
      </c>
      <c r="D4316" s="2" t="s">
        <v>39</v>
      </c>
      <c r="E4316" s="2" t="s">
        <v>24</v>
      </c>
      <c r="F4316" s="2" t="s">
        <v>49</v>
      </c>
      <c r="G4316" s="2" t="s">
        <v>36</v>
      </c>
      <c r="H4316" s="2">
        <v>3139.41</v>
      </c>
      <c r="I4316" s="3">
        <v>44965</v>
      </c>
      <c r="J4316" s="2" t="s">
        <v>16</v>
      </c>
    </row>
    <row r="4317" spans="1:10" ht="14.25" customHeight="1" x14ac:dyDescent="0.35">
      <c r="A4317" s="2" t="s">
        <v>8664</v>
      </c>
      <c r="B4317" s="2" t="s">
        <v>8665</v>
      </c>
      <c r="C4317" s="2">
        <v>54</v>
      </c>
      <c r="D4317" s="2" t="s">
        <v>12</v>
      </c>
      <c r="E4317" s="2" t="s">
        <v>93</v>
      </c>
      <c r="F4317" s="2" t="s">
        <v>49</v>
      </c>
      <c r="G4317" s="2" t="s">
        <v>15</v>
      </c>
      <c r="H4317" s="2">
        <v>982.83</v>
      </c>
      <c r="I4317" s="3">
        <v>45311</v>
      </c>
      <c r="J4317" s="2" t="s">
        <v>69</v>
      </c>
    </row>
    <row r="4318" spans="1:10" ht="14.25" customHeight="1" x14ac:dyDescent="0.35">
      <c r="A4318" s="2" t="s">
        <v>8666</v>
      </c>
      <c r="B4318" s="2" t="s">
        <v>8667</v>
      </c>
      <c r="C4318" s="2">
        <v>55</v>
      </c>
      <c r="D4318" s="2" t="s">
        <v>39</v>
      </c>
      <c r="E4318" s="2" t="s">
        <v>13</v>
      </c>
      <c r="F4318" s="2" t="s">
        <v>55</v>
      </c>
      <c r="G4318" s="2" t="s">
        <v>15</v>
      </c>
      <c r="H4318" s="2">
        <v>5559.32</v>
      </c>
      <c r="I4318" s="3">
        <v>45361</v>
      </c>
      <c r="J4318" s="2" t="s">
        <v>16</v>
      </c>
    </row>
    <row r="4319" spans="1:10" ht="14.25" customHeight="1" x14ac:dyDescent="0.35">
      <c r="A4319" s="2" t="s">
        <v>8668</v>
      </c>
      <c r="B4319" s="2" t="s">
        <v>8669</v>
      </c>
      <c r="C4319" s="2">
        <v>18</v>
      </c>
      <c r="D4319" s="2" t="s">
        <v>39</v>
      </c>
      <c r="E4319" s="2" t="s">
        <v>29</v>
      </c>
      <c r="F4319" s="2" t="s">
        <v>19</v>
      </c>
      <c r="G4319" s="2" t="s">
        <v>26</v>
      </c>
      <c r="H4319" s="2">
        <v>2682.51</v>
      </c>
      <c r="I4319" s="3">
        <v>45215</v>
      </c>
      <c r="J4319" s="2" t="s">
        <v>16</v>
      </c>
    </row>
    <row r="4320" spans="1:10" ht="14.25" customHeight="1" x14ac:dyDescent="0.35">
      <c r="A4320" s="2" t="s">
        <v>8670</v>
      </c>
      <c r="B4320" s="2" t="s">
        <v>8671</v>
      </c>
      <c r="C4320" s="2">
        <v>42</v>
      </c>
      <c r="D4320" s="2" t="s">
        <v>12</v>
      </c>
      <c r="E4320" s="2" t="s">
        <v>24</v>
      </c>
      <c r="F4320" s="2" t="s">
        <v>19</v>
      </c>
      <c r="G4320" s="2" t="s">
        <v>15</v>
      </c>
      <c r="H4320" s="2">
        <v>5948.71</v>
      </c>
      <c r="I4320" s="3">
        <v>45174</v>
      </c>
      <c r="J4320" s="2" t="s">
        <v>16</v>
      </c>
    </row>
    <row r="4321" spans="1:10" ht="14.25" customHeight="1" x14ac:dyDescent="0.35">
      <c r="A4321" s="2" t="s">
        <v>8672</v>
      </c>
      <c r="B4321" s="2" t="s">
        <v>8673</v>
      </c>
      <c r="C4321" s="2">
        <v>53</v>
      </c>
      <c r="D4321" s="2" t="s">
        <v>39</v>
      </c>
      <c r="E4321" s="2" t="s">
        <v>29</v>
      </c>
      <c r="F4321" s="2" t="s">
        <v>25</v>
      </c>
      <c r="G4321" s="2" t="s">
        <v>20</v>
      </c>
      <c r="H4321" s="2">
        <v>15711.71</v>
      </c>
      <c r="I4321" s="3">
        <v>45488</v>
      </c>
      <c r="J4321" s="2" t="s">
        <v>69</v>
      </c>
    </row>
    <row r="4322" spans="1:10" ht="14.25" customHeight="1" x14ac:dyDescent="0.35">
      <c r="A4322" s="2" t="s">
        <v>8674</v>
      </c>
      <c r="B4322" s="2" t="s">
        <v>8675</v>
      </c>
      <c r="C4322" s="2">
        <v>34</v>
      </c>
      <c r="D4322" s="2" t="s">
        <v>39</v>
      </c>
      <c r="E4322" s="2" t="s">
        <v>24</v>
      </c>
      <c r="F4322" s="2" t="s">
        <v>35</v>
      </c>
      <c r="G4322" s="2" t="s">
        <v>26</v>
      </c>
      <c r="H4322" s="2">
        <v>5947.73</v>
      </c>
      <c r="I4322" s="3">
        <v>45285</v>
      </c>
      <c r="J4322" s="2" t="s">
        <v>16</v>
      </c>
    </row>
    <row r="4323" spans="1:10" ht="14.25" customHeight="1" x14ac:dyDescent="0.35">
      <c r="A4323" s="2" t="s">
        <v>8676</v>
      </c>
      <c r="B4323" s="2" t="s">
        <v>8677</v>
      </c>
      <c r="C4323" s="2">
        <v>58</v>
      </c>
      <c r="D4323" s="2" t="s">
        <v>12</v>
      </c>
      <c r="E4323" s="2" t="s">
        <v>74</v>
      </c>
      <c r="F4323" s="2" t="s">
        <v>55</v>
      </c>
      <c r="G4323" s="2" t="s">
        <v>36</v>
      </c>
      <c r="H4323" s="2">
        <v>30925.05</v>
      </c>
      <c r="I4323" s="3">
        <v>45364</v>
      </c>
      <c r="J4323" s="2" t="s">
        <v>16</v>
      </c>
    </row>
    <row r="4324" spans="1:10" ht="14.25" customHeight="1" x14ac:dyDescent="0.35">
      <c r="A4324" s="2" t="s">
        <v>8678</v>
      </c>
      <c r="B4324" s="2" t="s">
        <v>8679</v>
      </c>
      <c r="C4324" s="2">
        <v>41</v>
      </c>
      <c r="D4324" s="2" t="s">
        <v>12</v>
      </c>
      <c r="E4324" s="2" t="s">
        <v>24</v>
      </c>
      <c r="F4324" s="2" t="s">
        <v>49</v>
      </c>
      <c r="G4324" s="2" t="s">
        <v>26</v>
      </c>
      <c r="H4324" s="2">
        <v>1599.77</v>
      </c>
      <c r="I4324" s="3">
        <v>45135</v>
      </c>
      <c r="J4324" s="2" t="s">
        <v>16</v>
      </c>
    </row>
    <row r="4325" spans="1:10" ht="14.25" customHeight="1" x14ac:dyDescent="0.35">
      <c r="A4325" s="2" t="s">
        <v>8680</v>
      </c>
      <c r="B4325" s="2" t="s">
        <v>8681</v>
      </c>
      <c r="C4325" s="2">
        <v>19</v>
      </c>
      <c r="D4325" s="2" t="s">
        <v>39</v>
      </c>
      <c r="E4325" s="2" t="s">
        <v>29</v>
      </c>
      <c r="F4325" s="2" t="s">
        <v>49</v>
      </c>
      <c r="G4325" s="2" t="s">
        <v>30</v>
      </c>
      <c r="H4325" s="2">
        <v>18988.88</v>
      </c>
      <c r="I4325" s="3">
        <v>45050</v>
      </c>
      <c r="J4325" s="2" t="s">
        <v>16</v>
      </c>
    </row>
    <row r="4326" spans="1:10" ht="14.25" customHeight="1" x14ac:dyDescent="0.35">
      <c r="A4326" s="2" t="s">
        <v>8682</v>
      </c>
      <c r="B4326" s="2" t="s">
        <v>8683</v>
      </c>
      <c r="C4326" s="2">
        <v>57</v>
      </c>
      <c r="D4326" s="2" t="s">
        <v>12</v>
      </c>
      <c r="E4326" s="2" t="s">
        <v>13</v>
      </c>
      <c r="F4326" s="2" t="s">
        <v>14</v>
      </c>
      <c r="G4326" s="2" t="s">
        <v>26</v>
      </c>
      <c r="H4326" s="2">
        <v>2853.62</v>
      </c>
      <c r="I4326" s="3">
        <v>45329</v>
      </c>
      <c r="J4326" s="2" t="s">
        <v>16</v>
      </c>
    </row>
    <row r="4327" spans="1:10" ht="14.25" customHeight="1" x14ac:dyDescent="0.35">
      <c r="A4327" s="2" t="s">
        <v>8684</v>
      </c>
      <c r="B4327" s="2" t="s">
        <v>8685</v>
      </c>
      <c r="C4327" s="2">
        <v>32</v>
      </c>
      <c r="D4327" s="2" t="s">
        <v>12</v>
      </c>
      <c r="E4327" s="2" t="s">
        <v>42</v>
      </c>
      <c r="F4327" s="2" t="s">
        <v>35</v>
      </c>
      <c r="G4327" s="2" t="s">
        <v>15</v>
      </c>
      <c r="H4327" s="2">
        <v>27170.93</v>
      </c>
      <c r="I4327" s="3">
        <v>45210</v>
      </c>
      <c r="J4327" s="2" t="s">
        <v>16</v>
      </c>
    </row>
    <row r="4328" spans="1:10" ht="14.25" customHeight="1" x14ac:dyDescent="0.35">
      <c r="A4328" s="2" t="s">
        <v>8686</v>
      </c>
      <c r="B4328" s="2" t="s">
        <v>8687</v>
      </c>
      <c r="C4328" s="2">
        <v>49</v>
      </c>
      <c r="D4328" s="2" t="s">
        <v>12</v>
      </c>
      <c r="E4328" s="2" t="s">
        <v>93</v>
      </c>
      <c r="F4328" s="2" t="s">
        <v>49</v>
      </c>
      <c r="G4328" s="2" t="s">
        <v>20</v>
      </c>
      <c r="H4328" s="2">
        <v>2576.6799999999998</v>
      </c>
      <c r="I4328" s="3">
        <v>45589</v>
      </c>
      <c r="J4328" s="2" t="s">
        <v>16</v>
      </c>
    </row>
    <row r="4329" spans="1:10" ht="14.25" customHeight="1" x14ac:dyDescent="0.35">
      <c r="A4329" s="2" t="s">
        <v>8688</v>
      </c>
      <c r="B4329" s="2" t="s">
        <v>8689</v>
      </c>
      <c r="C4329" s="2">
        <v>56</v>
      </c>
      <c r="D4329" s="2" t="s">
        <v>39</v>
      </c>
      <c r="E4329" s="2" t="s">
        <v>42</v>
      </c>
      <c r="F4329" s="2" t="s">
        <v>19</v>
      </c>
      <c r="G4329" s="2" t="s">
        <v>36</v>
      </c>
      <c r="H4329" s="2">
        <v>13742.15</v>
      </c>
      <c r="I4329" s="3">
        <v>45502</v>
      </c>
      <c r="J4329" s="2" t="s">
        <v>16</v>
      </c>
    </row>
    <row r="4330" spans="1:10" ht="14.25" customHeight="1" x14ac:dyDescent="0.35">
      <c r="A4330" s="2" t="s">
        <v>8690</v>
      </c>
      <c r="B4330" s="2" t="s">
        <v>8691</v>
      </c>
      <c r="C4330" s="2">
        <v>23</v>
      </c>
      <c r="D4330" s="2" t="s">
        <v>39</v>
      </c>
      <c r="E4330" s="2" t="s">
        <v>93</v>
      </c>
      <c r="F4330" s="2" t="s">
        <v>49</v>
      </c>
      <c r="G4330" s="2" t="s">
        <v>36</v>
      </c>
      <c r="H4330" s="2">
        <v>641.30999999999995</v>
      </c>
      <c r="I4330" s="3">
        <v>45167</v>
      </c>
      <c r="J4330" s="2" t="s">
        <v>16</v>
      </c>
    </row>
    <row r="4331" spans="1:10" ht="14.25" customHeight="1" x14ac:dyDescent="0.35">
      <c r="A4331" s="2" t="s">
        <v>8692</v>
      </c>
      <c r="B4331" s="2" t="s">
        <v>8693</v>
      </c>
      <c r="C4331" s="2">
        <v>18</v>
      </c>
      <c r="D4331" s="2" t="s">
        <v>39</v>
      </c>
      <c r="E4331" s="2" t="s">
        <v>29</v>
      </c>
      <c r="F4331" s="2" t="s">
        <v>19</v>
      </c>
      <c r="G4331" s="2" t="s">
        <v>15</v>
      </c>
      <c r="H4331" s="2">
        <v>9937.48</v>
      </c>
      <c r="I4331" s="3">
        <v>45093</v>
      </c>
      <c r="J4331" s="2" t="s">
        <v>16</v>
      </c>
    </row>
    <row r="4332" spans="1:10" ht="14.25" customHeight="1" x14ac:dyDescent="0.35">
      <c r="A4332" s="2" t="s">
        <v>8694</v>
      </c>
      <c r="B4332" s="2" t="s">
        <v>8695</v>
      </c>
      <c r="C4332" s="2">
        <v>64</v>
      </c>
      <c r="D4332" s="2" t="s">
        <v>39</v>
      </c>
      <c r="E4332" s="2" t="s">
        <v>93</v>
      </c>
      <c r="F4332" s="2" t="s">
        <v>19</v>
      </c>
      <c r="G4332" s="2" t="s">
        <v>15</v>
      </c>
      <c r="H4332" s="2">
        <v>2467.63</v>
      </c>
      <c r="I4332" s="3">
        <v>45487</v>
      </c>
      <c r="J4332" s="2" t="s">
        <v>21</v>
      </c>
    </row>
    <row r="4333" spans="1:10" ht="14.25" customHeight="1" x14ac:dyDescent="0.35">
      <c r="A4333" s="2" t="s">
        <v>8696</v>
      </c>
      <c r="B4333" s="2" t="s">
        <v>8697</v>
      </c>
      <c r="C4333" s="2">
        <v>40</v>
      </c>
      <c r="D4333" s="2" t="s">
        <v>39</v>
      </c>
      <c r="E4333" s="2" t="s">
        <v>24</v>
      </c>
      <c r="F4333" s="2" t="s">
        <v>55</v>
      </c>
      <c r="G4333" s="2" t="s">
        <v>15</v>
      </c>
      <c r="H4333" s="2">
        <v>11091.86</v>
      </c>
      <c r="I4333" s="3">
        <v>45625</v>
      </c>
      <c r="J4333" s="2" t="s">
        <v>16</v>
      </c>
    </row>
    <row r="4334" spans="1:10" ht="14.25" customHeight="1" x14ac:dyDescent="0.35">
      <c r="A4334" s="2" t="s">
        <v>8698</v>
      </c>
      <c r="B4334" s="2" t="s">
        <v>8699</v>
      </c>
      <c r="C4334" s="2">
        <v>56</v>
      </c>
      <c r="D4334" s="2" t="s">
        <v>39</v>
      </c>
      <c r="E4334" s="2" t="s">
        <v>74</v>
      </c>
      <c r="F4334" s="2" t="s">
        <v>49</v>
      </c>
      <c r="G4334" s="2" t="s">
        <v>30</v>
      </c>
      <c r="H4334" s="2">
        <v>10101.33</v>
      </c>
      <c r="I4334" s="3">
        <v>45074</v>
      </c>
      <c r="J4334" s="2" t="s">
        <v>16</v>
      </c>
    </row>
    <row r="4335" spans="1:10" ht="14.25" customHeight="1" x14ac:dyDescent="0.35">
      <c r="A4335" s="2" t="s">
        <v>8700</v>
      </c>
      <c r="B4335" s="2" t="s">
        <v>8701</v>
      </c>
      <c r="C4335" s="2">
        <v>34</v>
      </c>
      <c r="D4335" s="2" t="s">
        <v>39</v>
      </c>
      <c r="E4335" s="2" t="s">
        <v>13</v>
      </c>
      <c r="F4335" s="2" t="s">
        <v>55</v>
      </c>
      <c r="G4335" s="2" t="s">
        <v>20</v>
      </c>
      <c r="H4335" s="2">
        <v>25730.28</v>
      </c>
      <c r="I4335" s="3">
        <v>45627</v>
      </c>
      <c r="J4335" s="2" t="s">
        <v>16</v>
      </c>
    </row>
    <row r="4336" spans="1:10" ht="14.25" customHeight="1" x14ac:dyDescent="0.35">
      <c r="A4336" s="2" t="s">
        <v>8702</v>
      </c>
      <c r="B4336" s="2" t="s">
        <v>8703</v>
      </c>
      <c r="C4336" s="2">
        <v>51</v>
      </c>
      <c r="D4336" s="2" t="s">
        <v>12</v>
      </c>
      <c r="E4336" s="2" t="s">
        <v>93</v>
      </c>
      <c r="F4336" s="2" t="s">
        <v>35</v>
      </c>
      <c r="G4336" s="2" t="s">
        <v>30</v>
      </c>
      <c r="H4336" s="2">
        <v>9853.1</v>
      </c>
      <c r="I4336" s="3">
        <v>45549</v>
      </c>
      <c r="J4336" s="2" t="s">
        <v>16</v>
      </c>
    </row>
    <row r="4337" spans="1:10" ht="14.25" customHeight="1" x14ac:dyDescent="0.35">
      <c r="A4337" s="2" t="s">
        <v>8704</v>
      </c>
      <c r="B4337" s="2" t="s">
        <v>8705</v>
      </c>
      <c r="C4337" s="2">
        <v>58</v>
      </c>
      <c r="D4337" s="2" t="s">
        <v>39</v>
      </c>
      <c r="E4337" s="2" t="s">
        <v>13</v>
      </c>
      <c r="F4337" s="2" t="s">
        <v>19</v>
      </c>
      <c r="G4337" s="2" t="s">
        <v>15</v>
      </c>
      <c r="H4337" s="2">
        <v>5246.69</v>
      </c>
      <c r="I4337" s="3">
        <v>45191</v>
      </c>
      <c r="J4337" s="2" t="s">
        <v>16</v>
      </c>
    </row>
    <row r="4338" spans="1:10" ht="14.25" customHeight="1" x14ac:dyDescent="0.35">
      <c r="A4338" s="2" t="s">
        <v>8706</v>
      </c>
      <c r="B4338" s="2" t="s">
        <v>8707</v>
      </c>
      <c r="C4338" s="2">
        <v>46</v>
      </c>
      <c r="D4338" s="2" t="s">
        <v>39</v>
      </c>
      <c r="E4338" s="2" t="s">
        <v>93</v>
      </c>
      <c r="F4338" s="2" t="s">
        <v>35</v>
      </c>
      <c r="G4338" s="2" t="s">
        <v>20</v>
      </c>
      <c r="H4338" s="2">
        <v>2151.35</v>
      </c>
      <c r="I4338" s="3">
        <v>45427</v>
      </c>
      <c r="J4338" s="2" t="s">
        <v>16</v>
      </c>
    </row>
    <row r="4339" spans="1:10" ht="14.25" customHeight="1" x14ac:dyDescent="0.35">
      <c r="A4339" s="2" t="s">
        <v>8708</v>
      </c>
      <c r="B4339" s="2" t="s">
        <v>8709</v>
      </c>
      <c r="C4339" s="2">
        <v>26</v>
      </c>
      <c r="D4339" s="2" t="s">
        <v>12</v>
      </c>
      <c r="E4339" s="2" t="s">
        <v>13</v>
      </c>
      <c r="F4339" s="2" t="s">
        <v>49</v>
      </c>
      <c r="G4339" s="2" t="s">
        <v>15</v>
      </c>
      <c r="H4339" s="2">
        <v>10713.41</v>
      </c>
      <c r="I4339" s="3">
        <v>45205</v>
      </c>
      <c r="J4339" s="2" t="s">
        <v>16</v>
      </c>
    </row>
    <row r="4340" spans="1:10" ht="14.25" customHeight="1" x14ac:dyDescent="0.35">
      <c r="A4340" s="2" t="s">
        <v>8710</v>
      </c>
      <c r="B4340" s="2" t="s">
        <v>8711</v>
      </c>
      <c r="C4340" s="2">
        <v>30</v>
      </c>
      <c r="D4340" s="2" t="s">
        <v>12</v>
      </c>
      <c r="E4340" s="2" t="s">
        <v>42</v>
      </c>
      <c r="F4340" s="2" t="s">
        <v>35</v>
      </c>
      <c r="G4340" s="2" t="s">
        <v>20</v>
      </c>
      <c r="H4340" s="2">
        <v>1237.1300000000001</v>
      </c>
      <c r="I4340" s="3">
        <v>45085</v>
      </c>
      <c r="J4340" s="2" t="s">
        <v>16</v>
      </c>
    </row>
    <row r="4341" spans="1:10" ht="14.25" customHeight="1" x14ac:dyDescent="0.35">
      <c r="A4341" s="2" t="s">
        <v>8712</v>
      </c>
      <c r="B4341" s="2" t="s">
        <v>8713</v>
      </c>
      <c r="C4341" s="2">
        <v>23</v>
      </c>
      <c r="D4341" s="2" t="s">
        <v>12</v>
      </c>
      <c r="E4341" s="2" t="s">
        <v>74</v>
      </c>
      <c r="F4341" s="2" t="s">
        <v>35</v>
      </c>
      <c r="G4341" s="2" t="s">
        <v>36</v>
      </c>
      <c r="H4341" s="2">
        <v>17632.7</v>
      </c>
      <c r="I4341" s="3">
        <v>44986</v>
      </c>
      <c r="J4341" s="2" t="s">
        <v>16</v>
      </c>
    </row>
    <row r="4342" spans="1:10" ht="14.25" customHeight="1" x14ac:dyDescent="0.35">
      <c r="A4342" s="2" t="s">
        <v>8714</v>
      </c>
      <c r="B4342" s="2" t="s">
        <v>8715</v>
      </c>
      <c r="C4342" s="2">
        <v>23</v>
      </c>
      <c r="D4342" s="2" t="s">
        <v>39</v>
      </c>
      <c r="E4342" s="2" t="s">
        <v>93</v>
      </c>
      <c r="F4342" s="2" t="s">
        <v>49</v>
      </c>
      <c r="G4342" s="2" t="s">
        <v>30</v>
      </c>
      <c r="H4342" s="2">
        <v>2841.34</v>
      </c>
      <c r="I4342" s="3">
        <v>45425</v>
      </c>
      <c r="J4342" s="2" t="s">
        <v>21</v>
      </c>
    </row>
    <row r="4343" spans="1:10" ht="14.25" customHeight="1" x14ac:dyDescent="0.35">
      <c r="A4343" s="2" t="s">
        <v>8716</v>
      </c>
      <c r="B4343" s="2" t="s">
        <v>8717</v>
      </c>
      <c r="C4343" s="2">
        <v>37</v>
      </c>
      <c r="D4343" s="2" t="s">
        <v>12</v>
      </c>
      <c r="E4343" s="2" t="s">
        <v>64</v>
      </c>
      <c r="F4343" s="2" t="s">
        <v>55</v>
      </c>
      <c r="G4343" s="2" t="s">
        <v>15</v>
      </c>
      <c r="H4343" s="2">
        <v>7426.71</v>
      </c>
      <c r="I4343" s="3">
        <v>45243</v>
      </c>
      <c r="J4343" s="2" t="s">
        <v>16</v>
      </c>
    </row>
    <row r="4344" spans="1:10" ht="14.25" customHeight="1" x14ac:dyDescent="0.35">
      <c r="A4344" s="2" t="s">
        <v>8718</v>
      </c>
      <c r="B4344" s="2" t="s">
        <v>8719</v>
      </c>
      <c r="C4344" s="2">
        <v>20</v>
      </c>
      <c r="D4344" s="2" t="s">
        <v>39</v>
      </c>
      <c r="E4344" s="2" t="s">
        <v>13</v>
      </c>
      <c r="F4344" s="2" t="s">
        <v>55</v>
      </c>
      <c r="G4344" s="2" t="s">
        <v>15</v>
      </c>
      <c r="H4344" s="2">
        <v>9062.1</v>
      </c>
      <c r="I4344" s="3">
        <v>45513</v>
      </c>
      <c r="J4344" s="2" t="s">
        <v>16</v>
      </c>
    </row>
    <row r="4345" spans="1:10" ht="14.25" customHeight="1" x14ac:dyDescent="0.35">
      <c r="A4345" s="2" t="s">
        <v>8720</v>
      </c>
      <c r="B4345" s="2" t="s">
        <v>8721</v>
      </c>
      <c r="C4345" s="2">
        <v>34</v>
      </c>
      <c r="D4345" s="2" t="s">
        <v>39</v>
      </c>
      <c r="E4345" s="2" t="s">
        <v>13</v>
      </c>
      <c r="F4345" s="2" t="s">
        <v>19</v>
      </c>
      <c r="G4345" s="2" t="s">
        <v>26</v>
      </c>
      <c r="H4345" s="2">
        <v>4501.8500000000004</v>
      </c>
      <c r="I4345" s="3">
        <v>45414</v>
      </c>
      <c r="J4345" s="2" t="s">
        <v>16</v>
      </c>
    </row>
    <row r="4346" spans="1:10" ht="14.25" customHeight="1" x14ac:dyDescent="0.35">
      <c r="A4346" s="2" t="s">
        <v>8722</v>
      </c>
      <c r="B4346" s="2" t="s">
        <v>8723</v>
      </c>
      <c r="C4346" s="2">
        <v>29</v>
      </c>
      <c r="D4346" s="2" t="s">
        <v>39</v>
      </c>
      <c r="E4346" s="2" t="s">
        <v>24</v>
      </c>
      <c r="F4346" s="2" t="s">
        <v>19</v>
      </c>
      <c r="G4346" s="2" t="s">
        <v>36</v>
      </c>
      <c r="H4346" s="2">
        <v>10902.69</v>
      </c>
      <c r="I4346" s="3">
        <v>45391</v>
      </c>
      <c r="J4346" s="2" t="s">
        <v>16</v>
      </c>
    </row>
    <row r="4347" spans="1:10" ht="14.25" customHeight="1" x14ac:dyDescent="0.35">
      <c r="A4347" s="2" t="s">
        <v>8724</v>
      </c>
      <c r="B4347" s="2" t="s">
        <v>8725</v>
      </c>
      <c r="C4347" s="2">
        <v>64</v>
      </c>
      <c r="D4347" s="2" t="s">
        <v>12</v>
      </c>
      <c r="E4347" s="2" t="s">
        <v>64</v>
      </c>
      <c r="F4347" s="2" t="s">
        <v>49</v>
      </c>
      <c r="G4347" s="2" t="s">
        <v>15</v>
      </c>
      <c r="H4347" s="2">
        <v>2879.71</v>
      </c>
      <c r="I4347" s="3">
        <v>45154</v>
      </c>
      <c r="J4347" s="2" t="s">
        <v>16</v>
      </c>
    </row>
    <row r="4348" spans="1:10" ht="14.25" customHeight="1" x14ac:dyDescent="0.35">
      <c r="A4348" s="2" t="s">
        <v>8726</v>
      </c>
      <c r="B4348" s="2" t="s">
        <v>8727</v>
      </c>
      <c r="C4348" s="2">
        <v>62</v>
      </c>
      <c r="D4348" s="2" t="s">
        <v>12</v>
      </c>
      <c r="E4348" s="2" t="s">
        <v>74</v>
      </c>
      <c r="F4348" s="2" t="s">
        <v>49</v>
      </c>
      <c r="G4348" s="2" t="s">
        <v>30</v>
      </c>
      <c r="H4348" s="2">
        <v>352.38</v>
      </c>
      <c r="I4348" s="3">
        <v>45592</v>
      </c>
      <c r="J4348" s="2" t="s">
        <v>16</v>
      </c>
    </row>
    <row r="4349" spans="1:10" ht="14.25" customHeight="1" x14ac:dyDescent="0.35">
      <c r="A4349" s="2" t="s">
        <v>8728</v>
      </c>
      <c r="B4349" s="2" t="s">
        <v>8729</v>
      </c>
      <c r="C4349" s="2">
        <v>18</v>
      </c>
      <c r="D4349" s="2" t="s">
        <v>39</v>
      </c>
      <c r="E4349" s="2" t="s">
        <v>13</v>
      </c>
      <c r="F4349" s="2" t="s">
        <v>25</v>
      </c>
      <c r="G4349" s="2" t="s">
        <v>36</v>
      </c>
      <c r="H4349" s="2">
        <v>32007.35</v>
      </c>
      <c r="I4349" s="3">
        <v>45282</v>
      </c>
      <c r="J4349" s="2" t="s">
        <v>21</v>
      </c>
    </row>
    <row r="4350" spans="1:10" ht="14.25" customHeight="1" x14ac:dyDescent="0.35">
      <c r="A4350" s="2" t="s">
        <v>8730</v>
      </c>
      <c r="B4350" s="2" t="s">
        <v>8731</v>
      </c>
      <c r="C4350" s="2">
        <v>34</v>
      </c>
      <c r="D4350" s="2" t="s">
        <v>39</v>
      </c>
      <c r="E4350" s="2" t="s">
        <v>74</v>
      </c>
      <c r="F4350" s="2" t="s">
        <v>25</v>
      </c>
      <c r="G4350" s="2" t="s">
        <v>15</v>
      </c>
      <c r="H4350" s="2">
        <v>3857.3</v>
      </c>
      <c r="I4350" s="3">
        <v>45392</v>
      </c>
      <c r="J4350" s="2" t="s">
        <v>16</v>
      </c>
    </row>
    <row r="4351" spans="1:10" ht="14.25" customHeight="1" x14ac:dyDescent="0.35">
      <c r="A4351" s="2" t="s">
        <v>8732</v>
      </c>
      <c r="B4351" s="2" t="s">
        <v>8733</v>
      </c>
      <c r="C4351" s="2">
        <v>20</v>
      </c>
      <c r="D4351" s="2" t="s">
        <v>39</v>
      </c>
      <c r="E4351" s="2" t="s">
        <v>13</v>
      </c>
      <c r="F4351" s="2" t="s">
        <v>14</v>
      </c>
      <c r="G4351" s="2" t="s">
        <v>30</v>
      </c>
      <c r="H4351" s="2">
        <v>12498.85</v>
      </c>
      <c r="I4351" s="3">
        <v>45153</v>
      </c>
      <c r="J4351" s="2" t="s">
        <v>16</v>
      </c>
    </row>
    <row r="4352" spans="1:10" ht="14.25" customHeight="1" x14ac:dyDescent="0.35">
      <c r="A4352" s="2" t="s">
        <v>8734</v>
      </c>
      <c r="B4352" s="2" t="s">
        <v>8735</v>
      </c>
      <c r="C4352" s="2">
        <v>43</v>
      </c>
      <c r="D4352" s="2" t="s">
        <v>12</v>
      </c>
      <c r="E4352" s="2" t="s">
        <v>29</v>
      </c>
      <c r="F4352" s="2" t="s">
        <v>19</v>
      </c>
      <c r="G4352" s="2" t="s">
        <v>26</v>
      </c>
      <c r="H4352" s="2">
        <v>7083.29</v>
      </c>
      <c r="I4352" s="3">
        <v>45095</v>
      </c>
      <c r="J4352" s="2" t="s">
        <v>16</v>
      </c>
    </row>
    <row r="4353" spans="1:10" ht="14.25" customHeight="1" x14ac:dyDescent="0.35">
      <c r="A4353" s="2" t="s">
        <v>8736</v>
      </c>
      <c r="B4353" s="2" t="s">
        <v>8737</v>
      </c>
      <c r="C4353" s="2">
        <v>32</v>
      </c>
      <c r="D4353" s="2" t="s">
        <v>39</v>
      </c>
      <c r="E4353" s="2" t="s">
        <v>52</v>
      </c>
      <c r="F4353" s="2" t="s">
        <v>35</v>
      </c>
      <c r="G4353" s="2" t="s">
        <v>26</v>
      </c>
      <c r="H4353" s="2">
        <v>11056.33</v>
      </c>
      <c r="I4353" s="3">
        <v>45210</v>
      </c>
      <c r="J4353" s="2" t="s">
        <v>16</v>
      </c>
    </row>
    <row r="4354" spans="1:10" ht="14.25" customHeight="1" x14ac:dyDescent="0.35">
      <c r="A4354" s="2" t="s">
        <v>8738</v>
      </c>
      <c r="B4354" s="2" t="s">
        <v>8739</v>
      </c>
      <c r="C4354" s="2">
        <v>53</v>
      </c>
      <c r="D4354" s="2" t="s">
        <v>12</v>
      </c>
      <c r="E4354" s="2" t="s">
        <v>29</v>
      </c>
      <c r="F4354" s="2" t="s">
        <v>14</v>
      </c>
      <c r="G4354" s="2" t="s">
        <v>30</v>
      </c>
      <c r="H4354" s="2">
        <v>1175.8699999999999</v>
      </c>
      <c r="I4354" s="3">
        <v>45188</v>
      </c>
      <c r="J4354" s="2" t="s">
        <v>16</v>
      </c>
    </row>
    <row r="4355" spans="1:10" ht="14.25" customHeight="1" x14ac:dyDescent="0.35">
      <c r="A4355" s="2" t="s">
        <v>8740</v>
      </c>
      <c r="B4355" s="2" t="s">
        <v>8741</v>
      </c>
      <c r="C4355" s="2">
        <v>49</v>
      </c>
      <c r="D4355" s="2" t="s">
        <v>39</v>
      </c>
      <c r="E4355" s="2" t="s">
        <v>13</v>
      </c>
      <c r="F4355" s="2" t="s">
        <v>14</v>
      </c>
      <c r="G4355" s="2" t="s">
        <v>36</v>
      </c>
      <c r="H4355" s="2">
        <v>7315.72</v>
      </c>
      <c r="I4355" s="3">
        <v>45290</v>
      </c>
      <c r="J4355" s="2" t="s">
        <v>16</v>
      </c>
    </row>
    <row r="4356" spans="1:10" ht="14.25" customHeight="1" x14ac:dyDescent="0.35">
      <c r="A4356" s="2" t="s">
        <v>8742</v>
      </c>
      <c r="B4356" s="2" t="s">
        <v>8743</v>
      </c>
      <c r="C4356" s="2">
        <v>49</v>
      </c>
      <c r="D4356" s="2" t="s">
        <v>12</v>
      </c>
      <c r="E4356" s="2" t="s">
        <v>52</v>
      </c>
      <c r="F4356" s="2" t="s">
        <v>55</v>
      </c>
      <c r="G4356" s="2" t="s">
        <v>30</v>
      </c>
      <c r="H4356" s="2">
        <v>4979.42</v>
      </c>
      <c r="I4356" s="3">
        <v>45447</v>
      </c>
      <c r="J4356" s="2" t="s">
        <v>16</v>
      </c>
    </row>
    <row r="4357" spans="1:10" ht="14.25" customHeight="1" x14ac:dyDescent="0.35">
      <c r="A4357" s="2" t="s">
        <v>8744</v>
      </c>
      <c r="B4357" s="2" t="s">
        <v>8745</v>
      </c>
      <c r="C4357" s="2">
        <v>21</v>
      </c>
      <c r="D4357" s="2" t="s">
        <v>39</v>
      </c>
      <c r="E4357" s="2" t="s">
        <v>93</v>
      </c>
      <c r="F4357" s="2" t="s">
        <v>35</v>
      </c>
      <c r="G4357" s="2" t="s">
        <v>30</v>
      </c>
      <c r="H4357" s="2">
        <v>6012.06</v>
      </c>
      <c r="I4357" s="3">
        <v>45024</v>
      </c>
      <c r="J4357" s="2" t="s">
        <v>16</v>
      </c>
    </row>
    <row r="4358" spans="1:10" ht="14.25" customHeight="1" x14ac:dyDescent="0.35">
      <c r="A4358" s="2" t="s">
        <v>8746</v>
      </c>
      <c r="B4358" s="2" t="s">
        <v>8747</v>
      </c>
      <c r="C4358" s="2">
        <v>35</v>
      </c>
      <c r="D4358" s="2" t="s">
        <v>12</v>
      </c>
      <c r="E4358" s="2" t="s">
        <v>74</v>
      </c>
      <c r="F4358" s="2" t="s">
        <v>55</v>
      </c>
      <c r="G4358" s="2" t="s">
        <v>26</v>
      </c>
      <c r="H4358" s="2">
        <v>33875.410000000003</v>
      </c>
      <c r="I4358" s="3">
        <v>44938</v>
      </c>
      <c r="J4358" s="2" t="s">
        <v>16</v>
      </c>
    </row>
    <row r="4359" spans="1:10" ht="14.25" customHeight="1" x14ac:dyDescent="0.35">
      <c r="A4359" s="2" t="s">
        <v>8748</v>
      </c>
      <c r="B4359" s="2" t="s">
        <v>8749</v>
      </c>
      <c r="C4359" s="2">
        <v>36</v>
      </c>
      <c r="D4359" s="2" t="s">
        <v>12</v>
      </c>
      <c r="E4359" s="2" t="s">
        <v>13</v>
      </c>
      <c r="F4359" s="2" t="s">
        <v>25</v>
      </c>
      <c r="G4359" s="2" t="s">
        <v>26</v>
      </c>
      <c r="H4359" s="2">
        <v>1465.17</v>
      </c>
      <c r="I4359" s="3">
        <v>45509</v>
      </c>
      <c r="J4359" s="2" t="s">
        <v>16</v>
      </c>
    </row>
    <row r="4360" spans="1:10" ht="14.25" customHeight="1" x14ac:dyDescent="0.35">
      <c r="A4360" s="2" t="s">
        <v>8750</v>
      </c>
      <c r="B4360" s="2" t="s">
        <v>8751</v>
      </c>
      <c r="C4360" s="2">
        <v>60</v>
      </c>
      <c r="D4360" s="2" t="s">
        <v>12</v>
      </c>
      <c r="E4360" s="2" t="s">
        <v>24</v>
      </c>
      <c r="F4360" s="2" t="s">
        <v>14</v>
      </c>
      <c r="G4360" s="2" t="s">
        <v>26</v>
      </c>
      <c r="H4360" s="2">
        <v>14052.74</v>
      </c>
      <c r="I4360" s="3">
        <v>45343</v>
      </c>
      <c r="J4360" s="2" t="s">
        <v>16</v>
      </c>
    </row>
    <row r="4361" spans="1:10" ht="14.25" customHeight="1" x14ac:dyDescent="0.35">
      <c r="A4361" s="2" t="s">
        <v>8752</v>
      </c>
      <c r="B4361" s="2" t="s">
        <v>8753</v>
      </c>
      <c r="C4361" s="2">
        <v>52</v>
      </c>
      <c r="D4361" s="2" t="s">
        <v>12</v>
      </c>
      <c r="E4361" s="2" t="s">
        <v>42</v>
      </c>
      <c r="F4361" s="2" t="s">
        <v>25</v>
      </c>
      <c r="G4361" s="2" t="s">
        <v>15</v>
      </c>
      <c r="H4361" s="2">
        <v>4009.89</v>
      </c>
      <c r="I4361" s="3">
        <v>45427</v>
      </c>
      <c r="J4361" s="2" t="s">
        <v>16</v>
      </c>
    </row>
    <row r="4362" spans="1:10" ht="14.25" customHeight="1" x14ac:dyDescent="0.35">
      <c r="A4362" s="2" t="s">
        <v>8754</v>
      </c>
      <c r="B4362" s="2" t="s">
        <v>8755</v>
      </c>
      <c r="C4362" s="2">
        <v>57</v>
      </c>
      <c r="D4362" s="2" t="s">
        <v>12</v>
      </c>
      <c r="E4362" s="2" t="s">
        <v>24</v>
      </c>
      <c r="F4362" s="2" t="s">
        <v>35</v>
      </c>
      <c r="G4362" s="2" t="s">
        <v>15</v>
      </c>
      <c r="H4362" s="2">
        <v>3429.95</v>
      </c>
      <c r="I4362" s="3">
        <v>45061</v>
      </c>
      <c r="J4362" s="2" t="s">
        <v>16</v>
      </c>
    </row>
    <row r="4363" spans="1:10" ht="14.25" customHeight="1" x14ac:dyDescent="0.35">
      <c r="A4363" s="2" t="s">
        <v>8756</v>
      </c>
      <c r="B4363" s="2" t="s">
        <v>8757</v>
      </c>
      <c r="C4363" s="2">
        <v>31</v>
      </c>
      <c r="D4363" s="2" t="s">
        <v>12</v>
      </c>
      <c r="E4363" s="2" t="s">
        <v>42</v>
      </c>
      <c r="F4363" s="2" t="s">
        <v>35</v>
      </c>
      <c r="G4363" s="2" t="s">
        <v>20</v>
      </c>
      <c r="H4363" s="2">
        <v>3157.76</v>
      </c>
      <c r="I4363" s="3">
        <v>45185</v>
      </c>
      <c r="J4363" s="2" t="s">
        <v>69</v>
      </c>
    </row>
    <row r="4364" spans="1:10" ht="14.25" customHeight="1" x14ac:dyDescent="0.35">
      <c r="A4364" s="2" t="s">
        <v>8758</v>
      </c>
      <c r="B4364" s="2" t="s">
        <v>8759</v>
      </c>
      <c r="C4364" s="2">
        <v>50</v>
      </c>
      <c r="D4364" s="2" t="s">
        <v>39</v>
      </c>
      <c r="E4364" s="2" t="s">
        <v>64</v>
      </c>
      <c r="F4364" s="2" t="s">
        <v>19</v>
      </c>
      <c r="G4364" s="2" t="s">
        <v>15</v>
      </c>
      <c r="H4364" s="2">
        <v>4289.1000000000004</v>
      </c>
      <c r="I4364" s="3">
        <v>45443</v>
      </c>
      <c r="J4364" s="2" t="s">
        <v>16</v>
      </c>
    </row>
    <row r="4365" spans="1:10" ht="14.25" customHeight="1" x14ac:dyDescent="0.35">
      <c r="A4365" s="2" t="s">
        <v>8760</v>
      </c>
      <c r="B4365" s="2" t="s">
        <v>8761</v>
      </c>
      <c r="C4365" s="2">
        <v>31</v>
      </c>
      <c r="D4365" s="2" t="s">
        <v>39</v>
      </c>
      <c r="E4365" s="2" t="s">
        <v>42</v>
      </c>
      <c r="F4365" s="2" t="s">
        <v>49</v>
      </c>
      <c r="G4365" s="2" t="s">
        <v>36</v>
      </c>
      <c r="H4365" s="2">
        <v>4417.93</v>
      </c>
      <c r="I4365" s="3">
        <v>45220</v>
      </c>
      <c r="J4365" s="2" t="s">
        <v>16</v>
      </c>
    </row>
    <row r="4366" spans="1:10" ht="14.25" customHeight="1" x14ac:dyDescent="0.35">
      <c r="A4366" s="2" t="s">
        <v>8762</v>
      </c>
      <c r="B4366" s="2" t="s">
        <v>8763</v>
      </c>
      <c r="C4366" s="2">
        <v>51</v>
      </c>
      <c r="D4366" s="2" t="s">
        <v>39</v>
      </c>
      <c r="E4366" s="2" t="s">
        <v>52</v>
      </c>
      <c r="F4366" s="2" t="s">
        <v>55</v>
      </c>
      <c r="G4366" s="2" t="s">
        <v>36</v>
      </c>
      <c r="H4366" s="2">
        <v>3157.35</v>
      </c>
      <c r="I4366" s="3">
        <v>45537</v>
      </c>
      <c r="J4366" s="2" t="s">
        <v>16</v>
      </c>
    </row>
    <row r="4367" spans="1:10" ht="14.25" customHeight="1" x14ac:dyDescent="0.35">
      <c r="A4367" s="2" t="s">
        <v>8764</v>
      </c>
      <c r="B4367" s="2" t="s">
        <v>8765</v>
      </c>
      <c r="C4367" s="2">
        <v>21</v>
      </c>
      <c r="D4367" s="2" t="s">
        <v>39</v>
      </c>
      <c r="E4367" s="2" t="s">
        <v>42</v>
      </c>
      <c r="F4367" s="2" t="s">
        <v>19</v>
      </c>
      <c r="G4367" s="2" t="s">
        <v>26</v>
      </c>
      <c r="H4367" s="2">
        <v>11010.95</v>
      </c>
      <c r="I4367" s="3">
        <v>45366</v>
      </c>
      <c r="J4367" s="2" t="s">
        <v>16</v>
      </c>
    </row>
    <row r="4368" spans="1:10" ht="14.25" customHeight="1" x14ac:dyDescent="0.35">
      <c r="A4368" s="2" t="s">
        <v>8766</v>
      </c>
      <c r="B4368" s="2" t="s">
        <v>8767</v>
      </c>
      <c r="C4368" s="2">
        <v>41</v>
      </c>
      <c r="D4368" s="2" t="s">
        <v>12</v>
      </c>
      <c r="E4368" s="2" t="s">
        <v>42</v>
      </c>
      <c r="F4368" s="2" t="s">
        <v>19</v>
      </c>
      <c r="G4368" s="2" t="s">
        <v>30</v>
      </c>
      <c r="H4368" s="2">
        <v>488.98</v>
      </c>
      <c r="I4368" s="3">
        <v>45077</v>
      </c>
      <c r="J4368" s="2" t="s">
        <v>16</v>
      </c>
    </row>
    <row r="4369" spans="1:10" ht="14.25" customHeight="1" x14ac:dyDescent="0.35">
      <c r="A4369" s="2" t="s">
        <v>8768</v>
      </c>
      <c r="B4369" s="2" t="s">
        <v>8769</v>
      </c>
      <c r="C4369" s="2">
        <v>46</v>
      </c>
      <c r="D4369" s="2" t="s">
        <v>39</v>
      </c>
      <c r="E4369" s="2" t="s">
        <v>42</v>
      </c>
      <c r="F4369" s="2" t="s">
        <v>55</v>
      </c>
      <c r="G4369" s="2" t="s">
        <v>26</v>
      </c>
      <c r="H4369" s="2">
        <v>4039.07</v>
      </c>
      <c r="I4369" s="3">
        <v>45407</v>
      </c>
      <c r="J4369" s="2" t="s">
        <v>16</v>
      </c>
    </row>
    <row r="4370" spans="1:10" ht="14.25" customHeight="1" x14ac:dyDescent="0.35">
      <c r="A4370" s="2" t="s">
        <v>8770</v>
      </c>
      <c r="B4370" s="2" t="s">
        <v>8771</v>
      </c>
      <c r="C4370" s="2">
        <v>36</v>
      </c>
      <c r="D4370" s="2" t="s">
        <v>12</v>
      </c>
      <c r="E4370" s="2" t="s">
        <v>13</v>
      </c>
      <c r="F4370" s="2" t="s">
        <v>55</v>
      </c>
      <c r="G4370" s="2" t="s">
        <v>30</v>
      </c>
      <c r="H4370" s="2">
        <v>3287.9</v>
      </c>
      <c r="I4370" s="3">
        <v>45184</v>
      </c>
      <c r="J4370" s="2" t="s">
        <v>16</v>
      </c>
    </row>
    <row r="4371" spans="1:10" ht="14.25" customHeight="1" x14ac:dyDescent="0.35">
      <c r="A4371" s="2" t="s">
        <v>8772</v>
      </c>
      <c r="B4371" s="2" t="s">
        <v>8773</v>
      </c>
      <c r="C4371" s="2">
        <v>23</v>
      </c>
      <c r="D4371" s="2" t="s">
        <v>12</v>
      </c>
      <c r="E4371" s="2" t="s">
        <v>64</v>
      </c>
      <c r="F4371" s="2" t="s">
        <v>35</v>
      </c>
      <c r="G4371" s="2" t="s">
        <v>26</v>
      </c>
      <c r="H4371" s="2">
        <v>13919.83</v>
      </c>
      <c r="I4371" s="3">
        <v>45075</v>
      </c>
      <c r="J4371" s="2" t="s">
        <v>16</v>
      </c>
    </row>
    <row r="4372" spans="1:10" ht="14.25" customHeight="1" x14ac:dyDescent="0.35">
      <c r="A4372" s="2" t="s">
        <v>8774</v>
      </c>
      <c r="B4372" s="2" t="s">
        <v>8775</v>
      </c>
      <c r="C4372" s="2">
        <v>50</v>
      </c>
      <c r="D4372" s="2" t="s">
        <v>12</v>
      </c>
      <c r="E4372" s="2" t="s">
        <v>74</v>
      </c>
      <c r="F4372" s="2" t="s">
        <v>35</v>
      </c>
      <c r="G4372" s="2" t="s">
        <v>26</v>
      </c>
      <c r="H4372" s="2">
        <v>1584.08</v>
      </c>
      <c r="I4372" s="3">
        <v>45068</v>
      </c>
      <c r="J4372" s="2" t="s">
        <v>16</v>
      </c>
    </row>
    <row r="4373" spans="1:10" ht="14.25" customHeight="1" x14ac:dyDescent="0.35">
      <c r="A4373" s="2" t="s">
        <v>8776</v>
      </c>
      <c r="B4373" s="2" t="s">
        <v>8777</v>
      </c>
      <c r="C4373" s="2">
        <v>57</v>
      </c>
      <c r="D4373" s="2" t="s">
        <v>39</v>
      </c>
      <c r="E4373" s="2" t="s">
        <v>64</v>
      </c>
      <c r="F4373" s="2" t="s">
        <v>14</v>
      </c>
      <c r="G4373" s="2" t="s">
        <v>36</v>
      </c>
      <c r="H4373" s="2">
        <v>28249.29</v>
      </c>
      <c r="I4373" s="3">
        <v>45177</v>
      </c>
      <c r="J4373" s="2" t="s">
        <v>21</v>
      </c>
    </row>
    <row r="4374" spans="1:10" ht="14.25" customHeight="1" x14ac:dyDescent="0.35">
      <c r="A4374" s="2" t="s">
        <v>8778</v>
      </c>
      <c r="B4374" s="2" t="s">
        <v>8779</v>
      </c>
      <c r="C4374" s="2">
        <v>36</v>
      </c>
      <c r="D4374" s="2" t="s">
        <v>12</v>
      </c>
      <c r="E4374" s="2" t="s">
        <v>24</v>
      </c>
      <c r="F4374" s="2" t="s">
        <v>25</v>
      </c>
      <c r="G4374" s="2" t="s">
        <v>30</v>
      </c>
      <c r="H4374" s="2">
        <v>1869.55</v>
      </c>
      <c r="I4374" s="3">
        <v>45570</v>
      </c>
      <c r="J4374" s="2" t="s">
        <v>16</v>
      </c>
    </row>
    <row r="4375" spans="1:10" ht="14.25" customHeight="1" x14ac:dyDescent="0.35">
      <c r="A4375" s="2" t="s">
        <v>8780</v>
      </c>
      <c r="B4375" s="2" t="s">
        <v>8781</v>
      </c>
      <c r="C4375" s="2">
        <v>18</v>
      </c>
      <c r="D4375" s="2" t="s">
        <v>39</v>
      </c>
      <c r="E4375" s="2" t="s">
        <v>52</v>
      </c>
      <c r="F4375" s="2" t="s">
        <v>35</v>
      </c>
      <c r="G4375" s="2" t="s">
        <v>20</v>
      </c>
      <c r="H4375" s="2">
        <v>4620.79</v>
      </c>
      <c r="I4375" s="3">
        <v>44973</v>
      </c>
      <c r="J4375" s="2" t="s">
        <v>16</v>
      </c>
    </row>
    <row r="4376" spans="1:10" ht="14.25" customHeight="1" x14ac:dyDescent="0.35">
      <c r="A4376" s="2" t="s">
        <v>8782</v>
      </c>
      <c r="B4376" s="2" t="s">
        <v>8783</v>
      </c>
      <c r="C4376" s="2">
        <v>22</v>
      </c>
      <c r="D4376" s="2" t="s">
        <v>39</v>
      </c>
      <c r="E4376" s="2" t="s">
        <v>13</v>
      </c>
      <c r="F4376" s="2" t="s">
        <v>19</v>
      </c>
      <c r="G4376" s="2" t="s">
        <v>20</v>
      </c>
      <c r="H4376" s="2">
        <v>2227.69</v>
      </c>
      <c r="I4376" s="3">
        <v>45298</v>
      </c>
      <c r="J4376" s="2" t="s">
        <v>16</v>
      </c>
    </row>
    <row r="4377" spans="1:10" ht="14.25" customHeight="1" x14ac:dyDescent="0.35">
      <c r="A4377" s="2" t="s">
        <v>8784</v>
      </c>
      <c r="B4377" s="2" t="s">
        <v>8785</v>
      </c>
      <c r="C4377" s="2">
        <v>44</v>
      </c>
      <c r="D4377" s="2" t="s">
        <v>39</v>
      </c>
      <c r="E4377" s="2" t="s">
        <v>93</v>
      </c>
      <c r="F4377" s="2" t="s">
        <v>14</v>
      </c>
      <c r="G4377" s="2" t="s">
        <v>26</v>
      </c>
      <c r="H4377" s="2">
        <v>3378.5</v>
      </c>
      <c r="I4377" s="3">
        <v>45020</v>
      </c>
      <c r="J4377" s="2" t="s">
        <v>16</v>
      </c>
    </row>
    <row r="4378" spans="1:10" ht="14.25" customHeight="1" x14ac:dyDescent="0.35">
      <c r="A4378" s="2" t="s">
        <v>8786</v>
      </c>
      <c r="B4378" s="2" t="s">
        <v>8787</v>
      </c>
      <c r="C4378" s="2">
        <v>33</v>
      </c>
      <c r="D4378" s="2" t="s">
        <v>39</v>
      </c>
      <c r="E4378" s="2" t="s">
        <v>13</v>
      </c>
      <c r="F4378" s="2" t="s">
        <v>14</v>
      </c>
      <c r="G4378" s="2" t="s">
        <v>26</v>
      </c>
      <c r="H4378" s="2">
        <v>14313.95</v>
      </c>
      <c r="I4378" s="3">
        <v>45282</v>
      </c>
      <c r="J4378" s="2" t="s">
        <v>16</v>
      </c>
    </row>
    <row r="4379" spans="1:10" ht="14.25" customHeight="1" x14ac:dyDescent="0.35">
      <c r="A4379" s="2" t="s">
        <v>8788</v>
      </c>
      <c r="B4379" s="2" t="s">
        <v>8789</v>
      </c>
      <c r="C4379" s="2">
        <v>23</v>
      </c>
      <c r="D4379" s="2" t="s">
        <v>39</v>
      </c>
      <c r="E4379" s="2" t="s">
        <v>29</v>
      </c>
      <c r="F4379" s="2" t="s">
        <v>19</v>
      </c>
      <c r="G4379" s="2" t="s">
        <v>36</v>
      </c>
      <c r="H4379" s="2">
        <v>6470.36</v>
      </c>
      <c r="I4379" s="3">
        <v>45458</v>
      </c>
      <c r="J4379" s="2" t="s">
        <v>16</v>
      </c>
    </row>
    <row r="4380" spans="1:10" ht="14.25" customHeight="1" x14ac:dyDescent="0.35">
      <c r="A4380" s="2" t="s">
        <v>8790</v>
      </c>
      <c r="B4380" s="2" t="s">
        <v>8791</v>
      </c>
      <c r="C4380" s="2">
        <v>57</v>
      </c>
      <c r="D4380" s="2" t="s">
        <v>12</v>
      </c>
      <c r="E4380" s="2" t="s">
        <v>42</v>
      </c>
      <c r="F4380" s="2" t="s">
        <v>35</v>
      </c>
      <c r="G4380" s="2" t="s">
        <v>30</v>
      </c>
      <c r="H4380" s="2">
        <v>1774.24</v>
      </c>
      <c r="I4380" s="3">
        <v>45618</v>
      </c>
      <c r="J4380" s="2" t="s">
        <v>21</v>
      </c>
    </row>
    <row r="4381" spans="1:10" ht="14.25" customHeight="1" x14ac:dyDescent="0.35">
      <c r="A4381" s="2" t="s">
        <v>8792</v>
      </c>
      <c r="B4381" s="2" t="s">
        <v>8793</v>
      </c>
      <c r="C4381" s="2">
        <v>30</v>
      </c>
      <c r="D4381" s="2" t="s">
        <v>12</v>
      </c>
      <c r="E4381" s="2" t="s">
        <v>24</v>
      </c>
      <c r="F4381" s="2" t="s">
        <v>19</v>
      </c>
      <c r="G4381" s="2" t="s">
        <v>26</v>
      </c>
      <c r="H4381" s="2">
        <v>477.57</v>
      </c>
      <c r="I4381" s="3">
        <v>45198</v>
      </c>
      <c r="J4381" s="2" t="s">
        <v>16</v>
      </c>
    </row>
    <row r="4382" spans="1:10" ht="14.25" customHeight="1" x14ac:dyDescent="0.35">
      <c r="A4382" s="2" t="s">
        <v>8794</v>
      </c>
      <c r="B4382" s="2" t="s">
        <v>8795</v>
      </c>
      <c r="C4382" s="2">
        <v>52</v>
      </c>
      <c r="D4382" s="2" t="s">
        <v>39</v>
      </c>
      <c r="E4382" s="2" t="s">
        <v>42</v>
      </c>
      <c r="F4382" s="2" t="s">
        <v>49</v>
      </c>
      <c r="G4382" s="2" t="s">
        <v>20</v>
      </c>
      <c r="H4382" s="2">
        <v>2612.56</v>
      </c>
      <c r="I4382" s="3">
        <v>45355</v>
      </c>
      <c r="J4382" s="2" t="s">
        <v>16</v>
      </c>
    </row>
    <row r="4383" spans="1:10" ht="14.25" customHeight="1" x14ac:dyDescent="0.35">
      <c r="A4383" s="2" t="s">
        <v>8796</v>
      </c>
      <c r="B4383" s="2" t="s">
        <v>8797</v>
      </c>
      <c r="C4383" s="2">
        <v>36</v>
      </c>
      <c r="D4383" s="2" t="s">
        <v>12</v>
      </c>
      <c r="E4383" s="2" t="s">
        <v>52</v>
      </c>
      <c r="F4383" s="2" t="s">
        <v>35</v>
      </c>
      <c r="G4383" s="2" t="s">
        <v>30</v>
      </c>
      <c r="H4383" s="2">
        <v>29114.42</v>
      </c>
      <c r="I4383" s="3">
        <v>45574</v>
      </c>
      <c r="J4383" s="2" t="s">
        <v>16</v>
      </c>
    </row>
    <row r="4384" spans="1:10" ht="14.25" customHeight="1" x14ac:dyDescent="0.35">
      <c r="A4384" s="2" t="s">
        <v>8798</v>
      </c>
      <c r="B4384" s="2" t="s">
        <v>8799</v>
      </c>
      <c r="C4384" s="2">
        <v>29</v>
      </c>
      <c r="D4384" s="2" t="s">
        <v>39</v>
      </c>
      <c r="E4384" s="2" t="s">
        <v>93</v>
      </c>
      <c r="F4384" s="2" t="s">
        <v>25</v>
      </c>
      <c r="G4384" s="2" t="s">
        <v>26</v>
      </c>
      <c r="H4384" s="2">
        <v>18663.759999999998</v>
      </c>
      <c r="I4384" s="3">
        <v>45628</v>
      </c>
      <c r="J4384" s="2" t="s">
        <v>16</v>
      </c>
    </row>
    <row r="4385" spans="1:10" ht="14.25" customHeight="1" x14ac:dyDescent="0.35">
      <c r="A4385" s="2" t="s">
        <v>8800</v>
      </c>
      <c r="B4385" s="2" t="s">
        <v>8801</v>
      </c>
      <c r="C4385" s="2">
        <v>33</v>
      </c>
      <c r="D4385" s="2" t="s">
        <v>12</v>
      </c>
      <c r="E4385" s="2" t="s">
        <v>24</v>
      </c>
      <c r="F4385" s="2" t="s">
        <v>19</v>
      </c>
      <c r="G4385" s="2" t="s">
        <v>30</v>
      </c>
      <c r="H4385" s="2">
        <v>5801.29</v>
      </c>
      <c r="I4385" s="3">
        <v>45650</v>
      </c>
      <c r="J4385" s="2" t="s">
        <v>16</v>
      </c>
    </row>
    <row r="4386" spans="1:10" ht="14.25" customHeight="1" x14ac:dyDescent="0.35">
      <c r="A4386" s="2" t="s">
        <v>8802</v>
      </c>
      <c r="B4386" s="2" t="s">
        <v>8803</v>
      </c>
      <c r="C4386" s="2">
        <v>60</v>
      </c>
      <c r="D4386" s="2" t="s">
        <v>12</v>
      </c>
      <c r="E4386" s="2" t="s">
        <v>29</v>
      </c>
      <c r="F4386" s="2" t="s">
        <v>35</v>
      </c>
      <c r="G4386" s="2" t="s">
        <v>36</v>
      </c>
      <c r="H4386" s="2">
        <v>6577.71</v>
      </c>
      <c r="I4386" s="3">
        <v>44990</v>
      </c>
      <c r="J4386" s="2" t="s">
        <v>16</v>
      </c>
    </row>
    <row r="4387" spans="1:10" ht="14.25" customHeight="1" x14ac:dyDescent="0.35">
      <c r="A4387" s="2" t="s">
        <v>8804</v>
      </c>
      <c r="B4387" s="2" t="s">
        <v>8805</v>
      </c>
      <c r="C4387" s="2">
        <v>27</v>
      </c>
      <c r="D4387" s="2" t="s">
        <v>12</v>
      </c>
      <c r="E4387" s="2" t="s">
        <v>13</v>
      </c>
      <c r="F4387" s="2" t="s">
        <v>55</v>
      </c>
      <c r="G4387" s="2" t="s">
        <v>20</v>
      </c>
      <c r="H4387" s="2">
        <v>22962.66</v>
      </c>
      <c r="I4387" s="3">
        <v>45090</v>
      </c>
      <c r="J4387" s="2" t="s">
        <v>16</v>
      </c>
    </row>
    <row r="4388" spans="1:10" ht="14.25" customHeight="1" x14ac:dyDescent="0.35">
      <c r="A4388" s="2" t="s">
        <v>8806</v>
      </c>
      <c r="B4388" s="2" t="s">
        <v>8807</v>
      </c>
      <c r="C4388" s="2">
        <v>42</v>
      </c>
      <c r="D4388" s="2" t="s">
        <v>12</v>
      </c>
      <c r="E4388" s="2" t="s">
        <v>93</v>
      </c>
      <c r="F4388" s="2" t="s">
        <v>49</v>
      </c>
      <c r="G4388" s="2" t="s">
        <v>30</v>
      </c>
      <c r="H4388" s="2">
        <v>8948.85</v>
      </c>
      <c r="I4388" s="3">
        <v>45315</v>
      </c>
      <c r="J4388" s="2" t="s">
        <v>16</v>
      </c>
    </row>
    <row r="4389" spans="1:10" ht="14.25" customHeight="1" x14ac:dyDescent="0.35">
      <c r="A4389" s="2" t="s">
        <v>8808</v>
      </c>
      <c r="B4389" s="2" t="s">
        <v>8809</v>
      </c>
      <c r="C4389" s="2">
        <v>37</v>
      </c>
      <c r="D4389" s="2" t="s">
        <v>12</v>
      </c>
      <c r="E4389" s="2" t="s">
        <v>74</v>
      </c>
      <c r="F4389" s="2" t="s">
        <v>25</v>
      </c>
      <c r="G4389" s="2" t="s">
        <v>20</v>
      </c>
      <c r="H4389" s="2">
        <v>21266.76</v>
      </c>
      <c r="I4389" s="3">
        <v>45395</v>
      </c>
      <c r="J4389" s="2" t="s">
        <v>16</v>
      </c>
    </row>
    <row r="4390" spans="1:10" ht="14.25" customHeight="1" x14ac:dyDescent="0.35">
      <c r="A4390" s="2" t="s">
        <v>8810</v>
      </c>
      <c r="B4390" s="2" t="s">
        <v>8811</v>
      </c>
      <c r="C4390" s="2">
        <v>48</v>
      </c>
      <c r="D4390" s="2" t="s">
        <v>12</v>
      </c>
      <c r="E4390" s="2" t="s">
        <v>64</v>
      </c>
      <c r="F4390" s="2" t="s">
        <v>35</v>
      </c>
      <c r="G4390" s="2" t="s">
        <v>26</v>
      </c>
      <c r="H4390" s="2">
        <v>6769.57</v>
      </c>
      <c r="I4390" s="3">
        <v>45476</v>
      </c>
      <c r="J4390" s="2" t="s">
        <v>16</v>
      </c>
    </row>
    <row r="4391" spans="1:10" ht="14.25" customHeight="1" x14ac:dyDescent="0.35">
      <c r="A4391" s="2" t="s">
        <v>8812</v>
      </c>
      <c r="B4391" s="2" t="s">
        <v>8813</v>
      </c>
      <c r="C4391" s="2">
        <v>21</v>
      </c>
      <c r="D4391" s="2" t="s">
        <v>12</v>
      </c>
      <c r="E4391" s="2" t="s">
        <v>13</v>
      </c>
      <c r="F4391" s="2" t="s">
        <v>55</v>
      </c>
      <c r="G4391" s="2" t="s">
        <v>15</v>
      </c>
      <c r="H4391" s="2">
        <v>2232.66</v>
      </c>
      <c r="I4391" s="3">
        <v>45653</v>
      </c>
      <c r="J4391" s="2" t="s">
        <v>16</v>
      </c>
    </row>
    <row r="4392" spans="1:10" ht="14.25" customHeight="1" x14ac:dyDescent="0.35">
      <c r="A4392" s="2" t="s">
        <v>8814</v>
      </c>
      <c r="B4392" s="2" t="s">
        <v>8815</v>
      </c>
      <c r="C4392" s="2">
        <v>61</v>
      </c>
      <c r="D4392" s="2" t="s">
        <v>12</v>
      </c>
      <c r="E4392" s="2" t="s">
        <v>93</v>
      </c>
      <c r="F4392" s="2" t="s">
        <v>35</v>
      </c>
      <c r="G4392" s="2" t="s">
        <v>30</v>
      </c>
      <c r="H4392" s="2">
        <v>12943.61</v>
      </c>
      <c r="I4392" s="3">
        <v>45457</v>
      </c>
      <c r="J4392" s="2" t="s">
        <v>16</v>
      </c>
    </row>
    <row r="4393" spans="1:10" ht="14.25" customHeight="1" x14ac:dyDescent="0.35">
      <c r="A4393" s="2" t="s">
        <v>8816</v>
      </c>
      <c r="B4393" s="2" t="s">
        <v>8817</v>
      </c>
      <c r="C4393" s="2">
        <v>40</v>
      </c>
      <c r="D4393" s="2" t="s">
        <v>12</v>
      </c>
      <c r="E4393" s="2" t="s">
        <v>74</v>
      </c>
      <c r="F4393" s="2" t="s">
        <v>55</v>
      </c>
      <c r="G4393" s="2" t="s">
        <v>20</v>
      </c>
      <c r="H4393" s="2">
        <v>7473.78</v>
      </c>
      <c r="I4393" s="3">
        <v>45512</v>
      </c>
      <c r="J4393" s="2" t="s">
        <v>16</v>
      </c>
    </row>
    <row r="4394" spans="1:10" ht="14.25" customHeight="1" x14ac:dyDescent="0.35">
      <c r="A4394" s="2" t="s">
        <v>8818</v>
      </c>
      <c r="B4394" s="2" t="s">
        <v>8819</v>
      </c>
      <c r="C4394" s="2">
        <v>19</v>
      </c>
      <c r="D4394" s="2" t="s">
        <v>12</v>
      </c>
      <c r="E4394" s="2" t="s">
        <v>74</v>
      </c>
      <c r="F4394" s="2" t="s">
        <v>25</v>
      </c>
      <c r="G4394" s="2" t="s">
        <v>30</v>
      </c>
      <c r="H4394" s="2">
        <v>11039.45</v>
      </c>
      <c r="I4394" s="3">
        <v>45579</v>
      </c>
      <c r="J4394" s="2" t="s">
        <v>16</v>
      </c>
    </row>
    <row r="4395" spans="1:10" ht="14.25" customHeight="1" x14ac:dyDescent="0.35">
      <c r="A4395" s="2" t="s">
        <v>8820</v>
      </c>
      <c r="B4395" s="2" t="s">
        <v>8821</v>
      </c>
      <c r="C4395" s="2">
        <v>39</v>
      </c>
      <c r="D4395" s="2" t="s">
        <v>12</v>
      </c>
      <c r="E4395" s="2" t="s">
        <v>29</v>
      </c>
      <c r="F4395" s="2" t="s">
        <v>49</v>
      </c>
      <c r="G4395" s="2" t="s">
        <v>26</v>
      </c>
      <c r="H4395" s="2">
        <v>1710.62</v>
      </c>
      <c r="I4395" s="3">
        <v>44943</v>
      </c>
      <c r="J4395" s="2" t="s">
        <v>69</v>
      </c>
    </row>
    <row r="4396" spans="1:10" ht="14.25" customHeight="1" x14ac:dyDescent="0.35">
      <c r="A4396" s="2" t="s">
        <v>8822</v>
      </c>
      <c r="B4396" s="2" t="s">
        <v>8823</v>
      </c>
      <c r="C4396" s="2">
        <v>54</v>
      </c>
      <c r="D4396" s="2" t="s">
        <v>12</v>
      </c>
      <c r="E4396" s="2" t="s">
        <v>29</v>
      </c>
      <c r="F4396" s="2" t="s">
        <v>55</v>
      </c>
      <c r="G4396" s="2" t="s">
        <v>26</v>
      </c>
      <c r="H4396" s="2">
        <v>10429.93</v>
      </c>
      <c r="I4396" s="3">
        <v>45533</v>
      </c>
      <c r="J4396" s="2" t="s">
        <v>21</v>
      </c>
    </row>
    <row r="4397" spans="1:10" ht="14.25" customHeight="1" x14ac:dyDescent="0.35">
      <c r="A4397" s="2" t="s">
        <v>8824</v>
      </c>
      <c r="B4397" s="2" t="s">
        <v>8825</v>
      </c>
      <c r="C4397" s="2">
        <v>25</v>
      </c>
      <c r="D4397" s="2" t="s">
        <v>12</v>
      </c>
      <c r="E4397" s="2" t="s">
        <v>64</v>
      </c>
      <c r="F4397" s="2" t="s">
        <v>14</v>
      </c>
      <c r="G4397" s="2" t="s">
        <v>20</v>
      </c>
      <c r="H4397" s="2">
        <v>4816.83</v>
      </c>
      <c r="I4397" s="3">
        <v>45227</v>
      </c>
      <c r="J4397" s="2" t="s">
        <v>16</v>
      </c>
    </row>
    <row r="4398" spans="1:10" ht="14.25" customHeight="1" x14ac:dyDescent="0.35">
      <c r="A4398" s="2" t="s">
        <v>8826</v>
      </c>
      <c r="B4398" s="2" t="s">
        <v>8827</v>
      </c>
      <c r="C4398" s="2">
        <v>24</v>
      </c>
      <c r="D4398" s="2" t="s">
        <v>39</v>
      </c>
      <c r="E4398" s="2" t="s">
        <v>74</v>
      </c>
      <c r="F4398" s="2" t="s">
        <v>25</v>
      </c>
      <c r="G4398" s="2" t="s">
        <v>36</v>
      </c>
      <c r="H4398" s="2">
        <v>4034.64</v>
      </c>
      <c r="I4398" s="3">
        <v>45014</v>
      </c>
      <c r="J4398" s="2" t="s">
        <v>16</v>
      </c>
    </row>
    <row r="4399" spans="1:10" ht="14.25" customHeight="1" x14ac:dyDescent="0.35">
      <c r="A4399" s="2" t="s">
        <v>8828</v>
      </c>
      <c r="B4399" s="2" t="s">
        <v>8829</v>
      </c>
      <c r="C4399" s="2">
        <v>31</v>
      </c>
      <c r="D4399" s="2" t="s">
        <v>12</v>
      </c>
      <c r="E4399" s="2" t="s">
        <v>24</v>
      </c>
      <c r="F4399" s="2" t="s">
        <v>25</v>
      </c>
      <c r="G4399" s="2" t="s">
        <v>30</v>
      </c>
      <c r="H4399" s="2">
        <v>11131.44</v>
      </c>
      <c r="I4399" s="3">
        <v>45489</v>
      </c>
      <c r="J4399" s="2" t="s">
        <v>16</v>
      </c>
    </row>
    <row r="4400" spans="1:10" ht="14.25" customHeight="1" x14ac:dyDescent="0.35">
      <c r="A4400" s="2" t="s">
        <v>8830</v>
      </c>
      <c r="B4400" s="2" t="s">
        <v>8831</v>
      </c>
      <c r="C4400" s="2">
        <v>20</v>
      </c>
      <c r="D4400" s="2" t="s">
        <v>12</v>
      </c>
      <c r="E4400" s="2" t="s">
        <v>52</v>
      </c>
      <c r="F4400" s="2" t="s">
        <v>19</v>
      </c>
      <c r="G4400" s="2" t="s">
        <v>30</v>
      </c>
      <c r="H4400" s="2">
        <v>8970.74</v>
      </c>
      <c r="I4400" s="3">
        <v>45171</v>
      </c>
      <c r="J4400" s="2" t="s">
        <v>16</v>
      </c>
    </row>
    <row r="4401" spans="1:10" ht="14.25" customHeight="1" x14ac:dyDescent="0.35">
      <c r="A4401" s="2" t="s">
        <v>8832</v>
      </c>
      <c r="B4401" s="2" t="s">
        <v>8833</v>
      </c>
      <c r="C4401" s="2">
        <v>33</v>
      </c>
      <c r="D4401" s="2" t="s">
        <v>12</v>
      </c>
      <c r="E4401" s="2" t="s">
        <v>74</v>
      </c>
      <c r="F4401" s="2" t="s">
        <v>49</v>
      </c>
      <c r="G4401" s="2" t="s">
        <v>26</v>
      </c>
      <c r="H4401" s="2">
        <v>10472.75</v>
      </c>
      <c r="I4401" s="3">
        <v>45393</v>
      </c>
      <c r="J4401" s="2" t="s">
        <v>16</v>
      </c>
    </row>
    <row r="4402" spans="1:10" ht="14.25" customHeight="1" x14ac:dyDescent="0.35">
      <c r="A4402" s="2" t="s">
        <v>8834</v>
      </c>
      <c r="B4402" s="2" t="s">
        <v>8835</v>
      </c>
      <c r="C4402" s="2">
        <v>36</v>
      </c>
      <c r="D4402" s="2" t="s">
        <v>12</v>
      </c>
      <c r="E4402" s="2" t="s">
        <v>93</v>
      </c>
      <c r="F4402" s="2" t="s">
        <v>14</v>
      </c>
      <c r="G4402" s="2" t="s">
        <v>30</v>
      </c>
      <c r="H4402" s="2">
        <v>33619.69</v>
      </c>
      <c r="I4402" s="3">
        <v>45368</v>
      </c>
      <c r="J4402" s="2" t="s">
        <v>21</v>
      </c>
    </row>
    <row r="4403" spans="1:10" ht="14.25" customHeight="1" x14ac:dyDescent="0.35">
      <c r="A4403" s="2" t="s">
        <v>8836</v>
      </c>
      <c r="B4403" s="2" t="s">
        <v>8837</v>
      </c>
      <c r="C4403" s="2">
        <v>35</v>
      </c>
      <c r="D4403" s="2" t="s">
        <v>12</v>
      </c>
      <c r="E4403" s="2" t="s">
        <v>29</v>
      </c>
      <c r="F4403" s="2" t="s">
        <v>14</v>
      </c>
      <c r="G4403" s="2" t="s">
        <v>20</v>
      </c>
      <c r="H4403" s="2">
        <v>12079.69</v>
      </c>
      <c r="I4403" s="3">
        <v>45039</v>
      </c>
      <c r="J4403" s="2" t="s">
        <v>69</v>
      </c>
    </row>
    <row r="4404" spans="1:10" ht="14.25" customHeight="1" x14ac:dyDescent="0.35">
      <c r="A4404" s="2" t="s">
        <v>8838</v>
      </c>
      <c r="B4404" s="2" t="s">
        <v>8839</v>
      </c>
      <c r="C4404" s="2">
        <v>33</v>
      </c>
      <c r="D4404" s="2" t="s">
        <v>12</v>
      </c>
      <c r="E4404" s="2" t="s">
        <v>52</v>
      </c>
      <c r="F4404" s="2" t="s">
        <v>19</v>
      </c>
      <c r="G4404" s="2" t="s">
        <v>15</v>
      </c>
      <c r="H4404" s="2">
        <v>10241.51</v>
      </c>
      <c r="I4404" s="3">
        <v>45368</v>
      </c>
      <c r="J4404" s="2" t="s">
        <v>16</v>
      </c>
    </row>
    <row r="4405" spans="1:10" ht="14.25" customHeight="1" x14ac:dyDescent="0.35">
      <c r="A4405" s="2" t="s">
        <v>8840</v>
      </c>
      <c r="B4405" s="2" t="s">
        <v>8841</v>
      </c>
      <c r="C4405" s="2">
        <v>25</v>
      </c>
      <c r="D4405" s="2" t="s">
        <v>39</v>
      </c>
      <c r="E4405" s="2" t="s">
        <v>24</v>
      </c>
      <c r="F4405" s="2" t="s">
        <v>55</v>
      </c>
      <c r="G4405" s="2" t="s">
        <v>26</v>
      </c>
      <c r="H4405" s="2">
        <v>9507.61</v>
      </c>
      <c r="I4405" s="3">
        <v>44934</v>
      </c>
      <c r="J4405" s="2" t="s">
        <v>16</v>
      </c>
    </row>
    <row r="4406" spans="1:10" ht="14.25" customHeight="1" x14ac:dyDescent="0.35">
      <c r="A4406" s="2" t="s">
        <v>8842</v>
      </c>
      <c r="B4406" s="2" t="s">
        <v>8843</v>
      </c>
      <c r="C4406" s="2">
        <v>50</v>
      </c>
      <c r="D4406" s="2" t="s">
        <v>39</v>
      </c>
      <c r="E4406" s="2" t="s">
        <v>29</v>
      </c>
      <c r="F4406" s="2" t="s">
        <v>55</v>
      </c>
      <c r="G4406" s="2" t="s">
        <v>15</v>
      </c>
      <c r="H4406" s="2">
        <v>5086.8500000000004</v>
      </c>
      <c r="I4406" s="3">
        <v>45475</v>
      </c>
      <c r="J4406" s="2" t="s">
        <v>16</v>
      </c>
    </row>
    <row r="4407" spans="1:10" ht="14.25" customHeight="1" x14ac:dyDescent="0.35">
      <c r="A4407" s="2" t="s">
        <v>8844</v>
      </c>
      <c r="B4407" s="2" t="s">
        <v>8845</v>
      </c>
      <c r="C4407" s="2">
        <v>29</v>
      </c>
      <c r="D4407" s="2" t="s">
        <v>39</v>
      </c>
      <c r="E4407" s="2" t="s">
        <v>24</v>
      </c>
      <c r="F4407" s="2" t="s">
        <v>14</v>
      </c>
      <c r="G4407" s="2" t="s">
        <v>30</v>
      </c>
      <c r="H4407" s="2">
        <v>18275.419999999998</v>
      </c>
      <c r="I4407" s="3">
        <v>45485</v>
      </c>
      <c r="J4407" s="2" t="s">
        <v>16</v>
      </c>
    </row>
    <row r="4408" spans="1:10" ht="14.25" customHeight="1" x14ac:dyDescent="0.35">
      <c r="A4408" s="2" t="s">
        <v>8846</v>
      </c>
      <c r="B4408" s="2" t="s">
        <v>8847</v>
      </c>
      <c r="C4408" s="2">
        <v>28</v>
      </c>
      <c r="D4408" s="2" t="s">
        <v>12</v>
      </c>
      <c r="E4408" s="2" t="s">
        <v>29</v>
      </c>
      <c r="F4408" s="2" t="s">
        <v>49</v>
      </c>
      <c r="G4408" s="2" t="s">
        <v>36</v>
      </c>
      <c r="H4408" s="2">
        <v>4795.51</v>
      </c>
      <c r="I4408" s="3">
        <v>45026</v>
      </c>
      <c r="J4408" s="2" t="s">
        <v>16</v>
      </c>
    </row>
    <row r="4409" spans="1:10" ht="14.25" customHeight="1" x14ac:dyDescent="0.35">
      <c r="A4409" s="2" t="s">
        <v>8848</v>
      </c>
      <c r="B4409" s="2" t="s">
        <v>8849</v>
      </c>
      <c r="C4409" s="2">
        <v>22</v>
      </c>
      <c r="D4409" s="2" t="s">
        <v>12</v>
      </c>
      <c r="E4409" s="2" t="s">
        <v>29</v>
      </c>
      <c r="F4409" s="2" t="s">
        <v>55</v>
      </c>
      <c r="G4409" s="2" t="s">
        <v>20</v>
      </c>
      <c r="H4409" s="2">
        <v>12047.85</v>
      </c>
      <c r="I4409" s="3">
        <v>45271</v>
      </c>
      <c r="J4409" s="2" t="s">
        <v>16</v>
      </c>
    </row>
    <row r="4410" spans="1:10" ht="14.25" customHeight="1" x14ac:dyDescent="0.35">
      <c r="A4410" s="2" t="s">
        <v>8850</v>
      </c>
      <c r="B4410" s="2" t="s">
        <v>8851</v>
      </c>
      <c r="C4410" s="2">
        <v>44</v>
      </c>
      <c r="D4410" s="2" t="s">
        <v>12</v>
      </c>
      <c r="E4410" s="2" t="s">
        <v>74</v>
      </c>
      <c r="F4410" s="2" t="s">
        <v>25</v>
      </c>
      <c r="G4410" s="2" t="s">
        <v>30</v>
      </c>
      <c r="H4410" s="2">
        <v>3469.28</v>
      </c>
      <c r="I4410" s="3">
        <v>45611</v>
      </c>
      <c r="J4410" s="2" t="s">
        <v>16</v>
      </c>
    </row>
    <row r="4411" spans="1:10" ht="14.25" customHeight="1" x14ac:dyDescent="0.35">
      <c r="A4411" s="2" t="s">
        <v>8852</v>
      </c>
      <c r="B4411" s="2" t="s">
        <v>8853</v>
      </c>
      <c r="C4411" s="2">
        <v>29</v>
      </c>
      <c r="D4411" s="2" t="s">
        <v>39</v>
      </c>
      <c r="E4411" s="2" t="s">
        <v>42</v>
      </c>
      <c r="F4411" s="2" t="s">
        <v>35</v>
      </c>
      <c r="G4411" s="2" t="s">
        <v>20</v>
      </c>
      <c r="H4411" s="2">
        <v>1598.83</v>
      </c>
      <c r="I4411" s="3">
        <v>45407</v>
      </c>
      <c r="J4411" s="2" t="s">
        <v>16</v>
      </c>
    </row>
    <row r="4412" spans="1:10" ht="14.25" customHeight="1" x14ac:dyDescent="0.35">
      <c r="A4412" s="2" t="s">
        <v>8854</v>
      </c>
      <c r="B4412" s="2" t="s">
        <v>8855</v>
      </c>
      <c r="C4412" s="2">
        <v>34</v>
      </c>
      <c r="D4412" s="2" t="s">
        <v>12</v>
      </c>
      <c r="E4412" s="2" t="s">
        <v>74</v>
      </c>
      <c r="F4412" s="2" t="s">
        <v>19</v>
      </c>
      <c r="G4412" s="2" t="s">
        <v>30</v>
      </c>
      <c r="H4412" s="2">
        <v>1389.9</v>
      </c>
      <c r="I4412" s="3">
        <v>45629</v>
      </c>
      <c r="J4412" s="2" t="s">
        <v>16</v>
      </c>
    </row>
    <row r="4413" spans="1:10" ht="14.25" customHeight="1" x14ac:dyDescent="0.35">
      <c r="A4413" s="2" t="s">
        <v>8856</v>
      </c>
      <c r="B4413" s="2" t="s">
        <v>8857</v>
      </c>
      <c r="C4413" s="2">
        <v>23</v>
      </c>
      <c r="D4413" s="2" t="s">
        <v>12</v>
      </c>
      <c r="E4413" s="2" t="s">
        <v>29</v>
      </c>
      <c r="F4413" s="2" t="s">
        <v>49</v>
      </c>
      <c r="G4413" s="2" t="s">
        <v>30</v>
      </c>
      <c r="H4413" s="2">
        <v>10066.5</v>
      </c>
      <c r="I4413" s="3">
        <v>45268</v>
      </c>
      <c r="J4413" s="2" t="s">
        <v>16</v>
      </c>
    </row>
    <row r="4414" spans="1:10" ht="14.25" customHeight="1" x14ac:dyDescent="0.35">
      <c r="A4414" s="2" t="s">
        <v>8858</v>
      </c>
      <c r="B4414" s="2" t="s">
        <v>8859</v>
      </c>
      <c r="C4414" s="2">
        <v>50</v>
      </c>
      <c r="D4414" s="2" t="s">
        <v>39</v>
      </c>
      <c r="E4414" s="2" t="s">
        <v>52</v>
      </c>
      <c r="F4414" s="2" t="s">
        <v>55</v>
      </c>
      <c r="G4414" s="2" t="s">
        <v>30</v>
      </c>
      <c r="H4414" s="2">
        <v>3974.3</v>
      </c>
      <c r="I4414" s="3">
        <v>45160</v>
      </c>
      <c r="J4414" s="2" t="s">
        <v>16</v>
      </c>
    </row>
    <row r="4415" spans="1:10" ht="14.25" customHeight="1" x14ac:dyDescent="0.35">
      <c r="A4415" s="2" t="s">
        <v>8860</v>
      </c>
      <c r="B4415" s="2" t="s">
        <v>8861</v>
      </c>
      <c r="C4415" s="2">
        <v>22</v>
      </c>
      <c r="D4415" s="2" t="s">
        <v>39</v>
      </c>
      <c r="E4415" s="2" t="s">
        <v>74</v>
      </c>
      <c r="F4415" s="2" t="s">
        <v>35</v>
      </c>
      <c r="G4415" s="2" t="s">
        <v>26</v>
      </c>
      <c r="H4415" s="2">
        <v>3216.52</v>
      </c>
      <c r="I4415" s="3">
        <v>45161</v>
      </c>
      <c r="J4415" s="2" t="s">
        <v>16</v>
      </c>
    </row>
    <row r="4416" spans="1:10" ht="14.25" customHeight="1" x14ac:dyDescent="0.35">
      <c r="A4416" s="2" t="s">
        <v>8862</v>
      </c>
      <c r="B4416" s="2" t="s">
        <v>8863</v>
      </c>
      <c r="C4416" s="2">
        <v>45</v>
      </c>
      <c r="D4416" s="2" t="s">
        <v>12</v>
      </c>
      <c r="E4416" s="2" t="s">
        <v>29</v>
      </c>
      <c r="F4416" s="2" t="s">
        <v>14</v>
      </c>
      <c r="G4416" s="2" t="s">
        <v>15</v>
      </c>
      <c r="H4416" s="2">
        <v>8966.34</v>
      </c>
      <c r="I4416" s="3">
        <v>45052</v>
      </c>
      <c r="J4416" s="2" t="s">
        <v>16</v>
      </c>
    </row>
    <row r="4417" spans="1:10" ht="14.25" customHeight="1" x14ac:dyDescent="0.35">
      <c r="A4417" s="2" t="s">
        <v>8864</v>
      </c>
      <c r="B4417" s="2" t="s">
        <v>8865</v>
      </c>
      <c r="C4417" s="2">
        <v>31</v>
      </c>
      <c r="D4417" s="2" t="s">
        <v>12</v>
      </c>
      <c r="E4417" s="2" t="s">
        <v>29</v>
      </c>
      <c r="F4417" s="2" t="s">
        <v>19</v>
      </c>
      <c r="G4417" s="2" t="s">
        <v>36</v>
      </c>
      <c r="H4417" s="2">
        <v>260.05</v>
      </c>
      <c r="I4417" s="3">
        <v>45616</v>
      </c>
      <c r="J4417" s="2" t="s">
        <v>16</v>
      </c>
    </row>
    <row r="4418" spans="1:10" ht="14.25" customHeight="1" x14ac:dyDescent="0.35">
      <c r="A4418" s="2" t="s">
        <v>8866</v>
      </c>
      <c r="B4418" s="2" t="s">
        <v>8867</v>
      </c>
      <c r="C4418" s="2">
        <v>22</v>
      </c>
      <c r="D4418" s="2" t="s">
        <v>12</v>
      </c>
      <c r="E4418" s="2" t="s">
        <v>74</v>
      </c>
      <c r="F4418" s="2" t="s">
        <v>55</v>
      </c>
      <c r="G4418" s="2" t="s">
        <v>15</v>
      </c>
      <c r="H4418" s="2">
        <v>2826.62</v>
      </c>
      <c r="I4418" s="3">
        <v>45403</v>
      </c>
      <c r="J4418" s="2" t="s">
        <v>16</v>
      </c>
    </row>
    <row r="4419" spans="1:10" ht="14.25" customHeight="1" x14ac:dyDescent="0.35">
      <c r="A4419" s="2" t="s">
        <v>8868</v>
      </c>
      <c r="B4419" s="2" t="s">
        <v>8869</v>
      </c>
      <c r="C4419" s="2">
        <v>50</v>
      </c>
      <c r="D4419" s="2" t="s">
        <v>12</v>
      </c>
      <c r="E4419" s="2" t="s">
        <v>74</v>
      </c>
      <c r="F4419" s="2" t="s">
        <v>14</v>
      </c>
      <c r="G4419" s="2" t="s">
        <v>15</v>
      </c>
      <c r="H4419" s="2">
        <v>4163.45</v>
      </c>
      <c r="I4419" s="3">
        <v>45611</v>
      </c>
      <c r="J4419" s="2" t="s">
        <v>16</v>
      </c>
    </row>
    <row r="4420" spans="1:10" ht="14.25" customHeight="1" x14ac:dyDescent="0.35">
      <c r="A4420" s="2" t="s">
        <v>8870</v>
      </c>
      <c r="B4420" s="2" t="s">
        <v>8871</v>
      </c>
      <c r="C4420" s="2">
        <v>58</v>
      </c>
      <c r="D4420" s="2" t="s">
        <v>39</v>
      </c>
      <c r="E4420" s="2" t="s">
        <v>52</v>
      </c>
      <c r="F4420" s="2" t="s">
        <v>55</v>
      </c>
      <c r="G4420" s="2" t="s">
        <v>20</v>
      </c>
      <c r="H4420" s="2">
        <v>12322.82</v>
      </c>
      <c r="I4420" s="3">
        <v>45298</v>
      </c>
      <c r="J4420" s="2" t="s">
        <v>16</v>
      </c>
    </row>
    <row r="4421" spans="1:10" ht="14.25" customHeight="1" x14ac:dyDescent="0.35">
      <c r="A4421" s="2" t="s">
        <v>8872</v>
      </c>
      <c r="B4421" s="2" t="s">
        <v>8873</v>
      </c>
      <c r="C4421" s="2">
        <v>36</v>
      </c>
      <c r="D4421" s="2" t="s">
        <v>12</v>
      </c>
      <c r="E4421" s="2" t="s">
        <v>24</v>
      </c>
      <c r="F4421" s="2" t="s">
        <v>19</v>
      </c>
      <c r="G4421" s="2" t="s">
        <v>26</v>
      </c>
      <c r="H4421" s="2">
        <v>7874.61</v>
      </c>
      <c r="I4421" s="3">
        <v>45046</v>
      </c>
      <c r="J4421" s="2" t="s">
        <v>69</v>
      </c>
    </row>
    <row r="4422" spans="1:10" ht="14.25" customHeight="1" x14ac:dyDescent="0.35">
      <c r="A4422" s="2" t="s">
        <v>8874</v>
      </c>
      <c r="B4422" s="2" t="s">
        <v>8875</v>
      </c>
      <c r="C4422" s="2">
        <v>39</v>
      </c>
      <c r="D4422" s="2" t="s">
        <v>12</v>
      </c>
      <c r="E4422" s="2" t="s">
        <v>74</v>
      </c>
      <c r="F4422" s="2" t="s">
        <v>25</v>
      </c>
      <c r="G4422" s="2" t="s">
        <v>26</v>
      </c>
      <c r="H4422" s="2">
        <v>19378.63</v>
      </c>
      <c r="I4422" s="3">
        <v>45468</v>
      </c>
      <c r="J4422" s="2" t="s">
        <v>16</v>
      </c>
    </row>
    <row r="4423" spans="1:10" ht="14.25" customHeight="1" x14ac:dyDescent="0.35">
      <c r="A4423" s="2" t="s">
        <v>8876</v>
      </c>
      <c r="B4423" s="2" t="s">
        <v>8877</v>
      </c>
      <c r="C4423" s="2">
        <v>22</v>
      </c>
      <c r="D4423" s="2" t="s">
        <v>39</v>
      </c>
      <c r="E4423" s="2" t="s">
        <v>64</v>
      </c>
      <c r="F4423" s="2" t="s">
        <v>25</v>
      </c>
      <c r="G4423" s="2" t="s">
        <v>30</v>
      </c>
      <c r="H4423" s="2">
        <v>4072.26</v>
      </c>
      <c r="I4423" s="3">
        <v>45486</v>
      </c>
      <c r="J4423" s="2" t="s">
        <v>21</v>
      </c>
    </row>
    <row r="4424" spans="1:10" ht="14.25" customHeight="1" x14ac:dyDescent="0.35">
      <c r="A4424" s="2" t="s">
        <v>8878</v>
      </c>
      <c r="B4424" s="2" t="s">
        <v>8879</v>
      </c>
      <c r="C4424" s="2">
        <v>19</v>
      </c>
      <c r="D4424" s="2" t="s">
        <v>12</v>
      </c>
      <c r="E4424" s="2" t="s">
        <v>93</v>
      </c>
      <c r="F4424" s="2" t="s">
        <v>35</v>
      </c>
      <c r="G4424" s="2" t="s">
        <v>15</v>
      </c>
      <c r="H4424" s="2">
        <v>3516.04</v>
      </c>
      <c r="I4424" s="3">
        <v>45105</v>
      </c>
      <c r="J4424" s="2" t="s">
        <v>16</v>
      </c>
    </row>
    <row r="4425" spans="1:10" ht="14.25" customHeight="1" x14ac:dyDescent="0.35">
      <c r="A4425" s="2" t="s">
        <v>8880</v>
      </c>
      <c r="B4425" s="2" t="s">
        <v>8881</v>
      </c>
      <c r="C4425" s="2">
        <v>47</v>
      </c>
      <c r="D4425" s="2" t="s">
        <v>12</v>
      </c>
      <c r="E4425" s="2" t="s">
        <v>64</v>
      </c>
      <c r="F4425" s="2" t="s">
        <v>14</v>
      </c>
      <c r="G4425" s="2" t="s">
        <v>36</v>
      </c>
      <c r="H4425" s="2">
        <v>337.61</v>
      </c>
      <c r="I4425" s="3">
        <v>45020</v>
      </c>
      <c r="J4425" s="2" t="s">
        <v>16</v>
      </c>
    </row>
    <row r="4426" spans="1:10" ht="14.25" customHeight="1" x14ac:dyDescent="0.35">
      <c r="A4426" s="2" t="s">
        <v>8882</v>
      </c>
      <c r="B4426" s="2" t="s">
        <v>8883</v>
      </c>
      <c r="C4426" s="2">
        <v>64</v>
      </c>
      <c r="D4426" s="2" t="s">
        <v>39</v>
      </c>
      <c r="E4426" s="2" t="s">
        <v>52</v>
      </c>
      <c r="F4426" s="2" t="s">
        <v>25</v>
      </c>
      <c r="G4426" s="2" t="s">
        <v>20</v>
      </c>
      <c r="H4426" s="2">
        <v>30306.82</v>
      </c>
      <c r="I4426" s="3">
        <v>45493</v>
      </c>
      <c r="J4426" s="2" t="s">
        <v>16</v>
      </c>
    </row>
    <row r="4427" spans="1:10" ht="14.25" customHeight="1" x14ac:dyDescent="0.35">
      <c r="A4427" s="2" t="s">
        <v>8884</v>
      </c>
      <c r="B4427" s="2" t="s">
        <v>8885</v>
      </c>
      <c r="C4427" s="2">
        <v>56</v>
      </c>
      <c r="D4427" s="2" t="s">
        <v>39</v>
      </c>
      <c r="E4427" s="2" t="s">
        <v>42</v>
      </c>
      <c r="F4427" s="2" t="s">
        <v>19</v>
      </c>
      <c r="G4427" s="2" t="s">
        <v>26</v>
      </c>
      <c r="H4427" s="2">
        <v>6961.36</v>
      </c>
      <c r="I4427" s="3">
        <v>45228</v>
      </c>
      <c r="J4427" s="2" t="s">
        <v>16</v>
      </c>
    </row>
    <row r="4428" spans="1:10" ht="14.25" customHeight="1" x14ac:dyDescent="0.35">
      <c r="A4428" s="2" t="s">
        <v>8886</v>
      </c>
      <c r="B4428" s="2" t="s">
        <v>8887</v>
      </c>
      <c r="C4428" s="2">
        <v>21</v>
      </c>
      <c r="D4428" s="2" t="s">
        <v>12</v>
      </c>
      <c r="E4428" s="2" t="s">
        <v>64</v>
      </c>
      <c r="F4428" s="2" t="s">
        <v>14</v>
      </c>
      <c r="G4428" s="2" t="s">
        <v>30</v>
      </c>
      <c r="H4428" s="2">
        <v>6982.08</v>
      </c>
      <c r="I4428" s="3">
        <v>45344</v>
      </c>
      <c r="J4428" s="2" t="s">
        <v>16</v>
      </c>
    </row>
    <row r="4429" spans="1:10" ht="14.25" customHeight="1" x14ac:dyDescent="0.35">
      <c r="A4429" s="2" t="s">
        <v>8888</v>
      </c>
      <c r="B4429" s="2" t="s">
        <v>8889</v>
      </c>
      <c r="C4429" s="2">
        <v>50</v>
      </c>
      <c r="D4429" s="2" t="s">
        <v>39</v>
      </c>
      <c r="E4429" s="2" t="s">
        <v>24</v>
      </c>
      <c r="F4429" s="2" t="s">
        <v>55</v>
      </c>
      <c r="G4429" s="2" t="s">
        <v>36</v>
      </c>
      <c r="H4429" s="2">
        <v>25696.3</v>
      </c>
      <c r="I4429" s="3">
        <v>45512</v>
      </c>
      <c r="J4429" s="2" t="s">
        <v>16</v>
      </c>
    </row>
    <row r="4430" spans="1:10" ht="14.25" customHeight="1" x14ac:dyDescent="0.35">
      <c r="A4430" s="2" t="s">
        <v>8890</v>
      </c>
      <c r="B4430" s="2" t="s">
        <v>8891</v>
      </c>
      <c r="C4430" s="2">
        <v>30</v>
      </c>
      <c r="D4430" s="2" t="s">
        <v>39</v>
      </c>
      <c r="E4430" s="2" t="s">
        <v>29</v>
      </c>
      <c r="F4430" s="2" t="s">
        <v>49</v>
      </c>
      <c r="G4430" s="2" t="s">
        <v>15</v>
      </c>
      <c r="H4430" s="2">
        <v>3423.75</v>
      </c>
      <c r="I4430" s="3">
        <v>45378</v>
      </c>
      <c r="J4430" s="2" t="s">
        <v>16</v>
      </c>
    </row>
    <row r="4431" spans="1:10" ht="14.25" customHeight="1" x14ac:dyDescent="0.35">
      <c r="A4431" s="2" t="s">
        <v>8892</v>
      </c>
      <c r="B4431" s="2" t="s">
        <v>8893</v>
      </c>
      <c r="C4431" s="2">
        <v>37</v>
      </c>
      <c r="D4431" s="2" t="s">
        <v>12</v>
      </c>
      <c r="E4431" s="2" t="s">
        <v>93</v>
      </c>
      <c r="F4431" s="2" t="s">
        <v>55</v>
      </c>
      <c r="G4431" s="2" t="s">
        <v>36</v>
      </c>
      <c r="H4431" s="2">
        <v>4036.26</v>
      </c>
      <c r="I4431" s="3">
        <v>45343</v>
      </c>
      <c r="J4431" s="2" t="s">
        <v>16</v>
      </c>
    </row>
    <row r="4432" spans="1:10" ht="14.25" customHeight="1" x14ac:dyDescent="0.35">
      <c r="A4432" s="2" t="s">
        <v>8894</v>
      </c>
      <c r="B4432" s="2" t="s">
        <v>8895</v>
      </c>
      <c r="C4432" s="2">
        <v>24</v>
      </c>
      <c r="D4432" s="2" t="s">
        <v>39</v>
      </c>
      <c r="E4432" s="2" t="s">
        <v>13</v>
      </c>
      <c r="F4432" s="2" t="s">
        <v>19</v>
      </c>
      <c r="G4432" s="2" t="s">
        <v>26</v>
      </c>
      <c r="H4432" s="2">
        <v>10681.25</v>
      </c>
      <c r="I4432" s="3">
        <v>45048</v>
      </c>
      <c r="J4432" s="2" t="s">
        <v>16</v>
      </c>
    </row>
    <row r="4433" spans="1:10" ht="14.25" customHeight="1" x14ac:dyDescent="0.35">
      <c r="A4433" s="2" t="s">
        <v>8896</v>
      </c>
      <c r="B4433" s="2" t="s">
        <v>8897</v>
      </c>
      <c r="C4433" s="2">
        <v>32</v>
      </c>
      <c r="D4433" s="2" t="s">
        <v>12</v>
      </c>
      <c r="E4433" s="2" t="s">
        <v>93</v>
      </c>
      <c r="F4433" s="2" t="s">
        <v>35</v>
      </c>
      <c r="G4433" s="2" t="s">
        <v>20</v>
      </c>
      <c r="H4433" s="2">
        <v>15379.36</v>
      </c>
      <c r="I4433" s="3">
        <v>44983</v>
      </c>
      <c r="J4433" s="2" t="s">
        <v>16</v>
      </c>
    </row>
    <row r="4434" spans="1:10" ht="14.25" customHeight="1" x14ac:dyDescent="0.35">
      <c r="A4434" s="2" t="s">
        <v>8898</v>
      </c>
      <c r="B4434" s="2" t="s">
        <v>8899</v>
      </c>
      <c r="C4434" s="2">
        <v>40</v>
      </c>
      <c r="D4434" s="2" t="s">
        <v>12</v>
      </c>
      <c r="E4434" s="2" t="s">
        <v>64</v>
      </c>
      <c r="F4434" s="2" t="s">
        <v>14</v>
      </c>
      <c r="G4434" s="2" t="s">
        <v>15</v>
      </c>
      <c r="H4434" s="2">
        <v>12016.78</v>
      </c>
      <c r="I4434" s="3">
        <v>45065</v>
      </c>
      <c r="J4434" s="2" t="s">
        <v>16</v>
      </c>
    </row>
    <row r="4435" spans="1:10" ht="14.25" customHeight="1" x14ac:dyDescent="0.35">
      <c r="A4435" s="2" t="s">
        <v>8900</v>
      </c>
      <c r="B4435" s="2" t="s">
        <v>8901</v>
      </c>
      <c r="C4435" s="2">
        <v>31</v>
      </c>
      <c r="D4435" s="2" t="s">
        <v>12</v>
      </c>
      <c r="E4435" s="2" t="s">
        <v>13</v>
      </c>
      <c r="F4435" s="2" t="s">
        <v>55</v>
      </c>
      <c r="G4435" s="2" t="s">
        <v>20</v>
      </c>
      <c r="H4435" s="2">
        <v>15545.63</v>
      </c>
      <c r="I4435" s="3">
        <v>45125</v>
      </c>
      <c r="J4435" s="2" t="s">
        <v>16</v>
      </c>
    </row>
    <row r="4436" spans="1:10" ht="14.25" customHeight="1" x14ac:dyDescent="0.35">
      <c r="A4436" s="2" t="s">
        <v>8902</v>
      </c>
      <c r="B4436" s="2" t="s">
        <v>8903</v>
      </c>
      <c r="C4436" s="2">
        <v>40</v>
      </c>
      <c r="D4436" s="2" t="s">
        <v>12</v>
      </c>
      <c r="E4436" s="2" t="s">
        <v>52</v>
      </c>
      <c r="F4436" s="2" t="s">
        <v>14</v>
      </c>
      <c r="G4436" s="2" t="s">
        <v>36</v>
      </c>
      <c r="H4436" s="2">
        <v>8559.2000000000007</v>
      </c>
      <c r="I4436" s="3">
        <v>45647</v>
      </c>
      <c r="J4436" s="2" t="s">
        <v>16</v>
      </c>
    </row>
    <row r="4437" spans="1:10" ht="14.25" customHeight="1" x14ac:dyDescent="0.35">
      <c r="A4437" s="2" t="s">
        <v>8904</v>
      </c>
      <c r="B4437" s="2" t="s">
        <v>8905</v>
      </c>
      <c r="C4437" s="2">
        <v>36</v>
      </c>
      <c r="D4437" s="2" t="s">
        <v>39</v>
      </c>
      <c r="E4437" s="2" t="s">
        <v>24</v>
      </c>
      <c r="F4437" s="2" t="s">
        <v>25</v>
      </c>
      <c r="G4437" s="2" t="s">
        <v>36</v>
      </c>
      <c r="H4437" s="2">
        <v>19864.87</v>
      </c>
      <c r="I4437" s="3">
        <v>45287</v>
      </c>
      <c r="J4437" s="2" t="s">
        <v>16</v>
      </c>
    </row>
    <row r="4438" spans="1:10" ht="14.25" customHeight="1" x14ac:dyDescent="0.35">
      <c r="A4438" s="2" t="s">
        <v>8906</v>
      </c>
      <c r="B4438" s="2" t="s">
        <v>8907</v>
      </c>
      <c r="C4438" s="2">
        <v>46</v>
      </c>
      <c r="D4438" s="2" t="s">
        <v>12</v>
      </c>
      <c r="E4438" s="2" t="s">
        <v>93</v>
      </c>
      <c r="F4438" s="2" t="s">
        <v>49</v>
      </c>
      <c r="G4438" s="2" t="s">
        <v>30</v>
      </c>
      <c r="H4438" s="2">
        <v>7987.45</v>
      </c>
      <c r="I4438" s="3">
        <v>45576</v>
      </c>
      <c r="J4438" s="2" t="s">
        <v>16</v>
      </c>
    </row>
    <row r="4439" spans="1:10" ht="14.25" customHeight="1" x14ac:dyDescent="0.35">
      <c r="A4439" s="2" t="s">
        <v>8908</v>
      </c>
      <c r="B4439" s="2" t="s">
        <v>8909</v>
      </c>
      <c r="C4439" s="2">
        <v>37</v>
      </c>
      <c r="D4439" s="2" t="s">
        <v>12</v>
      </c>
      <c r="E4439" s="2" t="s">
        <v>42</v>
      </c>
      <c r="F4439" s="2" t="s">
        <v>19</v>
      </c>
      <c r="G4439" s="2" t="s">
        <v>15</v>
      </c>
      <c r="H4439" s="2">
        <v>2605.09</v>
      </c>
      <c r="I4439" s="3">
        <v>45336</v>
      </c>
      <c r="J4439" s="2" t="s">
        <v>21</v>
      </c>
    </row>
    <row r="4440" spans="1:10" ht="14.25" customHeight="1" x14ac:dyDescent="0.35">
      <c r="A4440" s="2" t="s">
        <v>8910</v>
      </c>
      <c r="B4440" s="2" t="s">
        <v>8911</v>
      </c>
      <c r="C4440" s="2">
        <v>46</v>
      </c>
      <c r="D4440" s="2" t="s">
        <v>12</v>
      </c>
      <c r="E4440" s="2" t="s">
        <v>13</v>
      </c>
      <c r="F4440" s="2" t="s">
        <v>55</v>
      </c>
      <c r="G4440" s="2" t="s">
        <v>36</v>
      </c>
      <c r="H4440" s="2">
        <v>7802.34</v>
      </c>
      <c r="I4440" s="3">
        <v>45572</v>
      </c>
      <c r="J4440" s="2" t="s">
        <v>16</v>
      </c>
    </row>
    <row r="4441" spans="1:10" ht="14.25" customHeight="1" x14ac:dyDescent="0.35">
      <c r="A4441" s="2" t="s">
        <v>8912</v>
      </c>
      <c r="B4441" s="2" t="s">
        <v>8913</v>
      </c>
      <c r="C4441" s="2">
        <v>41</v>
      </c>
      <c r="D4441" s="2" t="s">
        <v>12</v>
      </c>
      <c r="E4441" s="2" t="s">
        <v>13</v>
      </c>
      <c r="F4441" s="2" t="s">
        <v>49</v>
      </c>
      <c r="G4441" s="2" t="s">
        <v>26</v>
      </c>
      <c r="H4441" s="2">
        <v>12480.8</v>
      </c>
      <c r="I4441" s="3">
        <v>45454</v>
      </c>
      <c r="J4441" s="2" t="s">
        <v>16</v>
      </c>
    </row>
    <row r="4442" spans="1:10" ht="14.25" customHeight="1" x14ac:dyDescent="0.35">
      <c r="A4442" s="2" t="s">
        <v>8914</v>
      </c>
      <c r="B4442" s="2" t="s">
        <v>8915</v>
      </c>
      <c r="C4442" s="2">
        <v>35</v>
      </c>
      <c r="D4442" s="2" t="s">
        <v>39</v>
      </c>
      <c r="E4442" s="2" t="s">
        <v>93</v>
      </c>
      <c r="F4442" s="2" t="s">
        <v>19</v>
      </c>
      <c r="G4442" s="2" t="s">
        <v>26</v>
      </c>
      <c r="H4442" s="2">
        <v>10600.9</v>
      </c>
      <c r="I4442" s="3">
        <v>45541</v>
      </c>
      <c r="J4442" s="2" t="s">
        <v>16</v>
      </c>
    </row>
    <row r="4443" spans="1:10" ht="14.25" customHeight="1" x14ac:dyDescent="0.35">
      <c r="A4443" s="2" t="s">
        <v>8916</v>
      </c>
      <c r="B4443" s="2" t="s">
        <v>8917</v>
      </c>
      <c r="C4443" s="2">
        <v>27</v>
      </c>
      <c r="D4443" s="2" t="s">
        <v>39</v>
      </c>
      <c r="E4443" s="2" t="s">
        <v>64</v>
      </c>
      <c r="F4443" s="2" t="s">
        <v>19</v>
      </c>
      <c r="G4443" s="2" t="s">
        <v>20</v>
      </c>
      <c r="H4443" s="2">
        <v>2784.14</v>
      </c>
      <c r="I4443" s="3">
        <v>45169</v>
      </c>
      <c r="J4443" s="2" t="s">
        <v>16</v>
      </c>
    </row>
    <row r="4444" spans="1:10" ht="14.25" customHeight="1" x14ac:dyDescent="0.35">
      <c r="A4444" s="2" t="s">
        <v>8918</v>
      </c>
      <c r="B4444" s="2" t="s">
        <v>8919</v>
      </c>
      <c r="C4444" s="2">
        <v>58</v>
      </c>
      <c r="D4444" s="2" t="s">
        <v>39</v>
      </c>
      <c r="E4444" s="2" t="s">
        <v>13</v>
      </c>
      <c r="F4444" s="2" t="s">
        <v>35</v>
      </c>
      <c r="G4444" s="2" t="s">
        <v>26</v>
      </c>
      <c r="H4444" s="2">
        <v>419.46</v>
      </c>
      <c r="I4444" s="3">
        <v>45016</v>
      </c>
      <c r="J4444" s="2" t="s">
        <v>69</v>
      </c>
    </row>
    <row r="4445" spans="1:10" ht="14.25" customHeight="1" x14ac:dyDescent="0.35">
      <c r="A4445" s="2" t="s">
        <v>8920</v>
      </c>
      <c r="B4445" s="2" t="s">
        <v>8921</v>
      </c>
      <c r="C4445" s="2">
        <v>25</v>
      </c>
      <c r="D4445" s="2" t="s">
        <v>12</v>
      </c>
      <c r="E4445" s="2" t="s">
        <v>52</v>
      </c>
      <c r="F4445" s="2" t="s">
        <v>25</v>
      </c>
      <c r="G4445" s="2" t="s">
        <v>36</v>
      </c>
      <c r="H4445" s="2">
        <v>2909.95</v>
      </c>
      <c r="I4445" s="3">
        <v>45442</v>
      </c>
      <c r="J4445" s="2" t="s">
        <v>16</v>
      </c>
    </row>
    <row r="4446" spans="1:10" ht="14.25" customHeight="1" x14ac:dyDescent="0.35">
      <c r="A4446" s="2" t="s">
        <v>8922</v>
      </c>
      <c r="B4446" s="2" t="s">
        <v>8923</v>
      </c>
      <c r="C4446" s="2">
        <v>43</v>
      </c>
      <c r="D4446" s="2" t="s">
        <v>39</v>
      </c>
      <c r="E4446" s="2" t="s">
        <v>93</v>
      </c>
      <c r="F4446" s="2" t="s">
        <v>35</v>
      </c>
      <c r="G4446" s="2" t="s">
        <v>26</v>
      </c>
      <c r="H4446" s="2">
        <v>41377.99</v>
      </c>
      <c r="I4446" s="3">
        <v>44988</v>
      </c>
      <c r="J4446" s="2" t="s">
        <v>16</v>
      </c>
    </row>
    <row r="4447" spans="1:10" ht="14.25" customHeight="1" x14ac:dyDescent="0.35">
      <c r="A4447" s="2" t="s">
        <v>8924</v>
      </c>
      <c r="B4447" s="2" t="s">
        <v>8925</v>
      </c>
      <c r="C4447" s="2">
        <v>46</v>
      </c>
      <c r="D4447" s="2" t="s">
        <v>39</v>
      </c>
      <c r="E4447" s="2" t="s">
        <v>52</v>
      </c>
      <c r="F4447" s="2" t="s">
        <v>35</v>
      </c>
      <c r="G4447" s="2" t="s">
        <v>15</v>
      </c>
      <c r="H4447" s="2">
        <v>2039.12</v>
      </c>
      <c r="I4447" s="3">
        <v>45138</v>
      </c>
      <c r="J4447" s="2" t="s">
        <v>16</v>
      </c>
    </row>
    <row r="4448" spans="1:10" ht="14.25" customHeight="1" x14ac:dyDescent="0.35">
      <c r="A4448" s="2" t="s">
        <v>8926</v>
      </c>
      <c r="B4448" s="2" t="s">
        <v>8927</v>
      </c>
      <c r="C4448" s="2">
        <v>27</v>
      </c>
      <c r="D4448" s="2" t="s">
        <v>12</v>
      </c>
      <c r="E4448" s="2" t="s">
        <v>93</v>
      </c>
      <c r="F4448" s="2" t="s">
        <v>14</v>
      </c>
      <c r="G4448" s="2" t="s">
        <v>20</v>
      </c>
      <c r="H4448" s="2">
        <v>6243.15</v>
      </c>
      <c r="I4448" s="3">
        <v>45174</v>
      </c>
      <c r="J4448" s="2" t="s">
        <v>16</v>
      </c>
    </row>
    <row r="4449" spans="1:10" ht="14.25" customHeight="1" x14ac:dyDescent="0.35">
      <c r="A4449" s="2" t="s">
        <v>8928</v>
      </c>
      <c r="B4449" s="2" t="s">
        <v>8929</v>
      </c>
      <c r="C4449" s="2">
        <v>34</v>
      </c>
      <c r="D4449" s="2" t="s">
        <v>39</v>
      </c>
      <c r="E4449" s="2" t="s">
        <v>52</v>
      </c>
      <c r="F4449" s="2" t="s">
        <v>14</v>
      </c>
      <c r="G4449" s="2" t="s">
        <v>15</v>
      </c>
      <c r="H4449" s="2">
        <v>10170.67</v>
      </c>
      <c r="I4449" s="3">
        <v>45630</v>
      </c>
      <c r="J4449" s="2" t="s">
        <v>16</v>
      </c>
    </row>
    <row r="4450" spans="1:10" ht="14.25" customHeight="1" x14ac:dyDescent="0.35">
      <c r="A4450" s="2" t="s">
        <v>8930</v>
      </c>
      <c r="B4450" s="2" t="s">
        <v>8931</v>
      </c>
      <c r="C4450" s="2">
        <v>19</v>
      </c>
      <c r="D4450" s="2" t="s">
        <v>12</v>
      </c>
      <c r="E4450" s="2" t="s">
        <v>64</v>
      </c>
      <c r="F4450" s="2" t="s">
        <v>49</v>
      </c>
      <c r="G4450" s="2" t="s">
        <v>36</v>
      </c>
      <c r="H4450" s="2">
        <v>21158.83</v>
      </c>
      <c r="I4450" s="3">
        <v>45423</v>
      </c>
      <c r="J4450" s="2" t="s">
        <v>21</v>
      </c>
    </row>
    <row r="4451" spans="1:10" ht="14.25" customHeight="1" x14ac:dyDescent="0.35">
      <c r="A4451" s="2" t="s">
        <v>8932</v>
      </c>
      <c r="B4451" s="2" t="s">
        <v>8933</v>
      </c>
      <c r="C4451" s="2">
        <v>23</v>
      </c>
      <c r="D4451" s="2" t="s">
        <v>39</v>
      </c>
      <c r="E4451" s="2" t="s">
        <v>93</v>
      </c>
      <c r="F4451" s="2" t="s">
        <v>25</v>
      </c>
      <c r="G4451" s="2" t="s">
        <v>36</v>
      </c>
      <c r="H4451" s="2">
        <v>14281.95</v>
      </c>
      <c r="I4451" s="3">
        <v>44982</v>
      </c>
      <c r="J4451" s="2" t="s">
        <v>16</v>
      </c>
    </row>
    <row r="4452" spans="1:10" ht="14.25" customHeight="1" x14ac:dyDescent="0.35">
      <c r="A4452" s="2" t="s">
        <v>8934</v>
      </c>
      <c r="B4452" s="2" t="s">
        <v>8935</v>
      </c>
      <c r="C4452" s="2">
        <v>22</v>
      </c>
      <c r="D4452" s="2" t="s">
        <v>39</v>
      </c>
      <c r="E4452" s="2" t="s">
        <v>24</v>
      </c>
      <c r="F4452" s="2" t="s">
        <v>19</v>
      </c>
      <c r="G4452" s="2" t="s">
        <v>26</v>
      </c>
      <c r="H4452" s="2">
        <v>23963.81</v>
      </c>
      <c r="I4452" s="3">
        <v>45385</v>
      </c>
      <c r="J4452" s="2" t="s">
        <v>16</v>
      </c>
    </row>
    <row r="4453" spans="1:10" ht="14.25" customHeight="1" x14ac:dyDescent="0.35">
      <c r="A4453" s="2" t="s">
        <v>8936</v>
      </c>
      <c r="B4453" s="2" t="s">
        <v>8937</v>
      </c>
      <c r="C4453" s="2">
        <v>45</v>
      </c>
      <c r="D4453" s="2" t="s">
        <v>39</v>
      </c>
      <c r="E4453" s="2" t="s">
        <v>29</v>
      </c>
      <c r="F4453" s="2" t="s">
        <v>25</v>
      </c>
      <c r="G4453" s="2" t="s">
        <v>30</v>
      </c>
      <c r="H4453" s="2">
        <v>9273.1</v>
      </c>
      <c r="I4453" s="3">
        <v>45215</v>
      </c>
      <c r="J4453" s="2" t="s">
        <v>16</v>
      </c>
    </row>
    <row r="4454" spans="1:10" ht="14.25" customHeight="1" x14ac:dyDescent="0.35">
      <c r="A4454" s="2" t="s">
        <v>8938</v>
      </c>
      <c r="B4454" s="2" t="s">
        <v>8939</v>
      </c>
      <c r="C4454" s="2">
        <v>58</v>
      </c>
      <c r="D4454" s="2" t="s">
        <v>39</v>
      </c>
      <c r="E4454" s="2" t="s">
        <v>42</v>
      </c>
      <c r="F4454" s="2" t="s">
        <v>25</v>
      </c>
      <c r="G4454" s="2" t="s">
        <v>30</v>
      </c>
      <c r="H4454" s="2">
        <v>20048.45</v>
      </c>
      <c r="I4454" s="3">
        <v>45469</v>
      </c>
      <c r="J4454" s="2" t="s">
        <v>16</v>
      </c>
    </row>
    <row r="4455" spans="1:10" ht="14.25" customHeight="1" x14ac:dyDescent="0.35">
      <c r="A4455" s="2" t="s">
        <v>8940</v>
      </c>
      <c r="B4455" s="2" t="s">
        <v>8941</v>
      </c>
      <c r="C4455" s="2">
        <v>22</v>
      </c>
      <c r="D4455" s="2" t="s">
        <v>12</v>
      </c>
      <c r="E4455" s="2" t="s">
        <v>64</v>
      </c>
      <c r="F4455" s="2" t="s">
        <v>49</v>
      </c>
      <c r="G4455" s="2" t="s">
        <v>36</v>
      </c>
      <c r="H4455" s="2">
        <v>3063.12</v>
      </c>
      <c r="I4455" s="3">
        <v>45396</v>
      </c>
      <c r="J4455" s="2" t="s">
        <v>16</v>
      </c>
    </row>
    <row r="4456" spans="1:10" ht="14.25" customHeight="1" x14ac:dyDescent="0.35">
      <c r="A4456" s="2" t="s">
        <v>8942</v>
      </c>
      <c r="B4456" s="2" t="s">
        <v>8943</v>
      </c>
      <c r="C4456" s="2">
        <v>35</v>
      </c>
      <c r="D4456" s="2" t="s">
        <v>12</v>
      </c>
      <c r="E4456" s="2" t="s">
        <v>52</v>
      </c>
      <c r="F4456" s="2" t="s">
        <v>14</v>
      </c>
      <c r="G4456" s="2" t="s">
        <v>36</v>
      </c>
      <c r="H4456" s="2">
        <v>5631.1</v>
      </c>
      <c r="I4456" s="3">
        <v>45315</v>
      </c>
      <c r="J4456" s="2" t="s">
        <v>16</v>
      </c>
    </row>
    <row r="4457" spans="1:10" ht="14.25" customHeight="1" x14ac:dyDescent="0.35">
      <c r="A4457" s="2" t="s">
        <v>8944</v>
      </c>
      <c r="B4457" s="2" t="s">
        <v>8945</v>
      </c>
      <c r="C4457" s="2">
        <v>43</v>
      </c>
      <c r="D4457" s="2" t="s">
        <v>39</v>
      </c>
      <c r="E4457" s="2" t="s">
        <v>24</v>
      </c>
      <c r="F4457" s="2" t="s">
        <v>25</v>
      </c>
      <c r="G4457" s="2" t="s">
        <v>20</v>
      </c>
      <c r="H4457" s="2">
        <v>18564.419999999998</v>
      </c>
      <c r="I4457" s="3">
        <v>45347</v>
      </c>
      <c r="J4457" s="2" t="s">
        <v>16</v>
      </c>
    </row>
    <row r="4458" spans="1:10" ht="14.25" customHeight="1" x14ac:dyDescent="0.35">
      <c r="A4458" s="2" t="s">
        <v>8946</v>
      </c>
      <c r="B4458" s="2" t="s">
        <v>8947</v>
      </c>
      <c r="C4458" s="2">
        <v>37</v>
      </c>
      <c r="D4458" s="2" t="s">
        <v>12</v>
      </c>
      <c r="E4458" s="2" t="s">
        <v>93</v>
      </c>
      <c r="F4458" s="2" t="s">
        <v>25</v>
      </c>
      <c r="G4458" s="2" t="s">
        <v>36</v>
      </c>
      <c r="H4458" s="2">
        <v>3938.78</v>
      </c>
      <c r="I4458" s="3">
        <v>45439</v>
      </c>
      <c r="J4458" s="2" t="s">
        <v>16</v>
      </c>
    </row>
    <row r="4459" spans="1:10" ht="14.25" customHeight="1" x14ac:dyDescent="0.35">
      <c r="A4459" s="2" t="s">
        <v>8948</v>
      </c>
      <c r="B4459" s="2" t="s">
        <v>8949</v>
      </c>
      <c r="C4459" s="2">
        <v>58</v>
      </c>
      <c r="D4459" s="2" t="s">
        <v>39</v>
      </c>
      <c r="E4459" s="2" t="s">
        <v>64</v>
      </c>
      <c r="F4459" s="2" t="s">
        <v>25</v>
      </c>
      <c r="G4459" s="2" t="s">
        <v>36</v>
      </c>
      <c r="H4459" s="2">
        <v>20496.66</v>
      </c>
      <c r="I4459" s="3">
        <v>45636</v>
      </c>
      <c r="J4459" s="2" t="s">
        <v>16</v>
      </c>
    </row>
    <row r="4460" spans="1:10" ht="14.25" customHeight="1" x14ac:dyDescent="0.35">
      <c r="A4460" s="2" t="s">
        <v>8950</v>
      </c>
      <c r="B4460" s="2" t="s">
        <v>8951</v>
      </c>
      <c r="C4460" s="2">
        <v>44</v>
      </c>
      <c r="D4460" s="2" t="s">
        <v>39</v>
      </c>
      <c r="E4460" s="2" t="s">
        <v>52</v>
      </c>
      <c r="F4460" s="2" t="s">
        <v>55</v>
      </c>
      <c r="G4460" s="2" t="s">
        <v>20</v>
      </c>
      <c r="H4460" s="2">
        <v>4511.66</v>
      </c>
      <c r="I4460" s="3">
        <v>45483</v>
      </c>
      <c r="J4460" s="2" t="s">
        <v>16</v>
      </c>
    </row>
    <row r="4461" spans="1:10" ht="14.25" customHeight="1" x14ac:dyDescent="0.35">
      <c r="A4461" s="2" t="s">
        <v>8952</v>
      </c>
      <c r="B4461" s="2" t="s">
        <v>8953</v>
      </c>
      <c r="C4461" s="2">
        <v>29</v>
      </c>
      <c r="D4461" s="2" t="s">
        <v>39</v>
      </c>
      <c r="E4461" s="2" t="s">
        <v>74</v>
      </c>
      <c r="F4461" s="2" t="s">
        <v>25</v>
      </c>
      <c r="G4461" s="2" t="s">
        <v>15</v>
      </c>
      <c r="H4461" s="2">
        <v>4516.05</v>
      </c>
      <c r="I4461" s="3">
        <v>45485</v>
      </c>
      <c r="J4461" s="2" t="s">
        <v>21</v>
      </c>
    </row>
    <row r="4462" spans="1:10" ht="14.25" customHeight="1" x14ac:dyDescent="0.35">
      <c r="A4462" s="2" t="s">
        <v>8954</v>
      </c>
      <c r="B4462" s="2" t="s">
        <v>8955</v>
      </c>
      <c r="C4462" s="2">
        <v>24</v>
      </c>
      <c r="D4462" s="2" t="s">
        <v>39</v>
      </c>
      <c r="E4462" s="2" t="s">
        <v>74</v>
      </c>
      <c r="F4462" s="2" t="s">
        <v>25</v>
      </c>
      <c r="G4462" s="2" t="s">
        <v>15</v>
      </c>
      <c r="H4462" s="2">
        <v>3696.63</v>
      </c>
      <c r="I4462" s="3">
        <v>45007</v>
      </c>
      <c r="J4462" s="2" t="s">
        <v>16</v>
      </c>
    </row>
    <row r="4463" spans="1:10" ht="14.25" customHeight="1" x14ac:dyDescent="0.35">
      <c r="A4463" s="2" t="s">
        <v>8956</v>
      </c>
      <c r="B4463" s="2" t="s">
        <v>8957</v>
      </c>
      <c r="C4463" s="2">
        <v>20</v>
      </c>
      <c r="D4463" s="2" t="s">
        <v>39</v>
      </c>
      <c r="E4463" s="2" t="s">
        <v>13</v>
      </c>
      <c r="F4463" s="2" t="s">
        <v>19</v>
      </c>
      <c r="G4463" s="2" t="s">
        <v>20</v>
      </c>
      <c r="H4463" s="2">
        <v>7917.38</v>
      </c>
      <c r="I4463" s="3">
        <v>45370</v>
      </c>
      <c r="J4463" s="2" t="s">
        <v>21</v>
      </c>
    </row>
    <row r="4464" spans="1:10" ht="14.25" customHeight="1" x14ac:dyDescent="0.35">
      <c r="A4464" s="2" t="s">
        <v>8958</v>
      </c>
      <c r="B4464" s="2" t="s">
        <v>8959</v>
      </c>
      <c r="C4464" s="2">
        <v>27</v>
      </c>
      <c r="D4464" s="2" t="s">
        <v>39</v>
      </c>
      <c r="E4464" s="2" t="s">
        <v>42</v>
      </c>
      <c r="F4464" s="2" t="s">
        <v>35</v>
      </c>
      <c r="G4464" s="2" t="s">
        <v>20</v>
      </c>
      <c r="H4464" s="2">
        <v>1381.92</v>
      </c>
      <c r="I4464" s="3">
        <v>45213</v>
      </c>
      <c r="J4464" s="2" t="s">
        <v>16</v>
      </c>
    </row>
    <row r="4465" spans="1:10" ht="14.25" customHeight="1" x14ac:dyDescent="0.35">
      <c r="A4465" s="2" t="s">
        <v>8960</v>
      </c>
      <c r="B4465" s="2" t="s">
        <v>8961</v>
      </c>
      <c r="C4465" s="2">
        <v>51</v>
      </c>
      <c r="D4465" s="2" t="s">
        <v>12</v>
      </c>
      <c r="E4465" s="2" t="s">
        <v>74</v>
      </c>
      <c r="F4465" s="2" t="s">
        <v>55</v>
      </c>
      <c r="G4465" s="2" t="s">
        <v>15</v>
      </c>
      <c r="H4465" s="2">
        <v>372.89</v>
      </c>
      <c r="I4465" s="3">
        <v>45210</v>
      </c>
      <c r="J4465" s="2" t="s">
        <v>69</v>
      </c>
    </row>
    <row r="4466" spans="1:10" ht="14.25" customHeight="1" x14ac:dyDescent="0.35">
      <c r="A4466" s="2" t="s">
        <v>8962</v>
      </c>
      <c r="B4466" s="2" t="s">
        <v>8963</v>
      </c>
      <c r="C4466" s="2">
        <v>42</v>
      </c>
      <c r="D4466" s="2" t="s">
        <v>12</v>
      </c>
      <c r="E4466" s="2" t="s">
        <v>29</v>
      </c>
      <c r="F4466" s="2" t="s">
        <v>25</v>
      </c>
      <c r="G4466" s="2" t="s">
        <v>15</v>
      </c>
      <c r="H4466" s="2">
        <v>22770.44</v>
      </c>
      <c r="I4466" s="3">
        <v>45417</v>
      </c>
      <c r="J4466" s="2" t="s">
        <v>16</v>
      </c>
    </row>
    <row r="4467" spans="1:10" ht="14.25" customHeight="1" x14ac:dyDescent="0.35">
      <c r="A4467" s="2" t="s">
        <v>8964</v>
      </c>
      <c r="B4467" s="2" t="s">
        <v>8965</v>
      </c>
      <c r="C4467" s="2">
        <v>52</v>
      </c>
      <c r="D4467" s="2" t="s">
        <v>39</v>
      </c>
      <c r="E4467" s="2" t="s">
        <v>52</v>
      </c>
      <c r="F4467" s="2" t="s">
        <v>35</v>
      </c>
      <c r="G4467" s="2" t="s">
        <v>15</v>
      </c>
      <c r="H4467" s="2">
        <v>26442.06</v>
      </c>
      <c r="I4467" s="3">
        <v>45314</v>
      </c>
      <c r="J4467" s="2" t="s">
        <v>16</v>
      </c>
    </row>
    <row r="4468" spans="1:10" ht="14.25" customHeight="1" x14ac:dyDescent="0.35">
      <c r="A4468" s="2" t="s">
        <v>8966</v>
      </c>
      <c r="B4468" s="2" t="s">
        <v>8967</v>
      </c>
      <c r="C4468" s="2">
        <v>33</v>
      </c>
      <c r="D4468" s="2" t="s">
        <v>12</v>
      </c>
      <c r="E4468" s="2" t="s">
        <v>64</v>
      </c>
      <c r="F4468" s="2" t="s">
        <v>25</v>
      </c>
      <c r="G4468" s="2" t="s">
        <v>15</v>
      </c>
      <c r="H4468" s="2">
        <v>792.28</v>
      </c>
      <c r="I4468" s="3">
        <v>45627</v>
      </c>
      <c r="J4468" s="2" t="s">
        <v>16</v>
      </c>
    </row>
    <row r="4469" spans="1:10" ht="14.25" customHeight="1" x14ac:dyDescent="0.35">
      <c r="A4469" s="2" t="s">
        <v>8968</v>
      </c>
      <c r="B4469" s="2" t="s">
        <v>8969</v>
      </c>
      <c r="C4469" s="2">
        <v>19</v>
      </c>
      <c r="D4469" s="2" t="s">
        <v>39</v>
      </c>
      <c r="E4469" s="2" t="s">
        <v>93</v>
      </c>
      <c r="F4469" s="2" t="s">
        <v>49</v>
      </c>
      <c r="G4469" s="2" t="s">
        <v>26</v>
      </c>
      <c r="H4469" s="2">
        <v>7978.36</v>
      </c>
      <c r="I4469" s="3">
        <v>45477</v>
      </c>
      <c r="J4469" s="2" t="s">
        <v>21</v>
      </c>
    </row>
    <row r="4470" spans="1:10" ht="14.25" customHeight="1" x14ac:dyDescent="0.35">
      <c r="A4470" s="2" t="s">
        <v>8970</v>
      </c>
      <c r="B4470" s="2" t="s">
        <v>8971</v>
      </c>
      <c r="C4470" s="2">
        <v>41</v>
      </c>
      <c r="D4470" s="2" t="s">
        <v>12</v>
      </c>
      <c r="E4470" s="2" t="s">
        <v>64</v>
      </c>
      <c r="F4470" s="2" t="s">
        <v>49</v>
      </c>
      <c r="G4470" s="2" t="s">
        <v>20</v>
      </c>
      <c r="H4470" s="2">
        <v>7758.38</v>
      </c>
      <c r="I4470" s="3">
        <v>45521</v>
      </c>
      <c r="J4470" s="2" t="s">
        <v>16</v>
      </c>
    </row>
    <row r="4471" spans="1:10" ht="14.25" customHeight="1" x14ac:dyDescent="0.35">
      <c r="A4471" s="2" t="s">
        <v>8972</v>
      </c>
      <c r="B4471" s="2" t="s">
        <v>8973</v>
      </c>
      <c r="C4471" s="2">
        <v>27</v>
      </c>
      <c r="D4471" s="2" t="s">
        <v>12</v>
      </c>
      <c r="E4471" s="2" t="s">
        <v>13</v>
      </c>
      <c r="F4471" s="2" t="s">
        <v>35</v>
      </c>
      <c r="G4471" s="2" t="s">
        <v>30</v>
      </c>
      <c r="H4471" s="2">
        <v>4659.01</v>
      </c>
      <c r="I4471" s="3">
        <v>45334</v>
      </c>
      <c r="J4471" s="2" t="s">
        <v>16</v>
      </c>
    </row>
    <row r="4472" spans="1:10" ht="14.25" customHeight="1" x14ac:dyDescent="0.35">
      <c r="A4472" s="2" t="s">
        <v>8974</v>
      </c>
      <c r="B4472" s="2" t="s">
        <v>8975</v>
      </c>
      <c r="C4472" s="2">
        <v>55</v>
      </c>
      <c r="D4472" s="2" t="s">
        <v>12</v>
      </c>
      <c r="E4472" s="2" t="s">
        <v>24</v>
      </c>
      <c r="F4472" s="2" t="s">
        <v>55</v>
      </c>
      <c r="G4472" s="2" t="s">
        <v>26</v>
      </c>
      <c r="H4472" s="2">
        <v>8414.26</v>
      </c>
      <c r="I4472" s="3">
        <v>45253</v>
      </c>
      <c r="J4472" s="2" t="s">
        <v>16</v>
      </c>
    </row>
    <row r="4473" spans="1:10" ht="14.25" customHeight="1" x14ac:dyDescent="0.35">
      <c r="A4473" s="2" t="s">
        <v>8976</v>
      </c>
      <c r="B4473" s="2" t="s">
        <v>8977</v>
      </c>
      <c r="C4473" s="2">
        <v>39</v>
      </c>
      <c r="D4473" s="2" t="s">
        <v>39</v>
      </c>
      <c r="E4473" s="2" t="s">
        <v>64</v>
      </c>
      <c r="F4473" s="2" t="s">
        <v>19</v>
      </c>
      <c r="G4473" s="2" t="s">
        <v>30</v>
      </c>
      <c r="H4473" s="2">
        <v>6127.09</v>
      </c>
      <c r="I4473" s="3">
        <v>45102</v>
      </c>
      <c r="J4473" s="2" t="s">
        <v>16</v>
      </c>
    </row>
    <row r="4474" spans="1:10" ht="14.25" customHeight="1" x14ac:dyDescent="0.35">
      <c r="A4474" s="2" t="s">
        <v>8978</v>
      </c>
      <c r="B4474" s="2" t="s">
        <v>8979</v>
      </c>
      <c r="C4474" s="2">
        <v>43</v>
      </c>
      <c r="D4474" s="2" t="s">
        <v>12</v>
      </c>
      <c r="E4474" s="2" t="s">
        <v>74</v>
      </c>
      <c r="F4474" s="2" t="s">
        <v>55</v>
      </c>
      <c r="G4474" s="2" t="s">
        <v>30</v>
      </c>
      <c r="H4474" s="2">
        <v>6726.29</v>
      </c>
      <c r="I4474" s="3">
        <v>45447</v>
      </c>
      <c r="J4474" s="2" t="s">
        <v>16</v>
      </c>
    </row>
    <row r="4475" spans="1:10" ht="14.25" customHeight="1" x14ac:dyDescent="0.35">
      <c r="A4475" s="2" t="s">
        <v>8980</v>
      </c>
      <c r="B4475" s="2" t="s">
        <v>8981</v>
      </c>
      <c r="C4475" s="2">
        <v>60</v>
      </c>
      <c r="D4475" s="2" t="s">
        <v>39</v>
      </c>
      <c r="E4475" s="2" t="s">
        <v>64</v>
      </c>
      <c r="F4475" s="2" t="s">
        <v>55</v>
      </c>
      <c r="G4475" s="2" t="s">
        <v>36</v>
      </c>
      <c r="H4475" s="2">
        <v>14078.73</v>
      </c>
      <c r="I4475" s="3">
        <v>45309</v>
      </c>
      <c r="J4475" s="2" t="s">
        <v>16</v>
      </c>
    </row>
    <row r="4476" spans="1:10" ht="14.25" customHeight="1" x14ac:dyDescent="0.35">
      <c r="A4476" s="2" t="s">
        <v>8982</v>
      </c>
      <c r="B4476" s="2" t="s">
        <v>8983</v>
      </c>
      <c r="C4476" s="2">
        <v>56</v>
      </c>
      <c r="D4476" s="2" t="s">
        <v>39</v>
      </c>
      <c r="E4476" s="2" t="s">
        <v>74</v>
      </c>
      <c r="F4476" s="2" t="s">
        <v>49</v>
      </c>
      <c r="G4476" s="2" t="s">
        <v>20</v>
      </c>
      <c r="H4476" s="2">
        <v>7464.64</v>
      </c>
      <c r="I4476" s="3">
        <v>45184</v>
      </c>
      <c r="J4476" s="2" t="s">
        <v>16</v>
      </c>
    </row>
    <row r="4477" spans="1:10" ht="14.25" customHeight="1" x14ac:dyDescent="0.35">
      <c r="A4477" s="2" t="s">
        <v>8984</v>
      </c>
      <c r="B4477" s="2" t="s">
        <v>8985</v>
      </c>
      <c r="C4477" s="2">
        <v>44</v>
      </c>
      <c r="D4477" s="2" t="s">
        <v>39</v>
      </c>
      <c r="E4477" s="2" t="s">
        <v>74</v>
      </c>
      <c r="F4477" s="2" t="s">
        <v>49</v>
      </c>
      <c r="G4477" s="2" t="s">
        <v>26</v>
      </c>
      <c r="H4477" s="2">
        <v>3910.57</v>
      </c>
      <c r="I4477" s="3">
        <v>45273</v>
      </c>
      <c r="J4477" s="2" t="s">
        <v>16</v>
      </c>
    </row>
    <row r="4478" spans="1:10" ht="14.25" customHeight="1" x14ac:dyDescent="0.35">
      <c r="A4478" s="2" t="s">
        <v>8986</v>
      </c>
      <c r="B4478" s="2" t="s">
        <v>8987</v>
      </c>
      <c r="C4478" s="2">
        <v>46</v>
      </c>
      <c r="D4478" s="2" t="s">
        <v>12</v>
      </c>
      <c r="E4478" s="2" t="s">
        <v>42</v>
      </c>
      <c r="F4478" s="2" t="s">
        <v>19</v>
      </c>
      <c r="G4478" s="2" t="s">
        <v>20</v>
      </c>
      <c r="H4478" s="2">
        <v>8709.74</v>
      </c>
      <c r="I4478" s="3">
        <v>45198</v>
      </c>
      <c r="J4478" s="2" t="s">
        <v>16</v>
      </c>
    </row>
    <row r="4479" spans="1:10" ht="14.25" customHeight="1" x14ac:dyDescent="0.35">
      <c r="A4479" s="2" t="s">
        <v>8988</v>
      </c>
      <c r="B4479" s="2" t="s">
        <v>8989</v>
      </c>
      <c r="C4479" s="2">
        <v>64</v>
      </c>
      <c r="D4479" s="2" t="s">
        <v>12</v>
      </c>
      <c r="E4479" s="2" t="s">
        <v>13</v>
      </c>
      <c r="F4479" s="2" t="s">
        <v>25</v>
      </c>
      <c r="G4479" s="2" t="s">
        <v>15</v>
      </c>
      <c r="H4479" s="2">
        <v>10237.48</v>
      </c>
      <c r="I4479" s="3">
        <v>45187</v>
      </c>
      <c r="J4479" s="2" t="s">
        <v>16</v>
      </c>
    </row>
    <row r="4480" spans="1:10" ht="14.25" customHeight="1" x14ac:dyDescent="0.35">
      <c r="A4480" s="2" t="s">
        <v>8990</v>
      </c>
      <c r="B4480" s="2" t="s">
        <v>8991</v>
      </c>
      <c r="C4480" s="2">
        <v>55</v>
      </c>
      <c r="D4480" s="2" t="s">
        <v>12</v>
      </c>
      <c r="E4480" s="2" t="s">
        <v>29</v>
      </c>
      <c r="F4480" s="2" t="s">
        <v>19</v>
      </c>
      <c r="G4480" s="2" t="s">
        <v>20</v>
      </c>
      <c r="H4480" s="2">
        <v>10856.31</v>
      </c>
      <c r="I4480" s="3">
        <v>45322</v>
      </c>
      <c r="J4480" s="2" t="s">
        <v>69</v>
      </c>
    </row>
    <row r="4481" spans="1:10" ht="14.25" customHeight="1" x14ac:dyDescent="0.35">
      <c r="A4481" s="2" t="s">
        <v>8992</v>
      </c>
      <c r="B4481" s="2" t="s">
        <v>8993</v>
      </c>
      <c r="C4481" s="2">
        <v>37</v>
      </c>
      <c r="D4481" s="2" t="s">
        <v>39</v>
      </c>
      <c r="E4481" s="2" t="s">
        <v>29</v>
      </c>
      <c r="F4481" s="2" t="s">
        <v>25</v>
      </c>
      <c r="G4481" s="2" t="s">
        <v>30</v>
      </c>
      <c r="H4481" s="2">
        <v>9631.3799999999992</v>
      </c>
      <c r="I4481" s="3">
        <v>45618</v>
      </c>
      <c r="J4481" s="2" t="s">
        <v>16</v>
      </c>
    </row>
    <row r="4482" spans="1:10" ht="14.25" customHeight="1" x14ac:dyDescent="0.35">
      <c r="A4482" s="2" t="s">
        <v>8994</v>
      </c>
      <c r="B4482" s="2" t="s">
        <v>8995</v>
      </c>
      <c r="C4482" s="2">
        <v>44</v>
      </c>
      <c r="D4482" s="2" t="s">
        <v>39</v>
      </c>
      <c r="E4482" s="2" t="s">
        <v>52</v>
      </c>
      <c r="F4482" s="2" t="s">
        <v>35</v>
      </c>
      <c r="G4482" s="2" t="s">
        <v>15</v>
      </c>
      <c r="H4482" s="2">
        <v>10924.4</v>
      </c>
      <c r="I4482" s="3">
        <v>45080</v>
      </c>
      <c r="J4482" s="2" t="s">
        <v>16</v>
      </c>
    </row>
    <row r="4483" spans="1:10" ht="14.25" customHeight="1" x14ac:dyDescent="0.35">
      <c r="A4483" s="2" t="s">
        <v>8996</v>
      </c>
      <c r="B4483" s="2" t="s">
        <v>8997</v>
      </c>
      <c r="C4483" s="2">
        <v>58</v>
      </c>
      <c r="D4483" s="2" t="s">
        <v>12</v>
      </c>
      <c r="E4483" s="2" t="s">
        <v>29</v>
      </c>
      <c r="F4483" s="2" t="s">
        <v>35</v>
      </c>
      <c r="G4483" s="2" t="s">
        <v>20</v>
      </c>
      <c r="H4483" s="2">
        <v>3711.98</v>
      </c>
      <c r="I4483" s="3">
        <v>45453</v>
      </c>
      <c r="J4483" s="2" t="s">
        <v>69</v>
      </c>
    </row>
    <row r="4484" spans="1:10" ht="14.25" customHeight="1" x14ac:dyDescent="0.35">
      <c r="A4484" s="2" t="s">
        <v>8998</v>
      </c>
      <c r="B4484" s="2" t="s">
        <v>8999</v>
      </c>
      <c r="C4484" s="2">
        <v>37</v>
      </c>
      <c r="D4484" s="2" t="s">
        <v>39</v>
      </c>
      <c r="E4484" s="2" t="s">
        <v>74</v>
      </c>
      <c r="F4484" s="2" t="s">
        <v>14</v>
      </c>
      <c r="G4484" s="2" t="s">
        <v>20</v>
      </c>
      <c r="H4484" s="2">
        <v>5908.32</v>
      </c>
      <c r="I4484" s="3">
        <v>44993</v>
      </c>
      <c r="J4484" s="2" t="s">
        <v>16</v>
      </c>
    </row>
    <row r="4485" spans="1:10" ht="14.25" customHeight="1" x14ac:dyDescent="0.35">
      <c r="A4485" s="2" t="s">
        <v>9000</v>
      </c>
      <c r="B4485" s="2" t="s">
        <v>9001</v>
      </c>
      <c r="C4485" s="2">
        <v>61</v>
      </c>
      <c r="D4485" s="2" t="s">
        <v>12</v>
      </c>
      <c r="E4485" s="2" t="s">
        <v>93</v>
      </c>
      <c r="F4485" s="2" t="s">
        <v>49</v>
      </c>
      <c r="G4485" s="2" t="s">
        <v>30</v>
      </c>
      <c r="H4485" s="2">
        <v>11047.5</v>
      </c>
      <c r="I4485" s="3">
        <v>45625</v>
      </c>
      <c r="J4485" s="2" t="s">
        <v>16</v>
      </c>
    </row>
    <row r="4486" spans="1:10" ht="14.25" customHeight="1" x14ac:dyDescent="0.35">
      <c r="A4486" s="2" t="s">
        <v>9002</v>
      </c>
      <c r="B4486" s="2" t="s">
        <v>9003</v>
      </c>
      <c r="C4486" s="2">
        <v>36</v>
      </c>
      <c r="D4486" s="2" t="s">
        <v>12</v>
      </c>
      <c r="E4486" s="2" t="s">
        <v>13</v>
      </c>
      <c r="F4486" s="2" t="s">
        <v>14</v>
      </c>
      <c r="G4486" s="2" t="s">
        <v>15</v>
      </c>
      <c r="H4486" s="2">
        <v>14039.23</v>
      </c>
      <c r="I4486" s="3">
        <v>45274</v>
      </c>
      <c r="J4486" s="2" t="s">
        <v>16</v>
      </c>
    </row>
    <row r="4487" spans="1:10" ht="14.25" customHeight="1" x14ac:dyDescent="0.35">
      <c r="A4487" s="2" t="s">
        <v>9004</v>
      </c>
      <c r="B4487" s="2" t="s">
        <v>9005</v>
      </c>
      <c r="C4487" s="2">
        <v>37</v>
      </c>
      <c r="D4487" s="2" t="s">
        <v>12</v>
      </c>
      <c r="E4487" s="2" t="s">
        <v>52</v>
      </c>
      <c r="F4487" s="2" t="s">
        <v>14</v>
      </c>
      <c r="G4487" s="2" t="s">
        <v>30</v>
      </c>
      <c r="H4487" s="2">
        <v>5694.19</v>
      </c>
      <c r="I4487" s="3">
        <v>44989</v>
      </c>
      <c r="J4487" s="2" t="s">
        <v>16</v>
      </c>
    </row>
    <row r="4488" spans="1:10" ht="14.25" customHeight="1" x14ac:dyDescent="0.35">
      <c r="A4488" s="2" t="s">
        <v>9006</v>
      </c>
      <c r="B4488" s="2" t="s">
        <v>9007</v>
      </c>
      <c r="C4488" s="2">
        <v>52</v>
      </c>
      <c r="D4488" s="2" t="s">
        <v>12</v>
      </c>
      <c r="E4488" s="2" t="s">
        <v>29</v>
      </c>
      <c r="F4488" s="2" t="s">
        <v>49</v>
      </c>
      <c r="G4488" s="2" t="s">
        <v>20</v>
      </c>
      <c r="H4488" s="2">
        <v>4546.55</v>
      </c>
      <c r="I4488" s="3">
        <v>45282</v>
      </c>
      <c r="J4488" s="2" t="s">
        <v>16</v>
      </c>
    </row>
    <row r="4489" spans="1:10" ht="14.25" customHeight="1" x14ac:dyDescent="0.35">
      <c r="A4489" s="2" t="s">
        <v>9008</v>
      </c>
      <c r="B4489" s="2" t="s">
        <v>9009</v>
      </c>
      <c r="C4489" s="2">
        <v>64</v>
      </c>
      <c r="D4489" s="2" t="s">
        <v>39</v>
      </c>
      <c r="E4489" s="2" t="s">
        <v>29</v>
      </c>
      <c r="F4489" s="2" t="s">
        <v>14</v>
      </c>
      <c r="G4489" s="2" t="s">
        <v>26</v>
      </c>
      <c r="H4489" s="2">
        <v>12583.68</v>
      </c>
      <c r="I4489" s="3">
        <v>45207</v>
      </c>
      <c r="J4489" s="2" t="s">
        <v>21</v>
      </c>
    </row>
    <row r="4490" spans="1:10" ht="14.25" customHeight="1" x14ac:dyDescent="0.35">
      <c r="A4490" s="2" t="s">
        <v>9010</v>
      </c>
      <c r="B4490" s="2" t="s">
        <v>9011</v>
      </c>
      <c r="C4490" s="2">
        <v>19</v>
      </c>
      <c r="D4490" s="2" t="s">
        <v>12</v>
      </c>
      <c r="E4490" s="2" t="s">
        <v>93</v>
      </c>
      <c r="F4490" s="2" t="s">
        <v>55</v>
      </c>
      <c r="G4490" s="2" t="s">
        <v>26</v>
      </c>
      <c r="H4490" s="2">
        <v>2512.5100000000002</v>
      </c>
      <c r="I4490" s="3">
        <v>44967</v>
      </c>
      <c r="J4490" s="2" t="s">
        <v>16</v>
      </c>
    </row>
    <row r="4491" spans="1:10" ht="14.25" customHeight="1" x14ac:dyDescent="0.35">
      <c r="A4491" s="2" t="s">
        <v>9012</v>
      </c>
      <c r="B4491" s="2" t="s">
        <v>9013</v>
      </c>
      <c r="C4491" s="2">
        <v>47</v>
      </c>
      <c r="D4491" s="2" t="s">
        <v>12</v>
      </c>
      <c r="E4491" s="2" t="s">
        <v>64</v>
      </c>
      <c r="F4491" s="2" t="s">
        <v>25</v>
      </c>
      <c r="G4491" s="2" t="s">
        <v>36</v>
      </c>
      <c r="H4491" s="2">
        <v>95.38</v>
      </c>
      <c r="I4491" s="3">
        <v>45466</v>
      </c>
      <c r="J4491" s="2" t="s">
        <v>16</v>
      </c>
    </row>
    <row r="4492" spans="1:10" ht="14.25" customHeight="1" x14ac:dyDescent="0.35">
      <c r="A4492" s="2" t="s">
        <v>9014</v>
      </c>
      <c r="B4492" s="2" t="s">
        <v>9015</v>
      </c>
      <c r="C4492" s="2">
        <v>51</v>
      </c>
      <c r="D4492" s="2" t="s">
        <v>12</v>
      </c>
      <c r="E4492" s="2" t="s">
        <v>13</v>
      </c>
      <c r="F4492" s="2" t="s">
        <v>19</v>
      </c>
      <c r="G4492" s="2" t="s">
        <v>26</v>
      </c>
      <c r="H4492" s="2">
        <v>6370.81</v>
      </c>
      <c r="I4492" s="3">
        <v>45293</v>
      </c>
      <c r="J4492" s="2" t="s">
        <v>16</v>
      </c>
    </row>
    <row r="4493" spans="1:10" ht="14.25" customHeight="1" x14ac:dyDescent="0.35">
      <c r="A4493" s="2" t="s">
        <v>9016</v>
      </c>
      <c r="B4493" s="2" t="s">
        <v>9017</v>
      </c>
      <c r="C4493" s="2">
        <v>39</v>
      </c>
      <c r="D4493" s="2" t="s">
        <v>12</v>
      </c>
      <c r="E4493" s="2" t="s">
        <v>93</v>
      </c>
      <c r="F4493" s="2" t="s">
        <v>49</v>
      </c>
      <c r="G4493" s="2" t="s">
        <v>15</v>
      </c>
      <c r="H4493" s="2">
        <v>1904.02</v>
      </c>
      <c r="I4493" s="3">
        <v>45203</v>
      </c>
      <c r="J4493" s="2" t="s">
        <v>16</v>
      </c>
    </row>
    <row r="4494" spans="1:10" ht="14.25" customHeight="1" x14ac:dyDescent="0.35">
      <c r="A4494" s="2" t="s">
        <v>9018</v>
      </c>
      <c r="B4494" s="2" t="s">
        <v>9019</v>
      </c>
      <c r="C4494" s="2">
        <v>20</v>
      </c>
      <c r="D4494" s="2" t="s">
        <v>12</v>
      </c>
      <c r="E4494" s="2" t="s">
        <v>29</v>
      </c>
      <c r="F4494" s="2" t="s">
        <v>55</v>
      </c>
      <c r="G4494" s="2" t="s">
        <v>36</v>
      </c>
      <c r="H4494" s="2">
        <v>4752.7</v>
      </c>
      <c r="I4494" s="3">
        <v>45147</v>
      </c>
      <c r="J4494" s="2" t="s">
        <v>16</v>
      </c>
    </row>
    <row r="4495" spans="1:10" ht="14.25" customHeight="1" x14ac:dyDescent="0.35">
      <c r="A4495" s="2" t="s">
        <v>9020</v>
      </c>
      <c r="B4495" s="2" t="s">
        <v>9021</v>
      </c>
      <c r="C4495" s="2">
        <v>23</v>
      </c>
      <c r="D4495" s="2" t="s">
        <v>12</v>
      </c>
      <c r="E4495" s="2" t="s">
        <v>13</v>
      </c>
      <c r="F4495" s="2" t="s">
        <v>35</v>
      </c>
      <c r="G4495" s="2" t="s">
        <v>15</v>
      </c>
      <c r="H4495" s="2">
        <v>3442.3</v>
      </c>
      <c r="I4495" s="3">
        <v>45655</v>
      </c>
      <c r="J4495" s="2" t="s">
        <v>16</v>
      </c>
    </row>
    <row r="4496" spans="1:10" ht="14.25" customHeight="1" x14ac:dyDescent="0.35">
      <c r="A4496" s="2" t="s">
        <v>9022</v>
      </c>
      <c r="B4496" s="2" t="s">
        <v>9023</v>
      </c>
      <c r="C4496" s="2">
        <v>32</v>
      </c>
      <c r="D4496" s="2" t="s">
        <v>12</v>
      </c>
      <c r="E4496" s="2" t="s">
        <v>13</v>
      </c>
      <c r="F4496" s="2" t="s">
        <v>19</v>
      </c>
      <c r="G4496" s="2" t="s">
        <v>26</v>
      </c>
      <c r="H4496" s="2">
        <v>15017.59</v>
      </c>
      <c r="I4496" s="3">
        <v>44987</v>
      </c>
      <c r="J4496" s="2" t="s">
        <v>21</v>
      </c>
    </row>
    <row r="4497" spans="1:10" ht="14.25" customHeight="1" x14ac:dyDescent="0.35">
      <c r="A4497" s="2" t="s">
        <v>9024</v>
      </c>
      <c r="B4497" s="2" t="s">
        <v>9025</v>
      </c>
      <c r="C4497" s="2">
        <v>44</v>
      </c>
      <c r="D4497" s="2" t="s">
        <v>39</v>
      </c>
      <c r="E4497" s="2" t="s">
        <v>29</v>
      </c>
      <c r="F4497" s="2" t="s">
        <v>19</v>
      </c>
      <c r="G4497" s="2" t="s">
        <v>26</v>
      </c>
      <c r="H4497" s="2">
        <v>4025.82</v>
      </c>
      <c r="I4497" s="3">
        <v>45029</v>
      </c>
      <c r="J4497" s="2" t="s">
        <v>16</v>
      </c>
    </row>
    <row r="4498" spans="1:10" ht="14.25" customHeight="1" x14ac:dyDescent="0.35">
      <c r="A4498" s="2" t="s">
        <v>9026</v>
      </c>
      <c r="B4498" s="2" t="s">
        <v>9027</v>
      </c>
      <c r="C4498" s="2">
        <v>27</v>
      </c>
      <c r="D4498" s="2" t="s">
        <v>39</v>
      </c>
      <c r="E4498" s="2" t="s">
        <v>64</v>
      </c>
      <c r="F4498" s="2" t="s">
        <v>19</v>
      </c>
      <c r="G4498" s="2" t="s">
        <v>20</v>
      </c>
      <c r="H4498" s="2">
        <v>10235.299999999999</v>
      </c>
      <c r="I4498" s="3">
        <v>45111</v>
      </c>
      <c r="J4498" s="2" t="s">
        <v>16</v>
      </c>
    </row>
    <row r="4499" spans="1:10" ht="14.25" customHeight="1" x14ac:dyDescent="0.35">
      <c r="A4499" s="2" t="s">
        <v>9028</v>
      </c>
      <c r="B4499" s="2" t="s">
        <v>9029</v>
      </c>
      <c r="C4499" s="2">
        <v>26</v>
      </c>
      <c r="D4499" s="2" t="s">
        <v>39</v>
      </c>
      <c r="E4499" s="2" t="s">
        <v>64</v>
      </c>
      <c r="F4499" s="2" t="s">
        <v>14</v>
      </c>
      <c r="G4499" s="2" t="s">
        <v>15</v>
      </c>
      <c r="H4499" s="2">
        <v>11205.9</v>
      </c>
      <c r="I4499" s="3">
        <v>45073</v>
      </c>
      <c r="J4499" s="2" t="s">
        <v>16</v>
      </c>
    </row>
    <row r="4500" spans="1:10" ht="14.25" customHeight="1" x14ac:dyDescent="0.35">
      <c r="A4500" s="2" t="s">
        <v>9030</v>
      </c>
      <c r="B4500" s="2" t="s">
        <v>9031</v>
      </c>
      <c r="C4500" s="2">
        <v>50</v>
      </c>
      <c r="D4500" s="2" t="s">
        <v>39</v>
      </c>
      <c r="E4500" s="2" t="s">
        <v>29</v>
      </c>
      <c r="F4500" s="2" t="s">
        <v>14</v>
      </c>
      <c r="G4500" s="2" t="s">
        <v>30</v>
      </c>
      <c r="H4500" s="2">
        <v>6096.41</v>
      </c>
      <c r="I4500" s="3">
        <v>45001</v>
      </c>
      <c r="J4500" s="2" t="s">
        <v>16</v>
      </c>
    </row>
    <row r="4501" spans="1:10" ht="14.25" customHeight="1" x14ac:dyDescent="0.35">
      <c r="A4501" s="2" t="s">
        <v>9032</v>
      </c>
      <c r="B4501" s="2" t="s">
        <v>9033</v>
      </c>
      <c r="C4501" s="2">
        <v>49</v>
      </c>
      <c r="D4501" s="2" t="s">
        <v>12</v>
      </c>
      <c r="E4501" s="2" t="s">
        <v>13</v>
      </c>
      <c r="F4501" s="2" t="s">
        <v>14</v>
      </c>
      <c r="G4501" s="2" t="s">
        <v>20</v>
      </c>
      <c r="H4501" s="2">
        <v>845.54</v>
      </c>
      <c r="I4501" s="3">
        <v>45399</v>
      </c>
      <c r="J4501" s="2" t="s">
        <v>16</v>
      </c>
    </row>
    <row r="4502" spans="1:10" ht="14.25" customHeight="1" x14ac:dyDescent="0.35">
      <c r="A4502" s="2" t="s">
        <v>9034</v>
      </c>
      <c r="B4502" s="2" t="s">
        <v>9035</v>
      </c>
      <c r="C4502" s="2">
        <v>23</v>
      </c>
      <c r="D4502" s="2" t="s">
        <v>39</v>
      </c>
      <c r="E4502" s="2" t="s">
        <v>93</v>
      </c>
      <c r="F4502" s="2" t="s">
        <v>14</v>
      </c>
      <c r="G4502" s="2" t="s">
        <v>15</v>
      </c>
      <c r="H4502" s="2">
        <v>12051.9</v>
      </c>
      <c r="I4502" s="3">
        <v>44927</v>
      </c>
      <c r="J4502" s="2" t="s">
        <v>16</v>
      </c>
    </row>
    <row r="4503" spans="1:10" ht="14.25" customHeight="1" x14ac:dyDescent="0.35">
      <c r="A4503" s="2" t="s">
        <v>9036</v>
      </c>
      <c r="B4503" s="2" t="s">
        <v>9037</v>
      </c>
      <c r="C4503" s="2">
        <v>58</v>
      </c>
      <c r="D4503" s="2" t="s">
        <v>39</v>
      </c>
      <c r="E4503" s="2" t="s">
        <v>42</v>
      </c>
      <c r="F4503" s="2" t="s">
        <v>55</v>
      </c>
      <c r="G4503" s="2" t="s">
        <v>36</v>
      </c>
      <c r="H4503" s="2">
        <v>781.43</v>
      </c>
      <c r="I4503" s="3">
        <v>45342</v>
      </c>
      <c r="J4503" s="2" t="s">
        <v>21</v>
      </c>
    </row>
    <row r="4504" spans="1:10" ht="14.25" customHeight="1" x14ac:dyDescent="0.35">
      <c r="A4504" s="2" t="s">
        <v>9038</v>
      </c>
      <c r="B4504" s="2" t="s">
        <v>9039</v>
      </c>
      <c r="C4504" s="2">
        <v>53</v>
      </c>
      <c r="D4504" s="2" t="s">
        <v>39</v>
      </c>
      <c r="E4504" s="2" t="s">
        <v>74</v>
      </c>
      <c r="F4504" s="2" t="s">
        <v>14</v>
      </c>
      <c r="G4504" s="2" t="s">
        <v>15</v>
      </c>
      <c r="H4504" s="2">
        <v>1044.8599999999999</v>
      </c>
      <c r="I4504" s="3">
        <v>45395</v>
      </c>
      <c r="J4504" s="2" t="s">
        <v>16</v>
      </c>
    </row>
    <row r="4505" spans="1:10" ht="14.25" customHeight="1" x14ac:dyDescent="0.35">
      <c r="A4505" s="2" t="s">
        <v>9040</v>
      </c>
      <c r="B4505" s="2" t="s">
        <v>9041</v>
      </c>
      <c r="C4505" s="2">
        <v>19</v>
      </c>
      <c r="D4505" s="2" t="s">
        <v>12</v>
      </c>
      <c r="E4505" s="2" t="s">
        <v>64</v>
      </c>
      <c r="F4505" s="2" t="s">
        <v>49</v>
      </c>
      <c r="G4505" s="2" t="s">
        <v>36</v>
      </c>
      <c r="H4505" s="2">
        <v>2181.5300000000002</v>
      </c>
      <c r="I4505" s="3">
        <v>45291</v>
      </c>
      <c r="J4505" s="2" t="s">
        <v>16</v>
      </c>
    </row>
    <row r="4506" spans="1:10" ht="14.25" customHeight="1" x14ac:dyDescent="0.35">
      <c r="A4506" s="2" t="s">
        <v>9042</v>
      </c>
      <c r="B4506" s="2" t="s">
        <v>9043</v>
      </c>
      <c r="C4506" s="2">
        <v>46</v>
      </c>
      <c r="D4506" s="2" t="s">
        <v>39</v>
      </c>
      <c r="E4506" s="2" t="s">
        <v>29</v>
      </c>
      <c r="F4506" s="2" t="s">
        <v>19</v>
      </c>
      <c r="G4506" s="2" t="s">
        <v>36</v>
      </c>
      <c r="H4506" s="2">
        <v>3290.26</v>
      </c>
      <c r="I4506" s="3">
        <v>45600</v>
      </c>
      <c r="J4506" s="2" t="s">
        <v>16</v>
      </c>
    </row>
    <row r="4507" spans="1:10" ht="14.25" customHeight="1" x14ac:dyDescent="0.35">
      <c r="A4507" s="2" t="s">
        <v>9044</v>
      </c>
      <c r="B4507" s="2" t="s">
        <v>9045</v>
      </c>
      <c r="C4507" s="2">
        <v>21</v>
      </c>
      <c r="D4507" s="2" t="s">
        <v>39</v>
      </c>
      <c r="E4507" s="2" t="s">
        <v>24</v>
      </c>
      <c r="F4507" s="2" t="s">
        <v>55</v>
      </c>
      <c r="G4507" s="2" t="s">
        <v>26</v>
      </c>
      <c r="H4507" s="2">
        <v>18737.400000000001</v>
      </c>
      <c r="I4507" s="3">
        <v>44943</v>
      </c>
      <c r="J4507" s="2" t="s">
        <v>16</v>
      </c>
    </row>
    <row r="4508" spans="1:10" ht="14.25" customHeight="1" x14ac:dyDescent="0.35">
      <c r="A4508" s="2" t="s">
        <v>9046</v>
      </c>
      <c r="B4508" s="2" t="s">
        <v>9047</v>
      </c>
      <c r="C4508" s="2">
        <v>18</v>
      </c>
      <c r="D4508" s="2" t="s">
        <v>12</v>
      </c>
      <c r="E4508" s="2" t="s">
        <v>42</v>
      </c>
      <c r="F4508" s="2" t="s">
        <v>35</v>
      </c>
      <c r="G4508" s="2" t="s">
        <v>30</v>
      </c>
      <c r="H4508" s="2">
        <v>11236.89</v>
      </c>
      <c r="I4508" s="3">
        <v>45436</v>
      </c>
      <c r="J4508" s="2" t="s">
        <v>16</v>
      </c>
    </row>
    <row r="4509" spans="1:10" ht="14.25" customHeight="1" x14ac:dyDescent="0.35">
      <c r="A4509" s="2" t="s">
        <v>9048</v>
      </c>
      <c r="B4509" s="2" t="s">
        <v>9049</v>
      </c>
      <c r="C4509" s="2">
        <v>36</v>
      </c>
      <c r="D4509" s="2" t="s">
        <v>39</v>
      </c>
      <c r="E4509" s="2" t="s">
        <v>64</v>
      </c>
      <c r="F4509" s="2" t="s">
        <v>14</v>
      </c>
      <c r="G4509" s="2" t="s">
        <v>15</v>
      </c>
      <c r="H4509" s="2">
        <v>4897.38</v>
      </c>
      <c r="I4509" s="3">
        <v>45365</v>
      </c>
      <c r="J4509" s="2" t="s">
        <v>16</v>
      </c>
    </row>
    <row r="4510" spans="1:10" ht="14.25" customHeight="1" x14ac:dyDescent="0.35">
      <c r="A4510" s="2" t="s">
        <v>9050</v>
      </c>
      <c r="B4510" s="2" t="s">
        <v>9051</v>
      </c>
      <c r="C4510" s="2">
        <v>43</v>
      </c>
      <c r="D4510" s="2" t="s">
        <v>12</v>
      </c>
      <c r="E4510" s="2" t="s">
        <v>24</v>
      </c>
      <c r="F4510" s="2" t="s">
        <v>35</v>
      </c>
      <c r="G4510" s="2" t="s">
        <v>30</v>
      </c>
      <c r="H4510" s="2">
        <v>38456.480000000003</v>
      </c>
      <c r="I4510" s="3">
        <v>45457</v>
      </c>
      <c r="J4510" s="2" t="s">
        <v>21</v>
      </c>
    </row>
    <row r="4511" spans="1:10" ht="14.25" customHeight="1" x14ac:dyDescent="0.35">
      <c r="A4511" s="2" t="s">
        <v>9052</v>
      </c>
      <c r="B4511" s="2" t="s">
        <v>9053</v>
      </c>
      <c r="C4511" s="2">
        <v>42</v>
      </c>
      <c r="D4511" s="2" t="s">
        <v>39</v>
      </c>
      <c r="E4511" s="2" t="s">
        <v>13</v>
      </c>
      <c r="F4511" s="2" t="s">
        <v>19</v>
      </c>
      <c r="G4511" s="2" t="s">
        <v>36</v>
      </c>
      <c r="H4511" s="2">
        <v>2791.88</v>
      </c>
      <c r="I4511" s="3">
        <v>44985</v>
      </c>
      <c r="J4511" s="2" t="s">
        <v>21</v>
      </c>
    </row>
    <row r="4512" spans="1:10" ht="14.25" customHeight="1" x14ac:dyDescent="0.35">
      <c r="A4512" s="2" t="s">
        <v>9054</v>
      </c>
      <c r="B4512" s="2" t="s">
        <v>9055</v>
      </c>
      <c r="C4512" s="2">
        <v>27</v>
      </c>
      <c r="D4512" s="2" t="s">
        <v>12</v>
      </c>
      <c r="E4512" s="2" t="s">
        <v>29</v>
      </c>
      <c r="F4512" s="2" t="s">
        <v>55</v>
      </c>
      <c r="G4512" s="2" t="s">
        <v>26</v>
      </c>
      <c r="H4512" s="2">
        <v>9411.33</v>
      </c>
      <c r="I4512" s="3">
        <v>45639</v>
      </c>
      <c r="J4512" s="2" t="s">
        <v>16</v>
      </c>
    </row>
    <row r="4513" spans="1:10" ht="14.25" customHeight="1" x14ac:dyDescent="0.35">
      <c r="A4513" s="2" t="s">
        <v>9056</v>
      </c>
      <c r="B4513" s="2" t="s">
        <v>9057</v>
      </c>
      <c r="C4513" s="2">
        <v>32</v>
      </c>
      <c r="D4513" s="2" t="s">
        <v>39</v>
      </c>
      <c r="E4513" s="2" t="s">
        <v>42</v>
      </c>
      <c r="F4513" s="2" t="s">
        <v>19</v>
      </c>
      <c r="G4513" s="2" t="s">
        <v>30</v>
      </c>
      <c r="H4513" s="2">
        <v>18787.18</v>
      </c>
      <c r="I4513" s="3">
        <v>45041</v>
      </c>
      <c r="J4513" s="2" t="s">
        <v>16</v>
      </c>
    </row>
    <row r="4514" spans="1:10" ht="14.25" customHeight="1" x14ac:dyDescent="0.35">
      <c r="A4514" s="2" t="s">
        <v>9058</v>
      </c>
      <c r="B4514" s="2" t="s">
        <v>9059</v>
      </c>
      <c r="C4514" s="2">
        <v>39</v>
      </c>
      <c r="D4514" s="2" t="s">
        <v>39</v>
      </c>
      <c r="E4514" s="2" t="s">
        <v>29</v>
      </c>
      <c r="F4514" s="2" t="s">
        <v>35</v>
      </c>
      <c r="G4514" s="2" t="s">
        <v>20</v>
      </c>
      <c r="H4514" s="2">
        <v>16196.02</v>
      </c>
      <c r="I4514" s="3">
        <v>45129</v>
      </c>
      <c r="J4514" s="2" t="s">
        <v>16</v>
      </c>
    </row>
    <row r="4515" spans="1:10" ht="14.25" customHeight="1" x14ac:dyDescent="0.35">
      <c r="A4515" s="2" t="s">
        <v>9060</v>
      </c>
      <c r="B4515" s="2" t="s">
        <v>9061</v>
      </c>
      <c r="C4515" s="2">
        <v>38</v>
      </c>
      <c r="D4515" s="2" t="s">
        <v>39</v>
      </c>
      <c r="E4515" s="2" t="s">
        <v>93</v>
      </c>
      <c r="F4515" s="2" t="s">
        <v>55</v>
      </c>
      <c r="G4515" s="2" t="s">
        <v>36</v>
      </c>
      <c r="H4515" s="2">
        <v>946.49</v>
      </c>
      <c r="I4515" s="3">
        <v>45469</v>
      </c>
      <c r="J4515" s="2" t="s">
        <v>16</v>
      </c>
    </row>
    <row r="4516" spans="1:10" ht="14.25" customHeight="1" x14ac:dyDescent="0.35">
      <c r="A4516" s="2" t="s">
        <v>9062</v>
      </c>
      <c r="B4516" s="2" t="s">
        <v>9063</v>
      </c>
      <c r="C4516" s="2">
        <v>39</v>
      </c>
      <c r="D4516" s="2" t="s">
        <v>12</v>
      </c>
      <c r="E4516" s="2" t="s">
        <v>93</v>
      </c>
      <c r="F4516" s="2" t="s">
        <v>25</v>
      </c>
      <c r="G4516" s="2" t="s">
        <v>20</v>
      </c>
      <c r="H4516" s="2">
        <v>11949.28</v>
      </c>
      <c r="I4516" s="3">
        <v>45120</v>
      </c>
      <c r="J4516" s="2" t="s">
        <v>16</v>
      </c>
    </row>
    <row r="4517" spans="1:10" ht="14.25" customHeight="1" x14ac:dyDescent="0.35">
      <c r="A4517" s="2" t="s">
        <v>9064</v>
      </c>
      <c r="B4517" s="2" t="s">
        <v>9065</v>
      </c>
      <c r="C4517" s="2">
        <v>53</v>
      </c>
      <c r="D4517" s="2" t="s">
        <v>39</v>
      </c>
      <c r="E4517" s="2" t="s">
        <v>52</v>
      </c>
      <c r="F4517" s="2" t="s">
        <v>55</v>
      </c>
      <c r="G4517" s="2" t="s">
        <v>30</v>
      </c>
      <c r="H4517" s="2">
        <v>2982.22</v>
      </c>
      <c r="I4517" s="3">
        <v>45398</v>
      </c>
      <c r="J4517" s="2" t="s">
        <v>16</v>
      </c>
    </row>
    <row r="4518" spans="1:10" ht="14.25" customHeight="1" x14ac:dyDescent="0.35">
      <c r="A4518" s="2" t="s">
        <v>9066</v>
      </c>
      <c r="B4518" s="2" t="s">
        <v>9067</v>
      </c>
      <c r="C4518" s="2">
        <v>51</v>
      </c>
      <c r="D4518" s="2" t="s">
        <v>12</v>
      </c>
      <c r="E4518" s="2" t="s">
        <v>74</v>
      </c>
      <c r="F4518" s="2" t="s">
        <v>14</v>
      </c>
      <c r="G4518" s="2" t="s">
        <v>30</v>
      </c>
      <c r="H4518" s="2">
        <v>4396.43</v>
      </c>
      <c r="I4518" s="3">
        <v>45032</v>
      </c>
      <c r="J4518" s="2" t="s">
        <v>16</v>
      </c>
    </row>
    <row r="4519" spans="1:10" ht="14.25" customHeight="1" x14ac:dyDescent="0.35">
      <c r="A4519" s="2" t="s">
        <v>9068</v>
      </c>
      <c r="B4519" s="2" t="s">
        <v>9069</v>
      </c>
      <c r="C4519" s="2">
        <v>47</v>
      </c>
      <c r="D4519" s="2" t="s">
        <v>12</v>
      </c>
      <c r="E4519" s="2" t="s">
        <v>74</v>
      </c>
      <c r="F4519" s="2" t="s">
        <v>35</v>
      </c>
      <c r="G4519" s="2" t="s">
        <v>30</v>
      </c>
      <c r="H4519" s="2">
        <v>6713.7</v>
      </c>
      <c r="I4519" s="3">
        <v>45052</v>
      </c>
      <c r="J4519" s="2" t="s">
        <v>16</v>
      </c>
    </row>
    <row r="4520" spans="1:10" ht="14.25" customHeight="1" x14ac:dyDescent="0.35">
      <c r="A4520" s="2" t="s">
        <v>9070</v>
      </c>
      <c r="B4520" s="2" t="s">
        <v>9071</v>
      </c>
      <c r="C4520" s="2">
        <v>42</v>
      </c>
      <c r="D4520" s="2" t="s">
        <v>12</v>
      </c>
      <c r="E4520" s="2" t="s">
        <v>64</v>
      </c>
      <c r="F4520" s="2" t="s">
        <v>19</v>
      </c>
      <c r="G4520" s="2" t="s">
        <v>15</v>
      </c>
      <c r="H4520" s="2">
        <v>15642.26</v>
      </c>
      <c r="I4520" s="3">
        <v>45340</v>
      </c>
      <c r="J4520" s="2" t="s">
        <v>16</v>
      </c>
    </row>
    <row r="4521" spans="1:10" ht="14.25" customHeight="1" x14ac:dyDescent="0.35">
      <c r="A4521" s="2" t="s">
        <v>9072</v>
      </c>
      <c r="B4521" s="2" t="s">
        <v>9073</v>
      </c>
      <c r="C4521" s="2">
        <v>62</v>
      </c>
      <c r="D4521" s="2" t="s">
        <v>12</v>
      </c>
      <c r="E4521" s="2" t="s">
        <v>74</v>
      </c>
      <c r="F4521" s="2" t="s">
        <v>19</v>
      </c>
      <c r="G4521" s="2" t="s">
        <v>36</v>
      </c>
      <c r="H4521" s="2">
        <v>1817.63</v>
      </c>
      <c r="I4521" s="3">
        <v>45541</v>
      </c>
      <c r="J4521" s="2" t="s">
        <v>16</v>
      </c>
    </row>
    <row r="4522" spans="1:10" ht="14.25" customHeight="1" x14ac:dyDescent="0.35">
      <c r="A4522" s="2" t="s">
        <v>9074</v>
      </c>
      <c r="B4522" s="2" t="s">
        <v>9075</v>
      </c>
      <c r="C4522" s="2">
        <v>45</v>
      </c>
      <c r="D4522" s="2" t="s">
        <v>39</v>
      </c>
      <c r="E4522" s="2" t="s">
        <v>29</v>
      </c>
      <c r="F4522" s="2" t="s">
        <v>19</v>
      </c>
      <c r="G4522" s="2" t="s">
        <v>36</v>
      </c>
      <c r="H4522" s="2">
        <v>1149.1199999999999</v>
      </c>
      <c r="I4522" s="3">
        <v>45601</v>
      </c>
      <c r="J4522" s="2" t="s">
        <v>16</v>
      </c>
    </row>
    <row r="4523" spans="1:10" ht="14.25" customHeight="1" x14ac:dyDescent="0.35">
      <c r="A4523" s="2" t="s">
        <v>9076</v>
      </c>
      <c r="B4523" s="2" t="s">
        <v>9077</v>
      </c>
      <c r="C4523" s="2">
        <v>18</v>
      </c>
      <c r="D4523" s="2" t="s">
        <v>39</v>
      </c>
      <c r="E4523" s="2" t="s">
        <v>29</v>
      </c>
      <c r="F4523" s="2" t="s">
        <v>49</v>
      </c>
      <c r="G4523" s="2" t="s">
        <v>36</v>
      </c>
      <c r="H4523" s="2">
        <v>1665.76</v>
      </c>
      <c r="I4523" s="3">
        <v>45436</v>
      </c>
      <c r="J4523" s="2" t="s">
        <v>16</v>
      </c>
    </row>
    <row r="4524" spans="1:10" ht="14.25" customHeight="1" x14ac:dyDescent="0.35">
      <c r="A4524" s="2" t="s">
        <v>9078</v>
      </c>
      <c r="B4524" s="2" t="s">
        <v>9079</v>
      </c>
      <c r="C4524" s="2">
        <v>62</v>
      </c>
      <c r="D4524" s="2" t="s">
        <v>39</v>
      </c>
      <c r="E4524" s="2" t="s">
        <v>52</v>
      </c>
      <c r="F4524" s="2" t="s">
        <v>49</v>
      </c>
      <c r="G4524" s="2" t="s">
        <v>15</v>
      </c>
      <c r="H4524" s="2">
        <v>2461.86</v>
      </c>
      <c r="I4524" s="3">
        <v>45427</v>
      </c>
      <c r="J4524" s="2" t="s">
        <v>21</v>
      </c>
    </row>
    <row r="4525" spans="1:10" ht="14.25" customHeight="1" x14ac:dyDescent="0.35">
      <c r="A4525" s="2" t="s">
        <v>9080</v>
      </c>
      <c r="B4525" s="2" t="s">
        <v>9081</v>
      </c>
      <c r="C4525" s="2">
        <v>21</v>
      </c>
      <c r="D4525" s="2" t="s">
        <v>12</v>
      </c>
      <c r="E4525" s="2" t="s">
        <v>24</v>
      </c>
      <c r="F4525" s="2" t="s">
        <v>14</v>
      </c>
      <c r="G4525" s="2" t="s">
        <v>30</v>
      </c>
      <c r="H4525" s="2">
        <v>613.46</v>
      </c>
      <c r="I4525" s="3">
        <v>45047</v>
      </c>
      <c r="J4525" s="2" t="s">
        <v>16</v>
      </c>
    </row>
    <row r="4526" spans="1:10" ht="14.25" customHeight="1" x14ac:dyDescent="0.35">
      <c r="A4526" s="2" t="s">
        <v>9082</v>
      </c>
      <c r="B4526" s="2" t="s">
        <v>9083</v>
      </c>
      <c r="C4526" s="2">
        <v>24</v>
      </c>
      <c r="D4526" s="2" t="s">
        <v>39</v>
      </c>
      <c r="E4526" s="2" t="s">
        <v>93</v>
      </c>
      <c r="F4526" s="2" t="s">
        <v>25</v>
      </c>
      <c r="G4526" s="2" t="s">
        <v>30</v>
      </c>
      <c r="H4526" s="2">
        <v>26085.19</v>
      </c>
      <c r="I4526" s="3">
        <v>45533</v>
      </c>
      <c r="J4526" s="2" t="s">
        <v>16</v>
      </c>
    </row>
    <row r="4527" spans="1:10" ht="14.25" customHeight="1" x14ac:dyDescent="0.35">
      <c r="A4527" s="2" t="s">
        <v>9084</v>
      </c>
      <c r="B4527" s="2" t="s">
        <v>9085</v>
      </c>
      <c r="C4527" s="2">
        <v>26</v>
      </c>
      <c r="D4527" s="2" t="s">
        <v>12</v>
      </c>
      <c r="E4527" s="2" t="s">
        <v>24</v>
      </c>
      <c r="F4527" s="2" t="s">
        <v>49</v>
      </c>
      <c r="G4527" s="2" t="s">
        <v>20</v>
      </c>
      <c r="H4527" s="2">
        <v>3843.15</v>
      </c>
      <c r="I4527" s="3">
        <v>45134</v>
      </c>
      <c r="J4527" s="2" t="s">
        <v>16</v>
      </c>
    </row>
    <row r="4528" spans="1:10" ht="14.25" customHeight="1" x14ac:dyDescent="0.35">
      <c r="A4528" s="2" t="s">
        <v>9086</v>
      </c>
      <c r="B4528" s="2" t="s">
        <v>9087</v>
      </c>
      <c r="C4528" s="2">
        <v>53</v>
      </c>
      <c r="D4528" s="2" t="s">
        <v>12</v>
      </c>
      <c r="E4528" s="2" t="s">
        <v>24</v>
      </c>
      <c r="F4528" s="2" t="s">
        <v>55</v>
      </c>
      <c r="G4528" s="2" t="s">
        <v>15</v>
      </c>
      <c r="H4528" s="2">
        <v>1947.69</v>
      </c>
      <c r="I4528" s="3">
        <v>45587</v>
      </c>
      <c r="J4528" s="2" t="s">
        <v>16</v>
      </c>
    </row>
    <row r="4529" spans="1:10" ht="14.25" customHeight="1" x14ac:dyDescent="0.35">
      <c r="A4529" s="2" t="s">
        <v>9088</v>
      </c>
      <c r="B4529" s="2" t="s">
        <v>9089</v>
      </c>
      <c r="C4529" s="2">
        <v>36</v>
      </c>
      <c r="D4529" s="2" t="s">
        <v>12</v>
      </c>
      <c r="E4529" s="2" t="s">
        <v>42</v>
      </c>
      <c r="F4529" s="2" t="s">
        <v>35</v>
      </c>
      <c r="G4529" s="2" t="s">
        <v>26</v>
      </c>
      <c r="H4529" s="2">
        <v>10156.530000000001</v>
      </c>
      <c r="I4529" s="3">
        <v>45276</v>
      </c>
      <c r="J4529" s="2" t="s">
        <v>16</v>
      </c>
    </row>
    <row r="4530" spans="1:10" ht="14.25" customHeight="1" x14ac:dyDescent="0.35">
      <c r="A4530" s="2" t="s">
        <v>9090</v>
      </c>
      <c r="B4530" s="2" t="s">
        <v>9091</v>
      </c>
      <c r="C4530" s="2">
        <v>18</v>
      </c>
      <c r="D4530" s="2" t="s">
        <v>39</v>
      </c>
      <c r="E4530" s="2" t="s">
        <v>42</v>
      </c>
      <c r="F4530" s="2" t="s">
        <v>14</v>
      </c>
      <c r="G4530" s="2" t="s">
        <v>15</v>
      </c>
      <c r="H4530" s="2">
        <v>15464.45</v>
      </c>
      <c r="I4530" s="3">
        <v>45119</v>
      </c>
      <c r="J4530" s="2" t="s">
        <v>16</v>
      </c>
    </row>
    <row r="4531" spans="1:10" ht="14.25" customHeight="1" x14ac:dyDescent="0.35">
      <c r="A4531" s="2" t="s">
        <v>9092</v>
      </c>
      <c r="B4531" s="2" t="s">
        <v>9093</v>
      </c>
      <c r="C4531" s="2">
        <v>27</v>
      </c>
      <c r="D4531" s="2" t="s">
        <v>39</v>
      </c>
      <c r="E4531" s="2" t="s">
        <v>93</v>
      </c>
      <c r="F4531" s="2" t="s">
        <v>25</v>
      </c>
      <c r="G4531" s="2" t="s">
        <v>20</v>
      </c>
      <c r="H4531" s="2">
        <v>13993.15</v>
      </c>
      <c r="I4531" s="3">
        <v>45580</v>
      </c>
      <c r="J4531" s="2" t="s">
        <v>16</v>
      </c>
    </row>
    <row r="4532" spans="1:10" ht="14.25" customHeight="1" x14ac:dyDescent="0.35">
      <c r="A4532" s="2" t="s">
        <v>9094</v>
      </c>
      <c r="B4532" s="2" t="s">
        <v>9095</v>
      </c>
      <c r="C4532" s="2">
        <v>53</v>
      </c>
      <c r="D4532" s="2" t="s">
        <v>12</v>
      </c>
      <c r="E4532" s="2" t="s">
        <v>13</v>
      </c>
      <c r="F4532" s="2" t="s">
        <v>55</v>
      </c>
      <c r="G4532" s="2" t="s">
        <v>20</v>
      </c>
      <c r="H4532" s="2">
        <v>12683.59</v>
      </c>
      <c r="I4532" s="3">
        <v>45319</v>
      </c>
      <c r="J4532" s="2" t="s">
        <v>16</v>
      </c>
    </row>
    <row r="4533" spans="1:10" ht="14.25" customHeight="1" x14ac:dyDescent="0.35">
      <c r="A4533" s="2" t="s">
        <v>9096</v>
      </c>
      <c r="B4533" s="2" t="s">
        <v>9097</v>
      </c>
      <c r="C4533" s="2">
        <v>26</v>
      </c>
      <c r="D4533" s="2" t="s">
        <v>39</v>
      </c>
      <c r="E4533" s="2" t="s">
        <v>93</v>
      </c>
      <c r="F4533" s="2" t="s">
        <v>19</v>
      </c>
      <c r="G4533" s="2" t="s">
        <v>20</v>
      </c>
      <c r="H4533" s="2">
        <v>518.51</v>
      </c>
      <c r="I4533" s="3">
        <v>45423</v>
      </c>
      <c r="J4533" s="2" t="s">
        <v>16</v>
      </c>
    </row>
    <row r="4534" spans="1:10" ht="14.25" customHeight="1" x14ac:dyDescent="0.35">
      <c r="A4534" s="2" t="s">
        <v>9098</v>
      </c>
      <c r="B4534" s="2" t="s">
        <v>9099</v>
      </c>
      <c r="C4534" s="2">
        <v>62</v>
      </c>
      <c r="D4534" s="2" t="s">
        <v>39</v>
      </c>
      <c r="E4534" s="2" t="s">
        <v>42</v>
      </c>
      <c r="F4534" s="2" t="s">
        <v>49</v>
      </c>
      <c r="G4534" s="2" t="s">
        <v>30</v>
      </c>
      <c r="H4534" s="2">
        <v>15239.92</v>
      </c>
      <c r="I4534" s="3">
        <v>45318</v>
      </c>
      <c r="J4534" s="2" t="s">
        <v>16</v>
      </c>
    </row>
    <row r="4535" spans="1:10" ht="14.25" customHeight="1" x14ac:dyDescent="0.35">
      <c r="A4535" s="2" t="s">
        <v>9100</v>
      </c>
      <c r="B4535" s="2" t="s">
        <v>9101</v>
      </c>
      <c r="C4535" s="2">
        <v>63</v>
      </c>
      <c r="D4535" s="2" t="s">
        <v>12</v>
      </c>
      <c r="E4535" s="2" t="s">
        <v>24</v>
      </c>
      <c r="F4535" s="2" t="s">
        <v>55</v>
      </c>
      <c r="G4535" s="2" t="s">
        <v>26</v>
      </c>
      <c r="H4535" s="2">
        <v>6969.12</v>
      </c>
      <c r="I4535" s="3">
        <v>45639</v>
      </c>
      <c r="J4535" s="2" t="s">
        <v>16</v>
      </c>
    </row>
    <row r="4536" spans="1:10" ht="14.25" customHeight="1" x14ac:dyDescent="0.35">
      <c r="A4536" s="2" t="s">
        <v>9102</v>
      </c>
      <c r="B4536" s="2" t="s">
        <v>9103</v>
      </c>
      <c r="C4536" s="2">
        <v>59</v>
      </c>
      <c r="D4536" s="2" t="s">
        <v>12</v>
      </c>
      <c r="E4536" s="2" t="s">
        <v>64</v>
      </c>
      <c r="F4536" s="2" t="s">
        <v>25</v>
      </c>
      <c r="G4536" s="2" t="s">
        <v>20</v>
      </c>
      <c r="H4536" s="2">
        <v>10472.14</v>
      </c>
      <c r="I4536" s="3">
        <v>45600</v>
      </c>
      <c r="J4536" s="2" t="s">
        <v>16</v>
      </c>
    </row>
    <row r="4537" spans="1:10" ht="14.25" customHeight="1" x14ac:dyDescent="0.35">
      <c r="A4537" s="2" t="s">
        <v>9104</v>
      </c>
      <c r="B4537" s="2" t="s">
        <v>9105</v>
      </c>
      <c r="C4537" s="2">
        <v>49</v>
      </c>
      <c r="D4537" s="2" t="s">
        <v>39</v>
      </c>
      <c r="E4537" s="2" t="s">
        <v>52</v>
      </c>
      <c r="F4537" s="2" t="s">
        <v>14</v>
      </c>
      <c r="G4537" s="2" t="s">
        <v>36</v>
      </c>
      <c r="H4537" s="2">
        <v>31332.63</v>
      </c>
      <c r="I4537" s="3">
        <v>45035</v>
      </c>
      <c r="J4537" s="2" t="s">
        <v>16</v>
      </c>
    </row>
    <row r="4538" spans="1:10" ht="14.25" customHeight="1" x14ac:dyDescent="0.35">
      <c r="A4538" s="2" t="s">
        <v>9106</v>
      </c>
      <c r="B4538" s="2" t="s">
        <v>9107</v>
      </c>
      <c r="C4538" s="2">
        <v>49</v>
      </c>
      <c r="D4538" s="2" t="s">
        <v>12</v>
      </c>
      <c r="E4538" s="2" t="s">
        <v>24</v>
      </c>
      <c r="F4538" s="2" t="s">
        <v>55</v>
      </c>
      <c r="G4538" s="2" t="s">
        <v>30</v>
      </c>
      <c r="H4538" s="2">
        <v>16642.77</v>
      </c>
      <c r="I4538" s="3">
        <v>45396</v>
      </c>
      <c r="J4538" s="2" t="s">
        <v>69</v>
      </c>
    </row>
    <row r="4539" spans="1:10" ht="14.25" customHeight="1" x14ac:dyDescent="0.35">
      <c r="A4539" s="2" t="s">
        <v>9108</v>
      </c>
      <c r="B4539" s="2" t="s">
        <v>9109</v>
      </c>
      <c r="C4539" s="2">
        <v>23</v>
      </c>
      <c r="D4539" s="2" t="s">
        <v>12</v>
      </c>
      <c r="E4539" s="2" t="s">
        <v>93</v>
      </c>
      <c r="F4539" s="2" t="s">
        <v>14</v>
      </c>
      <c r="G4539" s="2" t="s">
        <v>26</v>
      </c>
      <c r="H4539" s="2">
        <v>17450.97</v>
      </c>
      <c r="I4539" s="3">
        <v>45276</v>
      </c>
      <c r="J4539" s="2" t="s">
        <v>16</v>
      </c>
    </row>
    <row r="4540" spans="1:10" ht="14.25" customHeight="1" x14ac:dyDescent="0.35">
      <c r="A4540" s="2" t="s">
        <v>9110</v>
      </c>
      <c r="B4540" s="2" t="s">
        <v>9111</v>
      </c>
      <c r="C4540" s="2">
        <v>55</v>
      </c>
      <c r="D4540" s="2" t="s">
        <v>39</v>
      </c>
      <c r="E4540" s="2" t="s">
        <v>13</v>
      </c>
      <c r="F4540" s="2" t="s">
        <v>19</v>
      </c>
      <c r="G4540" s="2" t="s">
        <v>36</v>
      </c>
      <c r="H4540" s="2">
        <v>2002.42</v>
      </c>
      <c r="I4540" s="3">
        <v>45648</v>
      </c>
      <c r="J4540" s="2" t="s">
        <v>16</v>
      </c>
    </row>
    <row r="4541" spans="1:10" ht="14.25" customHeight="1" x14ac:dyDescent="0.35">
      <c r="A4541" s="2" t="s">
        <v>9112</v>
      </c>
      <c r="B4541" s="2" t="s">
        <v>9113</v>
      </c>
      <c r="C4541" s="2">
        <v>34</v>
      </c>
      <c r="D4541" s="2" t="s">
        <v>39</v>
      </c>
      <c r="E4541" s="2" t="s">
        <v>24</v>
      </c>
      <c r="F4541" s="2" t="s">
        <v>25</v>
      </c>
      <c r="G4541" s="2" t="s">
        <v>26</v>
      </c>
      <c r="H4541" s="2">
        <v>6470.6</v>
      </c>
      <c r="I4541" s="3">
        <v>45075</v>
      </c>
      <c r="J4541" s="2" t="s">
        <v>16</v>
      </c>
    </row>
    <row r="4542" spans="1:10" ht="14.25" customHeight="1" x14ac:dyDescent="0.35">
      <c r="A4542" s="2" t="s">
        <v>9114</v>
      </c>
      <c r="B4542" s="2" t="s">
        <v>9115</v>
      </c>
      <c r="C4542" s="2">
        <v>27</v>
      </c>
      <c r="D4542" s="2" t="s">
        <v>12</v>
      </c>
      <c r="E4542" s="2" t="s">
        <v>64</v>
      </c>
      <c r="F4542" s="2" t="s">
        <v>25</v>
      </c>
      <c r="G4542" s="2" t="s">
        <v>26</v>
      </c>
      <c r="H4542" s="2">
        <v>29823.32</v>
      </c>
      <c r="I4542" s="3">
        <v>45182</v>
      </c>
      <c r="J4542" s="2" t="s">
        <v>16</v>
      </c>
    </row>
    <row r="4543" spans="1:10" ht="14.25" customHeight="1" x14ac:dyDescent="0.35">
      <c r="A4543" s="2" t="s">
        <v>9116</v>
      </c>
      <c r="B4543" s="2" t="s">
        <v>9117</v>
      </c>
      <c r="C4543" s="2">
        <v>44</v>
      </c>
      <c r="D4543" s="2" t="s">
        <v>39</v>
      </c>
      <c r="E4543" s="2" t="s">
        <v>93</v>
      </c>
      <c r="F4543" s="2" t="s">
        <v>49</v>
      </c>
      <c r="G4543" s="2" t="s">
        <v>36</v>
      </c>
      <c r="H4543" s="2">
        <v>8739.15</v>
      </c>
      <c r="I4543" s="3">
        <v>45315</v>
      </c>
      <c r="J4543" s="2" t="s">
        <v>16</v>
      </c>
    </row>
    <row r="4544" spans="1:10" ht="14.25" customHeight="1" x14ac:dyDescent="0.35">
      <c r="A4544" s="2" t="s">
        <v>9118</v>
      </c>
      <c r="B4544" s="2" t="s">
        <v>9119</v>
      </c>
      <c r="C4544" s="2">
        <v>52</v>
      </c>
      <c r="D4544" s="2" t="s">
        <v>12</v>
      </c>
      <c r="E4544" s="2" t="s">
        <v>64</v>
      </c>
      <c r="F4544" s="2" t="s">
        <v>35</v>
      </c>
      <c r="G4544" s="2" t="s">
        <v>15</v>
      </c>
      <c r="H4544" s="2">
        <v>1082.3800000000001</v>
      </c>
      <c r="I4544" s="3">
        <v>45125</v>
      </c>
      <c r="J4544" s="2" t="s">
        <v>16</v>
      </c>
    </row>
    <row r="4545" spans="1:10" ht="14.25" customHeight="1" x14ac:dyDescent="0.35">
      <c r="A4545" s="2" t="s">
        <v>9120</v>
      </c>
      <c r="B4545" s="2" t="s">
        <v>9121</v>
      </c>
      <c r="C4545" s="2">
        <v>38</v>
      </c>
      <c r="D4545" s="2" t="s">
        <v>12</v>
      </c>
      <c r="E4545" s="2" t="s">
        <v>24</v>
      </c>
      <c r="F4545" s="2" t="s">
        <v>25</v>
      </c>
      <c r="G4545" s="2" t="s">
        <v>26</v>
      </c>
      <c r="H4545" s="2">
        <v>13160.96</v>
      </c>
      <c r="I4545" s="3">
        <v>45369</v>
      </c>
      <c r="J4545" s="2" t="s">
        <v>16</v>
      </c>
    </row>
    <row r="4546" spans="1:10" ht="14.25" customHeight="1" x14ac:dyDescent="0.35">
      <c r="A4546" s="2" t="s">
        <v>9122</v>
      </c>
      <c r="B4546" s="2" t="s">
        <v>9123</v>
      </c>
      <c r="C4546" s="2">
        <v>42</v>
      </c>
      <c r="D4546" s="2" t="s">
        <v>39</v>
      </c>
      <c r="E4546" s="2" t="s">
        <v>93</v>
      </c>
      <c r="F4546" s="2" t="s">
        <v>55</v>
      </c>
      <c r="G4546" s="2" t="s">
        <v>15</v>
      </c>
      <c r="H4546" s="2">
        <v>438.75</v>
      </c>
      <c r="I4546" s="3">
        <v>45112</v>
      </c>
      <c r="J4546" s="2" t="s">
        <v>16</v>
      </c>
    </row>
    <row r="4547" spans="1:10" ht="14.25" customHeight="1" x14ac:dyDescent="0.35">
      <c r="A4547" s="2" t="s">
        <v>9124</v>
      </c>
      <c r="B4547" s="2" t="s">
        <v>9125</v>
      </c>
      <c r="C4547" s="2">
        <v>45</v>
      </c>
      <c r="D4547" s="2" t="s">
        <v>12</v>
      </c>
      <c r="E4547" s="2" t="s">
        <v>64</v>
      </c>
      <c r="F4547" s="2" t="s">
        <v>55</v>
      </c>
      <c r="G4547" s="2" t="s">
        <v>26</v>
      </c>
      <c r="H4547" s="2">
        <v>13559.49</v>
      </c>
      <c r="I4547" s="3">
        <v>45270</v>
      </c>
      <c r="J4547" s="2" t="s">
        <v>16</v>
      </c>
    </row>
    <row r="4548" spans="1:10" ht="14.25" customHeight="1" x14ac:dyDescent="0.35">
      <c r="A4548" s="2" t="s">
        <v>9126</v>
      </c>
      <c r="B4548" s="2" t="s">
        <v>9127</v>
      </c>
      <c r="C4548" s="2">
        <v>64</v>
      </c>
      <c r="D4548" s="2" t="s">
        <v>12</v>
      </c>
      <c r="E4548" s="2" t="s">
        <v>29</v>
      </c>
      <c r="F4548" s="2" t="s">
        <v>55</v>
      </c>
      <c r="G4548" s="2" t="s">
        <v>36</v>
      </c>
      <c r="H4548" s="2">
        <v>21183.71</v>
      </c>
      <c r="I4548" s="3">
        <v>45603</v>
      </c>
      <c r="J4548" s="2" t="s">
        <v>16</v>
      </c>
    </row>
    <row r="4549" spans="1:10" ht="14.25" customHeight="1" x14ac:dyDescent="0.35">
      <c r="A4549" s="2" t="s">
        <v>9128</v>
      </c>
      <c r="B4549" s="2" t="s">
        <v>9129</v>
      </c>
      <c r="C4549" s="2">
        <v>32</v>
      </c>
      <c r="D4549" s="2" t="s">
        <v>12</v>
      </c>
      <c r="E4549" s="2" t="s">
        <v>74</v>
      </c>
      <c r="F4549" s="2" t="s">
        <v>19</v>
      </c>
      <c r="G4549" s="2" t="s">
        <v>26</v>
      </c>
      <c r="H4549" s="2">
        <v>5538.2</v>
      </c>
      <c r="I4549" s="3">
        <v>45034</v>
      </c>
      <c r="J4549" s="2" t="s">
        <v>16</v>
      </c>
    </row>
    <row r="4550" spans="1:10" ht="14.25" customHeight="1" x14ac:dyDescent="0.35">
      <c r="A4550" s="2" t="s">
        <v>9130</v>
      </c>
      <c r="B4550" s="2" t="s">
        <v>9131</v>
      </c>
      <c r="C4550" s="2">
        <v>21</v>
      </c>
      <c r="D4550" s="2" t="s">
        <v>39</v>
      </c>
      <c r="E4550" s="2" t="s">
        <v>64</v>
      </c>
      <c r="F4550" s="2" t="s">
        <v>25</v>
      </c>
      <c r="G4550" s="2" t="s">
        <v>20</v>
      </c>
      <c r="H4550" s="2">
        <v>5337.75</v>
      </c>
      <c r="I4550" s="3">
        <v>45521</v>
      </c>
      <c r="J4550" s="2" t="s">
        <v>21</v>
      </c>
    </row>
    <row r="4551" spans="1:10" ht="14.25" customHeight="1" x14ac:dyDescent="0.35">
      <c r="A4551" s="2" t="s">
        <v>9132</v>
      </c>
      <c r="B4551" s="2" t="s">
        <v>9133</v>
      </c>
      <c r="C4551" s="2">
        <v>46</v>
      </c>
      <c r="D4551" s="2" t="s">
        <v>39</v>
      </c>
      <c r="E4551" s="2" t="s">
        <v>29</v>
      </c>
      <c r="F4551" s="2" t="s">
        <v>25</v>
      </c>
      <c r="G4551" s="2" t="s">
        <v>20</v>
      </c>
      <c r="H4551" s="2">
        <v>3627.09</v>
      </c>
      <c r="I4551" s="3">
        <v>45006</v>
      </c>
      <c r="J4551" s="2" t="s">
        <v>16</v>
      </c>
    </row>
    <row r="4552" spans="1:10" ht="14.25" customHeight="1" x14ac:dyDescent="0.35">
      <c r="A4552" s="2" t="s">
        <v>9134</v>
      </c>
      <c r="B4552" s="2" t="s">
        <v>9135</v>
      </c>
      <c r="C4552" s="2">
        <v>26</v>
      </c>
      <c r="D4552" s="2" t="s">
        <v>39</v>
      </c>
      <c r="E4552" s="2" t="s">
        <v>24</v>
      </c>
      <c r="F4552" s="2" t="s">
        <v>55</v>
      </c>
      <c r="G4552" s="2" t="s">
        <v>26</v>
      </c>
      <c r="H4552" s="2">
        <v>20950.689999999999</v>
      </c>
      <c r="I4552" s="3">
        <v>45179</v>
      </c>
      <c r="J4552" s="2" t="s">
        <v>16</v>
      </c>
    </row>
    <row r="4553" spans="1:10" ht="14.25" customHeight="1" x14ac:dyDescent="0.35">
      <c r="A4553" s="2" t="s">
        <v>9136</v>
      </c>
      <c r="B4553" s="2" t="s">
        <v>9137</v>
      </c>
      <c r="C4553" s="2">
        <v>44</v>
      </c>
      <c r="D4553" s="2" t="s">
        <v>12</v>
      </c>
      <c r="E4553" s="2" t="s">
        <v>74</v>
      </c>
      <c r="F4553" s="2" t="s">
        <v>49</v>
      </c>
      <c r="G4553" s="2" t="s">
        <v>36</v>
      </c>
      <c r="H4553" s="2">
        <v>7935.97</v>
      </c>
      <c r="I4553" s="3">
        <v>44951</v>
      </c>
      <c r="J4553" s="2" t="s">
        <v>16</v>
      </c>
    </row>
    <row r="4554" spans="1:10" ht="14.25" customHeight="1" x14ac:dyDescent="0.35">
      <c r="A4554" s="2" t="s">
        <v>9138</v>
      </c>
      <c r="B4554" s="2" t="s">
        <v>9139</v>
      </c>
      <c r="C4554" s="2">
        <v>43</v>
      </c>
      <c r="D4554" s="2" t="s">
        <v>12</v>
      </c>
      <c r="E4554" s="2" t="s">
        <v>42</v>
      </c>
      <c r="F4554" s="2" t="s">
        <v>49</v>
      </c>
      <c r="G4554" s="2" t="s">
        <v>36</v>
      </c>
      <c r="H4554" s="2">
        <v>8657.4</v>
      </c>
      <c r="I4554" s="3">
        <v>45209</v>
      </c>
      <c r="J4554" s="2" t="s">
        <v>16</v>
      </c>
    </row>
    <row r="4555" spans="1:10" ht="14.25" customHeight="1" x14ac:dyDescent="0.35">
      <c r="A4555" s="2" t="s">
        <v>9140</v>
      </c>
      <c r="B4555" s="2" t="s">
        <v>9141</v>
      </c>
      <c r="C4555" s="2">
        <v>36</v>
      </c>
      <c r="D4555" s="2" t="s">
        <v>39</v>
      </c>
      <c r="E4555" s="2" t="s">
        <v>74</v>
      </c>
      <c r="F4555" s="2" t="s">
        <v>25</v>
      </c>
      <c r="G4555" s="2" t="s">
        <v>30</v>
      </c>
      <c r="H4555" s="2">
        <v>10838.44</v>
      </c>
      <c r="I4555" s="3">
        <v>45489</v>
      </c>
      <c r="J4555" s="2" t="s">
        <v>16</v>
      </c>
    </row>
    <row r="4556" spans="1:10" ht="14.25" customHeight="1" x14ac:dyDescent="0.35">
      <c r="A4556" s="2" t="s">
        <v>9142</v>
      </c>
      <c r="B4556" s="2" t="s">
        <v>9143</v>
      </c>
      <c r="C4556" s="2">
        <v>45</v>
      </c>
      <c r="D4556" s="2" t="s">
        <v>39</v>
      </c>
      <c r="E4556" s="2" t="s">
        <v>64</v>
      </c>
      <c r="F4556" s="2" t="s">
        <v>25</v>
      </c>
      <c r="G4556" s="2" t="s">
        <v>36</v>
      </c>
      <c r="H4556" s="2">
        <v>3570.05</v>
      </c>
      <c r="I4556" s="3">
        <v>45546</v>
      </c>
      <c r="J4556" s="2" t="s">
        <v>16</v>
      </c>
    </row>
    <row r="4557" spans="1:10" ht="14.25" customHeight="1" x14ac:dyDescent="0.35">
      <c r="A4557" s="2" t="s">
        <v>9144</v>
      </c>
      <c r="B4557" s="2" t="s">
        <v>9145</v>
      </c>
      <c r="C4557" s="2">
        <v>34</v>
      </c>
      <c r="D4557" s="2" t="s">
        <v>39</v>
      </c>
      <c r="E4557" s="2" t="s">
        <v>52</v>
      </c>
      <c r="F4557" s="2" t="s">
        <v>14</v>
      </c>
      <c r="G4557" s="2" t="s">
        <v>15</v>
      </c>
      <c r="H4557" s="2">
        <v>5670.19</v>
      </c>
      <c r="I4557" s="3">
        <v>45164</v>
      </c>
      <c r="J4557" s="2" t="s">
        <v>16</v>
      </c>
    </row>
    <row r="4558" spans="1:10" ht="14.25" customHeight="1" x14ac:dyDescent="0.35">
      <c r="A4558" s="2" t="s">
        <v>9146</v>
      </c>
      <c r="B4558" s="2" t="s">
        <v>9147</v>
      </c>
      <c r="C4558" s="2">
        <v>60</v>
      </c>
      <c r="D4558" s="2" t="s">
        <v>12</v>
      </c>
      <c r="E4558" s="2" t="s">
        <v>52</v>
      </c>
      <c r="F4558" s="2" t="s">
        <v>25</v>
      </c>
      <c r="G4558" s="2" t="s">
        <v>26</v>
      </c>
      <c r="H4558" s="2">
        <v>13532.69</v>
      </c>
      <c r="I4558" s="3">
        <v>45242</v>
      </c>
      <c r="J4558" s="2" t="s">
        <v>16</v>
      </c>
    </row>
    <row r="4559" spans="1:10" ht="14.25" customHeight="1" x14ac:dyDescent="0.35">
      <c r="A4559" s="2" t="s">
        <v>9148</v>
      </c>
      <c r="B4559" s="2" t="s">
        <v>9149</v>
      </c>
      <c r="C4559" s="2">
        <v>58</v>
      </c>
      <c r="D4559" s="2" t="s">
        <v>39</v>
      </c>
      <c r="E4559" s="2" t="s">
        <v>42</v>
      </c>
      <c r="F4559" s="2" t="s">
        <v>55</v>
      </c>
      <c r="G4559" s="2" t="s">
        <v>20</v>
      </c>
      <c r="H4559" s="2">
        <v>42327.08</v>
      </c>
      <c r="I4559" s="3">
        <v>45389</v>
      </c>
      <c r="J4559" s="2" t="s">
        <v>16</v>
      </c>
    </row>
    <row r="4560" spans="1:10" ht="14.25" customHeight="1" x14ac:dyDescent="0.35">
      <c r="A4560" s="2" t="s">
        <v>9150</v>
      </c>
      <c r="B4560" s="2" t="s">
        <v>9151</v>
      </c>
      <c r="C4560" s="2">
        <v>59</v>
      </c>
      <c r="D4560" s="2" t="s">
        <v>12</v>
      </c>
      <c r="E4560" s="2" t="s">
        <v>64</v>
      </c>
      <c r="F4560" s="2" t="s">
        <v>35</v>
      </c>
      <c r="G4560" s="2" t="s">
        <v>36</v>
      </c>
      <c r="H4560" s="2">
        <v>349.08</v>
      </c>
      <c r="I4560" s="3">
        <v>45624</v>
      </c>
      <c r="J4560" s="2" t="s">
        <v>16</v>
      </c>
    </row>
    <row r="4561" spans="1:10" ht="14.25" customHeight="1" x14ac:dyDescent="0.35">
      <c r="A4561" s="2" t="s">
        <v>9152</v>
      </c>
      <c r="B4561" s="2" t="s">
        <v>9153</v>
      </c>
      <c r="C4561" s="2">
        <v>37</v>
      </c>
      <c r="D4561" s="2" t="s">
        <v>39</v>
      </c>
      <c r="E4561" s="2" t="s">
        <v>74</v>
      </c>
      <c r="F4561" s="2" t="s">
        <v>19</v>
      </c>
      <c r="G4561" s="2" t="s">
        <v>20</v>
      </c>
      <c r="H4561" s="2">
        <v>435.85</v>
      </c>
      <c r="I4561" s="3">
        <v>45518</v>
      </c>
      <c r="J4561" s="2" t="s">
        <v>69</v>
      </c>
    </row>
    <row r="4562" spans="1:10" ht="14.25" customHeight="1" x14ac:dyDescent="0.35">
      <c r="A4562" s="2" t="s">
        <v>9154</v>
      </c>
      <c r="B4562" s="2" t="s">
        <v>9155</v>
      </c>
      <c r="C4562" s="2">
        <v>62</v>
      </c>
      <c r="D4562" s="2" t="s">
        <v>12</v>
      </c>
      <c r="E4562" s="2" t="s">
        <v>52</v>
      </c>
      <c r="F4562" s="2" t="s">
        <v>25</v>
      </c>
      <c r="G4562" s="2" t="s">
        <v>30</v>
      </c>
      <c r="H4562" s="2">
        <v>5587.6</v>
      </c>
      <c r="I4562" s="3">
        <v>45534</v>
      </c>
      <c r="J4562" s="2" t="s">
        <v>16</v>
      </c>
    </row>
    <row r="4563" spans="1:10" ht="14.25" customHeight="1" x14ac:dyDescent="0.35">
      <c r="A4563" s="2" t="s">
        <v>9156</v>
      </c>
      <c r="B4563" s="2" t="s">
        <v>9157</v>
      </c>
      <c r="C4563" s="2">
        <v>57</v>
      </c>
      <c r="D4563" s="2" t="s">
        <v>12</v>
      </c>
      <c r="E4563" s="2" t="s">
        <v>93</v>
      </c>
      <c r="F4563" s="2" t="s">
        <v>25</v>
      </c>
      <c r="G4563" s="2" t="s">
        <v>26</v>
      </c>
      <c r="H4563" s="2">
        <v>10776.98</v>
      </c>
      <c r="I4563" s="3">
        <v>45308</v>
      </c>
      <c r="J4563" s="2" t="s">
        <v>16</v>
      </c>
    </row>
    <row r="4564" spans="1:10" ht="14.25" customHeight="1" x14ac:dyDescent="0.35">
      <c r="A4564" s="2" t="s">
        <v>9158</v>
      </c>
      <c r="B4564" s="2" t="s">
        <v>9159</v>
      </c>
      <c r="C4564" s="2">
        <v>56</v>
      </c>
      <c r="D4564" s="2" t="s">
        <v>39</v>
      </c>
      <c r="E4564" s="2" t="s">
        <v>13</v>
      </c>
      <c r="F4564" s="2" t="s">
        <v>55</v>
      </c>
      <c r="G4564" s="2" t="s">
        <v>36</v>
      </c>
      <c r="H4564" s="2">
        <v>4883.54</v>
      </c>
      <c r="I4564" s="3">
        <v>45391</v>
      </c>
      <c r="J4564" s="2" t="s">
        <v>16</v>
      </c>
    </row>
    <row r="4565" spans="1:10" ht="14.25" customHeight="1" x14ac:dyDescent="0.35">
      <c r="A4565" s="2" t="s">
        <v>9160</v>
      </c>
      <c r="B4565" s="2" t="s">
        <v>9161</v>
      </c>
      <c r="C4565" s="2">
        <v>40</v>
      </c>
      <c r="D4565" s="2" t="s">
        <v>12</v>
      </c>
      <c r="E4565" s="2" t="s">
        <v>64</v>
      </c>
      <c r="F4565" s="2" t="s">
        <v>14</v>
      </c>
      <c r="G4565" s="2" t="s">
        <v>20</v>
      </c>
      <c r="H4565" s="2">
        <v>79256.75</v>
      </c>
      <c r="I4565" s="3">
        <v>45076</v>
      </c>
      <c r="J4565" s="2" t="s">
        <v>16</v>
      </c>
    </row>
    <row r="4566" spans="1:10" ht="14.25" customHeight="1" x14ac:dyDescent="0.35">
      <c r="A4566" s="2" t="s">
        <v>9162</v>
      </c>
      <c r="B4566" s="2" t="s">
        <v>9163</v>
      </c>
      <c r="C4566" s="2">
        <v>64</v>
      </c>
      <c r="D4566" s="2" t="s">
        <v>39</v>
      </c>
      <c r="E4566" s="2" t="s">
        <v>29</v>
      </c>
      <c r="F4566" s="2" t="s">
        <v>35</v>
      </c>
      <c r="G4566" s="2" t="s">
        <v>36</v>
      </c>
      <c r="H4566" s="2">
        <v>2173.59</v>
      </c>
      <c r="I4566" s="3">
        <v>45278</v>
      </c>
      <c r="J4566" s="2" t="s">
        <v>16</v>
      </c>
    </row>
    <row r="4567" spans="1:10" ht="14.25" customHeight="1" x14ac:dyDescent="0.35">
      <c r="A4567" s="2" t="s">
        <v>9164</v>
      </c>
      <c r="B4567" s="2" t="s">
        <v>9165</v>
      </c>
      <c r="C4567" s="2">
        <v>49</v>
      </c>
      <c r="D4567" s="2" t="s">
        <v>12</v>
      </c>
      <c r="E4567" s="2" t="s">
        <v>29</v>
      </c>
      <c r="F4567" s="2" t="s">
        <v>25</v>
      </c>
      <c r="G4567" s="2" t="s">
        <v>30</v>
      </c>
      <c r="H4567" s="2">
        <v>79.569999999999993</v>
      </c>
      <c r="I4567" s="3">
        <v>45368</v>
      </c>
      <c r="J4567" s="2" t="s">
        <v>16</v>
      </c>
    </row>
    <row r="4568" spans="1:10" ht="14.25" customHeight="1" x14ac:dyDescent="0.35">
      <c r="A4568" s="2" t="s">
        <v>9166</v>
      </c>
      <c r="B4568" s="2" t="s">
        <v>9167</v>
      </c>
      <c r="C4568" s="2">
        <v>64</v>
      </c>
      <c r="D4568" s="2" t="s">
        <v>12</v>
      </c>
      <c r="E4568" s="2" t="s">
        <v>93</v>
      </c>
      <c r="F4568" s="2" t="s">
        <v>49</v>
      </c>
      <c r="G4568" s="2" t="s">
        <v>20</v>
      </c>
      <c r="H4568" s="2">
        <v>2108.81</v>
      </c>
      <c r="I4568" s="3">
        <v>45321</v>
      </c>
      <c r="J4568" s="2" t="s">
        <v>16</v>
      </c>
    </row>
    <row r="4569" spans="1:10" ht="14.25" customHeight="1" x14ac:dyDescent="0.35">
      <c r="A4569" s="2" t="s">
        <v>9168</v>
      </c>
      <c r="B4569" s="2" t="s">
        <v>9169</v>
      </c>
      <c r="C4569" s="2">
        <v>50</v>
      </c>
      <c r="D4569" s="2" t="s">
        <v>39</v>
      </c>
      <c r="E4569" s="2" t="s">
        <v>93</v>
      </c>
      <c r="F4569" s="2" t="s">
        <v>49</v>
      </c>
      <c r="G4569" s="2" t="s">
        <v>20</v>
      </c>
      <c r="H4569" s="2">
        <v>21789.74</v>
      </c>
      <c r="I4569" s="3">
        <v>45291</v>
      </c>
      <c r="J4569" s="2" t="s">
        <v>16</v>
      </c>
    </row>
    <row r="4570" spans="1:10" ht="14.25" customHeight="1" x14ac:dyDescent="0.35">
      <c r="A4570" s="2" t="s">
        <v>9170</v>
      </c>
      <c r="B4570" s="2" t="s">
        <v>9171</v>
      </c>
      <c r="C4570" s="2">
        <v>63</v>
      </c>
      <c r="D4570" s="2" t="s">
        <v>12</v>
      </c>
      <c r="E4570" s="2" t="s">
        <v>64</v>
      </c>
      <c r="F4570" s="2" t="s">
        <v>49</v>
      </c>
      <c r="G4570" s="2" t="s">
        <v>26</v>
      </c>
      <c r="H4570" s="2">
        <v>1568.28</v>
      </c>
      <c r="I4570" s="3">
        <v>44932</v>
      </c>
      <c r="J4570" s="2" t="s">
        <v>16</v>
      </c>
    </row>
    <row r="4571" spans="1:10" ht="14.25" customHeight="1" x14ac:dyDescent="0.35">
      <c r="A4571" s="2" t="s">
        <v>9172</v>
      </c>
      <c r="B4571" s="2" t="s">
        <v>9173</v>
      </c>
      <c r="C4571" s="2">
        <v>22</v>
      </c>
      <c r="D4571" s="2" t="s">
        <v>39</v>
      </c>
      <c r="E4571" s="2" t="s">
        <v>13</v>
      </c>
      <c r="F4571" s="2" t="s">
        <v>19</v>
      </c>
      <c r="G4571" s="2" t="s">
        <v>26</v>
      </c>
      <c r="H4571" s="2">
        <v>6519.57</v>
      </c>
      <c r="I4571" s="3">
        <v>45460</v>
      </c>
      <c r="J4571" s="2" t="s">
        <v>16</v>
      </c>
    </row>
    <row r="4572" spans="1:10" ht="14.25" customHeight="1" x14ac:dyDescent="0.35">
      <c r="A4572" s="2" t="s">
        <v>9174</v>
      </c>
      <c r="B4572" s="2" t="s">
        <v>9175</v>
      </c>
      <c r="C4572" s="2">
        <v>60</v>
      </c>
      <c r="D4572" s="2" t="s">
        <v>39</v>
      </c>
      <c r="E4572" s="2" t="s">
        <v>52</v>
      </c>
      <c r="F4572" s="2" t="s">
        <v>19</v>
      </c>
      <c r="G4572" s="2" t="s">
        <v>20</v>
      </c>
      <c r="H4572" s="2">
        <v>5434.8</v>
      </c>
      <c r="I4572" s="3">
        <v>45146</v>
      </c>
      <c r="J4572" s="2" t="s">
        <v>16</v>
      </c>
    </row>
    <row r="4573" spans="1:10" ht="14.25" customHeight="1" x14ac:dyDescent="0.35">
      <c r="A4573" s="2" t="s">
        <v>9176</v>
      </c>
      <c r="B4573" s="2" t="s">
        <v>9177</v>
      </c>
      <c r="C4573" s="2">
        <v>51</v>
      </c>
      <c r="D4573" s="2" t="s">
        <v>39</v>
      </c>
      <c r="E4573" s="2" t="s">
        <v>13</v>
      </c>
      <c r="F4573" s="2" t="s">
        <v>35</v>
      </c>
      <c r="G4573" s="2" t="s">
        <v>26</v>
      </c>
      <c r="H4573" s="2">
        <v>10957.92</v>
      </c>
      <c r="I4573" s="3">
        <v>44938</v>
      </c>
      <c r="J4573" s="2" t="s">
        <v>16</v>
      </c>
    </row>
    <row r="4574" spans="1:10" ht="14.25" customHeight="1" x14ac:dyDescent="0.35">
      <c r="A4574" s="2" t="s">
        <v>9178</v>
      </c>
      <c r="B4574" s="2" t="s">
        <v>9179</v>
      </c>
      <c r="C4574" s="2">
        <v>57</v>
      </c>
      <c r="D4574" s="2" t="s">
        <v>12</v>
      </c>
      <c r="E4574" s="2" t="s">
        <v>42</v>
      </c>
      <c r="F4574" s="2" t="s">
        <v>25</v>
      </c>
      <c r="G4574" s="2" t="s">
        <v>20</v>
      </c>
      <c r="H4574" s="2">
        <v>561.41999999999996</v>
      </c>
      <c r="I4574" s="3">
        <v>45311</v>
      </c>
      <c r="J4574" s="2" t="s">
        <v>69</v>
      </c>
    </row>
    <row r="4575" spans="1:10" ht="14.25" customHeight="1" x14ac:dyDescent="0.35">
      <c r="A4575" s="2" t="s">
        <v>9180</v>
      </c>
      <c r="B4575" s="2" t="s">
        <v>9181</v>
      </c>
      <c r="C4575" s="2">
        <v>28</v>
      </c>
      <c r="D4575" s="2" t="s">
        <v>12</v>
      </c>
      <c r="E4575" s="2" t="s">
        <v>74</v>
      </c>
      <c r="F4575" s="2" t="s">
        <v>25</v>
      </c>
      <c r="G4575" s="2" t="s">
        <v>15</v>
      </c>
      <c r="H4575" s="2">
        <v>10751.4</v>
      </c>
      <c r="I4575" s="3">
        <v>45630</v>
      </c>
      <c r="J4575" s="2" t="s">
        <v>16</v>
      </c>
    </row>
    <row r="4576" spans="1:10" ht="14.25" customHeight="1" x14ac:dyDescent="0.35">
      <c r="A4576" s="2" t="s">
        <v>9182</v>
      </c>
      <c r="B4576" s="2" t="s">
        <v>9183</v>
      </c>
      <c r="C4576" s="2">
        <v>20</v>
      </c>
      <c r="D4576" s="2" t="s">
        <v>12</v>
      </c>
      <c r="E4576" s="2" t="s">
        <v>74</v>
      </c>
      <c r="F4576" s="2" t="s">
        <v>25</v>
      </c>
      <c r="G4576" s="2" t="s">
        <v>36</v>
      </c>
      <c r="H4576" s="2">
        <v>4381.2</v>
      </c>
      <c r="I4576" s="3">
        <v>45384</v>
      </c>
      <c r="J4576" s="2" t="s">
        <v>16</v>
      </c>
    </row>
    <row r="4577" spans="1:10" ht="14.25" customHeight="1" x14ac:dyDescent="0.35">
      <c r="A4577" s="2" t="s">
        <v>9184</v>
      </c>
      <c r="B4577" s="2" t="s">
        <v>9185</v>
      </c>
      <c r="C4577" s="2">
        <v>50</v>
      </c>
      <c r="D4577" s="2" t="s">
        <v>39</v>
      </c>
      <c r="E4577" s="2" t="s">
        <v>93</v>
      </c>
      <c r="F4577" s="2" t="s">
        <v>19</v>
      </c>
      <c r="G4577" s="2" t="s">
        <v>15</v>
      </c>
      <c r="H4577" s="2">
        <v>26042.25</v>
      </c>
      <c r="I4577" s="3">
        <v>45151</v>
      </c>
      <c r="J4577" s="2" t="s">
        <v>16</v>
      </c>
    </row>
    <row r="4578" spans="1:10" ht="14.25" customHeight="1" x14ac:dyDescent="0.35">
      <c r="A4578" s="2" t="s">
        <v>9186</v>
      </c>
      <c r="B4578" s="2" t="s">
        <v>9187</v>
      </c>
      <c r="C4578" s="2">
        <v>28</v>
      </c>
      <c r="D4578" s="2" t="s">
        <v>39</v>
      </c>
      <c r="E4578" s="2" t="s">
        <v>52</v>
      </c>
      <c r="F4578" s="2" t="s">
        <v>35</v>
      </c>
      <c r="G4578" s="2" t="s">
        <v>15</v>
      </c>
      <c r="H4578" s="2">
        <v>18897.3</v>
      </c>
      <c r="I4578" s="3">
        <v>45262</v>
      </c>
      <c r="J4578" s="2" t="s">
        <v>16</v>
      </c>
    </row>
    <row r="4579" spans="1:10" ht="14.25" customHeight="1" x14ac:dyDescent="0.35">
      <c r="A4579" s="2" t="s">
        <v>9188</v>
      </c>
      <c r="B4579" s="2" t="s">
        <v>9189</v>
      </c>
      <c r="C4579" s="2">
        <v>33</v>
      </c>
      <c r="D4579" s="2" t="s">
        <v>12</v>
      </c>
      <c r="E4579" s="2" t="s">
        <v>13</v>
      </c>
      <c r="F4579" s="2" t="s">
        <v>25</v>
      </c>
      <c r="G4579" s="2" t="s">
        <v>36</v>
      </c>
      <c r="H4579" s="2">
        <v>5100.03</v>
      </c>
      <c r="I4579" s="3">
        <v>45093</v>
      </c>
      <c r="J4579" s="2" t="s">
        <v>21</v>
      </c>
    </row>
    <row r="4580" spans="1:10" ht="14.25" customHeight="1" x14ac:dyDescent="0.35">
      <c r="A4580" s="2" t="s">
        <v>9190</v>
      </c>
      <c r="B4580" s="2" t="s">
        <v>9191</v>
      </c>
      <c r="C4580" s="2">
        <v>35</v>
      </c>
      <c r="D4580" s="2" t="s">
        <v>12</v>
      </c>
      <c r="E4580" s="2" t="s">
        <v>93</v>
      </c>
      <c r="F4580" s="2" t="s">
        <v>55</v>
      </c>
      <c r="G4580" s="2" t="s">
        <v>20</v>
      </c>
      <c r="H4580" s="2">
        <v>49465.120000000003</v>
      </c>
      <c r="I4580" s="3">
        <v>45242</v>
      </c>
      <c r="J4580" s="2" t="s">
        <v>16</v>
      </c>
    </row>
    <row r="4581" spans="1:10" ht="14.25" customHeight="1" x14ac:dyDescent="0.35">
      <c r="A4581" s="2" t="s">
        <v>9192</v>
      </c>
      <c r="B4581" s="2" t="s">
        <v>9193</v>
      </c>
      <c r="C4581" s="2">
        <v>47</v>
      </c>
      <c r="D4581" s="2" t="s">
        <v>39</v>
      </c>
      <c r="E4581" s="2" t="s">
        <v>64</v>
      </c>
      <c r="F4581" s="2" t="s">
        <v>14</v>
      </c>
      <c r="G4581" s="2" t="s">
        <v>20</v>
      </c>
      <c r="H4581" s="2">
        <v>533.41</v>
      </c>
      <c r="I4581" s="3">
        <v>45042</v>
      </c>
      <c r="J4581" s="2" t="s">
        <v>16</v>
      </c>
    </row>
    <row r="4582" spans="1:10" ht="14.25" customHeight="1" x14ac:dyDescent="0.35">
      <c r="A4582" s="2" t="s">
        <v>9194</v>
      </c>
      <c r="B4582" s="2" t="s">
        <v>9195</v>
      </c>
      <c r="C4582" s="2">
        <v>27</v>
      </c>
      <c r="D4582" s="2" t="s">
        <v>12</v>
      </c>
      <c r="E4582" s="2" t="s">
        <v>93</v>
      </c>
      <c r="F4582" s="2" t="s">
        <v>49</v>
      </c>
      <c r="G4582" s="2" t="s">
        <v>26</v>
      </c>
      <c r="H4582" s="2">
        <v>15541.56</v>
      </c>
      <c r="I4582" s="3">
        <v>45424</v>
      </c>
      <c r="J4582" s="2" t="s">
        <v>16</v>
      </c>
    </row>
    <row r="4583" spans="1:10" ht="14.25" customHeight="1" x14ac:dyDescent="0.35">
      <c r="A4583" s="2" t="s">
        <v>9196</v>
      </c>
      <c r="B4583" s="2" t="s">
        <v>9197</v>
      </c>
      <c r="C4583" s="2">
        <v>35</v>
      </c>
      <c r="D4583" s="2" t="s">
        <v>39</v>
      </c>
      <c r="E4583" s="2" t="s">
        <v>64</v>
      </c>
      <c r="F4583" s="2" t="s">
        <v>49</v>
      </c>
      <c r="G4583" s="2" t="s">
        <v>30</v>
      </c>
      <c r="H4583" s="2">
        <v>5688.72</v>
      </c>
      <c r="I4583" s="3">
        <v>45074</v>
      </c>
      <c r="J4583" s="2" t="s">
        <v>16</v>
      </c>
    </row>
    <row r="4584" spans="1:10" ht="14.25" customHeight="1" x14ac:dyDescent="0.35">
      <c r="A4584" s="2" t="s">
        <v>9198</v>
      </c>
      <c r="B4584" s="2" t="s">
        <v>9199</v>
      </c>
      <c r="C4584" s="2">
        <v>55</v>
      </c>
      <c r="D4584" s="2" t="s">
        <v>12</v>
      </c>
      <c r="E4584" s="2" t="s">
        <v>64</v>
      </c>
      <c r="F4584" s="2" t="s">
        <v>55</v>
      </c>
      <c r="G4584" s="2" t="s">
        <v>20</v>
      </c>
      <c r="H4584" s="2">
        <v>5679.34</v>
      </c>
      <c r="I4584" s="3">
        <v>44962</v>
      </c>
      <c r="J4584" s="2" t="s">
        <v>16</v>
      </c>
    </row>
    <row r="4585" spans="1:10" ht="14.25" customHeight="1" x14ac:dyDescent="0.35">
      <c r="A4585" s="2" t="s">
        <v>9200</v>
      </c>
      <c r="B4585" s="2" t="s">
        <v>9201</v>
      </c>
      <c r="C4585" s="2">
        <v>36</v>
      </c>
      <c r="D4585" s="2" t="s">
        <v>39</v>
      </c>
      <c r="E4585" s="2" t="s">
        <v>42</v>
      </c>
      <c r="F4585" s="2" t="s">
        <v>25</v>
      </c>
      <c r="G4585" s="2" t="s">
        <v>36</v>
      </c>
      <c r="H4585" s="2">
        <v>1864.91</v>
      </c>
      <c r="I4585" s="3">
        <v>45333</v>
      </c>
      <c r="J4585" s="2" t="s">
        <v>16</v>
      </c>
    </row>
    <row r="4586" spans="1:10" ht="14.25" customHeight="1" x14ac:dyDescent="0.35">
      <c r="A4586" s="2" t="s">
        <v>9202</v>
      </c>
      <c r="B4586" s="2" t="s">
        <v>9203</v>
      </c>
      <c r="C4586" s="2">
        <v>53</v>
      </c>
      <c r="D4586" s="2" t="s">
        <v>12</v>
      </c>
      <c r="E4586" s="2" t="s">
        <v>42</v>
      </c>
      <c r="F4586" s="2" t="s">
        <v>35</v>
      </c>
      <c r="G4586" s="2" t="s">
        <v>30</v>
      </c>
      <c r="H4586" s="2">
        <v>7233.59</v>
      </c>
      <c r="I4586" s="3">
        <v>45311</v>
      </c>
      <c r="J4586" s="2" t="s">
        <v>16</v>
      </c>
    </row>
    <row r="4587" spans="1:10" ht="14.25" customHeight="1" x14ac:dyDescent="0.35">
      <c r="A4587" s="2" t="s">
        <v>9204</v>
      </c>
      <c r="B4587" s="2" t="s">
        <v>9205</v>
      </c>
      <c r="C4587" s="2">
        <v>30</v>
      </c>
      <c r="D4587" s="2" t="s">
        <v>12</v>
      </c>
      <c r="E4587" s="2" t="s">
        <v>64</v>
      </c>
      <c r="F4587" s="2" t="s">
        <v>35</v>
      </c>
      <c r="G4587" s="2" t="s">
        <v>36</v>
      </c>
      <c r="H4587" s="2">
        <v>885.24</v>
      </c>
      <c r="I4587" s="3">
        <v>45337</v>
      </c>
      <c r="J4587" s="2" t="s">
        <v>16</v>
      </c>
    </row>
    <row r="4588" spans="1:10" ht="14.25" customHeight="1" x14ac:dyDescent="0.35">
      <c r="A4588" s="2" t="s">
        <v>9206</v>
      </c>
      <c r="B4588" s="2" t="s">
        <v>9207</v>
      </c>
      <c r="C4588" s="2">
        <v>63</v>
      </c>
      <c r="D4588" s="2" t="s">
        <v>39</v>
      </c>
      <c r="E4588" s="2" t="s">
        <v>24</v>
      </c>
      <c r="F4588" s="2" t="s">
        <v>19</v>
      </c>
      <c r="G4588" s="2" t="s">
        <v>36</v>
      </c>
      <c r="H4588" s="2">
        <v>9586.17</v>
      </c>
      <c r="I4588" s="3">
        <v>45234</v>
      </c>
      <c r="J4588" s="2" t="s">
        <v>16</v>
      </c>
    </row>
    <row r="4589" spans="1:10" ht="14.25" customHeight="1" x14ac:dyDescent="0.35">
      <c r="A4589" s="2" t="s">
        <v>9208</v>
      </c>
      <c r="B4589" s="2" t="s">
        <v>9209</v>
      </c>
      <c r="C4589" s="2">
        <v>20</v>
      </c>
      <c r="D4589" s="2" t="s">
        <v>39</v>
      </c>
      <c r="E4589" s="2" t="s">
        <v>52</v>
      </c>
      <c r="F4589" s="2" t="s">
        <v>25</v>
      </c>
      <c r="G4589" s="2" t="s">
        <v>36</v>
      </c>
      <c r="H4589" s="2">
        <v>2765.32</v>
      </c>
      <c r="I4589" s="3">
        <v>45568</v>
      </c>
      <c r="J4589" s="2" t="s">
        <v>16</v>
      </c>
    </row>
    <row r="4590" spans="1:10" ht="14.25" customHeight="1" x14ac:dyDescent="0.35">
      <c r="A4590" s="2" t="s">
        <v>9210</v>
      </c>
      <c r="B4590" s="2" t="s">
        <v>9211</v>
      </c>
      <c r="C4590" s="2">
        <v>27</v>
      </c>
      <c r="D4590" s="2" t="s">
        <v>39</v>
      </c>
      <c r="E4590" s="2" t="s">
        <v>42</v>
      </c>
      <c r="F4590" s="2" t="s">
        <v>35</v>
      </c>
      <c r="G4590" s="2" t="s">
        <v>30</v>
      </c>
      <c r="H4590" s="2">
        <v>12904.68</v>
      </c>
      <c r="I4590" s="3">
        <v>45166</v>
      </c>
      <c r="J4590" s="2" t="s">
        <v>21</v>
      </c>
    </row>
    <row r="4591" spans="1:10" ht="14.25" customHeight="1" x14ac:dyDescent="0.35">
      <c r="A4591" s="2" t="s">
        <v>9212</v>
      </c>
      <c r="B4591" s="2" t="s">
        <v>9213</v>
      </c>
      <c r="C4591" s="2">
        <v>55</v>
      </c>
      <c r="D4591" s="2" t="s">
        <v>12</v>
      </c>
      <c r="E4591" s="2" t="s">
        <v>42</v>
      </c>
      <c r="F4591" s="2" t="s">
        <v>25</v>
      </c>
      <c r="G4591" s="2" t="s">
        <v>15</v>
      </c>
      <c r="H4591" s="2">
        <v>9348.66</v>
      </c>
      <c r="I4591" s="3">
        <v>45293</v>
      </c>
      <c r="J4591" s="2" t="s">
        <v>16</v>
      </c>
    </row>
    <row r="4592" spans="1:10" ht="14.25" customHeight="1" x14ac:dyDescent="0.35">
      <c r="A4592" s="2" t="s">
        <v>9214</v>
      </c>
      <c r="B4592" s="2" t="s">
        <v>9215</v>
      </c>
      <c r="C4592" s="2">
        <v>18</v>
      </c>
      <c r="D4592" s="2" t="s">
        <v>39</v>
      </c>
      <c r="E4592" s="2" t="s">
        <v>74</v>
      </c>
      <c r="F4592" s="2" t="s">
        <v>49</v>
      </c>
      <c r="G4592" s="2" t="s">
        <v>36</v>
      </c>
      <c r="H4592" s="2">
        <v>13720.17</v>
      </c>
      <c r="I4592" s="3">
        <v>45230</v>
      </c>
      <c r="J4592" s="2" t="s">
        <v>16</v>
      </c>
    </row>
    <row r="4593" spans="1:10" ht="14.25" customHeight="1" x14ac:dyDescent="0.35">
      <c r="A4593" s="2" t="s">
        <v>9216</v>
      </c>
      <c r="B4593" s="2" t="s">
        <v>9217</v>
      </c>
      <c r="C4593" s="2">
        <v>44</v>
      </c>
      <c r="D4593" s="2" t="s">
        <v>39</v>
      </c>
      <c r="E4593" s="2" t="s">
        <v>93</v>
      </c>
      <c r="F4593" s="2" t="s">
        <v>49</v>
      </c>
      <c r="G4593" s="2" t="s">
        <v>26</v>
      </c>
      <c r="H4593" s="2">
        <v>13852.63</v>
      </c>
      <c r="I4593" s="3">
        <v>45543</v>
      </c>
      <c r="J4593" s="2" t="s">
        <v>16</v>
      </c>
    </row>
    <row r="4594" spans="1:10" ht="14.25" customHeight="1" x14ac:dyDescent="0.35">
      <c r="A4594" s="2" t="s">
        <v>9218</v>
      </c>
      <c r="B4594" s="2" t="s">
        <v>9219</v>
      </c>
      <c r="C4594" s="2">
        <v>63</v>
      </c>
      <c r="D4594" s="2" t="s">
        <v>12</v>
      </c>
      <c r="E4594" s="2" t="s">
        <v>74</v>
      </c>
      <c r="F4594" s="2" t="s">
        <v>19</v>
      </c>
      <c r="G4594" s="2" t="s">
        <v>20</v>
      </c>
      <c r="H4594" s="2">
        <v>2190.38</v>
      </c>
      <c r="I4594" s="3">
        <v>45093</v>
      </c>
      <c r="J4594" s="2" t="s">
        <v>21</v>
      </c>
    </row>
    <row r="4595" spans="1:10" ht="14.25" customHeight="1" x14ac:dyDescent="0.35">
      <c r="A4595" s="2" t="s">
        <v>9220</v>
      </c>
      <c r="B4595" s="2" t="s">
        <v>9221</v>
      </c>
      <c r="C4595" s="2">
        <v>25</v>
      </c>
      <c r="D4595" s="2" t="s">
        <v>39</v>
      </c>
      <c r="E4595" s="2" t="s">
        <v>52</v>
      </c>
      <c r="F4595" s="2" t="s">
        <v>49</v>
      </c>
      <c r="G4595" s="2" t="s">
        <v>20</v>
      </c>
      <c r="H4595" s="2">
        <v>6.75</v>
      </c>
      <c r="I4595" s="3">
        <v>45480</v>
      </c>
      <c r="J4595" s="2" t="s">
        <v>16</v>
      </c>
    </row>
    <row r="4596" spans="1:10" ht="14.25" customHeight="1" x14ac:dyDescent="0.35">
      <c r="A4596" s="2" t="s">
        <v>9222</v>
      </c>
      <c r="B4596" s="2" t="s">
        <v>9223</v>
      </c>
      <c r="C4596" s="2">
        <v>63</v>
      </c>
      <c r="D4596" s="2" t="s">
        <v>39</v>
      </c>
      <c r="E4596" s="2" t="s">
        <v>42</v>
      </c>
      <c r="F4596" s="2" t="s">
        <v>25</v>
      </c>
      <c r="G4596" s="2" t="s">
        <v>20</v>
      </c>
      <c r="H4596" s="2">
        <v>4553.3</v>
      </c>
      <c r="I4596" s="3">
        <v>45227</v>
      </c>
      <c r="J4596" s="2" t="s">
        <v>16</v>
      </c>
    </row>
    <row r="4597" spans="1:10" ht="14.25" customHeight="1" x14ac:dyDescent="0.35">
      <c r="A4597" s="2" t="s">
        <v>9224</v>
      </c>
      <c r="B4597" s="2" t="s">
        <v>9225</v>
      </c>
      <c r="C4597" s="2">
        <v>59</v>
      </c>
      <c r="D4597" s="2" t="s">
        <v>39</v>
      </c>
      <c r="E4597" s="2" t="s">
        <v>29</v>
      </c>
      <c r="F4597" s="2" t="s">
        <v>55</v>
      </c>
      <c r="G4597" s="2" t="s">
        <v>30</v>
      </c>
      <c r="H4597" s="2">
        <v>25141.61</v>
      </c>
      <c r="I4597" s="3">
        <v>45131</v>
      </c>
      <c r="J4597" s="2" t="s">
        <v>16</v>
      </c>
    </row>
    <row r="4598" spans="1:10" ht="14.25" customHeight="1" x14ac:dyDescent="0.35">
      <c r="A4598" s="2" t="s">
        <v>9226</v>
      </c>
      <c r="B4598" s="2" t="s">
        <v>9227</v>
      </c>
      <c r="C4598" s="2">
        <v>34</v>
      </c>
      <c r="D4598" s="2" t="s">
        <v>12</v>
      </c>
      <c r="E4598" s="2" t="s">
        <v>24</v>
      </c>
      <c r="F4598" s="2" t="s">
        <v>19</v>
      </c>
      <c r="G4598" s="2" t="s">
        <v>26</v>
      </c>
      <c r="H4598" s="2">
        <v>8625.1200000000008</v>
      </c>
      <c r="I4598" s="3">
        <v>45121</v>
      </c>
      <c r="J4598" s="2" t="s">
        <v>16</v>
      </c>
    </row>
    <row r="4599" spans="1:10" ht="14.25" customHeight="1" x14ac:dyDescent="0.35">
      <c r="A4599" s="2" t="s">
        <v>9228</v>
      </c>
      <c r="B4599" s="2" t="s">
        <v>9229</v>
      </c>
      <c r="C4599" s="2">
        <v>26</v>
      </c>
      <c r="D4599" s="2" t="s">
        <v>12</v>
      </c>
      <c r="E4599" s="2" t="s">
        <v>42</v>
      </c>
      <c r="F4599" s="2" t="s">
        <v>55</v>
      </c>
      <c r="G4599" s="2" t="s">
        <v>26</v>
      </c>
      <c r="H4599" s="2">
        <v>13001.24</v>
      </c>
      <c r="I4599" s="3">
        <v>45097</v>
      </c>
      <c r="J4599" s="2" t="s">
        <v>16</v>
      </c>
    </row>
    <row r="4600" spans="1:10" ht="14.25" customHeight="1" x14ac:dyDescent="0.35">
      <c r="A4600" s="2" t="s">
        <v>9230</v>
      </c>
      <c r="B4600" s="2" t="s">
        <v>9231</v>
      </c>
      <c r="C4600" s="2">
        <v>23</v>
      </c>
      <c r="D4600" s="2" t="s">
        <v>12</v>
      </c>
      <c r="E4600" s="2" t="s">
        <v>13</v>
      </c>
      <c r="F4600" s="2" t="s">
        <v>25</v>
      </c>
      <c r="G4600" s="2" t="s">
        <v>26</v>
      </c>
      <c r="H4600" s="2">
        <v>21166.89</v>
      </c>
      <c r="I4600" s="3">
        <v>45542</v>
      </c>
      <c r="J4600" s="2" t="s">
        <v>16</v>
      </c>
    </row>
    <row r="4601" spans="1:10" ht="14.25" customHeight="1" x14ac:dyDescent="0.35">
      <c r="A4601" s="2" t="s">
        <v>9232</v>
      </c>
      <c r="B4601" s="2" t="s">
        <v>9233</v>
      </c>
      <c r="C4601" s="2">
        <v>60</v>
      </c>
      <c r="D4601" s="2" t="s">
        <v>39</v>
      </c>
      <c r="E4601" s="2" t="s">
        <v>52</v>
      </c>
      <c r="F4601" s="2" t="s">
        <v>19</v>
      </c>
      <c r="G4601" s="2" t="s">
        <v>26</v>
      </c>
      <c r="H4601" s="2">
        <v>23650.799999999999</v>
      </c>
      <c r="I4601" s="3">
        <v>45328</v>
      </c>
      <c r="J4601" s="2" t="s">
        <v>16</v>
      </c>
    </row>
    <row r="4602" spans="1:10" ht="14.25" customHeight="1" x14ac:dyDescent="0.35">
      <c r="A4602" s="2" t="s">
        <v>9234</v>
      </c>
      <c r="B4602" s="2" t="s">
        <v>9235</v>
      </c>
      <c r="C4602" s="2">
        <v>42</v>
      </c>
      <c r="D4602" s="2" t="s">
        <v>12</v>
      </c>
      <c r="E4602" s="2" t="s">
        <v>29</v>
      </c>
      <c r="F4602" s="2" t="s">
        <v>55</v>
      </c>
      <c r="G4602" s="2" t="s">
        <v>26</v>
      </c>
      <c r="H4602" s="2">
        <v>7529.51</v>
      </c>
      <c r="I4602" s="3">
        <v>44965</v>
      </c>
      <c r="J4602" s="2" t="s">
        <v>16</v>
      </c>
    </row>
    <row r="4603" spans="1:10" ht="14.25" customHeight="1" x14ac:dyDescent="0.35">
      <c r="A4603" s="2" t="s">
        <v>9236</v>
      </c>
      <c r="B4603" s="2" t="s">
        <v>9237</v>
      </c>
      <c r="C4603" s="2">
        <v>56</v>
      </c>
      <c r="D4603" s="2" t="s">
        <v>39</v>
      </c>
      <c r="E4603" s="2" t="s">
        <v>93</v>
      </c>
      <c r="F4603" s="2" t="s">
        <v>19</v>
      </c>
      <c r="G4603" s="2" t="s">
        <v>15</v>
      </c>
      <c r="H4603" s="2">
        <v>7785.79</v>
      </c>
      <c r="I4603" s="3">
        <v>45572</v>
      </c>
      <c r="J4603" s="2" t="s">
        <v>16</v>
      </c>
    </row>
    <row r="4604" spans="1:10" ht="14.25" customHeight="1" x14ac:dyDescent="0.35">
      <c r="A4604" s="2" t="s">
        <v>9238</v>
      </c>
      <c r="B4604" s="2" t="s">
        <v>9239</v>
      </c>
      <c r="C4604" s="2">
        <v>45</v>
      </c>
      <c r="D4604" s="2" t="s">
        <v>39</v>
      </c>
      <c r="E4604" s="2" t="s">
        <v>93</v>
      </c>
      <c r="F4604" s="2" t="s">
        <v>25</v>
      </c>
      <c r="G4604" s="2" t="s">
        <v>26</v>
      </c>
      <c r="H4604" s="2">
        <v>19033.990000000002</v>
      </c>
      <c r="I4604" s="3">
        <v>45178</v>
      </c>
      <c r="J4604" s="2" t="s">
        <v>16</v>
      </c>
    </row>
    <row r="4605" spans="1:10" ht="14.25" customHeight="1" x14ac:dyDescent="0.35">
      <c r="A4605" s="2" t="s">
        <v>9240</v>
      </c>
      <c r="B4605" s="2" t="s">
        <v>9241</v>
      </c>
      <c r="C4605" s="2">
        <v>50</v>
      </c>
      <c r="D4605" s="2" t="s">
        <v>39</v>
      </c>
      <c r="E4605" s="2" t="s">
        <v>29</v>
      </c>
      <c r="F4605" s="2" t="s">
        <v>35</v>
      </c>
      <c r="G4605" s="2" t="s">
        <v>26</v>
      </c>
      <c r="H4605" s="2">
        <v>16475.830000000002</v>
      </c>
      <c r="I4605" s="3">
        <v>45608</v>
      </c>
      <c r="J4605" s="2" t="s">
        <v>16</v>
      </c>
    </row>
    <row r="4606" spans="1:10" ht="14.25" customHeight="1" x14ac:dyDescent="0.35">
      <c r="A4606" s="2" t="s">
        <v>9242</v>
      </c>
      <c r="B4606" s="2" t="s">
        <v>9243</v>
      </c>
      <c r="C4606" s="2">
        <v>54</v>
      </c>
      <c r="D4606" s="2" t="s">
        <v>12</v>
      </c>
      <c r="E4606" s="2" t="s">
        <v>93</v>
      </c>
      <c r="F4606" s="2" t="s">
        <v>19</v>
      </c>
      <c r="G4606" s="2" t="s">
        <v>30</v>
      </c>
      <c r="H4606" s="2">
        <v>12001.75</v>
      </c>
      <c r="I4606" s="3">
        <v>45209</v>
      </c>
      <c r="J4606" s="2" t="s">
        <v>16</v>
      </c>
    </row>
    <row r="4607" spans="1:10" ht="14.25" customHeight="1" x14ac:dyDescent="0.35">
      <c r="A4607" s="2" t="s">
        <v>9244</v>
      </c>
      <c r="B4607" s="2" t="s">
        <v>9245</v>
      </c>
      <c r="C4607" s="2">
        <v>26</v>
      </c>
      <c r="D4607" s="2" t="s">
        <v>12</v>
      </c>
      <c r="E4607" s="2" t="s">
        <v>24</v>
      </c>
      <c r="F4607" s="2" t="s">
        <v>35</v>
      </c>
      <c r="G4607" s="2" t="s">
        <v>30</v>
      </c>
      <c r="H4607" s="2">
        <v>9275.14</v>
      </c>
      <c r="I4607" s="3">
        <v>45133</v>
      </c>
      <c r="J4607" s="2" t="s">
        <v>21</v>
      </c>
    </row>
    <row r="4608" spans="1:10" ht="14.25" customHeight="1" x14ac:dyDescent="0.35">
      <c r="A4608" s="2" t="s">
        <v>9246</v>
      </c>
      <c r="B4608" s="2" t="s">
        <v>9247</v>
      </c>
      <c r="C4608" s="2">
        <v>35</v>
      </c>
      <c r="D4608" s="2" t="s">
        <v>39</v>
      </c>
      <c r="E4608" s="2" t="s">
        <v>29</v>
      </c>
      <c r="F4608" s="2" t="s">
        <v>25</v>
      </c>
      <c r="G4608" s="2" t="s">
        <v>26</v>
      </c>
      <c r="H4608" s="2">
        <v>9602.82</v>
      </c>
      <c r="I4608" s="3">
        <v>45426</v>
      </c>
      <c r="J4608" s="2" t="s">
        <v>16</v>
      </c>
    </row>
    <row r="4609" spans="1:10" ht="14.25" customHeight="1" x14ac:dyDescent="0.35">
      <c r="A4609" s="2" t="s">
        <v>9248</v>
      </c>
      <c r="B4609" s="2" t="s">
        <v>9249</v>
      </c>
      <c r="C4609" s="2">
        <v>38</v>
      </c>
      <c r="D4609" s="2" t="s">
        <v>39</v>
      </c>
      <c r="E4609" s="2" t="s">
        <v>52</v>
      </c>
      <c r="F4609" s="2" t="s">
        <v>19</v>
      </c>
      <c r="G4609" s="2" t="s">
        <v>15</v>
      </c>
      <c r="H4609" s="2">
        <v>4508.46</v>
      </c>
      <c r="I4609" s="3">
        <v>45069</v>
      </c>
      <c r="J4609" s="2" t="s">
        <v>16</v>
      </c>
    </row>
    <row r="4610" spans="1:10" ht="14.25" customHeight="1" x14ac:dyDescent="0.35">
      <c r="A4610" s="2" t="s">
        <v>9250</v>
      </c>
      <c r="B4610" s="2" t="s">
        <v>9251</v>
      </c>
      <c r="C4610" s="2">
        <v>19</v>
      </c>
      <c r="D4610" s="2" t="s">
        <v>12</v>
      </c>
      <c r="E4610" s="2" t="s">
        <v>29</v>
      </c>
      <c r="F4610" s="2" t="s">
        <v>19</v>
      </c>
      <c r="G4610" s="2" t="s">
        <v>26</v>
      </c>
      <c r="H4610" s="2">
        <v>18383.34</v>
      </c>
      <c r="I4610" s="3">
        <v>44945</v>
      </c>
      <c r="J4610" s="2" t="s">
        <v>16</v>
      </c>
    </row>
    <row r="4611" spans="1:10" ht="14.25" customHeight="1" x14ac:dyDescent="0.35">
      <c r="A4611" s="2" t="s">
        <v>9252</v>
      </c>
      <c r="B4611" s="2" t="s">
        <v>9253</v>
      </c>
      <c r="C4611" s="2">
        <v>60</v>
      </c>
      <c r="D4611" s="2" t="s">
        <v>12</v>
      </c>
      <c r="E4611" s="2" t="s">
        <v>29</v>
      </c>
      <c r="F4611" s="2" t="s">
        <v>35</v>
      </c>
      <c r="G4611" s="2" t="s">
        <v>26</v>
      </c>
      <c r="H4611" s="2">
        <v>9617.58</v>
      </c>
      <c r="I4611" s="3">
        <v>45628</v>
      </c>
      <c r="J4611" s="2" t="s">
        <v>16</v>
      </c>
    </row>
    <row r="4612" spans="1:10" ht="14.25" customHeight="1" x14ac:dyDescent="0.35">
      <c r="A4612" s="2" t="s">
        <v>9254</v>
      </c>
      <c r="B4612" s="2" t="s">
        <v>9255</v>
      </c>
      <c r="C4612" s="2">
        <v>55</v>
      </c>
      <c r="D4612" s="2" t="s">
        <v>12</v>
      </c>
      <c r="E4612" s="2" t="s">
        <v>13</v>
      </c>
      <c r="F4612" s="2" t="s">
        <v>49</v>
      </c>
      <c r="G4612" s="2" t="s">
        <v>26</v>
      </c>
      <c r="H4612" s="2">
        <v>2529.9499999999998</v>
      </c>
      <c r="I4612" s="3">
        <v>45502</v>
      </c>
      <c r="J4612" s="2" t="s">
        <v>16</v>
      </c>
    </row>
    <row r="4613" spans="1:10" ht="14.25" customHeight="1" x14ac:dyDescent="0.35">
      <c r="A4613" s="2" t="s">
        <v>9256</v>
      </c>
      <c r="B4613" s="2" t="s">
        <v>9257</v>
      </c>
      <c r="C4613" s="2">
        <v>57</v>
      </c>
      <c r="D4613" s="2" t="s">
        <v>39</v>
      </c>
      <c r="E4613" s="2" t="s">
        <v>13</v>
      </c>
      <c r="F4613" s="2" t="s">
        <v>35</v>
      </c>
      <c r="G4613" s="2" t="s">
        <v>36</v>
      </c>
      <c r="H4613" s="2">
        <v>2742.31</v>
      </c>
      <c r="I4613" s="3">
        <v>45613</v>
      </c>
      <c r="J4613" s="2" t="s">
        <v>16</v>
      </c>
    </row>
    <row r="4614" spans="1:10" ht="14.25" customHeight="1" x14ac:dyDescent="0.35">
      <c r="A4614" s="2" t="s">
        <v>9258</v>
      </c>
      <c r="B4614" s="2" t="s">
        <v>9259</v>
      </c>
      <c r="C4614" s="2">
        <v>53</v>
      </c>
      <c r="D4614" s="2" t="s">
        <v>12</v>
      </c>
      <c r="E4614" s="2" t="s">
        <v>74</v>
      </c>
      <c r="F4614" s="2" t="s">
        <v>35</v>
      </c>
      <c r="G4614" s="2" t="s">
        <v>15</v>
      </c>
      <c r="H4614" s="2">
        <v>19776.29</v>
      </c>
      <c r="I4614" s="3">
        <v>44946</v>
      </c>
      <c r="J4614" s="2" t="s">
        <v>16</v>
      </c>
    </row>
    <row r="4615" spans="1:10" ht="14.25" customHeight="1" x14ac:dyDescent="0.35">
      <c r="A4615" s="2" t="s">
        <v>9260</v>
      </c>
      <c r="B4615" s="2" t="s">
        <v>9261</v>
      </c>
      <c r="C4615" s="2">
        <v>60</v>
      </c>
      <c r="D4615" s="2" t="s">
        <v>12</v>
      </c>
      <c r="E4615" s="2" t="s">
        <v>52</v>
      </c>
      <c r="F4615" s="2" t="s">
        <v>35</v>
      </c>
      <c r="G4615" s="2" t="s">
        <v>20</v>
      </c>
      <c r="H4615" s="2">
        <v>9827.18</v>
      </c>
      <c r="I4615" s="3">
        <v>45374</v>
      </c>
      <c r="J4615" s="2" t="s">
        <v>16</v>
      </c>
    </row>
    <row r="4616" spans="1:10" ht="14.25" customHeight="1" x14ac:dyDescent="0.35">
      <c r="A4616" s="2" t="s">
        <v>9262</v>
      </c>
      <c r="B4616" s="2" t="s">
        <v>9263</v>
      </c>
      <c r="C4616" s="2">
        <v>54</v>
      </c>
      <c r="D4616" s="2" t="s">
        <v>12</v>
      </c>
      <c r="E4616" s="2" t="s">
        <v>52</v>
      </c>
      <c r="F4616" s="2" t="s">
        <v>25</v>
      </c>
      <c r="G4616" s="2" t="s">
        <v>26</v>
      </c>
      <c r="H4616" s="2">
        <v>5086.68</v>
      </c>
      <c r="I4616" s="3">
        <v>45152</v>
      </c>
      <c r="J4616" s="2" t="s">
        <v>16</v>
      </c>
    </row>
    <row r="4617" spans="1:10" ht="14.25" customHeight="1" x14ac:dyDescent="0.35">
      <c r="A4617" s="2" t="s">
        <v>9264</v>
      </c>
      <c r="B4617" s="2" t="s">
        <v>9265</v>
      </c>
      <c r="C4617" s="2">
        <v>32</v>
      </c>
      <c r="D4617" s="2" t="s">
        <v>39</v>
      </c>
      <c r="E4617" s="2" t="s">
        <v>13</v>
      </c>
      <c r="F4617" s="2" t="s">
        <v>14</v>
      </c>
      <c r="G4617" s="2" t="s">
        <v>20</v>
      </c>
      <c r="H4617" s="2">
        <v>2071.48</v>
      </c>
      <c r="I4617" s="3">
        <v>45027</v>
      </c>
      <c r="J4617" s="2" t="s">
        <v>16</v>
      </c>
    </row>
    <row r="4618" spans="1:10" ht="14.25" customHeight="1" x14ac:dyDescent="0.35">
      <c r="A4618" s="2" t="s">
        <v>9266</v>
      </c>
      <c r="B4618" s="2" t="s">
        <v>9267</v>
      </c>
      <c r="C4618" s="2">
        <v>45</v>
      </c>
      <c r="D4618" s="2" t="s">
        <v>12</v>
      </c>
      <c r="E4618" s="2" t="s">
        <v>64</v>
      </c>
      <c r="F4618" s="2" t="s">
        <v>35</v>
      </c>
      <c r="G4618" s="2" t="s">
        <v>15</v>
      </c>
      <c r="H4618" s="2">
        <v>9421.6200000000008</v>
      </c>
      <c r="I4618" s="3">
        <v>45220</v>
      </c>
      <c r="J4618" s="2" t="s">
        <v>16</v>
      </c>
    </row>
    <row r="4619" spans="1:10" ht="14.25" customHeight="1" x14ac:dyDescent="0.35">
      <c r="A4619" s="2" t="s">
        <v>9268</v>
      </c>
      <c r="B4619" s="2" t="s">
        <v>9269</v>
      </c>
      <c r="C4619" s="2">
        <v>35</v>
      </c>
      <c r="D4619" s="2" t="s">
        <v>39</v>
      </c>
      <c r="E4619" s="2" t="s">
        <v>64</v>
      </c>
      <c r="F4619" s="2" t="s">
        <v>19</v>
      </c>
      <c r="G4619" s="2" t="s">
        <v>26</v>
      </c>
      <c r="H4619" s="2">
        <v>2037.21</v>
      </c>
      <c r="I4619" s="3">
        <v>45476</v>
      </c>
      <c r="J4619" s="2" t="s">
        <v>16</v>
      </c>
    </row>
    <row r="4620" spans="1:10" ht="14.25" customHeight="1" x14ac:dyDescent="0.35">
      <c r="A4620" s="2" t="s">
        <v>9270</v>
      </c>
      <c r="B4620" s="2" t="s">
        <v>9271</v>
      </c>
      <c r="C4620" s="2">
        <v>51</v>
      </c>
      <c r="D4620" s="2" t="s">
        <v>39</v>
      </c>
      <c r="E4620" s="2" t="s">
        <v>74</v>
      </c>
      <c r="F4620" s="2" t="s">
        <v>55</v>
      </c>
      <c r="G4620" s="2" t="s">
        <v>20</v>
      </c>
      <c r="H4620" s="2">
        <v>6351.93</v>
      </c>
      <c r="I4620" s="3">
        <v>44991</v>
      </c>
      <c r="J4620" s="2" t="s">
        <v>16</v>
      </c>
    </row>
    <row r="4621" spans="1:10" ht="14.25" customHeight="1" x14ac:dyDescent="0.35">
      <c r="A4621" s="2" t="s">
        <v>9272</v>
      </c>
      <c r="B4621" s="2" t="s">
        <v>9273</v>
      </c>
      <c r="C4621" s="2">
        <v>39</v>
      </c>
      <c r="D4621" s="2" t="s">
        <v>39</v>
      </c>
      <c r="E4621" s="2" t="s">
        <v>24</v>
      </c>
      <c r="F4621" s="2" t="s">
        <v>49</v>
      </c>
      <c r="G4621" s="2" t="s">
        <v>20</v>
      </c>
      <c r="H4621" s="2">
        <v>11316.85</v>
      </c>
      <c r="I4621" s="3">
        <v>45425</v>
      </c>
      <c r="J4621" s="2" t="s">
        <v>16</v>
      </c>
    </row>
    <row r="4622" spans="1:10" ht="14.25" customHeight="1" x14ac:dyDescent="0.35">
      <c r="A4622" s="2" t="s">
        <v>9274</v>
      </c>
      <c r="B4622" s="2" t="s">
        <v>9275</v>
      </c>
      <c r="C4622" s="2">
        <v>28</v>
      </c>
      <c r="D4622" s="2" t="s">
        <v>12</v>
      </c>
      <c r="E4622" s="2" t="s">
        <v>64</v>
      </c>
      <c r="F4622" s="2" t="s">
        <v>35</v>
      </c>
      <c r="G4622" s="2" t="s">
        <v>15</v>
      </c>
      <c r="H4622" s="2">
        <v>8333.65</v>
      </c>
      <c r="I4622" s="3">
        <v>45002</v>
      </c>
      <c r="J4622" s="2" t="s">
        <v>16</v>
      </c>
    </row>
    <row r="4623" spans="1:10" ht="14.25" customHeight="1" x14ac:dyDescent="0.35">
      <c r="A4623" s="2" t="s">
        <v>9276</v>
      </c>
      <c r="B4623" s="2" t="s">
        <v>9277</v>
      </c>
      <c r="C4623" s="2">
        <v>30</v>
      </c>
      <c r="D4623" s="2" t="s">
        <v>12</v>
      </c>
      <c r="E4623" s="2" t="s">
        <v>64</v>
      </c>
      <c r="F4623" s="2" t="s">
        <v>35</v>
      </c>
      <c r="G4623" s="2" t="s">
        <v>26</v>
      </c>
      <c r="H4623" s="2">
        <v>25523.279999999999</v>
      </c>
      <c r="I4623" s="3">
        <v>45630</v>
      </c>
      <c r="J4623" s="2" t="s">
        <v>16</v>
      </c>
    </row>
    <row r="4624" spans="1:10" ht="14.25" customHeight="1" x14ac:dyDescent="0.35">
      <c r="A4624" s="2" t="s">
        <v>9278</v>
      </c>
      <c r="B4624" s="2" t="s">
        <v>9279</v>
      </c>
      <c r="C4624" s="2">
        <v>21</v>
      </c>
      <c r="D4624" s="2" t="s">
        <v>12</v>
      </c>
      <c r="E4624" s="2" t="s">
        <v>64</v>
      </c>
      <c r="F4624" s="2" t="s">
        <v>49</v>
      </c>
      <c r="G4624" s="2" t="s">
        <v>36</v>
      </c>
      <c r="H4624" s="2">
        <v>405.32</v>
      </c>
      <c r="I4624" s="3">
        <v>45561</v>
      </c>
      <c r="J4624" s="2" t="s">
        <v>16</v>
      </c>
    </row>
    <row r="4625" spans="1:10" ht="14.25" customHeight="1" x14ac:dyDescent="0.35">
      <c r="A4625" s="2" t="s">
        <v>9280</v>
      </c>
      <c r="B4625" s="2" t="s">
        <v>9281</v>
      </c>
      <c r="C4625" s="2">
        <v>39</v>
      </c>
      <c r="D4625" s="2" t="s">
        <v>39</v>
      </c>
      <c r="E4625" s="2" t="s">
        <v>24</v>
      </c>
      <c r="F4625" s="2" t="s">
        <v>35</v>
      </c>
      <c r="G4625" s="2" t="s">
        <v>15</v>
      </c>
      <c r="H4625" s="2">
        <v>3282.19</v>
      </c>
      <c r="I4625" s="3">
        <v>45051</v>
      </c>
      <c r="J4625" s="2" t="s">
        <v>16</v>
      </c>
    </row>
    <row r="4626" spans="1:10" ht="14.25" customHeight="1" x14ac:dyDescent="0.35">
      <c r="A4626" s="2" t="s">
        <v>9282</v>
      </c>
      <c r="B4626" s="2" t="s">
        <v>9283</v>
      </c>
      <c r="C4626" s="2">
        <v>24</v>
      </c>
      <c r="D4626" s="2" t="s">
        <v>12</v>
      </c>
      <c r="E4626" s="2" t="s">
        <v>42</v>
      </c>
      <c r="F4626" s="2" t="s">
        <v>19</v>
      </c>
      <c r="G4626" s="2" t="s">
        <v>36</v>
      </c>
      <c r="H4626" s="2">
        <v>587.79999999999995</v>
      </c>
      <c r="I4626" s="3">
        <v>44953</v>
      </c>
      <c r="J4626" s="2" t="s">
        <v>16</v>
      </c>
    </row>
    <row r="4627" spans="1:10" ht="14.25" customHeight="1" x14ac:dyDescent="0.35">
      <c r="A4627" s="2" t="s">
        <v>9284</v>
      </c>
      <c r="B4627" s="2" t="s">
        <v>9285</v>
      </c>
      <c r="C4627" s="2">
        <v>60</v>
      </c>
      <c r="D4627" s="2" t="s">
        <v>39</v>
      </c>
      <c r="E4627" s="2" t="s">
        <v>74</v>
      </c>
      <c r="F4627" s="2" t="s">
        <v>14</v>
      </c>
      <c r="G4627" s="2" t="s">
        <v>26</v>
      </c>
      <c r="H4627" s="2">
        <v>2164.21</v>
      </c>
      <c r="I4627" s="3">
        <v>45541</v>
      </c>
      <c r="J4627" s="2" t="s">
        <v>69</v>
      </c>
    </row>
    <row r="4628" spans="1:10" ht="14.25" customHeight="1" x14ac:dyDescent="0.35">
      <c r="A4628" s="2" t="s">
        <v>9286</v>
      </c>
      <c r="B4628" s="2" t="s">
        <v>9287</v>
      </c>
      <c r="C4628" s="2">
        <v>41</v>
      </c>
      <c r="D4628" s="2" t="s">
        <v>12</v>
      </c>
      <c r="E4628" s="2" t="s">
        <v>13</v>
      </c>
      <c r="F4628" s="2" t="s">
        <v>35</v>
      </c>
      <c r="G4628" s="2" t="s">
        <v>20</v>
      </c>
      <c r="H4628" s="2">
        <v>1323.7</v>
      </c>
      <c r="I4628" s="3">
        <v>45202</v>
      </c>
      <c r="J4628" s="2" t="s">
        <v>16</v>
      </c>
    </row>
    <row r="4629" spans="1:10" ht="14.25" customHeight="1" x14ac:dyDescent="0.35">
      <c r="A4629" s="2" t="s">
        <v>9288</v>
      </c>
      <c r="B4629" s="2" t="s">
        <v>9289</v>
      </c>
      <c r="C4629" s="2">
        <v>21</v>
      </c>
      <c r="D4629" s="2" t="s">
        <v>12</v>
      </c>
      <c r="E4629" s="2" t="s">
        <v>64</v>
      </c>
      <c r="F4629" s="2" t="s">
        <v>49</v>
      </c>
      <c r="G4629" s="2" t="s">
        <v>15</v>
      </c>
      <c r="H4629" s="2">
        <v>13192.4</v>
      </c>
      <c r="I4629" s="3">
        <v>45498</v>
      </c>
      <c r="J4629" s="2" t="s">
        <v>69</v>
      </c>
    </row>
    <row r="4630" spans="1:10" ht="14.25" customHeight="1" x14ac:dyDescent="0.35">
      <c r="A4630" s="2" t="s">
        <v>9290</v>
      </c>
      <c r="B4630" s="2" t="s">
        <v>9291</v>
      </c>
      <c r="C4630" s="2">
        <v>45</v>
      </c>
      <c r="D4630" s="2" t="s">
        <v>12</v>
      </c>
      <c r="E4630" s="2" t="s">
        <v>93</v>
      </c>
      <c r="F4630" s="2" t="s">
        <v>35</v>
      </c>
      <c r="G4630" s="2" t="s">
        <v>15</v>
      </c>
      <c r="H4630" s="2">
        <v>4610.45</v>
      </c>
      <c r="I4630" s="3">
        <v>45606</v>
      </c>
      <c r="J4630" s="2" t="s">
        <v>16</v>
      </c>
    </row>
    <row r="4631" spans="1:10" ht="14.25" customHeight="1" x14ac:dyDescent="0.35">
      <c r="A4631" s="2" t="s">
        <v>9292</v>
      </c>
      <c r="B4631" s="2" t="s">
        <v>9293</v>
      </c>
      <c r="C4631" s="2">
        <v>32</v>
      </c>
      <c r="D4631" s="2" t="s">
        <v>12</v>
      </c>
      <c r="E4631" s="2" t="s">
        <v>29</v>
      </c>
      <c r="F4631" s="2" t="s">
        <v>25</v>
      </c>
      <c r="G4631" s="2" t="s">
        <v>15</v>
      </c>
      <c r="H4631" s="2">
        <v>25908.58</v>
      </c>
      <c r="I4631" s="3">
        <v>45009</v>
      </c>
      <c r="J4631" s="2" t="s">
        <v>16</v>
      </c>
    </row>
    <row r="4632" spans="1:10" ht="14.25" customHeight="1" x14ac:dyDescent="0.35">
      <c r="A4632" s="2" t="s">
        <v>9294</v>
      </c>
      <c r="B4632" s="2" t="s">
        <v>9295</v>
      </c>
      <c r="C4632" s="2">
        <v>18</v>
      </c>
      <c r="D4632" s="2" t="s">
        <v>39</v>
      </c>
      <c r="E4632" s="2" t="s">
        <v>42</v>
      </c>
      <c r="F4632" s="2" t="s">
        <v>19</v>
      </c>
      <c r="G4632" s="2" t="s">
        <v>30</v>
      </c>
      <c r="H4632" s="2">
        <v>236.55</v>
      </c>
      <c r="I4632" s="3">
        <v>45412</v>
      </c>
      <c r="J4632" s="2" t="s">
        <v>16</v>
      </c>
    </row>
    <row r="4633" spans="1:10" ht="14.25" customHeight="1" x14ac:dyDescent="0.35">
      <c r="A4633" s="2" t="s">
        <v>9296</v>
      </c>
      <c r="B4633" s="2" t="s">
        <v>9297</v>
      </c>
      <c r="C4633" s="2">
        <v>20</v>
      </c>
      <c r="D4633" s="2" t="s">
        <v>39</v>
      </c>
      <c r="E4633" s="2" t="s">
        <v>24</v>
      </c>
      <c r="F4633" s="2" t="s">
        <v>19</v>
      </c>
      <c r="G4633" s="2" t="s">
        <v>26</v>
      </c>
      <c r="H4633" s="2">
        <v>10582.12</v>
      </c>
      <c r="I4633" s="3">
        <v>45389</v>
      </c>
      <c r="J4633" s="2" t="s">
        <v>16</v>
      </c>
    </row>
    <row r="4634" spans="1:10" ht="14.25" customHeight="1" x14ac:dyDescent="0.35">
      <c r="A4634" s="2" t="s">
        <v>9298</v>
      </c>
      <c r="B4634" s="2" t="s">
        <v>9299</v>
      </c>
      <c r="C4634" s="2">
        <v>31</v>
      </c>
      <c r="D4634" s="2" t="s">
        <v>39</v>
      </c>
      <c r="E4634" s="2" t="s">
        <v>24</v>
      </c>
      <c r="F4634" s="2" t="s">
        <v>14</v>
      </c>
      <c r="G4634" s="2" t="s">
        <v>30</v>
      </c>
      <c r="H4634" s="2">
        <v>35248.85</v>
      </c>
      <c r="I4634" s="3">
        <v>44932</v>
      </c>
      <c r="J4634" s="2" t="s">
        <v>16</v>
      </c>
    </row>
    <row r="4635" spans="1:10" ht="14.25" customHeight="1" x14ac:dyDescent="0.35">
      <c r="A4635" s="2" t="s">
        <v>9300</v>
      </c>
      <c r="B4635" s="2" t="s">
        <v>9301</v>
      </c>
      <c r="C4635" s="2">
        <v>55</v>
      </c>
      <c r="D4635" s="2" t="s">
        <v>39</v>
      </c>
      <c r="E4635" s="2" t="s">
        <v>24</v>
      </c>
      <c r="F4635" s="2" t="s">
        <v>25</v>
      </c>
      <c r="G4635" s="2" t="s">
        <v>15</v>
      </c>
      <c r="H4635" s="2">
        <v>1933.89</v>
      </c>
      <c r="I4635" s="3">
        <v>45602</v>
      </c>
      <c r="J4635" s="2" t="s">
        <v>16</v>
      </c>
    </row>
    <row r="4636" spans="1:10" ht="14.25" customHeight="1" x14ac:dyDescent="0.35">
      <c r="A4636" s="2" t="s">
        <v>9302</v>
      </c>
      <c r="B4636" s="2" t="s">
        <v>9303</v>
      </c>
      <c r="C4636" s="2">
        <v>18</v>
      </c>
      <c r="D4636" s="2" t="s">
        <v>12</v>
      </c>
      <c r="E4636" s="2" t="s">
        <v>64</v>
      </c>
      <c r="F4636" s="2" t="s">
        <v>25</v>
      </c>
      <c r="G4636" s="2" t="s">
        <v>15</v>
      </c>
      <c r="H4636" s="2">
        <v>5841.71</v>
      </c>
      <c r="I4636" s="3">
        <v>45294</v>
      </c>
      <c r="J4636" s="2" t="s">
        <v>21</v>
      </c>
    </row>
    <row r="4637" spans="1:10" ht="14.25" customHeight="1" x14ac:dyDescent="0.35">
      <c r="A4637" s="2" t="s">
        <v>9304</v>
      </c>
      <c r="B4637" s="2" t="s">
        <v>9305</v>
      </c>
      <c r="C4637" s="2">
        <v>55</v>
      </c>
      <c r="D4637" s="2" t="s">
        <v>39</v>
      </c>
      <c r="E4637" s="2" t="s">
        <v>29</v>
      </c>
      <c r="F4637" s="2" t="s">
        <v>14</v>
      </c>
      <c r="G4637" s="2" t="s">
        <v>36</v>
      </c>
      <c r="H4637" s="2">
        <v>12102.92</v>
      </c>
      <c r="I4637" s="3">
        <v>45397</v>
      </c>
      <c r="J4637" s="2" t="s">
        <v>16</v>
      </c>
    </row>
    <row r="4638" spans="1:10" ht="14.25" customHeight="1" x14ac:dyDescent="0.35">
      <c r="A4638" s="2" t="s">
        <v>9306</v>
      </c>
      <c r="B4638" s="2" t="s">
        <v>9307</v>
      </c>
      <c r="C4638" s="2">
        <v>55</v>
      </c>
      <c r="D4638" s="2" t="s">
        <v>39</v>
      </c>
      <c r="E4638" s="2" t="s">
        <v>29</v>
      </c>
      <c r="F4638" s="2" t="s">
        <v>55</v>
      </c>
      <c r="G4638" s="2" t="s">
        <v>30</v>
      </c>
      <c r="H4638" s="2">
        <v>10027.700000000001</v>
      </c>
      <c r="I4638" s="3">
        <v>45640</v>
      </c>
      <c r="J4638" s="2" t="s">
        <v>16</v>
      </c>
    </row>
    <row r="4639" spans="1:10" ht="14.25" customHeight="1" x14ac:dyDescent="0.35">
      <c r="A4639" s="2" t="s">
        <v>9308</v>
      </c>
      <c r="B4639" s="2" t="s">
        <v>9309</v>
      </c>
      <c r="C4639" s="2">
        <v>38</v>
      </c>
      <c r="D4639" s="2" t="s">
        <v>39</v>
      </c>
      <c r="E4639" s="2" t="s">
        <v>42</v>
      </c>
      <c r="F4639" s="2" t="s">
        <v>35</v>
      </c>
      <c r="G4639" s="2" t="s">
        <v>20</v>
      </c>
      <c r="H4639" s="2">
        <v>8347.73</v>
      </c>
      <c r="I4639" s="3">
        <v>45375</v>
      </c>
      <c r="J4639" s="2" t="s">
        <v>16</v>
      </c>
    </row>
    <row r="4640" spans="1:10" ht="14.25" customHeight="1" x14ac:dyDescent="0.35">
      <c r="A4640" s="2" t="s">
        <v>9310</v>
      </c>
      <c r="B4640" s="2" t="s">
        <v>9311</v>
      </c>
      <c r="C4640" s="2">
        <v>46</v>
      </c>
      <c r="D4640" s="2" t="s">
        <v>12</v>
      </c>
      <c r="E4640" s="2" t="s">
        <v>74</v>
      </c>
      <c r="F4640" s="2" t="s">
        <v>25</v>
      </c>
      <c r="G4640" s="2" t="s">
        <v>26</v>
      </c>
      <c r="H4640" s="2">
        <v>3956.48</v>
      </c>
      <c r="I4640" s="3">
        <v>45615</v>
      </c>
      <c r="J4640" s="2" t="s">
        <v>16</v>
      </c>
    </row>
    <row r="4641" spans="1:10" ht="14.25" customHeight="1" x14ac:dyDescent="0.35">
      <c r="A4641" s="2" t="s">
        <v>9312</v>
      </c>
      <c r="B4641" s="2" t="s">
        <v>9313</v>
      </c>
      <c r="C4641" s="2">
        <v>22</v>
      </c>
      <c r="D4641" s="2" t="s">
        <v>39</v>
      </c>
      <c r="E4641" s="2" t="s">
        <v>24</v>
      </c>
      <c r="F4641" s="2" t="s">
        <v>55</v>
      </c>
      <c r="G4641" s="2" t="s">
        <v>20</v>
      </c>
      <c r="H4641" s="2">
        <v>13026.89</v>
      </c>
      <c r="I4641" s="3">
        <v>45296</v>
      </c>
      <c r="J4641" s="2" t="s">
        <v>16</v>
      </c>
    </row>
    <row r="4642" spans="1:10" ht="14.25" customHeight="1" x14ac:dyDescent="0.35">
      <c r="A4642" s="2" t="s">
        <v>9314</v>
      </c>
      <c r="B4642" s="2" t="s">
        <v>9315</v>
      </c>
      <c r="C4642" s="2">
        <v>27</v>
      </c>
      <c r="D4642" s="2" t="s">
        <v>39</v>
      </c>
      <c r="E4642" s="2" t="s">
        <v>93</v>
      </c>
      <c r="F4642" s="2" t="s">
        <v>55</v>
      </c>
      <c r="G4642" s="2" t="s">
        <v>20</v>
      </c>
      <c r="H4642" s="2">
        <v>10591.66</v>
      </c>
      <c r="I4642" s="3">
        <v>45266</v>
      </c>
      <c r="J4642" s="2" t="s">
        <v>16</v>
      </c>
    </row>
    <row r="4643" spans="1:10" ht="14.25" customHeight="1" x14ac:dyDescent="0.35">
      <c r="A4643" s="2" t="s">
        <v>9316</v>
      </c>
      <c r="B4643" s="2" t="s">
        <v>9317</v>
      </c>
      <c r="C4643" s="2">
        <v>45</v>
      </c>
      <c r="D4643" s="2" t="s">
        <v>12</v>
      </c>
      <c r="E4643" s="2" t="s">
        <v>93</v>
      </c>
      <c r="F4643" s="2" t="s">
        <v>19</v>
      </c>
      <c r="G4643" s="2" t="s">
        <v>26</v>
      </c>
      <c r="H4643" s="2">
        <v>1776.93</v>
      </c>
      <c r="I4643" s="3">
        <v>45594</v>
      </c>
      <c r="J4643" s="2" t="s">
        <v>21</v>
      </c>
    </row>
    <row r="4644" spans="1:10" ht="14.25" customHeight="1" x14ac:dyDescent="0.35">
      <c r="A4644" s="2" t="s">
        <v>9318</v>
      </c>
      <c r="B4644" s="2" t="s">
        <v>9319</v>
      </c>
      <c r="C4644" s="2">
        <v>38</v>
      </c>
      <c r="D4644" s="2" t="s">
        <v>12</v>
      </c>
      <c r="E4644" s="2" t="s">
        <v>93</v>
      </c>
      <c r="F4644" s="2" t="s">
        <v>35</v>
      </c>
      <c r="G4644" s="2" t="s">
        <v>15</v>
      </c>
      <c r="H4644" s="2">
        <v>33267.599999999999</v>
      </c>
      <c r="I4644" s="3">
        <v>45204</v>
      </c>
      <c r="J4644" s="2" t="s">
        <v>16</v>
      </c>
    </row>
    <row r="4645" spans="1:10" ht="14.25" customHeight="1" x14ac:dyDescent="0.35">
      <c r="A4645" s="2" t="s">
        <v>9320</v>
      </c>
      <c r="B4645" s="2" t="s">
        <v>9321</v>
      </c>
      <c r="C4645" s="2">
        <v>24</v>
      </c>
      <c r="D4645" s="2" t="s">
        <v>39</v>
      </c>
      <c r="E4645" s="2" t="s">
        <v>24</v>
      </c>
      <c r="F4645" s="2" t="s">
        <v>19</v>
      </c>
      <c r="G4645" s="2" t="s">
        <v>36</v>
      </c>
      <c r="H4645" s="2">
        <v>8111.94</v>
      </c>
      <c r="I4645" s="3">
        <v>45266</v>
      </c>
      <c r="J4645" s="2" t="s">
        <v>16</v>
      </c>
    </row>
    <row r="4646" spans="1:10" ht="14.25" customHeight="1" x14ac:dyDescent="0.35">
      <c r="A4646" s="2" t="s">
        <v>9322</v>
      </c>
      <c r="B4646" s="2" t="s">
        <v>9323</v>
      </c>
      <c r="C4646" s="2">
        <v>20</v>
      </c>
      <c r="D4646" s="2" t="s">
        <v>39</v>
      </c>
      <c r="E4646" s="2" t="s">
        <v>64</v>
      </c>
      <c r="F4646" s="2" t="s">
        <v>49</v>
      </c>
      <c r="G4646" s="2" t="s">
        <v>15</v>
      </c>
      <c r="H4646" s="2">
        <v>7454.13</v>
      </c>
      <c r="I4646" s="3">
        <v>45540</v>
      </c>
      <c r="J4646" s="2" t="s">
        <v>16</v>
      </c>
    </row>
    <row r="4647" spans="1:10" ht="14.25" customHeight="1" x14ac:dyDescent="0.35">
      <c r="A4647" s="2" t="s">
        <v>9324</v>
      </c>
      <c r="B4647" s="2" t="s">
        <v>9325</v>
      </c>
      <c r="C4647" s="2">
        <v>62</v>
      </c>
      <c r="D4647" s="2" t="s">
        <v>12</v>
      </c>
      <c r="E4647" s="2" t="s">
        <v>42</v>
      </c>
      <c r="F4647" s="2" t="s">
        <v>19</v>
      </c>
      <c r="G4647" s="2" t="s">
        <v>15</v>
      </c>
      <c r="H4647" s="2">
        <v>18854.330000000002</v>
      </c>
      <c r="I4647" s="3">
        <v>45006</v>
      </c>
      <c r="J4647" s="2" t="s">
        <v>16</v>
      </c>
    </row>
    <row r="4648" spans="1:10" ht="14.25" customHeight="1" x14ac:dyDescent="0.35">
      <c r="A4648" s="2" t="s">
        <v>9326</v>
      </c>
      <c r="B4648" s="2" t="s">
        <v>9327</v>
      </c>
      <c r="C4648" s="2">
        <v>64</v>
      </c>
      <c r="D4648" s="2" t="s">
        <v>39</v>
      </c>
      <c r="E4648" s="2" t="s">
        <v>24</v>
      </c>
      <c r="F4648" s="2" t="s">
        <v>25</v>
      </c>
      <c r="G4648" s="2" t="s">
        <v>30</v>
      </c>
      <c r="H4648" s="2">
        <v>10228.01</v>
      </c>
      <c r="I4648" s="3">
        <v>45632</v>
      </c>
      <c r="J4648" s="2" t="s">
        <v>16</v>
      </c>
    </row>
    <row r="4649" spans="1:10" ht="14.25" customHeight="1" x14ac:dyDescent="0.35">
      <c r="A4649" s="2" t="s">
        <v>9328</v>
      </c>
      <c r="B4649" s="2" t="s">
        <v>9329</v>
      </c>
      <c r="C4649" s="2">
        <v>37</v>
      </c>
      <c r="D4649" s="2" t="s">
        <v>12</v>
      </c>
      <c r="E4649" s="2" t="s">
        <v>93</v>
      </c>
      <c r="F4649" s="2" t="s">
        <v>25</v>
      </c>
      <c r="G4649" s="2" t="s">
        <v>20</v>
      </c>
      <c r="H4649" s="2">
        <v>773.99</v>
      </c>
      <c r="I4649" s="3">
        <v>45529</v>
      </c>
      <c r="J4649" s="2" t="s">
        <v>16</v>
      </c>
    </row>
    <row r="4650" spans="1:10" ht="14.25" customHeight="1" x14ac:dyDescent="0.35">
      <c r="A4650" s="2" t="s">
        <v>9330</v>
      </c>
      <c r="B4650" s="2" t="s">
        <v>9331</v>
      </c>
      <c r="C4650" s="2">
        <v>36</v>
      </c>
      <c r="D4650" s="2" t="s">
        <v>39</v>
      </c>
      <c r="E4650" s="2" t="s">
        <v>29</v>
      </c>
      <c r="F4650" s="2" t="s">
        <v>35</v>
      </c>
      <c r="G4650" s="2" t="s">
        <v>20</v>
      </c>
      <c r="H4650" s="2">
        <v>7064.14</v>
      </c>
      <c r="I4650" s="3">
        <v>44993</v>
      </c>
      <c r="J4650" s="2" t="s">
        <v>16</v>
      </c>
    </row>
    <row r="4651" spans="1:10" ht="14.25" customHeight="1" x14ac:dyDescent="0.35">
      <c r="A4651" s="2" t="s">
        <v>9332</v>
      </c>
      <c r="B4651" s="2" t="s">
        <v>9333</v>
      </c>
      <c r="C4651" s="2">
        <v>52</v>
      </c>
      <c r="D4651" s="2" t="s">
        <v>39</v>
      </c>
      <c r="E4651" s="2" t="s">
        <v>24</v>
      </c>
      <c r="F4651" s="2" t="s">
        <v>55</v>
      </c>
      <c r="G4651" s="2" t="s">
        <v>20</v>
      </c>
      <c r="H4651" s="2">
        <v>15168.43</v>
      </c>
      <c r="I4651" s="3">
        <v>45141</v>
      </c>
      <c r="J4651" s="2" t="s">
        <v>16</v>
      </c>
    </row>
    <row r="4652" spans="1:10" ht="14.25" customHeight="1" x14ac:dyDescent="0.35">
      <c r="A4652" s="2" t="s">
        <v>9334</v>
      </c>
      <c r="B4652" s="2" t="s">
        <v>9335</v>
      </c>
      <c r="C4652" s="2">
        <v>21</v>
      </c>
      <c r="D4652" s="2" t="s">
        <v>39</v>
      </c>
      <c r="E4652" s="2" t="s">
        <v>29</v>
      </c>
      <c r="F4652" s="2" t="s">
        <v>25</v>
      </c>
      <c r="G4652" s="2" t="s">
        <v>36</v>
      </c>
      <c r="H4652" s="2">
        <v>12039.07</v>
      </c>
      <c r="I4652" s="3">
        <v>45342</v>
      </c>
      <c r="J4652" s="2" t="s">
        <v>16</v>
      </c>
    </row>
    <row r="4653" spans="1:10" ht="14.25" customHeight="1" x14ac:dyDescent="0.35">
      <c r="A4653" s="2" t="s">
        <v>9336</v>
      </c>
      <c r="B4653" s="2" t="s">
        <v>9337</v>
      </c>
      <c r="C4653" s="2">
        <v>22</v>
      </c>
      <c r="D4653" s="2" t="s">
        <v>39</v>
      </c>
      <c r="E4653" s="2" t="s">
        <v>52</v>
      </c>
      <c r="F4653" s="2" t="s">
        <v>19</v>
      </c>
      <c r="G4653" s="2" t="s">
        <v>36</v>
      </c>
      <c r="H4653" s="2">
        <v>35325.160000000003</v>
      </c>
      <c r="I4653" s="3">
        <v>45071</v>
      </c>
      <c r="J4653" s="2" t="s">
        <v>16</v>
      </c>
    </row>
    <row r="4654" spans="1:10" ht="14.25" customHeight="1" x14ac:dyDescent="0.35">
      <c r="A4654" s="2" t="s">
        <v>9338</v>
      </c>
      <c r="B4654" s="2" t="s">
        <v>9339</v>
      </c>
      <c r="C4654" s="2">
        <v>18</v>
      </c>
      <c r="D4654" s="2" t="s">
        <v>39</v>
      </c>
      <c r="E4654" s="2" t="s">
        <v>24</v>
      </c>
      <c r="F4654" s="2" t="s">
        <v>19</v>
      </c>
      <c r="G4654" s="2" t="s">
        <v>36</v>
      </c>
      <c r="H4654" s="2">
        <v>252.32</v>
      </c>
      <c r="I4654" s="3">
        <v>45478</v>
      </c>
      <c r="J4654" s="2" t="s">
        <v>16</v>
      </c>
    </row>
    <row r="4655" spans="1:10" ht="14.25" customHeight="1" x14ac:dyDescent="0.35">
      <c r="A4655" s="2" t="s">
        <v>9340</v>
      </c>
      <c r="B4655" s="2" t="s">
        <v>9341</v>
      </c>
      <c r="C4655" s="2">
        <v>21</v>
      </c>
      <c r="D4655" s="2" t="s">
        <v>12</v>
      </c>
      <c r="E4655" s="2" t="s">
        <v>52</v>
      </c>
      <c r="F4655" s="2" t="s">
        <v>35</v>
      </c>
      <c r="G4655" s="2" t="s">
        <v>26</v>
      </c>
      <c r="H4655" s="2">
        <v>3027.54</v>
      </c>
      <c r="I4655" s="3">
        <v>45650</v>
      </c>
      <c r="J4655" s="2" t="s">
        <v>16</v>
      </c>
    </row>
    <row r="4656" spans="1:10" ht="14.25" customHeight="1" x14ac:dyDescent="0.35">
      <c r="A4656" s="2" t="s">
        <v>9342</v>
      </c>
      <c r="B4656" s="2" t="s">
        <v>9343</v>
      </c>
      <c r="C4656" s="2">
        <v>29</v>
      </c>
      <c r="D4656" s="2" t="s">
        <v>12</v>
      </c>
      <c r="E4656" s="2" t="s">
        <v>42</v>
      </c>
      <c r="F4656" s="2" t="s">
        <v>19</v>
      </c>
      <c r="G4656" s="2" t="s">
        <v>36</v>
      </c>
      <c r="H4656" s="2">
        <v>7966.35</v>
      </c>
      <c r="I4656" s="3">
        <v>45212</v>
      </c>
      <c r="J4656" s="2" t="s">
        <v>21</v>
      </c>
    </row>
    <row r="4657" spans="1:10" ht="14.25" customHeight="1" x14ac:dyDescent="0.35">
      <c r="A4657" s="2" t="s">
        <v>9344</v>
      </c>
      <c r="B4657" s="2" t="s">
        <v>9345</v>
      </c>
      <c r="C4657" s="2">
        <v>44</v>
      </c>
      <c r="D4657" s="2" t="s">
        <v>39</v>
      </c>
      <c r="E4657" s="2" t="s">
        <v>24</v>
      </c>
      <c r="F4657" s="2" t="s">
        <v>14</v>
      </c>
      <c r="G4657" s="2" t="s">
        <v>30</v>
      </c>
      <c r="H4657" s="2">
        <v>9662.42</v>
      </c>
      <c r="I4657" s="3">
        <v>45497</v>
      </c>
      <c r="J4657" s="2" t="s">
        <v>69</v>
      </c>
    </row>
    <row r="4658" spans="1:10" ht="14.25" customHeight="1" x14ac:dyDescent="0.35">
      <c r="A4658" s="2" t="s">
        <v>9346</v>
      </c>
      <c r="B4658" s="2" t="s">
        <v>9347</v>
      </c>
      <c r="C4658" s="2">
        <v>59</v>
      </c>
      <c r="D4658" s="2" t="s">
        <v>39</v>
      </c>
      <c r="E4658" s="2" t="s">
        <v>64</v>
      </c>
      <c r="F4658" s="2" t="s">
        <v>35</v>
      </c>
      <c r="G4658" s="2" t="s">
        <v>30</v>
      </c>
      <c r="H4658" s="2">
        <v>3206.96</v>
      </c>
      <c r="I4658" s="3">
        <v>45466</v>
      </c>
      <c r="J4658" s="2" t="s">
        <v>16</v>
      </c>
    </row>
    <row r="4659" spans="1:10" ht="14.25" customHeight="1" x14ac:dyDescent="0.35">
      <c r="A4659" s="2" t="s">
        <v>9348</v>
      </c>
      <c r="B4659" s="2" t="s">
        <v>9349</v>
      </c>
      <c r="C4659" s="2">
        <v>40</v>
      </c>
      <c r="D4659" s="2" t="s">
        <v>39</v>
      </c>
      <c r="E4659" s="2" t="s">
        <v>64</v>
      </c>
      <c r="F4659" s="2" t="s">
        <v>35</v>
      </c>
      <c r="G4659" s="2" t="s">
        <v>15</v>
      </c>
      <c r="H4659" s="2">
        <v>17533.18</v>
      </c>
      <c r="I4659" s="3">
        <v>44973</v>
      </c>
      <c r="J4659" s="2" t="s">
        <v>16</v>
      </c>
    </row>
    <row r="4660" spans="1:10" ht="14.25" customHeight="1" x14ac:dyDescent="0.35">
      <c r="A4660" s="2" t="s">
        <v>9350</v>
      </c>
      <c r="B4660" s="2" t="s">
        <v>9351</v>
      </c>
      <c r="C4660" s="2">
        <v>42</v>
      </c>
      <c r="D4660" s="2" t="s">
        <v>12</v>
      </c>
      <c r="E4660" s="2" t="s">
        <v>74</v>
      </c>
      <c r="F4660" s="2" t="s">
        <v>25</v>
      </c>
      <c r="G4660" s="2" t="s">
        <v>15</v>
      </c>
      <c r="H4660" s="2">
        <v>1795.43</v>
      </c>
      <c r="I4660" s="3">
        <v>45163</v>
      </c>
      <c r="J4660" s="2" t="s">
        <v>16</v>
      </c>
    </row>
    <row r="4661" spans="1:10" ht="14.25" customHeight="1" x14ac:dyDescent="0.35">
      <c r="A4661" s="2" t="s">
        <v>9352</v>
      </c>
      <c r="B4661" s="2" t="s">
        <v>9353</v>
      </c>
      <c r="C4661" s="2">
        <v>38</v>
      </c>
      <c r="D4661" s="2" t="s">
        <v>12</v>
      </c>
      <c r="E4661" s="2" t="s">
        <v>74</v>
      </c>
      <c r="F4661" s="2" t="s">
        <v>35</v>
      </c>
      <c r="G4661" s="2" t="s">
        <v>15</v>
      </c>
      <c r="H4661" s="2">
        <v>8.49</v>
      </c>
      <c r="I4661" s="3">
        <v>45043</v>
      </c>
      <c r="J4661" s="2" t="s">
        <v>16</v>
      </c>
    </row>
    <row r="4662" spans="1:10" ht="14.25" customHeight="1" x14ac:dyDescent="0.35">
      <c r="A4662" s="2" t="s">
        <v>9354</v>
      </c>
      <c r="B4662" s="2" t="s">
        <v>9355</v>
      </c>
      <c r="C4662" s="2">
        <v>41</v>
      </c>
      <c r="D4662" s="2" t="s">
        <v>12</v>
      </c>
      <c r="E4662" s="2" t="s">
        <v>93</v>
      </c>
      <c r="F4662" s="2" t="s">
        <v>49</v>
      </c>
      <c r="G4662" s="2" t="s">
        <v>15</v>
      </c>
      <c r="H4662" s="2">
        <v>30447.42</v>
      </c>
      <c r="I4662" s="3">
        <v>45077</v>
      </c>
      <c r="J4662" s="2" t="s">
        <v>16</v>
      </c>
    </row>
    <row r="4663" spans="1:10" ht="14.25" customHeight="1" x14ac:dyDescent="0.35">
      <c r="A4663" s="2" t="s">
        <v>9356</v>
      </c>
      <c r="B4663" s="2" t="s">
        <v>9357</v>
      </c>
      <c r="C4663" s="2">
        <v>42</v>
      </c>
      <c r="D4663" s="2" t="s">
        <v>12</v>
      </c>
      <c r="E4663" s="2" t="s">
        <v>13</v>
      </c>
      <c r="F4663" s="2" t="s">
        <v>25</v>
      </c>
      <c r="G4663" s="2" t="s">
        <v>30</v>
      </c>
      <c r="H4663" s="2">
        <v>4968.5200000000004</v>
      </c>
      <c r="I4663" s="3">
        <v>45009</v>
      </c>
      <c r="J4663" s="2" t="s">
        <v>16</v>
      </c>
    </row>
    <row r="4664" spans="1:10" ht="14.25" customHeight="1" x14ac:dyDescent="0.35">
      <c r="A4664" s="2" t="s">
        <v>9358</v>
      </c>
      <c r="B4664" s="2" t="s">
        <v>9359</v>
      </c>
      <c r="C4664" s="2">
        <v>62</v>
      </c>
      <c r="D4664" s="2" t="s">
        <v>12</v>
      </c>
      <c r="E4664" s="2" t="s">
        <v>29</v>
      </c>
      <c r="F4664" s="2" t="s">
        <v>25</v>
      </c>
      <c r="G4664" s="2" t="s">
        <v>15</v>
      </c>
      <c r="H4664" s="2">
        <v>31580.11</v>
      </c>
      <c r="I4664" s="3">
        <v>44983</v>
      </c>
      <c r="J4664" s="2" t="s">
        <v>16</v>
      </c>
    </row>
    <row r="4665" spans="1:10" ht="14.25" customHeight="1" x14ac:dyDescent="0.35">
      <c r="A4665" s="2" t="s">
        <v>9360</v>
      </c>
      <c r="B4665" s="2" t="s">
        <v>9361</v>
      </c>
      <c r="C4665" s="2">
        <v>63</v>
      </c>
      <c r="D4665" s="2" t="s">
        <v>12</v>
      </c>
      <c r="E4665" s="2" t="s">
        <v>74</v>
      </c>
      <c r="F4665" s="2" t="s">
        <v>14</v>
      </c>
      <c r="G4665" s="2" t="s">
        <v>30</v>
      </c>
      <c r="H4665" s="2">
        <v>3256.35</v>
      </c>
      <c r="I4665" s="3">
        <v>45655</v>
      </c>
      <c r="J4665" s="2" t="s">
        <v>16</v>
      </c>
    </row>
    <row r="4666" spans="1:10" ht="14.25" customHeight="1" x14ac:dyDescent="0.35">
      <c r="A4666" s="2" t="s">
        <v>9362</v>
      </c>
      <c r="B4666" s="2" t="s">
        <v>9363</v>
      </c>
      <c r="C4666" s="2">
        <v>49</v>
      </c>
      <c r="D4666" s="2" t="s">
        <v>12</v>
      </c>
      <c r="E4666" s="2" t="s">
        <v>64</v>
      </c>
      <c r="F4666" s="2" t="s">
        <v>25</v>
      </c>
      <c r="G4666" s="2" t="s">
        <v>36</v>
      </c>
      <c r="H4666" s="2">
        <v>655.51</v>
      </c>
      <c r="I4666" s="3">
        <v>45311</v>
      </c>
      <c r="J4666" s="2" t="s">
        <v>16</v>
      </c>
    </row>
    <row r="4667" spans="1:10" ht="14.25" customHeight="1" x14ac:dyDescent="0.35">
      <c r="A4667" s="2" t="s">
        <v>9364</v>
      </c>
      <c r="B4667" s="2" t="s">
        <v>9365</v>
      </c>
      <c r="C4667" s="2">
        <v>49</v>
      </c>
      <c r="D4667" s="2" t="s">
        <v>12</v>
      </c>
      <c r="E4667" s="2" t="s">
        <v>29</v>
      </c>
      <c r="F4667" s="2" t="s">
        <v>55</v>
      </c>
      <c r="G4667" s="2" t="s">
        <v>36</v>
      </c>
      <c r="H4667" s="2">
        <v>14806.91</v>
      </c>
      <c r="I4667" s="3">
        <v>45146</v>
      </c>
      <c r="J4667" s="2" t="s">
        <v>16</v>
      </c>
    </row>
    <row r="4668" spans="1:10" ht="14.25" customHeight="1" x14ac:dyDescent="0.35">
      <c r="A4668" s="2" t="s">
        <v>9366</v>
      </c>
      <c r="B4668" s="2" t="s">
        <v>9367</v>
      </c>
      <c r="C4668" s="2">
        <v>22</v>
      </c>
      <c r="D4668" s="2" t="s">
        <v>39</v>
      </c>
      <c r="E4668" s="2" t="s">
        <v>13</v>
      </c>
      <c r="F4668" s="2" t="s">
        <v>19</v>
      </c>
      <c r="G4668" s="2" t="s">
        <v>26</v>
      </c>
      <c r="H4668" s="2">
        <v>18067.89</v>
      </c>
      <c r="I4668" s="3">
        <v>45211</v>
      </c>
      <c r="J4668" s="2" t="s">
        <v>21</v>
      </c>
    </row>
    <row r="4669" spans="1:10" ht="14.25" customHeight="1" x14ac:dyDescent="0.35">
      <c r="A4669" s="2" t="s">
        <v>9368</v>
      </c>
      <c r="B4669" s="2" t="s">
        <v>9369</v>
      </c>
      <c r="C4669" s="2">
        <v>53</v>
      </c>
      <c r="D4669" s="2" t="s">
        <v>12</v>
      </c>
      <c r="E4669" s="2" t="s">
        <v>74</v>
      </c>
      <c r="F4669" s="2" t="s">
        <v>19</v>
      </c>
      <c r="G4669" s="2" t="s">
        <v>15</v>
      </c>
      <c r="H4669" s="2">
        <v>6774.45</v>
      </c>
      <c r="I4669" s="3">
        <v>45360</v>
      </c>
      <c r="J4669" s="2" t="s">
        <v>16</v>
      </c>
    </row>
    <row r="4670" spans="1:10" ht="14.25" customHeight="1" x14ac:dyDescent="0.35">
      <c r="A4670" s="2" t="s">
        <v>9370</v>
      </c>
      <c r="B4670" s="2" t="s">
        <v>9371</v>
      </c>
      <c r="C4670" s="2">
        <v>63</v>
      </c>
      <c r="D4670" s="2" t="s">
        <v>12</v>
      </c>
      <c r="E4670" s="2" t="s">
        <v>42</v>
      </c>
      <c r="F4670" s="2" t="s">
        <v>35</v>
      </c>
      <c r="G4670" s="2" t="s">
        <v>36</v>
      </c>
      <c r="H4670" s="2">
        <v>767.19</v>
      </c>
      <c r="I4670" s="3">
        <v>45246</v>
      </c>
      <c r="J4670" s="2" t="s">
        <v>16</v>
      </c>
    </row>
    <row r="4671" spans="1:10" ht="14.25" customHeight="1" x14ac:dyDescent="0.35">
      <c r="A4671" s="2" t="s">
        <v>9372</v>
      </c>
      <c r="B4671" s="2" t="s">
        <v>9373</v>
      </c>
      <c r="C4671" s="2">
        <v>59</v>
      </c>
      <c r="D4671" s="2" t="s">
        <v>12</v>
      </c>
      <c r="E4671" s="2" t="s">
        <v>52</v>
      </c>
      <c r="F4671" s="2" t="s">
        <v>14</v>
      </c>
      <c r="G4671" s="2" t="s">
        <v>36</v>
      </c>
      <c r="H4671" s="2">
        <v>10617.04</v>
      </c>
      <c r="I4671" s="3">
        <v>45537</v>
      </c>
      <c r="J4671" s="2" t="s">
        <v>21</v>
      </c>
    </row>
    <row r="4672" spans="1:10" ht="14.25" customHeight="1" x14ac:dyDescent="0.35">
      <c r="A4672" s="2" t="s">
        <v>9374</v>
      </c>
      <c r="B4672" s="2" t="s">
        <v>9375</v>
      </c>
      <c r="C4672" s="2">
        <v>59</v>
      </c>
      <c r="D4672" s="2" t="s">
        <v>12</v>
      </c>
      <c r="E4672" s="2" t="s">
        <v>74</v>
      </c>
      <c r="F4672" s="2" t="s">
        <v>19</v>
      </c>
      <c r="G4672" s="2" t="s">
        <v>20</v>
      </c>
      <c r="H4672" s="2">
        <v>2010.69</v>
      </c>
      <c r="I4672" s="3">
        <v>45168</v>
      </c>
      <c r="J4672" s="2" t="s">
        <v>16</v>
      </c>
    </row>
    <row r="4673" spans="1:10" ht="14.25" customHeight="1" x14ac:dyDescent="0.35">
      <c r="A4673" s="2" t="s">
        <v>9376</v>
      </c>
      <c r="B4673" s="2" t="s">
        <v>9377</v>
      </c>
      <c r="C4673" s="2">
        <v>56</v>
      </c>
      <c r="D4673" s="2" t="s">
        <v>39</v>
      </c>
      <c r="E4673" s="2" t="s">
        <v>24</v>
      </c>
      <c r="F4673" s="2" t="s">
        <v>55</v>
      </c>
      <c r="G4673" s="2" t="s">
        <v>20</v>
      </c>
      <c r="H4673" s="2">
        <v>18930.05</v>
      </c>
      <c r="I4673" s="3">
        <v>45391</v>
      </c>
      <c r="J4673" s="2" t="s">
        <v>16</v>
      </c>
    </row>
    <row r="4674" spans="1:10" ht="14.25" customHeight="1" x14ac:dyDescent="0.35">
      <c r="A4674" s="2" t="s">
        <v>9378</v>
      </c>
      <c r="B4674" s="2" t="s">
        <v>9379</v>
      </c>
      <c r="C4674" s="2">
        <v>33</v>
      </c>
      <c r="D4674" s="2" t="s">
        <v>12</v>
      </c>
      <c r="E4674" s="2" t="s">
        <v>74</v>
      </c>
      <c r="F4674" s="2" t="s">
        <v>14</v>
      </c>
      <c r="G4674" s="2" t="s">
        <v>30</v>
      </c>
      <c r="H4674" s="2">
        <v>3202.37</v>
      </c>
      <c r="I4674" s="3">
        <v>45129</v>
      </c>
      <c r="J4674" s="2" t="s">
        <v>16</v>
      </c>
    </row>
    <row r="4675" spans="1:10" ht="14.25" customHeight="1" x14ac:dyDescent="0.35">
      <c r="A4675" s="2" t="s">
        <v>9380</v>
      </c>
      <c r="B4675" s="2" t="s">
        <v>9381</v>
      </c>
      <c r="C4675" s="2">
        <v>50</v>
      </c>
      <c r="D4675" s="2" t="s">
        <v>39</v>
      </c>
      <c r="E4675" s="2" t="s">
        <v>24</v>
      </c>
      <c r="F4675" s="2" t="s">
        <v>49</v>
      </c>
      <c r="G4675" s="2" t="s">
        <v>26</v>
      </c>
      <c r="H4675" s="2">
        <v>18819.45</v>
      </c>
      <c r="I4675" s="3">
        <v>45475</v>
      </c>
      <c r="J4675" s="2" t="s">
        <v>16</v>
      </c>
    </row>
    <row r="4676" spans="1:10" ht="14.25" customHeight="1" x14ac:dyDescent="0.35">
      <c r="A4676" s="2" t="s">
        <v>9382</v>
      </c>
      <c r="B4676" s="2" t="s">
        <v>9383</v>
      </c>
      <c r="C4676" s="2">
        <v>38</v>
      </c>
      <c r="D4676" s="2" t="s">
        <v>39</v>
      </c>
      <c r="E4676" s="2" t="s">
        <v>42</v>
      </c>
      <c r="F4676" s="2" t="s">
        <v>19</v>
      </c>
      <c r="G4676" s="2" t="s">
        <v>20</v>
      </c>
      <c r="H4676" s="2">
        <v>5567.38</v>
      </c>
      <c r="I4676" s="3">
        <v>45371</v>
      </c>
      <c r="J4676" s="2" t="s">
        <v>16</v>
      </c>
    </row>
    <row r="4677" spans="1:10" ht="14.25" customHeight="1" x14ac:dyDescent="0.35">
      <c r="A4677" s="2" t="s">
        <v>9384</v>
      </c>
      <c r="B4677" s="2" t="s">
        <v>9385</v>
      </c>
      <c r="C4677" s="2">
        <v>26</v>
      </c>
      <c r="D4677" s="2" t="s">
        <v>39</v>
      </c>
      <c r="E4677" s="2" t="s">
        <v>64</v>
      </c>
      <c r="F4677" s="2" t="s">
        <v>25</v>
      </c>
      <c r="G4677" s="2" t="s">
        <v>26</v>
      </c>
      <c r="H4677" s="2">
        <v>9075.49</v>
      </c>
      <c r="I4677" s="3">
        <v>45566</v>
      </c>
      <c r="J4677" s="2" t="s">
        <v>21</v>
      </c>
    </row>
    <row r="4678" spans="1:10" ht="14.25" customHeight="1" x14ac:dyDescent="0.35">
      <c r="A4678" s="2" t="s">
        <v>9386</v>
      </c>
      <c r="B4678" s="2" t="s">
        <v>9387</v>
      </c>
      <c r="C4678" s="2">
        <v>23</v>
      </c>
      <c r="D4678" s="2" t="s">
        <v>12</v>
      </c>
      <c r="E4678" s="2" t="s">
        <v>93</v>
      </c>
      <c r="F4678" s="2" t="s">
        <v>55</v>
      </c>
      <c r="G4678" s="2" t="s">
        <v>36</v>
      </c>
      <c r="H4678" s="2">
        <v>15585.67</v>
      </c>
      <c r="I4678" s="3">
        <v>45061</v>
      </c>
      <c r="J4678" s="2" t="s">
        <v>16</v>
      </c>
    </row>
    <row r="4679" spans="1:10" ht="14.25" customHeight="1" x14ac:dyDescent="0.35">
      <c r="A4679" s="2" t="s">
        <v>9388</v>
      </c>
      <c r="B4679" s="2" t="s">
        <v>9389</v>
      </c>
      <c r="C4679" s="2">
        <v>62</v>
      </c>
      <c r="D4679" s="2" t="s">
        <v>12</v>
      </c>
      <c r="E4679" s="2" t="s">
        <v>42</v>
      </c>
      <c r="F4679" s="2" t="s">
        <v>55</v>
      </c>
      <c r="G4679" s="2" t="s">
        <v>30</v>
      </c>
      <c r="H4679" s="2">
        <v>412.8</v>
      </c>
      <c r="I4679" s="3">
        <v>45502</v>
      </c>
      <c r="J4679" s="2" t="s">
        <v>16</v>
      </c>
    </row>
    <row r="4680" spans="1:10" ht="14.25" customHeight="1" x14ac:dyDescent="0.35">
      <c r="A4680" s="2" t="s">
        <v>9390</v>
      </c>
      <c r="B4680" s="2" t="s">
        <v>9391</v>
      </c>
      <c r="C4680" s="2">
        <v>52</v>
      </c>
      <c r="D4680" s="2" t="s">
        <v>12</v>
      </c>
      <c r="E4680" s="2" t="s">
        <v>93</v>
      </c>
      <c r="F4680" s="2" t="s">
        <v>19</v>
      </c>
      <c r="G4680" s="2" t="s">
        <v>26</v>
      </c>
      <c r="H4680" s="2">
        <v>17212.97</v>
      </c>
      <c r="I4680" s="3">
        <v>45467</v>
      </c>
      <c r="J4680" s="2" t="s">
        <v>16</v>
      </c>
    </row>
    <row r="4681" spans="1:10" ht="14.25" customHeight="1" x14ac:dyDescent="0.35">
      <c r="A4681" s="2" t="s">
        <v>9392</v>
      </c>
      <c r="B4681" s="2" t="s">
        <v>9393</v>
      </c>
      <c r="C4681" s="2">
        <v>56</v>
      </c>
      <c r="D4681" s="2" t="s">
        <v>39</v>
      </c>
      <c r="E4681" s="2" t="s">
        <v>74</v>
      </c>
      <c r="F4681" s="2" t="s">
        <v>35</v>
      </c>
      <c r="G4681" s="2" t="s">
        <v>20</v>
      </c>
      <c r="H4681" s="2">
        <v>1492.52</v>
      </c>
      <c r="I4681" s="3">
        <v>45413</v>
      </c>
      <c r="J4681" s="2" t="s">
        <v>16</v>
      </c>
    </row>
    <row r="4682" spans="1:10" ht="14.25" customHeight="1" x14ac:dyDescent="0.35">
      <c r="A4682" s="2" t="s">
        <v>9394</v>
      </c>
      <c r="B4682" s="2" t="s">
        <v>9395</v>
      </c>
      <c r="C4682" s="2">
        <v>39</v>
      </c>
      <c r="D4682" s="2" t="s">
        <v>39</v>
      </c>
      <c r="E4682" s="2" t="s">
        <v>64</v>
      </c>
      <c r="F4682" s="2" t="s">
        <v>49</v>
      </c>
      <c r="G4682" s="2" t="s">
        <v>36</v>
      </c>
      <c r="H4682" s="2">
        <v>4438.1899999999996</v>
      </c>
      <c r="I4682" s="3">
        <v>45498</v>
      </c>
      <c r="J4682" s="2" t="s">
        <v>16</v>
      </c>
    </row>
    <row r="4683" spans="1:10" ht="14.25" customHeight="1" x14ac:dyDescent="0.35">
      <c r="A4683" s="2" t="s">
        <v>9396</v>
      </c>
      <c r="B4683" s="2" t="s">
        <v>9397</v>
      </c>
      <c r="C4683" s="2">
        <v>58</v>
      </c>
      <c r="D4683" s="2" t="s">
        <v>39</v>
      </c>
      <c r="E4683" s="2" t="s">
        <v>13</v>
      </c>
      <c r="F4683" s="2" t="s">
        <v>25</v>
      </c>
      <c r="G4683" s="2" t="s">
        <v>15</v>
      </c>
      <c r="H4683" s="2">
        <v>6401.39</v>
      </c>
      <c r="I4683" s="3">
        <v>45412</v>
      </c>
      <c r="J4683" s="2" t="s">
        <v>21</v>
      </c>
    </row>
    <row r="4684" spans="1:10" ht="14.25" customHeight="1" x14ac:dyDescent="0.35">
      <c r="A4684" s="2" t="s">
        <v>9398</v>
      </c>
      <c r="B4684" s="2" t="s">
        <v>9399</v>
      </c>
      <c r="C4684" s="2">
        <v>22</v>
      </c>
      <c r="D4684" s="2" t="s">
        <v>39</v>
      </c>
      <c r="E4684" s="2" t="s">
        <v>74</v>
      </c>
      <c r="F4684" s="2" t="s">
        <v>49</v>
      </c>
      <c r="G4684" s="2" t="s">
        <v>36</v>
      </c>
      <c r="H4684" s="2">
        <v>22578.66</v>
      </c>
      <c r="I4684" s="3">
        <v>45492</v>
      </c>
      <c r="J4684" s="2" t="s">
        <v>21</v>
      </c>
    </row>
    <row r="4685" spans="1:10" ht="14.25" customHeight="1" x14ac:dyDescent="0.35">
      <c r="A4685" s="2" t="s">
        <v>9400</v>
      </c>
      <c r="B4685" s="2" t="s">
        <v>9401</v>
      </c>
      <c r="C4685" s="2">
        <v>59</v>
      </c>
      <c r="D4685" s="2" t="s">
        <v>12</v>
      </c>
      <c r="E4685" s="2" t="s">
        <v>42</v>
      </c>
      <c r="F4685" s="2" t="s">
        <v>49</v>
      </c>
      <c r="G4685" s="2" t="s">
        <v>20</v>
      </c>
      <c r="H4685" s="2">
        <v>226.96</v>
      </c>
      <c r="I4685" s="3">
        <v>45587</v>
      </c>
      <c r="J4685" s="2" t="s">
        <v>16</v>
      </c>
    </row>
    <row r="4686" spans="1:10" ht="14.25" customHeight="1" x14ac:dyDescent="0.35">
      <c r="A4686" s="2" t="s">
        <v>9402</v>
      </c>
      <c r="B4686" s="2" t="s">
        <v>9403</v>
      </c>
      <c r="C4686" s="2">
        <v>40</v>
      </c>
      <c r="D4686" s="2" t="s">
        <v>12</v>
      </c>
      <c r="E4686" s="2" t="s">
        <v>13</v>
      </c>
      <c r="F4686" s="2" t="s">
        <v>19</v>
      </c>
      <c r="G4686" s="2" t="s">
        <v>20</v>
      </c>
      <c r="H4686" s="2">
        <v>8191.7</v>
      </c>
      <c r="I4686" s="3">
        <v>45331</v>
      </c>
      <c r="J4686" s="2" t="s">
        <v>16</v>
      </c>
    </row>
    <row r="4687" spans="1:10" ht="14.25" customHeight="1" x14ac:dyDescent="0.35">
      <c r="A4687" s="2" t="s">
        <v>9404</v>
      </c>
      <c r="B4687" s="2" t="s">
        <v>9405</v>
      </c>
      <c r="C4687" s="2">
        <v>34</v>
      </c>
      <c r="D4687" s="2" t="s">
        <v>12</v>
      </c>
      <c r="E4687" s="2" t="s">
        <v>52</v>
      </c>
      <c r="F4687" s="2" t="s">
        <v>25</v>
      </c>
      <c r="G4687" s="2" t="s">
        <v>15</v>
      </c>
      <c r="H4687" s="2">
        <v>10286.83</v>
      </c>
      <c r="I4687" s="3">
        <v>45496</v>
      </c>
      <c r="J4687" s="2" t="s">
        <v>16</v>
      </c>
    </row>
    <row r="4688" spans="1:10" ht="14.25" customHeight="1" x14ac:dyDescent="0.35">
      <c r="A4688" s="2" t="s">
        <v>9406</v>
      </c>
      <c r="B4688" s="2" t="s">
        <v>9407</v>
      </c>
      <c r="C4688" s="2">
        <v>29</v>
      </c>
      <c r="D4688" s="2" t="s">
        <v>39</v>
      </c>
      <c r="E4688" s="2" t="s">
        <v>13</v>
      </c>
      <c r="F4688" s="2" t="s">
        <v>19</v>
      </c>
      <c r="G4688" s="2" t="s">
        <v>36</v>
      </c>
      <c r="H4688" s="2">
        <v>3806.49</v>
      </c>
      <c r="I4688" s="3">
        <v>45359</v>
      </c>
      <c r="J4688" s="2" t="s">
        <v>21</v>
      </c>
    </row>
    <row r="4689" spans="1:10" ht="14.25" customHeight="1" x14ac:dyDescent="0.35">
      <c r="A4689" s="2" t="s">
        <v>9408</v>
      </c>
      <c r="B4689" s="2" t="s">
        <v>9409</v>
      </c>
      <c r="C4689" s="2">
        <v>40</v>
      </c>
      <c r="D4689" s="2" t="s">
        <v>39</v>
      </c>
      <c r="E4689" s="2" t="s">
        <v>42</v>
      </c>
      <c r="F4689" s="2" t="s">
        <v>19</v>
      </c>
      <c r="G4689" s="2" t="s">
        <v>26</v>
      </c>
      <c r="H4689" s="2">
        <v>3431.76</v>
      </c>
      <c r="I4689" s="3">
        <v>45474</v>
      </c>
      <c r="J4689" s="2" t="s">
        <v>16</v>
      </c>
    </row>
    <row r="4690" spans="1:10" ht="14.25" customHeight="1" x14ac:dyDescent="0.35">
      <c r="A4690" s="2" t="s">
        <v>9410</v>
      </c>
      <c r="B4690" s="2" t="s">
        <v>9411</v>
      </c>
      <c r="C4690" s="2">
        <v>33</v>
      </c>
      <c r="D4690" s="2" t="s">
        <v>12</v>
      </c>
      <c r="E4690" s="2" t="s">
        <v>29</v>
      </c>
      <c r="F4690" s="2" t="s">
        <v>35</v>
      </c>
      <c r="G4690" s="2" t="s">
        <v>26</v>
      </c>
      <c r="H4690" s="2">
        <v>6742.65</v>
      </c>
      <c r="I4690" s="3">
        <v>45583</v>
      </c>
      <c r="J4690" s="2" t="s">
        <v>16</v>
      </c>
    </row>
    <row r="4691" spans="1:10" ht="14.25" customHeight="1" x14ac:dyDescent="0.35">
      <c r="A4691" s="2" t="s">
        <v>9412</v>
      </c>
      <c r="B4691" s="2" t="s">
        <v>9413</v>
      </c>
      <c r="C4691" s="2">
        <v>20</v>
      </c>
      <c r="D4691" s="2" t="s">
        <v>12</v>
      </c>
      <c r="E4691" s="2" t="s">
        <v>13</v>
      </c>
      <c r="F4691" s="2" t="s">
        <v>55</v>
      </c>
      <c r="G4691" s="2" t="s">
        <v>36</v>
      </c>
      <c r="H4691" s="2">
        <v>2071.48</v>
      </c>
      <c r="I4691" s="3">
        <v>45176</v>
      </c>
      <c r="J4691" s="2" t="s">
        <v>16</v>
      </c>
    </row>
    <row r="4692" spans="1:10" ht="14.25" customHeight="1" x14ac:dyDescent="0.35">
      <c r="A4692" s="2" t="s">
        <v>9414</v>
      </c>
      <c r="B4692" s="2" t="s">
        <v>9415</v>
      </c>
      <c r="C4692" s="2">
        <v>47</v>
      </c>
      <c r="D4692" s="2" t="s">
        <v>39</v>
      </c>
      <c r="E4692" s="2" t="s">
        <v>42</v>
      </c>
      <c r="F4692" s="2" t="s">
        <v>35</v>
      </c>
      <c r="G4692" s="2" t="s">
        <v>26</v>
      </c>
      <c r="H4692" s="2">
        <v>6313.35</v>
      </c>
      <c r="I4692" s="3">
        <v>45006</v>
      </c>
      <c r="J4692" s="2" t="s">
        <v>16</v>
      </c>
    </row>
    <row r="4693" spans="1:10" ht="14.25" customHeight="1" x14ac:dyDescent="0.35">
      <c r="A4693" s="2" t="s">
        <v>9416</v>
      </c>
      <c r="B4693" s="2" t="s">
        <v>9417</v>
      </c>
      <c r="C4693" s="2">
        <v>39</v>
      </c>
      <c r="D4693" s="2" t="s">
        <v>12</v>
      </c>
      <c r="E4693" s="2" t="s">
        <v>29</v>
      </c>
      <c r="F4693" s="2" t="s">
        <v>35</v>
      </c>
      <c r="G4693" s="2" t="s">
        <v>36</v>
      </c>
      <c r="H4693" s="2">
        <v>14482.78</v>
      </c>
      <c r="I4693" s="3">
        <v>44941</v>
      </c>
      <c r="J4693" s="2" t="s">
        <v>16</v>
      </c>
    </row>
    <row r="4694" spans="1:10" ht="14.25" customHeight="1" x14ac:dyDescent="0.35">
      <c r="A4694" s="2" t="s">
        <v>9418</v>
      </c>
      <c r="B4694" s="2" t="s">
        <v>9419</v>
      </c>
      <c r="C4694" s="2">
        <v>26</v>
      </c>
      <c r="D4694" s="2" t="s">
        <v>12</v>
      </c>
      <c r="E4694" s="2" t="s">
        <v>74</v>
      </c>
      <c r="F4694" s="2" t="s">
        <v>19</v>
      </c>
      <c r="G4694" s="2" t="s">
        <v>36</v>
      </c>
      <c r="H4694" s="2">
        <v>18668.849999999999</v>
      </c>
      <c r="I4694" s="3">
        <v>44966</v>
      </c>
      <c r="J4694" s="2" t="s">
        <v>16</v>
      </c>
    </row>
    <row r="4695" spans="1:10" ht="14.25" customHeight="1" x14ac:dyDescent="0.35">
      <c r="A4695" s="2" t="s">
        <v>9420</v>
      </c>
      <c r="B4695" s="2" t="s">
        <v>9421</v>
      </c>
      <c r="C4695" s="2">
        <v>46</v>
      </c>
      <c r="D4695" s="2" t="s">
        <v>39</v>
      </c>
      <c r="E4695" s="2" t="s">
        <v>29</v>
      </c>
      <c r="F4695" s="2" t="s">
        <v>35</v>
      </c>
      <c r="G4695" s="2" t="s">
        <v>20</v>
      </c>
      <c r="H4695" s="2">
        <v>4863.95</v>
      </c>
      <c r="I4695" s="3">
        <v>45007</v>
      </c>
      <c r="J4695" s="2" t="s">
        <v>16</v>
      </c>
    </row>
    <row r="4696" spans="1:10" ht="14.25" customHeight="1" x14ac:dyDescent="0.35">
      <c r="A4696" s="2" t="s">
        <v>9422</v>
      </c>
      <c r="B4696" s="2" t="s">
        <v>9423</v>
      </c>
      <c r="C4696" s="2">
        <v>64</v>
      </c>
      <c r="D4696" s="2" t="s">
        <v>39</v>
      </c>
      <c r="E4696" s="2" t="s">
        <v>64</v>
      </c>
      <c r="F4696" s="2" t="s">
        <v>35</v>
      </c>
      <c r="G4696" s="2" t="s">
        <v>30</v>
      </c>
      <c r="H4696" s="2">
        <v>9605.08</v>
      </c>
      <c r="I4696" s="3">
        <v>45436</v>
      </c>
      <c r="J4696" s="2" t="s">
        <v>16</v>
      </c>
    </row>
    <row r="4697" spans="1:10" ht="14.25" customHeight="1" x14ac:dyDescent="0.35">
      <c r="A4697" s="2" t="s">
        <v>9424</v>
      </c>
      <c r="B4697" s="2" t="s">
        <v>9425</v>
      </c>
      <c r="C4697" s="2">
        <v>54</v>
      </c>
      <c r="D4697" s="2" t="s">
        <v>39</v>
      </c>
      <c r="E4697" s="2" t="s">
        <v>52</v>
      </c>
      <c r="F4697" s="2" t="s">
        <v>14</v>
      </c>
      <c r="G4697" s="2" t="s">
        <v>20</v>
      </c>
      <c r="H4697" s="2">
        <v>0.21</v>
      </c>
      <c r="I4697" s="3">
        <v>45233</v>
      </c>
      <c r="J4697" s="2" t="s">
        <v>16</v>
      </c>
    </row>
    <row r="4698" spans="1:10" ht="14.25" customHeight="1" x14ac:dyDescent="0.35">
      <c r="A4698" s="2" t="s">
        <v>9426</v>
      </c>
      <c r="B4698" s="2" t="s">
        <v>9427</v>
      </c>
      <c r="C4698" s="2">
        <v>40</v>
      </c>
      <c r="D4698" s="2" t="s">
        <v>12</v>
      </c>
      <c r="E4698" s="2" t="s">
        <v>29</v>
      </c>
      <c r="F4698" s="2" t="s">
        <v>25</v>
      </c>
      <c r="G4698" s="2" t="s">
        <v>26</v>
      </c>
      <c r="H4698" s="2">
        <v>7992.91</v>
      </c>
      <c r="I4698" s="3">
        <v>45631</v>
      </c>
      <c r="J4698" s="2" t="s">
        <v>16</v>
      </c>
    </row>
    <row r="4699" spans="1:10" ht="14.25" customHeight="1" x14ac:dyDescent="0.35">
      <c r="A4699" s="2" t="s">
        <v>9428</v>
      </c>
      <c r="B4699" s="2" t="s">
        <v>9429</v>
      </c>
      <c r="C4699" s="2">
        <v>30</v>
      </c>
      <c r="D4699" s="2" t="s">
        <v>39</v>
      </c>
      <c r="E4699" s="2" t="s">
        <v>64</v>
      </c>
      <c r="F4699" s="2" t="s">
        <v>55</v>
      </c>
      <c r="G4699" s="2" t="s">
        <v>30</v>
      </c>
      <c r="H4699" s="2">
        <v>36983.769999999997</v>
      </c>
      <c r="I4699" s="3">
        <v>45323</v>
      </c>
      <c r="J4699" s="2" t="s">
        <v>16</v>
      </c>
    </row>
    <row r="4700" spans="1:10" ht="14.25" customHeight="1" x14ac:dyDescent="0.35">
      <c r="A4700" s="2" t="s">
        <v>9430</v>
      </c>
      <c r="B4700" s="2" t="s">
        <v>9431</v>
      </c>
      <c r="C4700" s="2">
        <v>49</v>
      </c>
      <c r="D4700" s="2" t="s">
        <v>12</v>
      </c>
      <c r="E4700" s="2" t="s">
        <v>64</v>
      </c>
      <c r="F4700" s="2" t="s">
        <v>25</v>
      </c>
      <c r="G4700" s="2" t="s">
        <v>36</v>
      </c>
      <c r="H4700" s="2">
        <v>3743.52</v>
      </c>
      <c r="I4700" s="3">
        <v>45604</v>
      </c>
      <c r="J4700" s="2" t="s">
        <v>16</v>
      </c>
    </row>
    <row r="4701" spans="1:10" ht="14.25" customHeight="1" x14ac:dyDescent="0.35">
      <c r="A4701" s="2" t="s">
        <v>9432</v>
      </c>
      <c r="B4701" s="2" t="s">
        <v>9433</v>
      </c>
      <c r="C4701" s="2">
        <v>63</v>
      </c>
      <c r="D4701" s="2" t="s">
        <v>12</v>
      </c>
      <c r="E4701" s="2" t="s">
        <v>64</v>
      </c>
      <c r="F4701" s="2" t="s">
        <v>55</v>
      </c>
      <c r="G4701" s="2" t="s">
        <v>26</v>
      </c>
      <c r="H4701" s="2">
        <v>9033.16</v>
      </c>
      <c r="I4701" s="3">
        <v>45130</v>
      </c>
      <c r="J4701" s="2" t="s">
        <v>21</v>
      </c>
    </row>
    <row r="4702" spans="1:10" ht="14.25" customHeight="1" x14ac:dyDescent="0.35">
      <c r="A4702" s="2" t="s">
        <v>9434</v>
      </c>
      <c r="B4702" s="2" t="s">
        <v>9435</v>
      </c>
      <c r="C4702" s="2">
        <v>64</v>
      </c>
      <c r="D4702" s="2" t="s">
        <v>39</v>
      </c>
      <c r="E4702" s="2" t="s">
        <v>29</v>
      </c>
      <c r="F4702" s="2" t="s">
        <v>14</v>
      </c>
      <c r="G4702" s="2" t="s">
        <v>15</v>
      </c>
      <c r="H4702" s="2">
        <v>14366.77</v>
      </c>
      <c r="I4702" s="3">
        <v>45137</v>
      </c>
      <c r="J4702" s="2" t="s">
        <v>16</v>
      </c>
    </row>
    <row r="4703" spans="1:10" ht="14.25" customHeight="1" x14ac:dyDescent="0.35">
      <c r="A4703" s="2" t="s">
        <v>9436</v>
      </c>
      <c r="B4703" s="2" t="s">
        <v>9437</v>
      </c>
      <c r="C4703" s="2">
        <v>40</v>
      </c>
      <c r="D4703" s="2" t="s">
        <v>12</v>
      </c>
      <c r="E4703" s="2" t="s">
        <v>42</v>
      </c>
      <c r="F4703" s="2" t="s">
        <v>19</v>
      </c>
      <c r="G4703" s="2" t="s">
        <v>26</v>
      </c>
      <c r="H4703" s="2">
        <v>9388.76</v>
      </c>
      <c r="I4703" s="3">
        <v>45325</v>
      </c>
      <c r="J4703" s="2" t="s">
        <v>16</v>
      </c>
    </row>
    <row r="4704" spans="1:10" ht="14.25" customHeight="1" x14ac:dyDescent="0.35">
      <c r="A4704" s="2" t="s">
        <v>9438</v>
      </c>
      <c r="B4704" s="2" t="s">
        <v>9439</v>
      </c>
      <c r="C4704" s="2">
        <v>62</v>
      </c>
      <c r="D4704" s="2" t="s">
        <v>39</v>
      </c>
      <c r="E4704" s="2" t="s">
        <v>24</v>
      </c>
      <c r="F4704" s="2" t="s">
        <v>55</v>
      </c>
      <c r="G4704" s="2" t="s">
        <v>30</v>
      </c>
      <c r="H4704" s="2">
        <v>5421.44</v>
      </c>
      <c r="I4704" s="3">
        <v>45299</v>
      </c>
      <c r="J4704" s="2" t="s">
        <v>16</v>
      </c>
    </row>
    <row r="4705" spans="1:10" ht="14.25" customHeight="1" x14ac:dyDescent="0.35">
      <c r="A4705" s="2" t="s">
        <v>9440</v>
      </c>
      <c r="B4705" s="2" t="s">
        <v>9441</v>
      </c>
      <c r="C4705" s="2">
        <v>34</v>
      </c>
      <c r="D4705" s="2" t="s">
        <v>39</v>
      </c>
      <c r="E4705" s="2" t="s">
        <v>42</v>
      </c>
      <c r="F4705" s="2" t="s">
        <v>55</v>
      </c>
      <c r="G4705" s="2" t="s">
        <v>30</v>
      </c>
      <c r="H4705" s="2">
        <v>1655.54</v>
      </c>
      <c r="I4705" s="3">
        <v>45315</v>
      </c>
      <c r="J4705" s="2" t="s">
        <v>16</v>
      </c>
    </row>
    <row r="4706" spans="1:10" ht="14.25" customHeight="1" x14ac:dyDescent="0.35">
      <c r="A4706" s="2" t="s">
        <v>9442</v>
      </c>
      <c r="B4706" s="2" t="s">
        <v>9443</v>
      </c>
      <c r="C4706" s="2">
        <v>57</v>
      </c>
      <c r="D4706" s="2" t="s">
        <v>12</v>
      </c>
      <c r="E4706" s="2" t="s">
        <v>52</v>
      </c>
      <c r="F4706" s="2" t="s">
        <v>55</v>
      </c>
      <c r="G4706" s="2" t="s">
        <v>36</v>
      </c>
      <c r="H4706" s="2">
        <v>6230.64</v>
      </c>
      <c r="I4706" s="3">
        <v>45184</v>
      </c>
      <c r="J4706" s="2" t="s">
        <v>16</v>
      </c>
    </row>
    <row r="4707" spans="1:10" ht="14.25" customHeight="1" x14ac:dyDescent="0.35">
      <c r="A4707" s="2" t="s">
        <v>9444</v>
      </c>
      <c r="B4707" s="2" t="s">
        <v>9445</v>
      </c>
      <c r="C4707" s="2">
        <v>38</v>
      </c>
      <c r="D4707" s="2" t="s">
        <v>12</v>
      </c>
      <c r="E4707" s="2" t="s">
        <v>42</v>
      </c>
      <c r="F4707" s="2" t="s">
        <v>14</v>
      </c>
      <c r="G4707" s="2" t="s">
        <v>15</v>
      </c>
      <c r="H4707" s="2">
        <v>3492.51</v>
      </c>
      <c r="I4707" s="3">
        <v>45041</v>
      </c>
      <c r="J4707" s="2" t="s">
        <v>16</v>
      </c>
    </row>
    <row r="4708" spans="1:10" ht="14.25" customHeight="1" x14ac:dyDescent="0.35">
      <c r="A4708" s="2" t="s">
        <v>9446</v>
      </c>
      <c r="B4708" s="2" t="s">
        <v>9447</v>
      </c>
      <c r="C4708" s="2">
        <v>19</v>
      </c>
      <c r="D4708" s="2" t="s">
        <v>39</v>
      </c>
      <c r="E4708" s="2" t="s">
        <v>93</v>
      </c>
      <c r="F4708" s="2" t="s">
        <v>25</v>
      </c>
      <c r="G4708" s="2" t="s">
        <v>36</v>
      </c>
      <c r="H4708" s="2">
        <v>11904.65</v>
      </c>
      <c r="I4708" s="3">
        <v>45260</v>
      </c>
      <c r="J4708" s="2" t="s">
        <v>69</v>
      </c>
    </row>
    <row r="4709" spans="1:10" ht="14.25" customHeight="1" x14ac:dyDescent="0.35">
      <c r="A4709" s="2" t="s">
        <v>9448</v>
      </c>
      <c r="B4709" s="2" t="s">
        <v>9449</v>
      </c>
      <c r="C4709" s="2">
        <v>54</v>
      </c>
      <c r="D4709" s="2" t="s">
        <v>39</v>
      </c>
      <c r="E4709" s="2" t="s">
        <v>42</v>
      </c>
      <c r="F4709" s="2" t="s">
        <v>14</v>
      </c>
      <c r="G4709" s="2" t="s">
        <v>15</v>
      </c>
      <c r="H4709" s="2">
        <v>5832.4</v>
      </c>
      <c r="I4709" s="3">
        <v>45275</v>
      </c>
      <c r="J4709" s="2" t="s">
        <v>16</v>
      </c>
    </row>
    <row r="4710" spans="1:10" ht="14.25" customHeight="1" x14ac:dyDescent="0.35">
      <c r="A4710" s="2" t="s">
        <v>9450</v>
      </c>
      <c r="B4710" s="2" t="s">
        <v>9451</v>
      </c>
      <c r="C4710" s="2">
        <v>23</v>
      </c>
      <c r="D4710" s="2" t="s">
        <v>39</v>
      </c>
      <c r="E4710" s="2" t="s">
        <v>42</v>
      </c>
      <c r="F4710" s="2" t="s">
        <v>55</v>
      </c>
      <c r="G4710" s="2" t="s">
        <v>15</v>
      </c>
      <c r="H4710" s="2">
        <v>18963.189999999999</v>
      </c>
      <c r="I4710" s="3">
        <v>45159</v>
      </c>
      <c r="J4710" s="2" t="s">
        <v>16</v>
      </c>
    </row>
    <row r="4711" spans="1:10" ht="14.25" customHeight="1" x14ac:dyDescent="0.35">
      <c r="A4711" s="2" t="s">
        <v>9452</v>
      </c>
      <c r="B4711" s="2" t="s">
        <v>9453</v>
      </c>
      <c r="C4711" s="2">
        <v>61</v>
      </c>
      <c r="D4711" s="2" t="s">
        <v>39</v>
      </c>
      <c r="E4711" s="2" t="s">
        <v>42</v>
      </c>
      <c r="F4711" s="2" t="s">
        <v>35</v>
      </c>
      <c r="G4711" s="2" t="s">
        <v>36</v>
      </c>
      <c r="H4711" s="2">
        <v>2148.31</v>
      </c>
      <c r="I4711" s="3">
        <v>45435</v>
      </c>
      <c r="J4711" s="2" t="s">
        <v>16</v>
      </c>
    </row>
    <row r="4712" spans="1:10" ht="14.25" customHeight="1" x14ac:dyDescent="0.35">
      <c r="A4712" s="2" t="s">
        <v>9454</v>
      </c>
      <c r="B4712" s="2" t="s">
        <v>9455</v>
      </c>
      <c r="C4712" s="2">
        <v>35</v>
      </c>
      <c r="D4712" s="2" t="s">
        <v>39</v>
      </c>
      <c r="E4712" s="2" t="s">
        <v>74</v>
      </c>
      <c r="F4712" s="2" t="s">
        <v>55</v>
      </c>
      <c r="G4712" s="2" t="s">
        <v>26</v>
      </c>
      <c r="H4712" s="2">
        <v>5408.04</v>
      </c>
      <c r="I4712" s="3">
        <v>45375</v>
      </c>
      <c r="J4712" s="2" t="s">
        <v>16</v>
      </c>
    </row>
    <row r="4713" spans="1:10" ht="14.25" customHeight="1" x14ac:dyDescent="0.35">
      <c r="A4713" s="2" t="s">
        <v>9456</v>
      </c>
      <c r="B4713" s="2" t="s">
        <v>9457</v>
      </c>
      <c r="C4713" s="2">
        <v>47</v>
      </c>
      <c r="D4713" s="2" t="s">
        <v>39</v>
      </c>
      <c r="E4713" s="2" t="s">
        <v>52</v>
      </c>
      <c r="F4713" s="2" t="s">
        <v>35</v>
      </c>
      <c r="G4713" s="2" t="s">
        <v>20</v>
      </c>
      <c r="H4713" s="2">
        <v>8153.26</v>
      </c>
      <c r="I4713" s="3">
        <v>45003</v>
      </c>
      <c r="J4713" s="2" t="s">
        <v>16</v>
      </c>
    </row>
    <row r="4714" spans="1:10" ht="14.25" customHeight="1" x14ac:dyDescent="0.35">
      <c r="A4714" s="2" t="s">
        <v>9458</v>
      </c>
      <c r="B4714" s="2" t="s">
        <v>9459</v>
      </c>
      <c r="C4714" s="2">
        <v>39</v>
      </c>
      <c r="D4714" s="2" t="s">
        <v>12</v>
      </c>
      <c r="E4714" s="2" t="s">
        <v>93</v>
      </c>
      <c r="F4714" s="2" t="s">
        <v>19</v>
      </c>
      <c r="G4714" s="2" t="s">
        <v>15</v>
      </c>
      <c r="H4714" s="2">
        <v>1346.92</v>
      </c>
      <c r="I4714" s="3">
        <v>45534</v>
      </c>
      <c r="J4714" s="2" t="s">
        <v>16</v>
      </c>
    </row>
    <row r="4715" spans="1:10" ht="14.25" customHeight="1" x14ac:dyDescent="0.35">
      <c r="A4715" s="2" t="s">
        <v>9460</v>
      </c>
      <c r="B4715" s="2" t="s">
        <v>9461</v>
      </c>
      <c r="C4715" s="2">
        <v>50</v>
      </c>
      <c r="D4715" s="2" t="s">
        <v>12</v>
      </c>
      <c r="E4715" s="2" t="s">
        <v>42</v>
      </c>
      <c r="F4715" s="2" t="s">
        <v>14</v>
      </c>
      <c r="G4715" s="2" t="s">
        <v>30</v>
      </c>
      <c r="H4715" s="2">
        <v>8865.14</v>
      </c>
      <c r="I4715" s="3">
        <v>45024</v>
      </c>
      <c r="J4715" s="2" t="s">
        <v>16</v>
      </c>
    </row>
    <row r="4716" spans="1:10" ht="14.25" customHeight="1" x14ac:dyDescent="0.35">
      <c r="A4716" s="2" t="s">
        <v>9462</v>
      </c>
      <c r="B4716" s="2" t="s">
        <v>9463</v>
      </c>
      <c r="C4716" s="2">
        <v>47</v>
      </c>
      <c r="D4716" s="2" t="s">
        <v>12</v>
      </c>
      <c r="E4716" s="2" t="s">
        <v>24</v>
      </c>
      <c r="F4716" s="2" t="s">
        <v>35</v>
      </c>
      <c r="G4716" s="2" t="s">
        <v>36</v>
      </c>
      <c r="H4716" s="2">
        <v>3437.89</v>
      </c>
      <c r="I4716" s="3">
        <v>45494</v>
      </c>
      <c r="J4716" s="2" t="s">
        <v>21</v>
      </c>
    </row>
    <row r="4717" spans="1:10" ht="14.25" customHeight="1" x14ac:dyDescent="0.35">
      <c r="A4717" s="2" t="s">
        <v>9464</v>
      </c>
      <c r="B4717" s="2" t="s">
        <v>9465</v>
      </c>
      <c r="C4717" s="2">
        <v>34</v>
      </c>
      <c r="D4717" s="2" t="s">
        <v>12</v>
      </c>
      <c r="E4717" s="2" t="s">
        <v>52</v>
      </c>
      <c r="F4717" s="2" t="s">
        <v>14</v>
      </c>
      <c r="G4717" s="2" t="s">
        <v>26</v>
      </c>
      <c r="H4717" s="2">
        <v>2607.64</v>
      </c>
      <c r="I4717" s="3">
        <v>45556</v>
      </c>
      <c r="J4717" s="2" t="s">
        <v>16</v>
      </c>
    </row>
    <row r="4718" spans="1:10" ht="14.25" customHeight="1" x14ac:dyDescent="0.35">
      <c r="A4718" s="2" t="s">
        <v>9466</v>
      </c>
      <c r="B4718" s="2" t="s">
        <v>9467</v>
      </c>
      <c r="C4718" s="2">
        <v>60</v>
      </c>
      <c r="D4718" s="2" t="s">
        <v>39</v>
      </c>
      <c r="E4718" s="2" t="s">
        <v>13</v>
      </c>
      <c r="F4718" s="2" t="s">
        <v>49</v>
      </c>
      <c r="G4718" s="2" t="s">
        <v>15</v>
      </c>
      <c r="H4718" s="2">
        <v>1530.47</v>
      </c>
      <c r="I4718" s="3">
        <v>45388</v>
      </c>
      <c r="J4718" s="2" t="s">
        <v>16</v>
      </c>
    </row>
    <row r="4719" spans="1:10" ht="14.25" customHeight="1" x14ac:dyDescent="0.35">
      <c r="A4719" s="2" t="s">
        <v>9468</v>
      </c>
      <c r="B4719" s="2" t="s">
        <v>9469</v>
      </c>
      <c r="C4719" s="2">
        <v>49</v>
      </c>
      <c r="D4719" s="2" t="s">
        <v>12</v>
      </c>
      <c r="E4719" s="2" t="s">
        <v>74</v>
      </c>
      <c r="F4719" s="2" t="s">
        <v>25</v>
      </c>
      <c r="G4719" s="2" t="s">
        <v>26</v>
      </c>
      <c r="H4719" s="2">
        <v>4306.01</v>
      </c>
      <c r="I4719" s="3">
        <v>45426</v>
      </c>
      <c r="J4719" s="2" t="s">
        <v>21</v>
      </c>
    </row>
    <row r="4720" spans="1:10" ht="14.25" customHeight="1" x14ac:dyDescent="0.35">
      <c r="A4720" s="2" t="s">
        <v>9470</v>
      </c>
      <c r="B4720" s="2" t="s">
        <v>9471</v>
      </c>
      <c r="C4720" s="2">
        <v>59</v>
      </c>
      <c r="D4720" s="2" t="s">
        <v>12</v>
      </c>
      <c r="E4720" s="2" t="s">
        <v>29</v>
      </c>
      <c r="F4720" s="2" t="s">
        <v>49</v>
      </c>
      <c r="G4720" s="2" t="s">
        <v>36</v>
      </c>
      <c r="H4720" s="2">
        <v>26448.28</v>
      </c>
      <c r="I4720" s="3">
        <v>45557</v>
      </c>
      <c r="J4720" s="2" t="s">
        <v>16</v>
      </c>
    </row>
    <row r="4721" spans="1:10" ht="14.25" customHeight="1" x14ac:dyDescent="0.35">
      <c r="A4721" s="2" t="s">
        <v>9472</v>
      </c>
      <c r="B4721" s="2" t="s">
        <v>9473</v>
      </c>
      <c r="C4721" s="2">
        <v>31</v>
      </c>
      <c r="D4721" s="2" t="s">
        <v>39</v>
      </c>
      <c r="E4721" s="2" t="s">
        <v>24</v>
      </c>
      <c r="F4721" s="2" t="s">
        <v>35</v>
      </c>
      <c r="G4721" s="2" t="s">
        <v>30</v>
      </c>
      <c r="H4721" s="2">
        <v>314.97000000000003</v>
      </c>
      <c r="I4721" s="3">
        <v>44964</v>
      </c>
      <c r="J4721" s="2" t="s">
        <v>16</v>
      </c>
    </row>
    <row r="4722" spans="1:10" ht="14.25" customHeight="1" x14ac:dyDescent="0.35">
      <c r="A4722" s="2" t="s">
        <v>9474</v>
      </c>
      <c r="B4722" s="2" t="s">
        <v>9475</v>
      </c>
      <c r="C4722" s="2">
        <v>27</v>
      </c>
      <c r="D4722" s="2" t="s">
        <v>12</v>
      </c>
      <c r="E4722" s="2" t="s">
        <v>42</v>
      </c>
      <c r="F4722" s="2" t="s">
        <v>49</v>
      </c>
      <c r="G4722" s="2" t="s">
        <v>15</v>
      </c>
      <c r="H4722" s="2">
        <v>19115.990000000002</v>
      </c>
      <c r="I4722" s="3">
        <v>45623</v>
      </c>
      <c r="J4722" s="2" t="s">
        <v>16</v>
      </c>
    </row>
    <row r="4723" spans="1:10" ht="14.25" customHeight="1" x14ac:dyDescent="0.35">
      <c r="A4723" s="2" t="s">
        <v>9476</v>
      </c>
      <c r="B4723" s="2" t="s">
        <v>9477</v>
      </c>
      <c r="C4723" s="2">
        <v>64</v>
      </c>
      <c r="D4723" s="2" t="s">
        <v>39</v>
      </c>
      <c r="E4723" s="2" t="s">
        <v>24</v>
      </c>
      <c r="F4723" s="2" t="s">
        <v>25</v>
      </c>
      <c r="G4723" s="2" t="s">
        <v>15</v>
      </c>
      <c r="H4723" s="2">
        <v>5064.37</v>
      </c>
      <c r="I4723" s="3">
        <v>45284</v>
      </c>
      <c r="J4723" s="2" t="s">
        <v>69</v>
      </c>
    </row>
    <row r="4724" spans="1:10" ht="14.25" customHeight="1" x14ac:dyDescent="0.35">
      <c r="A4724" s="2" t="s">
        <v>9478</v>
      </c>
      <c r="B4724" s="2" t="s">
        <v>9479</v>
      </c>
      <c r="C4724" s="2">
        <v>53</v>
      </c>
      <c r="D4724" s="2" t="s">
        <v>39</v>
      </c>
      <c r="E4724" s="2" t="s">
        <v>93</v>
      </c>
      <c r="F4724" s="2" t="s">
        <v>35</v>
      </c>
      <c r="G4724" s="2" t="s">
        <v>26</v>
      </c>
      <c r="H4724" s="2">
        <v>8246.27</v>
      </c>
      <c r="I4724" s="3">
        <v>45168</v>
      </c>
      <c r="J4724" s="2" t="s">
        <v>16</v>
      </c>
    </row>
    <row r="4725" spans="1:10" ht="14.25" customHeight="1" x14ac:dyDescent="0.35">
      <c r="A4725" s="2" t="s">
        <v>9480</v>
      </c>
      <c r="B4725" s="2" t="s">
        <v>9481</v>
      </c>
      <c r="C4725" s="2">
        <v>51</v>
      </c>
      <c r="D4725" s="2" t="s">
        <v>39</v>
      </c>
      <c r="E4725" s="2" t="s">
        <v>74</v>
      </c>
      <c r="F4725" s="2" t="s">
        <v>19</v>
      </c>
      <c r="G4725" s="2" t="s">
        <v>36</v>
      </c>
      <c r="H4725" s="2">
        <v>7191.06</v>
      </c>
      <c r="I4725" s="3">
        <v>44977</v>
      </c>
      <c r="J4725" s="2" t="s">
        <v>16</v>
      </c>
    </row>
    <row r="4726" spans="1:10" ht="14.25" customHeight="1" x14ac:dyDescent="0.35">
      <c r="A4726" s="2" t="s">
        <v>9482</v>
      </c>
      <c r="B4726" s="2" t="s">
        <v>9483</v>
      </c>
      <c r="C4726" s="2">
        <v>26</v>
      </c>
      <c r="D4726" s="2" t="s">
        <v>39</v>
      </c>
      <c r="E4726" s="2" t="s">
        <v>93</v>
      </c>
      <c r="F4726" s="2" t="s">
        <v>19</v>
      </c>
      <c r="G4726" s="2" t="s">
        <v>20</v>
      </c>
      <c r="H4726" s="2">
        <v>26001.86</v>
      </c>
      <c r="I4726" s="3">
        <v>45351</v>
      </c>
      <c r="J4726" s="2" t="s">
        <v>16</v>
      </c>
    </row>
    <row r="4727" spans="1:10" ht="14.25" customHeight="1" x14ac:dyDescent="0.35">
      <c r="A4727" s="2" t="s">
        <v>9484</v>
      </c>
      <c r="B4727" s="2" t="s">
        <v>9485</v>
      </c>
      <c r="C4727" s="2">
        <v>59</v>
      </c>
      <c r="D4727" s="2" t="s">
        <v>39</v>
      </c>
      <c r="E4727" s="2" t="s">
        <v>29</v>
      </c>
      <c r="F4727" s="2" t="s">
        <v>25</v>
      </c>
      <c r="G4727" s="2" t="s">
        <v>15</v>
      </c>
      <c r="H4727" s="2">
        <v>14702.38</v>
      </c>
      <c r="I4727" s="3">
        <v>45053</v>
      </c>
      <c r="J4727" s="2" t="s">
        <v>69</v>
      </c>
    </row>
    <row r="4728" spans="1:10" ht="14.25" customHeight="1" x14ac:dyDescent="0.35">
      <c r="A4728" s="2" t="s">
        <v>9486</v>
      </c>
      <c r="B4728" s="2" t="s">
        <v>9487</v>
      </c>
      <c r="C4728" s="2">
        <v>45</v>
      </c>
      <c r="D4728" s="2" t="s">
        <v>12</v>
      </c>
      <c r="E4728" s="2" t="s">
        <v>29</v>
      </c>
      <c r="F4728" s="2" t="s">
        <v>25</v>
      </c>
      <c r="G4728" s="2" t="s">
        <v>30</v>
      </c>
      <c r="H4728" s="2">
        <v>41880.089999999997</v>
      </c>
      <c r="I4728" s="3">
        <v>45029</v>
      </c>
      <c r="J4728" s="2" t="s">
        <v>16</v>
      </c>
    </row>
    <row r="4729" spans="1:10" ht="14.25" customHeight="1" x14ac:dyDescent="0.35">
      <c r="A4729" s="2" t="s">
        <v>9488</v>
      </c>
      <c r="B4729" s="2" t="s">
        <v>9489</v>
      </c>
      <c r="C4729" s="2">
        <v>28</v>
      </c>
      <c r="D4729" s="2" t="s">
        <v>12</v>
      </c>
      <c r="E4729" s="2" t="s">
        <v>24</v>
      </c>
      <c r="F4729" s="2" t="s">
        <v>35</v>
      </c>
      <c r="G4729" s="2" t="s">
        <v>15</v>
      </c>
      <c r="H4729" s="2">
        <v>15819.68</v>
      </c>
      <c r="I4729" s="3">
        <v>45403</v>
      </c>
      <c r="J4729" s="2" t="s">
        <v>16</v>
      </c>
    </row>
    <row r="4730" spans="1:10" ht="14.25" customHeight="1" x14ac:dyDescent="0.35">
      <c r="A4730" s="2" t="s">
        <v>9490</v>
      </c>
      <c r="B4730" s="2" t="s">
        <v>9491</v>
      </c>
      <c r="C4730" s="2">
        <v>31</v>
      </c>
      <c r="D4730" s="2" t="s">
        <v>12</v>
      </c>
      <c r="E4730" s="2" t="s">
        <v>74</v>
      </c>
      <c r="F4730" s="2" t="s">
        <v>14</v>
      </c>
      <c r="G4730" s="2" t="s">
        <v>15</v>
      </c>
      <c r="H4730" s="2">
        <v>3508.19</v>
      </c>
      <c r="I4730" s="3">
        <v>45155</v>
      </c>
      <c r="J4730" s="2" t="s">
        <v>16</v>
      </c>
    </row>
    <row r="4731" spans="1:10" ht="14.25" customHeight="1" x14ac:dyDescent="0.35">
      <c r="A4731" s="2" t="s">
        <v>9492</v>
      </c>
      <c r="B4731" s="2" t="s">
        <v>9493</v>
      </c>
      <c r="C4731" s="2">
        <v>56</v>
      </c>
      <c r="D4731" s="2" t="s">
        <v>39</v>
      </c>
      <c r="E4731" s="2" t="s">
        <v>13</v>
      </c>
      <c r="F4731" s="2" t="s">
        <v>35</v>
      </c>
      <c r="G4731" s="2" t="s">
        <v>20</v>
      </c>
      <c r="H4731" s="2">
        <v>32936.980000000003</v>
      </c>
      <c r="I4731" s="3">
        <v>45649</v>
      </c>
      <c r="J4731" s="2" t="s">
        <v>16</v>
      </c>
    </row>
    <row r="4732" spans="1:10" ht="14.25" customHeight="1" x14ac:dyDescent="0.35">
      <c r="A4732" s="2" t="s">
        <v>9494</v>
      </c>
      <c r="B4732" s="2" t="s">
        <v>9495</v>
      </c>
      <c r="C4732" s="2">
        <v>64</v>
      </c>
      <c r="D4732" s="2" t="s">
        <v>12</v>
      </c>
      <c r="E4732" s="2" t="s">
        <v>24</v>
      </c>
      <c r="F4732" s="2" t="s">
        <v>14</v>
      </c>
      <c r="G4732" s="2" t="s">
        <v>20</v>
      </c>
      <c r="H4732" s="2">
        <v>41083.9</v>
      </c>
      <c r="I4732" s="3">
        <v>45362</v>
      </c>
      <c r="J4732" s="2" t="s">
        <v>16</v>
      </c>
    </row>
    <row r="4733" spans="1:10" ht="14.25" customHeight="1" x14ac:dyDescent="0.35">
      <c r="A4733" s="2" t="s">
        <v>9496</v>
      </c>
      <c r="B4733" s="2" t="s">
        <v>9497</v>
      </c>
      <c r="C4733" s="2">
        <v>36</v>
      </c>
      <c r="D4733" s="2" t="s">
        <v>12</v>
      </c>
      <c r="E4733" s="2" t="s">
        <v>52</v>
      </c>
      <c r="F4733" s="2" t="s">
        <v>14</v>
      </c>
      <c r="G4733" s="2" t="s">
        <v>36</v>
      </c>
      <c r="H4733" s="2">
        <v>1313.55</v>
      </c>
      <c r="I4733" s="3">
        <v>45311</v>
      </c>
      <c r="J4733" s="2" t="s">
        <v>16</v>
      </c>
    </row>
    <row r="4734" spans="1:10" ht="14.25" customHeight="1" x14ac:dyDescent="0.35">
      <c r="A4734" s="2" t="s">
        <v>9498</v>
      </c>
      <c r="B4734" s="2" t="s">
        <v>9499</v>
      </c>
      <c r="C4734" s="2">
        <v>32</v>
      </c>
      <c r="D4734" s="2" t="s">
        <v>12</v>
      </c>
      <c r="E4734" s="2" t="s">
        <v>74</v>
      </c>
      <c r="F4734" s="2" t="s">
        <v>14</v>
      </c>
      <c r="G4734" s="2" t="s">
        <v>15</v>
      </c>
      <c r="H4734" s="2">
        <v>23130.82</v>
      </c>
      <c r="I4734" s="3">
        <v>45011</v>
      </c>
      <c r="J4734" s="2" t="s">
        <v>16</v>
      </c>
    </row>
    <row r="4735" spans="1:10" ht="14.25" customHeight="1" x14ac:dyDescent="0.35">
      <c r="A4735" s="2" t="s">
        <v>9500</v>
      </c>
      <c r="B4735" s="2" t="s">
        <v>9501</v>
      </c>
      <c r="C4735" s="2">
        <v>45</v>
      </c>
      <c r="D4735" s="2" t="s">
        <v>12</v>
      </c>
      <c r="E4735" s="2" t="s">
        <v>64</v>
      </c>
      <c r="F4735" s="2" t="s">
        <v>35</v>
      </c>
      <c r="G4735" s="2" t="s">
        <v>15</v>
      </c>
      <c r="H4735" s="2">
        <v>10912.46</v>
      </c>
      <c r="I4735" s="3">
        <v>45285</v>
      </c>
      <c r="J4735" s="2" t="s">
        <v>16</v>
      </c>
    </row>
    <row r="4736" spans="1:10" ht="14.25" customHeight="1" x14ac:dyDescent="0.35">
      <c r="A4736" s="2" t="s">
        <v>9502</v>
      </c>
      <c r="B4736" s="2" t="s">
        <v>9503</v>
      </c>
      <c r="C4736" s="2">
        <v>41</v>
      </c>
      <c r="D4736" s="2" t="s">
        <v>39</v>
      </c>
      <c r="E4736" s="2" t="s">
        <v>29</v>
      </c>
      <c r="F4736" s="2" t="s">
        <v>55</v>
      </c>
      <c r="G4736" s="2" t="s">
        <v>26</v>
      </c>
      <c r="H4736" s="2">
        <v>25509.67</v>
      </c>
      <c r="I4736" s="3">
        <v>44953</v>
      </c>
      <c r="J4736" s="2" t="s">
        <v>16</v>
      </c>
    </row>
    <row r="4737" spans="1:10" ht="14.25" customHeight="1" x14ac:dyDescent="0.35">
      <c r="A4737" s="2" t="s">
        <v>9504</v>
      </c>
      <c r="B4737" s="2" t="s">
        <v>9505</v>
      </c>
      <c r="C4737" s="2">
        <v>25</v>
      </c>
      <c r="D4737" s="2" t="s">
        <v>12</v>
      </c>
      <c r="E4737" s="2" t="s">
        <v>13</v>
      </c>
      <c r="F4737" s="2" t="s">
        <v>55</v>
      </c>
      <c r="G4737" s="2" t="s">
        <v>26</v>
      </c>
      <c r="H4737" s="2">
        <v>24738.36</v>
      </c>
      <c r="I4737" s="3">
        <v>44998</v>
      </c>
      <c r="J4737" s="2" t="s">
        <v>16</v>
      </c>
    </row>
    <row r="4738" spans="1:10" ht="14.25" customHeight="1" x14ac:dyDescent="0.35">
      <c r="A4738" s="2" t="s">
        <v>9506</v>
      </c>
      <c r="B4738" s="2" t="s">
        <v>9507</v>
      </c>
      <c r="C4738" s="2">
        <v>60</v>
      </c>
      <c r="D4738" s="2" t="s">
        <v>39</v>
      </c>
      <c r="E4738" s="2" t="s">
        <v>24</v>
      </c>
      <c r="F4738" s="2" t="s">
        <v>19</v>
      </c>
      <c r="G4738" s="2" t="s">
        <v>30</v>
      </c>
      <c r="H4738" s="2">
        <v>22198.36</v>
      </c>
      <c r="I4738" s="3">
        <v>45021</v>
      </c>
      <c r="J4738" s="2" t="s">
        <v>16</v>
      </c>
    </row>
    <row r="4739" spans="1:10" ht="14.25" customHeight="1" x14ac:dyDescent="0.35">
      <c r="A4739" s="2" t="s">
        <v>9508</v>
      </c>
      <c r="B4739" s="2" t="s">
        <v>9509</v>
      </c>
      <c r="C4739" s="2">
        <v>26</v>
      </c>
      <c r="D4739" s="2" t="s">
        <v>39</v>
      </c>
      <c r="E4739" s="2" t="s">
        <v>29</v>
      </c>
      <c r="F4739" s="2" t="s">
        <v>55</v>
      </c>
      <c r="G4739" s="2" t="s">
        <v>30</v>
      </c>
      <c r="H4739" s="2">
        <v>21652.22</v>
      </c>
      <c r="I4739" s="3">
        <v>45514</v>
      </c>
      <c r="J4739" s="2" t="s">
        <v>16</v>
      </c>
    </row>
    <row r="4740" spans="1:10" ht="14.25" customHeight="1" x14ac:dyDescent="0.35">
      <c r="A4740" s="2" t="s">
        <v>9510</v>
      </c>
      <c r="B4740" s="2" t="s">
        <v>9511</v>
      </c>
      <c r="C4740" s="2">
        <v>64</v>
      </c>
      <c r="D4740" s="2" t="s">
        <v>12</v>
      </c>
      <c r="E4740" s="2" t="s">
        <v>64</v>
      </c>
      <c r="F4740" s="2" t="s">
        <v>55</v>
      </c>
      <c r="G4740" s="2" t="s">
        <v>26</v>
      </c>
      <c r="H4740" s="2">
        <v>1251.6199999999999</v>
      </c>
      <c r="I4740" s="3">
        <v>45352</v>
      </c>
      <c r="J4740" s="2" t="s">
        <v>16</v>
      </c>
    </row>
    <row r="4741" spans="1:10" ht="14.25" customHeight="1" x14ac:dyDescent="0.35">
      <c r="A4741" s="2" t="s">
        <v>9512</v>
      </c>
      <c r="B4741" s="2" t="s">
        <v>9513</v>
      </c>
      <c r="C4741" s="2">
        <v>50</v>
      </c>
      <c r="D4741" s="2" t="s">
        <v>39</v>
      </c>
      <c r="E4741" s="2" t="s">
        <v>13</v>
      </c>
      <c r="F4741" s="2" t="s">
        <v>14</v>
      </c>
      <c r="G4741" s="2" t="s">
        <v>30</v>
      </c>
      <c r="H4741" s="2">
        <v>1549.19</v>
      </c>
      <c r="I4741" s="3">
        <v>44932</v>
      </c>
      <c r="J4741" s="2" t="s">
        <v>16</v>
      </c>
    </row>
    <row r="4742" spans="1:10" ht="14.25" customHeight="1" x14ac:dyDescent="0.35">
      <c r="A4742" s="2" t="s">
        <v>9514</v>
      </c>
      <c r="B4742" s="2" t="s">
        <v>9515</v>
      </c>
      <c r="C4742" s="2">
        <v>50</v>
      </c>
      <c r="D4742" s="2" t="s">
        <v>39</v>
      </c>
      <c r="E4742" s="2" t="s">
        <v>29</v>
      </c>
      <c r="F4742" s="2" t="s">
        <v>14</v>
      </c>
      <c r="G4742" s="2" t="s">
        <v>15</v>
      </c>
      <c r="H4742" s="2">
        <v>1253.1300000000001</v>
      </c>
      <c r="I4742" s="3">
        <v>45016</v>
      </c>
      <c r="J4742" s="2" t="s">
        <v>16</v>
      </c>
    </row>
    <row r="4743" spans="1:10" ht="14.25" customHeight="1" x14ac:dyDescent="0.35">
      <c r="A4743" s="2" t="s">
        <v>9516</v>
      </c>
      <c r="B4743" s="2" t="s">
        <v>9517</v>
      </c>
      <c r="C4743" s="2">
        <v>36</v>
      </c>
      <c r="D4743" s="2" t="s">
        <v>39</v>
      </c>
      <c r="E4743" s="2" t="s">
        <v>64</v>
      </c>
      <c r="F4743" s="2" t="s">
        <v>25</v>
      </c>
      <c r="G4743" s="2" t="s">
        <v>20</v>
      </c>
      <c r="H4743" s="2">
        <v>954.42</v>
      </c>
      <c r="I4743" s="3">
        <v>45518</v>
      </c>
      <c r="J4743" s="2" t="s">
        <v>16</v>
      </c>
    </row>
    <row r="4744" spans="1:10" ht="14.25" customHeight="1" x14ac:dyDescent="0.35">
      <c r="A4744" s="2" t="s">
        <v>9518</v>
      </c>
      <c r="B4744" s="2" t="s">
        <v>9519</v>
      </c>
      <c r="C4744" s="2">
        <v>20</v>
      </c>
      <c r="D4744" s="2" t="s">
        <v>39</v>
      </c>
      <c r="E4744" s="2" t="s">
        <v>64</v>
      </c>
      <c r="F4744" s="2" t="s">
        <v>14</v>
      </c>
      <c r="G4744" s="2" t="s">
        <v>15</v>
      </c>
      <c r="H4744" s="2">
        <v>4358.5</v>
      </c>
      <c r="I4744" s="3">
        <v>45148</v>
      </c>
      <c r="J4744" s="2" t="s">
        <v>16</v>
      </c>
    </row>
    <row r="4745" spans="1:10" ht="14.25" customHeight="1" x14ac:dyDescent="0.35">
      <c r="A4745" s="2" t="s">
        <v>9520</v>
      </c>
      <c r="B4745" s="2" t="s">
        <v>9521</v>
      </c>
      <c r="C4745" s="2">
        <v>27</v>
      </c>
      <c r="D4745" s="2" t="s">
        <v>39</v>
      </c>
      <c r="E4745" s="2" t="s">
        <v>29</v>
      </c>
      <c r="F4745" s="2" t="s">
        <v>35</v>
      </c>
      <c r="G4745" s="2" t="s">
        <v>26</v>
      </c>
      <c r="H4745" s="2">
        <v>11518.81</v>
      </c>
      <c r="I4745" s="3">
        <v>45521</v>
      </c>
      <c r="J4745" s="2" t="s">
        <v>21</v>
      </c>
    </row>
    <row r="4746" spans="1:10" ht="14.25" customHeight="1" x14ac:dyDescent="0.35">
      <c r="A4746" s="2" t="s">
        <v>9522</v>
      </c>
      <c r="B4746" s="2" t="s">
        <v>9523</v>
      </c>
      <c r="C4746" s="2">
        <v>57</v>
      </c>
      <c r="D4746" s="2" t="s">
        <v>39</v>
      </c>
      <c r="E4746" s="2" t="s">
        <v>24</v>
      </c>
      <c r="F4746" s="2" t="s">
        <v>25</v>
      </c>
      <c r="G4746" s="2" t="s">
        <v>36</v>
      </c>
      <c r="H4746" s="2">
        <v>4380.29</v>
      </c>
      <c r="I4746" s="3">
        <v>45520</v>
      </c>
      <c r="J4746" s="2" t="s">
        <v>16</v>
      </c>
    </row>
    <row r="4747" spans="1:10" ht="14.25" customHeight="1" x14ac:dyDescent="0.35">
      <c r="A4747" s="2" t="s">
        <v>9524</v>
      </c>
      <c r="B4747" s="2" t="s">
        <v>9525</v>
      </c>
      <c r="C4747" s="2">
        <v>64</v>
      </c>
      <c r="D4747" s="2" t="s">
        <v>39</v>
      </c>
      <c r="E4747" s="2" t="s">
        <v>29</v>
      </c>
      <c r="F4747" s="2" t="s">
        <v>25</v>
      </c>
      <c r="G4747" s="2" t="s">
        <v>36</v>
      </c>
      <c r="H4747" s="2">
        <v>12740.39</v>
      </c>
      <c r="I4747" s="3">
        <v>45078</v>
      </c>
      <c r="J4747" s="2" t="s">
        <v>16</v>
      </c>
    </row>
    <row r="4748" spans="1:10" ht="14.25" customHeight="1" x14ac:dyDescent="0.35">
      <c r="A4748" s="2" t="s">
        <v>9526</v>
      </c>
      <c r="B4748" s="2" t="s">
        <v>9527</v>
      </c>
      <c r="C4748" s="2">
        <v>59</v>
      </c>
      <c r="D4748" s="2" t="s">
        <v>12</v>
      </c>
      <c r="E4748" s="2" t="s">
        <v>93</v>
      </c>
      <c r="F4748" s="2" t="s">
        <v>55</v>
      </c>
      <c r="G4748" s="2" t="s">
        <v>26</v>
      </c>
      <c r="H4748" s="2">
        <v>17163.73</v>
      </c>
      <c r="I4748" s="3">
        <v>45483</v>
      </c>
      <c r="J4748" s="2" t="s">
        <v>16</v>
      </c>
    </row>
    <row r="4749" spans="1:10" ht="14.25" customHeight="1" x14ac:dyDescent="0.35">
      <c r="A4749" s="2" t="s">
        <v>9528</v>
      </c>
      <c r="B4749" s="2" t="s">
        <v>9529</v>
      </c>
      <c r="C4749" s="2">
        <v>18</v>
      </c>
      <c r="D4749" s="2" t="s">
        <v>12</v>
      </c>
      <c r="E4749" s="2" t="s">
        <v>74</v>
      </c>
      <c r="F4749" s="2" t="s">
        <v>14</v>
      </c>
      <c r="G4749" s="2" t="s">
        <v>15</v>
      </c>
      <c r="H4749" s="2">
        <v>10972.57</v>
      </c>
      <c r="I4749" s="3">
        <v>45138</v>
      </c>
      <c r="J4749" s="2" t="s">
        <v>16</v>
      </c>
    </row>
    <row r="4750" spans="1:10" ht="14.25" customHeight="1" x14ac:dyDescent="0.35">
      <c r="A4750" s="2" t="s">
        <v>9530</v>
      </c>
      <c r="B4750" s="2" t="s">
        <v>9531</v>
      </c>
      <c r="C4750" s="2">
        <v>46</v>
      </c>
      <c r="D4750" s="2" t="s">
        <v>39</v>
      </c>
      <c r="E4750" s="2" t="s">
        <v>74</v>
      </c>
      <c r="F4750" s="2" t="s">
        <v>55</v>
      </c>
      <c r="G4750" s="2" t="s">
        <v>30</v>
      </c>
      <c r="H4750" s="2">
        <v>6256.84</v>
      </c>
      <c r="I4750" s="3">
        <v>45509</v>
      </c>
      <c r="J4750" s="2" t="s">
        <v>16</v>
      </c>
    </row>
    <row r="4751" spans="1:10" ht="14.25" customHeight="1" x14ac:dyDescent="0.35">
      <c r="A4751" s="2" t="s">
        <v>9532</v>
      </c>
      <c r="B4751" s="2" t="s">
        <v>9533</v>
      </c>
      <c r="C4751" s="2">
        <v>51</v>
      </c>
      <c r="D4751" s="2" t="s">
        <v>39</v>
      </c>
      <c r="E4751" s="2" t="s">
        <v>13</v>
      </c>
      <c r="F4751" s="2" t="s">
        <v>14</v>
      </c>
      <c r="G4751" s="2" t="s">
        <v>30</v>
      </c>
      <c r="H4751" s="2">
        <v>3502.92</v>
      </c>
      <c r="I4751" s="3">
        <v>45189</v>
      </c>
      <c r="J4751" s="2" t="s">
        <v>16</v>
      </c>
    </row>
    <row r="4752" spans="1:10" ht="14.25" customHeight="1" x14ac:dyDescent="0.35">
      <c r="A4752" s="2" t="s">
        <v>9534</v>
      </c>
      <c r="B4752" s="2" t="s">
        <v>9535</v>
      </c>
      <c r="C4752" s="2">
        <v>30</v>
      </c>
      <c r="D4752" s="2" t="s">
        <v>12</v>
      </c>
      <c r="E4752" s="2" t="s">
        <v>52</v>
      </c>
      <c r="F4752" s="2" t="s">
        <v>55</v>
      </c>
      <c r="G4752" s="2" t="s">
        <v>36</v>
      </c>
      <c r="H4752" s="2">
        <v>1328.5</v>
      </c>
      <c r="I4752" s="3">
        <v>45308</v>
      </c>
      <c r="J4752" s="2" t="s">
        <v>16</v>
      </c>
    </row>
    <row r="4753" spans="1:10" ht="14.25" customHeight="1" x14ac:dyDescent="0.35">
      <c r="A4753" s="2" t="s">
        <v>9536</v>
      </c>
      <c r="B4753" s="2" t="s">
        <v>9537</v>
      </c>
      <c r="C4753" s="2">
        <v>18</v>
      </c>
      <c r="D4753" s="2" t="s">
        <v>12</v>
      </c>
      <c r="E4753" s="2" t="s">
        <v>29</v>
      </c>
      <c r="F4753" s="2" t="s">
        <v>55</v>
      </c>
      <c r="G4753" s="2" t="s">
        <v>26</v>
      </c>
      <c r="H4753" s="2">
        <v>6805.31</v>
      </c>
      <c r="I4753" s="3">
        <v>45496</v>
      </c>
      <c r="J4753" s="2" t="s">
        <v>16</v>
      </c>
    </row>
    <row r="4754" spans="1:10" ht="14.25" customHeight="1" x14ac:dyDescent="0.35">
      <c r="A4754" s="2" t="s">
        <v>9538</v>
      </c>
      <c r="B4754" s="2" t="s">
        <v>9539</v>
      </c>
      <c r="C4754" s="2">
        <v>51</v>
      </c>
      <c r="D4754" s="2" t="s">
        <v>12</v>
      </c>
      <c r="E4754" s="2" t="s">
        <v>24</v>
      </c>
      <c r="F4754" s="2" t="s">
        <v>55</v>
      </c>
      <c r="G4754" s="2" t="s">
        <v>26</v>
      </c>
      <c r="H4754" s="2">
        <v>12715.34</v>
      </c>
      <c r="I4754" s="3">
        <v>44983</v>
      </c>
      <c r="J4754" s="2" t="s">
        <v>16</v>
      </c>
    </row>
    <row r="4755" spans="1:10" ht="14.25" customHeight="1" x14ac:dyDescent="0.35">
      <c r="A4755" s="2" t="s">
        <v>9540</v>
      </c>
      <c r="B4755" s="2" t="s">
        <v>9541</v>
      </c>
      <c r="C4755" s="2">
        <v>46</v>
      </c>
      <c r="D4755" s="2" t="s">
        <v>12</v>
      </c>
      <c r="E4755" s="2" t="s">
        <v>93</v>
      </c>
      <c r="F4755" s="2" t="s">
        <v>35</v>
      </c>
      <c r="G4755" s="2" t="s">
        <v>20</v>
      </c>
      <c r="H4755" s="2">
        <v>7946.11</v>
      </c>
      <c r="I4755" s="3">
        <v>45352</v>
      </c>
      <c r="J4755" s="2" t="s">
        <v>16</v>
      </c>
    </row>
    <row r="4756" spans="1:10" ht="14.25" customHeight="1" x14ac:dyDescent="0.35">
      <c r="A4756" s="2" t="s">
        <v>9542</v>
      </c>
      <c r="B4756" s="2" t="s">
        <v>9543</v>
      </c>
      <c r="C4756" s="2">
        <v>64</v>
      </c>
      <c r="D4756" s="2" t="s">
        <v>39</v>
      </c>
      <c r="E4756" s="2" t="s">
        <v>74</v>
      </c>
      <c r="F4756" s="2" t="s">
        <v>19</v>
      </c>
      <c r="G4756" s="2" t="s">
        <v>36</v>
      </c>
      <c r="H4756" s="2">
        <v>12782.72</v>
      </c>
      <c r="I4756" s="3">
        <v>45549</v>
      </c>
      <c r="J4756" s="2" t="s">
        <v>16</v>
      </c>
    </row>
    <row r="4757" spans="1:10" ht="14.25" customHeight="1" x14ac:dyDescent="0.35">
      <c r="A4757" s="2" t="s">
        <v>9544</v>
      </c>
      <c r="B4757" s="2" t="s">
        <v>9545</v>
      </c>
      <c r="C4757" s="2">
        <v>30</v>
      </c>
      <c r="D4757" s="2" t="s">
        <v>39</v>
      </c>
      <c r="E4757" s="2" t="s">
        <v>74</v>
      </c>
      <c r="F4757" s="2" t="s">
        <v>55</v>
      </c>
      <c r="G4757" s="2" t="s">
        <v>26</v>
      </c>
      <c r="H4757" s="2">
        <v>4082.99</v>
      </c>
      <c r="I4757" s="3">
        <v>45068</v>
      </c>
      <c r="J4757" s="2" t="s">
        <v>21</v>
      </c>
    </row>
    <row r="4758" spans="1:10" ht="14.25" customHeight="1" x14ac:dyDescent="0.35">
      <c r="A4758" s="2" t="s">
        <v>9546</v>
      </c>
      <c r="B4758" s="2" t="s">
        <v>9547</v>
      </c>
      <c r="C4758" s="2">
        <v>46</v>
      </c>
      <c r="D4758" s="2" t="s">
        <v>12</v>
      </c>
      <c r="E4758" s="2" t="s">
        <v>24</v>
      </c>
      <c r="F4758" s="2" t="s">
        <v>49</v>
      </c>
      <c r="G4758" s="2" t="s">
        <v>20</v>
      </c>
      <c r="H4758" s="2">
        <v>691.32</v>
      </c>
      <c r="I4758" s="3">
        <v>45494</v>
      </c>
      <c r="J4758" s="2" t="s">
        <v>16</v>
      </c>
    </row>
    <row r="4759" spans="1:10" ht="14.25" customHeight="1" x14ac:dyDescent="0.35">
      <c r="A4759" s="2" t="s">
        <v>9548</v>
      </c>
      <c r="B4759" s="2" t="s">
        <v>9549</v>
      </c>
      <c r="C4759" s="2">
        <v>56</v>
      </c>
      <c r="D4759" s="2" t="s">
        <v>12</v>
      </c>
      <c r="E4759" s="2" t="s">
        <v>93</v>
      </c>
      <c r="F4759" s="2" t="s">
        <v>49</v>
      </c>
      <c r="G4759" s="2" t="s">
        <v>30</v>
      </c>
      <c r="H4759" s="2">
        <v>14744.61</v>
      </c>
      <c r="I4759" s="3">
        <v>45450</v>
      </c>
      <c r="J4759" s="2" t="s">
        <v>16</v>
      </c>
    </row>
    <row r="4760" spans="1:10" ht="14.25" customHeight="1" x14ac:dyDescent="0.35">
      <c r="A4760" s="2" t="s">
        <v>9550</v>
      </c>
      <c r="B4760" s="2" t="s">
        <v>9551</v>
      </c>
      <c r="C4760" s="2">
        <v>41</v>
      </c>
      <c r="D4760" s="2" t="s">
        <v>12</v>
      </c>
      <c r="E4760" s="2" t="s">
        <v>42</v>
      </c>
      <c r="F4760" s="2" t="s">
        <v>49</v>
      </c>
      <c r="G4760" s="2" t="s">
        <v>36</v>
      </c>
      <c r="H4760" s="2">
        <v>2481.08</v>
      </c>
      <c r="I4760" s="3">
        <v>44941</v>
      </c>
      <c r="J4760" s="2" t="s">
        <v>16</v>
      </c>
    </row>
    <row r="4761" spans="1:10" ht="14.25" customHeight="1" x14ac:dyDescent="0.35">
      <c r="A4761" s="2" t="s">
        <v>9552</v>
      </c>
      <c r="B4761" s="2" t="s">
        <v>9553</v>
      </c>
      <c r="C4761" s="2">
        <v>43</v>
      </c>
      <c r="D4761" s="2" t="s">
        <v>12</v>
      </c>
      <c r="E4761" s="2" t="s">
        <v>93</v>
      </c>
      <c r="F4761" s="2" t="s">
        <v>35</v>
      </c>
      <c r="G4761" s="2" t="s">
        <v>36</v>
      </c>
      <c r="H4761" s="2">
        <v>9578.5499999999993</v>
      </c>
      <c r="I4761" s="3">
        <v>44934</v>
      </c>
      <c r="J4761" s="2" t="s">
        <v>16</v>
      </c>
    </row>
    <row r="4762" spans="1:10" ht="14.25" customHeight="1" x14ac:dyDescent="0.35">
      <c r="A4762" s="2" t="s">
        <v>9554</v>
      </c>
      <c r="B4762" s="2" t="s">
        <v>9555</v>
      </c>
      <c r="C4762" s="2">
        <v>34</v>
      </c>
      <c r="D4762" s="2" t="s">
        <v>39</v>
      </c>
      <c r="E4762" s="2" t="s">
        <v>24</v>
      </c>
      <c r="F4762" s="2" t="s">
        <v>25</v>
      </c>
      <c r="G4762" s="2" t="s">
        <v>26</v>
      </c>
      <c r="H4762" s="2">
        <v>16311.35</v>
      </c>
      <c r="I4762" s="3">
        <v>45157</v>
      </c>
      <c r="J4762" s="2" t="s">
        <v>21</v>
      </c>
    </row>
    <row r="4763" spans="1:10" ht="14.25" customHeight="1" x14ac:dyDescent="0.35">
      <c r="A4763" s="2" t="s">
        <v>9556</v>
      </c>
      <c r="B4763" s="2" t="s">
        <v>9557</v>
      </c>
      <c r="C4763" s="2">
        <v>24</v>
      </c>
      <c r="D4763" s="2" t="s">
        <v>12</v>
      </c>
      <c r="E4763" s="2" t="s">
        <v>74</v>
      </c>
      <c r="F4763" s="2" t="s">
        <v>55</v>
      </c>
      <c r="G4763" s="2" t="s">
        <v>26</v>
      </c>
      <c r="H4763" s="2">
        <v>1497.89</v>
      </c>
      <c r="I4763" s="3">
        <v>45112</v>
      </c>
      <c r="J4763" s="2" t="s">
        <v>69</v>
      </c>
    </row>
    <row r="4764" spans="1:10" ht="14.25" customHeight="1" x14ac:dyDescent="0.35">
      <c r="A4764" s="2" t="s">
        <v>9558</v>
      </c>
      <c r="B4764" s="2" t="s">
        <v>9559</v>
      </c>
      <c r="C4764" s="2">
        <v>30</v>
      </c>
      <c r="D4764" s="2" t="s">
        <v>12</v>
      </c>
      <c r="E4764" s="2" t="s">
        <v>52</v>
      </c>
      <c r="F4764" s="2" t="s">
        <v>49</v>
      </c>
      <c r="G4764" s="2" t="s">
        <v>15</v>
      </c>
      <c r="H4764" s="2">
        <v>9125.35</v>
      </c>
      <c r="I4764" s="3">
        <v>44979</v>
      </c>
      <c r="J4764" s="2" t="s">
        <v>16</v>
      </c>
    </row>
    <row r="4765" spans="1:10" ht="14.25" customHeight="1" x14ac:dyDescent="0.35">
      <c r="A4765" s="2" t="s">
        <v>9560</v>
      </c>
      <c r="B4765" s="2" t="s">
        <v>9561</v>
      </c>
      <c r="C4765" s="2">
        <v>22</v>
      </c>
      <c r="D4765" s="2" t="s">
        <v>12</v>
      </c>
      <c r="E4765" s="2" t="s">
        <v>42</v>
      </c>
      <c r="F4765" s="2" t="s">
        <v>35</v>
      </c>
      <c r="G4765" s="2" t="s">
        <v>30</v>
      </c>
      <c r="H4765" s="2">
        <v>11691.67</v>
      </c>
      <c r="I4765" s="3">
        <v>45063</v>
      </c>
      <c r="J4765" s="2" t="s">
        <v>16</v>
      </c>
    </row>
    <row r="4766" spans="1:10" ht="14.25" customHeight="1" x14ac:dyDescent="0.35">
      <c r="A4766" s="2" t="s">
        <v>9562</v>
      </c>
      <c r="B4766" s="2" t="s">
        <v>9563</v>
      </c>
      <c r="C4766" s="2">
        <v>43</v>
      </c>
      <c r="D4766" s="2" t="s">
        <v>39</v>
      </c>
      <c r="E4766" s="2" t="s">
        <v>24</v>
      </c>
      <c r="F4766" s="2" t="s">
        <v>25</v>
      </c>
      <c r="G4766" s="2" t="s">
        <v>30</v>
      </c>
      <c r="H4766" s="2">
        <v>13725.13</v>
      </c>
      <c r="I4766" s="3">
        <v>45100</v>
      </c>
      <c r="J4766" s="2" t="s">
        <v>16</v>
      </c>
    </row>
    <row r="4767" spans="1:10" ht="14.25" customHeight="1" x14ac:dyDescent="0.35">
      <c r="A4767" s="2" t="s">
        <v>9564</v>
      </c>
      <c r="B4767" s="2" t="s">
        <v>9565</v>
      </c>
      <c r="C4767" s="2">
        <v>20</v>
      </c>
      <c r="D4767" s="2" t="s">
        <v>39</v>
      </c>
      <c r="E4767" s="2" t="s">
        <v>24</v>
      </c>
      <c r="F4767" s="2" t="s">
        <v>49</v>
      </c>
      <c r="G4767" s="2" t="s">
        <v>20</v>
      </c>
      <c r="H4767" s="2">
        <v>1597.78</v>
      </c>
      <c r="I4767" s="3">
        <v>45145</v>
      </c>
      <c r="J4767" s="2" t="s">
        <v>16</v>
      </c>
    </row>
    <row r="4768" spans="1:10" ht="14.25" customHeight="1" x14ac:dyDescent="0.35">
      <c r="A4768" s="2" t="s">
        <v>9566</v>
      </c>
      <c r="B4768" s="2" t="s">
        <v>9567</v>
      </c>
      <c r="C4768" s="2">
        <v>24</v>
      </c>
      <c r="D4768" s="2" t="s">
        <v>39</v>
      </c>
      <c r="E4768" s="2" t="s">
        <v>64</v>
      </c>
      <c r="F4768" s="2" t="s">
        <v>14</v>
      </c>
      <c r="G4768" s="2" t="s">
        <v>20</v>
      </c>
      <c r="H4768" s="2">
        <v>17436.330000000002</v>
      </c>
      <c r="I4768" s="3">
        <v>45189</v>
      </c>
      <c r="J4768" s="2" t="s">
        <v>16</v>
      </c>
    </row>
    <row r="4769" spans="1:10" ht="14.25" customHeight="1" x14ac:dyDescent="0.35">
      <c r="A4769" s="2" t="s">
        <v>9568</v>
      </c>
      <c r="B4769" s="2" t="s">
        <v>9569</v>
      </c>
      <c r="C4769" s="2">
        <v>56</v>
      </c>
      <c r="D4769" s="2" t="s">
        <v>12</v>
      </c>
      <c r="E4769" s="2" t="s">
        <v>93</v>
      </c>
      <c r="F4769" s="2" t="s">
        <v>19</v>
      </c>
      <c r="G4769" s="2" t="s">
        <v>15</v>
      </c>
      <c r="H4769" s="2">
        <v>988.8</v>
      </c>
      <c r="I4769" s="3">
        <v>45181</v>
      </c>
      <c r="J4769" s="2" t="s">
        <v>16</v>
      </c>
    </row>
    <row r="4770" spans="1:10" ht="14.25" customHeight="1" x14ac:dyDescent="0.35">
      <c r="A4770" s="2" t="s">
        <v>9570</v>
      </c>
      <c r="B4770" s="2" t="s">
        <v>9571</v>
      </c>
      <c r="C4770" s="2">
        <v>18</v>
      </c>
      <c r="D4770" s="2" t="s">
        <v>12</v>
      </c>
      <c r="E4770" s="2" t="s">
        <v>64</v>
      </c>
      <c r="F4770" s="2" t="s">
        <v>55</v>
      </c>
      <c r="G4770" s="2" t="s">
        <v>30</v>
      </c>
      <c r="H4770" s="2">
        <v>7331.02</v>
      </c>
      <c r="I4770" s="3">
        <v>45196</v>
      </c>
      <c r="J4770" s="2" t="s">
        <v>16</v>
      </c>
    </row>
    <row r="4771" spans="1:10" ht="14.25" customHeight="1" x14ac:dyDescent="0.35">
      <c r="A4771" s="2" t="s">
        <v>9572</v>
      </c>
      <c r="B4771" s="2" t="s">
        <v>9573</v>
      </c>
      <c r="C4771" s="2">
        <v>34</v>
      </c>
      <c r="D4771" s="2" t="s">
        <v>12</v>
      </c>
      <c r="E4771" s="2" t="s">
        <v>42</v>
      </c>
      <c r="F4771" s="2" t="s">
        <v>19</v>
      </c>
      <c r="G4771" s="2" t="s">
        <v>20</v>
      </c>
      <c r="H4771" s="2">
        <v>5859.31</v>
      </c>
      <c r="I4771" s="3">
        <v>45513</v>
      </c>
      <c r="J4771" s="2" t="s">
        <v>16</v>
      </c>
    </row>
    <row r="4772" spans="1:10" ht="14.25" customHeight="1" x14ac:dyDescent="0.35">
      <c r="A4772" s="2" t="s">
        <v>9574</v>
      </c>
      <c r="B4772" s="2" t="s">
        <v>9575</v>
      </c>
      <c r="C4772" s="2">
        <v>60</v>
      </c>
      <c r="D4772" s="2" t="s">
        <v>39</v>
      </c>
      <c r="E4772" s="2" t="s">
        <v>42</v>
      </c>
      <c r="F4772" s="2" t="s">
        <v>19</v>
      </c>
      <c r="G4772" s="2" t="s">
        <v>30</v>
      </c>
      <c r="H4772" s="2">
        <v>2507.2800000000002</v>
      </c>
      <c r="I4772" s="3">
        <v>45150</v>
      </c>
      <c r="J4772" s="2" t="s">
        <v>16</v>
      </c>
    </row>
    <row r="4773" spans="1:10" ht="14.25" customHeight="1" x14ac:dyDescent="0.35">
      <c r="A4773" s="2" t="s">
        <v>9576</v>
      </c>
      <c r="B4773" s="2" t="s">
        <v>9577</v>
      </c>
      <c r="C4773" s="2">
        <v>42</v>
      </c>
      <c r="D4773" s="2" t="s">
        <v>39</v>
      </c>
      <c r="E4773" s="2" t="s">
        <v>42</v>
      </c>
      <c r="F4773" s="2" t="s">
        <v>14</v>
      </c>
      <c r="G4773" s="2" t="s">
        <v>30</v>
      </c>
      <c r="H4773" s="2">
        <v>3594.37</v>
      </c>
      <c r="I4773" s="3">
        <v>45530</v>
      </c>
      <c r="J4773" s="2" t="s">
        <v>16</v>
      </c>
    </row>
    <row r="4774" spans="1:10" ht="14.25" customHeight="1" x14ac:dyDescent="0.35">
      <c r="A4774" s="2" t="s">
        <v>9578</v>
      </c>
      <c r="B4774" s="2" t="s">
        <v>9579</v>
      </c>
      <c r="C4774" s="2">
        <v>20</v>
      </c>
      <c r="D4774" s="2" t="s">
        <v>12</v>
      </c>
      <c r="E4774" s="2" t="s">
        <v>13</v>
      </c>
      <c r="F4774" s="2" t="s">
        <v>14</v>
      </c>
      <c r="G4774" s="2" t="s">
        <v>20</v>
      </c>
      <c r="H4774" s="2">
        <v>1796.48</v>
      </c>
      <c r="I4774" s="3">
        <v>45060</v>
      </c>
      <c r="J4774" s="2" t="s">
        <v>16</v>
      </c>
    </row>
    <row r="4775" spans="1:10" ht="14.25" customHeight="1" x14ac:dyDescent="0.35">
      <c r="A4775" s="2" t="s">
        <v>9580</v>
      </c>
      <c r="B4775" s="2" t="s">
        <v>9581</v>
      </c>
      <c r="C4775" s="2">
        <v>32</v>
      </c>
      <c r="D4775" s="2" t="s">
        <v>12</v>
      </c>
      <c r="E4775" s="2" t="s">
        <v>93</v>
      </c>
      <c r="F4775" s="2" t="s">
        <v>14</v>
      </c>
      <c r="G4775" s="2" t="s">
        <v>26</v>
      </c>
      <c r="H4775" s="2">
        <v>5546.49</v>
      </c>
      <c r="I4775" s="3">
        <v>45089</v>
      </c>
      <c r="J4775" s="2" t="s">
        <v>16</v>
      </c>
    </row>
    <row r="4776" spans="1:10" ht="14.25" customHeight="1" x14ac:dyDescent="0.35">
      <c r="A4776" s="2" t="s">
        <v>9582</v>
      </c>
      <c r="B4776" s="2" t="s">
        <v>9583</v>
      </c>
      <c r="C4776" s="2">
        <v>46</v>
      </c>
      <c r="D4776" s="2" t="s">
        <v>39</v>
      </c>
      <c r="E4776" s="2" t="s">
        <v>24</v>
      </c>
      <c r="F4776" s="2" t="s">
        <v>25</v>
      </c>
      <c r="G4776" s="2" t="s">
        <v>26</v>
      </c>
      <c r="H4776" s="2">
        <v>361.57</v>
      </c>
      <c r="I4776" s="3">
        <v>45636</v>
      </c>
      <c r="J4776" s="2" t="s">
        <v>21</v>
      </c>
    </row>
    <row r="4777" spans="1:10" ht="14.25" customHeight="1" x14ac:dyDescent="0.35">
      <c r="A4777" s="2" t="s">
        <v>9584</v>
      </c>
      <c r="B4777" s="2" t="s">
        <v>9585</v>
      </c>
      <c r="C4777" s="2">
        <v>60</v>
      </c>
      <c r="D4777" s="2" t="s">
        <v>12</v>
      </c>
      <c r="E4777" s="2" t="s">
        <v>29</v>
      </c>
      <c r="F4777" s="2" t="s">
        <v>49</v>
      </c>
      <c r="G4777" s="2" t="s">
        <v>20</v>
      </c>
      <c r="H4777" s="2">
        <v>21974.62</v>
      </c>
      <c r="I4777" s="3">
        <v>45627</v>
      </c>
      <c r="J4777" s="2" t="s">
        <v>16</v>
      </c>
    </row>
    <row r="4778" spans="1:10" ht="14.25" customHeight="1" x14ac:dyDescent="0.35">
      <c r="A4778" s="2" t="s">
        <v>9586</v>
      </c>
      <c r="B4778" s="2" t="s">
        <v>9587</v>
      </c>
      <c r="C4778" s="2">
        <v>49</v>
      </c>
      <c r="D4778" s="2" t="s">
        <v>12</v>
      </c>
      <c r="E4778" s="2" t="s">
        <v>52</v>
      </c>
      <c r="F4778" s="2" t="s">
        <v>55</v>
      </c>
      <c r="G4778" s="2" t="s">
        <v>15</v>
      </c>
      <c r="H4778" s="2">
        <v>1785.14</v>
      </c>
      <c r="I4778" s="3">
        <v>44999</v>
      </c>
      <c r="J4778" s="2" t="s">
        <v>16</v>
      </c>
    </row>
    <row r="4779" spans="1:10" ht="14.25" customHeight="1" x14ac:dyDescent="0.35">
      <c r="A4779" s="2" t="s">
        <v>9588</v>
      </c>
      <c r="B4779" s="2" t="s">
        <v>9589</v>
      </c>
      <c r="C4779" s="2">
        <v>43</v>
      </c>
      <c r="D4779" s="2" t="s">
        <v>12</v>
      </c>
      <c r="E4779" s="2" t="s">
        <v>52</v>
      </c>
      <c r="F4779" s="2" t="s">
        <v>14</v>
      </c>
      <c r="G4779" s="2" t="s">
        <v>36</v>
      </c>
      <c r="H4779" s="2">
        <v>21717.13</v>
      </c>
      <c r="I4779" s="3">
        <v>45644</v>
      </c>
      <c r="J4779" s="2" t="s">
        <v>21</v>
      </c>
    </row>
    <row r="4780" spans="1:10" ht="14.25" customHeight="1" x14ac:dyDescent="0.35">
      <c r="A4780" s="2" t="s">
        <v>9590</v>
      </c>
      <c r="B4780" s="2" t="s">
        <v>9591</v>
      </c>
      <c r="C4780" s="2">
        <v>33</v>
      </c>
      <c r="D4780" s="2" t="s">
        <v>39</v>
      </c>
      <c r="E4780" s="2" t="s">
        <v>24</v>
      </c>
      <c r="F4780" s="2" t="s">
        <v>35</v>
      </c>
      <c r="G4780" s="2" t="s">
        <v>30</v>
      </c>
      <c r="H4780" s="2">
        <v>19919.98</v>
      </c>
      <c r="I4780" s="3">
        <v>45469</v>
      </c>
      <c r="J4780" s="2" t="s">
        <v>16</v>
      </c>
    </row>
    <row r="4781" spans="1:10" ht="14.25" customHeight="1" x14ac:dyDescent="0.35">
      <c r="A4781" s="2" t="s">
        <v>9592</v>
      </c>
      <c r="B4781" s="2" t="s">
        <v>9593</v>
      </c>
      <c r="C4781" s="2">
        <v>42</v>
      </c>
      <c r="D4781" s="2" t="s">
        <v>12</v>
      </c>
      <c r="E4781" s="2" t="s">
        <v>64</v>
      </c>
      <c r="F4781" s="2" t="s">
        <v>55</v>
      </c>
      <c r="G4781" s="2" t="s">
        <v>36</v>
      </c>
      <c r="H4781" s="2">
        <v>6008.91</v>
      </c>
      <c r="I4781" s="3">
        <v>45557</v>
      </c>
      <c r="J4781" s="2" t="s">
        <v>16</v>
      </c>
    </row>
    <row r="4782" spans="1:10" ht="14.25" customHeight="1" x14ac:dyDescent="0.35">
      <c r="A4782" s="2" t="s">
        <v>9594</v>
      </c>
      <c r="B4782" s="2" t="s">
        <v>9595</v>
      </c>
      <c r="C4782" s="2">
        <v>45</v>
      </c>
      <c r="D4782" s="2" t="s">
        <v>12</v>
      </c>
      <c r="E4782" s="2" t="s">
        <v>24</v>
      </c>
      <c r="F4782" s="2" t="s">
        <v>55</v>
      </c>
      <c r="G4782" s="2" t="s">
        <v>20</v>
      </c>
      <c r="H4782" s="2">
        <v>6886.09</v>
      </c>
      <c r="I4782" s="3">
        <v>45410</v>
      </c>
      <c r="J4782" s="2" t="s">
        <v>16</v>
      </c>
    </row>
    <row r="4783" spans="1:10" ht="14.25" customHeight="1" x14ac:dyDescent="0.35">
      <c r="A4783" s="2" t="s">
        <v>9596</v>
      </c>
      <c r="B4783" s="2" t="s">
        <v>9597</v>
      </c>
      <c r="C4783" s="2">
        <v>26</v>
      </c>
      <c r="D4783" s="2" t="s">
        <v>12</v>
      </c>
      <c r="E4783" s="2" t="s">
        <v>64</v>
      </c>
      <c r="F4783" s="2" t="s">
        <v>55</v>
      </c>
      <c r="G4783" s="2" t="s">
        <v>30</v>
      </c>
      <c r="H4783" s="2">
        <v>3594.12</v>
      </c>
      <c r="I4783" s="3">
        <v>45597</v>
      </c>
      <c r="J4783" s="2" t="s">
        <v>21</v>
      </c>
    </row>
    <row r="4784" spans="1:10" ht="14.25" customHeight="1" x14ac:dyDescent="0.35">
      <c r="A4784" s="2" t="s">
        <v>9598</v>
      </c>
      <c r="B4784" s="2" t="s">
        <v>9599</v>
      </c>
      <c r="C4784" s="2">
        <v>18</v>
      </c>
      <c r="D4784" s="2" t="s">
        <v>12</v>
      </c>
      <c r="E4784" s="2" t="s">
        <v>29</v>
      </c>
      <c r="F4784" s="2" t="s">
        <v>14</v>
      </c>
      <c r="G4784" s="2" t="s">
        <v>36</v>
      </c>
      <c r="H4784" s="2">
        <v>57681.93</v>
      </c>
      <c r="I4784" s="3">
        <v>45181</v>
      </c>
      <c r="J4784" s="2" t="s">
        <v>16</v>
      </c>
    </row>
    <row r="4785" spans="1:10" ht="14.25" customHeight="1" x14ac:dyDescent="0.35">
      <c r="A4785" s="2" t="s">
        <v>9600</v>
      </c>
      <c r="B4785" s="2" t="s">
        <v>9601</v>
      </c>
      <c r="C4785" s="2">
        <v>46</v>
      </c>
      <c r="D4785" s="2" t="s">
        <v>39</v>
      </c>
      <c r="E4785" s="2" t="s">
        <v>64</v>
      </c>
      <c r="F4785" s="2" t="s">
        <v>14</v>
      </c>
      <c r="G4785" s="2" t="s">
        <v>26</v>
      </c>
      <c r="H4785" s="2">
        <v>11110.05</v>
      </c>
      <c r="I4785" s="3">
        <v>45544</v>
      </c>
      <c r="J4785" s="2" t="s">
        <v>16</v>
      </c>
    </row>
    <row r="4786" spans="1:10" ht="14.25" customHeight="1" x14ac:dyDescent="0.35">
      <c r="A4786" s="2" t="s">
        <v>9602</v>
      </c>
      <c r="B4786" s="2" t="s">
        <v>9603</v>
      </c>
      <c r="C4786" s="2">
        <v>39</v>
      </c>
      <c r="D4786" s="2" t="s">
        <v>39</v>
      </c>
      <c r="E4786" s="2" t="s">
        <v>93</v>
      </c>
      <c r="F4786" s="2" t="s">
        <v>49</v>
      </c>
      <c r="G4786" s="2" t="s">
        <v>15</v>
      </c>
      <c r="H4786" s="2">
        <v>30325.68</v>
      </c>
      <c r="I4786" s="3">
        <v>45124</v>
      </c>
      <c r="J4786" s="2" t="s">
        <v>16</v>
      </c>
    </row>
    <row r="4787" spans="1:10" ht="14.25" customHeight="1" x14ac:dyDescent="0.35">
      <c r="A4787" s="2" t="s">
        <v>9604</v>
      </c>
      <c r="B4787" s="2" t="s">
        <v>9605</v>
      </c>
      <c r="C4787" s="2">
        <v>33</v>
      </c>
      <c r="D4787" s="2" t="s">
        <v>39</v>
      </c>
      <c r="E4787" s="2" t="s">
        <v>74</v>
      </c>
      <c r="F4787" s="2" t="s">
        <v>14</v>
      </c>
      <c r="G4787" s="2" t="s">
        <v>36</v>
      </c>
      <c r="H4787" s="2">
        <v>5357.96</v>
      </c>
      <c r="I4787" s="3">
        <v>45353</v>
      </c>
      <c r="J4787" s="2" t="s">
        <v>16</v>
      </c>
    </row>
    <row r="4788" spans="1:10" ht="14.25" customHeight="1" x14ac:dyDescent="0.35">
      <c r="A4788" s="2" t="s">
        <v>9606</v>
      </c>
      <c r="B4788" s="2" t="s">
        <v>9607</v>
      </c>
      <c r="C4788" s="2">
        <v>58</v>
      </c>
      <c r="D4788" s="2" t="s">
        <v>12</v>
      </c>
      <c r="E4788" s="2" t="s">
        <v>64</v>
      </c>
      <c r="F4788" s="2" t="s">
        <v>14</v>
      </c>
      <c r="G4788" s="2" t="s">
        <v>15</v>
      </c>
      <c r="H4788" s="2">
        <v>21457.23</v>
      </c>
      <c r="I4788" s="3">
        <v>45419</v>
      </c>
      <c r="J4788" s="2" t="s">
        <v>16</v>
      </c>
    </row>
    <row r="4789" spans="1:10" ht="14.25" customHeight="1" x14ac:dyDescent="0.35">
      <c r="A4789" s="2" t="s">
        <v>9608</v>
      </c>
      <c r="B4789" s="2" t="s">
        <v>9609</v>
      </c>
      <c r="C4789" s="2">
        <v>61</v>
      </c>
      <c r="D4789" s="2" t="s">
        <v>39</v>
      </c>
      <c r="E4789" s="2" t="s">
        <v>42</v>
      </c>
      <c r="F4789" s="2" t="s">
        <v>55</v>
      </c>
      <c r="G4789" s="2" t="s">
        <v>26</v>
      </c>
      <c r="H4789" s="2">
        <v>5946.32</v>
      </c>
      <c r="I4789" s="3">
        <v>45558</v>
      </c>
      <c r="J4789" s="2" t="s">
        <v>16</v>
      </c>
    </row>
    <row r="4790" spans="1:10" ht="14.25" customHeight="1" x14ac:dyDescent="0.35">
      <c r="A4790" s="2" t="s">
        <v>9610</v>
      </c>
      <c r="B4790" s="2" t="s">
        <v>9611</v>
      </c>
      <c r="C4790" s="2">
        <v>58</v>
      </c>
      <c r="D4790" s="2" t="s">
        <v>12</v>
      </c>
      <c r="E4790" s="2" t="s">
        <v>64</v>
      </c>
      <c r="F4790" s="2" t="s">
        <v>49</v>
      </c>
      <c r="G4790" s="2" t="s">
        <v>36</v>
      </c>
      <c r="H4790" s="2">
        <v>20161.2</v>
      </c>
      <c r="I4790" s="3">
        <v>45008</v>
      </c>
      <c r="J4790" s="2" t="s">
        <v>16</v>
      </c>
    </row>
    <row r="4791" spans="1:10" ht="14.25" customHeight="1" x14ac:dyDescent="0.35">
      <c r="A4791" s="2" t="s">
        <v>9612</v>
      </c>
      <c r="B4791" s="2" t="s">
        <v>9613</v>
      </c>
      <c r="C4791" s="2">
        <v>24</v>
      </c>
      <c r="D4791" s="2" t="s">
        <v>39</v>
      </c>
      <c r="E4791" s="2" t="s">
        <v>42</v>
      </c>
      <c r="F4791" s="2" t="s">
        <v>19</v>
      </c>
      <c r="G4791" s="2" t="s">
        <v>20</v>
      </c>
      <c r="H4791" s="2">
        <v>1403.28</v>
      </c>
      <c r="I4791" s="3">
        <v>45234</v>
      </c>
      <c r="J4791" s="2" t="s">
        <v>21</v>
      </c>
    </row>
    <row r="4792" spans="1:10" ht="14.25" customHeight="1" x14ac:dyDescent="0.35">
      <c r="A4792" s="2" t="s">
        <v>9614</v>
      </c>
      <c r="B4792" s="2" t="s">
        <v>9615</v>
      </c>
      <c r="C4792" s="2">
        <v>31</v>
      </c>
      <c r="D4792" s="2" t="s">
        <v>12</v>
      </c>
      <c r="E4792" s="2" t="s">
        <v>13</v>
      </c>
      <c r="F4792" s="2" t="s">
        <v>14</v>
      </c>
      <c r="G4792" s="2" t="s">
        <v>30</v>
      </c>
      <c r="H4792" s="2">
        <v>10129.51</v>
      </c>
      <c r="I4792" s="3">
        <v>45625</v>
      </c>
      <c r="J4792" s="2" t="s">
        <v>16</v>
      </c>
    </row>
    <row r="4793" spans="1:10" ht="14.25" customHeight="1" x14ac:dyDescent="0.35">
      <c r="A4793" s="2" t="s">
        <v>9616</v>
      </c>
      <c r="B4793" s="2" t="s">
        <v>9617</v>
      </c>
      <c r="C4793" s="2">
        <v>46</v>
      </c>
      <c r="D4793" s="2" t="s">
        <v>39</v>
      </c>
      <c r="E4793" s="2" t="s">
        <v>74</v>
      </c>
      <c r="F4793" s="2" t="s">
        <v>35</v>
      </c>
      <c r="G4793" s="2" t="s">
        <v>26</v>
      </c>
      <c r="H4793" s="2">
        <v>11353.91</v>
      </c>
      <c r="I4793" s="3">
        <v>45300</v>
      </c>
      <c r="J4793" s="2" t="s">
        <v>21</v>
      </c>
    </row>
    <row r="4794" spans="1:10" ht="14.25" customHeight="1" x14ac:dyDescent="0.35">
      <c r="A4794" s="2" t="s">
        <v>9618</v>
      </c>
      <c r="B4794" s="2" t="s">
        <v>9619</v>
      </c>
      <c r="C4794" s="2">
        <v>36</v>
      </c>
      <c r="D4794" s="2" t="s">
        <v>39</v>
      </c>
      <c r="E4794" s="2" t="s">
        <v>74</v>
      </c>
      <c r="F4794" s="2" t="s">
        <v>14</v>
      </c>
      <c r="G4794" s="2" t="s">
        <v>15</v>
      </c>
      <c r="H4794" s="2">
        <v>10676.1</v>
      </c>
      <c r="I4794" s="3">
        <v>45490</v>
      </c>
      <c r="J4794" s="2" t="s">
        <v>16</v>
      </c>
    </row>
    <row r="4795" spans="1:10" ht="14.25" customHeight="1" x14ac:dyDescent="0.35">
      <c r="A4795" s="2" t="s">
        <v>9620</v>
      </c>
      <c r="B4795" s="2" t="s">
        <v>9621</v>
      </c>
      <c r="C4795" s="2">
        <v>36</v>
      </c>
      <c r="D4795" s="2" t="s">
        <v>39</v>
      </c>
      <c r="E4795" s="2" t="s">
        <v>29</v>
      </c>
      <c r="F4795" s="2" t="s">
        <v>19</v>
      </c>
      <c r="G4795" s="2" t="s">
        <v>15</v>
      </c>
      <c r="H4795" s="2">
        <v>5924.47</v>
      </c>
      <c r="I4795" s="3">
        <v>45385</v>
      </c>
      <c r="J4795" s="2" t="s">
        <v>16</v>
      </c>
    </row>
    <row r="4796" spans="1:10" ht="14.25" customHeight="1" x14ac:dyDescent="0.35">
      <c r="A4796" s="2" t="s">
        <v>9622</v>
      </c>
      <c r="B4796" s="2" t="s">
        <v>9623</v>
      </c>
      <c r="C4796" s="2">
        <v>19</v>
      </c>
      <c r="D4796" s="2" t="s">
        <v>12</v>
      </c>
      <c r="E4796" s="2" t="s">
        <v>93</v>
      </c>
      <c r="F4796" s="2" t="s">
        <v>55</v>
      </c>
      <c r="G4796" s="2" t="s">
        <v>26</v>
      </c>
      <c r="H4796" s="2">
        <v>11517.48</v>
      </c>
      <c r="I4796" s="3">
        <v>45427</v>
      </c>
      <c r="J4796" s="2" t="s">
        <v>16</v>
      </c>
    </row>
    <row r="4797" spans="1:10" ht="14.25" customHeight="1" x14ac:dyDescent="0.35">
      <c r="A4797" s="2" t="s">
        <v>9624</v>
      </c>
      <c r="B4797" s="2" t="s">
        <v>9625</v>
      </c>
      <c r="C4797" s="2">
        <v>58</v>
      </c>
      <c r="D4797" s="2" t="s">
        <v>12</v>
      </c>
      <c r="E4797" s="2" t="s">
        <v>24</v>
      </c>
      <c r="F4797" s="2" t="s">
        <v>49</v>
      </c>
      <c r="G4797" s="2" t="s">
        <v>20</v>
      </c>
      <c r="H4797" s="2">
        <v>2737.31</v>
      </c>
      <c r="I4797" s="3">
        <v>45283</v>
      </c>
      <c r="J4797" s="2" t="s">
        <v>16</v>
      </c>
    </row>
    <row r="4798" spans="1:10" ht="14.25" customHeight="1" x14ac:dyDescent="0.35">
      <c r="A4798" s="2" t="s">
        <v>9626</v>
      </c>
      <c r="B4798" s="2" t="s">
        <v>9627</v>
      </c>
      <c r="C4798" s="2">
        <v>62</v>
      </c>
      <c r="D4798" s="2" t="s">
        <v>12</v>
      </c>
      <c r="E4798" s="2" t="s">
        <v>93</v>
      </c>
      <c r="F4798" s="2" t="s">
        <v>55</v>
      </c>
      <c r="G4798" s="2" t="s">
        <v>20</v>
      </c>
      <c r="H4798" s="2">
        <v>9059.66</v>
      </c>
      <c r="I4798" s="3">
        <v>45222</v>
      </c>
      <c r="J4798" s="2" t="s">
        <v>16</v>
      </c>
    </row>
    <row r="4799" spans="1:10" ht="14.25" customHeight="1" x14ac:dyDescent="0.35">
      <c r="A4799" s="2" t="s">
        <v>9628</v>
      </c>
      <c r="B4799" s="2" t="s">
        <v>9629</v>
      </c>
      <c r="C4799" s="2">
        <v>32</v>
      </c>
      <c r="D4799" s="2" t="s">
        <v>39</v>
      </c>
      <c r="E4799" s="2" t="s">
        <v>52</v>
      </c>
      <c r="F4799" s="2" t="s">
        <v>25</v>
      </c>
      <c r="G4799" s="2" t="s">
        <v>15</v>
      </c>
      <c r="H4799" s="2">
        <v>8079.63</v>
      </c>
      <c r="I4799" s="3">
        <v>45506</v>
      </c>
      <c r="J4799" s="2" t="s">
        <v>16</v>
      </c>
    </row>
    <row r="4800" spans="1:10" ht="14.25" customHeight="1" x14ac:dyDescent="0.35">
      <c r="A4800" s="2" t="s">
        <v>9630</v>
      </c>
      <c r="B4800" s="2" t="s">
        <v>9631</v>
      </c>
      <c r="C4800" s="2">
        <v>20</v>
      </c>
      <c r="D4800" s="2" t="s">
        <v>12</v>
      </c>
      <c r="E4800" s="2" t="s">
        <v>13</v>
      </c>
      <c r="F4800" s="2" t="s">
        <v>14</v>
      </c>
      <c r="G4800" s="2" t="s">
        <v>26</v>
      </c>
      <c r="H4800" s="2">
        <v>3832.24</v>
      </c>
      <c r="I4800" s="3">
        <v>45226</v>
      </c>
      <c r="J4800" s="2" t="s">
        <v>16</v>
      </c>
    </row>
    <row r="4801" spans="1:10" ht="14.25" customHeight="1" x14ac:dyDescent="0.35">
      <c r="A4801" s="2" t="s">
        <v>9632</v>
      </c>
      <c r="B4801" s="2" t="s">
        <v>9633</v>
      </c>
      <c r="C4801" s="2">
        <v>28</v>
      </c>
      <c r="D4801" s="2" t="s">
        <v>12</v>
      </c>
      <c r="E4801" s="2" t="s">
        <v>29</v>
      </c>
      <c r="F4801" s="2" t="s">
        <v>35</v>
      </c>
      <c r="G4801" s="2" t="s">
        <v>26</v>
      </c>
      <c r="H4801" s="2">
        <v>15089.77</v>
      </c>
      <c r="I4801" s="3">
        <v>45572</v>
      </c>
      <c r="J4801" s="2" t="s">
        <v>16</v>
      </c>
    </row>
    <row r="4802" spans="1:10" ht="14.25" customHeight="1" x14ac:dyDescent="0.35">
      <c r="A4802" s="2" t="s">
        <v>9634</v>
      </c>
      <c r="B4802" s="2" t="s">
        <v>9635</v>
      </c>
      <c r="C4802" s="2">
        <v>63</v>
      </c>
      <c r="D4802" s="2" t="s">
        <v>12</v>
      </c>
      <c r="E4802" s="2" t="s">
        <v>93</v>
      </c>
      <c r="F4802" s="2" t="s">
        <v>25</v>
      </c>
      <c r="G4802" s="2" t="s">
        <v>30</v>
      </c>
      <c r="H4802" s="2">
        <v>843.3</v>
      </c>
      <c r="I4802" s="3">
        <v>45269</v>
      </c>
      <c r="J4802" s="2" t="s">
        <v>16</v>
      </c>
    </row>
    <row r="4803" spans="1:10" ht="14.25" customHeight="1" x14ac:dyDescent="0.35">
      <c r="A4803" s="2" t="s">
        <v>9636</v>
      </c>
      <c r="B4803" s="2" t="s">
        <v>9637</v>
      </c>
      <c r="C4803" s="2">
        <v>47</v>
      </c>
      <c r="D4803" s="2" t="s">
        <v>12</v>
      </c>
      <c r="E4803" s="2" t="s">
        <v>42</v>
      </c>
      <c r="F4803" s="2" t="s">
        <v>14</v>
      </c>
      <c r="G4803" s="2" t="s">
        <v>15</v>
      </c>
      <c r="H4803" s="2">
        <v>1880.66</v>
      </c>
      <c r="I4803" s="3">
        <v>45046</v>
      </c>
      <c r="J4803" s="2" t="s">
        <v>16</v>
      </c>
    </row>
    <row r="4804" spans="1:10" ht="14.25" customHeight="1" x14ac:dyDescent="0.35">
      <c r="A4804" s="2" t="s">
        <v>9638</v>
      </c>
      <c r="B4804" s="2" t="s">
        <v>9639</v>
      </c>
      <c r="C4804" s="2">
        <v>57</v>
      </c>
      <c r="D4804" s="2" t="s">
        <v>12</v>
      </c>
      <c r="E4804" s="2" t="s">
        <v>13</v>
      </c>
      <c r="F4804" s="2" t="s">
        <v>25</v>
      </c>
      <c r="G4804" s="2" t="s">
        <v>20</v>
      </c>
      <c r="H4804" s="2">
        <v>6370.51</v>
      </c>
      <c r="I4804" s="3">
        <v>45495</v>
      </c>
      <c r="J4804" s="2" t="s">
        <v>16</v>
      </c>
    </row>
    <row r="4805" spans="1:10" ht="14.25" customHeight="1" x14ac:dyDescent="0.35">
      <c r="A4805" s="2" t="s">
        <v>9640</v>
      </c>
      <c r="B4805" s="2" t="s">
        <v>9641</v>
      </c>
      <c r="C4805" s="2">
        <v>35</v>
      </c>
      <c r="D4805" s="2" t="s">
        <v>12</v>
      </c>
      <c r="E4805" s="2" t="s">
        <v>74</v>
      </c>
      <c r="F4805" s="2" t="s">
        <v>19</v>
      </c>
      <c r="G4805" s="2" t="s">
        <v>36</v>
      </c>
      <c r="H4805" s="2">
        <v>22231.89</v>
      </c>
      <c r="I4805" s="3">
        <v>45112</v>
      </c>
      <c r="J4805" s="2" t="s">
        <v>16</v>
      </c>
    </row>
    <row r="4806" spans="1:10" ht="14.25" customHeight="1" x14ac:dyDescent="0.35">
      <c r="A4806" s="2" t="s">
        <v>9642</v>
      </c>
      <c r="B4806" s="2" t="s">
        <v>9643</v>
      </c>
      <c r="C4806" s="2">
        <v>19</v>
      </c>
      <c r="D4806" s="2" t="s">
        <v>39</v>
      </c>
      <c r="E4806" s="2" t="s">
        <v>24</v>
      </c>
      <c r="F4806" s="2" t="s">
        <v>14</v>
      </c>
      <c r="G4806" s="2" t="s">
        <v>20</v>
      </c>
      <c r="H4806" s="2">
        <v>8560.42</v>
      </c>
      <c r="I4806" s="3">
        <v>45510</v>
      </c>
      <c r="J4806" s="2" t="s">
        <v>16</v>
      </c>
    </row>
    <row r="4807" spans="1:10" ht="14.25" customHeight="1" x14ac:dyDescent="0.35">
      <c r="A4807" s="2" t="s">
        <v>9644</v>
      </c>
      <c r="B4807" s="2" t="s">
        <v>9645</v>
      </c>
      <c r="C4807" s="2">
        <v>49</v>
      </c>
      <c r="D4807" s="2" t="s">
        <v>39</v>
      </c>
      <c r="E4807" s="2" t="s">
        <v>24</v>
      </c>
      <c r="F4807" s="2" t="s">
        <v>35</v>
      </c>
      <c r="G4807" s="2" t="s">
        <v>20</v>
      </c>
      <c r="H4807" s="2">
        <v>18455.830000000002</v>
      </c>
      <c r="I4807" s="3">
        <v>45084</v>
      </c>
      <c r="J4807" s="2" t="s">
        <v>16</v>
      </c>
    </row>
    <row r="4808" spans="1:10" ht="14.25" customHeight="1" x14ac:dyDescent="0.35">
      <c r="A4808" s="2" t="s">
        <v>9646</v>
      </c>
      <c r="B4808" s="2" t="s">
        <v>9647</v>
      </c>
      <c r="C4808" s="2">
        <v>25</v>
      </c>
      <c r="D4808" s="2" t="s">
        <v>12</v>
      </c>
      <c r="E4808" s="2" t="s">
        <v>42</v>
      </c>
      <c r="F4808" s="2" t="s">
        <v>14</v>
      </c>
      <c r="G4808" s="2" t="s">
        <v>36</v>
      </c>
      <c r="H4808" s="2">
        <v>7289.19</v>
      </c>
      <c r="I4808" s="3">
        <v>45154</v>
      </c>
      <c r="J4808" s="2" t="s">
        <v>16</v>
      </c>
    </row>
    <row r="4809" spans="1:10" ht="14.25" customHeight="1" x14ac:dyDescent="0.35">
      <c r="A4809" s="2" t="s">
        <v>9648</v>
      </c>
      <c r="B4809" s="2" t="s">
        <v>9649</v>
      </c>
      <c r="C4809" s="2">
        <v>39</v>
      </c>
      <c r="D4809" s="2" t="s">
        <v>39</v>
      </c>
      <c r="E4809" s="2" t="s">
        <v>29</v>
      </c>
      <c r="F4809" s="2" t="s">
        <v>25</v>
      </c>
      <c r="G4809" s="2" t="s">
        <v>15</v>
      </c>
      <c r="H4809" s="2">
        <v>15392.4</v>
      </c>
      <c r="I4809" s="3">
        <v>45234</v>
      </c>
      <c r="J4809" s="2" t="s">
        <v>16</v>
      </c>
    </row>
    <row r="4810" spans="1:10" ht="14.25" customHeight="1" x14ac:dyDescent="0.35">
      <c r="A4810" s="2" t="s">
        <v>9650</v>
      </c>
      <c r="B4810" s="2" t="s">
        <v>9651</v>
      </c>
      <c r="C4810" s="2">
        <v>23</v>
      </c>
      <c r="D4810" s="2" t="s">
        <v>39</v>
      </c>
      <c r="E4810" s="2" t="s">
        <v>29</v>
      </c>
      <c r="F4810" s="2" t="s">
        <v>49</v>
      </c>
      <c r="G4810" s="2" t="s">
        <v>30</v>
      </c>
      <c r="H4810" s="2">
        <v>3942.25</v>
      </c>
      <c r="I4810" s="3">
        <v>45160</v>
      </c>
      <c r="J4810" s="2" t="s">
        <v>16</v>
      </c>
    </row>
    <row r="4811" spans="1:10" ht="14.25" customHeight="1" x14ac:dyDescent="0.35">
      <c r="A4811" s="2" t="s">
        <v>9652</v>
      </c>
      <c r="B4811" s="2" t="s">
        <v>9653</v>
      </c>
      <c r="C4811" s="2">
        <v>29</v>
      </c>
      <c r="D4811" s="2" t="s">
        <v>12</v>
      </c>
      <c r="E4811" s="2" t="s">
        <v>13</v>
      </c>
      <c r="F4811" s="2" t="s">
        <v>25</v>
      </c>
      <c r="G4811" s="2" t="s">
        <v>20</v>
      </c>
      <c r="H4811" s="2">
        <v>16881.689999999999</v>
      </c>
      <c r="I4811" s="3">
        <v>44937</v>
      </c>
      <c r="J4811" s="2" t="s">
        <v>16</v>
      </c>
    </row>
    <row r="4812" spans="1:10" ht="14.25" customHeight="1" x14ac:dyDescent="0.35">
      <c r="A4812" s="2" t="s">
        <v>9654</v>
      </c>
      <c r="B4812" s="2" t="s">
        <v>9655</v>
      </c>
      <c r="C4812" s="2">
        <v>64</v>
      </c>
      <c r="D4812" s="2" t="s">
        <v>12</v>
      </c>
      <c r="E4812" s="2" t="s">
        <v>74</v>
      </c>
      <c r="F4812" s="2" t="s">
        <v>14</v>
      </c>
      <c r="G4812" s="2" t="s">
        <v>20</v>
      </c>
      <c r="H4812" s="2">
        <v>5136.3999999999996</v>
      </c>
      <c r="I4812" s="3">
        <v>45101</v>
      </c>
      <c r="J4812" s="2" t="s">
        <v>16</v>
      </c>
    </row>
    <row r="4813" spans="1:10" ht="14.25" customHeight="1" x14ac:dyDescent="0.35">
      <c r="A4813" s="2" t="s">
        <v>9656</v>
      </c>
      <c r="B4813" s="2" t="s">
        <v>9657</v>
      </c>
      <c r="C4813" s="2">
        <v>57</v>
      </c>
      <c r="D4813" s="2" t="s">
        <v>39</v>
      </c>
      <c r="E4813" s="2" t="s">
        <v>93</v>
      </c>
      <c r="F4813" s="2" t="s">
        <v>14</v>
      </c>
      <c r="G4813" s="2" t="s">
        <v>15</v>
      </c>
      <c r="H4813" s="2">
        <v>8183.28</v>
      </c>
      <c r="I4813" s="3">
        <v>45569</v>
      </c>
      <c r="J4813" s="2" t="s">
        <v>16</v>
      </c>
    </row>
    <row r="4814" spans="1:10" ht="14.25" customHeight="1" x14ac:dyDescent="0.35">
      <c r="A4814" s="2" t="s">
        <v>9658</v>
      </c>
      <c r="B4814" s="2" t="s">
        <v>9659</v>
      </c>
      <c r="C4814" s="2">
        <v>53</v>
      </c>
      <c r="D4814" s="2" t="s">
        <v>12</v>
      </c>
      <c r="E4814" s="2" t="s">
        <v>42</v>
      </c>
      <c r="F4814" s="2" t="s">
        <v>49</v>
      </c>
      <c r="G4814" s="2" t="s">
        <v>15</v>
      </c>
      <c r="H4814" s="2">
        <v>1934.41</v>
      </c>
      <c r="I4814" s="3">
        <v>44928</v>
      </c>
      <c r="J4814" s="2" t="s">
        <v>16</v>
      </c>
    </row>
    <row r="4815" spans="1:10" ht="14.25" customHeight="1" x14ac:dyDescent="0.35">
      <c r="A4815" s="2" t="s">
        <v>9660</v>
      </c>
      <c r="B4815" s="2" t="s">
        <v>9661</v>
      </c>
      <c r="C4815" s="2">
        <v>32</v>
      </c>
      <c r="D4815" s="2" t="s">
        <v>39</v>
      </c>
      <c r="E4815" s="2" t="s">
        <v>42</v>
      </c>
      <c r="F4815" s="2" t="s">
        <v>55</v>
      </c>
      <c r="G4815" s="2" t="s">
        <v>26</v>
      </c>
      <c r="H4815" s="2">
        <v>25311.56</v>
      </c>
      <c r="I4815" s="3">
        <v>45638</v>
      </c>
      <c r="J4815" s="2" t="s">
        <v>16</v>
      </c>
    </row>
    <row r="4816" spans="1:10" ht="14.25" customHeight="1" x14ac:dyDescent="0.35">
      <c r="A4816" s="2" t="s">
        <v>9662</v>
      </c>
      <c r="B4816" s="2" t="s">
        <v>9663</v>
      </c>
      <c r="C4816" s="2">
        <v>45</v>
      </c>
      <c r="D4816" s="2" t="s">
        <v>39</v>
      </c>
      <c r="E4816" s="2" t="s">
        <v>74</v>
      </c>
      <c r="F4816" s="2" t="s">
        <v>49</v>
      </c>
      <c r="G4816" s="2" t="s">
        <v>15</v>
      </c>
      <c r="H4816" s="2">
        <v>12088.48</v>
      </c>
      <c r="I4816" s="3">
        <v>45108</v>
      </c>
      <c r="J4816" s="2" t="s">
        <v>16</v>
      </c>
    </row>
    <row r="4817" spans="1:10" ht="14.25" customHeight="1" x14ac:dyDescent="0.35">
      <c r="A4817" s="2" t="s">
        <v>9664</v>
      </c>
      <c r="B4817" s="2" t="s">
        <v>9665</v>
      </c>
      <c r="C4817" s="2">
        <v>62</v>
      </c>
      <c r="D4817" s="2" t="s">
        <v>39</v>
      </c>
      <c r="E4817" s="2" t="s">
        <v>42</v>
      </c>
      <c r="F4817" s="2" t="s">
        <v>55</v>
      </c>
      <c r="G4817" s="2" t="s">
        <v>15</v>
      </c>
      <c r="H4817" s="2">
        <v>19579.66</v>
      </c>
      <c r="I4817" s="3">
        <v>45276</v>
      </c>
      <c r="J4817" s="2" t="s">
        <v>16</v>
      </c>
    </row>
    <row r="4818" spans="1:10" ht="14.25" customHeight="1" x14ac:dyDescent="0.35">
      <c r="A4818" s="2" t="s">
        <v>9666</v>
      </c>
      <c r="B4818" s="2" t="s">
        <v>9667</v>
      </c>
      <c r="C4818" s="2">
        <v>35</v>
      </c>
      <c r="D4818" s="2" t="s">
        <v>12</v>
      </c>
      <c r="E4818" s="2" t="s">
        <v>24</v>
      </c>
      <c r="F4818" s="2" t="s">
        <v>35</v>
      </c>
      <c r="G4818" s="2" t="s">
        <v>20</v>
      </c>
      <c r="H4818" s="2">
        <v>2330.21</v>
      </c>
      <c r="I4818" s="3">
        <v>45565</v>
      </c>
      <c r="J4818" s="2" t="s">
        <v>16</v>
      </c>
    </row>
    <row r="4819" spans="1:10" ht="14.25" customHeight="1" x14ac:dyDescent="0.35">
      <c r="A4819" s="2" t="s">
        <v>9668</v>
      </c>
      <c r="B4819" s="2" t="s">
        <v>9669</v>
      </c>
      <c r="C4819" s="2">
        <v>19</v>
      </c>
      <c r="D4819" s="2" t="s">
        <v>39</v>
      </c>
      <c r="E4819" s="2" t="s">
        <v>93</v>
      </c>
      <c r="F4819" s="2" t="s">
        <v>14</v>
      </c>
      <c r="G4819" s="2" t="s">
        <v>30</v>
      </c>
      <c r="H4819" s="2">
        <v>700.84</v>
      </c>
      <c r="I4819" s="3">
        <v>45308</v>
      </c>
      <c r="J4819" s="2" t="s">
        <v>16</v>
      </c>
    </row>
    <row r="4820" spans="1:10" ht="14.25" customHeight="1" x14ac:dyDescent="0.35">
      <c r="A4820" s="2" t="s">
        <v>9670</v>
      </c>
      <c r="B4820" s="2" t="s">
        <v>9671</v>
      </c>
      <c r="C4820" s="2">
        <v>30</v>
      </c>
      <c r="D4820" s="2" t="s">
        <v>12</v>
      </c>
      <c r="E4820" s="2" t="s">
        <v>93</v>
      </c>
      <c r="F4820" s="2" t="s">
        <v>19</v>
      </c>
      <c r="G4820" s="2" t="s">
        <v>20</v>
      </c>
      <c r="H4820" s="2">
        <v>4112.96</v>
      </c>
      <c r="I4820" s="3">
        <v>45223</v>
      </c>
      <c r="J4820" s="2" t="s">
        <v>16</v>
      </c>
    </row>
    <row r="4821" spans="1:10" ht="14.25" customHeight="1" x14ac:dyDescent="0.35">
      <c r="A4821" s="2" t="s">
        <v>9672</v>
      </c>
      <c r="B4821" s="2" t="s">
        <v>9673</v>
      </c>
      <c r="C4821" s="2">
        <v>62</v>
      </c>
      <c r="D4821" s="2" t="s">
        <v>12</v>
      </c>
      <c r="E4821" s="2" t="s">
        <v>93</v>
      </c>
      <c r="F4821" s="2" t="s">
        <v>19</v>
      </c>
      <c r="G4821" s="2" t="s">
        <v>15</v>
      </c>
      <c r="H4821" s="2">
        <v>7270.87</v>
      </c>
      <c r="I4821" s="3">
        <v>45123</v>
      </c>
      <c r="J4821" s="2" t="s">
        <v>16</v>
      </c>
    </row>
    <row r="4822" spans="1:10" ht="14.25" customHeight="1" x14ac:dyDescent="0.35">
      <c r="A4822" s="2" t="s">
        <v>9674</v>
      </c>
      <c r="B4822" s="2" t="s">
        <v>9675</v>
      </c>
      <c r="C4822" s="2">
        <v>32</v>
      </c>
      <c r="D4822" s="2" t="s">
        <v>12</v>
      </c>
      <c r="E4822" s="2" t="s">
        <v>74</v>
      </c>
      <c r="F4822" s="2" t="s">
        <v>25</v>
      </c>
      <c r="G4822" s="2" t="s">
        <v>26</v>
      </c>
      <c r="H4822" s="2">
        <v>16213.58</v>
      </c>
      <c r="I4822" s="3">
        <v>45212</v>
      </c>
      <c r="J4822" s="2" t="s">
        <v>16</v>
      </c>
    </row>
    <row r="4823" spans="1:10" ht="14.25" customHeight="1" x14ac:dyDescent="0.35">
      <c r="A4823" s="2" t="s">
        <v>9676</v>
      </c>
      <c r="B4823" s="2" t="s">
        <v>9677</v>
      </c>
      <c r="C4823" s="2">
        <v>37</v>
      </c>
      <c r="D4823" s="2" t="s">
        <v>12</v>
      </c>
      <c r="E4823" s="2" t="s">
        <v>64</v>
      </c>
      <c r="F4823" s="2" t="s">
        <v>49</v>
      </c>
      <c r="G4823" s="2" t="s">
        <v>30</v>
      </c>
      <c r="H4823" s="2">
        <v>5070.43</v>
      </c>
      <c r="I4823" s="3">
        <v>45482</v>
      </c>
      <c r="J4823" s="2" t="s">
        <v>16</v>
      </c>
    </row>
    <row r="4824" spans="1:10" ht="14.25" customHeight="1" x14ac:dyDescent="0.35">
      <c r="A4824" s="2" t="s">
        <v>9678</v>
      </c>
      <c r="B4824" s="2" t="s">
        <v>9679</v>
      </c>
      <c r="C4824" s="2">
        <v>46</v>
      </c>
      <c r="D4824" s="2" t="s">
        <v>12</v>
      </c>
      <c r="E4824" s="2" t="s">
        <v>64</v>
      </c>
      <c r="F4824" s="2" t="s">
        <v>49</v>
      </c>
      <c r="G4824" s="2" t="s">
        <v>26</v>
      </c>
      <c r="H4824" s="2">
        <v>3146.54</v>
      </c>
      <c r="I4824" s="3">
        <v>45448</v>
      </c>
      <c r="J4824" s="2" t="s">
        <v>16</v>
      </c>
    </row>
    <row r="4825" spans="1:10" ht="14.25" customHeight="1" x14ac:dyDescent="0.35">
      <c r="A4825" s="2" t="s">
        <v>9680</v>
      </c>
      <c r="B4825" s="2" t="s">
        <v>9681</v>
      </c>
      <c r="C4825" s="2">
        <v>59</v>
      </c>
      <c r="D4825" s="2" t="s">
        <v>39</v>
      </c>
      <c r="E4825" s="2" t="s">
        <v>29</v>
      </c>
      <c r="F4825" s="2" t="s">
        <v>19</v>
      </c>
      <c r="G4825" s="2" t="s">
        <v>36</v>
      </c>
      <c r="H4825" s="2">
        <v>4660.84</v>
      </c>
      <c r="I4825" s="3">
        <v>45151</v>
      </c>
      <c r="J4825" s="2" t="s">
        <v>16</v>
      </c>
    </row>
    <row r="4826" spans="1:10" ht="14.25" customHeight="1" x14ac:dyDescent="0.35">
      <c r="A4826" s="2" t="s">
        <v>9682</v>
      </c>
      <c r="B4826" s="2" t="s">
        <v>9683</v>
      </c>
      <c r="C4826" s="2">
        <v>46</v>
      </c>
      <c r="D4826" s="2" t="s">
        <v>12</v>
      </c>
      <c r="E4826" s="2" t="s">
        <v>29</v>
      </c>
      <c r="F4826" s="2" t="s">
        <v>55</v>
      </c>
      <c r="G4826" s="2" t="s">
        <v>26</v>
      </c>
      <c r="H4826" s="2">
        <v>12160.7</v>
      </c>
      <c r="I4826" s="3">
        <v>45654</v>
      </c>
      <c r="J4826" s="2" t="s">
        <v>16</v>
      </c>
    </row>
    <row r="4827" spans="1:10" ht="14.25" customHeight="1" x14ac:dyDescent="0.35">
      <c r="A4827" s="2" t="s">
        <v>9684</v>
      </c>
      <c r="B4827" s="2" t="s">
        <v>9685</v>
      </c>
      <c r="C4827" s="2">
        <v>20</v>
      </c>
      <c r="D4827" s="2" t="s">
        <v>12</v>
      </c>
      <c r="E4827" s="2" t="s">
        <v>24</v>
      </c>
      <c r="F4827" s="2" t="s">
        <v>49</v>
      </c>
      <c r="G4827" s="2" t="s">
        <v>26</v>
      </c>
      <c r="H4827" s="2">
        <v>4098.0200000000004</v>
      </c>
      <c r="I4827" s="3">
        <v>45649</v>
      </c>
      <c r="J4827" s="2" t="s">
        <v>16</v>
      </c>
    </row>
    <row r="4828" spans="1:10" ht="14.25" customHeight="1" x14ac:dyDescent="0.35">
      <c r="A4828" s="2" t="s">
        <v>9686</v>
      </c>
      <c r="B4828" s="2" t="s">
        <v>9687</v>
      </c>
      <c r="C4828" s="2">
        <v>36</v>
      </c>
      <c r="D4828" s="2" t="s">
        <v>12</v>
      </c>
      <c r="E4828" s="2" t="s">
        <v>42</v>
      </c>
      <c r="F4828" s="2" t="s">
        <v>55</v>
      </c>
      <c r="G4828" s="2" t="s">
        <v>15</v>
      </c>
      <c r="H4828" s="2">
        <v>38711.51</v>
      </c>
      <c r="I4828" s="3">
        <v>45212</v>
      </c>
      <c r="J4828" s="2" t="s">
        <v>16</v>
      </c>
    </row>
    <row r="4829" spans="1:10" ht="14.25" customHeight="1" x14ac:dyDescent="0.35">
      <c r="A4829" s="2" t="s">
        <v>9688</v>
      </c>
      <c r="B4829" s="2" t="s">
        <v>9689</v>
      </c>
      <c r="C4829" s="2">
        <v>20</v>
      </c>
      <c r="D4829" s="2" t="s">
        <v>12</v>
      </c>
      <c r="E4829" s="2" t="s">
        <v>93</v>
      </c>
      <c r="F4829" s="2" t="s">
        <v>55</v>
      </c>
      <c r="G4829" s="2" t="s">
        <v>15</v>
      </c>
      <c r="H4829" s="2">
        <v>1923.47</v>
      </c>
      <c r="I4829" s="3">
        <v>45655</v>
      </c>
      <c r="J4829" s="2" t="s">
        <v>21</v>
      </c>
    </row>
    <row r="4830" spans="1:10" ht="14.25" customHeight="1" x14ac:dyDescent="0.35">
      <c r="A4830" s="2" t="s">
        <v>9690</v>
      </c>
      <c r="B4830" s="2" t="s">
        <v>9691</v>
      </c>
      <c r="C4830" s="2">
        <v>31</v>
      </c>
      <c r="D4830" s="2" t="s">
        <v>12</v>
      </c>
      <c r="E4830" s="2" t="s">
        <v>42</v>
      </c>
      <c r="F4830" s="2" t="s">
        <v>55</v>
      </c>
      <c r="G4830" s="2" t="s">
        <v>15</v>
      </c>
      <c r="H4830" s="2">
        <v>13987.56</v>
      </c>
      <c r="I4830" s="3">
        <v>45257</v>
      </c>
      <c r="J4830" s="2" t="s">
        <v>16</v>
      </c>
    </row>
    <row r="4831" spans="1:10" ht="14.25" customHeight="1" x14ac:dyDescent="0.35">
      <c r="A4831" s="2" t="s">
        <v>9692</v>
      </c>
      <c r="B4831" s="2" t="s">
        <v>9693</v>
      </c>
      <c r="C4831" s="2">
        <v>57</v>
      </c>
      <c r="D4831" s="2" t="s">
        <v>39</v>
      </c>
      <c r="E4831" s="2" t="s">
        <v>74</v>
      </c>
      <c r="F4831" s="2" t="s">
        <v>55</v>
      </c>
      <c r="G4831" s="2" t="s">
        <v>15</v>
      </c>
      <c r="H4831" s="2">
        <v>8895.6</v>
      </c>
      <c r="I4831" s="3">
        <v>45487</v>
      </c>
      <c r="J4831" s="2" t="s">
        <v>16</v>
      </c>
    </row>
    <row r="4832" spans="1:10" ht="14.25" customHeight="1" x14ac:dyDescent="0.35">
      <c r="A4832" s="2" t="s">
        <v>9694</v>
      </c>
      <c r="B4832" s="2" t="s">
        <v>9695</v>
      </c>
      <c r="C4832" s="2">
        <v>21</v>
      </c>
      <c r="D4832" s="2" t="s">
        <v>12</v>
      </c>
      <c r="E4832" s="2" t="s">
        <v>42</v>
      </c>
      <c r="F4832" s="2" t="s">
        <v>25</v>
      </c>
      <c r="G4832" s="2" t="s">
        <v>15</v>
      </c>
      <c r="H4832" s="2">
        <v>2653.93</v>
      </c>
      <c r="I4832" s="3">
        <v>45089</v>
      </c>
      <c r="J4832" s="2" t="s">
        <v>16</v>
      </c>
    </row>
    <row r="4833" spans="1:10" ht="14.25" customHeight="1" x14ac:dyDescent="0.35">
      <c r="A4833" s="2" t="s">
        <v>9696</v>
      </c>
      <c r="B4833" s="2" t="s">
        <v>9697</v>
      </c>
      <c r="C4833" s="2">
        <v>28</v>
      </c>
      <c r="D4833" s="2" t="s">
        <v>12</v>
      </c>
      <c r="E4833" s="2" t="s">
        <v>52</v>
      </c>
      <c r="F4833" s="2" t="s">
        <v>25</v>
      </c>
      <c r="G4833" s="2" t="s">
        <v>26</v>
      </c>
      <c r="H4833" s="2">
        <v>14008.54</v>
      </c>
      <c r="I4833" s="3">
        <v>45119</v>
      </c>
      <c r="J4833" s="2" t="s">
        <v>16</v>
      </c>
    </row>
    <row r="4834" spans="1:10" ht="14.25" customHeight="1" x14ac:dyDescent="0.35">
      <c r="A4834" s="2" t="s">
        <v>9698</v>
      </c>
      <c r="B4834" s="2" t="s">
        <v>9699</v>
      </c>
      <c r="C4834" s="2">
        <v>48</v>
      </c>
      <c r="D4834" s="2" t="s">
        <v>39</v>
      </c>
      <c r="E4834" s="2" t="s">
        <v>64</v>
      </c>
      <c r="F4834" s="2" t="s">
        <v>19</v>
      </c>
      <c r="G4834" s="2" t="s">
        <v>36</v>
      </c>
      <c r="H4834" s="2">
        <v>5933.75</v>
      </c>
      <c r="I4834" s="3">
        <v>45071</v>
      </c>
      <c r="J4834" s="2" t="s">
        <v>16</v>
      </c>
    </row>
    <row r="4835" spans="1:10" ht="14.25" customHeight="1" x14ac:dyDescent="0.35">
      <c r="A4835" s="2" t="s">
        <v>9700</v>
      </c>
      <c r="B4835" s="2" t="s">
        <v>9701</v>
      </c>
      <c r="C4835" s="2">
        <v>60</v>
      </c>
      <c r="D4835" s="2" t="s">
        <v>12</v>
      </c>
      <c r="E4835" s="2" t="s">
        <v>42</v>
      </c>
      <c r="F4835" s="2" t="s">
        <v>25</v>
      </c>
      <c r="G4835" s="2" t="s">
        <v>15</v>
      </c>
      <c r="H4835" s="2">
        <v>11469.57</v>
      </c>
      <c r="I4835" s="3">
        <v>45597</v>
      </c>
      <c r="J4835" s="2" t="s">
        <v>16</v>
      </c>
    </row>
    <row r="4836" spans="1:10" ht="14.25" customHeight="1" x14ac:dyDescent="0.35">
      <c r="A4836" s="2" t="s">
        <v>9702</v>
      </c>
      <c r="B4836" s="2" t="s">
        <v>9703</v>
      </c>
      <c r="C4836" s="2">
        <v>49</v>
      </c>
      <c r="D4836" s="2" t="s">
        <v>39</v>
      </c>
      <c r="E4836" s="2" t="s">
        <v>42</v>
      </c>
      <c r="F4836" s="2" t="s">
        <v>35</v>
      </c>
      <c r="G4836" s="2" t="s">
        <v>36</v>
      </c>
      <c r="H4836" s="2">
        <v>10854.71</v>
      </c>
      <c r="I4836" s="3">
        <v>45618</v>
      </c>
      <c r="J4836" s="2" t="s">
        <v>16</v>
      </c>
    </row>
    <row r="4837" spans="1:10" ht="14.25" customHeight="1" x14ac:dyDescent="0.35">
      <c r="A4837" s="2" t="s">
        <v>9704</v>
      </c>
      <c r="B4837" s="2" t="s">
        <v>9705</v>
      </c>
      <c r="C4837" s="2">
        <v>44</v>
      </c>
      <c r="D4837" s="2" t="s">
        <v>39</v>
      </c>
      <c r="E4837" s="2" t="s">
        <v>13</v>
      </c>
      <c r="F4837" s="2" t="s">
        <v>49</v>
      </c>
      <c r="G4837" s="2" t="s">
        <v>36</v>
      </c>
      <c r="H4837" s="2">
        <v>1172.57</v>
      </c>
      <c r="I4837" s="3">
        <v>45464</v>
      </c>
      <c r="J4837" s="2" t="s">
        <v>16</v>
      </c>
    </row>
    <row r="4838" spans="1:10" ht="14.25" customHeight="1" x14ac:dyDescent="0.35">
      <c r="A4838" s="2" t="s">
        <v>9706</v>
      </c>
      <c r="B4838" s="2" t="s">
        <v>9707</v>
      </c>
      <c r="C4838" s="2">
        <v>47</v>
      </c>
      <c r="D4838" s="2" t="s">
        <v>39</v>
      </c>
      <c r="E4838" s="2" t="s">
        <v>24</v>
      </c>
      <c r="F4838" s="2" t="s">
        <v>35</v>
      </c>
      <c r="G4838" s="2" t="s">
        <v>20</v>
      </c>
      <c r="H4838" s="2">
        <v>18324.75</v>
      </c>
      <c r="I4838" s="3">
        <v>45538</v>
      </c>
      <c r="J4838" s="2" t="s">
        <v>16</v>
      </c>
    </row>
    <row r="4839" spans="1:10" ht="14.25" customHeight="1" x14ac:dyDescent="0.35">
      <c r="A4839" s="2" t="s">
        <v>9708</v>
      </c>
      <c r="B4839" s="2" t="s">
        <v>9709</v>
      </c>
      <c r="C4839" s="2">
        <v>60</v>
      </c>
      <c r="D4839" s="2" t="s">
        <v>39</v>
      </c>
      <c r="E4839" s="2" t="s">
        <v>42</v>
      </c>
      <c r="F4839" s="2" t="s">
        <v>25</v>
      </c>
      <c r="G4839" s="2" t="s">
        <v>20</v>
      </c>
      <c r="H4839" s="2">
        <v>11440.54</v>
      </c>
      <c r="I4839" s="3">
        <v>45549</v>
      </c>
      <c r="J4839" s="2" t="s">
        <v>16</v>
      </c>
    </row>
    <row r="4840" spans="1:10" ht="14.25" customHeight="1" x14ac:dyDescent="0.35">
      <c r="A4840" s="2" t="s">
        <v>9710</v>
      </c>
      <c r="B4840" s="2" t="s">
        <v>9711</v>
      </c>
      <c r="C4840" s="2">
        <v>19</v>
      </c>
      <c r="D4840" s="2" t="s">
        <v>12</v>
      </c>
      <c r="E4840" s="2" t="s">
        <v>52</v>
      </c>
      <c r="F4840" s="2" t="s">
        <v>49</v>
      </c>
      <c r="G4840" s="2" t="s">
        <v>30</v>
      </c>
      <c r="H4840" s="2">
        <v>15167.98</v>
      </c>
      <c r="I4840" s="3">
        <v>45196</v>
      </c>
      <c r="J4840" s="2" t="s">
        <v>21</v>
      </c>
    </row>
    <row r="4841" spans="1:10" ht="14.25" customHeight="1" x14ac:dyDescent="0.35">
      <c r="A4841" s="2" t="s">
        <v>9712</v>
      </c>
      <c r="B4841" s="2" t="s">
        <v>9713</v>
      </c>
      <c r="C4841" s="2">
        <v>26</v>
      </c>
      <c r="D4841" s="2" t="s">
        <v>12</v>
      </c>
      <c r="E4841" s="2" t="s">
        <v>64</v>
      </c>
      <c r="F4841" s="2" t="s">
        <v>49</v>
      </c>
      <c r="G4841" s="2" t="s">
        <v>20</v>
      </c>
      <c r="H4841" s="2">
        <v>5937.83</v>
      </c>
      <c r="I4841" s="3">
        <v>44977</v>
      </c>
      <c r="J4841" s="2" t="s">
        <v>21</v>
      </c>
    </row>
    <row r="4842" spans="1:10" ht="14.25" customHeight="1" x14ac:dyDescent="0.35">
      <c r="A4842" s="2" t="s">
        <v>9714</v>
      </c>
      <c r="B4842" s="2" t="s">
        <v>9715</v>
      </c>
      <c r="C4842" s="2">
        <v>45</v>
      </c>
      <c r="D4842" s="2" t="s">
        <v>39</v>
      </c>
      <c r="E4842" s="2" t="s">
        <v>13</v>
      </c>
      <c r="F4842" s="2" t="s">
        <v>55</v>
      </c>
      <c r="G4842" s="2" t="s">
        <v>15</v>
      </c>
      <c r="H4842" s="2">
        <v>2169.9</v>
      </c>
      <c r="I4842" s="3">
        <v>45453</v>
      </c>
      <c r="J4842" s="2" t="s">
        <v>69</v>
      </c>
    </row>
    <row r="4843" spans="1:10" ht="14.25" customHeight="1" x14ac:dyDescent="0.35">
      <c r="A4843" s="2" t="s">
        <v>9716</v>
      </c>
      <c r="B4843" s="2" t="s">
        <v>9717</v>
      </c>
      <c r="C4843" s="2">
        <v>48</v>
      </c>
      <c r="D4843" s="2" t="s">
        <v>39</v>
      </c>
      <c r="E4843" s="2" t="s">
        <v>24</v>
      </c>
      <c r="F4843" s="2" t="s">
        <v>19</v>
      </c>
      <c r="G4843" s="2" t="s">
        <v>36</v>
      </c>
      <c r="H4843" s="2">
        <v>3948.42</v>
      </c>
      <c r="I4843" s="3">
        <v>45054</v>
      </c>
      <c r="J4843" s="2" t="s">
        <v>16</v>
      </c>
    </row>
    <row r="4844" spans="1:10" ht="14.25" customHeight="1" x14ac:dyDescent="0.35">
      <c r="A4844" s="2" t="s">
        <v>9718</v>
      </c>
      <c r="B4844" s="2" t="s">
        <v>9719</v>
      </c>
      <c r="C4844" s="2">
        <v>51</v>
      </c>
      <c r="D4844" s="2" t="s">
        <v>12</v>
      </c>
      <c r="E4844" s="2" t="s">
        <v>74</v>
      </c>
      <c r="F4844" s="2" t="s">
        <v>55</v>
      </c>
      <c r="G4844" s="2" t="s">
        <v>30</v>
      </c>
      <c r="H4844" s="2">
        <v>23173.86</v>
      </c>
      <c r="I4844" s="3">
        <v>45578</v>
      </c>
      <c r="J4844" s="2" t="s">
        <v>21</v>
      </c>
    </row>
    <row r="4845" spans="1:10" ht="14.25" customHeight="1" x14ac:dyDescent="0.35">
      <c r="A4845" s="2" t="s">
        <v>9720</v>
      </c>
      <c r="B4845" s="2" t="s">
        <v>9721</v>
      </c>
      <c r="C4845" s="2">
        <v>32</v>
      </c>
      <c r="D4845" s="2" t="s">
        <v>39</v>
      </c>
      <c r="E4845" s="2" t="s">
        <v>29</v>
      </c>
      <c r="F4845" s="2" t="s">
        <v>55</v>
      </c>
      <c r="G4845" s="2" t="s">
        <v>20</v>
      </c>
      <c r="H4845" s="2">
        <v>27809.21</v>
      </c>
      <c r="I4845" s="3">
        <v>44972</v>
      </c>
      <c r="J4845" s="2" t="s">
        <v>16</v>
      </c>
    </row>
    <row r="4846" spans="1:10" ht="14.25" customHeight="1" x14ac:dyDescent="0.35">
      <c r="A4846" s="2" t="s">
        <v>9722</v>
      </c>
      <c r="B4846" s="2" t="s">
        <v>9723</v>
      </c>
      <c r="C4846" s="2">
        <v>42</v>
      </c>
      <c r="D4846" s="2" t="s">
        <v>39</v>
      </c>
      <c r="E4846" s="2" t="s">
        <v>74</v>
      </c>
      <c r="F4846" s="2" t="s">
        <v>35</v>
      </c>
      <c r="G4846" s="2" t="s">
        <v>26</v>
      </c>
      <c r="H4846" s="2">
        <v>6575.22</v>
      </c>
      <c r="I4846" s="3">
        <v>45160</v>
      </c>
      <c r="J4846" s="2" t="s">
        <v>21</v>
      </c>
    </row>
    <row r="4847" spans="1:10" ht="14.25" customHeight="1" x14ac:dyDescent="0.35">
      <c r="A4847" s="2" t="s">
        <v>9724</v>
      </c>
      <c r="B4847" s="2" t="s">
        <v>9725</v>
      </c>
      <c r="C4847" s="2">
        <v>53</v>
      </c>
      <c r="D4847" s="2" t="s">
        <v>39</v>
      </c>
      <c r="E4847" s="2" t="s">
        <v>64</v>
      </c>
      <c r="F4847" s="2" t="s">
        <v>25</v>
      </c>
      <c r="G4847" s="2" t="s">
        <v>30</v>
      </c>
      <c r="H4847" s="2">
        <v>3549.56</v>
      </c>
      <c r="I4847" s="3">
        <v>45374</v>
      </c>
      <c r="J4847" s="2" t="s">
        <v>16</v>
      </c>
    </row>
    <row r="4848" spans="1:10" ht="14.25" customHeight="1" x14ac:dyDescent="0.35">
      <c r="A4848" s="2" t="s">
        <v>9726</v>
      </c>
      <c r="B4848" s="2" t="s">
        <v>9727</v>
      </c>
      <c r="C4848" s="2">
        <v>25</v>
      </c>
      <c r="D4848" s="2" t="s">
        <v>12</v>
      </c>
      <c r="E4848" s="2" t="s">
        <v>29</v>
      </c>
      <c r="F4848" s="2" t="s">
        <v>35</v>
      </c>
      <c r="G4848" s="2" t="s">
        <v>15</v>
      </c>
      <c r="H4848" s="2">
        <v>13104.86</v>
      </c>
      <c r="I4848" s="3">
        <v>45510</v>
      </c>
      <c r="J4848" s="2" t="s">
        <v>16</v>
      </c>
    </row>
    <row r="4849" spans="1:10" ht="14.25" customHeight="1" x14ac:dyDescent="0.35">
      <c r="A4849" s="2" t="s">
        <v>9728</v>
      </c>
      <c r="B4849" s="2" t="s">
        <v>9729</v>
      </c>
      <c r="C4849" s="2">
        <v>26</v>
      </c>
      <c r="D4849" s="2" t="s">
        <v>39</v>
      </c>
      <c r="E4849" s="2" t="s">
        <v>74</v>
      </c>
      <c r="F4849" s="2" t="s">
        <v>25</v>
      </c>
      <c r="G4849" s="2" t="s">
        <v>36</v>
      </c>
      <c r="H4849" s="2">
        <v>14524.04</v>
      </c>
      <c r="I4849" s="3">
        <v>45369</v>
      </c>
      <c r="J4849" s="2" t="s">
        <v>16</v>
      </c>
    </row>
    <row r="4850" spans="1:10" ht="14.25" customHeight="1" x14ac:dyDescent="0.35">
      <c r="A4850" s="2" t="s">
        <v>9730</v>
      </c>
      <c r="B4850" s="2" t="s">
        <v>9731</v>
      </c>
      <c r="C4850" s="2">
        <v>54</v>
      </c>
      <c r="D4850" s="2" t="s">
        <v>12</v>
      </c>
      <c r="E4850" s="2" t="s">
        <v>24</v>
      </c>
      <c r="F4850" s="2" t="s">
        <v>35</v>
      </c>
      <c r="G4850" s="2" t="s">
        <v>15</v>
      </c>
      <c r="H4850" s="2">
        <v>16899.23</v>
      </c>
      <c r="I4850" s="3">
        <v>45429</v>
      </c>
      <c r="J4850" s="2" t="s">
        <v>16</v>
      </c>
    </row>
    <row r="4851" spans="1:10" ht="14.25" customHeight="1" x14ac:dyDescent="0.35">
      <c r="A4851" s="2" t="s">
        <v>9732</v>
      </c>
      <c r="B4851" s="2" t="s">
        <v>9733</v>
      </c>
      <c r="C4851" s="2">
        <v>62</v>
      </c>
      <c r="D4851" s="2" t="s">
        <v>12</v>
      </c>
      <c r="E4851" s="2" t="s">
        <v>52</v>
      </c>
      <c r="F4851" s="2" t="s">
        <v>49</v>
      </c>
      <c r="G4851" s="2" t="s">
        <v>15</v>
      </c>
      <c r="H4851" s="2">
        <v>315.77</v>
      </c>
      <c r="I4851" s="3">
        <v>45533</v>
      </c>
      <c r="J4851" s="2" t="s">
        <v>16</v>
      </c>
    </row>
    <row r="4852" spans="1:10" ht="14.25" customHeight="1" x14ac:dyDescent="0.35">
      <c r="A4852" s="2" t="s">
        <v>9734</v>
      </c>
      <c r="B4852" s="2" t="s">
        <v>9735</v>
      </c>
      <c r="C4852" s="2">
        <v>56</v>
      </c>
      <c r="D4852" s="2" t="s">
        <v>12</v>
      </c>
      <c r="E4852" s="2" t="s">
        <v>42</v>
      </c>
      <c r="F4852" s="2" t="s">
        <v>25</v>
      </c>
      <c r="G4852" s="2" t="s">
        <v>26</v>
      </c>
      <c r="H4852" s="2">
        <v>97.82</v>
      </c>
      <c r="I4852" s="3">
        <v>45211</v>
      </c>
      <c r="J4852" s="2" t="s">
        <v>21</v>
      </c>
    </row>
    <row r="4853" spans="1:10" ht="14.25" customHeight="1" x14ac:dyDescent="0.35">
      <c r="A4853" s="2" t="s">
        <v>9736</v>
      </c>
      <c r="B4853" s="2" t="s">
        <v>9737</v>
      </c>
      <c r="C4853" s="2">
        <v>49</v>
      </c>
      <c r="D4853" s="2" t="s">
        <v>39</v>
      </c>
      <c r="E4853" s="2" t="s">
        <v>64</v>
      </c>
      <c r="F4853" s="2" t="s">
        <v>25</v>
      </c>
      <c r="G4853" s="2" t="s">
        <v>26</v>
      </c>
      <c r="H4853" s="2">
        <v>4418.53</v>
      </c>
      <c r="I4853" s="3">
        <v>45058</v>
      </c>
      <c r="J4853" s="2" t="s">
        <v>16</v>
      </c>
    </row>
    <row r="4854" spans="1:10" ht="14.25" customHeight="1" x14ac:dyDescent="0.35">
      <c r="A4854" s="2" t="s">
        <v>9738</v>
      </c>
      <c r="B4854" s="2" t="s">
        <v>9739</v>
      </c>
      <c r="C4854" s="2">
        <v>34</v>
      </c>
      <c r="D4854" s="2" t="s">
        <v>39</v>
      </c>
      <c r="E4854" s="2" t="s">
        <v>29</v>
      </c>
      <c r="F4854" s="2" t="s">
        <v>35</v>
      </c>
      <c r="G4854" s="2" t="s">
        <v>36</v>
      </c>
      <c r="H4854" s="2">
        <v>1654.6</v>
      </c>
      <c r="I4854" s="3">
        <v>45402</v>
      </c>
      <c r="J4854" s="2" t="s">
        <v>16</v>
      </c>
    </row>
    <row r="4855" spans="1:10" ht="14.25" customHeight="1" x14ac:dyDescent="0.35">
      <c r="A4855" s="2" t="s">
        <v>9740</v>
      </c>
      <c r="B4855" s="2" t="s">
        <v>9741</v>
      </c>
      <c r="C4855" s="2">
        <v>52</v>
      </c>
      <c r="D4855" s="2" t="s">
        <v>12</v>
      </c>
      <c r="E4855" s="2" t="s">
        <v>13</v>
      </c>
      <c r="F4855" s="2" t="s">
        <v>14</v>
      </c>
      <c r="G4855" s="2" t="s">
        <v>20</v>
      </c>
      <c r="H4855" s="2">
        <v>16346.63</v>
      </c>
      <c r="I4855" s="3">
        <v>45470</v>
      </c>
      <c r="J4855" s="2" t="s">
        <v>21</v>
      </c>
    </row>
    <row r="4856" spans="1:10" ht="14.25" customHeight="1" x14ac:dyDescent="0.35">
      <c r="A4856" s="2" t="s">
        <v>9742</v>
      </c>
      <c r="B4856" s="2" t="s">
        <v>9743</v>
      </c>
      <c r="C4856" s="2">
        <v>54</v>
      </c>
      <c r="D4856" s="2" t="s">
        <v>12</v>
      </c>
      <c r="E4856" s="2" t="s">
        <v>42</v>
      </c>
      <c r="F4856" s="2" t="s">
        <v>49</v>
      </c>
      <c r="G4856" s="2" t="s">
        <v>15</v>
      </c>
      <c r="H4856" s="2">
        <v>7610.92</v>
      </c>
      <c r="I4856" s="3">
        <v>45282</v>
      </c>
      <c r="J4856" s="2" t="s">
        <v>16</v>
      </c>
    </row>
    <row r="4857" spans="1:10" ht="14.25" customHeight="1" x14ac:dyDescent="0.35">
      <c r="A4857" s="2" t="s">
        <v>9744</v>
      </c>
      <c r="B4857" s="2" t="s">
        <v>9745</v>
      </c>
      <c r="C4857" s="2">
        <v>36</v>
      </c>
      <c r="D4857" s="2" t="s">
        <v>12</v>
      </c>
      <c r="E4857" s="2" t="s">
        <v>74</v>
      </c>
      <c r="F4857" s="2" t="s">
        <v>49</v>
      </c>
      <c r="G4857" s="2" t="s">
        <v>20</v>
      </c>
      <c r="H4857" s="2">
        <v>17449.61</v>
      </c>
      <c r="I4857" s="3">
        <v>44963</v>
      </c>
      <c r="J4857" s="2" t="s">
        <v>21</v>
      </c>
    </row>
    <row r="4858" spans="1:10" ht="14.25" customHeight="1" x14ac:dyDescent="0.35">
      <c r="A4858" s="2" t="s">
        <v>9746</v>
      </c>
      <c r="B4858" s="2" t="s">
        <v>9747</v>
      </c>
      <c r="C4858" s="2">
        <v>61</v>
      </c>
      <c r="D4858" s="2" t="s">
        <v>39</v>
      </c>
      <c r="E4858" s="2" t="s">
        <v>74</v>
      </c>
      <c r="F4858" s="2" t="s">
        <v>14</v>
      </c>
      <c r="G4858" s="2" t="s">
        <v>36</v>
      </c>
      <c r="H4858" s="2">
        <v>1946.93</v>
      </c>
      <c r="I4858" s="3">
        <v>45564</v>
      </c>
      <c r="J4858" s="2" t="s">
        <v>16</v>
      </c>
    </row>
    <row r="4859" spans="1:10" ht="14.25" customHeight="1" x14ac:dyDescent="0.35">
      <c r="A4859" s="2" t="s">
        <v>9748</v>
      </c>
      <c r="B4859" s="2" t="s">
        <v>9749</v>
      </c>
      <c r="C4859" s="2">
        <v>46</v>
      </c>
      <c r="D4859" s="2" t="s">
        <v>39</v>
      </c>
      <c r="E4859" s="2" t="s">
        <v>13</v>
      </c>
      <c r="F4859" s="2" t="s">
        <v>35</v>
      </c>
      <c r="G4859" s="2" t="s">
        <v>15</v>
      </c>
      <c r="H4859" s="2">
        <v>9867.74</v>
      </c>
      <c r="I4859" s="3">
        <v>45064</v>
      </c>
      <c r="J4859" s="2" t="s">
        <v>16</v>
      </c>
    </row>
    <row r="4860" spans="1:10" ht="14.25" customHeight="1" x14ac:dyDescent="0.35">
      <c r="A4860" s="2" t="s">
        <v>9750</v>
      </c>
      <c r="B4860" s="2" t="s">
        <v>9751</v>
      </c>
      <c r="C4860" s="2">
        <v>24</v>
      </c>
      <c r="D4860" s="2" t="s">
        <v>12</v>
      </c>
      <c r="E4860" s="2" t="s">
        <v>52</v>
      </c>
      <c r="F4860" s="2" t="s">
        <v>35</v>
      </c>
      <c r="G4860" s="2" t="s">
        <v>20</v>
      </c>
      <c r="H4860" s="2">
        <v>8679.1</v>
      </c>
      <c r="I4860" s="3">
        <v>45348</v>
      </c>
      <c r="J4860" s="2" t="s">
        <v>16</v>
      </c>
    </row>
    <row r="4861" spans="1:10" ht="14.25" customHeight="1" x14ac:dyDescent="0.35">
      <c r="A4861" s="2" t="s">
        <v>9752</v>
      </c>
      <c r="B4861" s="2" t="s">
        <v>9753</v>
      </c>
      <c r="C4861" s="2">
        <v>45</v>
      </c>
      <c r="D4861" s="2" t="s">
        <v>12</v>
      </c>
      <c r="E4861" s="2" t="s">
        <v>24</v>
      </c>
      <c r="F4861" s="2" t="s">
        <v>49</v>
      </c>
      <c r="G4861" s="2" t="s">
        <v>15</v>
      </c>
      <c r="H4861" s="2">
        <v>4160.8900000000003</v>
      </c>
      <c r="I4861" s="3">
        <v>45371</v>
      </c>
      <c r="J4861" s="2" t="s">
        <v>16</v>
      </c>
    </row>
    <row r="4862" spans="1:10" ht="14.25" customHeight="1" x14ac:dyDescent="0.35">
      <c r="A4862" s="2" t="s">
        <v>9754</v>
      </c>
      <c r="B4862" s="2" t="s">
        <v>9755</v>
      </c>
      <c r="C4862" s="2">
        <v>26</v>
      </c>
      <c r="D4862" s="2" t="s">
        <v>39</v>
      </c>
      <c r="E4862" s="2" t="s">
        <v>24</v>
      </c>
      <c r="F4862" s="2" t="s">
        <v>35</v>
      </c>
      <c r="G4862" s="2" t="s">
        <v>26</v>
      </c>
      <c r="H4862" s="2">
        <v>7279.07</v>
      </c>
      <c r="I4862" s="3">
        <v>45538</v>
      </c>
      <c r="J4862" s="2" t="s">
        <v>69</v>
      </c>
    </row>
    <row r="4863" spans="1:10" ht="14.25" customHeight="1" x14ac:dyDescent="0.35">
      <c r="A4863" s="2" t="s">
        <v>9756</v>
      </c>
      <c r="B4863" s="2" t="s">
        <v>9757</v>
      </c>
      <c r="C4863" s="2">
        <v>45</v>
      </c>
      <c r="D4863" s="2" t="s">
        <v>12</v>
      </c>
      <c r="E4863" s="2" t="s">
        <v>13</v>
      </c>
      <c r="F4863" s="2" t="s">
        <v>19</v>
      </c>
      <c r="G4863" s="2" t="s">
        <v>26</v>
      </c>
      <c r="H4863" s="2">
        <v>8892.2900000000009</v>
      </c>
      <c r="I4863" s="3">
        <v>45168</v>
      </c>
      <c r="J4863" s="2" t="s">
        <v>21</v>
      </c>
    </row>
    <row r="4864" spans="1:10" ht="14.25" customHeight="1" x14ac:dyDescent="0.35">
      <c r="A4864" s="2" t="s">
        <v>9758</v>
      </c>
      <c r="B4864" s="2" t="s">
        <v>9759</v>
      </c>
      <c r="C4864" s="2">
        <v>23</v>
      </c>
      <c r="D4864" s="2" t="s">
        <v>39</v>
      </c>
      <c r="E4864" s="2" t="s">
        <v>64</v>
      </c>
      <c r="F4864" s="2" t="s">
        <v>19</v>
      </c>
      <c r="G4864" s="2" t="s">
        <v>30</v>
      </c>
      <c r="H4864" s="2">
        <v>22026.29</v>
      </c>
      <c r="I4864" s="3">
        <v>45171</v>
      </c>
      <c r="J4864" s="2" t="s">
        <v>16</v>
      </c>
    </row>
    <row r="4865" spans="1:10" ht="14.25" customHeight="1" x14ac:dyDescent="0.35">
      <c r="A4865" s="2" t="s">
        <v>9760</v>
      </c>
      <c r="B4865" s="2" t="s">
        <v>9761</v>
      </c>
      <c r="C4865" s="2">
        <v>46</v>
      </c>
      <c r="D4865" s="2" t="s">
        <v>39</v>
      </c>
      <c r="E4865" s="2" t="s">
        <v>13</v>
      </c>
      <c r="F4865" s="2" t="s">
        <v>14</v>
      </c>
      <c r="G4865" s="2" t="s">
        <v>36</v>
      </c>
      <c r="H4865" s="2">
        <v>572.46</v>
      </c>
      <c r="I4865" s="3">
        <v>45465</v>
      </c>
      <c r="J4865" s="2" t="s">
        <v>16</v>
      </c>
    </row>
    <row r="4866" spans="1:10" ht="14.25" customHeight="1" x14ac:dyDescent="0.35">
      <c r="A4866" s="2" t="s">
        <v>9762</v>
      </c>
      <c r="B4866" s="2" t="s">
        <v>9763</v>
      </c>
      <c r="C4866" s="2">
        <v>34</v>
      </c>
      <c r="D4866" s="2" t="s">
        <v>12</v>
      </c>
      <c r="E4866" s="2" t="s">
        <v>74</v>
      </c>
      <c r="F4866" s="2" t="s">
        <v>25</v>
      </c>
      <c r="G4866" s="2" t="s">
        <v>20</v>
      </c>
      <c r="H4866" s="2">
        <v>17337.2</v>
      </c>
      <c r="I4866" s="3">
        <v>45135</v>
      </c>
      <c r="J4866" s="2" t="s">
        <v>16</v>
      </c>
    </row>
    <row r="4867" spans="1:10" ht="14.25" customHeight="1" x14ac:dyDescent="0.35">
      <c r="A4867" s="2" t="s">
        <v>9764</v>
      </c>
      <c r="B4867" s="2" t="s">
        <v>9765</v>
      </c>
      <c r="C4867" s="2">
        <v>33</v>
      </c>
      <c r="D4867" s="2" t="s">
        <v>12</v>
      </c>
      <c r="E4867" s="2" t="s">
        <v>52</v>
      </c>
      <c r="F4867" s="2" t="s">
        <v>19</v>
      </c>
      <c r="G4867" s="2" t="s">
        <v>15</v>
      </c>
      <c r="H4867" s="2">
        <v>39198.730000000003</v>
      </c>
      <c r="I4867" s="3">
        <v>45383</v>
      </c>
      <c r="J4867" s="2" t="s">
        <v>16</v>
      </c>
    </row>
    <row r="4868" spans="1:10" ht="14.25" customHeight="1" x14ac:dyDescent="0.35">
      <c r="A4868" s="2" t="s">
        <v>9766</v>
      </c>
      <c r="B4868" s="2" t="s">
        <v>9767</v>
      </c>
      <c r="C4868" s="2">
        <v>40</v>
      </c>
      <c r="D4868" s="2" t="s">
        <v>39</v>
      </c>
      <c r="E4868" s="2" t="s">
        <v>52</v>
      </c>
      <c r="F4868" s="2" t="s">
        <v>35</v>
      </c>
      <c r="G4868" s="2" t="s">
        <v>30</v>
      </c>
      <c r="H4868" s="2">
        <v>13159.29</v>
      </c>
      <c r="I4868" s="3">
        <v>45025</v>
      </c>
      <c r="J4868" s="2" t="s">
        <v>16</v>
      </c>
    </row>
    <row r="4869" spans="1:10" ht="14.25" customHeight="1" x14ac:dyDescent="0.35">
      <c r="A4869" s="2" t="s">
        <v>9768</v>
      </c>
      <c r="B4869" s="2" t="s">
        <v>9769</v>
      </c>
      <c r="C4869" s="2">
        <v>48</v>
      </c>
      <c r="D4869" s="2" t="s">
        <v>39</v>
      </c>
      <c r="E4869" s="2" t="s">
        <v>93</v>
      </c>
      <c r="F4869" s="2" t="s">
        <v>14</v>
      </c>
      <c r="G4869" s="2" t="s">
        <v>36</v>
      </c>
      <c r="H4869" s="2">
        <v>13369.21</v>
      </c>
      <c r="I4869" s="3">
        <v>45428</v>
      </c>
      <c r="J4869" s="2" t="s">
        <v>16</v>
      </c>
    </row>
    <row r="4870" spans="1:10" ht="14.25" customHeight="1" x14ac:dyDescent="0.35">
      <c r="A4870" s="2" t="s">
        <v>9770</v>
      </c>
      <c r="B4870" s="2" t="s">
        <v>9771</v>
      </c>
      <c r="C4870" s="2">
        <v>20</v>
      </c>
      <c r="D4870" s="2" t="s">
        <v>39</v>
      </c>
      <c r="E4870" s="2" t="s">
        <v>13</v>
      </c>
      <c r="F4870" s="2" t="s">
        <v>19</v>
      </c>
      <c r="G4870" s="2" t="s">
        <v>36</v>
      </c>
      <c r="H4870" s="2">
        <v>2458.6799999999998</v>
      </c>
      <c r="I4870" s="3">
        <v>45063</v>
      </c>
      <c r="J4870" s="2" t="s">
        <v>16</v>
      </c>
    </row>
    <row r="4871" spans="1:10" ht="14.25" customHeight="1" x14ac:dyDescent="0.35">
      <c r="A4871" s="2" t="s">
        <v>9772</v>
      </c>
      <c r="B4871" s="2" t="s">
        <v>9773</v>
      </c>
      <c r="C4871" s="2">
        <v>38</v>
      </c>
      <c r="D4871" s="2" t="s">
        <v>39</v>
      </c>
      <c r="E4871" s="2" t="s">
        <v>64</v>
      </c>
      <c r="F4871" s="2" t="s">
        <v>55</v>
      </c>
      <c r="G4871" s="2" t="s">
        <v>36</v>
      </c>
      <c r="H4871" s="2">
        <v>7403.92</v>
      </c>
      <c r="I4871" s="3">
        <v>45113</v>
      </c>
      <c r="J4871" s="2" t="s">
        <v>16</v>
      </c>
    </row>
    <row r="4872" spans="1:10" ht="14.25" customHeight="1" x14ac:dyDescent="0.35">
      <c r="A4872" s="2" t="s">
        <v>9774</v>
      </c>
      <c r="B4872" s="2" t="s">
        <v>9775</v>
      </c>
      <c r="C4872" s="2">
        <v>43</v>
      </c>
      <c r="D4872" s="2" t="s">
        <v>39</v>
      </c>
      <c r="E4872" s="2" t="s">
        <v>74</v>
      </c>
      <c r="F4872" s="2" t="s">
        <v>14</v>
      </c>
      <c r="G4872" s="2" t="s">
        <v>20</v>
      </c>
      <c r="H4872" s="2">
        <v>12239.73</v>
      </c>
      <c r="I4872" s="3">
        <v>44962</v>
      </c>
      <c r="J4872" s="2" t="s">
        <v>16</v>
      </c>
    </row>
    <row r="4873" spans="1:10" ht="14.25" customHeight="1" x14ac:dyDescent="0.35">
      <c r="A4873" s="2" t="s">
        <v>9776</v>
      </c>
      <c r="B4873" s="2" t="s">
        <v>9777</v>
      </c>
      <c r="C4873" s="2">
        <v>53</v>
      </c>
      <c r="D4873" s="2" t="s">
        <v>12</v>
      </c>
      <c r="E4873" s="2" t="s">
        <v>42</v>
      </c>
      <c r="F4873" s="2" t="s">
        <v>49</v>
      </c>
      <c r="G4873" s="2" t="s">
        <v>26</v>
      </c>
      <c r="H4873" s="2">
        <v>9220.1</v>
      </c>
      <c r="I4873" s="3">
        <v>45556</v>
      </c>
      <c r="J4873" s="2" t="s">
        <v>16</v>
      </c>
    </row>
    <row r="4874" spans="1:10" ht="14.25" customHeight="1" x14ac:dyDescent="0.35">
      <c r="A4874" s="2" t="s">
        <v>9778</v>
      </c>
      <c r="B4874" s="2" t="s">
        <v>9779</v>
      </c>
      <c r="C4874" s="2">
        <v>59</v>
      </c>
      <c r="D4874" s="2" t="s">
        <v>39</v>
      </c>
      <c r="E4874" s="2" t="s">
        <v>24</v>
      </c>
      <c r="F4874" s="2" t="s">
        <v>19</v>
      </c>
      <c r="G4874" s="2" t="s">
        <v>30</v>
      </c>
      <c r="H4874" s="2">
        <v>4863.47</v>
      </c>
      <c r="I4874" s="3">
        <v>45596</v>
      </c>
      <c r="J4874" s="2" t="s">
        <v>16</v>
      </c>
    </row>
    <row r="4875" spans="1:10" ht="14.25" customHeight="1" x14ac:dyDescent="0.35">
      <c r="A4875" s="2" t="s">
        <v>9780</v>
      </c>
      <c r="B4875" s="2" t="s">
        <v>9781</v>
      </c>
      <c r="C4875" s="2">
        <v>54</v>
      </c>
      <c r="D4875" s="2" t="s">
        <v>39</v>
      </c>
      <c r="E4875" s="2" t="s">
        <v>24</v>
      </c>
      <c r="F4875" s="2" t="s">
        <v>49</v>
      </c>
      <c r="G4875" s="2" t="s">
        <v>20</v>
      </c>
      <c r="H4875" s="2">
        <v>28153.86</v>
      </c>
      <c r="I4875" s="3">
        <v>45405</v>
      </c>
      <c r="J4875" s="2" t="s">
        <v>16</v>
      </c>
    </row>
    <row r="4876" spans="1:10" ht="14.25" customHeight="1" x14ac:dyDescent="0.35">
      <c r="A4876" s="2" t="s">
        <v>9782</v>
      </c>
      <c r="B4876" s="2" t="s">
        <v>9783</v>
      </c>
      <c r="C4876" s="2">
        <v>39</v>
      </c>
      <c r="D4876" s="2" t="s">
        <v>39</v>
      </c>
      <c r="E4876" s="2" t="s">
        <v>24</v>
      </c>
      <c r="F4876" s="2" t="s">
        <v>14</v>
      </c>
      <c r="G4876" s="2" t="s">
        <v>15</v>
      </c>
      <c r="H4876" s="2">
        <v>7215.19</v>
      </c>
      <c r="I4876" s="3">
        <v>45607</v>
      </c>
      <c r="J4876" s="2" t="s">
        <v>16</v>
      </c>
    </row>
    <row r="4877" spans="1:10" ht="14.25" customHeight="1" x14ac:dyDescent="0.35">
      <c r="A4877" s="2" t="s">
        <v>9784</v>
      </c>
      <c r="B4877" s="2" t="s">
        <v>9785</v>
      </c>
      <c r="C4877" s="2">
        <v>59</v>
      </c>
      <c r="D4877" s="2" t="s">
        <v>12</v>
      </c>
      <c r="E4877" s="2" t="s">
        <v>52</v>
      </c>
      <c r="F4877" s="2" t="s">
        <v>19</v>
      </c>
      <c r="G4877" s="2" t="s">
        <v>20</v>
      </c>
      <c r="H4877" s="2">
        <v>35024.29</v>
      </c>
      <c r="I4877" s="3">
        <v>44981</v>
      </c>
      <c r="J4877" s="2" t="s">
        <v>16</v>
      </c>
    </row>
    <row r="4878" spans="1:10" ht="14.25" customHeight="1" x14ac:dyDescent="0.35">
      <c r="A4878" s="2" t="s">
        <v>9786</v>
      </c>
      <c r="B4878" s="2" t="s">
        <v>9787</v>
      </c>
      <c r="C4878" s="2">
        <v>29</v>
      </c>
      <c r="D4878" s="2" t="s">
        <v>12</v>
      </c>
      <c r="E4878" s="2" t="s">
        <v>24</v>
      </c>
      <c r="F4878" s="2" t="s">
        <v>49</v>
      </c>
      <c r="G4878" s="2" t="s">
        <v>15</v>
      </c>
      <c r="H4878" s="2">
        <v>8298.2800000000007</v>
      </c>
      <c r="I4878" s="3">
        <v>45397</v>
      </c>
      <c r="J4878" s="2" t="s">
        <v>16</v>
      </c>
    </row>
    <row r="4879" spans="1:10" ht="14.25" customHeight="1" x14ac:dyDescent="0.35">
      <c r="A4879" s="2" t="s">
        <v>9788</v>
      </c>
      <c r="B4879" s="2" t="s">
        <v>9789</v>
      </c>
      <c r="C4879" s="2">
        <v>59</v>
      </c>
      <c r="D4879" s="2" t="s">
        <v>39</v>
      </c>
      <c r="E4879" s="2" t="s">
        <v>13</v>
      </c>
      <c r="F4879" s="2" t="s">
        <v>25</v>
      </c>
      <c r="G4879" s="2" t="s">
        <v>15</v>
      </c>
      <c r="H4879" s="2">
        <v>15768.91</v>
      </c>
      <c r="I4879" s="3">
        <v>45010</v>
      </c>
      <c r="J4879" s="2" t="s">
        <v>21</v>
      </c>
    </row>
    <row r="4880" spans="1:10" ht="14.25" customHeight="1" x14ac:dyDescent="0.35">
      <c r="A4880" s="2" t="s">
        <v>9790</v>
      </c>
      <c r="B4880" s="2" t="s">
        <v>9791</v>
      </c>
      <c r="C4880" s="2">
        <v>30</v>
      </c>
      <c r="D4880" s="2" t="s">
        <v>39</v>
      </c>
      <c r="E4880" s="2" t="s">
        <v>93</v>
      </c>
      <c r="F4880" s="2" t="s">
        <v>25</v>
      </c>
      <c r="G4880" s="2" t="s">
        <v>36</v>
      </c>
      <c r="H4880" s="2">
        <v>13548.85</v>
      </c>
      <c r="I4880" s="3">
        <v>44932</v>
      </c>
      <c r="J4880" s="2" t="s">
        <v>16</v>
      </c>
    </row>
    <row r="4881" spans="1:10" ht="14.25" customHeight="1" x14ac:dyDescent="0.35">
      <c r="A4881" s="2" t="s">
        <v>9792</v>
      </c>
      <c r="B4881" s="2" t="s">
        <v>9793</v>
      </c>
      <c r="C4881" s="2">
        <v>28</v>
      </c>
      <c r="D4881" s="2" t="s">
        <v>12</v>
      </c>
      <c r="E4881" s="2" t="s">
        <v>64</v>
      </c>
      <c r="F4881" s="2" t="s">
        <v>55</v>
      </c>
      <c r="G4881" s="2" t="s">
        <v>20</v>
      </c>
      <c r="H4881" s="2">
        <v>10812.35</v>
      </c>
      <c r="I4881" s="3">
        <v>45289</v>
      </c>
      <c r="J4881" s="2" t="s">
        <v>16</v>
      </c>
    </row>
    <row r="4882" spans="1:10" ht="14.25" customHeight="1" x14ac:dyDescent="0.35">
      <c r="A4882" s="2" t="s">
        <v>9794</v>
      </c>
      <c r="B4882" s="2" t="s">
        <v>9795</v>
      </c>
      <c r="C4882" s="2">
        <v>33</v>
      </c>
      <c r="D4882" s="2" t="s">
        <v>12</v>
      </c>
      <c r="E4882" s="2" t="s">
        <v>64</v>
      </c>
      <c r="F4882" s="2" t="s">
        <v>35</v>
      </c>
      <c r="G4882" s="2" t="s">
        <v>26</v>
      </c>
      <c r="H4882" s="2">
        <v>145.66</v>
      </c>
      <c r="I4882" s="3">
        <v>45636</v>
      </c>
      <c r="J4882" s="2" t="s">
        <v>16</v>
      </c>
    </row>
    <row r="4883" spans="1:10" ht="14.25" customHeight="1" x14ac:dyDescent="0.35">
      <c r="A4883" s="2" t="s">
        <v>9796</v>
      </c>
      <c r="B4883" s="2" t="s">
        <v>9797</v>
      </c>
      <c r="C4883" s="2">
        <v>25</v>
      </c>
      <c r="D4883" s="2" t="s">
        <v>12</v>
      </c>
      <c r="E4883" s="2" t="s">
        <v>29</v>
      </c>
      <c r="F4883" s="2" t="s">
        <v>14</v>
      </c>
      <c r="G4883" s="2" t="s">
        <v>15</v>
      </c>
      <c r="H4883" s="2">
        <v>805.91</v>
      </c>
      <c r="I4883" s="3">
        <v>45590</v>
      </c>
      <c r="J4883" s="2" t="s">
        <v>16</v>
      </c>
    </row>
    <row r="4884" spans="1:10" ht="14.25" customHeight="1" x14ac:dyDescent="0.35">
      <c r="A4884" s="2" t="s">
        <v>9798</v>
      </c>
      <c r="B4884" s="2" t="s">
        <v>9799</v>
      </c>
      <c r="C4884" s="2">
        <v>57</v>
      </c>
      <c r="D4884" s="2" t="s">
        <v>12</v>
      </c>
      <c r="E4884" s="2" t="s">
        <v>24</v>
      </c>
      <c r="F4884" s="2" t="s">
        <v>35</v>
      </c>
      <c r="G4884" s="2" t="s">
        <v>36</v>
      </c>
      <c r="H4884" s="2">
        <v>8710.41</v>
      </c>
      <c r="I4884" s="3">
        <v>45096</v>
      </c>
      <c r="J4884" s="2" t="s">
        <v>16</v>
      </c>
    </row>
    <row r="4885" spans="1:10" ht="14.25" customHeight="1" x14ac:dyDescent="0.35">
      <c r="A4885" s="2" t="s">
        <v>9800</v>
      </c>
      <c r="B4885" s="2" t="s">
        <v>9801</v>
      </c>
      <c r="C4885" s="2">
        <v>57</v>
      </c>
      <c r="D4885" s="2" t="s">
        <v>39</v>
      </c>
      <c r="E4885" s="2" t="s">
        <v>74</v>
      </c>
      <c r="F4885" s="2" t="s">
        <v>35</v>
      </c>
      <c r="G4885" s="2" t="s">
        <v>26</v>
      </c>
      <c r="H4885" s="2">
        <v>24279.38</v>
      </c>
      <c r="I4885" s="3">
        <v>45175</v>
      </c>
      <c r="J4885" s="2" t="s">
        <v>16</v>
      </c>
    </row>
    <row r="4886" spans="1:10" ht="14.25" customHeight="1" x14ac:dyDescent="0.35">
      <c r="A4886" s="2" t="s">
        <v>9802</v>
      </c>
      <c r="B4886" s="2" t="s">
        <v>9803</v>
      </c>
      <c r="C4886" s="2">
        <v>62</v>
      </c>
      <c r="D4886" s="2" t="s">
        <v>12</v>
      </c>
      <c r="E4886" s="2" t="s">
        <v>52</v>
      </c>
      <c r="F4886" s="2" t="s">
        <v>49</v>
      </c>
      <c r="G4886" s="2" t="s">
        <v>20</v>
      </c>
      <c r="H4886" s="2">
        <v>9191.49</v>
      </c>
      <c r="I4886" s="3">
        <v>45588</v>
      </c>
      <c r="J4886" s="2" t="s">
        <v>16</v>
      </c>
    </row>
    <row r="4887" spans="1:10" ht="14.25" customHeight="1" x14ac:dyDescent="0.35">
      <c r="A4887" s="2" t="s">
        <v>9804</v>
      </c>
      <c r="B4887" s="2" t="s">
        <v>9805</v>
      </c>
      <c r="C4887" s="2">
        <v>19</v>
      </c>
      <c r="D4887" s="2" t="s">
        <v>39</v>
      </c>
      <c r="E4887" s="2" t="s">
        <v>74</v>
      </c>
      <c r="F4887" s="2" t="s">
        <v>55</v>
      </c>
      <c r="G4887" s="2" t="s">
        <v>26</v>
      </c>
      <c r="H4887" s="2">
        <v>2691.82</v>
      </c>
      <c r="I4887" s="3">
        <v>45136</v>
      </c>
      <c r="J4887" s="2" t="s">
        <v>16</v>
      </c>
    </row>
    <row r="4888" spans="1:10" ht="14.25" customHeight="1" x14ac:dyDescent="0.35">
      <c r="A4888" s="2" t="s">
        <v>9806</v>
      </c>
      <c r="B4888" s="2" t="s">
        <v>9807</v>
      </c>
      <c r="C4888" s="2">
        <v>47</v>
      </c>
      <c r="D4888" s="2" t="s">
        <v>39</v>
      </c>
      <c r="E4888" s="2" t="s">
        <v>24</v>
      </c>
      <c r="F4888" s="2" t="s">
        <v>14</v>
      </c>
      <c r="G4888" s="2" t="s">
        <v>20</v>
      </c>
      <c r="H4888" s="2">
        <v>3859.84</v>
      </c>
      <c r="I4888" s="3">
        <v>45170</v>
      </c>
      <c r="J4888" s="2" t="s">
        <v>16</v>
      </c>
    </row>
    <row r="4889" spans="1:10" ht="14.25" customHeight="1" x14ac:dyDescent="0.35">
      <c r="A4889" s="2" t="s">
        <v>9808</v>
      </c>
      <c r="B4889" s="2" t="s">
        <v>9809</v>
      </c>
      <c r="C4889" s="2">
        <v>47</v>
      </c>
      <c r="D4889" s="2" t="s">
        <v>12</v>
      </c>
      <c r="E4889" s="2" t="s">
        <v>93</v>
      </c>
      <c r="F4889" s="2" t="s">
        <v>25</v>
      </c>
      <c r="G4889" s="2" t="s">
        <v>15</v>
      </c>
      <c r="H4889" s="2">
        <v>9759.34</v>
      </c>
      <c r="I4889" s="3">
        <v>45067</v>
      </c>
      <c r="J4889" s="2" t="s">
        <v>16</v>
      </c>
    </row>
    <row r="4890" spans="1:10" ht="14.25" customHeight="1" x14ac:dyDescent="0.35">
      <c r="A4890" s="2" t="s">
        <v>9810</v>
      </c>
      <c r="B4890" s="2" t="s">
        <v>9811</v>
      </c>
      <c r="C4890" s="2">
        <v>29</v>
      </c>
      <c r="D4890" s="2" t="s">
        <v>12</v>
      </c>
      <c r="E4890" s="2" t="s">
        <v>42</v>
      </c>
      <c r="F4890" s="2" t="s">
        <v>35</v>
      </c>
      <c r="G4890" s="2" t="s">
        <v>30</v>
      </c>
      <c r="H4890" s="2">
        <v>9089.5400000000009</v>
      </c>
      <c r="I4890" s="3">
        <v>45558</v>
      </c>
      <c r="J4890" s="2" t="s">
        <v>16</v>
      </c>
    </row>
    <row r="4891" spans="1:10" ht="14.25" customHeight="1" x14ac:dyDescent="0.35">
      <c r="A4891" s="2" t="s">
        <v>9812</v>
      </c>
      <c r="B4891" s="2" t="s">
        <v>9813</v>
      </c>
      <c r="C4891" s="2">
        <v>27</v>
      </c>
      <c r="D4891" s="2" t="s">
        <v>12</v>
      </c>
      <c r="E4891" s="2" t="s">
        <v>24</v>
      </c>
      <c r="F4891" s="2" t="s">
        <v>49</v>
      </c>
      <c r="G4891" s="2" t="s">
        <v>30</v>
      </c>
      <c r="H4891" s="2">
        <v>31168.36</v>
      </c>
      <c r="I4891" s="3">
        <v>45106</v>
      </c>
      <c r="J4891" s="2" t="s">
        <v>16</v>
      </c>
    </row>
    <row r="4892" spans="1:10" ht="14.25" customHeight="1" x14ac:dyDescent="0.35">
      <c r="A4892" s="2" t="s">
        <v>9814</v>
      </c>
      <c r="B4892" s="2" t="s">
        <v>9815</v>
      </c>
      <c r="C4892" s="2">
        <v>61</v>
      </c>
      <c r="D4892" s="2" t="s">
        <v>12</v>
      </c>
      <c r="E4892" s="2" t="s">
        <v>42</v>
      </c>
      <c r="F4892" s="2" t="s">
        <v>35</v>
      </c>
      <c r="G4892" s="2" t="s">
        <v>15</v>
      </c>
      <c r="H4892" s="2">
        <v>7530.77</v>
      </c>
      <c r="I4892" s="3">
        <v>45563</v>
      </c>
      <c r="J4892" s="2" t="s">
        <v>16</v>
      </c>
    </row>
    <row r="4893" spans="1:10" ht="14.25" customHeight="1" x14ac:dyDescent="0.35">
      <c r="A4893" s="2" t="s">
        <v>9816</v>
      </c>
      <c r="B4893" s="2" t="s">
        <v>9817</v>
      </c>
      <c r="C4893" s="2">
        <v>28</v>
      </c>
      <c r="D4893" s="2" t="s">
        <v>39</v>
      </c>
      <c r="E4893" s="2" t="s">
        <v>42</v>
      </c>
      <c r="F4893" s="2" t="s">
        <v>19</v>
      </c>
      <c r="G4893" s="2" t="s">
        <v>26</v>
      </c>
      <c r="H4893" s="2">
        <v>4385.28</v>
      </c>
      <c r="I4893" s="3">
        <v>45650</v>
      </c>
      <c r="J4893" s="2" t="s">
        <v>16</v>
      </c>
    </row>
    <row r="4894" spans="1:10" ht="14.25" customHeight="1" x14ac:dyDescent="0.35">
      <c r="A4894" s="2" t="s">
        <v>9818</v>
      </c>
      <c r="B4894" s="2" t="s">
        <v>9819</v>
      </c>
      <c r="C4894" s="2">
        <v>32</v>
      </c>
      <c r="D4894" s="2" t="s">
        <v>39</v>
      </c>
      <c r="E4894" s="2" t="s">
        <v>64</v>
      </c>
      <c r="F4894" s="2" t="s">
        <v>25</v>
      </c>
      <c r="G4894" s="2" t="s">
        <v>20</v>
      </c>
      <c r="H4894" s="2">
        <v>7444.25</v>
      </c>
      <c r="I4894" s="3">
        <v>44943</v>
      </c>
      <c r="J4894" s="2" t="s">
        <v>16</v>
      </c>
    </row>
    <row r="4895" spans="1:10" ht="14.25" customHeight="1" x14ac:dyDescent="0.35">
      <c r="A4895" s="2" t="s">
        <v>9820</v>
      </c>
      <c r="B4895" s="2" t="s">
        <v>9821</v>
      </c>
      <c r="C4895" s="2">
        <v>33</v>
      </c>
      <c r="D4895" s="2" t="s">
        <v>39</v>
      </c>
      <c r="E4895" s="2" t="s">
        <v>52</v>
      </c>
      <c r="F4895" s="2" t="s">
        <v>35</v>
      </c>
      <c r="G4895" s="2" t="s">
        <v>30</v>
      </c>
      <c r="H4895" s="2">
        <v>15428.73</v>
      </c>
      <c r="I4895" s="3">
        <v>44942</v>
      </c>
      <c r="J4895" s="2" t="s">
        <v>16</v>
      </c>
    </row>
    <row r="4896" spans="1:10" ht="14.25" customHeight="1" x14ac:dyDescent="0.35">
      <c r="A4896" s="2" t="s">
        <v>9822</v>
      </c>
      <c r="B4896" s="2" t="s">
        <v>9823</v>
      </c>
      <c r="C4896" s="2">
        <v>34</v>
      </c>
      <c r="D4896" s="2" t="s">
        <v>12</v>
      </c>
      <c r="E4896" s="2" t="s">
        <v>24</v>
      </c>
      <c r="F4896" s="2" t="s">
        <v>19</v>
      </c>
      <c r="G4896" s="2" t="s">
        <v>20</v>
      </c>
      <c r="H4896" s="2">
        <v>7773.2</v>
      </c>
      <c r="I4896" s="3">
        <v>45311</v>
      </c>
      <c r="J4896" s="2" t="s">
        <v>16</v>
      </c>
    </row>
    <row r="4897" spans="1:10" ht="14.25" customHeight="1" x14ac:dyDescent="0.35">
      <c r="A4897" s="2" t="s">
        <v>9824</v>
      </c>
      <c r="B4897" s="2" t="s">
        <v>9825</v>
      </c>
      <c r="C4897" s="2">
        <v>43</v>
      </c>
      <c r="D4897" s="2" t="s">
        <v>39</v>
      </c>
      <c r="E4897" s="2" t="s">
        <v>74</v>
      </c>
      <c r="F4897" s="2" t="s">
        <v>19</v>
      </c>
      <c r="G4897" s="2" t="s">
        <v>15</v>
      </c>
      <c r="H4897" s="2">
        <v>3946.03</v>
      </c>
      <c r="I4897" s="3">
        <v>45267</v>
      </c>
      <c r="J4897" s="2" t="s">
        <v>16</v>
      </c>
    </row>
    <row r="4898" spans="1:10" ht="14.25" customHeight="1" x14ac:dyDescent="0.35">
      <c r="A4898" s="2" t="s">
        <v>9826</v>
      </c>
      <c r="B4898" s="2" t="s">
        <v>9827</v>
      </c>
      <c r="C4898" s="2">
        <v>19</v>
      </c>
      <c r="D4898" s="2" t="s">
        <v>12</v>
      </c>
      <c r="E4898" s="2" t="s">
        <v>74</v>
      </c>
      <c r="F4898" s="2" t="s">
        <v>49</v>
      </c>
      <c r="G4898" s="2" t="s">
        <v>26</v>
      </c>
      <c r="H4898" s="2">
        <v>4134.28</v>
      </c>
      <c r="I4898" s="3">
        <v>44972</v>
      </c>
      <c r="J4898" s="2" t="s">
        <v>16</v>
      </c>
    </row>
    <row r="4899" spans="1:10" ht="14.25" customHeight="1" x14ac:dyDescent="0.35">
      <c r="A4899" s="2" t="s">
        <v>9828</v>
      </c>
      <c r="B4899" s="2" t="s">
        <v>9829</v>
      </c>
      <c r="C4899" s="2">
        <v>29</v>
      </c>
      <c r="D4899" s="2" t="s">
        <v>39</v>
      </c>
      <c r="E4899" s="2" t="s">
        <v>93</v>
      </c>
      <c r="F4899" s="2" t="s">
        <v>49</v>
      </c>
      <c r="G4899" s="2" t="s">
        <v>20</v>
      </c>
      <c r="H4899" s="2">
        <v>14139.2</v>
      </c>
      <c r="I4899" s="3">
        <v>45430</v>
      </c>
      <c r="J4899" s="2" t="s">
        <v>16</v>
      </c>
    </row>
    <row r="4900" spans="1:10" ht="14.25" customHeight="1" x14ac:dyDescent="0.35">
      <c r="A4900" s="2" t="s">
        <v>9830</v>
      </c>
      <c r="B4900" s="2" t="s">
        <v>9831</v>
      </c>
      <c r="C4900" s="2">
        <v>43</v>
      </c>
      <c r="D4900" s="2" t="s">
        <v>12</v>
      </c>
      <c r="E4900" s="2" t="s">
        <v>42</v>
      </c>
      <c r="F4900" s="2" t="s">
        <v>19</v>
      </c>
      <c r="G4900" s="2" t="s">
        <v>26</v>
      </c>
      <c r="H4900" s="2">
        <v>687.59</v>
      </c>
      <c r="I4900" s="3">
        <v>45069</v>
      </c>
      <c r="J4900" s="2" t="s">
        <v>16</v>
      </c>
    </row>
    <row r="4901" spans="1:10" ht="14.25" customHeight="1" x14ac:dyDescent="0.35">
      <c r="A4901" s="2" t="s">
        <v>9832</v>
      </c>
      <c r="B4901" s="2" t="s">
        <v>9833</v>
      </c>
      <c r="C4901" s="2">
        <v>40</v>
      </c>
      <c r="D4901" s="2" t="s">
        <v>39</v>
      </c>
      <c r="E4901" s="2" t="s">
        <v>52</v>
      </c>
      <c r="F4901" s="2" t="s">
        <v>55</v>
      </c>
      <c r="G4901" s="2" t="s">
        <v>30</v>
      </c>
      <c r="H4901" s="2">
        <v>3212.46</v>
      </c>
      <c r="I4901" s="3">
        <v>45211</v>
      </c>
      <c r="J4901" s="2" t="s">
        <v>16</v>
      </c>
    </row>
    <row r="4902" spans="1:10" ht="14.25" customHeight="1" x14ac:dyDescent="0.35">
      <c r="A4902" s="2" t="s">
        <v>9834</v>
      </c>
      <c r="B4902" s="2" t="s">
        <v>9835</v>
      </c>
      <c r="C4902" s="2">
        <v>35</v>
      </c>
      <c r="D4902" s="2" t="s">
        <v>39</v>
      </c>
      <c r="E4902" s="2" t="s">
        <v>52</v>
      </c>
      <c r="F4902" s="2" t="s">
        <v>35</v>
      </c>
      <c r="G4902" s="2" t="s">
        <v>20</v>
      </c>
      <c r="H4902" s="2">
        <v>1660.99</v>
      </c>
      <c r="I4902" s="3">
        <v>45281</v>
      </c>
      <c r="J4902" s="2" t="s">
        <v>16</v>
      </c>
    </row>
    <row r="4903" spans="1:10" ht="14.25" customHeight="1" x14ac:dyDescent="0.35">
      <c r="A4903" s="2" t="s">
        <v>9836</v>
      </c>
      <c r="B4903" s="2" t="s">
        <v>9837</v>
      </c>
      <c r="C4903" s="2">
        <v>49</v>
      </c>
      <c r="D4903" s="2" t="s">
        <v>12</v>
      </c>
      <c r="E4903" s="2" t="s">
        <v>93</v>
      </c>
      <c r="F4903" s="2" t="s">
        <v>19</v>
      </c>
      <c r="G4903" s="2" t="s">
        <v>36</v>
      </c>
      <c r="H4903" s="2">
        <v>28945.42</v>
      </c>
      <c r="I4903" s="3">
        <v>45451</v>
      </c>
      <c r="J4903" s="2" t="s">
        <v>16</v>
      </c>
    </row>
    <row r="4904" spans="1:10" ht="14.25" customHeight="1" x14ac:dyDescent="0.35">
      <c r="A4904" s="2" t="s">
        <v>9838</v>
      </c>
      <c r="B4904" s="2" t="s">
        <v>9839</v>
      </c>
      <c r="C4904" s="2">
        <v>55</v>
      </c>
      <c r="D4904" s="2" t="s">
        <v>39</v>
      </c>
      <c r="E4904" s="2" t="s">
        <v>13</v>
      </c>
      <c r="F4904" s="2" t="s">
        <v>19</v>
      </c>
      <c r="G4904" s="2" t="s">
        <v>30</v>
      </c>
      <c r="H4904" s="2">
        <v>944.14</v>
      </c>
      <c r="I4904" s="3">
        <v>45483</v>
      </c>
      <c r="J4904" s="2" t="s">
        <v>16</v>
      </c>
    </row>
    <row r="4905" spans="1:10" ht="14.25" customHeight="1" x14ac:dyDescent="0.35">
      <c r="A4905" s="2" t="s">
        <v>9840</v>
      </c>
      <c r="B4905" s="2" t="s">
        <v>9841</v>
      </c>
      <c r="C4905" s="2">
        <v>64</v>
      </c>
      <c r="D4905" s="2" t="s">
        <v>39</v>
      </c>
      <c r="E4905" s="2" t="s">
        <v>52</v>
      </c>
      <c r="F4905" s="2" t="s">
        <v>49</v>
      </c>
      <c r="G4905" s="2" t="s">
        <v>26</v>
      </c>
      <c r="H4905" s="2">
        <v>14195.77</v>
      </c>
      <c r="I4905" s="3">
        <v>44973</v>
      </c>
      <c r="J4905" s="2" t="s">
        <v>16</v>
      </c>
    </row>
    <row r="4906" spans="1:10" ht="14.25" customHeight="1" x14ac:dyDescent="0.35">
      <c r="A4906" s="2" t="s">
        <v>9842</v>
      </c>
      <c r="B4906" s="2" t="s">
        <v>9843</v>
      </c>
      <c r="C4906" s="2">
        <v>20</v>
      </c>
      <c r="D4906" s="2" t="s">
        <v>12</v>
      </c>
      <c r="E4906" s="2" t="s">
        <v>52</v>
      </c>
      <c r="F4906" s="2" t="s">
        <v>35</v>
      </c>
      <c r="G4906" s="2" t="s">
        <v>15</v>
      </c>
      <c r="H4906" s="2">
        <v>9954.0300000000007</v>
      </c>
      <c r="I4906" s="3">
        <v>45454</v>
      </c>
      <c r="J4906" s="2" t="s">
        <v>21</v>
      </c>
    </row>
    <row r="4907" spans="1:10" ht="14.25" customHeight="1" x14ac:dyDescent="0.35">
      <c r="A4907" s="2" t="s">
        <v>9844</v>
      </c>
      <c r="B4907" s="2" t="s">
        <v>9845</v>
      </c>
      <c r="C4907" s="2">
        <v>55</v>
      </c>
      <c r="D4907" s="2" t="s">
        <v>12</v>
      </c>
      <c r="E4907" s="2" t="s">
        <v>74</v>
      </c>
      <c r="F4907" s="2" t="s">
        <v>14</v>
      </c>
      <c r="G4907" s="2" t="s">
        <v>36</v>
      </c>
      <c r="H4907" s="2">
        <v>10018.61</v>
      </c>
      <c r="I4907" s="3">
        <v>45033</v>
      </c>
      <c r="J4907" s="2" t="s">
        <v>21</v>
      </c>
    </row>
    <row r="4908" spans="1:10" ht="14.25" customHeight="1" x14ac:dyDescent="0.35">
      <c r="A4908" s="2" t="s">
        <v>9846</v>
      </c>
      <c r="B4908" s="2" t="s">
        <v>9847</v>
      </c>
      <c r="C4908" s="2">
        <v>20</v>
      </c>
      <c r="D4908" s="2" t="s">
        <v>12</v>
      </c>
      <c r="E4908" s="2" t="s">
        <v>93</v>
      </c>
      <c r="F4908" s="2" t="s">
        <v>25</v>
      </c>
      <c r="G4908" s="2" t="s">
        <v>20</v>
      </c>
      <c r="H4908" s="2">
        <v>14415.24</v>
      </c>
      <c r="I4908" s="3">
        <v>44929</v>
      </c>
      <c r="J4908" s="2" t="s">
        <v>16</v>
      </c>
    </row>
    <row r="4909" spans="1:10" ht="14.25" customHeight="1" x14ac:dyDescent="0.35">
      <c r="A4909" s="2" t="s">
        <v>9848</v>
      </c>
      <c r="B4909" s="2" t="s">
        <v>9849</v>
      </c>
      <c r="C4909" s="2">
        <v>47</v>
      </c>
      <c r="D4909" s="2" t="s">
        <v>12</v>
      </c>
      <c r="E4909" s="2" t="s">
        <v>24</v>
      </c>
      <c r="F4909" s="2" t="s">
        <v>49</v>
      </c>
      <c r="G4909" s="2" t="s">
        <v>30</v>
      </c>
      <c r="H4909" s="2">
        <v>5116.3900000000003</v>
      </c>
      <c r="I4909" s="3">
        <v>45542</v>
      </c>
      <c r="J4909" s="2" t="s">
        <v>16</v>
      </c>
    </row>
    <row r="4910" spans="1:10" ht="14.25" customHeight="1" x14ac:dyDescent="0.35">
      <c r="A4910" s="2" t="s">
        <v>9850</v>
      </c>
      <c r="B4910" s="2" t="s">
        <v>9851</v>
      </c>
      <c r="C4910" s="2">
        <v>18</v>
      </c>
      <c r="D4910" s="2" t="s">
        <v>12</v>
      </c>
      <c r="E4910" s="2" t="s">
        <v>52</v>
      </c>
      <c r="F4910" s="2" t="s">
        <v>35</v>
      </c>
      <c r="G4910" s="2" t="s">
        <v>20</v>
      </c>
      <c r="H4910" s="2">
        <v>5120.6499999999996</v>
      </c>
      <c r="I4910" s="3">
        <v>45021</v>
      </c>
      <c r="J4910" s="2" t="s">
        <v>69</v>
      </c>
    </row>
    <row r="4911" spans="1:10" ht="14.25" customHeight="1" x14ac:dyDescent="0.35">
      <c r="A4911" s="2" t="s">
        <v>9852</v>
      </c>
      <c r="B4911" s="2" t="s">
        <v>9853</v>
      </c>
      <c r="C4911" s="2">
        <v>47</v>
      </c>
      <c r="D4911" s="2" t="s">
        <v>39</v>
      </c>
      <c r="E4911" s="2" t="s">
        <v>52</v>
      </c>
      <c r="F4911" s="2" t="s">
        <v>35</v>
      </c>
      <c r="G4911" s="2" t="s">
        <v>20</v>
      </c>
      <c r="H4911" s="2">
        <v>3406.69</v>
      </c>
      <c r="I4911" s="3">
        <v>45059</v>
      </c>
      <c r="J4911" s="2" t="s">
        <v>16</v>
      </c>
    </row>
    <row r="4912" spans="1:10" ht="14.25" customHeight="1" x14ac:dyDescent="0.35">
      <c r="A4912" s="2" t="s">
        <v>9854</v>
      </c>
      <c r="B4912" s="2" t="s">
        <v>9855</v>
      </c>
      <c r="C4912" s="2">
        <v>62</v>
      </c>
      <c r="D4912" s="2" t="s">
        <v>12</v>
      </c>
      <c r="E4912" s="2" t="s">
        <v>74</v>
      </c>
      <c r="F4912" s="2" t="s">
        <v>55</v>
      </c>
      <c r="G4912" s="2" t="s">
        <v>36</v>
      </c>
      <c r="H4912" s="2">
        <v>9106.82</v>
      </c>
      <c r="I4912" s="3">
        <v>45127</v>
      </c>
      <c r="J4912" s="2" t="s">
        <v>16</v>
      </c>
    </row>
    <row r="4913" spans="1:10" ht="14.25" customHeight="1" x14ac:dyDescent="0.35">
      <c r="A4913" s="2" t="s">
        <v>9856</v>
      </c>
      <c r="B4913" s="2" t="s">
        <v>9857</v>
      </c>
      <c r="C4913" s="2">
        <v>49</v>
      </c>
      <c r="D4913" s="2" t="s">
        <v>39</v>
      </c>
      <c r="E4913" s="2" t="s">
        <v>24</v>
      </c>
      <c r="F4913" s="2" t="s">
        <v>25</v>
      </c>
      <c r="G4913" s="2" t="s">
        <v>36</v>
      </c>
      <c r="H4913" s="2">
        <v>26564.82</v>
      </c>
      <c r="I4913" s="3">
        <v>45180</v>
      </c>
      <c r="J4913" s="2" t="s">
        <v>16</v>
      </c>
    </row>
    <row r="4914" spans="1:10" ht="14.25" customHeight="1" x14ac:dyDescent="0.35">
      <c r="A4914" s="2" t="s">
        <v>9858</v>
      </c>
      <c r="B4914" s="2" t="s">
        <v>9859</v>
      </c>
      <c r="C4914" s="2">
        <v>45</v>
      </c>
      <c r="D4914" s="2" t="s">
        <v>39</v>
      </c>
      <c r="E4914" s="2" t="s">
        <v>24</v>
      </c>
      <c r="F4914" s="2" t="s">
        <v>49</v>
      </c>
      <c r="G4914" s="2" t="s">
        <v>36</v>
      </c>
      <c r="H4914" s="2">
        <v>25768.01</v>
      </c>
      <c r="I4914" s="3">
        <v>45109</v>
      </c>
      <c r="J4914" s="2" t="s">
        <v>16</v>
      </c>
    </row>
    <row r="4915" spans="1:10" ht="14.25" customHeight="1" x14ac:dyDescent="0.35">
      <c r="A4915" s="2" t="s">
        <v>9860</v>
      </c>
      <c r="B4915" s="2" t="s">
        <v>9861</v>
      </c>
      <c r="C4915" s="2">
        <v>38</v>
      </c>
      <c r="D4915" s="2" t="s">
        <v>12</v>
      </c>
      <c r="E4915" s="2" t="s">
        <v>52</v>
      </c>
      <c r="F4915" s="2" t="s">
        <v>49</v>
      </c>
      <c r="G4915" s="2" t="s">
        <v>36</v>
      </c>
      <c r="H4915" s="2">
        <v>12138.91</v>
      </c>
      <c r="I4915" s="3">
        <v>45076</v>
      </c>
      <c r="J4915" s="2" t="s">
        <v>16</v>
      </c>
    </row>
    <row r="4916" spans="1:10" ht="14.25" customHeight="1" x14ac:dyDescent="0.35">
      <c r="A4916" s="2" t="s">
        <v>9862</v>
      </c>
      <c r="B4916" s="2" t="s">
        <v>9863</v>
      </c>
      <c r="C4916" s="2">
        <v>63</v>
      </c>
      <c r="D4916" s="2" t="s">
        <v>39</v>
      </c>
      <c r="E4916" s="2" t="s">
        <v>74</v>
      </c>
      <c r="F4916" s="2" t="s">
        <v>14</v>
      </c>
      <c r="G4916" s="2" t="s">
        <v>15</v>
      </c>
      <c r="H4916" s="2">
        <v>23664.39</v>
      </c>
      <c r="I4916" s="3">
        <v>45475</v>
      </c>
      <c r="J4916" s="2" t="s">
        <v>16</v>
      </c>
    </row>
    <row r="4917" spans="1:10" ht="14.25" customHeight="1" x14ac:dyDescent="0.35">
      <c r="A4917" s="2" t="s">
        <v>9864</v>
      </c>
      <c r="B4917" s="2" t="s">
        <v>9865</v>
      </c>
      <c r="C4917" s="2">
        <v>30</v>
      </c>
      <c r="D4917" s="2" t="s">
        <v>39</v>
      </c>
      <c r="E4917" s="2" t="s">
        <v>13</v>
      </c>
      <c r="F4917" s="2" t="s">
        <v>55</v>
      </c>
      <c r="G4917" s="2" t="s">
        <v>26</v>
      </c>
      <c r="H4917" s="2">
        <v>33109.589999999997</v>
      </c>
      <c r="I4917" s="3">
        <v>45416</v>
      </c>
      <c r="J4917" s="2" t="s">
        <v>16</v>
      </c>
    </row>
    <row r="4918" spans="1:10" ht="14.25" customHeight="1" x14ac:dyDescent="0.35">
      <c r="A4918" s="2" t="s">
        <v>9866</v>
      </c>
      <c r="B4918" s="2" t="s">
        <v>9867</v>
      </c>
      <c r="C4918" s="2">
        <v>44</v>
      </c>
      <c r="D4918" s="2" t="s">
        <v>12</v>
      </c>
      <c r="E4918" s="2" t="s">
        <v>64</v>
      </c>
      <c r="F4918" s="2" t="s">
        <v>55</v>
      </c>
      <c r="G4918" s="2" t="s">
        <v>36</v>
      </c>
      <c r="H4918" s="2">
        <v>15852.57</v>
      </c>
      <c r="I4918" s="3">
        <v>45431</v>
      </c>
      <c r="J4918" s="2" t="s">
        <v>16</v>
      </c>
    </row>
    <row r="4919" spans="1:10" ht="14.25" customHeight="1" x14ac:dyDescent="0.35">
      <c r="A4919" s="2" t="s">
        <v>9868</v>
      </c>
      <c r="B4919" s="2" t="s">
        <v>9869</v>
      </c>
      <c r="C4919" s="2">
        <v>53</v>
      </c>
      <c r="D4919" s="2" t="s">
        <v>39</v>
      </c>
      <c r="E4919" s="2" t="s">
        <v>29</v>
      </c>
      <c r="F4919" s="2" t="s">
        <v>35</v>
      </c>
      <c r="G4919" s="2" t="s">
        <v>30</v>
      </c>
      <c r="H4919" s="2">
        <v>5239.67</v>
      </c>
      <c r="I4919" s="3">
        <v>45339</v>
      </c>
      <c r="J4919" s="2" t="s">
        <v>21</v>
      </c>
    </row>
    <row r="4920" spans="1:10" ht="14.25" customHeight="1" x14ac:dyDescent="0.35">
      <c r="A4920" s="2" t="s">
        <v>9870</v>
      </c>
      <c r="B4920" s="2" t="s">
        <v>9871</v>
      </c>
      <c r="C4920" s="2">
        <v>24</v>
      </c>
      <c r="D4920" s="2" t="s">
        <v>12</v>
      </c>
      <c r="E4920" s="2" t="s">
        <v>74</v>
      </c>
      <c r="F4920" s="2" t="s">
        <v>35</v>
      </c>
      <c r="G4920" s="2" t="s">
        <v>20</v>
      </c>
      <c r="H4920" s="2">
        <v>6601.48</v>
      </c>
      <c r="I4920" s="3">
        <v>45434</v>
      </c>
      <c r="J4920" s="2" t="s">
        <v>16</v>
      </c>
    </row>
    <row r="4921" spans="1:10" ht="14.25" customHeight="1" x14ac:dyDescent="0.35">
      <c r="A4921" s="2" t="s">
        <v>9872</v>
      </c>
      <c r="B4921" s="2" t="s">
        <v>9873</v>
      </c>
      <c r="C4921" s="2">
        <v>39</v>
      </c>
      <c r="D4921" s="2" t="s">
        <v>12</v>
      </c>
      <c r="E4921" s="2" t="s">
        <v>74</v>
      </c>
      <c r="F4921" s="2" t="s">
        <v>49</v>
      </c>
      <c r="G4921" s="2" t="s">
        <v>36</v>
      </c>
      <c r="H4921" s="2">
        <v>26773.79</v>
      </c>
      <c r="I4921" s="3">
        <v>45577</v>
      </c>
      <c r="J4921" s="2" t="s">
        <v>16</v>
      </c>
    </row>
    <row r="4922" spans="1:10" ht="14.25" customHeight="1" x14ac:dyDescent="0.35">
      <c r="A4922" s="2" t="s">
        <v>9874</v>
      </c>
      <c r="B4922" s="2" t="s">
        <v>9875</v>
      </c>
      <c r="C4922" s="2">
        <v>27</v>
      </c>
      <c r="D4922" s="2" t="s">
        <v>12</v>
      </c>
      <c r="E4922" s="2" t="s">
        <v>52</v>
      </c>
      <c r="F4922" s="2" t="s">
        <v>14</v>
      </c>
      <c r="G4922" s="2" t="s">
        <v>30</v>
      </c>
      <c r="H4922" s="2">
        <v>11086.87</v>
      </c>
      <c r="I4922" s="3">
        <v>45538</v>
      </c>
      <c r="J4922" s="2" t="s">
        <v>16</v>
      </c>
    </row>
    <row r="4923" spans="1:10" ht="14.25" customHeight="1" x14ac:dyDescent="0.35">
      <c r="A4923" s="2" t="s">
        <v>9876</v>
      </c>
      <c r="B4923" s="2" t="s">
        <v>9877</v>
      </c>
      <c r="C4923" s="2">
        <v>56</v>
      </c>
      <c r="D4923" s="2" t="s">
        <v>39</v>
      </c>
      <c r="E4923" s="2" t="s">
        <v>74</v>
      </c>
      <c r="F4923" s="2" t="s">
        <v>49</v>
      </c>
      <c r="G4923" s="2" t="s">
        <v>15</v>
      </c>
      <c r="H4923" s="2">
        <v>17186.61</v>
      </c>
      <c r="I4923" s="3">
        <v>45330</v>
      </c>
      <c r="J4923" s="2" t="s">
        <v>16</v>
      </c>
    </row>
    <row r="4924" spans="1:10" ht="14.25" customHeight="1" x14ac:dyDescent="0.35">
      <c r="A4924" s="2" t="s">
        <v>9878</v>
      </c>
      <c r="B4924" s="2" t="s">
        <v>9879</v>
      </c>
      <c r="C4924" s="2">
        <v>32</v>
      </c>
      <c r="D4924" s="2" t="s">
        <v>39</v>
      </c>
      <c r="E4924" s="2" t="s">
        <v>93</v>
      </c>
      <c r="F4924" s="2" t="s">
        <v>19</v>
      </c>
      <c r="G4924" s="2" t="s">
        <v>30</v>
      </c>
      <c r="H4924" s="2">
        <v>1234.27</v>
      </c>
      <c r="I4924" s="3">
        <v>45162</v>
      </c>
      <c r="J4924" s="2" t="s">
        <v>16</v>
      </c>
    </row>
    <row r="4925" spans="1:10" ht="14.25" customHeight="1" x14ac:dyDescent="0.35">
      <c r="A4925" s="2" t="s">
        <v>9880</v>
      </c>
      <c r="B4925" s="2" t="s">
        <v>9881</v>
      </c>
      <c r="C4925" s="2">
        <v>32</v>
      </c>
      <c r="D4925" s="2" t="s">
        <v>39</v>
      </c>
      <c r="E4925" s="2" t="s">
        <v>42</v>
      </c>
      <c r="F4925" s="2" t="s">
        <v>35</v>
      </c>
      <c r="G4925" s="2" t="s">
        <v>30</v>
      </c>
      <c r="H4925" s="2">
        <v>2155.4899999999998</v>
      </c>
      <c r="I4925" s="3">
        <v>45522</v>
      </c>
      <c r="J4925" s="2" t="s">
        <v>16</v>
      </c>
    </row>
    <row r="4926" spans="1:10" ht="14.25" customHeight="1" x14ac:dyDescent="0.35">
      <c r="A4926" s="2" t="s">
        <v>9882</v>
      </c>
      <c r="B4926" s="2" t="s">
        <v>9883</v>
      </c>
      <c r="C4926" s="2">
        <v>21</v>
      </c>
      <c r="D4926" s="2" t="s">
        <v>39</v>
      </c>
      <c r="E4926" s="2" t="s">
        <v>42</v>
      </c>
      <c r="F4926" s="2" t="s">
        <v>19</v>
      </c>
      <c r="G4926" s="2" t="s">
        <v>15</v>
      </c>
      <c r="H4926" s="2">
        <v>4217.6000000000004</v>
      </c>
      <c r="I4926" s="3">
        <v>45471</v>
      </c>
      <c r="J4926" s="2" t="s">
        <v>16</v>
      </c>
    </row>
    <row r="4927" spans="1:10" ht="14.25" customHeight="1" x14ac:dyDescent="0.35">
      <c r="A4927" s="2" t="s">
        <v>9884</v>
      </c>
      <c r="B4927" s="2" t="s">
        <v>9885</v>
      </c>
      <c r="C4927" s="2">
        <v>49</v>
      </c>
      <c r="D4927" s="2" t="s">
        <v>12</v>
      </c>
      <c r="E4927" s="2" t="s">
        <v>13</v>
      </c>
      <c r="F4927" s="2" t="s">
        <v>14</v>
      </c>
      <c r="G4927" s="2" t="s">
        <v>15</v>
      </c>
      <c r="H4927" s="2">
        <v>2085.5100000000002</v>
      </c>
      <c r="I4927" s="3">
        <v>45559</v>
      </c>
      <c r="J4927" s="2" t="s">
        <v>69</v>
      </c>
    </row>
    <row r="4928" spans="1:10" ht="14.25" customHeight="1" x14ac:dyDescent="0.35">
      <c r="A4928" s="2" t="s">
        <v>9886</v>
      </c>
      <c r="B4928" s="2" t="s">
        <v>9887</v>
      </c>
      <c r="C4928" s="2">
        <v>40</v>
      </c>
      <c r="D4928" s="2" t="s">
        <v>39</v>
      </c>
      <c r="E4928" s="2" t="s">
        <v>24</v>
      </c>
      <c r="F4928" s="2" t="s">
        <v>49</v>
      </c>
      <c r="G4928" s="2" t="s">
        <v>20</v>
      </c>
      <c r="H4928" s="2">
        <v>23694.2</v>
      </c>
      <c r="I4928" s="3">
        <v>45468</v>
      </c>
      <c r="J4928" s="2" t="s">
        <v>16</v>
      </c>
    </row>
    <row r="4929" spans="1:10" ht="14.25" customHeight="1" x14ac:dyDescent="0.35">
      <c r="A4929" s="2" t="s">
        <v>9888</v>
      </c>
      <c r="B4929" s="2" t="s">
        <v>9889</v>
      </c>
      <c r="C4929" s="2">
        <v>23</v>
      </c>
      <c r="D4929" s="2" t="s">
        <v>12</v>
      </c>
      <c r="E4929" s="2" t="s">
        <v>74</v>
      </c>
      <c r="F4929" s="2" t="s">
        <v>35</v>
      </c>
      <c r="G4929" s="2" t="s">
        <v>36</v>
      </c>
      <c r="H4929" s="2">
        <v>2444.83</v>
      </c>
      <c r="I4929" s="3">
        <v>45360</v>
      </c>
      <c r="J4929" s="2" t="s">
        <v>16</v>
      </c>
    </row>
    <row r="4930" spans="1:10" ht="14.25" customHeight="1" x14ac:dyDescent="0.35">
      <c r="A4930" s="2" t="s">
        <v>9890</v>
      </c>
      <c r="B4930" s="2" t="s">
        <v>9891</v>
      </c>
      <c r="C4930" s="2">
        <v>41</v>
      </c>
      <c r="D4930" s="2" t="s">
        <v>39</v>
      </c>
      <c r="E4930" s="2" t="s">
        <v>24</v>
      </c>
      <c r="F4930" s="2" t="s">
        <v>14</v>
      </c>
      <c r="G4930" s="2" t="s">
        <v>30</v>
      </c>
      <c r="H4930" s="2">
        <v>8146</v>
      </c>
      <c r="I4930" s="3">
        <v>45472</v>
      </c>
      <c r="J4930" s="2" t="s">
        <v>21</v>
      </c>
    </row>
    <row r="4931" spans="1:10" ht="14.25" customHeight="1" x14ac:dyDescent="0.35">
      <c r="A4931" s="2" t="s">
        <v>9892</v>
      </c>
      <c r="B4931" s="2" t="s">
        <v>9893</v>
      </c>
      <c r="C4931" s="2">
        <v>37</v>
      </c>
      <c r="D4931" s="2" t="s">
        <v>39</v>
      </c>
      <c r="E4931" s="2" t="s">
        <v>93</v>
      </c>
      <c r="F4931" s="2" t="s">
        <v>49</v>
      </c>
      <c r="G4931" s="2" t="s">
        <v>26</v>
      </c>
      <c r="H4931" s="2">
        <v>893.27</v>
      </c>
      <c r="I4931" s="3">
        <v>45571</v>
      </c>
      <c r="J4931" s="2" t="s">
        <v>16</v>
      </c>
    </row>
    <row r="4932" spans="1:10" ht="14.25" customHeight="1" x14ac:dyDescent="0.35">
      <c r="A4932" s="2" t="s">
        <v>9894</v>
      </c>
      <c r="B4932" s="2" t="s">
        <v>9895</v>
      </c>
      <c r="C4932" s="2">
        <v>54</v>
      </c>
      <c r="D4932" s="2" t="s">
        <v>39</v>
      </c>
      <c r="E4932" s="2" t="s">
        <v>52</v>
      </c>
      <c r="F4932" s="2" t="s">
        <v>49</v>
      </c>
      <c r="G4932" s="2" t="s">
        <v>26</v>
      </c>
      <c r="H4932" s="2">
        <v>1683.74</v>
      </c>
      <c r="I4932" s="3">
        <v>45134</v>
      </c>
      <c r="J4932" s="2" t="s">
        <v>16</v>
      </c>
    </row>
    <row r="4933" spans="1:10" ht="14.25" customHeight="1" x14ac:dyDescent="0.35">
      <c r="A4933" s="2" t="s">
        <v>9896</v>
      </c>
      <c r="B4933" s="2" t="s">
        <v>9897</v>
      </c>
      <c r="C4933" s="2">
        <v>37</v>
      </c>
      <c r="D4933" s="2" t="s">
        <v>39</v>
      </c>
      <c r="E4933" s="2" t="s">
        <v>52</v>
      </c>
      <c r="F4933" s="2" t="s">
        <v>19</v>
      </c>
      <c r="G4933" s="2" t="s">
        <v>20</v>
      </c>
      <c r="H4933" s="2">
        <v>2842.42</v>
      </c>
      <c r="I4933" s="3">
        <v>45066</v>
      </c>
      <c r="J4933" s="2" t="s">
        <v>21</v>
      </c>
    </row>
    <row r="4934" spans="1:10" ht="14.25" customHeight="1" x14ac:dyDescent="0.35">
      <c r="A4934" s="2" t="s">
        <v>9898</v>
      </c>
      <c r="B4934" s="2" t="s">
        <v>9899</v>
      </c>
      <c r="C4934" s="2">
        <v>29</v>
      </c>
      <c r="D4934" s="2" t="s">
        <v>39</v>
      </c>
      <c r="E4934" s="2" t="s">
        <v>29</v>
      </c>
      <c r="F4934" s="2" t="s">
        <v>25</v>
      </c>
      <c r="G4934" s="2" t="s">
        <v>26</v>
      </c>
      <c r="H4934" s="2">
        <v>40682.910000000003</v>
      </c>
      <c r="I4934" s="3">
        <v>45514</v>
      </c>
      <c r="J4934" s="2" t="s">
        <v>16</v>
      </c>
    </row>
    <row r="4935" spans="1:10" ht="14.25" customHeight="1" x14ac:dyDescent="0.35">
      <c r="A4935" s="2" t="s">
        <v>9900</v>
      </c>
      <c r="B4935" s="2" t="s">
        <v>9901</v>
      </c>
      <c r="C4935" s="2">
        <v>50</v>
      </c>
      <c r="D4935" s="2" t="s">
        <v>12</v>
      </c>
      <c r="E4935" s="2" t="s">
        <v>64</v>
      </c>
      <c r="F4935" s="2" t="s">
        <v>55</v>
      </c>
      <c r="G4935" s="2" t="s">
        <v>20</v>
      </c>
      <c r="H4935" s="2">
        <v>15948.63</v>
      </c>
      <c r="I4935" s="3">
        <v>45513</v>
      </c>
      <c r="J4935" s="2" t="s">
        <v>16</v>
      </c>
    </row>
    <row r="4936" spans="1:10" ht="14.25" customHeight="1" x14ac:dyDescent="0.35">
      <c r="A4936" s="2" t="s">
        <v>9902</v>
      </c>
      <c r="B4936" s="2" t="s">
        <v>9903</v>
      </c>
      <c r="C4936" s="2">
        <v>45</v>
      </c>
      <c r="D4936" s="2" t="s">
        <v>39</v>
      </c>
      <c r="E4936" s="2" t="s">
        <v>13</v>
      </c>
      <c r="F4936" s="2" t="s">
        <v>35</v>
      </c>
      <c r="G4936" s="2" t="s">
        <v>36</v>
      </c>
      <c r="H4936" s="2">
        <v>11194.94</v>
      </c>
      <c r="I4936" s="3">
        <v>45233</v>
      </c>
      <c r="J4936" s="2" t="s">
        <v>16</v>
      </c>
    </row>
    <row r="4937" spans="1:10" ht="14.25" customHeight="1" x14ac:dyDescent="0.35">
      <c r="A4937" s="2" t="s">
        <v>9904</v>
      </c>
      <c r="B4937" s="2" t="s">
        <v>9905</v>
      </c>
      <c r="C4937" s="2">
        <v>25</v>
      </c>
      <c r="D4937" s="2" t="s">
        <v>39</v>
      </c>
      <c r="E4937" s="2" t="s">
        <v>93</v>
      </c>
      <c r="F4937" s="2" t="s">
        <v>55</v>
      </c>
      <c r="G4937" s="2" t="s">
        <v>20</v>
      </c>
      <c r="H4937" s="2">
        <v>24800.62</v>
      </c>
      <c r="I4937" s="3">
        <v>45496</v>
      </c>
      <c r="J4937" s="2" t="s">
        <v>16</v>
      </c>
    </row>
    <row r="4938" spans="1:10" ht="14.25" customHeight="1" x14ac:dyDescent="0.35">
      <c r="A4938" s="2" t="s">
        <v>9906</v>
      </c>
      <c r="B4938" s="2" t="s">
        <v>9907</v>
      </c>
      <c r="C4938" s="2">
        <v>18</v>
      </c>
      <c r="D4938" s="2" t="s">
        <v>39</v>
      </c>
      <c r="E4938" s="2" t="s">
        <v>24</v>
      </c>
      <c r="F4938" s="2" t="s">
        <v>14</v>
      </c>
      <c r="G4938" s="2" t="s">
        <v>15</v>
      </c>
      <c r="H4938" s="2">
        <v>31283.19</v>
      </c>
      <c r="I4938" s="3">
        <v>45024</v>
      </c>
      <c r="J4938" s="2" t="s">
        <v>16</v>
      </c>
    </row>
    <row r="4939" spans="1:10" ht="14.25" customHeight="1" x14ac:dyDescent="0.35">
      <c r="A4939" s="2" t="s">
        <v>9908</v>
      </c>
      <c r="B4939" s="2" t="s">
        <v>9909</v>
      </c>
      <c r="C4939" s="2">
        <v>54</v>
      </c>
      <c r="D4939" s="2" t="s">
        <v>39</v>
      </c>
      <c r="E4939" s="2" t="s">
        <v>93</v>
      </c>
      <c r="F4939" s="2" t="s">
        <v>55</v>
      </c>
      <c r="G4939" s="2" t="s">
        <v>15</v>
      </c>
      <c r="H4939" s="2">
        <v>6043.54</v>
      </c>
      <c r="I4939" s="3">
        <v>45051</v>
      </c>
      <c r="J4939" s="2" t="s">
        <v>16</v>
      </c>
    </row>
    <row r="4940" spans="1:10" ht="14.25" customHeight="1" x14ac:dyDescent="0.35">
      <c r="A4940" s="2" t="s">
        <v>9910</v>
      </c>
      <c r="B4940" s="2" t="s">
        <v>9911</v>
      </c>
      <c r="C4940" s="2">
        <v>39</v>
      </c>
      <c r="D4940" s="2" t="s">
        <v>12</v>
      </c>
      <c r="E4940" s="2" t="s">
        <v>29</v>
      </c>
      <c r="F4940" s="2" t="s">
        <v>19</v>
      </c>
      <c r="G4940" s="2" t="s">
        <v>15</v>
      </c>
      <c r="H4940" s="2">
        <v>3970.35</v>
      </c>
      <c r="I4940" s="3">
        <v>45275</v>
      </c>
      <c r="J4940" s="2" t="s">
        <v>16</v>
      </c>
    </row>
    <row r="4941" spans="1:10" ht="14.25" customHeight="1" x14ac:dyDescent="0.35">
      <c r="A4941" s="2" t="s">
        <v>9912</v>
      </c>
      <c r="B4941" s="2" t="s">
        <v>9913</v>
      </c>
      <c r="C4941" s="2">
        <v>23</v>
      </c>
      <c r="D4941" s="2" t="s">
        <v>39</v>
      </c>
      <c r="E4941" s="2" t="s">
        <v>29</v>
      </c>
      <c r="F4941" s="2" t="s">
        <v>25</v>
      </c>
      <c r="G4941" s="2" t="s">
        <v>15</v>
      </c>
      <c r="H4941" s="2">
        <v>3787.97</v>
      </c>
      <c r="I4941" s="3">
        <v>45060</v>
      </c>
      <c r="J4941" s="2" t="s">
        <v>21</v>
      </c>
    </row>
    <row r="4942" spans="1:10" ht="14.25" customHeight="1" x14ac:dyDescent="0.35">
      <c r="A4942" s="2" t="s">
        <v>9914</v>
      </c>
      <c r="B4942" s="2" t="s">
        <v>9915</v>
      </c>
      <c r="C4942" s="2">
        <v>38</v>
      </c>
      <c r="D4942" s="2" t="s">
        <v>12</v>
      </c>
      <c r="E4942" s="2" t="s">
        <v>52</v>
      </c>
      <c r="F4942" s="2" t="s">
        <v>35</v>
      </c>
      <c r="G4942" s="2" t="s">
        <v>15</v>
      </c>
      <c r="H4942" s="2">
        <v>363.83</v>
      </c>
      <c r="I4942" s="3">
        <v>45152</v>
      </c>
      <c r="J4942" s="2" t="s">
        <v>16</v>
      </c>
    </row>
    <row r="4943" spans="1:10" ht="14.25" customHeight="1" x14ac:dyDescent="0.35">
      <c r="A4943" s="2" t="s">
        <v>9916</v>
      </c>
      <c r="B4943" s="2" t="s">
        <v>9917</v>
      </c>
      <c r="C4943" s="2">
        <v>49</v>
      </c>
      <c r="D4943" s="2" t="s">
        <v>39</v>
      </c>
      <c r="E4943" s="2" t="s">
        <v>24</v>
      </c>
      <c r="F4943" s="2" t="s">
        <v>49</v>
      </c>
      <c r="G4943" s="2" t="s">
        <v>15</v>
      </c>
      <c r="H4943" s="2">
        <v>3280.02</v>
      </c>
      <c r="I4943" s="3">
        <v>45638</v>
      </c>
      <c r="J4943" s="2" t="s">
        <v>16</v>
      </c>
    </row>
    <row r="4944" spans="1:10" ht="14.25" customHeight="1" x14ac:dyDescent="0.35">
      <c r="A4944" s="2" t="s">
        <v>9918</v>
      </c>
      <c r="B4944" s="2" t="s">
        <v>9919</v>
      </c>
      <c r="C4944" s="2">
        <v>52</v>
      </c>
      <c r="D4944" s="2" t="s">
        <v>12</v>
      </c>
      <c r="E4944" s="2" t="s">
        <v>64</v>
      </c>
      <c r="F4944" s="2" t="s">
        <v>49</v>
      </c>
      <c r="G4944" s="2" t="s">
        <v>15</v>
      </c>
      <c r="H4944" s="2">
        <v>4385.76</v>
      </c>
      <c r="I4944" s="3">
        <v>45475</v>
      </c>
      <c r="J4944" s="2" t="s">
        <v>16</v>
      </c>
    </row>
    <row r="4945" spans="1:10" ht="14.25" customHeight="1" x14ac:dyDescent="0.35">
      <c r="A4945" s="2" t="s">
        <v>9920</v>
      </c>
      <c r="B4945" s="2" t="s">
        <v>9921</v>
      </c>
      <c r="C4945" s="2">
        <v>32</v>
      </c>
      <c r="D4945" s="2" t="s">
        <v>12</v>
      </c>
      <c r="E4945" s="2" t="s">
        <v>52</v>
      </c>
      <c r="F4945" s="2" t="s">
        <v>19</v>
      </c>
      <c r="G4945" s="2" t="s">
        <v>15</v>
      </c>
      <c r="H4945" s="2">
        <v>375.97</v>
      </c>
      <c r="I4945" s="3">
        <v>45576</v>
      </c>
      <c r="J4945" s="2" t="s">
        <v>21</v>
      </c>
    </row>
    <row r="4946" spans="1:10" ht="14.25" customHeight="1" x14ac:dyDescent="0.35">
      <c r="A4946" s="2" t="s">
        <v>9922</v>
      </c>
      <c r="B4946" s="2" t="s">
        <v>9923</v>
      </c>
      <c r="C4946" s="2">
        <v>22</v>
      </c>
      <c r="D4946" s="2" t="s">
        <v>12</v>
      </c>
      <c r="E4946" s="2" t="s">
        <v>64</v>
      </c>
      <c r="F4946" s="2" t="s">
        <v>35</v>
      </c>
      <c r="G4946" s="2" t="s">
        <v>15</v>
      </c>
      <c r="H4946" s="2">
        <v>21422.09</v>
      </c>
      <c r="I4946" s="3">
        <v>45646</v>
      </c>
      <c r="J4946" s="2" t="s">
        <v>16</v>
      </c>
    </row>
    <row r="4947" spans="1:10" ht="14.25" customHeight="1" x14ac:dyDescent="0.35">
      <c r="A4947" s="2" t="s">
        <v>9924</v>
      </c>
      <c r="B4947" s="2" t="s">
        <v>9925</v>
      </c>
      <c r="C4947" s="2">
        <v>63</v>
      </c>
      <c r="D4947" s="2" t="s">
        <v>12</v>
      </c>
      <c r="E4947" s="2" t="s">
        <v>42</v>
      </c>
      <c r="F4947" s="2" t="s">
        <v>55</v>
      </c>
      <c r="G4947" s="2" t="s">
        <v>36</v>
      </c>
      <c r="H4947" s="2">
        <v>18829.330000000002</v>
      </c>
      <c r="I4947" s="3">
        <v>45632</v>
      </c>
      <c r="J4947" s="2" t="s">
        <v>16</v>
      </c>
    </row>
    <row r="4948" spans="1:10" ht="14.25" customHeight="1" x14ac:dyDescent="0.35">
      <c r="A4948" s="2" t="s">
        <v>9926</v>
      </c>
      <c r="B4948" s="2" t="s">
        <v>9927</v>
      </c>
      <c r="C4948" s="2">
        <v>23</v>
      </c>
      <c r="D4948" s="2" t="s">
        <v>12</v>
      </c>
      <c r="E4948" s="2" t="s">
        <v>93</v>
      </c>
      <c r="F4948" s="2" t="s">
        <v>49</v>
      </c>
      <c r="G4948" s="2" t="s">
        <v>15</v>
      </c>
      <c r="H4948" s="2">
        <v>2896.85</v>
      </c>
      <c r="I4948" s="3">
        <v>45494</v>
      </c>
      <c r="J4948" s="2" t="s">
        <v>16</v>
      </c>
    </row>
    <row r="4949" spans="1:10" ht="14.25" customHeight="1" x14ac:dyDescent="0.35">
      <c r="A4949" s="2" t="s">
        <v>9928</v>
      </c>
      <c r="B4949" s="2" t="s">
        <v>9929</v>
      </c>
      <c r="C4949" s="2">
        <v>42</v>
      </c>
      <c r="D4949" s="2" t="s">
        <v>39</v>
      </c>
      <c r="E4949" s="2" t="s">
        <v>29</v>
      </c>
      <c r="F4949" s="2" t="s">
        <v>55</v>
      </c>
      <c r="G4949" s="2" t="s">
        <v>20</v>
      </c>
      <c r="H4949" s="2">
        <v>16223.15</v>
      </c>
      <c r="I4949" s="3">
        <v>45265</v>
      </c>
      <c r="J4949" s="2" t="s">
        <v>21</v>
      </c>
    </row>
    <row r="4950" spans="1:10" ht="14.25" customHeight="1" x14ac:dyDescent="0.35">
      <c r="A4950" s="2" t="s">
        <v>9930</v>
      </c>
      <c r="B4950" s="2" t="s">
        <v>9931</v>
      </c>
      <c r="C4950" s="2">
        <v>63</v>
      </c>
      <c r="D4950" s="2" t="s">
        <v>12</v>
      </c>
      <c r="E4950" s="2" t="s">
        <v>42</v>
      </c>
      <c r="F4950" s="2" t="s">
        <v>19</v>
      </c>
      <c r="G4950" s="2" t="s">
        <v>36</v>
      </c>
      <c r="H4950" s="2">
        <v>15906.74</v>
      </c>
      <c r="I4950" s="3">
        <v>45248</v>
      </c>
      <c r="J4950" s="2" t="s">
        <v>16</v>
      </c>
    </row>
    <row r="4951" spans="1:10" ht="14.25" customHeight="1" x14ac:dyDescent="0.35">
      <c r="A4951" s="2" t="s">
        <v>9932</v>
      </c>
      <c r="B4951" s="2" t="s">
        <v>9933</v>
      </c>
      <c r="C4951" s="2">
        <v>57</v>
      </c>
      <c r="D4951" s="2" t="s">
        <v>39</v>
      </c>
      <c r="E4951" s="2" t="s">
        <v>24</v>
      </c>
      <c r="F4951" s="2" t="s">
        <v>49</v>
      </c>
      <c r="G4951" s="2" t="s">
        <v>26</v>
      </c>
      <c r="H4951" s="2">
        <v>4079.87</v>
      </c>
      <c r="I4951" s="3">
        <v>45013</v>
      </c>
      <c r="J4951" s="2" t="s">
        <v>16</v>
      </c>
    </row>
    <row r="4952" spans="1:10" ht="14.25" customHeight="1" x14ac:dyDescent="0.35">
      <c r="A4952" s="2" t="s">
        <v>9934</v>
      </c>
      <c r="B4952" s="2" t="s">
        <v>9935</v>
      </c>
      <c r="C4952" s="2">
        <v>46</v>
      </c>
      <c r="D4952" s="2" t="s">
        <v>12</v>
      </c>
      <c r="E4952" s="2" t="s">
        <v>52</v>
      </c>
      <c r="F4952" s="2" t="s">
        <v>14</v>
      </c>
      <c r="G4952" s="2" t="s">
        <v>30</v>
      </c>
      <c r="H4952" s="2">
        <v>11942.47</v>
      </c>
      <c r="I4952" s="3">
        <v>45021</v>
      </c>
      <c r="J4952" s="2" t="s">
        <v>16</v>
      </c>
    </row>
    <row r="4953" spans="1:10" ht="14.25" customHeight="1" x14ac:dyDescent="0.35">
      <c r="A4953" s="2" t="s">
        <v>9936</v>
      </c>
      <c r="B4953" s="2" t="s">
        <v>9937</v>
      </c>
      <c r="C4953" s="2">
        <v>24</v>
      </c>
      <c r="D4953" s="2" t="s">
        <v>12</v>
      </c>
      <c r="E4953" s="2" t="s">
        <v>13</v>
      </c>
      <c r="F4953" s="2" t="s">
        <v>25</v>
      </c>
      <c r="G4953" s="2" t="s">
        <v>36</v>
      </c>
      <c r="H4953" s="2">
        <v>3422.9</v>
      </c>
      <c r="I4953" s="3">
        <v>45122</v>
      </c>
      <c r="J4953" s="2" t="s">
        <v>16</v>
      </c>
    </row>
    <row r="4954" spans="1:10" ht="14.25" customHeight="1" x14ac:dyDescent="0.35">
      <c r="A4954" s="2" t="s">
        <v>9938</v>
      </c>
      <c r="B4954" s="2" t="s">
        <v>9939</v>
      </c>
      <c r="C4954" s="2">
        <v>57</v>
      </c>
      <c r="D4954" s="2" t="s">
        <v>39</v>
      </c>
      <c r="E4954" s="2" t="s">
        <v>74</v>
      </c>
      <c r="F4954" s="2" t="s">
        <v>55</v>
      </c>
      <c r="G4954" s="2" t="s">
        <v>15</v>
      </c>
      <c r="H4954" s="2">
        <v>728.68</v>
      </c>
      <c r="I4954" s="3">
        <v>45118</v>
      </c>
      <c r="J4954" s="2" t="s">
        <v>21</v>
      </c>
    </row>
    <row r="4955" spans="1:10" ht="14.25" customHeight="1" x14ac:dyDescent="0.35">
      <c r="A4955" s="2" t="s">
        <v>9940</v>
      </c>
      <c r="B4955" s="2" t="s">
        <v>9941</v>
      </c>
      <c r="C4955" s="2">
        <v>30</v>
      </c>
      <c r="D4955" s="2" t="s">
        <v>12</v>
      </c>
      <c r="E4955" s="2" t="s">
        <v>13</v>
      </c>
      <c r="F4955" s="2" t="s">
        <v>35</v>
      </c>
      <c r="G4955" s="2" t="s">
        <v>36</v>
      </c>
      <c r="H4955" s="2">
        <v>7027.89</v>
      </c>
      <c r="I4955" s="3">
        <v>45582</v>
      </c>
      <c r="J4955" s="2" t="s">
        <v>69</v>
      </c>
    </row>
    <row r="4956" spans="1:10" ht="14.25" customHeight="1" x14ac:dyDescent="0.35">
      <c r="A4956" s="2" t="s">
        <v>9942</v>
      </c>
      <c r="B4956" s="2" t="s">
        <v>9943</v>
      </c>
      <c r="C4956" s="2">
        <v>55</v>
      </c>
      <c r="D4956" s="2" t="s">
        <v>12</v>
      </c>
      <c r="E4956" s="2" t="s">
        <v>13</v>
      </c>
      <c r="F4956" s="2" t="s">
        <v>55</v>
      </c>
      <c r="G4956" s="2" t="s">
        <v>30</v>
      </c>
      <c r="H4956" s="2">
        <v>5768.36</v>
      </c>
      <c r="I4956" s="3">
        <v>45448</v>
      </c>
      <c r="J4956" s="2" t="s">
        <v>16</v>
      </c>
    </row>
    <row r="4957" spans="1:10" ht="14.25" customHeight="1" x14ac:dyDescent="0.35">
      <c r="A4957" s="2" t="s">
        <v>9944</v>
      </c>
      <c r="B4957" s="2" t="s">
        <v>9945</v>
      </c>
      <c r="C4957" s="2">
        <v>35</v>
      </c>
      <c r="D4957" s="2" t="s">
        <v>12</v>
      </c>
      <c r="E4957" s="2" t="s">
        <v>74</v>
      </c>
      <c r="F4957" s="2" t="s">
        <v>55</v>
      </c>
      <c r="G4957" s="2" t="s">
        <v>30</v>
      </c>
      <c r="H4957" s="2">
        <v>1486.77</v>
      </c>
      <c r="I4957" s="3">
        <v>45587</v>
      </c>
      <c r="J4957" s="2" t="s">
        <v>16</v>
      </c>
    </row>
    <row r="4958" spans="1:10" ht="14.25" customHeight="1" x14ac:dyDescent="0.35">
      <c r="A4958" s="2" t="s">
        <v>9946</v>
      </c>
      <c r="B4958" s="2" t="s">
        <v>9947</v>
      </c>
      <c r="C4958" s="2">
        <v>19</v>
      </c>
      <c r="D4958" s="2" t="s">
        <v>12</v>
      </c>
      <c r="E4958" s="2" t="s">
        <v>93</v>
      </c>
      <c r="F4958" s="2" t="s">
        <v>55</v>
      </c>
      <c r="G4958" s="2" t="s">
        <v>15</v>
      </c>
      <c r="H4958" s="2">
        <v>6744.3</v>
      </c>
      <c r="I4958" s="3">
        <v>45578</v>
      </c>
      <c r="J4958" s="2" t="s">
        <v>16</v>
      </c>
    </row>
    <row r="4959" spans="1:10" ht="14.25" customHeight="1" x14ac:dyDescent="0.35">
      <c r="A4959" s="2" t="s">
        <v>9948</v>
      </c>
      <c r="B4959" s="2" t="s">
        <v>9949</v>
      </c>
      <c r="C4959" s="2">
        <v>25</v>
      </c>
      <c r="D4959" s="2" t="s">
        <v>39</v>
      </c>
      <c r="E4959" s="2" t="s">
        <v>42</v>
      </c>
      <c r="F4959" s="2" t="s">
        <v>19</v>
      </c>
      <c r="G4959" s="2" t="s">
        <v>15</v>
      </c>
      <c r="H4959" s="2">
        <v>29833.24</v>
      </c>
      <c r="I4959" s="3">
        <v>44939</v>
      </c>
      <c r="J4959" s="2" t="s">
        <v>16</v>
      </c>
    </row>
    <row r="4960" spans="1:10" ht="14.25" customHeight="1" x14ac:dyDescent="0.35">
      <c r="A4960" s="2" t="s">
        <v>9950</v>
      </c>
      <c r="B4960" s="2" t="s">
        <v>9951</v>
      </c>
      <c r="C4960" s="2">
        <v>28</v>
      </c>
      <c r="D4960" s="2" t="s">
        <v>12</v>
      </c>
      <c r="E4960" s="2" t="s">
        <v>42</v>
      </c>
      <c r="F4960" s="2" t="s">
        <v>19</v>
      </c>
      <c r="G4960" s="2" t="s">
        <v>20</v>
      </c>
      <c r="H4960" s="2">
        <v>13145.06</v>
      </c>
      <c r="I4960" s="3">
        <v>45180</v>
      </c>
      <c r="J4960" s="2" t="s">
        <v>16</v>
      </c>
    </row>
    <row r="4961" spans="1:10" ht="14.25" customHeight="1" x14ac:dyDescent="0.35">
      <c r="A4961" s="2" t="s">
        <v>9952</v>
      </c>
      <c r="B4961" s="2" t="s">
        <v>9953</v>
      </c>
      <c r="C4961" s="2">
        <v>50</v>
      </c>
      <c r="D4961" s="2" t="s">
        <v>12</v>
      </c>
      <c r="E4961" s="2" t="s">
        <v>93</v>
      </c>
      <c r="F4961" s="2" t="s">
        <v>35</v>
      </c>
      <c r="G4961" s="2" t="s">
        <v>30</v>
      </c>
      <c r="H4961" s="2">
        <v>13427.46</v>
      </c>
      <c r="I4961" s="3">
        <v>45007</v>
      </c>
      <c r="J4961" s="2" t="s">
        <v>69</v>
      </c>
    </row>
    <row r="4962" spans="1:10" ht="14.25" customHeight="1" x14ac:dyDescent="0.35">
      <c r="A4962" s="2" t="s">
        <v>9954</v>
      </c>
      <c r="B4962" s="2" t="s">
        <v>9955</v>
      </c>
      <c r="C4962" s="2">
        <v>55</v>
      </c>
      <c r="D4962" s="2" t="s">
        <v>39</v>
      </c>
      <c r="E4962" s="2" t="s">
        <v>74</v>
      </c>
      <c r="F4962" s="2" t="s">
        <v>19</v>
      </c>
      <c r="G4962" s="2" t="s">
        <v>15</v>
      </c>
      <c r="H4962" s="2">
        <v>14169.63</v>
      </c>
      <c r="I4962" s="3">
        <v>45648</v>
      </c>
      <c r="J4962" s="2" t="s">
        <v>16</v>
      </c>
    </row>
    <row r="4963" spans="1:10" ht="14.25" customHeight="1" x14ac:dyDescent="0.35">
      <c r="A4963" s="2" t="s">
        <v>9956</v>
      </c>
      <c r="B4963" s="2" t="s">
        <v>9957</v>
      </c>
      <c r="C4963" s="2">
        <v>44</v>
      </c>
      <c r="D4963" s="2" t="s">
        <v>39</v>
      </c>
      <c r="E4963" s="2" t="s">
        <v>64</v>
      </c>
      <c r="F4963" s="2" t="s">
        <v>35</v>
      </c>
      <c r="G4963" s="2" t="s">
        <v>30</v>
      </c>
      <c r="H4963" s="2">
        <v>13650.57</v>
      </c>
      <c r="I4963" s="3">
        <v>45299</v>
      </c>
      <c r="J4963" s="2" t="s">
        <v>16</v>
      </c>
    </row>
    <row r="4964" spans="1:10" ht="14.25" customHeight="1" x14ac:dyDescent="0.35">
      <c r="A4964" s="2" t="s">
        <v>9958</v>
      </c>
      <c r="B4964" s="2" t="s">
        <v>9959</v>
      </c>
      <c r="C4964" s="2">
        <v>37</v>
      </c>
      <c r="D4964" s="2" t="s">
        <v>12</v>
      </c>
      <c r="E4964" s="2" t="s">
        <v>13</v>
      </c>
      <c r="F4964" s="2" t="s">
        <v>35</v>
      </c>
      <c r="G4964" s="2" t="s">
        <v>20</v>
      </c>
      <c r="H4964" s="2">
        <v>201.02</v>
      </c>
      <c r="I4964" s="3">
        <v>45320</v>
      </c>
      <c r="J4964" s="2" t="s">
        <v>21</v>
      </c>
    </row>
    <row r="4965" spans="1:10" ht="14.25" customHeight="1" x14ac:dyDescent="0.35">
      <c r="A4965" s="2" t="s">
        <v>9960</v>
      </c>
      <c r="B4965" s="2" t="s">
        <v>9961</v>
      </c>
      <c r="C4965" s="2">
        <v>29</v>
      </c>
      <c r="D4965" s="2" t="s">
        <v>12</v>
      </c>
      <c r="E4965" s="2" t="s">
        <v>52</v>
      </c>
      <c r="F4965" s="2" t="s">
        <v>19</v>
      </c>
      <c r="G4965" s="2" t="s">
        <v>26</v>
      </c>
      <c r="H4965" s="2">
        <v>25861.55</v>
      </c>
      <c r="I4965" s="3">
        <v>45344</v>
      </c>
      <c r="J4965" s="2" t="s">
        <v>16</v>
      </c>
    </row>
    <row r="4966" spans="1:10" ht="14.25" customHeight="1" x14ac:dyDescent="0.35">
      <c r="A4966" s="2" t="s">
        <v>9962</v>
      </c>
      <c r="B4966" s="2" t="s">
        <v>9963</v>
      </c>
      <c r="C4966" s="2">
        <v>60</v>
      </c>
      <c r="D4966" s="2" t="s">
        <v>39</v>
      </c>
      <c r="E4966" s="2" t="s">
        <v>42</v>
      </c>
      <c r="F4966" s="2" t="s">
        <v>49</v>
      </c>
      <c r="G4966" s="2" t="s">
        <v>30</v>
      </c>
      <c r="H4966" s="2">
        <v>17727.68</v>
      </c>
      <c r="I4966" s="3">
        <v>44985</v>
      </c>
      <c r="J4966" s="2" t="s">
        <v>16</v>
      </c>
    </row>
    <row r="4967" spans="1:10" ht="14.25" customHeight="1" x14ac:dyDescent="0.35">
      <c r="A4967" s="2" t="s">
        <v>9964</v>
      </c>
      <c r="B4967" s="2" t="s">
        <v>9965</v>
      </c>
      <c r="C4967" s="2">
        <v>48</v>
      </c>
      <c r="D4967" s="2" t="s">
        <v>12</v>
      </c>
      <c r="E4967" s="2" t="s">
        <v>93</v>
      </c>
      <c r="F4967" s="2" t="s">
        <v>19</v>
      </c>
      <c r="G4967" s="2" t="s">
        <v>20</v>
      </c>
      <c r="H4967" s="2">
        <v>3210.04</v>
      </c>
      <c r="I4967" s="3">
        <v>45054</v>
      </c>
      <c r="J4967" s="2" t="s">
        <v>16</v>
      </c>
    </row>
    <row r="4968" spans="1:10" ht="14.25" customHeight="1" x14ac:dyDescent="0.35">
      <c r="A4968" s="2" t="s">
        <v>9966</v>
      </c>
      <c r="B4968" s="2" t="s">
        <v>9967</v>
      </c>
      <c r="C4968" s="2">
        <v>44</v>
      </c>
      <c r="D4968" s="2" t="s">
        <v>39</v>
      </c>
      <c r="E4968" s="2" t="s">
        <v>52</v>
      </c>
      <c r="F4968" s="2" t="s">
        <v>49</v>
      </c>
      <c r="G4968" s="2" t="s">
        <v>20</v>
      </c>
      <c r="H4968" s="2">
        <v>8046.23</v>
      </c>
      <c r="I4968" s="3">
        <v>45467</v>
      </c>
      <c r="J4968" s="2" t="s">
        <v>16</v>
      </c>
    </row>
    <row r="4969" spans="1:10" ht="14.25" customHeight="1" x14ac:dyDescent="0.35">
      <c r="A4969" s="2" t="s">
        <v>9968</v>
      </c>
      <c r="B4969" s="2" t="s">
        <v>9969</v>
      </c>
      <c r="C4969" s="2">
        <v>49</v>
      </c>
      <c r="D4969" s="2" t="s">
        <v>12</v>
      </c>
      <c r="E4969" s="2" t="s">
        <v>29</v>
      </c>
      <c r="F4969" s="2" t="s">
        <v>14</v>
      </c>
      <c r="G4969" s="2" t="s">
        <v>20</v>
      </c>
      <c r="H4969" s="2">
        <v>9545.27</v>
      </c>
      <c r="I4969" s="3">
        <v>45259</v>
      </c>
      <c r="J4969" s="2" t="s">
        <v>16</v>
      </c>
    </row>
    <row r="4970" spans="1:10" ht="14.25" customHeight="1" x14ac:dyDescent="0.35">
      <c r="A4970" s="2" t="s">
        <v>9970</v>
      </c>
      <c r="B4970" s="2" t="s">
        <v>9971</v>
      </c>
      <c r="C4970" s="2">
        <v>27</v>
      </c>
      <c r="D4970" s="2" t="s">
        <v>39</v>
      </c>
      <c r="E4970" s="2" t="s">
        <v>74</v>
      </c>
      <c r="F4970" s="2" t="s">
        <v>19</v>
      </c>
      <c r="G4970" s="2" t="s">
        <v>36</v>
      </c>
      <c r="H4970" s="2">
        <v>1415</v>
      </c>
      <c r="I4970" s="3">
        <v>45208</v>
      </c>
      <c r="J4970" s="2" t="s">
        <v>21</v>
      </c>
    </row>
    <row r="4971" spans="1:10" ht="14.25" customHeight="1" x14ac:dyDescent="0.35">
      <c r="A4971" s="2" t="s">
        <v>9972</v>
      </c>
      <c r="B4971" s="2" t="s">
        <v>9973</v>
      </c>
      <c r="C4971" s="2">
        <v>20</v>
      </c>
      <c r="D4971" s="2" t="s">
        <v>39</v>
      </c>
      <c r="E4971" s="2" t="s">
        <v>52</v>
      </c>
      <c r="F4971" s="2" t="s">
        <v>14</v>
      </c>
      <c r="G4971" s="2" t="s">
        <v>15</v>
      </c>
      <c r="H4971" s="2">
        <v>2929.81</v>
      </c>
      <c r="I4971" s="3">
        <v>45506</v>
      </c>
      <c r="J4971" s="2" t="s">
        <v>16</v>
      </c>
    </row>
    <row r="4972" spans="1:10" ht="14.25" customHeight="1" x14ac:dyDescent="0.35">
      <c r="A4972" s="2" t="s">
        <v>9974</v>
      </c>
      <c r="B4972" s="2" t="s">
        <v>9975</v>
      </c>
      <c r="C4972" s="2">
        <v>62</v>
      </c>
      <c r="D4972" s="2" t="s">
        <v>39</v>
      </c>
      <c r="E4972" s="2" t="s">
        <v>24</v>
      </c>
      <c r="F4972" s="2" t="s">
        <v>19</v>
      </c>
      <c r="G4972" s="2" t="s">
        <v>30</v>
      </c>
      <c r="H4972" s="2">
        <v>235.25</v>
      </c>
      <c r="I4972" s="3">
        <v>45133</v>
      </c>
      <c r="J4972" s="2" t="s">
        <v>21</v>
      </c>
    </row>
    <row r="4973" spans="1:10" ht="14.25" customHeight="1" x14ac:dyDescent="0.35">
      <c r="A4973" s="2" t="s">
        <v>9976</v>
      </c>
      <c r="B4973" s="2" t="s">
        <v>9977</v>
      </c>
      <c r="C4973" s="2">
        <v>44</v>
      </c>
      <c r="D4973" s="2" t="s">
        <v>12</v>
      </c>
      <c r="E4973" s="2" t="s">
        <v>52</v>
      </c>
      <c r="F4973" s="2" t="s">
        <v>14</v>
      </c>
      <c r="G4973" s="2" t="s">
        <v>36</v>
      </c>
      <c r="H4973" s="2">
        <v>19947.45</v>
      </c>
      <c r="I4973" s="3">
        <v>45198</v>
      </c>
      <c r="J4973" s="2" t="s">
        <v>16</v>
      </c>
    </row>
    <row r="4974" spans="1:10" ht="14.25" customHeight="1" x14ac:dyDescent="0.35">
      <c r="A4974" s="2" t="s">
        <v>9978</v>
      </c>
      <c r="B4974" s="2" t="s">
        <v>9979</v>
      </c>
      <c r="C4974" s="2">
        <v>52</v>
      </c>
      <c r="D4974" s="2" t="s">
        <v>12</v>
      </c>
      <c r="E4974" s="2" t="s">
        <v>24</v>
      </c>
      <c r="F4974" s="2" t="s">
        <v>25</v>
      </c>
      <c r="G4974" s="2" t="s">
        <v>30</v>
      </c>
      <c r="H4974" s="2">
        <v>252.2</v>
      </c>
      <c r="I4974" s="3">
        <v>45235</v>
      </c>
      <c r="J4974" s="2" t="s">
        <v>16</v>
      </c>
    </row>
    <row r="4975" spans="1:10" ht="14.25" customHeight="1" x14ac:dyDescent="0.35">
      <c r="A4975" s="2" t="s">
        <v>9980</v>
      </c>
      <c r="B4975" s="2" t="s">
        <v>9981</v>
      </c>
      <c r="C4975" s="2">
        <v>48</v>
      </c>
      <c r="D4975" s="2" t="s">
        <v>12</v>
      </c>
      <c r="E4975" s="2" t="s">
        <v>13</v>
      </c>
      <c r="F4975" s="2" t="s">
        <v>14</v>
      </c>
      <c r="G4975" s="2" t="s">
        <v>36</v>
      </c>
      <c r="H4975" s="2">
        <v>3837.46</v>
      </c>
      <c r="I4975" s="3">
        <v>45329</v>
      </c>
      <c r="J4975" s="2" t="s">
        <v>16</v>
      </c>
    </row>
    <row r="4976" spans="1:10" ht="14.25" customHeight="1" x14ac:dyDescent="0.35">
      <c r="A4976" s="2" t="s">
        <v>9982</v>
      </c>
      <c r="B4976" s="2" t="s">
        <v>9983</v>
      </c>
      <c r="C4976" s="2">
        <v>32</v>
      </c>
      <c r="D4976" s="2" t="s">
        <v>12</v>
      </c>
      <c r="E4976" s="2" t="s">
        <v>74</v>
      </c>
      <c r="F4976" s="2" t="s">
        <v>49</v>
      </c>
      <c r="G4976" s="2" t="s">
        <v>15</v>
      </c>
      <c r="H4976" s="2">
        <v>814.77</v>
      </c>
      <c r="I4976" s="3">
        <v>45101</v>
      </c>
      <c r="J4976" s="2" t="s">
        <v>16</v>
      </c>
    </row>
    <row r="4977" spans="1:10" ht="14.25" customHeight="1" x14ac:dyDescent="0.35">
      <c r="A4977" s="2" t="s">
        <v>9984</v>
      </c>
      <c r="B4977" s="2" t="s">
        <v>9985</v>
      </c>
      <c r="C4977" s="2">
        <v>33</v>
      </c>
      <c r="D4977" s="2" t="s">
        <v>39</v>
      </c>
      <c r="E4977" s="2" t="s">
        <v>52</v>
      </c>
      <c r="F4977" s="2" t="s">
        <v>55</v>
      </c>
      <c r="G4977" s="2" t="s">
        <v>20</v>
      </c>
      <c r="H4977" s="2">
        <v>15205.39</v>
      </c>
      <c r="I4977" s="3">
        <v>45144</v>
      </c>
      <c r="J4977" s="2" t="s">
        <v>16</v>
      </c>
    </row>
    <row r="4978" spans="1:10" ht="14.25" customHeight="1" x14ac:dyDescent="0.35">
      <c r="A4978" s="2" t="s">
        <v>9986</v>
      </c>
      <c r="B4978" s="2" t="s">
        <v>9987</v>
      </c>
      <c r="C4978" s="2">
        <v>30</v>
      </c>
      <c r="D4978" s="2" t="s">
        <v>39</v>
      </c>
      <c r="E4978" s="2" t="s">
        <v>42</v>
      </c>
      <c r="F4978" s="2" t="s">
        <v>35</v>
      </c>
      <c r="G4978" s="2" t="s">
        <v>30</v>
      </c>
      <c r="H4978" s="2">
        <v>25900.37</v>
      </c>
      <c r="I4978" s="3">
        <v>45598</v>
      </c>
      <c r="J4978" s="2" t="s">
        <v>21</v>
      </c>
    </row>
    <row r="4979" spans="1:10" ht="14.25" customHeight="1" x14ac:dyDescent="0.35">
      <c r="A4979" s="2" t="s">
        <v>9988</v>
      </c>
      <c r="B4979" s="2" t="s">
        <v>9989</v>
      </c>
      <c r="C4979" s="2">
        <v>52</v>
      </c>
      <c r="D4979" s="2" t="s">
        <v>39</v>
      </c>
      <c r="E4979" s="2" t="s">
        <v>74</v>
      </c>
      <c r="F4979" s="2" t="s">
        <v>14</v>
      </c>
      <c r="G4979" s="2" t="s">
        <v>20</v>
      </c>
      <c r="H4979" s="2">
        <v>8274</v>
      </c>
      <c r="I4979" s="3">
        <v>45252</v>
      </c>
      <c r="J4979" s="2" t="s">
        <v>16</v>
      </c>
    </row>
    <row r="4980" spans="1:10" ht="14.25" customHeight="1" x14ac:dyDescent="0.35">
      <c r="A4980" s="2" t="s">
        <v>9990</v>
      </c>
      <c r="B4980" s="2" t="s">
        <v>9991</v>
      </c>
      <c r="C4980" s="2">
        <v>28</v>
      </c>
      <c r="D4980" s="2" t="s">
        <v>12</v>
      </c>
      <c r="E4980" s="2" t="s">
        <v>42</v>
      </c>
      <c r="F4980" s="2" t="s">
        <v>55</v>
      </c>
      <c r="G4980" s="2" t="s">
        <v>15</v>
      </c>
      <c r="H4980" s="2">
        <v>1503.19</v>
      </c>
      <c r="I4980" s="3">
        <v>45179</v>
      </c>
      <c r="J4980" s="2" t="s">
        <v>16</v>
      </c>
    </row>
    <row r="4981" spans="1:10" ht="14.25" customHeight="1" x14ac:dyDescent="0.35">
      <c r="A4981" s="2" t="s">
        <v>9992</v>
      </c>
      <c r="B4981" s="2" t="s">
        <v>9993</v>
      </c>
      <c r="C4981" s="2">
        <v>38</v>
      </c>
      <c r="D4981" s="2" t="s">
        <v>12</v>
      </c>
      <c r="E4981" s="2" t="s">
        <v>93</v>
      </c>
      <c r="F4981" s="2" t="s">
        <v>25</v>
      </c>
      <c r="G4981" s="2" t="s">
        <v>30</v>
      </c>
      <c r="H4981" s="2">
        <v>8168.09</v>
      </c>
      <c r="I4981" s="3">
        <v>45380</v>
      </c>
      <c r="J4981" s="2" t="s">
        <v>16</v>
      </c>
    </row>
    <row r="4982" spans="1:10" ht="14.25" customHeight="1" x14ac:dyDescent="0.35">
      <c r="A4982" s="2" t="s">
        <v>9994</v>
      </c>
      <c r="B4982" s="2" t="s">
        <v>9995</v>
      </c>
      <c r="C4982" s="2">
        <v>28</v>
      </c>
      <c r="D4982" s="2" t="s">
        <v>12</v>
      </c>
      <c r="E4982" s="2" t="s">
        <v>93</v>
      </c>
      <c r="F4982" s="2" t="s">
        <v>25</v>
      </c>
      <c r="G4982" s="2" t="s">
        <v>26</v>
      </c>
      <c r="H4982" s="2">
        <v>14711.61</v>
      </c>
      <c r="I4982" s="3">
        <v>45115</v>
      </c>
      <c r="J4982" s="2" t="s">
        <v>16</v>
      </c>
    </row>
    <row r="4983" spans="1:10" ht="14.25" customHeight="1" x14ac:dyDescent="0.35">
      <c r="A4983" s="2" t="s">
        <v>9996</v>
      </c>
      <c r="B4983" s="2" t="s">
        <v>9997</v>
      </c>
      <c r="C4983" s="2">
        <v>47</v>
      </c>
      <c r="D4983" s="2" t="s">
        <v>39</v>
      </c>
      <c r="E4983" s="2" t="s">
        <v>29</v>
      </c>
      <c r="F4983" s="2" t="s">
        <v>49</v>
      </c>
      <c r="G4983" s="2" t="s">
        <v>26</v>
      </c>
      <c r="H4983" s="2">
        <v>12673.25</v>
      </c>
      <c r="I4983" s="3">
        <v>45369</v>
      </c>
      <c r="J4983" s="2" t="s">
        <v>21</v>
      </c>
    </row>
    <row r="4984" spans="1:10" ht="14.25" customHeight="1" x14ac:dyDescent="0.35">
      <c r="A4984" s="2" t="s">
        <v>9998</v>
      </c>
      <c r="B4984" s="2" t="s">
        <v>9999</v>
      </c>
      <c r="C4984" s="2">
        <v>52</v>
      </c>
      <c r="D4984" s="2" t="s">
        <v>12</v>
      </c>
      <c r="E4984" s="2" t="s">
        <v>64</v>
      </c>
      <c r="F4984" s="2" t="s">
        <v>49</v>
      </c>
      <c r="G4984" s="2" t="s">
        <v>26</v>
      </c>
      <c r="H4984" s="2">
        <v>13537.07</v>
      </c>
      <c r="I4984" s="3">
        <v>45056</v>
      </c>
      <c r="J4984" s="2" t="s">
        <v>21</v>
      </c>
    </row>
    <row r="4985" spans="1:10" ht="14.25" customHeight="1" x14ac:dyDescent="0.35">
      <c r="A4985" s="2" t="s">
        <v>10000</v>
      </c>
      <c r="B4985" s="2" t="s">
        <v>10001</v>
      </c>
      <c r="C4985" s="2">
        <v>39</v>
      </c>
      <c r="D4985" s="2" t="s">
        <v>12</v>
      </c>
      <c r="E4985" s="2" t="s">
        <v>93</v>
      </c>
      <c r="F4985" s="2" t="s">
        <v>14</v>
      </c>
      <c r="G4985" s="2" t="s">
        <v>15</v>
      </c>
      <c r="H4985" s="2">
        <v>3273.57</v>
      </c>
      <c r="I4985" s="3">
        <v>45411</v>
      </c>
      <c r="J4985" s="2" t="s">
        <v>16</v>
      </c>
    </row>
    <row r="4986" spans="1:10" ht="14.25" customHeight="1" x14ac:dyDescent="0.35">
      <c r="A4986" s="2" t="s">
        <v>10002</v>
      </c>
      <c r="B4986" s="2" t="s">
        <v>10003</v>
      </c>
      <c r="C4986" s="2">
        <v>55</v>
      </c>
      <c r="D4986" s="2" t="s">
        <v>39</v>
      </c>
      <c r="E4986" s="2" t="s">
        <v>52</v>
      </c>
      <c r="F4986" s="2" t="s">
        <v>19</v>
      </c>
      <c r="G4986" s="2" t="s">
        <v>26</v>
      </c>
      <c r="H4986" s="2">
        <v>765.98</v>
      </c>
      <c r="I4986" s="3">
        <v>44929</v>
      </c>
      <c r="J4986" s="2" t="s">
        <v>16</v>
      </c>
    </row>
    <row r="4987" spans="1:10" ht="14.25" customHeight="1" x14ac:dyDescent="0.35">
      <c r="A4987" s="2" t="s">
        <v>10004</v>
      </c>
      <c r="B4987" s="2" t="s">
        <v>10005</v>
      </c>
      <c r="C4987" s="2">
        <v>48</v>
      </c>
      <c r="D4987" s="2" t="s">
        <v>39</v>
      </c>
      <c r="E4987" s="2" t="s">
        <v>74</v>
      </c>
      <c r="F4987" s="2" t="s">
        <v>25</v>
      </c>
      <c r="G4987" s="2" t="s">
        <v>30</v>
      </c>
      <c r="H4987" s="2">
        <v>1613</v>
      </c>
      <c r="I4987" s="3">
        <v>45277</v>
      </c>
      <c r="J4987" s="2" t="s">
        <v>16</v>
      </c>
    </row>
    <row r="4988" spans="1:10" ht="14.25" customHeight="1" x14ac:dyDescent="0.35">
      <c r="A4988" s="2" t="s">
        <v>10006</v>
      </c>
      <c r="B4988" s="2" t="s">
        <v>10007</v>
      </c>
      <c r="C4988" s="2">
        <v>31</v>
      </c>
      <c r="D4988" s="2" t="s">
        <v>12</v>
      </c>
      <c r="E4988" s="2" t="s">
        <v>93</v>
      </c>
      <c r="F4988" s="2" t="s">
        <v>55</v>
      </c>
      <c r="G4988" s="2" t="s">
        <v>26</v>
      </c>
      <c r="H4988" s="2">
        <v>31124.12</v>
      </c>
      <c r="I4988" s="3">
        <v>45481</v>
      </c>
      <c r="J4988" s="2" t="s">
        <v>16</v>
      </c>
    </row>
    <row r="4989" spans="1:10" ht="14.25" customHeight="1" x14ac:dyDescent="0.35">
      <c r="A4989" s="2" t="s">
        <v>10008</v>
      </c>
      <c r="B4989" s="2" t="s">
        <v>10009</v>
      </c>
      <c r="C4989" s="2">
        <v>41</v>
      </c>
      <c r="D4989" s="2" t="s">
        <v>39</v>
      </c>
      <c r="E4989" s="2" t="s">
        <v>42</v>
      </c>
      <c r="F4989" s="2" t="s">
        <v>19</v>
      </c>
      <c r="G4989" s="2" t="s">
        <v>30</v>
      </c>
      <c r="H4989" s="2">
        <v>9506.6</v>
      </c>
      <c r="I4989" s="3">
        <v>45059</v>
      </c>
      <c r="J4989" s="2" t="s">
        <v>16</v>
      </c>
    </row>
    <row r="4990" spans="1:10" ht="14.25" customHeight="1" x14ac:dyDescent="0.35">
      <c r="A4990" s="2" t="s">
        <v>10010</v>
      </c>
      <c r="B4990" s="2" t="s">
        <v>10011</v>
      </c>
      <c r="C4990" s="2">
        <v>49</v>
      </c>
      <c r="D4990" s="2" t="s">
        <v>12</v>
      </c>
      <c r="E4990" s="2" t="s">
        <v>52</v>
      </c>
      <c r="F4990" s="2" t="s">
        <v>25</v>
      </c>
      <c r="G4990" s="2" t="s">
        <v>15</v>
      </c>
      <c r="H4990" s="2">
        <v>13015.84</v>
      </c>
      <c r="I4990" s="3">
        <v>45616</v>
      </c>
      <c r="J4990" s="2" t="s">
        <v>16</v>
      </c>
    </row>
    <row r="4991" spans="1:10" ht="14.25" customHeight="1" x14ac:dyDescent="0.35">
      <c r="A4991" s="2" t="s">
        <v>10012</v>
      </c>
      <c r="B4991" s="2" t="s">
        <v>10013</v>
      </c>
      <c r="C4991" s="2">
        <v>53</v>
      </c>
      <c r="D4991" s="2" t="s">
        <v>39</v>
      </c>
      <c r="E4991" s="2" t="s">
        <v>93</v>
      </c>
      <c r="F4991" s="2" t="s">
        <v>14</v>
      </c>
      <c r="G4991" s="2" t="s">
        <v>20</v>
      </c>
      <c r="H4991" s="2">
        <v>22932.74</v>
      </c>
      <c r="I4991" s="3">
        <v>45420</v>
      </c>
      <c r="J4991" s="2" t="s">
        <v>16</v>
      </c>
    </row>
    <row r="4992" spans="1:10" ht="14.25" customHeight="1" x14ac:dyDescent="0.35">
      <c r="A4992" s="2" t="s">
        <v>10014</v>
      </c>
      <c r="B4992" s="2" t="s">
        <v>10015</v>
      </c>
      <c r="C4992" s="2">
        <v>49</v>
      </c>
      <c r="D4992" s="2" t="s">
        <v>39</v>
      </c>
      <c r="E4992" s="2" t="s">
        <v>24</v>
      </c>
      <c r="F4992" s="2" t="s">
        <v>25</v>
      </c>
      <c r="G4992" s="2" t="s">
        <v>36</v>
      </c>
      <c r="H4992" s="2">
        <v>19156.54</v>
      </c>
      <c r="I4992" s="3">
        <v>45192</v>
      </c>
      <c r="J4992" s="2" t="s">
        <v>16</v>
      </c>
    </row>
    <row r="4993" spans="1:10" ht="14.25" customHeight="1" x14ac:dyDescent="0.35">
      <c r="A4993" s="2" t="s">
        <v>10016</v>
      </c>
      <c r="B4993" s="2" t="s">
        <v>10017</v>
      </c>
      <c r="C4993" s="2">
        <v>32</v>
      </c>
      <c r="D4993" s="2" t="s">
        <v>39</v>
      </c>
      <c r="E4993" s="2" t="s">
        <v>24</v>
      </c>
      <c r="F4993" s="2" t="s">
        <v>49</v>
      </c>
      <c r="G4993" s="2" t="s">
        <v>26</v>
      </c>
      <c r="H4993" s="2">
        <v>2464.15</v>
      </c>
      <c r="I4993" s="3">
        <v>44950</v>
      </c>
      <c r="J4993" s="2" t="s">
        <v>21</v>
      </c>
    </row>
    <row r="4994" spans="1:10" ht="14.25" customHeight="1" x14ac:dyDescent="0.35">
      <c r="A4994" s="2" t="s">
        <v>10018</v>
      </c>
      <c r="B4994" s="2" t="s">
        <v>10019</v>
      </c>
      <c r="C4994" s="2">
        <v>60</v>
      </c>
      <c r="D4994" s="2" t="s">
        <v>12</v>
      </c>
      <c r="E4994" s="2" t="s">
        <v>13</v>
      </c>
      <c r="F4994" s="2" t="s">
        <v>55</v>
      </c>
      <c r="G4994" s="2" t="s">
        <v>36</v>
      </c>
      <c r="H4994" s="2">
        <v>598.14</v>
      </c>
      <c r="I4994" s="3">
        <v>45460</v>
      </c>
      <c r="J4994" s="2" t="s">
        <v>16</v>
      </c>
    </row>
    <row r="4995" spans="1:10" ht="14.25" customHeight="1" x14ac:dyDescent="0.35">
      <c r="A4995" s="2" t="s">
        <v>10020</v>
      </c>
      <c r="B4995" s="2" t="s">
        <v>10021</v>
      </c>
      <c r="C4995" s="2">
        <v>52</v>
      </c>
      <c r="D4995" s="2" t="s">
        <v>12</v>
      </c>
      <c r="E4995" s="2" t="s">
        <v>42</v>
      </c>
      <c r="F4995" s="2" t="s">
        <v>55</v>
      </c>
      <c r="G4995" s="2" t="s">
        <v>20</v>
      </c>
      <c r="H4995" s="2">
        <v>25919.78</v>
      </c>
      <c r="I4995" s="3">
        <v>44929</v>
      </c>
      <c r="J4995" s="2" t="s">
        <v>16</v>
      </c>
    </row>
    <row r="4996" spans="1:10" ht="14.25" customHeight="1" x14ac:dyDescent="0.35">
      <c r="A4996" s="2" t="s">
        <v>10022</v>
      </c>
      <c r="B4996" s="2" t="s">
        <v>10023</v>
      </c>
      <c r="C4996" s="2">
        <v>20</v>
      </c>
      <c r="D4996" s="2" t="s">
        <v>12</v>
      </c>
      <c r="E4996" s="2" t="s">
        <v>29</v>
      </c>
      <c r="F4996" s="2" t="s">
        <v>49</v>
      </c>
      <c r="G4996" s="2" t="s">
        <v>15</v>
      </c>
      <c r="H4996" s="2">
        <v>39991.230000000003</v>
      </c>
      <c r="I4996" s="3">
        <v>45596</v>
      </c>
      <c r="J4996" s="2" t="s">
        <v>16</v>
      </c>
    </row>
    <row r="4997" spans="1:10" ht="14.25" customHeight="1" x14ac:dyDescent="0.35">
      <c r="A4997" s="2" t="s">
        <v>10024</v>
      </c>
      <c r="B4997" s="2" t="s">
        <v>10025</v>
      </c>
      <c r="C4997" s="2">
        <v>33</v>
      </c>
      <c r="D4997" s="2" t="s">
        <v>39</v>
      </c>
      <c r="E4997" s="2" t="s">
        <v>29</v>
      </c>
      <c r="F4997" s="2" t="s">
        <v>19</v>
      </c>
      <c r="G4997" s="2" t="s">
        <v>15</v>
      </c>
      <c r="H4997" s="2">
        <v>8378.1299999999992</v>
      </c>
      <c r="I4997" s="3">
        <v>45353</v>
      </c>
      <c r="J4997" s="2" t="s">
        <v>21</v>
      </c>
    </row>
    <row r="4998" spans="1:10" ht="14.25" customHeight="1" x14ac:dyDescent="0.35">
      <c r="A4998" s="2" t="s">
        <v>10026</v>
      </c>
      <c r="B4998" s="2" t="s">
        <v>10027</v>
      </c>
      <c r="C4998" s="2">
        <v>22</v>
      </c>
      <c r="D4998" s="2" t="s">
        <v>39</v>
      </c>
      <c r="E4998" s="2" t="s">
        <v>29</v>
      </c>
      <c r="F4998" s="2" t="s">
        <v>49</v>
      </c>
      <c r="G4998" s="2" t="s">
        <v>20</v>
      </c>
      <c r="H4998" s="2">
        <v>21928.51</v>
      </c>
      <c r="I4998" s="3">
        <v>44930</v>
      </c>
      <c r="J4998" s="2" t="s">
        <v>21</v>
      </c>
    </row>
    <row r="4999" spans="1:10" ht="14.25" customHeight="1" x14ac:dyDescent="0.35">
      <c r="A4999" s="2" t="s">
        <v>10028</v>
      </c>
      <c r="B4999" s="2" t="s">
        <v>10029</v>
      </c>
      <c r="C4999" s="2">
        <v>38</v>
      </c>
      <c r="D4999" s="2" t="s">
        <v>39</v>
      </c>
      <c r="E4999" s="2" t="s">
        <v>42</v>
      </c>
      <c r="F4999" s="2" t="s">
        <v>55</v>
      </c>
      <c r="G4999" s="2" t="s">
        <v>36</v>
      </c>
      <c r="H4999" s="2">
        <v>2637.26</v>
      </c>
      <c r="I4999" s="3">
        <v>45545</v>
      </c>
      <c r="J4999" s="2" t="s">
        <v>21</v>
      </c>
    </row>
    <row r="5000" spans="1:10" ht="14.25" customHeight="1" x14ac:dyDescent="0.35">
      <c r="A5000" s="2" t="s">
        <v>10030</v>
      </c>
      <c r="B5000" s="2" t="s">
        <v>10031</v>
      </c>
      <c r="C5000" s="2">
        <v>27</v>
      </c>
      <c r="D5000" s="2" t="s">
        <v>39</v>
      </c>
      <c r="E5000" s="2" t="s">
        <v>29</v>
      </c>
      <c r="F5000" s="2" t="s">
        <v>14</v>
      </c>
      <c r="G5000" s="2" t="s">
        <v>26</v>
      </c>
      <c r="H5000" s="2">
        <v>1177.02</v>
      </c>
      <c r="I5000" s="3">
        <v>45429</v>
      </c>
      <c r="J5000" s="2" t="s">
        <v>16</v>
      </c>
    </row>
    <row r="5001" spans="1:10" ht="14.25" customHeight="1" x14ac:dyDescent="0.35">
      <c r="A5001" s="2" t="s">
        <v>10032</v>
      </c>
      <c r="B5001" s="2" t="s">
        <v>10033</v>
      </c>
      <c r="C5001" s="2">
        <v>36</v>
      </c>
      <c r="D5001" s="2" t="s">
        <v>12</v>
      </c>
      <c r="E5001" s="2" t="s">
        <v>64</v>
      </c>
      <c r="F5001" s="2" t="s">
        <v>19</v>
      </c>
      <c r="G5001" s="2" t="s">
        <v>30</v>
      </c>
      <c r="H5001" s="2">
        <v>6927.81</v>
      </c>
      <c r="I5001" s="3">
        <v>45158</v>
      </c>
      <c r="J5001" s="2" t="s">
        <v>16</v>
      </c>
    </row>
    <row r="5002" spans="1:10" ht="14.25" customHeight="1" x14ac:dyDescent="0.35">
      <c r="A5002" s="2" t="s">
        <v>10034</v>
      </c>
      <c r="B5002" s="2" t="s">
        <v>10035</v>
      </c>
      <c r="C5002" s="2">
        <v>42</v>
      </c>
      <c r="D5002" s="2" t="s">
        <v>12</v>
      </c>
      <c r="E5002" s="2" t="s">
        <v>13</v>
      </c>
      <c r="F5002" s="2" t="s">
        <v>35</v>
      </c>
      <c r="G5002" s="2" t="s">
        <v>15</v>
      </c>
      <c r="H5002" s="2">
        <v>16669.79</v>
      </c>
      <c r="I5002" s="3">
        <v>44998</v>
      </c>
      <c r="J5002" s="2" t="s">
        <v>16</v>
      </c>
    </row>
    <row r="5003" spans="1:10" ht="14.25" customHeight="1" x14ac:dyDescent="0.35">
      <c r="A5003" s="2" t="s">
        <v>10036</v>
      </c>
      <c r="B5003" s="2" t="s">
        <v>10037</v>
      </c>
      <c r="C5003" s="2">
        <v>21</v>
      </c>
      <c r="D5003" s="2" t="s">
        <v>12</v>
      </c>
      <c r="E5003" s="2" t="s">
        <v>64</v>
      </c>
      <c r="F5003" s="2" t="s">
        <v>25</v>
      </c>
      <c r="G5003" s="2" t="s">
        <v>20</v>
      </c>
      <c r="H5003" s="2">
        <v>10632.07</v>
      </c>
      <c r="I5003" s="3">
        <v>45014</v>
      </c>
      <c r="J5003" s="2" t="s">
        <v>16</v>
      </c>
    </row>
    <row r="5004" spans="1:10" ht="14.25" customHeight="1" x14ac:dyDescent="0.35">
      <c r="A5004" s="2" t="s">
        <v>10038</v>
      </c>
      <c r="B5004" s="2" t="s">
        <v>10039</v>
      </c>
      <c r="C5004" s="2">
        <v>46</v>
      </c>
      <c r="D5004" s="2" t="s">
        <v>39</v>
      </c>
      <c r="E5004" s="2" t="s">
        <v>24</v>
      </c>
      <c r="F5004" s="2" t="s">
        <v>35</v>
      </c>
      <c r="G5004" s="2" t="s">
        <v>36</v>
      </c>
      <c r="H5004" s="2">
        <v>10142.35</v>
      </c>
      <c r="I5004" s="3">
        <v>45454</v>
      </c>
      <c r="J5004" s="2" t="s">
        <v>69</v>
      </c>
    </row>
    <row r="5005" spans="1:10" ht="14.25" customHeight="1" x14ac:dyDescent="0.35">
      <c r="A5005" s="2" t="s">
        <v>10040</v>
      </c>
      <c r="B5005" s="2" t="s">
        <v>10041</v>
      </c>
      <c r="C5005" s="2">
        <v>36</v>
      </c>
      <c r="D5005" s="2" t="s">
        <v>39</v>
      </c>
      <c r="E5005" s="2" t="s">
        <v>93</v>
      </c>
      <c r="F5005" s="2" t="s">
        <v>14</v>
      </c>
      <c r="G5005" s="2" t="s">
        <v>26</v>
      </c>
      <c r="H5005" s="2">
        <v>176.13</v>
      </c>
      <c r="I5005" s="3">
        <v>45529</v>
      </c>
      <c r="J5005" s="2" t="s">
        <v>16</v>
      </c>
    </row>
    <row r="5006" spans="1:10" ht="14.25" customHeight="1" x14ac:dyDescent="0.35">
      <c r="A5006" s="2" t="s">
        <v>10042</v>
      </c>
      <c r="B5006" s="2" t="s">
        <v>10043</v>
      </c>
      <c r="C5006" s="2">
        <v>60</v>
      </c>
      <c r="D5006" s="2" t="s">
        <v>12</v>
      </c>
      <c r="E5006" s="2" t="s">
        <v>13</v>
      </c>
      <c r="F5006" s="2" t="s">
        <v>35</v>
      </c>
      <c r="G5006" s="2" t="s">
        <v>36</v>
      </c>
      <c r="H5006" s="2">
        <v>3819.82</v>
      </c>
      <c r="I5006" s="3">
        <v>45376</v>
      </c>
      <c r="J5006" s="2" t="s">
        <v>16</v>
      </c>
    </row>
    <row r="5007" spans="1:10" ht="14.25" customHeight="1" x14ac:dyDescent="0.35">
      <c r="A5007" s="2" t="s">
        <v>10044</v>
      </c>
      <c r="B5007" s="2" t="s">
        <v>10045</v>
      </c>
      <c r="C5007" s="2">
        <v>19</v>
      </c>
      <c r="D5007" s="2" t="s">
        <v>39</v>
      </c>
      <c r="E5007" s="2" t="s">
        <v>42</v>
      </c>
      <c r="F5007" s="2" t="s">
        <v>19</v>
      </c>
      <c r="G5007" s="2" t="s">
        <v>26</v>
      </c>
      <c r="H5007" s="2">
        <v>28050.42</v>
      </c>
      <c r="I5007" s="3">
        <v>45365</v>
      </c>
      <c r="J5007" s="2" t="s">
        <v>16</v>
      </c>
    </row>
    <row r="5008" spans="1:10" ht="14.25" customHeight="1" x14ac:dyDescent="0.35">
      <c r="A5008" s="2" t="s">
        <v>10046</v>
      </c>
      <c r="B5008" s="2" t="s">
        <v>10047</v>
      </c>
      <c r="C5008" s="2">
        <v>27</v>
      </c>
      <c r="D5008" s="2" t="s">
        <v>12</v>
      </c>
      <c r="E5008" s="2" t="s">
        <v>64</v>
      </c>
      <c r="F5008" s="2" t="s">
        <v>55</v>
      </c>
      <c r="G5008" s="2" t="s">
        <v>30</v>
      </c>
      <c r="H5008" s="2">
        <v>1441.86</v>
      </c>
      <c r="I5008" s="3">
        <v>45458</v>
      </c>
      <c r="J5008" s="2" t="s">
        <v>16</v>
      </c>
    </row>
    <row r="5009" spans="1:10" ht="14.25" customHeight="1" x14ac:dyDescent="0.35">
      <c r="A5009" s="2" t="s">
        <v>10048</v>
      </c>
      <c r="B5009" s="2" t="s">
        <v>10049</v>
      </c>
      <c r="C5009" s="2">
        <v>60</v>
      </c>
      <c r="D5009" s="2" t="s">
        <v>39</v>
      </c>
      <c r="E5009" s="2" t="s">
        <v>52</v>
      </c>
      <c r="F5009" s="2" t="s">
        <v>55</v>
      </c>
      <c r="G5009" s="2" t="s">
        <v>30</v>
      </c>
      <c r="H5009" s="2">
        <v>12959.64</v>
      </c>
      <c r="I5009" s="3">
        <v>45361</v>
      </c>
      <c r="J5009" s="2" t="s">
        <v>21</v>
      </c>
    </row>
    <row r="5010" spans="1:10" ht="14.25" customHeight="1" x14ac:dyDescent="0.35">
      <c r="A5010" s="2" t="s">
        <v>10050</v>
      </c>
      <c r="B5010" s="2" t="s">
        <v>10051</v>
      </c>
      <c r="C5010" s="2">
        <v>42</v>
      </c>
      <c r="D5010" s="2" t="s">
        <v>39</v>
      </c>
      <c r="E5010" s="2" t="s">
        <v>13</v>
      </c>
      <c r="F5010" s="2" t="s">
        <v>14</v>
      </c>
      <c r="G5010" s="2" t="s">
        <v>20</v>
      </c>
      <c r="H5010" s="2">
        <v>14242.5</v>
      </c>
      <c r="I5010" s="3">
        <v>45650</v>
      </c>
      <c r="J5010" s="2" t="s">
        <v>16</v>
      </c>
    </row>
    <row r="5011" spans="1:10" ht="14.25" customHeight="1" x14ac:dyDescent="0.35">
      <c r="A5011" s="2" t="s">
        <v>10052</v>
      </c>
      <c r="B5011" s="2" t="s">
        <v>10053</v>
      </c>
      <c r="C5011" s="2">
        <v>37</v>
      </c>
      <c r="D5011" s="2" t="s">
        <v>12</v>
      </c>
      <c r="E5011" s="2" t="s">
        <v>42</v>
      </c>
      <c r="F5011" s="2" t="s">
        <v>35</v>
      </c>
      <c r="G5011" s="2" t="s">
        <v>20</v>
      </c>
      <c r="H5011" s="2">
        <v>13198.82</v>
      </c>
      <c r="I5011" s="3">
        <v>45010</v>
      </c>
      <c r="J5011" s="2" t="s">
        <v>16</v>
      </c>
    </row>
    <row r="5012" spans="1:10" ht="14.25" customHeight="1" x14ac:dyDescent="0.35">
      <c r="A5012" s="2" t="s">
        <v>10054</v>
      </c>
      <c r="B5012" s="2" t="s">
        <v>10055</v>
      </c>
      <c r="C5012" s="2">
        <v>36</v>
      </c>
      <c r="D5012" s="2" t="s">
        <v>12</v>
      </c>
      <c r="E5012" s="2" t="s">
        <v>74</v>
      </c>
      <c r="F5012" s="2" t="s">
        <v>19</v>
      </c>
      <c r="G5012" s="2" t="s">
        <v>26</v>
      </c>
      <c r="H5012" s="2">
        <v>45361.01</v>
      </c>
      <c r="I5012" s="3">
        <v>45265</v>
      </c>
      <c r="J5012" s="2" t="s">
        <v>16</v>
      </c>
    </row>
    <row r="5013" spans="1:10" ht="14.25" customHeight="1" x14ac:dyDescent="0.35">
      <c r="A5013" s="2" t="s">
        <v>10056</v>
      </c>
      <c r="B5013" s="2" t="s">
        <v>10057</v>
      </c>
      <c r="C5013" s="2">
        <v>40</v>
      </c>
      <c r="D5013" s="2" t="s">
        <v>39</v>
      </c>
      <c r="E5013" s="2" t="s">
        <v>13</v>
      </c>
      <c r="F5013" s="2" t="s">
        <v>25</v>
      </c>
      <c r="G5013" s="2" t="s">
        <v>26</v>
      </c>
      <c r="H5013" s="2">
        <v>5262.92</v>
      </c>
      <c r="I5013" s="3">
        <v>45052</v>
      </c>
      <c r="J5013" s="2" t="s">
        <v>16</v>
      </c>
    </row>
    <row r="5014" spans="1:10" ht="14.25" customHeight="1" x14ac:dyDescent="0.35">
      <c r="A5014" s="2" t="s">
        <v>10058</v>
      </c>
      <c r="B5014" s="2" t="s">
        <v>10059</v>
      </c>
      <c r="C5014" s="2">
        <v>41</v>
      </c>
      <c r="D5014" s="2" t="s">
        <v>12</v>
      </c>
      <c r="E5014" s="2" t="s">
        <v>13</v>
      </c>
      <c r="F5014" s="2" t="s">
        <v>35</v>
      </c>
      <c r="G5014" s="2" t="s">
        <v>26</v>
      </c>
      <c r="H5014" s="2">
        <v>11463.12</v>
      </c>
      <c r="I5014" s="3">
        <v>45489</v>
      </c>
      <c r="J5014" s="2" t="s">
        <v>16</v>
      </c>
    </row>
    <row r="5015" spans="1:10" ht="14.25" customHeight="1" x14ac:dyDescent="0.35">
      <c r="A5015" s="2" t="s">
        <v>10060</v>
      </c>
      <c r="B5015" s="2" t="s">
        <v>10061</v>
      </c>
      <c r="C5015" s="2">
        <v>28</v>
      </c>
      <c r="D5015" s="2" t="s">
        <v>12</v>
      </c>
      <c r="E5015" s="2" t="s">
        <v>93</v>
      </c>
      <c r="F5015" s="2" t="s">
        <v>35</v>
      </c>
      <c r="G5015" s="2" t="s">
        <v>26</v>
      </c>
      <c r="H5015" s="2">
        <v>2152.44</v>
      </c>
      <c r="I5015" s="3">
        <v>44944</v>
      </c>
      <c r="J5015" s="2" t="s">
        <v>16</v>
      </c>
    </row>
    <row r="5016" spans="1:10" ht="14.25" customHeight="1" x14ac:dyDescent="0.35">
      <c r="A5016" s="2" t="s">
        <v>10062</v>
      </c>
      <c r="B5016" s="2" t="s">
        <v>10063</v>
      </c>
      <c r="C5016" s="2">
        <v>63</v>
      </c>
      <c r="D5016" s="2" t="s">
        <v>39</v>
      </c>
      <c r="E5016" s="2" t="s">
        <v>52</v>
      </c>
      <c r="F5016" s="2" t="s">
        <v>25</v>
      </c>
      <c r="G5016" s="2" t="s">
        <v>30</v>
      </c>
      <c r="H5016" s="2">
        <v>5103.42</v>
      </c>
      <c r="I5016" s="3">
        <v>45555</v>
      </c>
      <c r="J5016" s="2" t="s">
        <v>16</v>
      </c>
    </row>
    <row r="5017" spans="1:10" ht="14.25" customHeight="1" x14ac:dyDescent="0.35">
      <c r="A5017" s="2" t="s">
        <v>10064</v>
      </c>
      <c r="B5017" s="2" t="s">
        <v>10065</v>
      </c>
      <c r="C5017" s="2">
        <v>51</v>
      </c>
      <c r="D5017" s="2" t="s">
        <v>39</v>
      </c>
      <c r="E5017" s="2" t="s">
        <v>93</v>
      </c>
      <c r="F5017" s="2" t="s">
        <v>49</v>
      </c>
      <c r="G5017" s="2" t="s">
        <v>20</v>
      </c>
      <c r="H5017" s="2">
        <v>6764.09</v>
      </c>
      <c r="I5017" s="3">
        <v>45562</v>
      </c>
      <c r="J5017" s="2" t="s">
        <v>69</v>
      </c>
    </row>
    <row r="5018" spans="1:10" ht="14.25" customHeight="1" x14ac:dyDescent="0.35">
      <c r="A5018" s="2" t="s">
        <v>10066</v>
      </c>
      <c r="B5018" s="2" t="s">
        <v>10067</v>
      </c>
      <c r="C5018" s="2">
        <v>45</v>
      </c>
      <c r="D5018" s="2" t="s">
        <v>39</v>
      </c>
      <c r="E5018" s="2" t="s">
        <v>29</v>
      </c>
      <c r="F5018" s="2" t="s">
        <v>14</v>
      </c>
      <c r="G5018" s="2" t="s">
        <v>20</v>
      </c>
      <c r="H5018" s="2">
        <v>2418.52</v>
      </c>
      <c r="I5018" s="3">
        <v>45466</v>
      </c>
      <c r="J5018" s="2" t="s">
        <v>16</v>
      </c>
    </row>
    <row r="5019" spans="1:10" ht="14.25" customHeight="1" x14ac:dyDescent="0.35">
      <c r="A5019" s="2" t="s">
        <v>10068</v>
      </c>
      <c r="B5019" s="2" t="s">
        <v>10069</v>
      </c>
      <c r="C5019" s="2">
        <v>22</v>
      </c>
      <c r="D5019" s="2" t="s">
        <v>12</v>
      </c>
      <c r="E5019" s="2" t="s">
        <v>13</v>
      </c>
      <c r="F5019" s="2" t="s">
        <v>19</v>
      </c>
      <c r="G5019" s="2" t="s">
        <v>15</v>
      </c>
      <c r="H5019" s="2">
        <v>23731.23</v>
      </c>
      <c r="I5019" s="3">
        <v>45271</v>
      </c>
      <c r="J5019" s="2" t="s">
        <v>16</v>
      </c>
    </row>
    <row r="5020" spans="1:10" ht="14.25" customHeight="1" x14ac:dyDescent="0.35">
      <c r="A5020" s="2" t="s">
        <v>10070</v>
      </c>
      <c r="B5020" s="2" t="s">
        <v>10071</v>
      </c>
      <c r="C5020" s="2">
        <v>22</v>
      </c>
      <c r="D5020" s="2" t="s">
        <v>39</v>
      </c>
      <c r="E5020" s="2" t="s">
        <v>24</v>
      </c>
      <c r="F5020" s="2" t="s">
        <v>14</v>
      </c>
      <c r="G5020" s="2" t="s">
        <v>20</v>
      </c>
      <c r="H5020" s="2">
        <v>12594.78</v>
      </c>
      <c r="I5020" s="3">
        <v>45394</v>
      </c>
      <c r="J5020" s="2" t="s">
        <v>21</v>
      </c>
    </row>
    <row r="5021" spans="1:10" ht="14.25" customHeight="1" x14ac:dyDescent="0.35">
      <c r="A5021" s="2" t="s">
        <v>10072</v>
      </c>
      <c r="B5021" s="2" t="s">
        <v>10073</v>
      </c>
      <c r="C5021" s="2">
        <v>38</v>
      </c>
      <c r="D5021" s="2" t="s">
        <v>39</v>
      </c>
      <c r="E5021" s="2" t="s">
        <v>13</v>
      </c>
      <c r="F5021" s="2" t="s">
        <v>25</v>
      </c>
      <c r="G5021" s="2" t="s">
        <v>20</v>
      </c>
      <c r="H5021" s="2">
        <v>3337.37</v>
      </c>
      <c r="I5021" s="3">
        <v>45067</v>
      </c>
      <c r="J5021" s="2" t="s">
        <v>16</v>
      </c>
    </row>
    <row r="5022" spans="1:10" ht="14.25" customHeight="1" x14ac:dyDescent="0.35">
      <c r="A5022" s="2" t="s">
        <v>10074</v>
      </c>
      <c r="B5022" s="2" t="s">
        <v>10075</v>
      </c>
      <c r="C5022" s="2">
        <v>29</v>
      </c>
      <c r="D5022" s="2" t="s">
        <v>39</v>
      </c>
      <c r="E5022" s="2" t="s">
        <v>29</v>
      </c>
      <c r="F5022" s="2" t="s">
        <v>19</v>
      </c>
      <c r="G5022" s="2" t="s">
        <v>36</v>
      </c>
      <c r="H5022" s="2">
        <v>1449.75</v>
      </c>
      <c r="I5022" s="3">
        <v>44932</v>
      </c>
      <c r="J5022" s="2" t="s">
        <v>16</v>
      </c>
    </row>
    <row r="5023" spans="1:10" ht="14.25" customHeight="1" x14ac:dyDescent="0.35">
      <c r="A5023" s="2" t="s">
        <v>10076</v>
      </c>
      <c r="B5023" s="2" t="s">
        <v>10077</v>
      </c>
      <c r="C5023" s="2">
        <v>21</v>
      </c>
      <c r="D5023" s="2" t="s">
        <v>39</v>
      </c>
      <c r="E5023" s="2" t="s">
        <v>52</v>
      </c>
      <c r="F5023" s="2" t="s">
        <v>55</v>
      </c>
      <c r="G5023" s="2" t="s">
        <v>36</v>
      </c>
      <c r="H5023" s="2">
        <v>3394.91</v>
      </c>
      <c r="I5023" s="3">
        <v>45595</v>
      </c>
      <c r="J5023" s="2" t="s">
        <v>16</v>
      </c>
    </row>
    <row r="5024" spans="1:10" ht="14.25" customHeight="1" x14ac:dyDescent="0.35">
      <c r="A5024" s="2" t="s">
        <v>10078</v>
      </c>
      <c r="B5024" s="2" t="s">
        <v>10079</v>
      </c>
      <c r="C5024" s="2">
        <v>59</v>
      </c>
      <c r="D5024" s="2" t="s">
        <v>39</v>
      </c>
      <c r="E5024" s="2" t="s">
        <v>52</v>
      </c>
      <c r="F5024" s="2" t="s">
        <v>55</v>
      </c>
      <c r="G5024" s="2" t="s">
        <v>15</v>
      </c>
      <c r="H5024" s="2">
        <v>9754.7099999999991</v>
      </c>
      <c r="I5024" s="3">
        <v>45544</v>
      </c>
      <c r="J5024" s="2" t="s">
        <v>16</v>
      </c>
    </row>
    <row r="5025" spans="1:10" ht="14.25" customHeight="1" x14ac:dyDescent="0.35">
      <c r="A5025" s="2" t="s">
        <v>10080</v>
      </c>
      <c r="B5025" s="2" t="s">
        <v>10081</v>
      </c>
      <c r="C5025" s="2">
        <v>37</v>
      </c>
      <c r="D5025" s="2" t="s">
        <v>12</v>
      </c>
      <c r="E5025" s="2" t="s">
        <v>24</v>
      </c>
      <c r="F5025" s="2" t="s">
        <v>19</v>
      </c>
      <c r="G5025" s="2" t="s">
        <v>26</v>
      </c>
      <c r="H5025" s="2">
        <v>17510.509999999998</v>
      </c>
      <c r="I5025" s="3">
        <v>45557</v>
      </c>
      <c r="J5025" s="2" t="s">
        <v>69</v>
      </c>
    </row>
    <row r="5026" spans="1:10" ht="14.25" customHeight="1" x14ac:dyDescent="0.35">
      <c r="A5026" s="2" t="s">
        <v>10082</v>
      </c>
      <c r="B5026" s="2" t="s">
        <v>10083</v>
      </c>
      <c r="C5026" s="2">
        <v>55</v>
      </c>
      <c r="D5026" s="2" t="s">
        <v>39</v>
      </c>
      <c r="E5026" s="2" t="s">
        <v>24</v>
      </c>
      <c r="F5026" s="2" t="s">
        <v>14</v>
      </c>
      <c r="G5026" s="2" t="s">
        <v>15</v>
      </c>
      <c r="H5026" s="2">
        <v>6995.04</v>
      </c>
      <c r="I5026" s="3">
        <v>45575</v>
      </c>
      <c r="J5026" s="2" t="s">
        <v>16</v>
      </c>
    </row>
    <row r="5027" spans="1:10" ht="14.25" customHeight="1" x14ac:dyDescent="0.35">
      <c r="A5027" s="2" t="s">
        <v>10084</v>
      </c>
      <c r="B5027" s="2" t="s">
        <v>10085</v>
      </c>
      <c r="C5027" s="2">
        <v>42</v>
      </c>
      <c r="D5027" s="2" t="s">
        <v>39</v>
      </c>
      <c r="E5027" s="2" t="s">
        <v>64</v>
      </c>
      <c r="F5027" s="2" t="s">
        <v>14</v>
      </c>
      <c r="G5027" s="2" t="s">
        <v>15</v>
      </c>
      <c r="H5027" s="2">
        <v>1081.3599999999999</v>
      </c>
      <c r="I5027" s="3">
        <v>45467</v>
      </c>
      <c r="J5027" s="2" t="s">
        <v>16</v>
      </c>
    </row>
    <row r="5028" spans="1:10" ht="14.25" customHeight="1" x14ac:dyDescent="0.35">
      <c r="A5028" s="2" t="s">
        <v>10086</v>
      </c>
      <c r="B5028" s="2" t="s">
        <v>10087</v>
      </c>
      <c r="C5028" s="2">
        <v>31</v>
      </c>
      <c r="D5028" s="2" t="s">
        <v>12</v>
      </c>
      <c r="E5028" s="2" t="s">
        <v>42</v>
      </c>
      <c r="F5028" s="2" t="s">
        <v>55</v>
      </c>
      <c r="G5028" s="2" t="s">
        <v>30</v>
      </c>
      <c r="H5028" s="2">
        <v>2867.69</v>
      </c>
      <c r="I5028" s="3">
        <v>45604</v>
      </c>
      <c r="J5028" s="2" t="s">
        <v>16</v>
      </c>
    </row>
    <row r="5029" spans="1:10" ht="14.25" customHeight="1" x14ac:dyDescent="0.35">
      <c r="A5029" s="2" t="s">
        <v>10088</v>
      </c>
      <c r="B5029" s="2" t="s">
        <v>10089</v>
      </c>
      <c r="C5029" s="2">
        <v>28</v>
      </c>
      <c r="D5029" s="2" t="s">
        <v>39</v>
      </c>
      <c r="E5029" s="2" t="s">
        <v>42</v>
      </c>
      <c r="F5029" s="2" t="s">
        <v>55</v>
      </c>
      <c r="G5029" s="2" t="s">
        <v>20</v>
      </c>
      <c r="H5029" s="2">
        <v>4233.3999999999996</v>
      </c>
      <c r="I5029" s="3">
        <v>44991</v>
      </c>
      <c r="J5029" s="2" t="s">
        <v>16</v>
      </c>
    </row>
    <row r="5030" spans="1:10" ht="14.25" customHeight="1" x14ac:dyDescent="0.35">
      <c r="A5030" s="2" t="s">
        <v>10090</v>
      </c>
      <c r="B5030" s="2" t="s">
        <v>10091</v>
      </c>
      <c r="C5030" s="2">
        <v>49</v>
      </c>
      <c r="D5030" s="2" t="s">
        <v>39</v>
      </c>
      <c r="E5030" s="2" t="s">
        <v>64</v>
      </c>
      <c r="F5030" s="2" t="s">
        <v>25</v>
      </c>
      <c r="G5030" s="2" t="s">
        <v>30</v>
      </c>
      <c r="H5030" s="2">
        <v>10109.76</v>
      </c>
      <c r="I5030" s="3">
        <v>44982</v>
      </c>
      <c r="J5030" s="2" t="s">
        <v>16</v>
      </c>
    </row>
    <row r="5031" spans="1:10" ht="14.25" customHeight="1" x14ac:dyDescent="0.35">
      <c r="A5031" s="2" t="s">
        <v>10092</v>
      </c>
      <c r="B5031" s="2" t="s">
        <v>10093</v>
      </c>
      <c r="C5031" s="2">
        <v>28</v>
      </c>
      <c r="D5031" s="2" t="s">
        <v>12</v>
      </c>
      <c r="E5031" s="2" t="s">
        <v>42</v>
      </c>
      <c r="F5031" s="2" t="s">
        <v>19</v>
      </c>
      <c r="G5031" s="2" t="s">
        <v>20</v>
      </c>
      <c r="H5031" s="2">
        <v>2832.17</v>
      </c>
      <c r="I5031" s="3">
        <v>45022</v>
      </c>
      <c r="J5031" s="2" t="s">
        <v>21</v>
      </c>
    </row>
    <row r="5032" spans="1:10" ht="14.25" customHeight="1" x14ac:dyDescent="0.35">
      <c r="A5032" s="2" t="s">
        <v>10094</v>
      </c>
      <c r="B5032" s="2" t="s">
        <v>10095</v>
      </c>
      <c r="C5032" s="2">
        <v>35</v>
      </c>
      <c r="D5032" s="2" t="s">
        <v>39</v>
      </c>
      <c r="E5032" s="2" t="s">
        <v>13</v>
      </c>
      <c r="F5032" s="2" t="s">
        <v>14</v>
      </c>
      <c r="G5032" s="2" t="s">
        <v>15</v>
      </c>
      <c r="H5032" s="2">
        <v>2664.8</v>
      </c>
      <c r="I5032" s="3">
        <v>45141</v>
      </c>
      <c r="J5032" s="2" t="s">
        <v>21</v>
      </c>
    </row>
    <row r="5033" spans="1:10" ht="14.25" customHeight="1" x14ac:dyDescent="0.35">
      <c r="A5033" s="2" t="s">
        <v>10096</v>
      </c>
      <c r="B5033" s="2" t="s">
        <v>10097</v>
      </c>
      <c r="C5033" s="2">
        <v>44</v>
      </c>
      <c r="D5033" s="2" t="s">
        <v>12</v>
      </c>
      <c r="E5033" s="2" t="s">
        <v>64</v>
      </c>
      <c r="F5033" s="2" t="s">
        <v>25</v>
      </c>
      <c r="G5033" s="2" t="s">
        <v>20</v>
      </c>
      <c r="H5033" s="2">
        <v>3371.55</v>
      </c>
      <c r="I5033" s="3">
        <v>44984</v>
      </c>
      <c r="J5033" s="2" t="s">
        <v>16</v>
      </c>
    </row>
    <row r="5034" spans="1:10" ht="14.25" customHeight="1" x14ac:dyDescent="0.35">
      <c r="A5034" s="2" t="s">
        <v>10098</v>
      </c>
      <c r="B5034" s="2" t="s">
        <v>10099</v>
      </c>
      <c r="C5034" s="2">
        <v>35</v>
      </c>
      <c r="D5034" s="2" t="s">
        <v>39</v>
      </c>
      <c r="E5034" s="2" t="s">
        <v>64</v>
      </c>
      <c r="F5034" s="2" t="s">
        <v>14</v>
      </c>
      <c r="G5034" s="2" t="s">
        <v>26</v>
      </c>
      <c r="H5034" s="2">
        <v>8977.86</v>
      </c>
      <c r="I5034" s="3">
        <v>45418</v>
      </c>
      <c r="J5034" s="2" t="s">
        <v>16</v>
      </c>
    </row>
    <row r="5035" spans="1:10" ht="14.25" customHeight="1" x14ac:dyDescent="0.35">
      <c r="A5035" s="2" t="s">
        <v>10100</v>
      </c>
      <c r="B5035" s="2" t="s">
        <v>10101</v>
      </c>
      <c r="C5035" s="2">
        <v>40</v>
      </c>
      <c r="D5035" s="2" t="s">
        <v>12</v>
      </c>
      <c r="E5035" s="2" t="s">
        <v>42</v>
      </c>
      <c r="F5035" s="2" t="s">
        <v>55</v>
      </c>
      <c r="G5035" s="2" t="s">
        <v>26</v>
      </c>
      <c r="H5035" s="2">
        <v>6785.15</v>
      </c>
      <c r="I5035" s="3">
        <v>45331</v>
      </c>
      <c r="J5035" s="2" t="s">
        <v>16</v>
      </c>
    </row>
    <row r="5036" spans="1:10" ht="14.25" customHeight="1" x14ac:dyDescent="0.35">
      <c r="A5036" s="2" t="s">
        <v>10102</v>
      </c>
      <c r="B5036" s="2" t="s">
        <v>10103</v>
      </c>
      <c r="C5036" s="2">
        <v>28</v>
      </c>
      <c r="D5036" s="2" t="s">
        <v>12</v>
      </c>
      <c r="E5036" s="2" t="s">
        <v>74</v>
      </c>
      <c r="F5036" s="2" t="s">
        <v>19</v>
      </c>
      <c r="G5036" s="2" t="s">
        <v>15</v>
      </c>
      <c r="H5036" s="2">
        <v>18428.59</v>
      </c>
      <c r="I5036" s="3">
        <v>45110</v>
      </c>
      <c r="J5036" s="2" t="s">
        <v>16</v>
      </c>
    </row>
    <row r="5037" spans="1:10" ht="14.25" customHeight="1" x14ac:dyDescent="0.35">
      <c r="A5037" s="2" t="s">
        <v>10104</v>
      </c>
      <c r="B5037" s="2" t="s">
        <v>10105</v>
      </c>
      <c r="C5037" s="2">
        <v>38</v>
      </c>
      <c r="D5037" s="2" t="s">
        <v>39</v>
      </c>
      <c r="E5037" s="2" t="s">
        <v>24</v>
      </c>
      <c r="F5037" s="2" t="s">
        <v>49</v>
      </c>
      <c r="G5037" s="2" t="s">
        <v>36</v>
      </c>
      <c r="H5037" s="2">
        <v>11971.04</v>
      </c>
      <c r="I5037" s="3">
        <v>45208</v>
      </c>
      <c r="J5037" s="2" t="s">
        <v>16</v>
      </c>
    </row>
    <row r="5038" spans="1:10" ht="14.25" customHeight="1" x14ac:dyDescent="0.35">
      <c r="A5038" s="2" t="s">
        <v>10106</v>
      </c>
      <c r="B5038" s="2" t="s">
        <v>10107</v>
      </c>
      <c r="C5038" s="2">
        <v>61</v>
      </c>
      <c r="D5038" s="2" t="s">
        <v>12</v>
      </c>
      <c r="E5038" s="2" t="s">
        <v>42</v>
      </c>
      <c r="F5038" s="2" t="s">
        <v>19</v>
      </c>
      <c r="G5038" s="2" t="s">
        <v>26</v>
      </c>
      <c r="H5038" s="2">
        <v>10990.78</v>
      </c>
      <c r="I5038" s="3">
        <v>45647</v>
      </c>
      <c r="J5038" s="2" t="s">
        <v>16</v>
      </c>
    </row>
    <row r="5039" spans="1:10" ht="14.25" customHeight="1" x14ac:dyDescent="0.35">
      <c r="A5039" s="2" t="s">
        <v>10108</v>
      </c>
      <c r="B5039" s="2" t="s">
        <v>10109</v>
      </c>
      <c r="C5039" s="2">
        <v>22</v>
      </c>
      <c r="D5039" s="2" t="s">
        <v>12</v>
      </c>
      <c r="E5039" s="2" t="s">
        <v>93</v>
      </c>
      <c r="F5039" s="2" t="s">
        <v>35</v>
      </c>
      <c r="G5039" s="2" t="s">
        <v>15</v>
      </c>
      <c r="H5039" s="2">
        <v>1680.05</v>
      </c>
      <c r="I5039" s="3">
        <v>45089</v>
      </c>
      <c r="J5039" s="2" t="s">
        <v>16</v>
      </c>
    </row>
    <row r="5040" spans="1:10" ht="14.25" customHeight="1" x14ac:dyDescent="0.35">
      <c r="A5040" s="2" t="s">
        <v>10110</v>
      </c>
      <c r="B5040" s="2" t="s">
        <v>10111</v>
      </c>
      <c r="C5040" s="2">
        <v>40</v>
      </c>
      <c r="D5040" s="2" t="s">
        <v>39</v>
      </c>
      <c r="E5040" s="2" t="s">
        <v>74</v>
      </c>
      <c r="F5040" s="2" t="s">
        <v>49</v>
      </c>
      <c r="G5040" s="2" t="s">
        <v>30</v>
      </c>
      <c r="H5040" s="2">
        <v>568.11</v>
      </c>
      <c r="I5040" s="3">
        <v>45015</v>
      </c>
      <c r="J5040" s="2" t="s">
        <v>16</v>
      </c>
    </row>
    <row r="5041" spans="1:10" ht="14.25" customHeight="1" x14ac:dyDescent="0.35">
      <c r="A5041" s="2" t="s">
        <v>10112</v>
      </c>
      <c r="B5041" s="2" t="s">
        <v>10113</v>
      </c>
      <c r="C5041" s="2">
        <v>58</v>
      </c>
      <c r="D5041" s="2" t="s">
        <v>39</v>
      </c>
      <c r="E5041" s="2" t="s">
        <v>64</v>
      </c>
      <c r="F5041" s="2" t="s">
        <v>25</v>
      </c>
      <c r="G5041" s="2" t="s">
        <v>36</v>
      </c>
      <c r="H5041" s="2">
        <v>7133.48</v>
      </c>
      <c r="I5041" s="3">
        <v>45023</v>
      </c>
      <c r="J5041" s="2" t="s">
        <v>16</v>
      </c>
    </row>
    <row r="5042" spans="1:10" ht="14.25" customHeight="1" x14ac:dyDescent="0.35">
      <c r="A5042" s="2" t="s">
        <v>10114</v>
      </c>
      <c r="B5042" s="2" t="s">
        <v>10115</v>
      </c>
      <c r="C5042" s="2">
        <v>42</v>
      </c>
      <c r="D5042" s="2" t="s">
        <v>12</v>
      </c>
      <c r="E5042" s="2" t="s">
        <v>74</v>
      </c>
      <c r="F5042" s="2" t="s">
        <v>49</v>
      </c>
      <c r="G5042" s="2" t="s">
        <v>26</v>
      </c>
      <c r="H5042" s="2">
        <v>743.37</v>
      </c>
      <c r="I5042" s="3">
        <v>45513</v>
      </c>
      <c r="J5042" s="2" t="s">
        <v>16</v>
      </c>
    </row>
    <row r="5043" spans="1:10" ht="14.25" customHeight="1" x14ac:dyDescent="0.35">
      <c r="A5043" s="2" t="s">
        <v>10116</v>
      </c>
      <c r="B5043" s="2" t="s">
        <v>10117</v>
      </c>
      <c r="C5043" s="2">
        <v>58</v>
      </c>
      <c r="D5043" s="2" t="s">
        <v>39</v>
      </c>
      <c r="E5043" s="2" t="s">
        <v>13</v>
      </c>
      <c r="F5043" s="2" t="s">
        <v>49</v>
      </c>
      <c r="G5043" s="2" t="s">
        <v>15</v>
      </c>
      <c r="H5043" s="2">
        <v>4525.8500000000004</v>
      </c>
      <c r="I5043" s="3">
        <v>45014</v>
      </c>
      <c r="J5043" s="2" t="s">
        <v>69</v>
      </c>
    </row>
    <row r="5044" spans="1:10" ht="14.25" customHeight="1" x14ac:dyDescent="0.35">
      <c r="A5044" s="2" t="s">
        <v>10118</v>
      </c>
      <c r="B5044" s="2" t="s">
        <v>10119</v>
      </c>
      <c r="C5044" s="2">
        <v>27</v>
      </c>
      <c r="D5044" s="2" t="s">
        <v>12</v>
      </c>
      <c r="E5044" s="2" t="s">
        <v>52</v>
      </c>
      <c r="F5044" s="2" t="s">
        <v>25</v>
      </c>
      <c r="G5044" s="2" t="s">
        <v>15</v>
      </c>
      <c r="H5044" s="2">
        <v>264.58999999999997</v>
      </c>
      <c r="I5044" s="3">
        <v>45444</v>
      </c>
      <c r="J5044" s="2" t="s">
        <v>16</v>
      </c>
    </row>
    <row r="5045" spans="1:10" ht="14.25" customHeight="1" x14ac:dyDescent="0.35">
      <c r="A5045" s="2" t="s">
        <v>10120</v>
      </c>
      <c r="B5045" s="2" t="s">
        <v>10121</v>
      </c>
      <c r="C5045" s="2">
        <v>39</v>
      </c>
      <c r="D5045" s="2" t="s">
        <v>12</v>
      </c>
      <c r="E5045" s="2" t="s">
        <v>74</v>
      </c>
      <c r="F5045" s="2" t="s">
        <v>19</v>
      </c>
      <c r="G5045" s="2" t="s">
        <v>30</v>
      </c>
      <c r="H5045" s="2">
        <v>1945.67</v>
      </c>
      <c r="I5045" s="3">
        <v>45594</v>
      </c>
      <c r="J5045" s="2" t="s">
        <v>16</v>
      </c>
    </row>
    <row r="5046" spans="1:10" ht="14.25" customHeight="1" x14ac:dyDescent="0.35">
      <c r="A5046" s="2" t="s">
        <v>10122</v>
      </c>
      <c r="B5046" s="2" t="s">
        <v>10123</v>
      </c>
      <c r="C5046" s="2">
        <v>36</v>
      </c>
      <c r="D5046" s="2" t="s">
        <v>39</v>
      </c>
      <c r="E5046" s="2" t="s">
        <v>93</v>
      </c>
      <c r="F5046" s="2" t="s">
        <v>25</v>
      </c>
      <c r="G5046" s="2" t="s">
        <v>30</v>
      </c>
      <c r="H5046" s="2">
        <v>1169.47</v>
      </c>
      <c r="I5046" s="3">
        <v>44989</v>
      </c>
      <c r="J5046" s="2" t="s">
        <v>16</v>
      </c>
    </row>
    <row r="5047" spans="1:10" ht="14.25" customHeight="1" x14ac:dyDescent="0.35">
      <c r="A5047" s="2" t="s">
        <v>10124</v>
      </c>
      <c r="B5047" s="2" t="s">
        <v>10125</v>
      </c>
      <c r="C5047" s="2">
        <v>18</v>
      </c>
      <c r="D5047" s="2" t="s">
        <v>39</v>
      </c>
      <c r="E5047" s="2" t="s">
        <v>52</v>
      </c>
      <c r="F5047" s="2" t="s">
        <v>35</v>
      </c>
      <c r="G5047" s="2" t="s">
        <v>36</v>
      </c>
      <c r="H5047" s="2">
        <v>16143.75</v>
      </c>
      <c r="I5047" s="3">
        <v>45467</v>
      </c>
      <c r="J5047" s="2" t="s">
        <v>16</v>
      </c>
    </row>
    <row r="5048" spans="1:10" ht="14.25" customHeight="1" x14ac:dyDescent="0.35">
      <c r="A5048" s="2" t="s">
        <v>10126</v>
      </c>
      <c r="B5048" s="2" t="s">
        <v>10127</v>
      </c>
      <c r="C5048" s="2">
        <v>24</v>
      </c>
      <c r="D5048" s="2" t="s">
        <v>12</v>
      </c>
      <c r="E5048" s="2" t="s">
        <v>13</v>
      </c>
      <c r="F5048" s="2" t="s">
        <v>55</v>
      </c>
      <c r="G5048" s="2" t="s">
        <v>26</v>
      </c>
      <c r="H5048" s="2">
        <v>4248.41</v>
      </c>
      <c r="I5048" s="3">
        <v>45117</v>
      </c>
      <c r="J5048" s="2" t="s">
        <v>16</v>
      </c>
    </row>
    <row r="5049" spans="1:10" ht="14.25" customHeight="1" x14ac:dyDescent="0.35">
      <c r="A5049" s="2" t="s">
        <v>10128</v>
      </c>
      <c r="B5049" s="2" t="s">
        <v>10129</v>
      </c>
      <c r="C5049" s="2">
        <v>21</v>
      </c>
      <c r="D5049" s="2" t="s">
        <v>39</v>
      </c>
      <c r="E5049" s="2" t="s">
        <v>93</v>
      </c>
      <c r="F5049" s="2" t="s">
        <v>55</v>
      </c>
      <c r="G5049" s="2" t="s">
        <v>15</v>
      </c>
      <c r="H5049" s="2">
        <v>821.29</v>
      </c>
      <c r="I5049" s="3">
        <v>45642</v>
      </c>
      <c r="J5049" s="2" t="s">
        <v>16</v>
      </c>
    </row>
    <row r="5050" spans="1:10" ht="14.25" customHeight="1" x14ac:dyDescent="0.35">
      <c r="A5050" s="2" t="s">
        <v>10130</v>
      </c>
      <c r="B5050" s="2" t="s">
        <v>10131</v>
      </c>
      <c r="C5050" s="2">
        <v>18</v>
      </c>
      <c r="D5050" s="2" t="s">
        <v>39</v>
      </c>
      <c r="E5050" s="2" t="s">
        <v>29</v>
      </c>
      <c r="F5050" s="2" t="s">
        <v>49</v>
      </c>
      <c r="G5050" s="2" t="s">
        <v>36</v>
      </c>
      <c r="H5050" s="2">
        <v>3085.38</v>
      </c>
      <c r="I5050" s="3">
        <v>45204</v>
      </c>
      <c r="J5050" s="2" t="s">
        <v>16</v>
      </c>
    </row>
    <row r="5051" spans="1:10" ht="14.25" customHeight="1" x14ac:dyDescent="0.35">
      <c r="A5051" s="2" t="s">
        <v>10132</v>
      </c>
      <c r="B5051" s="2" t="s">
        <v>10133</v>
      </c>
      <c r="C5051" s="2">
        <v>32</v>
      </c>
      <c r="D5051" s="2" t="s">
        <v>12</v>
      </c>
      <c r="E5051" s="2" t="s">
        <v>52</v>
      </c>
      <c r="F5051" s="2" t="s">
        <v>25</v>
      </c>
      <c r="G5051" s="2" t="s">
        <v>36</v>
      </c>
      <c r="H5051" s="2">
        <v>11482.48</v>
      </c>
      <c r="I5051" s="3">
        <v>45465</v>
      </c>
      <c r="J5051" s="2" t="s">
        <v>16</v>
      </c>
    </row>
    <row r="5052" spans="1:10" ht="14.25" customHeight="1" x14ac:dyDescent="0.35">
      <c r="A5052" s="2" t="s">
        <v>10134</v>
      </c>
      <c r="B5052" s="2" t="s">
        <v>10135</v>
      </c>
      <c r="C5052" s="2">
        <v>57</v>
      </c>
      <c r="D5052" s="2" t="s">
        <v>12</v>
      </c>
      <c r="E5052" s="2" t="s">
        <v>29</v>
      </c>
      <c r="F5052" s="2" t="s">
        <v>25</v>
      </c>
      <c r="G5052" s="2" t="s">
        <v>30</v>
      </c>
      <c r="H5052" s="2">
        <v>13689.86</v>
      </c>
      <c r="I5052" s="3">
        <v>45011</v>
      </c>
      <c r="J5052" s="2" t="s">
        <v>16</v>
      </c>
    </row>
    <row r="5053" spans="1:10" ht="14.25" customHeight="1" x14ac:dyDescent="0.35">
      <c r="A5053" s="2" t="s">
        <v>10136</v>
      </c>
      <c r="B5053" s="2" t="s">
        <v>10137</v>
      </c>
      <c r="C5053" s="2">
        <v>29</v>
      </c>
      <c r="D5053" s="2" t="s">
        <v>12</v>
      </c>
      <c r="E5053" s="2" t="s">
        <v>13</v>
      </c>
      <c r="F5053" s="2" t="s">
        <v>25</v>
      </c>
      <c r="G5053" s="2" t="s">
        <v>15</v>
      </c>
      <c r="H5053" s="2">
        <v>1276.8</v>
      </c>
      <c r="I5053" s="3">
        <v>45261</v>
      </c>
      <c r="J5053" s="2" t="s">
        <v>16</v>
      </c>
    </row>
    <row r="5054" spans="1:10" ht="14.25" customHeight="1" x14ac:dyDescent="0.35">
      <c r="A5054" s="2" t="s">
        <v>10138</v>
      </c>
      <c r="B5054" s="2" t="s">
        <v>10139</v>
      </c>
      <c r="C5054" s="2">
        <v>39</v>
      </c>
      <c r="D5054" s="2" t="s">
        <v>12</v>
      </c>
      <c r="E5054" s="2" t="s">
        <v>52</v>
      </c>
      <c r="F5054" s="2" t="s">
        <v>35</v>
      </c>
      <c r="G5054" s="2" t="s">
        <v>20</v>
      </c>
      <c r="H5054" s="2">
        <v>15076.33</v>
      </c>
      <c r="I5054" s="3">
        <v>45367</v>
      </c>
      <c r="J5054" s="2" t="s">
        <v>16</v>
      </c>
    </row>
    <row r="5055" spans="1:10" ht="14.25" customHeight="1" x14ac:dyDescent="0.35">
      <c r="A5055" s="2" t="s">
        <v>10140</v>
      </c>
      <c r="B5055" s="2" t="s">
        <v>10141</v>
      </c>
      <c r="C5055" s="2">
        <v>39</v>
      </c>
      <c r="D5055" s="2" t="s">
        <v>12</v>
      </c>
      <c r="E5055" s="2" t="s">
        <v>52</v>
      </c>
      <c r="F5055" s="2" t="s">
        <v>35</v>
      </c>
      <c r="G5055" s="2" t="s">
        <v>30</v>
      </c>
      <c r="H5055" s="2">
        <v>4629.2299999999996</v>
      </c>
      <c r="I5055" s="3">
        <v>45648</v>
      </c>
      <c r="J5055" s="2" t="s">
        <v>21</v>
      </c>
    </row>
    <row r="5056" spans="1:10" ht="14.25" customHeight="1" x14ac:dyDescent="0.35">
      <c r="A5056" s="2" t="s">
        <v>10142</v>
      </c>
      <c r="B5056" s="2" t="s">
        <v>10143</v>
      </c>
      <c r="C5056" s="2">
        <v>64</v>
      </c>
      <c r="D5056" s="2" t="s">
        <v>12</v>
      </c>
      <c r="E5056" s="2" t="s">
        <v>42</v>
      </c>
      <c r="F5056" s="2" t="s">
        <v>19</v>
      </c>
      <c r="G5056" s="2" t="s">
        <v>15</v>
      </c>
      <c r="H5056" s="2">
        <v>11375.07</v>
      </c>
      <c r="I5056" s="3">
        <v>45576</v>
      </c>
      <c r="J5056" s="2" t="s">
        <v>16</v>
      </c>
    </row>
    <row r="5057" spans="1:10" ht="14.25" customHeight="1" x14ac:dyDescent="0.35">
      <c r="A5057" s="2" t="s">
        <v>10144</v>
      </c>
      <c r="B5057" s="2" t="s">
        <v>10145</v>
      </c>
      <c r="C5057" s="2">
        <v>34</v>
      </c>
      <c r="D5057" s="2" t="s">
        <v>39</v>
      </c>
      <c r="E5057" s="2" t="s">
        <v>93</v>
      </c>
      <c r="F5057" s="2" t="s">
        <v>14</v>
      </c>
      <c r="G5057" s="2" t="s">
        <v>36</v>
      </c>
      <c r="H5057" s="2">
        <v>11132.42</v>
      </c>
      <c r="I5057" s="3">
        <v>45098</v>
      </c>
      <c r="J5057" s="2" t="s">
        <v>16</v>
      </c>
    </row>
    <row r="5058" spans="1:10" ht="14.25" customHeight="1" x14ac:dyDescent="0.35">
      <c r="A5058" s="2" t="s">
        <v>10146</v>
      </c>
      <c r="B5058" s="2" t="s">
        <v>10147</v>
      </c>
      <c r="C5058" s="2">
        <v>46</v>
      </c>
      <c r="D5058" s="2" t="s">
        <v>12</v>
      </c>
      <c r="E5058" s="2" t="s">
        <v>24</v>
      </c>
      <c r="F5058" s="2" t="s">
        <v>14</v>
      </c>
      <c r="G5058" s="2" t="s">
        <v>36</v>
      </c>
      <c r="H5058" s="2">
        <v>15779.04</v>
      </c>
      <c r="I5058" s="3">
        <v>45265</v>
      </c>
      <c r="J5058" s="2" t="s">
        <v>16</v>
      </c>
    </row>
    <row r="5059" spans="1:10" ht="14.25" customHeight="1" x14ac:dyDescent="0.35">
      <c r="A5059" s="2" t="s">
        <v>10148</v>
      </c>
      <c r="B5059" s="2" t="s">
        <v>10149</v>
      </c>
      <c r="C5059" s="2">
        <v>63</v>
      </c>
      <c r="D5059" s="2" t="s">
        <v>39</v>
      </c>
      <c r="E5059" s="2" t="s">
        <v>93</v>
      </c>
      <c r="F5059" s="2" t="s">
        <v>14</v>
      </c>
      <c r="G5059" s="2" t="s">
        <v>26</v>
      </c>
      <c r="H5059" s="2">
        <v>11946.26</v>
      </c>
      <c r="I5059" s="3">
        <v>45594</v>
      </c>
      <c r="J5059" s="2" t="s">
        <v>16</v>
      </c>
    </row>
    <row r="5060" spans="1:10" ht="14.25" customHeight="1" x14ac:dyDescent="0.35">
      <c r="A5060" s="2" t="s">
        <v>10150</v>
      </c>
      <c r="B5060" s="2" t="s">
        <v>10151</v>
      </c>
      <c r="C5060" s="2">
        <v>31</v>
      </c>
      <c r="D5060" s="2" t="s">
        <v>39</v>
      </c>
      <c r="E5060" s="2" t="s">
        <v>74</v>
      </c>
      <c r="F5060" s="2" t="s">
        <v>19</v>
      </c>
      <c r="G5060" s="2" t="s">
        <v>20</v>
      </c>
      <c r="H5060" s="2">
        <v>396.44</v>
      </c>
      <c r="I5060" s="3">
        <v>45155</v>
      </c>
      <c r="J5060" s="2" t="s">
        <v>21</v>
      </c>
    </row>
    <row r="5061" spans="1:10" ht="14.25" customHeight="1" x14ac:dyDescent="0.35">
      <c r="A5061" s="2" t="s">
        <v>10152</v>
      </c>
      <c r="B5061" s="2" t="s">
        <v>10153</v>
      </c>
      <c r="C5061" s="2">
        <v>37</v>
      </c>
      <c r="D5061" s="2" t="s">
        <v>12</v>
      </c>
      <c r="E5061" s="2" t="s">
        <v>29</v>
      </c>
      <c r="F5061" s="2" t="s">
        <v>25</v>
      </c>
      <c r="G5061" s="2" t="s">
        <v>30</v>
      </c>
      <c r="H5061" s="2">
        <v>7328.89</v>
      </c>
      <c r="I5061" s="3">
        <v>45105</v>
      </c>
      <c r="J5061" s="2" t="s">
        <v>16</v>
      </c>
    </row>
    <row r="5062" spans="1:10" ht="14.25" customHeight="1" x14ac:dyDescent="0.35">
      <c r="A5062" s="2" t="s">
        <v>10154</v>
      </c>
      <c r="B5062" s="2" t="s">
        <v>10155</v>
      </c>
      <c r="C5062" s="2">
        <v>50</v>
      </c>
      <c r="D5062" s="2" t="s">
        <v>39</v>
      </c>
      <c r="E5062" s="2" t="s">
        <v>29</v>
      </c>
      <c r="F5062" s="2" t="s">
        <v>14</v>
      </c>
      <c r="G5062" s="2" t="s">
        <v>26</v>
      </c>
      <c r="H5062" s="2">
        <v>1817.39</v>
      </c>
      <c r="I5062" s="3">
        <v>45173</v>
      </c>
      <c r="J5062" s="2" t="s">
        <v>16</v>
      </c>
    </row>
    <row r="5063" spans="1:10" ht="14.25" customHeight="1" x14ac:dyDescent="0.35">
      <c r="A5063" s="2" t="s">
        <v>10156</v>
      </c>
      <c r="B5063" s="2" t="s">
        <v>10157</v>
      </c>
      <c r="C5063" s="2">
        <v>60</v>
      </c>
      <c r="D5063" s="2" t="s">
        <v>12</v>
      </c>
      <c r="E5063" s="2" t="s">
        <v>93</v>
      </c>
      <c r="F5063" s="2" t="s">
        <v>25</v>
      </c>
      <c r="G5063" s="2" t="s">
        <v>26</v>
      </c>
      <c r="H5063" s="2">
        <v>35053.769999999997</v>
      </c>
      <c r="I5063" s="3">
        <v>45600</v>
      </c>
      <c r="J5063" s="2" t="s">
        <v>16</v>
      </c>
    </row>
    <row r="5064" spans="1:10" ht="14.25" customHeight="1" x14ac:dyDescent="0.35">
      <c r="A5064" s="2" t="s">
        <v>10158</v>
      </c>
      <c r="B5064" s="2" t="s">
        <v>10159</v>
      </c>
      <c r="C5064" s="2">
        <v>32</v>
      </c>
      <c r="D5064" s="2" t="s">
        <v>39</v>
      </c>
      <c r="E5064" s="2" t="s">
        <v>93</v>
      </c>
      <c r="F5064" s="2" t="s">
        <v>49</v>
      </c>
      <c r="G5064" s="2" t="s">
        <v>20</v>
      </c>
      <c r="H5064" s="2">
        <v>2954.92</v>
      </c>
      <c r="I5064" s="3">
        <v>45601</v>
      </c>
      <c r="J5064" s="2" t="s">
        <v>16</v>
      </c>
    </row>
    <row r="5065" spans="1:10" ht="14.25" customHeight="1" x14ac:dyDescent="0.35">
      <c r="A5065" s="2" t="s">
        <v>10160</v>
      </c>
      <c r="B5065" s="2" t="s">
        <v>10161</v>
      </c>
      <c r="C5065" s="2">
        <v>29</v>
      </c>
      <c r="D5065" s="2" t="s">
        <v>12</v>
      </c>
      <c r="E5065" s="2" t="s">
        <v>52</v>
      </c>
      <c r="F5065" s="2" t="s">
        <v>14</v>
      </c>
      <c r="G5065" s="2" t="s">
        <v>30</v>
      </c>
      <c r="H5065" s="2">
        <v>5449.12</v>
      </c>
      <c r="I5065" s="3">
        <v>45656</v>
      </c>
      <c r="J5065" s="2" t="s">
        <v>21</v>
      </c>
    </row>
    <row r="5066" spans="1:10" ht="14.25" customHeight="1" x14ac:dyDescent="0.35">
      <c r="A5066" s="2" t="s">
        <v>10162</v>
      </c>
      <c r="B5066" s="2" t="s">
        <v>10163</v>
      </c>
      <c r="C5066" s="2">
        <v>57</v>
      </c>
      <c r="D5066" s="2" t="s">
        <v>12</v>
      </c>
      <c r="E5066" s="2" t="s">
        <v>29</v>
      </c>
      <c r="F5066" s="2" t="s">
        <v>49</v>
      </c>
      <c r="G5066" s="2" t="s">
        <v>30</v>
      </c>
      <c r="H5066" s="2">
        <v>2190.3000000000002</v>
      </c>
      <c r="I5066" s="3">
        <v>45243</v>
      </c>
      <c r="J5066" s="2" t="s">
        <v>16</v>
      </c>
    </row>
    <row r="5067" spans="1:10" ht="14.25" customHeight="1" x14ac:dyDescent="0.35">
      <c r="A5067" s="2" t="s">
        <v>10164</v>
      </c>
      <c r="B5067" s="2" t="s">
        <v>10165</v>
      </c>
      <c r="C5067" s="2">
        <v>37</v>
      </c>
      <c r="D5067" s="2" t="s">
        <v>12</v>
      </c>
      <c r="E5067" s="2" t="s">
        <v>64</v>
      </c>
      <c r="F5067" s="2" t="s">
        <v>19</v>
      </c>
      <c r="G5067" s="2" t="s">
        <v>36</v>
      </c>
      <c r="H5067" s="2">
        <v>1445.51</v>
      </c>
      <c r="I5067" s="3">
        <v>45212</v>
      </c>
      <c r="J5067" s="2" t="s">
        <v>16</v>
      </c>
    </row>
    <row r="5068" spans="1:10" ht="14.25" customHeight="1" x14ac:dyDescent="0.35">
      <c r="A5068" s="2" t="s">
        <v>10166</v>
      </c>
      <c r="B5068" s="2" t="s">
        <v>10167</v>
      </c>
      <c r="C5068" s="2">
        <v>47</v>
      </c>
      <c r="D5068" s="2" t="s">
        <v>12</v>
      </c>
      <c r="E5068" s="2" t="s">
        <v>24</v>
      </c>
      <c r="F5068" s="2" t="s">
        <v>55</v>
      </c>
      <c r="G5068" s="2" t="s">
        <v>30</v>
      </c>
      <c r="H5068" s="2">
        <v>9186.17</v>
      </c>
      <c r="I5068" s="3">
        <v>45002</v>
      </c>
      <c r="J5068" s="2" t="s">
        <v>16</v>
      </c>
    </row>
    <row r="5069" spans="1:10" ht="14.25" customHeight="1" x14ac:dyDescent="0.35">
      <c r="A5069" s="2" t="s">
        <v>10168</v>
      </c>
      <c r="B5069" s="2" t="s">
        <v>10169</v>
      </c>
      <c r="C5069" s="2">
        <v>55</v>
      </c>
      <c r="D5069" s="2" t="s">
        <v>39</v>
      </c>
      <c r="E5069" s="2" t="s">
        <v>42</v>
      </c>
      <c r="F5069" s="2" t="s">
        <v>35</v>
      </c>
      <c r="G5069" s="2" t="s">
        <v>26</v>
      </c>
      <c r="H5069" s="2">
        <v>6795.99</v>
      </c>
      <c r="I5069" s="3">
        <v>45378</v>
      </c>
      <c r="J5069" s="2" t="s">
        <v>16</v>
      </c>
    </row>
    <row r="5070" spans="1:10" ht="14.25" customHeight="1" x14ac:dyDescent="0.35">
      <c r="A5070" s="2" t="s">
        <v>10170</v>
      </c>
      <c r="B5070" s="2" t="s">
        <v>10171</v>
      </c>
      <c r="C5070" s="2">
        <v>20</v>
      </c>
      <c r="D5070" s="2" t="s">
        <v>39</v>
      </c>
      <c r="E5070" s="2" t="s">
        <v>24</v>
      </c>
      <c r="F5070" s="2" t="s">
        <v>19</v>
      </c>
      <c r="G5070" s="2" t="s">
        <v>36</v>
      </c>
      <c r="H5070" s="2">
        <v>4694.59</v>
      </c>
      <c r="I5070" s="3">
        <v>45130</v>
      </c>
      <c r="J5070" s="2" t="s">
        <v>16</v>
      </c>
    </row>
    <row r="5071" spans="1:10" ht="14.25" customHeight="1" x14ac:dyDescent="0.35">
      <c r="A5071" s="2" t="s">
        <v>10172</v>
      </c>
      <c r="B5071" s="2" t="s">
        <v>10173</v>
      </c>
      <c r="C5071" s="2">
        <v>45</v>
      </c>
      <c r="D5071" s="2" t="s">
        <v>39</v>
      </c>
      <c r="E5071" s="2" t="s">
        <v>74</v>
      </c>
      <c r="F5071" s="2" t="s">
        <v>19</v>
      </c>
      <c r="G5071" s="2" t="s">
        <v>30</v>
      </c>
      <c r="H5071" s="2">
        <v>892.89</v>
      </c>
      <c r="I5071" s="3">
        <v>45654</v>
      </c>
      <c r="J5071" s="2" t="s">
        <v>16</v>
      </c>
    </row>
    <row r="5072" spans="1:10" ht="14.25" customHeight="1" x14ac:dyDescent="0.35">
      <c r="A5072" s="2" t="s">
        <v>10174</v>
      </c>
      <c r="B5072" s="2" t="s">
        <v>10175</v>
      </c>
      <c r="C5072" s="2">
        <v>43</v>
      </c>
      <c r="D5072" s="2" t="s">
        <v>39</v>
      </c>
      <c r="E5072" s="2" t="s">
        <v>24</v>
      </c>
      <c r="F5072" s="2" t="s">
        <v>19</v>
      </c>
      <c r="G5072" s="2" t="s">
        <v>20</v>
      </c>
      <c r="H5072" s="2">
        <v>13316.52</v>
      </c>
      <c r="I5072" s="3">
        <v>45350</v>
      </c>
      <c r="J5072" s="2" t="s">
        <v>69</v>
      </c>
    </row>
    <row r="5073" spans="1:10" ht="14.25" customHeight="1" x14ac:dyDescent="0.35">
      <c r="A5073" s="2" t="s">
        <v>10176</v>
      </c>
      <c r="B5073" s="2" t="s">
        <v>10177</v>
      </c>
      <c r="C5073" s="2">
        <v>47</v>
      </c>
      <c r="D5073" s="2" t="s">
        <v>39</v>
      </c>
      <c r="E5073" s="2" t="s">
        <v>42</v>
      </c>
      <c r="F5073" s="2" t="s">
        <v>14</v>
      </c>
      <c r="G5073" s="2" t="s">
        <v>26</v>
      </c>
      <c r="H5073" s="2">
        <v>58.74</v>
      </c>
      <c r="I5073" s="3">
        <v>45119</v>
      </c>
      <c r="J5073" s="2" t="s">
        <v>16</v>
      </c>
    </row>
    <row r="5074" spans="1:10" ht="14.25" customHeight="1" x14ac:dyDescent="0.35">
      <c r="A5074" s="2" t="s">
        <v>10178</v>
      </c>
      <c r="B5074" s="2" t="s">
        <v>10179</v>
      </c>
      <c r="C5074" s="2">
        <v>30</v>
      </c>
      <c r="D5074" s="2" t="s">
        <v>12</v>
      </c>
      <c r="E5074" s="2" t="s">
        <v>74</v>
      </c>
      <c r="F5074" s="2" t="s">
        <v>49</v>
      </c>
      <c r="G5074" s="2" t="s">
        <v>15</v>
      </c>
      <c r="H5074" s="2">
        <v>6118.65</v>
      </c>
      <c r="I5074" s="3">
        <v>45219</v>
      </c>
      <c r="J5074" s="2" t="s">
        <v>16</v>
      </c>
    </row>
    <row r="5075" spans="1:10" ht="14.25" customHeight="1" x14ac:dyDescent="0.35">
      <c r="A5075" s="2" t="s">
        <v>10180</v>
      </c>
      <c r="B5075" s="2" t="s">
        <v>10181</v>
      </c>
      <c r="C5075" s="2">
        <v>30</v>
      </c>
      <c r="D5075" s="2" t="s">
        <v>12</v>
      </c>
      <c r="E5075" s="2" t="s">
        <v>13</v>
      </c>
      <c r="F5075" s="2" t="s">
        <v>35</v>
      </c>
      <c r="G5075" s="2" t="s">
        <v>20</v>
      </c>
      <c r="H5075" s="2">
        <v>10012.280000000001</v>
      </c>
      <c r="I5075" s="3">
        <v>45630</v>
      </c>
      <c r="J5075" s="2" t="s">
        <v>16</v>
      </c>
    </row>
    <row r="5076" spans="1:10" ht="14.25" customHeight="1" x14ac:dyDescent="0.35">
      <c r="A5076" s="2" t="s">
        <v>10182</v>
      </c>
      <c r="B5076" s="2" t="s">
        <v>10183</v>
      </c>
      <c r="C5076" s="2">
        <v>19</v>
      </c>
      <c r="D5076" s="2" t="s">
        <v>12</v>
      </c>
      <c r="E5076" s="2" t="s">
        <v>52</v>
      </c>
      <c r="F5076" s="2" t="s">
        <v>14</v>
      </c>
      <c r="G5076" s="2" t="s">
        <v>20</v>
      </c>
      <c r="H5076" s="2">
        <v>5633.67</v>
      </c>
      <c r="I5076" s="3">
        <v>45339</v>
      </c>
      <c r="J5076" s="2" t="s">
        <v>16</v>
      </c>
    </row>
    <row r="5077" spans="1:10" ht="14.25" customHeight="1" x14ac:dyDescent="0.35">
      <c r="A5077" s="2" t="s">
        <v>10184</v>
      </c>
      <c r="B5077" s="2" t="s">
        <v>10185</v>
      </c>
      <c r="C5077" s="2">
        <v>54</v>
      </c>
      <c r="D5077" s="2" t="s">
        <v>12</v>
      </c>
      <c r="E5077" s="2" t="s">
        <v>93</v>
      </c>
      <c r="F5077" s="2" t="s">
        <v>55</v>
      </c>
      <c r="G5077" s="2" t="s">
        <v>30</v>
      </c>
      <c r="H5077" s="2">
        <v>1349.14</v>
      </c>
      <c r="I5077" s="3">
        <v>45365</v>
      </c>
      <c r="J5077" s="2" t="s">
        <v>21</v>
      </c>
    </row>
    <row r="5078" spans="1:10" ht="14.25" customHeight="1" x14ac:dyDescent="0.35">
      <c r="A5078" s="2" t="s">
        <v>10186</v>
      </c>
      <c r="B5078" s="2" t="s">
        <v>10187</v>
      </c>
      <c r="C5078" s="2">
        <v>55</v>
      </c>
      <c r="D5078" s="2" t="s">
        <v>12</v>
      </c>
      <c r="E5078" s="2" t="s">
        <v>93</v>
      </c>
      <c r="F5078" s="2" t="s">
        <v>35</v>
      </c>
      <c r="G5078" s="2" t="s">
        <v>36</v>
      </c>
      <c r="H5078" s="2">
        <v>15062.04</v>
      </c>
      <c r="I5078" s="3">
        <v>45227</v>
      </c>
      <c r="J5078" s="2" t="s">
        <v>16</v>
      </c>
    </row>
    <row r="5079" spans="1:10" ht="14.25" customHeight="1" x14ac:dyDescent="0.35">
      <c r="A5079" s="2" t="s">
        <v>10188</v>
      </c>
      <c r="B5079" s="2" t="s">
        <v>10189</v>
      </c>
      <c r="C5079" s="2">
        <v>19</v>
      </c>
      <c r="D5079" s="2" t="s">
        <v>39</v>
      </c>
      <c r="E5079" s="2" t="s">
        <v>64</v>
      </c>
      <c r="F5079" s="2" t="s">
        <v>19</v>
      </c>
      <c r="G5079" s="2" t="s">
        <v>36</v>
      </c>
      <c r="H5079" s="2">
        <v>3914.79</v>
      </c>
      <c r="I5079" s="3">
        <v>45186</v>
      </c>
      <c r="J5079" s="2" t="s">
        <v>16</v>
      </c>
    </row>
    <row r="5080" spans="1:10" ht="14.25" customHeight="1" x14ac:dyDescent="0.35">
      <c r="A5080" s="2" t="s">
        <v>10190</v>
      </c>
      <c r="B5080" s="2" t="s">
        <v>10191</v>
      </c>
      <c r="C5080" s="2">
        <v>53</v>
      </c>
      <c r="D5080" s="2" t="s">
        <v>12</v>
      </c>
      <c r="E5080" s="2" t="s">
        <v>24</v>
      </c>
      <c r="F5080" s="2" t="s">
        <v>25</v>
      </c>
      <c r="G5080" s="2" t="s">
        <v>26</v>
      </c>
      <c r="H5080" s="2">
        <v>1447.43</v>
      </c>
      <c r="I5080" s="3">
        <v>45118</v>
      </c>
      <c r="J5080" s="2" t="s">
        <v>16</v>
      </c>
    </row>
    <row r="5081" spans="1:10" ht="14.25" customHeight="1" x14ac:dyDescent="0.35">
      <c r="A5081" s="2" t="s">
        <v>10192</v>
      </c>
      <c r="B5081" s="2" t="s">
        <v>10193</v>
      </c>
      <c r="C5081" s="2">
        <v>43</v>
      </c>
      <c r="D5081" s="2" t="s">
        <v>12</v>
      </c>
      <c r="E5081" s="2" t="s">
        <v>29</v>
      </c>
      <c r="F5081" s="2" t="s">
        <v>55</v>
      </c>
      <c r="G5081" s="2" t="s">
        <v>30</v>
      </c>
      <c r="H5081" s="2">
        <v>7990.99</v>
      </c>
      <c r="I5081" s="3">
        <v>45197</v>
      </c>
      <c r="J5081" s="2" t="s">
        <v>16</v>
      </c>
    </row>
    <row r="5082" spans="1:10" ht="14.25" customHeight="1" x14ac:dyDescent="0.35">
      <c r="A5082" s="2" t="s">
        <v>10194</v>
      </c>
      <c r="B5082" s="2" t="s">
        <v>10195</v>
      </c>
      <c r="C5082" s="2">
        <v>28</v>
      </c>
      <c r="D5082" s="2" t="s">
        <v>39</v>
      </c>
      <c r="E5082" s="2" t="s">
        <v>29</v>
      </c>
      <c r="F5082" s="2" t="s">
        <v>49</v>
      </c>
      <c r="G5082" s="2" t="s">
        <v>36</v>
      </c>
      <c r="H5082" s="2">
        <v>193.58</v>
      </c>
      <c r="I5082" s="3">
        <v>45542</v>
      </c>
      <c r="J5082" s="2" t="s">
        <v>16</v>
      </c>
    </row>
    <row r="5083" spans="1:10" ht="14.25" customHeight="1" x14ac:dyDescent="0.35">
      <c r="A5083" s="2" t="s">
        <v>10196</v>
      </c>
      <c r="B5083" s="2" t="s">
        <v>10197</v>
      </c>
      <c r="C5083" s="2">
        <v>25</v>
      </c>
      <c r="D5083" s="2" t="s">
        <v>39</v>
      </c>
      <c r="E5083" s="2" t="s">
        <v>42</v>
      </c>
      <c r="F5083" s="2" t="s">
        <v>55</v>
      </c>
      <c r="G5083" s="2" t="s">
        <v>15</v>
      </c>
      <c r="H5083" s="2">
        <v>3916.56</v>
      </c>
      <c r="I5083" s="3">
        <v>45358</v>
      </c>
      <c r="J5083" s="2" t="s">
        <v>16</v>
      </c>
    </row>
    <row r="5084" spans="1:10" ht="14.25" customHeight="1" x14ac:dyDescent="0.35">
      <c r="A5084" s="2" t="s">
        <v>10198</v>
      </c>
      <c r="B5084" s="2" t="s">
        <v>10199</v>
      </c>
      <c r="C5084" s="2">
        <v>61</v>
      </c>
      <c r="D5084" s="2" t="s">
        <v>12</v>
      </c>
      <c r="E5084" s="2" t="s">
        <v>42</v>
      </c>
      <c r="F5084" s="2" t="s">
        <v>14</v>
      </c>
      <c r="G5084" s="2" t="s">
        <v>30</v>
      </c>
      <c r="H5084" s="2">
        <v>13888.67</v>
      </c>
      <c r="I5084" s="3">
        <v>45642</v>
      </c>
      <c r="J5084" s="2" t="s">
        <v>16</v>
      </c>
    </row>
    <row r="5085" spans="1:10" ht="14.25" customHeight="1" x14ac:dyDescent="0.35">
      <c r="A5085" s="2" t="s">
        <v>10200</v>
      </c>
      <c r="B5085" s="2" t="s">
        <v>10201</v>
      </c>
      <c r="C5085" s="2">
        <v>57</v>
      </c>
      <c r="D5085" s="2" t="s">
        <v>12</v>
      </c>
      <c r="E5085" s="2" t="s">
        <v>42</v>
      </c>
      <c r="F5085" s="2" t="s">
        <v>25</v>
      </c>
      <c r="G5085" s="2" t="s">
        <v>30</v>
      </c>
      <c r="H5085" s="2">
        <v>24385.35</v>
      </c>
      <c r="I5085" s="3">
        <v>45622</v>
      </c>
      <c r="J5085" s="2" t="s">
        <v>21</v>
      </c>
    </row>
    <row r="5086" spans="1:10" ht="14.25" customHeight="1" x14ac:dyDescent="0.35">
      <c r="A5086" s="2" t="s">
        <v>10202</v>
      </c>
      <c r="B5086" s="2" t="s">
        <v>10203</v>
      </c>
      <c r="C5086" s="2">
        <v>60</v>
      </c>
      <c r="D5086" s="2" t="s">
        <v>39</v>
      </c>
      <c r="E5086" s="2" t="s">
        <v>29</v>
      </c>
      <c r="F5086" s="2" t="s">
        <v>14</v>
      </c>
      <c r="G5086" s="2" t="s">
        <v>36</v>
      </c>
      <c r="H5086" s="2">
        <v>8958.2000000000007</v>
      </c>
      <c r="I5086" s="3">
        <v>45143</v>
      </c>
      <c r="J5086" s="2" t="s">
        <v>16</v>
      </c>
    </row>
    <row r="5087" spans="1:10" ht="14.25" customHeight="1" x14ac:dyDescent="0.35">
      <c r="A5087" s="2" t="s">
        <v>10204</v>
      </c>
      <c r="B5087" s="2" t="s">
        <v>10205</v>
      </c>
      <c r="C5087" s="2">
        <v>39</v>
      </c>
      <c r="D5087" s="2" t="s">
        <v>12</v>
      </c>
      <c r="E5087" s="2" t="s">
        <v>93</v>
      </c>
      <c r="F5087" s="2" t="s">
        <v>35</v>
      </c>
      <c r="G5087" s="2" t="s">
        <v>20</v>
      </c>
      <c r="H5087" s="2">
        <v>2454.04</v>
      </c>
      <c r="I5087" s="3">
        <v>45017</v>
      </c>
      <c r="J5087" s="2" t="s">
        <v>16</v>
      </c>
    </row>
    <row r="5088" spans="1:10" ht="14.25" customHeight="1" x14ac:dyDescent="0.35">
      <c r="A5088" s="2" t="s">
        <v>10206</v>
      </c>
      <c r="B5088" s="2" t="s">
        <v>10207</v>
      </c>
      <c r="C5088" s="2">
        <v>37</v>
      </c>
      <c r="D5088" s="2" t="s">
        <v>12</v>
      </c>
      <c r="E5088" s="2" t="s">
        <v>29</v>
      </c>
      <c r="F5088" s="2" t="s">
        <v>19</v>
      </c>
      <c r="G5088" s="2" t="s">
        <v>30</v>
      </c>
      <c r="H5088" s="2">
        <v>2484.62</v>
      </c>
      <c r="I5088" s="3">
        <v>45124</v>
      </c>
      <c r="J5088" s="2" t="s">
        <v>16</v>
      </c>
    </row>
    <row r="5089" spans="1:10" ht="14.25" customHeight="1" x14ac:dyDescent="0.35">
      <c r="A5089" s="2" t="s">
        <v>10208</v>
      </c>
      <c r="B5089" s="2" t="s">
        <v>10209</v>
      </c>
      <c r="C5089" s="2">
        <v>25</v>
      </c>
      <c r="D5089" s="2" t="s">
        <v>12</v>
      </c>
      <c r="E5089" s="2" t="s">
        <v>42</v>
      </c>
      <c r="F5089" s="2" t="s">
        <v>19</v>
      </c>
      <c r="G5089" s="2" t="s">
        <v>20</v>
      </c>
      <c r="H5089" s="2">
        <v>9260.17</v>
      </c>
      <c r="I5089" s="3">
        <v>45325</v>
      </c>
      <c r="J5089" s="2" t="s">
        <v>16</v>
      </c>
    </row>
    <row r="5090" spans="1:10" ht="14.25" customHeight="1" x14ac:dyDescent="0.35">
      <c r="A5090" s="2" t="s">
        <v>10210</v>
      </c>
      <c r="B5090" s="2" t="s">
        <v>10211</v>
      </c>
      <c r="C5090" s="2">
        <v>46</v>
      </c>
      <c r="D5090" s="2" t="s">
        <v>39</v>
      </c>
      <c r="E5090" s="2" t="s">
        <v>52</v>
      </c>
      <c r="F5090" s="2" t="s">
        <v>55</v>
      </c>
      <c r="G5090" s="2" t="s">
        <v>26</v>
      </c>
      <c r="H5090" s="2">
        <v>5221.59</v>
      </c>
      <c r="I5090" s="3">
        <v>44965</v>
      </c>
      <c r="J5090" s="2" t="s">
        <v>16</v>
      </c>
    </row>
    <row r="5091" spans="1:10" ht="14.25" customHeight="1" x14ac:dyDescent="0.35">
      <c r="A5091" s="2" t="s">
        <v>10212</v>
      </c>
      <c r="B5091" s="2" t="s">
        <v>10213</v>
      </c>
      <c r="C5091" s="2">
        <v>57</v>
      </c>
      <c r="D5091" s="2" t="s">
        <v>12</v>
      </c>
      <c r="E5091" s="2" t="s">
        <v>74</v>
      </c>
      <c r="F5091" s="2" t="s">
        <v>19</v>
      </c>
      <c r="G5091" s="2" t="s">
        <v>26</v>
      </c>
      <c r="H5091" s="2">
        <v>1951.2</v>
      </c>
      <c r="I5091" s="3">
        <v>45635</v>
      </c>
      <c r="J5091" s="2" t="s">
        <v>16</v>
      </c>
    </row>
    <row r="5092" spans="1:10" ht="14.25" customHeight="1" x14ac:dyDescent="0.35">
      <c r="A5092" s="2" t="s">
        <v>10214</v>
      </c>
      <c r="B5092" s="2" t="s">
        <v>10215</v>
      </c>
      <c r="C5092" s="2">
        <v>43</v>
      </c>
      <c r="D5092" s="2" t="s">
        <v>12</v>
      </c>
      <c r="E5092" s="2" t="s">
        <v>93</v>
      </c>
      <c r="F5092" s="2" t="s">
        <v>19</v>
      </c>
      <c r="G5092" s="2" t="s">
        <v>36</v>
      </c>
      <c r="H5092" s="2">
        <v>15483.29</v>
      </c>
      <c r="I5092" s="3">
        <v>45397</v>
      </c>
      <c r="J5092" s="2" t="s">
        <v>16</v>
      </c>
    </row>
    <row r="5093" spans="1:10" ht="14.25" customHeight="1" x14ac:dyDescent="0.35">
      <c r="A5093" s="2" t="s">
        <v>10216</v>
      </c>
      <c r="B5093" s="2" t="s">
        <v>10217</v>
      </c>
      <c r="C5093" s="2">
        <v>47</v>
      </c>
      <c r="D5093" s="2" t="s">
        <v>39</v>
      </c>
      <c r="E5093" s="2" t="s">
        <v>52</v>
      </c>
      <c r="F5093" s="2" t="s">
        <v>35</v>
      </c>
      <c r="G5093" s="2" t="s">
        <v>26</v>
      </c>
      <c r="H5093" s="2">
        <v>2234.4699999999998</v>
      </c>
      <c r="I5093" s="3">
        <v>45005</v>
      </c>
      <c r="J5093" s="2" t="s">
        <v>16</v>
      </c>
    </row>
    <row r="5094" spans="1:10" ht="14.25" customHeight="1" x14ac:dyDescent="0.35">
      <c r="A5094" s="2" t="s">
        <v>10218</v>
      </c>
      <c r="B5094" s="2" t="s">
        <v>10219</v>
      </c>
      <c r="C5094" s="2">
        <v>34</v>
      </c>
      <c r="D5094" s="2" t="s">
        <v>39</v>
      </c>
      <c r="E5094" s="2" t="s">
        <v>13</v>
      </c>
      <c r="F5094" s="2" t="s">
        <v>49</v>
      </c>
      <c r="G5094" s="2" t="s">
        <v>36</v>
      </c>
      <c r="H5094" s="2">
        <v>3880.78</v>
      </c>
      <c r="I5094" s="3">
        <v>45655</v>
      </c>
      <c r="J5094" s="2" t="s">
        <v>16</v>
      </c>
    </row>
    <row r="5095" spans="1:10" ht="14.25" customHeight="1" x14ac:dyDescent="0.35">
      <c r="A5095" s="2" t="s">
        <v>10220</v>
      </c>
      <c r="B5095" s="2" t="s">
        <v>10221</v>
      </c>
      <c r="C5095" s="2">
        <v>37</v>
      </c>
      <c r="D5095" s="2" t="s">
        <v>39</v>
      </c>
      <c r="E5095" s="2" t="s">
        <v>24</v>
      </c>
      <c r="F5095" s="2" t="s">
        <v>49</v>
      </c>
      <c r="G5095" s="2" t="s">
        <v>36</v>
      </c>
      <c r="H5095" s="2">
        <v>633.97</v>
      </c>
      <c r="I5095" s="3">
        <v>45020</v>
      </c>
      <c r="J5095" s="2" t="s">
        <v>16</v>
      </c>
    </row>
    <row r="5096" spans="1:10" ht="14.25" customHeight="1" x14ac:dyDescent="0.35">
      <c r="A5096" s="2" t="s">
        <v>10222</v>
      </c>
      <c r="B5096" s="2" t="s">
        <v>10223</v>
      </c>
      <c r="C5096" s="2">
        <v>33</v>
      </c>
      <c r="D5096" s="2" t="s">
        <v>12</v>
      </c>
      <c r="E5096" s="2" t="s">
        <v>52</v>
      </c>
      <c r="F5096" s="2" t="s">
        <v>14</v>
      </c>
      <c r="G5096" s="2" t="s">
        <v>20</v>
      </c>
      <c r="H5096" s="2">
        <v>12085.57</v>
      </c>
      <c r="I5096" s="3">
        <v>45610</v>
      </c>
      <c r="J5096" s="2" t="s">
        <v>16</v>
      </c>
    </row>
    <row r="5097" spans="1:10" ht="14.25" customHeight="1" x14ac:dyDescent="0.35">
      <c r="A5097" s="2" t="s">
        <v>10224</v>
      </c>
      <c r="B5097" s="2" t="s">
        <v>10225</v>
      </c>
      <c r="C5097" s="2">
        <v>63</v>
      </c>
      <c r="D5097" s="2" t="s">
        <v>39</v>
      </c>
      <c r="E5097" s="2" t="s">
        <v>24</v>
      </c>
      <c r="F5097" s="2" t="s">
        <v>14</v>
      </c>
      <c r="G5097" s="2" t="s">
        <v>20</v>
      </c>
      <c r="H5097" s="2">
        <v>3219.67</v>
      </c>
      <c r="I5097" s="3">
        <v>44969</v>
      </c>
      <c r="J5097" s="2" t="s">
        <v>16</v>
      </c>
    </row>
    <row r="5098" spans="1:10" ht="14.25" customHeight="1" x14ac:dyDescent="0.35">
      <c r="A5098" s="2" t="s">
        <v>10226</v>
      </c>
      <c r="B5098" s="2" t="s">
        <v>10227</v>
      </c>
      <c r="C5098" s="2">
        <v>60</v>
      </c>
      <c r="D5098" s="2" t="s">
        <v>12</v>
      </c>
      <c r="E5098" s="2" t="s">
        <v>52</v>
      </c>
      <c r="F5098" s="2" t="s">
        <v>49</v>
      </c>
      <c r="G5098" s="2" t="s">
        <v>26</v>
      </c>
      <c r="H5098" s="2">
        <v>2650.95</v>
      </c>
      <c r="I5098" s="3">
        <v>45058</v>
      </c>
      <c r="J5098" s="2" t="s">
        <v>16</v>
      </c>
    </row>
    <row r="5099" spans="1:10" ht="14.25" customHeight="1" x14ac:dyDescent="0.35">
      <c r="A5099" s="2" t="s">
        <v>10228</v>
      </c>
      <c r="B5099" s="2" t="s">
        <v>10229</v>
      </c>
      <c r="C5099" s="2">
        <v>24</v>
      </c>
      <c r="D5099" s="2" t="s">
        <v>39</v>
      </c>
      <c r="E5099" s="2" t="s">
        <v>13</v>
      </c>
      <c r="F5099" s="2" t="s">
        <v>55</v>
      </c>
      <c r="G5099" s="2" t="s">
        <v>20</v>
      </c>
      <c r="H5099" s="2">
        <v>3614.84</v>
      </c>
      <c r="I5099" s="3">
        <v>45003</v>
      </c>
      <c r="J5099" s="2" t="s">
        <v>16</v>
      </c>
    </row>
    <row r="5100" spans="1:10" ht="14.25" customHeight="1" x14ac:dyDescent="0.35">
      <c r="A5100" s="2" t="s">
        <v>10230</v>
      </c>
      <c r="B5100" s="2" t="s">
        <v>10231</v>
      </c>
      <c r="C5100" s="2">
        <v>33</v>
      </c>
      <c r="D5100" s="2" t="s">
        <v>12</v>
      </c>
      <c r="E5100" s="2" t="s">
        <v>52</v>
      </c>
      <c r="F5100" s="2" t="s">
        <v>49</v>
      </c>
      <c r="G5100" s="2" t="s">
        <v>30</v>
      </c>
      <c r="H5100" s="2">
        <v>20725.099999999999</v>
      </c>
      <c r="I5100" s="3">
        <v>45158</v>
      </c>
      <c r="J5100" s="2" t="s">
        <v>16</v>
      </c>
    </row>
    <row r="5101" spans="1:10" ht="14.25" customHeight="1" x14ac:dyDescent="0.35">
      <c r="A5101" s="2" t="s">
        <v>10232</v>
      </c>
      <c r="B5101" s="2" t="s">
        <v>10233</v>
      </c>
      <c r="C5101" s="2">
        <v>62</v>
      </c>
      <c r="D5101" s="2" t="s">
        <v>39</v>
      </c>
      <c r="E5101" s="2" t="s">
        <v>74</v>
      </c>
      <c r="F5101" s="2" t="s">
        <v>14</v>
      </c>
      <c r="G5101" s="2" t="s">
        <v>15</v>
      </c>
      <c r="H5101" s="2">
        <v>7298.5</v>
      </c>
      <c r="I5101" s="3">
        <v>44965</v>
      </c>
      <c r="J5101" s="2" t="s">
        <v>16</v>
      </c>
    </row>
    <row r="5102" spans="1:10" ht="14.25" customHeight="1" x14ac:dyDescent="0.35">
      <c r="A5102" s="2" t="s">
        <v>10234</v>
      </c>
      <c r="B5102" s="2" t="s">
        <v>10235</v>
      </c>
      <c r="C5102" s="2">
        <v>64</v>
      </c>
      <c r="D5102" s="2" t="s">
        <v>12</v>
      </c>
      <c r="E5102" s="2" t="s">
        <v>93</v>
      </c>
      <c r="F5102" s="2" t="s">
        <v>25</v>
      </c>
      <c r="G5102" s="2" t="s">
        <v>30</v>
      </c>
      <c r="H5102" s="2">
        <v>1718.38</v>
      </c>
      <c r="I5102" s="3">
        <v>45492</v>
      </c>
      <c r="J5102" s="2" t="s">
        <v>16</v>
      </c>
    </row>
    <row r="5103" spans="1:10" ht="14.25" customHeight="1" x14ac:dyDescent="0.35">
      <c r="A5103" s="2" t="s">
        <v>10236</v>
      </c>
      <c r="B5103" s="2" t="s">
        <v>10237</v>
      </c>
      <c r="C5103" s="2">
        <v>44</v>
      </c>
      <c r="D5103" s="2" t="s">
        <v>12</v>
      </c>
      <c r="E5103" s="2" t="s">
        <v>24</v>
      </c>
      <c r="F5103" s="2" t="s">
        <v>19</v>
      </c>
      <c r="G5103" s="2" t="s">
        <v>30</v>
      </c>
      <c r="H5103" s="2">
        <v>14893.5</v>
      </c>
      <c r="I5103" s="3">
        <v>45077</v>
      </c>
      <c r="J5103" s="2" t="s">
        <v>16</v>
      </c>
    </row>
    <row r="5104" spans="1:10" ht="14.25" customHeight="1" x14ac:dyDescent="0.35">
      <c r="A5104" s="2" t="s">
        <v>10238</v>
      </c>
      <c r="B5104" s="2" t="s">
        <v>10239</v>
      </c>
      <c r="C5104" s="2">
        <v>40</v>
      </c>
      <c r="D5104" s="2" t="s">
        <v>39</v>
      </c>
      <c r="E5104" s="2" t="s">
        <v>64</v>
      </c>
      <c r="F5104" s="2" t="s">
        <v>35</v>
      </c>
      <c r="G5104" s="2" t="s">
        <v>36</v>
      </c>
      <c r="H5104" s="2">
        <v>2337.66</v>
      </c>
      <c r="I5104" s="3">
        <v>45626</v>
      </c>
      <c r="J5104" s="2" t="s">
        <v>16</v>
      </c>
    </row>
    <row r="5105" spans="1:10" ht="14.25" customHeight="1" x14ac:dyDescent="0.35">
      <c r="A5105" s="2" t="s">
        <v>10240</v>
      </c>
      <c r="B5105" s="2" t="s">
        <v>10241</v>
      </c>
      <c r="C5105" s="2">
        <v>41</v>
      </c>
      <c r="D5105" s="2" t="s">
        <v>39</v>
      </c>
      <c r="E5105" s="2" t="s">
        <v>29</v>
      </c>
      <c r="F5105" s="2" t="s">
        <v>25</v>
      </c>
      <c r="G5105" s="2" t="s">
        <v>15</v>
      </c>
      <c r="H5105" s="2">
        <v>5318.38</v>
      </c>
      <c r="I5105" s="3">
        <v>45345</v>
      </c>
      <c r="J5105" s="2" t="s">
        <v>16</v>
      </c>
    </row>
    <row r="5106" spans="1:10" ht="14.25" customHeight="1" x14ac:dyDescent="0.35">
      <c r="A5106" s="2" t="s">
        <v>10242</v>
      </c>
      <c r="B5106" s="2" t="s">
        <v>10243</v>
      </c>
      <c r="C5106" s="2">
        <v>26</v>
      </c>
      <c r="D5106" s="2" t="s">
        <v>12</v>
      </c>
      <c r="E5106" s="2" t="s">
        <v>13</v>
      </c>
      <c r="F5106" s="2" t="s">
        <v>25</v>
      </c>
      <c r="G5106" s="2" t="s">
        <v>36</v>
      </c>
      <c r="H5106" s="2">
        <v>8395.0499999999993</v>
      </c>
      <c r="I5106" s="3">
        <v>45112</v>
      </c>
      <c r="J5106" s="2" t="s">
        <v>16</v>
      </c>
    </row>
    <row r="5107" spans="1:10" ht="14.25" customHeight="1" x14ac:dyDescent="0.35">
      <c r="A5107" s="2" t="s">
        <v>10244</v>
      </c>
      <c r="B5107" s="2" t="s">
        <v>10245</v>
      </c>
      <c r="C5107" s="2">
        <v>52</v>
      </c>
      <c r="D5107" s="2" t="s">
        <v>39</v>
      </c>
      <c r="E5107" s="2" t="s">
        <v>24</v>
      </c>
      <c r="F5107" s="2" t="s">
        <v>19</v>
      </c>
      <c r="G5107" s="2" t="s">
        <v>20</v>
      </c>
      <c r="H5107" s="2">
        <v>8781.35</v>
      </c>
      <c r="I5107" s="3">
        <v>45244</v>
      </c>
      <c r="J5107" s="2" t="s">
        <v>16</v>
      </c>
    </row>
    <row r="5108" spans="1:10" ht="14.25" customHeight="1" x14ac:dyDescent="0.35">
      <c r="A5108" s="2" t="s">
        <v>10246</v>
      </c>
      <c r="B5108" s="2" t="s">
        <v>10247</v>
      </c>
      <c r="C5108" s="2">
        <v>37</v>
      </c>
      <c r="D5108" s="2" t="s">
        <v>12</v>
      </c>
      <c r="E5108" s="2" t="s">
        <v>93</v>
      </c>
      <c r="F5108" s="2" t="s">
        <v>49</v>
      </c>
      <c r="G5108" s="2" t="s">
        <v>20</v>
      </c>
      <c r="H5108" s="2">
        <v>715.3</v>
      </c>
      <c r="I5108" s="3">
        <v>45390</v>
      </c>
      <c r="J5108" s="2" t="s">
        <v>16</v>
      </c>
    </row>
    <row r="5109" spans="1:10" ht="14.25" customHeight="1" x14ac:dyDescent="0.35">
      <c r="A5109" s="2" t="s">
        <v>10248</v>
      </c>
      <c r="B5109" s="2" t="s">
        <v>10249</v>
      </c>
      <c r="C5109" s="2">
        <v>54</v>
      </c>
      <c r="D5109" s="2" t="s">
        <v>39</v>
      </c>
      <c r="E5109" s="2" t="s">
        <v>42</v>
      </c>
      <c r="F5109" s="2" t="s">
        <v>55</v>
      </c>
      <c r="G5109" s="2" t="s">
        <v>15</v>
      </c>
      <c r="H5109" s="2">
        <v>18128.060000000001</v>
      </c>
      <c r="I5109" s="3">
        <v>45358</v>
      </c>
      <c r="J5109" s="2" t="s">
        <v>16</v>
      </c>
    </row>
    <row r="5110" spans="1:10" ht="14.25" customHeight="1" x14ac:dyDescent="0.35">
      <c r="A5110" s="2" t="s">
        <v>10250</v>
      </c>
      <c r="B5110" s="2" t="s">
        <v>10251</v>
      </c>
      <c r="C5110" s="2">
        <v>59</v>
      </c>
      <c r="D5110" s="2" t="s">
        <v>39</v>
      </c>
      <c r="E5110" s="2" t="s">
        <v>24</v>
      </c>
      <c r="F5110" s="2" t="s">
        <v>25</v>
      </c>
      <c r="G5110" s="2" t="s">
        <v>26</v>
      </c>
      <c r="H5110" s="2">
        <v>6528.32</v>
      </c>
      <c r="I5110" s="3">
        <v>45061</v>
      </c>
      <c r="J5110" s="2" t="s">
        <v>16</v>
      </c>
    </row>
    <row r="5111" spans="1:10" ht="14.25" customHeight="1" x14ac:dyDescent="0.35">
      <c r="A5111" s="2" t="s">
        <v>10252</v>
      </c>
      <c r="B5111" s="2" t="s">
        <v>10253</v>
      </c>
      <c r="C5111" s="2">
        <v>34</v>
      </c>
      <c r="D5111" s="2" t="s">
        <v>12</v>
      </c>
      <c r="E5111" s="2" t="s">
        <v>74</v>
      </c>
      <c r="F5111" s="2" t="s">
        <v>55</v>
      </c>
      <c r="G5111" s="2" t="s">
        <v>20</v>
      </c>
      <c r="H5111" s="2">
        <v>45338.45</v>
      </c>
      <c r="I5111" s="3">
        <v>45429</v>
      </c>
      <c r="J5111" s="2" t="s">
        <v>16</v>
      </c>
    </row>
    <row r="5112" spans="1:10" ht="14.25" customHeight="1" x14ac:dyDescent="0.35">
      <c r="A5112" s="2" t="s">
        <v>10254</v>
      </c>
      <c r="B5112" s="2" t="s">
        <v>10255</v>
      </c>
      <c r="C5112" s="2">
        <v>64</v>
      </c>
      <c r="D5112" s="2" t="s">
        <v>39</v>
      </c>
      <c r="E5112" s="2" t="s">
        <v>64</v>
      </c>
      <c r="F5112" s="2" t="s">
        <v>35</v>
      </c>
      <c r="G5112" s="2" t="s">
        <v>30</v>
      </c>
      <c r="H5112" s="2">
        <v>12638.73</v>
      </c>
      <c r="I5112" s="3">
        <v>45611</v>
      </c>
      <c r="J5112" s="2" t="s">
        <v>16</v>
      </c>
    </row>
    <row r="5113" spans="1:10" ht="14.25" customHeight="1" x14ac:dyDescent="0.35">
      <c r="A5113" s="2" t="s">
        <v>10256</v>
      </c>
      <c r="B5113" s="2" t="s">
        <v>10257</v>
      </c>
      <c r="C5113" s="2">
        <v>48</v>
      </c>
      <c r="D5113" s="2" t="s">
        <v>39</v>
      </c>
      <c r="E5113" s="2" t="s">
        <v>74</v>
      </c>
      <c r="F5113" s="2" t="s">
        <v>35</v>
      </c>
      <c r="G5113" s="2" t="s">
        <v>15</v>
      </c>
      <c r="H5113" s="2">
        <v>49020.82</v>
      </c>
      <c r="I5113" s="3">
        <v>45195</v>
      </c>
      <c r="J5113" s="2" t="s">
        <v>16</v>
      </c>
    </row>
    <row r="5114" spans="1:10" ht="14.25" customHeight="1" x14ac:dyDescent="0.35">
      <c r="A5114" s="2" t="s">
        <v>10258</v>
      </c>
      <c r="B5114" s="2" t="s">
        <v>10259</v>
      </c>
      <c r="C5114" s="2">
        <v>25</v>
      </c>
      <c r="D5114" s="2" t="s">
        <v>12</v>
      </c>
      <c r="E5114" s="2" t="s">
        <v>24</v>
      </c>
      <c r="F5114" s="2" t="s">
        <v>35</v>
      </c>
      <c r="G5114" s="2" t="s">
        <v>15</v>
      </c>
      <c r="H5114" s="2">
        <v>6041.76</v>
      </c>
      <c r="I5114" s="3">
        <v>45363</v>
      </c>
      <c r="J5114" s="2" t="s">
        <v>16</v>
      </c>
    </row>
    <row r="5115" spans="1:10" ht="14.25" customHeight="1" x14ac:dyDescent="0.35">
      <c r="A5115" s="2" t="s">
        <v>10260</v>
      </c>
      <c r="B5115" s="2" t="s">
        <v>10261</v>
      </c>
      <c r="C5115" s="2">
        <v>32</v>
      </c>
      <c r="D5115" s="2" t="s">
        <v>12</v>
      </c>
      <c r="E5115" s="2" t="s">
        <v>74</v>
      </c>
      <c r="F5115" s="2" t="s">
        <v>14</v>
      </c>
      <c r="G5115" s="2" t="s">
        <v>20</v>
      </c>
      <c r="H5115" s="2">
        <v>1517.32</v>
      </c>
      <c r="I5115" s="3">
        <v>45553</v>
      </c>
      <c r="J5115" s="2" t="s">
        <v>16</v>
      </c>
    </row>
    <row r="5116" spans="1:10" ht="14.25" customHeight="1" x14ac:dyDescent="0.35">
      <c r="A5116" s="2" t="s">
        <v>10262</v>
      </c>
      <c r="B5116" s="2" t="s">
        <v>10263</v>
      </c>
      <c r="C5116" s="2">
        <v>48</v>
      </c>
      <c r="D5116" s="2" t="s">
        <v>39</v>
      </c>
      <c r="E5116" s="2" t="s">
        <v>42</v>
      </c>
      <c r="F5116" s="2" t="s">
        <v>25</v>
      </c>
      <c r="G5116" s="2" t="s">
        <v>20</v>
      </c>
      <c r="H5116" s="2">
        <v>12994.17</v>
      </c>
      <c r="I5116" s="3">
        <v>45424</v>
      </c>
      <c r="J5116" s="2" t="s">
        <v>16</v>
      </c>
    </row>
    <row r="5117" spans="1:10" ht="14.25" customHeight="1" x14ac:dyDescent="0.35">
      <c r="A5117" s="2" t="s">
        <v>10264</v>
      </c>
      <c r="B5117" s="2" t="s">
        <v>10265</v>
      </c>
      <c r="C5117" s="2">
        <v>47</v>
      </c>
      <c r="D5117" s="2" t="s">
        <v>12</v>
      </c>
      <c r="E5117" s="2" t="s">
        <v>64</v>
      </c>
      <c r="F5117" s="2" t="s">
        <v>35</v>
      </c>
      <c r="G5117" s="2" t="s">
        <v>36</v>
      </c>
      <c r="H5117" s="2">
        <v>15039.99</v>
      </c>
      <c r="I5117" s="3">
        <v>45477</v>
      </c>
      <c r="J5117" s="2" t="s">
        <v>16</v>
      </c>
    </row>
    <row r="5118" spans="1:10" ht="14.25" customHeight="1" x14ac:dyDescent="0.35">
      <c r="A5118" s="2" t="s">
        <v>10266</v>
      </c>
      <c r="B5118" s="2" t="s">
        <v>10267</v>
      </c>
      <c r="C5118" s="2">
        <v>63</v>
      </c>
      <c r="D5118" s="2" t="s">
        <v>39</v>
      </c>
      <c r="E5118" s="2" t="s">
        <v>29</v>
      </c>
      <c r="F5118" s="2" t="s">
        <v>14</v>
      </c>
      <c r="G5118" s="2" t="s">
        <v>36</v>
      </c>
      <c r="H5118" s="2">
        <v>19162.03</v>
      </c>
      <c r="I5118" s="3">
        <v>45266</v>
      </c>
      <c r="J5118" s="2" t="s">
        <v>16</v>
      </c>
    </row>
    <row r="5119" spans="1:10" ht="14.25" customHeight="1" x14ac:dyDescent="0.35">
      <c r="A5119" s="2" t="s">
        <v>10268</v>
      </c>
      <c r="B5119" s="2" t="s">
        <v>10269</v>
      </c>
      <c r="C5119" s="2">
        <v>37</v>
      </c>
      <c r="D5119" s="2" t="s">
        <v>39</v>
      </c>
      <c r="E5119" s="2" t="s">
        <v>74</v>
      </c>
      <c r="F5119" s="2" t="s">
        <v>35</v>
      </c>
      <c r="G5119" s="2" t="s">
        <v>30</v>
      </c>
      <c r="H5119" s="2">
        <v>3587.47</v>
      </c>
      <c r="I5119" s="3">
        <v>45168</v>
      </c>
      <c r="J5119" s="2" t="s">
        <v>16</v>
      </c>
    </row>
    <row r="5120" spans="1:10" ht="14.25" customHeight="1" x14ac:dyDescent="0.35">
      <c r="A5120" s="2" t="s">
        <v>10270</v>
      </c>
      <c r="B5120" s="2" t="s">
        <v>10271</v>
      </c>
      <c r="C5120" s="2">
        <v>56</v>
      </c>
      <c r="D5120" s="2" t="s">
        <v>12</v>
      </c>
      <c r="E5120" s="2" t="s">
        <v>42</v>
      </c>
      <c r="F5120" s="2" t="s">
        <v>49</v>
      </c>
      <c r="G5120" s="2" t="s">
        <v>15</v>
      </c>
      <c r="H5120" s="2">
        <v>7147.47</v>
      </c>
      <c r="I5120" s="3">
        <v>45147</v>
      </c>
      <c r="J5120" s="2" t="s">
        <v>16</v>
      </c>
    </row>
    <row r="5121" spans="1:10" ht="14.25" customHeight="1" x14ac:dyDescent="0.35">
      <c r="A5121" s="2" t="s">
        <v>10272</v>
      </c>
      <c r="B5121" s="2" t="s">
        <v>10273</v>
      </c>
      <c r="C5121" s="2">
        <v>29</v>
      </c>
      <c r="D5121" s="2" t="s">
        <v>12</v>
      </c>
      <c r="E5121" s="2" t="s">
        <v>13</v>
      </c>
      <c r="F5121" s="2" t="s">
        <v>25</v>
      </c>
      <c r="G5121" s="2" t="s">
        <v>26</v>
      </c>
      <c r="H5121" s="2">
        <v>19484.52</v>
      </c>
      <c r="I5121" s="3">
        <v>45584</v>
      </c>
      <c r="J5121" s="2" t="s">
        <v>21</v>
      </c>
    </row>
    <row r="5122" spans="1:10" ht="14.25" customHeight="1" x14ac:dyDescent="0.35">
      <c r="A5122" s="2" t="s">
        <v>10274</v>
      </c>
      <c r="B5122" s="2" t="s">
        <v>10275</v>
      </c>
      <c r="C5122" s="2">
        <v>34</v>
      </c>
      <c r="D5122" s="2" t="s">
        <v>12</v>
      </c>
      <c r="E5122" s="2" t="s">
        <v>42</v>
      </c>
      <c r="F5122" s="2" t="s">
        <v>14</v>
      </c>
      <c r="G5122" s="2" t="s">
        <v>26</v>
      </c>
      <c r="H5122" s="2">
        <v>20005.29</v>
      </c>
      <c r="I5122" s="3">
        <v>45602</v>
      </c>
      <c r="J5122" s="2" t="s">
        <v>16</v>
      </c>
    </row>
    <row r="5123" spans="1:10" ht="14.25" customHeight="1" x14ac:dyDescent="0.35">
      <c r="A5123" s="2" t="s">
        <v>10276</v>
      </c>
      <c r="B5123" s="2" t="s">
        <v>10277</v>
      </c>
      <c r="C5123" s="2">
        <v>59</v>
      </c>
      <c r="D5123" s="2" t="s">
        <v>12</v>
      </c>
      <c r="E5123" s="2" t="s">
        <v>52</v>
      </c>
      <c r="F5123" s="2" t="s">
        <v>35</v>
      </c>
      <c r="G5123" s="2" t="s">
        <v>15</v>
      </c>
      <c r="H5123" s="2">
        <v>260.19</v>
      </c>
      <c r="I5123" s="3">
        <v>45287</v>
      </c>
      <c r="J5123" s="2" t="s">
        <v>16</v>
      </c>
    </row>
    <row r="5124" spans="1:10" ht="14.25" customHeight="1" x14ac:dyDescent="0.35">
      <c r="A5124" s="2" t="s">
        <v>10278</v>
      </c>
      <c r="B5124" s="2" t="s">
        <v>10279</v>
      </c>
      <c r="C5124" s="2">
        <v>47</v>
      </c>
      <c r="D5124" s="2" t="s">
        <v>12</v>
      </c>
      <c r="E5124" s="2" t="s">
        <v>24</v>
      </c>
      <c r="F5124" s="2" t="s">
        <v>14</v>
      </c>
      <c r="G5124" s="2" t="s">
        <v>30</v>
      </c>
      <c r="H5124" s="2">
        <v>11114.45</v>
      </c>
      <c r="I5124" s="3">
        <v>45116</v>
      </c>
      <c r="J5124" s="2" t="s">
        <v>16</v>
      </c>
    </row>
    <row r="5125" spans="1:10" ht="14.25" customHeight="1" x14ac:dyDescent="0.35">
      <c r="A5125" s="2" t="s">
        <v>10280</v>
      </c>
      <c r="B5125" s="2" t="s">
        <v>10281</v>
      </c>
      <c r="C5125" s="2">
        <v>46</v>
      </c>
      <c r="D5125" s="2" t="s">
        <v>12</v>
      </c>
      <c r="E5125" s="2" t="s">
        <v>93</v>
      </c>
      <c r="F5125" s="2" t="s">
        <v>35</v>
      </c>
      <c r="G5125" s="2" t="s">
        <v>36</v>
      </c>
      <c r="H5125" s="2">
        <v>9205.18</v>
      </c>
      <c r="I5125" s="3">
        <v>45339</v>
      </c>
      <c r="J5125" s="2" t="s">
        <v>21</v>
      </c>
    </row>
    <row r="5126" spans="1:10" ht="14.25" customHeight="1" x14ac:dyDescent="0.35">
      <c r="A5126" s="2" t="s">
        <v>10282</v>
      </c>
      <c r="B5126" s="2" t="s">
        <v>10283</v>
      </c>
      <c r="C5126" s="2">
        <v>36</v>
      </c>
      <c r="D5126" s="2" t="s">
        <v>39</v>
      </c>
      <c r="E5126" s="2" t="s">
        <v>24</v>
      </c>
      <c r="F5126" s="2" t="s">
        <v>49</v>
      </c>
      <c r="G5126" s="2" t="s">
        <v>36</v>
      </c>
      <c r="H5126" s="2">
        <v>870.16</v>
      </c>
      <c r="I5126" s="3">
        <v>45255</v>
      </c>
      <c r="J5126" s="2" t="s">
        <v>16</v>
      </c>
    </row>
    <row r="5127" spans="1:10" ht="14.25" customHeight="1" x14ac:dyDescent="0.35">
      <c r="A5127" s="2" t="s">
        <v>10284</v>
      </c>
      <c r="B5127" s="2" t="s">
        <v>10285</v>
      </c>
      <c r="C5127" s="2">
        <v>63</v>
      </c>
      <c r="D5127" s="2" t="s">
        <v>39</v>
      </c>
      <c r="E5127" s="2" t="s">
        <v>24</v>
      </c>
      <c r="F5127" s="2" t="s">
        <v>55</v>
      </c>
      <c r="G5127" s="2" t="s">
        <v>36</v>
      </c>
      <c r="H5127" s="2">
        <v>26612.06</v>
      </c>
      <c r="I5127" s="3">
        <v>45148</v>
      </c>
      <c r="J5127" s="2" t="s">
        <v>16</v>
      </c>
    </row>
    <row r="5128" spans="1:10" ht="14.25" customHeight="1" x14ac:dyDescent="0.35">
      <c r="A5128" s="2" t="s">
        <v>10286</v>
      </c>
      <c r="B5128" s="2" t="s">
        <v>10287</v>
      </c>
      <c r="C5128" s="2">
        <v>28</v>
      </c>
      <c r="D5128" s="2" t="s">
        <v>12</v>
      </c>
      <c r="E5128" s="2" t="s">
        <v>42</v>
      </c>
      <c r="F5128" s="2" t="s">
        <v>35</v>
      </c>
      <c r="G5128" s="2" t="s">
        <v>26</v>
      </c>
      <c r="H5128" s="2">
        <v>5894.58</v>
      </c>
      <c r="I5128" s="3">
        <v>45612</v>
      </c>
      <c r="J5128" s="2" t="s">
        <v>16</v>
      </c>
    </row>
    <row r="5129" spans="1:10" ht="14.25" customHeight="1" x14ac:dyDescent="0.35">
      <c r="A5129" s="2" t="s">
        <v>10288</v>
      </c>
      <c r="B5129" s="2" t="s">
        <v>10289</v>
      </c>
      <c r="C5129" s="2">
        <v>51</v>
      </c>
      <c r="D5129" s="2" t="s">
        <v>39</v>
      </c>
      <c r="E5129" s="2" t="s">
        <v>42</v>
      </c>
      <c r="F5129" s="2" t="s">
        <v>55</v>
      </c>
      <c r="G5129" s="2" t="s">
        <v>26</v>
      </c>
      <c r="H5129" s="2">
        <v>11216.49</v>
      </c>
      <c r="I5129" s="3">
        <v>45018</v>
      </c>
      <c r="J5129" s="2" t="s">
        <v>16</v>
      </c>
    </row>
    <row r="5130" spans="1:10" ht="14.25" customHeight="1" x14ac:dyDescent="0.35">
      <c r="A5130" s="2" t="s">
        <v>10290</v>
      </c>
      <c r="B5130" s="2" t="s">
        <v>10291</v>
      </c>
      <c r="C5130" s="2">
        <v>24</v>
      </c>
      <c r="D5130" s="2" t="s">
        <v>39</v>
      </c>
      <c r="E5130" s="2" t="s">
        <v>42</v>
      </c>
      <c r="F5130" s="2" t="s">
        <v>25</v>
      </c>
      <c r="G5130" s="2" t="s">
        <v>30</v>
      </c>
      <c r="H5130" s="2">
        <v>21438.55</v>
      </c>
      <c r="I5130" s="3">
        <v>45366</v>
      </c>
      <c r="J5130" s="2" t="s">
        <v>16</v>
      </c>
    </row>
    <row r="5131" spans="1:10" ht="14.25" customHeight="1" x14ac:dyDescent="0.35">
      <c r="A5131" s="2" t="s">
        <v>10292</v>
      </c>
      <c r="B5131" s="2" t="s">
        <v>10293</v>
      </c>
      <c r="C5131" s="2">
        <v>61</v>
      </c>
      <c r="D5131" s="2" t="s">
        <v>39</v>
      </c>
      <c r="E5131" s="2" t="s">
        <v>24</v>
      </c>
      <c r="F5131" s="2" t="s">
        <v>49</v>
      </c>
      <c r="G5131" s="2" t="s">
        <v>26</v>
      </c>
      <c r="H5131" s="2">
        <v>1394.01</v>
      </c>
      <c r="I5131" s="3">
        <v>45032</v>
      </c>
      <c r="J5131" s="2" t="s">
        <v>16</v>
      </c>
    </row>
    <row r="5132" spans="1:10" ht="14.25" customHeight="1" x14ac:dyDescent="0.35">
      <c r="A5132" s="2" t="s">
        <v>10294</v>
      </c>
      <c r="B5132" s="2" t="s">
        <v>10295</v>
      </c>
      <c r="C5132" s="2">
        <v>51</v>
      </c>
      <c r="D5132" s="2" t="s">
        <v>39</v>
      </c>
      <c r="E5132" s="2" t="s">
        <v>29</v>
      </c>
      <c r="F5132" s="2" t="s">
        <v>25</v>
      </c>
      <c r="G5132" s="2" t="s">
        <v>20</v>
      </c>
      <c r="H5132" s="2">
        <v>19368.53</v>
      </c>
      <c r="I5132" s="3">
        <v>45171</v>
      </c>
      <c r="J5132" s="2" t="s">
        <v>16</v>
      </c>
    </row>
    <row r="5133" spans="1:10" ht="14.25" customHeight="1" x14ac:dyDescent="0.35">
      <c r="A5133" s="2" t="s">
        <v>10296</v>
      </c>
      <c r="B5133" s="2" t="s">
        <v>10297</v>
      </c>
      <c r="C5133" s="2">
        <v>37</v>
      </c>
      <c r="D5133" s="2" t="s">
        <v>12</v>
      </c>
      <c r="E5133" s="2" t="s">
        <v>74</v>
      </c>
      <c r="F5133" s="2" t="s">
        <v>55</v>
      </c>
      <c r="G5133" s="2" t="s">
        <v>26</v>
      </c>
      <c r="H5133" s="2">
        <v>12884.62</v>
      </c>
      <c r="I5133" s="3">
        <v>45231</v>
      </c>
      <c r="J5133" s="2" t="s">
        <v>16</v>
      </c>
    </row>
    <row r="5134" spans="1:10" ht="14.25" customHeight="1" x14ac:dyDescent="0.35">
      <c r="A5134" s="2" t="s">
        <v>10298</v>
      </c>
      <c r="B5134" s="2" t="s">
        <v>10299</v>
      </c>
      <c r="C5134" s="2">
        <v>55</v>
      </c>
      <c r="D5134" s="2" t="s">
        <v>39</v>
      </c>
      <c r="E5134" s="2" t="s">
        <v>29</v>
      </c>
      <c r="F5134" s="2" t="s">
        <v>49</v>
      </c>
      <c r="G5134" s="2" t="s">
        <v>36</v>
      </c>
      <c r="H5134" s="2">
        <v>18300.37</v>
      </c>
      <c r="I5134" s="3">
        <v>45481</v>
      </c>
      <c r="J5134" s="2" t="s">
        <v>16</v>
      </c>
    </row>
    <row r="5135" spans="1:10" ht="14.25" customHeight="1" x14ac:dyDescent="0.35">
      <c r="A5135" s="2" t="s">
        <v>10300</v>
      </c>
      <c r="B5135" s="2" t="s">
        <v>10301</v>
      </c>
      <c r="C5135" s="2">
        <v>41</v>
      </c>
      <c r="D5135" s="2" t="s">
        <v>39</v>
      </c>
      <c r="E5135" s="2" t="s">
        <v>64</v>
      </c>
      <c r="F5135" s="2" t="s">
        <v>19</v>
      </c>
      <c r="G5135" s="2" t="s">
        <v>30</v>
      </c>
      <c r="H5135" s="2">
        <v>6828.72</v>
      </c>
      <c r="I5135" s="3">
        <v>45524</v>
      </c>
      <c r="J5135" s="2" t="s">
        <v>16</v>
      </c>
    </row>
    <row r="5136" spans="1:10" ht="14.25" customHeight="1" x14ac:dyDescent="0.35">
      <c r="A5136" s="2" t="s">
        <v>10302</v>
      </c>
      <c r="B5136" s="2" t="s">
        <v>10303</v>
      </c>
      <c r="C5136" s="2">
        <v>27</v>
      </c>
      <c r="D5136" s="2" t="s">
        <v>12</v>
      </c>
      <c r="E5136" s="2" t="s">
        <v>42</v>
      </c>
      <c r="F5136" s="2" t="s">
        <v>49</v>
      </c>
      <c r="G5136" s="2" t="s">
        <v>15</v>
      </c>
      <c r="H5136" s="2">
        <v>340.58</v>
      </c>
      <c r="I5136" s="3">
        <v>45023</v>
      </c>
      <c r="J5136" s="2" t="s">
        <v>16</v>
      </c>
    </row>
    <row r="5137" spans="1:10" ht="14.25" customHeight="1" x14ac:dyDescent="0.35">
      <c r="A5137" s="2" t="s">
        <v>10304</v>
      </c>
      <c r="B5137" s="2" t="s">
        <v>10305</v>
      </c>
      <c r="C5137" s="2">
        <v>49</v>
      </c>
      <c r="D5137" s="2" t="s">
        <v>12</v>
      </c>
      <c r="E5137" s="2" t="s">
        <v>42</v>
      </c>
      <c r="F5137" s="2" t="s">
        <v>49</v>
      </c>
      <c r="G5137" s="2" t="s">
        <v>15</v>
      </c>
      <c r="H5137" s="2">
        <v>11102.27</v>
      </c>
      <c r="I5137" s="3">
        <v>45403</v>
      </c>
      <c r="J5137" s="2" t="s">
        <v>16</v>
      </c>
    </row>
    <row r="5138" spans="1:10" ht="14.25" customHeight="1" x14ac:dyDescent="0.35">
      <c r="A5138" s="2" t="s">
        <v>10306</v>
      </c>
      <c r="B5138" s="2" t="s">
        <v>10307</v>
      </c>
      <c r="C5138" s="2">
        <v>32</v>
      </c>
      <c r="D5138" s="2" t="s">
        <v>12</v>
      </c>
      <c r="E5138" s="2" t="s">
        <v>52</v>
      </c>
      <c r="F5138" s="2" t="s">
        <v>19</v>
      </c>
      <c r="G5138" s="2" t="s">
        <v>30</v>
      </c>
      <c r="H5138" s="2">
        <v>4692.5600000000004</v>
      </c>
      <c r="I5138" s="3">
        <v>45192</v>
      </c>
      <c r="J5138" s="2" t="s">
        <v>69</v>
      </c>
    </row>
    <row r="5139" spans="1:10" ht="14.25" customHeight="1" x14ac:dyDescent="0.35">
      <c r="A5139" s="2" t="s">
        <v>10308</v>
      </c>
      <c r="B5139" s="2" t="s">
        <v>10309</v>
      </c>
      <c r="C5139" s="2">
        <v>54</v>
      </c>
      <c r="D5139" s="2" t="s">
        <v>12</v>
      </c>
      <c r="E5139" s="2" t="s">
        <v>52</v>
      </c>
      <c r="F5139" s="2" t="s">
        <v>14</v>
      </c>
      <c r="G5139" s="2" t="s">
        <v>20</v>
      </c>
      <c r="H5139" s="2">
        <v>5148.6000000000004</v>
      </c>
      <c r="I5139" s="3">
        <v>45501</v>
      </c>
      <c r="J5139" s="2" t="s">
        <v>16</v>
      </c>
    </row>
    <row r="5140" spans="1:10" ht="14.25" customHeight="1" x14ac:dyDescent="0.35">
      <c r="A5140" s="2" t="s">
        <v>10310</v>
      </c>
      <c r="B5140" s="2" t="s">
        <v>10311</v>
      </c>
      <c r="C5140" s="2">
        <v>37</v>
      </c>
      <c r="D5140" s="2" t="s">
        <v>39</v>
      </c>
      <c r="E5140" s="2" t="s">
        <v>13</v>
      </c>
      <c r="F5140" s="2" t="s">
        <v>14</v>
      </c>
      <c r="G5140" s="2" t="s">
        <v>15</v>
      </c>
      <c r="H5140" s="2">
        <v>5820.75</v>
      </c>
      <c r="I5140" s="3">
        <v>45029</v>
      </c>
      <c r="J5140" s="2" t="s">
        <v>16</v>
      </c>
    </row>
    <row r="5141" spans="1:10" ht="14.25" customHeight="1" x14ac:dyDescent="0.35">
      <c r="A5141" s="2" t="s">
        <v>10312</v>
      </c>
      <c r="B5141" s="2" t="s">
        <v>10313</v>
      </c>
      <c r="C5141" s="2">
        <v>20</v>
      </c>
      <c r="D5141" s="2" t="s">
        <v>12</v>
      </c>
      <c r="E5141" s="2" t="s">
        <v>13</v>
      </c>
      <c r="F5141" s="2" t="s">
        <v>14</v>
      </c>
      <c r="G5141" s="2" t="s">
        <v>36</v>
      </c>
      <c r="H5141" s="2">
        <v>6790.66</v>
      </c>
      <c r="I5141" s="3">
        <v>45180</v>
      </c>
      <c r="J5141" s="2" t="s">
        <v>16</v>
      </c>
    </row>
    <row r="5142" spans="1:10" ht="14.25" customHeight="1" x14ac:dyDescent="0.35">
      <c r="A5142" s="2" t="s">
        <v>10314</v>
      </c>
      <c r="B5142" s="2" t="s">
        <v>10315</v>
      </c>
      <c r="C5142" s="2">
        <v>54</v>
      </c>
      <c r="D5142" s="2" t="s">
        <v>39</v>
      </c>
      <c r="E5142" s="2" t="s">
        <v>52</v>
      </c>
      <c r="F5142" s="2" t="s">
        <v>55</v>
      </c>
      <c r="G5142" s="2" t="s">
        <v>15</v>
      </c>
      <c r="H5142" s="2">
        <v>10845.15</v>
      </c>
      <c r="I5142" s="3">
        <v>45381</v>
      </c>
      <c r="J5142" s="2" t="s">
        <v>16</v>
      </c>
    </row>
    <row r="5143" spans="1:10" ht="14.25" customHeight="1" x14ac:dyDescent="0.35">
      <c r="A5143" s="2" t="s">
        <v>10316</v>
      </c>
      <c r="B5143" s="2" t="s">
        <v>10317</v>
      </c>
      <c r="C5143" s="2">
        <v>57</v>
      </c>
      <c r="D5143" s="2" t="s">
        <v>39</v>
      </c>
      <c r="E5143" s="2" t="s">
        <v>64</v>
      </c>
      <c r="F5143" s="2" t="s">
        <v>49</v>
      </c>
      <c r="G5143" s="2" t="s">
        <v>15</v>
      </c>
      <c r="H5143" s="2">
        <v>12974.62</v>
      </c>
      <c r="I5143" s="3">
        <v>45439</v>
      </c>
      <c r="J5143" s="2" t="s">
        <v>16</v>
      </c>
    </row>
    <row r="5144" spans="1:10" ht="14.25" customHeight="1" x14ac:dyDescent="0.35">
      <c r="A5144" s="2" t="s">
        <v>10318</v>
      </c>
      <c r="B5144" s="2" t="s">
        <v>10319</v>
      </c>
      <c r="C5144" s="2">
        <v>25</v>
      </c>
      <c r="D5144" s="2" t="s">
        <v>12</v>
      </c>
      <c r="E5144" s="2" t="s">
        <v>13</v>
      </c>
      <c r="F5144" s="2" t="s">
        <v>35</v>
      </c>
      <c r="G5144" s="2" t="s">
        <v>36</v>
      </c>
      <c r="H5144" s="2">
        <v>14998.77</v>
      </c>
      <c r="I5144" s="3">
        <v>45592</v>
      </c>
      <c r="J5144" s="2" t="s">
        <v>16</v>
      </c>
    </row>
    <row r="5145" spans="1:10" ht="14.25" customHeight="1" x14ac:dyDescent="0.35">
      <c r="A5145" s="2" t="s">
        <v>10320</v>
      </c>
      <c r="B5145" s="2" t="s">
        <v>10321</v>
      </c>
      <c r="C5145" s="2">
        <v>57</v>
      </c>
      <c r="D5145" s="2" t="s">
        <v>12</v>
      </c>
      <c r="E5145" s="2" t="s">
        <v>93</v>
      </c>
      <c r="F5145" s="2" t="s">
        <v>19</v>
      </c>
      <c r="G5145" s="2" t="s">
        <v>26</v>
      </c>
      <c r="H5145" s="2">
        <v>11135.42</v>
      </c>
      <c r="I5145" s="3">
        <v>45419</v>
      </c>
      <c r="J5145" s="2" t="s">
        <v>16</v>
      </c>
    </row>
    <row r="5146" spans="1:10" ht="14.25" customHeight="1" x14ac:dyDescent="0.35">
      <c r="A5146" s="2" t="s">
        <v>10322</v>
      </c>
      <c r="B5146" s="2" t="s">
        <v>10323</v>
      </c>
      <c r="C5146" s="2">
        <v>61</v>
      </c>
      <c r="D5146" s="2" t="s">
        <v>12</v>
      </c>
      <c r="E5146" s="2" t="s">
        <v>93</v>
      </c>
      <c r="F5146" s="2" t="s">
        <v>35</v>
      </c>
      <c r="G5146" s="2" t="s">
        <v>20</v>
      </c>
      <c r="H5146" s="2">
        <v>16269.88</v>
      </c>
      <c r="I5146" s="3">
        <v>45187</v>
      </c>
      <c r="J5146" s="2" t="s">
        <v>16</v>
      </c>
    </row>
    <row r="5147" spans="1:10" ht="14.25" customHeight="1" x14ac:dyDescent="0.35">
      <c r="A5147" s="2" t="s">
        <v>10324</v>
      </c>
      <c r="B5147" s="2" t="s">
        <v>10325</v>
      </c>
      <c r="C5147" s="2">
        <v>40</v>
      </c>
      <c r="D5147" s="2" t="s">
        <v>12</v>
      </c>
      <c r="E5147" s="2" t="s">
        <v>64</v>
      </c>
      <c r="F5147" s="2" t="s">
        <v>55</v>
      </c>
      <c r="G5147" s="2" t="s">
        <v>36</v>
      </c>
      <c r="H5147" s="2">
        <v>1302.79</v>
      </c>
      <c r="I5147" s="3">
        <v>44961</v>
      </c>
      <c r="J5147" s="2" t="s">
        <v>16</v>
      </c>
    </row>
    <row r="5148" spans="1:10" ht="14.25" customHeight="1" x14ac:dyDescent="0.35">
      <c r="A5148" s="2" t="s">
        <v>10326</v>
      </c>
      <c r="B5148" s="2" t="s">
        <v>10327</v>
      </c>
      <c r="C5148" s="2">
        <v>57</v>
      </c>
      <c r="D5148" s="2" t="s">
        <v>12</v>
      </c>
      <c r="E5148" s="2" t="s">
        <v>52</v>
      </c>
      <c r="F5148" s="2" t="s">
        <v>19</v>
      </c>
      <c r="G5148" s="2" t="s">
        <v>36</v>
      </c>
      <c r="H5148" s="2">
        <v>18128.87</v>
      </c>
      <c r="I5148" s="3">
        <v>45307</v>
      </c>
      <c r="J5148" s="2" t="s">
        <v>21</v>
      </c>
    </row>
    <row r="5149" spans="1:10" ht="14.25" customHeight="1" x14ac:dyDescent="0.35">
      <c r="A5149" s="2" t="s">
        <v>10328</v>
      </c>
      <c r="B5149" s="2" t="s">
        <v>10329</v>
      </c>
      <c r="C5149" s="2">
        <v>28</v>
      </c>
      <c r="D5149" s="2" t="s">
        <v>12</v>
      </c>
      <c r="E5149" s="2" t="s">
        <v>13</v>
      </c>
      <c r="F5149" s="2" t="s">
        <v>35</v>
      </c>
      <c r="G5149" s="2" t="s">
        <v>30</v>
      </c>
      <c r="H5149" s="2">
        <v>4898.46</v>
      </c>
      <c r="I5149" s="3">
        <v>45323</v>
      </c>
      <c r="J5149" s="2" t="s">
        <v>69</v>
      </c>
    </row>
    <row r="5150" spans="1:10" ht="14.25" customHeight="1" x14ac:dyDescent="0.35">
      <c r="A5150" s="2" t="s">
        <v>10330</v>
      </c>
      <c r="B5150" s="2" t="s">
        <v>10331</v>
      </c>
      <c r="C5150" s="2">
        <v>63</v>
      </c>
      <c r="D5150" s="2" t="s">
        <v>39</v>
      </c>
      <c r="E5150" s="2" t="s">
        <v>42</v>
      </c>
      <c r="F5150" s="2" t="s">
        <v>55</v>
      </c>
      <c r="G5150" s="2" t="s">
        <v>20</v>
      </c>
      <c r="H5150" s="2">
        <v>7524.23</v>
      </c>
      <c r="I5150" s="3">
        <v>44953</v>
      </c>
      <c r="J5150" s="2" t="s">
        <v>16</v>
      </c>
    </row>
    <row r="5151" spans="1:10" ht="14.25" customHeight="1" x14ac:dyDescent="0.35">
      <c r="A5151" s="2" t="s">
        <v>10332</v>
      </c>
      <c r="B5151" s="2" t="s">
        <v>10333</v>
      </c>
      <c r="C5151" s="2">
        <v>25</v>
      </c>
      <c r="D5151" s="2" t="s">
        <v>39</v>
      </c>
      <c r="E5151" s="2" t="s">
        <v>52</v>
      </c>
      <c r="F5151" s="2" t="s">
        <v>55</v>
      </c>
      <c r="G5151" s="2" t="s">
        <v>26</v>
      </c>
      <c r="H5151" s="2">
        <v>5687.72</v>
      </c>
      <c r="I5151" s="3">
        <v>45232</v>
      </c>
      <c r="J5151" s="2" t="s">
        <v>16</v>
      </c>
    </row>
    <row r="5152" spans="1:10" ht="14.25" customHeight="1" x14ac:dyDescent="0.35">
      <c r="A5152" s="2" t="s">
        <v>10334</v>
      </c>
      <c r="B5152" s="2" t="s">
        <v>10335</v>
      </c>
      <c r="C5152" s="2">
        <v>46</v>
      </c>
      <c r="D5152" s="2" t="s">
        <v>39</v>
      </c>
      <c r="E5152" s="2" t="s">
        <v>13</v>
      </c>
      <c r="F5152" s="2" t="s">
        <v>55</v>
      </c>
      <c r="G5152" s="2" t="s">
        <v>36</v>
      </c>
      <c r="H5152" s="2">
        <v>6457.24</v>
      </c>
      <c r="I5152" s="3">
        <v>45625</v>
      </c>
      <c r="J5152" s="2" t="s">
        <v>16</v>
      </c>
    </row>
    <row r="5153" spans="1:10" ht="14.25" customHeight="1" x14ac:dyDescent="0.35">
      <c r="A5153" s="2" t="s">
        <v>10336</v>
      </c>
      <c r="B5153" s="2" t="s">
        <v>10337</v>
      </c>
      <c r="C5153" s="2">
        <v>47</v>
      </c>
      <c r="D5153" s="2" t="s">
        <v>39</v>
      </c>
      <c r="E5153" s="2" t="s">
        <v>64</v>
      </c>
      <c r="F5153" s="2" t="s">
        <v>19</v>
      </c>
      <c r="G5153" s="2" t="s">
        <v>26</v>
      </c>
      <c r="H5153" s="2">
        <v>3360.71</v>
      </c>
      <c r="I5153" s="3">
        <v>45597</v>
      </c>
      <c r="J5153" s="2" t="s">
        <v>16</v>
      </c>
    </row>
    <row r="5154" spans="1:10" ht="14.25" customHeight="1" x14ac:dyDescent="0.35">
      <c r="A5154" s="2" t="s">
        <v>10338</v>
      </c>
      <c r="B5154" s="2" t="s">
        <v>10339</v>
      </c>
      <c r="C5154" s="2">
        <v>27</v>
      </c>
      <c r="D5154" s="2" t="s">
        <v>12</v>
      </c>
      <c r="E5154" s="2" t="s">
        <v>93</v>
      </c>
      <c r="F5154" s="2" t="s">
        <v>35</v>
      </c>
      <c r="G5154" s="2" t="s">
        <v>36</v>
      </c>
      <c r="H5154" s="2">
        <v>1862.7</v>
      </c>
      <c r="I5154" s="3">
        <v>45507</v>
      </c>
      <c r="J5154" s="2" t="s">
        <v>16</v>
      </c>
    </row>
    <row r="5155" spans="1:10" ht="14.25" customHeight="1" x14ac:dyDescent="0.35">
      <c r="A5155" s="2" t="s">
        <v>10340</v>
      </c>
      <c r="B5155" s="2" t="s">
        <v>10341</v>
      </c>
      <c r="C5155" s="2">
        <v>56</v>
      </c>
      <c r="D5155" s="2" t="s">
        <v>12</v>
      </c>
      <c r="E5155" s="2" t="s">
        <v>24</v>
      </c>
      <c r="F5155" s="2" t="s">
        <v>35</v>
      </c>
      <c r="G5155" s="2" t="s">
        <v>36</v>
      </c>
      <c r="H5155" s="2">
        <v>1108.1400000000001</v>
      </c>
      <c r="I5155" s="3">
        <v>45091</v>
      </c>
      <c r="J5155" s="2" t="s">
        <v>69</v>
      </c>
    </row>
    <row r="5156" spans="1:10" ht="14.25" customHeight="1" x14ac:dyDescent="0.35">
      <c r="A5156" s="2" t="s">
        <v>10342</v>
      </c>
      <c r="B5156" s="2" t="s">
        <v>10343</v>
      </c>
      <c r="C5156" s="2">
        <v>45</v>
      </c>
      <c r="D5156" s="2" t="s">
        <v>39</v>
      </c>
      <c r="E5156" s="2" t="s">
        <v>64</v>
      </c>
      <c r="F5156" s="2" t="s">
        <v>25</v>
      </c>
      <c r="G5156" s="2" t="s">
        <v>30</v>
      </c>
      <c r="H5156" s="2">
        <v>6003.84</v>
      </c>
      <c r="I5156" s="3">
        <v>45184</v>
      </c>
      <c r="J5156" s="2" t="s">
        <v>16</v>
      </c>
    </row>
    <row r="5157" spans="1:10" ht="14.25" customHeight="1" x14ac:dyDescent="0.35">
      <c r="A5157" s="2" t="s">
        <v>10344</v>
      </c>
      <c r="B5157" s="2" t="s">
        <v>10345</v>
      </c>
      <c r="C5157" s="2">
        <v>53</v>
      </c>
      <c r="D5157" s="2" t="s">
        <v>39</v>
      </c>
      <c r="E5157" s="2" t="s">
        <v>24</v>
      </c>
      <c r="F5157" s="2" t="s">
        <v>55</v>
      </c>
      <c r="G5157" s="2" t="s">
        <v>15</v>
      </c>
      <c r="H5157" s="2">
        <v>1338.3</v>
      </c>
      <c r="I5157" s="3">
        <v>45028</v>
      </c>
      <c r="J5157" s="2" t="s">
        <v>16</v>
      </c>
    </row>
    <row r="5158" spans="1:10" ht="14.25" customHeight="1" x14ac:dyDescent="0.35">
      <c r="A5158" s="2" t="s">
        <v>10346</v>
      </c>
      <c r="B5158" s="2" t="s">
        <v>10347</v>
      </c>
      <c r="C5158" s="2">
        <v>30</v>
      </c>
      <c r="D5158" s="2" t="s">
        <v>39</v>
      </c>
      <c r="E5158" s="2" t="s">
        <v>13</v>
      </c>
      <c r="F5158" s="2" t="s">
        <v>14</v>
      </c>
      <c r="G5158" s="2" t="s">
        <v>20</v>
      </c>
      <c r="H5158" s="2">
        <v>2810.22</v>
      </c>
      <c r="I5158" s="3">
        <v>45381</v>
      </c>
      <c r="J5158" s="2" t="s">
        <v>16</v>
      </c>
    </row>
    <row r="5159" spans="1:10" ht="14.25" customHeight="1" x14ac:dyDescent="0.35">
      <c r="A5159" s="2" t="s">
        <v>10348</v>
      </c>
      <c r="B5159" s="2" t="s">
        <v>10349</v>
      </c>
      <c r="C5159" s="2">
        <v>49</v>
      </c>
      <c r="D5159" s="2" t="s">
        <v>12</v>
      </c>
      <c r="E5159" s="2" t="s">
        <v>64</v>
      </c>
      <c r="F5159" s="2" t="s">
        <v>49</v>
      </c>
      <c r="G5159" s="2" t="s">
        <v>30</v>
      </c>
      <c r="H5159" s="2">
        <v>1434.27</v>
      </c>
      <c r="I5159" s="3">
        <v>45119</v>
      </c>
      <c r="J5159" s="2" t="s">
        <v>16</v>
      </c>
    </row>
    <row r="5160" spans="1:10" ht="14.25" customHeight="1" x14ac:dyDescent="0.35">
      <c r="A5160" s="2" t="s">
        <v>10350</v>
      </c>
      <c r="B5160" s="2" t="s">
        <v>10351</v>
      </c>
      <c r="C5160" s="2">
        <v>53</v>
      </c>
      <c r="D5160" s="2" t="s">
        <v>12</v>
      </c>
      <c r="E5160" s="2" t="s">
        <v>13</v>
      </c>
      <c r="F5160" s="2" t="s">
        <v>25</v>
      </c>
      <c r="G5160" s="2" t="s">
        <v>26</v>
      </c>
      <c r="H5160" s="2">
        <v>1155.47</v>
      </c>
      <c r="I5160" s="3">
        <v>45225</v>
      </c>
      <c r="J5160" s="2" t="s">
        <v>16</v>
      </c>
    </row>
    <row r="5161" spans="1:10" ht="14.25" customHeight="1" x14ac:dyDescent="0.35">
      <c r="A5161" s="2" t="s">
        <v>10352</v>
      </c>
      <c r="B5161" s="2" t="s">
        <v>10353</v>
      </c>
      <c r="C5161" s="2">
        <v>54</v>
      </c>
      <c r="D5161" s="2" t="s">
        <v>12</v>
      </c>
      <c r="E5161" s="2" t="s">
        <v>13</v>
      </c>
      <c r="F5161" s="2" t="s">
        <v>25</v>
      </c>
      <c r="G5161" s="2" t="s">
        <v>36</v>
      </c>
      <c r="H5161" s="2">
        <v>21409.86</v>
      </c>
      <c r="I5161" s="3">
        <v>44947</v>
      </c>
      <c r="J5161" s="2" t="s">
        <v>16</v>
      </c>
    </row>
    <row r="5162" spans="1:10" ht="14.25" customHeight="1" x14ac:dyDescent="0.35">
      <c r="A5162" s="2" t="s">
        <v>10354</v>
      </c>
      <c r="B5162" s="2" t="s">
        <v>10355</v>
      </c>
      <c r="C5162" s="2">
        <v>43</v>
      </c>
      <c r="D5162" s="2" t="s">
        <v>39</v>
      </c>
      <c r="E5162" s="2" t="s">
        <v>24</v>
      </c>
      <c r="F5162" s="2" t="s">
        <v>19</v>
      </c>
      <c r="G5162" s="2" t="s">
        <v>36</v>
      </c>
      <c r="H5162" s="2">
        <v>11209.38</v>
      </c>
      <c r="I5162" s="3">
        <v>44971</v>
      </c>
      <c r="J5162" s="2" t="s">
        <v>16</v>
      </c>
    </row>
    <row r="5163" spans="1:10" ht="14.25" customHeight="1" x14ac:dyDescent="0.35">
      <c r="A5163" s="2" t="s">
        <v>10356</v>
      </c>
      <c r="B5163" s="2" t="s">
        <v>10357</v>
      </c>
      <c r="C5163" s="2">
        <v>39</v>
      </c>
      <c r="D5163" s="2" t="s">
        <v>39</v>
      </c>
      <c r="E5163" s="2" t="s">
        <v>64</v>
      </c>
      <c r="F5163" s="2" t="s">
        <v>25</v>
      </c>
      <c r="G5163" s="2" t="s">
        <v>20</v>
      </c>
      <c r="H5163" s="2">
        <v>25738.57</v>
      </c>
      <c r="I5163" s="3">
        <v>45406</v>
      </c>
      <c r="J5163" s="2" t="s">
        <v>21</v>
      </c>
    </row>
    <row r="5164" spans="1:10" ht="14.25" customHeight="1" x14ac:dyDescent="0.35">
      <c r="A5164" s="2" t="s">
        <v>10358</v>
      </c>
      <c r="B5164" s="2" t="s">
        <v>10359</v>
      </c>
      <c r="C5164" s="2">
        <v>21</v>
      </c>
      <c r="D5164" s="2" t="s">
        <v>12</v>
      </c>
      <c r="E5164" s="2" t="s">
        <v>74</v>
      </c>
      <c r="F5164" s="2" t="s">
        <v>35</v>
      </c>
      <c r="G5164" s="2" t="s">
        <v>30</v>
      </c>
      <c r="H5164" s="2">
        <v>10328.59</v>
      </c>
      <c r="I5164" s="3">
        <v>45422</v>
      </c>
      <c r="J5164" s="2" t="s">
        <v>21</v>
      </c>
    </row>
    <row r="5165" spans="1:10" ht="14.25" customHeight="1" x14ac:dyDescent="0.35">
      <c r="A5165" s="2" t="s">
        <v>10360</v>
      </c>
      <c r="B5165" s="2" t="s">
        <v>10361</v>
      </c>
      <c r="C5165" s="2">
        <v>48</v>
      </c>
      <c r="D5165" s="2" t="s">
        <v>12</v>
      </c>
      <c r="E5165" s="2" t="s">
        <v>42</v>
      </c>
      <c r="F5165" s="2" t="s">
        <v>19</v>
      </c>
      <c r="G5165" s="2" t="s">
        <v>30</v>
      </c>
      <c r="H5165" s="2">
        <v>18575.849999999999</v>
      </c>
      <c r="I5165" s="3">
        <v>45609</v>
      </c>
      <c r="J5165" s="2" t="s">
        <v>16</v>
      </c>
    </row>
    <row r="5166" spans="1:10" ht="14.25" customHeight="1" x14ac:dyDescent="0.35">
      <c r="A5166" s="2" t="s">
        <v>10362</v>
      </c>
      <c r="B5166" s="2" t="s">
        <v>10363</v>
      </c>
      <c r="C5166" s="2">
        <v>35</v>
      </c>
      <c r="D5166" s="2" t="s">
        <v>39</v>
      </c>
      <c r="E5166" s="2" t="s">
        <v>52</v>
      </c>
      <c r="F5166" s="2" t="s">
        <v>19</v>
      </c>
      <c r="G5166" s="2" t="s">
        <v>26</v>
      </c>
      <c r="H5166" s="2">
        <v>8103.52</v>
      </c>
      <c r="I5166" s="3">
        <v>45616</v>
      </c>
      <c r="J5166" s="2" t="s">
        <v>16</v>
      </c>
    </row>
    <row r="5167" spans="1:10" ht="14.25" customHeight="1" x14ac:dyDescent="0.35">
      <c r="A5167" s="2" t="s">
        <v>10364</v>
      </c>
      <c r="B5167" s="2" t="s">
        <v>10365</v>
      </c>
      <c r="C5167" s="2">
        <v>55</v>
      </c>
      <c r="D5167" s="2" t="s">
        <v>39</v>
      </c>
      <c r="E5167" s="2" t="s">
        <v>93</v>
      </c>
      <c r="F5167" s="2" t="s">
        <v>14</v>
      </c>
      <c r="G5167" s="2" t="s">
        <v>30</v>
      </c>
      <c r="H5167" s="2">
        <v>6210.69</v>
      </c>
      <c r="I5167" s="3">
        <v>45149</v>
      </c>
      <c r="J5167" s="2" t="s">
        <v>16</v>
      </c>
    </row>
    <row r="5168" spans="1:10" ht="14.25" customHeight="1" x14ac:dyDescent="0.35">
      <c r="A5168" s="2" t="s">
        <v>10366</v>
      </c>
      <c r="B5168" s="2" t="s">
        <v>10367</v>
      </c>
      <c r="C5168" s="2">
        <v>41</v>
      </c>
      <c r="D5168" s="2" t="s">
        <v>12</v>
      </c>
      <c r="E5168" s="2" t="s">
        <v>42</v>
      </c>
      <c r="F5168" s="2" t="s">
        <v>55</v>
      </c>
      <c r="G5168" s="2" t="s">
        <v>30</v>
      </c>
      <c r="H5168" s="2">
        <v>7517.88</v>
      </c>
      <c r="I5168" s="3">
        <v>45225</v>
      </c>
      <c r="J5168" s="2" t="s">
        <v>16</v>
      </c>
    </row>
    <row r="5169" spans="1:10" ht="14.25" customHeight="1" x14ac:dyDescent="0.35">
      <c r="A5169" s="2" t="s">
        <v>10368</v>
      </c>
      <c r="B5169" s="2" t="s">
        <v>10369</v>
      </c>
      <c r="C5169" s="2">
        <v>40</v>
      </c>
      <c r="D5169" s="2" t="s">
        <v>39</v>
      </c>
      <c r="E5169" s="2" t="s">
        <v>52</v>
      </c>
      <c r="F5169" s="2" t="s">
        <v>25</v>
      </c>
      <c r="G5169" s="2" t="s">
        <v>15</v>
      </c>
      <c r="H5169" s="2">
        <v>3859.94</v>
      </c>
      <c r="I5169" s="3">
        <v>45407</v>
      </c>
      <c r="J5169" s="2" t="s">
        <v>16</v>
      </c>
    </row>
    <row r="5170" spans="1:10" ht="14.25" customHeight="1" x14ac:dyDescent="0.35">
      <c r="A5170" s="2" t="s">
        <v>10370</v>
      </c>
      <c r="B5170" s="2" t="s">
        <v>10371</v>
      </c>
      <c r="C5170" s="2">
        <v>39</v>
      </c>
      <c r="D5170" s="2" t="s">
        <v>12</v>
      </c>
      <c r="E5170" s="2" t="s">
        <v>52</v>
      </c>
      <c r="F5170" s="2" t="s">
        <v>55</v>
      </c>
      <c r="G5170" s="2" t="s">
        <v>20</v>
      </c>
      <c r="H5170" s="2">
        <v>10728.64</v>
      </c>
      <c r="I5170" s="3">
        <v>44950</v>
      </c>
      <c r="J5170" s="2" t="s">
        <v>16</v>
      </c>
    </row>
    <row r="5171" spans="1:10" ht="14.25" customHeight="1" x14ac:dyDescent="0.35">
      <c r="A5171" s="2" t="s">
        <v>10372</v>
      </c>
      <c r="B5171" s="2" t="s">
        <v>10373</v>
      </c>
      <c r="C5171" s="2">
        <v>19</v>
      </c>
      <c r="D5171" s="2" t="s">
        <v>12</v>
      </c>
      <c r="E5171" s="2" t="s">
        <v>93</v>
      </c>
      <c r="F5171" s="2" t="s">
        <v>55</v>
      </c>
      <c r="G5171" s="2" t="s">
        <v>30</v>
      </c>
      <c r="H5171" s="2">
        <v>22747.26</v>
      </c>
      <c r="I5171" s="3">
        <v>45264</v>
      </c>
      <c r="J5171" s="2" t="s">
        <v>16</v>
      </c>
    </row>
    <row r="5172" spans="1:10" ht="14.25" customHeight="1" x14ac:dyDescent="0.35">
      <c r="A5172" s="2" t="s">
        <v>10374</v>
      </c>
      <c r="B5172" s="2" t="s">
        <v>10375</v>
      </c>
      <c r="C5172" s="2">
        <v>48</v>
      </c>
      <c r="D5172" s="2" t="s">
        <v>39</v>
      </c>
      <c r="E5172" s="2" t="s">
        <v>42</v>
      </c>
      <c r="F5172" s="2" t="s">
        <v>55</v>
      </c>
      <c r="G5172" s="2" t="s">
        <v>26</v>
      </c>
      <c r="H5172" s="2">
        <v>15248.83</v>
      </c>
      <c r="I5172" s="3">
        <v>45010</v>
      </c>
      <c r="J5172" s="2" t="s">
        <v>16</v>
      </c>
    </row>
    <row r="5173" spans="1:10" ht="14.25" customHeight="1" x14ac:dyDescent="0.35">
      <c r="A5173" s="2" t="s">
        <v>10376</v>
      </c>
      <c r="B5173" s="2" t="s">
        <v>10377</v>
      </c>
      <c r="C5173" s="2">
        <v>28</v>
      </c>
      <c r="D5173" s="2" t="s">
        <v>39</v>
      </c>
      <c r="E5173" s="2" t="s">
        <v>93</v>
      </c>
      <c r="F5173" s="2" t="s">
        <v>19</v>
      </c>
      <c r="G5173" s="2" t="s">
        <v>36</v>
      </c>
      <c r="H5173" s="2">
        <v>6198.97</v>
      </c>
      <c r="I5173" s="3">
        <v>44986</v>
      </c>
      <c r="J5173" s="2" t="s">
        <v>16</v>
      </c>
    </row>
    <row r="5174" spans="1:10" ht="14.25" customHeight="1" x14ac:dyDescent="0.35">
      <c r="A5174" s="2" t="s">
        <v>10378</v>
      </c>
      <c r="B5174" s="2" t="s">
        <v>10379</v>
      </c>
      <c r="C5174" s="2">
        <v>45</v>
      </c>
      <c r="D5174" s="2" t="s">
        <v>39</v>
      </c>
      <c r="E5174" s="2" t="s">
        <v>13</v>
      </c>
      <c r="F5174" s="2" t="s">
        <v>55</v>
      </c>
      <c r="G5174" s="2" t="s">
        <v>30</v>
      </c>
      <c r="H5174" s="2">
        <v>30773.56</v>
      </c>
      <c r="I5174" s="3">
        <v>45214</v>
      </c>
      <c r="J5174" s="2" t="s">
        <v>16</v>
      </c>
    </row>
    <row r="5175" spans="1:10" ht="14.25" customHeight="1" x14ac:dyDescent="0.35">
      <c r="A5175" s="2" t="s">
        <v>10380</v>
      </c>
      <c r="B5175" s="2" t="s">
        <v>10381</v>
      </c>
      <c r="C5175" s="2">
        <v>63</v>
      </c>
      <c r="D5175" s="2" t="s">
        <v>12</v>
      </c>
      <c r="E5175" s="2" t="s">
        <v>93</v>
      </c>
      <c r="F5175" s="2" t="s">
        <v>25</v>
      </c>
      <c r="G5175" s="2" t="s">
        <v>30</v>
      </c>
      <c r="H5175" s="2">
        <v>42283.17</v>
      </c>
      <c r="I5175" s="3">
        <v>45560</v>
      </c>
      <c r="J5175" s="2" t="s">
        <v>69</v>
      </c>
    </row>
    <row r="5176" spans="1:10" ht="14.25" customHeight="1" x14ac:dyDescent="0.35">
      <c r="A5176" s="2" t="s">
        <v>10382</v>
      </c>
      <c r="B5176" s="2" t="s">
        <v>10383</v>
      </c>
      <c r="C5176" s="2">
        <v>49</v>
      </c>
      <c r="D5176" s="2" t="s">
        <v>39</v>
      </c>
      <c r="E5176" s="2" t="s">
        <v>24</v>
      </c>
      <c r="F5176" s="2" t="s">
        <v>19</v>
      </c>
      <c r="G5176" s="2" t="s">
        <v>36</v>
      </c>
      <c r="H5176" s="2">
        <v>6794.43</v>
      </c>
      <c r="I5176" s="3">
        <v>45443</v>
      </c>
      <c r="J5176" s="2" t="s">
        <v>69</v>
      </c>
    </row>
    <row r="5177" spans="1:10" ht="14.25" customHeight="1" x14ac:dyDescent="0.35">
      <c r="A5177" s="2" t="s">
        <v>10384</v>
      </c>
      <c r="B5177" s="2" t="s">
        <v>10385</v>
      </c>
      <c r="C5177" s="2">
        <v>22</v>
      </c>
      <c r="D5177" s="2" t="s">
        <v>39</v>
      </c>
      <c r="E5177" s="2" t="s">
        <v>24</v>
      </c>
      <c r="F5177" s="2" t="s">
        <v>25</v>
      </c>
      <c r="G5177" s="2" t="s">
        <v>15</v>
      </c>
      <c r="H5177" s="2">
        <v>19998.16</v>
      </c>
      <c r="I5177" s="3">
        <v>45080</v>
      </c>
      <c r="J5177" s="2" t="s">
        <v>16</v>
      </c>
    </row>
    <row r="5178" spans="1:10" ht="14.25" customHeight="1" x14ac:dyDescent="0.35">
      <c r="A5178" s="2" t="s">
        <v>10386</v>
      </c>
      <c r="B5178" s="2" t="s">
        <v>10387</v>
      </c>
      <c r="C5178" s="2">
        <v>55</v>
      </c>
      <c r="D5178" s="2" t="s">
        <v>12</v>
      </c>
      <c r="E5178" s="2" t="s">
        <v>64</v>
      </c>
      <c r="F5178" s="2" t="s">
        <v>19</v>
      </c>
      <c r="G5178" s="2" t="s">
        <v>20</v>
      </c>
      <c r="H5178" s="2">
        <v>47.82</v>
      </c>
      <c r="I5178" s="3">
        <v>45207</v>
      </c>
      <c r="J5178" s="2" t="s">
        <v>16</v>
      </c>
    </row>
    <row r="5179" spans="1:10" ht="14.25" customHeight="1" x14ac:dyDescent="0.35">
      <c r="A5179" s="2" t="s">
        <v>10388</v>
      </c>
      <c r="B5179" s="2" t="s">
        <v>10389</v>
      </c>
      <c r="C5179" s="2">
        <v>27</v>
      </c>
      <c r="D5179" s="2" t="s">
        <v>12</v>
      </c>
      <c r="E5179" s="2" t="s">
        <v>74</v>
      </c>
      <c r="F5179" s="2" t="s">
        <v>49</v>
      </c>
      <c r="G5179" s="2" t="s">
        <v>15</v>
      </c>
      <c r="H5179" s="2">
        <v>689.81</v>
      </c>
      <c r="I5179" s="3">
        <v>45360</v>
      </c>
      <c r="J5179" s="2" t="s">
        <v>16</v>
      </c>
    </row>
    <row r="5180" spans="1:10" ht="14.25" customHeight="1" x14ac:dyDescent="0.35">
      <c r="A5180" s="2" t="s">
        <v>10390</v>
      </c>
      <c r="B5180" s="2" t="s">
        <v>10391</v>
      </c>
      <c r="C5180" s="2">
        <v>57</v>
      </c>
      <c r="D5180" s="2" t="s">
        <v>39</v>
      </c>
      <c r="E5180" s="2" t="s">
        <v>74</v>
      </c>
      <c r="F5180" s="2" t="s">
        <v>49</v>
      </c>
      <c r="G5180" s="2" t="s">
        <v>26</v>
      </c>
      <c r="H5180" s="2">
        <v>226.44</v>
      </c>
      <c r="I5180" s="3">
        <v>45268</v>
      </c>
      <c r="J5180" s="2" t="s">
        <v>16</v>
      </c>
    </row>
    <row r="5181" spans="1:10" ht="14.25" customHeight="1" x14ac:dyDescent="0.35">
      <c r="A5181" s="2" t="s">
        <v>10392</v>
      </c>
      <c r="B5181" s="2" t="s">
        <v>10393</v>
      </c>
      <c r="C5181" s="2">
        <v>63</v>
      </c>
      <c r="D5181" s="2" t="s">
        <v>12</v>
      </c>
      <c r="E5181" s="2" t="s">
        <v>74</v>
      </c>
      <c r="F5181" s="2" t="s">
        <v>49</v>
      </c>
      <c r="G5181" s="2" t="s">
        <v>30</v>
      </c>
      <c r="H5181" s="2">
        <v>14835.24</v>
      </c>
      <c r="I5181" s="3">
        <v>45012</v>
      </c>
      <c r="J5181" s="2" t="s">
        <v>16</v>
      </c>
    </row>
    <row r="5182" spans="1:10" ht="14.25" customHeight="1" x14ac:dyDescent="0.35">
      <c r="A5182" s="2" t="s">
        <v>10394</v>
      </c>
      <c r="B5182" s="2" t="s">
        <v>10395</v>
      </c>
      <c r="C5182" s="2">
        <v>41</v>
      </c>
      <c r="D5182" s="2" t="s">
        <v>12</v>
      </c>
      <c r="E5182" s="2" t="s">
        <v>42</v>
      </c>
      <c r="F5182" s="2" t="s">
        <v>49</v>
      </c>
      <c r="G5182" s="2" t="s">
        <v>15</v>
      </c>
      <c r="H5182" s="2">
        <v>831.42</v>
      </c>
      <c r="I5182" s="3">
        <v>45513</v>
      </c>
      <c r="J5182" s="2" t="s">
        <v>16</v>
      </c>
    </row>
    <row r="5183" spans="1:10" ht="14.25" customHeight="1" x14ac:dyDescent="0.35">
      <c r="A5183" s="2" t="s">
        <v>10396</v>
      </c>
      <c r="B5183" s="2" t="s">
        <v>10397</v>
      </c>
      <c r="C5183" s="2">
        <v>52</v>
      </c>
      <c r="D5183" s="2" t="s">
        <v>12</v>
      </c>
      <c r="E5183" s="2" t="s">
        <v>24</v>
      </c>
      <c r="F5183" s="2" t="s">
        <v>19</v>
      </c>
      <c r="G5183" s="2" t="s">
        <v>20</v>
      </c>
      <c r="H5183" s="2">
        <v>171.98</v>
      </c>
      <c r="I5183" s="3">
        <v>45117</v>
      </c>
      <c r="J5183" s="2" t="s">
        <v>16</v>
      </c>
    </row>
    <row r="5184" spans="1:10" ht="14.25" customHeight="1" x14ac:dyDescent="0.35">
      <c r="A5184" s="2" t="s">
        <v>10398</v>
      </c>
      <c r="B5184" s="2" t="s">
        <v>10399</v>
      </c>
      <c r="C5184" s="2">
        <v>61</v>
      </c>
      <c r="D5184" s="2" t="s">
        <v>39</v>
      </c>
      <c r="E5184" s="2" t="s">
        <v>42</v>
      </c>
      <c r="F5184" s="2" t="s">
        <v>55</v>
      </c>
      <c r="G5184" s="2" t="s">
        <v>26</v>
      </c>
      <c r="H5184" s="2">
        <v>1594.87</v>
      </c>
      <c r="I5184" s="3">
        <v>45178</v>
      </c>
      <c r="J5184" s="2" t="s">
        <v>16</v>
      </c>
    </row>
    <row r="5185" spans="1:10" ht="14.25" customHeight="1" x14ac:dyDescent="0.35">
      <c r="A5185" s="2" t="s">
        <v>10400</v>
      </c>
      <c r="B5185" s="2" t="s">
        <v>10401</v>
      </c>
      <c r="C5185" s="2">
        <v>40</v>
      </c>
      <c r="D5185" s="2" t="s">
        <v>39</v>
      </c>
      <c r="E5185" s="2" t="s">
        <v>13</v>
      </c>
      <c r="F5185" s="2" t="s">
        <v>14</v>
      </c>
      <c r="G5185" s="2" t="s">
        <v>15</v>
      </c>
      <c r="H5185" s="2">
        <v>3657.08</v>
      </c>
      <c r="I5185" s="3">
        <v>44994</v>
      </c>
      <c r="J5185" s="2" t="s">
        <v>16</v>
      </c>
    </row>
    <row r="5186" spans="1:10" ht="14.25" customHeight="1" x14ac:dyDescent="0.35">
      <c r="A5186" s="2" t="s">
        <v>10402</v>
      </c>
      <c r="B5186" s="2" t="s">
        <v>10403</v>
      </c>
      <c r="C5186" s="2">
        <v>34</v>
      </c>
      <c r="D5186" s="2" t="s">
        <v>12</v>
      </c>
      <c r="E5186" s="2" t="s">
        <v>29</v>
      </c>
      <c r="F5186" s="2" t="s">
        <v>35</v>
      </c>
      <c r="G5186" s="2" t="s">
        <v>30</v>
      </c>
      <c r="H5186" s="2">
        <v>6249.29</v>
      </c>
      <c r="I5186" s="3">
        <v>45072</v>
      </c>
      <c r="J5186" s="2" t="s">
        <v>16</v>
      </c>
    </row>
    <row r="5187" spans="1:10" ht="14.25" customHeight="1" x14ac:dyDescent="0.35">
      <c r="A5187" s="2" t="s">
        <v>10404</v>
      </c>
      <c r="B5187" s="2" t="s">
        <v>10405</v>
      </c>
      <c r="C5187" s="2">
        <v>18</v>
      </c>
      <c r="D5187" s="2" t="s">
        <v>12</v>
      </c>
      <c r="E5187" s="2" t="s">
        <v>74</v>
      </c>
      <c r="F5187" s="2" t="s">
        <v>14</v>
      </c>
      <c r="G5187" s="2" t="s">
        <v>20</v>
      </c>
      <c r="H5187" s="2">
        <v>676.4</v>
      </c>
      <c r="I5187" s="3">
        <v>45560</v>
      </c>
      <c r="J5187" s="2" t="s">
        <v>16</v>
      </c>
    </row>
    <row r="5188" spans="1:10" ht="14.25" customHeight="1" x14ac:dyDescent="0.35">
      <c r="A5188" s="2" t="s">
        <v>10406</v>
      </c>
      <c r="B5188" s="2" t="s">
        <v>10407</v>
      </c>
      <c r="C5188" s="2">
        <v>48</v>
      </c>
      <c r="D5188" s="2" t="s">
        <v>12</v>
      </c>
      <c r="E5188" s="2" t="s">
        <v>13</v>
      </c>
      <c r="F5188" s="2" t="s">
        <v>49</v>
      </c>
      <c r="G5188" s="2" t="s">
        <v>30</v>
      </c>
      <c r="H5188" s="2">
        <v>6911.14</v>
      </c>
      <c r="I5188" s="3">
        <v>45480</v>
      </c>
      <c r="J5188" s="2" t="s">
        <v>16</v>
      </c>
    </row>
    <row r="5189" spans="1:10" ht="14.25" customHeight="1" x14ac:dyDescent="0.35">
      <c r="A5189" s="2" t="s">
        <v>10408</v>
      </c>
      <c r="B5189" s="2" t="s">
        <v>10409</v>
      </c>
      <c r="C5189" s="2">
        <v>48</v>
      </c>
      <c r="D5189" s="2" t="s">
        <v>39</v>
      </c>
      <c r="E5189" s="2" t="s">
        <v>24</v>
      </c>
      <c r="F5189" s="2" t="s">
        <v>55</v>
      </c>
      <c r="G5189" s="2" t="s">
        <v>30</v>
      </c>
      <c r="H5189" s="2">
        <v>2851.01</v>
      </c>
      <c r="I5189" s="3">
        <v>45588</v>
      </c>
      <c r="J5189" s="2" t="s">
        <v>16</v>
      </c>
    </row>
    <row r="5190" spans="1:10" ht="14.25" customHeight="1" x14ac:dyDescent="0.35">
      <c r="A5190" s="2" t="s">
        <v>10410</v>
      </c>
      <c r="B5190" s="2" t="s">
        <v>10411</v>
      </c>
      <c r="C5190" s="2">
        <v>59</v>
      </c>
      <c r="D5190" s="2" t="s">
        <v>12</v>
      </c>
      <c r="E5190" s="2" t="s">
        <v>29</v>
      </c>
      <c r="F5190" s="2" t="s">
        <v>25</v>
      </c>
      <c r="G5190" s="2" t="s">
        <v>26</v>
      </c>
      <c r="H5190" s="2">
        <v>3207.17</v>
      </c>
      <c r="I5190" s="3">
        <v>45500</v>
      </c>
      <c r="J5190" s="2" t="s">
        <v>16</v>
      </c>
    </row>
    <row r="5191" spans="1:10" ht="14.25" customHeight="1" x14ac:dyDescent="0.35">
      <c r="A5191" s="2" t="s">
        <v>10412</v>
      </c>
      <c r="B5191" s="2" t="s">
        <v>10413</v>
      </c>
      <c r="C5191" s="2">
        <v>59</v>
      </c>
      <c r="D5191" s="2" t="s">
        <v>12</v>
      </c>
      <c r="E5191" s="2" t="s">
        <v>74</v>
      </c>
      <c r="F5191" s="2" t="s">
        <v>55</v>
      </c>
      <c r="G5191" s="2" t="s">
        <v>20</v>
      </c>
      <c r="H5191" s="2">
        <v>17254.23</v>
      </c>
      <c r="I5191" s="3">
        <v>45181</v>
      </c>
      <c r="J5191" s="2" t="s">
        <v>16</v>
      </c>
    </row>
    <row r="5192" spans="1:10" ht="14.25" customHeight="1" x14ac:dyDescent="0.35">
      <c r="A5192" s="2" t="s">
        <v>10414</v>
      </c>
      <c r="B5192" s="2" t="s">
        <v>10415</v>
      </c>
      <c r="C5192" s="2">
        <v>51</v>
      </c>
      <c r="D5192" s="2" t="s">
        <v>39</v>
      </c>
      <c r="E5192" s="2" t="s">
        <v>42</v>
      </c>
      <c r="F5192" s="2" t="s">
        <v>25</v>
      </c>
      <c r="G5192" s="2" t="s">
        <v>36</v>
      </c>
      <c r="H5192" s="2">
        <v>43369.440000000002</v>
      </c>
      <c r="I5192" s="3">
        <v>45057</v>
      </c>
      <c r="J5192" s="2" t="s">
        <v>16</v>
      </c>
    </row>
    <row r="5193" spans="1:10" ht="14.25" customHeight="1" x14ac:dyDescent="0.35">
      <c r="A5193" s="2" t="s">
        <v>10416</v>
      </c>
      <c r="B5193" s="2" t="s">
        <v>10417</v>
      </c>
      <c r="C5193" s="2">
        <v>26</v>
      </c>
      <c r="D5193" s="2" t="s">
        <v>12</v>
      </c>
      <c r="E5193" s="2" t="s">
        <v>29</v>
      </c>
      <c r="F5193" s="2" t="s">
        <v>14</v>
      </c>
      <c r="G5193" s="2" t="s">
        <v>30</v>
      </c>
      <c r="H5193" s="2">
        <v>6233.67</v>
      </c>
      <c r="I5193" s="3">
        <v>45303</v>
      </c>
      <c r="J5193" s="2" t="s">
        <v>16</v>
      </c>
    </row>
    <row r="5194" spans="1:10" ht="14.25" customHeight="1" x14ac:dyDescent="0.35">
      <c r="A5194" s="2" t="s">
        <v>10418</v>
      </c>
      <c r="B5194" s="2" t="s">
        <v>10419</v>
      </c>
      <c r="C5194" s="2">
        <v>39</v>
      </c>
      <c r="D5194" s="2" t="s">
        <v>39</v>
      </c>
      <c r="E5194" s="2" t="s">
        <v>64</v>
      </c>
      <c r="F5194" s="2" t="s">
        <v>55</v>
      </c>
      <c r="G5194" s="2" t="s">
        <v>20</v>
      </c>
      <c r="H5194" s="2">
        <v>3882.7</v>
      </c>
      <c r="I5194" s="3">
        <v>45458</v>
      </c>
      <c r="J5194" s="2" t="s">
        <v>16</v>
      </c>
    </row>
    <row r="5195" spans="1:10" ht="14.25" customHeight="1" x14ac:dyDescent="0.35">
      <c r="A5195" s="2" t="s">
        <v>10420</v>
      </c>
      <c r="B5195" s="2" t="s">
        <v>10421</v>
      </c>
      <c r="C5195" s="2">
        <v>30</v>
      </c>
      <c r="D5195" s="2" t="s">
        <v>39</v>
      </c>
      <c r="E5195" s="2" t="s">
        <v>64</v>
      </c>
      <c r="F5195" s="2" t="s">
        <v>55</v>
      </c>
      <c r="G5195" s="2" t="s">
        <v>30</v>
      </c>
      <c r="H5195" s="2">
        <v>26801.65</v>
      </c>
      <c r="I5195" s="3">
        <v>45125</v>
      </c>
      <c r="J5195" s="2" t="s">
        <v>16</v>
      </c>
    </row>
    <row r="5196" spans="1:10" ht="14.25" customHeight="1" x14ac:dyDescent="0.35">
      <c r="A5196" s="2" t="s">
        <v>10422</v>
      </c>
      <c r="B5196" s="2" t="s">
        <v>10423</v>
      </c>
      <c r="C5196" s="2">
        <v>42</v>
      </c>
      <c r="D5196" s="2" t="s">
        <v>39</v>
      </c>
      <c r="E5196" s="2" t="s">
        <v>64</v>
      </c>
      <c r="F5196" s="2" t="s">
        <v>35</v>
      </c>
      <c r="G5196" s="2" t="s">
        <v>15</v>
      </c>
      <c r="H5196" s="2">
        <v>6940.44</v>
      </c>
      <c r="I5196" s="3">
        <v>45147</v>
      </c>
      <c r="J5196" s="2" t="s">
        <v>16</v>
      </c>
    </row>
    <row r="5197" spans="1:10" ht="14.25" customHeight="1" x14ac:dyDescent="0.35">
      <c r="A5197" s="2" t="s">
        <v>10424</v>
      </c>
      <c r="B5197" s="2" t="s">
        <v>10425</v>
      </c>
      <c r="C5197" s="2">
        <v>35</v>
      </c>
      <c r="D5197" s="2" t="s">
        <v>12</v>
      </c>
      <c r="E5197" s="2" t="s">
        <v>93</v>
      </c>
      <c r="F5197" s="2" t="s">
        <v>14</v>
      </c>
      <c r="G5197" s="2" t="s">
        <v>15</v>
      </c>
      <c r="H5197" s="2">
        <v>13106.44</v>
      </c>
      <c r="I5197" s="3">
        <v>45336</v>
      </c>
      <c r="J5197" s="2" t="s">
        <v>16</v>
      </c>
    </row>
    <row r="5198" spans="1:10" ht="14.25" customHeight="1" x14ac:dyDescent="0.35">
      <c r="A5198" s="2" t="s">
        <v>10426</v>
      </c>
      <c r="B5198" s="2" t="s">
        <v>10427</v>
      </c>
      <c r="C5198" s="2">
        <v>29</v>
      </c>
      <c r="D5198" s="2" t="s">
        <v>12</v>
      </c>
      <c r="E5198" s="2" t="s">
        <v>64</v>
      </c>
      <c r="F5198" s="2" t="s">
        <v>55</v>
      </c>
      <c r="G5198" s="2" t="s">
        <v>20</v>
      </c>
      <c r="H5198" s="2">
        <v>5339.92</v>
      </c>
      <c r="I5198" s="3">
        <v>45569</v>
      </c>
      <c r="J5198" s="2" t="s">
        <v>16</v>
      </c>
    </row>
    <row r="5199" spans="1:10" ht="14.25" customHeight="1" x14ac:dyDescent="0.35">
      <c r="A5199" s="2" t="s">
        <v>10428</v>
      </c>
      <c r="B5199" s="2" t="s">
        <v>10429</v>
      </c>
      <c r="C5199" s="2">
        <v>57</v>
      </c>
      <c r="D5199" s="2" t="s">
        <v>39</v>
      </c>
      <c r="E5199" s="2" t="s">
        <v>52</v>
      </c>
      <c r="F5199" s="2" t="s">
        <v>25</v>
      </c>
      <c r="G5199" s="2" t="s">
        <v>26</v>
      </c>
      <c r="H5199" s="2">
        <v>2263.34</v>
      </c>
      <c r="I5199" s="3">
        <v>45097</v>
      </c>
      <c r="J5199" s="2" t="s">
        <v>16</v>
      </c>
    </row>
    <row r="5200" spans="1:10" ht="14.25" customHeight="1" x14ac:dyDescent="0.35">
      <c r="A5200" s="2" t="s">
        <v>10430</v>
      </c>
      <c r="B5200" s="2" t="s">
        <v>10431</v>
      </c>
      <c r="C5200" s="2">
        <v>34</v>
      </c>
      <c r="D5200" s="2" t="s">
        <v>12</v>
      </c>
      <c r="E5200" s="2" t="s">
        <v>74</v>
      </c>
      <c r="F5200" s="2" t="s">
        <v>55</v>
      </c>
      <c r="G5200" s="2" t="s">
        <v>36</v>
      </c>
      <c r="H5200" s="2">
        <v>10638.78</v>
      </c>
      <c r="I5200" s="3">
        <v>45071</v>
      </c>
      <c r="J5200" s="2" t="s">
        <v>16</v>
      </c>
    </row>
    <row r="5201" spans="1:10" ht="14.25" customHeight="1" x14ac:dyDescent="0.35">
      <c r="A5201" s="2" t="s">
        <v>10432</v>
      </c>
      <c r="B5201" s="2" t="s">
        <v>10433</v>
      </c>
      <c r="C5201" s="2">
        <v>32</v>
      </c>
      <c r="D5201" s="2" t="s">
        <v>39</v>
      </c>
      <c r="E5201" s="2" t="s">
        <v>64</v>
      </c>
      <c r="F5201" s="2" t="s">
        <v>25</v>
      </c>
      <c r="G5201" s="2" t="s">
        <v>15</v>
      </c>
      <c r="H5201" s="2">
        <v>10931.55</v>
      </c>
      <c r="I5201" s="3">
        <v>45414</v>
      </c>
      <c r="J5201" s="2" t="s">
        <v>16</v>
      </c>
    </row>
    <row r="5202" spans="1:10" ht="14.25" customHeight="1" x14ac:dyDescent="0.35">
      <c r="A5202" s="2" t="s">
        <v>10434</v>
      </c>
      <c r="B5202" s="2" t="s">
        <v>10435</v>
      </c>
      <c r="C5202" s="2">
        <v>59</v>
      </c>
      <c r="D5202" s="2" t="s">
        <v>12</v>
      </c>
      <c r="E5202" s="2" t="s">
        <v>29</v>
      </c>
      <c r="F5202" s="2" t="s">
        <v>49</v>
      </c>
      <c r="G5202" s="2" t="s">
        <v>26</v>
      </c>
      <c r="H5202" s="2">
        <v>6165.27</v>
      </c>
      <c r="I5202" s="3">
        <v>45280</v>
      </c>
      <c r="J5202" s="2" t="s">
        <v>16</v>
      </c>
    </row>
    <row r="5203" spans="1:10" ht="14.25" customHeight="1" x14ac:dyDescent="0.35">
      <c r="A5203" s="2" t="s">
        <v>10436</v>
      </c>
      <c r="B5203" s="2" t="s">
        <v>10437</v>
      </c>
      <c r="C5203" s="2">
        <v>32</v>
      </c>
      <c r="D5203" s="2" t="s">
        <v>39</v>
      </c>
      <c r="E5203" s="2" t="s">
        <v>24</v>
      </c>
      <c r="F5203" s="2" t="s">
        <v>55</v>
      </c>
      <c r="G5203" s="2" t="s">
        <v>36</v>
      </c>
      <c r="H5203" s="2">
        <v>3146.42</v>
      </c>
      <c r="I5203" s="3">
        <v>45107</v>
      </c>
      <c r="J5203" s="2" t="s">
        <v>16</v>
      </c>
    </row>
    <row r="5204" spans="1:10" ht="14.25" customHeight="1" x14ac:dyDescent="0.35">
      <c r="A5204" s="2" t="s">
        <v>10438</v>
      </c>
      <c r="B5204" s="2" t="s">
        <v>10439</v>
      </c>
      <c r="C5204" s="2">
        <v>32</v>
      </c>
      <c r="D5204" s="2" t="s">
        <v>39</v>
      </c>
      <c r="E5204" s="2" t="s">
        <v>52</v>
      </c>
      <c r="F5204" s="2" t="s">
        <v>25</v>
      </c>
      <c r="G5204" s="2" t="s">
        <v>15</v>
      </c>
      <c r="H5204" s="2">
        <v>17826.82</v>
      </c>
      <c r="I5204" s="3">
        <v>45087</v>
      </c>
      <c r="J5204" s="2" t="s">
        <v>16</v>
      </c>
    </row>
    <row r="5205" spans="1:10" ht="14.25" customHeight="1" x14ac:dyDescent="0.35">
      <c r="A5205" s="2" t="s">
        <v>10440</v>
      </c>
      <c r="B5205" s="2" t="s">
        <v>10441</v>
      </c>
      <c r="C5205" s="2">
        <v>56</v>
      </c>
      <c r="D5205" s="2" t="s">
        <v>12</v>
      </c>
      <c r="E5205" s="2" t="s">
        <v>52</v>
      </c>
      <c r="F5205" s="2" t="s">
        <v>14</v>
      </c>
      <c r="G5205" s="2" t="s">
        <v>36</v>
      </c>
      <c r="H5205" s="2">
        <v>3220.23</v>
      </c>
      <c r="I5205" s="3">
        <v>45390</v>
      </c>
      <c r="J5205" s="2" t="s">
        <v>16</v>
      </c>
    </row>
    <row r="5206" spans="1:10" ht="14.25" customHeight="1" x14ac:dyDescent="0.35">
      <c r="A5206" s="2" t="s">
        <v>10442</v>
      </c>
      <c r="B5206" s="2" t="s">
        <v>10443</v>
      </c>
      <c r="C5206" s="2">
        <v>30</v>
      </c>
      <c r="D5206" s="2" t="s">
        <v>12</v>
      </c>
      <c r="E5206" s="2" t="s">
        <v>52</v>
      </c>
      <c r="F5206" s="2" t="s">
        <v>49</v>
      </c>
      <c r="G5206" s="2" t="s">
        <v>30</v>
      </c>
      <c r="H5206" s="2">
        <v>10759.43</v>
      </c>
      <c r="I5206" s="3">
        <v>44986</v>
      </c>
      <c r="J5206" s="2" t="s">
        <v>16</v>
      </c>
    </row>
    <row r="5207" spans="1:10" ht="14.25" customHeight="1" x14ac:dyDescent="0.35">
      <c r="A5207" s="2" t="s">
        <v>10444</v>
      </c>
      <c r="B5207" s="2" t="s">
        <v>10445</v>
      </c>
      <c r="C5207" s="2">
        <v>34</v>
      </c>
      <c r="D5207" s="2" t="s">
        <v>12</v>
      </c>
      <c r="E5207" s="2" t="s">
        <v>13</v>
      </c>
      <c r="F5207" s="2" t="s">
        <v>55</v>
      </c>
      <c r="G5207" s="2" t="s">
        <v>20</v>
      </c>
      <c r="H5207" s="2">
        <v>4844.8500000000004</v>
      </c>
      <c r="I5207" s="3">
        <v>45141</v>
      </c>
      <c r="J5207" s="2" t="s">
        <v>16</v>
      </c>
    </row>
    <row r="5208" spans="1:10" ht="14.25" customHeight="1" x14ac:dyDescent="0.35">
      <c r="A5208" s="2" t="s">
        <v>10446</v>
      </c>
      <c r="B5208" s="2" t="s">
        <v>10447</v>
      </c>
      <c r="C5208" s="2">
        <v>49</v>
      </c>
      <c r="D5208" s="2" t="s">
        <v>12</v>
      </c>
      <c r="E5208" s="2" t="s">
        <v>29</v>
      </c>
      <c r="F5208" s="2" t="s">
        <v>35</v>
      </c>
      <c r="G5208" s="2" t="s">
        <v>15</v>
      </c>
      <c r="H5208" s="2">
        <v>6395.7</v>
      </c>
      <c r="I5208" s="3">
        <v>45506</v>
      </c>
      <c r="J5208" s="2" t="s">
        <v>16</v>
      </c>
    </row>
    <row r="5209" spans="1:10" ht="14.25" customHeight="1" x14ac:dyDescent="0.35">
      <c r="A5209" s="2" t="s">
        <v>10448</v>
      </c>
      <c r="B5209" s="2" t="s">
        <v>10449</v>
      </c>
      <c r="C5209" s="2">
        <v>26</v>
      </c>
      <c r="D5209" s="2" t="s">
        <v>39</v>
      </c>
      <c r="E5209" s="2" t="s">
        <v>13</v>
      </c>
      <c r="F5209" s="2" t="s">
        <v>25</v>
      </c>
      <c r="G5209" s="2" t="s">
        <v>15</v>
      </c>
      <c r="H5209" s="2">
        <v>2374.9899999999998</v>
      </c>
      <c r="I5209" s="3">
        <v>45118</v>
      </c>
      <c r="J5209" s="2" t="s">
        <v>16</v>
      </c>
    </row>
    <row r="5210" spans="1:10" ht="14.25" customHeight="1" x14ac:dyDescent="0.35">
      <c r="A5210" s="2" t="s">
        <v>10450</v>
      </c>
      <c r="B5210" s="2" t="s">
        <v>10451</v>
      </c>
      <c r="C5210" s="2">
        <v>57</v>
      </c>
      <c r="D5210" s="2" t="s">
        <v>39</v>
      </c>
      <c r="E5210" s="2" t="s">
        <v>52</v>
      </c>
      <c r="F5210" s="2" t="s">
        <v>35</v>
      </c>
      <c r="G5210" s="2" t="s">
        <v>30</v>
      </c>
      <c r="H5210" s="2">
        <v>10483.370000000001</v>
      </c>
      <c r="I5210" s="3">
        <v>45414</v>
      </c>
      <c r="J5210" s="2" t="s">
        <v>16</v>
      </c>
    </row>
    <row r="5211" spans="1:10" ht="14.25" customHeight="1" x14ac:dyDescent="0.35">
      <c r="A5211" s="2" t="s">
        <v>10452</v>
      </c>
      <c r="B5211" s="2" t="s">
        <v>10453</v>
      </c>
      <c r="C5211" s="2">
        <v>37</v>
      </c>
      <c r="D5211" s="2" t="s">
        <v>12</v>
      </c>
      <c r="E5211" s="2" t="s">
        <v>93</v>
      </c>
      <c r="F5211" s="2" t="s">
        <v>55</v>
      </c>
      <c r="G5211" s="2" t="s">
        <v>15</v>
      </c>
      <c r="H5211" s="2">
        <v>2559.58</v>
      </c>
      <c r="I5211" s="3">
        <v>45151</v>
      </c>
      <c r="J5211" s="2" t="s">
        <v>16</v>
      </c>
    </row>
    <row r="5212" spans="1:10" ht="14.25" customHeight="1" x14ac:dyDescent="0.35">
      <c r="A5212" s="2" t="s">
        <v>10454</v>
      </c>
      <c r="B5212" s="2" t="s">
        <v>10455</v>
      </c>
      <c r="C5212" s="2">
        <v>43</v>
      </c>
      <c r="D5212" s="2" t="s">
        <v>12</v>
      </c>
      <c r="E5212" s="2" t="s">
        <v>64</v>
      </c>
      <c r="F5212" s="2" t="s">
        <v>25</v>
      </c>
      <c r="G5212" s="2" t="s">
        <v>15</v>
      </c>
      <c r="H5212" s="2">
        <v>6649.76</v>
      </c>
      <c r="I5212" s="3">
        <v>45318</v>
      </c>
      <c r="J5212" s="2" t="s">
        <v>16</v>
      </c>
    </row>
    <row r="5213" spans="1:10" ht="14.25" customHeight="1" x14ac:dyDescent="0.35">
      <c r="A5213" s="2" t="s">
        <v>10456</v>
      </c>
      <c r="B5213" s="2" t="s">
        <v>10457</v>
      </c>
      <c r="C5213" s="2">
        <v>44</v>
      </c>
      <c r="D5213" s="2" t="s">
        <v>39</v>
      </c>
      <c r="E5213" s="2" t="s">
        <v>24</v>
      </c>
      <c r="F5213" s="2" t="s">
        <v>55</v>
      </c>
      <c r="G5213" s="2" t="s">
        <v>15</v>
      </c>
      <c r="H5213" s="2">
        <v>3981.81</v>
      </c>
      <c r="I5213" s="3">
        <v>45635</v>
      </c>
      <c r="J5213" s="2" t="s">
        <v>16</v>
      </c>
    </row>
    <row r="5214" spans="1:10" ht="14.25" customHeight="1" x14ac:dyDescent="0.35">
      <c r="A5214" s="2" t="s">
        <v>10458</v>
      </c>
      <c r="B5214" s="2" t="s">
        <v>10459</v>
      </c>
      <c r="C5214" s="2">
        <v>38</v>
      </c>
      <c r="D5214" s="2" t="s">
        <v>12</v>
      </c>
      <c r="E5214" s="2" t="s">
        <v>74</v>
      </c>
      <c r="F5214" s="2" t="s">
        <v>49</v>
      </c>
      <c r="G5214" s="2" t="s">
        <v>15</v>
      </c>
      <c r="H5214" s="2">
        <v>33133.440000000002</v>
      </c>
      <c r="I5214" s="3">
        <v>45087</v>
      </c>
      <c r="J5214" s="2" t="s">
        <v>16</v>
      </c>
    </row>
    <row r="5215" spans="1:10" ht="14.25" customHeight="1" x14ac:dyDescent="0.35">
      <c r="A5215" s="2" t="s">
        <v>10460</v>
      </c>
      <c r="B5215" s="2" t="s">
        <v>10461</v>
      </c>
      <c r="C5215" s="2">
        <v>35</v>
      </c>
      <c r="D5215" s="2" t="s">
        <v>12</v>
      </c>
      <c r="E5215" s="2" t="s">
        <v>29</v>
      </c>
      <c r="F5215" s="2" t="s">
        <v>49</v>
      </c>
      <c r="G5215" s="2" t="s">
        <v>15</v>
      </c>
      <c r="H5215" s="2">
        <v>40297.43</v>
      </c>
      <c r="I5215" s="3">
        <v>45381</v>
      </c>
      <c r="J5215" s="2" t="s">
        <v>16</v>
      </c>
    </row>
    <row r="5216" spans="1:10" ht="14.25" customHeight="1" x14ac:dyDescent="0.35">
      <c r="A5216" s="2" t="s">
        <v>10462</v>
      </c>
      <c r="B5216" s="2" t="s">
        <v>10463</v>
      </c>
      <c r="C5216" s="2">
        <v>30</v>
      </c>
      <c r="D5216" s="2" t="s">
        <v>12</v>
      </c>
      <c r="E5216" s="2" t="s">
        <v>93</v>
      </c>
      <c r="F5216" s="2" t="s">
        <v>55</v>
      </c>
      <c r="G5216" s="2" t="s">
        <v>26</v>
      </c>
      <c r="H5216" s="2">
        <v>14003.58</v>
      </c>
      <c r="I5216" s="3">
        <v>45037</v>
      </c>
      <c r="J5216" s="2" t="s">
        <v>16</v>
      </c>
    </row>
    <row r="5217" spans="1:10" ht="14.25" customHeight="1" x14ac:dyDescent="0.35">
      <c r="A5217" s="2" t="s">
        <v>10464</v>
      </c>
      <c r="B5217" s="2" t="s">
        <v>10465</v>
      </c>
      <c r="C5217" s="2">
        <v>33</v>
      </c>
      <c r="D5217" s="2" t="s">
        <v>12</v>
      </c>
      <c r="E5217" s="2" t="s">
        <v>42</v>
      </c>
      <c r="F5217" s="2" t="s">
        <v>55</v>
      </c>
      <c r="G5217" s="2" t="s">
        <v>15</v>
      </c>
      <c r="H5217" s="2">
        <v>41300.230000000003</v>
      </c>
      <c r="I5217" s="3">
        <v>44985</v>
      </c>
      <c r="J5217" s="2" t="s">
        <v>16</v>
      </c>
    </row>
    <row r="5218" spans="1:10" ht="14.25" customHeight="1" x14ac:dyDescent="0.35">
      <c r="A5218" s="2" t="s">
        <v>10466</v>
      </c>
      <c r="B5218" s="2" t="s">
        <v>10467</v>
      </c>
      <c r="C5218" s="2">
        <v>26</v>
      </c>
      <c r="D5218" s="2" t="s">
        <v>39</v>
      </c>
      <c r="E5218" s="2" t="s">
        <v>13</v>
      </c>
      <c r="F5218" s="2" t="s">
        <v>19</v>
      </c>
      <c r="G5218" s="2" t="s">
        <v>30</v>
      </c>
      <c r="H5218" s="2">
        <v>1205.31</v>
      </c>
      <c r="I5218" s="3">
        <v>45471</v>
      </c>
      <c r="J5218" s="2" t="s">
        <v>16</v>
      </c>
    </row>
    <row r="5219" spans="1:10" ht="14.25" customHeight="1" x14ac:dyDescent="0.35">
      <c r="A5219" s="2" t="s">
        <v>10468</v>
      </c>
      <c r="B5219" s="2" t="s">
        <v>10469</v>
      </c>
      <c r="C5219" s="2">
        <v>29</v>
      </c>
      <c r="D5219" s="2" t="s">
        <v>39</v>
      </c>
      <c r="E5219" s="2" t="s">
        <v>64</v>
      </c>
      <c r="F5219" s="2" t="s">
        <v>55</v>
      </c>
      <c r="G5219" s="2" t="s">
        <v>15</v>
      </c>
      <c r="H5219" s="2">
        <v>48697.42</v>
      </c>
      <c r="I5219" s="3">
        <v>45479</v>
      </c>
      <c r="J5219" s="2" t="s">
        <v>16</v>
      </c>
    </row>
    <row r="5220" spans="1:10" ht="14.25" customHeight="1" x14ac:dyDescent="0.35">
      <c r="A5220" s="2" t="s">
        <v>10470</v>
      </c>
      <c r="B5220" s="2" t="s">
        <v>10471</v>
      </c>
      <c r="C5220" s="2">
        <v>61</v>
      </c>
      <c r="D5220" s="2" t="s">
        <v>12</v>
      </c>
      <c r="E5220" s="2" t="s">
        <v>64</v>
      </c>
      <c r="F5220" s="2" t="s">
        <v>55</v>
      </c>
      <c r="G5220" s="2" t="s">
        <v>36</v>
      </c>
      <c r="H5220" s="2">
        <v>1093.19</v>
      </c>
      <c r="I5220" s="3">
        <v>45599</v>
      </c>
      <c r="J5220" s="2" t="s">
        <v>16</v>
      </c>
    </row>
    <row r="5221" spans="1:10" ht="14.25" customHeight="1" x14ac:dyDescent="0.35">
      <c r="A5221" s="2" t="s">
        <v>10472</v>
      </c>
      <c r="B5221" s="2" t="s">
        <v>10473</v>
      </c>
      <c r="C5221" s="2">
        <v>55</v>
      </c>
      <c r="D5221" s="2" t="s">
        <v>39</v>
      </c>
      <c r="E5221" s="2" t="s">
        <v>42</v>
      </c>
      <c r="F5221" s="2" t="s">
        <v>35</v>
      </c>
      <c r="G5221" s="2" t="s">
        <v>36</v>
      </c>
      <c r="H5221" s="2">
        <v>5369.16</v>
      </c>
      <c r="I5221" s="3">
        <v>44955</v>
      </c>
      <c r="J5221" s="2" t="s">
        <v>16</v>
      </c>
    </row>
    <row r="5222" spans="1:10" ht="14.25" customHeight="1" x14ac:dyDescent="0.35">
      <c r="A5222" s="2" t="s">
        <v>10474</v>
      </c>
      <c r="B5222" s="2" t="s">
        <v>10475</v>
      </c>
      <c r="C5222" s="2">
        <v>36</v>
      </c>
      <c r="D5222" s="2" t="s">
        <v>12</v>
      </c>
      <c r="E5222" s="2" t="s">
        <v>42</v>
      </c>
      <c r="F5222" s="2" t="s">
        <v>35</v>
      </c>
      <c r="G5222" s="2" t="s">
        <v>30</v>
      </c>
      <c r="H5222" s="2">
        <v>2730.53</v>
      </c>
      <c r="I5222" s="3">
        <v>45111</v>
      </c>
      <c r="J5222" s="2" t="s">
        <v>16</v>
      </c>
    </row>
    <row r="5223" spans="1:10" ht="14.25" customHeight="1" x14ac:dyDescent="0.35">
      <c r="A5223" s="2" t="s">
        <v>10476</v>
      </c>
      <c r="B5223" s="2" t="s">
        <v>10477</v>
      </c>
      <c r="C5223" s="2">
        <v>24</v>
      </c>
      <c r="D5223" s="2" t="s">
        <v>12</v>
      </c>
      <c r="E5223" s="2" t="s">
        <v>29</v>
      </c>
      <c r="F5223" s="2" t="s">
        <v>49</v>
      </c>
      <c r="G5223" s="2" t="s">
        <v>26</v>
      </c>
      <c r="H5223" s="2">
        <v>30757.71</v>
      </c>
      <c r="I5223" s="3">
        <v>45150</v>
      </c>
      <c r="J5223" s="2" t="s">
        <v>16</v>
      </c>
    </row>
    <row r="5224" spans="1:10" ht="14.25" customHeight="1" x14ac:dyDescent="0.35">
      <c r="A5224" s="2" t="s">
        <v>10478</v>
      </c>
      <c r="B5224" s="2" t="s">
        <v>10479</v>
      </c>
      <c r="C5224" s="2">
        <v>52</v>
      </c>
      <c r="D5224" s="2" t="s">
        <v>12</v>
      </c>
      <c r="E5224" s="2" t="s">
        <v>64</v>
      </c>
      <c r="F5224" s="2" t="s">
        <v>35</v>
      </c>
      <c r="G5224" s="2" t="s">
        <v>30</v>
      </c>
      <c r="H5224" s="2">
        <v>10100.24</v>
      </c>
      <c r="I5224" s="3">
        <v>45283</v>
      </c>
      <c r="J5224" s="2" t="s">
        <v>16</v>
      </c>
    </row>
    <row r="5225" spans="1:10" ht="14.25" customHeight="1" x14ac:dyDescent="0.35">
      <c r="A5225" s="2" t="s">
        <v>10480</v>
      </c>
      <c r="B5225" s="2" t="s">
        <v>10481</v>
      </c>
      <c r="C5225" s="2">
        <v>35</v>
      </c>
      <c r="D5225" s="2" t="s">
        <v>39</v>
      </c>
      <c r="E5225" s="2" t="s">
        <v>42</v>
      </c>
      <c r="F5225" s="2" t="s">
        <v>55</v>
      </c>
      <c r="G5225" s="2" t="s">
        <v>26</v>
      </c>
      <c r="H5225" s="2">
        <v>9091.35</v>
      </c>
      <c r="I5225" s="3">
        <v>45418</v>
      </c>
      <c r="J5225" s="2" t="s">
        <v>16</v>
      </c>
    </row>
    <row r="5226" spans="1:10" ht="14.25" customHeight="1" x14ac:dyDescent="0.35">
      <c r="A5226" s="2" t="s">
        <v>10482</v>
      </c>
      <c r="B5226" s="2" t="s">
        <v>10483</v>
      </c>
      <c r="C5226" s="2">
        <v>33</v>
      </c>
      <c r="D5226" s="2" t="s">
        <v>39</v>
      </c>
      <c r="E5226" s="2" t="s">
        <v>64</v>
      </c>
      <c r="F5226" s="2" t="s">
        <v>14</v>
      </c>
      <c r="G5226" s="2" t="s">
        <v>20</v>
      </c>
      <c r="H5226" s="2">
        <v>59671.64</v>
      </c>
      <c r="I5226" s="3">
        <v>45524</v>
      </c>
      <c r="J5226" s="2" t="s">
        <v>16</v>
      </c>
    </row>
    <row r="5227" spans="1:10" ht="14.25" customHeight="1" x14ac:dyDescent="0.35">
      <c r="A5227" s="2" t="s">
        <v>10484</v>
      </c>
      <c r="B5227" s="2" t="s">
        <v>10485</v>
      </c>
      <c r="C5227" s="2">
        <v>56</v>
      </c>
      <c r="D5227" s="2" t="s">
        <v>39</v>
      </c>
      <c r="E5227" s="2" t="s">
        <v>93</v>
      </c>
      <c r="F5227" s="2" t="s">
        <v>55</v>
      </c>
      <c r="G5227" s="2" t="s">
        <v>36</v>
      </c>
      <c r="H5227" s="2">
        <v>9478.49</v>
      </c>
      <c r="I5227" s="3">
        <v>45504</v>
      </c>
      <c r="J5227" s="2" t="s">
        <v>16</v>
      </c>
    </row>
    <row r="5228" spans="1:10" ht="14.25" customHeight="1" x14ac:dyDescent="0.35">
      <c r="A5228" s="2" t="s">
        <v>10486</v>
      </c>
      <c r="B5228" s="2" t="s">
        <v>10487</v>
      </c>
      <c r="C5228" s="2">
        <v>21</v>
      </c>
      <c r="D5228" s="2" t="s">
        <v>39</v>
      </c>
      <c r="E5228" s="2" t="s">
        <v>29</v>
      </c>
      <c r="F5228" s="2" t="s">
        <v>19</v>
      </c>
      <c r="G5228" s="2" t="s">
        <v>36</v>
      </c>
      <c r="H5228" s="2">
        <v>10389.1</v>
      </c>
      <c r="I5228" s="3">
        <v>45040</v>
      </c>
      <c r="J5228" s="2" t="s">
        <v>16</v>
      </c>
    </row>
    <row r="5229" spans="1:10" ht="14.25" customHeight="1" x14ac:dyDescent="0.35">
      <c r="A5229" s="2" t="s">
        <v>10488</v>
      </c>
      <c r="B5229" s="2" t="s">
        <v>10489</v>
      </c>
      <c r="C5229" s="2">
        <v>42</v>
      </c>
      <c r="D5229" s="2" t="s">
        <v>39</v>
      </c>
      <c r="E5229" s="2" t="s">
        <v>24</v>
      </c>
      <c r="F5229" s="2" t="s">
        <v>25</v>
      </c>
      <c r="G5229" s="2" t="s">
        <v>36</v>
      </c>
      <c r="H5229" s="2">
        <v>458.08</v>
      </c>
      <c r="I5229" s="3">
        <v>45304</v>
      </c>
      <c r="J5229" s="2" t="s">
        <v>16</v>
      </c>
    </row>
    <row r="5230" spans="1:10" ht="14.25" customHeight="1" x14ac:dyDescent="0.35">
      <c r="A5230" s="2" t="s">
        <v>10490</v>
      </c>
      <c r="B5230" s="2" t="s">
        <v>10491</v>
      </c>
      <c r="C5230" s="2">
        <v>49</v>
      </c>
      <c r="D5230" s="2" t="s">
        <v>12</v>
      </c>
      <c r="E5230" s="2" t="s">
        <v>42</v>
      </c>
      <c r="F5230" s="2" t="s">
        <v>49</v>
      </c>
      <c r="G5230" s="2" t="s">
        <v>26</v>
      </c>
      <c r="H5230" s="2">
        <v>19593.54</v>
      </c>
      <c r="I5230" s="3">
        <v>45211</v>
      </c>
      <c r="J5230" s="2" t="s">
        <v>16</v>
      </c>
    </row>
    <row r="5231" spans="1:10" ht="14.25" customHeight="1" x14ac:dyDescent="0.35">
      <c r="A5231" s="2" t="s">
        <v>10492</v>
      </c>
      <c r="B5231" s="2" t="s">
        <v>10493</v>
      </c>
      <c r="C5231" s="2">
        <v>57</v>
      </c>
      <c r="D5231" s="2" t="s">
        <v>12</v>
      </c>
      <c r="E5231" s="2" t="s">
        <v>93</v>
      </c>
      <c r="F5231" s="2" t="s">
        <v>35</v>
      </c>
      <c r="G5231" s="2" t="s">
        <v>30</v>
      </c>
      <c r="H5231" s="2">
        <v>35095.43</v>
      </c>
      <c r="I5231" s="3">
        <v>45023</v>
      </c>
      <c r="J5231" s="2" t="s">
        <v>16</v>
      </c>
    </row>
    <row r="5232" spans="1:10" ht="14.25" customHeight="1" x14ac:dyDescent="0.35">
      <c r="A5232" s="2" t="s">
        <v>10494</v>
      </c>
      <c r="B5232" s="2" t="s">
        <v>10495</v>
      </c>
      <c r="C5232" s="2">
        <v>30</v>
      </c>
      <c r="D5232" s="2" t="s">
        <v>39</v>
      </c>
      <c r="E5232" s="2" t="s">
        <v>93</v>
      </c>
      <c r="F5232" s="2" t="s">
        <v>14</v>
      </c>
      <c r="G5232" s="2" t="s">
        <v>26</v>
      </c>
      <c r="H5232" s="2">
        <v>32266.85</v>
      </c>
      <c r="I5232" s="3">
        <v>45050</v>
      </c>
      <c r="J5232" s="2" t="s">
        <v>16</v>
      </c>
    </row>
    <row r="5233" spans="1:10" ht="14.25" customHeight="1" x14ac:dyDescent="0.35">
      <c r="A5233" s="2" t="s">
        <v>10496</v>
      </c>
      <c r="B5233" s="2" t="s">
        <v>10497</v>
      </c>
      <c r="C5233" s="2">
        <v>62</v>
      </c>
      <c r="D5233" s="2" t="s">
        <v>39</v>
      </c>
      <c r="E5233" s="2" t="s">
        <v>42</v>
      </c>
      <c r="F5233" s="2" t="s">
        <v>25</v>
      </c>
      <c r="G5233" s="2" t="s">
        <v>36</v>
      </c>
      <c r="H5233" s="2">
        <v>2498.8000000000002</v>
      </c>
      <c r="I5233" s="3">
        <v>45082</v>
      </c>
      <c r="J5233" s="2" t="s">
        <v>16</v>
      </c>
    </row>
    <row r="5234" spans="1:10" ht="14.25" customHeight="1" x14ac:dyDescent="0.35">
      <c r="A5234" s="2" t="s">
        <v>10498</v>
      </c>
      <c r="B5234" s="2" t="s">
        <v>10499</v>
      </c>
      <c r="C5234" s="2">
        <v>34</v>
      </c>
      <c r="D5234" s="2" t="s">
        <v>39</v>
      </c>
      <c r="E5234" s="2" t="s">
        <v>29</v>
      </c>
      <c r="F5234" s="2" t="s">
        <v>14</v>
      </c>
      <c r="G5234" s="2" t="s">
        <v>36</v>
      </c>
      <c r="H5234" s="2">
        <v>2560.7399999999998</v>
      </c>
      <c r="I5234" s="3">
        <v>45036</v>
      </c>
      <c r="J5234" s="2" t="s">
        <v>16</v>
      </c>
    </row>
    <row r="5235" spans="1:10" ht="14.25" customHeight="1" x14ac:dyDescent="0.35">
      <c r="A5235" s="2" t="s">
        <v>10500</v>
      </c>
      <c r="B5235" s="2" t="s">
        <v>10501</v>
      </c>
      <c r="C5235" s="2">
        <v>54</v>
      </c>
      <c r="D5235" s="2" t="s">
        <v>12</v>
      </c>
      <c r="E5235" s="2" t="s">
        <v>64</v>
      </c>
      <c r="F5235" s="2" t="s">
        <v>49</v>
      </c>
      <c r="G5235" s="2" t="s">
        <v>36</v>
      </c>
      <c r="H5235" s="2">
        <v>4557.8100000000004</v>
      </c>
      <c r="I5235" s="3">
        <v>44979</v>
      </c>
      <c r="J5235" s="2" t="s">
        <v>16</v>
      </c>
    </row>
    <row r="5236" spans="1:10" ht="14.25" customHeight="1" x14ac:dyDescent="0.35">
      <c r="A5236" s="2" t="s">
        <v>10502</v>
      </c>
      <c r="B5236" s="2" t="s">
        <v>10503</v>
      </c>
      <c r="C5236" s="2">
        <v>23</v>
      </c>
      <c r="D5236" s="2" t="s">
        <v>39</v>
      </c>
      <c r="E5236" s="2" t="s">
        <v>24</v>
      </c>
      <c r="F5236" s="2" t="s">
        <v>35</v>
      </c>
      <c r="G5236" s="2" t="s">
        <v>36</v>
      </c>
      <c r="H5236" s="2">
        <v>3713.68</v>
      </c>
      <c r="I5236" s="3">
        <v>45100</v>
      </c>
      <c r="J5236" s="2" t="s">
        <v>69</v>
      </c>
    </row>
    <row r="5237" spans="1:10" ht="14.25" customHeight="1" x14ac:dyDescent="0.35">
      <c r="A5237" s="2" t="s">
        <v>10504</v>
      </c>
      <c r="B5237" s="2" t="s">
        <v>10505</v>
      </c>
      <c r="C5237" s="2">
        <v>36</v>
      </c>
      <c r="D5237" s="2" t="s">
        <v>12</v>
      </c>
      <c r="E5237" s="2" t="s">
        <v>52</v>
      </c>
      <c r="F5237" s="2" t="s">
        <v>19</v>
      </c>
      <c r="G5237" s="2" t="s">
        <v>20</v>
      </c>
      <c r="H5237" s="2">
        <v>3647.28</v>
      </c>
      <c r="I5237" s="3">
        <v>45605</v>
      </c>
      <c r="J5237" s="2" t="s">
        <v>21</v>
      </c>
    </row>
    <row r="5238" spans="1:10" ht="14.25" customHeight="1" x14ac:dyDescent="0.35">
      <c r="A5238" s="2" t="s">
        <v>10506</v>
      </c>
      <c r="B5238" s="2" t="s">
        <v>10507</v>
      </c>
      <c r="C5238" s="2">
        <v>30</v>
      </c>
      <c r="D5238" s="2" t="s">
        <v>12</v>
      </c>
      <c r="E5238" s="2" t="s">
        <v>64</v>
      </c>
      <c r="F5238" s="2" t="s">
        <v>49</v>
      </c>
      <c r="G5238" s="2" t="s">
        <v>36</v>
      </c>
      <c r="H5238" s="2">
        <v>9294.18</v>
      </c>
      <c r="I5238" s="3">
        <v>45514</v>
      </c>
      <c r="J5238" s="2" t="s">
        <v>16</v>
      </c>
    </row>
    <row r="5239" spans="1:10" ht="14.25" customHeight="1" x14ac:dyDescent="0.35">
      <c r="A5239" s="2" t="s">
        <v>10508</v>
      </c>
      <c r="B5239" s="2" t="s">
        <v>10509</v>
      </c>
      <c r="C5239" s="2">
        <v>43</v>
      </c>
      <c r="D5239" s="2" t="s">
        <v>39</v>
      </c>
      <c r="E5239" s="2" t="s">
        <v>74</v>
      </c>
      <c r="F5239" s="2" t="s">
        <v>14</v>
      </c>
      <c r="G5239" s="2" t="s">
        <v>26</v>
      </c>
      <c r="H5239" s="2">
        <v>16378.79</v>
      </c>
      <c r="I5239" s="3">
        <v>45240</v>
      </c>
      <c r="J5239" s="2" t="s">
        <v>16</v>
      </c>
    </row>
    <row r="5240" spans="1:10" ht="14.25" customHeight="1" x14ac:dyDescent="0.35">
      <c r="A5240" s="2" t="s">
        <v>10510</v>
      </c>
      <c r="B5240" s="2" t="s">
        <v>10511</v>
      </c>
      <c r="C5240" s="2">
        <v>31</v>
      </c>
      <c r="D5240" s="2" t="s">
        <v>12</v>
      </c>
      <c r="E5240" s="2" t="s">
        <v>42</v>
      </c>
      <c r="F5240" s="2" t="s">
        <v>14</v>
      </c>
      <c r="G5240" s="2" t="s">
        <v>36</v>
      </c>
      <c r="H5240" s="2">
        <v>27609.47</v>
      </c>
      <c r="I5240" s="3">
        <v>45652</v>
      </c>
      <c r="J5240" s="2" t="s">
        <v>16</v>
      </c>
    </row>
    <row r="5241" spans="1:10" ht="14.25" customHeight="1" x14ac:dyDescent="0.35">
      <c r="A5241" s="2" t="s">
        <v>10512</v>
      </c>
      <c r="B5241" s="2" t="s">
        <v>10513</v>
      </c>
      <c r="C5241" s="2">
        <v>48</v>
      </c>
      <c r="D5241" s="2" t="s">
        <v>12</v>
      </c>
      <c r="E5241" s="2" t="s">
        <v>13</v>
      </c>
      <c r="F5241" s="2" t="s">
        <v>49</v>
      </c>
      <c r="G5241" s="2" t="s">
        <v>15</v>
      </c>
      <c r="H5241" s="2">
        <v>702.73</v>
      </c>
      <c r="I5241" s="3">
        <v>45620</v>
      </c>
      <c r="J5241" s="2" t="s">
        <v>16</v>
      </c>
    </row>
    <row r="5242" spans="1:10" ht="14.25" customHeight="1" x14ac:dyDescent="0.35">
      <c r="A5242" s="2" t="s">
        <v>10514</v>
      </c>
      <c r="B5242" s="2" t="s">
        <v>10515</v>
      </c>
      <c r="C5242" s="2">
        <v>21</v>
      </c>
      <c r="D5242" s="2" t="s">
        <v>39</v>
      </c>
      <c r="E5242" s="2" t="s">
        <v>29</v>
      </c>
      <c r="F5242" s="2" t="s">
        <v>55</v>
      </c>
      <c r="G5242" s="2" t="s">
        <v>20</v>
      </c>
      <c r="H5242" s="2">
        <v>3257</v>
      </c>
      <c r="I5242" s="3">
        <v>45316</v>
      </c>
      <c r="J5242" s="2" t="s">
        <v>16</v>
      </c>
    </row>
    <row r="5243" spans="1:10" ht="14.25" customHeight="1" x14ac:dyDescent="0.35">
      <c r="A5243" s="2" t="s">
        <v>10516</v>
      </c>
      <c r="B5243" s="2" t="s">
        <v>10517</v>
      </c>
      <c r="C5243" s="2">
        <v>56</v>
      </c>
      <c r="D5243" s="2" t="s">
        <v>12</v>
      </c>
      <c r="E5243" s="2" t="s">
        <v>42</v>
      </c>
      <c r="F5243" s="2" t="s">
        <v>49</v>
      </c>
      <c r="G5243" s="2" t="s">
        <v>36</v>
      </c>
      <c r="H5243" s="2">
        <v>2943.9</v>
      </c>
      <c r="I5243" s="3">
        <v>44971</v>
      </c>
      <c r="J5243" s="2" t="s">
        <v>16</v>
      </c>
    </row>
    <row r="5244" spans="1:10" ht="14.25" customHeight="1" x14ac:dyDescent="0.35">
      <c r="A5244" s="2" t="s">
        <v>10518</v>
      </c>
      <c r="B5244" s="2" t="s">
        <v>10519</v>
      </c>
      <c r="C5244" s="2">
        <v>25</v>
      </c>
      <c r="D5244" s="2" t="s">
        <v>39</v>
      </c>
      <c r="E5244" s="2" t="s">
        <v>74</v>
      </c>
      <c r="F5244" s="2" t="s">
        <v>35</v>
      </c>
      <c r="G5244" s="2" t="s">
        <v>15</v>
      </c>
      <c r="H5244" s="2">
        <v>4422.95</v>
      </c>
      <c r="I5244" s="3">
        <v>45589</v>
      </c>
      <c r="J5244" s="2" t="s">
        <v>16</v>
      </c>
    </row>
    <row r="5245" spans="1:10" ht="14.25" customHeight="1" x14ac:dyDescent="0.35">
      <c r="A5245" s="2" t="s">
        <v>10520</v>
      </c>
      <c r="B5245" s="2" t="s">
        <v>10521</v>
      </c>
      <c r="C5245" s="2">
        <v>42</v>
      </c>
      <c r="D5245" s="2" t="s">
        <v>12</v>
      </c>
      <c r="E5245" s="2" t="s">
        <v>93</v>
      </c>
      <c r="F5245" s="2" t="s">
        <v>35</v>
      </c>
      <c r="G5245" s="2" t="s">
        <v>26</v>
      </c>
      <c r="H5245" s="2">
        <v>5522.28</v>
      </c>
      <c r="I5245" s="3">
        <v>45043</v>
      </c>
      <c r="J5245" s="2" t="s">
        <v>16</v>
      </c>
    </row>
    <row r="5246" spans="1:10" ht="14.25" customHeight="1" x14ac:dyDescent="0.35">
      <c r="A5246" s="2" t="s">
        <v>10522</v>
      </c>
      <c r="B5246" s="2" t="s">
        <v>10523</v>
      </c>
      <c r="C5246" s="2">
        <v>30</v>
      </c>
      <c r="D5246" s="2" t="s">
        <v>39</v>
      </c>
      <c r="E5246" s="2" t="s">
        <v>13</v>
      </c>
      <c r="F5246" s="2" t="s">
        <v>19</v>
      </c>
      <c r="G5246" s="2" t="s">
        <v>20</v>
      </c>
      <c r="H5246" s="2">
        <v>4929.3900000000003</v>
      </c>
      <c r="I5246" s="3">
        <v>45048</v>
      </c>
      <c r="J5246" s="2" t="s">
        <v>16</v>
      </c>
    </row>
    <row r="5247" spans="1:10" ht="14.25" customHeight="1" x14ac:dyDescent="0.35">
      <c r="A5247" s="2" t="s">
        <v>10524</v>
      </c>
      <c r="B5247" s="2" t="s">
        <v>10525</v>
      </c>
      <c r="C5247" s="2">
        <v>49</v>
      </c>
      <c r="D5247" s="2" t="s">
        <v>39</v>
      </c>
      <c r="E5247" s="2" t="s">
        <v>13</v>
      </c>
      <c r="F5247" s="2" t="s">
        <v>49</v>
      </c>
      <c r="G5247" s="2" t="s">
        <v>36</v>
      </c>
      <c r="H5247" s="2">
        <v>30396.26</v>
      </c>
      <c r="I5247" s="3">
        <v>45408</v>
      </c>
      <c r="J5247" s="2" t="s">
        <v>16</v>
      </c>
    </row>
    <row r="5248" spans="1:10" ht="14.25" customHeight="1" x14ac:dyDescent="0.35">
      <c r="A5248" s="2" t="s">
        <v>10526</v>
      </c>
      <c r="B5248" s="2" t="s">
        <v>10527</v>
      </c>
      <c r="C5248" s="2">
        <v>55</v>
      </c>
      <c r="D5248" s="2" t="s">
        <v>12</v>
      </c>
      <c r="E5248" s="2" t="s">
        <v>64</v>
      </c>
      <c r="F5248" s="2" t="s">
        <v>25</v>
      </c>
      <c r="G5248" s="2" t="s">
        <v>26</v>
      </c>
      <c r="H5248" s="2">
        <v>5747.05</v>
      </c>
      <c r="I5248" s="3">
        <v>45096</v>
      </c>
      <c r="J5248" s="2" t="s">
        <v>16</v>
      </c>
    </row>
    <row r="5249" spans="1:10" ht="14.25" customHeight="1" x14ac:dyDescent="0.35">
      <c r="A5249" s="2" t="s">
        <v>10528</v>
      </c>
      <c r="B5249" s="2" t="s">
        <v>10529</v>
      </c>
      <c r="C5249" s="2">
        <v>55</v>
      </c>
      <c r="D5249" s="2" t="s">
        <v>39</v>
      </c>
      <c r="E5249" s="2" t="s">
        <v>52</v>
      </c>
      <c r="F5249" s="2" t="s">
        <v>35</v>
      </c>
      <c r="G5249" s="2" t="s">
        <v>15</v>
      </c>
      <c r="H5249" s="2">
        <v>8020.53</v>
      </c>
      <c r="I5249" s="3">
        <v>45604</v>
      </c>
      <c r="J5249" s="2" t="s">
        <v>21</v>
      </c>
    </row>
    <row r="5250" spans="1:10" ht="14.25" customHeight="1" x14ac:dyDescent="0.35">
      <c r="A5250" s="2" t="s">
        <v>10530</v>
      </c>
      <c r="B5250" s="2" t="s">
        <v>10531</v>
      </c>
      <c r="C5250" s="2">
        <v>45</v>
      </c>
      <c r="D5250" s="2" t="s">
        <v>12</v>
      </c>
      <c r="E5250" s="2" t="s">
        <v>64</v>
      </c>
      <c r="F5250" s="2" t="s">
        <v>35</v>
      </c>
      <c r="G5250" s="2" t="s">
        <v>20</v>
      </c>
      <c r="H5250" s="2">
        <v>13808.42</v>
      </c>
      <c r="I5250" s="3">
        <v>45326</v>
      </c>
      <c r="J5250" s="2" t="s">
        <v>16</v>
      </c>
    </row>
    <row r="5251" spans="1:10" ht="14.25" customHeight="1" x14ac:dyDescent="0.35">
      <c r="A5251" s="2" t="s">
        <v>10532</v>
      </c>
      <c r="B5251" s="2" t="s">
        <v>10533</v>
      </c>
      <c r="C5251" s="2">
        <v>47</v>
      </c>
      <c r="D5251" s="2" t="s">
        <v>12</v>
      </c>
      <c r="E5251" s="2" t="s">
        <v>29</v>
      </c>
      <c r="F5251" s="2" t="s">
        <v>35</v>
      </c>
      <c r="G5251" s="2" t="s">
        <v>36</v>
      </c>
      <c r="H5251" s="2">
        <v>12912.93</v>
      </c>
      <c r="I5251" s="3">
        <v>45587</v>
      </c>
      <c r="J5251" s="2" t="s">
        <v>16</v>
      </c>
    </row>
    <row r="5252" spans="1:10" ht="14.25" customHeight="1" x14ac:dyDescent="0.35">
      <c r="A5252" s="2" t="s">
        <v>10534</v>
      </c>
      <c r="B5252" s="2" t="s">
        <v>10535</v>
      </c>
      <c r="C5252" s="2">
        <v>20</v>
      </c>
      <c r="D5252" s="2" t="s">
        <v>39</v>
      </c>
      <c r="E5252" s="2" t="s">
        <v>13</v>
      </c>
      <c r="F5252" s="2" t="s">
        <v>55</v>
      </c>
      <c r="G5252" s="2" t="s">
        <v>26</v>
      </c>
      <c r="H5252" s="2">
        <v>8745.84</v>
      </c>
      <c r="I5252" s="3">
        <v>45426</v>
      </c>
      <c r="J5252" s="2" t="s">
        <v>16</v>
      </c>
    </row>
    <row r="5253" spans="1:10" ht="14.25" customHeight="1" x14ac:dyDescent="0.35">
      <c r="A5253" s="2" t="s">
        <v>10536</v>
      </c>
      <c r="B5253" s="2" t="s">
        <v>10537</v>
      </c>
      <c r="C5253" s="2">
        <v>45</v>
      </c>
      <c r="D5253" s="2" t="s">
        <v>12</v>
      </c>
      <c r="E5253" s="2" t="s">
        <v>24</v>
      </c>
      <c r="F5253" s="2" t="s">
        <v>25</v>
      </c>
      <c r="G5253" s="2" t="s">
        <v>20</v>
      </c>
      <c r="H5253" s="2">
        <v>19720.740000000002</v>
      </c>
      <c r="I5253" s="3">
        <v>45000</v>
      </c>
      <c r="J5253" s="2" t="s">
        <v>16</v>
      </c>
    </row>
    <row r="5254" spans="1:10" ht="14.25" customHeight="1" x14ac:dyDescent="0.35">
      <c r="A5254" s="2" t="s">
        <v>10538</v>
      </c>
      <c r="B5254" s="2" t="s">
        <v>10539</v>
      </c>
      <c r="C5254" s="2">
        <v>20</v>
      </c>
      <c r="D5254" s="2" t="s">
        <v>39</v>
      </c>
      <c r="E5254" s="2" t="s">
        <v>24</v>
      </c>
      <c r="F5254" s="2" t="s">
        <v>49</v>
      </c>
      <c r="G5254" s="2" t="s">
        <v>15</v>
      </c>
      <c r="H5254" s="2">
        <v>9786.48</v>
      </c>
      <c r="I5254" s="3">
        <v>45075</v>
      </c>
      <c r="J5254" s="2" t="s">
        <v>21</v>
      </c>
    </row>
    <row r="5255" spans="1:10" ht="14.25" customHeight="1" x14ac:dyDescent="0.35">
      <c r="A5255" s="2" t="s">
        <v>10540</v>
      </c>
      <c r="B5255" s="2" t="s">
        <v>10541</v>
      </c>
      <c r="C5255" s="2">
        <v>62</v>
      </c>
      <c r="D5255" s="2" t="s">
        <v>12</v>
      </c>
      <c r="E5255" s="2" t="s">
        <v>13</v>
      </c>
      <c r="F5255" s="2" t="s">
        <v>55</v>
      </c>
      <c r="G5255" s="2" t="s">
        <v>36</v>
      </c>
      <c r="H5255" s="2">
        <v>20775.14</v>
      </c>
      <c r="I5255" s="3">
        <v>45463</v>
      </c>
      <c r="J5255" s="2" t="s">
        <v>21</v>
      </c>
    </row>
    <row r="5256" spans="1:10" ht="14.25" customHeight="1" x14ac:dyDescent="0.35">
      <c r="A5256" s="2" t="s">
        <v>10542</v>
      </c>
      <c r="B5256" s="2" t="s">
        <v>10543</v>
      </c>
      <c r="C5256" s="2">
        <v>51</v>
      </c>
      <c r="D5256" s="2" t="s">
        <v>12</v>
      </c>
      <c r="E5256" s="2" t="s">
        <v>24</v>
      </c>
      <c r="F5256" s="2" t="s">
        <v>35</v>
      </c>
      <c r="G5256" s="2" t="s">
        <v>20</v>
      </c>
      <c r="H5256" s="2">
        <v>3606.34</v>
      </c>
      <c r="I5256" s="3">
        <v>44987</v>
      </c>
      <c r="J5256" s="2" t="s">
        <v>16</v>
      </c>
    </row>
    <row r="5257" spans="1:10" ht="14.25" customHeight="1" x14ac:dyDescent="0.35">
      <c r="A5257" s="2" t="s">
        <v>10544</v>
      </c>
      <c r="B5257" s="2" t="s">
        <v>10545</v>
      </c>
      <c r="C5257" s="2">
        <v>33</v>
      </c>
      <c r="D5257" s="2" t="s">
        <v>39</v>
      </c>
      <c r="E5257" s="2" t="s">
        <v>24</v>
      </c>
      <c r="F5257" s="2" t="s">
        <v>25</v>
      </c>
      <c r="G5257" s="2" t="s">
        <v>15</v>
      </c>
      <c r="H5257" s="2">
        <v>1415.91</v>
      </c>
      <c r="I5257" s="3">
        <v>44980</v>
      </c>
      <c r="J5257" s="2" t="s">
        <v>16</v>
      </c>
    </row>
    <row r="5258" spans="1:10" ht="14.25" customHeight="1" x14ac:dyDescent="0.35">
      <c r="A5258" s="2" t="s">
        <v>10546</v>
      </c>
      <c r="B5258" s="2" t="s">
        <v>10547</v>
      </c>
      <c r="C5258" s="2">
        <v>39</v>
      </c>
      <c r="D5258" s="2" t="s">
        <v>12</v>
      </c>
      <c r="E5258" s="2" t="s">
        <v>52</v>
      </c>
      <c r="F5258" s="2" t="s">
        <v>25</v>
      </c>
      <c r="G5258" s="2" t="s">
        <v>15</v>
      </c>
      <c r="H5258" s="2">
        <v>17121.38</v>
      </c>
      <c r="I5258" s="3">
        <v>45149</v>
      </c>
      <c r="J5258" s="2" t="s">
        <v>69</v>
      </c>
    </row>
    <row r="5259" spans="1:10" ht="14.25" customHeight="1" x14ac:dyDescent="0.35">
      <c r="A5259" s="2" t="s">
        <v>10548</v>
      </c>
      <c r="B5259" s="2" t="s">
        <v>10549</v>
      </c>
      <c r="C5259" s="2">
        <v>49</v>
      </c>
      <c r="D5259" s="2" t="s">
        <v>12</v>
      </c>
      <c r="E5259" s="2" t="s">
        <v>29</v>
      </c>
      <c r="F5259" s="2" t="s">
        <v>55</v>
      </c>
      <c r="G5259" s="2" t="s">
        <v>26</v>
      </c>
      <c r="H5259" s="2">
        <v>4821.05</v>
      </c>
      <c r="I5259" s="3">
        <v>45657</v>
      </c>
      <c r="J5259" s="2" t="s">
        <v>69</v>
      </c>
    </row>
    <row r="5260" spans="1:10" ht="14.25" customHeight="1" x14ac:dyDescent="0.35">
      <c r="A5260" s="2" t="s">
        <v>10550</v>
      </c>
      <c r="B5260" s="2" t="s">
        <v>10551</v>
      </c>
      <c r="C5260" s="2">
        <v>55</v>
      </c>
      <c r="D5260" s="2" t="s">
        <v>12</v>
      </c>
      <c r="E5260" s="2" t="s">
        <v>42</v>
      </c>
      <c r="F5260" s="2" t="s">
        <v>35</v>
      </c>
      <c r="G5260" s="2" t="s">
        <v>15</v>
      </c>
      <c r="H5260" s="2">
        <v>10529.26</v>
      </c>
      <c r="I5260" s="3">
        <v>45399</v>
      </c>
      <c r="J5260" s="2" t="s">
        <v>16</v>
      </c>
    </row>
    <row r="5261" spans="1:10" ht="14.25" customHeight="1" x14ac:dyDescent="0.35">
      <c r="A5261" s="2" t="s">
        <v>10552</v>
      </c>
      <c r="B5261" s="2" t="s">
        <v>10553</v>
      </c>
      <c r="C5261" s="2">
        <v>25</v>
      </c>
      <c r="D5261" s="2" t="s">
        <v>12</v>
      </c>
      <c r="E5261" s="2" t="s">
        <v>52</v>
      </c>
      <c r="F5261" s="2" t="s">
        <v>55</v>
      </c>
      <c r="G5261" s="2" t="s">
        <v>15</v>
      </c>
      <c r="H5261" s="2">
        <v>13367.85</v>
      </c>
      <c r="I5261" s="3">
        <v>45242</v>
      </c>
      <c r="J5261" s="2" t="s">
        <v>16</v>
      </c>
    </row>
    <row r="5262" spans="1:10" ht="14.25" customHeight="1" x14ac:dyDescent="0.35">
      <c r="A5262" s="2" t="s">
        <v>10554</v>
      </c>
      <c r="B5262" s="2" t="s">
        <v>10555</v>
      </c>
      <c r="C5262" s="2">
        <v>25</v>
      </c>
      <c r="D5262" s="2" t="s">
        <v>12</v>
      </c>
      <c r="E5262" s="2" t="s">
        <v>93</v>
      </c>
      <c r="F5262" s="2" t="s">
        <v>14</v>
      </c>
      <c r="G5262" s="2" t="s">
        <v>30</v>
      </c>
      <c r="H5262" s="2">
        <v>3955.8</v>
      </c>
      <c r="I5262" s="3">
        <v>45096</v>
      </c>
      <c r="J5262" s="2" t="s">
        <v>16</v>
      </c>
    </row>
    <row r="5263" spans="1:10" ht="14.25" customHeight="1" x14ac:dyDescent="0.35">
      <c r="A5263" s="2" t="s">
        <v>10556</v>
      </c>
      <c r="B5263" s="2" t="s">
        <v>10557</v>
      </c>
      <c r="C5263" s="2">
        <v>23</v>
      </c>
      <c r="D5263" s="2" t="s">
        <v>12</v>
      </c>
      <c r="E5263" s="2" t="s">
        <v>64</v>
      </c>
      <c r="F5263" s="2" t="s">
        <v>35</v>
      </c>
      <c r="G5263" s="2" t="s">
        <v>15</v>
      </c>
      <c r="H5263" s="2">
        <v>7035.28</v>
      </c>
      <c r="I5263" s="3">
        <v>45627</v>
      </c>
      <c r="J5263" s="2" t="s">
        <v>16</v>
      </c>
    </row>
    <row r="5264" spans="1:10" ht="14.25" customHeight="1" x14ac:dyDescent="0.35">
      <c r="A5264" s="2" t="s">
        <v>10558</v>
      </c>
      <c r="B5264" s="2" t="s">
        <v>10559</v>
      </c>
      <c r="C5264" s="2">
        <v>31</v>
      </c>
      <c r="D5264" s="2" t="s">
        <v>12</v>
      </c>
      <c r="E5264" s="2" t="s">
        <v>24</v>
      </c>
      <c r="F5264" s="2" t="s">
        <v>55</v>
      </c>
      <c r="G5264" s="2" t="s">
        <v>36</v>
      </c>
      <c r="H5264" s="2">
        <v>22530.95</v>
      </c>
      <c r="I5264" s="3">
        <v>44958</v>
      </c>
      <c r="J5264" s="2" t="s">
        <v>21</v>
      </c>
    </row>
    <row r="5265" spans="1:10" ht="14.25" customHeight="1" x14ac:dyDescent="0.35">
      <c r="A5265" s="2" t="s">
        <v>10560</v>
      </c>
      <c r="B5265" s="2" t="s">
        <v>10561</v>
      </c>
      <c r="C5265" s="2">
        <v>49</v>
      </c>
      <c r="D5265" s="2" t="s">
        <v>12</v>
      </c>
      <c r="E5265" s="2" t="s">
        <v>42</v>
      </c>
      <c r="F5265" s="2" t="s">
        <v>49</v>
      </c>
      <c r="G5265" s="2" t="s">
        <v>20</v>
      </c>
      <c r="H5265" s="2">
        <v>21185.42</v>
      </c>
      <c r="I5265" s="3">
        <v>44979</v>
      </c>
      <c r="J5265" s="2" t="s">
        <v>16</v>
      </c>
    </row>
    <row r="5266" spans="1:10" ht="14.25" customHeight="1" x14ac:dyDescent="0.35">
      <c r="A5266" s="2" t="s">
        <v>10562</v>
      </c>
      <c r="B5266" s="2" t="s">
        <v>10563</v>
      </c>
      <c r="C5266" s="2">
        <v>52</v>
      </c>
      <c r="D5266" s="2" t="s">
        <v>39</v>
      </c>
      <c r="E5266" s="2" t="s">
        <v>64</v>
      </c>
      <c r="F5266" s="2" t="s">
        <v>35</v>
      </c>
      <c r="G5266" s="2" t="s">
        <v>36</v>
      </c>
      <c r="H5266" s="2">
        <v>13837.26</v>
      </c>
      <c r="I5266" s="3">
        <v>45065</v>
      </c>
      <c r="J5266" s="2" t="s">
        <v>16</v>
      </c>
    </row>
    <row r="5267" spans="1:10" ht="14.25" customHeight="1" x14ac:dyDescent="0.35">
      <c r="A5267" s="2" t="s">
        <v>10564</v>
      </c>
      <c r="B5267" s="2" t="s">
        <v>10565</v>
      </c>
      <c r="C5267" s="2">
        <v>27</v>
      </c>
      <c r="D5267" s="2" t="s">
        <v>12</v>
      </c>
      <c r="E5267" s="2" t="s">
        <v>24</v>
      </c>
      <c r="F5267" s="2" t="s">
        <v>19</v>
      </c>
      <c r="G5267" s="2" t="s">
        <v>36</v>
      </c>
      <c r="H5267" s="2">
        <v>14385.97</v>
      </c>
      <c r="I5267" s="3">
        <v>45300</v>
      </c>
      <c r="J5267" s="2" t="s">
        <v>16</v>
      </c>
    </row>
    <row r="5268" spans="1:10" ht="14.25" customHeight="1" x14ac:dyDescent="0.35">
      <c r="A5268" s="2" t="s">
        <v>10566</v>
      </c>
      <c r="B5268" s="2" t="s">
        <v>10567</v>
      </c>
      <c r="C5268" s="2">
        <v>20</v>
      </c>
      <c r="D5268" s="2" t="s">
        <v>12</v>
      </c>
      <c r="E5268" s="2" t="s">
        <v>52</v>
      </c>
      <c r="F5268" s="2" t="s">
        <v>35</v>
      </c>
      <c r="G5268" s="2" t="s">
        <v>26</v>
      </c>
      <c r="H5268" s="2">
        <v>22796.94</v>
      </c>
      <c r="I5268" s="3">
        <v>44973</v>
      </c>
      <c r="J5268" s="2" t="s">
        <v>16</v>
      </c>
    </row>
    <row r="5269" spans="1:10" ht="14.25" customHeight="1" x14ac:dyDescent="0.35">
      <c r="A5269" s="2" t="s">
        <v>10568</v>
      </c>
      <c r="B5269" s="2" t="s">
        <v>10569</v>
      </c>
      <c r="C5269" s="2">
        <v>29</v>
      </c>
      <c r="D5269" s="2" t="s">
        <v>39</v>
      </c>
      <c r="E5269" s="2" t="s">
        <v>42</v>
      </c>
      <c r="F5269" s="2" t="s">
        <v>14</v>
      </c>
      <c r="G5269" s="2" t="s">
        <v>30</v>
      </c>
      <c r="H5269" s="2">
        <v>13330.66</v>
      </c>
      <c r="I5269" s="3">
        <v>45016</v>
      </c>
      <c r="J5269" s="2" t="s">
        <v>16</v>
      </c>
    </row>
    <row r="5270" spans="1:10" ht="14.25" customHeight="1" x14ac:dyDescent="0.35">
      <c r="A5270" s="2" t="s">
        <v>10570</v>
      </c>
      <c r="B5270" s="2" t="s">
        <v>10571</v>
      </c>
      <c r="C5270" s="2">
        <v>48</v>
      </c>
      <c r="D5270" s="2" t="s">
        <v>39</v>
      </c>
      <c r="E5270" s="2" t="s">
        <v>52</v>
      </c>
      <c r="F5270" s="2" t="s">
        <v>55</v>
      </c>
      <c r="G5270" s="2" t="s">
        <v>30</v>
      </c>
      <c r="H5270" s="2">
        <v>4148.87</v>
      </c>
      <c r="I5270" s="3">
        <v>44962</v>
      </c>
      <c r="J5270" s="2" t="s">
        <v>16</v>
      </c>
    </row>
    <row r="5271" spans="1:10" ht="14.25" customHeight="1" x14ac:dyDescent="0.35">
      <c r="A5271" s="2" t="s">
        <v>10572</v>
      </c>
      <c r="B5271" s="2" t="s">
        <v>10573</v>
      </c>
      <c r="C5271" s="2">
        <v>46</v>
      </c>
      <c r="D5271" s="2" t="s">
        <v>39</v>
      </c>
      <c r="E5271" s="2" t="s">
        <v>93</v>
      </c>
      <c r="F5271" s="2" t="s">
        <v>19</v>
      </c>
      <c r="G5271" s="2" t="s">
        <v>36</v>
      </c>
      <c r="H5271" s="2">
        <v>1287.23</v>
      </c>
      <c r="I5271" s="3">
        <v>45151</v>
      </c>
      <c r="J5271" s="2" t="s">
        <v>16</v>
      </c>
    </row>
    <row r="5272" spans="1:10" ht="14.25" customHeight="1" x14ac:dyDescent="0.35">
      <c r="A5272" s="2" t="s">
        <v>10574</v>
      </c>
      <c r="B5272" s="2" t="s">
        <v>10575</v>
      </c>
      <c r="C5272" s="2">
        <v>22</v>
      </c>
      <c r="D5272" s="2" t="s">
        <v>12</v>
      </c>
      <c r="E5272" s="2" t="s">
        <v>74</v>
      </c>
      <c r="F5272" s="2" t="s">
        <v>14</v>
      </c>
      <c r="G5272" s="2" t="s">
        <v>20</v>
      </c>
      <c r="H5272" s="2">
        <v>5479.81</v>
      </c>
      <c r="I5272" s="3">
        <v>45480</v>
      </c>
      <c r="J5272" s="2" t="s">
        <v>16</v>
      </c>
    </row>
    <row r="5273" spans="1:10" ht="14.25" customHeight="1" x14ac:dyDescent="0.35">
      <c r="A5273" s="2" t="s">
        <v>10576</v>
      </c>
      <c r="B5273" s="2" t="s">
        <v>10577</v>
      </c>
      <c r="C5273" s="2">
        <v>42</v>
      </c>
      <c r="D5273" s="2" t="s">
        <v>39</v>
      </c>
      <c r="E5273" s="2" t="s">
        <v>13</v>
      </c>
      <c r="F5273" s="2" t="s">
        <v>49</v>
      </c>
      <c r="G5273" s="2" t="s">
        <v>30</v>
      </c>
      <c r="H5273" s="2">
        <v>913.96</v>
      </c>
      <c r="I5273" s="3">
        <v>45195</v>
      </c>
      <c r="J5273" s="2" t="s">
        <v>16</v>
      </c>
    </row>
    <row r="5274" spans="1:10" ht="14.25" customHeight="1" x14ac:dyDescent="0.35">
      <c r="A5274" s="2" t="s">
        <v>10578</v>
      </c>
      <c r="B5274" s="2" t="s">
        <v>10579</v>
      </c>
      <c r="C5274" s="2">
        <v>58</v>
      </c>
      <c r="D5274" s="2" t="s">
        <v>39</v>
      </c>
      <c r="E5274" s="2" t="s">
        <v>29</v>
      </c>
      <c r="F5274" s="2" t="s">
        <v>35</v>
      </c>
      <c r="G5274" s="2" t="s">
        <v>30</v>
      </c>
      <c r="H5274" s="2">
        <v>1230.3900000000001</v>
      </c>
      <c r="I5274" s="3">
        <v>45112</v>
      </c>
      <c r="J5274" s="2" t="s">
        <v>21</v>
      </c>
    </row>
    <row r="5275" spans="1:10" ht="14.25" customHeight="1" x14ac:dyDescent="0.35">
      <c r="A5275" s="2" t="s">
        <v>10580</v>
      </c>
      <c r="B5275" s="2" t="s">
        <v>10581</v>
      </c>
      <c r="C5275" s="2">
        <v>48</v>
      </c>
      <c r="D5275" s="2" t="s">
        <v>12</v>
      </c>
      <c r="E5275" s="2" t="s">
        <v>42</v>
      </c>
      <c r="F5275" s="2" t="s">
        <v>19</v>
      </c>
      <c r="G5275" s="2" t="s">
        <v>36</v>
      </c>
      <c r="H5275" s="2">
        <v>29991.8</v>
      </c>
      <c r="I5275" s="3">
        <v>45297</v>
      </c>
      <c r="J5275" s="2" t="s">
        <v>16</v>
      </c>
    </row>
    <row r="5276" spans="1:10" ht="14.25" customHeight="1" x14ac:dyDescent="0.35">
      <c r="A5276" s="2" t="s">
        <v>10582</v>
      </c>
      <c r="B5276" s="2" t="s">
        <v>10583</v>
      </c>
      <c r="C5276" s="2">
        <v>38</v>
      </c>
      <c r="D5276" s="2" t="s">
        <v>12</v>
      </c>
      <c r="E5276" s="2" t="s">
        <v>13</v>
      </c>
      <c r="F5276" s="2" t="s">
        <v>55</v>
      </c>
      <c r="G5276" s="2" t="s">
        <v>30</v>
      </c>
      <c r="H5276" s="2">
        <v>11266.63</v>
      </c>
      <c r="I5276" s="3">
        <v>45161</v>
      </c>
      <c r="J5276" s="2" t="s">
        <v>16</v>
      </c>
    </row>
    <row r="5277" spans="1:10" ht="14.25" customHeight="1" x14ac:dyDescent="0.35">
      <c r="A5277" s="2" t="s">
        <v>10584</v>
      </c>
      <c r="B5277" s="2" t="s">
        <v>10585</v>
      </c>
      <c r="C5277" s="2">
        <v>37</v>
      </c>
      <c r="D5277" s="2" t="s">
        <v>39</v>
      </c>
      <c r="E5277" s="2" t="s">
        <v>74</v>
      </c>
      <c r="F5277" s="2" t="s">
        <v>55</v>
      </c>
      <c r="G5277" s="2" t="s">
        <v>26</v>
      </c>
      <c r="H5277" s="2">
        <v>19079.03</v>
      </c>
      <c r="I5277" s="3">
        <v>45048</v>
      </c>
      <c r="J5277" s="2" t="s">
        <v>16</v>
      </c>
    </row>
    <row r="5278" spans="1:10" ht="14.25" customHeight="1" x14ac:dyDescent="0.35">
      <c r="A5278" s="2" t="s">
        <v>10586</v>
      </c>
      <c r="B5278" s="2" t="s">
        <v>10587</v>
      </c>
      <c r="C5278" s="2">
        <v>56</v>
      </c>
      <c r="D5278" s="2" t="s">
        <v>39</v>
      </c>
      <c r="E5278" s="2" t="s">
        <v>42</v>
      </c>
      <c r="F5278" s="2" t="s">
        <v>49</v>
      </c>
      <c r="G5278" s="2" t="s">
        <v>36</v>
      </c>
      <c r="H5278" s="2">
        <v>10297.370000000001</v>
      </c>
      <c r="I5278" s="3">
        <v>45350</v>
      </c>
      <c r="J5278" s="2" t="s">
        <v>16</v>
      </c>
    </row>
    <row r="5279" spans="1:10" ht="14.25" customHeight="1" x14ac:dyDescent="0.35">
      <c r="A5279" s="2" t="s">
        <v>10588</v>
      </c>
      <c r="B5279" s="2" t="s">
        <v>10589</v>
      </c>
      <c r="C5279" s="2">
        <v>39</v>
      </c>
      <c r="D5279" s="2" t="s">
        <v>12</v>
      </c>
      <c r="E5279" s="2" t="s">
        <v>13</v>
      </c>
      <c r="F5279" s="2" t="s">
        <v>14</v>
      </c>
      <c r="G5279" s="2" t="s">
        <v>30</v>
      </c>
      <c r="H5279" s="2">
        <v>5422.13</v>
      </c>
      <c r="I5279" s="3">
        <v>45315</v>
      </c>
      <c r="J5279" s="2" t="s">
        <v>16</v>
      </c>
    </row>
    <row r="5280" spans="1:10" ht="14.25" customHeight="1" x14ac:dyDescent="0.35">
      <c r="A5280" s="2" t="s">
        <v>10590</v>
      </c>
      <c r="B5280" s="2" t="s">
        <v>10591</v>
      </c>
      <c r="C5280" s="2">
        <v>21</v>
      </c>
      <c r="D5280" s="2" t="s">
        <v>12</v>
      </c>
      <c r="E5280" s="2" t="s">
        <v>13</v>
      </c>
      <c r="F5280" s="2" t="s">
        <v>19</v>
      </c>
      <c r="G5280" s="2" t="s">
        <v>30</v>
      </c>
      <c r="H5280" s="2">
        <v>254.81</v>
      </c>
      <c r="I5280" s="3">
        <v>45043</v>
      </c>
      <c r="J5280" s="2" t="s">
        <v>16</v>
      </c>
    </row>
    <row r="5281" spans="1:10" ht="14.25" customHeight="1" x14ac:dyDescent="0.35">
      <c r="A5281" s="2" t="s">
        <v>10592</v>
      </c>
      <c r="B5281" s="2" t="s">
        <v>10593</v>
      </c>
      <c r="C5281" s="2">
        <v>30</v>
      </c>
      <c r="D5281" s="2" t="s">
        <v>12</v>
      </c>
      <c r="E5281" s="2" t="s">
        <v>42</v>
      </c>
      <c r="F5281" s="2" t="s">
        <v>49</v>
      </c>
      <c r="G5281" s="2" t="s">
        <v>30</v>
      </c>
      <c r="H5281" s="2">
        <v>31198.69</v>
      </c>
      <c r="I5281" s="3">
        <v>45392</v>
      </c>
      <c r="J5281" s="2" t="s">
        <v>21</v>
      </c>
    </row>
    <row r="5282" spans="1:10" ht="14.25" customHeight="1" x14ac:dyDescent="0.35">
      <c r="A5282" s="2" t="s">
        <v>10594</v>
      </c>
      <c r="B5282" s="2" t="s">
        <v>10595</v>
      </c>
      <c r="C5282" s="2">
        <v>62</v>
      </c>
      <c r="D5282" s="2" t="s">
        <v>12</v>
      </c>
      <c r="E5282" s="2" t="s">
        <v>13</v>
      </c>
      <c r="F5282" s="2" t="s">
        <v>14</v>
      </c>
      <c r="G5282" s="2" t="s">
        <v>36</v>
      </c>
      <c r="H5282" s="2">
        <v>735.74</v>
      </c>
      <c r="I5282" s="3">
        <v>45355</v>
      </c>
      <c r="J5282" s="2" t="s">
        <v>16</v>
      </c>
    </row>
    <row r="5283" spans="1:10" ht="14.25" customHeight="1" x14ac:dyDescent="0.35">
      <c r="A5283" s="2" t="s">
        <v>10596</v>
      </c>
      <c r="B5283" s="2" t="s">
        <v>10597</v>
      </c>
      <c r="C5283" s="2">
        <v>59</v>
      </c>
      <c r="D5283" s="2" t="s">
        <v>12</v>
      </c>
      <c r="E5283" s="2" t="s">
        <v>13</v>
      </c>
      <c r="F5283" s="2" t="s">
        <v>25</v>
      </c>
      <c r="G5283" s="2" t="s">
        <v>20</v>
      </c>
      <c r="H5283" s="2">
        <v>9420.27</v>
      </c>
      <c r="I5283" s="3">
        <v>45368</v>
      </c>
      <c r="J5283" s="2" t="s">
        <v>16</v>
      </c>
    </row>
    <row r="5284" spans="1:10" ht="14.25" customHeight="1" x14ac:dyDescent="0.35">
      <c r="A5284" s="2" t="s">
        <v>10598</v>
      </c>
      <c r="B5284" s="2" t="s">
        <v>10599</v>
      </c>
      <c r="C5284" s="2">
        <v>37</v>
      </c>
      <c r="D5284" s="2" t="s">
        <v>39</v>
      </c>
      <c r="E5284" s="2" t="s">
        <v>42</v>
      </c>
      <c r="F5284" s="2" t="s">
        <v>25</v>
      </c>
      <c r="G5284" s="2" t="s">
        <v>15</v>
      </c>
      <c r="H5284" s="2">
        <v>1078.1199999999999</v>
      </c>
      <c r="I5284" s="3">
        <v>44965</v>
      </c>
      <c r="J5284" s="2" t="s">
        <v>16</v>
      </c>
    </row>
    <row r="5285" spans="1:10" ht="14.25" customHeight="1" x14ac:dyDescent="0.35">
      <c r="A5285" s="2" t="s">
        <v>10600</v>
      </c>
      <c r="B5285" s="2" t="s">
        <v>10601</v>
      </c>
      <c r="C5285" s="2">
        <v>30</v>
      </c>
      <c r="D5285" s="2" t="s">
        <v>12</v>
      </c>
      <c r="E5285" s="2" t="s">
        <v>29</v>
      </c>
      <c r="F5285" s="2" t="s">
        <v>14</v>
      </c>
      <c r="G5285" s="2" t="s">
        <v>30</v>
      </c>
      <c r="H5285" s="2">
        <v>3342.81</v>
      </c>
      <c r="I5285" s="3">
        <v>45088</v>
      </c>
      <c r="J5285" s="2" t="s">
        <v>16</v>
      </c>
    </row>
    <row r="5286" spans="1:10" ht="14.25" customHeight="1" x14ac:dyDescent="0.35">
      <c r="A5286" s="2" t="s">
        <v>10602</v>
      </c>
      <c r="B5286" s="2" t="s">
        <v>10603</v>
      </c>
      <c r="C5286" s="2">
        <v>34</v>
      </c>
      <c r="D5286" s="2" t="s">
        <v>12</v>
      </c>
      <c r="E5286" s="2" t="s">
        <v>13</v>
      </c>
      <c r="F5286" s="2" t="s">
        <v>55</v>
      </c>
      <c r="G5286" s="2" t="s">
        <v>15</v>
      </c>
      <c r="H5286" s="2">
        <v>2055.71</v>
      </c>
      <c r="I5286" s="3">
        <v>45547</v>
      </c>
      <c r="J5286" s="2" t="s">
        <v>16</v>
      </c>
    </row>
    <row r="5287" spans="1:10" ht="14.25" customHeight="1" x14ac:dyDescent="0.35">
      <c r="A5287" s="2" t="s">
        <v>10604</v>
      </c>
      <c r="B5287" s="2" t="s">
        <v>10605</v>
      </c>
      <c r="C5287" s="2">
        <v>53</v>
      </c>
      <c r="D5287" s="2" t="s">
        <v>12</v>
      </c>
      <c r="E5287" s="2" t="s">
        <v>13</v>
      </c>
      <c r="F5287" s="2" t="s">
        <v>55</v>
      </c>
      <c r="G5287" s="2" t="s">
        <v>15</v>
      </c>
      <c r="H5287" s="2">
        <v>8068.02</v>
      </c>
      <c r="I5287" s="3">
        <v>45452</v>
      </c>
      <c r="J5287" s="2" t="s">
        <v>16</v>
      </c>
    </row>
    <row r="5288" spans="1:10" ht="14.25" customHeight="1" x14ac:dyDescent="0.35">
      <c r="A5288" s="2" t="s">
        <v>10606</v>
      </c>
      <c r="B5288" s="2" t="s">
        <v>10607</v>
      </c>
      <c r="C5288" s="2">
        <v>50</v>
      </c>
      <c r="D5288" s="2" t="s">
        <v>12</v>
      </c>
      <c r="E5288" s="2" t="s">
        <v>29</v>
      </c>
      <c r="F5288" s="2" t="s">
        <v>25</v>
      </c>
      <c r="G5288" s="2" t="s">
        <v>30</v>
      </c>
      <c r="H5288" s="2">
        <v>21810.34</v>
      </c>
      <c r="I5288" s="3">
        <v>45092</v>
      </c>
      <c r="J5288" s="2" t="s">
        <v>16</v>
      </c>
    </row>
    <row r="5289" spans="1:10" ht="14.25" customHeight="1" x14ac:dyDescent="0.35">
      <c r="A5289" s="2" t="s">
        <v>10608</v>
      </c>
      <c r="B5289" s="2" t="s">
        <v>10609</v>
      </c>
      <c r="C5289" s="2">
        <v>18</v>
      </c>
      <c r="D5289" s="2" t="s">
        <v>12</v>
      </c>
      <c r="E5289" s="2" t="s">
        <v>64</v>
      </c>
      <c r="F5289" s="2" t="s">
        <v>55</v>
      </c>
      <c r="G5289" s="2" t="s">
        <v>30</v>
      </c>
      <c r="H5289" s="2">
        <v>10095.64</v>
      </c>
      <c r="I5289" s="3">
        <v>45371</v>
      </c>
      <c r="J5289" s="2" t="s">
        <v>69</v>
      </c>
    </row>
    <row r="5290" spans="1:10" ht="14.25" customHeight="1" x14ac:dyDescent="0.35">
      <c r="A5290" s="2" t="s">
        <v>10610</v>
      </c>
      <c r="B5290" s="2" t="s">
        <v>10611</v>
      </c>
      <c r="C5290" s="2">
        <v>32</v>
      </c>
      <c r="D5290" s="2" t="s">
        <v>39</v>
      </c>
      <c r="E5290" s="2" t="s">
        <v>93</v>
      </c>
      <c r="F5290" s="2" t="s">
        <v>55</v>
      </c>
      <c r="G5290" s="2" t="s">
        <v>15</v>
      </c>
      <c r="H5290" s="2">
        <v>10912.04</v>
      </c>
      <c r="I5290" s="3">
        <v>45369</v>
      </c>
      <c r="J5290" s="2" t="s">
        <v>16</v>
      </c>
    </row>
    <row r="5291" spans="1:10" ht="14.25" customHeight="1" x14ac:dyDescent="0.35">
      <c r="A5291" s="2" t="s">
        <v>10612</v>
      </c>
      <c r="B5291" s="2" t="s">
        <v>10613</v>
      </c>
      <c r="C5291" s="2">
        <v>30</v>
      </c>
      <c r="D5291" s="2" t="s">
        <v>12</v>
      </c>
      <c r="E5291" s="2" t="s">
        <v>64</v>
      </c>
      <c r="F5291" s="2" t="s">
        <v>14</v>
      </c>
      <c r="G5291" s="2" t="s">
        <v>20</v>
      </c>
      <c r="H5291" s="2">
        <v>23961.43</v>
      </c>
      <c r="I5291" s="3">
        <v>45257</v>
      </c>
      <c r="J5291" s="2" t="s">
        <v>16</v>
      </c>
    </row>
    <row r="5292" spans="1:10" ht="14.25" customHeight="1" x14ac:dyDescent="0.35">
      <c r="A5292" s="2" t="s">
        <v>10614</v>
      </c>
      <c r="B5292" s="2" t="s">
        <v>10615</v>
      </c>
      <c r="C5292" s="2">
        <v>34</v>
      </c>
      <c r="D5292" s="2" t="s">
        <v>39</v>
      </c>
      <c r="E5292" s="2" t="s">
        <v>24</v>
      </c>
      <c r="F5292" s="2" t="s">
        <v>35</v>
      </c>
      <c r="G5292" s="2" t="s">
        <v>15</v>
      </c>
      <c r="H5292" s="2">
        <v>13839.98</v>
      </c>
      <c r="I5292" s="3">
        <v>45261</v>
      </c>
      <c r="J5292" s="2" t="s">
        <v>16</v>
      </c>
    </row>
    <row r="5293" spans="1:10" ht="14.25" customHeight="1" x14ac:dyDescent="0.35">
      <c r="A5293" s="2" t="s">
        <v>10616</v>
      </c>
      <c r="B5293" s="2" t="s">
        <v>10617</v>
      </c>
      <c r="C5293" s="2">
        <v>41</v>
      </c>
      <c r="D5293" s="2" t="s">
        <v>12</v>
      </c>
      <c r="E5293" s="2" t="s">
        <v>74</v>
      </c>
      <c r="F5293" s="2" t="s">
        <v>14</v>
      </c>
      <c r="G5293" s="2" t="s">
        <v>20</v>
      </c>
      <c r="H5293" s="2">
        <v>20095.86</v>
      </c>
      <c r="I5293" s="3">
        <v>45038</v>
      </c>
      <c r="J5293" s="2" t="s">
        <v>16</v>
      </c>
    </row>
    <row r="5294" spans="1:10" ht="14.25" customHeight="1" x14ac:dyDescent="0.35">
      <c r="A5294" s="2" t="s">
        <v>10618</v>
      </c>
      <c r="B5294" s="2" t="s">
        <v>10619</v>
      </c>
      <c r="C5294" s="2">
        <v>25</v>
      </c>
      <c r="D5294" s="2" t="s">
        <v>39</v>
      </c>
      <c r="E5294" s="2" t="s">
        <v>64</v>
      </c>
      <c r="F5294" s="2" t="s">
        <v>55</v>
      </c>
      <c r="G5294" s="2" t="s">
        <v>26</v>
      </c>
      <c r="H5294" s="2">
        <v>5385.26</v>
      </c>
      <c r="I5294" s="3">
        <v>45640</v>
      </c>
      <c r="J5294" s="2" t="s">
        <v>16</v>
      </c>
    </row>
    <row r="5295" spans="1:10" ht="14.25" customHeight="1" x14ac:dyDescent="0.35">
      <c r="A5295" s="2" t="s">
        <v>10620</v>
      </c>
      <c r="B5295" s="2" t="s">
        <v>10621</v>
      </c>
      <c r="C5295" s="2">
        <v>44</v>
      </c>
      <c r="D5295" s="2" t="s">
        <v>39</v>
      </c>
      <c r="E5295" s="2" t="s">
        <v>64</v>
      </c>
      <c r="F5295" s="2" t="s">
        <v>14</v>
      </c>
      <c r="G5295" s="2" t="s">
        <v>20</v>
      </c>
      <c r="H5295" s="2">
        <v>20051.240000000002</v>
      </c>
      <c r="I5295" s="3">
        <v>45065</v>
      </c>
      <c r="J5295" s="2" t="s">
        <v>16</v>
      </c>
    </row>
    <row r="5296" spans="1:10" ht="14.25" customHeight="1" x14ac:dyDescent="0.35">
      <c r="A5296" s="2" t="s">
        <v>10622</v>
      </c>
      <c r="B5296" s="2" t="s">
        <v>10623</v>
      </c>
      <c r="C5296" s="2">
        <v>62</v>
      </c>
      <c r="D5296" s="2" t="s">
        <v>12</v>
      </c>
      <c r="E5296" s="2" t="s">
        <v>74</v>
      </c>
      <c r="F5296" s="2" t="s">
        <v>19</v>
      </c>
      <c r="G5296" s="2" t="s">
        <v>36</v>
      </c>
      <c r="H5296" s="2">
        <v>10380.67</v>
      </c>
      <c r="I5296" s="3">
        <v>45092</v>
      </c>
      <c r="J5296" s="2" t="s">
        <v>16</v>
      </c>
    </row>
    <row r="5297" spans="1:10" ht="14.25" customHeight="1" x14ac:dyDescent="0.35">
      <c r="A5297" s="2" t="s">
        <v>10624</v>
      </c>
      <c r="B5297" s="2" t="s">
        <v>10625</v>
      </c>
      <c r="C5297" s="2">
        <v>40</v>
      </c>
      <c r="D5297" s="2" t="s">
        <v>12</v>
      </c>
      <c r="E5297" s="2" t="s">
        <v>13</v>
      </c>
      <c r="F5297" s="2" t="s">
        <v>25</v>
      </c>
      <c r="G5297" s="2" t="s">
        <v>30</v>
      </c>
      <c r="H5297" s="2">
        <v>1457.29</v>
      </c>
      <c r="I5297" s="3">
        <v>45340</v>
      </c>
      <c r="J5297" s="2" t="s">
        <v>16</v>
      </c>
    </row>
    <row r="5298" spans="1:10" ht="14.25" customHeight="1" x14ac:dyDescent="0.35">
      <c r="A5298" s="2" t="s">
        <v>10626</v>
      </c>
      <c r="B5298" s="2" t="s">
        <v>10627</v>
      </c>
      <c r="C5298" s="2">
        <v>63</v>
      </c>
      <c r="D5298" s="2" t="s">
        <v>12</v>
      </c>
      <c r="E5298" s="2" t="s">
        <v>13</v>
      </c>
      <c r="F5298" s="2" t="s">
        <v>35</v>
      </c>
      <c r="G5298" s="2" t="s">
        <v>26</v>
      </c>
      <c r="H5298" s="2">
        <v>394.82</v>
      </c>
      <c r="I5298" s="3">
        <v>45095</v>
      </c>
      <c r="J5298" s="2" t="s">
        <v>16</v>
      </c>
    </row>
    <row r="5299" spans="1:10" ht="14.25" customHeight="1" x14ac:dyDescent="0.35">
      <c r="A5299" s="2" t="s">
        <v>10628</v>
      </c>
      <c r="B5299" s="2" t="s">
        <v>10629</v>
      </c>
      <c r="C5299" s="2">
        <v>25</v>
      </c>
      <c r="D5299" s="2" t="s">
        <v>12</v>
      </c>
      <c r="E5299" s="2" t="s">
        <v>64</v>
      </c>
      <c r="F5299" s="2" t="s">
        <v>19</v>
      </c>
      <c r="G5299" s="2" t="s">
        <v>15</v>
      </c>
      <c r="H5299" s="2">
        <v>2797.59</v>
      </c>
      <c r="I5299" s="3">
        <v>45050</v>
      </c>
      <c r="J5299" s="2" t="s">
        <v>16</v>
      </c>
    </row>
    <row r="5300" spans="1:10" ht="14.25" customHeight="1" x14ac:dyDescent="0.35">
      <c r="A5300" s="2" t="s">
        <v>10630</v>
      </c>
      <c r="B5300" s="2" t="s">
        <v>10631</v>
      </c>
      <c r="C5300" s="2">
        <v>25</v>
      </c>
      <c r="D5300" s="2" t="s">
        <v>12</v>
      </c>
      <c r="E5300" s="2" t="s">
        <v>74</v>
      </c>
      <c r="F5300" s="2" t="s">
        <v>19</v>
      </c>
      <c r="G5300" s="2" t="s">
        <v>20</v>
      </c>
      <c r="H5300" s="2">
        <v>4753.7700000000004</v>
      </c>
      <c r="I5300" s="3">
        <v>45476</v>
      </c>
      <c r="J5300" s="2" t="s">
        <v>16</v>
      </c>
    </row>
    <row r="5301" spans="1:10" ht="14.25" customHeight="1" x14ac:dyDescent="0.35">
      <c r="A5301" s="2" t="s">
        <v>10632</v>
      </c>
      <c r="B5301" s="2" t="s">
        <v>10633</v>
      </c>
      <c r="C5301" s="2">
        <v>43</v>
      </c>
      <c r="D5301" s="2" t="s">
        <v>39</v>
      </c>
      <c r="E5301" s="2" t="s">
        <v>13</v>
      </c>
      <c r="F5301" s="2" t="s">
        <v>55</v>
      </c>
      <c r="G5301" s="2" t="s">
        <v>26</v>
      </c>
      <c r="H5301" s="2">
        <v>18174.95</v>
      </c>
      <c r="I5301" s="3">
        <v>45024</v>
      </c>
      <c r="J5301" s="2" t="s">
        <v>21</v>
      </c>
    </row>
    <row r="5302" spans="1:10" ht="14.25" customHeight="1" x14ac:dyDescent="0.35">
      <c r="A5302" s="2" t="s">
        <v>10634</v>
      </c>
      <c r="B5302" s="2" t="s">
        <v>10635</v>
      </c>
      <c r="C5302" s="2">
        <v>64</v>
      </c>
      <c r="D5302" s="2" t="s">
        <v>12</v>
      </c>
      <c r="E5302" s="2" t="s">
        <v>52</v>
      </c>
      <c r="F5302" s="2" t="s">
        <v>55</v>
      </c>
      <c r="G5302" s="2" t="s">
        <v>36</v>
      </c>
      <c r="H5302" s="2">
        <v>13518.72</v>
      </c>
      <c r="I5302" s="3">
        <v>44986</v>
      </c>
      <c r="J5302" s="2" t="s">
        <v>16</v>
      </c>
    </row>
    <row r="5303" spans="1:10" ht="14.25" customHeight="1" x14ac:dyDescent="0.35">
      <c r="A5303" s="2" t="s">
        <v>10636</v>
      </c>
      <c r="B5303" s="2" t="s">
        <v>10637</v>
      </c>
      <c r="C5303" s="2">
        <v>30</v>
      </c>
      <c r="D5303" s="2" t="s">
        <v>12</v>
      </c>
      <c r="E5303" s="2" t="s">
        <v>42</v>
      </c>
      <c r="F5303" s="2" t="s">
        <v>19</v>
      </c>
      <c r="G5303" s="2" t="s">
        <v>20</v>
      </c>
      <c r="H5303" s="2">
        <v>31094.77</v>
      </c>
      <c r="I5303" s="3">
        <v>44945</v>
      </c>
      <c r="J5303" s="2" t="s">
        <v>16</v>
      </c>
    </row>
    <row r="5304" spans="1:10" ht="14.25" customHeight="1" x14ac:dyDescent="0.35">
      <c r="A5304" s="2" t="s">
        <v>10638</v>
      </c>
      <c r="B5304" s="2" t="s">
        <v>10639</v>
      </c>
      <c r="C5304" s="2">
        <v>56</v>
      </c>
      <c r="D5304" s="2" t="s">
        <v>39</v>
      </c>
      <c r="E5304" s="2" t="s">
        <v>42</v>
      </c>
      <c r="F5304" s="2" t="s">
        <v>19</v>
      </c>
      <c r="G5304" s="2" t="s">
        <v>15</v>
      </c>
      <c r="H5304" s="2">
        <v>8191.07</v>
      </c>
      <c r="I5304" s="3">
        <v>45050</v>
      </c>
      <c r="J5304" s="2" t="s">
        <v>69</v>
      </c>
    </row>
    <row r="5305" spans="1:10" ht="14.25" customHeight="1" x14ac:dyDescent="0.35">
      <c r="A5305" s="2" t="s">
        <v>10640</v>
      </c>
      <c r="B5305" s="2" t="s">
        <v>10641</v>
      </c>
      <c r="C5305" s="2">
        <v>54</v>
      </c>
      <c r="D5305" s="2" t="s">
        <v>12</v>
      </c>
      <c r="E5305" s="2" t="s">
        <v>93</v>
      </c>
      <c r="F5305" s="2" t="s">
        <v>49</v>
      </c>
      <c r="G5305" s="2" t="s">
        <v>15</v>
      </c>
      <c r="H5305" s="2">
        <v>13773.02</v>
      </c>
      <c r="I5305" s="3">
        <v>45152</v>
      </c>
      <c r="J5305" s="2" t="s">
        <v>21</v>
      </c>
    </row>
    <row r="5306" spans="1:10" ht="14.25" customHeight="1" x14ac:dyDescent="0.35">
      <c r="A5306" s="2" t="s">
        <v>10642</v>
      </c>
      <c r="B5306" s="2" t="s">
        <v>10643</v>
      </c>
      <c r="C5306" s="2">
        <v>45</v>
      </c>
      <c r="D5306" s="2" t="s">
        <v>39</v>
      </c>
      <c r="E5306" s="2" t="s">
        <v>42</v>
      </c>
      <c r="F5306" s="2" t="s">
        <v>49</v>
      </c>
      <c r="G5306" s="2" t="s">
        <v>20</v>
      </c>
      <c r="H5306" s="2">
        <v>3219.75</v>
      </c>
      <c r="I5306" s="3">
        <v>45538</v>
      </c>
      <c r="J5306" s="2" t="s">
        <v>16</v>
      </c>
    </row>
    <row r="5307" spans="1:10" ht="14.25" customHeight="1" x14ac:dyDescent="0.35">
      <c r="A5307" s="2" t="s">
        <v>10644</v>
      </c>
      <c r="B5307" s="2" t="s">
        <v>10645</v>
      </c>
      <c r="C5307" s="2">
        <v>42</v>
      </c>
      <c r="D5307" s="2" t="s">
        <v>12</v>
      </c>
      <c r="E5307" s="2" t="s">
        <v>64</v>
      </c>
      <c r="F5307" s="2" t="s">
        <v>25</v>
      </c>
      <c r="G5307" s="2" t="s">
        <v>36</v>
      </c>
      <c r="H5307" s="2">
        <v>11381.16</v>
      </c>
      <c r="I5307" s="3">
        <v>45250</v>
      </c>
      <c r="J5307" s="2" t="s">
        <v>16</v>
      </c>
    </row>
    <row r="5308" spans="1:10" ht="14.25" customHeight="1" x14ac:dyDescent="0.35">
      <c r="A5308" s="2" t="s">
        <v>10646</v>
      </c>
      <c r="B5308" s="2" t="s">
        <v>10647</v>
      </c>
      <c r="C5308" s="2">
        <v>33</v>
      </c>
      <c r="D5308" s="2" t="s">
        <v>39</v>
      </c>
      <c r="E5308" s="2" t="s">
        <v>42</v>
      </c>
      <c r="F5308" s="2" t="s">
        <v>19</v>
      </c>
      <c r="G5308" s="2" t="s">
        <v>30</v>
      </c>
      <c r="H5308" s="2">
        <v>12246.9</v>
      </c>
      <c r="I5308" s="3">
        <v>44943</v>
      </c>
      <c r="J5308" s="2" t="s">
        <v>16</v>
      </c>
    </row>
    <row r="5309" spans="1:10" ht="14.25" customHeight="1" x14ac:dyDescent="0.35">
      <c r="A5309" s="2" t="s">
        <v>10648</v>
      </c>
      <c r="B5309" s="2" t="s">
        <v>10649</v>
      </c>
      <c r="C5309" s="2">
        <v>19</v>
      </c>
      <c r="D5309" s="2" t="s">
        <v>12</v>
      </c>
      <c r="E5309" s="2" t="s">
        <v>42</v>
      </c>
      <c r="F5309" s="2" t="s">
        <v>14</v>
      </c>
      <c r="G5309" s="2" t="s">
        <v>30</v>
      </c>
      <c r="H5309" s="2">
        <v>18866.11</v>
      </c>
      <c r="I5309" s="3">
        <v>45006</v>
      </c>
      <c r="J5309" s="2" t="s">
        <v>16</v>
      </c>
    </row>
    <row r="5310" spans="1:10" ht="14.25" customHeight="1" x14ac:dyDescent="0.35">
      <c r="A5310" s="2" t="s">
        <v>10650</v>
      </c>
      <c r="B5310" s="2" t="s">
        <v>10651</v>
      </c>
      <c r="C5310" s="2">
        <v>35</v>
      </c>
      <c r="D5310" s="2" t="s">
        <v>39</v>
      </c>
      <c r="E5310" s="2" t="s">
        <v>52</v>
      </c>
      <c r="F5310" s="2" t="s">
        <v>35</v>
      </c>
      <c r="G5310" s="2" t="s">
        <v>15</v>
      </c>
      <c r="H5310" s="2">
        <v>7687.41</v>
      </c>
      <c r="I5310" s="3">
        <v>45523</v>
      </c>
      <c r="J5310" s="2" t="s">
        <v>21</v>
      </c>
    </row>
    <row r="5311" spans="1:10" ht="14.25" customHeight="1" x14ac:dyDescent="0.35">
      <c r="A5311" s="2" t="s">
        <v>10652</v>
      </c>
      <c r="B5311" s="2" t="s">
        <v>10653</v>
      </c>
      <c r="C5311" s="2">
        <v>34</v>
      </c>
      <c r="D5311" s="2" t="s">
        <v>39</v>
      </c>
      <c r="E5311" s="2" t="s">
        <v>13</v>
      </c>
      <c r="F5311" s="2" t="s">
        <v>49</v>
      </c>
      <c r="G5311" s="2" t="s">
        <v>36</v>
      </c>
      <c r="H5311" s="2">
        <v>10469.84</v>
      </c>
      <c r="I5311" s="3">
        <v>45382</v>
      </c>
      <c r="J5311" s="2" t="s">
        <v>16</v>
      </c>
    </row>
    <row r="5312" spans="1:10" ht="14.25" customHeight="1" x14ac:dyDescent="0.35">
      <c r="A5312" s="2" t="s">
        <v>10654</v>
      </c>
      <c r="B5312" s="2" t="s">
        <v>10655</v>
      </c>
      <c r="C5312" s="2">
        <v>47</v>
      </c>
      <c r="D5312" s="2" t="s">
        <v>12</v>
      </c>
      <c r="E5312" s="2" t="s">
        <v>52</v>
      </c>
      <c r="F5312" s="2" t="s">
        <v>55</v>
      </c>
      <c r="G5312" s="2" t="s">
        <v>15</v>
      </c>
      <c r="H5312" s="2">
        <v>2269.62</v>
      </c>
      <c r="I5312" s="3">
        <v>45467</v>
      </c>
      <c r="J5312" s="2" t="s">
        <v>16</v>
      </c>
    </row>
    <row r="5313" spans="1:10" ht="14.25" customHeight="1" x14ac:dyDescent="0.35">
      <c r="A5313" s="2" t="s">
        <v>10656</v>
      </c>
      <c r="B5313" s="2" t="s">
        <v>10657</v>
      </c>
      <c r="C5313" s="2">
        <v>56</v>
      </c>
      <c r="D5313" s="2" t="s">
        <v>12</v>
      </c>
      <c r="E5313" s="2" t="s">
        <v>64</v>
      </c>
      <c r="F5313" s="2" t="s">
        <v>19</v>
      </c>
      <c r="G5313" s="2" t="s">
        <v>30</v>
      </c>
      <c r="H5313" s="2">
        <v>13346.86</v>
      </c>
      <c r="I5313" s="3">
        <v>45572</v>
      </c>
      <c r="J5313" s="2" t="s">
        <v>16</v>
      </c>
    </row>
    <row r="5314" spans="1:10" ht="14.25" customHeight="1" x14ac:dyDescent="0.35">
      <c r="A5314" s="2" t="s">
        <v>10658</v>
      </c>
      <c r="B5314" s="2" t="s">
        <v>10659</v>
      </c>
      <c r="C5314" s="2">
        <v>30</v>
      </c>
      <c r="D5314" s="2" t="s">
        <v>12</v>
      </c>
      <c r="E5314" s="2" t="s">
        <v>42</v>
      </c>
      <c r="F5314" s="2" t="s">
        <v>14</v>
      </c>
      <c r="G5314" s="2" t="s">
        <v>15</v>
      </c>
      <c r="H5314" s="2">
        <v>18227.04</v>
      </c>
      <c r="I5314" s="3">
        <v>45632</v>
      </c>
      <c r="J5314" s="2" t="s">
        <v>16</v>
      </c>
    </row>
    <row r="5315" spans="1:10" ht="14.25" customHeight="1" x14ac:dyDescent="0.35">
      <c r="A5315" s="2" t="s">
        <v>10660</v>
      </c>
      <c r="B5315" s="2" t="s">
        <v>10661</v>
      </c>
      <c r="C5315" s="2">
        <v>49</v>
      </c>
      <c r="D5315" s="2" t="s">
        <v>39</v>
      </c>
      <c r="E5315" s="2" t="s">
        <v>29</v>
      </c>
      <c r="F5315" s="2" t="s">
        <v>35</v>
      </c>
      <c r="G5315" s="2" t="s">
        <v>20</v>
      </c>
      <c r="H5315" s="2">
        <v>9007.56</v>
      </c>
      <c r="I5315" s="3">
        <v>45557</v>
      </c>
      <c r="J5315" s="2" t="s">
        <v>16</v>
      </c>
    </row>
    <row r="5316" spans="1:10" ht="14.25" customHeight="1" x14ac:dyDescent="0.35">
      <c r="A5316" s="2" t="s">
        <v>10662</v>
      </c>
      <c r="B5316" s="2" t="s">
        <v>10663</v>
      </c>
      <c r="C5316" s="2">
        <v>46</v>
      </c>
      <c r="D5316" s="2" t="s">
        <v>39</v>
      </c>
      <c r="E5316" s="2" t="s">
        <v>13</v>
      </c>
      <c r="F5316" s="2" t="s">
        <v>14</v>
      </c>
      <c r="G5316" s="2" t="s">
        <v>20</v>
      </c>
      <c r="H5316" s="2">
        <v>1229.3</v>
      </c>
      <c r="I5316" s="3">
        <v>45304</v>
      </c>
      <c r="J5316" s="2" t="s">
        <v>16</v>
      </c>
    </row>
    <row r="5317" spans="1:10" ht="14.25" customHeight="1" x14ac:dyDescent="0.35">
      <c r="A5317" s="2" t="s">
        <v>10664</v>
      </c>
      <c r="B5317" s="2" t="s">
        <v>10665</v>
      </c>
      <c r="C5317" s="2">
        <v>63</v>
      </c>
      <c r="D5317" s="2" t="s">
        <v>39</v>
      </c>
      <c r="E5317" s="2" t="s">
        <v>93</v>
      </c>
      <c r="F5317" s="2" t="s">
        <v>14</v>
      </c>
      <c r="G5317" s="2" t="s">
        <v>36</v>
      </c>
      <c r="H5317" s="2">
        <v>3752.13</v>
      </c>
      <c r="I5317" s="3">
        <v>45117</v>
      </c>
      <c r="J5317" s="2" t="s">
        <v>16</v>
      </c>
    </row>
    <row r="5318" spans="1:10" ht="14.25" customHeight="1" x14ac:dyDescent="0.35">
      <c r="A5318" s="2" t="s">
        <v>10666</v>
      </c>
      <c r="B5318" s="2" t="s">
        <v>10667</v>
      </c>
      <c r="C5318" s="2">
        <v>47</v>
      </c>
      <c r="D5318" s="2" t="s">
        <v>12</v>
      </c>
      <c r="E5318" s="2" t="s">
        <v>93</v>
      </c>
      <c r="F5318" s="2" t="s">
        <v>55</v>
      </c>
      <c r="G5318" s="2" t="s">
        <v>30</v>
      </c>
      <c r="H5318" s="2">
        <v>6453.38</v>
      </c>
      <c r="I5318" s="3">
        <v>45591</v>
      </c>
      <c r="J5318" s="2" t="s">
        <v>16</v>
      </c>
    </row>
    <row r="5319" spans="1:10" ht="14.25" customHeight="1" x14ac:dyDescent="0.35">
      <c r="A5319" s="2" t="s">
        <v>10668</v>
      </c>
      <c r="B5319" s="2" t="s">
        <v>10669</v>
      </c>
      <c r="C5319" s="2">
        <v>35</v>
      </c>
      <c r="D5319" s="2" t="s">
        <v>12</v>
      </c>
      <c r="E5319" s="2" t="s">
        <v>24</v>
      </c>
      <c r="F5319" s="2" t="s">
        <v>49</v>
      </c>
      <c r="G5319" s="2" t="s">
        <v>36</v>
      </c>
      <c r="H5319" s="2">
        <v>11306.06</v>
      </c>
      <c r="I5319" s="3">
        <v>45417</v>
      </c>
      <c r="J5319" s="2" t="s">
        <v>16</v>
      </c>
    </row>
    <row r="5320" spans="1:10" ht="14.25" customHeight="1" x14ac:dyDescent="0.35">
      <c r="A5320" s="2" t="s">
        <v>10670</v>
      </c>
      <c r="B5320" s="2" t="s">
        <v>10671</v>
      </c>
      <c r="C5320" s="2">
        <v>30</v>
      </c>
      <c r="D5320" s="2" t="s">
        <v>39</v>
      </c>
      <c r="E5320" s="2" t="s">
        <v>24</v>
      </c>
      <c r="F5320" s="2" t="s">
        <v>14</v>
      </c>
      <c r="G5320" s="2" t="s">
        <v>36</v>
      </c>
      <c r="H5320" s="2">
        <v>3861.44</v>
      </c>
      <c r="I5320" s="3">
        <v>45331</v>
      </c>
      <c r="J5320" s="2" t="s">
        <v>16</v>
      </c>
    </row>
    <row r="5321" spans="1:10" ht="14.25" customHeight="1" x14ac:dyDescent="0.35">
      <c r="A5321" s="2" t="s">
        <v>10672</v>
      </c>
      <c r="B5321" s="2" t="s">
        <v>10673</v>
      </c>
      <c r="C5321" s="2">
        <v>60</v>
      </c>
      <c r="D5321" s="2" t="s">
        <v>12</v>
      </c>
      <c r="E5321" s="2" t="s">
        <v>42</v>
      </c>
      <c r="F5321" s="2" t="s">
        <v>35</v>
      </c>
      <c r="G5321" s="2" t="s">
        <v>30</v>
      </c>
      <c r="H5321" s="2">
        <v>18344.02</v>
      </c>
      <c r="I5321" s="3">
        <v>45198</v>
      </c>
      <c r="J5321" s="2" t="s">
        <v>16</v>
      </c>
    </row>
    <row r="5322" spans="1:10" ht="14.25" customHeight="1" x14ac:dyDescent="0.35">
      <c r="A5322" s="2" t="s">
        <v>10674</v>
      </c>
      <c r="B5322" s="2" t="s">
        <v>10675</v>
      </c>
      <c r="C5322" s="2">
        <v>38</v>
      </c>
      <c r="D5322" s="2" t="s">
        <v>39</v>
      </c>
      <c r="E5322" s="2" t="s">
        <v>42</v>
      </c>
      <c r="F5322" s="2" t="s">
        <v>49</v>
      </c>
      <c r="G5322" s="2" t="s">
        <v>26</v>
      </c>
      <c r="H5322" s="2">
        <v>4648.8</v>
      </c>
      <c r="I5322" s="3">
        <v>45570</v>
      </c>
      <c r="J5322" s="2" t="s">
        <v>16</v>
      </c>
    </row>
    <row r="5323" spans="1:10" ht="14.25" customHeight="1" x14ac:dyDescent="0.35">
      <c r="A5323" s="2" t="s">
        <v>10676</v>
      </c>
      <c r="B5323" s="2" t="s">
        <v>10677</v>
      </c>
      <c r="C5323" s="2">
        <v>47</v>
      </c>
      <c r="D5323" s="2" t="s">
        <v>12</v>
      </c>
      <c r="E5323" s="2" t="s">
        <v>93</v>
      </c>
      <c r="F5323" s="2" t="s">
        <v>25</v>
      </c>
      <c r="G5323" s="2" t="s">
        <v>26</v>
      </c>
      <c r="H5323" s="2">
        <v>437.81</v>
      </c>
      <c r="I5323" s="3">
        <v>45356</v>
      </c>
      <c r="J5323" s="2" t="s">
        <v>16</v>
      </c>
    </row>
    <row r="5324" spans="1:10" ht="14.25" customHeight="1" x14ac:dyDescent="0.35">
      <c r="A5324" s="2" t="s">
        <v>10678</v>
      </c>
      <c r="B5324" s="2" t="s">
        <v>10679</v>
      </c>
      <c r="C5324" s="2">
        <v>38</v>
      </c>
      <c r="D5324" s="2" t="s">
        <v>12</v>
      </c>
      <c r="E5324" s="2" t="s">
        <v>93</v>
      </c>
      <c r="F5324" s="2" t="s">
        <v>55</v>
      </c>
      <c r="G5324" s="2" t="s">
        <v>15</v>
      </c>
      <c r="H5324" s="2">
        <v>15798.52</v>
      </c>
      <c r="I5324" s="3">
        <v>45446</v>
      </c>
      <c r="J5324" s="2" t="s">
        <v>16</v>
      </c>
    </row>
    <row r="5325" spans="1:10" ht="14.25" customHeight="1" x14ac:dyDescent="0.35">
      <c r="A5325" s="2" t="s">
        <v>10680</v>
      </c>
      <c r="B5325" s="2" t="s">
        <v>10681</v>
      </c>
      <c r="C5325" s="2">
        <v>34</v>
      </c>
      <c r="D5325" s="2" t="s">
        <v>39</v>
      </c>
      <c r="E5325" s="2" t="s">
        <v>29</v>
      </c>
      <c r="F5325" s="2" t="s">
        <v>49</v>
      </c>
      <c r="G5325" s="2" t="s">
        <v>26</v>
      </c>
      <c r="H5325" s="2">
        <v>10334.52</v>
      </c>
      <c r="I5325" s="3">
        <v>45572</v>
      </c>
      <c r="J5325" s="2" t="s">
        <v>16</v>
      </c>
    </row>
    <row r="5326" spans="1:10" ht="14.25" customHeight="1" x14ac:dyDescent="0.35">
      <c r="A5326" s="2" t="s">
        <v>10682</v>
      </c>
      <c r="B5326" s="2" t="s">
        <v>10683</v>
      </c>
      <c r="C5326" s="2">
        <v>57</v>
      </c>
      <c r="D5326" s="2" t="s">
        <v>12</v>
      </c>
      <c r="E5326" s="2" t="s">
        <v>64</v>
      </c>
      <c r="F5326" s="2" t="s">
        <v>49</v>
      </c>
      <c r="G5326" s="2" t="s">
        <v>20</v>
      </c>
      <c r="H5326" s="2">
        <v>16192.69</v>
      </c>
      <c r="I5326" s="3">
        <v>45310</v>
      </c>
      <c r="J5326" s="2" t="s">
        <v>21</v>
      </c>
    </row>
    <row r="5327" spans="1:10" ht="14.25" customHeight="1" x14ac:dyDescent="0.35">
      <c r="A5327" s="2" t="s">
        <v>10684</v>
      </c>
      <c r="B5327" s="2" t="s">
        <v>10685</v>
      </c>
      <c r="C5327" s="2">
        <v>36</v>
      </c>
      <c r="D5327" s="2" t="s">
        <v>12</v>
      </c>
      <c r="E5327" s="2" t="s">
        <v>42</v>
      </c>
      <c r="F5327" s="2" t="s">
        <v>14</v>
      </c>
      <c r="G5327" s="2" t="s">
        <v>36</v>
      </c>
      <c r="H5327" s="2">
        <v>4290.76</v>
      </c>
      <c r="I5327" s="3">
        <v>45118</v>
      </c>
      <c r="J5327" s="2" t="s">
        <v>16</v>
      </c>
    </row>
    <row r="5328" spans="1:10" ht="14.25" customHeight="1" x14ac:dyDescent="0.35">
      <c r="A5328" s="2" t="s">
        <v>10686</v>
      </c>
      <c r="B5328" s="2" t="s">
        <v>10687</v>
      </c>
      <c r="C5328" s="2">
        <v>32</v>
      </c>
      <c r="D5328" s="2" t="s">
        <v>12</v>
      </c>
      <c r="E5328" s="2" t="s">
        <v>93</v>
      </c>
      <c r="F5328" s="2" t="s">
        <v>35</v>
      </c>
      <c r="G5328" s="2" t="s">
        <v>15</v>
      </c>
      <c r="H5328" s="2">
        <v>177.87</v>
      </c>
      <c r="I5328" s="3">
        <v>45529</v>
      </c>
      <c r="J5328" s="2" t="s">
        <v>16</v>
      </c>
    </row>
    <row r="5329" spans="1:10" ht="14.25" customHeight="1" x14ac:dyDescent="0.35">
      <c r="A5329" s="2" t="s">
        <v>10688</v>
      </c>
      <c r="B5329" s="2" t="s">
        <v>10689</v>
      </c>
      <c r="C5329" s="2">
        <v>26</v>
      </c>
      <c r="D5329" s="2" t="s">
        <v>12</v>
      </c>
      <c r="E5329" s="2" t="s">
        <v>29</v>
      </c>
      <c r="F5329" s="2" t="s">
        <v>14</v>
      </c>
      <c r="G5329" s="2" t="s">
        <v>36</v>
      </c>
      <c r="H5329" s="2">
        <v>766.14</v>
      </c>
      <c r="I5329" s="3">
        <v>45361</v>
      </c>
      <c r="J5329" s="2" t="s">
        <v>16</v>
      </c>
    </row>
    <row r="5330" spans="1:10" ht="14.25" customHeight="1" x14ac:dyDescent="0.35">
      <c r="A5330" s="2" t="s">
        <v>10690</v>
      </c>
      <c r="B5330" s="2" t="s">
        <v>10691</v>
      </c>
      <c r="C5330" s="2">
        <v>27</v>
      </c>
      <c r="D5330" s="2" t="s">
        <v>12</v>
      </c>
      <c r="E5330" s="2" t="s">
        <v>74</v>
      </c>
      <c r="F5330" s="2" t="s">
        <v>35</v>
      </c>
      <c r="G5330" s="2" t="s">
        <v>30</v>
      </c>
      <c r="H5330" s="2">
        <v>1185.5899999999999</v>
      </c>
      <c r="I5330" s="3">
        <v>44989</v>
      </c>
      <c r="J5330" s="2" t="s">
        <v>16</v>
      </c>
    </row>
    <row r="5331" spans="1:10" ht="14.25" customHeight="1" x14ac:dyDescent="0.35">
      <c r="A5331" s="2" t="s">
        <v>10692</v>
      </c>
      <c r="B5331" s="2" t="s">
        <v>10693</v>
      </c>
      <c r="C5331" s="2">
        <v>61</v>
      </c>
      <c r="D5331" s="2" t="s">
        <v>39</v>
      </c>
      <c r="E5331" s="2" t="s">
        <v>93</v>
      </c>
      <c r="F5331" s="2" t="s">
        <v>55</v>
      </c>
      <c r="G5331" s="2" t="s">
        <v>26</v>
      </c>
      <c r="H5331" s="2">
        <v>16355.13</v>
      </c>
      <c r="I5331" s="3">
        <v>45142</v>
      </c>
      <c r="J5331" s="2" t="s">
        <v>16</v>
      </c>
    </row>
    <row r="5332" spans="1:10" ht="14.25" customHeight="1" x14ac:dyDescent="0.35">
      <c r="A5332" s="2" t="s">
        <v>10694</v>
      </c>
      <c r="B5332" s="2" t="s">
        <v>10695</v>
      </c>
      <c r="C5332" s="2">
        <v>48</v>
      </c>
      <c r="D5332" s="2" t="s">
        <v>12</v>
      </c>
      <c r="E5332" s="2" t="s">
        <v>13</v>
      </c>
      <c r="F5332" s="2" t="s">
        <v>49</v>
      </c>
      <c r="G5332" s="2" t="s">
        <v>30</v>
      </c>
      <c r="H5332" s="2">
        <v>3587.27</v>
      </c>
      <c r="I5332" s="3">
        <v>45060</v>
      </c>
      <c r="J5332" s="2" t="s">
        <v>16</v>
      </c>
    </row>
    <row r="5333" spans="1:10" ht="14.25" customHeight="1" x14ac:dyDescent="0.35">
      <c r="A5333" s="2" t="s">
        <v>10696</v>
      </c>
      <c r="B5333" s="2" t="s">
        <v>10697</v>
      </c>
      <c r="C5333" s="2">
        <v>40</v>
      </c>
      <c r="D5333" s="2" t="s">
        <v>39</v>
      </c>
      <c r="E5333" s="2" t="s">
        <v>13</v>
      </c>
      <c r="F5333" s="2" t="s">
        <v>19</v>
      </c>
      <c r="G5333" s="2" t="s">
        <v>15</v>
      </c>
      <c r="H5333" s="2">
        <v>61651.08</v>
      </c>
      <c r="I5333" s="3">
        <v>45545</v>
      </c>
      <c r="J5333" s="2" t="s">
        <v>16</v>
      </c>
    </row>
    <row r="5334" spans="1:10" ht="14.25" customHeight="1" x14ac:dyDescent="0.35">
      <c r="A5334" s="2" t="s">
        <v>10698</v>
      </c>
      <c r="B5334" s="2" t="s">
        <v>10699</v>
      </c>
      <c r="C5334" s="2">
        <v>47</v>
      </c>
      <c r="D5334" s="2" t="s">
        <v>12</v>
      </c>
      <c r="E5334" s="2" t="s">
        <v>74</v>
      </c>
      <c r="F5334" s="2" t="s">
        <v>35</v>
      </c>
      <c r="G5334" s="2" t="s">
        <v>20</v>
      </c>
      <c r="H5334" s="2">
        <v>14204.24</v>
      </c>
      <c r="I5334" s="3">
        <v>45087</v>
      </c>
      <c r="J5334" s="2" t="s">
        <v>16</v>
      </c>
    </row>
    <row r="5335" spans="1:10" ht="14.25" customHeight="1" x14ac:dyDescent="0.35">
      <c r="A5335" s="2" t="s">
        <v>10700</v>
      </c>
      <c r="B5335" s="2" t="s">
        <v>10701</v>
      </c>
      <c r="C5335" s="2">
        <v>50</v>
      </c>
      <c r="D5335" s="2" t="s">
        <v>12</v>
      </c>
      <c r="E5335" s="2" t="s">
        <v>24</v>
      </c>
      <c r="F5335" s="2" t="s">
        <v>35</v>
      </c>
      <c r="G5335" s="2" t="s">
        <v>26</v>
      </c>
      <c r="H5335" s="2">
        <v>9191.82</v>
      </c>
      <c r="I5335" s="3">
        <v>45184</v>
      </c>
      <c r="J5335" s="2" t="s">
        <v>16</v>
      </c>
    </row>
    <row r="5336" spans="1:10" ht="14.25" customHeight="1" x14ac:dyDescent="0.35">
      <c r="A5336" s="2" t="s">
        <v>10702</v>
      </c>
      <c r="B5336" s="2" t="s">
        <v>10703</v>
      </c>
      <c r="C5336" s="2">
        <v>26</v>
      </c>
      <c r="D5336" s="2" t="s">
        <v>39</v>
      </c>
      <c r="E5336" s="2" t="s">
        <v>64</v>
      </c>
      <c r="F5336" s="2" t="s">
        <v>14</v>
      </c>
      <c r="G5336" s="2" t="s">
        <v>30</v>
      </c>
      <c r="H5336" s="2">
        <v>41116.58</v>
      </c>
      <c r="I5336" s="3">
        <v>45351</v>
      </c>
      <c r="J5336" s="2" t="s">
        <v>16</v>
      </c>
    </row>
    <row r="5337" spans="1:10" ht="14.25" customHeight="1" x14ac:dyDescent="0.35">
      <c r="A5337" s="2" t="s">
        <v>10704</v>
      </c>
      <c r="B5337" s="2" t="s">
        <v>10705</v>
      </c>
      <c r="C5337" s="2">
        <v>64</v>
      </c>
      <c r="D5337" s="2" t="s">
        <v>39</v>
      </c>
      <c r="E5337" s="2" t="s">
        <v>24</v>
      </c>
      <c r="F5337" s="2" t="s">
        <v>14</v>
      </c>
      <c r="G5337" s="2" t="s">
        <v>26</v>
      </c>
      <c r="H5337" s="2">
        <v>3802.49</v>
      </c>
      <c r="I5337" s="3">
        <v>45454</v>
      </c>
      <c r="J5337" s="2" t="s">
        <v>69</v>
      </c>
    </row>
    <row r="5338" spans="1:10" ht="14.25" customHeight="1" x14ac:dyDescent="0.35">
      <c r="A5338" s="2" t="s">
        <v>10706</v>
      </c>
      <c r="B5338" s="2" t="s">
        <v>10707</v>
      </c>
      <c r="C5338" s="2">
        <v>18</v>
      </c>
      <c r="D5338" s="2" t="s">
        <v>12</v>
      </c>
      <c r="E5338" s="2" t="s">
        <v>42</v>
      </c>
      <c r="F5338" s="2" t="s">
        <v>25</v>
      </c>
      <c r="G5338" s="2" t="s">
        <v>36</v>
      </c>
      <c r="H5338" s="2">
        <v>1810.61</v>
      </c>
      <c r="I5338" s="3">
        <v>45284</v>
      </c>
      <c r="J5338" s="2" t="s">
        <v>16</v>
      </c>
    </row>
    <row r="5339" spans="1:10" ht="14.25" customHeight="1" x14ac:dyDescent="0.35">
      <c r="A5339" s="2" t="s">
        <v>10708</v>
      </c>
      <c r="B5339" s="2" t="s">
        <v>10709</v>
      </c>
      <c r="C5339" s="2">
        <v>61</v>
      </c>
      <c r="D5339" s="2" t="s">
        <v>12</v>
      </c>
      <c r="E5339" s="2" t="s">
        <v>24</v>
      </c>
      <c r="F5339" s="2" t="s">
        <v>35</v>
      </c>
      <c r="G5339" s="2" t="s">
        <v>20</v>
      </c>
      <c r="H5339" s="2">
        <v>13366.4</v>
      </c>
      <c r="I5339" s="3">
        <v>45301</v>
      </c>
      <c r="J5339" s="2" t="s">
        <v>16</v>
      </c>
    </row>
    <row r="5340" spans="1:10" ht="14.25" customHeight="1" x14ac:dyDescent="0.35">
      <c r="A5340" s="2" t="s">
        <v>10710</v>
      </c>
      <c r="B5340" s="2" t="s">
        <v>10711</v>
      </c>
      <c r="C5340" s="2">
        <v>52</v>
      </c>
      <c r="D5340" s="2" t="s">
        <v>39</v>
      </c>
      <c r="E5340" s="2" t="s">
        <v>42</v>
      </c>
      <c r="F5340" s="2" t="s">
        <v>55</v>
      </c>
      <c r="G5340" s="2" t="s">
        <v>26</v>
      </c>
      <c r="H5340" s="2">
        <v>3258.46</v>
      </c>
      <c r="I5340" s="3">
        <v>45497</v>
      </c>
      <c r="J5340" s="2" t="s">
        <v>16</v>
      </c>
    </row>
    <row r="5341" spans="1:10" ht="14.25" customHeight="1" x14ac:dyDescent="0.35">
      <c r="A5341" s="2" t="s">
        <v>10712</v>
      </c>
      <c r="B5341" s="2" t="s">
        <v>10713</v>
      </c>
      <c r="C5341" s="2">
        <v>28</v>
      </c>
      <c r="D5341" s="2" t="s">
        <v>39</v>
      </c>
      <c r="E5341" s="2" t="s">
        <v>93</v>
      </c>
      <c r="F5341" s="2" t="s">
        <v>49</v>
      </c>
      <c r="G5341" s="2" t="s">
        <v>20</v>
      </c>
      <c r="H5341" s="2">
        <v>32451.41</v>
      </c>
      <c r="I5341" s="3">
        <v>44935</v>
      </c>
      <c r="J5341" s="2" t="s">
        <v>16</v>
      </c>
    </row>
    <row r="5342" spans="1:10" ht="14.25" customHeight="1" x14ac:dyDescent="0.35">
      <c r="A5342" s="2" t="s">
        <v>10714</v>
      </c>
      <c r="B5342" s="2" t="s">
        <v>10715</v>
      </c>
      <c r="C5342" s="2">
        <v>51</v>
      </c>
      <c r="D5342" s="2" t="s">
        <v>39</v>
      </c>
      <c r="E5342" s="2" t="s">
        <v>13</v>
      </c>
      <c r="F5342" s="2" t="s">
        <v>49</v>
      </c>
      <c r="G5342" s="2" t="s">
        <v>36</v>
      </c>
      <c r="H5342" s="2">
        <v>44286.41</v>
      </c>
      <c r="I5342" s="3">
        <v>45123</v>
      </c>
      <c r="J5342" s="2" t="s">
        <v>21</v>
      </c>
    </row>
    <row r="5343" spans="1:10" ht="14.25" customHeight="1" x14ac:dyDescent="0.35">
      <c r="A5343" s="2" t="s">
        <v>10716</v>
      </c>
      <c r="B5343" s="2" t="s">
        <v>10717</v>
      </c>
      <c r="C5343" s="2">
        <v>33</v>
      </c>
      <c r="D5343" s="2" t="s">
        <v>39</v>
      </c>
      <c r="E5343" s="2" t="s">
        <v>64</v>
      </c>
      <c r="F5343" s="2" t="s">
        <v>49</v>
      </c>
      <c r="G5343" s="2" t="s">
        <v>36</v>
      </c>
      <c r="H5343" s="2">
        <v>26091.7</v>
      </c>
      <c r="I5343" s="3">
        <v>45043</v>
      </c>
      <c r="J5343" s="2" t="s">
        <v>16</v>
      </c>
    </row>
    <row r="5344" spans="1:10" ht="14.25" customHeight="1" x14ac:dyDescent="0.35">
      <c r="A5344" s="2" t="s">
        <v>10718</v>
      </c>
      <c r="B5344" s="2" t="s">
        <v>10719</v>
      </c>
      <c r="C5344" s="2">
        <v>26</v>
      </c>
      <c r="D5344" s="2" t="s">
        <v>12</v>
      </c>
      <c r="E5344" s="2" t="s">
        <v>64</v>
      </c>
      <c r="F5344" s="2" t="s">
        <v>35</v>
      </c>
      <c r="G5344" s="2" t="s">
        <v>30</v>
      </c>
      <c r="H5344" s="2">
        <v>28961</v>
      </c>
      <c r="I5344" s="3">
        <v>44936</v>
      </c>
      <c r="J5344" s="2" t="s">
        <v>16</v>
      </c>
    </row>
    <row r="5345" spans="1:10" ht="14.25" customHeight="1" x14ac:dyDescent="0.35">
      <c r="A5345" s="2" t="s">
        <v>10720</v>
      </c>
      <c r="B5345" s="2" t="s">
        <v>10721</v>
      </c>
      <c r="C5345" s="2">
        <v>49</v>
      </c>
      <c r="D5345" s="2" t="s">
        <v>12</v>
      </c>
      <c r="E5345" s="2" t="s">
        <v>64</v>
      </c>
      <c r="F5345" s="2" t="s">
        <v>14</v>
      </c>
      <c r="G5345" s="2" t="s">
        <v>15</v>
      </c>
      <c r="H5345" s="2">
        <v>9562.14</v>
      </c>
      <c r="I5345" s="3">
        <v>45445</v>
      </c>
      <c r="J5345" s="2" t="s">
        <v>21</v>
      </c>
    </row>
    <row r="5346" spans="1:10" ht="14.25" customHeight="1" x14ac:dyDescent="0.35">
      <c r="A5346" s="2" t="s">
        <v>10722</v>
      </c>
      <c r="B5346" s="2" t="s">
        <v>10723</v>
      </c>
      <c r="C5346" s="2">
        <v>32</v>
      </c>
      <c r="D5346" s="2" t="s">
        <v>12</v>
      </c>
      <c r="E5346" s="2" t="s">
        <v>93</v>
      </c>
      <c r="F5346" s="2" t="s">
        <v>55</v>
      </c>
      <c r="G5346" s="2" t="s">
        <v>30</v>
      </c>
      <c r="H5346" s="2">
        <v>11780.41</v>
      </c>
      <c r="I5346" s="3">
        <v>45275</v>
      </c>
      <c r="J5346" s="2" t="s">
        <v>21</v>
      </c>
    </row>
    <row r="5347" spans="1:10" ht="14.25" customHeight="1" x14ac:dyDescent="0.35">
      <c r="A5347" s="2" t="s">
        <v>10724</v>
      </c>
      <c r="B5347" s="2" t="s">
        <v>10725</v>
      </c>
      <c r="C5347" s="2">
        <v>29</v>
      </c>
      <c r="D5347" s="2" t="s">
        <v>12</v>
      </c>
      <c r="E5347" s="2" t="s">
        <v>42</v>
      </c>
      <c r="F5347" s="2" t="s">
        <v>49</v>
      </c>
      <c r="G5347" s="2" t="s">
        <v>20</v>
      </c>
      <c r="H5347" s="2">
        <v>989.88</v>
      </c>
      <c r="I5347" s="3">
        <v>45632</v>
      </c>
      <c r="J5347" s="2" t="s">
        <v>16</v>
      </c>
    </row>
    <row r="5348" spans="1:10" ht="14.25" customHeight="1" x14ac:dyDescent="0.35">
      <c r="A5348" s="2" t="s">
        <v>10726</v>
      </c>
      <c r="B5348" s="2" t="s">
        <v>10727</v>
      </c>
      <c r="C5348" s="2">
        <v>50</v>
      </c>
      <c r="D5348" s="2" t="s">
        <v>12</v>
      </c>
      <c r="E5348" s="2" t="s">
        <v>64</v>
      </c>
      <c r="F5348" s="2" t="s">
        <v>35</v>
      </c>
      <c r="G5348" s="2" t="s">
        <v>30</v>
      </c>
      <c r="H5348" s="2">
        <v>14399.07</v>
      </c>
      <c r="I5348" s="3">
        <v>45330</v>
      </c>
      <c r="J5348" s="2" t="s">
        <v>16</v>
      </c>
    </row>
    <row r="5349" spans="1:10" ht="14.25" customHeight="1" x14ac:dyDescent="0.35">
      <c r="A5349" s="2" t="s">
        <v>10728</v>
      </c>
      <c r="B5349" s="2" t="s">
        <v>10729</v>
      </c>
      <c r="C5349" s="2">
        <v>62</v>
      </c>
      <c r="D5349" s="2" t="s">
        <v>39</v>
      </c>
      <c r="E5349" s="2" t="s">
        <v>93</v>
      </c>
      <c r="F5349" s="2" t="s">
        <v>19</v>
      </c>
      <c r="G5349" s="2" t="s">
        <v>26</v>
      </c>
      <c r="H5349" s="2">
        <v>2257.2600000000002</v>
      </c>
      <c r="I5349" s="3">
        <v>45561</v>
      </c>
      <c r="J5349" s="2" t="s">
        <v>16</v>
      </c>
    </row>
    <row r="5350" spans="1:10" ht="14.25" customHeight="1" x14ac:dyDescent="0.35">
      <c r="A5350" s="2" t="s">
        <v>10730</v>
      </c>
      <c r="B5350" s="2" t="s">
        <v>10731</v>
      </c>
      <c r="C5350" s="2">
        <v>31</v>
      </c>
      <c r="D5350" s="2" t="s">
        <v>39</v>
      </c>
      <c r="E5350" s="2" t="s">
        <v>93</v>
      </c>
      <c r="F5350" s="2" t="s">
        <v>25</v>
      </c>
      <c r="G5350" s="2" t="s">
        <v>30</v>
      </c>
      <c r="H5350" s="2">
        <v>18346.21</v>
      </c>
      <c r="I5350" s="3">
        <v>45501</v>
      </c>
      <c r="J5350" s="2" t="s">
        <v>16</v>
      </c>
    </row>
    <row r="5351" spans="1:10" ht="14.25" customHeight="1" x14ac:dyDescent="0.35">
      <c r="A5351" s="2" t="s">
        <v>10732</v>
      </c>
      <c r="B5351" s="2" t="s">
        <v>10733</v>
      </c>
      <c r="C5351" s="2">
        <v>25</v>
      </c>
      <c r="D5351" s="2" t="s">
        <v>39</v>
      </c>
      <c r="E5351" s="2" t="s">
        <v>74</v>
      </c>
      <c r="F5351" s="2" t="s">
        <v>25</v>
      </c>
      <c r="G5351" s="2" t="s">
        <v>15</v>
      </c>
      <c r="H5351" s="2">
        <v>32579.24</v>
      </c>
      <c r="I5351" s="3">
        <v>44930</v>
      </c>
      <c r="J5351" s="2" t="s">
        <v>16</v>
      </c>
    </row>
    <row r="5352" spans="1:10" ht="14.25" customHeight="1" x14ac:dyDescent="0.35">
      <c r="A5352" s="2" t="s">
        <v>10734</v>
      </c>
      <c r="B5352" s="2" t="s">
        <v>10735</v>
      </c>
      <c r="C5352" s="2">
        <v>25</v>
      </c>
      <c r="D5352" s="2" t="s">
        <v>12</v>
      </c>
      <c r="E5352" s="2" t="s">
        <v>52</v>
      </c>
      <c r="F5352" s="2" t="s">
        <v>49</v>
      </c>
      <c r="G5352" s="2" t="s">
        <v>15</v>
      </c>
      <c r="H5352" s="2">
        <v>2387.37</v>
      </c>
      <c r="I5352" s="3">
        <v>45254</v>
      </c>
      <c r="J5352" s="2" t="s">
        <v>16</v>
      </c>
    </row>
    <row r="5353" spans="1:10" ht="14.25" customHeight="1" x14ac:dyDescent="0.35">
      <c r="A5353" s="2" t="s">
        <v>10736</v>
      </c>
      <c r="B5353" s="2" t="s">
        <v>10737</v>
      </c>
      <c r="C5353" s="2">
        <v>44</v>
      </c>
      <c r="D5353" s="2" t="s">
        <v>39</v>
      </c>
      <c r="E5353" s="2" t="s">
        <v>24</v>
      </c>
      <c r="F5353" s="2" t="s">
        <v>14</v>
      </c>
      <c r="G5353" s="2" t="s">
        <v>20</v>
      </c>
      <c r="H5353" s="2">
        <v>812.44</v>
      </c>
      <c r="I5353" s="3">
        <v>45438</v>
      </c>
      <c r="J5353" s="2" t="s">
        <v>16</v>
      </c>
    </row>
    <row r="5354" spans="1:10" ht="14.25" customHeight="1" x14ac:dyDescent="0.35">
      <c r="A5354" s="2" t="s">
        <v>10738</v>
      </c>
      <c r="B5354" s="2" t="s">
        <v>10739</v>
      </c>
      <c r="C5354" s="2">
        <v>29</v>
      </c>
      <c r="D5354" s="2" t="s">
        <v>12</v>
      </c>
      <c r="E5354" s="2" t="s">
        <v>64</v>
      </c>
      <c r="F5354" s="2" t="s">
        <v>25</v>
      </c>
      <c r="G5354" s="2" t="s">
        <v>36</v>
      </c>
      <c r="H5354" s="2">
        <v>6614.36</v>
      </c>
      <c r="I5354" s="3">
        <v>45056</v>
      </c>
      <c r="J5354" s="2" t="s">
        <v>16</v>
      </c>
    </row>
    <row r="5355" spans="1:10" ht="14.25" customHeight="1" x14ac:dyDescent="0.35">
      <c r="A5355" s="2" t="s">
        <v>10740</v>
      </c>
      <c r="B5355" s="2" t="s">
        <v>10741</v>
      </c>
      <c r="C5355" s="2">
        <v>18</v>
      </c>
      <c r="D5355" s="2" t="s">
        <v>12</v>
      </c>
      <c r="E5355" s="2" t="s">
        <v>52</v>
      </c>
      <c r="F5355" s="2" t="s">
        <v>25</v>
      </c>
      <c r="G5355" s="2" t="s">
        <v>15</v>
      </c>
      <c r="H5355" s="2">
        <v>15680.53</v>
      </c>
      <c r="I5355" s="3">
        <v>45513</v>
      </c>
      <c r="J5355" s="2" t="s">
        <v>16</v>
      </c>
    </row>
    <row r="5356" spans="1:10" ht="14.25" customHeight="1" x14ac:dyDescent="0.35">
      <c r="A5356" s="2" t="s">
        <v>10742</v>
      </c>
      <c r="B5356" s="2" t="s">
        <v>10743</v>
      </c>
      <c r="C5356" s="2">
        <v>60</v>
      </c>
      <c r="D5356" s="2" t="s">
        <v>12</v>
      </c>
      <c r="E5356" s="2" t="s">
        <v>42</v>
      </c>
      <c r="F5356" s="2" t="s">
        <v>25</v>
      </c>
      <c r="G5356" s="2" t="s">
        <v>20</v>
      </c>
      <c r="H5356" s="2">
        <v>14724.63</v>
      </c>
      <c r="I5356" s="3">
        <v>45410</v>
      </c>
      <c r="J5356" s="2" t="s">
        <v>16</v>
      </c>
    </row>
    <row r="5357" spans="1:10" ht="14.25" customHeight="1" x14ac:dyDescent="0.35">
      <c r="A5357" s="2" t="s">
        <v>10744</v>
      </c>
      <c r="B5357" s="2" t="s">
        <v>10745</v>
      </c>
      <c r="C5357" s="2">
        <v>57</v>
      </c>
      <c r="D5357" s="2" t="s">
        <v>39</v>
      </c>
      <c r="E5357" s="2" t="s">
        <v>93</v>
      </c>
      <c r="F5357" s="2" t="s">
        <v>25</v>
      </c>
      <c r="G5357" s="2" t="s">
        <v>15</v>
      </c>
      <c r="H5357" s="2">
        <v>11934.24</v>
      </c>
      <c r="I5357" s="3">
        <v>45284</v>
      </c>
      <c r="J5357" s="2" t="s">
        <v>16</v>
      </c>
    </row>
    <row r="5358" spans="1:10" ht="14.25" customHeight="1" x14ac:dyDescent="0.35">
      <c r="A5358" s="2" t="s">
        <v>10746</v>
      </c>
      <c r="B5358" s="2" t="s">
        <v>10747</v>
      </c>
      <c r="C5358" s="2">
        <v>59</v>
      </c>
      <c r="D5358" s="2" t="s">
        <v>12</v>
      </c>
      <c r="E5358" s="2" t="s">
        <v>29</v>
      </c>
      <c r="F5358" s="2" t="s">
        <v>49</v>
      </c>
      <c r="G5358" s="2" t="s">
        <v>15</v>
      </c>
      <c r="H5358" s="2">
        <v>17186.73</v>
      </c>
      <c r="I5358" s="3">
        <v>45311</v>
      </c>
      <c r="J5358" s="2" t="s">
        <v>16</v>
      </c>
    </row>
    <row r="5359" spans="1:10" ht="14.25" customHeight="1" x14ac:dyDescent="0.35">
      <c r="A5359" s="2" t="s">
        <v>10748</v>
      </c>
      <c r="B5359" s="2" t="s">
        <v>10749</v>
      </c>
      <c r="C5359" s="2">
        <v>28</v>
      </c>
      <c r="D5359" s="2" t="s">
        <v>12</v>
      </c>
      <c r="E5359" s="2" t="s">
        <v>24</v>
      </c>
      <c r="F5359" s="2" t="s">
        <v>35</v>
      </c>
      <c r="G5359" s="2" t="s">
        <v>36</v>
      </c>
      <c r="H5359" s="2">
        <v>1923.58</v>
      </c>
      <c r="I5359" s="3">
        <v>45180</v>
      </c>
      <c r="J5359" s="2" t="s">
        <v>69</v>
      </c>
    </row>
    <row r="5360" spans="1:10" ht="14.25" customHeight="1" x14ac:dyDescent="0.35">
      <c r="A5360" s="2" t="s">
        <v>10750</v>
      </c>
      <c r="B5360" s="2" t="s">
        <v>10751</v>
      </c>
      <c r="C5360" s="2">
        <v>56</v>
      </c>
      <c r="D5360" s="2" t="s">
        <v>39</v>
      </c>
      <c r="E5360" s="2" t="s">
        <v>24</v>
      </c>
      <c r="F5360" s="2" t="s">
        <v>55</v>
      </c>
      <c r="G5360" s="2" t="s">
        <v>26</v>
      </c>
      <c r="H5360" s="2">
        <v>10553.74</v>
      </c>
      <c r="I5360" s="3">
        <v>45093</v>
      </c>
      <c r="J5360" s="2" t="s">
        <v>16</v>
      </c>
    </row>
    <row r="5361" spans="1:10" ht="14.25" customHeight="1" x14ac:dyDescent="0.35">
      <c r="A5361" s="2" t="s">
        <v>10752</v>
      </c>
      <c r="B5361" s="2" t="s">
        <v>10753</v>
      </c>
      <c r="C5361" s="2">
        <v>60</v>
      </c>
      <c r="D5361" s="2" t="s">
        <v>12</v>
      </c>
      <c r="E5361" s="2" t="s">
        <v>64</v>
      </c>
      <c r="F5361" s="2" t="s">
        <v>55</v>
      </c>
      <c r="G5361" s="2" t="s">
        <v>20</v>
      </c>
      <c r="H5361" s="2">
        <v>9305.91</v>
      </c>
      <c r="I5361" s="3">
        <v>45639</v>
      </c>
      <c r="J5361" s="2" t="s">
        <v>16</v>
      </c>
    </row>
    <row r="5362" spans="1:10" ht="14.25" customHeight="1" x14ac:dyDescent="0.35">
      <c r="A5362" s="2" t="s">
        <v>10754</v>
      </c>
      <c r="B5362" s="2" t="s">
        <v>10755</v>
      </c>
      <c r="C5362" s="2">
        <v>48</v>
      </c>
      <c r="D5362" s="2" t="s">
        <v>39</v>
      </c>
      <c r="E5362" s="2" t="s">
        <v>29</v>
      </c>
      <c r="F5362" s="2" t="s">
        <v>14</v>
      </c>
      <c r="G5362" s="2" t="s">
        <v>15</v>
      </c>
      <c r="H5362" s="2">
        <v>1665.64</v>
      </c>
      <c r="I5362" s="3">
        <v>45606</v>
      </c>
      <c r="J5362" s="2" t="s">
        <v>16</v>
      </c>
    </row>
    <row r="5363" spans="1:10" ht="14.25" customHeight="1" x14ac:dyDescent="0.35">
      <c r="A5363" s="2" t="s">
        <v>10756</v>
      </c>
      <c r="B5363" s="2" t="s">
        <v>10757</v>
      </c>
      <c r="C5363" s="2">
        <v>34</v>
      </c>
      <c r="D5363" s="2" t="s">
        <v>12</v>
      </c>
      <c r="E5363" s="2" t="s">
        <v>13</v>
      </c>
      <c r="F5363" s="2" t="s">
        <v>35</v>
      </c>
      <c r="G5363" s="2" t="s">
        <v>15</v>
      </c>
      <c r="H5363" s="2">
        <v>5351.65</v>
      </c>
      <c r="I5363" s="3">
        <v>45395</v>
      </c>
      <c r="J5363" s="2" t="s">
        <v>16</v>
      </c>
    </row>
    <row r="5364" spans="1:10" ht="14.25" customHeight="1" x14ac:dyDescent="0.35">
      <c r="A5364" s="2" t="s">
        <v>10758</v>
      </c>
      <c r="B5364" s="2" t="s">
        <v>10759</v>
      </c>
      <c r="C5364" s="2">
        <v>50</v>
      </c>
      <c r="D5364" s="2" t="s">
        <v>39</v>
      </c>
      <c r="E5364" s="2" t="s">
        <v>42</v>
      </c>
      <c r="F5364" s="2" t="s">
        <v>19</v>
      </c>
      <c r="G5364" s="2" t="s">
        <v>30</v>
      </c>
      <c r="H5364" s="2">
        <v>19141.29</v>
      </c>
      <c r="I5364" s="3">
        <v>45419</v>
      </c>
      <c r="J5364" s="2" t="s">
        <v>16</v>
      </c>
    </row>
    <row r="5365" spans="1:10" ht="14.25" customHeight="1" x14ac:dyDescent="0.35">
      <c r="A5365" s="2" t="s">
        <v>10760</v>
      </c>
      <c r="B5365" s="2" t="s">
        <v>10761</v>
      </c>
      <c r="C5365" s="2">
        <v>49</v>
      </c>
      <c r="D5365" s="2" t="s">
        <v>12</v>
      </c>
      <c r="E5365" s="2" t="s">
        <v>74</v>
      </c>
      <c r="F5365" s="2" t="s">
        <v>55</v>
      </c>
      <c r="G5365" s="2" t="s">
        <v>26</v>
      </c>
      <c r="H5365" s="2">
        <v>35684.97</v>
      </c>
      <c r="I5365" s="3">
        <v>45264</v>
      </c>
      <c r="J5365" s="2" t="s">
        <v>16</v>
      </c>
    </row>
    <row r="5366" spans="1:10" ht="14.25" customHeight="1" x14ac:dyDescent="0.35">
      <c r="A5366" s="2" t="s">
        <v>10762</v>
      </c>
      <c r="B5366" s="2" t="s">
        <v>10763</v>
      </c>
      <c r="C5366" s="2">
        <v>46</v>
      </c>
      <c r="D5366" s="2" t="s">
        <v>12</v>
      </c>
      <c r="E5366" s="2" t="s">
        <v>74</v>
      </c>
      <c r="F5366" s="2" t="s">
        <v>19</v>
      </c>
      <c r="G5366" s="2" t="s">
        <v>36</v>
      </c>
      <c r="H5366" s="2">
        <v>10949.1</v>
      </c>
      <c r="I5366" s="3">
        <v>44977</v>
      </c>
      <c r="J5366" s="2" t="s">
        <v>16</v>
      </c>
    </row>
    <row r="5367" spans="1:10" ht="14.25" customHeight="1" x14ac:dyDescent="0.35">
      <c r="A5367" s="2" t="s">
        <v>10764</v>
      </c>
      <c r="B5367" s="2" t="s">
        <v>10765</v>
      </c>
      <c r="C5367" s="2">
        <v>38</v>
      </c>
      <c r="D5367" s="2" t="s">
        <v>39</v>
      </c>
      <c r="E5367" s="2" t="s">
        <v>52</v>
      </c>
      <c r="F5367" s="2" t="s">
        <v>55</v>
      </c>
      <c r="G5367" s="2" t="s">
        <v>20</v>
      </c>
      <c r="H5367" s="2">
        <v>25502.91</v>
      </c>
      <c r="I5367" s="3">
        <v>44982</v>
      </c>
      <c r="J5367" s="2" t="s">
        <v>16</v>
      </c>
    </row>
    <row r="5368" spans="1:10" ht="14.25" customHeight="1" x14ac:dyDescent="0.35">
      <c r="A5368" s="2" t="s">
        <v>10766</v>
      </c>
      <c r="B5368" s="2" t="s">
        <v>10767</v>
      </c>
      <c r="C5368" s="2">
        <v>38</v>
      </c>
      <c r="D5368" s="2" t="s">
        <v>12</v>
      </c>
      <c r="E5368" s="2" t="s">
        <v>93</v>
      </c>
      <c r="F5368" s="2" t="s">
        <v>55</v>
      </c>
      <c r="G5368" s="2" t="s">
        <v>15</v>
      </c>
      <c r="H5368" s="2">
        <v>1416.2</v>
      </c>
      <c r="I5368" s="3">
        <v>44999</v>
      </c>
      <c r="J5368" s="2" t="s">
        <v>16</v>
      </c>
    </row>
    <row r="5369" spans="1:10" ht="14.25" customHeight="1" x14ac:dyDescent="0.35">
      <c r="A5369" s="2" t="s">
        <v>10768</v>
      </c>
      <c r="B5369" s="2" t="s">
        <v>10769</v>
      </c>
      <c r="C5369" s="2">
        <v>57</v>
      </c>
      <c r="D5369" s="2" t="s">
        <v>39</v>
      </c>
      <c r="E5369" s="2" t="s">
        <v>52</v>
      </c>
      <c r="F5369" s="2" t="s">
        <v>14</v>
      </c>
      <c r="G5369" s="2" t="s">
        <v>20</v>
      </c>
      <c r="H5369" s="2">
        <v>36913.03</v>
      </c>
      <c r="I5369" s="3">
        <v>45526</v>
      </c>
      <c r="J5369" s="2" t="s">
        <v>21</v>
      </c>
    </row>
    <row r="5370" spans="1:10" ht="14.25" customHeight="1" x14ac:dyDescent="0.35">
      <c r="A5370" s="2" t="s">
        <v>10770</v>
      </c>
      <c r="B5370" s="2" t="s">
        <v>10771</v>
      </c>
      <c r="C5370" s="2">
        <v>40</v>
      </c>
      <c r="D5370" s="2" t="s">
        <v>12</v>
      </c>
      <c r="E5370" s="2" t="s">
        <v>13</v>
      </c>
      <c r="F5370" s="2" t="s">
        <v>25</v>
      </c>
      <c r="G5370" s="2" t="s">
        <v>36</v>
      </c>
      <c r="H5370" s="2">
        <v>340.81</v>
      </c>
      <c r="I5370" s="3">
        <v>44978</v>
      </c>
      <c r="J5370" s="2" t="s">
        <v>16</v>
      </c>
    </row>
    <row r="5371" spans="1:10" ht="14.25" customHeight="1" x14ac:dyDescent="0.35">
      <c r="A5371" s="2" t="s">
        <v>10772</v>
      </c>
      <c r="B5371" s="2" t="s">
        <v>10773</v>
      </c>
      <c r="C5371" s="2">
        <v>23</v>
      </c>
      <c r="D5371" s="2" t="s">
        <v>39</v>
      </c>
      <c r="E5371" s="2" t="s">
        <v>13</v>
      </c>
      <c r="F5371" s="2" t="s">
        <v>14</v>
      </c>
      <c r="G5371" s="2" t="s">
        <v>26</v>
      </c>
      <c r="H5371" s="2">
        <v>7492.08</v>
      </c>
      <c r="I5371" s="3">
        <v>45051</v>
      </c>
      <c r="J5371" s="2" t="s">
        <v>16</v>
      </c>
    </row>
    <row r="5372" spans="1:10" ht="14.25" customHeight="1" x14ac:dyDescent="0.35">
      <c r="A5372" s="2" t="s">
        <v>10774</v>
      </c>
      <c r="B5372" s="2" t="s">
        <v>10775</v>
      </c>
      <c r="C5372" s="2">
        <v>39</v>
      </c>
      <c r="D5372" s="2" t="s">
        <v>12</v>
      </c>
      <c r="E5372" s="2" t="s">
        <v>24</v>
      </c>
      <c r="F5372" s="2" t="s">
        <v>55</v>
      </c>
      <c r="G5372" s="2" t="s">
        <v>30</v>
      </c>
      <c r="H5372" s="2">
        <v>3439.12</v>
      </c>
      <c r="I5372" s="3">
        <v>45188</v>
      </c>
      <c r="J5372" s="2" t="s">
        <v>16</v>
      </c>
    </row>
    <row r="5373" spans="1:10" ht="14.25" customHeight="1" x14ac:dyDescent="0.35">
      <c r="A5373" s="2" t="s">
        <v>10776</v>
      </c>
      <c r="B5373" s="2" t="s">
        <v>10777</v>
      </c>
      <c r="C5373" s="2">
        <v>55</v>
      </c>
      <c r="D5373" s="2" t="s">
        <v>12</v>
      </c>
      <c r="E5373" s="2" t="s">
        <v>74</v>
      </c>
      <c r="F5373" s="2" t="s">
        <v>35</v>
      </c>
      <c r="G5373" s="2" t="s">
        <v>26</v>
      </c>
      <c r="H5373" s="2">
        <v>16815.2</v>
      </c>
      <c r="I5373" s="3">
        <v>45501</v>
      </c>
      <c r="J5373" s="2" t="s">
        <v>16</v>
      </c>
    </row>
    <row r="5374" spans="1:10" ht="14.25" customHeight="1" x14ac:dyDescent="0.35">
      <c r="A5374" s="2" t="s">
        <v>10778</v>
      </c>
      <c r="B5374" s="2" t="s">
        <v>10779</v>
      </c>
      <c r="C5374" s="2">
        <v>54</v>
      </c>
      <c r="D5374" s="2" t="s">
        <v>12</v>
      </c>
      <c r="E5374" s="2" t="s">
        <v>29</v>
      </c>
      <c r="F5374" s="2" t="s">
        <v>25</v>
      </c>
      <c r="G5374" s="2" t="s">
        <v>30</v>
      </c>
      <c r="H5374" s="2">
        <v>2453.17</v>
      </c>
      <c r="I5374" s="3">
        <v>45474</v>
      </c>
      <c r="J5374" s="2" t="s">
        <v>16</v>
      </c>
    </row>
    <row r="5375" spans="1:10" ht="14.25" customHeight="1" x14ac:dyDescent="0.35">
      <c r="A5375" s="2" t="s">
        <v>10780</v>
      </c>
      <c r="B5375" s="2" t="s">
        <v>10781</v>
      </c>
      <c r="C5375" s="2">
        <v>62</v>
      </c>
      <c r="D5375" s="2" t="s">
        <v>39</v>
      </c>
      <c r="E5375" s="2" t="s">
        <v>64</v>
      </c>
      <c r="F5375" s="2" t="s">
        <v>35</v>
      </c>
      <c r="G5375" s="2" t="s">
        <v>20</v>
      </c>
      <c r="H5375" s="2">
        <v>115.97</v>
      </c>
      <c r="I5375" s="3">
        <v>45447</v>
      </c>
      <c r="J5375" s="2" t="s">
        <v>16</v>
      </c>
    </row>
    <row r="5376" spans="1:10" ht="14.25" customHeight="1" x14ac:dyDescent="0.35">
      <c r="A5376" s="2" t="s">
        <v>10782</v>
      </c>
      <c r="B5376" s="2" t="s">
        <v>10783</v>
      </c>
      <c r="C5376" s="2">
        <v>25</v>
      </c>
      <c r="D5376" s="2" t="s">
        <v>39</v>
      </c>
      <c r="E5376" s="2" t="s">
        <v>74</v>
      </c>
      <c r="F5376" s="2" t="s">
        <v>35</v>
      </c>
      <c r="G5376" s="2" t="s">
        <v>26</v>
      </c>
      <c r="H5376" s="2">
        <v>5354.76</v>
      </c>
      <c r="I5376" s="3">
        <v>45256</v>
      </c>
      <c r="J5376" s="2" t="s">
        <v>16</v>
      </c>
    </row>
    <row r="5377" spans="1:10" ht="14.25" customHeight="1" x14ac:dyDescent="0.35">
      <c r="A5377" s="2" t="s">
        <v>10784</v>
      </c>
      <c r="B5377" s="2" t="s">
        <v>10785</v>
      </c>
      <c r="C5377" s="2">
        <v>58</v>
      </c>
      <c r="D5377" s="2" t="s">
        <v>39</v>
      </c>
      <c r="E5377" s="2" t="s">
        <v>74</v>
      </c>
      <c r="F5377" s="2" t="s">
        <v>35</v>
      </c>
      <c r="G5377" s="2" t="s">
        <v>26</v>
      </c>
      <c r="H5377" s="2">
        <v>662.55</v>
      </c>
      <c r="I5377" s="3">
        <v>45249</v>
      </c>
      <c r="J5377" s="2" t="s">
        <v>16</v>
      </c>
    </row>
    <row r="5378" spans="1:10" ht="14.25" customHeight="1" x14ac:dyDescent="0.35">
      <c r="A5378" s="2" t="s">
        <v>10786</v>
      </c>
      <c r="B5378" s="2" t="s">
        <v>10787</v>
      </c>
      <c r="C5378" s="2">
        <v>52</v>
      </c>
      <c r="D5378" s="2" t="s">
        <v>39</v>
      </c>
      <c r="E5378" s="2" t="s">
        <v>29</v>
      </c>
      <c r="F5378" s="2" t="s">
        <v>25</v>
      </c>
      <c r="G5378" s="2" t="s">
        <v>26</v>
      </c>
      <c r="H5378" s="2">
        <v>3426.21</v>
      </c>
      <c r="I5378" s="3">
        <v>45167</v>
      </c>
      <c r="J5378" s="2" t="s">
        <v>16</v>
      </c>
    </row>
    <row r="5379" spans="1:10" ht="14.25" customHeight="1" x14ac:dyDescent="0.35">
      <c r="A5379" s="2" t="s">
        <v>10788</v>
      </c>
      <c r="B5379" s="2" t="s">
        <v>10789</v>
      </c>
      <c r="C5379" s="2">
        <v>28</v>
      </c>
      <c r="D5379" s="2" t="s">
        <v>39</v>
      </c>
      <c r="E5379" s="2" t="s">
        <v>24</v>
      </c>
      <c r="F5379" s="2" t="s">
        <v>35</v>
      </c>
      <c r="G5379" s="2" t="s">
        <v>36</v>
      </c>
      <c r="H5379" s="2">
        <v>10321.16</v>
      </c>
      <c r="I5379" s="3">
        <v>45211</v>
      </c>
      <c r="J5379" s="2" t="s">
        <v>21</v>
      </c>
    </row>
    <row r="5380" spans="1:10" ht="14.25" customHeight="1" x14ac:dyDescent="0.35">
      <c r="A5380" s="2" t="s">
        <v>10790</v>
      </c>
      <c r="B5380" s="2" t="s">
        <v>10791</v>
      </c>
      <c r="C5380" s="2">
        <v>41</v>
      </c>
      <c r="D5380" s="2" t="s">
        <v>12</v>
      </c>
      <c r="E5380" s="2" t="s">
        <v>24</v>
      </c>
      <c r="F5380" s="2" t="s">
        <v>25</v>
      </c>
      <c r="G5380" s="2" t="s">
        <v>20</v>
      </c>
      <c r="H5380" s="2">
        <v>3491.37</v>
      </c>
      <c r="I5380" s="3">
        <v>45528</v>
      </c>
      <c r="J5380" s="2" t="s">
        <v>16</v>
      </c>
    </row>
    <row r="5381" spans="1:10" ht="14.25" customHeight="1" x14ac:dyDescent="0.35">
      <c r="A5381" s="2" t="s">
        <v>10792</v>
      </c>
      <c r="B5381" s="2" t="s">
        <v>10793</v>
      </c>
      <c r="C5381" s="2">
        <v>38</v>
      </c>
      <c r="D5381" s="2" t="s">
        <v>12</v>
      </c>
      <c r="E5381" s="2" t="s">
        <v>29</v>
      </c>
      <c r="F5381" s="2" t="s">
        <v>19</v>
      </c>
      <c r="G5381" s="2" t="s">
        <v>30</v>
      </c>
      <c r="H5381" s="2">
        <v>2820.89</v>
      </c>
      <c r="I5381" s="3">
        <v>45190</v>
      </c>
      <c r="J5381" s="2" t="s">
        <v>16</v>
      </c>
    </row>
    <row r="5382" spans="1:10" ht="14.25" customHeight="1" x14ac:dyDescent="0.35">
      <c r="A5382" s="2" t="s">
        <v>10794</v>
      </c>
      <c r="B5382" s="2" t="s">
        <v>10795</v>
      </c>
      <c r="C5382" s="2">
        <v>19</v>
      </c>
      <c r="D5382" s="2" t="s">
        <v>12</v>
      </c>
      <c r="E5382" s="2" t="s">
        <v>13</v>
      </c>
      <c r="F5382" s="2" t="s">
        <v>55</v>
      </c>
      <c r="G5382" s="2" t="s">
        <v>26</v>
      </c>
      <c r="H5382" s="2">
        <v>1690.05</v>
      </c>
      <c r="I5382" s="3">
        <v>45225</v>
      </c>
      <c r="J5382" s="2" t="s">
        <v>16</v>
      </c>
    </row>
    <row r="5383" spans="1:10" ht="14.25" customHeight="1" x14ac:dyDescent="0.35">
      <c r="A5383" s="2" t="s">
        <v>10796</v>
      </c>
      <c r="B5383" s="2" t="s">
        <v>10797</v>
      </c>
      <c r="C5383" s="2">
        <v>57</v>
      </c>
      <c r="D5383" s="2" t="s">
        <v>12</v>
      </c>
      <c r="E5383" s="2" t="s">
        <v>29</v>
      </c>
      <c r="F5383" s="2" t="s">
        <v>49</v>
      </c>
      <c r="G5383" s="2" t="s">
        <v>20</v>
      </c>
      <c r="H5383" s="2">
        <v>1452.25</v>
      </c>
      <c r="I5383" s="3">
        <v>45131</v>
      </c>
      <c r="J5383" s="2" t="s">
        <v>16</v>
      </c>
    </row>
    <row r="5384" spans="1:10" ht="14.25" customHeight="1" x14ac:dyDescent="0.35">
      <c r="A5384" s="2" t="s">
        <v>10798</v>
      </c>
      <c r="B5384" s="2" t="s">
        <v>10799</v>
      </c>
      <c r="C5384" s="2">
        <v>36</v>
      </c>
      <c r="D5384" s="2" t="s">
        <v>12</v>
      </c>
      <c r="E5384" s="2" t="s">
        <v>52</v>
      </c>
      <c r="F5384" s="2" t="s">
        <v>35</v>
      </c>
      <c r="G5384" s="2" t="s">
        <v>36</v>
      </c>
      <c r="H5384" s="2">
        <v>7462.47</v>
      </c>
      <c r="I5384" s="3">
        <v>45217</v>
      </c>
      <c r="J5384" s="2" t="s">
        <v>16</v>
      </c>
    </row>
    <row r="5385" spans="1:10" ht="14.25" customHeight="1" x14ac:dyDescent="0.35">
      <c r="A5385" s="2" t="s">
        <v>10800</v>
      </c>
      <c r="B5385" s="2" t="s">
        <v>10801</v>
      </c>
      <c r="C5385" s="2">
        <v>56</v>
      </c>
      <c r="D5385" s="2" t="s">
        <v>39</v>
      </c>
      <c r="E5385" s="2" t="s">
        <v>13</v>
      </c>
      <c r="F5385" s="2" t="s">
        <v>14</v>
      </c>
      <c r="G5385" s="2" t="s">
        <v>36</v>
      </c>
      <c r="H5385" s="2">
        <v>11441.55</v>
      </c>
      <c r="I5385" s="3">
        <v>45137</v>
      </c>
      <c r="J5385" s="2" t="s">
        <v>16</v>
      </c>
    </row>
    <row r="5386" spans="1:10" ht="14.25" customHeight="1" x14ac:dyDescent="0.35">
      <c r="A5386" s="2" t="s">
        <v>10802</v>
      </c>
      <c r="B5386" s="2" t="s">
        <v>10803</v>
      </c>
      <c r="C5386" s="2">
        <v>45</v>
      </c>
      <c r="D5386" s="2" t="s">
        <v>12</v>
      </c>
      <c r="E5386" s="2" t="s">
        <v>29</v>
      </c>
      <c r="F5386" s="2" t="s">
        <v>19</v>
      </c>
      <c r="G5386" s="2" t="s">
        <v>20</v>
      </c>
      <c r="H5386" s="2">
        <v>6028.19</v>
      </c>
      <c r="I5386" s="3">
        <v>45292</v>
      </c>
      <c r="J5386" s="2" t="s">
        <v>16</v>
      </c>
    </row>
    <row r="5387" spans="1:10" ht="14.25" customHeight="1" x14ac:dyDescent="0.35">
      <c r="A5387" s="2" t="s">
        <v>10804</v>
      </c>
      <c r="B5387" s="2" t="s">
        <v>10805</v>
      </c>
      <c r="C5387" s="2">
        <v>34</v>
      </c>
      <c r="D5387" s="2" t="s">
        <v>39</v>
      </c>
      <c r="E5387" s="2" t="s">
        <v>93</v>
      </c>
      <c r="F5387" s="2" t="s">
        <v>14</v>
      </c>
      <c r="G5387" s="2" t="s">
        <v>30</v>
      </c>
      <c r="H5387" s="2">
        <v>1319.36</v>
      </c>
      <c r="I5387" s="3">
        <v>45390</v>
      </c>
      <c r="J5387" s="2" t="s">
        <v>21</v>
      </c>
    </row>
    <row r="5388" spans="1:10" ht="14.25" customHeight="1" x14ac:dyDescent="0.35">
      <c r="A5388" s="2" t="s">
        <v>10806</v>
      </c>
      <c r="B5388" s="2" t="s">
        <v>10807</v>
      </c>
      <c r="C5388" s="2">
        <v>23</v>
      </c>
      <c r="D5388" s="2" t="s">
        <v>12</v>
      </c>
      <c r="E5388" s="2" t="s">
        <v>13</v>
      </c>
      <c r="F5388" s="2" t="s">
        <v>49</v>
      </c>
      <c r="G5388" s="2" t="s">
        <v>20</v>
      </c>
      <c r="H5388" s="2">
        <v>10434.32</v>
      </c>
      <c r="I5388" s="3">
        <v>45645</v>
      </c>
      <c r="J5388" s="2" t="s">
        <v>16</v>
      </c>
    </row>
    <row r="5389" spans="1:10" ht="14.25" customHeight="1" x14ac:dyDescent="0.35">
      <c r="A5389" s="2" t="s">
        <v>10808</v>
      </c>
      <c r="B5389" s="2" t="s">
        <v>10809</v>
      </c>
      <c r="C5389" s="2">
        <v>36</v>
      </c>
      <c r="D5389" s="2" t="s">
        <v>39</v>
      </c>
      <c r="E5389" s="2" t="s">
        <v>13</v>
      </c>
      <c r="F5389" s="2" t="s">
        <v>25</v>
      </c>
      <c r="G5389" s="2" t="s">
        <v>20</v>
      </c>
      <c r="H5389" s="2">
        <v>8144.61</v>
      </c>
      <c r="I5389" s="3">
        <v>45248</v>
      </c>
      <c r="J5389" s="2" t="s">
        <v>16</v>
      </c>
    </row>
    <row r="5390" spans="1:10" ht="14.25" customHeight="1" x14ac:dyDescent="0.35">
      <c r="A5390" s="2" t="s">
        <v>10810</v>
      </c>
      <c r="B5390" s="2" t="s">
        <v>10811</v>
      </c>
      <c r="C5390" s="2">
        <v>55</v>
      </c>
      <c r="D5390" s="2" t="s">
        <v>39</v>
      </c>
      <c r="E5390" s="2" t="s">
        <v>74</v>
      </c>
      <c r="F5390" s="2" t="s">
        <v>49</v>
      </c>
      <c r="G5390" s="2" t="s">
        <v>15</v>
      </c>
      <c r="H5390" s="2">
        <v>4800.95</v>
      </c>
      <c r="I5390" s="3">
        <v>45284</v>
      </c>
      <c r="J5390" s="2" t="s">
        <v>16</v>
      </c>
    </row>
    <row r="5391" spans="1:10" ht="14.25" customHeight="1" x14ac:dyDescent="0.35">
      <c r="A5391" s="2" t="s">
        <v>10812</v>
      </c>
      <c r="B5391" s="2" t="s">
        <v>10813</v>
      </c>
      <c r="C5391" s="2">
        <v>45</v>
      </c>
      <c r="D5391" s="2" t="s">
        <v>39</v>
      </c>
      <c r="E5391" s="2" t="s">
        <v>64</v>
      </c>
      <c r="F5391" s="2" t="s">
        <v>14</v>
      </c>
      <c r="G5391" s="2" t="s">
        <v>36</v>
      </c>
      <c r="H5391" s="2">
        <v>4005.48</v>
      </c>
      <c r="I5391" s="3">
        <v>45020</v>
      </c>
      <c r="J5391" s="2" t="s">
        <v>16</v>
      </c>
    </row>
    <row r="5392" spans="1:10" ht="14.25" customHeight="1" x14ac:dyDescent="0.35">
      <c r="A5392" s="2" t="s">
        <v>10814</v>
      </c>
      <c r="B5392" s="2" t="s">
        <v>10815</v>
      </c>
      <c r="C5392" s="2">
        <v>19</v>
      </c>
      <c r="D5392" s="2" t="s">
        <v>12</v>
      </c>
      <c r="E5392" s="2" t="s">
        <v>74</v>
      </c>
      <c r="F5392" s="2" t="s">
        <v>49</v>
      </c>
      <c r="G5392" s="2" t="s">
        <v>30</v>
      </c>
      <c r="H5392" s="2">
        <v>2023.03</v>
      </c>
      <c r="I5392" s="3">
        <v>45637</v>
      </c>
      <c r="J5392" s="2" t="s">
        <v>16</v>
      </c>
    </row>
    <row r="5393" spans="1:10" ht="14.25" customHeight="1" x14ac:dyDescent="0.35">
      <c r="A5393" s="2" t="s">
        <v>10816</v>
      </c>
      <c r="B5393" s="2" t="s">
        <v>10817</v>
      </c>
      <c r="C5393" s="2">
        <v>55</v>
      </c>
      <c r="D5393" s="2" t="s">
        <v>12</v>
      </c>
      <c r="E5393" s="2" t="s">
        <v>42</v>
      </c>
      <c r="F5393" s="2" t="s">
        <v>55</v>
      </c>
      <c r="G5393" s="2" t="s">
        <v>15</v>
      </c>
      <c r="H5393" s="2">
        <v>1581.75</v>
      </c>
      <c r="I5393" s="3">
        <v>45095</v>
      </c>
      <c r="J5393" s="2" t="s">
        <v>16</v>
      </c>
    </row>
    <row r="5394" spans="1:10" ht="14.25" customHeight="1" x14ac:dyDescent="0.35">
      <c r="A5394" s="2" t="s">
        <v>10818</v>
      </c>
      <c r="B5394" s="2" t="s">
        <v>10819</v>
      </c>
      <c r="C5394" s="2">
        <v>54</v>
      </c>
      <c r="D5394" s="2" t="s">
        <v>12</v>
      </c>
      <c r="E5394" s="2" t="s">
        <v>13</v>
      </c>
      <c r="F5394" s="2" t="s">
        <v>49</v>
      </c>
      <c r="G5394" s="2" t="s">
        <v>20</v>
      </c>
      <c r="H5394" s="2">
        <v>4136.5600000000004</v>
      </c>
      <c r="I5394" s="3">
        <v>45223</v>
      </c>
      <c r="J5394" s="2" t="s">
        <v>16</v>
      </c>
    </row>
    <row r="5395" spans="1:10" ht="14.25" customHeight="1" x14ac:dyDescent="0.35">
      <c r="A5395" s="2" t="s">
        <v>10820</v>
      </c>
      <c r="B5395" s="2" t="s">
        <v>10821</v>
      </c>
      <c r="C5395" s="2">
        <v>21</v>
      </c>
      <c r="D5395" s="2" t="s">
        <v>12</v>
      </c>
      <c r="E5395" s="2" t="s">
        <v>29</v>
      </c>
      <c r="F5395" s="2" t="s">
        <v>35</v>
      </c>
      <c r="G5395" s="2" t="s">
        <v>36</v>
      </c>
      <c r="H5395" s="2">
        <v>425.23</v>
      </c>
      <c r="I5395" s="3">
        <v>45442</v>
      </c>
      <c r="J5395" s="2" t="s">
        <v>16</v>
      </c>
    </row>
    <row r="5396" spans="1:10" ht="14.25" customHeight="1" x14ac:dyDescent="0.35">
      <c r="A5396" s="2" t="s">
        <v>10822</v>
      </c>
      <c r="B5396" s="2" t="s">
        <v>10823</v>
      </c>
      <c r="C5396" s="2">
        <v>39</v>
      </c>
      <c r="D5396" s="2" t="s">
        <v>39</v>
      </c>
      <c r="E5396" s="2" t="s">
        <v>29</v>
      </c>
      <c r="F5396" s="2" t="s">
        <v>55</v>
      </c>
      <c r="G5396" s="2" t="s">
        <v>15</v>
      </c>
      <c r="H5396" s="2">
        <v>5738.14</v>
      </c>
      <c r="I5396" s="3">
        <v>45024</v>
      </c>
      <c r="J5396" s="2" t="s">
        <v>16</v>
      </c>
    </row>
    <row r="5397" spans="1:10" ht="14.25" customHeight="1" x14ac:dyDescent="0.35">
      <c r="A5397" s="2" t="s">
        <v>10824</v>
      </c>
      <c r="B5397" s="2" t="s">
        <v>10825</v>
      </c>
      <c r="C5397" s="2">
        <v>43</v>
      </c>
      <c r="D5397" s="2" t="s">
        <v>39</v>
      </c>
      <c r="E5397" s="2" t="s">
        <v>29</v>
      </c>
      <c r="F5397" s="2" t="s">
        <v>35</v>
      </c>
      <c r="G5397" s="2" t="s">
        <v>15</v>
      </c>
      <c r="H5397" s="2">
        <v>9202.33</v>
      </c>
      <c r="I5397" s="3">
        <v>45631</v>
      </c>
      <c r="J5397" s="2" t="s">
        <v>16</v>
      </c>
    </row>
    <row r="5398" spans="1:10" ht="14.25" customHeight="1" x14ac:dyDescent="0.35">
      <c r="A5398" s="2" t="s">
        <v>10826</v>
      </c>
      <c r="B5398" s="2" t="s">
        <v>10827</v>
      </c>
      <c r="C5398" s="2">
        <v>60</v>
      </c>
      <c r="D5398" s="2" t="s">
        <v>39</v>
      </c>
      <c r="E5398" s="2" t="s">
        <v>13</v>
      </c>
      <c r="F5398" s="2" t="s">
        <v>49</v>
      </c>
      <c r="G5398" s="2" t="s">
        <v>30</v>
      </c>
      <c r="H5398" s="2">
        <v>28413.69</v>
      </c>
      <c r="I5398" s="3">
        <v>45276</v>
      </c>
      <c r="J5398" s="2" t="s">
        <v>21</v>
      </c>
    </row>
    <row r="5399" spans="1:10" ht="14.25" customHeight="1" x14ac:dyDescent="0.35">
      <c r="A5399" s="2" t="s">
        <v>10828</v>
      </c>
      <c r="B5399" s="2" t="s">
        <v>10829</v>
      </c>
      <c r="C5399" s="2">
        <v>53</v>
      </c>
      <c r="D5399" s="2" t="s">
        <v>39</v>
      </c>
      <c r="E5399" s="2" t="s">
        <v>29</v>
      </c>
      <c r="F5399" s="2" t="s">
        <v>55</v>
      </c>
      <c r="G5399" s="2" t="s">
        <v>20</v>
      </c>
      <c r="H5399" s="2">
        <v>9830.4</v>
      </c>
      <c r="I5399" s="3">
        <v>45505</v>
      </c>
      <c r="J5399" s="2" t="s">
        <v>16</v>
      </c>
    </row>
    <row r="5400" spans="1:10" ht="14.25" customHeight="1" x14ac:dyDescent="0.35">
      <c r="A5400" s="2" t="s">
        <v>10830</v>
      </c>
      <c r="B5400" s="2" t="s">
        <v>10831</v>
      </c>
      <c r="C5400" s="2">
        <v>30</v>
      </c>
      <c r="D5400" s="2" t="s">
        <v>12</v>
      </c>
      <c r="E5400" s="2" t="s">
        <v>42</v>
      </c>
      <c r="F5400" s="2" t="s">
        <v>55</v>
      </c>
      <c r="G5400" s="2" t="s">
        <v>30</v>
      </c>
      <c r="H5400" s="2">
        <v>9783.68</v>
      </c>
      <c r="I5400" s="3">
        <v>45576</v>
      </c>
      <c r="J5400" s="2" t="s">
        <v>16</v>
      </c>
    </row>
    <row r="5401" spans="1:10" ht="14.25" customHeight="1" x14ac:dyDescent="0.35">
      <c r="A5401" s="2" t="s">
        <v>10832</v>
      </c>
      <c r="B5401" s="2" t="s">
        <v>10833</v>
      </c>
      <c r="C5401" s="2">
        <v>49</v>
      </c>
      <c r="D5401" s="2" t="s">
        <v>39</v>
      </c>
      <c r="E5401" s="2" t="s">
        <v>13</v>
      </c>
      <c r="F5401" s="2" t="s">
        <v>49</v>
      </c>
      <c r="G5401" s="2" t="s">
        <v>15</v>
      </c>
      <c r="H5401" s="2">
        <v>4690.68</v>
      </c>
      <c r="I5401" s="3">
        <v>45327</v>
      </c>
      <c r="J5401" s="2" t="s">
        <v>16</v>
      </c>
    </row>
    <row r="5402" spans="1:10" ht="14.25" customHeight="1" x14ac:dyDescent="0.35">
      <c r="A5402" s="2" t="s">
        <v>10834</v>
      </c>
      <c r="B5402" s="2" t="s">
        <v>10835</v>
      </c>
      <c r="C5402" s="2">
        <v>34</v>
      </c>
      <c r="D5402" s="2" t="s">
        <v>12</v>
      </c>
      <c r="E5402" s="2" t="s">
        <v>29</v>
      </c>
      <c r="F5402" s="2" t="s">
        <v>19</v>
      </c>
      <c r="G5402" s="2" t="s">
        <v>15</v>
      </c>
      <c r="H5402" s="2">
        <v>1430.82</v>
      </c>
      <c r="I5402" s="3">
        <v>45377</v>
      </c>
      <c r="J5402" s="2" t="s">
        <v>16</v>
      </c>
    </row>
    <row r="5403" spans="1:10" ht="14.25" customHeight="1" x14ac:dyDescent="0.35">
      <c r="A5403" s="2" t="s">
        <v>10836</v>
      </c>
      <c r="B5403" s="2" t="s">
        <v>10837</v>
      </c>
      <c r="C5403" s="2">
        <v>58</v>
      </c>
      <c r="D5403" s="2" t="s">
        <v>39</v>
      </c>
      <c r="E5403" s="2" t="s">
        <v>13</v>
      </c>
      <c r="F5403" s="2" t="s">
        <v>25</v>
      </c>
      <c r="G5403" s="2" t="s">
        <v>30</v>
      </c>
      <c r="H5403" s="2">
        <v>5922.85</v>
      </c>
      <c r="I5403" s="3">
        <v>45401</v>
      </c>
      <c r="J5403" s="2" t="s">
        <v>16</v>
      </c>
    </row>
    <row r="5404" spans="1:10" ht="14.25" customHeight="1" x14ac:dyDescent="0.35">
      <c r="A5404" s="2" t="s">
        <v>10838</v>
      </c>
      <c r="B5404" s="2" t="s">
        <v>10839</v>
      </c>
      <c r="C5404" s="2">
        <v>53</v>
      </c>
      <c r="D5404" s="2" t="s">
        <v>39</v>
      </c>
      <c r="E5404" s="2" t="s">
        <v>93</v>
      </c>
      <c r="F5404" s="2" t="s">
        <v>25</v>
      </c>
      <c r="G5404" s="2" t="s">
        <v>15</v>
      </c>
      <c r="H5404" s="2">
        <v>9129.8700000000008</v>
      </c>
      <c r="I5404" s="3">
        <v>45345</v>
      </c>
      <c r="J5404" s="2" t="s">
        <v>16</v>
      </c>
    </row>
    <row r="5405" spans="1:10" ht="14.25" customHeight="1" x14ac:dyDescent="0.35">
      <c r="A5405" s="2" t="s">
        <v>10840</v>
      </c>
      <c r="B5405" s="2" t="s">
        <v>10841</v>
      </c>
      <c r="C5405" s="2">
        <v>63</v>
      </c>
      <c r="D5405" s="2" t="s">
        <v>39</v>
      </c>
      <c r="E5405" s="2" t="s">
        <v>13</v>
      </c>
      <c r="F5405" s="2" t="s">
        <v>25</v>
      </c>
      <c r="G5405" s="2" t="s">
        <v>26</v>
      </c>
      <c r="H5405" s="2">
        <v>12874.76</v>
      </c>
      <c r="I5405" s="3">
        <v>44930</v>
      </c>
      <c r="J5405" s="2" t="s">
        <v>16</v>
      </c>
    </row>
    <row r="5406" spans="1:10" ht="14.25" customHeight="1" x14ac:dyDescent="0.35">
      <c r="A5406" s="2" t="s">
        <v>10842</v>
      </c>
      <c r="B5406" s="2" t="s">
        <v>10843</v>
      </c>
      <c r="C5406" s="2">
        <v>36</v>
      </c>
      <c r="D5406" s="2" t="s">
        <v>12</v>
      </c>
      <c r="E5406" s="2" t="s">
        <v>42</v>
      </c>
      <c r="F5406" s="2" t="s">
        <v>55</v>
      </c>
      <c r="G5406" s="2" t="s">
        <v>36</v>
      </c>
      <c r="H5406" s="2">
        <v>17491.990000000002</v>
      </c>
      <c r="I5406" s="3">
        <v>45250</v>
      </c>
      <c r="J5406" s="2" t="s">
        <v>16</v>
      </c>
    </row>
    <row r="5407" spans="1:10" ht="14.25" customHeight="1" x14ac:dyDescent="0.35">
      <c r="A5407" s="2" t="s">
        <v>10844</v>
      </c>
      <c r="B5407" s="2" t="s">
        <v>10845</v>
      </c>
      <c r="C5407" s="2">
        <v>52</v>
      </c>
      <c r="D5407" s="2" t="s">
        <v>12</v>
      </c>
      <c r="E5407" s="2" t="s">
        <v>74</v>
      </c>
      <c r="F5407" s="2" t="s">
        <v>25</v>
      </c>
      <c r="G5407" s="2" t="s">
        <v>20</v>
      </c>
      <c r="H5407" s="2">
        <v>2956.18</v>
      </c>
      <c r="I5407" s="3">
        <v>45295</v>
      </c>
      <c r="J5407" s="2" t="s">
        <v>16</v>
      </c>
    </row>
    <row r="5408" spans="1:10" ht="14.25" customHeight="1" x14ac:dyDescent="0.35">
      <c r="A5408" s="2" t="s">
        <v>10846</v>
      </c>
      <c r="B5408" s="2" t="s">
        <v>10847</v>
      </c>
      <c r="C5408" s="2">
        <v>63</v>
      </c>
      <c r="D5408" s="2" t="s">
        <v>39</v>
      </c>
      <c r="E5408" s="2" t="s">
        <v>13</v>
      </c>
      <c r="F5408" s="2" t="s">
        <v>55</v>
      </c>
      <c r="G5408" s="2" t="s">
        <v>36</v>
      </c>
      <c r="H5408" s="2">
        <v>2760.43</v>
      </c>
      <c r="I5408" s="3">
        <v>45540</v>
      </c>
      <c r="J5408" s="2" t="s">
        <v>16</v>
      </c>
    </row>
    <row r="5409" spans="1:10" ht="14.25" customHeight="1" x14ac:dyDescent="0.35">
      <c r="A5409" s="2" t="s">
        <v>10848</v>
      </c>
      <c r="B5409" s="2" t="s">
        <v>10849</v>
      </c>
      <c r="C5409" s="2">
        <v>57</v>
      </c>
      <c r="D5409" s="2" t="s">
        <v>39</v>
      </c>
      <c r="E5409" s="2" t="s">
        <v>64</v>
      </c>
      <c r="F5409" s="2" t="s">
        <v>19</v>
      </c>
      <c r="G5409" s="2" t="s">
        <v>20</v>
      </c>
      <c r="H5409" s="2">
        <v>8330.99</v>
      </c>
      <c r="I5409" s="3">
        <v>45321</v>
      </c>
      <c r="J5409" s="2" t="s">
        <v>16</v>
      </c>
    </row>
    <row r="5410" spans="1:10" ht="14.25" customHeight="1" x14ac:dyDescent="0.35">
      <c r="A5410" s="2" t="s">
        <v>10850</v>
      </c>
      <c r="B5410" s="2" t="s">
        <v>10851</v>
      </c>
      <c r="C5410" s="2">
        <v>45</v>
      </c>
      <c r="D5410" s="2" t="s">
        <v>39</v>
      </c>
      <c r="E5410" s="2" t="s">
        <v>42</v>
      </c>
      <c r="F5410" s="2" t="s">
        <v>49</v>
      </c>
      <c r="G5410" s="2" t="s">
        <v>15</v>
      </c>
      <c r="H5410" s="2">
        <v>8347.4599999999991</v>
      </c>
      <c r="I5410" s="3">
        <v>45482</v>
      </c>
      <c r="J5410" s="2" t="s">
        <v>16</v>
      </c>
    </row>
    <row r="5411" spans="1:10" ht="14.25" customHeight="1" x14ac:dyDescent="0.35">
      <c r="A5411" s="2" t="s">
        <v>10852</v>
      </c>
      <c r="B5411" s="2" t="s">
        <v>10853</v>
      </c>
      <c r="C5411" s="2">
        <v>18</v>
      </c>
      <c r="D5411" s="2" t="s">
        <v>12</v>
      </c>
      <c r="E5411" s="2" t="s">
        <v>52</v>
      </c>
      <c r="F5411" s="2" t="s">
        <v>49</v>
      </c>
      <c r="G5411" s="2" t="s">
        <v>30</v>
      </c>
      <c r="H5411" s="2">
        <v>2458.34</v>
      </c>
      <c r="I5411" s="3">
        <v>45045</v>
      </c>
      <c r="J5411" s="2" t="s">
        <v>16</v>
      </c>
    </row>
    <row r="5412" spans="1:10" ht="14.25" customHeight="1" x14ac:dyDescent="0.35">
      <c r="A5412" s="2" t="s">
        <v>10854</v>
      </c>
      <c r="B5412" s="2" t="s">
        <v>10855</v>
      </c>
      <c r="C5412" s="2">
        <v>59</v>
      </c>
      <c r="D5412" s="2" t="s">
        <v>12</v>
      </c>
      <c r="E5412" s="2" t="s">
        <v>93</v>
      </c>
      <c r="F5412" s="2" t="s">
        <v>55</v>
      </c>
      <c r="G5412" s="2" t="s">
        <v>30</v>
      </c>
      <c r="H5412" s="2">
        <v>8854.59</v>
      </c>
      <c r="I5412" s="3">
        <v>45626</v>
      </c>
      <c r="J5412" s="2" t="s">
        <v>69</v>
      </c>
    </row>
    <row r="5413" spans="1:10" ht="14.25" customHeight="1" x14ac:dyDescent="0.35">
      <c r="A5413" s="2" t="s">
        <v>10856</v>
      </c>
      <c r="B5413" s="2" t="s">
        <v>10857</v>
      </c>
      <c r="C5413" s="2">
        <v>35</v>
      </c>
      <c r="D5413" s="2" t="s">
        <v>12</v>
      </c>
      <c r="E5413" s="2" t="s">
        <v>42</v>
      </c>
      <c r="F5413" s="2" t="s">
        <v>55</v>
      </c>
      <c r="G5413" s="2" t="s">
        <v>15</v>
      </c>
      <c r="H5413" s="2">
        <v>4244.63</v>
      </c>
      <c r="I5413" s="3">
        <v>45116</v>
      </c>
      <c r="J5413" s="2" t="s">
        <v>16</v>
      </c>
    </row>
    <row r="5414" spans="1:10" ht="14.25" customHeight="1" x14ac:dyDescent="0.35">
      <c r="A5414" s="2" t="s">
        <v>10858</v>
      </c>
      <c r="B5414" s="2" t="s">
        <v>10859</v>
      </c>
      <c r="C5414" s="2">
        <v>57</v>
      </c>
      <c r="D5414" s="2" t="s">
        <v>39</v>
      </c>
      <c r="E5414" s="2" t="s">
        <v>74</v>
      </c>
      <c r="F5414" s="2" t="s">
        <v>19</v>
      </c>
      <c r="G5414" s="2" t="s">
        <v>20</v>
      </c>
      <c r="H5414" s="2">
        <v>10197.5</v>
      </c>
      <c r="I5414" s="3">
        <v>45548</v>
      </c>
      <c r="J5414" s="2" t="s">
        <v>16</v>
      </c>
    </row>
    <row r="5415" spans="1:10" ht="14.25" customHeight="1" x14ac:dyDescent="0.35">
      <c r="A5415" s="2" t="s">
        <v>10860</v>
      </c>
      <c r="B5415" s="2" t="s">
        <v>10861</v>
      </c>
      <c r="C5415" s="2">
        <v>50</v>
      </c>
      <c r="D5415" s="2" t="s">
        <v>12</v>
      </c>
      <c r="E5415" s="2" t="s">
        <v>29</v>
      </c>
      <c r="F5415" s="2" t="s">
        <v>25</v>
      </c>
      <c r="G5415" s="2" t="s">
        <v>15</v>
      </c>
      <c r="H5415" s="2">
        <v>3439.63</v>
      </c>
      <c r="I5415" s="3">
        <v>45342</v>
      </c>
      <c r="J5415" s="2" t="s">
        <v>16</v>
      </c>
    </row>
    <row r="5416" spans="1:10" ht="14.25" customHeight="1" x14ac:dyDescent="0.35">
      <c r="A5416" s="2" t="s">
        <v>10862</v>
      </c>
      <c r="B5416" s="2" t="s">
        <v>10863</v>
      </c>
      <c r="C5416" s="2">
        <v>29</v>
      </c>
      <c r="D5416" s="2" t="s">
        <v>39</v>
      </c>
      <c r="E5416" s="2" t="s">
        <v>29</v>
      </c>
      <c r="F5416" s="2" t="s">
        <v>19</v>
      </c>
      <c r="G5416" s="2" t="s">
        <v>20</v>
      </c>
      <c r="H5416" s="2">
        <v>8972.0400000000009</v>
      </c>
      <c r="I5416" s="3">
        <v>45032</v>
      </c>
      <c r="J5416" s="2" t="s">
        <v>16</v>
      </c>
    </row>
    <row r="5417" spans="1:10" ht="14.25" customHeight="1" x14ac:dyDescent="0.35">
      <c r="A5417" s="2" t="s">
        <v>10864</v>
      </c>
      <c r="B5417" s="2" t="s">
        <v>10865</v>
      </c>
      <c r="C5417" s="2">
        <v>25</v>
      </c>
      <c r="D5417" s="2" t="s">
        <v>12</v>
      </c>
      <c r="E5417" s="2" t="s">
        <v>42</v>
      </c>
      <c r="F5417" s="2" t="s">
        <v>49</v>
      </c>
      <c r="G5417" s="2" t="s">
        <v>15</v>
      </c>
      <c r="H5417" s="2">
        <v>14623.55</v>
      </c>
      <c r="I5417" s="3">
        <v>45091</v>
      </c>
      <c r="J5417" s="2" t="s">
        <v>16</v>
      </c>
    </row>
    <row r="5418" spans="1:10" ht="14.25" customHeight="1" x14ac:dyDescent="0.35">
      <c r="A5418" s="2" t="s">
        <v>10866</v>
      </c>
      <c r="B5418" s="2" t="s">
        <v>10867</v>
      </c>
      <c r="C5418" s="2">
        <v>41</v>
      </c>
      <c r="D5418" s="2" t="s">
        <v>39</v>
      </c>
      <c r="E5418" s="2" t="s">
        <v>52</v>
      </c>
      <c r="F5418" s="2" t="s">
        <v>49</v>
      </c>
      <c r="G5418" s="2" t="s">
        <v>15</v>
      </c>
      <c r="H5418" s="2">
        <v>39199.93</v>
      </c>
      <c r="I5418" s="3">
        <v>45564</v>
      </c>
      <c r="J5418" s="2" t="s">
        <v>16</v>
      </c>
    </row>
    <row r="5419" spans="1:10" ht="14.25" customHeight="1" x14ac:dyDescent="0.35">
      <c r="A5419" s="2" t="s">
        <v>10868</v>
      </c>
      <c r="B5419" s="2" t="s">
        <v>10869</v>
      </c>
      <c r="C5419" s="2">
        <v>33</v>
      </c>
      <c r="D5419" s="2" t="s">
        <v>39</v>
      </c>
      <c r="E5419" s="2" t="s">
        <v>29</v>
      </c>
      <c r="F5419" s="2" t="s">
        <v>35</v>
      </c>
      <c r="G5419" s="2" t="s">
        <v>15</v>
      </c>
      <c r="H5419" s="2">
        <v>24198.84</v>
      </c>
      <c r="I5419" s="3">
        <v>45272</v>
      </c>
      <c r="J5419" s="2" t="s">
        <v>16</v>
      </c>
    </row>
    <row r="5420" spans="1:10" ht="14.25" customHeight="1" x14ac:dyDescent="0.35">
      <c r="A5420" s="2" t="s">
        <v>10870</v>
      </c>
      <c r="B5420" s="2" t="s">
        <v>10871</v>
      </c>
      <c r="C5420" s="2">
        <v>21</v>
      </c>
      <c r="D5420" s="2" t="s">
        <v>12</v>
      </c>
      <c r="E5420" s="2" t="s">
        <v>93</v>
      </c>
      <c r="F5420" s="2" t="s">
        <v>25</v>
      </c>
      <c r="G5420" s="2" t="s">
        <v>30</v>
      </c>
      <c r="H5420" s="2">
        <v>7002.5</v>
      </c>
      <c r="I5420" s="3">
        <v>45024</v>
      </c>
      <c r="J5420" s="2" t="s">
        <v>16</v>
      </c>
    </row>
    <row r="5421" spans="1:10" ht="14.25" customHeight="1" x14ac:dyDescent="0.35">
      <c r="A5421" s="2" t="s">
        <v>10872</v>
      </c>
      <c r="B5421" s="2" t="s">
        <v>10873</v>
      </c>
      <c r="C5421" s="2">
        <v>55</v>
      </c>
      <c r="D5421" s="2" t="s">
        <v>39</v>
      </c>
      <c r="E5421" s="2" t="s">
        <v>64</v>
      </c>
      <c r="F5421" s="2" t="s">
        <v>49</v>
      </c>
      <c r="G5421" s="2" t="s">
        <v>20</v>
      </c>
      <c r="H5421" s="2">
        <v>6701.13</v>
      </c>
      <c r="I5421" s="3">
        <v>45412</v>
      </c>
      <c r="J5421" s="2" t="s">
        <v>16</v>
      </c>
    </row>
    <row r="5422" spans="1:10" ht="14.25" customHeight="1" x14ac:dyDescent="0.35">
      <c r="A5422" s="2" t="s">
        <v>10874</v>
      </c>
      <c r="B5422" s="2" t="s">
        <v>10875</v>
      </c>
      <c r="C5422" s="2">
        <v>61</v>
      </c>
      <c r="D5422" s="2" t="s">
        <v>39</v>
      </c>
      <c r="E5422" s="2" t="s">
        <v>52</v>
      </c>
      <c r="F5422" s="2" t="s">
        <v>35</v>
      </c>
      <c r="G5422" s="2" t="s">
        <v>15</v>
      </c>
      <c r="H5422" s="2">
        <v>5757.2</v>
      </c>
      <c r="I5422" s="3">
        <v>45257</v>
      </c>
      <c r="J5422" s="2" t="s">
        <v>21</v>
      </c>
    </row>
    <row r="5423" spans="1:10" ht="14.25" customHeight="1" x14ac:dyDescent="0.35">
      <c r="A5423" s="2" t="s">
        <v>10876</v>
      </c>
      <c r="B5423" s="2" t="s">
        <v>10877</v>
      </c>
      <c r="C5423" s="2">
        <v>44</v>
      </c>
      <c r="D5423" s="2" t="s">
        <v>39</v>
      </c>
      <c r="E5423" s="2" t="s">
        <v>24</v>
      </c>
      <c r="F5423" s="2" t="s">
        <v>55</v>
      </c>
      <c r="G5423" s="2" t="s">
        <v>36</v>
      </c>
      <c r="H5423" s="2">
        <v>281.43</v>
      </c>
      <c r="I5423" s="3">
        <v>45296</v>
      </c>
      <c r="J5423" s="2" t="s">
        <v>16</v>
      </c>
    </row>
    <row r="5424" spans="1:10" ht="14.25" customHeight="1" x14ac:dyDescent="0.35">
      <c r="A5424" s="2" t="s">
        <v>10878</v>
      </c>
      <c r="B5424" s="2" t="s">
        <v>10879</v>
      </c>
      <c r="C5424" s="2">
        <v>26</v>
      </c>
      <c r="D5424" s="2" t="s">
        <v>12</v>
      </c>
      <c r="E5424" s="2" t="s">
        <v>24</v>
      </c>
      <c r="F5424" s="2" t="s">
        <v>49</v>
      </c>
      <c r="G5424" s="2" t="s">
        <v>36</v>
      </c>
      <c r="H5424" s="2">
        <v>1814.67</v>
      </c>
      <c r="I5424" s="3">
        <v>45368</v>
      </c>
      <c r="J5424" s="2" t="s">
        <v>16</v>
      </c>
    </row>
    <row r="5425" spans="1:10" ht="14.25" customHeight="1" x14ac:dyDescent="0.35">
      <c r="A5425" s="2" t="s">
        <v>10880</v>
      </c>
      <c r="B5425" s="2" t="s">
        <v>10881</v>
      </c>
      <c r="C5425" s="2">
        <v>64</v>
      </c>
      <c r="D5425" s="2" t="s">
        <v>39</v>
      </c>
      <c r="E5425" s="2" t="s">
        <v>42</v>
      </c>
      <c r="F5425" s="2" t="s">
        <v>14</v>
      </c>
      <c r="G5425" s="2" t="s">
        <v>30</v>
      </c>
      <c r="H5425" s="2">
        <v>610.13</v>
      </c>
      <c r="I5425" s="3">
        <v>45046</v>
      </c>
      <c r="J5425" s="2" t="s">
        <v>16</v>
      </c>
    </row>
    <row r="5426" spans="1:10" ht="14.25" customHeight="1" x14ac:dyDescent="0.35">
      <c r="A5426" s="2" t="s">
        <v>10882</v>
      </c>
      <c r="B5426" s="2" t="s">
        <v>10883</v>
      </c>
      <c r="C5426" s="2">
        <v>33</v>
      </c>
      <c r="D5426" s="2" t="s">
        <v>12</v>
      </c>
      <c r="E5426" s="2" t="s">
        <v>52</v>
      </c>
      <c r="F5426" s="2" t="s">
        <v>25</v>
      </c>
      <c r="G5426" s="2" t="s">
        <v>26</v>
      </c>
      <c r="H5426" s="2">
        <v>11918.96</v>
      </c>
      <c r="I5426" s="3">
        <v>45225</v>
      </c>
      <c r="J5426" s="2" t="s">
        <v>16</v>
      </c>
    </row>
    <row r="5427" spans="1:10" ht="14.25" customHeight="1" x14ac:dyDescent="0.35">
      <c r="A5427" s="2" t="s">
        <v>10884</v>
      </c>
      <c r="B5427" s="2" t="s">
        <v>10885</v>
      </c>
      <c r="C5427" s="2">
        <v>29</v>
      </c>
      <c r="D5427" s="2" t="s">
        <v>12</v>
      </c>
      <c r="E5427" s="2" t="s">
        <v>29</v>
      </c>
      <c r="F5427" s="2" t="s">
        <v>35</v>
      </c>
      <c r="G5427" s="2" t="s">
        <v>30</v>
      </c>
      <c r="H5427" s="2">
        <v>5331.3</v>
      </c>
      <c r="I5427" s="3">
        <v>45069</v>
      </c>
      <c r="J5427" s="2" t="s">
        <v>21</v>
      </c>
    </row>
    <row r="5428" spans="1:10" ht="14.25" customHeight="1" x14ac:dyDescent="0.35">
      <c r="A5428" s="2" t="s">
        <v>10886</v>
      </c>
      <c r="B5428" s="2" t="s">
        <v>10887</v>
      </c>
      <c r="C5428" s="2">
        <v>48</v>
      </c>
      <c r="D5428" s="2" t="s">
        <v>39</v>
      </c>
      <c r="E5428" s="2" t="s">
        <v>29</v>
      </c>
      <c r="F5428" s="2" t="s">
        <v>25</v>
      </c>
      <c r="G5428" s="2" t="s">
        <v>26</v>
      </c>
      <c r="H5428" s="2">
        <v>658.94</v>
      </c>
      <c r="I5428" s="3">
        <v>45633</v>
      </c>
      <c r="J5428" s="2" t="s">
        <v>16</v>
      </c>
    </row>
    <row r="5429" spans="1:10" ht="14.25" customHeight="1" x14ac:dyDescent="0.35">
      <c r="A5429" s="2" t="s">
        <v>10888</v>
      </c>
      <c r="B5429" s="2" t="s">
        <v>10889</v>
      </c>
      <c r="C5429" s="2">
        <v>41</v>
      </c>
      <c r="D5429" s="2" t="s">
        <v>12</v>
      </c>
      <c r="E5429" s="2" t="s">
        <v>42</v>
      </c>
      <c r="F5429" s="2" t="s">
        <v>25</v>
      </c>
      <c r="G5429" s="2" t="s">
        <v>30</v>
      </c>
      <c r="H5429" s="2">
        <v>11730.4</v>
      </c>
      <c r="I5429" s="3">
        <v>45568</v>
      </c>
      <c r="J5429" s="2" t="s">
        <v>16</v>
      </c>
    </row>
    <row r="5430" spans="1:10" ht="14.25" customHeight="1" x14ac:dyDescent="0.35">
      <c r="A5430" s="2" t="s">
        <v>10890</v>
      </c>
      <c r="B5430" s="2" t="s">
        <v>10891</v>
      </c>
      <c r="C5430" s="2">
        <v>31</v>
      </c>
      <c r="D5430" s="2" t="s">
        <v>39</v>
      </c>
      <c r="E5430" s="2" t="s">
        <v>29</v>
      </c>
      <c r="F5430" s="2" t="s">
        <v>14</v>
      </c>
      <c r="G5430" s="2" t="s">
        <v>36</v>
      </c>
      <c r="H5430" s="2">
        <v>10340.5</v>
      </c>
      <c r="I5430" s="3">
        <v>45542</v>
      </c>
      <c r="J5430" s="2" t="s">
        <v>16</v>
      </c>
    </row>
    <row r="5431" spans="1:10" ht="14.25" customHeight="1" x14ac:dyDescent="0.35">
      <c r="A5431" s="2" t="s">
        <v>10892</v>
      </c>
      <c r="B5431" s="2" t="s">
        <v>10893</v>
      </c>
      <c r="C5431" s="2">
        <v>62</v>
      </c>
      <c r="D5431" s="2" t="s">
        <v>12</v>
      </c>
      <c r="E5431" s="2" t="s">
        <v>29</v>
      </c>
      <c r="F5431" s="2" t="s">
        <v>19</v>
      </c>
      <c r="G5431" s="2" t="s">
        <v>15</v>
      </c>
      <c r="H5431" s="2">
        <v>12728.33</v>
      </c>
      <c r="I5431" s="3">
        <v>45019</v>
      </c>
      <c r="J5431" s="2" t="s">
        <v>16</v>
      </c>
    </row>
    <row r="5432" spans="1:10" ht="14.25" customHeight="1" x14ac:dyDescent="0.35">
      <c r="A5432" s="2" t="s">
        <v>10894</v>
      </c>
      <c r="B5432" s="2" t="s">
        <v>10895</v>
      </c>
      <c r="C5432" s="2">
        <v>42</v>
      </c>
      <c r="D5432" s="2" t="s">
        <v>39</v>
      </c>
      <c r="E5432" s="2" t="s">
        <v>64</v>
      </c>
      <c r="F5432" s="2" t="s">
        <v>55</v>
      </c>
      <c r="G5432" s="2" t="s">
        <v>20</v>
      </c>
      <c r="H5432" s="2">
        <v>9158.76</v>
      </c>
      <c r="I5432" s="3">
        <v>45223</v>
      </c>
      <c r="J5432" s="2" t="s">
        <v>16</v>
      </c>
    </row>
    <row r="5433" spans="1:10" ht="14.25" customHeight="1" x14ac:dyDescent="0.35">
      <c r="A5433" s="2" t="s">
        <v>10896</v>
      </c>
      <c r="B5433" s="2" t="s">
        <v>10897</v>
      </c>
      <c r="C5433" s="2">
        <v>51</v>
      </c>
      <c r="D5433" s="2" t="s">
        <v>12</v>
      </c>
      <c r="E5433" s="2" t="s">
        <v>64</v>
      </c>
      <c r="F5433" s="2" t="s">
        <v>25</v>
      </c>
      <c r="G5433" s="2" t="s">
        <v>15</v>
      </c>
      <c r="H5433" s="2">
        <v>1761.88</v>
      </c>
      <c r="I5433" s="3">
        <v>45373</v>
      </c>
      <c r="J5433" s="2" t="s">
        <v>16</v>
      </c>
    </row>
    <row r="5434" spans="1:10" ht="14.25" customHeight="1" x14ac:dyDescent="0.35">
      <c r="A5434" s="2" t="s">
        <v>10898</v>
      </c>
      <c r="B5434" s="2" t="s">
        <v>10899</v>
      </c>
      <c r="C5434" s="2">
        <v>20</v>
      </c>
      <c r="D5434" s="2" t="s">
        <v>39</v>
      </c>
      <c r="E5434" s="2" t="s">
        <v>74</v>
      </c>
      <c r="F5434" s="2" t="s">
        <v>49</v>
      </c>
      <c r="G5434" s="2" t="s">
        <v>36</v>
      </c>
      <c r="H5434" s="2">
        <v>633.58000000000004</v>
      </c>
      <c r="I5434" s="3">
        <v>45406</v>
      </c>
      <c r="J5434" s="2" t="s">
        <v>16</v>
      </c>
    </row>
    <row r="5435" spans="1:10" ht="14.25" customHeight="1" x14ac:dyDescent="0.35">
      <c r="A5435" s="2" t="s">
        <v>10900</v>
      </c>
      <c r="B5435" s="2" t="s">
        <v>10901</v>
      </c>
      <c r="C5435" s="2">
        <v>41</v>
      </c>
      <c r="D5435" s="2" t="s">
        <v>39</v>
      </c>
      <c r="E5435" s="2" t="s">
        <v>64</v>
      </c>
      <c r="F5435" s="2" t="s">
        <v>55</v>
      </c>
      <c r="G5435" s="2" t="s">
        <v>20</v>
      </c>
      <c r="H5435" s="2">
        <v>16990.400000000001</v>
      </c>
      <c r="I5435" s="3">
        <v>45638</v>
      </c>
      <c r="J5435" s="2" t="s">
        <v>16</v>
      </c>
    </row>
    <row r="5436" spans="1:10" ht="14.25" customHeight="1" x14ac:dyDescent="0.35">
      <c r="A5436" s="2" t="s">
        <v>10902</v>
      </c>
      <c r="B5436" s="2" t="s">
        <v>10903</v>
      </c>
      <c r="C5436" s="2">
        <v>59</v>
      </c>
      <c r="D5436" s="2" t="s">
        <v>39</v>
      </c>
      <c r="E5436" s="2" t="s">
        <v>13</v>
      </c>
      <c r="F5436" s="2" t="s">
        <v>49</v>
      </c>
      <c r="G5436" s="2" t="s">
        <v>26</v>
      </c>
      <c r="H5436" s="2">
        <v>2431.0300000000002</v>
      </c>
      <c r="I5436" s="3">
        <v>45184</v>
      </c>
      <c r="J5436" s="2" t="s">
        <v>16</v>
      </c>
    </row>
    <row r="5437" spans="1:10" ht="14.25" customHeight="1" x14ac:dyDescent="0.35">
      <c r="A5437" s="2" t="s">
        <v>10904</v>
      </c>
      <c r="B5437" s="2" t="s">
        <v>10905</v>
      </c>
      <c r="C5437" s="2">
        <v>26</v>
      </c>
      <c r="D5437" s="2" t="s">
        <v>39</v>
      </c>
      <c r="E5437" s="2" t="s">
        <v>52</v>
      </c>
      <c r="F5437" s="2" t="s">
        <v>55</v>
      </c>
      <c r="G5437" s="2" t="s">
        <v>26</v>
      </c>
      <c r="H5437" s="2">
        <v>7820.42</v>
      </c>
      <c r="I5437" s="3">
        <v>45448</v>
      </c>
      <c r="J5437" s="2" t="s">
        <v>16</v>
      </c>
    </row>
    <row r="5438" spans="1:10" ht="14.25" customHeight="1" x14ac:dyDescent="0.35">
      <c r="A5438" s="2" t="s">
        <v>10906</v>
      </c>
      <c r="B5438" s="2" t="s">
        <v>10907</v>
      </c>
      <c r="C5438" s="2">
        <v>43</v>
      </c>
      <c r="D5438" s="2" t="s">
        <v>12</v>
      </c>
      <c r="E5438" s="2" t="s">
        <v>52</v>
      </c>
      <c r="F5438" s="2" t="s">
        <v>55</v>
      </c>
      <c r="G5438" s="2" t="s">
        <v>36</v>
      </c>
      <c r="H5438" s="2">
        <v>6640.1</v>
      </c>
      <c r="I5438" s="3">
        <v>45609</v>
      </c>
      <c r="J5438" s="2" t="s">
        <v>16</v>
      </c>
    </row>
    <row r="5439" spans="1:10" ht="14.25" customHeight="1" x14ac:dyDescent="0.35">
      <c r="A5439" s="2" t="s">
        <v>10908</v>
      </c>
      <c r="B5439" s="2" t="s">
        <v>10909</v>
      </c>
      <c r="C5439" s="2">
        <v>37</v>
      </c>
      <c r="D5439" s="2" t="s">
        <v>12</v>
      </c>
      <c r="E5439" s="2" t="s">
        <v>42</v>
      </c>
      <c r="F5439" s="2" t="s">
        <v>35</v>
      </c>
      <c r="G5439" s="2" t="s">
        <v>20</v>
      </c>
      <c r="H5439" s="2">
        <v>25389.73</v>
      </c>
      <c r="I5439" s="3">
        <v>45301</v>
      </c>
      <c r="J5439" s="2" t="s">
        <v>16</v>
      </c>
    </row>
    <row r="5440" spans="1:10" ht="14.25" customHeight="1" x14ac:dyDescent="0.35">
      <c r="A5440" s="2" t="s">
        <v>10910</v>
      </c>
      <c r="B5440" s="2" t="s">
        <v>10911</v>
      </c>
      <c r="C5440" s="2">
        <v>57</v>
      </c>
      <c r="D5440" s="2" t="s">
        <v>39</v>
      </c>
      <c r="E5440" s="2" t="s">
        <v>64</v>
      </c>
      <c r="F5440" s="2" t="s">
        <v>49</v>
      </c>
      <c r="G5440" s="2" t="s">
        <v>15</v>
      </c>
      <c r="H5440" s="2">
        <v>8039.44</v>
      </c>
      <c r="I5440" s="3">
        <v>45353</v>
      </c>
      <c r="J5440" s="2" t="s">
        <v>16</v>
      </c>
    </row>
    <row r="5441" spans="1:10" ht="14.25" customHeight="1" x14ac:dyDescent="0.35">
      <c r="A5441" s="2" t="s">
        <v>10912</v>
      </c>
      <c r="B5441" s="2" t="s">
        <v>10913</v>
      </c>
      <c r="C5441" s="2">
        <v>27</v>
      </c>
      <c r="D5441" s="2" t="s">
        <v>12</v>
      </c>
      <c r="E5441" s="2" t="s">
        <v>74</v>
      </c>
      <c r="F5441" s="2" t="s">
        <v>49</v>
      </c>
      <c r="G5441" s="2" t="s">
        <v>36</v>
      </c>
      <c r="H5441" s="2">
        <v>8675.41</v>
      </c>
      <c r="I5441" s="3">
        <v>45027</v>
      </c>
      <c r="J5441" s="2" t="s">
        <v>69</v>
      </c>
    </row>
    <row r="5442" spans="1:10" ht="14.25" customHeight="1" x14ac:dyDescent="0.35">
      <c r="A5442" s="2" t="s">
        <v>10914</v>
      </c>
      <c r="B5442" s="2" t="s">
        <v>10915</v>
      </c>
      <c r="C5442" s="2">
        <v>36</v>
      </c>
      <c r="D5442" s="2" t="s">
        <v>39</v>
      </c>
      <c r="E5442" s="2" t="s">
        <v>29</v>
      </c>
      <c r="F5442" s="2" t="s">
        <v>55</v>
      </c>
      <c r="G5442" s="2" t="s">
        <v>26</v>
      </c>
      <c r="H5442" s="2">
        <v>3849.35</v>
      </c>
      <c r="I5442" s="3">
        <v>45548</v>
      </c>
      <c r="J5442" s="2" t="s">
        <v>16</v>
      </c>
    </row>
    <row r="5443" spans="1:10" ht="14.25" customHeight="1" x14ac:dyDescent="0.35">
      <c r="A5443" s="2" t="s">
        <v>10916</v>
      </c>
      <c r="B5443" s="2" t="s">
        <v>10917</v>
      </c>
      <c r="C5443" s="2">
        <v>20</v>
      </c>
      <c r="D5443" s="2" t="s">
        <v>39</v>
      </c>
      <c r="E5443" s="2" t="s">
        <v>74</v>
      </c>
      <c r="F5443" s="2" t="s">
        <v>25</v>
      </c>
      <c r="G5443" s="2" t="s">
        <v>36</v>
      </c>
      <c r="H5443" s="2">
        <v>31867.65</v>
      </c>
      <c r="I5443" s="3">
        <v>45170</v>
      </c>
      <c r="J5443" s="2" t="s">
        <v>16</v>
      </c>
    </row>
    <row r="5444" spans="1:10" ht="14.25" customHeight="1" x14ac:dyDescent="0.35">
      <c r="A5444" s="2" t="s">
        <v>10918</v>
      </c>
      <c r="B5444" s="2" t="s">
        <v>10919</v>
      </c>
      <c r="C5444" s="2">
        <v>41</v>
      </c>
      <c r="D5444" s="2" t="s">
        <v>12</v>
      </c>
      <c r="E5444" s="2" t="s">
        <v>74</v>
      </c>
      <c r="F5444" s="2" t="s">
        <v>49</v>
      </c>
      <c r="G5444" s="2" t="s">
        <v>15</v>
      </c>
      <c r="H5444" s="2">
        <v>9477.14</v>
      </c>
      <c r="I5444" s="3">
        <v>44949</v>
      </c>
      <c r="J5444" s="2" t="s">
        <v>16</v>
      </c>
    </row>
    <row r="5445" spans="1:10" ht="14.25" customHeight="1" x14ac:dyDescent="0.35">
      <c r="A5445" s="2" t="s">
        <v>10920</v>
      </c>
      <c r="B5445" s="2" t="s">
        <v>10921</v>
      </c>
      <c r="C5445" s="2">
        <v>22</v>
      </c>
      <c r="D5445" s="2" t="s">
        <v>12</v>
      </c>
      <c r="E5445" s="2" t="s">
        <v>93</v>
      </c>
      <c r="F5445" s="2" t="s">
        <v>14</v>
      </c>
      <c r="G5445" s="2" t="s">
        <v>30</v>
      </c>
      <c r="H5445" s="2">
        <v>49.93</v>
      </c>
      <c r="I5445" s="3">
        <v>45280</v>
      </c>
      <c r="J5445" s="2" t="s">
        <v>16</v>
      </c>
    </row>
    <row r="5446" spans="1:10" ht="14.25" customHeight="1" x14ac:dyDescent="0.35">
      <c r="A5446" s="2" t="s">
        <v>10922</v>
      </c>
      <c r="B5446" s="2" t="s">
        <v>10923</v>
      </c>
      <c r="C5446" s="2">
        <v>20</v>
      </c>
      <c r="D5446" s="2" t="s">
        <v>39</v>
      </c>
      <c r="E5446" s="2" t="s">
        <v>29</v>
      </c>
      <c r="F5446" s="2" t="s">
        <v>14</v>
      </c>
      <c r="G5446" s="2" t="s">
        <v>30</v>
      </c>
      <c r="H5446" s="2">
        <v>8121.16</v>
      </c>
      <c r="I5446" s="3">
        <v>45392</v>
      </c>
      <c r="J5446" s="2" t="s">
        <v>16</v>
      </c>
    </row>
    <row r="5447" spans="1:10" ht="14.25" customHeight="1" x14ac:dyDescent="0.35">
      <c r="A5447" s="2" t="s">
        <v>10924</v>
      </c>
      <c r="B5447" s="2" t="s">
        <v>10925</v>
      </c>
      <c r="C5447" s="2">
        <v>44</v>
      </c>
      <c r="D5447" s="2" t="s">
        <v>12</v>
      </c>
      <c r="E5447" s="2" t="s">
        <v>13</v>
      </c>
      <c r="F5447" s="2" t="s">
        <v>55</v>
      </c>
      <c r="G5447" s="2" t="s">
        <v>15</v>
      </c>
      <c r="H5447" s="2">
        <v>4523.45</v>
      </c>
      <c r="I5447" s="3">
        <v>45151</v>
      </c>
      <c r="J5447" s="2" t="s">
        <v>16</v>
      </c>
    </row>
    <row r="5448" spans="1:10" ht="14.25" customHeight="1" x14ac:dyDescent="0.35">
      <c r="A5448" s="2" t="s">
        <v>10926</v>
      </c>
      <c r="B5448" s="2" t="s">
        <v>10927</v>
      </c>
      <c r="C5448" s="2">
        <v>33</v>
      </c>
      <c r="D5448" s="2" t="s">
        <v>39</v>
      </c>
      <c r="E5448" s="2" t="s">
        <v>64</v>
      </c>
      <c r="F5448" s="2" t="s">
        <v>19</v>
      </c>
      <c r="G5448" s="2" t="s">
        <v>20</v>
      </c>
      <c r="H5448" s="2">
        <v>326.39</v>
      </c>
      <c r="I5448" s="3">
        <v>45370</v>
      </c>
      <c r="J5448" s="2" t="s">
        <v>16</v>
      </c>
    </row>
    <row r="5449" spans="1:10" ht="14.25" customHeight="1" x14ac:dyDescent="0.35">
      <c r="A5449" s="2" t="s">
        <v>10928</v>
      </c>
      <c r="B5449" s="2" t="s">
        <v>10929</v>
      </c>
      <c r="C5449" s="2">
        <v>32</v>
      </c>
      <c r="D5449" s="2" t="s">
        <v>12</v>
      </c>
      <c r="E5449" s="2" t="s">
        <v>29</v>
      </c>
      <c r="F5449" s="2" t="s">
        <v>55</v>
      </c>
      <c r="G5449" s="2" t="s">
        <v>36</v>
      </c>
      <c r="H5449" s="2">
        <v>5648.42</v>
      </c>
      <c r="I5449" s="3">
        <v>45195</v>
      </c>
      <c r="J5449" s="2" t="s">
        <v>16</v>
      </c>
    </row>
    <row r="5450" spans="1:10" ht="14.25" customHeight="1" x14ac:dyDescent="0.35">
      <c r="A5450" s="2" t="s">
        <v>10930</v>
      </c>
      <c r="B5450" s="2" t="s">
        <v>10931</v>
      </c>
      <c r="C5450" s="2">
        <v>52</v>
      </c>
      <c r="D5450" s="2" t="s">
        <v>12</v>
      </c>
      <c r="E5450" s="2" t="s">
        <v>74</v>
      </c>
      <c r="F5450" s="2" t="s">
        <v>55</v>
      </c>
      <c r="G5450" s="2" t="s">
        <v>15</v>
      </c>
      <c r="H5450" s="2">
        <v>14853.04</v>
      </c>
      <c r="I5450" s="3">
        <v>45459</v>
      </c>
      <c r="J5450" s="2" t="s">
        <v>16</v>
      </c>
    </row>
    <row r="5451" spans="1:10" ht="14.25" customHeight="1" x14ac:dyDescent="0.35">
      <c r="A5451" s="2" t="s">
        <v>10932</v>
      </c>
      <c r="B5451" s="2" t="s">
        <v>10933</v>
      </c>
      <c r="C5451" s="2">
        <v>29</v>
      </c>
      <c r="D5451" s="2" t="s">
        <v>12</v>
      </c>
      <c r="E5451" s="2" t="s">
        <v>29</v>
      </c>
      <c r="F5451" s="2" t="s">
        <v>25</v>
      </c>
      <c r="G5451" s="2" t="s">
        <v>30</v>
      </c>
      <c r="H5451" s="2">
        <v>7007.55</v>
      </c>
      <c r="I5451" s="3">
        <v>45240</v>
      </c>
      <c r="J5451" s="2" t="s">
        <v>16</v>
      </c>
    </row>
    <row r="5452" spans="1:10" ht="14.25" customHeight="1" x14ac:dyDescent="0.35">
      <c r="A5452" s="2" t="s">
        <v>10934</v>
      </c>
      <c r="B5452" s="2" t="s">
        <v>10935</v>
      </c>
      <c r="C5452" s="2">
        <v>58</v>
      </c>
      <c r="D5452" s="2" t="s">
        <v>12</v>
      </c>
      <c r="E5452" s="2" t="s">
        <v>13</v>
      </c>
      <c r="F5452" s="2" t="s">
        <v>25</v>
      </c>
      <c r="G5452" s="2" t="s">
        <v>26</v>
      </c>
      <c r="H5452" s="2">
        <v>10201.5</v>
      </c>
      <c r="I5452" s="3">
        <v>45046</v>
      </c>
      <c r="J5452" s="2" t="s">
        <v>16</v>
      </c>
    </row>
    <row r="5453" spans="1:10" ht="14.25" customHeight="1" x14ac:dyDescent="0.35">
      <c r="A5453" s="2" t="s">
        <v>10936</v>
      </c>
      <c r="B5453" s="2" t="s">
        <v>10937</v>
      </c>
      <c r="C5453" s="2">
        <v>61</v>
      </c>
      <c r="D5453" s="2" t="s">
        <v>12</v>
      </c>
      <c r="E5453" s="2" t="s">
        <v>52</v>
      </c>
      <c r="F5453" s="2" t="s">
        <v>35</v>
      </c>
      <c r="G5453" s="2" t="s">
        <v>15</v>
      </c>
      <c r="H5453" s="2">
        <v>10209.33</v>
      </c>
      <c r="I5453" s="3">
        <v>45407</v>
      </c>
      <c r="J5453" s="2" t="s">
        <v>16</v>
      </c>
    </row>
    <row r="5454" spans="1:10" ht="14.25" customHeight="1" x14ac:dyDescent="0.35">
      <c r="A5454" s="2" t="s">
        <v>10938</v>
      </c>
      <c r="B5454" s="2" t="s">
        <v>10939</v>
      </c>
      <c r="C5454" s="2">
        <v>43</v>
      </c>
      <c r="D5454" s="2" t="s">
        <v>39</v>
      </c>
      <c r="E5454" s="2" t="s">
        <v>42</v>
      </c>
      <c r="F5454" s="2" t="s">
        <v>19</v>
      </c>
      <c r="G5454" s="2" t="s">
        <v>15</v>
      </c>
      <c r="H5454" s="2">
        <v>11117.56</v>
      </c>
      <c r="I5454" s="3">
        <v>45046</v>
      </c>
      <c r="J5454" s="2" t="s">
        <v>16</v>
      </c>
    </row>
    <row r="5455" spans="1:10" ht="14.25" customHeight="1" x14ac:dyDescent="0.35">
      <c r="A5455" s="2" t="s">
        <v>10940</v>
      </c>
      <c r="B5455" s="2" t="s">
        <v>10941</v>
      </c>
      <c r="C5455" s="2">
        <v>64</v>
      </c>
      <c r="D5455" s="2" t="s">
        <v>12</v>
      </c>
      <c r="E5455" s="2" t="s">
        <v>64</v>
      </c>
      <c r="F5455" s="2" t="s">
        <v>19</v>
      </c>
      <c r="G5455" s="2" t="s">
        <v>15</v>
      </c>
      <c r="H5455" s="2">
        <v>4903.63</v>
      </c>
      <c r="I5455" s="3">
        <v>45636</v>
      </c>
      <c r="J5455" s="2" t="s">
        <v>69</v>
      </c>
    </row>
    <row r="5456" spans="1:10" ht="14.25" customHeight="1" x14ac:dyDescent="0.35">
      <c r="A5456" s="2" t="s">
        <v>10942</v>
      </c>
      <c r="B5456" s="2" t="s">
        <v>10943</v>
      </c>
      <c r="C5456" s="2">
        <v>51</v>
      </c>
      <c r="D5456" s="2" t="s">
        <v>12</v>
      </c>
      <c r="E5456" s="2" t="s">
        <v>64</v>
      </c>
      <c r="F5456" s="2" t="s">
        <v>19</v>
      </c>
      <c r="G5456" s="2" t="s">
        <v>30</v>
      </c>
      <c r="H5456" s="2">
        <v>4620.43</v>
      </c>
      <c r="I5456" s="3">
        <v>45062</v>
      </c>
      <c r="J5456" s="2" t="s">
        <v>16</v>
      </c>
    </row>
    <row r="5457" spans="1:10" ht="14.25" customHeight="1" x14ac:dyDescent="0.35">
      <c r="A5457" s="2" t="s">
        <v>10944</v>
      </c>
      <c r="B5457" s="2" t="s">
        <v>10945</v>
      </c>
      <c r="C5457" s="2">
        <v>40</v>
      </c>
      <c r="D5457" s="2" t="s">
        <v>39</v>
      </c>
      <c r="E5457" s="2" t="s">
        <v>93</v>
      </c>
      <c r="F5457" s="2" t="s">
        <v>19</v>
      </c>
      <c r="G5457" s="2" t="s">
        <v>30</v>
      </c>
      <c r="H5457" s="2">
        <v>45.95</v>
      </c>
      <c r="I5457" s="3">
        <v>45003</v>
      </c>
      <c r="J5457" s="2" t="s">
        <v>16</v>
      </c>
    </row>
    <row r="5458" spans="1:10" ht="14.25" customHeight="1" x14ac:dyDescent="0.35">
      <c r="A5458" s="2" t="s">
        <v>10946</v>
      </c>
      <c r="B5458" s="2" t="s">
        <v>10947</v>
      </c>
      <c r="C5458" s="2">
        <v>48</v>
      </c>
      <c r="D5458" s="2" t="s">
        <v>39</v>
      </c>
      <c r="E5458" s="2" t="s">
        <v>52</v>
      </c>
      <c r="F5458" s="2" t="s">
        <v>19</v>
      </c>
      <c r="G5458" s="2" t="s">
        <v>15</v>
      </c>
      <c r="H5458" s="2">
        <v>1674.99</v>
      </c>
      <c r="I5458" s="3">
        <v>45280</v>
      </c>
      <c r="J5458" s="2" t="s">
        <v>16</v>
      </c>
    </row>
    <row r="5459" spans="1:10" ht="14.25" customHeight="1" x14ac:dyDescent="0.35">
      <c r="A5459" s="2" t="s">
        <v>10948</v>
      </c>
      <c r="B5459" s="2" t="s">
        <v>10949</v>
      </c>
      <c r="C5459" s="2">
        <v>37</v>
      </c>
      <c r="D5459" s="2" t="s">
        <v>39</v>
      </c>
      <c r="E5459" s="2" t="s">
        <v>64</v>
      </c>
      <c r="F5459" s="2" t="s">
        <v>55</v>
      </c>
      <c r="G5459" s="2" t="s">
        <v>15</v>
      </c>
      <c r="H5459" s="2">
        <v>30120.69</v>
      </c>
      <c r="I5459" s="3">
        <v>44984</v>
      </c>
      <c r="J5459" s="2" t="s">
        <v>16</v>
      </c>
    </row>
    <row r="5460" spans="1:10" ht="14.25" customHeight="1" x14ac:dyDescent="0.35">
      <c r="A5460" s="2" t="s">
        <v>10950</v>
      </c>
      <c r="B5460" s="2" t="s">
        <v>10951</v>
      </c>
      <c r="C5460" s="2">
        <v>29</v>
      </c>
      <c r="D5460" s="2" t="s">
        <v>12</v>
      </c>
      <c r="E5460" s="2" t="s">
        <v>93</v>
      </c>
      <c r="F5460" s="2" t="s">
        <v>55</v>
      </c>
      <c r="G5460" s="2" t="s">
        <v>20</v>
      </c>
      <c r="H5460" s="2">
        <v>18478.009999999998</v>
      </c>
      <c r="I5460" s="3">
        <v>45012</v>
      </c>
      <c r="J5460" s="2" t="s">
        <v>16</v>
      </c>
    </row>
    <row r="5461" spans="1:10" ht="14.25" customHeight="1" x14ac:dyDescent="0.35">
      <c r="A5461" s="2" t="s">
        <v>10952</v>
      </c>
      <c r="B5461" s="2" t="s">
        <v>10953</v>
      </c>
      <c r="C5461" s="2">
        <v>40</v>
      </c>
      <c r="D5461" s="2" t="s">
        <v>12</v>
      </c>
      <c r="E5461" s="2" t="s">
        <v>93</v>
      </c>
      <c r="F5461" s="2" t="s">
        <v>35</v>
      </c>
      <c r="G5461" s="2" t="s">
        <v>26</v>
      </c>
      <c r="H5461" s="2">
        <v>3217.33</v>
      </c>
      <c r="I5461" s="3">
        <v>44927</v>
      </c>
      <c r="J5461" s="2" t="s">
        <v>69</v>
      </c>
    </row>
    <row r="5462" spans="1:10" ht="14.25" customHeight="1" x14ac:dyDescent="0.35">
      <c r="A5462" s="2" t="s">
        <v>10954</v>
      </c>
      <c r="B5462" s="2" t="s">
        <v>10955</v>
      </c>
      <c r="C5462" s="2">
        <v>21</v>
      </c>
      <c r="D5462" s="2" t="s">
        <v>39</v>
      </c>
      <c r="E5462" s="2" t="s">
        <v>93</v>
      </c>
      <c r="F5462" s="2" t="s">
        <v>14</v>
      </c>
      <c r="G5462" s="2" t="s">
        <v>36</v>
      </c>
      <c r="H5462" s="2">
        <v>5128.1400000000003</v>
      </c>
      <c r="I5462" s="3">
        <v>45003</v>
      </c>
      <c r="J5462" s="2" t="s">
        <v>16</v>
      </c>
    </row>
    <row r="5463" spans="1:10" ht="14.25" customHeight="1" x14ac:dyDescent="0.35">
      <c r="A5463" s="2" t="s">
        <v>10956</v>
      </c>
      <c r="B5463" s="2" t="s">
        <v>10957</v>
      </c>
      <c r="C5463" s="2">
        <v>40</v>
      </c>
      <c r="D5463" s="2" t="s">
        <v>39</v>
      </c>
      <c r="E5463" s="2" t="s">
        <v>24</v>
      </c>
      <c r="F5463" s="2" t="s">
        <v>14</v>
      </c>
      <c r="G5463" s="2" t="s">
        <v>36</v>
      </c>
      <c r="H5463" s="2">
        <v>28121</v>
      </c>
      <c r="I5463" s="3">
        <v>45448</v>
      </c>
      <c r="J5463" s="2" t="s">
        <v>16</v>
      </c>
    </row>
    <row r="5464" spans="1:10" ht="14.25" customHeight="1" x14ac:dyDescent="0.35">
      <c r="A5464" s="2" t="s">
        <v>10958</v>
      </c>
      <c r="B5464" s="2" t="s">
        <v>10959</v>
      </c>
      <c r="C5464" s="2">
        <v>18</v>
      </c>
      <c r="D5464" s="2" t="s">
        <v>39</v>
      </c>
      <c r="E5464" s="2" t="s">
        <v>64</v>
      </c>
      <c r="F5464" s="2" t="s">
        <v>35</v>
      </c>
      <c r="G5464" s="2" t="s">
        <v>36</v>
      </c>
      <c r="H5464" s="2">
        <v>2882.75</v>
      </c>
      <c r="I5464" s="3">
        <v>45370</v>
      </c>
      <c r="J5464" s="2" t="s">
        <v>16</v>
      </c>
    </row>
    <row r="5465" spans="1:10" ht="14.25" customHeight="1" x14ac:dyDescent="0.35">
      <c r="A5465" s="2" t="s">
        <v>10960</v>
      </c>
      <c r="B5465" s="2" t="s">
        <v>10961</v>
      </c>
      <c r="C5465" s="2">
        <v>42</v>
      </c>
      <c r="D5465" s="2" t="s">
        <v>39</v>
      </c>
      <c r="E5465" s="2" t="s">
        <v>64</v>
      </c>
      <c r="F5465" s="2" t="s">
        <v>35</v>
      </c>
      <c r="G5465" s="2" t="s">
        <v>30</v>
      </c>
      <c r="H5465" s="2">
        <v>7604.26</v>
      </c>
      <c r="I5465" s="3">
        <v>45507</v>
      </c>
      <c r="J5465" s="2" t="s">
        <v>16</v>
      </c>
    </row>
    <row r="5466" spans="1:10" ht="14.25" customHeight="1" x14ac:dyDescent="0.35">
      <c r="A5466" s="2" t="s">
        <v>10962</v>
      </c>
      <c r="B5466" s="2" t="s">
        <v>10963</v>
      </c>
      <c r="C5466" s="2">
        <v>19</v>
      </c>
      <c r="D5466" s="2" t="s">
        <v>12</v>
      </c>
      <c r="E5466" s="2" t="s">
        <v>64</v>
      </c>
      <c r="F5466" s="2" t="s">
        <v>49</v>
      </c>
      <c r="G5466" s="2" t="s">
        <v>30</v>
      </c>
      <c r="H5466" s="2">
        <v>223.27</v>
      </c>
      <c r="I5466" s="3">
        <v>45074</v>
      </c>
      <c r="J5466" s="2" t="s">
        <v>21</v>
      </c>
    </row>
    <row r="5467" spans="1:10" ht="14.25" customHeight="1" x14ac:dyDescent="0.35">
      <c r="A5467" s="2" t="s">
        <v>10964</v>
      </c>
      <c r="B5467" s="2" t="s">
        <v>10965</v>
      </c>
      <c r="C5467" s="2">
        <v>47</v>
      </c>
      <c r="D5467" s="2" t="s">
        <v>12</v>
      </c>
      <c r="E5467" s="2" t="s">
        <v>13</v>
      </c>
      <c r="F5467" s="2" t="s">
        <v>55</v>
      </c>
      <c r="G5467" s="2" t="s">
        <v>20</v>
      </c>
      <c r="H5467" s="2">
        <v>9668.86</v>
      </c>
      <c r="I5467" s="3">
        <v>45500</v>
      </c>
      <c r="J5467" s="2" t="s">
        <v>16</v>
      </c>
    </row>
    <row r="5468" spans="1:10" ht="14.25" customHeight="1" x14ac:dyDescent="0.35">
      <c r="A5468" s="2" t="s">
        <v>10966</v>
      </c>
      <c r="B5468" s="2" t="s">
        <v>10967</v>
      </c>
      <c r="C5468" s="2">
        <v>20</v>
      </c>
      <c r="D5468" s="2" t="s">
        <v>12</v>
      </c>
      <c r="E5468" s="2" t="s">
        <v>93</v>
      </c>
      <c r="F5468" s="2" t="s">
        <v>19</v>
      </c>
      <c r="G5468" s="2" t="s">
        <v>30</v>
      </c>
      <c r="H5468" s="2">
        <v>26603.119999999999</v>
      </c>
      <c r="I5468" s="3">
        <v>45451</v>
      </c>
      <c r="J5468" s="2" t="s">
        <v>16</v>
      </c>
    </row>
    <row r="5469" spans="1:10" ht="14.25" customHeight="1" x14ac:dyDescent="0.35">
      <c r="A5469" s="2" t="s">
        <v>10968</v>
      </c>
      <c r="B5469" s="2" t="s">
        <v>10969</v>
      </c>
      <c r="C5469" s="2">
        <v>38</v>
      </c>
      <c r="D5469" s="2" t="s">
        <v>12</v>
      </c>
      <c r="E5469" s="2" t="s">
        <v>13</v>
      </c>
      <c r="F5469" s="2" t="s">
        <v>49</v>
      </c>
      <c r="G5469" s="2" t="s">
        <v>15</v>
      </c>
      <c r="H5469" s="2">
        <v>21605.94</v>
      </c>
      <c r="I5469" s="3">
        <v>45112</v>
      </c>
      <c r="J5469" s="2" t="s">
        <v>21</v>
      </c>
    </row>
    <row r="5470" spans="1:10" ht="14.25" customHeight="1" x14ac:dyDescent="0.35">
      <c r="A5470" s="2" t="s">
        <v>10970</v>
      </c>
      <c r="B5470" s="2" t="s">
        <v>10971</v>
      </c>
      <c r="C5470" s="2">
        <v>42</v>
      </c>
      <c r="D5470" s="2" t="s">
        <v>12</v>
      </c>
      <c r="E5470" s="2" t="s">
        <v>42</v>
      </c>
      <c r="F5470" s="2" t="s">
        <v>25</v>
      </c>
      <c r="G5470" s="2" t="s">
        <v>26</v>
      </c>
      <c r="H5470" s="2">
        <v>6970.93</v>
      </c>
      <c r="I5470" s="3">
        <v>45603</v>
      </c>
      <c r="J5470" s="2" t="s">
        <v>16</v>
      </c>
    </row>
    <row r="5471" spans="1:10" ht="14.25" customHeight="1" x14ac:dyDescent="0.35">
      <c r="A5471" s="2" t="s">
        <v>10972</v>
      </c>
      <c r="B5471" s="2" t="s">
        <v>10973</v>
      </c>
      <c r="C5471" s="2">
        <v>37</v>
      </c>
      <c r="D5471" s="2" t="s">
        <v>39</v>
      </c>
      <c r="E5471" s="2" t="s">
        <v>64</v>
      </c>
      <c r="F5471" s="2" t="s">
        <v>55</v>
      </c>
      <c r="G5471" s="2" t="s">
        <v>26</v>
      </c>
      <c r="H5471" s="2">
        <v>10488</v>
      </c>
      <c r="I5471" s="3">
        <v>45448</v>
      </c>
      <c r="J5471" s="2" t="s">
        <v>16</v>
      </c>
    </row>
    <row r="5472" spans="1:10" ht="14.25" customHeight="1" x14ac:dyDescent="0.35">
      <c r="A5472" s="2" t="s">
        <v>10974</v>
      </c>
      <c r="B5472" s="2" t="s">
        <v>10975</v>
      </c>
      <c r="C5472" s="2">
        <v>39</v>
      </c>
      <c r="D5472" s="2" t="s">
        <v>12</v>
      </c>
      <c r="E5472" s="2" t="s">
        <v>24</v>
      </c>
      <c r="F5472" s="2" t="s">
        <v>35</v>
      </c>
      <c r="G5472" s="2" t="s">
        <v>26</v>
      </c>
      <c r="H5472" s="2">
        <v>8435.01</v>
      </c>
      <c r="I5472" s="3">
        <v>45088</v>
      </c>
      <c r="J5472" s="2" t="s">
        <v>16</v>
      </c>
    </row>
    <row r="5473" spans="1:10" ht="14.25" customHeight="1" x14ac:dyDescent="0.35">
      <c r="A5473" s="2" t="s">
        <v>10976</v>
      </c>
      <c r="B5473" s="2" t="s">
        <v>10977</v>
      </c>
      <c r="C5473" s="2">
        <v>38</v>
      </c>
      <c r="D5473" s="2" t="s">
        <v>39</v>
      </c>
      <c r="E5473" s="2" t="s">
        <v>29</v>
      </c>
      <c r="F5473" s="2" t="s">
        <v>14</v>
      </c>
      <c r="G5473" s="2" t="s">
        <v>26</v>
      </c>
      <c r="H5473" s="2">
        <v>693.22</v>
      </c>
      <c r="I5473" s="3">
        <v>45216</v>
      </c>
      <c r="J5473" s="2" t="s">
        <v>16</v>
      </c>
    </row>
    <row r="5474" spans="1:10" ht="14.25" customHeight="1" x14ac:dyDescent="0.35">
      <c r="A5474" s="2" t="s">
        <v>10978</v>
      </c>
      <c r="B5474" s="2" t="s">
        <v>10979</v>
      </c>
      <c r="C5474" s="2">
        <v>50</v>
      </c>
      <c r="D5474" s="2" t="s">
        <v>39</v>
      </c>
      <c r="E5474" s="2" t="s">
        <v>52</v>
      </c>
      <c r="F5474" s="2" t="s">
        <v>55</v>
      </c>
      <c r="G5474" s="2" t="s">
        <v>36</v>
      </c>
      <c r="H5474" s="2">
        <v>1728.35</v>
      </c>
      <c r="I5474" s="3">
        <v>45347</v>
      </c>
      <c r="J5474" s="2" t="s">
        <v>16</v>
      </c>
    </row>
    <row r="5475" spans="1:10" ht="14.25" customHeight="1" x14ac:dyDescent="0.35">
      <c r="A5475" s="2" t="s">
        <v>10980</v>
      </c>
      <c r="B5475" s="2" t="s">
        <v>10981</v>
      </c>
      <c r="C5475" s="2">
        <v>55</v>
      </c>
      <c r="D5475" s="2" t="s">
        <v>39</v>
      </c>
      <c r="E5475" s="2" t="s">
        <v>24</v>
      </c>
      <c r="F5475" s="2" t="s">
        <v>35</v>
      </c>
      <c r="G5475" s="2" t="s">
        <v>36</v>
      </c>
      <c r="H5475" s="2">
        <v>33191.75</v>
      </c>
      <c r="I5475" s="3">
        <v>45122</v>
      </c>
      <c r="J5475" s="2" t="s">
        <v>21</v>
      </c>
    </row>
    <row r="5476" spans="1:10" ht="14.25" customHeight="1" x14ac:dyDescent="0.35">
      <c r="A5476" s="2" t="s">
        <v>10982</v>
      </c>
      <c r="B5476" s="2" t="s">
        <v>10983</v>
      </c>
      <c r="C5476" s="2">
        <v>32</v>
      </c>
      <c r="D5476" s="2" t="s">
        <v>12</v>
      </c>
      <c r="E5476" s="2" t="s">
        <v>74</v>
      </c>
      <c r="F5476" s="2" t="s">
        <v>55</v>
      </c>
      <c r="G5476" s="2" t="s">
        <v>15</v>
      </c>
      <c r="H5476" s="2">
        <v>2956.72</v>
      </c>
      <c r="I5476" s="3">
        <v>44960</v>
      </c>
      <c r="J5476" s="2" t="s">
        <v>16</v>
      </c>
    </row>
    <row r="5477" spans="1:10" ht="14.25" customHeight="1" x14ac:dyDescent="0.35">
      <c r="A5477" s="2" t="s">
        <v>10984</v>
      </c>
      <c r="B5477" s="2" t="s">
        <v>10985</v>
      </c>
      <c r="C5477" s="2">
        <v>63</v>
      </c>
      <c r="D5477" s="2" t="s">
        <v>39</v>
      </c>
      <c r="E5477" s="2" t="s">
        <v>42</v>
      </c>
      <c r="F5477" s="2" t="s">
        <v>55</v>
      </c>
      <c r="G5477" s="2" t="s">
        <v>20</v>
      </c>
      <c r="H5477" s="2">
        <v>4852.38</v>
      </c>
      <c r="I5477" s="3">
        <v>45598</v>
      </c>
      <c r="J5477" s="2" t="s">
        <v>16</v>
      </c>
    </row>
    <row r="5478" spans="1:10" ht="14.25" customHeight="1" x14ac:dyDescent="0.35">
      <c r="A5478" s="2" t="s">
        <v>10986</v>
      </c>
      <c r="B5478" s="2" t="s">
        <v>10987</v>
      </c>
      <c r="C5478" s="2">
        <v>32</v>
      </c>
      <c r="D5478" s="2" t="s">
        <v>12</v>
      </c>
      <c r="E5478" s="2" t="s">
        <v>29</v>
      </c>
      <c r="F5478" s="2" t="s">
        <v>55</v>
      </c>
      <c r="G5478" s="2" t="s">
        <v>30</v>
      </c>
      <c r="H5478" s="2">
        <v>7111.98</v>
      </c>
      <c r="I5478" s="3">
        <v>45523</v>
      </c>
      <c r="J5478" s="2" t="s">
        <v>16</v>
      </c>
    </row>
    <row r="5479" spans="1:10" ht="14.25" customHeight="1" x14ac:dyDescent="0.35">
      <c r="A5479" s="2" t="s">
        <v>10988</v>
      </c>
      <c r="B5479" s="2" t="s">
        <v>10989</v>
      </c>
      <c r="C5479" s="2">
        <v>63</v>
      </c>
      <c r="D5479" s="2" t="s">
        <v>39</v>
      </c>
      <c r="E5479" s="2" t="s">
        <v>74</v>
      </c>
      <c r="F5479" s="2" t="s">
        <v>25</v>
      </c>
      <c r="G5479" s="2" t="s">
        <v>30</v>
      </c>
      <c r="H5479" s="2">
        <v>38695.449999999997</v>
      </c>
      <c r="I5479" s="3">
        <v>45496</v>
      </c>
      <c r="J5479" s="2" t="s">
        <v>16</v>
      </c>
    </row>
    <row r="5480" spans="1:10" ht="14.25" customHeight="1" x14ac:dyDescent="0.35">
      <c r="A5480" s="2" t="s">
        <v>10990</v>
      </c>
      <c r="B5480" s="2" t="s">
        <v>10991</v>
      </c>
      <c r="C5480" s="2">
        <v>42</v>
      </c>
      <c r="D5480" s="2" t="s">
        <v>12</v>
      </c>
      <c r="E5480" s="2" t="s">
        <v>74</v>
      </c>
      <c r="F5480" s="2" t="s">
        <v>14</v>
      </c>
      <c r="G5480" s="2" t="s">
        <v>36</v>
      </c>
      <c r="H5480" s="2">
        <v>11711.62</v>
      </c>
      <c r="I5480" s="3">
        <v>45334</v>
      </c>
      <c r="J5480" s="2" t="s">
        <v>16</v>
      </c>
    </row>
    <row r="5481" spans="1:10" ht="14.25" customHeight="1" x14ac:dyDescent="0.35">
      <c r="A5481" s="2" t="s">
        <v>10992</v>
      </c>
      <c r="B5481" s="2" t="s">
        <v>10993</v>
      </c>
      <c r="C5481" s="2">
        <v>38</v>
      </c>
      <c r="D5481" s="2" t="s">
        <v>39</v>
      </c>
      <c r="E5481" s="2" t="s">
        <v>64</v>
      </c>
      <c r="F5481" s="2" t="s">
        <v>55</v>
      </c>
      <c r="G5481" s="2" t="s">
        <v>26</v>
      </c>
      <c r="H5481" s="2">
        <v>9931.68</v>
      </c>
      <c r="I5481" s="3">
        <v>45223</v>
      </c>
      <c r="J5481" s="2" t="s">
        <v>21</v>
      </c>
    </row>
    <row r="5482" spans="1:10" ht="14.25" customHeight="1" x14ac:dyDescent="0.35">
      <c r="A5482" s="2" t="s">
        <v>10994</v>
      </c>
      <c r="B5482" s="2" t="s">
        <v>10995</v>
      </c>
      <c r="C5482" s="2">
        <v>41</v>
      </c>
      <c r="D5482" s="2" t="s">
        <v>12</v>
      </c>
      <c r="E5482" s="2" t="s">
        <v>52</v>
      </c>
      <c r="F5482" s="2" t="s">
        <v>35</v>
      </c>
      <c r="G5482" s="2" t="s">
        <v>15</v>
      </c>
      <c r="H5482" s="2">
        <v>7431.78</v>
      </c>
      <c r="I5482" s="3">
        <v>45463</v>
      </c>
      <c r="J5482" s="2" t="s">
        <v>16</v>
      </c>
    </row>
    <row r="5483" spans="1:10" ht="14.25" customHeight="1" x14ac:dyDescent="0.35">
      <c r="A5483" s="2" t="s">
        <v>10996</v>
      </c>
      <c r="B5483" s="2" t="s">
        <v>10997</v>
      </c>
      <c r="C5483" s="2">
        <v>22</v>
      </c>
      <c r="D5483" s="2" t="s">
        <v>39</v>
      </c>
      <c r="E5483" s="2" t="s">
        <v>74</v>
      </c>
      <c r="F5483" s="2" t="s">
        <v>25</v>
      </c>
      <c r="G5483" s="2" t="s">
        <v>20</v>
      </c>
      <c r="H5483" s="2">
        <v>12062.23</v>
      </c>
      <c r="I5483" s="3">
        <v>44962</v>
      </c>
      <c r="J5483" s="2" t="s">
        <v>16</v>
      </c>
    </row>
    <row r="5484" spans="1:10" ht="14.25" customHeight="1" x14ac:dyDescent="0.35">
      <c r="A5484" s="2" t="s">
        <v>10998</v>
      </c>
      <c r="B5484" s="2" t="s">
        <v>10999</v>
      </c>
      <c r="C5484" s="2">
        <v>23</v>
      </c>
      <c r="D5484" s="2" t="s">
        <v>39</v>
      </c>
      <c r="E5484" s="2" t="s">
        <v>93</v>
      </c>
      <c r="F5484" s="2" t="s">
        <v>49</v>
      </c>
      <c r="G5484" s="2" t="s">
        <v>36</v>
      </c>
      <c r="H5484" s="2">
        <v>10906.91</v>
      </c>
      <c r="I5484" s="3">
        <v>45190</v>
      </c>
      <c r="J5484" s="2" t="s">
        <v>16</v>
      </c>
    </row>
    <row r="5485" spans="1:10" ht="14.25" customHeight="1" x14ac:dyDescent="0.35">
      <c r="A5485" s="2" t="s">
        <v>11000</v>
      </c>
      <c r="B5485" s="2" t="s">
        <v>11001</v>
      </c>
      <c r="C5485" s="2">
        <v>60</v>
      </c>
      <c r="D5485" s="2" t="s">
        <v>39</v>
      </c>
      <c r="E5485" s="2" t="s">
        <v>29</v>
      </c>
      <c r="F5485" s="2" t="s">
        <v>55</v>
      </c>
      <c r="G5485" s="2" t="s">
        <v>15</v>
      </c>
      <c r="H5485" s="2">
        <v>23314.05</v>
      </c>
      <c r="I5485" s="3">
        <v>45308</v>
      </c>
      <c r="J5485" s="2" t="s">
        <v>16</v>
      </c>
    </row>
    <row r="5486" spans="1:10" ht="14.25" customHeight="1" x14ac:dyDescent="0.35">
      <c r="A5486" s="2" t="s">
        <v>11002</v>
      </c>
      <c r="B5486" s="2" t="s">
        <v>11003</v>
      </c>
      <c r="C5486" s="2">
        <v>61</v>
      </c>
      <c r="D5486" s="2" t="s">
        <v>39</v>
      </c>
      <c r="E5486" s="2" t="s">
        <v>24</v>
      </c>
      <c r="F5486" s="2" t="s">
        <v>25</v>
      </c>
      <c r="G5486" s="2" t="s">
        <v>15</v>
      </c>
      <c r="H5486" s="2">
        <v>7805.27</v>
      </c>
      <c r="I5486" s="3">
        <v>45040</v>
      </c>
      <c r="J5486" s="2" t="s">
        <v>16</v>
      </c>
    </row>
    <row r="5487" spans="1:10" ht="14.25" customHeight="1" x14ac:dyDescent="0.35">
      <c r="A5487" s="2" t="s">
        <v>11004</v>
      </c>
      <c r="B5487" s="2" t="s">
        <v>11005</v>
      </c>
      <c r="C5487" s="2">
        <v>64</v>
      </c>
      <c r="D5487" s="2" t="s">
        <v>12</v>
      </c>
      <c r="E5487" s="2" t="s">
        <v>24</v>
      </c>
      <c r="F5487" s="2" t="s">
        <v>19</v>
      </c>
      <c r="G5487" s="2" t="s">
        <v>36</v>
      </c>
      <c r="H5487" s="2">
        <v>5473.21</v>
      </c>
      <c r="I5487" s="3">
        <v>45543</v>
      </c>
      <c r="J5487" s="2" t="s">
        <v>16</v>
      </c>
    </row>
    <row r="5488" spans="1:10" ht="14.25" customHeight="1" x14ac:dyDescent="0.35">
      <c r="A5488" s="2" t="s">
        <v>11006</v>
      </c>
      <c r="B5488" s="2" t="s">
        <v>11007</v>
      </c>
      <c r="C5488" s="2">
        <v>40</v>
      </c>
      <c r="D5488" s="2" t="s">
        <v>12</v>
      </c>
      <c r="E5488" s="2" t="s">
        <v>74</v>
      </c>
      <c r="F5488" s="2" t="s">
        <v>49</v>
      </c>
      <c r="G5488" s="2" t="s">
        <v>15</v>
      </c>
      <c r="H5488" s="2">
        <v>16459.05</v>
      </c>
      <c r="I5488" s="3">
        <v>45531</v>
      </c>
      <c r="J5488" s="2" t="s">
        <v>16</v>
      </c>
    </row>
    <row r="5489" spans="1:10" ht="14.25" customHeight="1" x14ac:dyDescent="0.35">
      <c r="A5489" s="2" t="s">
        <v>11008</v>
      </c>
      <c r="B5489" s="2" t="s">
        <v>11009</v>
      </c>
      <c r="C5489" s="2">
        <v>21</v>
      </c>
      <c r="D5489" s="2" t="s">
        <v>12</v>
      </c>
      <c r="E5489" s="2" t="s">
        <v>42</v>
      </c>
      <c r="F5489" s="2" t="s">
        <v>14</v>
      </c>
      <c r="G5489" s="2" t="s">
        <v>26</v>
      </c>
      <c r="H5489" s="2">
        <v>16083.55</v>
      </c>
      <c r="I5489" s="3">
        <v>45527</v>
      </c>
      <c r="J5489" s="2" t="s">
        <v>16</v>
      </c>
    </row>
    <row r="5490" spans="1:10" ht="14.25" customHeight="1" x14ac:dyDescent="0.35">
      <c r="A5490" s="2" t="s">
        <v>11010</v>
      </c>
      <c r="B5490" s="2" t="s">
        <v>11011</v>
      </c>
      <c r="C5490" s="2">
        <v>44</v>
      </c>
      <c r="D5490" s="2" t="s">
        <v>39</v>
      </c>
      <c r="E5490" s="2" t="s">
        <v>52</v>
      </c>
      <c r="F5490" s="2" t="s">
        <v>55</v>
      </c>
      <c r="G5490" s="2" t="s">
        <v>15</v>
      </c>
      <c r="H5490" s="2">
        <v>1861.33</v>
      </c>
      <c r="I5490" s="3">
        <v>45369</v>
      </c>
      <c r="J5490" s="2" t="s">
        <v>16</v>
      </c>
    </row>
    <row r="5491" spans="1:10" ht="14.25" customHeight="1" x14ac:dyDescent="0.35">
      <c r="A5491" s="2" t="s">
        <v>11012</v>
      </c>
      <c r="B5491" s="2" t="s">
        <v>11013</v>
      </c>
      <c r="C5491" s="2">
        <v>35</v>
      </c>
      <c r="D5491" s="2" t="s">
        <v>39</v>
      </c>
      <c r="E5491" s="2" t="s">
        <v>52</v>
      </c>
      <c r="F5491" s="2" t="s">
        <v>55</v>
      </c>
      <c r="G5491" s="2" t="s">
        <v>20</v>
      </c>
      <c r="H5491" s="2">
        <v>2702.25</v>
      </c>
      <c r="I5491" s="3">
        <v>45089</v>
      </c>
      <c r="J5491" s="2" t="s">
        <v>16</v>
      </c>
    </row>
    <row r="5492" spans="1:10" ht="14.25" customHeight="1" x14ac:dyDescent="0.35">
      <c r="A5492" s="2" t="s">
        <v>11014</v>
      </c>
      <c r="B5492" s="2" t="s">
        <v>11015</v>
      </c>
      <c r="C5492" s="2">
        <v>38</v>
      </c>
      <c r="D5492" s="2" t="s">
        <v>39</v>
      </c>
      <c r="E5492" s="2" t="s">
        <v>24</v>
      </c>
      <c r="F5492" s="2" t="s">
        <v>25</v>
      </c>
      <c r="G5492" s="2" t="s">
        <v>15</v>
      </c>
      <c r="H5492" s="2">
        <v>31853.99</v>
      </c>
      <c r="I5492" s="3">
        <v>44964</v>
      </c>
      <c r="J5492" s="2" t="s">
        <v>16</v>
      </c>
    </row>
    <row r="5493" spans="1:10" ht="14.25" customHeight="1" x14ac:dyDescent="0.35">
      <c r="A5493" s="2" t="s">
        <v>11016</v>
      </c>
      <c r="B5493" s="2" t="s">
        <v>11017</v>
      </c>
      <c r="C5493" s="2">
        <v>45</v>
      </c>
      <c r="D5493" s="2" t="s">
        <v>39</v>
      </c>
      <c r="E5493" s="2" t="s">
        <v>74</v>
      </c>
      <c r="F5493" s="2" t="s">
        <v>14</v>
      </c>
      <c r="G5493" s="2" t="s">
        <v>30</v>
      </c>
      <c r="H5493" s="2">
        <v>5871.84</v>
      </c>
      <c r="I5493" s="3">
        <v>45018</v>
      </c>
      <c r="J5493" s="2" t="s">
        <v>21</v>
      </c>
    </row>
    <row r="5494" spans="1:10" ht="14.25" customHeight="1" x14ac:dyDescent="0.35">
      <c r="A5494" s="2" t="s">
        <v>11018</v>
      </c>
      <c r="B5494" s="2" t="s">
        <v>11019</v>
      </c>
      <c r="C5494" s="2">
        <v>52</v>
      </c>
      <c r="D5494" s="2" t="s">
        <v>39</v>
      </c>
      <c r="E5494" s="2" t="s">
        <v>52</v>
      </c>
      <c r="F5494" s="2" t="s">
        <v>19</v>
      </c>
      <c r="G5494" s="2" t="s">
        <v>15</v>
      </c>
      <c r="H5494" s="2">
        <v>7332.63</v>
      </c>
      <c r="I5494" s="3">
        <v>45557</v>
      </c>
      <c r="J5494" s="2" t="s">
        <v>21</v>
      </c>
    </row>
    <row r="5495" spans="1:10" ht="14.25" customHeight="1" x14ac:dyDescent="0.35">
      <c r="A5495" s="2" t="s">
        <v>11020</v>
      </c>
      <c r="B5495" s="2" t="s">
        <v>11021</v>
      </c>
      <c r="C5495" s="2">
        <v>39</v>
      </c>
      <c r="D5495" s="2" t="s">
        <v>39</v>
      </c>
      <c r="E5495" s="2" t="s">
        <v>42</v>
      </c>
      <c r="F5495" s="2" t="s">
        <v>49</v>
      </c>
      <c r="G5495" s="2" t="s">
        <v>36</v>
      </c>
      <c r="H5495" s="2">
        <v>3712.96</v>
      </c>
      <c r="I5495" s="3">
        <v>45649</v>
      </c>
      <c r="J5495" s="2" t="s">
        <v>21</v>
      </c>
    </row>
    <row r="5496" spans="1:10" ht="14.25" customHeight="1" x14ac:dyDescent="0.35">
      <c r="A5496" s="2" t="s">
        <v>11022</v>
      </c>
      <c r="B5496" s="2" t="s">
        <v>11023</v>
      </c>
      <c r="C5496" s="2">
        <v>57</v>
      </c>
      <c r="D5496" s="2" t="s">
        <v>12</v>
      </c>
      <c r="E5496" s="2" t="s">
        <v>24</v>
      </c>
      <c r="F5496" s="2" t="s">
        <v>35</v>
      </c>
      <c r="G5496" s="2" t="s">
        <v>30</v>
      </c>
      <c r="H5496" s="2">
        <v>6559.88</v>
      </c>
      <c r="I5496" s="3">
        <v>45598</v>
      </c>
      <c r="J5496" s="2" t="s">
        <v>16</v>
      </c>
    </row>
    <row r="5497" spans="1:10" ht="14.25" customHeight="1" x14ac:dyDescent="0.35">
      <c r="A5497" s="2" t="s">
        <v>11024</v>
      </c>
      <c r="B5497" s="2" t="s">
        <v>11025</v>
      </c>
      <c r="C5497" s="2">
        <v>40</v>
      </c>
      <c r="D5497" s="2" t="s">
        <v>12</v>
      </c>
      <c r="E5497" s="2" t="s">
        <v>29</v>
      </c>
      <c r="F5497" s="2" t="s">
        <v>14</v>
      </c>
      <c r="G5497" s="2" t="s">
        <v>36</v>
      </c>
      <c r="H5497" s="2">
        <v>13600.68</v>
      </c>
      <c r="I5497" s="3">
        <v>45027</v>
      </c>
      <c r="J5497" s="2" t="s">
        <v>16</v>
      </c>
    </row>
    <row r="5498" spans="1:10" ht="14.25" customHeight="1" x14ac:dyDescent="0.35">
      <c r="A5498" s="2" t="s">
        <v>11026</v>
      </c>
      <c r="B5498" s="2" t="s">
        <v>11027</v>
      </c>
      <c r="C5498" s="2">
        <v>20</v>
      </c>
      <c r="D5498" s="2" t="s">
        <v>12</v>
      </c>
      <c r="E5498" s="2" t="s">
        <v>42</v>
      </c>
      <c r="F5498" s="2" t="s">
        <v>55</v>
      </c>
      <c r="G5498" s="2" t="s">
        <v>20</v>
      </c>
      <c r="H5498" s="2">
        <v>6584.46</v>
      </c>
      <c r="I5498" s="3">
        <v>45433</v>
      </c>
      <c r="J5498" s="2" t="s">
        <v>21</v>
      </c>
    </row>
    <row r="5499" spans="1:10" ht="14.25" customHeight="1" x14ac:dyDescent="0.35">
      <c r="A5499" s="2" t="s">
        <v>11028</v>
      </c>
      <c r="B5499" s="2" t="s">
        <v>11029</v>
      </c>
      <c r="C5499" s="2">
        <v>57</v>
      </c>
      <c r="D5499" s="2" t="s">
        <v>12</v>
      </c>
      <c r="E5499" s="2" t="s">
        <v>42</v>
      </c>
      <c r="F5499" s="2" t="s">
        <v>25</v>
      </c>
      <c r="G5499" s="2" t="s">
        <v>26</v>
      </c>
      <c r="H5499" s="2">
        <v>3780.22</v>
      </c>
      <c r="I5499" s="3">
        <v>45105</v>
      </c>
      <c r="J5499" s="2" t="s">
        <v>16</v>
      </c>
    </row>
    <row r="5500" spans="1:10" ht="14.25" customHeight="1" x14ac:dyDescent="0.35">
      <c r="A5500" s="2" t="s">
        <v>11030</v>
      </c>
      <c r="B5500" s="2" t="s">
        <v>11031</v>
      </c>
      <c r="C5500" s="2">
        <v>27</v>
      </c>
      <c r="D5500" s="2" t="s">
        <v>12</v>
      </c>
      <c r="E5500" s="2" t="s">
        <v>93</v>
      </c>
      <c r="F5500" s="2" t="s">
        <v>19</v>
      </c>
      <c r="G5500" s="2" t="s">
        <v>20</v>
      </c>
      <c r="H5500" s="2">
        <v>1009.27</v>
      </c>
      <c r="I5500" s="3">
        <v>45210</v>
      </c>
      <c r="J5500" s="2" t="s">
        <v>69</v>
      </c>
    </row>
    <row r="5501" spans="1:10" ht="14.25" customHeight="1" x14ac:dyDescent="0.35">
      <c r="A5501" s="2" t="s">
        <v>11032</v>
      </c>
      <c r="B5501" s="2" t="s">
        <v>11033</v>
      </c>
      <c r="C5501" s="2">
        <v>42</v>
      </c>
      <c r="D5501" s="2" t="s">
        <v>12</v>
      </c>
      <c r="E5501" s="2" t="s">
        <v>64</v>
      </c>
      <c r="F5501" s="2" t="s">
        <v>25</v>
      </c>
      <c r="G5501" s="2" t="s">
        <v>30</v>
      </c>
      <c r="H5501" s="2">
        <v>26347.279999999999</v>
      </c>
      <c r="I5501" s="3">
        <v>45281</v>
      </c>
      <c r="J5501" s="2" t="s">
        <v>16</v>
      </c>
    </row>
    <row r="5502" spans="1:10" ht="14.25" customHeight="1" x14ac:dyDescent="0.35">
      <c r="A5502" s="2" t="s">
        <v>11034</v>
      </c>
      <c r="B5502" s="2" t="s">
        <v>11035</v>
      </c>
      <c r="C5502" s="2">
        <v>25</v>
      </c>
      <c r="D5502" s="2" t="s">
        <v>12</v>
      </c>
      <c r="E5502" s="2" t="s">
        <v>74</v>
      </c>
      <c r="F5502" s="2" t="s">
        <v>49</v>
      </c>
      <c r="G5502" s="2" t="s">
        <v>26</v>
      </c>
      <c r="H5502" s="2">
        <v>20530.55</v>
      </c>
      <c r="I5502" s="3">
        <v>45223</v>
      </c>
      <c r="J5502" s="2" t="s">
        <v>21</v>
      </c>
    </row>
    <row r="5503" spans="1:10" ht="14.25" customHeight="1" x14ac:dyDescent="0.35">
      <c r="A5503" s="2" t="s">
        <v>11036</v>
      </c>
      <c r="B5503" s="2" t="s">
        <v>11037</v>
      </c>
      <c r="C5503" s="2">
        <v>28</v>
      </c>
      <c r="D5503" s="2" t="s">
        <v>12</v>
      </c>
      <c r="E5503" s="2" t="s">
        <v>29</v>
      </c>
      <c r="F5503" s="2" t="s">
        <v>14</v>
      </c>
      <c r="G5503" s="2" t="s">
        <v>15</v>
      </c>
      <c r="H5503" s="2">
        <v>15671.69</v>
      </c>
      <c r="I5503" s="3">
        <v>45461</v>
      </c>
      <c r="J5503" s="2" t="s">
        <v>16</v>
      </c>
    </row>
    <row r="5504" spans="1:10" ht="14.25" customHeight="1" x14ac:dyDescent="0.35">
      <c r="A5504" s="2" t="s">
        <v>11038</v>
      </c>
      <c r="B5504" s="2" t="s">
        <v>11039</v>
      </c>
      <c r="C5504" s="2">
        <v>22</v>
      </c>
      <c r="D5504" s="2" t="s">
        <v>39</v>
      </c>
      <c r="E5504" s="2" t="s">
        <v>24</v>
      </c>
      <c r="F5504" s="2" t="s">
        <v>25</v>
      </c>
      <c r="G5504" s="2" t="s">
        <v>30</v>
      </c>
      <c r="H5504" s="2">
        <v>11844.02</v>
      </c>
      <c r="I5504" s="3">
        <v>45414</v>
      </c>
      <c r="J5504" s="2" t="s">
        <v>16</v>
      </c>
    </row>
    <row r="5505" spans="1:10" ht="14.25" customHeight="1" x14ac:dyDescent="0.35">
      <c r="A5505" s="2" t="s">
        <v>11040</v>
      </c>
      <c r="B5505" s="2" t="s">
        <v>11041</v>
      </c>
      <c r="C5505" s="2">
        <v>62</v>
      </c>
      <c r="D5505" s="2" t="s">
        <v>39</v>
      </c>
      <c r="E5505" s="2" t="s">
        <v>52</v>
      </c>
      <c r="F5505" s="2" t="s">
        <v>35</v>
      </c>
      <c r="G5505" s="2" t="s">
        <v>26</v>
      </c>
      <c r="H5505" s="2">
        <v>7246.58</v>
      </c>
      <c r="I5505" s="3">
        <v>45205</v>
      </c>
      <c r="J5505" s="2" t="s">
        <v>16</v>
      </c>
    </row>
    <row r="5506" spans="1:10" ht="14.25" customHeight="1" x14ac:dyDescent="0.35">
      <c r="A5506" s="2" t="s">
        <v>11042</v>
      </c>
      <c r="B5506" s="2" t="s">
        <v>11043</v>
      </c>
      <c r="C5506" s="2">
        <v>54</v>
      </c>
      <c r="D5506" s="2" t="s">
        <v>39</v>
      </c>
      <c r="E5506" s="2" t="s">
        <v>42</v>
      </c>
      <c r="F5506" s="2" t="s">
        <v>35</v>
      </c>
      <c r="G5506" s="2" t="s">
        <v>36</v>
      </c>
      <c r="H5506" s="2">
        <v>22768.86</v>
      </c>
      <c r="I5506" s="3">
        <v>45470</v>
      </c>
      <c r="J5506" s="2" t="s">
        <v>21</v>
      </c>
    </row>
    <row r="5507" spans="1:10" ht="14.25" customHeight="1" x14ac:dyDescent="0.35">
      <c r="A5507" s="2" t="s">
        <v>11044</v>
      </c>
      <c r="B5507" s="2" t="s">
        <v>11045</v>
      </c>
      <c r="C5507" s="2">
        <v>62</v>
      </c>
      <c r="D5507" s="2" t="s">
        <v>39</v>
      </c>
      <c r="E5507" s="2" t="s">
        <v>24</v>
      </c>
      <c r="F5507" s="2" t="s">
        <v>25</v>
      </c>
      <c r="G5507" s="2" t="s">
        <v>26</v>
      </c>
      <c r="H5507" s="2">
        <v>15687.83</v>
      </c>
      <c r="I5507" s="3">
        <v>45576</v>
      </c>
      <c r="J5507" s="2" t="s">
        <v>16</v>
      </c>
    </row>
    <row r="5508" spans="1:10" ht="14.25" customHeight="1" x14ac:dyDescent="0.35">
      <c r="A5508" s="2" t="s">
        <v>11046</v>
      </c>
      <c r="B5508" s="2" t="s">
        <v>11047</v>
      </c>
      <c r="C5508" s="2">
        <v>55</v>
      </c>
      <c r="D5508" s="2" t="s">
        <v>39</v>
      </c>
      <c r="E5508" s="2" t="s">
        <v>74</v>
      </c>
      <c r="F5508" s="2" t="s">
        <v>55</v>
      </c>
      <c r="G5508" s="2" t="s">
        <v>36</v>
      </c>
      <c r="H5508" s="2">
        <v>16928.78</v>
      </c>
      <c r="I5508" s="3">
        <v>45519</v>
      </c>
      <c r="J5508" s="2" t="s">
        <v>69</v>
      </c>
    </row>
    <row r="5509" spans="1:10" ht="14.25" customHeight="1" x14ac:dyDescent="0.35">
      <c r="A5509" s="2" t="s">
        <v>11048</v>
      </c>
      <c r="B5509" s="2" t="s">
        <v>11049</v>
      </c>
      <c r="C5509" s="2">
        <v>46</v>
      </c>
      <c r="D5509" s="2" t="s">
        <v>39</v>
      </c>
      <c r="E5509" s="2" t="s">
        <v>29</v>
      </c>
      <c r="F5509" s="2" t="s">
        <v>25</v>
      </c>
      <c r="G5509" s="2" t="s">
        <v>36</v>
      </c>
      <c r="H5509" s="2">
        <v>3704.12</v>
      </c>
      <c r="I5509" s="3">
        <v>45281</v>
      </c>
      <c r="J5509" s="2" t="s">
        <v>16</v>
      </c>
    </row>
    <row r="5510" spans="1:10" ht="14.25" customHeight="1" x14ac:dyDescent="0.35">
      <c r="A5510" s="2" t="s">
        <v>11050</v>
      </c>
      <c r="B5510" s="2" t="s">
        <v>11051</v>
      </c>
      <c r="C5510" s="2">
        <v>22</v>
      </c>
      <c r="D5510" s="2" t="s">
        <v>39</v>
      </c>
      <c r="E5510" s="2" t="s">
        <v>29</v>
      </c>
      <c r="F5510" s="2" t="s">
        <v>19</v>
      </c>
      <c r="G5510" s="2" t="s">
        <v>26</v>
      </c>
      <c r="H5510" s="2">
        <v>5507.08</v>
      </c>
      <c r="I5510" s="3">
        <v>45245</v>
      </c>
      <c r="J5510" s="2" t="s">
        <v>16</v>
      </c>
    </row>
    <row r="5511" spans="1:10" ht="14.25" customHeight="1" x14ac:dyDescent="0.35">
      <c r="A5511" s="2" t="s">
        <v>11052</v>
      </c>
      <c r="B5511" s="2" t="s">
        <v>11053</v>
      </c>
      <c r="C5511" s="2">
        <v>26</v>
      </c>
      <c r="D5511" s="2" t="s">
        <v>12</v>
      </c>
      <c r="E5511" s="2" t="s">
        <v>74</v>
      </c>
      <c r="F5511" s="2" t="s">
        <v>14</v>
      </c>
      <c r="G5511" s="2" t="s">
        <v>20</v>
      </c>
      <c r="H5511" s="2">
        <v>12269.08</v>
      </c>
      <c r="I5511" s="3">
        <v>45121</v>
      </c>
      <c r="J5511" s="2" t="s">
        <v>16</v>
      </c>
    </row>
    <row r="5512" spans="1:10" ht="14.25" customHeight="1" x14ac:dyDescent="0.35">
      <c r="A5512" s="2" t="s">
        <v>11054</v>
      </c>
      <c r="B5512" s="2" t="s">
        <v>11055</v>
      </c>
      <c r="C5512" s="2">
        <v>19</v>
      </c>
      <c r="D5512" s="2" t="s">
        <v>12</v>
      </c>
      <c r="E5512" s="2" t="s">
        <v>64</v>
      </c>
      <c r="F5512" s="2" t="s">
        <v>49</v>
      </c>
      <c r="G5512" s="2" t="s">
        <v>20</v>
      </c>
      <c r="H5512" s="2">
        <v>4637.2299999999996</v>
      </c>
      <c r="I5512" s="3">
        <v>45019</v>
      </c>
      <c r="J5512" s="2" t="s">
        <v>16</v>
      </c>
    </row>
    <row r="5513" spans="1:10" ht="14.25" customHeight="1" x14ac:dyDescent="0.35">
      <c r="A5513" s="2" t="s">
        <v>11056</v>
      </c>
      <c r="B5513" s="2" t="s">
        <v>11057</v>
      </c>
      <c r="C5513" s="2">
        <v>18</v>
      </c>
      <c r="D5513" s="2" t="s">
        <v>39</v>
      </c>
      <c r="E5513" s="2" t="s">
        <v>93</v>
      </c>
      <c r="F5513" s="2" t="s">
        <v>35</v>
      </c>
      <c r="G5513" s="2" t="s">
        <v>36</v>
      </c>
      <c r="H5513" s="2">
        <v>6811.69</v>
      </c>
      <c r="I5513" s="3">
        <v>45359</v>
      </c>
      <c r="J5513" s="2" t="s">
        <v>16</v>
      </c>
    </row>
    <row r="5514" spans="1:10" ht="14.25" customHeight="1" x14ac:dyDescent="0.35">
      <c r="A5514" s="2" t="s">
        <v>11058</v>
      </c>
      <c r="B5514" s="2" t="s">
        <v>11059</v>
      </c>
      <c r="C5514" s="2">
        <v>57</v>
      </c>
      <c r="D5514" s="2" t="s">
        <v>12</v>
      </c>
      <c r="E5514" s="2" t="s">
        <v>52</v>
      </c>
      <c r="F5514" s="2" t="s">
        <v>25</v>
      </c>
      <c r="G5514" s="2" t="s">
        <v>30</v>
      </c>
      <c r="H5514" s="2">
        <v>10399.08</v>
      </c>
      <c r="I5514" s="3">
        <v>45484</v>
      </c>
      <c r="J5514" s="2" t="s">
        <v>16</v>
      </c>
    </row>
    <row r="5515" spans="1:10" ht="14.25" customHeight="1" x14ac:dyDescent="0.35">
      <c r="A5515" s="2" t="s">
        <v>11060</v>
      </c>
      <c r="B5515" s="2" t="s">
        <v>11061</v>
      </c>
      <c r="C5515" s="2">
        <v>47</v>
      </c>
      <c r="D5515" s="2" t="s">
        <v>12</v>
      </c>
      <c r="E5515" s="2" t="s">
        <v>93</v>
      </c>
      <c r="F5515" s="2" t="s">
        <v>19</v>
      </c>
      <c r="G5515" s="2" t="s">
        <v>26</v>
      </c>
      <c r="H5515" s="2">
        <v>5758.24</v>
      </c>
      <c r="I5515" s="3">
        <v>44953</v>
      </c>
      <c r="J5515" s="2" t="s">
        <v>16</v>
      </c>
    </row>
    <row r="5516" spans="1:10" ht="14.25" customHeight="1" x14ac:dyDescent="0.35">
      <c r="A5516" s="2" t="s">
        <v>11062</v>
      </c>
      <c r="B5516" s="2" t="s">
        <v>11063</v>
      </c>
      <c r="C5516" s="2">
        <v>28</v>
      </c>
      <c r="D5516" s="2" t="s">
        <v>12</v>
      </c>
      <c r="E5516" s="2" t="s">
        <v>29</v>
      </c>
      <c r="F5516" s="2" t="s">
        <v>35</v>
      </c>
      <c r="G5516" s="2" t="s">
        <v>30</v>
      </c>
      <c r="H5516" s="2">
        <v>15752.28</v>
      </c>
      <c r="I5516" s="3">
        <v>45341</v>
      </c>
      <c r="J5516" s="2" t="s">
        <v>16</v>
      </c>
    </row>
    <row r="5517" spans="1:10" ht="14.25" customHeight="1" x14ac:dyDescent="0.35">
      <c r="A5517" s="2" t="s">
        <v>11064</v>
      </c>
      <c r="B5517" s="2" t="s">
        <v>11065</v>
      </c>
      <c r="C5517" s="2">
        <v>45</v>
      </c>
      <c r="D5517" s="2" t="s">
        <v>12</v>
      </c>
      <c r="E5517" s="2" t="s">
        <v>52</v>
      </c>
      <c r="F5517" s="2" t="s">
        <v>35</v>
      </c>
      <c r="G5517" s="2" t="s">
        <v>20</v>
      </c>
      <c r="H5517" s="2">
        <v>1236.1400000000001</v>
      </c>
      <c r="I5517" s="3">
        <v>45088</v>
      </c>
      <c r="J5517" s="2" t="s">
        <v>16</v>
      </c>
    </row>
    <row r="5518" spans="1:10" ht="14.25" customHeight="1" x14ac:dyDescent="0.35">
      <c r="A5518" s="2" t="s">
        <v>11066</v>
      </c>
      <c r="B5518" s="2" t="s">
        <v>11067</v>
      </c>
      <c r="C5518" s="2">
        <v>61</v>
      </c>
      <c r="D5518" s="2" t="s">
        <v>12</v>
      </c>
      <c r="E5518" s="2" t="s">
        <v>29</v>
      </c>
      <c r="F5518" s="2" t="s">
        <v>49</v>
      </c>
      <c r="G5518" s="2" t="s">
        <v>30</v>
      </c>
      <c r="H5518" s="2">
        <v>12660.49</v>
      </c>
      <c r="I5518" s="3">
        <v>45027</v>
      </c>
      <c r="J5518" s="2" t="s">
        <v>21</v>
      </c>
    </row>
    <row r="5519" spans="1:10" ht="14.25" customHeight="1" x14ac:dyDescent="0.35">
      <c r="A5519" s="2" t="s">
        <v>11068</v>
      </c>
      <c r="B5519" s="2" t="s">
        <v>11069</v>
      </c>
      <c r="C5519" s="2">
        <v>29</v>
      </c>
      <c r="D5519" s="2" t="s">
        <v>39</v>
      </c>
      <c r="E5519" s="2" t="s">
        <v>42</v>
      </c>
      <c r="F5519" s="2" t="s">
        <v>35</v>
      </c>
      <c r="G5519" s="2" t="s">
        <v>15</v>
      </c>
      <c r="H5519" s="2">
        <v>1569</v>
      </c>
      <c r="I5519" s="3">
        <v>45625</v>
      </c>
      <c r="J5519" s="2" t="s">
        <v>16</v>
      </c>
    </row>
    <row r="5520" spans="1:10" ht="14.25" customHeight="1" x14ac:dyDescent="0.35">
      <c r="A5520" s="2" t="s">
        <v>11070</v>
      </c>
      <c r="B5520" s="2" t="s">
        <v>11071</v>
      </c>
      <c r="C5520" s="2">
        <v>56</v>
      </c>
      <c r="D5520" s="2" t="s">
        <v>12</v>
      </c>
      <c r="E5520" s="2" t="s">
        <v>42</v>
      </c>
      <c r="F5520" s="2" t="s">
        <v>19</v>
      </c>
      <c r="G5520" s="2" t="s">
        <v>15</v>
      </c>
      <c r="H5520" s="2">
        <v>27780.38</v>
      </c>
      <c r="I5520" s="3">
        <v>45399</v>
      </c>
      <c r="J5520" s="2" t="s">
        <v>16</v>
      </c>
    </row>
    <row r="5521" spans="1:10" ht="14.25" customHeight="1" x14ac:dyDescent="0.35">
      <c r="A5521" s="2" t="s">
        <v>11072</v>
      </c>
      <c r="B5521" s="2" t="s">
        <v>11073</v>
      </c>
      <c r="C5521" s="2">
        <v>43</v>
      </c>
      <c r="D5521" s="2" t="s">
        <v>39</v>
      </c>
      <c r="E5521" s="2" t="s">
        <v>74</v>
      </c>
      <c r="F5521" s="2" t="s">
        <v>35</v>
      </c>
      <c r="G5521" s="2" t="s">
        <v>20</v>
      </c>
      <c r="H5521" s="2">
        <v>3769.33</v>
      </c>
      <c r="I5521" s="3">
        <v>45632</v>
      </c>
      <c r="J5521" s="2" t="s">
        <v>16</v>
      </c>
    </row>
    <row r="5522" spans="1:10" ht="14.25" customHeight="1" x14ac:dyDescent="0.35">
      <c r="A5522" s="2" t="s">
        <v>11074</v>
      </c>
      <c r="B5522" s="2" t="s">
        <v>11075</v>
      </c>
      <c r="C5522" s="2">
        <v>30</v>
      </c>
      <c r="D5522" s="2" t="s">
        <v>39</v>
      </c>
      <c r="E5522" s="2" t="s">
        <v>52</v>
      </c>
      <c r="F5522" s="2" t="s">
        <v>35</v>
      </c>
      <c r="G5522" s="2" t="s">
        <v>30</v>
      </c>
      <c r="H5522" s="2">
        <v>15868.57</v>
      </c>
      <c r="I5522" s="3">
        <v>45084</v>
      </c>
      <c r="J5522" s="2" t="s">
        <v>16</v>
      </c>
    </row>
    <row r="5523" spans="1:10" ht="14.25" customHeight="1" x14ac:dyDescent="0.35">
      <c r="A5523" s="2" t="s">
        <v>11076</v>
      </c>
      <c r="B5523" s="2" t="s">
        <v>11077</v>
      </c>
      <c r="C5523" s="2">
        <v>25</v>
      </c>
      <c r="D5523" s="2" t="s">
        <v>39</v>
      </c>
      <c r="E5523" s="2" t="s">
        <v>52</v>
      </c>
      <c r="F5523" s="2" t="s">
        <v>25</v>
      </c>
      <c r="G5523" s="2" t="s">
        <v>26</v>
      </c>
      <c r="H5523" s="2">
        <v>7369.26</v>
      </c>
      <c r="I5523" s="3">
        <v>45418</v>
      </c>
      <c r="J5523" s="2" t="s">
        <v>16</v>
      </c>
    </row>
    <row r="5524" spans="1:10" ht="14.25" customHeight="1" x14ac:dyDescent="0.35">
      <c r="A5524" s="2" t="s">
        <v>11078</v>
      </c>
      <c r="B5524" s="2" t="s">
        <v>11079</v>
      </c>
      <c r="C5524" s="2">
        <v>45</v>
      </c>
      <c r="D5524" s="2" t="s">
        <v>12</v>
      </c>
      <c r="E5524" s="2" t="s">
        <v>29</v>
      </c>
      <c r="F5524" s="2" t="s">
        <v>25</v>
      </c>
      <c r="G5524" s="2" t="s">
        <v>20</v>
      </c>
      <c r="H5524" s="2">
        <v>955.06</v>
      </c>
      <c r="I5524" s="3">
        <v>44935</v>
      </c>
      <c r="J5524" s="2" t="s">
        <v>16</v>
      </c>
    </row>
    <row r="5525" spans="1:10" ht="14.25" customHeight="1" x14ac:dyDescent="0.35">
      <c r="A5525" s="2" t="s">
        <v>11080</v>
      </c>
      <c r="B5525" s="2" t="s">
        <v>11081</v>
      </c>
      <c r="C5525" s="2">
        <v>47</v>
      </c>
      <c r="D5525" s="2" t="s">
        <v>39</v>
      </c>
      <c r="E5525" s="2" t="s">
        <v>93</v>
      </c>
      <c r="F5525" s="2" t="s">
        <v>14</v>
      </c>
      <c r="G5525" s="2" t="s">
        <v>15</v>
      </c>
      <c r="H5525" s="2">
        <v>8736.7900000000009</v>
      </c>
      <c r="I5525" s="3">
        <v>45138</v>
      </c>
      <c r="J5525" s="2" t="s">
        <v>16</v>
      </c>
    </row>
    <row r="5526" spans="1:10" ht="14.25" customHeight="1" x14ac:dyDescent="0.35">
      <c r="A5526" s="2" t="s">
        <v>11082</v>
      </c>
      <c r="B5526" s="2" t="s">
        <v>11083</v>
      </c>
      <c r="C5526" s="2">
        <v>26</v>
      </c>
      <c r="D5526" s="2" t="s">
        <v>39</v>
      </c>
      <c r="E5526" s="2" t="s">
        <v>42</v>
      </c>
      <c r="F5526" s="2" t="s">
        <v>55</v>
      </c>
      <c r="G5526" s="2" t="s">
        <v>20</v>
      </c>
      <c r="H5526" s="2">
        <v>24324.400000000001</v>
      </c>
      <c r="I5526" s="3">
        <v>45365</v>
      </c>
      <c r="J5526" s="2" t="s">
        <v>69</v>
      </c>
    </row>
    <row r="5527" spans="1:10" ht="14.25" customHeight="1" x14ac:dyDescent="0.35">
      <c r="A5527" s="2" t="s">
        <v>11084</v>
      </c>
      <c r="B5527" s="2" t="s">
        <v>11085</v>
      </c>
      <c r="C5527" s="2">
        <v>56</v>
      </c>
      <c r="D5527" s="2" t="s">
        <v>39</v>
      </c>
      <c r="E5527" s="2" t="s">
        <v>13</v>
      </c>
      <c r="F5527" s="2" t="s">
        <v>19</v>
      </c>
      <c r="G5527" s="2" t="s">
        <v>30</v>
      </c>
      <c r="H5527" s="2">
        <v>1710.66</v>
      </c>
      <c r="I5527" s="3">
        <v>45605</v>
      </c>
      <c r="J5527" s="2" t="s">
        <v>16</v>
      </c>
    </row>
    <row r="5528" spans="1:10" ht="14.25" customHeight="1" x14ac:dyDescent="0.35">
      <c r="A5528" s="2" t="s">
        <v>11086</v>
      </c>
      <c r="B5528" s="2" t="s">
        <v>11087</v>
      </c>
      <c r="C5528" s="2">
        <v>48</v>
      </c>
      <c r="D5528" s="2" t="s">
        <v>39</v>
      </c>
      <c r="E5528" s="2" t="s">
        <v>74</v>
      </c>
      <c r="F5528" s="2" t="s">
        <v>55</v>
      </c>
      <c r="G5528" s="2" t="s">
        <v>30</v>
      </c>
      <c r="H5528" s="2">
        <v>3875.86</v>
      </c>
      <c r="I5528" s="3">
        <v>45037</v>
      </c>
      <c r="J5528" s="2" t="s">
        <v>16</v>
      </c>
    </row>
    <row r="5529" spans="1:10" ht="14.25" customHeight="1" x14ac:dyDescent="0.35">
      <c r="A5529" s="2" t="s">
        <v>11088</v>
      </c>
      <c r="B5529" s="2" t="s">
        <v>11089</v>
      </c>
      <c r="C5529" s="2">
        <v>38</v>
      </c>
      <c r="D5529" s="2" t="s">
        <v>12</v>
      </c>
      <c r="E5529" s="2" t="s">
        <v>24</v>
      </c>
      <c r="F5529" s="2" t="s">
        <v>55</v>
      </c>
      <c r="G5529" s="2" t="s">
        <v>30</v>
      </c>
      <c r="H5529" s="2">
        <v>5783.17</v>
      </c>
      <c r="I5529" s="3">
        <v>45129</v>
      </c>
      <c r="J5529" s="2" t="s">
        <v>16</v>
      </c>
    </row>
    <row r="5530" spans="1:10" ht="14.25" customHeight="1" x14ac:dyDescent="0.35">
      <c r="A5530" s="2" t="s">
        <v>11090</v>
      </c>
      <c r="B5530" s="2" t="s">
        <v>11091</v>
      </c>
      <c r="C5530" s="2">
        <v>64</v>
      </c>
      <c r="D5530" s="2" t="s">
        <v>39</v>
      </c>
      <c r="E5530" s="2" t="s">
        <v>52</v>
      </c>
      <c r="F5530" s="2" t="s">
        <v>35</v>
      </c>
      <c r="G5530" s="2" t="s">
        <v>36</v>
      </c>
      <c r="H5530" s="2">
        <v>3216.57</v>
      </c>
      <c r="I5530" s="3">
        <v>44991</v>
      </c>
      <c r="J5530" s="2" t="s">
        <v>69</v>
      </c>
    </row>
    <row r="5531" spans="1:10" ht="14.25" customHeight="1" x14ac:dyDescent="0.35">
      <c r="A5531" s="2" t="s">
        <v>11092</v>
      </c>
      <c r="B5531" s="2" t="s">
        <v>11093</v>
      </c>
      <c r="C5531" s="2">
        <v>51</v>
      </c>
      <c r="D5531" s="2" t="s">
        <v>39</v>
      </c>
      <c r="E5531" s="2" t="s">
        <v>64</v>
      </c>
      <c r="F5531" s="2" t="s">
        <v>49</v>
      </c>
      <c r="G5531" s="2" t="s">
        <v>30</v>
      </c>
      <c r="H5531" s="2">
        <v>28784.73</v>
      </c>
      <c r="I5531" s="3">
        <v>45641</v>
      </c>
      <c r="J5531" s="2" t="s">
        <v>16</v>
      </c>
    </row>
    <row r="5532" spans="1:10" ht="14.25" customHeight="1" x14ac:dyDescent="0.35">
      <c r="A5532" s="2" t="s">
        <v>11094</v>
      </c>
      <c r="B5532" s="2" t="s">
        <v>11095</v>
      </c>
      <c r="C5532" s="2">
        <v>48</v>
      </c>
      <c r="D5532" s="2" t="s">
        <v>39</v>
      </c>
      <c r="E5532" s="2" t="s">
        <v>64</v>
      </c>
      <c r="F5532" s="2" t="s">
        <v>49</v>
      </c>
      <c r="G5532" s="2" t="s">
        <v>15</v>
      </c>
      <c r="H5532" s="2">
        <v>4740.12</v>
      </c>
      <c r="I5532" s="3">
        <v>45087</v>
      </c>
      <c r="J5532" s="2" t="s">
        <v>16</v>
      </c>
    </row>
    <row r="5533" spans="1:10" ht="14.25" customHeight="1" x14ac:dyDescent="0.35">
      <c r="A5533" s="2" t="s">
        <v>11096</v>
      </c>
      <c r="B5533" s="2" t="s">
        <v>11097</v>
      </c>
      <c r="C5533" s="2">
        <v>42</v>
      </c>
      <c r="D5533" s="2" t="s">
        <v>39</v>
      </c>
      <c r="E5533" s="2" t="s">
        <v>13</v>
      </c>
      <c r="F5533" s="2" t="s">
        <v>35</v>
      </c>
      <c r="G5533" s="2" t="s">
        <v>15</v>
      </c>
      <c r="H5533" s="2">
        <v>10731.26</v>
      </c>
      <c r="I5533" s="3">
        <v>45340</v>
      </c>
      <c r="J5533" s="2" t="s">
        <v>16</v>
      </c>
    </row>
    <row r="5534" spans="1:10" ht="14.25" customHeight="1" x14ac:dyDescent="0.35">
      <c r="A5534" s="2" t="s">
        <v>11098</v>
      </c>
      <c r="B5534" s="2" t="s">
        <v>11099</v>
      </c>
      <c r="C5534" s="2">
        <v>29</v>
      </c>
      <c r="D5534" s="2" t="s">
        <v>12</v>
      </c>
      <c r="E5534" s="2" t="s">
        <v>42</v>
      </c>
      <c r="F5534" s="2" t="s">
        <v>19</v>
      </c>
      <c r="G5534" s="2" t="s">
        <v>36</v>
      </c>
      <c r="H5534" s="2">
        <v>2534.96</v>
      </c>
      <c r="I5534" s="3">
        <v>45571</v>
      </c>
      <c r="J5534" s="2" t="s">
        <v>69</v>
      </c>
    </row>
    <row r="5535" spans="1:10" ht="14.25" customHeight="1" x14ac:dyDescent="0.35">
      <c r="A5535" s="2" t="s">
        <v>11100</v>
      </c>
      <c r="B5535" s="2" t="s">
        <v>11101</v>
      </c>
      <c r="C5535" s="2">
        <v>18</v>
      </c>
      <c r="D5535" s="2" t="s">
        <v>39</v>
      </c>
      <c r="E5535" s="2" t="s">
        <v>42</v>
      </c>
      <c r="F5535" s="2" t="s">
        <v>55</v>
      </c>
      <c r="G5535" s="2" t="s">
        <v>15</v>
      </c>
      <c r="H5535" s="2">
        <v>2480.84</v>
      </c>
      <c r="I5535" s="3">
        <v>45616</v>
      </c>
      <c r="J5535" s="2" t="s">
        <v>16</v>
      </c>
    </row>
    <row r="5536" spans="1:10" ht="14.25" customHeight="1" x14ac:dyDescent="0.35">
      <c r="A5536" s="2" t="s">
        <v>11102</v>
      </c>
      <c r="B5536" s="2" t="s">
        <v>11103</v>
      </c>
      <c r="C5536" s="2">
        <v>39</v>
      </c>
      <c r="D5536" s="2" t="s">
        <v>39</v>
      </c>
      <c r="E5536" s="2" t="s">
        <v>42</v>
      </c>
      <c r="F5536" s="2" t="s">
        <v>14</v>
      </c>
      <c r="G5536" s="2" t="s">
        <v>15</v>
      </c>
      <c r="H5536" s="2">
        <v>1934.02</v>
      </c>
      <c r="I5536" s="3">
        <v>45631</v>
      </c>
      <c r="J5536" s="2" t="s">
        <v>16</v>
      </c>
    </row>
    <row r="5537" spans="1:10" ht="14.25" customHeight="1" x14ac:dyDescent="0.35">
      <c r="A5537" s="2" t="s">
        <v>11104</v>
      </c>
      <c r="B5537" s="2" t="s">
        <v>11105</v>
      </c>
      <c r="C5537" s="2">
        <v>57</v>
      </c>
      <c r="D5537" s="2" t="s">
        <v>39</v>
      </c>
      <c r="E5537" s="2" t="s">
        <v>93</v>
      </c>
      <c r="F5537" s="2" t="s">
        <v>55</v>
      </c>
      <c r="G5537" s="2" t="s">
        <v>20</v>
      </c>
      <c r="H5537" s="2">
        <v>5705.97</v>
      </c>
      <c r="I5537" s="3">
        <v>45192</v>
      </c>
      <c r="J5537" s="2" t="s">
        <v>16</v>
      </c>
    </row>
    <row r="5538" spans="1:10" ht="14.25" customHeight="1" x14ac:dyDescent="0.35">
      <c r="A5538" s="2" t="s">
        <v>11106</v>
      </c>
      <c r="B5538" s="2" t="s">
        <v>11107</v>
      </c>
      <c r="C5538" s="2">
        <v>54</v>
      </c>
      <c r="D5538" s="2" t="s">
        <v>39</v>
      </c>
      <c r="E5538" s="2" t="s">
        <v>29</v>
      </c>
      <c r="F5538" s="2" t="s">
        <v>49</v>
      </c>
      <c r="G5538" s="2" t="s">
        <v>30</v>
      </c>
      <c r="H5538" s="2">
        <v>7611.22</v>
      </c>
      <c r="I5538" s="3">
        <v>45498</v>
      </c>
      <c r="J5538" s="2" t="s">
        <v>16</v>
      </c>
    </row>
    <row r="5539" spans="1:10" ht="14.25" customHeight="1" x14ac:dyDescent="0.35">
      <c r="A5539" s="2" t="s">
        <v>11108</v>
      </c>
      <c r="B5539" s="2" t="s">
        <v>11109</v>
      </c>
      <c r="C5539" s="2">
        <v>64</v>
      </c>
      <c r="D5539" s="2" t="s">
        <v>39</v>
      </c>
      <c r="E5539" s="2" t="s">
        <v>64</v>
      </c>
      <c r="F5539" s="2" t="s">
        <v>55</v>
      </c>
      <c r="G5539" s="2" t="s">
        <v>20</v>
      </c>
      <c r="H5539" s="2">
        <v>108.06</v>
      </c>
      <c r="I5539" s="3">
        <v>45131</v>
      </c>
      <c r="J5539" s="2" t="s">
        <v>16</v>
      </c>
    </row>
    <row r="5540" spans="1:10" ht="14.25" customHeight="1" x14ac:dyDescent="0.35">
      <c r="A5540" s="2" t="s">
        <v>11110</v>
      </c>
      <c r="B5540" s="2" t="s">
        <v>11111</v>
      </c>
      <c r="C5540" s="2">
        <v>18</v>
      </c>
      <c r="D5540" s="2" t="s">
        <v>39</v>
      </c>
      <c r="E5540" s="2" t="s">
        <v>42</v>
      </c>
      <c r="F5540" s="2" t="s">
        <v>25</v>
      </c>
      <c r="G5540" s="2" t="s">
        <v>20</v>
      </c>
      <c r="H5540" s="2">
        <v>17893.03</v>
      </c>
      <c r="I5540" s="3">
        <v>45593</v>
      </c>
      <c r="J5540" s="2" t="s">
        <v>16</v>
      </c>
    </row>
    <row r="5541" spans="1:10" ht="14.25" customHeight="1" x14ac:dyDescent="0.35">
      <c r="A5541" s="2" t="s">
        <v>11112</v>
      </c>
      <c r="B5541" s="2" t="s">
        <v>11113</v>
      </c>
      <c r="C5541" s="2">
        <v>18</v>
      </c>
      <c r="D5541" s="2" t="s">
        <v>12</v>
      </c>
      <c r="E5541" s="2" t="s">
        <v>64</v>
      </c>
      <c r="F5541" s="2" t="s">
        <v>25</v>
      </c>
      <c r="G5541" s="2" t="s">
        <v>15</v>
      </c>
      <c r="H5541" s="2">
        <v>7189.86</v>
      </c>
      <c r="I5541" s="3">
        <v>45510</v>
      </c>
      <c r="J5541" s="2" t="s">
        <v>21</v>
      </c>
    </row>
    <row r="5542" spans="1:10" ht="14.25" customHeight="1" x14ac:dyDescent="0.35">
      <c r="A5542" s="2" t="s">
        <v>11114</v>
      </c>
      <c r="B5542" s="2" t="s">
        <v>11115</v>
      </c>
      <c r="C5542" s="2">
        <v>59</v>
      </c>
      <c r="D5542" s="2" t="s">
        <v>39</v>
      </c>
      <c r="E5542" s="2" t="s">
        <v>13</v>
      </c>
      <c r="F5542" s="2" t="s">
        <v>14</v>
      </c>
      <c r="G5542" s="2" t="s">
        <v>26</v>
      </c>
      <c r="H5542" s="2">
        <v>1710.37</v>
      </c>
      <c r="I5542" s="3">
        <v>45082</v>
      </c>
      <c r="J5542" s="2" t="s">
        <v>16</v>
      </c>
    </row>
    <row r="5543" spans="1:10" ht="14.25" customHeight="1" x14ac:dyDescent="0.35">
      <c r="A5543" s="2" t="s">
        <v>11116</v>
      </c>
      <c r="B5543" s="2" t="s">
        <v>11117</v>
      </c>
      <c r="C5543" s="2">
        <v>59</v>
      </c>
      <c r="D5543" s="2" t="s">
        <v>12</v>
      </c>
      <c r="E5543" s="2" t="s">
        <v>74</v>
      </c>
      <c r="F5543" s="2" t="s">
        <v>19</v>
      </c>
      <c r="G5543" s="2" t="s">
        <v>30</v>
      </c>
      <c r="H5543" s="2">
        <v>696.65</v>
      </c>
      <c r="I5543" s="3">
        <v>45099</v>
      </c>
      <c r="J5543" s="2" t="s">
        <v>16</v>
      </c>
    </row>
    <row r="5544" spans="1:10" ht="14.25" customHeight="1" x14ac:dyDescent="0.35">
      <c r="A5544" s="2" t="s">
        <v>11118</v>
      </c>
      <c r="B5544" s="2" t="s">
        <v>11119</v>
      </c>
      <c r="C5544" s="2">
        <v>38</v>
      </c>
      <c r="D5544" s="2" t="s">
        <v>12</v>
      </c>
      <c r="E5544" s="2" t="s">
        <v>29</v>
      </c>
      <c r="F5544" s="2" t="s">
        <v>55</v>
      </c>
      <c r="G5544" s="2" t="s">
        <v>26</v>
      </c>
      <c r="H5544" s="2">
        <v>652.85</v>
      </c>
      <c r="I5544" s="3">
        <v>45234</v>
      </c>
      <c r="J5544" s="2" t="s">
        <v>21</v>
      </c>
    </row>
    <row r="5545" spans="1:10" ht="14.25" customHeight="1" x14ac:dyDescent="0.35">
      <c r="A5545" s="2" t="s">
        <v>11120</v>
      </c>
      <c r="B5545" s="2" t="s">
        <v>11121</v>
      </c>
      <c r="C5545" s="2">
        <v>32</v>
      </c>
      <c r="D5545" s="2" t="s">
        <v>39</v>
      </c>
      <c r="E5545" s="2" t="s">
        <v>93</v>
      </c>
      <c r="F5545" s="2" t="s">
        <v>25</v>
      </c>
      <c r="G5545" s="2" t="s">
        <v>15</v>
      </c>
      <c r="H5545" s="2">
        <v>2979.26</v>
      </c>
      <c r="I5545" s="3">
        <v>45376</v>
      </c>
      <c r="J5545" s="2" t="s">
        <v>16</v>
      </c>
    </row>
    <row r="5546" spans="1:10" ht="14.25" customHeight="1" x14ac:dyDescent="0.35">
      <c r="A5546" s="2" t="s">
        <v>11122</v>
      </c>
      <c r="B5546" s="2" t="s">
        <v>11123</v>
      </c>
      <c r="C5546" s="2">
        <v>34</v>
      </c>
      <c r="D5546" s="2" t="s">
        <v>12</v>
      </c>
      <c r="E5546" s="2" t="s">
        <v>52</v>
      </c>
      <c r="F5546" s="2" t="s">
        <v>19</v>
      </c>
      <c r="G5546" s="2" t="s">
        <v>36</v>
      </c>
      <c r="H5546" s="2">
        <v>6917.32</v>
      </c>
      <c r="I5546" s="3">
        <v>44988</v>
      </c>
      <c r="J5546" s="2" t="s">
        <v>16</v>
      </c>
    </row>
    <row r="5547" spans="1:10" ht="14.25" customHeight="1" x14ac:dyDescent="0.35">
      <c r="A5547" s="2" t="s">
        <v>11124</v>
      </c>
      <c r="B5547" s="2" t="s">
        <v>11125</v>
      </c>
      <c r="C5547" s="2">
        <v>39</v>
      </c>
      <c r="D5547" s="2" t="s">
        <v>39</v>
      </c>
      <c r="E5547" s="2" t="s">
        <v>13</v>
      </c>
      <c r="F5547" s="2" t="s">
        <v>25</v>
      </c>
      <c r="G5547" s="2" t="s">
        <v>20</v>
      </c>
      <c r="H5547" s="2">
        <v>19678.25</v>
      </c>
      <c r="I5547" s="3">
        <v>45299</v>
      </c>
      <c r="J5547" s="2" t="s">
        <v>16</v>
      </c>
    </row>
    <row r="5548" spans="1:10" ht="14.25" customHeight="1" x14ac:dyDescent="0.35">
      <c r="A5548" s="2" t="s">
        <v>11126</v>
      </c>
      <c r="B5548" s="2" t="s">
        <v>11127</v>
      </c>
      <c r="C5548" s="2">
        <v>55</v>
      </c>
      <c r="D5548" s="2" t="s">
        <v>12</v>
      </c>
      <c r="E5548" s="2" t="s">
        <v>29</v>
      </c>
      <c r="F5548" s="2" t="s">
        <v>19</v>
      </c>
      <c r="G5548" s="2" t="s">
        <v>15</v>
      </c>
      <c r="H5548" s="2">
        <v>23326.880000000001</v>
      </c>
      <c r="I5548" s="3">
        <v>45386</v>
      </c>
      <c r="J5548" s="2" t="s">
        <v>21</v>
      </c>
    </row>
    <row r="5549" spans="1:10" ht="14.25" customHeight="1" x14ac:dyDescent="0.35">
      <c r="A5549" s="2" t="s">
        <v>11128</v>
      </c>
      <c r="B5549" s="2" t="s">
        <v>11129</v>
      </c>
      <c r="C5549" s="2">
        <v>52</v>
      </c>
      <c r="D5549" s="2" t="s">
        <v>39</v>
      </c>
      <c r="E5549" s="2" t="s">
        <v>64</v>
      </c>
      <c r="F5549" s="2" t="s">
        <v>19</v>
      </c>
      <c r="G5549" s="2" t="s">
        <v>15</v>
      </c>
      <c r="H5549" s="2">
        <v>17857.45</v>
      </c>
      <c r="I5549" s="3">
        <v>45401</v>
      </c>
      <c r="J5549" s="2" t="s">
        <v>16</v>
      </c>
    </row>
    <row r="5550" spans="1:10" ht="14.25" customHeight="1" x14ac:dyDescent="0.35">
      <c r="A5550" s="2" t="s">
        <v>11130</v>
      </c>
      <c r="B5550" s="2" t="s">
        <v>11131</v>
      </c>
      <c r="C5550" s="2">
        <v>62</v>
      </c>
      <c r="D5550" s="2" t="s">
        <v>12</v>
      </c>
      <c r="E5550" s="2" t="s">
        <v>13</v>
      </c>
      <c r="F5550" s="2" t="s">
        <v>25</v>
      </c>
      <c r="G5550" s="2" t="s">
        <v>26</v>
      </c>
      <c r="H5550" s="2">
        <v>3983.36</v>
      </c>
      <c r="I5550" s="3">
        <v>45307</v>
      </c>
      <c r="J5550" s="2" t="s">
        <v>16</v>
      </c>
    </row>
    <row r="5551" spans="1:10" ht="14.25" customHeight="1" x14ac:dyDescent="0.35">
      <c r="A5551" s="2" t="s">
        <v>11132</v>
      </c>
      <c r="B5551" s="2" t="s">
        <v>11133</v>
      </c>
      <c r="C5551" s="2">
        <v>33</v>
      </c>
      <c r="D5551" s="2" t="s">
        <v>12</v>
      </c>
      <c r="E5551" s="2" t="s">
        <v>52</v>
      </c>
      <c r="F5551" s="2" t="s">
        <v>35</v>
      </c>
      <c r="G5551" s="2" t="s">
        <v>36</v>
      </c>
      <c r="H5551" s="2">
        <v>3660.87</v>
      </c>
      <c r="I5551" s="3">
        <v>45643</v>
      </c>
      <c r="J5551" s="2" t="s">
        <v>16</v>
      </c>
    </row>
    <row r="5552" spans="1:10" ht="14.25" customHeight="1" x14ac:dyDescent="0.35">
      <c r="A5552" s="2" t="s">
        <v>11134</v>
      </c>
      <c r="B5552" s="2" t="s">
        <v>11135</v>
      </c>
      <c r="C5552" s="2">
        <v>25</v>
      </c>
      <c r="D5552" s="2" t="s">
        <v>39</v>
      </c>
      <c r="E5552" s="2" t="s">
        <v>29</v>
      </c>
      <c r="F5552" s="2" t="s">
        <v>49</v>
      </c>
      <c r="G5552" s="2" t="s">
        <v>20</v>
      </c>
      <c r="H5552" s="2">
        <v>43787</v>
      </c>
      <c r="I5552" s="3">
        <v>45498</v>
      </c>
      <c r="J5552" s="2" t="s">
        <v>16</v>
      </c>
    </row>
    <row r="5553" spans="1:10" ht="14.25" customHeight="1" x14ac:dyDescent="0.35">
      <c r="A5553" s="2" t="s">
        <v>11136</v>
      </c>
      <c r="B5553" s="2" t="s">
        <v>11137</v>
      </c>
      <c r="C5553" s="2">
        <v>64</v>
      </c>
      <c r="D5553" s="2" t="s">
        <v>12</v>
      </c>
      <c r="E5553" s="2" t="s">
        <v>93</v>
      </c>
      <c r="F5553" s="2" t="s">
        <v>19</v>
      </c>
      <c r="G5553" s="2" t="s">
        <v>36</v>
      </c>
      <c r="H5553" s="2">
        <v>11434.44</v>
      </c>
      <c r="I5553" s="3">
        <v>45012</v>
      </c>
      <c r="J5553" s="2" t="s">
        <v>21</v>
      </c>
    </row>
    <row r="5554" spans="1:10" ht="14.25" customHeight="1" x14ac:dyDescent="0.35">
      <c r="A5554" s="2" t="s">
        <v>11138</v>
      </c>
      <c r="B5554" s="2" t="s">
        <v>11139</v>
      </c>
      <c r="C5554" s="2">
        <v>34</v>
      </c>
      <c r="D5554" s="2" t="s">
        <v>12</v>
      </c>
      <c r="E5554" s="2" t="s">
        <v>24</v>
      </c>
      <c r="F5554" s="2" t="s">
        <v>35</v>
      </c>
      <c r="G5554" s="2" t="s">
        <v>36</v>
      </c>
      <c r="H5554" s="2">
        <v>3637.74</v>
      </c>
      <c r="I5554" s="3">
        <v>45069</v>
      </c>
      <c r="J5554" s="2" t="s">
        <v>16</v>
      </c>
    </row>
    <row r="5555" spans="1:10" ht="14.25" customHeight="1" x14ac:dyDescent="0.35">
      <c r="A5555" s="2" t="s">
        <v>11140</v>
      </c>
      <c r="B5555" s="2" t="s">
        <v>11141</v>
      </c>
      <c r="C5555" s="2">
        <v>34</v>
      </c>
      <c r="D5555" s="2" t="s">
        <v>12</v>
      </c>
      <c r="E5555" s="2" t="s">
        <v>74</v>
      </c>
      <c r="F5555" s="2" t="s">
        <v>55</v>
      </c>
      <c r="G5555" s="2" t="s">
        <v>36</v>
      </c>
      <c r="H5555" s="2">
        <v>3991.06</v>
      </c>
      <c r="I5555" s="3">
        <v>44933</v>
      </c>
      <c r="J5555" s="2" t="s">
        <v>16</v>
      </c>
    </row>
    <row r="5556" spans="1:10" ht="14.25" customHeight="1" x14ac:dyDescent="0.35">
      <c r="A5556" s="2" t="s">
        <v>11142</v>
      </c>
      <c r="B5556" s="2" t="s">
        <v>11143</v>
      </c>
      <c r="C5556" s="2">
        <v>43</v>
      </c>
      <c r="D5556" s="2" t="s">
        <v>12</v>
      </c>
      <c r="E5556" s="2" t="s">
        <v>52</v>
      </c>
      <c r="F5556" s="2" t="s">
        <v>35</v>
      </c>
      <c r="G5556" s="2" t="s">
        <v>30</v>
      </c>
      <c r="H5556" s="2">
        <v>5703</v>
      </c>
      <c r="I5556" s="3">
        <v>45221</v>
      </c>
      <c r="J5556" s="2" t="s">
        <v>16</v>
      </c>
    </row>
    <row r="5557" spans="1:10" ht="14.25" customHeight="1" x14ac:dyDescent="0.35">
      <c r="A5557" s="2" t="s">
        <v>11144</v>
      </c>
      <c r="B5557" s="2" t="s">
        <v>11145</v>
      </c>
      <c r="C5557" s="2">
        <v>30</v>
      </c>
      <c r="D5557" s="2" t="s">
        <v>12</v>
      </c>
      <c r="E5557" s="2" t="s">
        <v>29</v>
      </c>
      <c r="F5557" s="2" t="s">
        <v>25</v>
      </c>
      <c r="G5557" s="2" t="s">
        <v>36</v>
      </c>
      <c r="H5557" s="2">
        <v>9723.5</v>
      </c>
      <c r="I5557" s="3">
        <v>45617</v>
      </c>
      <c r="J5557" s="2" t="s">
        <v>16</v>
      </c>
    </row>
    <row r="5558" spans="1:10" ht="14.25" customHeight="1" x14ac:dyDescent="0.35">
      <c r="A5558" s="2" t="s">
        <v>11146</v>
      </c>
      <c r="B5558" s="2" t="s">
        <v>11147</v>
      </c>
      <c r="C5558" s="2">
        <v>34</v>
      </c>
      <c r="D5558" s="2" t="s">
        <v>39</v>
      </c>
      <c r="E5558" s="2" t="s">
        <v>93</v>
      </c>
      <c r="F5558" s="2" t="s">
        <v>35</v>
      </c>
      <c r="G5558" s="2" t="s">
        <v>15</v>
      </c>
      <c r="H5558" s="2">
        <v>22825.78</v>
      </c>
      <c r="I5558" s="3">
        <v>45445</v>
      </c>
      <c r="J5558" s="2" t="s">
        <v>16</v>
      </c>
    </row>
    <row r="5559" spans="1:10" ht="14.25" customHeight="1" x14ac:dyDescent="0.35">
      <c r="A5559" s="2" t="s">
        <v>11148</v>
      </c>
      <c r="B5559" s="2" t="s">
        <v>11149</v>
      </c>
      <c r="C5559" s="2">
        <v>55</v>
      </c>
      <c r="D5559" s="2" t="s">
        <v>12</v>
      </c>
      <c r="E5559" s="2" t="s">
        <v>64</v>
      </c>
      <c r="F5559" s="2" t="s">
        <v>49</v>
      </c>
      <c r="G5559" s="2" t="s">
        <v>30</v>
      </c>
      <c r="H5559" s="2">
        <v>2210.3000000000002</v>
      </c>
      <c r="I5559" s="3">
        <v>45578</v>
      </c>
      <c r="J5559" s="2" t="s">
        <v>16</v>
      </c>
    </row>
    <row r="5560" spans="1:10" ht="14.25" customHeight="1" x14ac:dyDescent="0.35">
      <c r="A5560" s="2" t="s">
        <v>11150</v>
      </c>
      <c r="B5560" s="2" t="s">
        <v>11151</v>
      </c>
      <c r="C5560" s="2">
        <v>34</v>
      </c>
      <c r="D5560" s="2" t="s">
        <v>12</v>
      </c>
      <c r="E5560" s="2" t="s">
        <v>52</v>
      </c>
      <c r="F5560" s="2" t="s">
        <v>25</v>
      </c>
      <c r="G5560" s="2" t="s">
        <v>30</v>
      </c>
      <c r="H5560" s="2">
        <v>881.79</v>
      </c>
      <c r="I5560" s="3">
        <v>45452</v>
      </c>
      <c r="J5560" s="2" t="s">
        <v>69</v>
      </c>
    </row>
    <row r="5561" spans="1:10" ht="14.25" customHeight="1" x14ac:dyDescent="0.35">
      <c r="A5561" s="2" t="s">
        <v>11152</v>
      </c>
      <c r="B5561" s="2" t="s">
        <v>11153</v>
      </c>
      <c r="C5561" s="2">
        <v>31</v>
      </c>
      <c r="D5561" s="2" t="s">
        <v>39</v>
      </c>
      <c r="E5561" s="2" t="s">
        <v>24</v>
      </c>
      <c r="F5561" s="2" t="s">
        <v>14</v>
      </c>
      <c r="G5561" s="2" t="s">
        <v>36</v>
      </c>
      <c r="H5561" s="2">
        <v>5204.59</v>
      </c>
      <c r="I5561" s="3">
        <v>44960</v>
      </c>
      <c r="J5561" s="2" t="s">
        <v>21</v>
      </c>
    </row>
    <row r="5562" spans="1:10" ht="14.25" customHeight="1" x14ac:dyDescent="0.35">
      <c r="A5562" s="2" t="s">
        <v>11154</v>
      </c>
      <c r="B5562" s="2" t="s">
        <v>11155</v>
      </c>
      <c r="C5562" s="2">
        <v>62</v>
      </c>
      <c r="D5562" s="2" t="s">
        <v>39</v>
      </c>
      <c r="E5562" s="2" t="s">
        <v>13</v>
      </c>
      <c r="F5562" s="2" t="s">
        <v>55</v>
      </c>
      <c r="G5562" s="2" t="s">
        <v>15</v>
      </c>
      <c r="H5562" s="2">
        <v>2816.41</v>
      </c>
      <c r="I5562" s="3">
        <v>45255</v>
      </c>
      <c r="J5562" s="2" t="s">
        <v>16</v>
      </c>
    </row>
    <row r="5563" spans="1:10" ht="14.25" customHeight="1" x14ac:dyDescent="0.35">
      <c r="A5563" s="2" t="s">
        <v>11156</v>
      </c>
      <c r="B5563" s="2" t="s">
        <v>11157</v>
      </c>
      <c r="C5563" s="2">
        <v>23</v>
      </c>
      <c r="D5563" s="2" t="s">
        <v>39</v>
      </c>
      <c r="E5563" s="2" t="s">
        <v>42</v>
      </c>
      <c r="F5563" s="2" t="s">
        <v>14</v>
      </c>
      <c r="G5563" s="2" t="s">
        <v>20</v>
      </c>
      <c r="H5563" s="2">
        <v>8580.99</v>
      </c>
      <c r="I5563" s="3">
        <v>45535</v>
      </c>
      <c r="J5563" s="2" t="s">
        <v>16</v>
      </c>
    </row>
    <row r="5564" spans="1:10" ht="14.25" customHeight="1" x14ac:dyDescent="0.35">
      <c r="A5564" s="2" t="s">
        <v>11158</v>
      </c>
      <c r="B5564" s="2" t="s">
        <v>11159</v>
      </c>
      <c r="C5564" s="2">
        <v>52</v>
      </c>
      <c r="D5564" s="2" t="s">
        <v>12</v>
      </c>
      <c r="E5564" s="2" t="s">
        <v>13</v>
      </c>
      <c r="F5564" s="2" t="s">
        <v>35</v>
      </c>
      <c r="G5564" s="2" t="s">
        <v>36</v>
      </c>
      <c r="H5564" s="2">
        <v>12013.59</v>
      </c>
      <c r="I5564" s="3">
        <v>45564</v>
      </c>
      <c r="J5564" s="2" t="s">
        <v>16</v>
      </c>
    </row>
    <row r="5565" spans="1:10" ht="14.25" customHeight="1" x14ac:dyDescent="0.35">
      <c r="A5565" s="2" t="s">
        <v>11160</v>
      </c>
      <c r="B5565" s="2" t="s">
        <v>11161</v>
      </c>
      <c r="C5565" s="2">
        <v>63</v>
      </c>
      <c r="D5565" s="2" t="s">
        <v>12</v>
      </c>
      <c r="E5565" s="2" t="s">
        <v>64</v>
      </c>
      <c r="F5565" s="2" t="s">
        <v>19</v>
      </c>
      <c r="G5565" s="2" t="s">
        <v>30</v>
      </c>
      <c r="H5565" s="2">
        <v>3721.31</v>
      </c>
      <c r="I5565" s="3">
        <v>44960</v>
      </c>
      <c r="J5565" s="2" t="s">
        <v>16</v>
      </c>
    </row>
    <row r="5566" spans="1:10" ht="14.25" customHeight="1" x14ac:dyDescent="0.35">
      <c r="A5566" s="2" t="s">
        <v>11162</v>
      </c>
      <c r="B5566" s="2" t="s">
        <v>11163</v>
      </c>
      <c r="C5566" s="2">
        <v>31</v>
      </c>
      <c r="D5566" s="2" t="s">
        <v>12</v>
      </c>
      <c r="E5566" s="2" t="s">
        <v>29</v>
      </c>
      <c r="F5566" s="2" t="s">
        <v>35</v>
      </c>
      <c r="G5566" s="2" t="s">
        <v>20</v>
      </c>
      <c r="H5566" s="2">
        <v>11566.16</v>
      </c>
      <c r="I5566" s="3">
        <v>45332</v>
      </c>
      <c r="J5566" s="2" t="s">
        <v>16</v>
      </c>
    </row>
    <row r="5567" spans="1:10" ht="14.25" customHeight="1" x14ac:dyDescent="0.35">
      <c r="A5567" s="2" t="s">
        <v>11164</v>
      </c>
      <c r="B5567" s="2" t="s">
        <v>11165</v>
      </c>
      <c r="C5567" s="2">
        <v>64</v>
      </c>
      <c r="D5567" s="2" t="s">
        <v>12</v>
      </c>
      <c r="E5567" s="2" t="s">
        <v>24</v>
      </c>
      <c r="F5567" s="2" t="s">
        <v>19</v>
      </c>
      <c r="G5567" s="2" t="s">
        <v>20</v>
      </c>
      <c r="H5567" s="2">
        <v>4202.95</v>
      </c>
      <c r="I5567" s="3">
        <v>44944</v>
      </c>
      <c r="J5567" s="2" t="s">
        <v>16</v>
      </c>
    </row>
    <row r="5568" spans="1:10" ht="14.25" customHeight="1" x14ac:dyDescent="0.35">
      <c r="A5568" s="2" t="s">
        <v>11166</v>
      </c>
      <c r="B5568" s="2" t="s">
        <v>11167</v>
      </c>
      <c r="C5568" s="2">
        <v>25</v>
      </c>
      <c r="D5568" s="2" t="s">
        <v>39</v>
      </c>
      <c r="E5568" s="2" t="s">
        <v>74</v>
      </c>
      <c r="F5568" s="2" t="s">
        <v>14</v>
      </c>
      <c r="G5568" s="2" t="s">
        <v>30</v>
      </c>
      <c r="H5568" s="2">
        <v>10077.709999999999</v>
      </c>
      <c r="I5568" s="3">
        <v>45356</v>
      </c>
      <c r="J5568" s="2" t="s">
        <v>16</v>
      </c>
    </row>
    <row r="5569" spans="1:10" ht="14.25" customHeight="1" x14ac:dyDescent="0.35">
      <c r="A5569" s="2" t="s">
        <v>11168</v>
      </c>
      <c r="B5569" s="2" t="s">
        <v>11169</v>
      </c>
      <c r="C5569" s="2">
        <v>32</v>
      </c>
      <c r="D5569" s="2" t="s">
        <v>39</v>
      </c>
      <c r="E5569" s="2" t="s">
        <v>52</v>
      </c>
      <c r="F5569" s="2" t="s">
        <v>14</v>
      </c>
      <c r="G5569" s="2" t="s">
        <v>20</v>
      </c>
      <c r="H5569" s="2">
        <v>10025.59</v>
      </c>
      <c r="I5569" s="3">
        <v>45354</v>
      </c>
      <c r="J5569" s="2" t="s">
        <v>16</v>
      </c>
    </row>
    <row r="5570" spans="1:10" ht="14.25" customHeight="1" x14ac:dyDescent="0.35">
      <c r="A5570" s="2" t="s">
        <v>11170</v>
      </c>
      <c r="B5570" s="2" t="s">
        <v>11171</v>
      </c>
      <c r="C5570" s="2">
        <v>44</v>
      </c>
      <c r="D5570" s="2" t="s">
        <v>12</v>
      </c>
      <c r="E5570" s="2" t="s">
        <v>29</v>
      </c>
      <c r="F5570" s="2" t="s">
        <v>19</v>
      </c>
      <c r="G5570" s="2" t="s">
        <v>15</v>
      </c>
      <c r="H5570" s="2">
        <v>3259.51</v>
      </c>
      <c r="I5570" s="3">
        <v>45219</v>
      </c>
      <c r="J5570" s="2" t="s">
        <v>69</v>
      </c>
    </row>
    <row r="5571" spans="1:10" ht="14.25" customHeight="1" x14ac:dyDescent="0.35">
      <c r="A5571" s="2" t="s">
        <v>11172</v>
      </c>
      <c r="B5571" s="2" t="s">
        <v>11173</v>
      </c>
      <c r="C5571" s="2">
        <v>30</v>
      </c>
      <c r="D5571" s="2" t="s">
        <v>12</v>
      </c>
      <c r="E5571" s="2" t="s">
        <v>74</v>
      </c>
      <c r="F5571" s="2" t="s">
        <v>49</v>
      </c>
      <c r="G5571" s="2" t="s">
        <v>15</v>
      </c>
      <c r="H5571" s="2">
        <v>10098.4</v>
      </c>
      <c r="I5571" s="3">
        <v>45506</v>
      </c>
      <c r="J5571" s="2" t="s">
        <v>16</v>
      </c>
    </row>
    <row r="5572" spans="1:10" ht="14.25" customHeight="1" x14ac:dyDescent="0.35">
      <c r="A5572" s="2" t="s">
        <v>11174</v>
      </c>
      <c r="B5572" s="2" t="s">
        <v>11175</v>
      </c>
      <c r="C5572" s="2">
        <v>48</v>
      </c>
      <c r="D5572" s="2" t="s">
        <v>12</v>
      </c>
      <c r="E5572" s="2" t="s">
        <v>64</v>
      </c>
      <c r="F5572" s="2" t="s">
        <v>55</v>
      </c>
      <c r="G5572" s="2" t="s">
        <v>36</v>
      </c>
      <c r="H5572" s="2">
        <v>4795.7700000000004</v>
      </c>
      <c r="I5572" s="3">
        <v>45006</v>
      </c>
      <c r="J5572" s="2" t="s">
        <v>21</v>
      </c>
    </row>
    <row r="5573" spans="1:10" ht="14.25" customHeight="1" x14ac:dyDescent="0.35">
      <c r="A5573" s="2" t="s">
        <v>11176</v>
      </c>
      <c r="B5573" s="2" t="s">
        <v>11177</v>
      </c>
      <c r="C5573" s="2">
        <v>52</v>
      </c>
      <c r="D5573" s="2" t="s">
        <v>12</v>
      </c>
      <c r="E5573" s="2" t="s">
        <v>52</v>
      </c>
      <c r="F5573" s="2" t="s">
        <v>25</v>
      </c>
      <c r="G5573" s="2" t="s">
        <v>36</v>
      </c>
      <c r="H5573" s="2">
        <v>4101.59</v>
      </c>
      <c r="I5573" s="3">
        <v>45012</v>
      </c>
      <c r="J5573" s="2" t="s">
        <v>16</v>
      </c>
    </row>
    <row r="5574" spans="1:10" ht="14.25" customHeight="1" x14ac:dyDescent="0.35">
      <c r="A5574" s="2" t="s">
        <v>11178</v>
      </c>
      <c r="B5574" s="2" t="s">
        <v>11179</v>
      </c>
      <c r="C5574" s="2">
        <v>23</v>
      </c>
      <c r="D5574" s="2" t="s">
        <v>39</v>
      </c>
      <c r="E5574" s="2" t="s">
        <v>93</v>
      </c>
      <c r="F5574" s="2" t="s">
        <v>14</v>
      </c>
      <c r="G5574" s="2" t="s">
        <v>20</v>
      </c>
      <c r="H5574" s="2">
        <v>3414.88</v>
      </c>
      <c r="I5574" s="3">
        <v>45498</v>
      </c>
      <c r="J5574" s="2" t="s">
        <v>16</v>
      </c>
    </row>
    <row r="5575" spans="1:10" ht="14.25" customHeight="1" x14ac:dyDescent="0.35">
      <c r="A5575" s="2" t="s">
        <v>11180</v>
      </c>
      <c r="B5575" s="2" t="s">
        <v>11181</v>
      </c>
      <c r="C5575" s="2">
        <v>22</v>
      </c>
      <c r="D5575" s="2" t="s">
        <v>39</v>
      </c>
      <c r="E5575" s="2" t="s">
        <v>93</v>
      </c>
      <c r="F5575" s="2" t="s">
        <v>55</v>
      </c>
      <c r="G5575" s="2" t="s">
        <v>30</v>
      </c>
      <c r="H5575" s="2">
        <v>4241.0600000000004</v>
      </c>
      <c r="I5575" s="3">
        <v>44974</v>
      </c>
      <c r="J5575" s="2" t="s">
        <v>21</v>
      </c>
    </row>
    <row r="5576" spans="1:10" ht="14.25" customHeight="1" x14ac:dyDescent="0.35">
      <c r="A5576" s="2" t="s">
        <v>11182</v>
      </c>
      <c r="B5576" s="2" t="s">
        <v>11183</v>
      </c>
      <c r="C5576" s="2">
        <v>39</v>
      </c>
      <c r="D5576" s="2" t="s">
        <v>12</v>
      </c>
      <c r="E5576" s="2" t="s">
        <v>29</v>
      </c>
      <c r="F5576" s="2" t="s">
        <v>25</v>
      </c>
      <c r="G5576" s="2" t="s">
        <v>15</v>
      </c>
      <c r="H5576" s="2">
        <v>15452.66</v>
      </c>
      <c r="I5576" s="3">
        <v>45617</v>
      </c>
      <c r="J5576" s="2" t="s">
        <v>16</v>
      </c>
    </row>
    <row r="5577" spans="1:10" ht="14.25" customHeight="1" x14ac:dyDescent="0.35">
      <c r="A5577" s="2" t="s">
        <v>11184</v>
      </c>
      <c r="B5577" s="2" t="s">
        <v>11185</v>
      </c>
      <c r="C5577" s="2">
        <v>40</v>
      </c>
      <c r="D5577" s="2" t="s">
        <v>39</v>
      </c>
      <c r="E5577" s="2" t="s">
        <v>13</v>
      </c>
      <c r="F5577" s="2" t="s">
        <v>35</v>
      </c>
      <c r="G5577" s="2" t="s">
        <v>26</v>
      </c>
      <c r="H5577" s="2">
        <v>2812.74</v>
      </c>
      <c r="I5577" s="3">
        <v>45010</v>
      </c>
      <c r="J5577" s="2" t="s">
        <v>16</v>
      </c>
    </row>
    <row r="5578" spans="1:10" ht="14.25" customHeight="1" x14ac:dyDescent="0.35">
      <c r="A5578" s="2" t="s">
        <v>11186</v>
      </c>
      <c r="B5578" s="2" t="s">
        <v>11187</v>
      </c>
      <c r="C5578" s="2">
        <v>42</v>
      </c>
      <c r="D5578" s="2" t="s">
        <v>12</v>
      </c>
      <c r="E5578" s="2" t="s">
        <v>29</v>
      </c>
      <c r="F5578" s="2" t="s">
        <v>25</v>
      </c>
      <c r="G5578" s="2" t="s">
        <v>36</v>
      </c>
      <c r="H5578" s="2">
        <v>11456.64</v>
      </c>
      <c r="I5578" s="3">
        <v>45533</v>
      </c>
      <c r="J5578" s="2" t="s">
        <v>16</v>
      </c>
    </row>
    <row r="5579" spans="1:10" ht="14.25" customHeight="1" x14ac:dyDescent="0.35">
      <c r="A5579" s="2" t="s">
        <v>11188</v>
      </c>
      <c r="B5579" s="2" t="s">
        <v>11189</v>
      </c>
      <c r="C5579" s="2">
        <v>51</v>
      </c>
      <c r="D5579" s="2" t="s">
        <v>12</v>
      </c>
      <c r="E5579" s="2" t="s">
        <v>13</v>
      </c>
      <c r="F5579" s="2" t="s">
        <v>14</v>
      </c>
      <c r="G5579" s="2" t="s">
        <v>15</v>
      </c>
      <c r="H5579" s="2">
        <v>23088.1</v>
      </c>
      <c r="I5579" s="3">
        <v>45234</v>
      </c>
      <c r="J5579" s="2" t="s">
        <v>16</v>
      </c>
    </row>
    <row r="5580" spans="1:10" ht="14.25" customHeight="1" x14ac:dyDescent="0.35">
      <c r="A5580" s="2" t="s">
        <v>11190</v>
      </c>
      <c r="B5580" s="2" t="s">
        <v>11191</v>
      </c>
      <c r="C5580" s="2">
        <v>43</v>
      </c>
      <c r="D5580" s="2" t="s">
        <v>39</v>
      </c>
      <c r="E5580" s="2" t="s">
        <v>24</v>
      </c>
      <c r="F5580" s="2" t="s">
        <v>49</v>
      </c>
      <c r="G5580" s="2" t="s">
        <v>20</v>
      </c>
      <c r="H5580" s="2">
        <v>4314.43</v>
      </c>
      <c r="I5580" s="3">
        <v>45178</v>
      </c>
      <c r="J5580" s="2" t="s">
        <v>16</v>
      </c>
    </row>
    <row r="5581" spans="1:10" ht="14.25" customHeight="1" x14ac:dyDescent="0.35">
      <c r="A5581" s="2" t="s">
        <v>11192</v>
      </c>
      <c r="B5581" s="2" t="s">
        <v>11193</v>
      </c>
      <c r="C5581" s="2">
        <v>64</v>
      </c>
      <c r="D5581" s="2" t="s">
        <v>12</v>
      </c>
      <c r="E5581" s="2" t="s">
        <v>64</v>
      </c>
      <c r="F5581" s="2" t="s">
        <v>49</v>
      </c>
      <c r="G5581" s="2" t="s">
        <v>15</v>
      </c>
      <c r="H5581" s="2">
        <v>299.56</v>
      </c>
      <c r="I5581" s="3">
        <v>45407</v>
      </c>
      <c r="J5581" s="2" t="s">
        <v>16</v>
      </c>
    </row>
    <row r="5582" spans="1:10" ht="14.25" customHeight="1" x14ac:dyDescent="0.35">
      <c r="A5582" s="2" t="s">
        <v>11194</v>
      </c>
      <c r="B5582" s="2" t="s">
        <v>11195</v>
      </c>
      <c r="C5582" s="2">
        <v>22</v>
      </c>
      <c r="D5582" s="2" t="s">
        <v>39</v>
      </c>
      <c r="E5582" s="2" t="s">
        <v>93</v>
      </c>
      <c r="F5582" s="2" t="s">
        <v>55</v>
      </c>
      <c r="G5582" s="2" t="s">
        <v>15</v>
      </c>
      <c r="H5582" s="2">
        <v>249.14</v>
      </c>
      <c r="I5582" s="3">
        <v>45106</v>
      </c>
      <c r="J5582" s="2" t="s">
        <v>16</v>
      </c>
    </row>
    <row r="5583" spans="1:10" ht="14.25" customHeight="1" x14ac:dyDescent="0.35">
      <c r="A5583" s="2" t="s">
        <v>11196</v>
      </c>
      <c r="B5583" s="2" t="s">
        <v>11197</v>
      </c>
      <c r="C5583" s="2">
        <v>43</v>
      </c>
      <c r="D5583" s="2" t="s">
        <v>12</v>
      </c>
      <c r="E5583" s="2" t="s">
        <v>24</v>
      </c>
      <c r="F5583" s="2" t="s">
        <v>35</v>
      </c>
      <c r="G5583" s="2" t="s">
        <v>20</v>
      </c>
      <c r="H5583" s="2">
        <v>1502.45</v>
      </c>
      <c r="I5583" s="3">
        <v>45522</v>
      </c>
      <c r="J5583" s="2" t="s">
        <v>21</v>
      </c>
    </row>
    <row r="5584" spans="1:10" ht="14.25" customHeight="1" x14ac:dyDescent="0.35">
      <c r="A5584" s="2" t="s">
        <v>11198</v>
      </c>
      <c r="B5584" s="2" t="s">
        <v>11199</v>
      </c>
      <c r="C5584" s="2">
        <v>37</v>
      </c>
      <c r="D5584" s="2" t="s">
        <v>39</v>
      </c>
      <c r="E5584" s="2" t="s">
        <v>52</v>
      </c>
      <c r="F5584" s="2" t="s">
        <v>55</v>
      </c>
      <c r="G5584" s="2" t="s">
        <v>36</v>
      </c>
      <c r="H5584" s="2">
        <v>1165.8399999999999</v>
      </c>
      <c r="I5584" s="3">
        <v>45236</v>
      </c>
      <c r="J5584" s="2" t="s">
        <v>69</v>
      </c>
    </row>
    <row r="5585" spans="1:10" ht="14.25" customHeight="1" x14ac:dyDescent="0.35">
      <c r="A5585" s="2" t="s">
        <v>11200</v>
      </c>
      <c r="B5585" s="2" t="s">
        <v>11201</v>
      </c>
      <c r="C5585" s="2">
        <v>23</v>
      </c>
      <c r="D5585" s="2" t="s">
        <v>12</v>
      </c>
      <c r="E5585" s="2" t="s">
        <v>93</v>
      </c>
      <c r="F5585" s="2" t="s">
        <v>19</v>
      </c>
      <c r="G5585" s="2" t="s">
        <v>36</v>
      </c>
      <c r="H5585" s="2">
        <v>13786.65</v>
      </c>
      <c r="I5585" s="3">
        <v>45352</v>
      </c>
      <c r="J5585" s="2" t="s">
        <v>16</v>
      </c>
    </row>
    <row r="5586" spans="1:10" ht="14.25" customHeight="1" x14ac:dyDescent="0.35">
      <c r="A5586" s="2" t="s">
        <v>11202</v>
      </c>
      <c r="B5586" s="2" t="s">
        <v>11203</v>
      </c>
      <c r="C5586" s="2">
        <v>23</v>
      </c>
      <c r="D5586" s="2" t="s">
        <v>39</v>
      </c>
      <c r="E5586" s="2" t="s">
        <v>13</v>
      </c>
      <c r="F5586" s="2" t="s">
        <v>49</v>
      </c>
      <c r="G5586" s="2" t="s">
        <v>26</v>
      </c>
      <c r="H5586" s="2">
        <v>3493.46</v>
      </c>
      <c r="I5586" s="3">
        <v>45412</v>
      </c>
      <c r="J5586" s="2" t="s">
        <v>16</v>
      </c>
    </row>
    <row r="5587" spans="1:10" ht="14.25" customHeight="1" x14ac:dyDescent="0.35">
      <c r="A5587" s="2" t="s">
        <v>11204</v>
      </c>
      <c r="B5587" s="2" t="s">
        <v>11205</v>
      </c>
      <c r="C5587" s="2">
        <v>35</v>
      </c>
      <c r="D5587" s="2" t="s">
        <v>12</v>
      </c>
      <c r="E5587" s="2" t="s">
        <v>29</v>
      </c>
      <c r="F5587" s="2" t="s">
        <v>55</v>
      </c>
      <c r="G5587" s="2" t="s">
        <v>26</v>
      </c>
      <c r="H5587" s="2">
        <v>10570.19</v>
      </c>
      <c r="I5587" s="3">
        <v>45588</v>
      </c>
      <c r="J5587" s="2" t="s">
        <v>16</v>
      </c>
    </row>
    <row r="5588" spans="1:10" ht="14.25" customHeight="1" x14ac:dyDescent="0.35">
      <c r="A5588" s="2" t="s">
        <v>11206</v>
      </c>
      <c r="B5588" s="2" t="s">
        <v>11207</v>
      </c>
      <c r="C5588" s="2">
        <v>21</v>
      </c>
      <c r="D5588" s="2" t="s">
        <v>12</v>
      </c>
      <c r="E5588" s="2" t="s">
        <v>64</v>
      </c>
      <c r="F5588" s="2" t="s">
        <v>19</v>
      </c>
      <c r="G5588" s="2" t="s">
        <v>36</v>
      </c>
      <c r="H5588" s="2">
        <v>433.83</v>
      </c>
      <c r="I5588" s="3">
        <v>44965</v>
      </c>
      <c r="J5588" s="2" t="s">
        <v>16</v>
      </c>
    </row>
    <row r="5589" spans="1:10" ht="14.25" customHeight="1" x14ac:dyDescent="0.35">
      <c r="A5589" s="2" t="s">
        <v>11208</v>
      </c>
      <c r="B5589" s="2" t="s">
        <v>11209</v>
      </c>
      <c r="C5589" s="2">
        <v>34</v>
      </c>
      <c r="D5589" s="2" t="s">
        <v>39</v>
      </c>
      <c r="E5589" s="2" t="s">
        <v>93</v>
      </c>
      <c r="F5589" s="2" t="s">
        <v>35</v>
      </c>
      <c r="G5589" s="2" t="s">
        <v>36</v>
      </c>
      <c r="H5589" s="2">
        <v>3506.08</v>
      </c>
      <c r="I5589" s="3">
        <v>45205</v>
      </c>
      <c r="J5589" s="2" t="s">
        <v>16</v>
      </c>
    </row>
    <row r="5590" spans="1:10" ht="14.25" customHeight="1" x14ac:dyDescent="0.35">
      <c r="A5590" s="2" t="s">
        <v>11210</v>
      </c>
      <c r="B5590" s="2" t="s">
        <v>11211</v>
      </c>
      <c r="C5590" s="2">
        <v>31</v>
      </c>
      <c r="D5590" s="2" t="s">
        <v>12</v>
      </c>
      <c r="E5590" s="2" t="s">
        <v>24</v>
      </c>
      <c r="F5590" s="2" t="s">
        <v>25</v>
      </c>
      <c r="G5590" s="2" t="s">
        <v>36</v>
      </c>
      <c r="H5590" s="2">
        <v>2667.64</v>
      </c>
      <c r="I5590" s="3">
        <v>45551</v>
      </c>
      <c r="J5590" s="2" t="s">
        <v>16</v>
      </c>
    </row>
    <row r="5591" spans="1:10" ht="14.25" customHeight="1" x14ac:dyDescent="0.35">
      <c r="A5591" s="2" t="s">
        <v>11212</v>
      </c>
      <c r="B5591" s="2" t="s">
        <v>11213</v>
      </c>
      <c r="C5591" s="2">
        <v>31</v>
      </c>
      <c r="D5591" s="2" t="s">
        <v>39</v>
      </c>
      <c r="E5591" s="2" t="s">
        <v>64</v>
      </c>
      <c r="F5591" s="2" t="s">
        <v>55</v>
      </c>
      <c r="G5591" s="2" t="s">
        <v>36</v>
      </c>
      <c r="H5591" s="2">
        <v>3241.81</v>
      </c>
      <c r="I5591" s="3">
        <v>45302</v>
      </c>
      <c r="J5591" s="2" t="s">
        <v>16</v>
      </c>
    </row>
    <row r="5592" spans="1:10" ht="14.25" customHeight="1" x14ac:dyDescent="0.35">
      <c r="A5592" s="2" t="s">
        <v>11214</v>
      </c>
      <c r="B5592" s="2" t="s">
        <v>11215</v>
      </c>
      <c r="C5592" s="2">
        <v>30</v>
      </c>
      <c r="D5592" s="2" t="s">
        <v>39</v>
      </c>
      <c r="E5592" s="2" t="s">
        <v>24</v>
      </c>
      <c r="F5592" s="2" t="s">
        <v>19</v>
      </c>
      <c r="G5592" s="2" t="s">
        <v>15</v>
      </c>
      <c r="H5592" s="2">
        <v>2116.08</v>
      </c>
      <c r="I5592" s="3">
        <v>45565</v>
      </c>
      <c r="J5592" s="2" t="s">
        <v>16</v>
      </c>
    </row>
    <row r="5593" spans="1:10" ht="14.25" customHeight="1" x14ac:dyDescent="0.35">
      <c r="A5593" s="2" t="s">
        <v>11216</v>
      </c>
      <c r="B5593" s="2" t="s">
        <v>11217</v>
      </c>
      <c r="C5593" s="2">
        <v>24</v>
      </c>
      <c r="D5593" s="2" t="s">
        <v>12</v>
      </c>
      <c r="E5593" s="2" t="s">
        <v>93</v>
      </c>
      <c r="F5593" s="2" t="s">
        <v>49</v>
      </c>
      <c r="G5593" s="2" t="s">
        <v>26</v>
      </c>
      <c r="H5593" s="2">
        <v>9621.15</v>
      </c>
      <c r="I5593" s="3">
        <v>44967</v>
      </c>
      <c r="J5593" s="2" t="s">
        <v>16</v>
      </c>
    </row>
    <row r="5594" spans="1:10" ht="14.25" customHeight="1" x14ac:dyDescent="0.35">
      <c r="A5594" s="2" t="s">
        <v>11218</v>
      </c>
      <c r="B5594" s="2" t="s">
        <v>11219</v>
      </c>
      <c r="C5594" s="2">
        <v>61</v>
      </c>
      <c r="D5594" s="2" t="s">
        <v>12</v>
      </c>
      <c r="E5594" s="2" t="s">
        <v>29</v>
      </c>
      <c r="F5594" s="2" t="s">
        <v>25</v>
      </c>
      <c r="G5594" s="2" t="s">
        <v>20</v>
      </c>
      <c r="H5594" s="2">
        <v>10867.02</v>
      </c>
      <c r="I5594" s="3">
        <v>45596</v>
      </c>
      <c r="J5594" s="2" t="s">
        <v>16</v>
      </c>
    </row>
    <row r="5595" spans="1:10" ht="14.25" customHeight="1" x14ac:dyDescent="0.35">
      <c r="A5595" s="2" t="s">
        <v>11220</v>
      </c>
      <c r="B5595" s="2" t="s">
        <v>11221</v>
      </c>
      <c r="C5595" s="2">
        <v>32</v>
      </c>
      <c r="D5595" s="2" t="s">
        <v>12</v>
      </c>
      <c r="E5595" s="2" t="s">
        <v>74</v>
      </c>
      <c r="F5595" s="2" t="s">
        <v>55</v>
      </c>
      <c r="G5595" s="2" t="s">
        <v>30</v>
      </c>
      <c r="H5595" s="2">
        <v>1607.15</v>
      </c>
      <c r="I5595" s="3">
        <v>45644</v>
      </c>
      <c r="J5595" s="2" t="s">
        <v>16</v>
      </c>
    </row>
    <row r="5596" spans="1:10" ht="14.25" customHeight="1" x14ac:dyDescent="0.35">
      <c r="A5596" s="2" t="s">
        <v>11222</v>
      </c>
      <c r="B5596" s="2" t="s">
        <v>11223</v>
      </c>
      <c r="C5596" s="2">
        <v>36</v>
      </c>
      <c r="D5596" s="2" t="s">
        <v>12</v>
      </c>
      <c r="E5596" s="2" t="s">
        <v>29</v>
      </c>
      <c r="F5596" s="2" t="s">
        <v>49</v>
      </c>
      <c r="G5596" s="2" t="s">
        <v>20</v>
      </c>
      <c r="H5596" s="2">
        <v>13514.91</v>
      </c>
      <c r="I5596" s="3">
        <v>44973</v>
      </c>
      <c r="J5596" s="2" t="s">
        <v>16</v>
      </c>
    </row>
    <row r="5597" spans="1:10" ht="14.25" customHeight="1" x14ac:dyDescent="0.35">
      <c r="A5597" s="2" t="s">
        <v>11224</v>
      </c>
      <c r="B5597" s="2" t="s">
        <v>11225</v>
      </c>
      <c r="C5597" s="2">
        <v>60</v>
      </c>
      <c r="D5597" s="2" t="s">
        <v>39</v>
      </c>
      <c r="E5597" s="2" t="s">
        <v>93</v>
      </c>
      <c r="F5597" s="2" t="s">
        <v>25</v>
      </c>
      <c r="G5597" s="2" t="s">
        <v>30</v>
      </c>
      <c r="H5597" s="2">
        <v>2877.43</v>
      </c>
      <c r="I5597" s="3">
        <v>45410</v>
      </c>
      <c r="J5597" s="2" t="s">
        <v>16</v>
      </c>
    </row>
    <row r="5598" spans="1:10" ht="14.25" customHeight="1" x14ac:dyDescent="0.35">
      <c r="A5598" s="2" t="s">
        <v>11226</v>
      </c>
      <c r="B5598" s="2" t="s">
        <v>11227</v>
      </c>
      <c r="C5598" s="2">
        <v>64</v>
      </c>
      <c r="D5598" s="2" t="s">
        <v>12</v>
      </c>
      <c r="E5598" s="2" t="s">
        <v>13</v>
      </c>
      <c r="F5598" s="2" t="s">
        <v>14</v>
      </c>
      <c r="G5598" s="2" t="s">
        <v>15</v>
      </c>
      <c r="H5598" s="2">
        <v>3325.71</v>
      </c>
      <c r="I5598" s="3">
        <v>45111</v>
      </c>
      <c r="J5598" s="2" t="s">
        <v>16</v>
      </c>
    </row>
    <row r="5599" spans="1:10" ht="14.25" customHeight="1" x14ac:dyDescent="0.35">
      <c r="A5599" s="2" t="s">
        <v>11228</v>
      </c>
      <c r="B5599" s="2" t="s">
        <v>11229</v>
      </c>
      <c r="C5599" s="2">
        <v>61</v>
      </c>
      <c r="D5599" s="2" t="s">
        <v>12</v>
      </c>
      <c r="E5599" s="2" t="s">
        <v>29</v>
      </c>
      <c r="F5599" s="2" t="s">
        <v>49</v>
      </c>
      <c r="G5599" s="2" t="s">
        <v>26</v>
      </c>
      <c r="H5599" s="2">
        <v>17649.72</v>
      </c>
      <c r="I5599" s="3">
        <v>44998</v>
      </c>
      <c r="J5599" s="2" t="s">
        <v>16</v>
      </c>
    </row>
    <row r="5600" spans="1:10" ht="14.25" customHeight="1" x14ac:dyDescent="0.35">
      <c r="A5600" s="2" t="s">
        <v>11230</v>
      </c>
      <c r="B5600" s="2" t="s">
        <v>11231</v>
      </c>
      <c r="C5600" s="2">
        <v>52</v>
      </c>
      <c r="D5600" s="2" t="s">
        <v>12</v>
      </c>
      <c r="E5600" s="2" t="s">
        <v>52</v>
      </c>
      <c r="F5600" s="2" t="s">
        <v>14</v>
      </c>
      <c r="G5600" s="2" t="s">
        <v>30</v>
      </c>
      <c r="H5600" s="2">
        <v>23143.13</v>
      </c>
      <c r="I5600" s="3">
        <v>45495</v>
      </c>
      <c r="J5600" s="2" t="s">
        <v>21</v>
      </c>
    </row>
    <row r="5601" spans="1:10" ht="14.25" customHeight="1" x14ac:dyDescent="0.35">
      <c r="A5601" s="2" t="s">
        <v>11232</v>
      </c>
      <c r="B5601" s="2" t="s">
        <v>11233</v>
      </c>
      <c r="C5601" s="2">
        <v>34</v>
      </c>
      <c r="D5601" s="2" t="s">
        <v>39</v>
      </c>
      <c r="E5601" s="2" t="s">
        <v>13</v>
      </c>
      <c r="F5601" s="2" t="s">
        <v>35</v>
      </c>
      <c r="G5601" s="2" t="s">
        <v>36</v>
      </c>
      <c r="H5601" s="2">
        <v>17415.78</v>
      </c>
      <c r="I5601" s="3">
        <v>45500</v>
      </c>
      <c r="J5601" s="2" t="s">
        <v>16</v>
      </c>
    </row>
    <row r="5602" spans="1:10" ht="14.25" customHeight="1" x14ac:dyDescent="0.35">
      <c r="A5602" s="2" t="s">
        <v>11234</v>
      </c>
      <c r="B5602" s="2" t="s">
        <v>11235</v>
      </c>
      <c r="C5602" s="2">
        <v>52</v>
      </c>
      <c r="D5602" s="2" t="s">
        <v>12</v>
      </c>
      <c r="E5602" s="2" t="s">
        <v>13</v>
      </c>
      <c r="F5602" s="2" t="s">
        <v>55</v>
      </c>
      <c r="G5602" s="2" t="s">
        <v>15</v>
      </c>
      <c r="H5602" s="2">
        <v>1598.9</v>
      </c>
      <c r="I5602" s="3">
        <v>45268</v>
      </c>
      <c r="J5602" s="2" t="s">
        <v>21</v>
      </c>
    </row>
    <row r="5603" spans="1:10" ht="14.25" customHeight="1" x14ac:dyDescent="0.35">
      <c r="A5603" s="2" t="s">
        <v>11236</v>
      </c>
      <c r="B5603" s="2" t="s">
        <v>11237</v>
      </c>
      <c r="C5603" s="2">
        <v>36</v>
      </c>
      <c r="D5603" s="2" t="s">
        <v>39</v>
      </c>
      <c r="E5603" s="2" t="s">
        <v>13</v>
      </c>
      <c r="F5603" s="2" t="s">
        <v>19</v>
      </c>
      <c r="G5603" s="2" t="s">
        <v>30</v>
      </c>
      <c r="H5603" s="2">
        <v>72192.320000000007</v>
      </c>
      <c r="I5603" s="3">
        <v>45495</v>
      </c>
      <c r="J5603" s="2" t="s">
        <v>16</v>
      </c>
    </row>
    <row r="5604" spans="1:10" ht="14.25" customHeight="1" x14ac:dyDescent="0.35">
      <c r="A5604" s="2" t="s">
        <v>11238</v>
      </c>
      <c r="B5604" s="2" t="s">
        <v>11239</v>
      </c>
      <c r="C5604" s="2">
        <v>37</v>
      </c>
      <c r="D5604" s="2" t="s">
        <v>12</v>
      </c>
      <c r="E5604" s="2" t="s">
        <v>64</v>
      </c>
      <c r="F5604" s="2" t="s">
        <v>55</v>
      </c>
      <c r="G5604" s="2" t="s">
        <v>36</v>
      </c>
      <c r="H5604" s="2">
        <v>11152.16</v>
      </c>
      <c r="I5604" s="3">
        <v>45169</v>
      </c>
      <c r="J5604" s="2" t="s">
        <v>16</v>
      </c>
    </row>
    <row r="5605" spans="1:10" ht="14.25" customHeight="1" x14ac:dyDescent="0.35">
      <c r="A5605" s="2" t="s">
        <v>11240</v>
      </c>
      <c r="B5605" s="2" t="s">
        <v>11241</v>
      </c>
      <c r="C5605" s="2">
        <v>53</v>
      </c>
      <c r="D5605" s="2" t="s">
        <v>39</v>
      </c>
      <c r="E5605" s="2" t="s">
        <v>42</v>
      </c>
      <c r="F5605" s="2" t="s">
        <v>49</v>
      </c>
      <c r="G5605" s="2" t="s">
        <v>15</v>
      </c>
      <c r="H5605" s="2">
        <v>7147.15</v>
      </c>
      <c r="I5605" s="3">
        <v>45254</v>
      </c>
      <c r="J5605" s="2" t="s">
        <v>16</v>
      </c>
    </row>
    <row r="5606" spans="1:10" ht="14.25" customHeight="1" x14ac:dyDescent="0.35">
      <c r="A5606" s="2" t="s">
        <v>11242</v>
      </c>
      <c r="B5606" s="2" t="s">
        <v>11243</v>
      </c>
      <c r="C5606" s="2">
        <v>52</v>
      </c>
      <c r="D5606" s="2" t="s">
        <v>12</v>
      </c>
      <c r="E5606" s="2" t="s">
        <v>42</v>
      </c>
      <c r="F5606" s="2" t="s">
        <v>14</v>
      </c>
      <c r="G5606" s="2" t="s">
        <v>30</v>
      </c>
      <c r="H5606" s="2">
        <v>30975.75</v>
      </c>
      <c r="I5606" s="3">
        <v>45562</v>
      </c>
      <c r="J5606" s="2" t="s">
        <v>16</v>
      </c>
    </row>
    <row r="5607" spans="1:10" ht="14.25" customHeight="1" x14ac:dyDescent="0.35">
      <c r="A5607" s="2" t="s">
        <v>11244</v>
      </c>
      <c r="B5607" s="2" t="s">
        <v>11245</v>
      </c>
      <c r="C5607" s="2">
        <v>49</v>
      </c>
      <c r="D5607" s="2" t="s">
        <v>12</v>
      </c>
      <c r="E5607" s="2" t="s">
        <v>74</v>
      </c>
      <c r="F5607" s="2" t="s">
        <v>14</v>
      </c>
      <c r="G5607" s="2" t="s">
        <v>36</v>
      </c>
      <c r="H5607" s="2">
        <v>17003.5</v>
      </c>
      <c r="I5607" s="3">
        <v>45079</v>
      </c>
      <c r="J5607" s="2" t="s">
        <v>16</v>
      </c>
    </row>
    <row r="5608" spans="1:10" ht="14.25" customHeight="1" x14ac:dyDescent="0.35">
      <c r="A5608" s="2" t="s">
        <v>11246</v>
      </c>
      <c r="B5608" s="2" t="s">
        <v>11247</v>
      </c>
      <c r="C5608" s="2">
        <v>61</v>
      </c>
      <c r="D5608" s="2" t="s">
        <v>39</v>
      </c>
      <c r="E5608" s="2" t="s">
        <v>24</v>
      </c>
      <c r="F5608" s="2" t="s">
        <v>25</v>
      </c>
      <c r="G5608" s="2" t="s">
        <v>26</v>
      </c>
      <c r="H5608" s="2">
        <v>11768.22</v>
      </c>
      <c r="I5608" s="3">
        <v>45181</v>
      </c>
      <c r="J5608" s="2" t="s">
        <v>21</v>
      </c>
    </row>
    <row r="5609" spans="1:10" ht="14.25" customHeight="1" x14ac:dyDescent="0.35">
      <c r="A5609" s="2" t="s">
        <v>11248</v>
      </c>
      <c r="B5609" s="2" t="s">
        <v>11249</v>
      </c>
      <c r="C5609" s="2">
        <v>57</v>
      </c>
      <c r="D5609" s="2" t="s">
        <v>12</v>
      </c>
      <c r="E5609" s="2" t="s">
        <v>24</v>
      </c>
      <c r="F5609" s="2" t="s">
        <v>55</v>
      </c>
      <c r="G5609" s="2" t="s">
        <v>15</v>
      </c>
      <c r="H5609" s="2">
        <v>18226.14</v>
      </c>
      <c r="I5609" s="3">
        <v>45655</v>
      </c>
      <c r="J5609" s="2" t="s">
        <v>16</v>
      </c>
    </row>
    <row r="5610" spans="1:10" ht="14.25" customHeight="1" x14ac:dyDescent="0.35">
      <c r="A5610" s="2" t="s">
        <v>11250</v>
      </c>
      <c r="B5610" s="2" t="s">
        <v>11251</v>
      </c>
      <c r="C5610" s="2">
        <v>41</v>
      </c>
      <c r="D5610" s="2" t="s">
        <v>12</v>
      </c>
      <c r="E5610" s="2" t="s">
        <v>13</v>
      </c>
      <c r="F5610" s="2" t="s">
        <v>55</v>
      </c>
      <c r="G5610" s="2" t="s">
        <v>30</v>
      </c>
      <c r="H5610" s="2">
        <v>4868.92</v>
      </c>
      <c r="I5610" s="3">
        <v>45350</v>
      </c>
      <c r="J5610" s="2" t="s">
        <v>16</v>
      </c>
    </row>
    <row r="5611" spans="1:10" ht="14.25" customHeight="1" x14ac:dyDescent="0.35">
      <c r="A5611" s="2" t="s">
        <v>11252</v>
      </c>
      <c r="B5611" s="2" t="s">
        <v>11253</v>
      </c>
      <c r="C5611" s="2">
        <v>34</v>
      </c>
      <c r="D5611" s="2" t="s">
        <v>12</v>
      </c>
      <c r="E5611" s="2" t="s">
        <v>42</v>
      </c>
      <c r="F5611" s="2" t="s">
        <v>49</v>
      </c>
      <c r="G5611" s="2" t="s">
        <v>36</v>
      </c>
      <c r="H5611" s="2">
        <v>11534.02</v>
      </c>
      <c r="I5611" s="3">
        <v>45158</v>
      </c>
      <c r="J5611" s="2" t="s">
        <v>16</v>
      </c>
    </row>
    <row r="5612" spans="1:10" ht="14.25" customHeight="1" x14ac:dyDescent="0.35">
      <c r="A5612" s="2" t="s">
        <v>11254</v>
      </c>
      <c r="B5612" s="2" t="s">
        <v>11255</v>
      </c>
      <c r="C5612" s="2">
        <v>24</v>
      </c>
      <c r="D5612" s="2" t="s">
        <v>39</v>
      </c>
      <c r="E5612" s="2" t="s">
        <v>74</v>
      </c>
      <c r="F5612" s="2" t="s">
        <v>14</v>
      </c>
      <c r="G5612" s="2" t="s">
        <v>26</v>
      </c>
      <c r="H5612" s="2">
        <v>2114.37</v>
      </c>
      <c r="I5612" s="3">
        <v>45455</v>
      </c>
      <c r="J5612" s="2" t="s">
        <v>16</v>
      </c>
    </row>
    <row r="5613" spans="1:10" ht="14.25" customHeight="1" x14ac:dyDescent="0.35">
      <c r="A5613" s="2" t="s">
        <v>11256</v>
      </c>
      <c r="B5613" s="2" t="s">
        <v>11257</v>
      </c>
      <c r="C5613" s="2">
        <v>60</v>
      </c>
      <c r="D5613" s="2" t="s">
        <v>12</v>
      </c>
      <c r="E5613" s="2" t="s">
        <v>64</v>
      </c>
      <c r="F5613" s="2" t="s">
        <v>49</v>
      </c>
      <c r="G5613" s="2" t="s">
        <v>36</v>
      </c>
      <c r="H5613" s="2">
        <v>44229.02</v>
      </c>
      <c r="I5613" s="3">
        <v>45518</v>
      </c>
      <c r="J5613" s="2" t="s">
        <v>16</v>
      </c>
    </row>
    <row r="5614" spans="1:10" ht="14.25" customHeight="1" x14ac:dyDescent="0.35">
      <c r="A5614" s="2" t="s">
        <v>11258</v>
      </c>
      <c r="B5614" s="2" t="s">
        <v>11259</v>
      </c>
      <c r="C5614" s="2">
        <v>18</v>
      </c>
      <c r="D5614" s="2" t="s">
        <v>39</v>
      </c>
      <c r="E5614" s="2" t="s">
        <v>13</v>
      </c>
      <c r="F5614" s="2" t="s">
        <v>49</v>
      </c>
      <c r="G5614" s="2" t="s">
        <v>26</v>
      </c>
      <c r="H5614" s="2">
        <v>8891.18</v>
      </c>
      <c r="I5614" s="3">
        <v>45422</v>
      </c>
      <c r="J5614" s="2" t="s">
        <v>16</v>
      </c>
    </row>
    <row r="5615" spans="1:10" ht="14.25" customHeight="1" x14ac:dyDescent="0.35">
      <c r="A5615" s="2" t="s">
        <v>11260</v>
      </c>
      <c r="B5615" s="2" t="s">
        <v>11261</v>
      </c>
      <c r="C5615" s="2">
        <v>52</v>
      </c>
      <c r="D5615" s="2" t="s">
        <v>39</v>
      </c>
      <c r="E5615" s="2" t="s">
        <v>52</v>
      </c>
      <c r="F5615" s="2" t="s">
        <v>35</v>
      </c>
      <c r="G5615" s="2" t="s">
        <v>30</v>
      </c>
      <c r="H5615" s="2">
        <v>16832.849999999999</v>
      </c>
      <c r="I5615" s="3">
        <v>45102</v>
      </c>
      <c r="J5615" s="2" t="s">
        <v>16</v>
      </c>
    </row>
    <row r="5616" spans="1:10" ht="14.25" customHeight="1" x14ac:dyDescent="0.35">
      <c r="A5616" s="2" t="s">
        <v>11262</v>
      </c>
      <c r="B5616" s="2" t="s">
        <v>11263</v>
      </c>
      <c r="C5616" s="2">
        <v>49</v>
      </c>
      <c r="D5616" s="2" t="s">
        <v>39</v>
      </c>
      <c r="E5616" s="2" t="s">
        <v>64</v>
      </c>
      <c r="F5616" s="2" t="s">
        <v>14</v>
      </c>
      <c r="G5616" s="2" t="s">
        <v>36</v>
      </c>
      <c r="H5616" s="2">
        <v>5231.34</v>
      </c>
      <c r="I5616" s="3">
        <v>45477</v>
      </c>
      <c r="J5616" s="2" t="s">
        <v>16</v>
      </c>
    </row>
    <row r="5617" spans="1:10" ht="14.25" customHeight="1" x14ac:dyDescent="0.35">
      <c r="A5617" s="2" t="s">
        <v>11264</v>
      </c>
      <c r="B5617" s="2" t="s">
        <v>11265</v>
      </c>
      <c r="C5617" s="2">
        <v>53</v>
      </c>
      <c r="D5617" s="2" t="s">
        <v>12</v>
      </c>
      <c r="E5617" s="2" t="s">
        <v>74</v>
      </c>
      <c r="F5617" s="2" t="s">
        <v>49</v>
      </c>
      <c r="G5617" s="2" t="s">
        <v>36</v>
      </c>
      <c r="H5617" s="2">
        <v>14212.54</v>
      </c>
      <c r="I5617" s="3">
        <v>45069</v>
      </c>
      <c r="J5617" s="2" t="s">
        <v>16</v>
      </c>
    </row>
    <row r="5618" spans="1:10" ht="14.25" customHeight="1" x14ac:dyDescent="0.35">
      <c r="A5618" s="2" t="s">
        <v>11266</v>
      </c>
      <c r="B5618" s="2" t="s">
        <v>11267</v>
      </c>
      <c r="C5618" s="2">
        <v>30</v>
      </c>
      <c r="D5618" s="2" t="s">
        <v>39</v>
      </c>
      <c r="E5618" s="2" t="s">
        <v>64</v>
      </c>
      <c r="F5618" s="2" t="s">
        <v>14</v>
      </c>
      <c r="G5618" s="2" t="s">
        <v>20</v>
      </c>
      <c r="H5618" s="2">
        <v>4900.18</v>
      </c>
      <c r="I5618" s="3">
        <v>44943</v>
      </c>
      <c r="J5618" s="2" t="s">
        <v>16</v>
      </c>
    </row>
    <row r="5619" spans="1:10" ht="14.25" customHeight="1" x14ac:dyDescent="0.35">
      <c r="A5619" s="2" t="s">
        <v>11268</v>
      </c>
      <c r="B5619" s="2" t="s">
        <v>11269</v>
      </c>
      <c r="C5619" s="2">
        <v>23</v>
      </c>
      <c r="D5619" s="2" t="s">
        <v>39</v>
      </c>
      <c r="E5619" s="2" t="s">
        <v>52</v>
      </c>
      <c r="F5619" s="2" t="s">
        <v>49</v>
      </c>
      <c r="G5619" s="2" t="s">
        <v>15</v>
      </c>
      <c r="H5619" s="2">
        <v>8916.11</v>
      </c>
      <c r="I5619" s="3">
        <v>45175</v>
      </c>
      <c r="J5619" s="2" t="s">
        <v>16</v>
      </c>
    </row>
    <row r="5620" spans="1:10" ht="14.25" customHeight="1" x14ac:dyDescent="0.35">
      <c r="A5620" s="2" t="s">
        <v>11270</v>
      </c>
      <c r="B5620" s="2" t="s">
        <v>11271</v>
      </c>
      <c r="C5620" s="2">
        <v>31</v>
      </c>
      <c r="D5620" s="2" t="s">
        <v>12</v>
      </c>
      <c r="E5620" s="2" t="s">
        <v>24</v>
      </c>
      <c r="F5620" s="2" t="s">
        <v>19</v>
      </c>
      <c r="G5620" s="2" t="s">
        <v>36</v>
      </c>
      <c r="H5620" s="2">
        <v>15056.85</v>
      </c>
      <c r="I5620" s="3">
        <v>44961</v>
      </c>
      <c r="J5620" s="2" t="s">
        <v>16</v>
      </c>
    </row>
    <row r="5621" spans="1:10" ht="14.25" customHeight="1" x14ac:dyDescent="0.35">
      <c r="A5621" s="2" t="s">
        <v>11272</v>
      </c>
      <c r="B5621" s="2" t="s">
        <v>11273</v>
      </c>
      <c r="C5621" s="2">
        <v>54</v>
      </c>
      <c r="D5621" s="2" t="s">
        <v>39</v>
      </c>
      <c r="E5621" s="2" t="s">
        <v>64</v>
      </c>
      <c r="F5621" s="2" t="s">
        <v>49</v>
      </c>
      <c r="G5621" s="2" t="s">
        <v>26</v>
      </c>
      <c r="H5621" s="2">
        <v>1238.3399999999999</v>
      </c>
      <c r="I5621" s="3">
        <v>45072</v>
      </c>
      <c r="J5621" s="2" t="s">
        <v>16</v>
      </c>
    </row>
    <row r="5622" spans="1:10" ht="14.25" customHeight="1" x14ac:dyDescent="0.35">
      <c r="A5622" s="2" t="s">
        <v>11274</v>
      </c>
      <c r="B5622" s="2" t="s">
        <v>11275</v>
      </c>
      <c r="C5622" s="2">
        <v>32</v>
      </c>
      <c r="D5622" s="2" t="s">
        <v>39</v>
      </c>
      <c r="E5622" s="2" t="s">
        <v>74</v>
      </c>
      <c r="F5622" s="2" t="s">
        <v>49</v>
      </c>
      <c r="G5622" s="2" t="s">
        <v>15</v>
      </c>
      <c r="H5622" s="2">
        <v>4412.78</v>
      </c>
      <c r="I5622" s="3">
        <v>45653</v>
      </c>
      <c r="J5622" s="2" t="s">
        <v>16</v>
      </c>
    </row>
    <row r="5623" spans="1:10" ht="14.25" customHeight="1" x14ac:dyDescent="0.35">
      <c r="A5623" s="2" t="s">
        <v>11276</v>
      </c>
      <c r="B5623" s="2" t="s">
        <v>11277</v>
      </c>
      <c r="C5623" s="2">
        <v>64</v>
      </c>
      <c r="D5623" s="2" t="s">
        <v>12</v>
      </c>
      <c r="E5623" s="2" t="s">
        <v>24</v>
      </c>
      <c r="F5623" s="2" t="s">
        <v>19</v>
      </c>
      <c r="G5623" s="2" t="s">
        <v>30</v>
      </c>
      <c r="H5623" s="2">
        <v>7873.19</v>
      </c>
      <c r="I5623" s="3">
        <v>45091</v>
      </c>
      <c r="J5623" s="2" t="s">
        <v>16</v>
      </c>
    </row>
    <row r="5624" spans="1:10" ht="14.25" customHeight="1" x14ac:dyDescent="0.35">
      <c r="A5624" s="2" t="s">
        <v>11278</v>
      </c>
      <c r="B5624" s="2" t="s">
        <v>11279</v>
      </c>
      <c r="C5624" s="2">
        <v>21</v>
      </c>
      <c r="D5624" s="2" t="s">
        <v>12</v>
      </c>
      <c r="E5624" s="2" t="s">
        <v>24</v>
      </c>
      <c r="F5624" s="2" t="s">
        <v>55</v>
      </c>
      <c r="G5624" s="2" t="s">
        <v>15</v>
      </c>
      <c r="H5624" s="2">
        <v>4064.62</v>
      </c>
      <c r="I5624" s="3">
        <v>45037</v>
      </c>
      <c r="J5624" s="2" t="s">
        <v>16</v>
      </c>
    </row>
    <row r="5625" spans="1:10" ht="14.25" customHeight="1" x14ac:dyDescent="0.35">
      <c r="A5625" s="2" t="s">
        <v>11280</v>
      </c>
      <c r="B5625" s="2" t="s">
        <v>11281</v>
      </c>
      <c r="C5625" s="2">
        <v>57</v>
      </c>
      <c r="D5625" s="2" t="s">
        <v>39</v>
      </c>
      <c r="E5625" s="2" t="s">
        <v>24</v>
      </c>
      <c r="F5625" s="2" t="s">
        <v>14</v>
      </c>
      <c r="G5625" s="2" t="s">
        <v>20</v>
      </c>
      <c r="H5625" s="2">
        <v>3698.58</v>
      </c>
      <c r="I5625" s="3">
        <v>45573</v>
      </c>
      <c r="J5625" s="2" t="s">
        <v>16</v>
      </c>
    </row>
    <row r="5626" spans="1:10" ht="14.25" customHeight="1" x14ac:dyDescent="0.35">
      <c r="A5626" s="2" t="s">
        <v>11282</v>
      </c>
      <c r="B5626" s="2" t="s">
        <v>11283</v>
      </c>
      <c r="C5626" s="2">
        <v>33</v>
      </c>
      <c r="D5626" s="2" t="s">
        <v>12</v>
      </c>
      <c r="E5626" s="2" t="s">
        <v>52</v>
      </c>
      <c r="F5626" s="2" t="s">
        <v>25</v>
      </c>
      <c r="G5626" s="2" t="s">
        <v>30</v>
      </c>
      <c r="H5626" s="2">
        <v>3308.18</v>
      </c>
      <c r="I5626" s="3">
        <v>45000</v>
      </c>
      <c r="J5626" s="2" t="s">
        <v>21</v>
      </c>
    </row>
    <row r="5627" spans="1:10" ht="14.25" customHeight="1" x14ac:dyDescent="0.35">
      <c r="A5627" s="2" t="s">
        <v>11284</v>
      </c>
      <c r="B5627" s="2" t="s">
        <v>11285</v>
      </c>
      <c r="C5627" s="2">
        <v>45</v>
      </c>
      <c r="D5627" s="2" t="s">
        <v>12</v>
      </c>
      <c r="E5627" s="2" t="s">
        <v>52</v>
      </c>
      <c r="F5627" s="2" t="s">
        <v>19</v>
      </c>
      <c r="G5627" s="2" t="s">
        <v>36</v>
      </c>
      <c r="H5627" s="2">
        <v>2585.0100000000002</v>
      </c>
      <c r="I5627" s="3">
        <v>45594</v>
      </c>
      <c r="J5627" s="2" t="s">
        <v>69</v>
      </c>
    </row>
    <row r="5628" spans="1:10" ht="14.25" customHeight="1" x14ac:dyDescent="0.35">
      <c r="A5628" s="2" t="s">
        <v>11286</v>
      </c>
      <c r="B5628" s="2" t="s">
        <v>11287</v>
      </c>
      <c r="C5628" s="2">
        <v>33</v>
      </c>
      <c r="D5628" s="2" t="s">
        <v>12</v>
      </c>
      <c r="E5628" s="2" t="s">
        <v>24</v>
      </c>
      <c r="F5628" s="2" t="s">
        <v>55</v>
      </c>
      <c r="G5628" s="2" t="s">
        <v>30</v>
      </c>
      <c r="H5628" s="2">
        <v>18898.439999999999</v>
      </c>
      <c r="I5628" s="3">
        <v>45653</v>
      </c>
      <c r="J5628" s="2" t="s">
        <v>16</v>
      </c>
    </row>
    <row r="5629" spans="1:10" ht="14.25" customHeight="1" x14ac:dyDescent="0.35">
      <c r="A5629" s="2" t="s">
        <v>11288</v>
      </c>
      <c r="B5629" s="2" t="s">
        <v>11289</v>
      </c>
      <c r="C5629" s="2">
        <v>21</v>
      </c>
      <c r="D5629" s="2" t="s">
        <v>39</v>
      </c>
      <c r="E5629" s="2" t="s">
        <v>64</v>
      </c>
      <c r="F5629" s="2" t="s">
        <v>49</v>
      </c>
      <c r="G5629" s="2" t="s">
        <v>30</v>
      </c>
      <c r="H5629" s="2">
        <v>25729.4</v>
      </c>
      <c r="I5629" s="3">
        <v>45280</v>
      </c>
      <c r="J5629" s="2" t="s">
        <v>16</v>
      </c>
    </row>
    <row r="5630" spans="1:10" ht="14.25" customHeight="1" x14ac:dyDescent="0.35">
      <c r="A5630" s="2" t="s">
        <v>11290</v>
      </c>
      <c r="B5630" s="2" t="s">
        <v>11291</v>
      </c>
      <c r="C5630" s="2">
        <v>62</v>
      </c>
      <c r="D5630" s="2" t="s">
        <v>39</v>
      </c>
      <c r="E5630" s="2" t="s">
        <v>52</v>
      </c>
      <c r="F5630" s="2" t="s">
        <v>35</v>
      </c>
      <c r="G5630" s="2" t="s">
        <v>20</v>
      </c>
      <c r="H5630" s="2">
        <v>12045.38</v>
      </c>
      <c r="I5630" s="3">
        <v>45200</v>
      </c>
      <c r="J5630" s="2" t="s">
        <v>16</v>
      </c>
    </row>
    <row r="5631" spans="1:10" ht="14.25" customHeight="1" x14ac:dyDescent="0.35">
      <c r="A5631" s="2" t="s">
        <v>11292</v>
      </c>
      <c r="B5631" s="2" t="s">
        <v>11293</v>
      </c>
      <c r="C5631" s="2">
        <v>43</v>
      </c>
      <c r="D5631" s="2" t="s">
        <v>12</v>
      </c>
      <c r="E5631" s="2" t="s">
        <v>29</v>
      </c>
      <c r="F5631" s="2" t="s">
        <v>55</v>
      </c>
      <c r="G5631" s="2" t="s">
        <v>26</v>
      </c>
      <c r="H5631" s="2">
        <v>304.58999999999997</v>
      </c>
      <c r="I5631" s="3">
        <v>45205</v>
      </c>
      <c r="J5631" s="2" t="s">
        <v>16</v>
      </c>
    </row>
    <row r="5632" spans="1:10" ht="14.25" customHeight="1" x14ac:dyDescent="0.35">
      <c r="A5632" s="2" t="s">
        <v>11294</v>
      </c>
      <c r="B5632" s="2" t="s">
        <v>11295</v>
      </c>
      <c r="C5632" s="2">
        <v>45</v>
      </c>
      <c r="D5632" s="2" t="s">
        <v>39</v>
      </c>
      <c r="E5632" s="2" t="s">
        <v>64</v>
      </c>
      <c r="F5632" s="2" t="s">
        <v>19</v>
      </c>
      <c r="G5632" s="2" t="s">
        <v>30</v>
      </c>
      <c r="H5632" s="2">
        <v>15428.7</v>
      </c>
      <c r="I5632" s="3">
        <v>45586</v>
      </c>
      <c r="J5632" s="2" t="s">
        <v>16</v>
      </c>
    </row>
    <row r="5633" spans="1:10" ht="14.25" customHeight="1" x14ac:dyDescent="0.35">
      <c r="A5633" s="2" t="s">
        <v>11296</v>
      </c>
      <c r="B5633" s="2" t="s">
        <v>11297</v>
      </c>
      <c r="C5633" s="2">
        <v>49</v>
      </c>
      <c r="D5633" s="2" t="s">
        <v>12</v>
      </c>
      <c r="E5633" s="2" t="s">
        <v>13</v>
      </c>
      <c r="F5633" s="2" t="s">
        <v>35</v>
      </c>
      <c r="G5633" s="2" t="s">
        <v>26</v>
      </c>
      <c r="H5633" s="2">
        <v>7591.58</v>
      </c>
      <c r="I5633" s="3">
        <v>44957</v>
      </c>
      <c r="J5633" s="2" t="s">
        <v>16</v>
      </c>
    </row>
    <row r="5634" spans="1:10" ht="14.25" customHeight="1" x14ac:dyDescent="0.35">
      <c r="A5634" s="2" t="s">
        <v>11298</v>
      </c>
      <c r="B5634" s="2" t="s">
        <v>11299</v>
      </c>
      <c r="C5634" s="2">
        <v>62</v>
      </c>
      <c r="D5634" s="2" t="s">
        <v>12</v>
      </c>
      <c r="E5634" s="2" t="s">
        <v>52</v>
      </c>
      <c r="F5634" s="2" t="s">
        <v>49</v>
      </c>
      <c r="G5634" s="2" t="s">
        <v>15</v>
      </c>
      <c r="H5634" s="2">
        <v>14192.73</v>
      </c>
      <c r="I5634" s="3">
        <v>45452</v>
      </c>
      <c r="J5634" s="2" t="s">
        <v>16</v>
      </c>
    </row>
    <row r="5635" spans="1:10" ht="14.25" customHeight="1" x14ac:dyDescent="0.35">
      <c r="A5635" s="2" t="s">
        <v>11300</v>
      </c>
      <c r="B5635" s="2" t="s">
        <v>11301</v>
      </c>
      <c r="C5635" s="2">
        <v>19</v>
      </c>
      <c r="D5635" s="2" t="s">
        <v>12</v>
      </c>
      <c r="E5635" s="2" t="s">
        <v>64</v>
      </c>
      <c r="F5635" s="2" t="s">
        <v>55</v>
      </c>
      <c r="G5635" s="2" t="s">
        <v>20</v>
      </c>
      <c r="H5635" s="2">
        <v>5750.77</v>
      </c>
      <c r="I5635" s="3">
        <v>45461</v>
      </c>
      <c r="J5635" s="2" t="s">
        <v>16</v>
      </c>
    </row>
    <row r="5636" spans="1:10" ht="14.25" customHeight="1" x14ac:dyDescent="0.35">
      <c r="A5636" s="2" t="s">
        <v>11302</v>
      </c>
      <c r="B5636" s="2" t="s">
        <v>11303</v>
      </c>
      <c r="C5636" s="2">
        <v>48</v>
      </c>
      <c r="D5636" s="2" t="s">
        <v>12</v>
      </c>
      <c r="E5636" s="2" t="s">
        <v>13</v>
      </c>
      <c r="F5636" s="2" t="s">
        <v>25</v>
      </c>
      <c r="G5636" s="2" t="s">
        <v>36</v>
      </c>
      <c r="H5636" s="2">
        <v>421.58</v>
      </c>
      <c r="I5636" s="3">
        <v>45436</v>
      </c>
      <c r="J5636" s="2" t="s">
        <v>69</v>
      </c>
    </row>
    <row r="5637" spans="1:10" ht="14.25" customHeight="1" x14ac:dyDescent="0.35">
      <c r="A5637" s="2" t="s">
        <v>11304</v>
      </c>
      <c r="B5637" s="2" t="s">
        <v>11305</v>
      </c>
      <c r="C5637" s="2">
        <v>20</v>
      </c>
      <c r="D5637" s="2" t="s">
        <v>12</v>
      </c>
      <c r="E5637" s="2" t="s">
        <v>52</v>
      </c>
      <c r="F5637" s="2" t="s">
        <v>14</v>
      </c>
      <c r="G5637" s="2" t="s">
        <v>30</v>
      </c>
      <c r="H5637" s="2">
        <v>11449.02</v>
      </c>
      <c r="I5637" s="3">
        <v>45440</v>
      </c>
      <c r="J5637" s="2" t="s">
        <v>16</v>
      </c>
    </row>
    <row r="5638" spans="1:10" ht="14.25" customHeight="1" x14ac:dyDescent="0.35">
      <c r="A5638" s="2" t="s">
        <v>11306</v>
      </c>
      <c r="B5638" s="2" t="s">
        <v>11307</v>
      </c>
      <c r="C5638" s="2">
        <v>25</v>
      </c>
      <c r="D5638" s="2" t="s">
        <v>39</v>
      </c>
      <c r="E5638" s="2" t="s">
        <v>13</v>
      </c>
      <c r="F5638" s="2" t="s">
        <v>14</v>
      </c>
      <c r="G5638" s="2" t="s">
        <v>26</v>
      </c>
      <c r="H5638" s="2">
        <v>5872.18</v>
      </c>
      <c r="I5638" s="3">
        <v>45104</v>
      </c>
      <c r="J5638" s="2" t="s">
        <v>16</v>
      </c>
    </row>
    <row r="5639" spans="1:10" ht="14.25" customHeight="1" x14ac:dyDescent="0.35">
      <c r="A5639" s="2" t="s">
        <v>11308</v>
      </c>
      <c r="B5639" s="2" t="s">
        <v>11309</v>
      </c>
      <c r="C5639" s="2">
        <v>41</v>
      </c>
      <c r="D5639" s="2" t="s">
        <v>39</v>
      </c>
      <c r="E5639" s="2" t="s">
        <v>93</v>
      </c>
      <c r="F5639" s="2" t="s">
        <v>19</v>
      </c>
      <c r="G5639" s="2" t="s">
        <v>30</v>
      </c>
      <c r="H5639" s="2">
        <v>20718.189999999999</v>
      </c>
      <c r="I5639" s="3">
        <v>45255</v>
      </c>
      <c r="J5639" s="2" t="s">
        <v>21</v>
      </c>
    </row>
    <row r="5640" spans="1:10" ht="14.25" customHeight="1" x14ac:dyDescent="0.35">
      <c r="A5640" s="2" t="s">
        <v>11310</v>
      </c>
      <c r="B5640" s="2" t="s">
        <v>11311</v>
      </c>
      <c r="C5640" s="2">
        <v>32</v>
      </c>
      <c r="D5640" s="2" t="s">
        <v>39</v>
      </c>
      <c r="E5640" s="2" t="s">
        <v>52</v>
      </c>
      <c r="F5640" s="2" t="s">
        <v>49</v>
      </c>
      <c r="G5640" s="2" t="s">
        <v>20</v>
      </c>
      <c r="H5640" s="2">
        <v>13399.37</v>
      </c>
      <c r="I5640" s="3">
        <v>45497</v>
      </c>
      <c r="J5640" s="2" t="s">
        <v>16</v>
      </c>
    </row>
    <row r="5641" spans="1:10" ht="14.25" customHeight="1" x14ac:dyDescent="0.35">
      <c r="A5641" s="2" t="s">
        <v>11312</v>
      </c>
      <c r="B5641" s="2" t="s">
        <v>11313</v>
      </c>
      <c r="C5641" s="2">
        <v>60</v>
      </c>
      <c r="D5641" s="2" t="s">
        <v>39</v>
      </c>
      <c r="E5641" s="2" t="s">
        <v>93</v>
      </c>
      <c r="F5641" s="2" t="s">
        <v>49</v>
      </c>
      <c r="G5641" s="2" t="s">
        <v>36</v>
      </c>
      <c r="H5641" s="2">
        <v>4456.03</v>
      </c>
      <c r="I5641" s="3">
        <v>45614</v>
      </c>
      <c r="J5641" s="2" t="s">
        <v>21</v>
      </c>
    </row>
    <row r="5642" spans="1:10" ht="14.25" customHeight="1" x14ac:dyDescent="0.35">
      <c r="A5642" s="2" t="s">
        <v>11314</v>
      </c>
      <c r="B5642" s="2" t="s">
        <v>11315</v>
      </c>
      <c r="C5642" s="2">
        <v>48</v>
      </c>
      <c r="D5642" s="2" t="s">
        <v>12</v>
      </c>
      <c r="E5642" s="2" t="s">
        <v>74</v>
      </c>
      <c r="F5642" s="2" t="s">
        <v>14</v>
      </c>
      <c r="G5642" s="2" t="s">
        <v>15</v>
      </c>
      <c r="H5642" s="2">
        <v>12876.51</v>
      </c>
      <c r="I5642" s="3">
        <v>45098</v>
      </c>
      <c r="J5642" s="2" t="s">
        <v>16</v>
      </c>
    </row>
    <row r="5643" spans="1:10" ht="14.25" customHeight="1" x14ac:dyDescent="0.35">
      <c r="A5643" s="2" t="s">
        <v>11316</v>
      </c>
      <c r="B5643" s="2" t="s">
        <v>11317</v>
      </c>
      <c r="C5643" s="2">
        <v>26</v>
      </c>
      <c r="D5643" s="2" t="s">
        <v>12</v>
      </c>
      <c r="E5643" s="2" t="s">
        <v>74</v>
      </c>
      <c r="F5643" s="2" t="s">
        <v>55</v>
      </c>
      <c r="G5643" s="2" t="s">
        <v>15</v>
      </c>
      <c r="H5643" s="2">
        <v>6836.1</v>
      </c>
      <c r="I5643" s="3">
        <v>45322</v>
      </c>
      <c r="J5643" s="2" t="s">
        <v>69</v>
      </c>
    </row>
    <row r="5644" spans="1:10" ht="14.25" customHeight="1" x14ac:dyDescent="0.35">
      <c r="A5644" s="2" t="s">
        <v>11318</v>
      </c>
      <c r="B5644" s="2" t="s">
        <v>11319</v>
      </c>
      <c r="C5644" s="2">
        <v>56</v>
      </c>
      <c r="D5644" s="2" t="s">
        <v>39</v>
      </c>
      <c r="E5644" s="2" t="s">
        <v>64</v>
      </c>
      <c r="F5644" s="2" t="s">
        <v>49</v>
      </c>
      <c r="G5644" s="2" t="s">
        <v>26</v>
      </c>
      <c r="H5644" s="2">
        <v>2224.4899999999998</v>
      </c>
      <c r="I5644" s="3">
        <v>45521</v>
      </c>
      <c r="J5644" s="2" t="s">
        <v>69</v>
      </c>
    </row>
    <row r="5645" spans="1:10" ht="14.25" customHeight="1" x14ac:dyDescent="0.35">
      <c r="A5645" s="2" t="s">
        <v>11320</v>
      </c>
      <c r="B5645" s="2" t="s">
        <v>11321</v>
      </c>
      <c r="C5645" s="2">
        <v>62</v>
      </c>
      <c r="D5645" s="2" t="s">
        <v>39</v>
      </c>
      <c r="E5645" s="2" t="s">
        <v>42</v>
      </c>
      <c r="F5645" s="2" t="s">
        <v>25</v>
      </c>
      <c r="G5645" s="2" t="s">
        <v>15</v>
      </c>
      <c r="H5645" s="2">
        <v>5445.31</v>
      </c>
      <c r="I5645" s="3">
        <v>44961</v>
      </c>
      <c r="J5645" s="2" t="s">
        <v>16</v>
      </c>
    </row>
    <row r="5646" spans="1:10" ht="14.25" customHeight="1" x14ac:dyDescent="0.35">
      <c r="A5646" s="2" t="s">
        <v>11322</v>
      </c>
      <c r="B5646" s="2" t="s">
        <v>11323</v>
      </c>
      <c r="C5646" s="2">
        <v>19</v>
      </c>
      <c r="D5646" s="2" t="s">
        <v>12</v>
      </c>
      <c r="E5646" s="2" t="s">
        <v>93</v>
      </c>
      <c r="F5646" s="2" t="s">
        <v>25</v>
      </c>
      <c r="G5646" s="2" t="s">
        <v>26</v>
      </c>
      <c r="H5646" s="2">
        <v>2517.52</v>
      </c>
      <c r="I5646" s="3">
        <v>45223</v>
      </c>
      <c r="J5646" s="2" t="s">
        <v>16</v>
      </c>
    </row>
    <row r="5647" spans="1:10" ht="14.25" customHeight="1" x14ac:dyDescent="0.35">
      <c r="A5647" s="2" t="s">
        <v>11324</v>
      </c>
      <c r="B5647" s="2" t="s">
        <v>11325</v>
      </c>
      <c r="C5647" s="2">
        <v>25</v>
      </c>
      <c r="D5647" s="2" t="s">
        <v>12</v>
      </c>
      <c r="E5647" s="2" t="s">
        <v>93</v>
      </c>
      <c r="F5647" s="2" t="s">
        <v>49</v>
      </c>
      <c r="G5647" s="2" t="s">
        <v>36</v>
      </c>
      <c r="H5647" s="2">
        <v>49.89</v>
      </c>
      <c r="I5647" s="3">
        <v>45395</v>
      </c>
      <c r="J5647" s="2" t="s">
        <v>16</v>
      </c>
    </row>
    <row r="5648" spans="1:10" ht="14.25" customHeight="1" x14ac:dyDescent="0.35">
      <c r="A5648" s="2" t="s">
        <v>11326</v>
      </c>
      <c r="B5648" s="2" t="s">
        <v>11327</v>
      </c>
      <c r="C5648" s="2">
        <v>24</v>
      </c>
      <c r="D5648" s="2" t="s">
        <v>12</v>
      </c>
      <c r="E5648" s="2" t="s">
        <v>74</v>
      </c>
      <c r="F5648" s="2" t="s">
        <v>49</v>
      </c>
      <c r="G5648" s="2" t="s">
        <v>30</v>
      </c>
      <c r="H5648" s="2">
        <v>2834.19</v>
      </c>
      <c r="I5648" s="3">
        <v>45421</v>
      </c>
      <c r="J5648" s="2" t="s">
        <v>16</v>
      </c>
    </row>
    <row r="5649" spans="1:10" ht="14.25" customHeight="1" x14ac:dyDescent="0.35">
      <c r="A5649" s="2" t="s">
        <v>11328</v>
      </c>
      <c r="B5649" s="2" t="s">
        <v>11329</v>
      </c>
      <c r="C5649" s="2">
        <v>61</v>
      </c>
      <c r="D5649" s="2" t="s">
        <v>39</v>
      </c>
      <c r="E5649" s="2" t="s">
        <v>93</v>
      </c>
      <c r="F5649" s="2" t="s">
        <v>14</v>
      </c>
      <c r="G5649" s="2" t="s">
        <v>20</v>
      </c>
      <c r="H5649" s="2">
        <v>2351.17</v>
      </c>
      <c r="I5649" s="3">
        <v>45548</v>
      </c>
      <c r="J5649" s="2" t="s">
        <v>16</v>
      </c>
    </row>
    <row r="5650" spans="1:10" ht="14.25" customHeight="1" x14ac:dyDescent="0.35">
      <c r="A5650" s="2" t="s">
        <v>11330</v>
      </c>
      <c r="B5650" s="2" t="s">
        <v>11331</v>
      </c>
      <c r="C5650" s="2">
        <v>56</v>
      </c>
      <c r="D5650" s="2" t="s">
        <v>12</v>
      </c>
      <c r="E5650" s="2" t="s">
        <v>42</v>
      </c>
      <c r="F5650" s="2" t="s">
        <v>19</v>
      </c>
      <c r="G5650" s="2" t="s">
        <v>36</v>
      </c>
      <c r="H5650" s="2">
        <v>43.46</v>
      </c>
      <c r="I5650" s="3">
        <v>45161</v>
      </c>
      <c r="J5650" s="2" t="s">
        <v>16</v>
      </c>
    </row>
    <row r="5651" spans="1:10" ht="14.25" customHeight="1" x14ac:dyDescent="0.35">
      <c r="A5651" s="2" t="s">
        <v>11332</v>
      </c>
      <c r="B5651" s="2" t="s">
        <v>11333</v>
      </c>
      <c r="C5651" s="2">
        <v>59</v>
      </c>
      <c r="D5651" s="2" t="s">
        <v>12</v>
      </c>
      <c r="E5651" s="2" t="s">
        <v>24</v>
      </c>
      <c r="F5651" s="2" t="s">
        <v>14</v>
      </c>
      <c r="G5651" s="2" t="s">
        <v>36</v>
      </c>
      <c r="H5651" s="2">
        <v>15321.31</v>
      </c>
      <c r="I5651" s="3">
        <v>44965</v>
      </c>
      <c r="J5651" s="2" t="s">
        <v>16</v>
      </c>
    </row>
    <row r="5652" spans="1:10" ht="14.25" customHeight="1" x14ac:dyDescent="0.35">
      <c r="A5652" s="2" t="s">
        <v>11334</v>
      </c>
      <c r="B5652" s="2" t="s">
        <v>11335</v>
      </c>
      <c r="C5652" s="2">
        <v>33</v>
      </c>
      <c r="D5652" s="2" t="s">
        <v>39</v>
      </c>
      <c r="E5652" s="2" t="s">
        <v>13</v>
      </c>
      <c r="F5652" s="2" t="s">
        <v>19</v>
      </c>
      <c r="G5652" s="2" t="s">
        <v>15</v>
      </c>
      <c r="H5652" s="2">
        <v>801.1</v>
      </c>
      <c r="I5652" s="3">
        <v>45145</v>
      </c>
      <c r="J5652" s="2" t="s">
        <v>16</v>
      </c>
    </row>
    <row r="5653" spans="1:10" ht="14.25" customHeight="1" x14ac:dyDescent="0.35">
      <c r="A5653" s="2" t="s">
        <v>11336</v>
      </c>
      <c r="B5653" s="2" t="s">
        <v>11337</v>
      </c>
      <c r="C5653" s="2">
        <v>52</v>
      </c>
      <c r="D5653" s="2" t="s">
        <v>39</v>
      </c>
      <c r="E5653" s="2" t="s">
        <v>13</v>
      </c>
      <c r="F5653" s="2" t="s">
        <v>25</v>
      </c>
      <c r="G5653" s="2" t="s">
        <v>15</v>
      </c>
      <c r="H5653" s="2">
        <v>5961.28</v>
      </c>
      <c r="I5653" s="3">
        <v>45143</v>
      </c>
      <c r="J5653" s="2" t="s">
        <v>16</v>
      </c>
    </row>
    <row r="5654" spans="1:10" ht="14.25" customHeight="1" x14ac:dyDescent="0.35">
      <c r="A5654" s="2" t="s">
        <v>11338</v>
      </c>
      <c r="B5654" s="2" t="s">
        <v>11339</v>
      </c>
      <c r="C5654" s="2">
        <v>47</v>
      </c>
      <c r="D5654" s="2" t="s">
        <v>39</v>
      </c>
      <c r="E5654" s="2" t="s">
        <v>42</v>
      </c>
      <c r="F5654" s="2" t="s">
        <v>19</v>
      </c>
      <c r="G5654" s="2" t="s">
        <v>20</v>
      </c>
      <c r="H5654" s="2">
        <v>5410.84</v>
      </c>
      <c r="I5654" s="3">
        <v>45632</v>
      </c>
      <c r="J5654" s="2" t="s">
        <v>16</v>
      </c>
    </row>
    <row r="5655" spans="1:10" ht="14.25" customHeight="1" x14ac:dyDescent="0.35">
      <c r="A5655" s="2" t="s">
        <v>11340</v>
      </c>
      <c r="B5655" s="2" t="s">
        <v>11341</v>
      </c>
      <c r="C5655" s="2">
        <v>27</v>
      </c>
      <c r="D5655" s="2" t="s">
        <v>12</v>
      </c>
      <c r="E5655" s="2" t="s">
        <v>93</v>
      </c>
      <c r="F5655" s="2" t="s">
        <v>14</v>
      </c>
      <c r="G5655" s="2" t="s">
        <v>30</v>
      </c>
      <c r="H5655" s="2">
        <v>2001.7</v>
      </c>
      <c r="I5655" s="3">
        <v>45601</v>
      </c>
      <c r="J5655" s="2" t="s">
        <v>69</v>
      </c>
    </row>
    <row r="5656" spans="1:10" ht="14.25" customHeight="1" x14ac:dyDescent="0.35">
      <c r="A5656" s="2" t="s">
        <v>11342</v>
      </c>
      <c r="B5656" s="2" t="s">
        <v>11343</v>
      </c>
      <c r="C5656" s="2">
        <v>55</v>
      </c>
      <c r="D5656" s="2" t="s">
        <v>12</v>
      </c>
      <c r="E5656" s="2" t="s">
        <v>93</v>
      </c>
      <c r="F5656" s="2" t="s">
        <v>49</v>
      </c>
      <c r="G5656" s="2" t="s">
        <v>36</v>
      </c>
      <c r="H5656" s="2">
        <v>34072.71</v>
      </c>
      <c r="I5656" s="3">
        <v>45554</v>
      </c>
      <c r="J5656" s="2" t="s">
        <v>16</v>
      </c>
    </row>
    <row r="5657" spans="1:10" ht="14.25" customHeight="1" x14ac:dyDescent="0.35">
      <c r="A5657" s="2" t="s">
        <v>11344</v>
      </c>
      <c r="B5657" s="2" t="s">
        <v>11345</v>
      </c>
      <c r="C5657" s="2">
        <v>35</v>
      </c>
      <c r="D5657" s="2" t="s">
        <v>39</v>
      </c>
      <c r="E5657" s="2" t="s">
        <v>93</v>
      </c>
      <c r="F5657" s="2" t="s">
        <v>19</v>
      </c>
      <c r="G5657" s="2" t="s">
        <v>15</v>
      </c>
      <c r="H5657" s="2">
        <v>9256.69</v>
      </c>
      <c r="I5657" s="3">
        <v>45599</v>
      </c>
      <c r="J5657" s="2" t="s">
        <v>16</v>
      </c>
    </row>
    <row r="5658" spans="1:10" ht="14.25" customHeight="1" x14ac:dyDescent="0.35">
      <c r="A5658" s="2" t="s">
        <v>11346</v>
      </c>
      <c r="B5658" s="2" t="s">
        <v>11347</v>
      </c>
      <c r="C5658" s="2">
        <v>22</v>
      </c>
      <c r="D5658" s="2" t="s">
        <v>12</v>
      </c>
      <c r="E5658" s="2" t="s">
        <v>29</v>
      </c>
      <c r="F5658" s="2" t="s">
        <v>14</v>
      </c>
      <c r="G5658" s="2" t="s">
        <v>36</v>
      </c>
      <c r="H5658" s="2">
        <v>16793.939999999999</v>
      </c>
      <c r="I5658" s="3">
        <v>45527</v>
      </c>
      <c r="J5658" s="2" t="s">
        <v>16</v>
      </c>
    </row>
    <row r="5659" spans="1:10" ht="14.25" customHeight="1" x14ac:dyDescent="0.35">
      <c r="A5659" s="2" t="s">
        <v>11348</v>
      </c>
      <c r="B5659" s="2" t="s">
        <v>11349</v>
      </c>
      <c r="C5659" s="2">
        <v>46</v>
      </c>
      <c r="D5659" s="2" t="s">
        <v>12</v>
      </c>
      <c r="E5659" s="2" t="s">
        <v>64</v>
      </c>
      <c r="F5659" s="2" t="s">
        <v>25</v>
      </c>
      <c r="G5659" s="2" t="s">
        <v>30</v>
      </c>
      <c r="H5659" s="2">
        <v>6854.58</v>
      </c>
      <c r="I5659" s="3">
        <v>45346</v>
      </c>
      <c r="J5659" s="2" t="s">
        <v>21</v>
      </c>
    </row>
    <row r="5660" spans="1:10" ht="14.25" customHeight="1" x14ac:dyDescent="0.35">
      <c r="A5660" s="2" t="s">
        <v>11350</v>
      </c>
      <c r="B5660" s="2" t="s">
        <v>11351</v>
      </c>
      <c r="C5660" s="2">
        <v>56</v>
      </c>
      <c r="D5660" s="2" t="s">
        <v>12</v>
      </c>
      <c r="E5660" s="2" t="s">
        <v>52</v>
      </c>
      <c r="F5660" s="2" t="s">
        <v>35</v>
      </c>
      <c r="G5660" s="2" t="s">
        <v>26</v>
      </c>
      <c r="H5660" s="2">
        <v>12830.59</v>
      </c>
      <c r="I5660" s="3">
        <v>45579</v>
      </c>
      <c r="J5660" s="2" t="s">
        <v>16</v>
      </c>
    </row>
    <row r="5661" spans="1:10" ht="14.25" customHeight="1" x14ac:dyDescent="0.35">
      <c r="A5661" s="2" t="s">
        <v>11352</v>
      </c>
      <c r="B5661" s="2" t="s">
        <v>11353</v>
      </c>
      <c r="C5661" s="2">
        <v>51</v>
      </c>
      <c r="D5661" s="2" t="s">
        <v>39</v>
      </c>
      <c r="E5661" s="2" t="s">
        <v>42</v>
      </c>
      <c r="F5661" s="2" t="s">
        <v>19</v>
      </c>
      <c r="G5661" s="2" t="s">
        <v>30</v>
      </c>
      <c r="H5661" s="2">
        <v>34992.25</v>
      </c>
      <c r="I5661" s="3">
        <v>45100</v>
      </c>
      <c r="J5661" s="2" t="s">
        <v>16</v>
      </c>
    </row>
    <row r="5662" spans="1:10" ht="14.25" customHeight="1" x14ac:dyDescent="0.35">
      <c r="A5662" s="2" t="s">
        <v>11354</v>
      </c>
      <c r="B5662" s="2" t="s">
        <v>11355</v>
      </c>
      <c r="C5662" s="2">
        <v>60</v>
      </c>
      <c r="D5662" s="2" t="s">
        <v>39</v>
      </c>
      <c r="E5662" s="2" t="s">
        <v>42</v>
      </c>
      <c r="F5662" s="2" t="s">
        <v>25</v>
      </c>
      <c r="G5662" s="2" t="s">
        <v>36</v>
      </c>
      <c r="H5662" s="2">
        <v>4283.33</v>
      </c>
      <c r="I5662" s="3">
        <v>45639</v>
      </c>
      <c r="J5662" s="2" t="s">
        <v>16</v>
      </c>
    </row>
    <row r="5663" spans="1:10" ht="14.25" customHeight="1" x14ac:dyDescent="0.35">
      <c r="A5663" s="2" t="s">
        <v>11356</v>
      </c>
      <c r="B5663" s="2" t="s">
        <v>11357</v>
      </c>
      <c r="C5663" s="2">
        <v>62</v>
      </c>
      <c r="D5663" s="2" t="s">
        <v>12</v>
      </c>
      <c r="E5663" s="2" t="s">
        <v>29</v>
      </c>
      <c r="F5663" s="2" t="s">
        <v>25</v>
      </c>
      <c r="G5663" s="2" t="s">
        <v>36</v>
      </c>
      <c r="H5663" s="2">
        <v>7017.11</v>
      </c>
      <c r="I5663" s="3">
        <v>45039</v>
      </c>
      <c r="J5663" s="2" t="s">
        <v>16</v>
      </c>
    </row>
    <row r="5664" spans="1:10" ht="14.25" customHeight="1" x14ac:dyDescent="0.35">
      <c r="A5664" s="2" t="s">
        <v>11358</v>
      </c>
      <c r="B5664" s="2" t="s">
        <v>11359</v>
      </c>
      <c r="C5664" s="2">
        <v>40</v>
      </c>
      <c r="D5664" s="2" t="s">
        <v>12</v>
      </c>
      <c r="E5664" s="2" t="s">
        <v>42</v>
      </c>
      <c r="F5664" s="2" t="s">
        <v>55</v>
      </c>
      <c r="G5664" s="2" t="s">
        <v>20</v>
      </c>
      <c r="H5664" s="2">
        <v>7226.52</v>
      </c>
      <c r="I5664" s="3">
        <v>45100</v>
      </c>
      <c r="J5664" s="2" t="s">
        <v>16</v>
      </c>
    </row>
    <row r="5665" spans="1:10" ht="14.25" customHeight="1" x14ac:dyDescent="0.35">
      <c r="A5665" s="2" t="s">
        <v>11360</v>
      </c>
      <c r="B5665" s="2" t="s">
        <v>11361</v>
      </c>
      <c r="C5665" s="2">
        <v>22</v>
      </c>
      <c r="D5665" s="2" t="s">
        <v>12</v>
      </c>
      <c r="E5665" s="2" t="s">
        <v>24</v>
      </c>
      <c r="F5665" s="2" t="s">
        <v>35</v>
      </c>
      <c r="G5665" s="2" t="s">
        <v>36</v>
      </c>
      <c r="H5665" s="2">
        <v>48276.66</v>
      </c>
      <c r="I5665" s="3">
        <v>45000</v>
      </c>
      <c r="J5665" s="2" t="s">
        <v>16</v>
      </c>
    </row>
    <row r="5666" spans="1:10" ht="14.25" customHeight="1" x14ac:dyDescent="0.35">
      <c r="A5666" s="2" t="s">
        <v>11362</v>
      </c>
      <c r="B5666" s="2" t="s">
        <v>11363</v>
      </c>
      <c r="C5666" s="2">
        <v>47</v>
      </c>
      <c r="D5666" s="2" t="s">
        <v>12</v>
      </c>
      <c r="E5666" s="2" t="s">
        <v>24</v>
      </c>
      <c r="F5666" s="2" t="s">
        <v>19</v>
      </c>
      <c r="G5666" s="2" t="s">
        <v>15</v>
      </c>
      <c r="H5666" s="2">
        <v>2653.98</v>
      </c>
      <c r="I5666" s="3">
        <v>45563</v>
      </c>
      <c r="J5666" s="2" t="s">
        <v>16</v>
      </c>
    </row>
    <row r="5667" spans="1:10" ht="14.25" customHeight="1" x14ac:dyDescent="0.35">
      <c r="A5667" s="2" t="s">
        <v>11364</v>
      </c>
      <c r="B5667" s="2" t="s">
        <v>11365</v>
      </c>
      <c r="C5667" s="2">
        <v>23</v>
      </c>
      <c r="D5667" s="2" t="s">
        <v>39</v>
      </c>
      <c r="E5667" s="2" t="s">
        <v>42</v>
      </c>
      <c r="F5667" s="2" t="s">
        <v>14</v>
      </c>
      <c r="G5667" s="2" t="s">
        <v>20</v>
      </c>
      <c r="H5667" s="2">
        <v>11248.77</v>
      </c>
      <c r="I5667" s="3">
        <v>45462</v>
      </c>
      <c r="J5667" s="2" t="s">
        <v>16</v>
      </c>
    </row>
    <row r="5668" spans="1:10" ht="14.25" customHeight="1" x14ac:dyDescent="0.35">
      <c r="A5668" s="2" t="s">
        <v>11366</v>
      </c>
      <c r="B5668" s="2" t="s">
        <v>11367</v>
      </c>
      <c r="C5668" s="2">
        <v>63</v>
      </c>
      <c r="D5668" s="2" t="s">
        <v>39</v>
      </c>
      <c r="E5668" s="2" t="s">
        <v>29</v>
      </c>
      <c r="F5668" s="2" t="s">
        <v>19</v>
      </c>
      <c r="G5668" s="2" t="s">
        <v>36</v>
      </c>
      <c r="H5668" s="2">
        <v>1487.66</v>
      </c>
      <c r="I5668" s="3">
        <v>44958</v>
      </c>
      <c r="J5668" s="2" t="s">
        <v>16</v>
      </c>
    </row>
    <row r="5669" spans="1:10" ht="14.25" customHeight="1" x14ac:dyDescent="0.35">
      <c r="A5669" s="2" t="s">
        <v>11368</v>
      </c>
      <c r="B5669" s="2" t="s">
        <v>11369</v>
      </c>
      <c r="C5669" s="2">
        <v>61</v>
      </c>
      <c r="D5669" s="2" t="s">
        <v>12</v>
      </c>
      <c r="E5669" s="2" t="s">
        <v>42</v>
      </c>
      <c r="F5669" s="2" t="s">
        <v>19</v>
      </c>
      <c r="G5669" s="2" t="s">
        <v>30</v>
      </c>
      <c r="H5669" s="2">
        <v>26183.040000000001</v>
      </c>
      <c r="I5669" s="3">
        <v>45180</v>
      </c>
      <c r="J5669" s="2" t="s">
        <v>16</v>
      </c>
    </row>
    <row r="5670" spans="1:10" ht="14.25" customHeight="1" x14ac:dyDescent="0.35">
      <c r="A5670" s="2" t="s">
        <v>11370</v>
      </c>
      <c r="B5670" s="2" t="s">
        <v>11371</v>
      </c>
      <c r="C5670" s="2">
        <v>21</v>
      </c>
      <c r="D5670" s="2" t="s">
        <v>12</v>
      </c>
      <c r="E5670" s="2" t="s">
        <v>93</v>
      </c>
      <c r="F5670" s="2" t="s">
        <v>35</v>
      </c>
      <c r="G5670" s="2" t="s">
        <v>36</v>
      </c>
      <c r="H5670" s="2">
        <v>8925.2999999999993</v>
      </c>
      <c r="I5670" s="3">
        <v>45423</v>
      </c>
      <c r="J5670" s="2" t="s">
        <v>16</v>
      </c>
    </row>
    <row r="5671" spans="1:10" ht="14.25" customHeight="1" x14ac:dyDescent="0.35">
      <c r="A5671" s="2" t="s">
        <v>11372</v>
      </c>
      <c r="B5671" s="2" t="s">
        <v>11373</v>
      </c>
      <c r="C5671" s="2">
        <v>46</v>
      </c>
      <c r="D5671" s="2" t="s">
        <v>39</v>
      </c>
      <c r="E5671" s="2" t="s">
        <v>29</v>
      </c>
      <c r="F5671" s="2" t="s">
        <v>25</v>
      </c>
      <c r="G5671" s="2" t="s">
        <v>30</v>
      </c>
      <c r="H5671" s="2">
        <v>19619.18</v>
      </c>
      <c r="I5671" s="3">
        <v>45039</v>
      </c>
      <c r="J5671" s="2" t="s">
        <v>16</v>
      </c>
    </row>
    <row r="5672" spans="1:10" ht="14.25" customHeight="1" x14ac:dyDescent="0.35">
      <c r="A5672" s="2" t="s">
        <v>11374</v>
      </c>
      <c r="B5672" s="2" t="s">
        <v>11375</v>
      </c>
      <c r="C5672" s="2">
        <v>40</v>
      </c>
      <c r="D5672" s="2" t="s">
        <v>12</v>
      </c>
      <c r="E5672" s="2" t="s">
        <v>64</v>
      </c>
      <c r="F5672" s="2" t="s">
        <v>25</v>
      </c>
      <c r="G5672" s="2" t="s">
        <v>30</v>
      </c>
      <c r="H5672" s="2">
        <v>22560.98</v>
      </c>
      <c r="I5672" s="3">
        <v>45121</v>
      </c>
      <c r="J5672" s="2" t="s">
        <v>16</v>
      </c>
    </row>
    <row r="5673" spans="1:10" ht="14.25" customHeight="1" x14ac:dyDescent="0.35">
      <c r="A5673" s="2" t="s">
        <v>11376</v>
      </c>
      <c r="B5673" s="2" t="s">
        <v>11377</v>
      </c>
      <c r="C5673" s="2">
        <v>23</v>
      </c>
      <c r="D5673" s="2" t="s">
        <v>39</v>
      </c>
      <c r="E5673" s="2" t="s">
        <v>74</v>
      </c>
      <c r="F5673" s="2" t="s">
        <v>25</v>
      </c>
      <c r="G5673" s="2" t="s">
        <v>36</v>
      </c>
      <c r="H5673" s="2">
        <v>8144.34</v>
      </c>
      <c r="I5673" s="3">
        <v>45454</v>
      </c>
      <c r="J5673" s="2" t="s">
        <v>16</v>
      </c>
    </row>
    <row r="5674" spans="1:10" ht="14.25" customHeight="1" x14ac:dyDescent="0.35">
      <c r="A5674" s="2" t="s">
        <v>11378</v>
      </c>
      <c r="B5674" s="2" t="s">
        <v>11379</v>
      </c>
      <c r="C5674" s="2">
        <v>49</v>
      </c>
      <c r="D5674" s="2" t="s">
        <v>12</v>
      </c>
      <c r="E5674" s="2" t="s">
        <v>93</v>
      </c>
      <c r="F5674" s="2" t="s">
        <v>25</v>
      </c>
      <c r="G5674" s="2" t="s">
        <v>30</v>
      </c>
      <c r="H5674" s="2">
        <v>11457.27</v>
      </c>
      <c r="I5674" s="3">
        <v>45367</v>
      </c>
      <c r="J5674" s="2" t="s">
        <v>16</v>
      </c>
    </row>
    <row r="5675" spans="1:10" ht="14.25" customHeight="1" x14ac:dyDescent="0.35">
      <c r="A5675" s="2" t="s">
        <v>11380</v>
      </c>
      <c r="B5675" s="2" t="s">
        <v>11381</v>
      </c>
      <c r="C5675" s="2">
        <v>59</v>
      </c>
      <c r="D5675" s="2" t="s">
        <v>39</v>
      </c>
      <c r="E5675" s="2" t="s">
        <v>24</v>
      </c>
      <c r="F5675" s="2" t="s">
        <v>35</v>
      </c>
      <c r="G5675" s="2" t="s">
        <v>26</v>
      </c>
      <c r="H5675" s="2">
        <v>11997.17</v>
      </c>
      <c r="I5675" s="3">
        <v>45415</v>
      </c>
      <c r="J5675" s="2" t="s">
        <v>16</v>
      </c>
    </row>
    <row r="5676" spans="1:10" ht="14.25" customHeight="1" x14ac:dyDescent="0.35">
      <c r="A5676" s="2" t="s">
        <v>11382</v>
      </c>
      <c r="B5676" s="2" t="s">
        <v>11383</v>
      </c>
      <c r="C5676" s="2">
        <v>35</v>
      </c>
      <c r="D5676" s="2" t="s">
        <v>12</v>
      </c>
      <c r="E5676" s="2" t="s">
        <v>93</v>
      </c>
      <c r="F5676" s="2" t="s">
        <v>14</v>
      </c>
      <c r="G5676" s="2" t="s">
        <v>20</v>
      </c>
      <c r="H5676" s="2">
        <v>6170.77</v>
      </c>
      <c r="I5676" s="3">
        <v>45423</v>
      </c>
      <c r="J5676" s="2" t="s">
        <v>16</v>
      </c>
    </row>
    <row r="5677" spans="1:10" ht="14.25" customHeight="1" x14ac:dyDescent="0.35">
      <c r="A5677" s="2" t="s">
        <v>11384</v>
      </c>
      <c r="B5677" s="2" t="s">
        <v>11385</v>
      </c>
      <c r="C5677" s="2">
        <v>32</v>
      </c>
      <c r="D5677" s="2" t="s">
        <v>12</v>
      </c>
      <c r="E5677" s="2" t="s">
        <v>52</v>
      </c>
      <c r="F5677" s="2" t="s">
        <v>49</v>
      </c>
      <c r="G5677" s="2" t="s">
        <v>36</v>
      </c>
      <c r="H5677" s="2">
        <v>5706.43</v>
      </c>
      <c r="I5677" s="3">
        <v>45650</v>
      </c>
      <c r="J5677" s="2" t="s">
        <v>16</v>
      </c>
    </row>
    <row r="5678" spans="1:10" ht="14.25" customHeight="1" x14ac:dyDescent="0.35">
      <c r="A5678" s="2" t="s">
        <v>11386</v>
      </c>
      <c r="B5678" s="2" t="s">
        <v>11387</v>
      </c>
      <c r="C5678" s="2">
        <v>57</v>
      </c>
      <c r="D5678" s="2" t="s">
        <v>39</v>
      </c>
      <c r="E5678" s="2" t="s">
        <v>29</v>
      </c>
      <c r="F5678" s="2" t="s">
        <v>55</v>
      </c>
      <c r="G5678" s="2" t="s">
        <v>26</v>
      </c>
      <c r="H5678" s="2">
        <v>2060.2600000000002</v>
      </c>
      <c r="I5678" s="3">
        <v>45546</v>
      </c>
      <c r="J5678" s="2" t="s">
        <v>21</v>
      </c>
    </row>
    <row r="5679" spans="1:10" ht="14.25" customHeight="1" x14ac:dyDescent="0.35">
      <c r="A5679" s="2" t="s">
        <v>11388</v>
      </c>
      <c r="B5679" s="2" t="s">
        <v>11389</v>
      </c>
      <c r="C5679" s="2">
        <v>49</v>
      </c>
      <c r="D5679" s="2" t="s">
        <v>39</v>
      </c>
      <c r="E5679" s="2" t="s">
        <v>24</v>
      </c>
      <c r="F5679" s="2" t="s">
        <v>25</v>
      </c>
      <c r="G5679" s="2" t="s">
        <v>30</v>
      </c>
      <c r="H5679" s="2">
        <v>4843.7</v>
      </c>
      <c r="I5679" s="3">
        <v>44950</v>
      </c>
      <c r="J5679" s="2" t="s">
        <v>16</v>
      </c>
    </row>
    <row r="5680" spans="1:10" ht="14.25" customHeight="1" x14ac:dyDescent="0.35">
      <c r="A5680" s="2" t="s">
        <v>11390</v>
      </c>
      <c r="B5680" s="2" t="s">
        <v>11391</v>
      </c>
      <c r="C5680" s="2">
        <v>26</v>
      </c>
      <c r="D5680" s="2" t="s">
        <v>12</v>
      </c>
      <c r="E5680" s="2" t="s">
        <v>74</v>
      </c>
      <c r="F5680" s="2" t="s">
        <v>25</v>
      </c>
      <c r="G5680" s="2" t="s">
        <v>30</v>
      </c>
      <c r="H5680" s="2">
        <v>46838.82</v>
      </c>
      <c r="I5680" s="3">
        <v>45216</v>
      </c>
      <c r="J5680" s="2" t="s">
        <v>21</v>
      </c>
    </row>
    <row r="5681" spans="1:10" ht="14.25" customHeight="1" x14ac:dyDescent="0.35">
      <c r="A5681" s="2" t="s">
        <v>11392</v>
      </c>
      <c r="B5681" s="2" t="s">
        <v>11393</v>
      </c>
      <c r="C5681" s="2">
        <v>54</v>
      </c>
      <c r="D5681" s="2" t="s">
        <v>12</v>
      </c>
      <c r="E5681" s="2" t="s">
        <v>42</v>
      </c>
      <c r="F5681" s="2" t="s">
        <v>55</v>
      </c>
      <c r="G5681" s="2" t="s">
        <v>20</v>
      </c>
      <c r="H5681" s="2">
        <v>3145.21</v>
      </c>
      <c r="I5681" s="3">
        <v>45234</v>
      </c>
      <c r="J5681" s="2" t="s">
        <v>16</v>
      </c>
    </row>
    <row r="5682" spans="1:10" ht="14.25" customHeight="1" x14ac:dyDescent="0.35">
      <c r="A5682" s="2" t="s">
        <v>11394</v>
      </c>
      <c r="B5682" s="2" t="s">
        <v>11395</v>
      </c>
      <c r="C5682" s="2">
        <v>27</v>
      </c>
      <c r="D5682" s="2" t="s">
        <v>39</v>
      </c>
      <c r="E5682" s="2" t="s">
        <v>74</v>
      </c>
      <c r="F5682" s="2" t="s">
        <v>25</v>
      </c>
      <c r="G5682" s="2" t="s">
        <v>26</v>
      </c>
      <c r="H5682" s="2">
        <v>14373.39</v>
      </c>
      <c r="I5682" s="3">
        <v>45230</v>
      </c>
      <c r="J5682" s="2" t="s">
        <v>16</v>
      </c>
    </row>
    <row r="5683" spans="1:10" ht="14.25" customHeight="1" x14ac:dyDescent="0.35">
      <c r="A5683" s="2" t="s">
        <v>11396</v>
      </c>
      <c r="B5683" s="2" t="s">
        <v>11397</v>
      </c>
      <c r="C5683" s="2">
        <v>37</v>
      </c>
      <c r="D5683" s="2" t="s">
        <v>39</v>
      </c>
      <c r="E5683" s="2" t="s">
        <v>64</v>
      </c>
      <c r="F5683" s="2" t="s">
        <v>49</v>
      </c>
      <c r="G5683" s="2" t="s">
        <v>26</v>
      </c>
      <c r="H5683" s="2">
        <v>611.80999999999995</v>
      </c>
      <c r="I5683" s="3">
        <v>45557</v>
      </c>
      <c r="J5683" s="2" t="s">
        <v>16</v>
      </c>
    </row>
    <row r="5684" spans="1:10" ht="14.25" customHeight="1" x14ac:dyDescent="0.35">
      <c r="A5684" s="2" t="s">
        <v>11398</v>
      </c>
      <c r="B5684" s="2" t="s">
        <v>11399</v>
      </c>
      <c r="C5684" s="2">
        <v>23</v>
      </c>
      <c r="D5684" s="2" t="s">
        <v>12</v>
      </c>
      <c r="E5684" s="2" t="s">
        <v>13</v>
      </c>
      <c r="F5684" s="2" t="s">
        <v>19</v>
      </c>
      <c r="G5684" s="2" t="s">
        <v>36</v>
      </c>
      <c r="H5684" s="2">
        <v>6301.14</v>
      </c>
      <c r="I5684" s="3">
        <v>45619</v>
      </c>
      <c r="J5684" s="2" t="s">
        <v>16</v>
      </c>
    </row>
    <row r="5685" spans="1:10" ht="14.25" customHeight="1" x14ac:dyDescent="0.35">
      <c r="A5685" s="2" t="s">
        <v>11400</v>
      </c>
      <c r="B5685" s="2" t="s">
        <v>11401</v>
      </c>
      <c r="C5685" s="2">
        <v>20</v>
      </c>
      <c r="D5685" s="2" t="s">
        <v>12</v>
      </c>
      <c r="E5685" s="2" t="s">
        <v>93</v>
      </c>
      <c r="F5685" s="2" t="s">
        <v>55</v>
      </c>
      <c r="G5685" s="2" t="s">
        <v>30</v>
      </c>
      <c r="H5685" s="2">
        <v>601.85</v>
      </c>
      <c r="I5685" s="3">
        <v>44964</v>
      </c>
      <c r="J5685" s="2" t="s">
        <v>16</v>
      </c>
    </row>
    <row r="5686" spans="1:10" ht="14.25" customHeight="1" x14ac:dyDescent="0.35">
      <c r="A5686" s="2" t="s">
        <v>11402</v>
      </c>
      <c r="B5686" s="2" t="s">
        <v>11403</v>
      </c>
      <c r="C5686" s="2">
        <v>59</v>
      </c>
      <c r="D5686" s="2" t="s">
        <v>39</v>
      </c>
      <c r="E5686" s="2" t="s">
        <v>29</v>
      </c>
      <c r="F5686" s="2" t="s">
        <v>14</v>
      </c>
      <c r="G5686" s="2" t="s">
        <v>15</v>
      </c>
      <c r="H5686" s="2">
        <v>6458.82</v>
      </c>
      <c r="I5686" s="3">
        <v>45312</v>
      </c>
      <c r="J5686" s="2" t="s">
        <v>21</v>
      </c>
    </row>
    <row r="5687" spans="1:10" ht="14.25" customHeight="1" x14ac:dyDescent="0.35">
      <c r="A5687" s="2" t="s">
        <v>11404</v>
      </c>
      <c r="B5687" s="2" t="s">
        <v>11405</v>
      </c>
      <c r="C5687" s="2">
        <v>28</v>
      </c>
      <c r="D5687" s="2" t="s">
        <v>39</v>
      </c>
      <c r="E5687" s="2" t="s">
        <v>29</v>
      </c>
      <c r="F5687" s="2" t="s">
        <v>55</v>
      </c>
      <c r="G5687" s="2" t="s">
        <v>36</v>
      </c>
      <c r="H5687" s="2">
        <v>279.39</v>
      </c>
      <c r="I5687" s="3">
        <v>45507</v>
      </c>
      <c r="J5687" s="2" t="s">
        <v>16</v>
      </c>
    </row>
    <row r="5688" spans="1:10" ht="14.25" customHeight="1" x14ac:dyDescent="0.35">
      <c r="A5688" s="2" t="s">
        <v>11406</v>
      </c>
      <c r="B5688" s="2" t="s">
        <v>11407</v>
      </c>
      <c r="C5688" s="2">
        <v>60</v>
      </c>
      <c r="D5688" s="2" t="s">
        <v>39</v>
      </c>
      <c r="E5688" s="2" t="s">
        <v>74</v>
      </c>
      <c r="F5688" s="2" t="s">
        <v>49</v>
      </c>
      <c r="G5688" s="2" t="s">
        <v>36</v>
      </c>
      <c r="H5688" s="2">
        <v>9500.93</v>
      </c>
      <c r="I5688" s="3">
        <v>45008</v>
      </c>
      <c r="J5688" s="2" t="s">
        <v>16</v>
      </c>
    </row>
    <row r="5689" spans="1:10" ht="14.25" customHeight="1" x14ac:dyDescent="0.35">
      <c r="A5689" s="2" t="s">
        <v>11408</v>
      </c>
      <c r="B5689" s="2" t="s">
        <v>11409</v>
      </c>
      <c r="C5689" s="2">
        <v>34</v>
      </c>
      <c r="D5689" s="2" t="s">
        <v>39</v>
      </c>
      <c r="E5689" s="2" t="s">
        <v>52</v>
      </c>
      <c r="F5689" s="2" t="s">
        <v>35</v>
      </c>
      <c r="G5689" s="2" t="s">
        <v>36</v>
      </c>
      <c r="H5689" s="2">
        <v>8831.2000000000007</v>
      </c>
      <c r="I5689" s="3">
        <v>45044</v>
      </c>
      <c r="J5689" s="2" t="s">
        <v>21</v>
      </c>
    </row>
    <row r="5690" spans="1:10" ht="14.25" customHeight="1" x14ac:dyDescent="0.35">
      <c r="A5690" s="2" t="s">
        <v>11410</v>
      </c>
      <c r="B5690" s="2" t="s">
        <v>11411</v>
      </c>
      <c r="C5690" s="2">
        <v>49</v>
      </c>
      <c r="D5690" s="2" t="s">
        <v>39</v>
      </c>
      <c r="E5690" s="2" t="s">
        <v>24</v>
      </c>
      <c r="F5690" s="2" t="s">
        <v>14</v>
      </c>
      <c r="G5690" s="2" t="s">
        <v>20</v>
      </c>
      <c r="H5690" s="2">
        <v>15987.12</v>
      </c>
      <c r="I5690" s="3">
        <v>44976</v>
      </c>
      <c r="J5690" s="2" t="s">
        <v>16</v>
      </c>
    </row>
    <row r="5691" spans="1:10" ht="14.25" customHeight="1" x14ac:dyDescent="0.35">
      <c r="A5691" s="2" t="s">
        <v>11412</v>
      </c>
      <c r="B5691" s="2" t="s">
        <v>11413</v>
      </c>
      <c r="C5691" s="2">
        <v>21</v>
      </c>
      <c r="D5691" s="2" t="s">
        <v>12</v>
      </c>
      <c r="E5691" s="2" t="s">
        <v>64</v>
      </c>
      <c r="F5691" s="2" t="s">
        <v>19</v>
      </c>
      <c r="G5691" s="2" t="s">
        <v>20</v>
      </c>
      <c r="H5691" s="2">
        <v>8753.56</v>
      </c>
      <c r="I5691" s="3">
        <v>45595</v>
      </c>
      <c r="J5691" s="2" t="s">
        <v>16</v>
      </c>
    </row>
    <row r="5692" spans="1:10" ht="14.25" customHeight="1" x14ac:dyDescent="0.35">
      <c r="A5692" s="2" t="s">
        <v>11414</v>
      </c>
      <c r="B5692" s="2" t="s">
        <v>11415</v>
      </c>
      <c r="C5692" s="2">
        <v>21</v>
      </c>
      <c r="D5692" s="2" t="s">
        <v>12</v>
      </c>
      <c r="E5692" s="2" t="s">
        <v>13</v>
      </c>
      <c r="F5692" s="2" t="s">
        <v>25</v>
      </c>
      <c r="G5692" s="2" t="s">
        <v>36</v>
      </c>
      <c r="H5692" s="2">
        <v>26036.79</v>
      </c>
      <c r="I5692" s="3">
        <v>45000</v>
      </c>
      <c r="J5692" s="2" t="s">
        <v>69</v>
      </c>
    </row>
    <row r="5693" spans="1:10" ht="14.25" customHeight="1" x14ac:dyDescent="0.35">
      <c r="A5693" s="2" t="s">
        <v>11416</v>
      </c>
      <c r="B5693" s="2" t="s">
        <v>11417</v>
      </c>
      <c r="C5693" s="2">
        <v>34</v>
      </c>
      <c r="D5693" s="2" t="s">
        <v>39</v>
      </c>
      <c r="E5693" s="2" t="s">
        <v>64</v>
      </c>
      <c r="F5693" s="2" t="s">
        <v>55</v>
      </c>
      <c r="G5693" s="2" t="s">
        <v>15</v>
      </c>
      <c r="H5693" s="2">
        <v>15283.4</v>
      </c>
      <c r="I5693" s="3">
        <v>45621</v>
      </c>
      <c r="J5693" s="2" t="s">
        <v>16</v>
      </c>
    </row>
    <row r="5694" spans="1:10" ht="14.25" customHeight="1" x14ac:dyDescent="0.35">
      <c r="A5694" s="2" t="s">
        <v>11418</v>
      </c>
      <c r="B5694" s="2" t="s">
        <v>11419</v>
      </c>
      <c r="C5694" s="2">
        <v>58</v>
      </c>
      <c r="D5694" s="2" t="s">
        <v>12</v>
      </c>
      <c r="E5694" s="2" t="s">
        <v>29</v>
      </c>
      <c r="F5694" s="2" t="s">
        <v>14</v>
      </c>
      <c r="G5694" s="2" t="s">
        <v>26</v>
      </c>
      <c r="H5694" s="2">
        <v>1423.2</v>
      </c>
      <c r="I5694" s="3">
        <v>45032</v>
      </c>
      <c r="J5694" s="2" t="s">
        <v>16</v>
      </c>
    </row>
    <row r="5695" spans="1:10" ht="14.25" customHeight="1" x14ac:dyDescent="0.35">
      <c r="A5695" s="2" t="s">
        <v>11420</v>
      </c>
      <c r="B5695" s="2" t="s">
        <v>11421</v>
      </c>
      <c r="C5695" s="2">
        <v>36</v>
      </c>
      <c r="D5695" s="2" t="s">
        <v>12</v>
      </c>
      <c r="E5695" s="2" t="s">
        <v>42</v>
      </c>
      <c r="F5695" s="2" t="s">
        <v>55</v>
      </c>
      <c r="G5695" s="2" t="s">
        <v>26</v>
      </c>
      <c r="H5695" s="2">
        <v>3085.29</v>
      </c>
      <c r="I5695" s="3">
        <v>45627</v>
      </c>
      <c r="J5695" s="2" t="s">
        <v>16</v>
      </c>
    </row>
    <row r="5696" spans="1:10" ht="14.25" customHeight="1" x14ac:dyDescent="0.35">
      <c r="A5696" s="2" t="s">
        <v>11422</v>
      </c>
      <c r="B5696" s="2" t="s">
        <v>11423</v>
      </c>
      <c r="C5696" s="2">
        <v>22</v>
      </c>
      <c r="D5696" s="2" t="s">
        <v>39</v>
      </c>
      <c r="E5696" s="2" t="s">
        <v>13</v>
      </c>
      <c r="F5696" s="2" t="s">
        <v>19</v>
      </c>
      <c r="G5696" s="2" t="s">
        <v>30</v>
      </c>
      <c r="H5696" s="2">
        <v>265.81</v>
      </c>
      <c r="I5696" s="3">
        <v>45525</v>
      </c>
      <c r="J5696" s="2" t="s">
        <v>16</v>
      </c>
    </row>
    <row r="5697" spans="1:10" ht="14.25" customHeight="1" x14ac:dyDescent="0.35">
      <c r="A5697" s="2" t="s">
        <v>11424</v>
      </c>
      <c r="B5697" s="2" t="s">
        <v>11425</v>
      </c>
      <c r="C5697" s="2">
        <v>49</v>
      </c>
      <c r="D5697" s="2" t="s">
        <v>12</v>
      </c>
      <c r="E5697" s="2" t="s">
        <v>24</v>
      </c>
      <c r="F5697" s="2" t="s">
        <v>55</v>
      </c>
      <c r="G5697" s="2" t="s">
        <v>26</v>
      </c>
      <c r="H5697" s="2">
        <v>4879.79</v>
      </c>
      <c r="I5697" s="3">
        <v>45252</v>
      </c>
      <c r="J5697" s="2" t="s">
        <v>16</v>
      </c>
    </row>
    <row r="5698" spans="1:10" ht="14.25" customHeight="1" x14ac:dyDescent="0.35">
      <c r="A5698" s="2" t="s">
        <v>11426</v>
      </c>
      <c r="B5698" s="2" t="s">
        <v>11427</v>
      </c>
      <c r="C5698" s="2">
        <v>39</v>
      </c>
      <c r="D5698" s="2" t="s">
        <v>12</v>
      </c>
      <c r="E5698" s="2" t="s">
        <v>24</v>
      </c>
      <c r="F5698" s="2" t="s">
        <v>14</v>
      </c>
      <c r="G5698" s="2" t="s">
        <v>26</v>
      </c>
      <c r="H5698" s="2">
        <v>7124.04</v>
      </c>
      <c r="I5698" s="3">
        <v>45610</v>
      </c>
      <c r="J5698" s="2" t="s">
        <v>16</v>
      </c>
    </row>
    <row r="5699" spans="1:10" ht="14.25" customHeight="1" x14ac:dyDescent="0.35">
      <c r="A5699" s="2" t="s">
        <v>11428</v>
      </c>
      <c r="B5699" s="2" t="s">
        <v>11429</v>
      </c>
      <c r="C5699" s="2">
        <v>23</v>
      </c>
      <c r="D5699" s="2" t="s">
        <v>12</v>
      </c>
      <c r="E5699" s="2" t="s">
        <v>29</v>
      </c>
      <c r="F5699" s="2" t="s">
        <v>49</v>
      </c>
      <c r="G5699" s="2" t="s">
        <v>15</v>
      </c>
      <c r="H5699" s="2">
        <v>29177.759999999998</v>
      </c>
      <c r="I5699" s="3">
        <v>45282</v>
      </c>
      <c r="J5699" s="2" t="s">
        <v>16</v>
      </c>
    </row>
    <row r="5700" spans="1:10" ht="14.25" customHeight="1" x14ac:dyDescent="0.35">
      <c r="A5700" s="2" t="s">
        <v>11430</v>
      </c>
      <c r="B5700" s="2" t="s">
        <v>11431</v>
      </c>
      <c r="C5700" s="2">
        <v>52</v>
      </c>
      <c r="D5700" s="2" t="s">
        <v>39</v>
      </c>
      <c r="E5700" s="2" t="s">
        <v>52</v>
      </c>
      <c r="F5700" s="2" t="s">
        <v>35</v>
      </c>
      <c r="G5700" s="2" t="s">
        <v>26</v>
      </c>
      <c r="H5700" s="2">
        <v>7387.04</v>
      </c>
      <c r="I5700" s="3">
        <v>45394</v>
      </c>
      <c r="J5700" s="2" t="s">
        <v>16</v>
      </c>
    </row>
    <row r="5701" spans="1:10" ht="14.25" customHeight="1" x14ac:dyDescent="0.35">
      <c r="A5701" s="2" t="s">
        <v>11432</v>
      </c>
      <c r="B5701" s="2" t="s">
        <v>11433</v>
      </c>
      <c r="C5701" s="2">
        <v>39</v>
      </c>
      <c r="D5701" s="2" t="s">
        <v>39</v>
      </c>
      <c r="E5701" s="2" t="s">
        <v>13</v>
      </c>
      <c r="F5701" s="2" t="s">
        <v>14</v>
      </c>
      <c r="G5701" s="2" t="s">
        <v>15</v>
      </c>
      <c r="H5701" s="2">
        <v>15188.12</v>
      </c>
      <c r="I5701" s="3">
        <v>45582</v>
      </c>
      <c r="J5701" s="2" t="s">
        <v>69</v>
      </c>
    </row>
    <row r="5702" spans="1:10" ht="14.25" customHeight="1" x14ac:dyDescent="0.35">
      <c r="A5702" s="2" t="s">
        <v>11434</v>
      </c>
      <c r="B5702" s="2" t="s">
        <v>11435</v>
      </c>
      <c r="C5702" s="2">
        <v>18</v>
      </c>
      <c r="D5702" s="2" t="s">
        <v>12</v>
      </c>
      <c r="E5702" s="2" t="s">
        <v>29</v>
      </c>
      <c r="F5702" s="2" t="s">
        <v>55</v>
      </c>
      <c r="G5702" s="2" t="s">
        <v>20</v>
      </c>
      <c r="H5702" s="2">
        <v>3120.08</v>
      </c>
      <c r="I5702" s="3">
        <v>45210</v>
      </c>
      <c r="J5702" s="2" t="s">
        <v>21</v>
      </c>
    </row>
    <row r="5703" spans="1:10" ht="14.25" customHeight="1" x14ac:dyDescent="0.35">
      <c r="A5703" s="2" t="s">
        <v>11436</v>
      </c>
      <c r="B5703" s="2" t="s">
        <v>11437</v>
      </c>
      <c r="C5703" s="2">
        <v>37</v>
      </c>
      <c r="D5703" s="2" t="s">
        <v>12</v>
      </c>
      <c r="E5703" s="2" t="s">
        <v>52</v>
      </c>
      <c r="F5703" s="2" t="s">
        <v>19</v>
      </c>
      <c r="G5703" s="2" t="s">
        <v>15</v>
      </c>
      <c r="H5703" s="2">
        <v>1662.42</v>
      </c>
      <c r="I5703" s="3">
        <v>45111</v>
      </c>
      <c r="J5703" s="2" t="s">
        <v>16</v>
      </c>
    </row>
    <row r="5704" spans="1:10" ht="14.25" customHeight="1" x14ac:dyDescent="0.35">
      <c r="A5704" s="2" t="s">
        <v>11438</v>
      </c>
      <c r="B5704" s="2" t="s">
        <v>11439</v>
      </c>
      <c r="C5704" s="2">
        <v>39</v>
      </c>
      <c r="D5704" s="2" t="s">
        <v>12</v>
      </c>
      <c r="E5704" s="2" t="s">
        <v>42</v>
      </c>
      <c r="F5704" s="2" t="s">
        <v>25</v>
      </c>
      <c r="G5704" s="2" t="s">
        <v>20</v>
      </c>
      <c r="H5704" s="2">
        <v>16651.419999999998</v>
      </c>
      <c r="I5704" s="3">
        <v>45080</v>
      </c>
      <c r="J5704" s="2" t="s">
        <v>16</v>
      </c>
    </row>
    <row r="5705" spans="1:10" ht="14.25" customHeight="1" x14ac:dyDescent="0.35">
      <c r="A5705" s="2" t="s">
        <v>11440</v>
      </c>
      <c r="B5705" s="2" t="s">
        <v>11441</v>
      </c>
      <c r="C5705" s="2">
        <v>28</v>
      </c>
      <c r="D5705" s="2" t="s">
        <v>12</v>
      </c>
      <c r="E5705" s="2" t="s">
        <v>52</v>
      </c>
      <c r="F5705" s="2" t="s">
        <v>25</v>
      </c>
      <c r="G5705" s="2" t="s">
        <v>15</v>
      </c>
      <c r="H5705" s="2">
        <v>2842.55</v>
      </c>
      <c r="I5705" s="3">
        <v>45044</v>
      </c>
      <c r="J5705" s="2" t="s">
        <v>16</v>
      </c>
    </row>
    <row r="5706" spans="1:10" ht="14.25" customHeight="1" x14ac:dyDescent="0.35">
      <c r="A5706" s="2" t="s">
        <v>11442</v>
      </c>
      <c r="B5706" s="2" t="s">
        <v>11443</v>
      </c>
      <c r="C5706" s="2">
        <v>30</v>
      </c>
      <c r="D5706" s="2" t="s">
        <v>12</v>
      </c>
      <c r="E5706" s="2" t="s">
        <v>64</v>
      </c>
      <c r="F5706" s="2" t="s">
        <v>19</v>
      </c>
      <c r="G5706" s="2" t="s">
        <v>36</v>
      </c>
      <c r="H5706" s="2">
        <v>20505.439999999999</v>
      </c>
      <c r="I5706" s="3">
        <v>45193</v>
      </c>
      <c r="J5706" s="2" t="s">
        <v>16</v>
      </c>
    </row>
    <row r="5707" spans="1:10" ht="14.25" customHeight="1" x14ac:dyDescent="0.35">
      <c r="A5707" s="2" t="s">
        <v>11444</v>
      </c>
      <c r="B5707" s="2" t="s">
        <v>11445</v>
      </c>
      <c r="C5707" s="2">
        <v>59</v>
      </c>
      <c r="D5707" s="2" t="s">
        <v>12</v>
      </c>
      <c r="E5707" s="2" t="s">
        <v>74</v>
      </c>
      <c r="F5707" s="2" t="s">
        <v>55</v>
      </c>
      <c r="G5707" s="2" t="s">
        <v>20</v>
      </c>
      <c r="H5707" s="2">
        <v>1861.49</v>
      </c>
      <c r="I5707" s="3">
        <v>45311</v>
      </c>
      <c r="J5707" s="2" t="s">
        <v>21</v>
      </c>
    </row>
    <row r="5708" spans="1:10" ht="14.25" customHeight="1" x14ac:dyDescent="0.35">
      <c r="A5708" s="2" t="s">
        <v>11446</v>
      </c>
      <c r="B5708" s="2" t="s">
        <v>11447</v>
      </c>
      <c r="C5708" s="2">
        <v>20</v>
      </c>
      <c r="D5708" s="2" t="s">
        <v>39</v>
      </c>
      <c r="E5708" s="2" t="s">
        <v>64</v>
      </c>
      <c r="F5708" s="2" t="s">
        <v>35</v>
      </c>
      <c r="G5708" s="2" t="s">
        <v>20</v>
      </c>
      <c r="H5708" s="2">
        <v>19077.53</v>
      </c>
      <c r="I5708" s="3">
        <v>45181</v>
      </c>
      <c r="J5708" s="2" t="s">
        <v>69</v>
      </c>
    </row>
    <row r="5709" spans="1:10" ht="14.25" customHeight="1" x14ac:dyDescent="0.35">
      <c r="A5709" s="2" t="s">
        <v>11448</v>
      </c>
      <c r="B5709" s="2" t="s">
        <v>11449</v>
      </c>
      <c r="C5709" s="2">
        <v>26</v>
      </c>
      <c r="D5709" s="2" t="s">
        <v>12</v>
      </c>
      <c r="E5709" s="2" t="s">
        <v>24</v>
      </c>
      <c r="F5709" s="2" t="s">
        <v>19</v>
      </c>
      <c r="G5709" s="2" t="s">
        <v>26</v>
      </c>
      <c r="H5709" s="2">
        <v>14821.34</v>
      </c>
      <c r="I5709" s="3">
        <v>45167</v>
      </c>
      <c r="J5709" s="2" t="s">
        <v>16</v>
      </c>
    </row>
    <row r="5710" spans="1:10" ht="14.25" customHeight="1" x14ac:dyDescent="0.35">
      <c r="A5710" s="2" t="s">
        <v>11450</v>
      </c>
      <c r="B5710" s="2" t="s">
        <v>11451</v>
      </c>
      <c r="C5710" s="2">
        <v>29</v>
      </c>
      <c r="D5710" s="2" t="s">
        <v>12</v>
      </c>
      <c r="E5710" s="2" t="s">
        <v>29</v>
      </c>
      <c r="F5710" s="2" t="s">
        <v>55</v>
      </c>
      <c r="G5710" s="2" t="s">
        <v>20</v>
      </c>
      <c r="H5710" s="2">
        <v>9447.43</v>
      </c>
      <c r="I5710" s="3">
        <v>45097</v>
      </c>
      <c r="J5710" s="2" t="s">
        <v>16</v>
      </c>
    </row>
    <row r="5711" spans="1:10" ht="14.25" customHeight="1" x14ac:dyDescent="0.35">
      <c r="A5711" s="2" t="s">
        <v>11452</v>
      </c>
      <c r="B5711" s="2" t="s">
        <v>11453</v>
      </c>
      <c r="C5711" s="2">
        <v>40</v>
      </c>
      <c r="D5711" s="2" t="s">
        <v>39</v>
      </c>
      <c r="E5711" s="2" t="s">
        <v>29</v>
      </c>
      <c r="F5711" s="2" t="s">
        <v>14</v>
      </c>
      <c r="G5711" s="2" t="s">
        <v>15</v>
      </c>
      <c r="H5711" s="2">
        <v>18985.919999999998</v>
      </c>
      <c r="I5711" s="3">
        <v>45543</v>
      </c>
      <c r="J5711" s="2" t="s">
        <v>16</v>
      </c>
    </row>
    <row r="5712" spans="1:10" ht="14.25" customHeight="1" x14ac:dyDescent="0.35">
      <c r="A5712" s="2" t="s">
        <v>11454</v>
      </c>
      <c r="B5712" s="2" t="s">
        <v>11455</v>
      </c>
      <c r="C5712" s="2">
        <v>31</v>
      </c>
      <c r="D5712" s="2" t="s">
        <v>12</v>
      </c>
      <c r="E5712" s="2" t="s">
        <v>93</v>
      </c>
      <c r="F5712" s="2" t="s">
        <v>35</v>
      </c>
      <c r="G5712" s="2" t="s">
        <v>36</v>
      </c>
      <c r="H5712" s="2">
        <v>4015.38</v>
      </c>
      <c r="I5712" s="3">
        <v>45474</v>
      </c>
      <c r="J5712" s="2" t="s">
        <v>16</v>
      </c>
    </row>
    <row r="5713" spans="1:10" ht="14.25" customHeight="1" x14ac:dyDescent="0.35">
      <c r="A5713" s="2" t="s">
        <v>11456</v>
      </c>
      <c r="B5713" s="2" t="s">
        <v>11457</v>
      </c>
      <c r="C5713" s="2">
        <v>50</v>
      </c>
      <c r="D5713" s="2" t="s">
        <v>12</v>
      </c>
      <c r="E5713" s="2" t="s">
        <v>64</v>
      </c>
      <c r="F5713" s="2" t="s">
        <v>49</v>
      </c>
      <c r="G5713" s="2" t="s">
        <v>36</v>
      </c>
      <c r="H5713" s="2">
        <v>1815.63</v>
      </c>
      <c r="I5713" s="3">
        <v>45504</v>
      </c>
      <c r="J5713" s="2" t="s">
        <v>16</v>
      </c>
    </row>
    <row r="5714" spans="1:10" ht="14.25" customHeight="1" x14ac:dyDescent="0.35">
      <c r="A5714" s="2" t="s">
        <v>11458</v>
      </c>
      <c r="B5714" s="2" t="s">
        <v>11459</v>
      </c>
      <c r="C5714" s="2">
        <v>35</v>
      </c>
      <c r="D5714" s="2" t="s">
        <v>12</v>
      </c>
      <c r="E5714" s="2" t="s">
        <v>13</v>
      </c>
      <c r="F5714" s="2" t="s">
        <v>55</v>
      </c>
      <c r="G5714" s="2" t="s">
        <v>26</v>
      </c>
      <c r="H5714" s="2">
        <v>1708.37</v>
      </c>
      <c r="I5714" s="3">
        <v>45111</v>
      </c>
      <c r="J5714" s="2" t="s">
        <v>16</v>
      </c>
    </row>
    <row r="5715" spans="1:10" ht="14.25" customHeight="1" x14ac:dyDescent="0.35">
      <c r="A5715" s="2" t="s">
        <v>11460</v>
      </c>
      <c r="B5715" s="2" t="s">
        <v>11461</v>
      </c>
      <c r="C5715" s="2">
        <v>58</v>
      </c>
      <c r="D5715" s="2" t="s">
        <v>12</v>
      </c>
      <c r="E5715" s="2" t="s">
        <v>24</v>
      </c>
      <c r="F5715" s="2" t="s">
        <v>25</v>
      </c>
      <c r="G5715" s="2" t="s">
        <v>15</v>
      </c>
      <c r="H5715" s="2">
        <v>3152.03</v>
      </c>
      <c r="I5715" s="3">
        <v>45628</v>
      </c>
      <c r="J5715" s="2" t="s">
        <v>16</v>
      </c>
    </row>
    <row r="5716" spans="1:10" ht="14.25" customHeight="1" x14ac:dyDescent="0.35">
      <c r="A5716" s="2" t="s">
        <v>11462</v>
      </c>
      <c r="B5716" s="2" t="s">
        <v>11463</v>
      </c>
      <c r="C5716" s="2">
        <v>26</v>
      </c>
      <c r="D5716" s="2" t="s">
        <v>39</v>
      </c>
      <c r="E5716" s="2" t="s">
        <v>42</v>
      </c>
      <c r="F5716" s="2" t="s">
        <v>25</v>
      </c>
      <c r="G5716" s="2" t="s">
        <v>15</v>
      </c>
      <c r="H5716" s="2">
        <v>5910.01</v>
      </c>
      <c r="I5716" s="3">
        <v>45593</v>
      </c>
      <c r="J5716" s="2" t="s">
        <v>16</v>
      </c>
    </row>
    <row r="5717" spans="1:10" ht="14.25" customHeight="1" x14ac:dyDescent="0.35">
      <c r="A5717" s="2" t="s">
        <v>11464</v>
      </c>
      <c r="B5717" s="2" t="s">
        <v>11465</v>
      </c>
      <c r="C5717" s="2">
        <v>40</v>
      </c>
      <c r="D5717" s="2" t="s">
        <v>12</v>
      </c>
      <c r="E5717" s="2" t="s">
        <v>24</v>
      </c>
      <c r="F5717" s="2" t="s">
        <v>35</v>
      </c>
      <c r="G5717" s="2" t="s">
        <v>30</v>
      </c>
      <c r="H5717" s="2">
        <v>20876.580000000002</v>
      </c>
      <c r="I5717" s="3">
        <v>45336</v>
      </c>
      <c r="J5717" s="2" t="s">
        <v>16</v>
      </c>
    </row>
    <row r="5718" spans="1:10" ht="14.25" customHeight="1" x14ac:dyDescent="0.35">
      <c r="A5718" s="2" t="s">
        <v>11466</v>
      </c>
      <c r="B5718" s="2" t="s">
        <v>11467</v>
      </c>
      <c r="C5718" s="2">
        <v>27</v>
      </c>
      <c r="D5718" s="2" t="s">
        <v>39</v>
      </c>
      <c r="E5718" s="2" t="s">
        <v>93</v>
      </c>
      <c r="F5718" s="2" t="s">
        <v>49</v>
      </c>
      <c r="G5718" s="2" t="s">
        <v>20</v>
      </c>
      <c r="H5718" s="2">
        <v>938.01</v>
      </c>
      <c r="I5718" s="3">
        <v>45579</v>
      </c>
      <c r="J5718" s="2" t="s">
        <v>16</v>
      </c>
    </row>
    <row r="5719" spans="1:10" ht="14.25" customHeight="1" x14ac:dyDescent="0.35">
      <c r="A5719" s="2" t="s">
        <v>11468</v>
      </c>
      <c r="B5719" s="2" t="s">
        <v>11469</v>
      </c>
      <c r="C5719" s="2">
        <v>36</v>
      </c>
      <c r="D5719" s="2" t="s">
        <v>12</v>
      </c>
      <c r="E5719" s="2" t="s">
        <v>93</v>
      </c>
      <c r="F5719" s="2" t="s">
        <v>55</v>
      </c>
      <c r="G5719" s="2" t="s">
        <v>26</v>
      </c>
      <c r="H5719" s="2">
        <v>24679.56</v>
      </c>
      <c r="I5719" s="3">
        <v>45514</v>
      </c>
      <c r="J5719" s="2" t="s">
        <v>69</v>
      </c>
    </row>
    <row r="5720" spans="1:10" ht="14.25" customHeight="1" x14ac:dyDescent="0.35">
      <c r="A5720" s="2" t="s">
        <v>11470</v>
      </c>
      <c r="B5720" s="2" t="s">
        <v>11471</v>
      </c>
      <c r="C5720" s="2">
        <v>64</v>
      </c>
      <c r="D5720" s="2" t="s">
        <v>12</v>
      </c>
      <c r="E5720" s="2" t="s">
        <v>93</v>
      </c>
      <c r="F5720" s="2" t="s">
        <v>49</v>
      </c>
      <c r="G5720" s="2" t="s">
        <v>36</v>
      </c>
      <c r="H5720" s="2">
        <v>25968.85</v>
      </c>
      <c r="I5720" s="3">
        <v>45072</v>
      </c>
      <c r="J5720" s="2" t="s">
        <v>16</v>
      </c>
    </row>
    <row r="5721" spans="1:10" ht="14.25" customHeight="1" x14ac:dyDescent="0.35">
      <c r="A5721" s="2" t="s">
        <v>11472</v>
      </c>
      <c r="B5721" s="2" t="s">
        <v>11473</v>
      </c>
      <c r="C5721" s="2">
        <v>22</v>
      </c>
      <c r="D5721" s="2" t="s">
        <v>39</v>
      </c>
      <c r="E5721" s="2" t="s">
        <v>29</v>
      </c>
      <c r="F5721" s="2" t="s">
        <v>14</v>
      </c>
      <c r="G5721" s="2" t="s">
        <v>30</v>
      </c>
      <c r="H5721" s="2">
        <v>12991.5</v>
      </c>
      <c r="I5721" s="3">
        <v>44964</v>
      </c>
      <c r="J5721" s="2" t="s">
        <v>16</v>
      </c>
    </row>
    <row r="5722" spans="1:10" ht="14.25" customHeight="1" x14ac:dyDescent="0.35">
      <c r="A5722" s="2" t="s">
        <v>11474</v>
      </c>
      <c r="B5722" s="2" t="s">
        <v>11475</v>
      </c>
      <c r="C5722" s="2">
        <v>64</v>
      </c>
      <c r="D5722" s="2" t="s">
        <v>12</v>
      </c>
      <c r="E5722" s="2" t="s">
        <v>74</v>
      </c>
      <c r="F5722" s="2" t="s">
        <v>49</v>
      </c>
      <c r="G5722" s="2" t="s">
        <v>15</v>
      </c>
      <c r="H5722" s="2">
        <v>23054.25</v>
      </c>
      <c r="I5722" s="3">
        <v>45416</v>
      </c>
      <c r="J5722" s="2" t="s">
        <v>21</v>
      </c>
    </row>
    <row r="5723" spans="1:10" ht="14.25" customHeight="1" x14ac:dyDescent="0.35">
      <c r="A5723" s="2" t="s">
        <v>11476</v>
      </c>
      <c r="B5723" s="2" t="s">
        <v>11477</v>
      </c>
      <c r="C5723" s="2">
        <v>40</v>
      </c>
      <c r="D5723" s="2" t="s">
        <v>39</v>
      </c>
      <c r="E5723" s="2" t="s">
        <v>52</v>
      </c>
      <c r="F5723" s="2" t="s">
        <v>14</v>
      </c>
      <c r="G5723" s="2" t="s">
        <v>20</v>
      </c>
      <c r="H5723" s="2">
        <v>14696.18</v>
      </c>
      <c r="I5723" s="3">
        <v>45188</v>
      </c>
      <c r="J5723" s="2" t="s">
        <v>16</v>
      </c>
    </row>
    <row r="5724" spans="1:10" ht="14.25" customHeight="1" x14ac:dyDescent="0.35">
      <c r="A5724" s="2" t="s">
        <v>11478</v>
      </c>
      <c r="B5724" s="2" t="s">
        <v>11479</v>
      </c>
      <c r="C5724" s="2">
        <v>47</v>
      </c>
      <c r="D5724" s="2" t="s">
        <v>39</v>
      </c>
      <c r="E5724" s="2" t="s">
        <v>13</v>
      </c>
      <c r="F5724" s="2" t="s">
        <v>25</v>
      </c>
      <c r="G5724" s="2" t="s">
        <v>36</v>
      </c>
      <c r="H5724" s="2">
        <v>7514.14</v>
      </c>
      <c r="I5724" s="3">
        <v>45052</v>
      </c>
      <c r="J5724" s="2" t="s">
        <v>16</v>
      </c>
    </row>
    <row r="5725" spans="1:10" ht="14.25" customHeight="1" x14ac:dyDescent="0.35">
      <c r="A5725" s="2" t="s">
        <v>11480</v>
      </c>
      <c r="B5725" s="2" t="s">
        <v>11481</v>
      </c>
      <c r="C5725" s="2">
        <v>42</v>
      </c>
      <c r="D5725" s="2" t="s">
        <v>39</v>
      </c>
      <c r="E5725" s="2" t="s">
        <v>24</v>
      </c>
      <c r="F5725" s="2" t="s">
        <v>14</v>
      </c>
      <c r="G5725" s="2" t="s">
        <v>30</v>
      </c>
      <c r="H5725" s="2">
        <v>9181.68</v>
      </c>
      <c r="I5725" s="3">
        <v>45530</v>
      </c>
      <c r="J5725" s="2" t="s">
        <v>16</v>
      </c>
    </row>
    <row r="5726" spans="1:10" ht="14.25" customHeight="1" x14ac:dyDescent="0.35">
      <c r="A5726" s="2" t="s">
        <v>11482</v>
      </c>
      <c r="B5726" s="2" t="s">
        <v>11483</v>
      </c>
      <c r="C5726" s="2">
        <v>45</v>
      </c>
      <c r="D5726" s="2" t="s">
        <v>12</v>
      </c>
      <c r="E5726" s="2" t="s">
        <v>29</v>
      </c>
      <c r="F5726" s="2" t="s">
        <v>55</v>
      </c>
      <c r="G5726" s="2" t="s">
        <v>15</v>
      </c>
      <c r="H5726" s="2">
        <v>9894.65</v>
      </c>
      <c r="I5726" s="3">
        <v>45271</v>
      </c>
      <c r="J5726" s="2" t="s">
        <v>16</v>
      </c>
    </row>
    <row r="5727" spans="1:10" ht="14.25" customHeight="1" x14ac:dyDescent="0.35">
      <c r="A5727" s="2" t="s">
        <v>11484</v>
      </c>
      <c r="B5727" s="2" t="s">
        <v>11485</v>
      </c>
      <c r="C5727" s="2">
        <v>51</v>
      </c>
      <c r="D5727" s="2" t="s">
        <v>12</v>
      </c>
      <c r="E5727" s="2" t="s">
        <v>24</v>
      </c>
      <c r="F5727" s="2" t="s">
        <v>35</v>
      </c>
      <c r="G5727" s="2" t="s">
        <v>36</v>
      </c>
      <c r="H5727" s="2">
        <v>1356.97</v>
      </c>
      <c r="I5727" s="3">
        <v>45187</v>
      </c>
      <c r="J5727" s="2" t="s">
        <v>16</v>
      </c>
    </row>
    <row r="5728" spans="1:10" ht="14.25" customHeight="1" x14ac:dyDescent="0.35">
      <c r="A5728" s="2" t="s">
        <v>11486</v>
      </c>
      <c r="B5728" s="2" t="s">
        <v>11487</v>
      </c>
      <c r="C5728" s="2">
        <v>62</v>
      </c>
      <c r="D5728" s="2" t="s">
        <v>12</v>
      </c>
      <c r="E5728" s="2" t="s">
        <v>42</v>
      </c>
      <c r="F5728" s="2" t="s">
        <v>35</v>
      </c>
      <c r="G5728" s="2" t="s">
        <v>36</v>
      </c>
      <c r="H5728" s="2">
        <v>2144.9899999999998</v>
      </c>
      <c r="I5728" s="3">
        <v>45369</v>
      </c>
      <c r="J5728" s="2" t="s">
        <v>16</v>
      </c>
    </row>
    <row r="5729" spans="1:10" ht="14.25" customHeight="1" x14ac:dyDescent="0.35">
      <c r="A5729" s="2" t="s">
        <v>11488</v>
      </c>
      <c r="B5729" s="2" t="s">
        <v>11489</v>
      </c>
      <c r="C5729" s="2">
        <v>64</v>
      </c>
      <c r="D5729" s="2" t="s">
        <v>12</v>
      </c>
      <c r="E5729" s="2" t="s">
        <v>29</v>
      </c>
      <c r="F5729" s="2" t="s">
        <v>55</v>
      </c>
      <c r="G5729" s="2" t="s">
        <v>15</v>
      </c>
      <c r="H5729" s="2">
        <v>7410.12</v>
      </c>
      <c r="I5729" s="3">
        <v>45034</v>
      </c>
      <c r="J5729" s="2" t="s">
        <v>16</v>
      </c>
    </row>
    <row r="5730" spans="1:10" ht="14.25" customHeight="1" x14ac:dyDescent="0.35">
      <c r="A5730" s="2" t="s">
        <v>11490</v>
      </c>
      <c r="B5730" s="2" t="s">
        <v>11491</v>
      </c>
      <c r="C5730" s="2">
        <v>42</v>
      </c>
      <c r="D5730" s="2" t="s">
        <v>39</v>
      </c>
      <c r="E5730" s="2" t="s">
        <v>74</v>
      </c>
      <c r="F5730" s="2" t="s">
        <v>55</v>
      </c>
      <c r="G5730" s="2" t="s">
        <v>15</v>
      </c>
      <c r="H5730" s="2">
        <v>1224.26</v>
      </c>
      <c r="I5730" s="3">
        <v>45483</v>
      </c>
      <c r="J5730" s="2" t="s">
        <v>16</v>
      </c>
    </row>
    <row r="5731" spans="1:10" ht="14.25" customHeight="1" x14ac:dyDescent="0.35">
      <c r="A5731" s="2" t="s">
        <v>11492</v>
      </c>
      <c r="B5731" s="2" t="s">
        <v>11493</v>
      </c>
      <c r="C5731" s="2">
        <v>27</v>
      </c>
      <c r="D5731" s="2" t="s">
        <v>12</v>
      </c>
      <c r="E5731" s="2" t="s">
        <v>24</v>
      </c>
      <c r="F5731" s="2" t="s">
        <v>55</v>
      </c>
      <c r="G5731" s="2" t="s">
        <v>26</v>
      </c>
      <c r="H5731" s="2">
        <v>33518.160000000003</v>
      </c>
      <c r="I5731" s="3">
        <v>45363</v>
      </c>
      <c r="J5731" s="2" t="s">
        <v>16</v>
      </c>
    </row>
    <row r="5732" spans="1:10" ht="14.25" customHeight="1" x14ac:dyDescent="0.35">
      <c r="A5732" s="2" t="s">
        <v>11494</v>
      </c>
      <c r="B5732" s="2" t="s">
        <v>11495</v>
      </c>
      <c r="C5732" s="2">
        <v>31</v>
      </c>
      <c r="D5732" s="2" t="s">
        <v>12</v>
      </c>
      <c r="E5732" s="2" t="s">
        <v>29</v>
      </c>
      <c r="F5732" s="2" t="s">
        <v>19</v>
      </c>
      <c r="G5732" s="2" t="s">
        <v>36</v>
      </c>
      <c r="H5732" s="2">
        <v>7075.04</v>
      </c>
      <c r="I5732" s="3">
        <v>45440</v>
      </c>
      <c r="J5732" s="2" t="s">
        <v>16</v>
      </c>
    </row>
    <row r="5733" spans="1:10" ht="14.25" customHeight="1" x14ac:dyDescent="0.35">
      <c r="A5733" s="2" t="s">
        <v>11496</v>
      </c>
      <c r="B5733" s="2" t="s">
        <v>11497</v>
      </c>
      <c r="C5733" s="2">
        <v>59</v>
      </c>
      <c r="D5733" s="2" t="s">
        <v>39</v>
      </c>
      <c r="E5733" s="2" t="s">
        <v>29</v>
      </c>
      <c r="F5733" s="2" t="s">
        <v>14</v>
      </c>
      <c r="G5733" s="2" t="s">
        <v>15</v>
      </c>
      <c r="H5733" s="2">
        <v>4781.75</v>
      </c>
      <c r="I5733" s="3">
        <v>45639</v>
      </c>
      <c r="J5733" s="2" t="s">
        <v>16</v>
      </c>
    </row>
    <row r="5734" spans="1:10" ht="14.25" customHeight="1" x14ac:dyDescent="0.35">
      <c r="A5734" s="2" t="s">
        <v>11498</v>
      </c>
      <c r="B5734" s="2" t="s">
        <v>11499</v>
      </c>
      <c r="C5734" s="2">
        <v>63</v>
      </c>
      <c r="D5734" s="2" t="s">
        <v>39</v>
      </c>
      <c r="E5734" s="2" t="s">
        <v>64</v>
      </c>
      <c r="F5734" s="2" t="s">
        <v>55</v>
      </c>
      <c r="G5734" s="2" t="s">
        <v>30</v>
      </c>
      <c r="H5734" s="2">
        <v>1714.29</v>
      </c>
      <c r="I5734" s="3">
        <v>45016</v>
      </c>
      <c r="J5734" s="2" t="s">
        <v>16</v>
      </c>
    </row>
    <row r="5735" spans="1:10" ht="14.25" customHeight="1" x14ac:dyDescent="0.35">
      <c r="A5735" s="2" t="s">
        <v>11500</v>
      </c>
      <c r="B5735" s="2" t="s">
        <v>11501</v>
      </c>
      <c r="C5735" s="2">
        <v>47</v>
      </c>
      <c r="D5735" s="2" t="s">
        <v>12</v>
      </c>
      <c r="E5735" s="2" t="s">
        <v>42</v>
      </c>
      <c r="F5735" s="2" t="s">
        <v>35</v>
      </c>
      <c r="G5735" s="2" t="s">
        <v>20</v>
      </c>
      <c r="H5735" s="2">
        <v>5387.69</v>
      </c>
      <c r="I5735" s="3">
        <v>45141</v>
      </c>
      <c r="J5735" s="2" t="s">
        <v>16</v>
      </c>
    </row>
    <row r="5736" spans="1:10" ht="14.25" customHeight="1" x14ac:dyDescent="0.35">
      <c r="A5736" s="2" t="s">
        <v>11502</v>
      </c>
      <c r="B5736" s="2" t="s">
        <v>11503</v>
      </c>
      <c r="C5736" s="2">
        <v>58</v>
      </c>
      <c r="D5736" s="2" t="s">
        <v>39</v>
      </c>
      <c r="E5736" s="2" t="s">
        <v>93</v>
      </c>
      <c r="F5736" s="2" t="s">
        <v>49</v>
      </c>
      <c r="G5736" s="2" t="s">
        <v>26</v>
      </c>
      <c r="H5736" s="2">
        <v>3601.47</v>
      </c>
      <c r="I5736" s="3">
        <v>45553</v>
      </c>
      <c r="J5736" s="2" t="s">
        <v>16</v>
      </c>
    </row>
    <row r="5737" spans="1:10" ht="14.25" customHeight="1" x14ac:dyDescent="0.35">
      <c r="A5737" s="2" t="s">
        <v>11504</v>
      </c>
      <c r="B5737" s="2" t="s">
        <v>11505</v>
      </c>
      <c r="C5737" s="2">
        <v>42</v>
      </c>
      <c r="D5737" s="2" t="s">
        <v>39</v>
      </c>
      <c r="E5737" s="2" t="s">
        <v>42</v>
      </c>
      <c r="F5737" s="2" t="s">
        <v>49</v>
      </c>
      <c r="G5737" s="2" t="s">
        <v>15</v>
      </c>
      <c r="H5737" s="2">
        <v>920.35</v>
      </c>
      <c r="I5737" s="3">
        <v>45245</v>
      </c>
      <c r="J5737" s="2" t="s">
        <v>16</v>
      </c>
    </row>
    <row r="5738" spans="1:10" ht="14.25" customHeight="1" x14ac:dyDescent="0.35">
      <c r="A5738" s="2" t="s">
        <v>11506</v>
      </c>
      <c r="B5738" s="2" t="s">
        <v>11507</v>
      </c>
      <c r="C5738" s="2">
        <v>31</v>
      </c>
      <c r="D5738" s="2" t="s">
        <v>39</v>
      </c>
      <c r="E5738" s="2" t="s">
        <v>42</v>
      </c>
      <c r="F5738" s="2" t="s">
        <v>19</v>
      </c>
      <c r="G5738" s="2" t="s">
        <v>20</v>
      </c>
      <c r="H5738" s="2">
        <v>34114.080000000002</v>
      </c>
      <c r="I5738" s="3">
        <v>45530</v>
      </c>
      <c r="J5738" s="2" t="s">
        <v>16</v>
      </c>
    </row>
    <row r="5739" spans="1:10" ht="14.25" customHeight="1" x14ac:dyDescent="0.35">
      <c r="A5739" s="2" t="s">
        <v>11508</v>
      </c>
      <c r="B5739" s="2" t="s">
        <v>11509</v>
      </c>
      <c r="C5739" s="2">
        <v>52</v>
      </c>
      <c r="D5739" s="2" t="s">
        <v>39</v>
      </c>
      <c r="E5739" s="2" t="s">
        <v>64</v>
      </c>
      <c r="F5739" s="2" t="s">
        <v>14</v>
      </c>
      <c r="G5739" s="2" t="s">
        <v>26</v>
      </c>
      <c r="H5739" s="2">
        <v>3078.55</v>
      </c>
      <c r="I5739" s="3">
        <v>45624</v>
      </c>
      <c r="J5739" s="2" t="s">
        <v>16</v>
      </c>
    </row>
    <row r="5740" spans="1:10" ht="14.25" customHeight="1" x14ac:dyDescent="0.35">
      <c r="A5740" s="2" t="s">
        <v>11510</v>
      </c>
      <c r="B5740" s="2" t="s">
        <v>11511</v>
      </c>
      <c r="C5740" s="2">
        <v>51</v>
      </c>
      <c r="D5740" s="2" t="s">
        <v>39</v>
      </c>
      <c r="E5740" s="2" t="s">
        <v>52</v>
      </c>
      <c r="F5740" s="2" t="s">
        <v>14</v>
      </c>
      <c r="G5740" s="2" t="s">
        <v>36</v>
      </c>
      <c r="H5740" s="2">
        <v>11727.01</v>
      </c>
      <c r="I5740" s="3">
        <v>45596</v>
      </c>
      <c r="J5740" s="2" t="s">
        <v>16</v>
      </c>
    </row>
    <row r="5741" spans="1:10" ht="14.25" customHeight="1" x14ac:dyDescent="0.35">
      <c r="A5741" s="2" t="s">
        <v>11512</v>
      </c>
      <c r="B5741" s="2" t="s">
        <v>11513</v>
      </c>
      <c r="C5741" s="2">
        <v>27</v>
      </c>
      <c r="D5741" s="2" t="s">
        <v>12</v>
      </c>
      <c r="E5741" s="2" t="s">
        <v>29</v>
      </c>
      <c r="F5741" s="2" t="s">
        <v>14</v>
      </c>
      <c r="G5741" s="2" t="s">
        <v>20</v>
      </c>
      <c r="H5741" s="2">
        <v>957.65</v>
      </c>
      <c r="I5741" s="3">
        <v>44983</v>
      </c>
      <c r="J5741" s="2" t="s">
        <v>16</v>
      </c>
    </row>
    <row r="5742" spans="1:10" ht="14.25" customHeight="1" x14ac:dyDescent="0.35">
      <c r="A5742" s="2" t="s">
        <v>11514</v>
      </c>
      <c r="B5742" s="2" t="s">
        <v>11515</v>
      </c>
      <c r="C5742" s="2">
        <v>52</v>
      </c>
      <c r="D5742" s="2" t="s">
        <v>12</v>
      </c>
      <c r="E5742" s="2" t="s">
        <v>13</v>
      </c>
      <c r="F5742" s="2" t="s">
        <v>35</v>
      </c>
      <c r="G5742" s="2" t="s">
        <v>26</v>
      </c>
      <c r="H5742" s="2">
        <v>24437.919999999998</v>
      </c>
      <c r="I5742" s="3">
        <v>45485</v>
      </c>
      <c r="J5742" s="2" t="s">
        <v>16</v>
      </c>
    </row>
    <row r="5743" spans="1:10" ht="14.25" customHeight="1" x14ac:dyDescent="0.35">
      <c r="A5743" s="2" t="s">
        <v>11516</v>
      </c>
      <c r="B5743" s="2" t="s">
        <v>11517</v>
      </c>
      <c r="C5743" s="2">
        <v>28</v>
      </c>
      <c r="D5743" s="2" t="s">
        <v>12</v>
      </c>
      <c r="E5743" s="2" t="s">
        <v>93</v>
      </c>
      <c r="F5743" s="2" t="s">
        <v>35</v>
      </c>
      <c r="G5743" s="2" t="s">
        <v>15</v>
      </c>
      <c r="H5743" s="2">
        <v>8934.33</v>
      </c>
      <c r="I5743" s="3">
        <v>45328</v>
      </c>
      <c r="J5743" s="2" t="s">
        <v>16</v>
      </c>
    </row>
    <row r="5744" spans="1:10" ht="14.25" customHeight="1" x14ac:dyDescent="0.35">
      <c r="A5744" s="2" t="s">
        <v>11518</v>
      </c>
      <c r="B5744" s="2" t="s">
        <v>11519</v>
      </c>
      <c r="C5744" s="2">
        <v>28</v>
      </c>
      <c r="D5744" s="2" t="s">
        <v>12</v>
      </c>
      <c r="E5744" s="2" t="s">
        <v>24</v>
      </c>
      <c r="F5744" s="2" t="s">
        <v>19</v>
      </c>
      <c r="G5744" s="2" t="s">
        <v>15</v>
      </c>
      <c r="H5744" s="2">
        <v>10696.52</v>
      </c>
      <c r="I5744" s="3">
        <v>45148</v>
      </c>
      <c r="J5744" s="2" t="s">
        <v>16</v>
      </c>
    </row>
    <row r="5745" spans="1:10" ht="14.25" customHeight="1" x14ac:dyDescent="0.35">
      <c r="A5745" s="2" t="s">
        <v>11520</v>
      </c>
      <c r="B5745" s="2" t="s">
        <v>11521</v>
      </c>
      <c r="C5745" s="2">
        <v>38</v>
      </c>
      <c r="D5745" s="2" t="s">
        <v>12</v>
      </c>
      <c r="E5745" s="2" t="s">
        <v>52</v>
      </c>
      <c r="F5745" s="2" t="s">
        <v>14</v>
      </c>
      <c r="G5745" s="2" t="s">
        <v>26</v>
      </c>
      <c r="H5745" s="2">
        <v>15222.72</v>
      </c>
      <c r="I5745" s="3">
        <v>45401</v>
      </c>
      <c r="J5745" s="2" t="s">
        <v>16</v>
      </c>
    </row>
    <row r="5746" spans="1:10" ht="14.25" customHeight="1" x14ac:dyDescent="0.35">
      <c r="A5746" s="2" t="s">
        <v>11522</v>
      </c>
      <c r="B5746" s="2" t="s">
        <v>11523</v>
      </c>
      <c r="C5746" s="2">
        <v>38</v>
      </c>
      <c r="D5746" s="2" t="s">
        <v>12</v>
      </c>
      <c r="E5746" s="2" t="s">
        <v>74</v>
      </c>
      <c r="F5746" s="2" t="s">
        <v>14</v>
      </c>
      <c r="G5746" s="2" t="s">
        <v>36</v>
      </c>
      <c r="H5746" s="2">
        <v>9311.89</v>
      </c>
      <c r="I5746" s="3">
        <v>45034</v>
      </c>
      <c r="J5746" s="2" t="s">
        <v>16</v>
      </c>
    </row>
    <row r="5747" spans="1:10" ht="14.25" customHeight="1" x14ac:dyDescent="0.35">
      <c r="A5747" s="2" t="s">
        <v>11524</v>
      </c>
      <c r="B5747" s="2" t="s">
        <v>11525</v>
      </c>
      <c r="C5747" s="2">
        <v>39</v>
      </c>
      <c r="D5747" s="2" t="s">
        <v>12</v>
      </c>
      <c r="E5747" s="2" t="s">
        <v>29</v>
      </c>
      <c r="F5747" s="2" t="s">
        <v>55</v>
      </c>
      <c r="G5747" s="2" t="s">
        <v>26</v>
      </c>
      <c r="H5747" s="2">
        <v>735.47</v>
      </c>
      <c r="I5747" s="3">
        <v>45106</v>
      </c>
      <c r="J5747" s="2" t="s">
        <v>16</v>
      </c>
    </row>
    <row r="5748" spans="1:10" ht="14.25" customHeight="1" x14ac:dyDescent="0.35">
      <c r="A5748" s="2" t="s">
        <v>11526</v>
      </c>
      <c r="B5748" s="2" t="s">
        <v>11527</v>
      </c>
      <c r="C5748" s="2">
        <v>62</v>
      </c>
      <c r="D5748" s="2" t="s">
        <v>39</v>
      </c>
      <c r="E5748" s="2" t="s">
        <v>93</v>
      </c>
      <c r="F5748" s="2" t="s">
        <v>14</v>
      </c>
      <c r="G5748" s="2" t="s">
        <v>30</v>
      </c>
      <c r="H5748" s="2">
        <v>5613.87</v>
      </c>
      <c r="I5748" s="3">
        <v>45103</v>
      </c>
      <c r="J5748" s="2" t="s">
        <v>16</v>
      </c>
    </row>
    <row r="5749" spans="1:10" ht="14.25" customHeight="1" x14ac:dyDescent="0.35">
      <c r="A5749" s="2" t="s">
        <v>11528</v>
      </c>
      <c r="B5749" s="2" t="s">
        <v>11529</v>
      </c>
      <c r="C5749" s="2">
        <v>24</v>
      </c>
      <c r="D5749" s="2" t="s">
        <v>12</v>
      </c>
      <c r="E5749" s="2" t="s">
        <v>13</v>
      </c>
      <c r="F5749" s="2" t="s">
        <v>35</v>
      </c>
      <c r="G5749" s="2" t="s">
        <v>26</v>
      </c>
      <c r="H5749" s="2">
        <v>3038.52</v>
      </c>
      <c r="I5749" s="3">
        <v>45413</v>
      </c>
      <c r="J5749" s="2" t="s">
        <v>16</v>
      </c>
    </row>
    <row r="5750" spans="1:10" ht="14.25" customHeight="1" x14ac:dyDescent="0.35">
      <c r="A5750" s="2" t="s">
        <v>11530</v>
      </c>
      <c r="B5750" s="2" t="s">
        <v>11531</v>
      </c>
      <c r="C5750" s="2">
        <v>34</v>
      </c>
      <c r="D5750" s="2" t="s">
        <v>12</v>
      </c>
      <c r="E5750" s="2" t="s">
        <v>29</v>
      </c>
      <c r="F5750" s="2" t="s">
        <v>55</v>
      </c>
      <c r="G5750" s="2" t="s">
        <v>26</v>
      </c>
      <c r="H5750" s="2">
        <v>6669.28</v>
      </c>
      <c r="I5750" s="3">
        <v>45340</v>
      </c>
      <c r="J5750" s="2" t="s">
        <v>16</v>
      </c>
    </row>
    <row r="5751" spans="1:10" ht="14.25" customHeight="1" x14ac:dyDescent="0.35">
      <c r="A5751" s="2" t="s">
        <v>11532</v>
      </c>
      <c r="B5751" s="2" t="s">
        <v>11533</v>
      </c>
      <c r="C5751" s="2">
        <v>19</v>
      </c>
      <c r="D5751" s="2" t="s">
        <v>12</v>
      </c>
      <c r="E5751" s="2" t="s">
        <v>74</v>
      </c>
      <c r="F5751" s="2" t="s">
        <v>55</v>
      </c>
      <c r="G5751" s="2" t="s">
        <v>15</v>
      </c>
      <c r="H5751" s="2">
        <v>5180.6000000000004</v>
      </c>
      <c r="I5751" s="3">
        <v>45618</v>
      </c>
      <c r="J5751" s="2" t="s">
        <v>16</v>
      </c>
    </row>
    <row r="5752" spans="1:10" ht="14.25" customHeight="1" x14ac:dyDescent="0.35">
      <c r="A5752" s="2" t="s">
        <v>11534</v>
      </c>
      <c r="B5752" s="2" t="s">
        <v>11535</v>
      </c>
      <c r="C5752" s="2">
        <v>29</v>
      </c>
      <c r="D5752" s="2" t="s">
        <v>39</v>
      </c>
      <c r="E5752" s="2" t="s">
        <v>64</v>
      </c>
      <c r="F5752" s="2" t="s">
        <v>14</v>
      </c>
      <c r="G5752" s="2" t="s">
        <v>36</v>
      </c>
      <c r="H5752" s="2">
        <v>17517.689999999999</v>
      </c>
      <c r="I5752" s="3">
        <v>44963</v>
      </c>
      <c r="J5752" s="2" t="s">
        <v>16</v>
      </c>
    </row>
    <row r="5753" spans="1:10" ht="14.25" customHeight="1" x14ac:dyDescent="0.35">
      <c r="A5753" s="2" t="s">
        <v>11536</v>
      </c>
      <c r="B5753" s="2" t="s">
        <v>11537</v>
      </c>
      <c r="C5753" s="2">
        <v>59</v>
      </c>
      <c r="D5753" s="2" t="s">
        <v>12</v>
      </c>
      <c r="E5753" s="2" t="s">
        <v>52</v>
      </c>
      <c r="F5753" s="2" t="s">
        <v>49</v>
      </c>
      <c r="G5753" s="2" t="s">
        <v>26</v>
      </c>
      <c r="H5753" s="2">
        <v>2837.53</v>
      </c>
      <c r="I5753" s="3">
        <v>45501</v>
      </c>
      <c r="J5753" s="2" t="s">
        <v>16</v>
      </c>
    </row>
    <row r="5754" spans="1:10" ht="14.25" customHeight="1" x14ac:dyDescent="0.35">
      <c r="A5754" s="2" t="s">
        <v>11538</v>
      </c>
      <c r="B5754" s="2" t="s">
        <v>11539</v>
      </c>
      <c r="C5754" s="2">
        <v>35</v>
      </c>
      <c r="D5754" s="2" t="s">
        <v>12</v>
      </c>
      <c r="E5754" s="2" t="s">
        <v>29</v>
      </c>
      <c r="F5754" s="2" t="s">
        <v>25</v>
      </c>
      <c r="G5754" s="2" t="s">
        <v>20</v>
      </c>
      <c r="H5754" s="2">
        <v>2247.71</v>
      </c>
      <c r="I5754" s="3">
        <v>45194</v>
      </c>
      <c r="J5754" s="2" t="s">
        <v>16</v>
      </c>
    </row>
    <row r="5755" spans="1:10" ht="14.25" customHeight="1" x14ac:dyDescent="0.35">
      <c r="A5755" s="2" t="s">
        <v>11540</v>
      </c>
      <c r="B5755" s="2" t="s">
        <v>11541</v>
      </c>
      <c r="C5755" s="2">
        <v>28</v>
      </c>
      <c r="D5755" s="2" t="s">
        <v>39</v>
      </c>
      <c r="E5755" s="2" t="s">
        <v>93</v>
      </c>
      <c r="F5755" s="2" t="s">
        <v>35</v>
      </c>
      <c r="G5755" s="2" t="s">
        <v>15</v>
      </c>
      <c r="H5755" s="2">
        <v>31721.42</v>
      </c>
      <c r="I5755" s="3">
        <v>45314</v>
      </c>
      <c r="J5755" s="2" t="s">
        <v>21</v>
      </c>
    </row>
    <row r="5756" spans="1:10" ht="14.25" customHeight="1" x14ac:dyDescent="0.35">
      <c r="A5756" s="2" t="s">
        <v>11542</v>
      </c>
      <c r="B5756" s="2" t="s">
        <v>11543</v>
      </c>
      <c r="C5756" s="2">
        <v>33</v>
      </c>
      <c r="D5756" s="2" t="s">
        <v>12</v>
      </c>
      <c r="E5756" s="2" t="s">
        <v>42</v>
      </c>
      <c r="F5756" s="2" t="s">
        <v>49</v>
      </c>
      <c r="G5756" s="2" t="s">
        <v>15</v>
      </c>
      <c r="H5756" s="2">
        <v>29861.11</v>
      </c>
      <c r="I5756" s="3">
        <v>45280</v>
      </c>
      <c r="J5756" s="2" t="s">
        <v>16</v>
      </c>
    </row>
    <row r="5757" spans="1:10" ht="14.25" customHeight="1" x14ac:dyDescent="0.35">
      <c r="A5757" s="2" t="s">
        <v>11544</v>
      </c>
      <c r="B5757" s="2" t="s">
        <v>11545</v>
      </c>
      <c r="C5757" s="2">
        <v>35</v>
      </c>
      <c r="D5757" s="2" t="s">
        <v>12</v>
      </c>
      <c r="E5757" s="2" t="s">
        <v>24</v>
      </c>
      <c r="F5757" s="2" t="s">
        <v>14</v>
      </c>
      <c r="G5757" s="2" t="s">
        <v>26</v>
      </c>
      <c r="H5757" s="2">
        <v>50305.78</v>
      </c>
      <c r="I5757" s="3">
        <v>45196</v>
      </c>
      <c r="J5757" s="2" t="s">
        <v>16</v>
      </c>
    </row>
    <row r="5758" spans="1:10" ht="14.25" customHeight="1" x14ac:dyDescent="0.35">
      <c r="A5758" s="2" t="s">
        <v>11546</v>
      </c>
      <c r="B5758" s="2" t="s">
        <v>11547</v>
      </c>
      <c r="C5758" s="2">
        <v>52</v>
      </c>
      <c r="D5758" s="2" t="s">
        <v>39</v>
      </c>
      <c r="E5758" s="2" t="s">
        <v>24</v>
      </c>
      <c r="F5758" s="2" t="s">
        <v>14</v>
      </c>
      <c r="G5758" s="2" t="s">
        <v>20</v>
      </c>
      <c r="H5758" s="2">
        <v>8402.11</v>
      </c>
      <c r="I5758" s="3">
        <v>45195</v>
      </c>
      <c r="J5758" s="2" t="s">
        <v>16</v>
      </c>
    </row>
    <row r="5759" spans="1:10" ht="14.25" customHeight="1" x14ac:dyDescent="0.35">
      <c r="A5759" s="2" t="s">
        <v>11548</v>
      </c>
      <c r="B5759" s="2" t="s">
        <v>11549</v>
      </c>
      <c r="C5759" s="2">
        <v>43</v>
      </c>
      <c r="D5759" s="2" t="s">
        <v>12</v>
      </c>
      <c r="E5759" s="2" t="s">
        <v>24</v>
      </c>
      <c r="F5759" s="2" t="s">
        <v>49</v>
      </c>
      <c r="G5759" s="2" t="s">
        <v>26</v>
      </c>
      <c r="H5759" s="2">
        <v>1200.73</v>
      </c>
      <c r="I5759" s="3">
        <v>45368</v>
      </c>
      <c r="J5759" s="2" t="s">
        <v>16</v>
      </c>
    </row>
    <row r="5760" spans="1:10" ht="14.25" customHeight="1" x14ac:dyDescent="0.35">
      <c r="A5760" s="2" t="s">
        <v>11550</v>
      </c>
      <c r="B5760" s="2" t="s">
        <v>11551</v>
      </c>
      <c r="C5760" s="2">
        <v>33</v>
      </c>
      <c r="D5760" s="2" t="s">
        <v>39</v>
      </c>
      <c r="E5760" s="2" t="s">
        <v>13</v>
      </c>
      <c r="F5760" s="2" t="s">
        <v>14</v>
      </c>
      <c r="G5760" s="2" t="s">
        <v>20</v>
      </c>
      <c r="H5760" s="2">
        <v>21216.62</v>
      </c>
      <c r="I5760" s="3">
        <v>45231</v>
      </c>
      <c r="J5760" s="2" t="s">
        <v>16</v>
      </c>
    </row>
    <row r="5761" spans="1:10" ht="14.25" customHeight="1" x14ac:dyDescent="0.35">
      <c r="A5761" s="2" t="s">
        <v>11552</v>
      </c>
      <c r="B5761" s="2" t="s">
        <v>11553</v>
      </c>
      <c r="C5761" s="2">
        <v>23</v>
      </c>
      <c r="D5761" s="2" t="s">
        <v>12</v>
      </c>
      <c r="E5761" s="2" t="s">
        <v>29</v>
      </c>
      <c r="F5761" s="2" t="s">
        <v>35</v>
      </c>
      <c r="G5761" s="2" t="s">
        <v>15</v>
      </c>
      <c r="H5761" s="2">
        <v>1567.88</v>
      </c>
      <c r="I5761" s="3">
        <v>45172</v>
      </c>
      <c r="J5761" s="2" t="s">
        <v>16</v>
      </c>
    </row>
    <row r="5762" spans="1:10" ht="14.25" customHeight="1" x14ac:dyDescent="0.35">
      <c r="A5762" s="2" t="s">
        <v>11554</v>
      </c>
      <c r="B5762" s="2" t="s">
        <v>11555</v>
      </c>
      <c r="C5762" s="2">
        <v>61</v>
      </c>
      <c r="D5762" s="2" t="s">
        <v>12</v>
      </c>
      <c r="E5762" s="2" t="s">
        <v>24</v>
      </c>
      <c r="F5762" s="2" t="s">
        <v>55</v>
      </c>
      <c r="G5762" s="2" t="s">
        <v>20</v>
      </c>
      <c r="H5762" s="2">
        <v>1691.22</v>
      </c>
      <c r="I5762" s="3">
        <v>45104</v>
      </c>
      <c r="J5762" s="2" t="s">
        <v>16</v>
      </c>
    </row>
    <row r="5763" spans="1:10" ht="14.25" customHeight="1" x14ac:dyDescent="0.35">
      <c r="A5763" s="2" t="s">
        <v>11556</v>
      </c>
      <c r="B5763" s="2" t="s">
        <v>11557</v>
      </c>
      <c r="C5763" s="2">
        <v>60</v>
      </c>
      <c r="D5763" s="2" t="s">
        <v>12</v>
      </c>
      <c r="E5763" s="2" t="s">
        <v>93</v>
      </c>
      <c r="F5763" s="2" t="s">
        <v>19</v>
      </c>
      <c r="G5763" s="2" t="s">
        <v>26</v>
      </c>
      <c r="H5763" s="2">
        <v>2149.2399999999998</v>
      </c>
      <c r="I5763" s="3">
        <v>44993</v>
      </c>
      <c r="J5763" s="2" t="s">
        <v>16</v>
      </c>
    </row>
    <row r="5764" spans="1:10" ht="14.25" customHeight="1" x14ac:dyDescent="0.35">
      <c r="A5764" s="2" t="s">
        <v>11558</v>
      </c>
      <c r="B5764" s="2" t="s">
        <v>11559</v>
      </c>
      <c r="C5764" s="2">
        <v>64</v>
      </c>
      <c r="D5764" s="2" t="s">
        <v>39</v>
      </c>
      <c r="E5764" s="2" t="s">
        <v>42</v>
      </c>
      <c r="F5764" s="2" t="s">
        <v>14</v>
      </c>
      <c r="G5764" s="2" t="s">
        <v>30</v>
      </c>
      <c r="H5764" s="2">
        <v>10596.38</v>
      </c>
      <c r="I5764" s="3">
        <v>45203</v>
      </c>
      <c r="J5764" s="2" t="s">
        <v>16</v>
      </c>
    </row>
    <row r="5765" spans="1:10" ht="14.25" customHeight="1" x14ac:dyDescent="0.35">
      <c r="A5765" s="2" t="s">
        <v>11560</v>
      </c>
      <c r="B5765" s="2" t="s">
        <v>11561</v>
      </c>
      <c r="C5765" s="2">
        <v>64</v>
      </c>
      <c r="D5765" s="2" t="s">
        <v>39</v>
      </c>
      <c r="E5765" s="2" t="s">
        <v>93</v>
      </c>
      <c r="F5765" s="2" t="s">
        <v>14</v>
      </c>
      <c r="G5765" s="2" t="s">
        <v>30</v>
      </c>
      <c r="H5765" s="2">
        <v>1133.92</v>
      </c>
      <c r="I5765" s="3">
        <v>45134</v>
      </c>
      <c r="J5765" s="2" t="s">
        <v>16</v>
      </c>
    </row>
    <row r="5766" spans="1:10" ht="14.25" customHeight="1" x14ac:dyDescent="0.35">
      <c r="A5766" s="2" t="s">
        <v>11562</v>
      </c>
      <c r="B5766" s="2" t="s">
        <v>11563</v>
      </c>
      <c r="C5766" s="2">
        <v>59</v>
      </c>
      <c r="D5766" s="2" t="s">
        <v>39</v>
      </c>
      <c r="E5766" s="2" t="s">
        <v>29</v>
      </c>
      <c r="F5766" s="2" t="s">
        <v>49</v>
      </c>
      <c r="G5766" s="2" t="s">
        <v>20</v>
      </c>
      <c r="H5766" s="2">
        <v>15063.47</v>
      </c>
      <c r="I5766" s="3">
        <v>45233</v>
      </c>
      <c r="J5766" s="2" t="s">
        <v>16</v>
      </c>
    </row>
    <row r="5767" spans="1:10" ht="14.25" customHeight="1" x14ac:dyDescent="0.35">
      <c r="A5767" s="2" t="s">
        <v>11564</v>
      </c>
      <c r="B5767" s="2" t="s">
        <v>11565</v>
      </c>
      <c r="C5767" s="2">
        <v>29</v>
      </c>
      <c r="D5767" s="2" t="s">
        <v>12</v>
      </c>
      <c r="E5767" s="2" t="s">
        <v>74</v>
      </c>
      <c r="F5767" s="2" t="s">
        <v>55</v>
      </c>
      <c r="G5767" s="2" t="s">
        <v>26</v>
      </c>
      <c r="H5767" s="2">
        <v>600.16999999999996</v>
      </c>
      <c r="I5767" s="3">
        <v>45476</v>
      </c>
      <c r="J5767" s="2" t="s">
        <v>16</v>
      </c>
    </row>
    <row r="5768" spans="1:10" ht="14.25" customHeight="1" x14ac:dyDescent="0.35">
      <c r="A5768" s="2" t="s">
        <v>11566</v>
      </c>
      <c r="B5768" s="2" t="s">
        <v>11567</v>
      </c>
      <c r="C5768" s="2">
        <v>30</v>
      </c>
      <c r="D5768" s="2" t="s">
        <v>12</v>
      </c>
      <c r="E5768" s="2" t="s">
        <v>42</v>
      </c>
      <c r="F5768" s="2" t="s">
        <v>49</v>
      </c>
      <c r="G5768" s="2" t="s">
        <v>36</v>
      </c>
      <c r="H5768" s="2">
        <v>1170.3599999999999</v>
      </c>
      <c r="I5768" s="3">
        <v>45557</v>
      </c>
      <c r="J5768" s="2" t="s">
        <v>16</v>
      </c>
    </row>
    <row r="5769" spans="1:10" ht="14.25" customHeight="1" x14ac:dyDescent="0.35">
      <c r="A5769" s="2" t="s">
        <v>11568</v>
      </c>
      <c r="B5769" s="2" t="s">
        <v>11569</v>
      </c>
      <c r="C5769" s="2">
        <v>21</v>
      </c>
      <c r="D5769" s="2" t="s">
        <v>39</v>
      </c>
      <c r="E5769" s="2" t="s">
        <v>42</v>
      </c>
      <c r="F5769" s="2" t="s">
        <v>35</v>
      </c>
      <c r="G5769" s="2" t="s">
        <v>30</v>
      </c>
      <c r="H5769" s="2">
        <v>5700.22</v>
      </c>
      <c r="I5769" s="3">
        <v>45464</v>
      </c>
      <c r="J5769" s="2" t="s">
        <v>16</v>
      </c>
    </row>
    <row r="5770" spans="1:10" ht="14.25" customHeight="1" x14ac:dyDescent="0.35">
      <c r="A5770" s="2" t="s">
        <v>11570</v>
      </c>
      <c r="B5770" s="2" t="s">
        <v>11571</v>
      </c>
      <c r="C5770" s="2">
        <v>56</v>
      </c>
      <c r="D5770" s="2" t="s">
        <v>39</v>
      </c>
      <c r="E5770" s="2" t="s">
        <v>93</v>
      </c>
      <c r="F5770" s="2" t="s">
        <v>49</v>
      </c>
      <c r="G5770" s="2" t="s">
        <v>15</v>
      </c>
      <c r="H5770" s="2">
        <v>4767</v>
      </c>
      <c r="I5770" s="3">
        <v>45444</v>
      </c>
      <c r="J5770" s="2" t="s">
        <v>16</v>
      </c>
    </row>
    <row r="5771" spans="1:10" ht="14.25" customHeight="1" x14ac:dyDescent="0.35">
      <c r="A5771" s="2" t="s">
        <v>11572</v>
      </c>
      <c r="B5771" s="2" t="s">
        <v>11573</v>
      </c>
      <c r="C5771" s="2">
        <v>19</v>
      </c>
      <c r="D5771" s="2" t="s">
        <v>12</v>
      </c>
      <c r="E5771" s="2" t="s">
        <v>64</v>
      </c>
      <c r="F5771" s="2" t="s">
        <v>14</v>
      </c>
      <c r="G5771" s="2" t="s">
        <v>26</v>
      </c>
      <c r="H5771" s="2">
        <v>45764.14</v>
      </c>
      <c r="I5771" s="3">
        <v>45200</v>
      </c>
      <c r="J5771" s="2" t="s">
        <v>16</v>
      </c>
    </row>
    <row r="5772" spans="1:10" ht="14.25" customHeight="1" x14ac:dyDescent="0.35">
      <c r="A5772" s="2" t="s">
        <v>11574</v>
      </c>
      <c r="B5772" s="2" t="s">
        <v>11575</v>
      </c>
      <c r="C5772" s="2">
        <v>43</v>
      </c>
      <c r="D5772" s="2" t="s">
        <v>12</v>
      </c>
      <c r="E5772" s="2" t="s">
        <v>29</v>
      </c>
      <c r="F5772" s="2" t="s">
        <v>55</v>
      </c>
      <c r="G5772" s="2" t="s">
        <v>26</v>
      </c>
      <c r="H5772" s="2">
        <v>34071.339999999997</v>
      </c>
      <c r="I5772" s="3">
        <v>45159</v>
      </c>
      <c r="J5772" s="2" t="s">
        <v>16</v>
      </c>
    </row>
    <row r="5773" spans="1:10" ht="14.25" customHeight="1" x14ac:dyDescent="0.35">
      <c r="A5773" s="2" t="s">
        <v>11576</v>
      </c>
      <c r="B5773" s="2" t="s">
        <v>11577</v>
      </c>
      <c r="C5773" s="2">
        <v>44</v>
      </c>
      <c r="D5773" s="2" t="s">
        <v>12</v>
      </c>
      <c r="E5773" s="2" t="s">
        <v>24</v>
      </c>
      <c r="F5773" s="2" t="s">
        <v>35</v>
      </c>
      <c r="G5773" s="2" t="s">
        <v>30</v>
      </c>
      <c r="H5773" s="2">
        <v>2103.2800000000002</v>
      </c>
      <c r="I5773" s="3">
        <v>45040</v>
      </c>
      <c r="J5773" s="2" t="s">
        <v>16</v>
      </c>
    </row>
    <row r="5774" spans="1:10" ht="14.25" customHeight="1" x14ac:dyDescent="0.35">
      <c r="A5774" s="2" t="s">
        <v>11578</v>
      </c>
      <c r="B5774" s="2" t="s">
        <v>11579</v>
      </c>
      <c r="C5774" s="2">
        <v>44</v>
      </c>
      <c r="D5774" s="2" t="s">
        <v>12</v>
      </c>
      <c r="E5774" s="2" t="s">
        <v>64</v>
      </c>
      <c r="F5774" s="2" t="s">
        <v>14</v>
      </c>
      <c r="G5774" s="2" t="s">
        <v>36</v>
      </c>
      <c r="H5774" s="2">
        <v>29311.73</v>
      </c>
      <c r="I5774" s="3">
        <v>45060</v>
      </c>
      <c r="J5774" s="2" t="s">
        <v>21</v>
      </c>
    </row>
    <row r="5775" spans="1:10" ht="14.25" customHeight="1" x14ac:dyDescent="0.35">
      <c r="A5775" s="2" t="s">
        <v>11580</v>
      </c>
      <c r="B5775" s="2" t="s">
        <v>11581</v>
      </c>
      <c r="C5775" s="2">
        <v>32</v>
      </c>
      <c r="D5775" s="2" t="s">
        <v>39</v>
      </c>
      <c r="E5775" s="2" t="s">
        <v>52</v>
      </c>
      <c r="F5775" s="2" t="s">
        <v>35</v>
      </c>
      <c r="G5775" s="2" t="s">
        <v>15</v>
      </c>
      <c r="H5775" s="2">
        <v>11785.06</v>
      </c>
      <c r="I5775" s="3">
        <v>45351</v>
      </c>
      <c r="J5775" s="2" t="s">
        <v>16</v>
      </c>
    </row>
    <row r="5776" spans="1:10" ht="14.25" customHeight="1" x14ac:dyDescent="0.35">
      <c r="A5776" s="2" t="s">
        <v>11582</v>
      </c>
      <c r="B5776" s="2" t="s">
        <v>11583</v>
      </c>
      <c r="C5776" s="2">
        <v>25</v>
      </c>
      <c r="D5776" s="2" t="s">
        <v>12</v>
      </c>
      <c r="E5776" s="2" t="s">
        <v>24</v>
      </c>
      <c r="F5776" s="2" t="s">
        <v>14</v>
      </c>
      <c r="G5776" s="2" t="s">
        <v>36</v>
      </c>
      <c r="H5776" s="2">
        <v>5256.74</v>
      </c>
      <c r="I5776" s="3">
        <v>45616</v>
      </c>
      <c r="J5776" s="2" t="s">
        <v>16</v>
      </c>
    </row>
    <row r="5777" spans="1:10" ht="14.25" customHeight="1" x14ac:dyDescent="0.35">
      <c r="A5777" s="2" t="s">
        <v>11584</v>
      </c>
      <c r="B5777" s="2" t="s">
        <v>11585</v>
      </c>
      <c r="C5777" s="2">
        <v>24</v>
      </c>
      <c r="D5777" s="2" t="s">
        <v>12</v>
      </c>
      <c r="E5777" s="2" t="s">
        <v>74</v>
      </c>
      <c r="F5777" s="2" t="s">
        <v>14</v>
      </c>
      <c r="G5777" s="2" t="s">
        <v>15</v>
      </c>
      <c r="H5777" s="2">
        <v>13456.55</v>
      </c>
      <c r="I5777" s="3">
        <v>44951</v>
      </c>
      <c r="J5777" s="2" t="s">
        <v>16</v>
      </c>
    </row>
    <row r="5778" spans="1:10" ht="14.25" customHeight="1" x14ac:dyDescent="0.35">
      <c r="A5778" s="2" t="s">
        <v>11586</v>
      </c>
      <c r="B5778" s="2" t="s">
        <v>11587</v>
      </c>
      <c r="C5778" s="2">
        <v>64</v>
      </c>
      <c r="D5778" s="2" t="s">
        <v>12</v>
      </c>
      <c r="E5778" s="2" t="s">
        <v>64</v>
      </c>
      <c r="F5778" s="2" t="s">
        <v>14</v>
      </c>
      <c r="G5778" s="2" t="s">
        <v>30</v>
      </c>
      <c r="H5778" s="2">
        <v>23039.96</v>
      </c>
      <c r="I5778" s="3">
        <v>45486</v>
      </c>
      <c r="J5778" s="2" t="s">
        <v>69</v>
      </c>
    </row>
    <row r="5779" spans="1:10" ht="14.25" customHeight="1" x14ac:dyDescent="0.35">
      <c r="A5779" s="2" t="s">
        <v>11588</v>
      </c>
      <c r="B5779" s="2" t="s">
        <v>11589</v>
      </c>
      <c r="C5779" s="2">
        <v>63</v>
      </c>
      <c r="D5779" s="2" t="s">
        <v>12</v>
      </c>
      <c r="E5779" s="2" t="s">
        <v>93</v>
      </c>
      <c r="F5779" s="2" t="s">
        <v>19</v>
      </c>
      <c r="G5779" s="2" t="s">
        <v>26</v>
      </c>
      <c r="H5779" s="2">
        <v>1986.24</v>
      </c>
      <c r="I5779" s="3">
        <v>45206</v>
      </c>
      <c r="J5779" s="2" t="s">
        <v>16</v>
      </c>
    </row>
    <row r="5780" spans="1:10" ht="14.25" customHeight="1" x14ac:dyDescent="0.35">
      <c r="A5780" s="2" t="s">
        <v>11590</v>
      </c>
      <c r="B5780" s="2" t="s">
        <v>11591</v>
      </c>
      <c r="C5780" s="2">
        <v>57</v>
      </c>
      <c r="D5780" s="2" t="s">
        <v>12</v>
      </c>
      <c r="E5780" s="2" t="s">
        <v>29</v>
      </c>
      <c r="F5780" s="2" t="s">
        <v>25</v>
      </c>
      <c r="G5780" s="2" t="s">
        <v>15</v>
      </c>
      <c r="H5780" s="2">
        <v>2181.36</v>
      </c>
      <c r="I5780" s="3">
        <v>45269</v>
      </c>
      <c r="J5780" s="2" t="s">
        <v>16</v>
      </c>
    </row>
    <row r="5781" spans="1:10" ht="14.25" customHeight="1" x14ac:dyDescent="0.35">
      <c r="A5781" s="2" t="s">
        <v>11592</v>
      </c>
      <c r="B5781" s="2" t="s">
        <v>11593</v>
      </c>
      <c r="C5781" s="2">
        <v>29</v>
      </c>
      <c r="D5781" s="2" t="s">
        <v>12</v>
      </c>
      <c r="E5781" s="2" t="s">
        <v>64</v>
      </c>
      <c r="F5781" s="2" t="s">
        <v>55</v>
      </c>
      <c r="G5781" s="2" t="s">
        <v>26</v>
      </c>
      <c r="H5781" s="2">
        <v>5254.67</v>
      </c>
      <c r="I5781" s="3">
        <v>44998</v>
      </c>
      <c r="J5781" s="2" t="s">
        <v>16</v>
      </c>
    </row>
    <row r="5782" spans="1:10" ht="14.25" customHeight="1" x14ac:dyDescent="0.35">
      <c r="A5782" s="2" t="s">
        <v>11594</v>
      </c>
      <c r="B5782" s="2" t="s">
        <v>11595</v>
      </c>
      <c r="C5782" s="2">
        <v>30</v>
      </c>
      <c r="D5782" s="2" t="s">
        <v>12</v>
      </c>
      <c r="E5782" s="2" t="s">
        <v>52</v>
      </c>
      <c r="F5782" s="2" t="s">
        <v>19</v>
      </c>
      <c r="G5782" s="2" t="s">
        <v>20</v>
      </c>
      <c r="H5782" s="2">
        <v>1853.8</v>
      </c>
      <c r="I5782" s="3">
        <v>45127</v>
      </c>
      <c r="J5782" s="2" t="s">
        <v>16</v>
      </c>
    </row>
    <row r="5783" spans="1:10" ht="14.25" customHeight="1" x14ac:dyDescent="0.35">
      <c r="A5783" s="2" t="s">
        <v>11596</v>
      </c>
      <c r="B5783" s="2" t="s">
        <v>11597</v>
      </c>
      <c r="C5783" s="2">
        <v>60</v>
      </c>
      <c r="D5783" s="2" t="s">
        <v>39</v>
      </c>
      <c r="E5783" s="2" t="s">
        <v>13</v>
      </c>
      <c r="F5783" s="2" t="s">
        <v>25</v>
      </c>
      <c r="G5783" s="2" t="s">
        <v>20</v>
      </c>
      <c r="H5783" s="2">
        <v>4469.08</v>
      </c>
      <c r="I5783" s="3">
        <v>45252</v>
      </c>
      <c r="J5783" s="2" t="s">
        <v>16</v>
      </c>
    </row>
    <row r="5784" spans="1:10" ht="14.25" customHeight="1" x14ac:dyDescent="0.35">
      <c r="A5784" s="2" t="s">
        <v>11598</v>
      </c>
      <c r="B5784" s="2" t="s">
        <v>11599</v>
      </c>
      <c r="C5784" s="2">
        <v>34</v>
      </c>
      <c r="D5784" s="2" t="s">
        <v>39</v>
      </c>
      <c r="E5784" s="2" t="s">
        <v>52</v>
      </c>
      <c r="F5784" s="2" t="s">
        <v>35</v>
      </c>
      <c r="G5784" s="2" t="s">
        <v>30</v>
      </c>
      <c r="H5784" s="2">
        <v>10375.870000000001</v>
      </c>
      <c r="I5784" s="3">
        <v>44959</v>
      </c>
      <c r="J5784" s="2" t="s">
        <v>16</v>
      </c>
    </row>
    <row r="5785" spans="1:10" ht="14.25" customHeight="1" x14ac:dyDescent="0.35">
      <c r="A5785" s="2" t="s">
        <v>11600</v>
      </c>
      <c r="B5785" s="2" t="s">
        <v>11601</v>
      </c>
      <c r="C5785" s="2">
        <v>34</v>
      </c>
      <c r="D5785" s="2" t="s">
        <v>39</v>
      </c>
      <c r="E5785" s="2" t="s">
        <v>42</v>
      </c>
      <c r="F5785" s="2" t="s">
        <v>25</v>
      </c>
      <c r="G5785" s="2" t="s">
        <v>30</v>
      </c>
      <c r="H5785" s="2">
        <v>16756.75</v>
      </c>
      <c r="I5785" s="3">
        <v>45023</v>
      </c>
      <c r="J5785" s="2" t="s">
        <v>16</v>
      </c>
    </row>
    <row r="5786" spans="1:10" ht="14.25" customHeight="1" x14ac:dyDescent="0.35">
      <c r="A5786" s="2" t="s">
        <v>11602</v>
      </c>
      <c r="B5786" s="2" t="s">
        <v>11603</v>
      </c>
      <c r="C5786" s="2">
        <v>53</v>
      </c>
      <c r="D5786" s="2" t="s">
        <v>12</v>
      </c>
      <c r="E5786" s="2" t="s">
        <v>24</v>
      </c>
      <c r="F5786" s="2" t="s">
        <v>25</v>
      </c>
      <c r="G5786" s="2" t="s">
        <v>30</v>
      </c>
      <c r="H5786" s="2">
        <v>3594.43</v>
      </c>
      <c r="I5786" s="3">
        <v>45483</v>
      </c>
      <c r="J5786" s="2" t="s">
        <v>69</v>
      </c>
    </row>
    <row r="5787" spans="1:10" ht="14.25" customHeight="1" x14ac:dyDescent="0.35">
      <c r="A5787" s="2" t="s">
        <v>11604</v>
      </c>
      <c r="B5787" s="2" t="s">
        <v>11605</v>
      </c>
      <c r="C5787" s="2">
        <v>38</v>
      </c>
      <c r="D5787" s="2" t="s">
        <v>39</v>
      </c>
      <c r="E5787" s="2" t="s">
        <v>29</v>
      </c>
      <c r="F5787" s="2" t="s">
        <v>19</v>
      </c>
      <c r="G5787" s="2" t="s">
        <v>20</v>
      </c>
      <c r="H5787" s="2">
        <v>3309.11</v>
      </c>
      <c r="I5787" s="3">
        <v>45189</v>
      </c>
      <c r="J5787" s="2" t="s">
        <v>69</v>
      </c>
    </row>
    <row r="5788" spans="1:10" ht="14.25" customHeight="1" x14ac:dyDescent="0.35">
      <c r="A5788" s="2" t="s">
        <v>11606</v>
      </c>
      <c r="B5788" s="2" t="s">
        <v>11607</v>
      </c>
      <c r="C5788" s="2">
        <v>25</v>
      </c>
      <c r="D5788" s="2" t="s">
        <v>12</v>
      </c>
      <c r="E5788" s="2" t="s">
        <v>42</v>
      </c>
      <c r="F5788" s="2" t="s">
        <v>55</v>
      </c>
      <c r="G5788" s="2" t="s">
        <v>15</v>
      </c>
      <c r="H5788" s="2">
        <v>15129.6</v>
      </c>
      <c r="I5788" s="3">
        <v>44996</v>
      </c>
      <c r="J5788" s="2" t="s">
        <v>16</v>
      </c>
    </row>
    <row r="5789" spans="1:10" ht="14.25" customHeight="1" x14ac:dyDescent="0.35">
      <c r="A5789" s="2" t="s">
        <v>11608</v>
      </c>
      <c r="B5789" s="2" t="s">
        <v>11609</v>
      </c>
      <c r="C5789" s="2">
        <v>22</v>
      </c>
      <c r="D5789" s="2" t="s">
        <v>12</v>
      </c>
      <c r="E5789" s="2" t="s">
        <v>64</v>
      </c>
      <c r="F5789" s="2" t="s">
        <v>49</v>
      </c>
      <c r="G5789" s="2" t="s">
        <v>36</v>
      </c>
      <c r="H5789" s="2">
        <v>4796.92</v>
      </c>
      <c r="I5789" s="3">
        <v>45219</v>
      </c>
      <c r="J5789" s="2" t="s">
        <v>16</v>
      </c>
    </row>
    <row r="5790" spans="1:10" ht="14.25" customHeight="1" x14ac:dyDescent="0.35">
      <c r="A5790" s="2" t="s">
        <v>11610</v>
      </c>
      <c r="B5790" s="2" t="s">
        <v>11611</v>
      </c>
      <c r="C5790" s="2">
        <v>43</v>
      </c>
      <c r="D5790" s="2" t="s">
        <v>12</v>
      </c>
      <c r="E5790" s="2" t="s">
        <v>64</v>
      </c>
      <c r="F5790" s="2" t="s">
        <v>25</v>
      </c>
      <c r="G5790" s="2" t="s">
        <v>30</v>
      </c>
      <c r="H5790" s="2">
        <v>17063.64</v>
      </c>
      <c r="I5790" s="3">
        <v>45656</v>
      </c>
      <c r="J5790" s="2" t="s">
        <v>21</v>
      </c>
    </row>
    <row r="5791" spans="1:10" ht="14.25" customHeight="1" x14ac:dyDescent="0.35">
      <c r="A5791" s="2" t="s">
        <v>11612</v>
      </c>
      <c r="B5791" s="2" t="s">
        <v>11613</v>
      </c>
      <c r="C5791" s="2">
        <v>33</v>
      </c>
      <c r="D5791" s="2" t="s">
        <v>12</v>
      </c>
      <c r="E5791" s="2" t="s">
        <v>52</v>
      </c>
      <c r="F5791" s="2" t="s">
        <v>49</v>
      </c>
      <c r="G5791" s="2" t="s">
        <v>36</v>
      </c>
      <c r="H5791" s="2">
        <v>50177.08</v>
      </c>
      <c r="I5791" s="3">
        <v>45133</v>
      </c>
      <c r="J5791" s="2" t="s">
        <v>21</v>
      </c>
    </row>
    <row r="5792" spans="1:10" ht="14.25" customHeight="1" x14ac:dyDescent="0.35">
      <c r="A5792" s="2" t="s">
        <v>11614</v>
      </c>
      <c r="B5792" s="2" t="s">
        <v>11615</v>
      </c>
      <c r="C5792" s="2">
        <v>53</v>
      </c>
      <c r="D5792" s="2" t="s">
        <v>39</v>
      </c>
      <c r="E5792" s="2" t="s">
        <v>52</v>
      </c>
      <c r="F5792" s="2" t="s">
        <v>49</v>
      </c>
      <c r="G5792" s="2" t="s">
        <v>36</v>
      </c>
      <c r="H5792" s="2">
        <v>38955.93</v>
      </c>
      <c r="I5792" s="3">
        <v>45098</v>
      </c>
      <c r="J5792" s="2" t="s">
        <v>21</v>
      </c>
    </row>
    <row r="5793" spans="1:10" ht="14.25" customHeight="1" x14ac:dyDescent="0.35">
      <c r="A5793" s="2" t="s">
        <v>11616</v>
      </c>
      <c r="B5793" s="2" t="s">
        <v>11617</v>
      </c>
      <c r="C5793" s="2">
        <v>45</v>
      </c>
      <c r="D5793" s="2" t="s">
        <v>12</v>
      </c>
      <c r="E5793" s="2" t="s">
        <v>93</v>
      </c>
      <c r="F5793" s="2" t="s">
        <v>14</v>
      </c>
      <c r="G5793" s="2" t="s">
        <v>20</v>
      </c>
      <c r="H5793" s="2">
        <v>10867.44</v>
      </c>
      <c r="I5793" s="3">
        <v>45321</v>
      </c>
      <c r="J5793" s="2" t="s">
        <v>16</v>
      </c>
    </row>
    <row r="5794" spans="1:10" ht="14.25" customHeight="1" x14ac:dyDescent="0.35">
      <c r="A5794" s="2" t="s">
        <v>11618</v>
      </c>
      <c r="B5794" s="2" t="s">
        <v>11619</v>
      </c>
      <c r="C5794" s="2">
        <v>46</v>
      </c>
      <c r="D5794" s="2" t="s">
        <v>12</v>
      </c>
      <c r="E5794" s="2" t="s">
        <v>74</v>
      </c>
      <c r="F5794" s="2" t="s">
        <v>49</v>
      </c>
      <c r="G5794" s="2" t="s">
        <v>15</v>
      </c>
      <c r="H5794" s="2">
        <v>4703.45</v>
      </c>
      <c r="I5794" s="3">
        <v>45182</v>
      </c>
      <c r="J5794" s="2" t="s">
        <v>16</v>
      </c>
    </row>
    <row r="5795" spans="1:10" ht="14.25" customHeight="1" x14ac:dyDescent="0.35">
      <c r="A5795" s="2" t="s">
        <v>11620</v>
      </c>
      <c r="B5795" s="2" t="s">
        <v>11621</v>
      </c>
      <c r="C5795" s="2">
        <v>64</v>
      </c>
      <c r="D5795" s="2" t="s">
        <v>39</v>
      </c>
      <c r="E5795" s="2" t="s">
        <v>93</v>
      </c>
      <c r="F5795" s="2" t="s">
        <v>35</v>
      </c>
      <c r="G5795" s="2" t="s">
        <v>20</v>
      </c>
      <c r="H5795" s="2">
        <v>677.33</v>
      </c>
      <c r="I5795" s="3">
        <v>45190</v>
      </c>
      <c r="J5795" s="2" t="s">
        <v>16</v>
      </c>
    </row>
    <row r="5796" spans="1:10" ht="14.25" customHeight="1" x14ac:dyDescent="0.35">
      <c r="A5796" s="2" t="s">
        <v>11622</v>
      </c>
      <c r="B5796" s="2" t="s">
        <v>11623</v>
      </c>
      <c r="C5796" s="2">
        <v>29</v>
      </c>
      <c r="D5796" s="2" t="s">
        <v>39</v>
      </c>
      <c r="E5796" s="2" t="s">
        <v>42</v>
      </c>
      <c r="F5796" s="2" t="s">
        <v>35</v>
      </c>
      <c r="G5796" s="2" t="s">
        <v>30</v>
      </c>
      <c r="H5796" s="2">
        <v>13395.66</v>
      </c>
      <c r="I5796" s="3">
        <v>45190</v>
      </c>
      <c r="J5796" s="2" t="s">
        <v>21</v>
      </c>
    </row>
    <row r="5797" spans="1:10" ht="14.25" customHeight="1" x14ac:dyDescent="0.35">
      <c r="A5797" s="2" t="s">
        <v>11624</v>
      </c>
      <c r="B5797" s="2" t="s">
        <v>11625</v>
      </c>
      <c r="C5797" s="2">
        <v>54</v>
      </c>
      <c r="D5797" s="2" t="s">
        <v>39</v>
      </c>
      <c r="E5797" s="2" t="s">
        <v>93</v>
      </c>
      <c r="F5797" s="2" t="s">
        <v>14</v>
      </c>
      <c r="G5797" s="2" t="s">
        <v>20</v>
      </c>
      <c r="H5797" s="2">
        <v>38152.25</v>
      </c>
      <c r="I5797" s="3">
        <v>45443</v>
      </c>
      <c r="J5797" s="2" t="s">
        <v>16</v>
      </c>
    </row>
    <row r="5798" spans="1:10" ht="14.25" customHeight="1" x14ac:dyDescent="0.35">
      <c r="A5798" s="2" t="s">
        <v>11626</v>
      </c>
      <c r="B5798" s="2" t="s">
        <v>11627</v>
      </c>
      <c r="C5798" s="2">
        <v>47</v>
      </c>
      <c r="D5798" s="2" t="s">
        <v>12</v>
      </c>
      <c r="E5798" s="2" t="s">
        <v>52</v>
      </c>
      <c r="F5798" s="2" t="s">
        <v>55</v>
      </c>
      <c r="G5798" s="2" t="s">
        <v>20</v>
      </c>
      <c r="H5798" s="2">
        <v>704.06</v>
      </c>
      <c r="I5798" s="3">
        <v>44936</v>
      </c>
      <c r="J5798" s="2" t="s">
        <v>16</v>
      </c>
    </row>
    <row r="5799" spans="1:10" ht="14.25" customHeight="1" x14ac:dyDescent="0.35">
      <c r="A5799" s="2" t="s">
        <v>11628</v>
      </c>
      <c r="B5799" s="2" t="s">
        <v>11629</v>
      </c>
      <c r="C5799" s="2">
        <v>40</v>
      </c>
      <c r="D5799" s="2" t="s">
        <v>39</v>
      </c>
      <c r="E5799" s="2" t="s">
        <v>29</v>
      </c>
      <c r="F5799" s="2" t="s">
        <v>55</v>
      </c>
      <c r="G5799" s="2" t="s">
        <v>20</v>
      </c>
      <c r="H5799" s="2">
        <v>61.87</v>
      </c>
      <c r="I5799" s="3">
        <v>45197</v>
      </c>
      <c r="J5799" s="2" t="s">
        <v>16</v>
      </c>
    </row>
    <row r="5800" spans="1:10" ht="14.25" customHeight="1" x14ac:dyDescent="0.35">
      <c r="A5800" s="2" t="s">
        <v>11630</v>
      </c>
      <c r="B5800" s="2" t="s">
        <v>11631</v>
      </c>
      <c r="C5800" s="2">
        <v>33</v>
      </c>
      <c r="D5800" s="2" t="s">
        <v>12</v>
      </c>
      <c r="E5800" s="2" t="s">
        <v>93</v>
      </c>
      <c r="F5800" s="2" t="s">
        <v>35</v>
      </c>
      <c r="G5800" s="2" t="s">
        <v>30</v>
      </c>
      <c r="H5800" s="2">
        <v>17824.599999999999</v>
      </c>
      <c r="I5800" s="3">
        <v>45238</v>
      </c>
      <c r="J5800" s="2" t="s">
        <v>16</v>
      </c>
    </row>
    <row r="5801" spans="1:10" ht="14.25" customHeight="1" x14ac:dyDescent="0.35">
      <c r="A5801" s="2" t="s">
        <v>11632</v>
      </c>
      <c r="B5801" s="2" t="s">
        <v>11633</v>
      </c>
      <c r="C5801" s="2">
        <v>31</v>
      </c>
      <c r="D5801" s="2" t="s">
        <v>12</v>
      </c>
      <c r="E5801" s="2" t="s">
        <v>13</v>
      </c>
      <c r="F5801" s="2" t="s">
        <v>14</v>
      </c>
      <c r="G5801" s="2" t="s">
        <v>30</v>
      </c>
      <c r="H5801" s="2">
        <v>1078.74</v>
      </c>
      <c r="I5801" s="3">
        <v>45296</v>
      </c>
      <c r="J5801" s="2" t="s">
        <v>21</v>
      </c>
    </row>
    <row r="5802" spans="1:10" ht="14.25" customHeight="1" x14ac:dyDescent="0.35">
      <c r="A5802" s="2" t="s">
        <v>11634</v>
      </c>
      <c r="B5802" s="2" t="s">
        <v>11635</v>
      </c>
      <c r="C5802" s="2">
        <v>27</v>
      </c>
      <c r="D5802" s="2" t="s">
        <v>39</v>
      </c>
      <c r="E5802" s="2" t="s">
        <v>24</v>
      </c>
      <c r="F5802" s="2" t="s">
        <v>55</v>
      </c>
      <c r="G5802" s="2" t="s">
        <v>20</v>
      </c>
      <c r="H5802" s="2">
        <v>851.47</v>
      </c>
      <c r="I5802" s="3">
        <v>45493</v>
      </c>
      <c r="J5802" s="2" t="s">
        <v>16</v>
      </c>
    </row>
    <row r="5803" spans="1:10" ht="14.25" customHeight="1" x14ac:dyDescent="0.35">
      <c r="A5803" s="2" t="s">
        <v>11636</v>
      </c>
      <c r="B5803" s="2" t="s">
        <v>11637</v>
      </c>
      <c r="C5803" s="2">
        <v>24</v>
      </c>
      <c r="D5803" s="2" t="s">
        <v>39</v>
      </c>
      <c r="E5803" s="2" t="s">
        <v>74</v>
      </c>
      <c r="F5803" s="2" t="s">
        <v>25</v>
      </c>
      <c r="G5803" s="2" t="s">
        <v>20</v>
      </c>
      <c r="H5803" s="2">
        <v>24116.87</v>
      </c>
      <c r="I5803" s="3">
        <v>45479</v>
      </c>
      <c r="J5803" s="2" t="s">
        <v>16</v>
      </c>
    </row>
    <row r="5804" spans="1:10" ht="14.25" customHeight="1" x14ac:dyDescent="0.35">
      <c r="A5804" s="2" t="s">
        <v>11638</v>
      </c>
      <c r="B5804" s="2" t="s">
        <v>11639</v>
      </c>
      <c r="C5804" s="2">
        <v>62</v>
      </c>
      <c r="D5804" s="2" t="s">
        <v>39</v>
      </c>
      <c r="E5804" s="2" t="s">
        <v>52</v>
      </c>
      <c r="F5804" s="2" t="s">
        <v>55</v>
      </c>
      <c r="G5804" s="2" t="s">
        <v>36</v>
      </c>
      <c r="H5804" s="2">
        <v>829.04</v>
      </c>
      <c r="I5804" s="3">
        <v>45576</v>
      </c>
      <c r="J5804" s="2" t="s">
        <v>69</v>
      </c>
    </row>
    <row r="5805" spans="1:10" ht="14.25" customHeight="1" x14ac:dyDescent="0.35">
      <c r="A5805" s="2" t="s">
        <v>11640</v>
      </c>
      <c r="B5805" s="2" t="s">
        <v>11641</v>
      </c>
      <c r="C5805" s="2">
        <v>54</v>
      </c>
      <c r="D5805" s="2" t="s">
        <v>12</v>
      </c>
      <c r="E5805" s="2" t="s">
        <v>29</v>
      </c>
      <c r="F5805" s="2" t="s">
        <v>14</v>
      </c>
      <c r="G5805" s="2" t="s">
        <v>15</v>
      </c>
      <c r="H5805" s="2">
        <v>1210.58</v>
      </c>
      <c r="I5805" s="3">
        <v>45317</v>
      </c>
      <c r="J5805" s="2" t="s">
        <v>16</v>
      </c>
    </row>
    <row r="5806" spans="1:10" ht="14.25" customHeight="1" x14ac:dyDescent="0.35">
      <c r="A5806" s="2" t="s">
        <v>11642</v>
      </c>
      <c r="B5806" s="2" t="s">
        <v>11643</v>
      </c>
      <c r="C5806" s="2">
        <v>46</v>
      </c>
      <c r="D5806" s="2" t="s">
        <v>12</v>
      </c>
      <c r="E5806" s="2" t="s">
        <v>64</v>
      </c>
      <c r="F5806" s="2" t="s">
        <v>35</v>
      </c>
      <c r="G5806" s="2" t="s">
        <v>36</v>
      </c>
      <c r="H5806" s="2">
        <v>8429.7900000000009</v>
      </c>
      <c r="I5806" s="3">
        <v>45041</v>
      </c>
      <c r="J5806" s="2" t="s">
        <v>21</v>
      </c>
    </row>
    <row r="5807" spans="1:10" ht="14.25" customHeight="1" x14ac:dyDescent="0.35">
      <c r="A5807" s="2" t="s">
        <v>11644</v>
      </c>
      <c r="B5807" s="2" t="s">
        <v>11645</v>
      </c>
      <c r="C5807" s="2">
        <v>20</v>
      </c>
      <c r="D5807" s="2" t="s">
        <v>12</v>
      </c>
      <c r="E5807" s="2" t="s">
        <v>24</v>
      </c>
      <c r="F5807" s="2" t="s">
        <v>25</v>
      </c>
      <c r="G5807" s="2" t="s">
        <v>15</v>
      </c>
      <c r="H5807" s="2">
        <v>14139.29</v>
      </c>
      <c r="I5807" s="3">
        <v>45501</v>
      </c>
      <c r="J5807" s="2" t="s">
        <v>16</v>
      </c>
    </row>
    <row r="5808" spans="1:10" ht="14.25" customHeight="1" x14ac:dyDescent="0.35">
      <c r="A5808" s="2" t="s">
        <v>11646</v>
      </c>
      <c r="B5808" s="2" t="s">
        <v>11647</v>
      </c>
      <c r="C5808" s="2">
        <v>32</v>
      </c>
      <c r="D5808" s="2" t="s">
        <v>12</v>
      </c>
      <c r="E5808" s="2" t="s">
        <v>93</v>
      </c>
      <c r="F5808" s="2" t="s">
        <v>49</v>
      </c>
      <c r="G5808" s="2" t="s">
        <v>15</v>
      </c>
      <c r="H5808" s="2">
        <v>5101.13</v>
      </c>
      <c r="I5808" s="3">
        <v>45270</v>
      </c>
      <c r="J5808" s="2" t="s">
        <v>16</v>
      </c>
    </row>
    <row r="5809" spans="1:10" ht="14.25" customHeight="1" x14ac:dyDescent="0.35">
      <c r="A5809" s="2" t="s">
        <v>11648</v>
      </c>
      <c r="B5809" s="2" t="s">
        <v>11649</v>
      </c>
      <c r="C5809" s="2">
        <v>53</v>
      </c>
      <c r="D5809" s="2" t="s">
        <v>12</v>
      </c>
      <c r="E5809" s="2" t="s">
        <v>52</v>
      </c>
      <c r="F5809" s="2" t="s">
        <v>49</v>
      </c>
      <c r="G5809" s="2" t="s">
        <v>20</v>
      </c>
      <c r="H5809" s="2">
        <v>5457.43</v>
      </c>
      <c r="I5809" s="3">
        <v>45336</v>
      </c>
      <c r="J5809" s="2" t="s">
        <v>16</v>
      </c>
    </row>
    <row r="5810" spans="1:10" ht="14.25" customHeight="1" x14ac:dyDescent="0.35">
      <c r="A5810" s="2" t="s">
        <v>11650</v>
      </c>
      <c r="B5810" s="2" t="s">
        <v>11651</v>
      </c>
      <c r="C5810" s="2">
        <v>64</v>
      </c>
      <c r="D5810" s="2" t="s">
        <v>12</v>
      </c>
      <c r="E5810" s="2" t="s">
        <v>64</v>
      </c>
      <c r="F5810" s="2" t="s">
        <v>49</v>
      </c>
      <c r="G5810" s="2" t="s">
        <v>36</v>
      </c>
      <c r="H5810" s="2">
        <v>10013.75</v>
      </c>
      <c r="I5810" s="3">
        <v>45472</v>
      </c>
      <c r="J5810" s="2" t="s">
        <v>16</v>
      </c>
    </row>
    <row r="5811" spans="1:10" ht="14.25" customHeight="1" x14ac:dyDescent="0.35">
      <c r="A5811" s="2" t="s">
        <v>11652</v>
      </c>
      <c r="B5811" s="2" t="s">
        <v>11653</v>
      </c>
      <c r="C5811" s="2">
        <v>63</v>
      </c>
      <c r="D5811" s="2" t="s">
        <v>39</v>
      </c>
      <c r="E5811" s="2" t="s">
        <v>64</v>
      </c>
      <c r="F5811" s="2" t="s">
        <v>35</v>
      </c>
      <c r="G5811" s="2" t="s">
        <v>15</v>
      </c>
      <c r="H5811" s="2">
        <v>7040.57</v>
      </c>
      <c r="I5811" s="3">
        <v>45304</v>
      </c>
      <c r="J5811" s="2" t="s">
        <v>16</v>
      </c>
    </row>
    <row r="5812" spans="1:10" ht="14.25" customHeight="1" x14ac:dyDescent="0.35">
      <c r="A5812" s="2" t="s">
        <v>11654</v>
      </c>
      <c r="B5812" s="2" t="s">
        <v>11655</v>
      </c>
      <c r="C5812" s="2">
        <v>36</v>
      </c>
      <c r="D5812" s="2" t="s">
        <v>12</v>
      </c>
      <c r="E5812" s="2" t="s">
        <v>42</v>
      </c>
      <c r="F5812" s="2" t="s">
        <v>14</v>
      </c>
      <c r="G5812" s="2" t="s">
        <v>15</v>
      </c>
      <c r="H5812" s="2">
        <v>188.04</v>
      </c>
      <c r="I5812" s="3">
        <v>45382</v>
      </c>
      <c r="J5812" s="2" t="s">
        <v>69</v>
      </c>
    </row>
    <row r="5813" spans="1:10" ht="14.25" customHeight="1" x14ac:dyDescent="0.35">
      <c r="A5813" s="2" t="s">
        <v>11656</v>
      </c>
      <c r="B5813" s="2" t="s">
        <v>11657</v>
      </c>
      <c r="C5813" s="2">
        <v>30</v>
      </c>
      <c r="D5813" s="2" t="s">
        <v>39</v>
      </c>
      <c r="E5813" s="2" t="s">
        <v>42</v>
      </c>
      <c r="F5813" s="2" t="s">
        <v>49</v>
      </c>
      <c r="G5813" s="2" t="s">
        <v>30</v>
      </c>
      <c r="H5813" s="2">
        <v>1205.68</v>
      </c>
      <c r="I5813" s="3">
        <v>45349</v>
      </c>
      <c r="J5813" s="2" t="s">
        <v>16</v>
      </c>
    </row>
    <row r="5814" spans="1:10" ht="14.25" customHeight="1" x14ac:dyDescent="0.35">
      <c r="A5814" s="2" t="s">
        <v>11658</v>
      </c>
      <c r="B5814" s="2" t="s">
        <v>11659</v>
      </c>
      <c r="C5814" s="2">
        <v>59</v>
      </c>
      <c r="D5814" s="2" t="s">
        <v>39</v>
      </c>
      <c r="E5814" s="2" t="s">
        <v>29</v>
      </c>
      <c r="F5814" s="2" t="s">
        <v>55</v>
      </c>
      <c r="G5814" s="2" t="s">
        <v>15</v>
      </c>
      <c r="H5814" s="2">
        <v>8713.17</v>
      </c>
      <c r="I5814" s="3">
        <v>45370</v>
      </c>
      <c r="J5814" s="2" t="s">
        <v>16</v>
      </c>
    </row>
    <row r="5815" spans="1:10" ht="14.25" customHeight="1" x14ac:dyDescent="0.35">
      <c r="A5815" s="2" t="s">
        <v>11660</v>
      </c>
      <c r="B5815" s="2" t="s">
        <v>11661</v>
      </c>
      <c r="C5815" s="2">
        <v>38</v>
      </c>
      <c r="D5815" s="2" t="s">
        <v>39</v>
      </c>
      <c r="E5815" s="2" t="s">
        <v>52</v>
      </c>
      <c r="F5815" s="2" t="s">
        <v>49</v>
      </c>
      <c r="G5815" s="2" t="s">
        <v>20</v>
      </c>
      <c r="H5815" s="2">
        <v>15782.42</v>
      </c>
      <c r="I5815" s="3">
        <v>45123</v>
      </c>
      <c r="J5815" s="2" t="s">
        <v>21</v>
      </c>
    </row>
    <row r="5816" spans="1:10" ht="14.25" customHeight="1" x14ac:dyDescent="0.35">
      <c r="A5816" s="2" t="s">
        <v>11662</v>
      </c>
      <c r="B5816" s="2" t="s">
        <v>11663</v>
      </c>
      <c r="C5816" s="2">
        <v>54</v>
      </c>
      <c r="D5816" s="2" t="s">
        <v>39</v>
      </c>
      <c r="E5816" s="2" t="s">
        <v>24</v>
      </c>
      <c r="F5816" s="2" t="s">
        <v>19</v>
      </c>
      <c r="G5816" s="2" t="s">
        <v>26</v>
      </c>
      <c r="H5816" s="2">
        <v>14401.3</v>
      </c>
      <c r="I5816" s="3">
        <v>45289</v>
      </c>
      <c r="J5816" s="2" t="s">
        <v>16</v>
      </c>
    </row>
    <row r="5817" spans="1:10" ht="14.25" customHeight="1" x14ac:dyDescent="0.35">
      <c r="A5817" s="2" t="s">
        <v>11664</v>
      </c>
      <c r="B5817" s="2" t="s">
        <v>11665</v>
      </c>
      <c r="C5817" s="2">
        <v>44</v>
      </c>
      <c r="D5817" s="2" t="s">
        <v>39</v>
      </c>
      <c r="E5817" s="2" t="s">
        <v>29</v>
      </c>
      <c r="F5817" s="2" t="s">
        <v>35</v>
      </c>
      <c r="G5817" s="2" t="s">
        <v>30</v>
      </c>
      <c r="H5817" s="2">
        <v>13472.91</v>
      </c>
      <c r="I5817" s="3">
        <v>45336</v>
      </c>
      <c r="J5817" s="2" t="s">
        <v>16</v>
      </c>
    </row>
    <row r="5818" spans="1:10" ht="14.25" customHeight="1" x14ac:dyDescent="0.35">
      <c r="A5818" s="2" t="s">
        <v>11666</v>
      </c>
      <c r="B5818" s="2" t="s">
        <v>11667</v>
      </c>
      <c r="C5818" s="2">
        <v>46</v>
      </c>
      <c r="D5818" s="2" t="s">
        <v>12</v>
      </c>
      <c r="E5818" s="2" t="s">
        <v>52</v>
      </c>
      <c r="F5818" s="2" t="s">
        <v>19</v>
      </c>
      <c r="G5818" s="2" t="s">
        <v>26</v>
      </c>
      <c r="H5818" s="2">
        <v>14752.24</v>
      </c>
      <c r="I5818" s="3">
        <v>45500</v>
      </c>
      <c r="J5818" s="2" t="s">
        <v>16</v>
      </c>
    </row>
    <row r="5819" spans="1:10" ht="14.25" customHeight="1" x14ac:dyDescent="0.35">
      <c r="A5819" s="2" t="s">
        <v>11668</v>
      </c>
      <c r="B5819" s="2" t="s">
        <v>11669</v>
      </c>
      <c r="C5819" s="2">
        <v>37</v>
      </c>
      <c r="D5819" s="2" t="s">
        <v>12</v>
      </c>
      <c r="E5819" s="2" t="s">
        <v>13</v>
      </c>
      <c r="F5819" s="2" t="s">
        <v>49</v>
      </c>
      <c r="G5819" s="2" t="s">
        <v>20</v>
      </c>
      <c r="H5819" s="2">
        <v>454.61</v>
      </c>
      <c r="I5819" s="3">
        <v>45320</v>
      </c>
      <c r="J5819" s="2" t="s">
        <v>16</v>
      </c>
    </row>
    <row r="5820" spans="1:10" ht="14.25" customHeight="1" x14ac:dyDescent="0.35">
      <c r="A5820" s="2" t="s">
        <v>11670</v>
      </c>
      <c r="B5820" s="2" t="s">
        <v>11671</v>
      </c>
      <c r="C5820" s="2">
        <v>42</v>
      </c>
      <c r="D5820" s="2" t="s">
        <v>12</v>
      </c>
      <c r="E5820" s="2" t="s">
        <v>74</v>
      </c>
      <c r="F5820" s="2" t="s">
        <v>49</v>
      </c>
      <c r="G5820" s="2" t="s">
        <v>26</v>
      </c>
      <c r="H5820" s="2">
        <v>22547.63</v>
      </c>
      <c r="I5820" s="3">
        <v>45435</v>
      </c>
      <c r="J5820" s="2" t="s">
        <v>16</v>
      </c>
    </row>
    <row r="5821" spans="1:10" ht="14.25" customHeight="1" x14ac:dyDescent="0.35">
      <c r="A5821" s="2" t="s">
        <v>11672</v>
      </c>
      <c r="B5821" s="2" t="s">
        <v>11673</v>
      </c>
      <c r="C5821" s="2">
        <v>23</v>
      </c>
      <c r="D5821" s="2" t="s">
        <v>12</v>
      </c>
      <c r="E5821" s="2" t="s">
        <v>74</v>
      </c>
      <c r="F5821" s="2" t="s">
        <v>19</v>
      </c>
      <c r="G5821" s="2" t="s">
        <v>15</v>
      </c>
      <c r="H5821" s="2">
        <v>22007.79</v>
      </c>
      <c r="I5821" s="3">
        <v>45492</v>
      </c>
      <c r="J5821" s="2" t="s">
        <v>21</v>
      </c>
    </row>
    <row r="5822" spans="1:10" ht="14.25" customHeight="1" x14ac:dyDescent="0.35">
      <c r="A5822" s="2" t="s">
        <v>11674</v>
      </c>
      <c r="B5822" s="2" t="s">
        <v>11675</v>
      </c>
      <c r="C5822" s="2">
        <v>53</v>
      </c>
      <c r="D5822" s="2" t="s">
        <v>39</v>
      </c>
      <c r="E5822" s="2" t="s">
        <v>24</v>
      </c>
      <c r="F5822" s="2" t="s">
        <v>35</v>
      </c>
      <c r="G5822" s="2" t="s">
        <v>26</v>
      </c>
      <c r="H5822" s="2">
        <v>7591.25</v>
      </c>
      <c r="I5822" s="3">
        <v>45597</v>
      </c>
      <c r="J5822" s="2" t="s">
        <v>16</v>
      </c>
    </row>
    <row r="5823" spans="1:10" ht="14.25" customHeight="1" x14ac:dyDescent="0.35">
      <c r="A5823" s="2" t="s">
        <v>11676</v>
      </c>
      <c r="B5823" s="2" t="s">
        <v>11677</v>
      </c>
      <c r="C5823" s="2">
        <v>19</v>
      </c>
      <c r="D5823" s="2" t="s">
        <v>39</v>
      </c>
      <c r="E5823" s="2" t="s">
        <v>52</v>
      </c>
      <c r="F5823" s="2" t="s">
        <v>35</v>
      </c>
      <c r="G5823" s="2" t="s">
        <v>36</v>
      </c>
      <c r="H5823" s="2">
        <v>2858.1</v>
      </c>
      <c r="I5823" s="3">
        <v>45220</v>
      </c>
      <c r="J5823" s="2" t="s">
        <v>16</v>
      </c>
    </row>
    <row r="5824" spans="1:10" ht="14.25" customHeight="1" x14ac:dyDescent="0.35">
      <c r="A5824" s="2" t="s">
        <v>11678</v>
      </c>
      <c r="B5824" s="2" t="s">
        <v>11679</v>
      </c>
      <c r="C5824" s="2">
        <v>39</v>
      </c>
      <c r="D5824" s="2" t="s">
        <v>39</v>
      </c>
      <c r="E5824" s="2" t="s">
        <v>42</v>
      </c>
      <c r="F5824" s="2" t="s">
        <v>49</v>
      </c>
      <c r="G5824" s="2" t="s">
        <v>20</v>
      </c>
      <c r="H5824" s="2">
        <v>8969.26</v>
      </c>
      <c r="I5824" s="3">
        <v>44951</v>
      </c>
      <c r="J5824" s="2" t="s">
        <v>16</v>
      </c>
    </row>
    <row r="5825" spans="1:10" ht="14.25" customHeight="1" x14ac:dyDescent="0.35">
      <c r="A5825" s="2" t="s">
        <v>11680</v>
      </c>
      <c r="B5825" s="2" t="s">
        <v>11681</v>
      </c>
      <c r="C5825" s="2">
        <v>49</v>
      </c>
      <c r="D5825" s="2" t="s">
        <v>12</v>
      </c>
      <c r="E5825" s="2" t="s">
        <v>24</v>
      </c>
      <c r="F5825" s="2" t="s">
        <v>35</v>
      </c>
      <c r="G5825" s="2" t="s">
        <v>36</v>
      </c>
      <c r="H5825" s="2">
        <v>8161.87</v>
      </c>
      <c r="I5825" s="3">
        <v>45163</v>
      </c>
      <c r="J5825" s="2" t="s">
        <v>16</v>
      </c>
    </row>
    <row r="5826" spans="1:10" ht="14.25" customHeight="1" x14ac:dyDescent="0.35">
      <c r="A5826" s="2" t="s">
        <v>11682</v>
      </c>
      <c r="B5826" s="2" t="s">
        <v>11683</v>
      </c>
      <c r="C5826" s="2">
        <v>33</v>
      </c>
      <c r="D5826" s="2" t="s">
        <v>12</v>
      </c>
      <c r="E5826" s="2" t="s">
        <v>93</v>
      </c>
      <c r="F5826" s="2" t="s">
        <v>25</v>
      </c>
      <c r="G5826" s="2" t="s">
        <v>26</v>
      </c>
      <c r="H5826" s="2">
        <v>2522.6</v>
      </c>
      <c r="I5826" s="3">
        <v>45387</v>
      </c>
      <c r="J5826" s="2" t="s">
        <v>16</v>
      </c>
    </row>
    <row r="5827" spans="1:10" ht="14.25" customHeight="1" x14ac:dyDescent="0.35">
      <c r="A5827" s="2" t="s">
        <v>11684</v>
      </c>
      <c r="B5827" s="2" t="s">
        <v>11685</v>
      </c>
      <c r="C5827" s="2">
        <v>35</v>
      </c>
      <c r="D5827" s="2" t="s">
        <v>12</v>
      </c>
      <c r="E5827" s="2" t="s">
        <v>29</v>
      </c>
      <c r="F5827" s="2" t="s">
        <v>35</v>
      </c>
      <c r="G5827" s="2" t="s">
        <v>36</v>
      </c>
      <c r="H5827" s="2">
        <v>9241.4699999999993</v>
      </c>
      <c r="I5827" s="3">
        <v>45247</v>
      </c>
      <c r="J5827" s="2" t="s">
        <v>16</v>
      </c>
    </row>
    <row r="5828" spans="1:10" ht="14.25" customHeight="1" x14ac:dyDescent="0.35">
      <c r="A5828" s="2" t="s">
        <v>11686</v>
      </c>
      <c r="B5828" s="2" t="s">
        <v>11687</v>
      </c>
      <c r="C5828" s="2">
        <v>22</v>
      </c>
      <c r="D5828" s="2" t="s">
        <v>12</v>
      </c>
      <c r="E5828" s="2" t="s">
        <v>13</v>
      </c>
      <c r="F5828" s="2" t="s">
        <v>19</v>
      </c>
      <c r="G5828" s="2" t="s">
        <v>30</v>
      </c>
      <c r="H5828" s="2">
        <v>15959.99</v>
      </c>
      <c r="I5828" s="3">
        <v>45026</v>
      </c>
      <c r="J5828" s="2" t="s">
        <v>21</v>
      </c>
    </row>
    <row r="5829" spans="1:10" ht="14.25" customHeight="1" x14ac:dyDescent="0.35">
      <c r="A5829" s="2" t="s">
        <v>11688</v>
      </c>
      <c r="B5829" s="2" t="s">
        <v>11689</v>
      </c>
      <c r="C5829" s="2">
        <v>53</v>
      </c>
      <c r="D5829" s="2" t="s">
        <v>39</v>
      </c>
      <c r="E5829" s="2" t="s">
        <v>74</v>
      </c>
      <c r="F5829" s="2" t="s">
        <v>14</v>
      </c>
      <c r="G5829" s="2" t="s">
        <v>26</v>
      </c>
      <c r="H5829" s="2">
        <v>16404.48</v>
      </c>
      <c r="I5829" s="3">
        <v>45616</v>
      </c>
      <c r="J5829" s="2" t="s">
        <v>16</v>
      </c>
    </row>
    <row r="5830" spans="1:10" ht="14.25" customHeight="1" x14ac:dyDescent="0.35">
      <c r="A5830" s="2" t="s">
        <v>11690</v>
      </c>
      <c r="B5830" s="2" t="s">
        <v>11691</v>
      </c>
      <c r="C5830" s="2">
        <v>47</v>
      </c>
      <c r="D5830" s="2" t="s">
        <v>39</v>
      </c>
      <c r="E5830" s="2" t="s">
        <v>52</v>
      </c>
      <c r="F5830" s="2" t="s">
        <v>19</v>
      </c>
      <c r="G5830" s="2" t="s">
        <v>36</v>
      </c>
      <c r="H5830" s="2">
        <v>615.54</v>
      </c>
      <c r="I5830" s="3">
        <v>45334</v>
      </c>
      <c r="J5830" s="2" t="s">
        <v>16</v>
      </c>
    </row>
    <row r="5831" spans="1:10" ht="14.25" customHeight="1" x14ac:dyDescent="0.35">
      <c r="A5831" s="2" t="s">
        <v>11692</v>
      </c>
      <c r="B5831" s="2" t="s">
        <v>11693</v>
      </c>
      <c r="C5831" s="2">
        <v>62</v>
      </c>
      <c r="D5831" s="2" t="s">
        <v>12</v>
      </c>
      <c r="E5831" s="2" t="s">
        <v>42</v>
      </c>
      <c r="F5831" s="2" t="s">
        <v>55</v>
      </c>
      <c r="G5831" s="2" t="s">
        <v>15</v>
      </c>
      <c r="H5831" s="2">
        <v>2196.04</v>
      </c>
      <c r="I5831" s="3">
        <v>45081</v>
      </c>
      <c r="J5831" s="2" t="s">
        <v>16</v>
      </c>
    </row>
    <row r="5832" spans="1:10" ht="14.25" customHeight="1" x14ac:dyDescent="0.35">
      <c r="A5832" s="2" t="s">
        <v>11694</v>
      </c>
      <c r="B5832" s="2" t="s">
        <v>11695</v>
      </c>
      <c r="C5832" s="2">
        <v>36</v>
      </c>
      <c r="D5832" s="2" t="s">
        <v>12</v>
      </c>
      <c r="E5832" s="2" t="s">
        <v>42</v>
      </c>
      <c r="F5832" s="2" t="s">
        <v>25</v>
      </c>
      <c r="G5832" s="2" t="s">
        <v>26</v>
      </c>
      <c r="H5832" s="2">
        <v>11032.93</v>
      </c>
      <c r="I5832" s="3">
        <v>45360</v>
      </c>
      <c r="J5832" s="2" t="s">
        <v>16</v>
      </c>
    </row>
    <row r="5833" spans="1:10" ht="14.25" customHeight="1" x14ac:dyDescent="0.35">
      <c r="A5833" s="2" t="s">
        <v>11696</v>
      </c>
      <c r="B5833" s="2" t="s">
        <v>11697</v>
      </c>
      <c r="C5833" s="2">
        <v>40</v>
      </c>
      <c r="D5833" s="2" t="s">
        <v>39</v>
      </c>
      <c r="E5833" s="2" t="s">
        <v>42</v>
      </c>
      <c r="F5833" s="2" t="s">
        <v>14</v>
      </c>
      <c r="G5833" s="2" t="s">
        <v>30</v>
      </c>
      <c r="H5833" s="2">
        <v>19649.13</v>
      </c>
      <c r="I5833" s="3">
        <v>45360</v>
      </c>
      <c r="J5833" s="2" t="s">
        <v>16</v>
      </c>
    </row>
    <row r="5834" spans="1:10" ht="14.25" customHeight="1" x14ac:dyDescent="0.35">
      <c r="A5834" s="2" t="s">
        <v>11698</v>
      </c>
      <c r="B5834" s="2" t="s">
        <v>11699</v>
      </c>
      <c r="C5834" s="2">
        <v>51</v>
      </c>
      <c r="D5834" s="2" t="s">
        <v>39</v>
      </c>
      <c r="E5834" s="2" t="s">
        <v>29</v>
      </c>
      <c r="F5834" s="2" t="s">
        <v>49</v>
      </c>
      <c r="G5834" s="2" t="s">
        <v>15</v>
      </c>
      <c r="H5834" s="2">
        <v>7365.08</v>
      </c>
      <c r="I5834" s="3">
        <v>45069</v>
      </c>
      <c r="J5834" s="2" t="s">
        <v>16</v>
      </c>
    </row>
    <row r="5835" spans="1:10" ht="14.25" customHeight="1" x14ac:dyDescent="0.35">
      <c r="A5835" s="2" t="s">
        <v>11700</v>
      </c>
      <c r="B5835" s="2" t="s">
        <v>11701</v>
      </c>
      <c r="C5835" s="2">
        <v>30</v>
      </c>
      <c r="D5835" s="2" t="s">
        <v>39</v>
      </c>
      <c r="E5835" s="2" t="s">
        <v>93</v>
      </c>
      <c r="F5835" s="2" t="s">
        <v>55</v>
      </c>
      <c r="G5835" s="2" t="s">
        <v>26</v>
      </c>
      <c r="H5835" s="2">
        <v>12293.78</v>
      </c>
      <c r="I5835" s="3">
        <v>45455</v>
      </c>
      <c r="J5835" s="2" t="s">
        <v>16</v>
      </c>
    </row>
    <row r="5836" spans="1:10" ht="14.25" customHeight="1" x14ac:dyDescent="0.35">
      <c r="A5836" s="2" t="s">
        <v>11702</v>
      </c>
      <c r="B5836" s="2" t="s">
        <v>11703</v>
      </c>
      <c r="C5836" s="2">
        <v>60</v>
      </c>
      <c r="D5836" s="2" t="s">
        <v>39</v>
      </c>
      <c r="E5836" s="2" t="s">
        <v>64</v>
      </c>
      <c r="F5836" s="2" t="s">
        <v>55</v>
      </c>
      <c r="G5836" s="2" t="s">
        <v>15</v>
      </c>
      <c r="H5836" s="2">
        <v>212.97</v>
      </c>
      <c r="I5836" s="3">
        <v>45211</v>
      </c>
      <c r="J5836" s="2" t="s">
        <v>16</v>
      </c>
    </row>
    <row r="5837" spans="1:10" ht="14.25" customHeight="1" x14ac:dyDescent="0.35">
      <c r="A5837" s="2" t="s">
        <v>11704</v>
      </c>
      <c r="B5837" s="2" t="s">
        <v>11705</v>
      </c>
      <c r="C5837" s="2">
        <v>46</v>
      </c>
      <c r="D5837" s="2" t="s">
        <v>12</v>
      </c>
      <c r="E5837" s="2" t="s">
        <v>24</v>
      </c>
      <c r="F5837" s="2" t="s">
        <v>25</v>
      </c>
      <c r="G5837" s="2" t="s">
        <v>26</v>
      </c>
      <c r="H5837" s="2">
        <v>9375.68</v>
      </c>
      <c r="I5837" s="3">
        <v>44931</v>
      </c>
      <c r="J5837" s="2" t="s">
        <v>16</v>
      </c>
    </row>
    <row r="5838" spans="1:10" ht="14.25" customHeight="1" x14ac:dyDescent="0.35">
      <c r="A5838" s="2" t="s">
        <v>11706</v>
      </c>
      <c r="B5838" s="2" t="s">
        <v>11707</v>
      </c>
      <c r="C5838" s="2">
        <v>53</v>
      </c>
      <c r="D5838" s="2" t="s">
        <v>39</v>
      </c>
      <c r="E5838" s="2" t="s">
        <v>29</v>
      </c>
      <c r="F5838" s="2" t="s">
        <v>14</v>
      </c>
      <c r="G5838" s="2" t="s">
        <v>26</v>
      </c>
      <c r="H5838" s="2">
        <v>32677.81</v>
      </c>
      <c r="I5838" s="3">
        <v>45449</v>
      </c>
      <c r="J5838" s="2" t="s">
        <v>16</v>
      </c>
    </row>
    <row r="5839" spans="1:10" ht="14.25" customHeight="1" x14ac:dyDescent="0.35">
      <c r="A5839" s="2" t="s">
        <v>11708</v>
      </c>
      <c r="B5839" s="2" t="s">
        <v>11709</v>
      </c>
      <c r="C5839" s="2">
        <v>39</v>
      </c>
      <c r="D5839" s="2" t="s">
        <v>39</v>
      </c>
      <c r="E5839" s="2" t="s">
        <v>93</v>
      </c>
      <c r="F5839" s="2" t="s">
        <v>55</v>
      </c>
      <c r="G5839" s="2" t="s">
        <v>20</v>
      </c>
      <c r="H5839" s="2">
        <v>10817.98</v>
      </c>
      <c r="I5839" s="3">
        <v>45646</v>
      </c>
      <c r="J5839" s="2" t="s">
        <v>16</v>
      </c>
    </row>
    <row r="5840" spans="1:10" ht="14.25" customHeight="1" x14ac:dyDescent="0.35">
      <c r="A5840" s="2" t="s">
        <v>11710</v>
      </c>
      <c r="B5840" s="2" t="s">
        <v>11711</v>
      </c>
      <c r="C5840" s="2">
        <v>64</v>
      </c>
      <c r="D5840" s="2" t="s">
        <v>39</v>
      </c>
      <c r="E5840" s="2" t="s">
        <v>42</v>
      </c>
      <c r="F5840" s="2" t="s">
        <v>14</v>
      </c>
      <c r="G5840" s="2" t="s">
        <v>36</v>
      </c>
      <c r="H5840" s="2">
        <v>25545.88</v>
      </c>
      <c r="I5840" s="3">
        <v>45362</v>
      </c>
      <c r="J5840" s="2" t="s">
        <v>21</v>
      </c>
    </row>
    <row r="5841" spans="1:10" ht="14.25" customHeight="1" x14ac:dyDescent="0.35">
      <c r="A5841" s="2" t="s">
        <v>11712</v>
      </c>
      <c r="B5841" s="2" t="s">
        <v>11713</v>
      </c>
      <c r="C5841" s="2">
        <v>53</v>
      </c>
      <c r="D5841" s="2" t="s">
        <v>39</v>
      </c>
      <c r="E5841" s="2" t="s">
        <v>52</v>
      </c>
      <c r="F5841" s="2" t="s">
        <v>14</v>
      </c>
      <c r="G5841" s="2" t="s">
        <v>26</v>
      </c>
      <c r="H5841" s="2">
        <v>8347.33</v>
      </c>
      <c r="I5841" s="3">
        <v>45344</v>
      </c>
      <c r="J5841" s="2" t="s">
        <v>16</v>
      </c>
    </row>
    <row r="5842" spans="1:10" ht="14.25" customHeight="1" x14ac:dyDescent="0.35">
      <c r="A5842" s="2" t="s">
        <v>11714</v>
      </c>
      <c r="B5842" s="2" t="s">
        <v>11715</v>
      </c>
      <c r="C5842" s="2">
        <v>26</v>
      </c>
      <c r="D5842" s="2" t="s">
        <v>12</v>
      </c>
      <c r="E5842" s="2" t="s">
        <v>24</v>
      </c>
      <c r="F5842" s="2" t="s">
        <v>35</v>
      </c>
      <c r="G5842" s="2" t="s">
        <v>30</v>
      </c>
      <c r="H5842" s="2">
        <v>18539.25</v>
      </c>
      <c r="I5842" s="3">
        <v>45007</v>
      </c>
      <c r="J5842" s="2" t="s">
        <v>16</v>
      </c>
    </row>
    <row r="5843" spans="1:10" ht="14.25" customHeight="1" x14ac:dyDescent="0.35">
      <c r="A5843" s="2" t="s">
        <v>11716</v>
      </c>
      <c r="B5843" s="2" t="s">
        <v>11717</v>
      </c>
      <c r="C5843" s="2">
        <v>56</v>
      </c>
      <c r="D5843" s="2" t="s">
        <v>12</v>
      </c>
      <c r="E5843" s="2" t="s">
        <v>13</v>
      </c>
      <c r="F5843" s="2" t="s">
        <v>55</v>
      </c>
      <c r="G5843" s="2" t="s">
        <v>36</v>
      </c>
      <c r="H5843" s="2">
        <v>1325.75</v>
      </c>
      <c r="I5843" s="3">
        <v>45471</v>
      </c>
      <c r="J5843" s="2" t="s">
        <v>16</v>
      </c>
    </row>
    <row r="5844" spans="1:10" ht="14.25" customHeight="1" x14ac:dyDescent="0.35">
      <c r="A5844" s="2" t="s">
        <v>11718</v>
      </c>
      <c r="B5844" s="2" t="s">
        <v>11719</v>
      </c>
      <c r="C5844" s="2">
        <v>36</v>
      </c>
      <c r="D5844" s="2" t="s">
        <v>12</v>
      </c>
      <c r="E5844" s="2" t="s">
        <v>93</v>
      </c>
      <c r="F5844" s="2" t="s">
        <v>14</v>
      </c>
      <c r="G5844" s="2" t="s">
        <v>20</v>
      </c>
      <c r="H5844" s="2">
        <v>1318.34</v>
      </c>
      <c r="I5844" s="3">
        <v>45303</v>
      </c>
      <c r="J5844" s="2" t="s">
        <v>16</v>
      </c>
    </row>
    <row r="5845" spans="1:10" ht="14.25" customHeight="1" x14ac:dyDescent="0.35">
      <c r="A5845" s="2" t="s">
        <v>11720</v>
      </c>
      <c r="B5845" s="2" t="s">
        <v>11721</v>
      </c>
      <c r="C5845" s="2">
        <v>55</v>
      </c>
      <c r="D5845" s="2" t="s">
        <v>12</v>
      </c>
      <c r="E5845" s="2" t="s">
        <v>52</v>
      </c>
      <c r="F5845" s="2" t="s">
        <v>25</v>
      </c>
      <c r="G5845" s="2" t="s">
        <v>36</v>
      </c>
      <c r="H5845" s="2">
        <v>1280.3699999999999</v>
      </c>
      <c r="I5845" s="3">
        <v>45085</v>
      </c>
      <c r="J5845" s="2" t="s">
        <v>16</v>
      </c>
    </row>
    <row r="5846" spans="1:10" ht="14.25" customHeight="1" x14ac:dyDescent="0.35">
      <c r="A5846" s="2" t="s">
        <v>11722</v>
      </c>
      <c r="B5846" s="2" t="s">
        <v>11723</v>
      </c>
      <c r="C5846" s="2">
        <v>23</v>
      </c>
      <c r="D5846" s="2" t="s">
        <v>12</v>
      </c>
      <c r="E5846" s="2" t="s">
        <v>29</v>
      </c>
      <c r="F5846" s="2" t="s">
        <v>55</v>
      </c>
      <c r="G5846" s="2" t="s">
        <v>36</v>
      </c>
      <c r="H5846" s="2">
        <v>6710.91</v>
      </c>
      <c r="I5846" s="3">
        <v>45553</v>
      </c>
      <c r="J5846" s="2" t="s">
        <v>16</v>
      </c>
    </row>
    <row r="5847" spans="1:10" ht="14.25" customHeight="1" x14ac:dyDescent="0.35">
      <c r="A5847" s="2" t="s">
        <v>11724</v>
      </c>
      <c r="B5847" s="2" t="s">
        <v>11725</v>
      </c>
      <c r="C5847" s="2">
        <v>64</v>
      </c>
      <c r="D5847" s="2" t="s">
        <v>12</v>
      </c>
      <c r="E5847" s="2" t="s">
        <v>29</v>
      </c>
      <c r="F5847" s="2" t="s">
        <v>25</v>
      </c>
      <c r="G5847" s="2" t="s">
        <v>26</v>
      </c>
      <c r="H5847" s="2">
        <v>4008.71</v>
      </c>
      <c r="I5847" s="3">
        <v>45143</v>
      </c>
      <c r="J5847" s="2" t="s">
        <v>16</v>
      </c>
    </row>
    <row r="5848" spans="1:10" ht="14.25" customHeight="1" x14ac:dyDescent="0.35">
      <c r="A5848" s="2" t="s">
        <v>11726</v>
      </c>
      <c r="B5848" s="2" t="s">
        <v>11727</v>
      </c>
      <c r="C5848" s="2">
        <v>32</v>
      </c>
      <c r="D5848" s="2" t="s">
        <v>39</v>
      </c>
      <c r="E5848" s="2" t="s">
        <v>24</v>
      </c>
      <c r="F5848" s="2" t="s">
        <v>25</v>
      </c>
      <c r="G5848" s="2" t="s">
        <v>30</v>
      </c>
      <c r="H5848" s="2">
        <v>12700.62</v>
      </c>
      <c r="I5848" s="3">
        <v>45596</v>
      </c>
      <c r="J5848" s="2" t="s">
        <v>16</v>
      </c>
    </row>
    <row r="5849" spans="1:10" ht="14.25" customHeight="1" x14ac:dyDescent="0.35">
      <c r="A5849" s="2" t="s">
        <v>11728</v>
      </c>
      <c r="B5849" s="2" t="s">
        <v>11729</v>
      </c>
      <c r="C5849" s="2">
        <v>37</v>
      </c>
      <c r="D5849" s="2" t="s">
        <v>39</v>
      </c>
      <c r="E5849" s="2" t="s">
        <v>42</v>
      </c>
      <c r="F5849" s="2" t="s">
        <v>14</v>
      </c>
      <c r="G5849" s="2" t="s">
        <v>26</v>
      </c>
      <c r="H5849" s="2">
        <v>23291.54</v>
      </c>
      <c r="I5849" s="3">
        <v>44971</v>
      </c>
      <c r="J5849" s="2" t="s">
        <v>21</v>
      </c>
    </row>
    <row r="5850" spans="1:10" ht="14.25" customHeight="1" x14ac:dyDescent="0.35">
      <c r="A5850" s="2" t="s">
        <v>11730</v>
      </c>
      <c r="B5850" s="2" t="s">
        <v>11731</v>
      </c>
      <c r="C5850" s="2">
        <v>26</v>
      </c>
      <c r="D5850" s="2" t="s">
        <v>39</v>
      </c>
      <c r="E5850" s="2" t="s">
        <v>13</v>
      </c>
      <c r="F5850" s="2" t="s">
        <v>14</v>
      </c>
      <c r="G5850" s="2" t="s">
        <v>30</v>
      </c>
      <c r="H5850" s="2">
        <v>9659.4</v>
      </c>
      <c r="I5850" s="3">
        <v>45558</v>
      </c>
      <c r="J5850" s="2" t="s">
        <v>16</v>
      </c>
    </row>
    <row r="5851" spans="1:10" ht="14.25" customHeight="1" x14ac:dyDescent="0.35">
      <c r="A5851" s="2" t="s">
        <v>11732</v>
      </c>
      <c r="B5851" s="2" t="s">
        <v>11733</v>
      </c>
      <c r="C5851" s="2">
        <v>49</v>
      </c>
      <c r="D5851" s="2" t="s">
        <v>39</v>
      </c>
      <c r="E5851" s="2" t="s">
        <v>74</v>
      </c>
      <c r="F5851" s="2" t="s">
        <v>35</v>
      </c>
      <c r="G5851" s="2" t="s">
        <v>30</v>
      </c>
      <c r="H5851" s="2">
        <v>2397.9499999999998</v>
      </c>
      <c r="I5851" s="3">
        <v>45141</v>
      </c>
      <c r="J5851" s="2" t="s">
        <v>69</v>
      </c>
    </row>
    <row r="5852" spans="1:10" ht="14.25" customHeight="1" x14ac:dyDescent="0.35">
      <c r="A5852" s="2" t="s">
        <v>11734</v>
      </c>
      <c r="B5852" s="2" t="s">
        <v>11735</v>
      </c>
      <c r="C5852" s="2">
        <v>21</v>
      </c>
      <c r="D5852" s="2" t="s">
        <v>12</v>
      </c>
      <c r="E5852" s="2" t="s">
        <v>74</v>
      </c>
      <c r="F5852" s="2" t="s">
        <v>35</v>
      </c>
      <c r="G5852" s="2" t="s">
        <v>15</v>
      </c>
      <c r="H5852" s="2">
        <v>26718.66</v>
      </c>
      <c r="I5852" s="3">
        <v>45437</v>
      </c>
      <c r="J5852" s="2" t="s">
        <v>16</v>
      </c>
    </row>
    <row r="5853" spans="1:10" ht="14.25" customHeight="1" x14ac:dyDescent="0.35">
      <c r="A5853" s="2" t="s">
        <v>11736</v>
      </c>
      <c r="B5853" s="2" t="s">
        <v>11737</v>
      </c>
      <c r="C5853" s="2">
        <v>35</v>
      </c>
      <c r="D5853" s="2" t="s">
        <v>39</v>
      </c>
      <c r="E5853" s="2" t="s">
        <v>29</v>
      </c>
      <c r="F5853" s="2" t="s">
        <v>55</v>
      </c>
      <c r="G5853" s="2" t="s">
        <v>26</v>
      </c>
      <c r="H5853" s="2">
        <v>7504.74</v>
      </c>
      <c r="I5853" s="3">
        <v>45054</v>
      </c>
      <c r="J5853" s="2" t="s">
        <v>16</v>
      </c>
    </row>
    <row r="5854" spans="1:10" ht="14.25" customHeight="1" x14ac:dyDescent="0.35">
      <c r="A5854" s="2" t="s">
        <v>11738</v>
      </c>
      <c r="B5854" s="2" t="s">
        <v>11739</v>
      </c>
      <c r="C5854" s="2">
        <v>22</v>
      </c>
      <c r="D5854" s="2" t="s">
        <v>12</v>
      </c>
      <c r="E5854" s="2" t="s">
        <v>52</v>
      </c>
      <c r="F5854" s="2" t="s">
        <v>35</v>
      </c>
      <c r="G5854" s="2" t="s">
        <v>20</v>
      </c>
      <c r="H5854" s="2">
        <v>12727.71</v>
      </c>
      <c r="I5854" s="3">
        <v>45180</v>
      </c>
      <c r="J5854" s="2" t="s">
        <v>21</v>
      </c>
    </row>
    <row r="5855" spans="1:10" ht="14.25" customHeight="1" x14ac:dyDescent="0.35">
      <c r="A5855" s="2" t="s">
        <v>11740</v>
      </c>
      <c r="B5855" s="2" t="s">
        <v>11741</v>
      </c>
      <c r="C5855" s="2">
        <v>37</v>
      </c>
      <c r="D5855" s="2" t="s">
        <v>39</v>
      </c>
      <c r="E5855" s="2" t="s">
        <v>13</v>
      </c>
      <c r="F5855" s="2" t="s">
        <v>49</v>
      </c>
      <c r="G5855" s="2" t="s">
        <v>36</v>
      </c>
      <c r="H5855" s="2">
        <v>22118.84</v>
      </c>
      <c r="I5855" s="3">
        <v>45476</v>
      </c>
      <c r="J5855" s="2" t="s">
        <v>21</v>
      </c>
    </row>
    <row r="5856" spans="1:10" ht="14.25" customHeight="1" x14ac:dyDescent="0.35">
      <c r="A5856" s="2" t="s">
        <v>11742</v>
      </c>
      <c r="B5856" s="2" t="s">
        <v>11743</v>
      </c>
      <c r="C5856" s="2">
        <v>40</v>
      </c>
      <c r="D5856" s="2" t="s">
        <v>39</v>
      </c>
      <c r="E5856" s="2" t="s">
        <v>52</v>
      </c>
      <c r="F5856" s="2" t="s">
        <v>55</v>
      </c>
      <c r="G5856" s="2" t="s">
        <v>15</v>
      </c>
      <c r="H5856" s="2">
        <v>45885.03</v>
      </c>
      <c r="I5856" s="3">
        <v>45648</v>
      </c>
      <c r="J5856" s="2" t="s">
        <v>16</v>
      </c>
    </row>
    <row r="5857" spans="1:10" ht="14.25" customHeight="1" x14ac:dyDescent="0.35">
      <c r="A5857" s="2" t="s">
        <v>11744</v>
      </c>
      <c r="B5857" s="2" t="s">
        <v>11745</v>
      </c>
      <c r="C5857" s="2">
        <v>28</v>
      </c>
      <c r="D5857" s="2" t="s">
        <v>39</v>
      </c>
      <c r="E5857" s="2" t="s">
        <v>13</v>
      </c>
      <c r="F5857" s="2" t="s">
        <v>25</v>
      </c>
      <c r="G5857" s="2" t="s">
        <v>20</v>
      </c>
      <c r="H5857" s="2">
        <v>7053.49</v>
      </c>
      <c r="I5857" s="3">
        <v>45278</v>
      </c>
      <c r="J5857" s="2" t="s">
        <v>16</v>
      </c>
    </row>
    <row r="5858" spans="1:10" ht="14.25" customHeight="1" x14ac:dyDescent="0.35">
      <c r="A5858" s="2" t="s">
        <v>11746</v>
      </c>
      <c r="B5858" s="2" t="s">
        <v>11747</v>
      </c>
      <c r="C5858" s="2">
        <v>54</v>
      </c>
      <c r="D5858" s="2" t="s">
        <v>12</v>
      </c>
      <c r="E5858" s="2" t="s">
        <v>13</v>
      </c>
      <c r="F5858" s="2" t="s">
        <v>35</v>
      </c>
      <c r="G5858" s="2" t="s">
        <v>26</v>
      </c>
      <c r="H5858" s="2">
        <v>16505.87</v>
      </c>
      <c r="I5858" s="3">
        <v>45532</v>
      </c>
      <c r="J5858" s="2" t="s">
        <v>16</v>
      </c>
    </row>
    <row r="5859" spans="1:10" ht="14.25" customHeight="1" x14ac:dyDescent="0.35">
      <c r="A5859" s="2" t="s">
        <v>11748</v>
      </c>
      <c r="B5859" s="2" t="s">
        <v>11749</v>
      </c>
      <c r="C5859" s="2">
        <v>39</v>
      </c>
      <c r="D5859" s="2" t="s">
        <v>39</v>
      </c>
      <c r="E5859" s="2" t="s">
        <v>29</v>
      </c>
      <c r="F5859" s="2" t="s">
        <v>35</v>
      </c>
      <c r="G5859" s="2" t="s">
        <v>30</v>
      </c>
      <c r="H5859" s="2">
        <v>8367.11</v>
      </c>
      <c r="I5859" s="3">
        <v>45467</v>
      </c>
      <c r="J5859" s="2" t="s">
        <v>16</v>
      </c>
    </row>
    <row r="5860" spans="1:10" ht="14.25" customHeight="1" x14ac:dyDescent="0.35">
      <c r="A5860" s="2" t="s">
        <v>11750</v>
      </c>
      <c r="B5860" s="2" t="s">
        <v>11751</v>
      </c>
      <c r="C5860" s="2">
        <v>21</v>
      </c>
      <c r="D5860" s="2" t="s">
        <v>12</v>
      </c>
      <c r="E5860" s="2" t="s">
        <v>52</v>
      </c>
      <c r="F5860" s="2" t="s">
        <v>35</v>
      </c>
      <c r="G5860" s="2" t="s">
        <v>26</v>
      </c>
      <c r="H5860" s="2">
        <v>6664.16</v>
      </c>
      <c r="I5860" s="3">
        <v>45090</v>
      </c>
      <c r="J5860" s="2" t="s">
        <v>16</v>
      </c>
    </row>
    <row r="5861" spans="1:10" ht="14.25" customHeight="1" x14ac:dyDescent="0.35">
      <c r="A5861" s="2" t="s">
        <v>11752</v>
      </c>
      <c r="B5861" s="2" t="s">
        <v>11753</v>
      </c>
      <c r="C5861" s="2">
        <v>46</v>
      </c>
      <c r="D5861" s="2" t="s">
        <v>12</v>
      </c>
      <c r="E5861" s="2" t="s">
        <v>29</v>
      </c>
      <c r="F5861" s="2" t="s">
        <v>14</v>
      </c>
      <c r="G5861" s="2" t="s">
        <v>26</v>
      </c>
      <c r="H5861" s="2">
        <v>7715.68</v>
      </c>
      <c r="I5861" s="3">
        <v>45575</v>
      </c>
      <c r="J5861" s="2" t="s">
        <v>16</v>
      </c>
    </row>
    <row r="5862" spans="1:10" ht="14.25" customHeight="1" x14ac:dyDescent="0.35">
      <c r="A5862" s="2" t="s">
        <v>11754</v>
      </c>
      <c r="B5862" s="2" t="s">
        <v>11755</v>
      </c>
      <c r="C5862" s="2">
        <v>61</v>
      </c>
      <c r="D5862" s="2" t="s">
        <v>39</v>
      </c>
      <c r="E5862" s="2" t="s">
        <v>24</v>
      </c>
      <c r="F5862" s="2" t="s">
        <v>25</v>
      </c>
      <c r="G5862" s="2" t="s">
        <v>15</v>
      </c>
      <c r="H5862" s="2">
        <v>6621.82</v>
      </c>
      <c r="I5862" s="3">
        <v>45461</v>
      </c>
      <c r="J5862" s="2" t="s">
        <v>16</v>
      </c>
    </row>
    <row r="5863" spans="1:10" ht="14.25" customHeight="1" x14ac:dyDescent="0.35">
      <c r="A5863" s="2" t="s">
        <v>11756</v>
      </c>
      <c r="B5863" s="2" t="s">
        <v>11757</v>
      </c>
      <c r="C5863" s="2">
        <v>51</v>
      </c>
      <c r="D5863" s="2" t="s">
        <v>12</v>
      </c>
      <c r="E5863" s="2" t="s">
        <v>13</v>
      </c>
      <c r="F5863" s="2" t="s">
        <v>35</v>
      </c>
      <c r="G5863" s="2" t="s">
        <v>20</v>
      </c>
      <c r="H5863" s="2">
        <v>5465.01</v>
      </c>
      <c r="I5863" s="3">
        <v>45057</v>
      </c>
      <c r="J5863" s="2" t="s">
        <v>16</v>
      </c>
    </row>
    <row r="5864" spans="1:10" ht="14.25" customHeight="1" x14ac:dyDescent="0.35">
      <c r="A5864" s="2" t="s">
        <v>11758</v>
      </c>
      <c r="B5864" s="2" t="s">
        <v>11759</v>
      </c>
      <c r="C5864" s="2">
        <v>30</v>
      </c>
      <c r="D5864" s="2" t="s">
        <v>12</v>
      </c>
      <c r="E5864" s="2" t="s">
        <v>93</v>
      </c>
      <c r="F5864" s="2" t="s">
        <v>19</v>
      </c>
      <c r="G5864" s="2" t="s">
        <v>15</v>
      </c>
      <c r="H5864" s="2">
        <v>12863.43</v>
      </c>
      <c r="I5864" s="3">
        <v>45524</v>
      </c>
      <c r="J5864" s="2" t="s">
        <v>16</v>
      </c>
    </row>
    <row r="5865" spans="1:10" ht="14.25" customHeight="1" x14ac:dyDescent="0.35">
      <c r="A5865" s="2" t="s">
        <v>11760</v>
      </c>
      <c r="B5865" s="2" t="s">
        <v>11761</v>
      </c>
      <c r="C5865" s="2">
        <v>59</v>
      </c>
      <c r="D5865" s="2" t="s">
        <v>39</v>
      </c>
      <c r="E5865" s="2" t="s">
        <v>42</v>
      </c>
      <c r="F5865" s="2" t="s">
        <v>19</v>
      </c>
      <c r="G5865" s="2" t="s">
        <v>20</v>
      </c>
      <c r="H5865" s="2">
        <v>2872.5</v>
      </c>
      <c r="I5865" s="3">
        <v>45622</v>
      </c>
      <c r="J5865" s="2" t="s">
        <v>16</v>
      </c>
    </row>
    <row r="5866" spans="1:10" ht="14.25" customHeight="1" x14ac:dyDescent="0.35">
      <c r="A5866" s="2" t="s">
        <v>11762</v>
      </c>
      <c r="B5866" s="2" t="s">
        <v>11763</v>
      </c>
      <c r="C5866" s="2">
        <v>26</v>
      </c>
      <c r="D5866" s="2" t="s">
        <v>39</v>
      </c>
      <c r="E5866" s="2" t="s">
        <v>24</v>
      </c>
      <c r="F5866" s="2" t="s">
        <v>25</v>
      </c>
      <c r="G5866" s="2" t="s">
        <v>15</v>
      </c>
      <c r="H5866" s="2">
        <v>9581.07</v>
      </c>
      <c r="I5866" s="3">
        <v>45430</v>
      </c>
      <c r="J5866" s="2" t="s">
        <v>21</v>
      </c>
    </row>
    <row r="5867" spans="1:10" ht="14.25" customHeight="1" x14ac:dyDescent="0.35">
      <c r="A5867" s="2" t="s">
        <v>11764</v>
      </c>
      <c r="B5867" s="2" t="s">
        <v>11765</v>
      </c>
      <c r="C5867" s="2">
        <v>59</v>
      </c>
      <c r="D5867" s="2" t="s">
        <v>39</v>
      </c>
      <c r="E5867" s="2" t="s">
        <v>13</v>
      </c>
      <c r="F5867" s="2" t="s">
        <v>35</v>
      </c>
      <c r="G5867" s="2" t="s">
        <v>36</v>
      </c>
      <c r="H5867" s="2">
        <v>12481.34</v>
      </c>
      <c r="I5867" s="3">
        <v>45350</v>
      </c>
      <c r="J5867" s="2" t="s">
        <v>16</v>
      </c>
    </row>
    <row r="5868" spans="1:10" ht="14.25" customHeight="1" x14ac:dyDescent="0.35">
      <c r="A5868" s="2" t="s">
        <v>11766</v>
      </c>
      <c r="B5868" s="2" t="s">
        <v>11767</v>
      </c>
      <c r="C5868" s="2">
        <v>48</v>
      </c>
      <c r="D5868" s="2" t="s">
        <v>39</v>
      </c>
      <c r="E5868" s="2" t="s">
        <v>93</v>
      </c>
      <c r="F5868" s="2" t="s">
        <v>49</v>
      </c>
      <c r="G5868" s="2" t="s">
        <v>30</v>
      </c>
      <c r="H5868" s="2">
        <v>22264.65</v>
      </c>
      <c r="I5868" s="3">
        <v>45110</v>
      </c>
      <c r="J5868" s="2" t="s">
        <v>16</v>
      </c>
    </row>
    <row r="5869" spans="1:10" ht="14.25" customHeight="1" x14ac:dyDescent="0.35">
      <c r="A5869" s="2" t="s">
        <v>11768</v>
      </c>
      <c r="B5869" s="2" t="s">
        <v>11769</v>
      </c>
      <c r="C5869" s="2">
        <v>24</v>
      </c>
      <c r="D5869" s="2" t="s">
        <v>39</v>
      </c>
      <c r="E5869" s="2" t="s">
        <v>13</v>
      </c>
      <c r="F5869" s="2" t="s">
        <v>49</v>
      </c>
      <c r="G5869" s="2" t="s">
        <v>30</v>
      </c>
      <c r="H5869" s="2">
        <v>4032.83</v>
      </c>
      <c r="I5869" s="3">
        <v>45597</v>
      </c>
      <c r="J5869" s="2" t="s">
        <v>16</v>
      </c>
    </row>
    <row r="5870" spans="1:10" ht="14.25" customHeight="1" x14ac:dyDescent="0.35">
      <c r="A5870" s="2" t="s">
        <v>11770</v>
      </c>
      <c r="B5870" s="2" t="s">
        <v>11771</v>
      </c>
      <c r="C5870" s="2">
        <v>21</v>
      </c>
      <c r="D5870" s="2" t="s">
        <v>39</v>
      </c>
      <c r="E5870" s="2" t="s">
        <v>93</v>
      </c>
      <c r="F5870" s="2" t="s">
        <v>55</v>
      </c>
      <c r="G5870" s="2" t="s">
        <v>30</v>
      </c>
      <c r="H5870" s="2">
        <v>19704.009999999998</v>
      </c>
      <c r="I5870" s="3">
        <v>45449</v>
      </c>
      <c r="J5870" s="2" t="s">
        <v>16</v>
      </c>
    </row>
    <row r="5871" spans="1:10" ht="14.25" customHeight="1" x14ac:dyDescent="0.35">
      <c r="A5871" s="2" t="s">
        <v>11772</v>
      </c>
      <c r="B5871" s="2" t="s">
        <v>11773</v>
      </c>
      <c r="C5871" s="2">
        <v>36</v>
      </c>
      <c r="D5871" s="2" t="s">
        <v>12</v>
      </c>
      <c r="E5871" s="2" t="s">
        <v>52</v>
      </c>
      <c r="F5871" s="2" t="s">
        <v>55</v>
      </c>
      <c r="G5871" s="2" t="s">
        <v>36</v>
      </c>
      <c r="H5871" s="2">
        <v>29057.3</v>
      </c>
      <c r="I5871" s="3">
        <v>45480</v>
      </c>
      <c r="J5871" s="2" t="s">
        <v>16</v>
      </c>
    </row>
    <row r="5872" spans="1:10" ht="14.25" customHeight="1" x14ac:dyDescent="0.35">
      <c r="A5872" s="2" t="s">
        <v>11774</v>
      </c>
      <c r="B5872" s="2" t="s">
        <v>11775</v>
      </c>
      <c r="C5872" s="2">
        <v>59</v>
      </c>
      <c r="D5872" s="2" t="s">
        <v>39</v>
      </c>
      <c r="E5872" s="2" t="s">
        <v>74</v>
      </c>
      <c r="F5872" s="2" t="s">
        <v>35</v>
      </c>
      <c r="G5872" s="2" t="s">
        <v>36</v>
      </c>
      <c r="H5872" s="2">
        <v>10460.56</v>
      </c>
      <c r="I5872" s="3">
        <v>45161</v>
      </c>
      <c r="J5872" s="2" t="s">
        <v>16</v>
      </c>
    </row>
    <row r="5873" spans="1:10" ht="14.25" customHeight="1" x14ac:dyDescent="0.35">
      <c r="A5873" s="2" t="s">
        <v>11776</v>
      </c>
      <c r="B5873" s="2" t="s">
        <v>11777</v>
      </c>
      <c r="C5873" s="2">
        <v>47</v>
      </c>
      <c r="D5873" s="2" t="s">
        <v>39</v>
      </c>
      <c r="E5873" s="2" t="s">
        <v>64</v>
      </c>
      <c r="F5873" s="2" t="s">
        <v>55</v>
      </c>
      <c r="G5873" s="2" t="s">
        <v>30</v>
      </c>
      <c r="H5873" s="2">
        <v>14759.26</v>
      </c>
      <c r="I5873" s="3">
        <v>45057</v>
      </c>
      <c r="J5873" s="2" t="s">
        <v>16</v>
      </c>
    </row>
    <row r="5874" spans="1:10" ht="14.25" customHeight="1" x14ac:dyDescent="0.35">
      <c r="A5874" s="2" t="s">
        <v>11778</v>
      </c>
      <c r="B5874" s="2" t="s">
        <v>11779</v>
      </c>
      <c r="C5874" s="2">
        <v>48</v>
      </c>
      <c r="D5874" s="2" t="s">
        <v>12</v>
      </c>
      <c r="E5874" s="2" t="s">
        <v>24</v>
      </c>
      <c r="F5874" s="2" t="s">
        <v>14</v>
      </c>
      <c r="G5874" s="2" t="s">
        <v>30</v>
      </c>
      <c r="H5874" s="2">
        <v>5203.83</v>
      </c>
      <c r="I5874" s="3">
        <v>45623</v>
      </c>
      <c r="J5874" s="2" t="s">
        <v>16</v>
      </c>
    </row>
    <row r="5875" spans="1:10" ht="14.25" customHeight="1" x14ac:dyDescent="0.35">
      <c r="A5875" s="2" t="s">
        <v>11780</v>
      </c>
      <c r="B5875" s="2" t="s">
        <v>11781</v>
      </c>
      <c r="C5875" s="2">
        <v>52</v>
      </c>
      <c r="D5875" s="2" t="s">
        <v>39</v>
      </c>
      <c r="E5875" s="2" t="s">
        <v>13</v>
      </c>
      <c r="F5875" s="2" t="s">
        <v>49</v>
      </c>
      <c r="G5875" s="2" t="s">
        <v>20</v>
      </c>
      <c r="H5875" s="2">
        <v>30393.8</v>
      </c>
      <c r="I5875" s="3">
        <v>44940</v>
      </c>
      <c r="J5875" s="2" t="s">
        <v>21</v>
      </c>
    </row>
    <row r="5876" spans="1:10" ht="14.25" customHeight="1" x14ac:dyDescent="0.35">
      <c r="A5876" s="2" t="s">
        <v>11782</v>
      </c>
      <c r="B5876" s="2" t="s">
        <v>11783</v>
      </c>
      <c r="C5876" s="2">
        <v>38</v>
      </c>
      <c r="D5876" s="2" t="s">
        <v>12</v>
      </c>
      <c r="E5876" s="2" t="s">
        <v>64</v>
      </c>
      <c r="F5876" s="2" t="s">
        <v>25</v>
      </c>
      <c r="G5876" s="2" t="s">
        <v>20</v>
      </c>
      <c r="H5876" s="2">
        <v>11112.77</v>
      </c>
      <c r="I5876" s="3">
        <v>45585</v>
      </c>
      <c r="J5876" s="2" t="s">
        <v>69</v>
      </c>
    </row>
    <row r="5877" spans="1:10" ht="14.25" customHeight="1" x14ac:dyDescent="0.35">
      <c r="A5877" s="2" t="s">
        <v>11784</v>
      </c>
      <c r="B5877" s="2" t="s">
        <v>11785</v>
      </c>
      <c r="C5877" s="2">
        <v>48</v>
      </c>
      <c r="D5877" s="2" t="s">
        <v>39</v>
      </c>
      <c r="E5877" s="2" t="s">
        <v>13</v>
      </c>
      <c r="F5877" s="2" t="s">
        <v>35</v>
      </c>
      <c r="G5877" s="2" t="s">
        <v>26</v>
      </c>
      <c r="H5877" s="2">
        <v>3712.91</v>
      </c>
      <c r="I5877" s="3">
        <v>45306</v>
      </c>
      <c r="J5877" s="2" t="s">
        <v>16</v>
      </c>
    </row>
    <row r="5878" spans="1:10" ht="14.25" customHeight="1" x14ac:dyDescent="0.35">
      <c r="A5878" s="2" t="s">
        <v>11786</v>
      </c>
      <c r="B5878" s="2" t="s">
        <v>11787</v>
      </c>
      <c r="C5878" s="2">
        <v>36</v>
      </c>
      <c r="D5878" s="2" t="s">
        <v>39</v>
      </c>
      <c r="E5878" s="2" t="s">
        <v>52</v>
      </c>
      <c r="F5878" s="2" t="s">
        <v>35</v>
      </c>
      <c r="G5878" s="2" t="s">
        <v>15</v>
      </c>
      <c r="H5878" s="2">
        <v>5179.53</v>
      </c>
      <c r="I5878" s="3">
        <v>44986</v>
      </c>
      <c r="J5878" s="2" t="s">
        <v>16</v>
      </c>
    </row>
    <row r="5879" spans="1:10" ht="14.25" customHeight="1" x14ac:dyDescent="0.35">
      <c r="A5879" s="2" t="s">
        <v>11788</v>
      </c>
      <c r="B5879" s="2" t="s">
        <v>11789</v>
      </c>
      <c r="C5879" s="2">
        <v>48</v>
      </c>
      <c r="D5879" s="2" t="s">
        <v>12</v>
      </c>
      <c r="E5879" s="2" t="s">
        <v>52</v>
      </c>
      <c r="F5879" s="2" t="s">
        <v>19</v>
      </c>
      <c r="G5879" s="2" t="s">
        <v>20</v>
      </c>
      <c r="H5879" s="2">
        <v>9616.9500000000007</v>
      </c>
      <c r="I5879" s="3">
        <v>45218</v>
      </c>
      <c r="J5879" s="2" t="s">
        <v>16</v>
      </c>
    </row>
    <row r="5880" spans="1:10" ht="14.25" customHeight="1" x14ac:dyDescent="0.35">
      <c r="A5880" s="2" t="s">
        <v>11790</v>
      </c>
      <c r="B5880" s="2" t="s">
        <v>11791</v>
      </c>
      <c r="C5880" s="2">
        <v>49</v>
      </c>
      <c r="D5880" s="2" t="s">
        <v>39</v>
      </c>
      <c r="E5880" s="2" t="s">
        <v>93</v>
      </c>
      <c r="F5880" s="2" t="s">
        <v>49</v>
      </c>
      <c r="G5880" s="2" t="s">
        <v>20</v>
      </c>
      <c r="H5880" s="2">
        <v>2667.5</v>
      </c>
      <c r="I5880" s="3">
        <v>45086</v>
      </c>
      <c r="J5880" s="2" t="s">
        <v>16</v>
      </c>
    </row>
    <row r="5881" spans="1:10" ht="14.25" customHeight="1" x14ac:dyDescent="0.35">
      <c r="A5881" s="2" t="s">
        <v>11792</v>
      </c>
      <c r="B5881" s="2" t="s">
        <v>11793</v>
      </c>
      <c r="C5881" s="2">
        <v>19</v>
      </c>
      <c r="D5881" s="2" t="s">
        <v>12</v>
      </c>
      <c r="E5881" s="2" t="s">
        <v>13</v>
      </c>
      <c r="F5881" s="2" t="s">
        <v>49</v>
      </c>
      <c r="G5881" s="2" t="s">
        <v>20</v>
      </c>
      <c r="H5881" s="2">
        <v>14020.76</v>
      </c>
      <c r="I5881" s="3">
        <v>45373</v>
      </c>
      <c r="J5881" s="2" t="s">
        <v>16</v>
      </c>
    </row>
    <row r="5882" spans="1:10" ht="14.25" customHeight="1" x14ac:dyDescent="0.35">
      <c r="A5882" s="2" t="s">
        <v>11794</v>
      </c>
      <c r="B5882" s="2" t="s">
        <v>11795</v>
      </c>
      <c r="C5882" s="2">
        <v>27</v>
      </c>
      <c r="D5882" s="2" t="s">
        <v>39</v>
      </c>
      <c r="E5882" s="2" t="s">
        <v>52</v>
      </c>
      <c r="F5882" s="2" t="s">
        <v>49</v>
      </c>
      <c r="G5882" s="2" t="s">
        <v>20</v>
      </c>
      <c r="H5882" s="2">
        <v>2544.94</v>
      </c>
      <c r="I5882" s="3">
        <v>45464</v>
      </c>
      <c r="J5882" s="2" t="s">
        <v>16</v>
      </c>
    </row>
    <row r="5883" spans="1:10" ht="14.25" customHeight="1" x14ac:dyDescent="0.35">
      <c r="A5883" s="2" t="s">
        <v>11796</v>
      </c>
      <c r="B5883" s="2" t="s">
        <v>11797</v>
      </c>
      <c r="C5883" s="2">
        <v>19</v>
      </c>
      <c r="D5883" s="2" t="s">
        <v>39</v>
      </c>
      <c r="E5883" s="2" t="s">
        <v>52</v>
      </c>
      <c r="F5883" s="2" t="s">
        <v>55</v>
      </c>
      <c r="G5883" s="2" t="s">
        <v>36</v>
      </c>
      <c r="H5883" s="2">
        <v>8959.7199999999993</v>
      </c>
      <c r="I5883" s="3">
        <v>45503</v>
      </c>
      <c r="J5883" s="2" t="s">
        <v>16</v>
      </c>
    </row>
    <row r="5884" spans="1:10" ht="14.25" customHeight="1" x14ac:dyDescent="0.35">
      <c r="A5884" s="2" t="s">
        <v>11798</v>
      </c>
      <c r="B5884" s="2" t="s">
        <v>11799</v>
      </c>
      <c r="C5884" s="2">
        <v>19</v>
      </c>
      <c r="D5884" s="2" t="s">
        <v>12</v>
      </c>
      <c r="E5884" s="2" t="s">
        <v>13</v>
      </c>
      <c r="F5884" s="2" t="s">
        <v>14</v>
      </c>
      <c r="G5884" s="2" t="s">
        <v>26</v>
      </c>
      <c r="H5884" s="2">
        <v>11940.44</v>
      </c>
      <c r="I5884" s="3">
        <v>45312</v>
      </c>
      <c r="J5884" s="2" t="s">
        <v>16</v>
      </c>
    </row>
    <row r="5885" spans="1:10" ht="14.25" customHeight="1" x14ac:dyDescent="0.35">
      <c r="A5885" s="2" t="s">
        <v>11800</v>
      </c>
      <c r="B5885" s="2" t="s">
        <v>11801</v>
      </c>
      <c r="C5885" s="2">
        <v>41</v>
      </c>
      <c r="D5885" s="2" t="s">
        <v>39</v>
      </c>
      <c r="E5885" s="2" t="s">
        <v>93</v>
      </c>
      <c r="F5885" s="2" t="s">
        <v>25</v>
      </c>
      <c r="G5885" s="2" t="s">
        <v>20</v>
      </c>
      <c r="H5885" s="2">
        <v>19643.14</v>
      </c>
      <c r="I5885" s="3">
        <v>44996</v>
      </c>
      <c r="J5885" s="2" t="s">
        <v>16</v>
      </c>
    </row>
    <row r="5886" spans="1:10" ht="14.25" customHeight="1" x14ac:dyDescent="0.35">
      <c r="A5886" s="2" t="s">
        <v>11802</v>
      </c>
      <c r="B5886" s="2" t="s">
        <v>11803</v>
      </c>
      <c r="C5886" s="2">
        <v>34</v>
      </c>
      <c r="D5886" s="2" t="s">
        <v>39</v>
      </c>
      <c r="E5886" s="2" t="s">
        <v>93</v>
      </c>
      <c r="F5886" s="2" t="s">
        <v>55</v>
      </c>
      <c r="G5886" s="2" t="s">
        <v>15</v>
      </c>
      <c r="H5886" s="2">
        <v>13238.85</v>
      </c>
      <c r="I5886" s="3">
        <v>45308</v>
      </c>
      <c r="J5886" s="2" t="s">
        <v>16</v>
      </c>
    </row>
    <row r="5887" spans="1:10" ht="14.25" customHeight="1" x14ac:dyDescent="0.35">
      <c r="A5887" s="2" t="s">
        <v>11804</v>
      </c>
      <c r="B5887" s="2" t="s">
        <v>11805</v>
      </c>
      <c r="C5887" s="2">
        <v>49</v>
      </c>
      <c r="D5887" s="2" t="s">
        <v>12</v>
      </c>
      <c r="E5887" s="2" t="s">
        <v>93</v>
      </c>
      <c r="F5887" s="2" t="s">
        <v>14</v>
      </c>
      <c r="G5887" s="2" t="s">
        <v>20</v>
      </c>
      <c r="H5887" s="2">
        <v>16035.81</v>
      </c>
      <c r="I5887" s="3">
        <v>45611</v>
      </c>
      <c r="J5887" s="2" t="s">
        <v>16</v>
      </c>
    </row>
    <row r="5888" spans="1:10" ht="14.25" customHeight="1" x14ac:dyDescent="0.35">
      <c r="A5888" s="2" t="s">
        <v>11806</v>
      </c>
      <c r="B5888" s="2" t="s">
        <v>11807</v>
      </c>
      <c r="C5888" s="2">
        <v>33</v>
      </c>
      <c r="D5888" s="2" t="s">
        <v>39</v>
      </c>
      <c r="E5888" s="2" t="s">
        <v>93</v>
      </c>
      <c r="F5888" s="2" t="s">
        <v>49</v>
      </c>
      <c r="G5888" s="2" t="s">
        <v>36</v>
      </c>
      <c r="H5888" s="2">
        <v>24410.639999999999</v>
      </c>
      <c r="I5888" s="3">
        <v>45151</v>
      </c>
      <c r="J5888" s="2" t="s">
        <v>16</v>
      </c>
    </row>
    <row r="5889" spans="1:10" ht="14.25" customHeight="1" x14ac:dyDescent="0.35">
      <c r="A5889" s="2" t="s">
        <v>11808</v>
      </c>
      <c r="B5889" s="2" t="s">
        <v>11809</v>
      </c>
      <c r="C5889" s="2">
        <v>33</v>
      </c>
      <c r="D5889" s="2" t="s">
        <v>12</v>
      </c>
      <c r="E5889" s="2" t="s">
        <v>74</v>
      </c>
      <c r="F5889" s="2" t="s">
        <v>14</v>
      </c>
      <c r="G5889" s="2" t="s">
        <v>30</v>
      </c>
      <c r="H5889" s="2">
        <v>9107.35</v>
      </c>
      <c r="I5889" s="3">
        <v>45434</v>
      </c>
      <c r="J5889" s="2" t="s">
        <v>16</v>
      </c>
    </row>
    <row r="5890" spans="1:10" ht="14.25" customHeight="1" x14ac:dyDescent="0.35">
      <c r="A5890" s="2" t="s">
        <v>11810</v>
      </c>
      <c r="B5890" s="2" t="s">
        <v>11811</v>
      </c>
      <c r="C5890" s="2">
        <v>63</v>
      </c>
      <c r="D5890" s="2" t="s">
        <v>39</v>
      </c>
      <c r="E5890" s="2" t="s">
        <v>13</v>
      </c>
      <c r="F5890" s="2" t="s">
        <v>55</v>
      </c>
      <c r="G5890" s="2" t="s">
        <v>30</v>
      </c>
      <c r="H5890" s="2">
        <v>18726.23</v>
      </c>
      <c r="I5890" s="3">
        <v>45591</v>
      </c>
      <c r="J5890" s="2" t="s">
        <v>16</v>
      </c>
    </row>
    <row r="5891" spans="1:10" ht="14.25" customHeight="1" x14ac:dyDescent="0.35">
      <c r="A5891" s="2" t="s">
        <v>11812</v>
      </c>
      <c r="B5891" s="2" t="s">
        <v>11813</v>
      </c>
      <c r="C5891" s="2">
        <v>56</v>
      </c>
      <c r="D5891" s="2" t="s">
        <v>12</v>
      </c>
      <c r="E5891" s="2" t="s">
        <v>29</v>
      </c>
      <c r="F5891" s="2" t="s">
        <v>49</v>
      </c>
      <c r="G5891" s="2" t="s">
        <v>26</v>
      </c>
      <c r="H5891" s="2">
        <v>2637.99</v>
      </c>
      <c r="I5891" s="3">
        <v>44966</v>
      </c>
      <c r="J5891" s="2" t="s">
        <v>16</v>
      </c>
    </row>
    <row r="5892" spans="1:10" ht="14.25" customHeight="1" x14ac:dyDescent="0.35">
      <c r="A5892" s="2" t="s">
        <v>11814</v>
      </c>
      <c r="B5892" s="2" t="s">
        <v>11815</v>
      </c>
      <c r="C5892" s="2">
        <v>48</v>
      </c>
      <c r="D5892" s="2" t="s">
        <v>39</v>
      </c>
      <c r="E5892" s="2" t="s">
        <v>74</v>
      </c>
      <c r="F5892" s="2" t="s">
        <v>55</v>
      </c>
      <c r="G5892" s="2" t="s">
        <v>30</v>
      </c>
      <c r="H5892" s="2">
        <v>16859.580000000002</v>
      </c>
      <c r="I5892" s="3">
        <v>45072</v>
      </c>
      <c r="J5892" s="2" t="s">
        <v>21</v>
      </c>
    </row>
    <row r="5893" spans="1:10" ht="14.25" customHeight="1" x14ac:dyDescent="0.35">
      <c r="A5893" s="2" t="s">
        <v>11816</v>
      </c>
      <c r="B5893" s="2" t="s">
        <v>11817</v>
      </c>
      <c r="C5893" s="2">
        <v>60</v>
      </c>
      <c r="D5893" s="2" t="s">
        <v>12</v>
      </c>
      <c r="E5893" s="2" t="s">
        <v>52</v>
      </c>
      <c r="F5893" s="2" t="s">
        <v>25</v>
      </c>
      <c r="G5893" s="2" t="s">
        <v>20</v>
      </c>
      <c r="H5893" s="2">
        <v>2506.2600000000002</v>
      </c>
      <c r="I5893" s="3">
        <v>45292</v>
      </c>
      <c r="J5893" s="2" t="s">
        <v>16</v>
      </c>
    </row>
    <row r="5894" spans="1:10" ht="14.25" customHeight="1" x14ac:dyDescent="0.35">
      <c r="A5894" s="2" t="s">
        <v>11818</v>
      </c>
      <c r="B5894" s="2" t="s">
        <v>11819</v>
      </c>
      <c r="C5894" s="2">
        <v>41</v>
      </c>
      <c r="D5894" s="2" t="s">
        <v>12</v>
      </c>
      <c r="E5894" s="2" t="s">
        <v>74</v>
      </c>
      <c r="F5894" s="2" t="s">
        <v>49</v>
      </c>
      <c r="G5894" s="2" t="s">
        <v>36</v>
      </c>
      <c r="H5894" s="2">
        <v>27276.799999999999</v>
      </c>
      <c r="I5894" s="3">
        <v>45536</v>
      </c>
      <c r="J5894" s="2" t="s">
        <v>16</v>
      </c>
    </row>
    <row r="5895" spans="1:10" ht="14.25" customHeight="1" x14ac:dyDescent="0.35">
      <c r="A5895" s="2" t="s">
        <v>11820</v>
      </c>
      <c r="B5895" s="2" t="s">
        <v>11821</v>
      </c>
      <c r="C5895" s="2">
        <v>18</v>
      </c>
      <c r="D5895" s="2" t="s">
        <v>39</v>
      </c>
      <c r="E5895" s="2" t="s">
        <v>24</v>
      </c>
      <c r="F5895" s="2" t="s">
        <v>14</v>
      </c>
      <c r="G5895" s="2" t="s">
        <v>26</v>
      </c>
      <c r="H5895" s="2">
        <v>4004.38</v>
      </c>
      <c r="I5895" s="3">
        <v>45174</v>
      </c>
      <c r="J5895" s="2" t="s">
        <v>16</v>
      </c>
    </row>
    <row r="5896" spans="1:10" ht="14.25" customHeight="1" x14ac:dyDescent="0.35">
      <c r="A5896" s="2" t="s">
        <v>11822</v>
      </c>
      <c r="B5896" s="2" t="s">
        <v>11823</v>
      </c>
      <c r="C5896" s="2">
        <v>28</v>
      </c>
      <c r="D5896" s="2" t="s">
        <v>39</v>
      </c>
      <c r="E5896" s="2" t="s">
        <v>29</v>
      </c>
      <c r="F5896" s="2" t="s">
        <v>55</v>
      </c>
      <c r="G5896" s="2" t="s">
        <v>20</v>
      </c>
      <c r="H5896" s="2">
        <v>1885.46</v>
      </c>
      <c r="I5896" s="3">
        <v>44938</v>
      </c>
      <c r="J5896" s="2" t="s">
        <v>16</v>
      </c>
    </row>
    <row r="5897" spans="1:10" ht="14.25" customHeight="1" x14ac:dyDescent="0.35">
      <c r="A5897" s="2" t="s">
        <v>11824</v>
      </c>
      <c r="B5897" s="2" t="s">
        <v>11825</v>
      </c>
      <c r="C5897" s="2">
        <v>38</v>
      </c>
      <c r="D5897" s="2" t="s">
        <v>12</v>
      </c>
      <c r="E5897" s="2" t="s">
        <v>29</v>
      </c>
      <c r="F5897" s="2" t="s">
        <v>19</v>
      </c>
      <c r="G5897" s="2" t="s">
        <v>30</v>
      </c>
      <c r="H5897" s="2">
        <v>1603.67</v>
      </c>
      <c r="I5897" s="3">
        <v>45462</v>
      </c>
      <c r="J5897" s="2" t="s">
        <v>16</v>
      </c>
    </row>
    <row r="5898" spans="1:10" ht="14.25" customHeight="1" x14ac:dyDescent="0.35">
      <c r="A5898" s="2" t="s">
        <v>11826</v>
      </c>
      <c r="B5898" s="2" t="s">
        <v>11827</v>
      </c>
      <c r="C5898" s="2">
        <v>21</v>
      </c>
      <c r="D5898" s="2" t="s">
        <v>39</v>
      </c>
      <c r="E5898" s="2" t="s">
        <v>29</v>
      </c>
      <c r="F5898" s="2" t="s">
        <v>14</v>
      </c>
      <c r="G5898" s="2" t="s">
        <v>15</v>
      </c>
      <c r="H5898" s="2">
        <v>2073.59</v>
      </c>
      <c r="I5898" s="3">
        <v>45436</v>
      </c>
      <c r="J5898" s="2" t="s">
        <v>16</v>
      </c>
    </row>
    <row r="5899" spans="1:10" ht="14.25" customHeight="1" x14ac:dyDescent="0.35">
      <c r="A5899" s="2" t="s">
        <v>11828</v>
      </c>
      <c r="B5899" s="2" t="s">
        <v>11829</v>
      </c>
      <c r="C5899" s="2">
        <v>24</v>
      </c>
      <c r="D5899" s="2" t="s">
        <v>12</v>
      </c>
      <c r="E5899" s="2" t="s">
        <v>93</v>
      </c>
      <c r="F5899" s="2" t="s">
        <v>14</v>
      </c>
      <c r="G5899" s="2" t="s">
        <v>20</v>
      </c>
      <c r="H5899" s="2">
        <v>5933.75</v>
      </c>
      <c r="I5899" s="3">
        <v>45171</v>
      </c>
      <c r="J5899" s="2" t="s">
        <v>16</v>
      </c>
    </row>
    <row r="5900" spans="1:10" ht="14.25" customHeight="1" x14ac:dyDescent="0.35">
      <c r="A5900" s="2" t="s">
        <v>11830</v>
      </c>
      <c r="B5900" s="2" t="s">
        <v>11831</v>
      </c>
      <c r="C5900" s="2">
        <v>43</v>
      </c>
      <c r="D5900" s="2" t="s">
        <v>39</v>
      </c>
      <c r="E5900" s="2" t="s">
        <v>52</v>
      </c>
      <c r="F5900" s="2" t="s">
        <v>49</v>
      </c>
      <c r="G5900" s="2" t="s">
        <v>15</v>
      </c>
      <c r="H5900" s="2">
        <v>7384.57</v>
      </c>
      <c r="I5900" s="3">
        <v>45097</v>
      </c>
      <c r="J5900" s="2" t="s">
        <v>16</v>
      </c>
    </row>
    <row r="5901" spans="1:10" ht="14.25" customHeight="1" x14ac:dyDescent="0.35">
      <c r="A5901" s="2" t="s">
        <v>11832</v>
      </c>
      <c r="B5901" s="2" t="s">
        <v>11833</v>
      </c>
      <c r="C5901" s="2">
        <v>64</v>
      </c>
      <c r="D5901" s="2" t="s">
        <v>39</v>
      </c>
      <c r="E5901" s="2" t="s">
        <v>74</v>
      </c>
      <c r="F5901" s="2" t="s">
        <v>35</v>
      </c>
      <c r="G5901" s="2" t="s">
        <v>15</v>
      </c>
      <c r="H5901" s="2">
        <v>24509.21</v>
      </c>
      <c r="I5901" s="3">
        <v>44958</v>
      </c>
      <c r="J5901" s="2" t="s">
        <v>16</v>
      </c>
    </row>
    <row r="5902" spans="1:10" ht="14.25" customHeight="1" x14ac:dyDescent="0.35">
      <c r="A5902" s="2" t="s">
        <v>11834</v>
      </c>
      <c r="B5902" s="2" t="s">
        <v>11835</v>
      </c>
      <c r="C5902" s="2">
        <v>29</v>
      </c>
      <c r="D5902" s="2" t="s">
        <v>12</v>
      </c>
      <c r="E5902" s="2" t="s">
        <v>74</v>
      </c>
      <c r="F5902" s="2" t="s">
        <v>14</v>
      </c>
      <c r="G5902" s="2" t="s">
        <v>26</v>
      </c>
      <c r="H5902" s="2">
        <v>4796.74</v>
      </c>
      <c r="I5902" s="3">
        <v>45552</v>
      </c>
      <c r="J5902" s="2" t="s">
        <v>16</v>
      </c>
    </row>
    <row r="5903" spans="1:10" ht="14.25" customHeight="1" x14ac:dyDescent="0.35">
      <c r="A5903" s="2" t="s">
        <v>11836</v>
      </c>
      <c r="B5903" s="2" t="s">
        <v>11837</v>
      </c>
      <c r="C5903" s="2">
        <v>48</v>
      </c>
      <c r="D5903" s="2" t="s">
        <v>12</v>
      </c>
      <c r="E5903" s="2" t="s">
        <v>24</v>
      </c>
      <c r="F5903" s="2" t="s">
        <v>55</v>
      </c>
      <c r="G5903" s="2" t="s">
        <v>36</v>
      </c>
      <c r="H5903" s="2">
        <v>2452.39</v>
      </c>
      <c r="I5903" s="3">
        <v>45647</v>
      </c>
      <c r="J5903" s="2" t="s">
        <v>16</v>
      </c>
    </row>
    <row r="5904" spans="1:10" ht="14.25" customHeight="1" x14ac:dyDescent="0.35">
      <c r="A5904" s="2" t="s">
        <v>11838</v>
      </c>
      <c r="B5904" s="2" t="s">
        <v>11839</v>
      </c>
      <c r="C5904" s="2">
        <v>34</v>
      </c>
      <c r="D5904" s="2" t="s">
        <v>39</v>
      </c>
      <c r="E5904" s="2" t="s">
        <v>13</v>
      </c>
      <c r="F5904" s="2" t="s">
        <v>19</v>
      </c>
      <c r="G5904" s="2" t="s">
        <v>30</v>
      </c>
      <c r="H5904" s="2">
        <v>13618.79</v>
      </c>
      <c r="I5904" s="3">
        <v>45355</v>
      </c>
      <c r="J5904" s="2" t="s">
        <v>16</v>
      </c>
    </row>
    <row r="5905" spans="1:10" ht="14.25" customHeight="1" x14ac:dyDescent="0.35">
      <c r="A5905" s="2" t="s">
        <v>11840</v>
      </c>
      <c r="B5905" s="2" t="s">
        <v>11841</v>
      </c>
      <c r="C5905" s="2">
        <v>50</v>
      </c>
      <c r="D5905" s="2" t="s">
        <v>39</v>
      </c>
      <c r="E5905" s="2" t="s">
        <v>74</v>
      </c>
      <c r="F5905" s="2" t="s">
        <v>25</v>
      </c>
      <c r="G5905" s="2" t="s">
        <v>30</v>
      </c>
      <c r="H5905" s="2">
        <v>1446.26</v>
      </c>
      <c r="I5905" s="3">
        <v>44961</v>
      </c>
      <c r="J5905" s="2" t="s">
        <v>16</v>
      </c>
    </row>
    <row r="5906" spans="1:10" ht="14.25" customHeight="1" x14ac:dyDescent="0.35">
      <c r="A5906" s="2" t="s">
        <v>11842</v>
      </c>
      <c r="B5906" s="2" t="s">
        <v>11843</v>
      </c>
      <c r="C5906" s="2">
        <v>28</v>
      </c>
      <c r="D5906" s="2" t="s">
        <v>39</v>
      </c>
      <c r="E5906" s="2" t="s">
        <v>24</v>
      </c>
      <c r="F5906" s="2" t="s">
        <v>19</v>
      </c>
      <c r="G5906" s="2" t="s">
        <v>20</v>
      </c>
      <c r="H5906" s="2">
        <v>22282.51</v>
      </c>
      <c r="I5906" s="3">
        <v>45131</v>
      </c>
      <c r="J5906" s="2" t="s">
        <v>16</v>
      </c>
    </row>
    <row r="5907" spans="1:10" ht="14.25" customHeight="1" x14ac:dyDescent="0.35">
      <c r="A5907" s="2" t="s">
        <v>11844</v>
      </c>
      <c r="B5907" s="2" t="s">
        <v>11845</v>
      </c>
      <c r="C5907" s="2">
        <v>45</v>
      </c>
      <c r="D5907" s="2" t="s">
        <v>39</v>
      </c>
      <c r="E5907" s="2" t="s">
        <v>52</v>
      </c>
      <c r="F5907" s="2" t="s">
        <v>55</v>
      </c>
      <c r="G5907" s="2" t="s">
        <v>30</v>
      </c>
      <c r="H5907" s="2">
        <v>5266.16</v>
      </c>
      <c r="I5907" s="3">
        <v>45310</v>
      </c>
      <c r="J5907" s="2" t="s">
        <v>69</v>
      </c>
    </row>
    <row r="5908" spans="1:10" ht="14.25" customHeight="1" x14ac:dyDescent="0.35">
      <c r="A5908" s="2" t="s">
        <v>11846</v>
      </c>
      <c r="B5908" s="2" t="s">
        <v>11847</v>
      </c>
      <c r="C5908" s="2">
        <v>49</v>
      </c>
      <c r="D5908" s="2" t="s">
        <v>39</v>
      </c>
      <c r="E5908" s="2" t="s">
        <v>93</v>
      </c>
      <c r="F5908" s="2" t="s">
        <v>49</v>
      </c>
      <c r="G5908" s="2" t="s">
        <v>26</v>
      </c>
      <c r="H5908" s="2">
        <v>9515.07</v>
      </c>
      <c r="I5908" s="3">
        <v>45192</v>
      </c>
      <c r="J5908" s="2" t="s">
        <v>21</v>
      </c>
    </row>
    <row r="5909" spans="1:10" ht="14.25" customHeight="1" x14ac:dyDescent="0.35">
      <c r="A5909" s="2" t="s">
        <v>11848</v>
      </c>
      <c r="B5909" s="2" t="s">
        <v>11849</v>
      </c>
      <c r="C5909" s="2">
        <v>18</v>
      </c>
      <c r="D5909" s="2" t="s">
        <v>12</v>
      </c>
      <c r="E5909" s="2" t="s">
        <v>13</v>
      </c>
      <c r="F5909" s="2" t="s">
        <v>55</v>
      </c>
      <c r="G5909" s="2" t="s">
        <v>30</v>
      </c>
      <c r="H5909" s="2">
        <v>2060.21</v>
      </c>
      <c r="I5909" s="3">
        <v>45503</v>
      </c>
      <c r="J5909" s="2" t="s">
        <v>16</v>
      </c>
    </row>
    <row r="5910" spans="1:10" ht="14.25" customHeight="1" x14ac:dyDescent="0.35">
      <c r="A5910" s="2" t="s">
        <v>11850</v>
      </c>
      <c r="B5910" s="2" t="s">
        <v>11851</v>
      </c>
      <c r="C5910" s="2">
        <v>64</v>
      </c>
      <c r="D5910" s="2" t="s">
        <v>39</v>
      </c>
      <c r="E5910" s="2" t="s">
        <v>24</v>
      </c>
      <c r="F5910" s="2" t="s">
        <v>35</v>
      </c>
      <c r="G5910" s="2" t="s">
        <v>20</v>
      </c>
      <c r="H5910" s="2">
        <v>1572.73</v>
      </c>
      <c r="I5910" s="3">
        <v>45369</v>
      </c>
      <c r="J5910" s="2" t="s">
        <v>16</v>
      </c>
    </row>
    <row r="5911" spans="1:10" ht="14.25" customHeight="1" x14ac:dyDescent="0.35">
      <c r="A5911" s="2" t="s">
        <v>11852</v>
      </c>
      <c r="B5911" s="2" t="s">
        <v>11853</v>
      </c>
      <c r="C5911" s="2">
        <v>45</v>
      </c>
      <c r="D5911" s="2" t="s">
        <v>39</v>
      </c>
      <c r="E5911" s="2" t="s">
        <v>74</v>
      </c>
      <c r="F5911" s="2" t="s">
        <v>35</v>
      </c>
      <c r="G5911" s="2" t="s">
        <v>30</v>
      </c>
      <c r="H5911" s="2">
        <v>16036.52</v>
      </c>
      <c r="I5911" s="3">
        <v>45536</v>
      </c>
      <c r="J5911" s="2" t="s">
        <v>16</v>
      </c>
    </row>
    <row r="5912" spans="1:10" ht="14.25" customHeight="1" x14ac:dyDescent="0.35">
      <c r="A5912" s="2" t="s">
        <v>11854</v>
      </c>
      <c r="B5912" s="2" t="s">
        <v>11855</v>
      </c>
      <c r="C5912" s="2">
        <v>59</v>
      </c>
      <c r="D5912" s="2" t="s">
        <v>12</v>
      </c>
      <c r="E5912" s="2" t="s">
        <v>13</v>
      </c>
      <c r="F5912" s="2" t="s">
        <v>35</v>
      </c>
      <c r="G5912" s="2" t="s">
        <v>36</v>
      </c>
      <c r="H5912" s="2">
        <v>5615.97</v>
      </c>
      <c r="I5912" s="3">
        <v>45623</v>
      </c>
      <c r="J5912" s="2" t="s">
        <v>16</v>
      </c>
    </row>
    <row r="5913" spans="1:10" ht="14.25" customHeight="1" x14ac:dyDescent="0.35">
      <c r="A5913" s="2" t="s">
        <v>11856</v>
      </c>
      <c r="B5913" s="2" t="s">
        <v>11857</v>
      </c>
      <c r="C5913" s="2">
        <v>24</v>
      </c>
      <c r="D5913" s="2" t="s">
        <v>12</v>
      </c>
      <c r="E5913" s="2" t="s">
        <v>64</v>
      </c>
      <c r="F5913" s="2" t="s">
        <v>14</v>
      </c>
      <c r="G5913" s="2" t="s">
        <v>15</v>
      </c>
      <c r="H5913" s="2">
        <v>43232.15</v>
      </c>
      <c r="I5913" s="3">
        <v>45411</v>
      </c>
      <c r="J5913" s="2" t="s">
        <v>16</v>
      </c>
    </row>
    <row r="5914" spans="1:10" ht="14.25" customHeight="1" x14ac:dyDescent="0.35">
      <c r="A5914" s="2" t="s">
        <v>11858</v>
      </c>
      <c r="B5914" s="2" t="s">
        <v>11859</v>
      </c>
      <c r="C5914" s="2">
        <v>19</v>
      </c>
      <c r="D5914" s="2" t="s">
        <v>12</v>
      </c>
      <c r="E5914" s="2" t="s">
        <v>13</v>
      </c>
      <c r="F5914" s="2" t="s">
        <v>49</v>
      </c>
      <c r="G5914" s="2" t="s">
        <v>15</v>
      </c>
      <c r="H5914" s="2">
        <v>7429.64</v>
      </c>
      <c r="I5914" s="3">
        <v>45396</v>
      </c>
      <c r="J5914" s="2" t="s">
        <v>16</v>
      </c>
    </row>
    <row r="5915" spans="1:10" ht="14.25" customHeight="1" x14ac:dyDescent="0.35">
      <c r="A5915" s="2" t="s">
        <v>11860</v>
      </c>
      <c r="B5915" s="2" t="s">
        <v>11861</v>
      </c>
      <c r="C5915" s="2">
        <v>59</v>
      </c>
      <c r="D5915" s="2" t="s">
        <v>39</v>
      </c>
      <c r="E5915" s="2" t="s">
        <v>29</v>
      </c>
      <c r="F5915" s="2" t="s">
        <v>35</v>
      </c>
      <c r="G5915" s="2" t="s">
        <v>15</v>
      </c>
      <c r="H5915" s="2">
        <v>18685.509999999998</v>
      </c>
      <c r="I5915" s="3">
        <v>45192</v>
      </c>
      <c r="J5915" s="2" t="s">
        <v>21</v>
      </c>
    </row>
    <row r="5916" spans="1:10" ht="14.25" customHeight="1" x14ac:dyDescent="0.35">
      <c r="A5916" s="2" t="s">
        <v>11862</v>
      </c>
      <c r="B5916" s="2" t="s">
        <v>11863</v>
      </c>
      <c r="C5916" s="2">
        <v>41</v>
      </c>
      <c r="D5916" s="2" t="s">
        <v>12</v>
      </c>
      <c r="E5916" s="2" t="s">
        <v>93</v>
      </c>
      <c r="F5916" s="2" t="s">
        <v>25</v>
      </c>
      <c r="G5916" s="2" t="s">
        <v>36</v>
      </c>
      <c r="H5916" s="2">
        <v>39102.089999999997</v>
      </c>
      <c r="I5916" s="3">
        <v>45035</v>
      </c>
      <c r="J5916" s="2" t="s">
        <v>21</v>
      </c>
    </row>
    <row r="5917" spans="1:10" ht="14.25" customHeight="1" x14ac:dyDescent="0.35">
      <c r="A5917" s="2" t="s">
        <v>11864</v>
      </c>
      <c r="B5917" s="2" t="s">
        <v>11865</v>
      </c>
      <c r="C5917" s="2">
        <v>21</v>
      </c>
      <c r="D5917" s="2" t="s">
        <v>12</v>
      </c>
      <c r="E5917" s="2" t="s">
        <v>29</v>
      </c>
      <c r="F5917" s="2" t="s">
        <v>25</v>
      </c>
      <c r="G5917" s="2" t="s">
        <v>26</v>
      </c>
      <c r="H5917" s="2">
        <v>3301.03</v>
      </c>
      <c r="I5917" s="3">
        <v>45415</v>
      </c>
      <c r="J5917" s="2" t="s">
        <v>16</v>
      </c>
    </row>
    <row r="5918" spans="1:10" ht="14.25" customHeight="1" x14ac:dyDescent="0.35">
      <c r="A5918" s="2" t="s">
        <v>11866</v>
      </c>
      <c r="B5918" s="2" t="s">
        <v>11867</v>
      </c>
      <c r="C5918" s="2">
        <v>61</v>
      </c>
      <c r="D5918" s="2" t="s">
        <v>12</v>
      </c>
      <c r="E5918" s="2" t="s">
        <v>64</v>
      </c>
      <c r="F5918" s="2" t="s">
        <v>55</v>
      </c>
      <c r="G5918" s="2" t="s">
        <v>20</v>
      </c>
      <c r="H5918" s="2">
        <v>16138.56</v>
      </c>
      <c r="I5918" s="3">
        <v>45104</v>
      </c>
      <c r="J5918" s="2" t="s">
        <v>21</v>
      </c>
    </row>
    <row r="5919" spans="1:10" ht="14.25" customHeight="1" x14ac:dyDescent="0.35">
      <c r="A5919" s="2" t="s">
        <v>11868</v>
      </c>
      <c r="B5919" s="2" t="s">
        <v>11869</v>
      </c>
      <c r="C5919" s="2">
        <v>36</v>
      </c>
      <c r="D5919" s="2" t="s">
        <v>12</v>
      </c>
      <c r="E5919" s="2" t="s">
        <v>29</v>
      </c>
      <c r="F5919" s="2" t="s">
        <v>35</v>
      </c>
      <c r="G5919" s="2" t="s">
        <v>36</v>
      </c>
      <c r="H5919" s="2">
        <v>222.52</v>
      </c>
      <c r="I5919" s="3">
        <v>45175</v>
      </c>
      <c r="J5919" s="2" t="s">
        <v>16</v>
      </c>
    </row>
    <row r="5920" spans="1:10" ht="14.25" customHeight="1" x14ac:dyDescent="0.35">
      <c r="A5920" s="2" t="s">
        <v>11870</v>
      </c>
      <c r="B5920" s="2" t="s">
        <v>11871</v>
      </c>
      <c r="C5920" s="2">
        <v>43</v>
      </c>
      <c r="D5920" s="2" t="s">
        <v>39</v>
      </c>
      <c r="E5920" s="2" t="s">
        <v>64</v>
      </c>
      <c r="F5920" s="2" t="s">
        <v>14</v>
      </c>
      <c r="G5920" s="2" t="s">
        <v>20</v>
      </c>
      <c r="H5920" s="2">
        <v>11386.66</v>
      </c>
      <c r="I5920" s="3">
        <v>44931</v>
      </c>
      <c r="J5920" s="2" t="s">
        <v>16</v>
      </c>
    </row>
    <row r="5921" spans="1:10" ht="14.25" customHeight="1" x14ac:dyDescent="0.35">
      <c r="A5921" s="2" t="s">
        <v>11872</v>
      </c>
      <c r="B5921" s="2" t="s">
        <v>11873</v>
      </c>
      <c r="C5921" s="2">
        <v>28</v>
      </c>
      <c r="D5921" s="2" t="s">
        <v>39</v>
      </c>
      <c r="E5921" s="2" t="s">
        <v>13</v>
      </c>
      <c r="F5921" s="2" t="s">
        <v>25</v>
      </c>
      <c r="G5921" s="2" t="s">
        <v>26</v>
      </c>
      <c r="H5921" s="2">
        <v>13672.81</v>
      </c>
      <c r="I5921" s="3">
        <v>45083</v>
      </c>
      <c r="J5921" s="2" t="s">
        <v>16</v>
      </c>
    </row>
    <row r="5922" spans="1:10" ht="14.25" customHeight="1" x14ac:dyDescent="0.35">
      <c r="A5922" s="2" t="s">
        <v>11874</v>
      </c>
      <c r="B5922" s="2" t="s">
        <v>11875</v>
      </c>
      <c r="C5922" s="2">
        <v>57</v>
      </c>
      <c r="D5922" s="2" t="s">
        <v>39</v>
      </c>
      <c r="E5922" s="2" t="s">
        <v>52</v>
      </c>
      <c r="F5922" s="2" t="s">
        <v>19</v>
      </c>
      <c r="G5922" s="2" t="s">
        <v>36</v>
      </c>
      <c r="H5922" s="2">
        <v>6488.69</v>
      </c>
      <c r="I5922" s="3">
        <v>45156</v>
      </c>
      <c r="J5922" s="2" t="s">
        <v>16</v>
      </c>
    </row>
    <row r="5923" spans="1:10" ht="14.25" customHeight="1" x14ac:dyDescent="0.35">
      <c r="A5923" s="2" t="s">
        <v>11876</v>
      </c>
      <c r="B5923" s="2" t="s">
        <v>11877</v>
      </c>
      <c r="C5923" s="2">
        <v>60</v>
      </c>
      <c r="D5923" s="2" t="s">
        <v>12</v>
      </c>
      <c r="E5923" s="2" t="s">
        <v>93</v>
      </c>
      <c r="F5923" s="2" t="s">
        <v>49</v>
      </c>
      <c r="G5923" s="2" t="s">
        <v>30</v>
      </c>
      <c r="H5923" s="2">
        <v>1768.63</v>
      </c>
      <c r="I5923" s="3">
        <v>45554</v>
      </c>
      <c r="J5923" s="2" t="s">
        <v>16</v>
      </c>
    </row>
    <row r="5924" spans="1:10" ht="14.25" customHeight="1" x14ac:dyDescent="0.35">
      <c r="A5924" s="2" t="s">
        <v>11878</v>
      </c>
      <c r="B5924" s="2" t="s">
        <v>11879</v>
      </c>
      <c r="C5924" s="2">
        <v>28</v>
      </c>
      <c r="D5924" s="2" t="s">
        <v>12</v>
      </c>
      <c r="E5924" s="2" t="s">
        <v>52</v>
      </c>
      <c r="F5924" s="2" t="s">
        <v>19</v>
      </c>
      <c r="G5924" s="2" t="s">
        <v>26</v>
      </c>
      <c r="H5924" s="2">
        <v>9589.91</v>
      </c>
      <c r="I5924" s="3">
        <v>45187</v>
      </c>
      <c r="J5924" s="2" t="s">
        <v>69</v>
      </c>
    </row>
    <row r="5925" spans="1:10" ht="14.25" customHeight="1" x14ac:dyDescent="0.35">
      <c r="A5925" s="2" t="s">
        <v>11880</v>
      </c>
      <c r="B5925" s="2" t="s">
        <v>11881</v>
      </c>
      <c r="C5925" s="2">
        <v>62</v>
      </c>
      <c r="D5925" s="2" t="s">
        <v>12</v>
      </c>
      <c r="E5925" s="2" t="s">
        <v>93</v>
      </c>
      <c r="F5925" s="2" t="s">
        <v>25</v>
      </c>
      <c r="G5925" s="2" t="s">
        <v>15</v>
      </c>
      <c r="H5925" s="2">
        <v>22781.72</v>
      </c>
      <c r="I5925" s="3">
        <v>45247</v>
      </c>
      <c r="J5925" s="2" t="s">
        <v>16</v>
      </c>
    </row>
    <row r="5926" spans="1:10" ht="14.25" customHeight="1" x14ac:dyDescent="0.35">
      <c r="A5926" s="2" t="s">
        <v>11882</v>
      </c>
      <c r="B5926" s="2" t="s">
        <v>11883</v>
      </c>
      <c r="C5926" s="2">
        <v>20</v>
      </c>
      <c r="D5926" s="2" t="s">
        <v>12</v>
      </c>
      <c r="E5926" s="2" t="s">
        <v>24</v>
      </c>
      <c r="F5926" s="2" t="s">
        <v>25</v>
      </c>
      <c r="G5926" s="2" t="s">
        <v>36</v>
      </c>
      <c r="H5926" s="2">
        <v>26782.86</v>
      </c>
      <c r="I5926" s="3">
        <v>45053</v>
      </c>
      <c r="J5926" s="2" t="s">
        <v>16</v>
      </c>
    </row>
    <row r="5927" spans="1:10" ht="14.25" customHeight="1" x14ac:dyDescent="0.35">
      <c r="A5927" s="2" t="s">
        <v>11884</v>
      </c>
      <c r="B5927" s="2" t="s">
        <v>11885</v>
      </c>
      <c r="C5927" s="2">
        <v>29</v>
      </c>
      <c r="D5927" s="2" t="s">
        <v>12</v>
      </c>
      <c r="E5927" s="2" t="s">
        <v>93</v>
      </c>
      <c r="F5927" s="2" t="s">
        <v>55</v>
      </c>
      <c r="G5927" s="2" t="s">
        <v>26</v>
      </c>
      <c r="H5927" s="2">
        <v>13708.24</v>
      </c>
      <c r="I5927" s="3">
        <v>44954</v>
      </c>
      <c r="J5927" s="2" t="s">
        <v>16</v>
      </c>
    </row>
    <row r="5928" spans="1:10" ht="14.25" customHeight="1" x14ac:dyDescent="0.35">
      <c r="A5928" s="2" t="s">
        <v>11886</v>
      </c>
      <c r="B5928" s="2" t="s">
        <v>11887</v>
      </c>
      <c r="C5928" s="2">
        <v>20</v>
      </c>
      <c r="D5928" s="2" t="s">
        <v>12</v>
      </c>
      <c r="E5928" s="2" t="s">
        <v>29</v>
      </c>
      <c r="F5928" s="2" t="s">
        <v>55</v>
      </c>
      <c r="G5928" s="2" t="s">
        <v>26</v>
      </c>
      <c r="H5928" s="2">
        <v>3061.36</v>
      </c>
      <c r="I5928" s="3">
        <v>45436</v>
      </c>
      <c r="J5928" s="2" t="s">
        <v>16</v>
      </c>
    </row>
    <row r="5929" spans="1:10" ht="14.25" customHeight="1" x14ac:dyDescent="0.35">
      <c r="A5929" s="2" t="s">
        <v>11888</v>
      </c>
      <c r="B5929" s="2" t="s">
        <v>11889</v>
      </c>
      <c r="C5929" s="2">
        <v>59</v>
      </c>
      <c r="D5929" s="2" t="s">
        <v>39</v>
      </c>
      <c r="E5929" s="2" t="s">
        <v>29</v>
      </c>
      <c r="F5929" s="2" t="s">
        <v>35</v>
      </c>
      <c r="G5929" s="2" t="s">
        <v>36</v>
      </c>
      <c r="H5929" s="2">
        <v>20427.39</v>
      </c>
      <c r="I5929" s="3">
        <v>45154</v>
      </c>
      <c r="J5929" s="2" t="s">
        <v>16</v>
      </c>
    </row>
    <row r="5930" spans="1:10" ht="14.25" customHeight="1" x14ac:dyDescent="0.35">
      <c r="A5930" s="2" t="s">
        <v>11890</v>
      </c>
      <c r="B5930" s="2" t="s">
        <v>11891</v>
      </c>
      <c r="C5930" s="2">
        <v>44</v>
      </c>
      <c r="D5930" s="2" t="s">
        <v>39</v>
      </c>
      <c r="E5930" s="2" t="s">
        <v>52</v>
      </c>
      <c r="F5930" s="2" t="s">
        <v>49</v>
      </c>
      <c r="G5930" s="2" t="s">
        <v>15</v>
      </c>
      <c r="H5930" s="2">
        <v>21966.32</v>
      </c>
      <c r="I5930" s="3">
        <v>45567</v>
      </c>
      <c r="J5930" s="2" t="s">
        <v>16</v>
      </c>
    </row>
    <row r="5931" spans="1:10" ht="14.25" customHeight="1" x14ac:dyDescent="0.35">
      <c r="A5931" s="2" t="s">
        <v>11892</v>
      </c>
      <c r="B5931" s="2" t="s">
        <v>11893</v>
      </c>
      <c r="C5931" s="2">
        <v>19</v>
      </c>
      <c r="D5931" s="2" t="s">
        <v>12</v>
      </c>
      <c r="E5931" s="2" t="s">
        <v>42</v>
      </c>
      <c r="F5931" s="2" t="s">
        <v>35</v>
      </c>
      <c r="G5931" s="2" t="s">
        <v>15</v>
      </c>
      <c r="H5931" s="2">
        <v>4576.68</v>
      </c>
      <c r="I5931" s="3">
        <v>45467</v>
      </c>
      <c r="J5931" s="2" t="s">
        <v>16</v>
      </c>
    </row>
    <row r="5932" spans="1:10" ht="14.25" customHeight="1" x14ac:dyDescent="0.35">
      <c r="A5932" s="2" t="s">
        <v>11894</v>
      </c>
      <c r="B5932" s="2" t="s">
        <v>11895</v>
      </c>
      <c r="C5932" s="2">
        <v>33</v>
      </c>
      <c r="D5932" s="2" t="s">
        <v>39</v>
      </c>
      <c r="E5932" s="2" t="s">
        <v>24</v>
      </c>
      <c r="F5932" s="2" t="s">
        <v>55</v>
      </c>
      <c r="G5932" s="2" t="s">
        <v>26</v>
      </c>
      <c r="H5932" s="2">
        <v>2020.94</v>
      </c>
      <c r="I5932" s="3">
        <v>45105</v>
      </c>
      <c r="J5932" s="2" t="s">
        <v>21</v>
      </c>
    </row>
    <row r="5933" spans="1:10" ht="14.25" customHeight="1" x14ac:dyDescent="0.35">
      <c r="A5933" s="2" t="s">
        <v>11896</v>
      </c>
      <c r="B5933" s="2" t="s">
        <v>11897</v>
      </c>
      <c r="C5933" s="2">
        <v>19</v>
      </c>
      <c r="D5933" s="2" t="s">
        <v>12</v>
      </c>
      <c r="E5933" s="2" t="s">
        <v>64</v>
      </c>
      <c r="F5933" s="2" t="s">
        <v>14</v>
      </c>
      <c r="G5933" s="2" t="s">
        <v>20</v>
      </c>
      <c r="H5933" s="2">
        <v>20767.21</v>
      </c>
      <c r="I5933" s="3">
        <v>45602</v>
      </c>
      <c r="J5933" s="2" t="s">
        <v>16</v>
      </c>
    </row>
    <row r="5934" spans="1:10" ht="14.25" customHeight="1" x14ac:dyDescent="0.35">
      <c r="A5934" s="2" t="s">
        <v>11898</v>
      </c>
      <c r="B5934" s="2" t="s">
        <v>11899</v>
      </c>
      <c r="C5934" s="2">
        <v>47</v>
      </c>
      <c r="D5934" s="2" t="s">
        <v>12</v>
      </c>
      <c r="E5934" s="2" t="s">
        <v>29</v>
      </c>
      <c r="F5934" s="2" t="s">
        <v>49</v>
      </c>
      <c r="G5934" s="2" t="s">
        <v>26</v>
      </c>
      <c r="H5934" s="2">
        <v>21636.7</v>
      </c>
      <c r="I5934" s="3">
        <v>45598</v>
      </c>
      <c r="J5934" s="2" t="s">
        <v>16</v>
      </c>
    </row>
    <row r="5935" spans="1:10" ht="14.25" customHeight="1" x14ac:dyDescent="0.35">
      <c r="A5935" s="2" t="s">
        <v>11900</v>
      </c>
      <c r="B5935" s="2" t="s">
        <v>11901</v>
      </c>
      <c r="C5935" s="2">
        <v>37</v>
      </c>
      <c r="D5935" s="2" t="s">
        <v>39</v>
      </c>
      <c r="E5935" s="2" t="s">
        <v>24</v>
      </c>
      <c r="F5935" s="2" t="s">
        <v>14</v>
      </c>
      <c r="G5935" s="2" t="s">
        <v>36</v>
      </c>
      <c r="H5935" s="2">
        <v>1063.68</v>
      </c>
      <c r="I5935" s="3">
        <v>45214</v>
      </c>
      <c r="J5935" s="2" t="s">
        <v>16</v>
      </c>
    </row>
    <row r="5936" spans="1:10" ht="14.25" customHeight="1" x14ac:dyDescent="0.35">
      <c r="A5936" s="2" t="s">
        <v>11902</v>
      </c>
      <c r="B5936" s="2" t="s">
        <v>11903</v>
      </c>
      <c r="C5936" s="2">
        <v>55</v>
      </c>
      <c r="D5936" s="2" t="s">
        <v>12</v>
      </c>
      <c r="E5936" s="2" t="s">
        <v>29</v>
      </c>
      <c r="F5936" s="2" t="s">
        <v>35</v>
      </c>
      <c r="G5936" s="2" t="s">
        <v>36</v>
      </c>
      <c r="H5936" s="2">
        <v>34107.72</v>
      </c>
      <c r="I5936" s="3">
        <v>45420</v>
      </c>
      <c r="J5936" s="2" t="s">
        <v>16</v>
      </c>
    </row>
    <row r="5937" spans="1:10" ht="14.25" customHeight="1" x14ac:dyDescent="0.35">
      <c r="A5937" s="2" t="s">
        <v>11904</v>
      </c>
      <c r="B5937" s="2" t="s">
        <v>11905</v>
      </c>
      <c r="C5937" s="2">
        <v>45</v>
      </c>
      <c r="D5937" s="2" t="s">
        <v>39</v>
      </c>
      <c r="E5937" s="2" t="s">
        <v>29</v>
      </c>
      <c r="F5937" s="2" t="s">
        <v>55</v>
      </c>
      <c r="G5937" s="2" t="s">
        <v>36</v>
      </c>
      <c r="H5937" s="2">
        <v>7615.99</v>
      </c>
      <c r="I5937" s="3">
        <v>45191</v>
      </c>
      <c r="J5937" s="2" t="s">
        <v>16</v>
      </c>
    </row>
    <row r="5938" spans="1:10" ht="14.25" customHeight="1" x14ac:dyDescent="0.35">
      <c r="A5938" s="2" t="s">
        <v>11906</v>
      </c>
      <c r="B5938" s="2" t="s">
        <v>11907</v>
      </c>
      <c r="C5938" s="2">
        <v>42</v>
      </c>
      <c r="D5938" s="2" t="s">
        <v>12</v>
      </c>
      <c r="E5938" s="2" t="s">
        <v>13</v>
      </c>
      <c r="F5938" s="2" t="s">
        <v>49</v>
      </c>
      <c r="G5938" s="2" t="s">
        <v>15</v>
      </c>
      <c r="H5938" s="2">
        <v>50720.1</v>
      </c>
      <c r="I5938" s="3">
        <v>45393</v>
      </c>
      <c r="J5938" s="2" t="s">
        <v>16</v>
      </c>
    </row>
    <row r="5939" spans="1:10" ht="14.25" customHeight="1" x14ac:dyDescent="0.35">
      <c r="A5939" s="2" t="s">
        <v>11908</v>
      </c>
      <c r="B5939" s="2" t="s">
        <v>11909</v>
      </c>
      <c r="C5939" s="2">
        <v>49</v>
      </c>
      <c r="D5939" s="2" t="s">
        <v>12</v>
      </c>
      <c r="E5939" s="2" t="s">
        <v>52</v>
      </c>
      <c r="F5939" s="2" t="s">
        <v>35</v>
      </c>
      <c r="G5939" s="2" t="s">
        <v>30</v>
      </c>
      <c r="H5939" s="2">
        <v>5888.02</v>
      </c>
      <c r="I5939" s="3">
        <v>45321</v>
      </c>
      <c r="J5939" s="2" t="s">
        <v>16</v>
      </c>
    </row>
    <row r="5940" spans="1:10" ht="14.25" customHeight="1" x14ac:dyDescent="0.35">
      <c r="A5940" s="2" t="s">
        <v>11910</v>
      </c>
      <c r="B5940" s="2" t="s">
        <v>11911</v>
      </c>
      <c r="C5940" s="2">
        <v>27</v>
      </c>
      <c r="D5940" s="2" t="s">
        <v>39</v>
      </c>
      <c r="E5940" s="2" t="s">
        <v>52</v>
      </c>
      <c r="F5940" s="2" t="s">
        <v>25</v>
      </c>
      <c r="G5940" s="2" t="s">
        <v>36</v>
      </c>
      <c r="H5940" s="2">
        <v>7620.33</v>
      </c>
      <c r="I5940" s="3">
        <v>45358</v>
      </c>
      <c r="J5940" s="2" t="s">
        <v>16</v>
      </c>
    </row>
    <row r="5941" spans="1:10" ht="14.25" customHeight="1" x14ac:dyDescent="0.35">
      <c r="A5941" s="2" t="s">
        <v>11912</v>
      </c>
      <c r="B5941" s="2" t="s">
        <v>11913</v>
      </c>
      <c r="C5941" s="2">
        <v>59</v>
      </c>
      <c r="D5941" s="2" t="s">
        <v>12</v>
      </c>
      <c r="E5941" s="2" t="s">
        <v>29</v>
      </c>
      <c r="F5941" s="2" t="s">
        <v>35</v>
      </c>
      <c r="G5941" s="2" t="s">
        <v>36</v>
      </c>
      <c r="H5941" s="2">
        <v>3093.59</v>
      </c>
      <c r="I5941" s="3">
        <v>45361</v>
      </c>
      <c r="J5941" s="2" t="s">
        <v>16</v>
      </c>
    </row>
    <row r="5942" spans="1:10" ht="14.25" customHeight="1" x14ac:dyDescent="0.35">
      <c r="A5942" s="2" t="s">
        <v>11914</v>
      </c>
      <c r="B5942" s="2" t="s">
        <v>11915</v>
      </c>
      <c r="C5942" s="2">
        <v>57</v>
      </c>
      <c r="D5942" s="2" t="s">
        <v>12</v>
      </c>
      <c r="E5942" s="2" t="s">
        <v>13</v>
      </c>
      <c r="F5942" s="2" t="s">
        <v>19</v>
      </c>
      <c r="G5942" s="2" t="s">
        <v>20</v>
      </c>
      <c r="H5942" s="2">
        <v>22921.15</v>
      </c>
      <c r="I5942" s="3">
        <v>45314</v>
      </c>
      <c r="J5942" s="2" t="s">
        <v>16</v>
      </c>
    </row>
    <row r="5943" spans="1:10" ht="14.25" customHeight="1" x14ac:dyDescent="0.35">
      <c r="A5943" s="2" t="s">
        <v>11916</v>
      </c>
      <c r="B5943" s="2" t="s">
        <v>11917</v>
      </c>
      <c r="C5943" s="2">
        <v>50</v>
      </c>
      <c r="D5943" s="2" t="s">
        <v>12</v>
      </c>
      <c r="E5943" s="2" t="s">
        <v>29</v>
      </c>
      <c r="F5943" s="2" t="s">
        <v>25</v>
      </c>
      <c r="G5943" s="2" t="s">
        <v>20</v>
      </c>
      <c r="H5943" s="2">
        <v>5864.69</v>
      </c>
      <c r="I5943" s="3">
        <v>45463</v>
      </c>
      <c r="J5943" s="2" t="s">
        <v>16</v>
      </c>
    </row>
    <row r="5944" spans="1:10" ht="14.25" customHeight="1" x14ac:dyDescent="0.35">
      <c r="A5944" s="2" t="s">
        <v>11918</v>
      </c>
      <c r="B5944" s="2" t="s">
        <v>11919</v>
      </c>
      <c r="C5944" s="2">
        <v>30</v>
      </c>
      <c r="D5944" s="2" t="s">
        <v>39</v>
      </c>
      <c r="E5944" s="2" t="s">
        <v>64</v>
      </c>
      <c r="F5944" s="2" t="s">
        <v>14</v>
      </c>
      <c r="G5944" s="2" t="s">
        <v>26</v>
      </c>
      <c r="H5944" s="2">
        <v>16853.150000000001</v>
      </c>
      <c r="I5944" s="3">
        <v>45071</v>
      </c>
      <c r="J5944" s="2" t="s">
        <v>16</v>
      </c>
    </row>
    <row r="5945" spans="1:10" ht="14.25" customHeight="1" x14ac:dyDescent="0.35">
      <c r="A5945" s="2" t="s">
        <v>11920</v>
      </c>
      <c r="B5945" s="2" t="s">
        <v>11921</v>
      </c>
      <c r="C5945" s="2">
        <v>58</v>
      </c>
      <c r="D5945" s="2" t="s">
        <v>12</v>
      </c>
      <c r="E5945" s="2" t="s">
        <v>13</v>
      </c>
      <c r="F5945" s="2" t="s">
        <v>25</v>
      </c>
      <c r="G5945" s="2" t="s">
        <v>26</v>
      </c>
      <c r="H5945" s="2">
        <v>830.93</v>
      </c>
      <c r="I5945" s="3">
        <v>45101</v>
      </c>
      <c r="J5945" s="2" t="s">
        <v>16</v>
      </c>
    </row>
    <row r="5946" spans="1:10" ht="14.25" customHeight="1" x14ac:dyDescent="0.35">
      <c r="A5946" s="2" t="s">
        <v>11922</v>
      </c>
      <c r="B5946" s="2" t="s">
        <v>11923</v>
      </c>
      <c r="C5946" s="2">
        <v>59</v>
      </c>
      <c r="D5946" s="2" t="s">
        <v>12</v>
      </c>
      <c r="E5946" s="2" t="s">
        <v>29</v>
      </c>
      <c r="F5946" s="2" t="s">
        <v>35</v>
      </c>
      <c r="G5946" s="2" t="s">
        <v>26</v>
      </c>
      <c r="H5946" s="2">
        <v>15523.33</v>
      </c>
      <c r="I5946" s="3">
        <v>45446</v>
      </c>
      <c r="J5946" s="2" t="s">
        <v>21</v>
      </c>
    </row>
    <row r="5947" spans="1:10" ht="14.25" customHeight="1" x14ac:dyDescent="0.35">
      <c r="A5947" s="2" t="s">
        <v>11924</v>
      </c>
      <c r="B5947" s="2" t="s">
        <v>11925</v>
      </c>
      <c r="C5947" s="2">
        <v>64</v>
      </c>
      <c r="D5947" s="2" t="s">
        <v>12</v>
      </c>
      <c r="E5947" s="2" t="s">
        <v>93</v>
      </c>
      <c r="F5947" s="2" t="s">
        <v>25</v>
      </c>
      <c r="G5947" s="2" t="s">
        <v>36</v>
      </c>
      <c r="H5947" s="2">
        <v>6738.21</v>
      </c>
      <c r="I5947" s="3">
        <v>45240</v>
      </c>
      <c r="J5947" s="2" t="s">
        <v>16</v>
      </c>
    </row>
    <row r="5948" spans="1:10" ht="14.25" customHeight="1" x14ac:dyDescent="0.35">
      <c r="A5948" s="2" t="s">
        <v>11926</v>
      </c>
      <c r="B5948" s="2" t="s">
        <v>11927</v>
      </c>
      <c r="C5948" s="2">
        <v>54</v>
      </c>
      <c r="D5948" s="2" t="s">
        <v>39</v>
      </c>
      <c r="E5948" s="2" t="s">
        <v>42</v>
      </c>
      <c r="F5948" s="2" t="s">
        <v>19</v>
      </c>
      <c r="G5948" s="2" t="s">
        <v>20</v>
      </c>
      <c r="H5948" s="2">
        <v>54.23</v>
      </c>
      <c r="I5948" s="3">
        <v>45547</v>
      </c>
      <c r="J5948" s="2" t="s">
        <v>16</v>
      </c>
    </row>
    <row r="5949" spans="1:10" ht="14.25" customHeight="1" x14ac:dyDescent="0.35">
      <c r="A5949" s="2" t="s">
        <v>11928</v>
      </c>
      <c r="B5949" s="2" t="s">
        <v>11929</v>
      </c>
      <c r="C5949" s="2">
        <v>33</v>
      </c>
      <c r="D5949" s="2" t="s">
        <v>39</v>
      </c>
      <c r="E5949" s="2" t="s">
        <v>93</v>
      </c>
      <c r="F5949" s="2" t="s">
        <v>35</v>
      </c>
      <c r="G5949" s="2" t="s">
        <v>26</v>
      </c>
      <c r="H5949" s="2">
        <v>2565.23</v>
      </c>
      <c r="I5949" s="3">
        <v>45055</v>
      </c>
      <c r="J5949" s="2" t="s">
        <v>16</v>
      </c>
    </row>
    <row r="5950" spans="1:10" ht="14.25" customHeight="1" x14ac:dyDescent="0.35">
      <c r="A5950" s="2" t="s">
        <v>11930</v>
      </c>
      <c r="B5950" s="2" t="s">
        <v>11931</v>
      </c>
      <c r="C5950" s="2">
        <v>62</v>
      </c>
      <c r="D5950" s="2" t="s">
        <v>39</v>
      </c>
      <c r="E5950" s="2" t="s">
        <v>42</v>
      </c>
      <c r="F5950" s="2" t="s">
        <v>19</v>
      </c>
      <c r="G5950" s="2" t="s">
        <v>20</v>
      </c>
      <c r="H5950" s="2">
        <v>2153.37</v>
      </c>
      <c r="I5950" s="3">
        <v>45440</v>
      </c>
      <c r="J5950" s="2" t="s">
        <v>16</v>
      </c>
    </row>
    <row r="5951" spans="1:10" ht="14.25" customHeight="1" x14ac:dyDescent="0.35">
      <c r="A5951" s="2" t="s">
        <v>11932</v>
      </c>
      <c r="B5951" s="2" t="s">
        <v>11933</v>
      </c>
      <c r="C5951" s="2">
        <v>39</v>
      </c>
      <c r="D5951" s="2" t="s">
        <v>39</v>
      </c>
      <c r="E5951" s="2" t="s">
        <v>13</v>
      </c>
      <c r="F5951" s="2" t="s">
        <v>25</v>
      </c>
      <c r="G5951" s="2" t="s">
        <v>36</v>
      </c>
      <c r="H5951" s="2">
        <v>13933.78</v>
      </c>
      <c r="I5951" s="3">
        <v>44936</v>
      </c>
      <c r="J5951" s="2" t="s">
        <v>16</v>
      </c>
    </row>
    <row r="5952" spans="1:10" ht="14.25" customHeight="1" x14ac:dyDescent="0.35">
      <c r="A5952" s="2" t="s">
        <v>11934</v>
      </c>
      <c r="B5952" s="2" t="s">
        <v>11935</v>
      </c>
      <c r="C5952" s="2">
        <v>37</v>
      </c>
      <c r="D5952" s="2" t="s">
        <v>39</v>
      </c>
      <c r="E5952" s="2" t="s">
        <v>93</v>
      </c>
      <c r="F5952" s="2" t="s">
        <v>19</v>
      </c>
      <c r="G5952" s="2" t="s">
        <v>36</v>
      </c>
      <c r="H5952" s="2">
        <v>6485.6</v>
      </c>
      <c r="I5952" s="3">
        <v>45273</v>
      </c>
      <c r="J5952" s="2" t="s">
        <v>16</v>
      </c>
    </row>
    <row r="5953" spans="1:10" ht="14.25" customHeight="1" x14ac:dyDescent="0.35">
      <c r="A5953" s="2" t="s">
        <v>11936</v>
      </c>
      <c r="B5953" s="2" t="s">
        <v>11937</v>
      </c>
      <c r="C5953" s="2">
        <v>60</v>
      </c>
      <c r="D5953" s="2" t="s">
        <v>12</v>
      </c>
      <c r="E5953" s="2" t="s">
        <v>64</v>
      </c>
      <c r="F5953" s="2" t="s">
        <v>25</v>
      </c>
      <c r="G5953" s="2" t="s">
        <v>26</v>
      </c>
      <c r="H5953" s="2">
        <v>1740.18</v>
      </c>
      <c r="I5953" s="3">
        <v>45043</v>
      </c>
      <c r="J5953" s="2" t="s">
        <v>16</v>
      </c>
    </row>
    <row r="5954" spans="1:10" ht="14.25" customHeight="1" x14ac:dyDescent="0.35">
      <c r="A5954" s="2" t="s">
        <v>11938</v>
      </c>
      <c r="B5954" s="2" t="s">
        <v>11939</v>
      </c>
      <c r="C5954" s="2">
        <v>44</v>
      </c>
      <c r="D5954" s="2" t="s">
        <v>39</v>
      </c>
      <c r="E5954" s="2" t="s">
        <v>24</v>
      </c>
      <c r="F5954" s="2" t="s">
        <v>49</v>
      </c>
      <c r="G5954" s="2" t="s">
        <v>36</v>
      </c>
      <c r="H5954" s="2">
        <v>2967.94</v>
      </c>
      <c r="I5954" s="3">
        <v>45337</v>
      </c>
      <c r="J5954" s="2" t="s">
        <v>69</v>
      </c>
    </row>
    <row r="5955" spans="1:10" ht="14.25" customHeight="1" x14ac:dyDescent="0.35">
      <c r="A5955" s="2" t="s">
        <v>11940</v>
      </c>
      <c r="B5955" s="2" t="s">
        <v>11941</v>
      </c>
      <c r="C5955" s="2">
        <v>58</v>
      </c>
      <c r="D5955" s="2" t="s">
        <v>39</v>
      </c>
      <c r="E5955" s="2" t="s">
        <v>93</v>
      </c>
      <c r="F5955" s="2" t="s">
        <v>25</v>
      </c>
      <c r="G5955" s="2" t="s">
        <v>36</v>
      </c>
      <c r="H5955" s="2">
        <v>7013.34</v>
      </c>
      <c r="I5955" s="3">
        <v>45323</v>
      </c>
      <c r="J5955" s="2" t="s">
        <v>16</v>
      </c>
    </row>
    <row r="5956" spans="1:10" ht="14.25" customHeight="1" x14ac:dyDescent="0.35">
      <c r="A5956" s="2" t="s">
        <v>11942</v>
      </c>
      <c r="B5956" s="2" t="s">
        <v>11943</v>
      </c>
      <c r="C5956" s="2">
        <v>33</v>
      </c>
      <c r="D5956" s="2" t="s">
        <v>12</v>
      </c>
      <c r="E5956" s="2" t="s">
        <v>52</v>
      </c>
      <c r="F5956" s="2" t="s">
        <v>55</v>
      </c>
      <c r="G5956" s="2" t="s">
        <v>20</v>
      </c>
      <c r="H5956" s="2">
        <v>198.34</v>
      </c>
      <c r="I5956" s="3">
        <v>44937</v>
      </c>
      <c r="J5956" s="2" t="s">
        <v>16</v>
      </c>
    </row>
    <row r="5957" spans="1:10" ht="14.25" customHeight="1" x14ac:dyDescent="0.35">
      <c r="A5957" s="2" t="s">
        <v>11944</v>
      </c>
      <c r="B5957" s="2" t="s">
        <v>11945</v>
      </c>
      <c r="C5957" s="2">
        <v>51</v>
      </c>
      <c r="D5957" s="2" t="s">
        <v>39</v>
      </c>
      <c r="E5957" s="2" t="s">
        <v>24</v>
      </c>
      <c r="F5957" s="2" t="s">
        <v>19</v>
      </c>
      <c r="G5957" s="2" t="s">
        <v>30</v>
      </c>
      <c r="H5957" s="2">
        <v>5518.66</v>
      </c>
      <c r="I5957" s="3">
        <v>45324</v>
      </c>
      <c r="J5957" s="2" t="s">
        <v>16</v>
      </c>
    </row>
    <row r="5958" spans="1:10" ht="14.25" customHeight="1" x14ac:dyDescent="0.35">
      <c r="A5958" s="2" t="s">
        <v>11946</v>
      </c>
      <c r="B5958" s="2" t="s">
        <v>11947</v>
      </c>
      <c r="C5958" s="2">
        <v>49</v>
      </c>
      <c r="D5958" s="2" t="s">
        <v>12</v>
      </c>
      <c r="E5958" s="2" t="s">
        <v>24</v>
      </c>
      <c r="F5958" s="2" t="s">
        <v>19</v>
      </c>
      <c r="G5958" s="2" t="s">
        <v>15</v>
      </c>
      <c r="H5958" s="2">
        <v>11333.94</v>
      </c>
      <c r="I5958" s="3">
        <v>45534</v>
      </c>
      <c r="J5958" s="2" t="s">
        <v>16</v>
      </c>
    </row>
    <row r="5959" spans="1:10" ht="14.25" customHeight="1" x14ac:dyDescent="0.35">
      <c r="A5959" s="2" t="s">
        <v>11948</v>
      </c>
      <c r="B5959" s="2" t="s">
        <v>11949</v>
      </c>
      <c r="C5959" s="2">
        <v>43</v>
      </c>
      <c r="D5959" s="2" t="s">
        <v>39</v>
      </c>
      <c r="E5959" s="2" t="s">
        <v>42</v>
      </c>
      <c r="F5959" s="2" t="s">
        <v>14</v>
      </c>
      <c r="G5959" s="2" t="s">
        <v>26</v>
      </c>
      <c r="H5959" s="2">
        <v>7293.02</v>
      </c>
      <c r="I5959" s="3">
        <v>45019</v>
      </c>
      <c r="J5959" s="2" t="s">
        <v>16</v>
      </c>
    </row>
    <row r="5960" spans="1:10" ht="14.25" customHeight="1" x14ac:dyDescent="0.35">
      <c r="A5960" s="2" t="s">
        <v>11950</v>
      </c>
      <c r="B5960" s="2" t="s">
        <v>11951</v>
      </c>
      <c r="C5960" s="2">
        <v>42</v>
      </c>
      <c r="D5960" s="2" t="s">
        <v>12</v>
      </c>
      <c r="E5960" s="2" t="s">
        <v>42</v>
      </c>
      <c r="F5960" s="2" t="s">
        <v>14</v>
      </c>
      <c r="G5960" s="2" t="s">
        <v>30</v>
      </c>
      <c r="H5960" s="2">
        <v>9115.51</v>
      </c>
      <c r="I5960" s="3">
        <v>45028</v>
      </c>
      <c r="J5960" s="2" t="s">
        <v>16</v>
      </c>
    </row>
    <row r="5961" spans="1:10" ht="14.25" customHeight="1" x14ac:dyDescent="0.35">
      <c r="A5961" s="2" t="s">
        <v>11952</v>
      </c>
      <c r="B5961" s="2" t="s">
        <v>11953</v>
      </c>
      <c r="C5961" s="2">
        <v>19</v>
      </c>
      <c r="D5961" s="2" t="s">
        <v>12</v>
      </c>
      <c r="E5961" s="2" t="s">
        <v>29</v>
      </c>
      <c r="F5961" s="2" t="s">
        <v>55</v>
      </c>
      <c r="G5961" s="2" t="s">
        <v>26</v>
      </c>
      <c r="H5961" s="2">
        <v>3954.43</v>
      </c>
      <c r="I5961" s="3">
        <v>45024</v>
      </c>
      <c r="J5961" s="2" t="s">
        <v>16</v>
      </c>
    </row>
    <row r="5962" spans="1:10" ht="14.25" customHeight="1" x14ac:dyDescent="0.35">
      <c r="A5962" s="2" t="s">
        <v>11954</v>
      </c>
      <c r="B5962" s="2" t="s">
        <v>11955</v>
      </c>
      <c r="C5962" s="2">
        <v>29</v>
      </c>
      <c r="D5962" s="2" t="s">
        <v>39</v>
      </c>
      <c r="E5962" s="2" t="s">
        <v>64</v>
      </c>
      <c r="F5962" s="2" t="s">
        <v>19</v>
      </c>
      <c r="G5962" s="2" t="s">
        <v>30</v>
      </c>
      <c r="H5962" s="2">
        <v>2022.09</v>
      </c>
      <c r="I5962" s="3">
        <v>45208</v>
      </c>
      <c r="J5962" s="2" t="s">
        <v>16</v>
      </c>
    </row>
    <row r="5963" spans="1:10" ht="14.25" customHeight="1" x14ac:dyDescent="0.35">
      <c r="A5963" s="2" t="s">
        <v>11956</v>
      </c>
      <c r="B5963" s="2" t="s">
        <v>11957</v>
      </c>
      <c r="C5963" s="2">
        <v>57</v>
      </c>
      <c r="D5963" s="2" t="s">
        <v>39</v>
      </c>
      <c r="E5963" s="2" t="s">
        <v>42</v>
      </c>
      <c r="F5963" s="2" t="s">
        <v>19</v>
      </c>
      <c r="G5963" s="2" t="s">
        <v>36</v>
      </c>
      <c r="H5963" s="2">
        <v>16593.71</v>
      </c>
      <c r="I5963" s="3">
        <v>45594</v>
      </c>
      <c r="J5963" s="2" t="s">
        <v>16</v>
      </c>
    </row>
    <row r="5964" spans="1:10" ht="14.25" customHeight="1" x14ac:dyDescent="0.35">
      <c r="A5964" s="2" t="s">
        <v>11958</v>
      </c>
      <c r="B5964" s="2" t="s">
        <v>11959</v>
      </c>
      <c r="C5964" s="2">
        <v>26</v>
      </c>
      <c r="D5964" s="2" t="s">
        <v>12</v>
      </c>
      <c r="E5964" s="2" t="s">
        <v>42</v>
      </c>
      <c r="F5964" s="2" t="s">
        <v>14</v>
      </c>
      <c r="G5964" s="2" t="s">
        <v>26</v>
      </c>
      <c r="H5964" s="2">
        <v>23605.84</v>
      </c>
      <c r="I5964" s="3">
        <v>45583</v>
      </c>
      <c r="J5964" s="2" t="s">
        <v>69</v>
      </c>
    </row>
    <row r="5965" spans="1:10" ht="14.25" customHeight="1" x14ac:dyDescent="0.35">
      <c r="A5965" s="2" t="s">
        <v>11960</v>
      </c>
      <c r="B5965" s="2" t="s">
        <v>11961</v>
      </c>
      <c r="C5965" s="2">
        <v>29</v>
      </c>
      <c r="D5965" s="2" t="s">
        <v>12</v>
      </c>
      <c r="E5965" s="2" t="s">
        <v>29</v>
      </c>
      <c r="F5965" s="2" t="s">
        <v>14</v>
      </c>
      <c r="G5965" s="2" t="s">
        <v>30</v>
      </c>
      <c r="H5965" s="2">
        <v>7148.62</v>
      </c>
      <c r="I5965" s="3">
        <v>45347</v>
      </c>
      <c r="J5965" s="2" t="s">
        <v>69</v>
      </c>
    </row>
    <row r="5966" spans="1:10" ht="14.25" customHeight="1" x14ac:dyDescent="0.35">
      <c r="A5966" s="2" t="s">
        <v>11962</v>
      </c>
      <c r="B5966" s="2" t="s">
        <v>11963</v>
      </c>
      <c r="C5966" s="2">
        <v>43</v>
      </c>
      <c r="D5966" s="2" t="s">
        <v>12</v>
      </c>
      <c r="E5966" s="2" t="s">
        <v>64</v>
      </c>
      <c r="F5966" s="2" t="s">
        <v>25</v>
      </c>
      <c r="G5966" s="2" t="s">
        <v>15</v>
      </c>
      <c r="H5966" s="2">
        <v>3639.03</v>
      </c>
      <c r="I5966" s="3">
        <v>45290</v>
      </c>
      <c r="J5966" s="2" t="s">
        <v>16</v>
      </c>
    </row>
    <row r="5967" spans="1:10" ht="14.25" customHeight="1" x14ac:dyDescent="0.35">
      <c r="A5967" s="2" t="s">
        <v>11964</v>
      </c>
      <c r="B5967" s="2" t="s">
        <v>11965</v>
      </c>
      <c r="C5967" s="2">
        <v>26</v>
      </c>
      <c r="D5967" s="2" t="s">
        <v>12</v>
      </c>
      <c r="E5967" s="2" t="s">
        <v>93</v>
      </c>
      <c r="F5967" s="2" t="s">
        <v>35</v>
      </c>
      <c r="G5967" s="2" t="s">
        <v>36</v>
      </c>
      <c r="H5967" s="2">
        <v>7158.12</v>
      </c>
      <c r="I5967" s="3">
        <v>45137</v>
      </c>
      <c r="J5967" s="2" t="s">
        <v>16</v>
      </c>
    </row>
    <row r="5968" spans="1:10" ht="14.25" customHeight="1" x14ac:dyDescent="0.35">
      <c r="A5968" s="2" t="s">
        <v>11966</v>
      </c>
      <c r="B5968" s="2" t="s">
        <v>11967</v>
      </c>
      <c r="C5968" s="2">
        <v>27</v>
      </c>
      <c r="D5968" s="2" t="s">
        <v>12</v>
      </c>
      <c r="E5968" s="2" t="s">
        <v>13</v>
      </c>
      <c r="F5968" s="2" t="s">
        <v>19</v>
      </c>
      <c r="G5968" s="2" t="s">
        <v>26</v>
      </c>
      <c r="H5968" s="2">
        <v>21118.45</v>
      </c>
      <c r="I5968" s="3">
        <v>45593</v>
      </c>
      <c r="J5968" s="2" t="s">
        <v>16</v>
      </c>
    </row>
    <row r="5969" spans="1:10" ht="14.25" customHeight="1" x14ac:dyDescent="0.35">
      <c r="A5969" s="2" t="s">
        <v>11968</v>
      </c>
      <c r="B5969" s="2" t="s">
        <v>11969</v>
      </c>
      <c r="C5969" s="2">
        <v>49</v>
      </c>
      <c r="D5969" s="2" t="s">
        <v>12</v>
      </c>
      <c r="E5969" s="2" t="s">
        <v>93</v>
      </c>
      <c r="F5969" s="2" t="s">
        <v>19</v>
      </c>
      <c r="G5969" s="2" t="s">
        <v>26</v>
      </c>
      <c r="H5969" s="2">
        <v>11757.3</v>
      </c>
      <c r="I5969" s="3">
        <v>45434</v>
      </c>
      <c r="J5969" s="2" t="s">
        <v>16</v>
      </c>
    </row>
    <row r="5970" spans="1:10" ht="14.25" customHeight="1" x14ac:dyDescent="0.35">
      <c r="A5970" s="2" t="s">
        <v>11970</v>
      </c>
      <c r="B5970" s="2" t="s">
        <v>11971</v>
      </c>
      <c r="C5970" s="2">
        <v>51</v>
      </c>
      <c r="D5970" s="2" t="s">
        <v>12</v>
      </c>
      <c r="E5970" s="2" t="s">
        <v>52</v>
      </c>
      <c r="F5970" s="2" t="s">
        <v>25</v>
      </c>
      <c r="G5970" s="2" t="s">
        <v>30</v>
      </c>
      <c r="H5970" s="2">
        <v>19562.759999999998</v>
      </c>
      <c r="I5970" s="3">
        <v>45002</v>
      </c>
      <c r="J5970" s="2" t="s">
        <v>21</v>
      </c>
    </row>
    <row r="5971" spans="1:10" ht="14.25" customHeight="1" x14ac:dyDescent="0.35">
      <c r="A5971" s="2" t="s">
        <v>11972</v>
      </c>
      <c r="B5971" s="2" t="s">
        <v>11973</v>
      </c>
      <c r="C5971" s="2">
        <v>37</v>
      </c>
      <c r="D5971" s="2" t="s">
        <v>39</v>
      </c>
      <c r="E5971" s="2" t="s">
        <v>52</v>
      </c>
      <c r="F5971" s="2" t="s">
        <v>19</v>
      </c>
      <c r="G5971" s="2" t="s">
        <v>26</v>
      </c>
      <c r="H5971" s="2">
        <v>3980.62</v>
      </c>
      <c r="I5971" s="3">
        <v>45249</v>
      </c>
      <c r="J5971" s="2" t="s">
        <v>16</v>
      </c>
    </row>
    <row r="5972" spans="1:10" ht="14.25" customHeight="1" x14ac:dyDescent="0.35">
      <c r="A5972" s="2" t="s">
        <v>11974</v>
      </c>
      <c r="B5972" s="2" t="s">
        <v>11975</v>
      </c>
      <c r="C5972" s="2">
        <v>56</v>
      </c>
      <c r="D5972" s="2" t="s">
        <v>12</v>
      </c>
      <c r="E5972" s="2" t="s">
        <v>42</v>
      </c>
      <c r="F5972" s="2" t="s">
        <v>55</v>
      </c>
      <c r="G5972" s="2" t="s">
        <v>36</v>
      </c>
      <c r="H5972" s="2">
        <v>12447.22</v>
      </c>
      <c r="I5972" s="3">
        <v>45378</v>
      </c>
      <c r="J5972" s="2" t="s">
        <v>16</v>
      </c>
    </row>
    <row r="5973" spans="1:10" ht="14.25" customHeight="1" x14ac:dyDescent="0.35">
      <c r="A5973" s="2" t="s">
        <v>11976</v>
      </c>
      <c r="B5973" s="2" t="s">
        <v>11977</v>
      </c>
      <c r="C5973" s="2">
        <v>19</v>
      </c>
      <c r="D5973" s="2" t="s">
        <v>39</v>
      </c>
      <c r="E5973" s="2" t="s">
        <v>24</v>
      </c>
      <c r="F5973" s="2" t="s">
        <v>14</v>
      </c>
      <c r="G5973" s="2" t="s">
        <v>20</v>
      </c>
      <c r="H5973" s="2">
        <v>10585.72</v>
      </c>
      <c r="I5973" s="3">
        <v>45613</v>
      </c>
      <c r="J5973" s="2" t="s">
        <v>16</v>
      </c>
    </row>
    <row r="5974" spans="1:10" ht="14.25" customHeight="1" x14ac:dyDescent="0.35">
      <c r="A5974" s="2" t="s">
        <v>11978</v>
      </c>
      <c r="B5974" s="2" t="s">
        <v>11979</v>
      </c>
      <c r="C5974" s="2">
        <v>18</v>
      </c>
      <c r="D5974" s="2" t="s">
        <v>39</v>
      </c>
      <c r="E5974" s="2" t="s">
        <v>52</v>
      </c>
      <c r="F5974" s="2" t="s">
        <v>14</v>
      </c>
      <c r="G5974" s="2" t="s">
        <v>30</v>
      </c>
      <c r="H5974" s="2">
        <v>8477.36</v>
      </c>
      <c r="I5974" s="3">
        <v>45549</v>
      </c>
      <c r="J5974" s="2" t="s">
        <v>16</v>
      </c>
    </row>
    <row r="5975" spans="1:10" ht="14.25" customHeight="1" x14ac:dyDescent="0.35">
      <c r="A5975" s="2" t="s">
        <v>11980</v>
      </c>
      <c r="B5975" s="2" t="s">
        <v>11981</v>
      </c>
      <c r="C5975" s="2">
        <v>53</v>
      </c>
      <c r="D5975" s="2" t="s">
        <v>12</v>
      </c>
      <c r="E5975" s="2" t="s">
        <v>13</v>
      </c>
      <c r="F5975" s="2" t="s">
        <v>35</v>
      </c>
      <c r="G5975" s="2" t="s">
        <v>15</v>
      </c>
      <c r="H5975" s="2">
        <v>7512.53</v>
      </c>
      <c r="I5975" s="3">
        <v>44944</v>
      </c>
      <c r="J5975" s="2" t="s">
        <v>16</v>
      </c>
    </row>
    <row r="5976" spans="1:10" ht="14.25" customHeight="1" x14ac:dyDescent="0.35">
      <c r="A5976" s="2" t="s">
        <v>11982</v>
      </c>
      <c r="B5976" s="2" t="s">
        <v>11983</v>
      </c>
      <c r="C5976" s="2">
        <v>41</v>
      </c>
      <c r="D5976" s="2" t="s">
        <v>12</v>
      </c>
      <c r="E5976" s="2" t="s">
        <v>42</v>
      </c>
      <c r="F5976" s="2" t="s">
        <v>14</v>
      </c>
      <c r="G5976" s="2" t="s">
        <v>26</v>
      </c>
      <c r="H5976" s="2">
        <v>8006.83</v>
      </c>
      <c r="I5976" s="3">
        <v>45217</v>
      </c>
      <c r="J5976" s="2" t="s">
        <v>16</v>
      </c>
    </row>
    <row r="5977" spans="1:10" ht="14.25" customHeight="1" x14ac:dyDescent="0.35">
      <c r="A5977" s="2" t="s">
        <v>11984</v>
      </c>
      <c r="B5977" s="2" t="s">
        <v>11985</v>
      </c>
      <c r="C5977" s="2">
        <v>44</v>
      </c>
      <c r="D5977" s="2" t="s">
        <v>39</v>
      </c>
      <c r="E5977" s="2" t="s">
        <v>29</v>
      </c>
      <c r="F5977" s="2" t="s">
        <v>49</v>
      </c>
      <c r="G5977" s="2" t="s">
        <v>36</v>
      </c>
      <c r="H5977" s="2">
        <v>18949.3</v>
      </c>
      <c r="I5977" s="3">
        <v>45124</v>
      </c>
      <c r="J5977" s="2" t="s">
        <v>16</v>
      </c>
    </row>
    <row r="5978" spans="1:10" ht="14.25" customHeight="1" x14ac:dyDescent="0.35">
      <c r="A5978" s="2" t="s">
        <v>11986</v>
      </c>
      <c r="B5978" s="2" t="s">
        <v>11987</v>
      </c>
      <c r="C5978" s="2">
        <v>19</v>
      </c>
      <c r="D5978" s="2" t="s">
        <v>12</v>
      </c>
      <c r="E5978" s="2" t="s">
        <v>52</v>
      </c>
      <c r="F5978" s="2" t="s">
        <v>55</v>
      </c>
      <c r="G5978" s="2" t="s">
        <v>26</v>
      </c>
      <c r="H5978" s="2">
        <v>24768.73</v>
      </c>
      <c r="I5978" s="3">
        <v>45088</v>
      </c>
      <c r="J5978" s="2" t="s">
        <v>16</v>
      </c>
    </row>
    <row r="5979" spans="1:10" ht="14.25" customHeight="1" x14ac:dyDescent="0.35">
      <c r="A5979" s="2" t="s">
        <v>11988</v>
      </c>
      <c r="B5979" s="2" t="s">
        <v>11989</v>
      </c>
      <c r="C5979" s="2">
        <v>48</v>
      </c>
      <c r="D5979" s="2" t="s">
        <v>12</v>
      </c>
      <c r="E5979" s="2" t="s">
        <v>24</v>
      </c>
      <c r="F5979" s="2" t="s">
        <v>55</v>
      </c>
      <c r="G5979" s="2" t="s">
        <v>15</v>
      </c>
      <c r="H5979" s="2">
        <v>1197.53</v>
      </c>
      <c r="I5979" s="3">
        <v>45343</v>
      </c>
      <c r="J5979" s="2" t="s">
        <v>16</v>
      </c>
    </row>
    <row r="5980" spans="1:10" ht="14.25" customHeight="1" x14ac:dyDescent="0.35">
      <c r="A5980" s="2" t="s">
        <v>11990</v>
      </c>
      <c r="B5980" s="2" t="s">
        <v>11991</v>
      </c>
      <c r="C5980" s="2">
        <v>31</v>
      </c>
      <c r="D5980" s="2" t="s">
        <v>39</v>
      </c>
      <c r="E5980" s="2" t="s">
        <v>29</v>
      </c>
      <c r="F5980" s="2" t="s">
        <v>25</v>
      </c>
      <c r="G5980" s="2" t="s">
        <v>36</v>
      </c>
      <c r="H5980" s="2">
        <v>8411.17</v>
      </c>
      <c r="I5980" s="3">
        <v>45310</v>
      </c>
      <c r="J5980" s="2" t="s">
        <v>16</v>
      </c>
    </row>
    <row r="5981" spans="1:10" ht="14.25" customHeight="1" x14ac:dyDescent="0.35">
      <c r="A5981" s="2" t="s">
        <v>11992</v>
      </c>
      <c r="B5981" s="2" t="s">
        <v>11993</v>
      </c>
      <c r="C5981" s="2">
        <v>19</v>
      </c>
      <c r="D5981" s="2" t="s">
        <v>39</v>
      </c>
      <c r="E5981" s="2" t="s">
        <v>74</v>
      </c>
      <c r="F5981" s="2" t="s">
        <v>49</v>
      </c>
      <c r="G5981" s="2" t="s">
        <v>15</v>
      </c>
      <c r="H5981" s="2">
        <v>25060.29</v>
      </c>
      <c r="I5981" s="3">
        <v>45126</v>
      </c>
      <c r="J5981" s="2" t="s">
        <v>16</v>
      </c>
    </row>
    <row r="5982" spans="1:10" ht="14.25" customHeight="1" x14ac:dyDescent="0.35">
      <c r="A5982" s="2" t="s">
        <v>11994</v>
      </c>
      <c r="B5982" s="2" t="s">
        <v>11995</v>
      </c>
      <c r="C5982" s="2">
        <v>46</v>
      </c>
      <c r="D5982" s="2" t="s">
        <v>39</v>
      </c>
      <c r="E5982" s="2" t="s">
        <v>74</v>
      </c>
      <c r="F5982" s="2" t="s">
        <v>19</v>
      </c>
      <c r="G5982" s="2" t="s">
        <v>36</v>
      </c>
      <c r="H5982" s="2">
        <v>1447.25</v>
      </c>
      <c r="I5982" s="3">
        <v>45424</v>
      </c>
      <c r="J5982" s="2" t="s">
        <v>16</v>
      </c>
    </row>
    <row r="5983" spans="1:10" ht="14.25" customHeight="1" x14ac:dyDescent="0.35">
      <c r="A5983" s="2" t="s">
        <v>11996</v>
      </c>
      <c r="B5983" s="2" t="s">
        <v>11997</v>
      </c>
      <c r="C5983" s="2">
        <v>32</v>
      </c>
      <c r="D5983" s="2" t="s">
        <v>12</v>
      </c>
      <c r="E5983" s="2" t="s">
        <v>74</v>
      </c>
      <c r="F5983" s="2" t="s">
        <v>35</v>
      </c>
      <c r="G5983" s="2" t="s">
        <v>20</v>
      </c>
      <c r="H5983" s="2">
        <v>5324.91</v>
      </c>
      <c r="I5983" s="3">
        <v>44969</v>
      </c>
      <c r="J5983" s="2" t="s">
        <v>16</v>
      </c>
    </row>
    <row r="5984" spans="1:10" ht="14.25" customHeight="1" x14ac:dyDescent="0.35">
      <c r="A5984" s="2" t="s">
        <v>11998</v>
      </c>
      <c r="B5984" s="2" t="s">
        <v>11999</v>
      </c>
      <c r="C5984" s="2">
        <v>29</v>
      </c>
      <c r="D5984" s="2" t="s">
        <v>12</v>
      </c>
      <c r="E5984" s="2" t="s">
        <v>29</v>
      </c>
      <c r="F5984" s="2" t="s">
        <v>55</v>
      </c>
      <c r="G5984" s="2" t="s">
        <v>36</v>
      </c>
      <c r="H5984" s="2">
        <v>933</v>
      </c>
      <c r="I5984" s="3">
        <v>45008</v>
      </c>
      <c r="J5984" s="2" t="s">
        <v>16</v>
      </c>
    </row>
    <row r="5985" spans="1:10" ht="14.25" customHeight="1" x14ac:dyDescent="0.35">
      <c r="A5985" s="2" t="s">
        <v>12000</v>
      </c>
      <c r="B5985" s="2" t="s">
        <v>12001</v>
      </c>
      <c r="C5985" s="2">
        <v>54</v>
      </c>
      <c r="D5985" s="2" t="s">
        <v>39</v>
      </c>
      <c r="E5985" s="2" t="s">
        <v>74</v>
      </c>
      <c r="F5985" s="2" t="s">
        <v>49</v>
      </c>
      <c r="G5985" s="2" t="s">
        <v>15</v>
      </c>
      <c r="H5985" s="2">
        <v>1204.48</v>
      </c>
      <c r="I5985" s="3">
        <v>45465</v>
      </c>
      <c r="J5985" s="2" t="s">
        <v>16</v>
      </c>
    </row>
    <row r="5986" spans="1:10" ht="14.25" customHeight="1" x14ac:dyDescent="0.35">
      <c r="A5986" s="2" t="s">
        <v>12002</v>
      </c>
      <c r="B5986" s="2" t="s">
        <v>12003</v>
      </c>
      <c r="C5986" s="2">
        <v>45</v>
      </c>
      <c r="D5986" s="2" t="s">
        <v>12</v>
      </c>
      <c r="E5986" s="2" t="s">
        <v>93</v>
      </c>
      <c r="F5986" s="2" t="s">
        <v>49</v>
      </c>
      <c r="G5986" s="2" t="s">
        <v>30</v>
      </c>
      <c r="H5986" s="2">
        <v>23445.62</v>
      </c>
      <c r="I5986" s="3">
        <v>45230</v>
      </c>
      <c r="J5986" s="2" t="s">
        <v>21</v>
      </c>
    </row>
    <row r="5987" spans="1:10" ht="14.25" customHeight="1" x14ac:dyDescent="0.35">
      <c r="A5987" s="2" t="s">
        <v>12004</v>
      </c>
      <c r="B5987" s="2" t="s">
        <v>12005</v>
      </c>
      <c r="C5987" s="2">
        <v>37</v>
      </c>
      <c r="D5987" s="2" t="s">
        <v>39</v>
      </c>
      <c r="E5987" s="2" t="s">
        <v>74</v>
      </c>
      <c r="F5987" s="2" t="s">
        <v>55</v>
      </c>
      <c r="G5987" s="2" t="s">
        <v>20</v>
      </c>
      <c r="H5987" s="2">
        <v>5909.15</v>
      </c>
      <c r="I5987" s="3">
        <v>45507</v>
      </c>
      <c r="J5987" s="2" t="s">
        <v>16</v>
      </c>
    </row>
    <row r="5988" spans="1:10" ht="14.25" customHeight="1" x14ac:dyDescent="0.35">
      <c r="A5988" s="2" t="s">
        <v>12006</v>
      </c>
      <c r="B5988" s="2" t="s">
        <v>12007</v>
      </c>
      <c r="C5988" s="2">
        <v>56</v>
      </c>
      <c r="D5988" s="2" t="s">
        <v>12</v>
      </c>
      <c r="E5988" s="2" t="s">
        <v>42</v>
      </c>
      <c r="F5988" s="2" t="s">
        <v>25</v>
      </c>
      <c r="G5988" s="2" t="s">
        <v>26</v>
      </c>
      <c r="H5988" s="2">
        <v>11671.26</v>
      </c>
      <c r="I5988" s="3">
        <v>45125</v>
      </c>
      <c r="J5988" s="2" t="s">
        <v>16</v>
      </c>
    </row>
    <row r="5989" spans="1:10" ht="14.25" customHeight="1" x14ac:dyDescent="0.35">
      <c r="A5989" s="2" t="s">
        <v>12008</v>
      </c>
      <c r="B5989" s="2" t="s">
        <v>12009</v>
      </c>
      <c r="C5989" s="2">
        <v>41</v>
      </c>
      <c r="D5989" s="2" t="s">
        <v>39</v>
      </c>
      <c r="E5989" s="2" t="s">
        <v>64</v>
      </c>
      <c r="F5989" s="2" t="s">
        <v>49</v>
      </c>
      <c r="G5989" s="2" t="s">
        <v>20</v>
      </c>
      <c r="H5989" s="2">
        <v>1495.61</v>
      </c>
      <c r="I5989" s="3">
        <v>45332</v>
      </c>
      <c r="J5989" s="2" t="s">
        <v>21</v>
      </c>
    </row>
    <row r="5990" spans="1:10" ht="14.25" customHeight="1" x14ac:dyDescent="0.35">
      <c r="A5990" s="2" t="s">
        <v>12010</v>
      </c>
      <c r="B5990" s="2" t="s">
        <v>12011</v>
      </c>
      <c r="C5990" s="2">
        <v>38</v>
      </c>
      <c r="D5990" s="2" t="s">
        <v>12</v>
      </c>
      <c r="E5990" s="2" t="s">
        <v>93</v>
      </c>
      <c r="F5990" s="2" t="s">
        <v>14</v>
      </c>
      <c r="G5990" s="2" t="s">
        <v>20</v>
      </c>
      <c r="H5990" s="2">
        <v>221.92</v>
      </c>
      <c r="I5990" s="3">
        <v>45353</v>
      </c>
      <c r="J5990" s="2" t="s">
        <v>16</v>
      </c>
    </row>
    <row r="5991" spans="1:10" ht="14.25" customHeight="1" x14ac:dyDescent="0.35">
      <c r="A5991" s="2" t="s">
        <v>12012</v>
      </c>
      <c r="B5991" s="2" t="s">
        <v>12013</v>
      </c>
      <c r="C5991" s="2">
        <v>27</v>
      </c>
      <c r="D5991" s="2" t="s">
        <v>39</v>
      </c>
      <c r="E5991" s="2" t="s">
        <v>24</v>
      </c>
      <c r="F5991" s="2" t="s">
        <v>49</v>
      </c>
      <c r="G5991" s="2" t="s">
        <v>26</v>
      </c>
      <c r="H5991" s="2">
        <v>22116.84</v>
      </c>
      <c r="I5991" s="3">
        <v>45387</v>
      </c>
      <c r="J5991" s="2" t="s">
        <v>16</v>
      </c>
    </row>
    <row r="5992" spans="1:10" ht="14.25" customHeight="1" x14ac:dyDescent="0.35">
      <c r="A5992" s="2" t="s">
        <v>12014</v>
      </c>
      <c r="B5992" s="2" t="s">
        <v>12015</v>
      </c>
      <c r="C5992" s="2">
        <v>63</v>
      </c>
      <c r="D5992" s="2" t="s">
        <v>12</v>
      </c>
      <c r="E5992" s="2" t="s">
        <v>64</v>
      </c>
      <c r="F5992" s="2" t="s">
        <v>19</v>
      </c>
      <c r="G5992" s="2" t="s">
        <v>36</v>
      </c>
      <c r="H5992" s="2">
        <v>8545.98</v>
      </c>
      <c r="I5992" s="3">
        <v>45406</v>
      </c>
      <c r="J5992" s="2" t="s">
        <v>16</v>
      </c>
    </row>
    <row r="5993" spans="1:10" ht="14.25" customHeight="1" x14ac:dyDescent="0.35">
      <c r="A5993" s="2" t="s">
        <v>12016</v>
      </c>
      <c r="B5993" s="2" t="s">
        <v>12017</v>
      </c>
      <c r="C5993" s="2">
        <v>31</v>
      </c>
      <c r="D5993" s="2" t="s">
        <v>12</v>
      </c>
      <c r="E5993" s="2" t="s">
        <v>42</v>
      </c>
      <c r="F5993" s="2" t="s">
        <v>55</v>
      </c>
      <c r="G5993" s="2" t="s">
        <v>20</v>
      </c>
      <c r="H5993" s="2">
        <v>201.9</v>
      </c>
      <c r="I5993" s="3">
        <v>45654</v>
      </c>
      <c r="J5993" s="2" t="s">
        <v>16</v>
      </c>
    </row>
    <row r="5994" spans="1:10" ht="14.25" customHeight="1" x14ac:dyDescent="0.35">
      <c r="A5994" s="2" t="s">
        <v>12018</v>
      </c>
      <c r="B5994" s="2" t="s">
        <v>12019</v>
      </c>
      <c r="C5994" s="2">
        <v>54</v>
      </c>
      <c r="D5994" s="2" t="s">
        <v>39</v>
      </c>
      <c r="E5994" s="2" t="s">
        <v>24</v>
      </c>
      <c r="F5994" s="2" t="s">
        <v>19</v>
      </c>
      <c r="G5994" s="2" t="s">
        <v>20</v>
      </c>
      <c r="H5994" s="2">
        <v>48716.76</v>
      </c>
      <c r="I5994" s="3">
        <v>45050</v>
      </c>
      <c r="J5994" s="2" t="s">
        <v>16</v>
      </c>
    </row>
    <row r="5995" spans="1:10" ht="14.25" customHeight="1" x14ac:dyDescent="0.35">
      <c r="A5995" s="2" t="s">
        <v>12020</v>
      </c>
      <c r="B5995" s="2" t="s">
        <v>12021</v>
      </c>
      <c r="C5995" s="2">
        <v>35</v>
      </c>
      <c r="D5995" s="2" t="s">
        <v>12</v>
      </c>
      <c r="E5995" s="2" t="s">
        <v>42</v>
      </c>
      <c r="F5995" s="2" t="s">
        <v>25</v>
      </c>
      <c r="G5995" s="2" t="s">
        <v>30</v>
      </c>
      <c r="H5995" s="2">
        <v>6776.53</v>
      </c>
      <c r="I5995" s="3">
        <v>45454</v>
      </c>
      <c r="J5995" s="2" t="s">
        <v>16</v>
      </c>
    </row>
    <row r="5996" spans="1:10" ht="14.25" customHeight="1" x14ac:dyDescent="0.35">
      <c r="A5996" s="2" t="s">
        <v>12022</v>
      </c>
      <c r="B5996" s="2" t="s">
        <v>12023</v>
      </c>
      <c r="C5996" s="2">
        <v>41</v>
      </c>
      <c r="D5996" s="2" t="s">
        <v>12</v>
      </c>
      <c r="E5996" s="2" t="s">
        <v>13</v>
      </c>
      <c r="F5996" s="2" t="s">
        <v>35</v>
      </c>
      <c r="G5996" s="2" t="s">
        <v>30</v>
      </c>
      <c r="H5996" s="2">
        <v>6460.28</v>
      </c>
      <c r="I5996" s="3">
        <v>45564</v>
      </c>
      <c r="J5996" s="2" t="s">
        <v>16</v>
      </c>
    </row>
    <row r="5997" spans="1:10" ht="14.25" customHeight="1" x14ac:dyDescent="0.35">
      <c r="A5997" s="2" t="s">
        <v>12024</v>
      </c>
      <c r="B5997" s="2" t="s">
        <v>12025</v>
      </c>
      <c r="C5997" s="2">
        <v>31</v>
      </c>
      <c r="D5997" s="2" t="s">
        <v>39</v>
      </c>
      <c r="E5997" s="2" t="s">
        <v>24</v>
      </c>
      <c r="F5997" s="2" t="s">
        <v>14</v>
      </c>
      <c r="G5997" s="2" t="s">
        <v>15</v>
      </c>
      <c r="H5997" s="2">
        <v>9699.93</v>
      </c>
      <c r="I5997" s="3">
        <v>45452</v>
      </c>
      <c r="J5997" s="2" t="s">
        <v>69</v>
      </c>
    </row>
    <row r="5998" spans="1:10" ht="14.25" customHeight="1" x14ac:dyDescent="0.35">
      <c r="A5998" s="2" t="s">
        <v>12026</v>
      </c>
      <c r="B5998" s="2" t="s">
        <v>12027</v>
      </c>
      <c r="C5998" s="2">
        <v>51</v>
      </c>
      <c r="D5998" s="2" t="s">
        <v>12</v>
      </c>
      <c r="E5998" s="2" t="s">
        <v>93</v>
      </c>
      <c r="F5998" s="2" t="s">
        <v>55</v>
      </c>
      <c r="G5998" s="2" t="s">
        <v>26</v>
      </c>
      <c r="H5998" s="2">
        <v>79.36</v>
      </c>
      <c r="I5998" s="3">
        <v>44965</v>
      </c>
      <c r="J5998" s="2" t="s">
        <v>16</v>
      </c>
    </row>
    <row r="5999" spans="1:10" ht="14.25" customHeight="1" x14ac:dyDescent="0.35">
      <c r="A5999" s="2" t="s">
        <v>12028</v>
      </c>
      <c r="B5999" s="2" t="s">
        <v>12029</v>
      </c>
      <c r="C5999" s="2">
        <v>29</v>
      </c>
      <c r="D5999" s="2" t="s">
        <v>12</v>
      </c>
      <c r="E5999" s="2" t="s">
        <v>64</v>
      </c>
      <c r="F5999" s="2" t="s">
        <v>49</v>
      </c>
      <c r="G5999" s="2" t="s">
        <v>36</v>
      </c>
      <c r="H5999" s="2">
        <v>8419.68</v>
      </c>
      <c r="I5999" s="3">
        <v>45125</v>
      </c>
      <c r="J5999" s="2" t="s">
        <v>16</v>
      </c>
    </row>
    <row r="6000" spans="1:10" ht="14.25" customHeight="1" x14ac:dyDescent="0.35">
      <c r="A6000" s="2" t="s">
        <v>12030</v>
      </c>
      <c r="B6000" s="2" t="s">
        <v>12031</v>
      </c>
      <c r="C6000" s="2">
        <v>39</v>
      </c>
      <c r="D6000" s="2" t="s">
        <v>12</v>
      </c>
      <c r="E6000" s="2" t="s">
        <v>74</v>
      </c>
      <c r="F6000" s="2" t="s">
        <v>14</v>
      </c>
      <c r="G6000" s="2" t="s">
        <v>36</v>
      </c>
      <c r="H6000" s="2">
        <v>9928.58</v>
      </c>
      <c r="I6000" s="3">
        <v>45034</v>
      </c>
      <c r="J6000" s="2" t="s">
        <v>16</v>
      </c>
    </row>
    <row r="6001" spans="1:10" ht="14.25" customHeight="1" x14ac:dyDescent="0.35">
      <c r="A6001" s="2" t="s">
        <v>12032</v>
      </c>
      <c r="B6001" s="2" t="s">
        <v>12033</v>
      </c>
      <c r="C6001" s="2">
        <v>23</v>
      </c>
      <c r="D6001" s="2" t="s">
        <v>39</v>
      </c>
      <c r="E6001" s="2" t="s">
        <v>42</v>
      </c>
      <c r="F6001" s="2" t="s">
        <v>49</v>
      </c>
      <c r="G6001" s="2" t="s">
        <v>15</v>
      </c>
      <c r="H6001" s="2">
        <v>3523.32</v>
      </c>
      <c r="I6001" s="3">
        <v>45194</v>
      </c>
      <c r="J6001" s="2" t="s">
        <v>16</v>
      </c>
    </row>
    <row r="6002" spans="1:10" ht="14.25" customHeight="1" x14ac:dyDescent="0.35">
      <c r="A6002" s="2" t="s">
        <v>12034</v>
      </c>
      <c r="B6002" s="2" t="s">
        <v>12035</v>
      </c>
      <c r="C6002" s="2">
        <v>53</v>
      </c>
      <c r="D6002" s="2" t="s">
        <v>39</v>
      </c>
      <c r="E6002" s="2" t="s">
        <v>74</v>
      </c>
      <c r="F6002" s="2" t="s">
        <v>25</v>
      </c>
      <c r="G6002" s="2" t="s">
        <v>36</v>
      </c>
      <c r="H6002" s="2">
        <v>12977.43</v>
      </c>
      <c r="I6002" s="3">
        <v>45279</v>
      </c>
      <c r="J6002" s="2" t="s">
        <v>16</v>
      </c>
    </row>
    <row r="6003" spans="1:10" ht="14.25" customHeight="1" x14ac:dyDescent="0.35">
      <c r="A6003" s="2" t="s">
        <v>12036</v>
      </c>
      <c r="B6003" s="2" t="s">
        <v>12037</v>
      </c>
      <c r="C6003" s="2">
        <v>62</v>
      </c>
      <c r="D6003" s="2" t="s">
        <v>39</v>
      </c>
      <c r="E6003" s="2" t="s">
        <v>24</v>
      </c>
      <c r="F6003" s="2" t="s">
        <v>35</v>
      </c>
      <c r="G6003" s="2" t="s">
        <v>36</v>
      </c>
      <c r="H6003" s="2">
        <v>4739.0200000000004</v>
      </c>
      <c r="I6003" s="3">
        <v>45237</v>
      </c>
      <c r="J6003" s="2" t="s">
        <v>16</v>
      </c>
    </row>
    <row r="6004" spans="1:10" ht="14.25" customHeight="1" x14ac:dyDescent="0.35">
      <c r="A6004" s="2" t="s">
        <v>12038</v>
      </c>
      <c r="B6004" s="2" t="s">
        <v>12039</v>
      </c>
      <c r="C6004" s="2">
        <v>53</v>
      </c>
      <c r="D6004" s="2" t="s">
        <v>39</v>
      </c>
      <c r="E6004" s="2" t="s">
        <v>64</v>
      </c>
      <c r="F6004" s="2" t="s">
        <v>55</v>
      </c>
      <c r="G6004" s="2" t="s">
        <v>30</v>
      </c>
      <c r="H6004" s="2">
        <v>12650.44</v>
      </c>
      <c r="I6004" s="3">
        <v>45316</v>
      </c>
      <c r="J6004" s="2" t="s">
        <v>16</v>
      </c>
    </row>
    <row r="6005" spans="1:10" ht="14.25" customHeight="1" x14ac:dyDescent="0.35">
      <c r="A6005" s="2" t="s">
        <v>12040</v>
      </c>
      <c r="B6005" s="2" t="s">
        <v>12041</v>
      </c>
      <c r="C6005" s="2">
        <v>39</v>
      </c>
      <c r="D6005" s="2" t="s">
        <v>39</v>
      </c>
      <c r="E6005" s="2" t="s">
        <v>29</v>
      </c>
      <c r="F6005" s="2" t="s">
        <v>25</v>
      </c>
      <c r="G6005" s="2" t="s">
        <v>36</v>
      </c>
      <c r="H6005" s="2">
        <v>1552.81</v>
      </c>
      <c r="I6005" s="3">
        <v>44966</v>
      </c>
      <c r="J6005" s="2" t="s">
        <v>16</v>
      </c>
    </row>
    <row r="6006" spans="1:10" ht="14.25" customHeight="1" x14ac:dyDescent="0.35">
      <c r="A6006" s="2" t="s">
        <v>12042</v>
      </c>
      <c r="B6006" s="2" t="s">
        <v>12043</v>
      </c>
      <c r="C6006" s="2">
        <v>31</v>
      </c>
      <c r="D6006" s="2" t="s">
        <v>12</v>
      </c>
      <c r="E6006" s="2" t="s">
        <v>93</v>
      </c>
      <c r="F6006" s="2" t="s">
        <v>25</v>
      </c>
      <c r="G6006" s="2" t="s">
        <v>36</v>
      </c>
      <c r="H6006" s="2">
        <v>24499</v>
      </c>
      <c r="I6006" s="3">
        <v>45507</v>
      </c>
      <c r="J6006" s="2" t="s">
        <v>16</v>
      </c>
    </row>
    <row r="6007" spans="1:10" ht="14.25" customHeight="1" x14ac:dyDescent="0.35">
      <c r="A6007" s="2" t="s">
        <v>12044</v>
      </c>
      <c r="B6007" s="2" t="s">
        <v>12045</v>
      </c>
      <c r="C6007" s="2">
        <v>33</v>
      </c>
      <c r="D6007" s="2" t="s">
        <v>12</v>
      </c>
      <c r="E6007" s="2" t="s">
        <v>52</v>
      </c>
      <c r="F6007" s="2" t="s">
        <v>35</v>
      </c>
      <c r="G6007" s="2" t="s">
        <v>15</v>
      </c>
      <c r="H6007" s="2">
        <v>21157.52</v>
      </c>
      <c r="I6007" s="3">
        <v>45078</v>
      </c>
      <c r="J6007" s="2" t="s">
        <v>16</v>
      </c>
    </row>
    <row r="6008" spans="1:10" ht="14.25" customHeight="1" x14ac:dyDescent="0.35">
      <c r="A6008" s="2" t="s">
        <v>12046</v>
      </c>
      <c r="B6008" s="2" t="s">
        <v>12047</v>
      </c>
      <c r="C6008" s="2">
        <v>53</v>
      </c>
      <c r="D6008" s="2" t="s">
        <v>39</v>
      </c>
      <c r="E6008" s="2" t="s">
        <v>29</v>
      </c>
      <c r="F6008" s="2" t="s">
        <v>25</v>
      </c>
      <c r="G6008" s="2" t="s">
        <v>15</v>
      </c>
      <c r="H6008" s="2">
        <v>1632.56</v>
      </c>
      <c r="I6008" s="3">
        <v>45113</v>
      </c>
      <c r="J6008" s="2" t="s">
        <v>16</v>
      </c>
    </row>
    <row r="6009" spans="1:10" ht="14.25" customHeight="1" x14ac:dyDescent="0.35">
      <c r="A6009" s="2" t="s">
        <v>12048</v>
      </c>
      <c r="B6009" s="2" t="s">
        <v>12049</v>
      </c>
      <c r="C6009" s="2">
        <v>42</v>
      </c>
      <c r="D6009" s="2" t="s">
        <v>12</v>
      </c>
      <c r="E6009" s="2" t="s">
        <v>24</v>
      </c>
      <c r="F6009" s="2" t="s">
        <v>25</v>
      </c>
      <c r="G6009" s="2" t="s">
        <v>20</v>
      </c>
      <c r="H6009" s="2">
        <v>27879.69</v>
      </c>
      <c r="I6009" s="3">
        <v>45356</v>
      </c>
      <c r="J6009" s="2" t="s">
        <v>16</v>
      </c>
    </row>
    <row r="6010" spans="1:10" ht="14.25" customHeight="1" x14ac:dyDescent="0.35">
      <c r="A6010" s="2" t="s">
        <v>12050</v>
      </c>
      <c r="B6010" s="2" t="s">
        <v>12051</v>
      </c>
      <c r="C6010" s="2">
        <v>49</v>
      </c>
      <c r="D6010" s="2" t="s">
        <v>12</v>
      </c>
      <c r="E6010" s="2" t="s">
        <v>24</v>
      </c>
      <c r="F6010" s="2" t="s">
        <v>49</v>
      </c>
      <c r="G6010" s="2" t="s">
        <v>36</v>
      </c>
      <c r="H6010" s="2">
        <v>8159.48</v>
      </c>
      <c r="I6010" s="3">
        <v>45383</v>
      </c>
      <c r="J6010" s="2" t="s">
        <v>16</v>
      </c>
    </row>
    <row r="6011" spans="1:10" ht="14.25" customHeight="1" x14ac:dyDescent="0.35">
      <c r="A6011" s="2" t="s">
        <v>12052</v>
      </c>
      <c r="B6011" s="2" t="s">
        <v>12053</v>
      </c>
      <c r="C6011" s="2">
        <v>50</v>
      </c>
      <c r="D6011" s="2" t="s">
        <v>12</v>
      </c>
      <c r="E6011" s="2" t="s">
        <v>29</v>
      </c>
      <c r="F6011" s="2" t="s">
        <v>19</v>
      </c>
      <c r="G6011" s="2" t="s">
        <v>36</v>
      </c>
      <c r="H6011" s="2">
        <v>12094.87</v>
      </c>
      <c r="I6011" s="3">
        <v>45153</v>
      </c>
      <c r="J6011" s="2" t="s">
        <v>16</v>
      </c>
    </row>
    <row r="6012" spans="1:10" ht="14.25" customHeight="1" x14ac:dyDescent="0.35">
      <c r="A6012" s="2" t="s">
        <v>12054</v>
      </c>
      <c r="B6012" s="2" t="s">
        <v>12055</v>
      </c>
      <c r="C6012" s="2">
        <v>62</v>
      </c>
      <c r="D6012" s="2" t="s">
        <v>12</v>
      </c>
      <c r="E6012" s="2" t="s">
        <v>52</v>
      </c>
      <c r="F6012" s="2" t="s">
        <v>49</v>
      </c>
      <c r="G6012" s="2" t="s">
        <v>36</v>
      </c>
      <c r="H6012" s="2">
        <v>18344.189999999999</v>
      </c>
      <c r="I6012" s="3">
        <v>45354</v>
      </c>
      <c r="J6012" s="2" t="s">
        <v>16</v>
      </c>
    </row>
    <row r="6013" spans="1:10" ht="14.25" customHeight="1" x14ac:dyDescent="0.35">
      <c r="A6013" s="2" t="s">
        <v>12056</v>
      </c>
      <c r="B6013" s="2" t="s">
        <v>12057</v>
      </c>
      <c r="C6013" s="2">
        <v>53</v>
      </c>
      <c r="D6013" s="2" t="s">
        <v>39</v>
      </c>
      <c r="E6013" s="2" t="s">
        <v>24</v>
      </c>
      <c r="F6013" s="2" t="s">
        <v>35</v>
      </c>
      <c r="G6013" s="2" t="s">
        <v>30</v>
      </c>
      <c r="H6013" s="2">
        <v>872.7</v>
      </c>
      <c r="I6013" s="3">
        <v>45130</v>
      </c>
      <c r="J6013" s="2" t="s">
        <v>21</v>
      </c>
    </row>
    <row r="6014" spans="1:10" ht="14.25" customHeight="1" x14ac:dyDescent="0.35">
      <c r="A6014" s="2" t="s">
        <v>12058</v>
      </c>
      <c r="B6014" s="2" t="s">
        <v>12059</v>
      </c>
      <c r="C6014" s="2">
        <v>37</v>
      </c>
      <c r="D6014" s="2" t="s">
        <v>39</v>
      </c>
      <c r="E6014" s="2" t="s">
        <v>24</v>
      </c>
      <c r="F6014" s="2" t="s">
        <v>14</v>
      </c>
      <c r="G6014" s="2" t="s">
        <v>36</v>
      </c>
      <c r="H6014" s="2">
        <v>1854.68</v>
      </c>
      <c r="I6014" s="3">
        <v>45044</v>
      </c>
      <c r="J6014" s="2" t="s">
        <v>16</v>
      </c>
    </row>
    <row r="6015" spans="1:10" ht="14.25" customHeight="1" x14ac:dyDescent="0.35">
      <c r="A6015" s="2" t="s">
        <v>12060</v>
      </c>
      <c r="B6015" s="2" t="s">
        <v>12061</v>
      </c>
      <c r="C6015" s="2">
        <v>35</v>
      </c>
      <c r="D6015" s="2" t="s">
        <v>12</v>
      </c>
      <c r="E6015" s="2" t="s">
        <v>42</v>
      </c>
      <c r="F6015" s="2" t="s">
        <v>35</v>
      </c>
      <c r="G6015" s="2" t="s">
        <v>30</v>
      </c>
      <c r="H6015" s="2">
        <v>3430.41</v>
      </c>
      <c r="I6015" s="3">
        <v>45320</v>
      </c>
      <c r="J6015" s="2" t="s">
        <v>16</v>
      </c>
    </row>
    <row r="6016" spans="1:10" ht="14.25" customHeight="1" x14ac:dyDescent="0.35">
      <c r="A6016" s="2" t="s">
        <v>12062</v>
      </c>
      <c r="B6016" s="2" t="s">
        <v>12063</v>
      </c>
      <c r="C6016" s="2">
        <v>55</v>
      </c>
      <c r="D6016" s="2" t="s">
        <v>12</v>
      </c>
      <c r="E6016" s="2" t="s">
        <v>13</v>
      </c>
      <c r="F6016" s="2" t="s">
        <v>35</v>
      </c>
      <c r="G6016" s="2" t="s">
        <v>20</v>
      </c>
      <c r="H6016" s="2">
        <v>6485.65</v>
      </c>
      <c r="I6016" s="3">
        <v>45148</v>
      </c>
      <c r="J6016" s="2" t="s">
        <v>16</v>
      </c>
    </row>
    <row r="6017" spans="1:10" ht="14.25" customHeight="1" x14ac:dyDescent="0.35">
      <c r="A6017" s="2" t="s">
        <v>12064</v>
      </c>
      <c r="B6017" s="2" t="s">
        <v>12065</v>
      </c>
      <c r="C6017" s="2">
        <v>20</v>
      </c>
      <c r="D6017" s="2" t="s">
        <v>39</v>
      </c>
      <c r="E6017" s="2" t="s">
        <v>24</v>
      </c>
      <c r="F6017" s="2" t="s">
        <v>35</v>
      </c>
      <c r="G6017" s="2" t="s">
        <v>26</v>
      </c>
      <c r="H6017" s="2">
        <v>4247.3100000000004</v>
      </c>
      <c r="I6017" s="3">
        <v>44989</v>
      </c>
      <c r="J6017" s="2" t="s">
        <v>16</v>
      </c>
    </row>
    <row r="6018" spans="1:10" ht="14.25" customHeight="1" x14ac:dyDescent="0.35">
      <c r="A6018" s="2" t="s">
        <v>12066</v>
      </c>
      <c r="B6018" s="2" t="s">
        <v>12067</v>
      </c>
      <c r="C6018" s="2">
        <v>40</v>
      </c>
      <c r="D6018" s="2" t="s">
        <v>12</v>
      </c>
      <c r="E6018" s="2" t="s">
        <v>74</v>
      </c>
      <c r="F6018" s="2" t="s">
        <v>35</v>
      </c>
      <c r="G6018" s="2" t="s">
        <v>36</v>
      </c>
      <c r="H6018" s="2">
        <v>7049.09</v>
      </c>
      <c r="I6018" s="3">
        <v>45322</v>
      </c>
      <c r="J6018" s="2" t="s">
        <v>16</v>
      </c>
    </row>
    <row r="6019" spans="1:10" ht="14.25" customHeight="1" x14ac:dyDescent="0.35">
      <c r="A6019" s="2" t="s">
        <v>12068</v>
      </c>
      <c r="B6019" s="2" t="s">
        <v>12069</v>
      </c>
      <c r="C6019" s="2">
        <v>49</v>
      </c>
      <c r="D6019" s="2" t="s">
        <v>12</v>
      </c>
      <c r="E6019" s="2" t="s">
        <v>42</v>
      </c>
      <c r="F6019" s="2" t="s">
        <v>25</v>
      </c>
      <c r="G6019" s="2" t="s">
        <v>15</v>
      </c>
      <c r="H6019" s="2">
        <v>2056.9299999999998</v>
      </c>
      <c r="I6019" s="3">
        <v>44931</v>
      </c>
      <c r="J6019" s="2" t="s">
        <v>16</v>
      </c>
    </row>
    <row r="6020" spans="1:10" ht="14.25" customHeight="1" x14ac:dyDescent="0.35">
      <c r="A6020" s="2" t="s">
        <v>12070</v>
      </c>
      <c r="B6020" s="2" t="s">
        <v>12071</v>
      </c>
      <c r="C6020" s="2">
        <v>62</v>
      </c>
      <c r="D6020" s="2" t="s">
        <v>12</v>
      </c>
      <c r="E6020" s="2" t="s">
        <v>13</v>
      </c>
      <c r="F6020" s="2" t="s">
        <v>35</v>
      </c>
      <c r="G6020" s="2" t="s">
        <v>15</v>
      </c>
      <c r="H6020" s="2">
        <v>11461.89</v>
      </c>
      <c r="I6020" s="3">
        <v>45260</v>
      </c>
      <c r="J6020" s="2" t="s">
        <v>16</v>
      </c>
    </row>
    <row r="6021" spans="1:10" ht="14.25" customHeight="1" x14ac:dyDescent="0.35">
      <c r="A6021" s="2" t="s">
        <v>12072</v>
      </c>
      <c r="B6021" s="2" t="s">
        <v>12073</v>
      </c>
      <c r="C6021" s="2">
        <v>33</v>
      </c>
      <c r="D6021" s="2" t="s">
        <v>39</v>
      </c>
      <c r="E6021" s="2" t="s">
        <v>74</v>
      </c>
      <c r="F6021" s="2" t="s">
        <v>14</v>
      </c>
      <c r="G6021" s="2" t="s">
        <v>36</v>
      </c>
      <c r="H6021" s="2">
        <v>573.48</v>
      </c>
      <c r="I6021" s="3">
        <v>45218</v>
      </c>
      <c r="J6021" s="2" t="s">
        <v>21</v>
      </c>
    </row>
    <row r="6022" spans="1:10" ht="14.25" customHeight="1" x14ac:dyDescent="0.35">
      <c r="A6022" s="2" t="s">
        <v>12074</v>
      </c>
      <c r="B6022" s="2" t="s">
        <v>12075</v>
      </c>
      <c r="C6022" s="2">
        <v>22</v>
      </c>
      <c r="D6022" s="2" t="s">
        <v>39</v>
      </c>
      <c r="E6022" s="2" t="s">
        <v>64</v>
      </c>
      <c r="F6022" s="2" t="s">
        <v>35</v>
      </c>
      <c r="G6022" s="2" t="s">
        <v>30</v>
      </c>
      <c r="H6022" s="2">
        <v>4485.55</v>
      </c>
      <c r="I6022" s="3">
        <v>45434</v>
      </c>
      <c r="J6022" s="2" t="s">
        <v>16</v>
      </c>
    </row>
    <row r="6023" spans="1:10" ht="14.25" customHeight="1" x14ac:dyDescent="0.35">
      <c r="A6023" s="2" t="s">
        <v>12076</v>
      </c>
      <c r="B6023" s="2" t="s">
        <v>12077</v>
      </c>
      <c r="C6023" s="2">
        <v>21</v>
      </c>
      <c r="D6023" s="2" t="s">
        <v>12</v>
      </c>
      <c r="E6023" s="2" t="s">
        <v>29</v>
      </c>
      <c r="F6023" s="2" t="s">
        <v>49</v>
      </c>
      <c r="G6023" s="2" t="s">
        <v>15</v>
      </c>
      <c r="H6023" s="2">
        <v>1972.73</v>
      </c>
      <c r="I6023" s="3">
        <v>45071</v>
      </c>
      <c r="J6023" s="2" t="s">
        <v>16</v>
      </c>
    </row>
    <row r="6024" spans="1:10" ht="14.25" customHeight="1" x14ac:dyDescent="0.35">
      <c r="A6024" s="2" t="s">
        <v>12078</v>
      </c>
      <c r="B6024" s="2" t="s">
        <v>12079</v>
      </c>
      <c r="C6024" s="2">
        <v>38</v>
      </c>
      <c r="D6024" s="2" t="s">
        <v>12</v>
      </c>
      <c r="E6024" s="2" t="s">
        <v>29</v>
      </c>
      <c r="F6024" s="2" t="s">
        <v>25</v>
      </c>
      <c r="G6024" s="2" t="s">
        <v>15</v>
      </c>
      <c r="H6024" s="2">
        <v>13090.86</v>
      </c>
      <c r="I6024" s="3">
        <v>45588</v>
      </c>
      <c r="J6024" s="2" t="s">
        <v>16</v>
      </c>
    </row>
    <row r="6025" spans="1:10" ht="14.25" customHeight="1" x14ac:dyDescent="0.35">
      <c r="A6025" s="2" t="s">
        <v>12080</v>
      </c>
      <c r="B6025" s="2" t="s">
        <v>12081</v>
      </c>
      <c r="C6025" s="2">
        <v>57</v>
      </c>
      <c r="D6025" s="2" t="s">
        <v>12</v>
      </c>
      <c r="E6025" s="2" t="s">
        <v>52</v>
      </c>
      <c r="F6025" s="2" t="s">
        <v>49</v>
      </c>
      <c r="G6025" s="2" t="s">
        <v>20</v>
      </c>
      <c r="H6025" s="2">
        <v>21511.81</v>
      </c>
      <c r="I6025" s="3">
        <v>45085</v>
      </c>
      <c r="J6025" s="2" t="s">
        <v>16</v>
      </c>
    </row>
    <row r="6026" spans="1:10" ht="14.25" customHeight="1" x14ac:dyDescent="0.35">
      <c r="A6026" s="2" t="s">
        <v>12082</v>
      </c>
      <c r="B6026" s="2" t="s">
        <v>12083</v>
      </c>
      <c r="C6026" s="2">
        <v>31</v>
      </c>
      <c r="D6026" s="2" t="s">
        <v>12</v>
      </c>
      <c r="E6026" s="2" t="s">
        <v>13</v>
      </c>
      <c r="F6026" s="2" t="s">
        <v>25</v>
      </c>
      <c r="G6026" s="2" t="s">
        <v>20</v>
      </c>
      <c r="H6026" s="2">
        <v>820.63</v>
      </c>
      <c r="I6026" s="3">
        <v>44937</v>
      </c>
      <c r="J6026" s="2" t="s">
        <v>16</v>
      </c>
    </row>
    <row r="6027" spans="1:10" ht="14.25" customHeight="1" x14ac:dyDescent="0.35">
      <c r="A6027" s="2" t="s">
        <v>12084</v>
      </c>
      <c r="B6027" s="2" t="s">
        <v>12085</v>
      </c>
      <c r="C6027" s="2">
        <v>56</v>
      </c>
      <c r="D6027" s="2" t="s">
        <v>12</v>
      </c>
      <c r="E6027" s="2" t="s">
        <v>74</v>
      </c>
      <c r="F6027" s="2" t="s">
        <v>49</v>
      </c>
      <c r="G6027" s="2" t="s">
        <v>20</v>
      </c>
      <c r="H6027" s="2">
        <v>15372.93</v>
      </c>
      <c r="I6027" s="3">
        <v>44995</v>
      </c>
      <c r="J6027" s="2" t="s">
        <v>16</v>
      </c>
    </row>
    <row r="6028" spans="1:10" ht="14.25" customHeight="1" x14ac:dyDescent="0.35">
      <c r="A6028" s="2" t="s">
        <v>12086</v>
      </c>
      <c r="B6028" s="2" t="s">
        <v>12087</v>
      </c>
      <c r="C6028" s="2">
        <v>48</v>
      </c>
      <c r="D6028" s="2" t="s">
        <v>12</v>
      </c>
      <c r="E6028" s="2" t="s">
        <v>24</v>
      </c>
      <c r="F6028" s="2" t="s">
        <v>55</v>
      </c>
      <c r="G6028" s="2" t="s">
        <v>15</v>
      </c>
      <c r="H6028" s="2">
        <v>22606.98</v>
      </c>
      <c r="I6028" s="3">
        <v>45630</v>
      </c>
      <c r="J6028" s="2" t="s">
        <v>69</v>
      </c>
    </row>
    <row r="6029" spans="1:10" ht="14.25" customHeight="1" x14ac:dyDescent="0.35">
      <c r="A6029" s="2" t="s">
        <v>12088</v>
      </c>
      <c r="B6029" s="2" t="s">
        <v>12089</v>
      </c>
      <c r="C6029" s="2">
        <v>31</v>
      </c>
      <c r="D6029" s="2" t="s">
        <v>39</v>
      </c>
      <c r="E6029" s="2" t="s">
        <v>42</v>
      </c>
      <c r="F6029" s="2" t="s">
        <v>19</v>
      </c>
      <c r="G6029" s="2" t="s">
        <v>15</v>
      </c>
      <c r="H6029" s="2">
        <v>36485.14</v>
      </c>
      <c r="I6029" s="3">
        <v>45540</v>
      </c>
      <c r="J6029" s="2" t="s">
        <v>16</v>
      </c>
    </row>
    <row r="6030" spans="1:10" ht="14.25" customHeight="1" x14ac:dyDescent="0.35">
      <c r="A6030" s="2" t="s">
        <v>12090</v>
      </c>
      <c r="B6030" s="2" t="s">
        <v>12091</v>
      </c>
      <c r="C6030" s="2">
        <v>23</v>
      </c>
      <c r="D6030" s="2" t="s">
        <v>39</v>
      </c>
      <c r="E6030" s="2" t="s">
        <v>74</v>
      </c>
      <c r="F6030" s="2" t="s">
        <v>19</v>
      </c>
      <c r="G6030" s="2" t="s">
        <v>36</v>
      </c>
      <c r="H6030" s="2">
        <v>8660.4</v>
      </c>
      <c r="I6030" s="3">
        <v>45470</v>
      </c>
      <c r="J6030" s="2" t="s">
        <v>16</v>
      </c>
    </row>
    <row r="6031" spans="1:10" ht="14.25" customHeight="1" x14ac:dyDescent="0.35">
      <c r="A6031" s="2" t="s">
        <v>12092</v>
      </c>
      <c r="B6031" s="2" t="s">
        <v>12093</v>
      </c>
      <c r="C6031" s="2">
        <v>29</v>
      </c>
      <c r="D6031" s="2" t="s">
        <v>12</v>
      </c>
      <c r="E6031" s="2" t="s">
        <v>42</v>
      </c>
      <c r="F6031" s="2" t="s">
        <v>25</v>
      </c>
      <c r="G6031" s="2" t="s">
        <v>36</v>
      </c>
      <c r="H6031" s="2">
        <v>3965.92</v>
      </c>
      <c r="I6031" s="3">
        <v>45128</v>
      </c>
      <c r="J6031" s="2" t="s">
        <v>16</v>
      </c>
    </row>
    <row r="6032" spans="1:10" ht="14.25" customHeight="1" x14ac:dyDescent="0.35">
      <c r="A6032" s="2" t="s">
        <v>12094</v>
      </c>
      <c r="B6032" s="2" t="s">
        <v>12095</v>
      </c>
      <c r="C6032" s="2">
        <v>33</v>
      </c>
      <c r="D6032" s="2" t="s">
        <v>39</v>
      </c>
      <c r="E6032" s="2" t="s">
        <v>29</v>
      </c>
      <c r="F6032" s="2" t="s">
        <v>55</v>
      </c>
      <c r="G6032" s="2" t="s">
        <v>30</v>
      </c>
      <c r="H6032" s="2">
        <v>3885.69</v>
      </c>
      <c r="I6032" s="3">
        <v>45192</v>
      </c>
      <c r="J6032" s="2" t="s">
        <v>16</v>
      </c>
    </row>
    <row r="6033" spans="1:10" ht="14.25" customHeight="1" x14ac:dyDescent="0.35">
      <c r="A6033" s="2" t="s">
        <v>12096</v>
      </c>
      <c r="B6033" s="2" t="s">
        <v>12097</v>
      </c>
      <c r="C6033" s="2">
        <v>34</v>
      </c>
      <c r="D6033" s="2" t="s">
        <v>12</v>
      </c>
      <c r="E6033" s="2" t="s">
        <v>52</v>
      </c>
      <c r="F6033" s="2" t="s">
        <v>14</v>
      </c>
      <c r="G6033" s="2" t="s">
        <v>15</v>
      </c>
      <c r="H6033" s="2">
        <v>4763.76</v>
      </c>
      <c r="I6033" s="3">
        <v>45034</v>
      </c>
      <c r="J6033" s="2" t="s">
        <v>16</v>
      </c>
    </row>
    <row r="6034" spans="1:10" ht="14.25" customHeight="1" x14ac:dyDescent="0.35">
      <c r="A6034" s="2" t="s">
        <v>12098</v>
      </c>
      <c r="B6034" s="2" t="s">
        <v>12099</v>
      </c>
      <c r="C6034" s="2">
        <v>62</v>
      </c>
      <c r="D6034" s="2" t="s">
        <v>12</v>
      </c>
      <c r="E6034" s="2" t="s">
        <v>24</v>
      </c>
      <c r="F6034" s="2" t="s">
        <v>55</v>
      </c>
      <c r="G6034" s="2" t="s">
        <v>36</v>
      </c>
      <c r="H6034" s="2">
        <v>9484.7199999999993</v>
      </c>
      <c r="I6034" s="3">
        <v>44980</v>
      </c>
      <c r="J6034" s="2" t="s">
        <v>16</v>
      </c>
    </row>
    <row r="6035" spans="1:10" ht="14.25" customHeight="1" x14ac:dyDescent="0.35">
      <c r="A6035" s="2" t="s">
        <v>12100</v>
      </c>
      <c r="B6035" s="2" t="s">
        <v>12101</v>
      </c>
      <c r="C6035" s="2">
        <v>40</v>
      </c>
      <c r="D6035" s="2" t="s">
        <v>39</v>
      </c>
      <c r="E6035" s="2" t="s">
        <v>52</v>
      </c>
      <c r="F6035" s="2" t="s">
        <v>25</v>
      </c>
      <c r="G6035" s="2" t="s">
        <v>36</v>
      </c>
      <c r="H6035" s="2">
        <v>6737.96</v>
      </c>
      <c r="I6035" s="3">
        <v>45264</v>
      </c>
      <c r="J6035" s="2" t="s">
        <v>16</v>
      </c>
    </row>
    <row r="6036" spans="1:10" ht="14.25" customHeight="1" x14ac:dyDescent="0.35">
      <c r="A6036" s="2" t="s">
        <v>12102</v>
      </c>
      <c r="B6036" s="2" t="s">
        <v>12103</v>
      </c>
      <c r="C6036" s="2">
        <v>31</v>
      </c>
      <c r="D6036" s="2" t="s">
        <v>39</v>
      </c>
      <c r="E6036" s="2" t="s">
        <v>74</v>
      </c>
      <c r="F6036" s="2" t="s">
        <v>55</v>
      </c>
      <c r="G6036" s="2" t="s">
        <v>20</v>
      </c>
      <c r="H6036" s="2">
        <v>10602.62</v>
      </c>
      <c r="I6036" s="3">
        <v>45116</v>
      </c>
      <c r="J6036" s="2" t="s">
        <v>16</v>
      </c>
    </row>
    <row r="6037" spans="1:10" ht="14.25" customHeight="1" x14ac:dyDescent="0.35">
      <c r="A6037" s="2" t="s">
        <v>12104</v>
      </c>
      <c r="B6037" s="2" t="s">
        <v>12105</v>
      </c>
      <c r="C6037" s="2">
        <v>24</v>
      </c>
      <c r="D6037" s="2" t="s">
        <v>12</v>
      </c>
      <c r="E6037" s="2" t="s">
        <v>74</v>
      </c>
      <c r="F6037" s="2" t="s">
        <v>14</v>
      </c>
      <c r="G6037" s="2" t="s">
        <v>20</v>
      </c>
      <c r="H6037" s="2">
        <v>401.08</v>
      </c>
      <c r="I6037" s="3">
        <v>45165</v>
      </c>
      <c r="J6037" s="2" t="s">
        <v>16</v>
      </c>
    </row>
    <row r="6038" spans="1:10" ht="14.25" customHeight="1" x14ac:dyDescent="0.35">
      <c r="A6038" s="2" t="s">
        <v>12106</v>
      </c>
      <c r="B6038" s="2" t="s">
        <v>12107</v>
      </c>
      <c r="C6038" s="2">
        <v>63</v>
      </c>
      <c r="D6038" s="2" t="s">
        <v>12</v>
      </c>
      <c r="E6038" s="2" t="s">
        <v>42</v>
      </c>
      <c r="F6038" s="2" t="s">
        <v>25</v>
      </c>
      <c r="G6038" s="2" t="s">
        <v>20</v>
      </c>
      <c r="H6038" s="2">
        <v>1119.17</v>
      </c>
      <c r="I6038" s="3">
        <v>45269</v>
      </c>
      <c r="J6038" s="2" t="s">
        <v>16</v>
      </c>
    </row>
    <row r="6039" spans="1:10" ht="14.25" customHeight="1" x14ac:dyDescent="0.35">
      <c r="A6039" s="2" t="s">
        <v>12108</v>
      </c>
      <c r="B6039" s="2" t="s">
        <v>12109</v>
      </c>
      <c r="C6039" s="2">
        <v>49</v>
      </c>
      <c r="D6039" s="2" t="s">
        <v>39</v>
      </c>
      <c r="E6039" s="2" t="s">
        <v>42</v>
      </c>
      <c r="F6039" s="2" t="s">
        <v>19</v>
      </c>
      <c r="G6039" s="2" t="s">
        <v>26</v>
      </c>
      <c r="H6039" s="2">
        <v>37524.370000000003</v>
      </c>
      <c r="I6039" s="3">
        <v>45217</v>
      </c>
      <c r="J6039" s="2" t="s">
        <v>16</v>
      </c>
    </row>
    <row r="6040" spans="1:10" ht="14.25" customHeight="1" x14ac:dyDescent="0.35">
      <c r="A6040" s="2" t="s">
        <v>12110</v>
      </c>
      <c r="B6040" s="2" t="s">
        <v>12111</v>
      </c>
      <c r="C6040" s="2">
        <v>32</v>
      </c>
      <c r="D6040" s="2" t="s">
        <v>39</v>
      </c>
      <c r="E6040" s="2" t="s">
        <v>13</v>
      </c>
      <c r="F6040" s="2" t="s">
        <v>35</v>
      </c>
      <c r="G6040" s="2" t="s">
        <v>36</v>
      </c>
      <c r="H6040" s="2">
        <v>53785.52</v>
      </c>
      <c r="I6040" s="3">
        <v>45249</v>
      </c>
      <c r="J6040" s="2" t="s">
        <v>16</v>
      </c>
    </row>
    <row r="6041" spans="1:10" ht="14.25" customHeight="1" x14ac:dyDescent="0.35">
      <c r="A6041" s="2" t="s">
        <v>12112</v>
      </c>
      <c r="B6041" s="2" t="s">
        <v>12113</v>
      </c>
      <c r="C6041" s="2">
        <v>61</v>
      </c>
      <c r="D6041" s="2" t="s">
        <v>12</v>
      </c>
      <c r="E6041" s="2" t="s">
        <v>29</v>
      </c>
      <c r="F6041" s="2" t="s">
        <v>55</v>
      </c>
      <c r="G6041" s="2" t="s">
        <v>20</v>
      </c>
      <c r="H6041" s="2">
        <v>13730.18</v>
      </c>
      <c r="I6041" s="3">
        <v>45247</v>
      </c>
      <c r="J6041" s="2" t="s">
        <v>21</v>
      </c>
    </row>
    <row r="6042" spans="1:10" ht="14.25" customHeight="1" x14ac:dyDescent="0.35">
      <c r="A6042" s="2" t="s">
        <v>12114</v>
      </c>
      <c r="B6042" s="2" t="s">
        <v>12115</v>
      </c>
      <c r="C6042" s="2">
        <v>34</v>
      </c>
      <c r="D6042" s="2" t="s">
        <v>12</v>
      </c>
      <c r="E6042" s="2" t="s">
        <v>13</v>
      </c>
      <c r="F6042" s="2" t="s">
        <v>19</v>
      </c>
      <c r="G6042" s="2" t="s">
        <v>20</v>
      </c>
      <c r="H6042" s="2">
        <v>2962.48</v>
      </c>
      <c r="I6042" s="3">
        <v>44968</v>
      </c>
      <c r="J6042" s="2" t="s">
        <v>16</v>
      </c>
    </row>
    <row r="6043" spans="1:10" ht="14.25" customHeight="1" x14ac:dyDescent="0.35">
      <c r="A6043" s="2" t="s">
        <v>12116</v>
      </c>
      <c r="B6043" s="2" t="s">
        <v>12117</v>
      </c>
      <c r="C6043" s="2">
        <v>58</v>
      </c>
      <c r="D6043" s="2" t="s">
        <v>12</v>
      </c>
      <c r="E6043" s="2" t="s">
        <v>13</v>
      </c>
      <c r="F6043" s="2" t="s">
        <v>19</v>
      </c>
      <c r="G6043" s="2" t="s">
        <v>15</v>
      </c>
      <c r="H6043" s="2">
        <v>30657.63</v>
      </c>
      <c r="I6043" s="3">
        <v>45124</v>
      </c>
      <c r="J6043" s="2" t="s">
        <v>16</v>
      </c>
    </row>
    <row r="6044" spans="1:10" ht="14.25" customHeight="1" x14ac:dyDescent="0.35">
      <c r="A6044" s="2" t="s">
        <v>12118</v>
      </c>
      <c r="B6044" s="2" t="s">
        <v>12119</v>
      </c>
      <c r="C6044" s="2">
        <v>64</v>
      </c>
      <c r="D6044" s="2" t="s">
        <v>39</v>
      </c>
      <c r="E6044" s="2" t="s">
        <v>74</v>
      </c>
      <c r="F6044" s="2" t="s">
        <v>49</v>
      </c>
      <c r="G6044" s="2" t="s">
        <v>20</v>
      </c>
      <c r="H6044" s="2">
        <v>2404.1999999999998</v>
      </c>
      <c r="I6044" s="3">
        <v>45559</v>
      </c>
      <c r="J6044" s="2" t="s">
        <v>16</v>
      </c>
    </row>
    <row r="6045" spans="1:10" ht="14.25" customHeight="1" x14ac:dyDescent="0.35">
      <c r="A6045" s="2" t="s">
        <v>12120</v>
      </c>
      <c r="B6045" s="2" t="s">
        <v>12121</v>
      </c>
      <c r="C6045" s="2">
        <v>61</v>
      </c>
      <c r="D6045" s="2" t="s">
        <v>12</v>
      </c>
      <c r="E6045" s="2" t="s">
        <v>93</v>
      </c>
      <c r="F6045" s="2" t="s">
        <v>14</v>
      </c>
      <c r="G6045" s="2" t="s">
        <v>15</v>
      </c>
      <c r="H6045" s="2">
        <v>13146.49</v>
      </c>
      <c r="I6045" s="3">
        <v>45210</v>
      </c>
      <c r="J6045" s="2" t="s">
        <v>69</v>
      </c>
    </row>
    <row r="6046" spans="1:10" ht="14.25" customHeight="1" x14ac:dyDescent="0.35">
      <c r="A6046" s="2" t="s">
        <v>12122</v>
      </c>
      <c r="B6046" s="2" t="s">
        <v>12123</v>
      </c>
      <c r="C6046" s="2">
        <v>51</v>
      </c>
      <c r="D6046" s="2" t="s">
        <v>39</v>
      </c>
      <c r="E6046" s="2" t="s">
        <v>93</v>
      </c>
      <c r="F6046" s="2" t="s">
        <v>35</v>
      </c>
      <c r="G6046" s="2" t="s">
        <v>30</v>
      </c>
      <c r="H6046" s="2">
        <v>1224.5999999999999</v>
      </c>
      <c r="I6046" s="3">
        <v>45108</v>
      </c>
      <c r="J6046" s="2" t="s">
        <v>21</v>
      </c>
    </row>
    <row r="6047" spans="1:10" ht="14.25" customHeight="1" x14ac:dyDescent="0.35">
      <c r="A6047" s="2" t="s">
        <v>12124</v>
      </c>
      <c r="B6047" s="2" t="s">
        <v>12125</v>
      </c>
      <c r="C6047" s="2">
        <v>22</v>
      </c>
      <c r="D6047" s="2" t="s">
        <v>12</v>
      </c>
      <c r="E6047" s="2" t="s">
        <v>93</v>
      </c>
      <c r="F6047" s="2" t="s">
        <v>55</v>
      </c>
      <c r="G6047" s="2" t="s">
        <v>20</v>
      </c>
      <c r="H6047" s="2">
        <v>10466.969999999999</v>
      </c>
      <c r="I6047" s="3">
        <v>45538</v>
      </c>
      <c r="J6047" s="2" t="s">
        <v>16</v>
      </c>
    </row>
    <row r="6048" spans="1:10" ht="14.25" customHeight="1" x14ac:dyDescent="0.35">
      <c r="A6048" s="2" t="s">
        <v>12126</v>
      </c>
      <c r="B6048" s="2" t="s">
        <v>12127</v>
      </c>
      <c r="C6048" s="2">
        <v>62</v>
      </c>
      <c r="D6048" s="2" t="s">
        <v>39</v>
      </c>
      <c r="E6048" s="2" t="s">
        <v>93</v>
      </c>
      <c r="F6048" s="2" t="s">
        <v>19</v>
      </c>
      <c r="G6048" s="2" t="s">
        <v>15</v>
      </c>
      <c r="H6048" s="2">
        <v>14250.98</v>
      </c>
      <c r="I6048" s="3">
        <v>44937</v>
      </c>
      <c r="J6048" s="2" t="s">
        <v>21</v>
      </c>
    </row>
    <row r="6049" spans="1:10" ht="14.25" customHeight="1" x14ac:dyDescent="0.35">
      <c r="A6049" s="2" t="s">
        <v>12128</v>
      </c>
      <c r="B6049" s="2" t="s">
        <v>12129</v>
      </c>
      <c r="C6049" s="2">
        <v>44</v>
      </c>
      <c r="D6049" s="2" t="s">
        <v>39</v>
      </c>
      <c r="E6049" s="2" t="s">
        <v>13</v>
      </c>
      <c r="F6049" s="2" t="s">
        <v>19</v>
      </c>
      <c r="G6049" s="2" t="s">
        <v>20</v>
      </c>
      <c r="H6049" s="2">
        <v>19635.46</v>
      </c>
      <c r="I6049" s="3">
        <v>45368</v>
      </c>
      <c r="J6049" s="2" t="s">
        <v>16</v>
      </c>
    </row>
    <row r="6050" spans="1:10" ht="14.25" customHeight="1" x14ac:dyDescent="0.35">
      <c r="A6050" s="2" t="s">
        <v>12130</v>
      </c>
      <c r="B6050" s="2" t="s">
        <v>12131</v>
      </c>
      <c r="C6050" s="2">
        <v>40</v>
      </c>
      <c r="D6050" s="2" t="s">
        <v>39</v>
      </c>
      <c r="E6050" s="2" t="s">
        <v>74</v>
      </c>
      <c r="F6050" s="2" t="s">
        <v>14</v>
      </c>
      <c r="G6050" s="2" t="s">
        <v>30</v>
      </c>
      <c r="H6050" s="2">
        <v>13254.11</v>
      </c>
      <c r="I6050" s="3">
        <v>45555</v>
      </c>
      <c r="J6050" s="2" t="s">
        <v>21</v>
      </c>
    </row>
    <row r="6051" spans="1:10" ht="14.25" customHeight="1" x14ac:dyDescent="0.35">
      <c r="A6051" s="2" t="s">
        <v>12132</v>
      </c>
      <c r="B6051" s="2" t="s">
        <v>12133</v>
      </c>
      <c r="C6051" s="2">
        <v>57</v>
      </c>
      <c r="D6051" s="2" t="s">
        <v>39</v>
      </c>
      <c r="E6051" s="2" t="s">
        <v>93</v>
      </c>
      <c r="F6051" s="2" t="s">
        <v>35</v>
      </c>
      <c r="G6051" s="2" t="s">
        <v>20</v>
      </c>
      <c r="H6051" s="2">
        <v>25702.73</v>
      </c>
      <c r="I6051" s="3">
        <v>45350</v>
      </c>
      <c r="J6051" s="2" t="s">
        <v>16</v>
      </c>
    </row>
    <row r="6052" spans="1:10" ht="14.25" customHeight="1" x14ac:dyDescent="0.35">
      <c r="A6052" s="2" t="s">
        <v>12134</v>
      </c>
      <c r="B6052" s="2" t="s">
        <v>12135</v>
      </c>
      <c r="C6052" s="2">
        <v>31</v>
      </c>
      <c r="D6052" s="2" t="s">
        <v>12</v>
      </c>
      <c r="E6052" s="2" t="s">
        <v>24</v>
      </c>
      <c r="F6052" s="2" t="s">
        <v>35</v>
      </c>
      <c r="G6052" s="2" t="s">
        <v>15</v>
      </c>
      <c r="H6052" s="2">
        <v>7358.94</v>
      </c>
      <c r="I6052" s="3">
        <v>45426</v>
      </c>
      <c r="J6052" s="2" t="s">
        <v>21</v>
      </c>
    </row>
    <row r="6053" spans="1:10" ht="14.25" customHeight="1" x14ac:dyDescent="0.35">
      <c r="A6053" s="2" t="s">
        <v>12136</v>
      </c>
      <c r="B6053" s="2" t="s">
        <v>12137</v>
      </c>
      <c r="C6053" s="2">
        <v>32</v>
      </c>
      <c r="D6053" s="2" t="s">
        <v>39</v>
      </c>
      <c r="E6053" s="2" t="s">
        <v>52</v>
      </c>
      <c r="F6053" s="2" t="s">
        <v>19</v>
      </c>
      <c r="G6053" s="2" t="s">
        <v>30</v>
      </c>
      <c r="H6053" s="2">
        <v>11314.31</v>
      </c>
      <c r="I6053" s="3">
        <v>45314</v>
      </c>
      <c r="J6053" s="2" t="s">
        <v>21</v>
      </c>
    </row>
    <row r="6054" spans="1:10" ht="14.25" customHeight="1" x14ac:dyDescent="0.35">
      <c r="A6054" s="2" t="s">
        <v>12138</v>
      </c>
      <c r="B6054" s="2" t="s">
        <v>12139</v>
      </c>
      <c r="C6054" s="2">
        <v>60</v>
      </c>
      <c r="D6054" s="2" t="s">
        <v>39</v>
      </c>
      <c r="E6054" s="2" t="s">
        <v>64</v>
      </c>
      <c r="F6054" s="2" t="s">
        <v>19</v>
      </c>
      <c r="G6054" s="2" t="s">
        <v>30</v>
      </c>
      <c r="H6054" s="2">
        <v>4613.22</v>
      </c>
      <c r="I6054" s="3">
        <v>45502</v>
      </c>
      <c r="J6054" s="2" t="s">
        <v>16</v>
      </c>
    </row>
    <row r="6055" spans="1:10" ht="14.25" customHeight="1" x14ac:dyDescent="0.35">
      <c r="A6055" s="2" t="s">
        <v>12140</v>
      </c>
      <c r="B6055" s="2" t="s">
        <v>12141</v>
      </c>
      <c r="C6055" s="2">
        <v>50</v>
      </c>
      <c r="D6055" s="2" t="s">
        <v>39</v>
      </c>
      <c r="E6055" s="2" t="s">
        <v>52</v>
      </c>
      <c r="F6055" s="2" t="s">
        <v>19</v>
      </c>
      <c r="G6055" s="2" t="s">
        <v>30</v>
      </c>
      <c r="H6055" s="2">
        <v>104.44</v>
      </c>
      <c r="I6055" s="3">
        <v>45614</v>
      </c>
      <c r="J6055" s="2" t="s">
        <v>69</v>
      </c>
    </row>
    <row r="6056" spans="1:10" ht="14.25" customHeight="1" x14ac:dyDescent="0.35">
      <c r="A6056" s="2" t="s">
        <v>12142</v>
      </c>
      <c r="B6056" s="2" t="s">
        <v>12143</v>
      </c>
      <c r="C6056" s="2">
        <v>48</v>
      </c>
      <c r="D6056" s="2" t="s">
        <v>12</v>
      </c>
      <c r="E6056" s="2" t="s">
        <v>74</v>
      </c>
      <c r="F6056" s="2" t="s">
        <v>19</v>
      </c>
      <c r="G6056" s="2" t="s">
        <v>26</v>
      </c>
      <c r="H6056" s="2">
        <v>14134.31</v>
      </c>
      <c r="I6056" s="3">
        <v>45380</v>
      </c>
      <c r="J6056" s="2" t="s">
        <v>16</v>
      </c>
    </row>
    <row r="6057" spans="1:10" ht="14.25" customHeight="1" x14ac:dyDescent="0.35">
      <c r="A6057" s="2" t="s">
        <v>12144</v>
      </c>
      <c r="B6057" s="2" t="s">
        <v>12145</v>
      </c>
      <c r="C6057" s="2">
        <v>52</v>
      </c>
      <c r="D6057" s="2" t="s">
        <v>12</v>
      </c>
      <c r="E6057" s="2" t="s">
        <v>74</v>
      </c>
      <c r="F6057" s="2" t="s">
        <v>49</v>
      </c>
      <c r="G6057" s="2" t="s">
        <v>15</v>
      </c>
      <c r="H6057" s="2">
        <v>20391.490000000002</v>
      </c>
      <c r="I6057" s="3">
        <v>45521</v>
      </c>
      <c r="J6057" s="2" t="s">
        <v>16</v>
      </c>
    </row>
    <row r="6058" spans="1:10" ht="14.25" customHeight="1" x14ac:dyDescent="0.35">
      <c r="A6058" s="2" t="s">
        <v>12146</v>
      </c>
      <c r="B6058" s="2" t="s">
        <v>12147</v>
      </c>
      <c r="C6058" s="2">
        <v>34</v>
      </c>
      <c r="D6058" s="2" t="s">
        <v>12</v>
      </c>
      <c r="E6058" s="2" t="s">
        <v>64</v>
      </c>
      <c r="F6058" s="2" t="s">
        <v>49</v>
      </c>
      <c r="G6058" s="2" t="s">
        <v>26</v>
      </c>
      <c r="H6058" s="2">
        <v>1910.69</v>
      </c>
      <c r="I6058" s="3">
        <v>44928</v>
      </c>
      <c r="J6058" s="2" t="s">
        <v>16</v>
      </c>
    </row>
    <row r="6059" spans="1:10" ht="14.25" customHeight="1" x14ac:dyDescent="0.35">
      <c r="A6059" s="2" t="s">
        <v>12148</v>
      </c>
      <c r="B6059" s="2" t="s">
        <v>12149</v>
      </c>
      <c r="C6059" s="2">
        <v>45</v>
      </c>
      <c r="D6059" s="2" t="s">
        <v>12</v>
      </c>
      <c r="E6059" s="2" t="s">
        <v>42</v>
      </c>
      <c r="F6059" s="2" t="s">
        <v>35</v>
      </c>
      <c r="G6059" s="2" t="s">
        <v>30</v>
      </c>
      <c r="H6059" s="2">
        <v>290.58999999999997</v>
      </c>
      <c r="I6059" s="3">
        <v>45655</v>
      </c>
      <c r="J6059" s="2" t="s">
        <v>16</v>
      </c>
    </row>
    <row r="6060" spans="1:10" ht="14.25" customHeight="1" x14ac:dyDescent="0.35">
      <c r="A6060" s="2" t="s">
        <v>12150</v>
      </c>
      <c r="B6060" s="2" t="s">
        <v>12151</v>
      </c>
      <c r="C6060" s="2">
        <v>36</v>
      </c>
      <c r="D6060" s="2" t="s">
        <v>12</v>
      </c>
      <c r="E6060" s="2" t="s">
        <v>42</v>
      </c>
      <c r="F6060" s="2" t="s">
        <v>25</v>
      </c>
      <c r="G6060" s="2" t="s">
        <v>26</v>
      </c>
      <c r="H6060" s="2">
        <v>1797.27</v>
      </c>
      <c r="I6060" s="3">
        <v>45168</v>
      </c>
      <c r="J6060" s="2" t="s">
        <v>21</v>
      </c>
    </row>
    <row r="6061" spans="1:10" ht="14.25" customHeight="1" x14ac:dyDescent="0.35">
      <c r="A6061" s="2" t="s">
        <v>12152</v>
      </c>
      <c r="B6061" s="2" t="s">
        <v>12153</v>
      </c>
      <c r="C6061" s="2">
        <v>63</v>
      </c>
      <c r="D6061" s="2" t="s">
        <v>12</v>
      </c>
      <c r="E6061" s="2" t="s">
        <v>24</v>
      </c>
      <c r="F6061" s="2" t="s">
        <v>55</v>
      </c>
      <c r="G6061" s="2" t="s">
        <v>20</v>
      </c>
      <c r="H6061" s="2">
        <v>22565.54</v>
      </c>
      <c r="I6061" s="3">
        <v>44986</v>
      </c>
      <c r="J6061" s="2" t="s">
        <v>16</v>
      </c>
    </row>
    <row r="6062" spans="1:10" ht="14.25" customHeight="1" x14ac:dyDescent="0.35">
      <c r="A6062" s="2" t="s">
        <v>12154</v>
      </c>
      <c r="B6062" s="2" t="s">
        <v>12155</v>
      </c>
      <c r="C6062" s="2">
        <v>40</v>
      </c>
      <c r="D6062" s="2" t="s">
        <v>39</v>
      </c>
      <c r="E6062" s="2" t="s">
        <v>42</v>
      </c>
      <c r="F6062" s="2" t="s">
        <v>14</v>
      </c>
      <c r="G6062" s="2" t="s">
        <v>26</v>
      </c>
      <c r="H6062" s="2">
        <v>3502.82</v>
      </c>
      <c r="I6062" s="3">
        <v>45294</v>
      </c>
      <c r="J6062" s="2" t="s">
        <v>16</v>
      </c>
    </row>
    <row r="6063" spans="1:10" ht="14.25" customHeight="1" x14ac:dyDescent="0.35">
      <c r="A6063" s="2" t="s">
        <v>12156</v>
      </c>
      <c r="B6063" s="2" t="s">
        <v>12157</v>
      </c>
      <c r="C6063" s="2">
        <v>49</v>
      </c>
      <c r="D6063" s="2" t="s">
        <v>39</v>
      </c>
      <c r="E6063" s="2" t="s">
        <v>13</v>
      </c>
      <c r="F6063" s="2" t="s">
        <v>25</v>
      </c>
      <c r="G6063" s="2" t="s">
        <v>36</v>
      </c>
      <c r="H6063" s="2">
        <v>2661.87</v>
      </c>
      <c r="I6063" s="3">
        <v>45641</v>
      </c>
      <c r="J6063" s="2" t="s">
        <v>16</v>
      </c>
    </row>
    <row r="6064" spans="1:10" ht="14.25" customHeight="1" x14ac:dyDescent="0.35">
      <c r="A6064" s="2" t="s">
        <v>12158</v>
      </c>
      <c r="B6064" s="2" t="s">
        <v>12159</v>
      </c>
      <c r="C6064" s="2">
        <v>57</v>
      </c>
      <c r="D6064" s="2" t="s">
        <v>39</v>
      </c>
      <c r="E6064" s="2" t="s">
        <v>42</v>
      </c>
      <c r="F6064" s="2" t="s">
        <v>49</v>
      </c>
      <c r="G6064" s="2" t="s">
        <v>30</v>
      </c>
      <c r="H6064" s="2">
        <v>146.97</v>
      </c>
      <c r="I6064" s="3">
        <v>44966</v>
      </c>
      <c r="J6064" s="2" t="s">
        <v>16</v>
      </c>
    </row>
    <row r="6065" spans="1:10" ht="14.25" customHeight="1" x14ac:dyDescent="0.35">
      <c r="A6065" s="2" t="s">
        <v>12160</v>
      </c>
      <c r="B6065" s="2" t="s">
        <v>12161</v>
      </c>
      <c r="C6065" s="2">
        <v>30</v>
      </c>
      <c r="D6065" s="2" t="s">
        <v>12</v>
      </c>
      <c r="E6065" s="2" t="s">
        <v>29</v>
      </c>
      <c r="F6065" s="2" t="s">
        <v>49</v>
      </c>
      <c r="G6065" s="2" t="s">
        <v>30</v>
      </c>
      <c r="H6065" s="2">
        <v>3524.77</v>
      </c>
      <c r="I6065" s="3">
        <v>45241</v>
      </c>
      <c r="J6065" s="2" t="s">
        <v>16</v>
      </c>
    </row>
    <row r="6066" spans="1:10" ht="14.25" customHeight="1" x14ac:dyDescent="0.35">
      <c r="A6066" s="2" t="s">
        <v>12162</v>
      </c>
      <c r="B6066" s="2" t="s">
        <v>12163</v>
      </c>
      <c r="C6066" s="2">
        <v>37</v>
      </c>
      <c r="D6066" s="2" t="s">
        <v>39</v>
      </c>
      <c r="E6066" s="2" t="s">
        <v>13</v>
      </c>
      <c r="F6066" s="2" t="s">
        <v>49</v>
      </c>
      <c r="G6066" s="2" t="s">
        <v>15</v>
      </c>
      <c r="H6066" s="2">
        <v>12575.11</v>
      </c>
      <c r="I6066" s="3">
        <v>45483</v>
      </c>
      <c r="J6066" s="2" t="s">
        <v>16</v>
      </c>
    </row>
    <row r="6067" spans="1:10" ht="14.25" customHeight="1" x14ac:dyDescent="0.35">
      <c r="A6067" s="2" t="s">
        <v>12164</v>
      </c>
      <c r="B6067" s="2" t="s">
        <v>12165</v>
      </c>
      <c r="C6067" s="2">
        <v>52</v>
      </c>
      <c r="D6067" s="2" t="s">
        <v>39</v>
      </c>
      <c r="E6067" s="2" t="s">
        <v>13</v>
      </c>
      <c r="F6067" s="2" t="s">
        <v>25</v>
      </c>
      <c r="G6067" s="2" t="s">
        <v>20</v>
      </c>
      <c r="H6067" s="2">
        <v>31963.63</v>
      </c>
      <c r="I6067" s="3">
        <v>45224</v>
      </c>
      <c r="J6067" s="2" t="s">
        <v>16</v>
      </c>
    </row>
    <row r="6068" spans="1:10" ht="14.25" customHeight="1" x14ac:dyDescent="0.35">
      <c r="A6068" s="2" t="s">
        <v>12166</v>
      </c>
      <c r="B6068" s="2" t="s">
        <v>12167</v>
      </c>
      <c r="C6068" s="2">
        <v>22</v>
      </c>
      <c r="D6068" s="2" t="s">
        <v>12</v>
      </c>
      <c r="E6068" s="2" t="s">
        <v>24</v>
      </c>
      <c r="F6068" s="2" t="s">
        <v>49</v>
      </c>
      <c r="G6068" s="2" t="s">
        <v>15</v>
      </c>
      <c r="H6068" s="2">
        <v>3750.44</v>
      </c>
      <c r="I6068" s="3">
        <v>45557</v>
      </c>
      <c r="J6068" s="2" t="s">
        <v>16</v>
      </c>
    </row>
    <row r="6069" spans="1:10" ht="14.25" customHeight="1" x14ac:dyDescent="0.35">
      <c r="A6069" s="2" t="s">
        <v>12168</v>
      </c>
      <c r="B6069" s="2" t="s">
        <v>12169</v>
      </c>
      <c r="C6069" s="2">
        <v>26</v>
      </c>
      <c r="D6069" s="2" t="s">
        <v>39</v>
      </c>
      <c r="E6069" s="2" t="s">
        <v>42</v>
      </c>
      <c r="F6069" s="2" t="s">
        <v>25</v>
      </c>
      <c r="G6069" s="2" t="s">
        <v>26</v>
      </c>
      <c r="H6069" s="2">
        <v>2753.39</v>
      </c>
      <c r="I6069" s="3">
        <v>45569</v>
      </c>
      <c r="J6069" s="2" t="s">
        <v>16</v>
      </c>
    </row>
    <row r="6070" spans="1:10" ht="14.25" customHeight="1" x14ac:dyDescent="0.35">
      <c r="A6070" s="2" t="s">
        <v>12170</v>
      </c>
      <c r="B6070" s="2" t="s">
        <v>12171</v>
      </c>
      <c r="C6070" s="2">
        <v>46</v>
      </c>
      <c r="D6070" s="2" t="s">
        <v>12</v>
      </c>
      <c r="E6070" s="2" t="s">
        <v>42</v>
      </c>
      <c r="F6070" s="2" t="s">
        <v>49</v>
      </c>
      <c r="G6070" s="2" t="s">
        <v>36</v>
      </c>
      <c r="H6070" s="2">
        <v>21898.73</v>
      </c>
      <c r="I6070" s="3">
        <v>45376</v>
      </c>
      <c r="J6070" s="2" t="s">
        <v>16</v>
      </c>
    </row>
    <row r="6071" spans="1:10" ht="14.25" customHeight="1" x14ac:dyDescent="0.35">
      <c r="A6071" s="2" t="s">
        <v>12172</v>
      </c>
      <c r="B6071" s="2" t="s">
        <v>12173</v>
      </c>
      <c r="C6071" s="2">
        <v>23</v>
      </c>
      <c r="D6071" s="2" t="s">
        <v>39</v>
      </c>
      <c r="E6071" s="2" t="s">
        <v>24</v>
      </c>
      <c r="F6071" s="2" t="s">
        <v>19</v>
      </c>
      <c r="G6071" s="2" t="s">
        <v>36</v>
      </c>
      <c r="H6071" s="2">
        <v>19139.599999999999</v>
      </c>
      <c r="I6071" s="3">
        <v>45321</v>
      </c>
      <c r="J6071" s="2" t="s">
        <v>16</v>
      </c>
    </row>
    <row r="6072" spans="1:10" ht="14.25" customHeight="1" x14ac:dyDescent="0.35">
      <c r="A6072" s="2" t="s">
        <v>12174</v>
      </c>
      <c r="B6072" s="2" t="s">
        <v>12175</v>
      </c>
      <c r="C6072" s="2">
        <v>42</v>
      </c>
      <c r="D6072" s="2" t="s">
        <v>12</v>
      </c>
      <c r="E6072" s="2" t="s">
        <v>64</v>
      </c>
      <c r="F6072" s="2" t="s">
        <v>19</v>
      </c>
      <c r="G6072" s="2" t="s">
        <v>36</v>
      </c>
      <c r="H6072" s="2">
        <v>3977.36</v>
      </c>
      <c r="I6072" s="3">
        <v>45488</v>
      </c>
      <c r="J6072" s="2" t="s">
        <v>16</v>
      </c>
    </row>
    <row r="6073" spans="1:10" ht="14.25" customHeight="1" x14ac:dyDescent="0.35">
      <c r="A6073" s="2" t="s">
        <v>12176</v>
      </c>
      <c r="B6073" s="2" t="s">
        <v>12177</v>
      </c>
      <c r="C6073" s="2">
        <v>48</v>
      </c>
      <c r="D6073" s="2" t="s">
        <v>12</v>
      </c>
      <c r="E6073" s="2" t="s">
        <v>93</v>
      </c>
      <c r="F6073" s="2" t="s">
        <v>55</v>
      </c>
      <c r="G6073" s="2" t="s">
        <v>36</v>
      </c>
      <c r="H6073" s="2">
        <v>712.87</v>
      </c>
      <c r="I6073" s="3">
        <v>45014</v>
      </c>
      <c r="J6073" s="2" t="s">
        <v>16</v>
      </c>
    </row>
    <row r="6074" spans="1:10" ht="14.25" customHeight="1" x14ac:dyDescent="0.35">
      <c r="A6074" s="2" t="s">
        <v>12178</v>
      </c>
      <c r="B6074" s="2" t="s">
        <v>12179</v>
      </c>
      <c r="C6074" s="2">
        <v>39</v>
      </c>
      <c r="D6074" s="2" t="s">
        <v>12</v>
      </c>
      <c r="E6074" s="2" t="s">
        <v>24</v>
      </c>
      <c r="F6074" s="2" t="s">
        <v>49</v>
      </c>
      <c r="G6074" s="2" t="s">
        <v>20</v>
      </c>
      <c r="H6074" s="2">
        <v>48269.95</v>
      </c>
      <c r="I6074" s="3">
        <v>45459</v>
      </c>
      <c r="J6074" s="2" t="s">
        <v>21</v>
      </c>
    </row>
    <row r="6075" spans="1:10" ht="14.25" customHeight="1" x14ac:dyDescent="0.35">
      <c r="A6075" s="2" t="s">
        <v>12180</v>
      </c>
      <c r="B6075" s="2" t="s">
        <v>12181</v>
      </c>
      <c r="C6075" s="2">
        <v>19</v>
      </c>
      <c r="D6075" s="2" t="s">
        <v>39</v>
      </c>
      <c r="E6075" s="2" t="s">
        <v>64</v>
      </c>
      <c r="F6075" s="2" t="s">
        <v>55</v>
      </c>
      <c r="G6075" s="2" t="s">
        <v>26</v>
      </c>
      <c r="H6075" s="2">
        <v>11416.38</v>
      </c>
      <c r="I6075" s="3">
        <v>45314</v>
      </c>
      <c r="J6075" s="2" t="s">
        <v>16</v>
      </c>
    </row>
    <row r="6076" spans="1:10" ht="14.25" customHeight="1" x14ac:dyDescent="0.35">
      <c r="A6076" s="2" t="s">
        <v>12182</v>
      </c>
      <c r="B6076" s="2" t="s">
        <v>12183</v>
      </c>
      <c r="C6076" s="2">
        <v>62</v>
      </c>
      <c r="D6076" s="2" t="s">
        <v>39</v>
      </c>
      <c r="E6076" s="2" t="s">
        <v>13</v>
      </c>
      <c r="F6076" s="2" t="s">
        <v>25</v>
      </c>
      <c r="G6076" s="2" t="s">
        <v>36</v>
      </c>
      <c r="H6076" s="2">
        <v>26115.66</v>
      </c>
      <c r="I6076" s="3">
        <v>45307</v>
      </c>
      <c r="J6076" s="2" t="s">
        <v>16</v>
      </c>
    </row>
    <row r="6077" spans="1:10" ht="14.25" customHeight="1" x14ac:dyDescent="0.35">
      <c r="A6077" s="2" t="s">
        <v>12184</v>
      </c>
      <c r="B6077" s="2" t="s">
        <v>12185</v>
      </c>
      <c r="C6077" s="2">
        <v>22</v>
      </c>
      <c r="D6077" s="2" t="s">
        <v>12</v>
      </c>
      <c r="E6077" s="2" t="s">
        <v>64</v>
      </c>
      <c r="F6077" s="2" t="s">
        <v>55</v>
      </c>
      <c r="G6077" s="2" t="s">
        <v>30</v>
      </c>
      <c r="H6077" s="2">
        <v>4183.6000000000004</v>
      </c>
      <c r="I6077" s="3">
        <v>45481</v>
      </c>
      <c r="J6077" s="2" t="s">
        <v>16</v>
      </c>
    </row>
    <row r="6078" spans="1:10" ht="14.25" customHeight="1" x14ac:dyDescent="0.35">
      <c r="A6078" s="2" t="s">
        <v>12186</v>
      </c>
      <c r="B6078" s="2" t="s">
        <v>12187</v>
      </c>
      <c r="C6078" s="2">
        <v>44</v>
      </c>
      <c r="D6078" s="2" t="s">
        <v>12</v>
      </c>
      <c r="E6078" s="2" t="s">
        <v>13</v>
      </c>
      <c r="F6078" s="2" t="s">
        <v>49</v>
      </c>
      <c r="G6078" s="2" t="s">
        <v>26</v>
      </c>
      <c r="H6078" s="2">
        <v>10432.31</v>
      </c>
      <c r="I6078" s="3">
        <v>45357</v>
      </c>
      <c r="J6078" s="2" t="s">
        <v>16</v>
      </c>
    </row>
    <row r="6079" spans="1:10" ht="14.25" customHeight="1" x14ac:dyDescent="0.35">
      <c r="A6079" s="2" t="s">
        <v>12188</v>
      </c>
      <c r="B6079" s="2" t="s">
        <v>12189</v>
      </c>
      <c r="C6079" s="2">
        <v>42</v>
      </c>
      <c r="D6079" s="2" t="s">
        <v>39</v>
      </c>
      <c r="E6079" s="2" t="s">
        <v>74</v>
      </c>
      <c r="F6079" s="2" t="s">
        <v>25</v>
      </c>
      <c r="G6079" s="2" t="s">
        <v>20</v>
      </c>
      <c r="H6079" s="2">
        <v>11223.84</v>
      </c>
      <c r="I6079" s="3">
        <v>45461</v>
      </c>
      <c r="J6079" s="2" t="s">
        <v>16</v>
      </c>
    </row>
    <row r="6080" spans="1:10" ht="14.25" customHeight="1" x14ac:dyDescent="0.35">
      <c r="A6080" s="2" t="s">
        <v>12190</v>
      </c>
      <c r="B6080" s="2" t="s">
        <v>12191</v>
      </c>
      <c r="C6080" s="2">
        <v>25</v>
      </c>
      <c r="D6080" s="2" t="s">
        <v>39</v>
      </c>
      <c r="E6080" s="2" t="s">
        <v>13</v>
      </c>
      <c r="F6080" s="2" t="s">
        <v>25</v>
      </c>
      <c r="G6080" s="2" t="s">
        <v>36</v>
      </c>
      <c r="H6080" s="2">
        <v>20628.240000000002</v>
      </c>
      <c r="I6080" s="3">
        <v>45142</v>
      </c>
      <c r="J6080" s="2" t="s">
        <v>16</v>
      </c>
    </row>
    <row r="6081" spans="1:10" ht="14.25" customHeight="1" x14ac:dyDescent="0.35">
      <c r="A6081" s="2" t="s">
        <v>12192</v>
      </c>
      <c r="B6081" s="2" t="s">
        <v>12193</v>
      </c>
      <c r="C6081" s="2">
        <v>18</v>
      </c>
      <c r="D6081" s="2" t="s">
        <v>12</v>
      </c>
      <c r="E6081" s="2" t="s">
        <v>13</v>
      </c>
      <c r="F6081" s="2" t="s">
        <v>19</v>
      </c>
      <c r="G6081" s="2" t="s">
        <v>20</v>
      </c>
      <c r="H6081" s="2">
        <v>49701.71</v>
      </c>
      <c r="I6081" s="3">
        <v>45203</v>
      </c>
      <c r="J6081" s="2" t="s">
        <v>16</v>
      </c>
    </row>
    <row r="6082" spans="1:10" ht="14.25" customHeight="1" x14ac:dyDescent="0.35">
      <c r="A6082" s="2" t="s">
        <v>12194</v>
      </c>
      <c r="B6082" s="2" t="s">
        <v>12195</v>
      </c>
      <c r="C6082" s="2">
        <v>37</v>
      </c>
      <c r="D6082" s="2" t="s">
        <v>39</v>
      </c>
      <c r="E6082" s="2" t="s">
        <v>64</v>
      </c>
      <c r="F6082" s="2" t="s">
        <v>25</v>
      </c>
      <c r="G6082" s="2" t="s">
        <v>36</v>
      </c>
      <c r="H6082" s="2">
        <v>1150.3599999999999</v>
      </c>
      <c r="I6082" s="3">
        <v>45120</v>
      </c>
      <c r="J6082" s="2" t="s">
        <v>16</v>
      </c>
    </row>
    <row r="6083" spans="1:10" ht="14.25" customHeight="1" x14ac:dyDescent="0.35">
      <c r="A6083" s="2" t="s">
        <v>12196</v>
      </c>
      <c r="B6083" s="2" t="s">
        <v>12197</v>
      </c>
      <c r="C6083" s="2">
        <v>61</v>
      </c>
      <c r="D6083" s="2" t="s">
        <v>39</v>
      </c>
      <c r="E6083" s="2" t="s">
        <v>93</v>
      </c>
      <c r="F6083" s="2" t="s">
        <v>25</v>
      </c>
      <c r="G6083" s="2" t="s">
        <v>30</v>
      </c>
      <c r="H6083" s="2">
        <v>9972.75</v>
      </c>
      <c r="I6083" s="3">
        <v>45653</v>
      </c>
      <c r="J6083" s="2" t="s">
        <v>16</v>
      </c>
    </row>
    <row r="6084" spans="1:10" ht="14.25" customHeight="1" x14ac:dyDescent="0.35">
      <c r="A6084" s="2" t="s">
        <v>12198</v>
      </c>
      <c r="B6084" s="2" t="s">
        <v>12199</v>
      </c>
      <c r="C6084" s="2">
        <v>40</v>
      </c>
      <c r="D6084" s="2" t="s">
        <v>39</v>
      </c>
      <c r="E6084" s="2" t="s">
        <v>74</v>
      </c>
      <c r="F6084" s="2" t="s">
        <v>55</v>
      </c>
      <c r="G6084" s="2" t="s">
        <v>26</v>
      </c>
      <c r="H6084" s="2">
        <v>4101.3599999999997</v>
      </c>
      <c r="I6084" s="3">
        <v>45105</v>
      </c>
      <c r="J6084" s="2" t="s">
        <v>21</v>
      </c>
    </row>
    <row r="6085" spans="1:10" ht="14.25" customHeight="1" x14ac:dyDescent="0.35">
      <c r="A6085" s="2" t="s">
        <v>12200</v>
      </c>
      <c r="B6085" s="2" t="s">
        <v>12201</v>
      </c>
      <c r="C6085" s="2">
        <v>49</v>
      </c>
      <c r="D6085" s="2" t="s">
        <v>12</v>
      </c>
      <c r="E6085" s="2" t="s">
        <v>52</v>
      </c>
      <c r="F6085" s="2" t="s">
        <v>35</v>
      </c>
      <c r="G6085" s="2" t="s">
        <v>30</v>
      </c>
      <c r="H6085" s="2">
        <v>16694.98</v>
      </c>
      <c r="I6085" s="3">
        <v>45069</v>
      </c>
      <c r="J6085" s="2" t="s">
        <v>69</v>
      </c>
    </row>
    <row r="6086" spans="1:10" ht="14.25" customHeight="1" x14ac:dyDescent="0.35">
      <c r="A6086" s="2" t="s">
        <v>12202</v>
      </c>
      <c r="B6086" s="2" t="s">
        <v>12203</v>
      </c>
      <c r="C6086" s="2">
        <v>28</v>
      </c>
      <c r="D6086" s="2" t="s">
        <v>12</v>
      </c>
      <c r="E6086" s="2" t="s">
        <v>52</v>
      </c>
      <c r="F6086" s="2" t="s">
        <v>25</v>
      </c>
      <c r="G6086" s="2" t="s">
        <v>36</v>
      </c>
      <c r="H6086" s="2">
        <v>14030.25</v>
      </c>
      <c r="I6086" s="3">
        <v>45464</v>
      </c>
      <c r="J6086" s="2" t="s">
        <v>16</v>
      </c>
    </row>
    <row r="6087" spans="1:10" ht="14.25" customHeight="1" x14ac:dyDescent="0.35">
      <c r="A6087" s="2" t="s">
        <v>12204</v>
      </c>
      <c r="B6087" s="2" t="s">
        <v>12205</v>
      </c>
      <c r="C6087" s="2">
        <v>56</v>
      </c>
      <c r="D6087" s="2" t="s">
        <v>39</v>
      </c>
      <c r="E6087" s="2" t="s">
        <v>93</v>
      </c>
      <c r="F6087" s="2" t="s">
        <v>14</v>
      </c>
      <c r="G6087" s="2" t="s">
        <v>15</v>
      </c>
      <c r="H6087" s="2">
        <v>22304.37</v>
      </c>
      <c r="I6087" s="3">
        <v>45144</v>
      </c>
      <c r="J6087" s="2" t="s">
        <v>16</v>
      </c>
    </row>
    <row r="6088" spans="1:10" ht="14.25" customHeight="1" x14ac:dyDescent="0.35">
      <c r="A6088" s="2" t="s">
        <v>12206</v>
      </c>
      <c r="B6088" s="2" t="s">
        <v>12207</v>
      </c>
      <c r="C6088" s="2">
        <v>64</v>
      </c>
      <c r="D6088" s="2" t="s">
        <v>12</v>
      </c>
      <c r="E6088" s="2" t="s">
        <v>52</v>
      </c>
      <c r="F6088" s="2" t="s">
        <v>35</v>
      </c>
      <c r="G6088" s="2" t="s">
        <v>26</v>
      </c>
      <c r="H6088" s="2">
        <v>4211.42</v>
      </c>
      <c r="I6088" s="3">
        <v>45437</v>
      </c>
      <c r="J6088" s="2" t="s">
        <v>16</v>
      </c>
    </row>
    <row r="6089" spans="1:10" ht="14.25" customHeight="1" x14ac:dyDescent="0.35">
      <c r="A6089" s="2" t="s">
        <v>12208</v>
      </c>
      <c r="B6089" s="2" t="s">
        <v>12209</v>
      </c>
      <c r="C6089" s="2">
        <v>41</v>
      </c>
      <c r="D6089" s="2" t="s">
        <v>39</v>
      </c>
      <c r="E6089" s="2" t="s">
        <v>74</v>
      </c>
      <c r="F6089" s="2" t="s">
        <v>19</v>
      </c>
      <c r="G6089" s="2" t="s">
        <v>20</v>
      </c>
      <c r="H6089" s="2">
        <v>2039.91</v>
      </c>
      <c r="I6089" s="3">
        <v>44985</v>
      </c>
      <c r="J6089" s="2" t="s">
        <v>16</v>
      </c>
    </row>
    <row r="6090" spans="1:10" ht="14.25" customHeight="1" x14ac:dyDescent="0.35">
      <c r="A6090" s="2" t="s">
        <v>12210</v>
      </c>
      <c r="B6090" s="2" t="s">
        <v>12211</v>
      </c>
      <c r="C6090" s="2">
        <v>28</v>
      </c>
      <c r="D6090" s="2" t="s">
        <v>39</v>
      </c>
      <c r="E6090" s="2" t="s">
        <v>42</v>
      </c>
      <c r="F6090" s="2" t="s">
        <v>19</v>
      </c>
      <c r="G6090" s="2" t="s">
        <v>36</v>
      </c>
      <c r="H6090" s="2">
        <v>220.43</v>
      </c>
      <c r="I6090" s="3">
        <v>45272</v>
      </c>
      <c r="J6090" s="2" t="s">
        <v>16</v>
      </c>
    </row>
    <row r="6091" spans="1:10" ht="14.25" customHeight="1" x14ac:dyDescent="0.35">
      <c r="A6091" s="2" t="s">
        <v>12212</v>
      </c>
      <c r="B6091" s="2" t="s">
        <v>12213</v>
      </c>
      <c r="C6091" s="2">
        <v>46</v>
      </c>
      <c r="D6091" s="2" t="s">
        <v>12</v>
      </c>
      <c r="E6091" s="2" t="s">
        <v>74</v>
      </c>
      <c r="F6091" s="2" t="s">
        <v>25</v>
      </c>
      <c r="G6091" s="2" t="s">
        <v>30</v>
      </c>
      <c r="H6091" s="2">
        <v>2950.51</v>
      </c>
      <c r="I6091" s="3">
        <v>45483</v>
      </c>
      <c r="J6091" s="2" t="s">
        <v>16</v>
      </c>
    </row>
    <row r="6092" spans="1:10" ht="14.25" customHeight="1" x14ac:dyDescent="0.35">
      <c r="A6092" s="2" t="s">
        <v>12214</v>
      </c>
      <c r="B6092" s="2" t="s">
        <v>12215</v>
      </c>
      <c r="C6092" s="2">
        <v>43</v>
      </c>
      <c r="D6092" s="2" t="s">
        <v>12</v>
      </c>
      <c r="E6092" s="2" t="s">
        <v>64</v>
      </c>
      <c r="F6092" s="2" t="s">
        <v>55</v>
      </c>
      <c r="G6092" s="2" t="s">
        <v>15</v>
      </c>
      <c r="H6092" s="2">
        <v>4575.5600000000004</v>
      </c>
      <c r="I6092" s="3">
        <v>45345</v>
      </c>
      <c r="J6092" s="2" t="s">
        <v>21</v>
      </c>
    </row>
    <row r="6093" spans="1:10" ht="14.25" customHeight="1" x14ac:dyDescent="0.35">
      <c r="A6093" s="2" t="s">
        <v>12216</v>
      </c>
      <c r="B6093" s="2" t="s">
        <v>12217</v>
      </c>
      <c r="C6093" s="2">
        <v>33</v>
      </c>
      <c r="D6093" s="2" t="s">
        <v>12</v>
      </c>
      <c r="E6093" s="2" t="s">
        <v>24</v>
      </c>
      <c r="F6093" s="2" t="s">
        <v>35</v>
      </c>
      <c r="G6093" s="2" t="s">
        <v>36</v>
      </c>
      <c r="H6093" s="2">
        <v>29200.12</v>
      </c>
      <c r="I6093" s="3">
        <v>45150</v>
      </c>
      <c r="J6093" s="2" t="s">
        <v>69</v>
      </c>
    </row>
    <row r="6094" spans="1:10" ht="14.25" customHeight="1" x14ac:dyDescent="0.35">
      <c r="A6094" s="2" t="s">
        <v>12218</v>
      </c>
      <c r="B6094" s="2" t="s">
        <v>12219</v>
      </c>
      <c r="C6094" s="2">
        <v>52</v>
      </c>
      <c r="D6094" s="2" t="s">
        <v>39</v>
      </c>
      <c r="E6094" s="2" t="s">
        <v>29</v>
      </c>
      <c r="F6094" s="2" t="s">
        <v>19</v>
      </c>
      <c r="G6094" s="2" t="s">
        <v>20</v>
      </c>
      <c r="H6094" s="2">
        <v>6760.4</v>
      </c>
      <c r="I6094" s="3">
        <v>45276</v>
      </c>
      <c r="J6094" s="2" t="s">
        <v>16</v>
      </c>
    </row>
    <row r="6095" spans="1:10" ht="14.25" customHeight="1" x14ac:dyDescent="0.35">
      <c r="A6095" s="2" t="s">
        <v>12220</v>
      </c>
      <c r="B6095" s="2" t="s">
        <v>12221</v>
      </c>
      <c r="C6095" s="2">
        <v>37</v>
      </c>
      <c r="D6095" s="2" t="s">
        <v>39</v>
      </c>
      <c r="E6095" s="2" t="s">
        <v>13</v>
      </c>
      <c r="F6095" s="2" t="s">
        <v>19</v>
      </c>
      <c r="G6095" s="2" t="s">
        <v>30</v>
      </c>
      <c r="H6095" s="2">
        <v>8129.21</v>
      </c>
      <c r="I6095" s="3">
        <v>45548</v>
      </c>
      <c r="J6095" s="2" t="s">
        <v>69</v>
      </c>
    </row>
    <row r="6096" spans="1:10" ht="14.25" customHeight="1" x14ac:dyDescent="0.35">
      <c r="A6096" s="2" t="s">
        <v>12222</v>
      </c>
      <c r="B6096" s="2" t="s">
        <v>12223</v>
      </c>
      <c r="C6096" s="2">
        <v>63</v>
      </c>
      <c r="D6096" s="2" t="s">
        <v>12</v>
      </c>
      <c r="E6096" s="2" t="s">
        <v>13</v>
      </c>
      <c r="F6096" s="2" t="s">
        <v>14</v>
      </c>
      <c r="G6096" s="2" t="s">
        <v>26</v>
      </c>
      <c r="H6096" s="2">
        <v>21213.37</v>
      </c>
      <c r="I6096" s="3">
        <v>45003</v>
      </c>
      <c r="J6096" s="2" t="s">
        <v>16</v>
      </c>
    </row>
    <row r="6097" spans="1:10" ht="14.25" customHeight="1" x14ac:dyDescent="0.35">
      <c r="A6097" s="2" t="s">
        <v>12224</v>
      </c>
      <c r="B6097" s="2" t="s">
        <v>12225</v>
      </c>
      <c r="C6097" s="2">
        <v>20</v>
      </c>
      <c r="D6097" s="2" t="s">
        <v>12</v>
      </c>
      <c r="E6097" s="2" t="s">
        <v>24</v>
      </c>
      <c r="F6097" s="2" t="s">
        <v>25</v>
      </c>
      <c r="G6097" s="2" t="s">
        <v>15</v>
      </c>
      <c r="H6097" s="2">
        <v>21634.28</v>
      </c>
      <c r="I6097" s="3">
        <v>45525</v>
      </c>
      <c r="J6097" s="2" t="s">
        <v>16</v>
      </c>
    </row>
    <row r="6098" spans="1:10" ht="14.25" customHeight="1" x14ac:dyDescent="0.35">
      <c r="A6098" s="2" t="s">
        <v>12226</v>
      </c>
      <c r="B6098" s="2" t="s">
        <v>12227</v>
      </c>
      <c r="C6098" s="2">
        <v>18</v>
      </c>
      <c r="D6098" s="2" t="s">
        <v>12</v>
      </c>
      <c r="E6098" s="2" t="s">
        <v>64</v>
      </c>
      <c r="F6098" s="2" t="s">
        <v>35</v>
      </c>
      <c r="G6098" s="2" t="s">
        <v>36</v>
      </c>
      <c r="H6098" s="2">
        <v>7505.98</v>
      </c>
      <c r="I6098" s="3">
        <v>45134</v>
      </c>
      <c r="J6098" s="2" t="s">
        <v>16</v>
      </c>
    </row>
    <row r="6099" spans="1:10" ht="14.25" customHeight="1" x14ac:dyDescent="0.35">
      <c r="A6099" s="2" t="s">
        <v>12228</v>
      </c>
      <c r="B6099" s="2" t="s">
        <v>12229</v>
      </c>
      <c r="C6099" s="2">
        <v>64</v>
      </c>
      <c r="D6099" s="2" t="s">
        <v>39</v>
      </c>
      <c r="E6099" s="2" t="s">
        <v>64</v>
      </c>
      <c r="F6099" s="2" t="s">
        <v>19</v>
      </c>
      <c r="G6099" s="2" t="s">
        <v>36</v>
      </c>
      <c r="H6099" s="2">
        <v>1207.04</v>
      </c>
      <c r="I6099" s="3">
        <v>45085</v>
      </c>
      <c r="J6099" s="2" t="s">
        <v>16</v>
      </c>
    </row>
    <row r="6100" spans="1:10" ht="14.25" customHeight="1" x14ac:dyDescent="0.35">
      <c r="A6100" s="2" t="s">
        <v>12230</v>
      </c>
      <c r="B6100" s="2" t="s">
        <v>12231</v>
      </c>
      <c r="C6100" s="2">
        <v>18</v>
      </c>
      <c r="D6100" s="2" t="s">
        <v>39</v>
      </c>
      <c r="E6100" s="2" t="s">
        <v>29</v>
      </c>
      <c r="F6100" s="2" t="s">
        <v>19</v>
      </c>
      <c r="G6100" s="2" t="s">
        <v>36</v>
      </c>
      <c r="H6100" s="2">
        <v>3154.18</v>
      </c>
      <c r="I6100" s="3">
        <v>45450</v>
      </c>
      <c r="J6100" s="2" t="s">
        <v>69</v>
      </c>
    </row>
    <row r="6101" spans="1:10" ht="14.25" customHeight="1" x14ac:dyDescent="0.35">
      <c r="A6101" s="2" t="s">
        <v>12232</v>
      </c>
      <c r="B6101" s="2" t="s">
        <v>12233</v>
      </c>
      <c r="C6101" s="2">
        <v>34</v>
      </c>
      <c r="D6101" s="2" t="s">
        <v>39</v>
      </c>
      <c r="E6101" s="2" t="s">
        <v>29</v>
      </c>
      <c r="F6101" s="2" t="s">
        <v>19</v>
      </c>
      <c r="G6101" s="2" t="s">
        <v>36</v>
      </c>
      <c r="H6101" s="2">
        <v>6104.4</v>
      </c>
      <c r="I6101" s="3">
        <v>45151</v>
      </c>
      <c r="J6101" s="2" t="s">
        <v>16</v>
      </c>
    </row>
    <row r="6102" spans="1:10" ht="14.25" customHeight="1" x14ac:dyDescent="0.35">
      <c r="A6102" s="2" t="s">
        <v>12234</v>
      </c>
      <c r="B6102" s="2" t="s">
        <v>12235</v>
      </c>
      <c r="C6102" s="2">
        <v>19</v>
      </c>
      <c r="D6102" s="2" t="s">
        <v>12</v>
      </c>
      <c r="E6102" s="2" t="s">
        <v>13</v>
      </c>
      <c r="F6102" s="2" t="s">
        <v>19</v>
      </c>
      <c r="G6102" s="2" t="s">
        <v>30</v>
      </c>
      <c r="H6102" s="2">
        <v>13909.83</v>
      </c>
      <c r="I6102" s="3">
        <v>45284</v>
      </c>
      <c r="J6102" s="2" t="s">
        <v>16</v>
      </c>
    </row>
    <row r="6103" spans="1:10" ht="14.25" customHeight="1" x14ac:dyDescent="0.35">
      <c r="A6103" s="2" t="s">
        <v>12236</v>
      </c>
      <c r="B6103" s="2" t="s">
        <v>12237</v>
      </c>
      <c r="C6103" s="2">
        <v>46</v>
      </c>
      <c r="D6103" s="2" t="s">
        <v>12</v>
      </c>
      <c r="E6103" s="2" t="s">
        <v>29</v>
      </c>
      <c r="F6103" s="2" t="s">
        <v>55</v>
      </c>
      <c r="G6103" s="2" t="s">
        <v>26</v>
      </c>
      <c r="H6103" s="2">
        <v>12436.9</v>
      </c>
      <c r="I6103" s="3">
        <v>45310</v>
      </c>
      <c r="J6103" s="2" t="s">
        <v>16</v>
      </c>
    </row>
    <row r="6104" spans="1:10" ht="14.25" customHeight="1" x14ac:dyDescent="0.35">
      <c r="A6104" s="2" t="s">
        <v>12238</v>
      </c>
      <c r="B6104" s="2" t="s">
        <v>12239</v>
      </c>
      <c r="C6104" s="2">
        <v>37</v>
      </c>
      <c r="D6104" s="2" t="s">
        <v>39</v>
      </c>
      <c r="E6104" s="2" t="s">
        <v>29</v>
      </c>
      <c r="F6104" s="2" t="s">
        <v>49</v>
      </c>
      <c r="G6104" s="2" t="s">
        <v>20</v>
      </c>
      <c r="H6104" s="2">
        <v>10292.030000000001</v>
      </c>
      <c r="I6104" s="3">
        <v>45470</v>
      </c>
      <c r="J6104" s="2" t="s">
        <v>69</v>
      </c>
    </row>
    <row r="6105" spans="1:10" ht="14.25" customHeight="1" x14ac:dyDescent="0.35">
      <c r="A6105" s="2" t="s">
        <v>12240</v>
      </c>
      <c r="B6105" s="2" t="s">
        <v>12241</v>
      </c>
      <c r="C6105" s="2">
        <v>23</v>
      </c>
      <c r="D6105" s="2" t="s">
        <v>12</v>
      </c>
      <c r="E6105" s="2" t="s">
        <v>29</v>
      </c>
      <c r="F6105" s="2" t="s">
        <v>14</v>
      </c>
      <c r="G6105" s="2" t="s">
        <v>15</v>
      </c>
      <c r="H6105" s="2">
        <v>21223.119999999999</v>
      </c>
      <c r="I6105" s="3">
        <v>45492</v>
      </c>
      <c r="J6105" s="2" t="s">
        <v>69</v>
      </c>
    </row>
    <row r="6106" spans="1:10" ht="14.25" customHeight="1" x14ac:dyDescent="0.35">
      <c r="A6106" s="2" t="s">
        <v>12242</v>
      </c>
      <c r="B6106" s="2" t="s">
        <v>12243</v>
      </c>
      <c r="C6106" s="2">
        <v>25</v>
      </c>
      <c r="D6106" s="2" t="s">
        <v>12</v>
      </c>
      <c r="E6106" s="2" t="s">
        <v>24</v>
      </c>
      <c r="F6106" s="2" t="s">
        <v>55</v>
      </c>
      <c r="G6106" s="2" t="s">
        <v>36</v>
      </c>
      <c r="H6106" s="2">
        <v>16227.58</v>
      </c>
      <c r="I6106" s="3">
        <v>45430</v>
      </c>
      <c r="J6106" s="2" t="s">
        <v>16</v>
      </c>
    </row>
    <row r="6107" spans="1:10" ht="14.25" customHeight="1" x14ac:dyDescent="0.35">
      <c r="A6107" s="2" t="s">
        <v>12244</v>
      </c>
      <c r="B6107" s="2" t="s">
        <v>12245</v>
      </c>
      <c r="C6107" s="2">
        <v>46</v>
      </c>
      <c r="D6107" s="2" t="s">
        <v>12</v>
      </c>
      <c r="E6107" s="2" t="s">
        <v>93</v>
      </c>
      <c r="F6107" s="2" t="s">
        <v>14</v>
      </c>
      <c r="G6107" s="2" t="s">
        <v>36</v>
      </c>
      <c r="H6107" s="2">
        <v>40237.5</v>
      </c>
      <c r="I6107" s="3">
        <v>45376</v>
      </c>
      <c r="J6107" s="2" t="s">
        <v>16</v>
      </c>
    </row>
    <row r="6108" spans="1:10" ht="14.25" customHeight="1" x14ac:dyDescent="0.35">
      <c r="A6108" s="2" t="s">
        <v>12246</v>
      </c>
      <c r="B6108" s="2" t="s">
        <v>12247</v>
      </c>
      <c r="C6108" s="2">
        <v>50</v>
      </c>
      <c r="D6108" s="2" t="s">
        <v>12</v>
      </c>
      <c r="E6108" s="2" t="s">
        <v>42</v>
      </c>
      <c r="F6108" s="2" t="s">
        <v>19</v>
      </c>
      <c r="G6108" s="2" t="s">
        <v>26</v>
      </c>
      <c r="H6108" s="2">
        <v>21996.54</v>
      </c>
      <c r="I6108" s="3">
        <v>45168</v>
      </c>
      <c r="J6108" s="2" t="s">
        <v>21</v>
      </c>
    </row>
    <row r="6109" spans="1:10" ht="14.25" customHeight="1" x14ac:dyDescent="0.35">
      <c r="A6109" s="2" t="s">
        <v>12248</v>
      </c>
      <c r="B6109" s="2" t="s">
        <v>12249</v>
      </c>
      <c r="C6109" s="2">
        <v>20</v>
      </c>
      <c r="D6109" s="2" t="s">
        <v>39</v>
      </c>
      <c r="E6109" s="2" t="s">
        <v>29</v>
      </c>
      <c r="F6109" s="2" t="s">
        <v>14</v>
      </c>
      <c r="G6109" s="2" t="s">
        <v>26</v>
      </c>
      <c r="H6109" s="2">
        <v>2177.29</v>
      </c>
      <c r="I6109" s="3">
        <v>45295</v>
      </c>
      <c r="J6109" s="2" t="s">
        <v>16</v>
      </c>
    </row>
    <row r="6110" spans="1:10" ht="14.25" customHeight="1" x14ac:dyDescent="0.35">
      <c r="A6110" s="2" t="s">
        <v>12250</v>
      </c>
      <c r="B6110" s="2" t="s">
        <v>12251</v>
      </c>
      <c r="C6110" s="2">
        <v>52</v>
      </c>
      <c r="D6110" s="2" t="s">
        <v>12</v>
      </c>
      <c r="E6110" s="2" t="s">
        <v>42</v>
      </c>
      <c r="F6110" s="2" t="s">
        <v>25</v>
      </c>
      <c r="G6110" s="2" t="s">
        <v>30</v>
      </c>
      <c r="H6110" s="2">
        <v>593.42999999999995</v>
      </c>
      <c r="I6110" s="3">
        <v>45553</v>
      </c>
      <c r="J6110" s="2" t="s">
        <v>69</v>
      </c>
    </row>
    <row r="6111" spans="1:10" ht="14.25" customHeight="1" x14ac:dyDescent="0.35">
      <c r="A6111" s="2" t="s">
        <v>12252</v>
      </c>
      <c r="B6111" s="2" t="s">
        <v>12253</v>
      </c>
      <c r="C6111" s="2">
        <v>22</v>
      </c>
      <c r="D6111" s="2" t="s">
        <v>39</v>
      </c>
      <c r="E6111" s="2" t="s">
        <v>42</v>
      </c>
      <c r="F6111" s="2" t="s">
        <v>25</v>
      </c>
      <c r="G6111" s="2" t="s">
        <v>30</v>
      </c>
      <c r="H6111" s="2">
        <v>5353.08</v>
      </c>
      <c r="I6111" s="3">
        <v>45397</v>
      </c>
      <c r="J6111" s="2" t="s">
        <v>21</v>
      </c>
    </row>
    <row r="6112" spans="1:10" ht="14.25" customHeight="1" x14ac:dyDescent="0.35">
      <c r="A6112" s="2" t="s">
        <v>12254</v>
      </c>
      <c r="B6112" s="2" t="s">
        <v>12255</v>
      </c>
      <c r="C6112" s="2">
        <v>44</v>
      </c>
      <c r="D6112" s="2" t="s">
        <v>39</v>
      </c>
      <c r="E6112" s="2" t="s">
        <v>64</v>
      </c>
      <c r="F6112" s="2" t="s">
        <v>49</v>
      </c>
      <c r="G6112" s="2" t="s">
        <v>30</v>
      </c>
      <c r="H6112" s="2">
        <v>9610.3799999999992</v>
      </c>
      <c r="I6112" s="3">
        <v>45214</v>
      </c>
      <c r="J6112" s="2" t="s">
        <v>16</v>
      </c>
    </row>
    <row r="6113" spans="1:10" ht="14.25" customHeight="1" x14ac:dyDescent="0.35">
      <c r="A6113" s="2" t="s">
        <v>12256</v>
      </c>
      <c r="B6113" s="2" t="s">
        <v>12257</v>
      </c>
      <c r="C6113" s="2">
        <v>61</v>
      </c>
      <c r="D6113" s="2" t="s">
        <v>12</v>
      </c>
      <c r="E6113" s="2" t="s">
        <v>29</v>
      </c>
      <c r="F6113" s="2" t="s">
        <v>49</v>
      </c>
      <c r="G6113" s="2" t="s">
        <v>15</v>
      </c>
      <c r="H6113" s="2">
        <v>10303.09</v>
      </c>
      <c r="I6113" s="3">
        <v>45325</v>
      </c>
      <c r="J6113" s="2" t="s">
        <v>16</v>
      </c>
    </row>
    <row r="6114" spans="1:10" ht="14.25" customHeight="1" x14ac:dyDescent="0.35">
      <c r="A6114" s="2" t="s">
        <v>12258</v>
      </c>
      <c r="B6114" s="2" t="s">
        <v>12259</v>
      </c>
      <c r="C6114" s="2">
        <v>29</v>
      </c>
      <c r="D6114" s="2" t="s">
        <v>39</v>
      </c>
      <c r="E6114" s="2" t="s">
        <v>13</v>
      </c>
      <c r="F6114" s="2" t="s">
        <v>14</v>
      </c>
      <c r="G6114" s="2" t="s">
        <v>30</v>
      </c>
      <c r="H6114" s="2">
        <v>3113.09</v>
      </c>
      <c r="I6114" s="3">
        <v>45030</v>
      </c>
      <c r="J6114" s="2" t="s">
        <v>16</v>
      </c>
    </row>
    <row r="6115" spans="1:10" ht="14.25" customHeight="1" x14ac:dyDescent="0.35">
      <c r="A6115" s="2" t="s">
        <v>12260</v>
      </c>
      <c r="B6115" s="2" t="s">
        <v>12261</v>
      </c>
      <c r="C6115" s="2">
        <v>37</v>
      </c>
      <c r="D6115" s="2" t="s">
        <v>39</v>
      </c>
      <c r="E6115" s="2" t="s">
        <v>93</v>
      </c>
      <c r="F6115" s="2" t="s">
        <v>55</v>
      </c>
      <c r="G6115" s="2" t="s">
        <v>36</v>
      </c>
      <c r="H6115" s="2">
        <v>19652.63</v>
      </c>
      <c r="I6115" s="3">
        <v>45237</v>
      </c>
      <c r="J6115" s="2" t="s">
        <v>16</v>
      </c>
    </row>
    <row r="6116" spans="1:10" ht="14.25" customHeight="1" x14ac:dyDescent="0.35">
      <c r="A6116" s="2" t="s">
        <v>12262</v>
      </c>
      <c r="B6116" s="2" t="s">
        <v>12263</v>
      </c>
      <c r="C6116" s="2">
        <v>62</v>
      </c>
      <c r="D6116" s="2" t="s">
        <v>12</v>
      </c>
      <c r="E6116" s="2" t="s">
        <v>13</v>
      </c>
      <c r="F6116" s="2" t="s">
        <v>55</v>
      </c>
      <c r="G6116" s="2" t="s">
        <v>30</v>
      </c>
      <c r="H6116" s="2">
        <v>3993.54</v>
      </c>
      <c r="I6116" s="3">
        <v>45053</v>
      </c>
      <c r="J6116" s="2" t="s">
        <v>16</v>
      </c>
    </row>
    <row r="6117" spans="1:10" ht="14.25" customHeight="1" x14ac:dyDescent="0.35">
      <c r="A6117" s="2" t="s">
        <v>12264</v>
      </c>
      <c r="B6117" s="2" t="s">
        <v>12265</v>
      </c>
      <c r="C6117" s="2">
        <v>37</v>
      </c>
      <c r="D6117" s="2" t="s">
        <v>39</v>
      </c>
      <c r="E6117" s="2" t="s">
        <v>29</v>
      </c>
      <c r="F6117" s="2" t="s">
        <v>19</v>
      </c>
      <c r="G6117" s="2" t="s">
        <v>15</v>
      </c>
      <c r="H6117" s="2">
        <v>25147.22</v>
      </c>
      <c r="I6117" s="3">
        <v>44966</v>
      </c>
      <c r="J6117" s="2" t="s">
        <v>69</v>
      </c>
    </row>
    <row r="6118" spans="1:10" ht="14.25" customHeight="1" x14ac:dyDescent="0.35">
      <c r="A6118" s="2" t="s">
        <v>12266</v>
      </c>
      <c r="B6118" s="2" t="s">
        <v>12267</v>
      </c>
      <c r="C6118" s="2">
        <v>26</v>
      </c>
      <c r="D6118" s="2" t="s">
        <v>39</v>
      </c>
      <c r="E6118" s="2" t="s">
        <v>13</v>
      </c>
      <c r="F6118" s="2" t="s">
        <v>55</v>
      </c>
      <c r="G6118" s="2" t="s">
        <v>30</v>
      </c>
      <c r="H6118" s="2">
        <v>6379.04</v>
      </c>
      <c r="I6118" s="3">
        <v>44998</v>
      </c>
      <c r="J6118" s="2" t="s">
        <v>69</v>
      </c>
    </row>
    <row r="6119" spans="1:10" ht="14.25" customHeight="1" x14ac:dyDescent="0.35">
      <c r="A6119" s="2" t="s">
        <v>12268</v>
      </c>
      <c r="B6119" s="2" t="s">
        <v>12269</v>
      </c>
      <c r="C6119" s="2">
        <v>56</v>
      </c>
      <c r="D6119" s="2" t="s">
        <v>39</v>
      </c>
      <c r="E6119" s="2" t="s">
        <v>29</v>
      </c>
      <c r="F6119" s="2" t="s">
        <v>49</v>
      </c>
      <c r="G6119" s="2" t="s">
        <v>30</v>
      </c>
      <c r="H6119" s="2">
        <v>104.45</v>
      </c>
      <c r="I6119" s="3">
        <v>45173</v>
      </c>
      <c r="J6119" s="2" t="s">
        <v>16</v>
      </c>
    </row>
    <row r="6120" spans="1:10" ht="14.25" customHeight="1" x14ac:dyDescent="0.35">
      <c r="A6120" s="2" t="s">
        <v>12270</v>
      </c>
      <c r="B6120" s="2" t="s">
        <v>12271</v>
      </c>
      <c r="C6120" s="2">
        <v>21</v>
      </c>
      <c r="D6120" s="2" t="s">
        <v>39</v>
      </c>
      <c r="E6120" s="2" t="s">
        <v>93</v>
      </c>
      <c r="F6120" s="2" t="s">
        <v>55</v>
      </c>
      <c r="G6120" s="2" t="s">
        <v>36</v>
      </c>
      <c r="H6120" s="2">
        <v>1767.86</v>
      </c>
      <c r="I6120" s="3">
        <v>45173</v>
      </c>
      <c r="J6120" s="2" t="s">
        <v>16</v>
      </c>
    </row>
    <row r="6121" spans="1:10" ht="14.25" customHeight="1" x14ac:dyDescent="0.35">
      <c r="A6121" s="2" t="s">
        <v>12272</v>
      </c>
      <c r="B6121" s="2" t="s">
        <v>12273</v>
      </c>
      <c r="C6121" s="2">
        <v>36</v>
      </c>
      <c r="D6121" s="2" t="s">
        <v>39</v>
      </c>
      <c r="E6121" s="2" t="s">
        <v>74</v>
      </c>
      <c r="F6121" s="2" t="s">
        <v>19</v>
      </c>
      <c r="G6121" s="2" t="s">
        <v>36</v>
      </c>
      <c r="H6121" s="2">
        <v>1079.4100000000001</v>
      </c>
      <c r="I6121" s="3">
        <v>45238</v>
      </c>
      <c r="J6121" s="2" t="s">
        <v>16</v>
      </c>
    </row>
    <row r="6122" spans="1:10" ht="14.25" customHeight="1" x14ac:dyDescent="0.35">
      <c r="A6122" s="2" t="s">
        <v>12274</v>
      </c>
      <c r="B6122" s="2" t="s">
        <v>12275</v>
      </c>
      <c r="C6122" s="2">
        <v>55</v>
      </c>
      <c r="D6122" s="2" t="s">
        <v>39</v>
      </c>
      <c r="E6122" s="2" t="s">
        <v>93</v>
      </c>
      <c r="F6122" s="2" t="s">
        <v>25</v>
      </c>
      <c r="G6122" s="2" t="s">
        <v>36</v>
      </c>
      <c r="H6122" s="2">
        <v>450.24</v>
      </c>
      <c r="I6122" s="3">
        <v>44960</v>
      </c>
      <c r="J6122" s="2" t="s">
        <v>21</v>
      </c>
    </row>
    <row r="6123" spans="1:10" ht="14.25" customHeight="1" x14ac:dyDescent="0.35">
      <c r="A6123" s="2" t="s">
        <v>12276</v>
      </c>
      <c r="B6123" s="2" t="s">
        <v>12277</v>
      </c>
      <c r="C6123" s="2">
        <v>44</v>
      </c>
      <c r="D6123" s="2" t="s">
        <v>39</v>
      </c>
      <c r="E6123" s="2" t="s">
        <v>24</v>
      </c>
      <c r="F6123" s="2" t="s">
        <v>55</v>
      </c>
      <c r="G6123" s="2" t="s">
        <v>30</v>
      </c>
      <c r="H6123" s="2">
        <v>12518.24</v>
      </c>
      <c r="I6123" s="3">
        <v>45055</v>
      </c>
      <c r="J6123" s="2" t="s">
        <v>16</v>
      </c>
    </row>
    <row r="6124" spans="1:10" ht="14.25" customHeight="1" x14ac:dyDescent="0.35">
      <c r="A6124" s="2" t="s">
        <v>12278</v>
      </c>
      <c r="B6124" s="2" t="s">
        <v>12279</v>
      </c>
      <c r="C6124" s="2">
        <v>62</v>
      </c>
      <c r="D6124" s="2" t="s">
        <v>39</v>
      </c>
      <c r="E6124" s="2" t="s">
        <v>74</v>
      </c>
      <c r="F6124" s="2" t="s">
        <v>55</v>
      </c>
      <c r="G6124" s="2" t="s">
        <v>36</v>
      </c>
      <c r="H6124" s="2">
        <v>2135.84</v>
      </c>
      <c r="I6124" s="3">
        <v>44936</v>
      </c>
      <c r="J6124" s="2" t="s">
        <v>69</v>
      </c>
    </row>
    <row r="6125" spans="1:10" ht="14.25" customHeight="1" x14ac:dyDescent="0.35">
      <c r="A6125" s="2" t="s">
        <v>12280</v>
      </c>
      <c r="B6125" s="2" t="s">
        <v>12281</v>
      </c>
      <c r="C6125" s="2">
        <v>60</v>
      </c>
      <c r="D6125" s="2" t="s">
        <v>12</v>
      </c>
      <c r="E6125" s="2" t="s">
        <v>52</v>
      </c>
      <c r="F6125" s="2" t="s">
        <v>49</v>
      </c>
      <c r="G6125" s="2" t="s">
        <v>26</v>
      </c>
      <c r="H6125" s="2">
        <v>18239.919999999998</v>
      </c>
      <c r="I6125" s="3">
        <v>45094</v>
      </c>
      <c r="J6125" s="2" t="s">
        <v>16</v>
      </c>
    </row>
    <row r="6126" spans="1:10" ht="14.25" customHeight="1" x14ac:dyDescent="0.35">
      <c r="A6126" s="2" t="s">
        <v>12282</v>
      </c>
      <c r="B6126" s="2" t="s">
        <v>12283</v>
      </c>
      <c r="C6126" s="2">
        <v>30</v>
      </c>
      <c r="D6126" s="2" t="s">
        <v>12</v>
      </c>
      <c r="E6126" s="2" t="s">
        <v>74</v>
      </c>
      <c r="F6126" s="2" t="s">
        <v>14</v>
      </c>
      <c r="G6126" s="2" t="s">
        <v>20</v>
      </c>
      <c r="H6126" s="2">
        <v>3071.62</v>
      </c>
      <c r="I6126" s="3">
        <v>45142</v>
      </c>
      <c r="J6126" s="2" t="s">
        <v>16</v>
      </c>
    </row>
    <row r="6127" spans="1:10" ht="14.25" customHeight="1" x14ac:dyDescent="0.35">
      <c r="A6127" s="2" t="s">
        <v>12284</v>
      </c>
      <c r="B6127" s="2" t="s">
        <v>12285</v>
      </c>
      <c r="C6127" s="2">
        <v>30</v>
      </c>
      <c r="D6127" s="2" t="s">
        <v>12</v>
      </c>
      <c r="E6127" s="2" t="s">
        <v>42</v>
      </c>
      <c r="F6127" s="2" t="s">
        <v>25</v>
      </c>
      <c r="G6127" s="2" t="s">
        <v>20</v>
      </c>
      <c r="H6127" s="2">
        <v>328.61</v>
      </c>
      <c r="I6127" s="3">
        <v>45334</v>
      </c>
      <c r="J6127" s="2" t="s">
        <v>16</v>
      </c>
    </row>
    <row r="6128" spans="1:10" ht="14.25" customHeight="1" x14ac:dyDescent="0.35">
      <c r="A6128" s="2" t="s">
        <v>12286</v>
      </c>
      <c r="B6128" s="2" t="s">
        <v>12287</v>
      </c>
      <c r="C6128" s="2">
        <v>39</v>
      </c>
      <c r="D6128" s="2" t="s">
        <v>39</v>
      </c>
      <c r="E6128" s="2" t="s">
        <v>24</v>
      </c>
      <c r="F6128" s="2" t="s">
        <v>14</v>
      </c>
      <c r="G6128" s="2" t="s">
        <v>36</v>
      </c>
      <c r="H6128" s="2">
        <v>17185.57</v>
      </c>
      <c r="I6128" s="3">
        <v>45452</v>
      </c>
      <c r="J6128" s="2" t="s">
        <v>16</v>
      </c>
    </row>
    <row r="6129" spans="1:10" ht="14.25" customHeight="1" x14ac:dyDescent="0.35">
      <c r="A6129" s="2" t="s">
        <v>12288</v>
      </c>
      <c r="B6129" s="2" t="s">
        <v>12289</v>
      </c>
      <c r="C6129" s="2">
        <v>45</v>
      </c>
      <c r="D6129" s="2" t="s">
        <v>39</v>
      </c>
      <c r="E6129" s="2" t="s">
        <v>42</v>
      </c>
      <c r="F6129" s="2" t="s">
        <v>19</v>
      </c>
      <c r="G6129" s="2" t="s">
        <v>15</v>
      </c>
      <c r="H6129" s="2">
        <v>6276.33</v>
      </c>
      <c r="I6129" s="3">
        <v>45528</v>
      </c>
      <c r="J6129" s="2" t="s">
        <v>16</v>
      </c>
    </row>
    <row r="6130" spans="1:10" ht="14.25" customHeight="1" x14ac:dyDescent="0.35">
      <c r="A6130" s="2" t="s">
        <v>12290</v>
      </c>
      <c r="B6130" s="2" t="s">
        <v>12291</v>
      </c>
      <c r="C6130" s="2">
        <v>64</v>
      </c>
      <c r="D6130" s="2" t="s">
        <v>39</v>
      </c>
      <c r="E6130" s="2" t="s">
        <v>24</v>
      </c>
      <c r="F6130" s="2" t="s">
        <v>19</v>
      </c>
      <c r="G6130" s="2" t="s">
        <v>36</v>
      </c>
      <c r="H6130" s="2">
        <v>9150.5499999999993</v>
      </c>
      <c r="I6130" s="3">
        <v>44944</v>
      </c>
      <c r="J6130" s="2" t="s">
        <v>21</v>
      </c>
    </row>
    <row r="6131" spans="1:10" ht="14.25" customHeight="1" x14ac:dyDescent="0.35">
      <c r="A6131" s="2" t="s">
        <v>12292</v>
      </c>
      <c r="B6131" s="2" t="s">
        <v>12293</v>
      </c>
      <c r="C6131" s="2">
        <v>62</v>
      </c>
      <c r="D6131" s="2" t="s">
        <v>12</v>
      </c>
      <c r="E6131" s="2" t="s">
        <v>93</v>
      </c>
      <c r="F6131" s="2" t="s">
        <v>14</v>
      </c>
      <c r="G6131" s="2" t="s">
        <v>36</v>
      </c>
      <c r="H6131" s="2">
        <v>4098.1499999999996</v>
      </c>
      <c r="I6131" s="3">
        <v>45266</v>
      </c>
      <c r="J6131" s="2" t="s">
        <v>16</v>
      </c>
    </row>
    <row r="6132" spans="1:10" ht="14.25" customHeight="1" x14ac:dyDescent="0.35">
      <c r="A6132" s="2" t="s">
        <v>12294</v>
      </c>
      <c r="B6132" s="2" t="s">
        <v>12295</v>
      </c>
      <c r="C6132" s="2">
        <v>39</v>
      </c>
      <c r="D6132" s="2" t="s">
        <v>12</v>
      </c>
      <c r="E6132" s="2" t="s">
        <v>42</v>
      </c>
      <c r="F6132" s="2" t="s">
        <v>49</v>
      </c>
      <c r="G6132" s="2" t="s">
        <v>30</v>
      </c>
      <c r="H6132" s="2">
        <v>471.34</v>
      </c>
      <c r="I6132" s="3">
        <v>45607</v>
      </c>
      <c r="J6132" s="2" t="s">
        <v>21</v>
      </c>
    </row>
    <row r="6133" spans="1:10" ht="14.25" customHeight="1" x14ac:dyDescent="0.35">
      <c r="A6133" s="2" t="s">
        <v>12296</v>
      </c>
      <c r="B6133" s="2" t="s">
        <v>12297</v>
      </c>
      <c r="C6133" s="2">
        <v>60</v>
      </c>
      <c r="D6133" s="2" t="s">
        <v>12</v>
      </c>
      <c r="E6133" s="2" t="s">
        <v>42</v>
      </c>
      <c r="F6133" s="2" t="s">
        <v>35</v>
      </c>
      <c r="G6133" s="2" t="s">
        <v>15</v>
      </c>
      <c r="H6133" s="2">
        <v>4623.17</v>
      </c>
      <c r="I6133" s="3">
        <v>45494</v>
      </c>
      <c r="J6133" s="2" t="s">
        <v>16</v>
      </c>
    </row>
    <row r="6134" spans="1:10" ht="14.25" customHeight="1" x14ac:dyDescent="0.35">
      <c r="A6134" s="2" t="s">
        <v>12298</v>
      </c>
      <c r="B6134" s="2" t="s">
        <v>12299</v>
      </c>
      <c r="C6134" s="2">
        <v>36</v>
      </c>
      <c r="D6134" s="2" t="s">
        <v>39</v>
      </c>
      <c r="E6134" s="2" t="s">
        <v>52</v>
      </c>
      <c r="F6134" s="2" t="s">
        <v>49</v>
      </c>
      <c r="G6134" s="2" t="s">
        <v>36</v>
      </c>
      <c r="H6134" s="2">
        <v>7304.05</v>
      </c>
      <c r="I6134" s="3">
        <v>45602</v>
      </c>
      <c r="J6134" s="2" t="s">
        <v>16</v>
      </c>
    </row>
    <row r="6135" spans="1:10" ht="14.25" customHeight="1" x14ac:dyDescent="0.35">
      <c r="A6135" s="2" t="s">
        <v>12300</v>
      </c>
      <c r="B6135" s="2" t="s">
        <v>12301</v>
      </c>
      <c r="C6135" s="2">
        <v>25</v>
      </c>
      <c r="D6135" s="2" t="s">
        <v>12</v>
      </c>
      <c r="E6135" s="2" t="s">
        <v>42</v>
      </c>
      <c r="F6135" s="2" t="s">
        <v>35</v>
      </c>
      <c r="G6135" s="2" t="s">
        <v>26</v>
      </c>
      <c r="H6135" s="2">
        <v>117.55</v>
      </c>
      <c r="I6135" s="3">
        <v>45590</v>
      </c>
      <c r="J6135" s="2" t="s">
        <v>16</v>
      </c>
    </row>
    <row r="6136" spans="1:10" ht="14.25" customHeight="1" x14ac:dyDescent="0.35">
      <c r="A6136" s="2" t="s">
        <v>12302</v>
      </c>
      <c r="B6136" s="2" t="s">
        <v>12303</v>
      </c>
      <c r="C6136" s="2">
        <v>25</v>
      </c>
      <c r="D6136" s="2" t="s">
        <v>12</v>
      </c>
      <c r="E6136" s="2" t="s">
        <v>64</v>
      </c>
      <c r="F6136" s="2" t="s">
        <v>35</v>
      </c>
      <c r="G6136" s="2" t="s">
        <v>20</v>
      </c>
      <c r="H6136" s="2">
        <v>8539.9699999999993</v>
      </c>
      <c r="I6136" s="3">
        <v>45016</v>
      </c>
      <c r="J6136" s="2" t="s">
        <v>16</v>
      </c>
    </row>
    <row r="6137" spans="1:10" ht="14.25" customHeight="1" x14ac:dyDescent="0.35">
      <c r="A6137" s="2" t="s">
        <v>12304</v>
      </c>
      <c r="B6137" s="2" t="s">
        <v>12305</v>
      </c>
      <c r="C6137" s="2">
        <v>59</v>
      </c>
      <c r="D6137" s="2" t="s">
        <v>39</v>
      </c>
      <c r="E6137" s="2" t="s">
        <v>64</v>
      </c>
      <c r="F6137" s="2" t="s">
        <v>49</v>
      </c>
      <c r="G6137" s="2" t="s">
        <v>26</v>
      </c>
      <c r="H6137" s="2">
        <v>22353.200000000001</v>
      </c>
      <c r="I6137" s="3">
        <v>45211</v>
      </c>
      <c r="J6137" s="2" t="s">
        <v>21</v>
      </c>
    </row>
    <row r="6138" spans="1:10" ht="14.25" customHeight="1" x14ac:dyDescent="0.35">
      <c r="A6138" s="2" t="s">
        <v>12306</v>
      </c>
      <c r="B6138" s="2" t="s">
        <v>12307</v>
      </c>
      <c r="C6138" s="2">
        <v>43</v>
      </c>
      <c r="D6138" s="2" t="s">
        <v>12</v>
      </c>
      <c r="E6138" s="2" t="s">
        <v>64</v>
      </c>
      <c r="F6138" s="2" t="s">
        <v>35</v>
      </c>
      <c r="G6138" s="2" t="s">
        <v>26</v>
      </c>
      <c r="H6138" s="2">
        <v>2456.9699999999998</v>
      </c>
      <c r="I6138" s="3">
        <v>45460</v>
      </c>
      <c r="J6138" s="2" t="s">
        <v>16</v>
      </c>
    </row>
    <row r="6139" spans="1:10" ht="14.25" customHeight="1" x14ac:dyDescent="0.35">
      <c r="A6139" s="2" t="s">
        <v>12308</v>
      </c>
      <c r="B6139" s="2" t="s">
        <v>12309</v>
      </c>
      <c r="C6139" s="2">
        <v>43</v>
      </c>
      <c r="D6139" s="2" t="s">
        <v>39</v>
      </c>
      <c r="E6139" s="2" t="s">
        <v>74</v>
      </c>
      <c r="F6139" s="2" t="s">
        <v>35</v>
      </c>
      <c r="G6139" s="2" t="s">
        <v>26</v>
      </c>
      <c r="H6139" s="2">
        <v>26141.39</v>
      </c>
      <c r="I6139" s="3">
        <v>45193</v>
      </c>
      <c r="J6139" s="2" t="s">
        <v>16</v>
      </c>
    </row>
    <row r="6140" spans="1:10" ht="14.25" customHeight="1" x14ac:dyDescent="0.35">
      <c r="A6140" s="2" t="s">
        <v>12310</v>
      </c>
      <c r="B6140" s="2" t="s">
        <v>12311</v>
      </c>
      <c r="C6140" s="2">
        <v>40</v>
      </c>
      <c r="D6140" s="2" t="s">
        <v>12</v>
      </c>
      <c r="E6140" s="2" t="s">
        <v>93</v>
      </c>
      <c r="F6140" s="2" t="s">
        <v>35</v>
      </c>
      <c r="G6140" s="2" t="s">
        <v>15</v>
      </c>
      <c r="H6140" s="2">
        <v>1027.07</v>
      </c>
      <c r="I6140" s="3">
        <v>45359</v>
      </c>
      <c r="J6140" s="2" t="s">
        <v>16</v>
      </c>
    </row>
    <row r="6141" spans="1:10" ht="14.25" customHeight="1" x14ac:dyDescent="0.35">
      <c r="A6141" s="2" t="s">
        <v>12312</v>
      </c>
      <c r="B6141" s="2" t="s">
        <v>12313</v>
      </c>
      <c r="C6141" s="2">
        <v>60</v>
      </c>
      <c r="D6141" s="2" t="s">
        <v>39</v>
      </c>
      <c r="E6141" s="2" t="s">
        <v>93</v>
      </c>
      <c r="F6141" s="2" t="s">
        <v>25</v>
      </c>
      <c r="G6141" s="2" t="s">
        <v>15</v>
      </c>
      <c r="H6141" s="2">
        <v>17454.66</v>
      </c>
      <c r="I6141" s="3">
        <v>45577</v>
      </c>
      <c r="J6141" s="2" t="s">
        <v>69</v>
      </c>
    </row>
    <row r="6142" spans="1:10" ht="14.25" customHeight="1" x14ac:dyDescent="0.35">
      <c r="A6142" s="2" t="s">
        <v>12314</v>
      </c>
      <c r="B6142" s="2" t="s">
        <v>12315</v>
      </c>
      <c r="C6142" s="2">
        <v>30</v>
      </c>
      <c r="D6142" s="2" t="s">
        <v>39</v>
      </c>
      <c r="E6142" s="2" t="s">
        <v>13</v>
      </c>
      <c r="F6142" s="2" t="s">
        <v>19</v>
      </c>
      <c r="G6142" s="2" t="s">
        <v>15</v>
      </c>
      <c r="H6142" s="2">
        <v>18346.11</v>
      </c>
      <c r="I6142" s="3">
        <v>44978</v>
      </c>
      <c r="J6142" s="2" t="s">
        <v>16</v>
      </c>
    </row>
    <row r="6143" spans="1:10" ht="14.25" customHeight="1" x14ac:dyDescent="0.35">
      <c r="A6143" s="2" t="s">
        <v>12316</v>
      </c>
      <c r="B6143" s="2" t="s">
        <v>12317</v>
      </c>
      <c r="C6143" s="2">
        <v>45</v>
      </c>
      <c r="D6143" s="2" t="s">
        <v>39</v>
      </c>
      <c r="E6143" s="2" t="s">
        <v>52</v>
      </c>
      <c r="F6143" s="2" t="s">
        <v>35</v>
      </c>
      <c r="G6143" s="2" t="s">
        <v>20</v>
      </c>
      <c r="H6143" s="2">
        <v>2980.82</v>
      </c>
      <c r="I6143" s="3">
        <v>44993</v>
      </c>
      <c r="J6143" s="2" t="s">
        <v>16</v>
      </c>
    </row>
    <row r="6144" spans="1:10" ht="14.25" customHeight="1" x14ac:dyDescent="0.35">
      <c r="A6144" s="2" t="s">
        <v>12318</v>
      </c>
      <c r="B6144" s="2" t="s">
        <v>12319</v>
      </c>
      <c r="C6144" s="2">
        <v>26</v>
      </c>
      <c r="D6144" s="2" t="s">
        <v>39</v>
      </c>
      <c r="E6144" s="2" t="s">
        <v>64</v>
      </c>
      <c r="F6144" s="2" t="s">
        <v>19</v>
      </c>
      <c r="G6144" s="2" t="s">
        <v>30</v>
      </c>
      <c r="H6144" s="2">
        <v>31663.64</v>
      </c>
      <c r="I6144" s="3">
        <v>45523</v>
      </c>
      <c r="J6144" s="2" t="s">
        <v>16</v>
      </c>
    </row>
    <row r="6145" spans="1:10" ht="14.25" customHeight="1" x14ac:dyDescent="0.35">
      <c r="A6145" s="2" t="s">
        <v>12320</v>
      </c>
      <c r="B6145" s="2" t="s">
        <v>12321</v>
      </c>
      <c r="C6145" s="2">
        <v>37</v>
      </c>
      <c r="D6145" s="2" t="s">
        <v>39</v>
      </c>
      <c r="E6145" s="2" t="s">
        <v>64</v>
      </c>
      <c r="F6145" s="2" t="s">
        <v>19</v>
      </c>
      <c r="G6145" s="2" t="s">
        <v>36</v>
      </c>
      <c r="H6145" s="2">
        <v>5388.8</v>
      </c>
      <c r="I6145" s="3">
        <v>45176</v>
      </c>
      <c r="J6145" s="2" t="s">
        <v>16</v>
      </c>
    </row>
    <row r="6146" spans="1:10" ht="14.25" customHeight="1" x14ac:dyDescent="0.35">
      <c r="A6146" s="2" t="s">
        <v>12322</v>
      </c>
      <c r="B6146" s="2" t="s">
        <v>12323</v>
      </c>
      <c r="C6146" s="2">
        <v>36</v>
      </c>
      <c r="D6146" s="2" t="s">
        <v>12</v>
      </c>
      <c r="E6146" s="2" t="s">
        <v>42</v>
      </c>
      <c r="F6146" s="2" t="s">
        <v>25</v>
      </c>
      <c r="G6146" s="2" t="s">
        <v>36</v>
      </c>
      <c r="H6146" s="2">
        <v>1522.85</v>
      </c>
      <c r="I6146" s="3">
        <v>45257</v>
      </c>
      <c r="J6146" s="2" t="s">
        <v>16</v>
      </c>
    </row>
    <row r="6147" spans="1:10" ht="14.25" customHeight="1" x14ac:dyDescent="0.35">
      <c r="A6147" s="2" t="s">
        <v>12324</v>
      </c>
      <c r="B6147" s="2" t="s">
        <v>12325</v>
      </c>
      <c r="C6147" s="2">
        <v>56</v>
      </c>
      <c r="D6147" s="2" t="s">
        <v>39</v>
      </c>
      <c r="E6147" s="2" t="s">
        <v>64</v>
      </c>
      <c r="F6147" s="2" t="s">
        <v>19</v>
      </c>
      <c r="G6147" s="2" t="s">
        <v>30</v>
      </c>
      <c r="H6147" s="2">
        <v>8957.8799999999992</v>
      </c>
      <c r="I6147" s="3">
        <v>45341</v>
      </c>
      <c r="J6147" s="2" t="s">
        <v>21</v>
      </c>
    </row>
    <row r="6148" spans="1:10" ht="14.25" customHeight="1" x14ac:dyDescent="0.35">
      <c r="A6148" s="2" t="s">
        <v>12326</v>
      </c>
      <c r="B6148" s="2" t="s">
        <v>12327</v>
      </c>
      <c r="C6148" s="2">
        <v>29</v>
      </c>
      <c r="D6148" s="2" t="s">
        <v>39</v>
      </c>
      <c r="E6148" s="2" t="s">
        <v>42</v>
      </c>
      <c r="F6148" s="2" t="s">
        <v>14</v>
      </c>
      <c r="G6148" s="2" t="s">
        <v>36</v>
      </c>
      <c r="H6148" s="2">
        <v>56883.14</v>
      </c>
      <c r="I6148" s="3">
        <v>45049</v>
      </c>
      <c r="J6148" s="2" t="s">
        <v>16</v>
      </c>
    </row>
    <row r="6149" spans="1:10" ht="14.25" customHeight="1" x14ac:dyDescent="0.35">
      <c r="A6149" s="2" t="s">
        <v>12328</v>
      </c>
      <c r="B6149" s="2" t="s">
        <v>12329</v>
      </c>
      <c r="C6149" s="2">
        <v>32</v>
      </c>
      <c r="D6149" s="2" t="s">
        <v>39</v>
      </c>
      <c r="E6149" s="2" t="s">
        <v>42</v>
      </c>
      <c r="F6149" s="2" t="s">
        <v>55</v>
      </c>
      <c r="G6149" s="2" t="s">
        <v>26</v>
      </c>
      <c r="H6149" s="2">
        <v>22955.26</v>
      </c>
      <c r="I6149" s="3">
        <v>45128</v>
      </c>
      <c r="J6149" s="2" t="s">
        <v>16</v>
      </c>
    </row>
    <row r="6150" spans="1:10" ht="14.25" customHeight="1" x14ac:dyDescent="0.35">
      <c r="A6150" s="2" t="s">
        <v>12330</v>
      </c>
      <c r="B6150" s="2" t="s">
        <v>12331</v>
      </c>
      <c r="C6150" s="2">
        <v>48</v>
      </c>
      <c r="D6150" s="2" t="s">
        <v>39</v>
      </c>
      <c r="E6150" s="2" t="s">
        <v>13</v>
      </c>
      <c r="F6150" s="2" t="s">
        <v>25</v>
      </c>
      <c r="G6150" s="2" t="s">
        <v>20</v>
      </c>
      <c r="H6150" s="2">
        <v>3265.65</v>
      </c>
      <c r="I6150" s="3">
        <v>44932</v>
      </c>
      <c r="J6150" s="2" t="s">
        <v>16</v>
      </c>
    </row>
    <row r="6151" spans="1:10" ht="14.25" customHeight="1" x14ac:dyDescent="0.35">
      <c r="A6151" s="2" t="s">
        <v>12332</v>
      </c>
      <c r="B6151" s="2" t="s">
        <v>12333</v>
      </c>
      <c r="C6151" s="2">
        <v>31</v>
      </c>
      <c r="D6151" s="2" t="s">
        <v>12</v>
      </c>
      <c r="E6151" s="2" t="s">
        <v>74</v>
      </c>
      <c r="F6151" s="2" t="s">
        <v>55</v>
      </c>
      <c r="G6151" s="2" t="s">
        <v>36</v>
      </c>
      <c r="H6151" s="2">
        <v>8603.51</v>
      </c>
      <c r="I6151" s="3">
        <v>45412</v>
      </c>
      <c r="J6151" s="2" t="s">
        <v>21</v>
      </c>
    </row>
    <row r="6152" spans="1:10" ht="14.25" customHeight="1" x14ac:dyDescent="0.35">
      <c r="A6152" s="2" t="s">
        <v>12334</v>
      </c>
      <c r="B6152" s="2" t="s">
        <v>12335</v>
      </c>
      <c r="C6152" s="2">
        <v>28</v>
      </c>
      <c r="D6152" s="2" t="s">
        <v>39</v>
      </c>
      <c r="E6152" s="2" t="s">
        <v>42</v>
      </c>
      <c r="F6152" s="2" t="s">
        <v>14</v>
      </c>
      <c r="G6152" s="2" t="s">
        <v>20</v>
      </c>
      <c r="H6152" s="2">
        <v>1225.83</v>
      </c>
      <c r="I6152" s="3">
        <v>45125</v>
      </c>
      <c r="J6152" s="2" t="s">
        <v>16</v>
      </c>
    </row>
    <row r="6153" spans="1:10" ht="14.25" customHeight="1" x14ac:dyDescent="0.35">
      <c r="A6153" s="2" t="s">
        <v>12336</v>
      </c>
      <c r="B6153" s="2" t="s">
        <v>12337</v>
      </c>
      <c r="C6153" s="2">
        <v>43</v>
      </c>
      <c r="D6153" s="2" t="s">
        <v>12</v>
      </c>
      <c r="E6153" s="2" t="s">
        <v>42</v>
      </c>
      <c r="F6153" s="2" t="s">
        <v>49</v>
      </c>
      <c r="G6153" s="2" t="s">
        <v>30</v>
      </c>
      <c r="H6153" s="2">
        <v>6196.08</v>
      </c>
      <c r="I6153" s="3">
        <v>44939</v>
      </c>
      <c r="J6153" s="2" t="s">
        <v>16</v>
      </c>
    </row>
    <row r="6154" spans="1:10" ht="14.25" customHeight="1" x14ac:dyDescent="0.35">
      <c r="A6154" s="2" t="s">
        <v>12338</v>
      </c>
      <c r="B6154" s="2" t="s">
        <v>12339</v>
      </c>
      <c r="C6154" s="2">
        <v>59</v>
      </c>
      <c r="D6154" s="2" t="s">
        <v>39</v>
      </c>
      <c r="E6154" s="2" t="s">
        <v>93</v>
      </c>
      <c r="F6154" s="2" t="s">
        <v>49</v>
      </c>
      <c r="G6154" s="2" t="s">
        <v>36</v>
      </c>
      <c r="H6154" s="2">
        <v>7403.86</v>
      </c>
      <c r="I6154" s="3">
        <v>44932</v>
      </c>
      <c r="J6154" s="2" t="s">
        <v>16</v>
      </c>
    </row>
    <row r="6155" spans="1:10" ht="14.25" customHeight="1" x14ac:dyDescent="0.35">
      <c r="A6155" s="2" t="s">
        <v>12340</v>
      </c>
      <c r="B6155" s="2" t="s">
        <v>12341</v>
      </c>
      <c r="C6155" s="2">
        <v>44</v>
      </c>
      <c r="D6155" s="2" t="s">
        <v>39</v>
      </c>
      <c r="E6155" s="2" t="s">
        <v>13</v>
      </c>
      <c r="F6155" s="2" t="s">
        <v>35</v>
      </c>
      <c r="G6155" s="2" t="s">
        <v>20</v>
      </c>
      <c r="H6155" s="2">
        <v>3787.43</v>
      </c>
      <c r="I6155" s="3">
        <v>45337</v>
      </c>
      <c r="J6155" s="2" t="s">
        <v>16</v>
      </c>
    </row>
    <row r="6156" spans="1:10" ht="14.25" customHeight="1" x14ac:dyDescent="0.35">
      <c r="A6156" s="2" t="s">
        <v>12342</v>
      </c>
      <c r="B6156" s="2" t="s">
        <v>12343</v>
      </c>
      <c r="C6156" s="2">
        <v>28</v>
      </c>
      <c r="D6156" s="2" t="s">
        <v>12</v>
      </c>
      <c r="E6156" s="2" t="s">
        <v>42</v>
      </c>
      <c r="F6156" s="2" t="s">
        <v>49</v>
      </c>
      <c r="G6156" s="2" t="s">
        <v>26</v>
      </c>
      <c r="H6156" s="2">
        <v>6620.11</v>
      </c>
      <c r="I6156" s="3">
        <v>45047</v>
      </c>
      <c r="J6156" s="2" t="s">
        <v>16</v>
      </c>
    </row>
    <row r="6157" spans="1:10" ht="14.25" customHeight="1" x14ac:dyDescent="0.35">
      <c r="A6157" s="2" t="s">
        <v>12344</v>
      </c>
      <c r="B6157" s="2" t="s">
        <v>12345</v>
      </c>
      <c r="C6157" s="2">
        <v>55</v>
      </c>
      <c r="D6157" s="2" t="s">
        <v>12</v>
      </c>
      <c r="E6157" s="2" t="s">
        <v>52</v>
      </c>
      <c r="F6157" s="2" t="s">
        <v>25</v>
      </c>
      <c r="G6157" s="2" t="s">
        <v>26</v>
      </c>
      <c r="H6157" s="2">
        <v>25249.599999999999</v>
      </c>
      <c r="I6157" s="3">
        <v>45483</v>
      </c>
      <c r="J6157" s="2" t="s">
        <v>16</v>
      </c>
    </row>
    <row r="6158" spans="1:10" ht="14.25" customHeight="1" x14ac:dyDescent="0.35">
      <c r="A6158" s="2" t="s">
        <v>12346</v>
      </c>
      <c r="B6158" s="2" t="s">
        <v>12347</v>
      </c>
      <c r="C6158" s="2">
        <v>51</v>
      </c>
      <c r="D6158" s="2" t="s">
        <v>12</v>
      </c>
      <c r="E6158" s="2" t="s">
        <v>74</v>
      </c>
      <c r="F6158" s="2" t="s">
        <v>49</v>
      </c>
      <c r="G6158" s="2" t="s">
        <v>30</v>
      </c>
      <c r="H6158" s="2">
        <v>6934.22</v>
      </c>
      <c r="I6158" s="3">
        <v>45288</v>
      </c>
      <c r="J6158" s="2" t="s">
        <v>16</v>
      </c>
    </row>
    <row r="6159" spans="1:10" ht="14.25" customHeight="1" x14ac:dyDescent="0.35">
      <c r="A6159" s="2" t="s">
        <v>12348</v>
      </c>
      <c r="B6159" s="2" t="s">
        <v>12349</v>
      </c>
      <c r="C6159" s="2">
        <v>60</v>
      </c>
      <c r="D6159" s="2" t="s">
        <v>39</v>
      </c>
      <c r="E6159" s="2" t="s">
        <v>24</v>
      </c>
      <c r="F6159" s="2" t="s">
        <v>25</v>
      </c>
      <c r="G6159" s="2" t="s">
        <v>15</v>
      </c>
      <c r="H6159" s="2">
        <v>17777.990000000002</v>
      </c>
      <c r="I6159" s="3">
        <v>45464</v>
      </c>
      <c r="J6159" s="2" t="s">
        <v>16</v>
      </c>
    </row>
    <row r="6160" spans="1:10" ht="14.25" customHeight="1" x14ac:dyDescent="0.35">
      <c r="A6160" s="2" t="s">
        <v>12350</v>
      </c>
      <c r="B6160" s="2" t="s">
        <v>12351</v>
      </c>
      <c r="C6160" s="2">
        <v>36</v>
      </c>
      <c r="D6160" s="2" t="s">
        <v>12</v>
      </c>
      <c r="E6160" s="2" t="s">
        <v>52</v>
      </c>
      <c r="F6160" s="2" t="s">
        <v>25</v>
      </c>
      <c r="G6160" s="2" t="s">
        <v>36</v>
      </c>
      <c r="H6160" s="2">
        <v>3818.32</v>
      </c>
      <c r="I6160" s="3">
        <v>44930</v>
      </c>
      <c r="J6160" s="2" t="s">
        <v>16</v>
      </c>
    </row>
    <row r="6161" spans="1:10" ht="14.25" customHeight="1" x14ac:dyDescent="0.35">
      <c r="A6161" s="2" t="s">
        <v>12352</v>
      </c>
      <c r="B6161" s="2" t="s">
        <v>12353</v>
      </c>
      <c r="C6161" s="2">
        <v>23</v>
      </c>
      <c r="D6161" s="2" t="s">
        <v>39</v>
      </c>
      <c r="E6161" s="2" t="s">
        <v>64</v>
      </c>
      <c r="F6161" s="2" t="s">
        <v>55</v>
      </c>
      <c r="G6161" s="2" t="s">
        <v>26</v>
      </c>
      <c r="H6161" s="2">
        <v>35544.959999999999</v>
      </c>
      <c r="I6161" s="3">
        <v>45210</v>
      </c>
      <c r="J6161" s="2" t="s">
        <v>69</v>
      </c>
    </row>
    <row r="6162" spans="1:10" ht="14.25" customHeight="1" x14ac:dyDescent="0.35">
      <c r="A6162" s="2" t="s">
        <v>12354</v>
      </c>
      <c r="B6162" s="2" t="s">
        <v>12355</v>
      </c>
      <c r="C6162" s="2">
        <v>63</v>
      </c>
      <c r="D6162" s="2" t="s">
        <v>12</v>
      </c>
      <c r="E6162" s="2" t="s">
        <v>74</v>
      </c>
      <c r="F6162" s="2" t="s">
        <v>49</v>
      </c>
      <c r="G6162" s="2" t="s">
        <v>26</v>
      </c>
      <c r="H6162" s="2">
        <v>981.24</v>
      </c>
      <c r="I6162" s="3">
        <v>45648</v>
      </c>
      <c r="J6162" s="2" t="s">
        <v>16</v>
      </c>
    </row>
    <row r="6163" spans="1:10" ht="14.25" customHeight="1" x14ac:dyDescent="0.35">
      <c r="A6163" s="2" t="s">
        <v>12356</v>
      </c>
      <c r="B6163" s="2" t="s">
        <v>12357</v>
      </c>
      <c r="C6163" s="2">
        <v>55</v>
      </c>
      <c r="D6163" s="2" t="s">
        <v>12</v>
      </c>
      <c r="E6163" s="2" t="s">
        <v>64</v>
      </c>
      <c r="F6163" s="2" t="s">
        <v>19</v>
      </c>
      <c r="G6163" s="2" t="s">
        <v>30</v>
      </c>
      <c r="H6163" s="2">
        <v>8808.91</v>
      </c>
      <c r="I6163" s="3">
        <v>45285</v>
      </c>
      <c r="J6163" s="2" t="s">
        <v>21</v>
      </c>
    </row>
    <row r="6164" spans="1:10" ht="14.25" customHeight="1" x14ac:dyDescent="0.35">
      <c r="A6164" s="2" t="s">
        <v>12358</v>
      </c>
      <c r="B6164" s="2" t="s">
        <v>12359</v>
      </c>
      <c r="C6164" s="2">
        <v>59</v>
      </c>
      <c r="D6164" s="2" t="s">
        <v>39</v>
      </c>
      <c r="E6164" s="2" t="s">
        <v>93</v>
      </c>
      <c r="F6164" s="2" t="s">
        <v>49</v>
      </c>
      <c r="G6164" s="2" t="s">
        <v>26</v>
      </c>
      <c r="H6164" s="2">
        <v>15601.14</v>
      </c>
      <c r="I6164" s="3">
        <v>45619</v>
      </c>
      <c r="J6164" s="2" t="s">
        <v>16</v>
      </c>
    </row>
    <row r="6165" spans="1:10" ht="14.25" customHeight="1" x14ac:dyDescent="0.35">
      <c r="A6165" s="2" t="s">
        <v>12360</v>
      </c>
      <c r="B6165" s="2" t="s">
        <v>12361</v>
      </c>
      <c r="C6165" s="2">
        <v>45</v>
      </c>
      <c r="D6165" s="2" t="s">
        <v>12</v>
      </c>
      <c r="E6165" s="2" t="s">
        <v>29</v>
      </c>
      <c r="F6165" s="2" t="s">
        <v>49</v>
      </c>
      <c r="G6165" s="2" t="s">
        <v>36</v>
      </c>
      <c r="H6165" s="2">
        <v>16822.29</v>
      </c>
      <c r="I6165" s="3">
        <v>45208</v>
      </c>
      <c r="J6165" s="2" t="s">
        <v>16</v>
      </c>
    </row>
    <row r="6166" spans="1:10" ht="14.25" customHeight="1" x14ac:dyDescent="0.35">
      <c r="A6166" s="2" t="s">
        <v>12362</v>
      </c>
      <c r="B6166" s="2" t="s">
        <v>12363</v>
      </c>
      <c r="C6166" s="2">
        <v>18</v>
      </c>
      <c r="D6166" s="2" t="s">
        <v>12</v>
      </c>
      <c r="E6166" s="2" t="s">
        <v>29</v>
      </c>
      <c r="F6166" s="2" t="s">
        <v>49</v>
      </c>
      <c r="G6166" s="2" t="s">
        <v>30</v>
      </c>
      <c r="H6166" s="2">
        <v>2209.9699999999998</v>
      </c>
      <c r="I6166" s="3">
        <v>45583</v>
      </c>
      <c r="J6166" s="2" t="s">
        <v>16</v>
      </c>
    </row>
    <row r="6167" spans="1:10" ht="14.25" customHeight="1" x14ac:dyDescent="0.35">
      <c r="A6167" s="2" t="s">
        <v>12364</v>
      </c>
      <c r="B6167" s="2" t="s">
        <v>12365</v>
      </c>
      <c r="C6167" s="2">
        <v>52</v>
      </c>
      <c r="D6167" s="2" t="s">
        <v>39</v>
      </c>
      <c r="E6167" s="2" t="s">
        <v>29</v>
      </c>
      <c r="F6167" s="2" t="s">
        <v>35</v>
      </c>
      <c r="G6167" s="2" t="s">
        <v>20</v>
      </c>
      <c r="H6167" s="2">
        <v>5135.7299999999996</v>
      </c>
      <c r="I6167" s="3">
        <v>45554</v>
      </c>
      <c r="J6167" s="2" t="s">
        <v>16</v>
      </c>
    </row>
    <row r="6168" spans="1:10" ht="14.25" customHeight="1" x14ac:dyDescent="0.35">
      <c r="A6168" s="2" t="s">
        <v>12366</v>
      </c>
      <c r="B6168" s="2" t="s">
        <v>12367</v>
      </c>
      <c r="C6168" s="2">
        <v>57</v>
      </c>
      <c r="D6168" s="2" t="s">
        <v>39</v>
      </c>
      <c r="E6168" s="2" t="s">
        <v>42</v>
      </c>
      <c r="F6168" s="2" t="s">
        <v>19</v>
      </c>
      <c r="G6168" s="2" t="s">
        <v>30</v>
      </c>
      <c r="H6168" s="2">
        <v>9786.8799999999992</v>
      </c>
      <c r="I6168" s="3">
        <v>45275</v>
      </c>
      <c r="J6168" s="2" t="s">
        <v>16</v>
      </c>
    </row>
    <row r="6169" spans="1:10" ht="14.25" customHeight="1" x14ac:dyDescent="0.35">
      <c r="A6169" s="2" t="s">
        <v>12368</v>
      </c>
      <c r="B6169" s="2" t="s">
        <v>12369</v>
      </c>
      <c r="C6169" s="2">
        <v>25</v>
      </c>
      <c r="D6169" s="2" t="s">
        <v>39</v>
      </c>
      <c r="E6169" s="2" t="s">
        <v>13</v>
      </c>
      <c r="F6169" s="2" t="s">
        <v>19</v>
      </c>
      <c r="G6169" s="2" t="s">
        <v>36</v>
      </c>
      <c r="H6169" s="2">
        <v>3796.26</v>
      </c>
      <c r="I6169" s="3">
        <v>44956</v>
      </c>
      <c r="J6169" s="2" t="s">
        <v>16</v>
      </c>
    </row>
    <row r="6170" spans="1:10" ht="14.25" customHeight="1" x14ac:dyDescent="0.35">
      <c r="A6170" s="2" t="s">
        <v>12370</v>
      </c>
      <c r="B6170" s="2" t="s">
        <v>12371</v>
      </c>
      <c r="C6170" s="2">
        <v>64</v>
      </c>
      <c r="D6170" s="2" t="s">
        <v>12</v>
      </c>
      <c r="E6170" s="2" t="s">
        <v>52</v>
      </c>
      <c r="F6170" s="2" t="s">
        <v>25</v>
      </c>
      <c r="G6170" s="2" t="s">
        <v>36</v>
      </c>
      <c r="H6170" s="2">
        <v>10738.1</v>
      </c>
      <c r="I6170" s="3">
        <v>45443</v>
      </c>
      <c r="J6170" s="2" t="s">
        <v>69</v>
      </c>
    </row>
    <row r="6171" spans="1:10" ht="14.25" customHeight="1" x14ac:dyDescent="0.35">
      <c r="A6171" s="2" t="s">
        <v>12372</v>
      </c>
      <c r="B6171" s="2" t="s">
        <v>12373</v>
      </c>
      <c r="C6171" s="2">
        <v>24</v>
      </c>
      <c r="D6171" s="2" t="s">
        <v>12</v>
      </c>
      <c r="E6171" s="2" t="s">
        <v>64</v>
      </c>
      <c r="F6171" s="2" t="s">
        <v>19</v>
      </c>
      <c r="G6171" s="2" t="s">
        <v>20</v>
      </c>
      <c r="H6171" s="2">
        <v>4760.71</v>
      </c>
      <c r="I6171" s="3">
        <v>45300</v>
      </c>
      <c r="J6171" s="2" t="s">
        <v>16</v>
      </c>
    </row>
    <row r="6172" spans="1:10" ht="14.25" customHeight="1" x14ac:dyDescent="0.35">
      <c r="A6172" s="2" t="s">
        <v>12374</v>
      </c>
      <c r="B6172" s="2" t="s">
        <v>12375</v>
      </c>
      <c r="C6172" s="2">
        <v>28</v>
      </c>
      <c r="D6172" s="2" t="s">
        <v>12</v>
      </c>
      <c r="E6172" s="2" t="s">
        <v>42</v>
      </c>
      <c r="F6172" s="2" t="s">
        <v>25</v>
      </c>
      <c r="G6172" s="2" t="s">
        <v>30</v>
      </c>
      <c r="H6172" s="2">
        <v>4321.17</v>
      </c>
      <c r="I6172" s="3">
        <v>45544</v>
      </c>
      <c r="J6172" s="2" t="s">
        <v>16</v>
      </c>
    </row>
    <row r="6173" spans="1:10" ht="14.25" customHeight="1" x14ac:dyDescent="0.35">
      <c r="A6173" s="2" t="s">
        <v>12376</v>
      </c>
      <c r="B6173" s="2" t="s">
        <v>12377</v>
      </c>
      <c r="C6173" s="2">
        <v>56</v>
      </c>
      <c r="D6173" s="2" t="s">
        <v>12</v>
      </c>
      <c r="E6173" s="2" t="s">
        <v>29</v>
      </c>
      <c r="F6173" s="2" t="s">
        <v>55</v>
      </c>
      <c r="G6173" s="2" t="s">
        <v>36</v>
      </c>
      <c r="H6173" s="2">
        <v>1143.6600000000001</v>
      </c>
      <c r="I6173" s="3">
        <v>45050</v>
      </c>
      <c r="J6173" s="2" t="s">
        <v>16</v>
      </c>
    </row>
    <row r="6174" spans="1:10" ht="14.25" customHeight="1" x14ac:dyDescent="0.35">
      <c r="A6174" s="2" t="s">
        <v>12378</v>
      </c>
      <c r="B6174" s="2" t="s">
        <v>12379</v>
      </c>
      <c r="C6174" s="2">
        <v>21</v>
      </c>
      <c r="D6174" s="2" t="s">
        <v>12</v>
      </c>
      <c r="E6174" s="2" t="s">
        <v>52</v>
      </c>
      <c r="F6174" s="2" t="s">
        <v>25</v>
      </c>
      <c r="G6174" s="2" t="s">
        <v>36</v>
      </c>
      <c r="H6174" s="2">
        <v>400.44</v>
      </c>
      <c r="I6174" s="3">
        <v>45372</v>
      </c>
      <c r="J6174" s="2" t="s">
        <v>16</v>
      </c>
    </row>
    <row r="6175" spans="1:10" ht="14.25" customHeight="1" x14ac:dyDescent="0.35">
      <c r="A6175" s="2" t="s">
        <v>12380</v>
      </c>
      <c r="B6175" s="2" t="s">
        <v>12381</v>
      </c>
      <c r="C6175" s="2">
        <v>42</v>
      </c>
      <c r="D6175" s="2" t="s">
        <v>39</v>
      </c>
      <c r="E6175" s="2" t="s">
        <v>52</v>
      </c>
      <c r="F6175" s="2" t="s">
        <v>49</v>
      </c>
      <c r="G6175" s="2" t="s">
        <v>20</v>
      </c>
      <c r="H6175" s="2">
        <v>18034.71</v>
      </c>
      <c r="I6175" s="3">
        <v>45320</v>
      </c>
      <c r="J6175" s="2" t="s">
        <v>16</v>
      </c>
    </row>
    <row r="6176" spans="1:10" ht="14.25" customHeight="1" x14ac:dyDescent="0.35">
      <c r="A6176" s="2" t="s">
        <v>12382</v>
      </c>
      <c r="B6176" s="2" t="s">
        <v>12383</v>
      </c>
      <c r="C6176" s="2">
        <v>29</v>
      </c>
      <c r="D6176" s="2" t="s">
        <v>12</v>
      </c>
      <c r="E6176" s="2" t="s">
        <v>93</v>
      </c>
      <c r="F6176" s="2" t="s">
        <v>14</v>
      </c>
      <c r="G6176" s="2" t="s">
        <v>15</v>
      </c>
      <c r="H6176" s="2">
        <v>6724.52</v>
      </c>
      <c r="I6176" s="3">
        <v>45576</v>
      </c>
      <c r="J6176" s="2" t="s">
        <v>16</v>
      </c>
    </row>
    <row r="6177" spans="1:10" ht="14.25" customHeight="1" x14ac:dyDescent="0.35">
      <c r="A6177" s="2" t="s">
        <v>12384</v>
      </c>
      <c r="B6177" s="2" t="s">
        <v>12385</v>
      </c>
      <c r="C6177" s="2">
        <v>43</v>
      </c>
      <c r="D6177" s="2" t="s">
        <v>39</v>
      </c>
      <c r="E6177" s="2" t="s">
        <v>93</v>
      </c>
      <c r="F6177" s="2" t="s">
        <v>14</v>
      </c>
      <c r="G6177" s="2" t="s">
        <v>30</v>
      </c>
      <c r="H6177" s="2">
        <v>8275.32</v>
      </c>
      <c r="I6177" s="3">
        <v>45544</v>
      </c>
      <c r="J6177" s="2" t="s">
        <v>16</v>
      </c>
    </row>
    <row r="6178" spans="1:10" ht="14.25" customHeight="1" x14ac:dyDescent="0.35">
      <c r="A6178" s="2" t="s">
        <v>12386</v>
      </c>
      <c r="B6178" s="2" t="s">
        <v>12387</v>
      </c>
      <c r="C6178" s="2">
        <v>55</v>
      </c>
      <c r="D6178" s="2" t="s">
        <v>12</v>
      </c>
      <c r="E6178" s="2" t="s">
        <v>29</v>
      </c>
      <c r="F6178" s="2" t="s">
        <v>35</v>
      </c>
      <c r="G6178" s="2" t="s">
        <v>36</v>
      </c>
      <c r="H6178" s="2">
        <v>4655.67</v>
      </c>
      <c r="I6178" s="3">
        <v>45651</v>
      </c>
      <c r="J6178" s="2" t="s">
        <v>21</v>
      </c>
    </row>
    <row r="6179" spans="1:10" ht="14.25" customHeight="1" x14ac:dyDescent="0.35">
      <c r="A6179" s="2" t="s">
        <v>12388</v>
      </c>
      <c r="B6179" s="2" t="s">
        <v>12389</v>
      </c>
      <c r="C6179" s="2">
        <v>63</v>
      </c>
      <c r="D6179" s="2" t="s">
        <v>39</v>
      </c>
      <c r="E6179" s="2" t="s">
        <v>64</v>
      </c>
      <c r="F6179" s="2" t="s">
        <v>49</v>
      </c>
      <c r="G6179" s="2" t="s">
        <v>26</v>
      </c>
      <c r="H6179" s="2">
        <v>1470.42</v>
      </c>
      <c r="I6179" s="3">
        <v>44982</v>
      </c>
      <c r="J6179" s="2" t="s">
        <v>16</v>
      </c>
    </row>
    <row r="6180" spans="1:10" ht="14.25" customHeight="1" x14ac:dyDescent="0.35">
      <c r="A6180" s="2" t="s">
        <v>12390</v>
      </c>
      <c r="B6180" s="2" t="s">
        <v>12391</v>
      </c>
      <c r="C6180" s="2">
        <v>29</v>
      </c>
      <c r="D6180" s="2" t="s">
        <v>12</v>
      </c>
      <c r="E6180" s="2" t="s">
        <v>29</v>
      </c>
      <c r="F6180" s="2" t="s">
        <v>25</v>
      </c>
      <c r="G6180" s="2" t="s">
        <v>20</v>
      </c>
      <c r="H6180" s="2">
        <v>5970.59</v>
      </c>
      <c r="I6180" s="3">
        <v>45058</v>
      </c>
      <c r="J6180" s="2" t="s">
        <v>16</v>
      </c>
    </row>
    <row r="6181" spans="1:10" ht="14.25" customHeight="1" x14ac:dyDescent="0.35">
      <c r="A6181" s="2" t="s">
        <v>12392</v>
      </c>
      <c r="B6181" s="2" t="s">
        <v>12393</v>
      </c>
      <c r="C6181" s="2">
        <v>60</v>
      </c>
      <c r="D6181" s="2" t="s">
        <v>12</v>
      </c>
      <c r="E6181" s="2" t="s">
        <v>29</v>
      </c>
      <c r="F6181" s="2" t="s">
        <v>49</v>
      </c>
      <c r="G6181" s="2" t="s">
        <v>15</v>
      </c>
      <c r="H6181" s="2">
        <v>2600.11</v>
      </c>
      <c r="I6181" s="3">
        <v>45048</v>
      </c>
      <c r="J6181" s="2" t="s">
        <v>16</v>
      </c>
    </row>
    <row r="6182" spans="1:10" ht="14.25" customHeight="1" x14ac:dyDescent="0.35">
      <c r="A6182" s="2" t="s">
        <v>12394</v>
      </c>
      <c r="B6182" s="2" t="s">
        <v>12395</v>
      </c>
      <c r="C6182" s="2">
        <v>54</v>
      </c>
      <c r="D6182" s="2" t="s">
        <v>39</v>
      </c>
      <c r="E6182" s="2" t="s">
        <v>42</v>
      </c>
      <c r="F6182" s="2" t="s">
        <v>35</v>
      </c>
      <c r="G6182" s="2" t="s">
        <v>15</v>
      </c>
      <c r="H6182" s="2">
        <v>18182.04</v>
      </c>
      <c r="I6182" s="3">
        <v>45128</v>
      </c>
      <c r="J6182" s="2" t="s">
        <v>16</v>
      </c>
    </row>
    <row r="6183" spans="1:10" ht="14.25" customHeight="1" x14ac:dyDescent="0.35">
      <c r="A6183" s="2" t="s">
        <v>12396</v>
      </c>
      <c r="B6183" s="2" t="s">
        <v>12397</v>
      </c>
      <c r="C6183" s="2">
        <v>63</v>
      </c>
      <c r="D6183" s="2" t="s">
        <v>12</v>
      </c>
      <c r="E6183" s="2" t="s">
        <v>13</v>
      </c>
      <c r="F6183" s="2" t="s">
        <v>19</v>
      </c>
      <c r="G6183" s="2" t="s">
        <v>20</v>
      </c>
      <c r="H6183" s="2">
        <v>43266.7</v>
      </c>
      <c r="I6183" s="3">
        <v>45646</v>
      </c>
      <c r="J6183" s="2" t="s">
        <v>16</v>
      </c>
    </row>
    <row r="6184" spans="1:10" ht="14.25" customHeight="1" x14ac:dyDescent="0.35">
      <c r="A6184" s="2" t="s">
        <v>12398</v>
      </c>
      <c r="B6184" s="2" t="s">
        <v>12399</v>
      </c>
      <c r="C6184" s="2">
        <v>41</v>
      </c>
      <c r="D6184" s="2" t="s">
        <v>39</v>
      </c>
      <c r="E6184" s="2" t="s">
        <v>29</v>
      </c>
      <c r="F6184" s="2" t="s">
        <v>25</v>
      </c>
      <c r="G6184" s="2" t="s">
        <v>15</v>
      </c>
      <c r="H6184" s="2">
        <v>21990.92</v>
      </c>
      <c r="I6184" s="3">
        <v>45528</v>
      </c>
      <c r="J6184" s="2" t="s">
        <v>69</v>
      </c>
    </row>
    <row r="6185" spans="1:10" ht="14.25" customHeight="1" x14ac:dyDescent="0.35">
      <c r="A6185" s="2" t="s">
        <v>12400</v>
      </c>
      <c r="B6185" s="2" t="s">
        <v>12401</v>
      </c>
      <c r="C6185" s="2">
        <v>33</v>
      </c>
      <c r="D6185" s="2" t="s">
        <v>12</v>
      </c>
      <c r="E6185" s="2" t="s">
        <v>64</v>
      </c>
      <c r="F6185" s="2" t="s">
        <v>49</v>
      </c>
      <c r="G6185" s="2" t="s">
        <v>36</v>
      </c>
      <c r="H6185" s="2">
        <v>7513.58</v>
      </c>
      <c r="I6185" s="3">
        <v>45628</v>
      </c>
      <c r="J6185" s="2" t="s">
        <v>16</v>
      </c>
    </row>
    <row r="6186" spans="1:10" ht="14.25" customHeight="1" x14ac:dyDescent="0.35">
      <c r="A6186" s="2" t="s">
        <v>12402</v>
      </c>
      <c r="B6186" s="2" t="s">
        <v>12403</v>
      </c>
      <c r="C6186" s="2">
        <v>30</v>
      </c>
      <c r="D6186" s="2" t="s">
        <v>12</v>
      </c>
      <c r="E6186" s="2" t="s">
        <v>52</v>
      </c>
      <c r="F6186" s="2" t="s">
        <v>19</v>
      </c>
      <c r="G6186" s="2" t="s">
        <v>15</v>
      </c>
      <c r="H6186" s="2">
        <v>9892.16</v>
      </c>
      <c r="I6186" s="3">
        <v>45191</v>
      </c>
      <c r="J6186" s="2" t="s">
        <v>16</v>
      </c>
    </row>
    <row r="6187" spans="1:10" ht="14.25" customHeight="1" x14ac:dyDescent="0.35">
      <c r="A6187" s="2" t="s">
        <v>12404</v>
      </c>
      <c r="B6187" s="2" t="s">
        <v>12405</v>
      </c>
      <c r="C6187" s="2">
        <v>42</v>
      </c>
      <c r="D6187" s="2" t="s">
        <v>39</v>
      </c>
      <c r="E6187" s="2" t="s">
        <v>52</v>
      </c>
      <c r="F6187" s="2" t="s">
        <v>35</v>
      </c>
      <c r="G6187" s="2" t="s">
        <v>30</v>
      </c>
      <c r="H6187" s="2">
        <v>29588.71</v>
      </c>
      <c r="I6187" s="3">
        <v>45484</v>
      </c>
      <c r="J6187" s="2" t="s">
        <v>16</v>
      </c>
    </row>
    <row r="6188" spans="1:10" ht="14.25" customHeight="1" x14ac:dyDescent="0.35">
      <c r="A6188" s="2" t="s">
        <v>12406</v>
      </c>
      <c r="B6188" s="2" t="s">
        <v>12407</v>
      </c>
      <c r="C6188" s="2">
        <v>21</v>
      </c>
      <c r="D6188" s="2" t="s">
        <v>12</v>
      </c>
      <c r="E6188" s="2" t="s">
        <v>24</v>
      </c>
      <c r="F6188" s="2" t="s">
        <v>19</v>
      </c>
      <c r="G6188" s="2" t="s">
        <v>26</v>
      </c>
      <c r="H6188" s="2">
        <v>7736.68</v>
      </c>
      <c r="I6188" s="3">
        <v>44966</v>
      </c>
      <c r="J6188" s="2" t="s">
        <v>69</v>
      </c>
    </row>
    <row r="6189" spans="1:10" ht="14.25" customHeight="1" x14ac:dyDescent="0.35">
      <c r="A6189" s="2" t="s">
        <v>12408</v>
      </c>
      <c r="B6189" s="2" t="s">
        <v>12409</v>
      </c>
      <c r="C6189" s="2">
        <v>28</v>
      </c>
      <c r="D6189" s="2" t="s">
        <v>39</v>
      </c>
      <c r="E6189" s="2" t="s">
        <v>74</v>
      </c>
      <c r="F6189" s="2" t="s">
        <v>25</v>
      </c>
      <c r="G6189" s="2" t="s">
        <v>36</v>
      </c>
      <c r="H6189" s="2">
        <v>10177.4</v>
      </c>
      <c r="I6189" s="3">
        <v>45505</v>
      </c>
      <c r="J6189" s="2" t="s">
        <v>16</v>
      </c>
    </row>
    <row r="6190" spans="1:10" ht="14.25" customHeight="1" x14ac:dyDescent="0.35">
      <c r="A6190" s="2" t="s">
        <v>12410</v>
      </c>
      <c r="B6190" s="2" t="s">
        <v>12411</v>
      </c>
      <c r="C6190" s="2">
        <v>49</v>
      </c>
      <c r="D6190" s="2" t="s">
        <v>12</v>
      </c>
      <c r="E6190" s="2" t="s">
        <v>29</v>
      </c>
      <c r="F6190" s="2" t="s">
        <v>35</v>
      </c>
      <c r="G6190" s="2" t="s">
        <v>20</v>
      </c>
      <c r="H6190" s="2">
        <v>9921.7199999999993</v>
      </c>
      <c r="I6190" s="3">
        <v>45039</v>
      </c>
      <c r="J6190" s="2" t="s">
        <v>16</v>
      </c>
    </row>
    <row r="6191" spans="1:10" ht="14.25" customHeight="1" x14ac:dyDescent="0.35">
      <c r="A6191" s="2" t="s">
        <v>12412</v>
      </c>
      <c r="B6191" s="2" t="s">
        <v>12413</v>
      </c>
      <c r="C6191" s="2">
        <v>24</v>
      </c>
      <c r="D6191" s="2" t="s">
        <v>12</v>
      </c>
      <c r="E6191" s="2" t="s">
        <v>24</v>
      </c>
      <c r="F6191" s="2" t="s">
        <v>35</v>
      </c>
      <c r="G6191" s="2" t="s">
        <v>26</v>
      </c>
      <c r="H6191" s="2">
        <v>12314.16</v>
      </c>
      <c r="I6191" s="3">
        <v>45265</v>
      </c>
      <c r="J6191" s="2" t="s">
        <v>16</v>
      </c>
    </row>
    <row r="6192" spans="1:10" ht="14.25" customHeight="1" x14ac:dyDescent="0.35">
      <c r="A6192" s="2" t="s">
        <v>12414</v>
      </c>
      <c r="B6192" s="2" t="s">
        <v>12415</v>
      </c>
      <c r="C6192" s="2">
        <v>63</v>
      </c>
      <c r="D6192" s="2" t="s">
        <v>12</v>
      </c>
      <c r="E6192" s="2" t="s">
        <v>24</v>
      </c>
      <c r="F6192" s="2" t="s">
        <v>35</v>
      </c>
      <c r="G6192" s="2" t="s">
        <v>36</v>
      </c>
      <c r="H6192" s="2">
        <v>10224.44</v>
      </c>
      <c r="I6192" s="3">
        <v>44988</v>
      </c>
      <c r="J6192" s="2" t="s">
        <v>16</v>
      </c>
    </row>
    <row r="6193" spans="1:10" ht="14.25" customHeight="1" x14ac:dyDescent="0.35">
      <c r="A6193" s="2" t="s">
        <v>12416</v>
      </c>
      <c r="B6193" s="2" t="s">
        <v>12417</v>
      </c>
      <c r="C6193" s="2">
        <v>28</v>
      </c>
      <c r="D6193" s="2" t="s">
        <v>12</v>
      </c>
      <c r="E6193" s="2" t="s">
        <v>42</v>
      </c>
      <c r="F6193" s="2" t="s">
        <v>55</v>
      </c>
      <c r="G6193" s="2" t="s">
        <v>26</v>
      </c>
      <c r="H6193" s="2">
        <v>11108.02</v>
      </c>
      <c r="I6193" s="3">
        <v>45153</v>
      </c>
      <c r="J6193" s="2" t="s">
        <v>16</v>
      </c>
    </row>
    <row r="6194" spans="1:10" ht="14.25" customHeight="1" x14ac:dyDescent="0.35">
      <c r="A6194" s="2" t="s">
        <v>12418</v>
      </c>
      <c r="B6194" s="2" t="s">
        <v>12419</v>
      </c>
      <c r="C6194" s="2">
        <v>45</v>
      </c>
      <c r="D6194" s="2" t="s">
        <v>12</v>
      </c>
      <c r="E6194" s="2" t="s">
        <v>74</v>
      </c>
      <c r="F6194" s="2" t="s">
        <v>35</v>
      </c>
      <c r="G6194" s="2" t="s">
        <v>15</v>
      </c>
      <c r="H6194" s="2">
        <v>12942.42</v>
      </c>
      <c r="I6194" s="3">
        <v>45100</v>
      </c>
      <c r="J6194" s="2" t="s">
        <v>16</v>
      </c>
    </row>
    <row r="6195" spans="1:10" ht="14.25" customHeight="1" x14ac:dyDescent="0.35">
      <c r="A6195" s="2" t="s">
        <v>12420</v>
      </c>
      <c r="B6195" s="2" t="s">
        <v>12421</v>
      </c>
      <c r="C6195" s="2">
        <v>58</v>
      </c>
      <c r="D6195" s="2" t="s">
        <v>12</v>
      </c>
      <c r="E6195" s="2" t="s">
        <v>93</v>
      </c>
      <c r="F6195" s="2" t="s">
        <v>55</v>
      </c>
      <c r="G6195" s="2" t="s">
        <v>20</v>
      </c>
      <c r="H6195" s="2">
        <v>16560.02</v>
      </c>
      <c r="I6195" s="3">
        <v>45060</v>
      </c>
      <c r="J6195" s="2" t="s">
        <v>16</v>
      </c>
    </row>
    <row r="6196" spans="1:10" ht="14.25" customHeight="1" x14ac:dyDescent="0.35">
      <c r="A6196" s="2" t="s">
        <v>12422</v>
      </c>
      <c r="B6196" s="2" t="s">
        <v>12423</v>
      </c>
      <c r="C6196" s="2">
        <v>40</v>
      </c>
      <c r="D6196" s="2" t="s">
        <v>12</v>
      </c>
      <c r="E6196" s="2" t="s">
        <v>13</v>
      </c>
      <c r="F6196" s="2" t="s">
        <v>19</v>
      </c>
      <c r="G6196" s="2" t="s">
        <v>20</v>
      </c>
      <c r="H6196" s="2">
        <v>5159.3</v>
      </c>
      <c r="I6196" s="3">
        <v>45211</v>
      </c>
      <c r="J6196" s="2" t="s">
        <v>16</v>
      </c>
    </row>
    <row r="6197" spans="1:10" ht="14.25" customHeight="1" x14ac:dyDescent="0.35">
      <c r="A6197" s="2" t="s">
        <v>12424</v>
      </c>
      <c r="B6197" s="2" t="s">
        <v>12425</v>
      </c>
      <c r="C6197" s="2">
        <v>62</v>
      </c>
      <c r="D6197" s="2" t="s">
        <v>39</v>
      </c>
      <c r="E6197" s="2" t="s">
        <v>64</v>
      </c>
      <c r="F6197" s="2" t="s">
        <v>55</v>
      </c>
      <c r="G6197" s="2" t="s">
        <v>30</v>
      </c>
      <c r="H6197" s="2">
        <v>13697.68</v>
      </c>
      <c r="I6197" s="3">
        <v>45552</v>
      </c>
      <c r="J6197" s="2" t="s">
        <v>16</v>
      </c>
    </row>
    <row r="6198" spans="1:10" ht="14.25" customHeight="1" x14ac:dyDescent="0.35">
      <c r="A6198" s="2" t="s">
        <v>12426</v>
      </c>
      <c r="B6198" s="2" t="s">
        <v>12427</v>
      </c>
      <c r="C6198" s="2">
        <v>40</v>
      </c>
      <c r="D6198" s="2" t="s">
        <v>12</v>
      </c>
      <c r="E6198" s="2" t="s">
        <v>29</v>
      </c>
      <c r="F6198" s="2" t="s">
        <v>19</v>
      </c>
      <c r="G6198" s="2" t="s">
        <v>15</v>
      </c>
      <c r="H6198" s="2">
        <v>1055.8699999999999</v>
      </c>
      <c r="I6198" s="3">
        <v>45034</v>
      </c>
      <c r="J6198" s="2" t="s">
        <v>16</v>
      </c>
    </row>
    <row r="6199" spans="1:10" ht="14.25" customHeight="1" x14ac:dyDescent="0.35">
      <c r="A6199" s="2" t="s">
        <v>12428</v>
      </c>
      <c r="B6199" s="2" t="s">
        <v>12429</v>
      </c>
      <c r="C6199" s="2">
        <v>45</v>
      </c>
      <c r="D6199" s="2" t="s">
        <v>12</v>
      </c>
      <c r="E6199" s="2" t="s">
        <v>52</v>
      </c>
      <c r="F6199" s="2" t="s">
        <v>55</v>
      </c>
      <c r="G6199" s="2" t="s">
        <v>30</v>
      </c>
      <c r="H6199" s="2">
        <v>20889.919999999998</v>
      </c>
      <c r="I6199" s="3">
        <v>45069</v>
      </c>
      <c r="J6199" s="2" t="s">
        <v>21</v>
      </c>
    </row>
    <row r="6200" spans="1:10" ht="14.25" customHeight="1" x14ac:dyDescent="0.35">
      <c r="A6200" s="2" t="s">
        <v>12430</v>
      </c>
      <c r="B6200" s="2" t="s">
        <v>12431</v>
      </c>
      <c r="C6200" s="2">
        <v>60</v>
      </c>
      <c r="D6200" s="2" t="s">
        <v>12</v>
      </c>
      <c r="E6200" s="2" t="s">
        <v>42</v>
      </c>
      <c r="F6200" s="2" t="s">
        <v>19</v>
      </c>
      <c r="G6200" s="2" t="s">
        <v>30</v>
      </c>
      <c r="H6200" s="2">
        <v>3425.53</v>
      </c>
      <c r="I6200" s="3">
        <v>45495</v>
      </c>
      <c r="J6200" s="2" t="s">
        <v>16</v>
      </c>
    </row>
    <row r="6201" spans="1:10" ht="14.25" customHeight="1" x14ac:dyDescent="0.35">
      <c r="A6201" s="2" t="s">
        <v>12432</v>
      </c>
      <c r="B6201" s="2" t="s">
        <v>12433</v>
      </c>
      <c r="C6201" s="2">
        <v>64</v>
      </c>
      <c r="D6201" s="2" t="s">
        <v>39</v>
      </c>
      <c r="E6201" s="2" t="s">
        <v>52</v>
      </c>
      <c r="F6201" s="2" t="s">
        <v>19</v>
      </c>
      <c r="G6201" s="2" t="s">
        <v>15</v>
      </c>
      <c r="H6201" s="2">
        <v>5166.1000000000004</v>
      </c>
      <c r="I6201" s="3">
        <v>45220</v>
      </c>
      <c r="J6201" s="2" t="s">
        <v>16</v>
      </c>
    </row>
    <row r="6202" spans="1:10" ht="14.25" customHeight="1" x14ac:dyDescent="0.35">
      <c r="A6202" s="2" t="s">
        <v>12434</v>
      </c>
      <c r="B6202" s="2" t="s">
        <v>12435</v>
      </c>
      <c r="C6202" s="2">
        <v>43</v>
      </c>
      <c r="D6202" s="2" t="s">
        <v>39</v>
      </c>
      <c r="E6202" s="2" t="s">
        <v>29</v>
      </c>
      <c r="F6202" s="2" t="s">
        <v>35</v>
      </c>
      <c r="G6202" s="2" t="s">
        <v>36</v>
      </c>
      <c r="H6202" s="2">
        <v>16276.55</v>
      </c>
      <c r="I6202" s="3">
        <v>45203</v>
      </c>
      <c r="J6202" s="2" t="s">
        <v>16</v>
      </c>
    </row>
    <row r="6203" spans="1:10" ht="14.25" customHeight="1" x14ac:dyDescent="0.35">
      <c r="A6203" s="2" t="s">
        <v>12436</v>
      </c>
      <c r="B6203" s="2" t="s">
        <v>12437</v>
      </c>
      <c r="C6203" s="2">
        <v>42</v>
      </c>
      <c r="D6203" s="2" t="s">
        <v>12</v>
      </c>
      <c r="E6203" s="2" t="s">
        <v>93</v>
      </c>
      <c r="F6203" s="2" t="s">
        <v>35</v>
      </c>
      <c r="G6203" s="2" t="s">
        <v>30</v>
      </c>
      <c r="H6203" s="2">
        <v>10133.17</v>
      </c>
      <c r="I6203" s="3">
        <v>45418</v>
      </c>
      <c r="J6203" s="2" t="s">
        <v>16</v>
      </c>
    </row>
    <row r="6204" spans="1:10" ht="14.25" customHeight="1" x14ac:dyDescent="0.35">
      <c r="A6204" s="2" t="s">
        <v>12438</v>
      </c>
      <c r="B6204" s="2" t="s">
        <v>12439</v>
      </c>
      <c r="C6204" s="2">
        <v>46</v>
      </c>
      <c r="D6204" s="2" t="s">
        <v>12</v>
      </c>
      <c r="E6204" s="2" t="s">
        <v>74</v>
      </c>
      <c r="F6204" s="2" t="s">
        <v>19</v>
      </c>
      <c r="G6204" s="2" t="s">
        <v>26</v>
      </c>
      <c r="H6204" s="2">
        <v>3690.77</v>
      </c>
      <c r="I6204" s="3">
        <v>45489</v>
      </c>
      <c r="J6204" s="2" t="s">
        <v>16</v>
      </c>
    </row>
    <row r="6205" spans="1:10" ht="14.25" customHeight="1" x14ac:dyDescent="0.35">
      <c r="A6205" s="2" t="s">
        <v>12440</v>
      </c>
      <c r="B6205" s="2" t="s">
        <v>12441</v>
      </c>
      <c r="C6205" s="2">
        <v>36</v>
      </c>
      <c r="D6205" s="2" t="s">
        <v>12</v>
      </c>
      <c r="E6205" s="2" t="s">
        <v>29</v>
      </c>
      <c r="F6205" s="2" t="s">
        <v>35</v>
      </c>
      <c r="G6205" s="2" t="s">
        <v>36</v>
      </c>
      <c r="H6205" s="2">
        <v>2554.0700000000002</v>
      </c>
      <c r="I6205" s="3">
        <v>45397</v>
      </c>
      <c r="J6205" s="2" t="s">
        <v>16</v>
      </c>
    </row>
    <row r="6206" spans="1:10" ht="14.25" customHeight="1" x14ac:dyDescent="0.35">
      <c r="A6206" s="2" t="s">
        <v>12442</v>
      </c>
      <c r="B6206" s="2" t="s">
        <v>12443</v>
      </c>
      <c r="C6206" s="2">
        <v>50</v>
      </c>
      <c r="D6206" s="2" t="s">
        <v>39</v>
      </c>
      <c r="E6206" s="2" t="s">
        <v>74</v>
      </c>
      <c r="F6206" s="2" t="s">
        <v>19</v>
      </c>
      <c r="G6206" s="2" t="s">
        <v>15</v>
      </c>
      <c r="H6206" s="2">
        <v>31633.1</v>
      </c>
      <c r="I6206" s="3">
        <v>45202</v>
      </c>
      <c r="J6206" s="2" t="s">
        <v>16</v>
      </c>
    </row>
    <row r="6207" spans="1:10" ht="14.25" customHeight="1" x14ac:dyDescent="0.35">
      <c r="A6207" s="2" t="s">
        <v>12444</v>
      </c>
      <c r="B6207" s="2" t="s">
        <v>12445</v>
      </c>
      <c r="C6207" s="2">
        <v>53</v>
      </c>
      <c r="D6207" s="2" t="s">
        <v>12</v>
      </c>
      <c r="E6207" s="2" t="s">
        <v>64</v>
      </c>
      <c r="F6207" s="2" t="s">
        <v>35</v>
      </c>
      <c r="G6207" s="2" t="s">
        <v>20</v>
      </c>
      <c r="H6207" s="2">
        <v>918.7</v>
      </c>
      <c r="I6207" s="3">
        <v>45160</v>
      </c>
      <c r="J6207" s="2" t="s">
        <v>16</v>
      </c>
    </row>
    <row r="6208" spans="1:10" ht="14.25" customHeight="1" x14ac:dyDescent="0.35">
      <c r="A6208" s="2" t="s">
        <v>12446</v>
      </c>
      <c r="B6208" s="2" t="s">
        <v>12447</v>
      </c>
      <c r="C6208" s="2">
        <v>31</v>
      </c>
      <c r="D6208" s="2" t="s">
        <v>39</v>
      </c>
      <c r="E6208" s="2" t="s">
        <v>42</v>
      </c>
      <c r="F6208" s="2" t="s">
        <v>14</v>
      </c>
      <c r="G6208" s="2" t="s">
        <v>36</v>
      </c>
      <c r="H6208" s="2">
        <v>43.45</v>
      </c>
      <c r="I6208" s="3">
        <v>45168</v>
      </c>
      <c r="J6208" s="2" t="s">
        <v>16</v>
      </c>
    </row>
    <row r="6209" spans="1:10" ht="14.25" customHeight="1" x14ac:dyDescent="0.35">
      <c r="A6209" s="2" t="s">
        <v>12448</v>
      </c>
      <c r="B6209" s="2" t="s">
        <v>12449</v>
      </c>
      <c r="C6209" s="2">
        <v>31</v>
      </c>
      <c r="D6209" s="2" t="s">
        <v>12</v>
      </c>
      <c r="E6209" s="2" t="s">
        <v>93</v>
      </c>
      <c r="F6209" s="2" t="s">
        <v>55</v>
      </c>
      <c r="G6209" s="2" t="s">
        <v>30</v>
      </c>
      <c r="H6209" s="2">
        <v>11175.96</v>
      </c>
      <c r="I6209" s="3">
        <v>45184</v>
      </c>
      <c r="J6209" s="2" t="s">
        <v>69</v>
      </c>
    </row>
    <row r="6210" spans="1:10" ht="14.25" customHeight="1" x14ac:dyDescent="0.35">
      <c r="A6210" s="2" t="s">
        <v>12450</v>
      </c>
      <c r="B6210" s="2" t="s">
        <v>12451</v>
      </c>
      <c r="C6210" s="2">
        <v>52</v>
      </c>
      <c r="D6210" s="2" t="s">
        <v>39</v>
      </c>
      <c r="E6210" s="2" t="s">
        <v>42</v>
      </c>
      <c r="F6210" s="2" t="s">
        <v>19</v>
      </c>
      <c r="G6210" s="2" t="s">
        <v>26</v>
      </c>
      <c r="H6210" s="2">
        <v>9531.48</v>
      </c>
      <c r="I6210" s="3">
        <v>44958</v>
      </c>
      <c r="J6210" s="2" t="s">
        <v>69</v>
      </c>
    </row>
    <row r="6211" spans="1:10" ht="14.25" customHeight="1" x14ac:dyDescent="0.35">
      <c r="A6211" s="2" t="s">
        <v>12452</v>
      </c>
      <c r="B6211" s="2" t="s">
        <v>12453</v>
      </c>
      <c r="C6211" s="2">
        <v>47</v>
      </c>
      <c r="D6211" s="2" t="s">
        <v>39</v>
      </c>
      <c r="E6211" s="2" t="s">
        <v>64</v>
      </c>
      <c r="F6211" s="2" t="s">
        <v>49</v>
      </c>
      <c r="G6211" s="2" t="s">
        <v>15</v>
      </c>
      <c r="H6211" s="2">
        <v>13379.38</v>
      </c>
      <c r="I6211" s="3">
        <v>45293</v>
      </c>
      <c r="J6211" s="2" t="s">
        <v>16</v>
      </c>
    </row>
    <row r="6212" spans="1:10" ht="14.25" customHeight="1" x14ac:dyDescent="0.35">
      <c r="A6212" s="2" t="s">
        <v>12454</v>
      </c>
      <c r="B6212" s="2" t="s">
        <v>12455</v>
      </c>
      <c r="C6212" s="2">
        <v>45</v>
      </c>
      <c r="D6212" s="2" t="s">
        <v>12</v>
      </c>
      <c r="E6212" s="2" t="s">
        <v>93</v>
      </c>
      <c r="F6212" s="2" t="s">
        <v>35</v>
      </c>
      <c r="G6212" s="2" t="s">
        <v>20</v>
      </c>
      <c r="H6212" s="2">
        <v>13154.03</v>
      </c>
      <c r="I6212" s="3">
        <v>45274</v>
      </c>
      <c r="J6212" s="2" t="s">
        <v>16</v>
      </c>
    </row>
    <row r="6213" spans="1:10" ht="14.25" customHeight="1" x14ac:dyDescent="0.35">
      <c r="A6213" s="2" t="s">
        <v>12456</v>
      </c>
      <c r="B6213" s="2" t="s">
        <v>12457</v>
      </c>
      <c r="C6213" s="2">
        <v>34</v>
      </c>
      <c r="D6213" s="2" t="s">
        <v>12</v>
      </c>
      <c r="E6213" s="2" t="s">
        <v>24</v>
      </c>
      <c r="F6213" s="2" t="s">
        <v>35</v>
      </c>
      <c r="G6213" s="2" t="s">
        <v>26</v>
      </c>
      <c r="H6213" s="2">
        <v>19896.68</v>
      </c>
      <c r="I6213" s="3">
        <v>45058</v>
      </c>
      <c r="J6213" s="2" t="s">
        <v>21</v>
      </c>
    </row>
    <row r="6214" spans="1:10" ht="14.25" customHeight="1" x14ac:dyDescent="0.35">
      <c r="A6214" s="2" t="s">
        <v>12458</v>
      </c>
      <c r="B6214" s="2" t="s">
        <v>12459</v>
      </c>
      <c r="C6214" s="2">
        <v>20</v>
      </c>
      <c r="D6214" s="2" t="s">
        <v>12</v>
      </c>
      <c r="E6214" s="2" t="s">
        <v>93</v>
      </c>
      <c r="F6214" s="2" t="s">
        <v>25</v>
      </c>
      <c r="G6214" s="2" t="s">
        <v>20</v>
      </c>
      <c r="H6214" s="2">
        <v>25524.400000000001</v>
      </c>
      <c r="I6214" s="3">
        <v>45294</v>
      </c>
      <c r="J6214" s="2" t="s">
        <v>21</v>
      </c>
    </row>
    <row r="6215" spans="1:10" ht="14.25" customHeight="1" x14ac:dyDescent="0.35">
      <c r="A6215" s="2" t="s">
        <v>12460</v>
      </c>
      <c r="B6215" s="2" t="s">
        <v>12461</v>
      </c>
      <c r="C6215" s="2">
        <v>33</v>
      </c>
      <c r="D6215" s="2" t="s">
        <v>12</v>
      </c>
      <c r="E6215" s="2" t="s">
        <v>74</v>
      </c>
      <c r="F6215" s="2" t="s">
        <v>49</v>
      </c>
      <c r="G6215" s="2" t="s">
        <v>15</v>
      </c>
      <c r="H6215" s="2">
        <v>14917.64</v>
      </c>
      <c r="I6215" s="3">
        <v>45191</v>
      </c>
      <c r="J6215" s="2" t="s">
        <v>21</v>
      </c>
    </row>
    <row r="6216" spans="1:10" ht="14.25" customHeight="1" x14ac:dyDescent="0.35">
      <c r="A6216" s="2" t="s">
        <v>12462</v>
      </c>
      <c r="B6216" s="2" t="s">
        <v>12463</v>
      </c>
      <c r="C6216" s="2">
        <v>63</v>
      </c>
      <c r="D6216" s="2" t="s">
        <v>12</v>
      </c>
      <c r="E6216" s="2" t="s">
        <v>74</v>
      </c>
      <c r="F6216" s="2" t="s">
        <v>49</v>
      </c>
      <c r="G6216" s="2" t="s">
        <v>36</v>
      </c>
      <c r="H6216" s="2">
        <v>2643.47</v>
      </c>
      <c r="I6216" s="3">
        <v>45141</v>
      </c>
      <c r="J6216" s="2" t="s">
        <v>16</v>
      </c>
    </row>
    <row r="6217" spans="1:10" ht="14.25" customHeight="1" x14ac:dyDescent="0.35">
      <c r="A6217" s="2" t="s">
        <v>12464</v>
      </c>
      <c r="B6217" s="2" t="s">
        <v>12465</v>
      </c>
      <c r="C6217" s="2">
        <v>47</v>
      </c>
      <c r="D6217" s="2" t="s">
        <v>12</v>
      </c>
      <c r="E6217" s="2" t="s">
        <v>74</v>
      </c>
      <c r="F6217" s="2" t="s">
        <v>14</v>
      </c>
      <c r="G6217" s="2" t="s">
        <v>30</v>
      </c>
      <c r="H6217" s="2">
        <v>6226.82</v>
      </c>
      <c r="I6217" s="3">
        <v>45141</v>
      </c>
      <c r="J6217" s="2" t="s">
        <v>16</v>
      </c>
    </row>
    <row r="6218" spans="1:10" ht="14.25" customHeight="1" x14ac:dyDescent="0.35">
      <c r="A6218" s="2" t="s">
        <v>12466</v>
      </c>
      <c r="B6218" s="2" t="s">
        <v>12467</v>
      </c>
      <c r="C6218" s="2">
        <v>46</v>
      </c>
      <c r="D6218" s="2" t="s">
        <v>12</v>
      </c>
      <c r="E6218" s="2" t="s">
        <v>52</v>
      </c>
      <c r="F6218" s="2" t="s">
        <v>55</v>
      </c>
      <c r="G6218" s="2" t="s">
        <v>15</v>
      </c>
      <c r="H6218" s="2">
        <v>10264.27</v>
      </c>
      <c r="I6218" s="3">
        <v>45208</v>
      </c>
      <c r="J6218" s="2" t="s">
        <v>16</v>
      </c>
    </row>
    <row r="6219" spans="1:10" ht="14.25" customHeight="1" x14ac:dyDescent="0.35">
      <c r="A6219" s="2" t="s">
        <v>12468</v>
      </c>
      <c r="B6219" s="2" t="s">
        <v>12469</v>
      </c>
      <c r="C6219" s="2">
        <v>62</v>
      </c>
      <c r="D6219" s="2" t="s">
        <v>39</v>
      </c>
      <c r="E6219" s="2" t="s">
        <v>24</v>
      </c>
      <c r="F6219" s="2" t="s">
        <v>14</v>
      </c>
      <c r="G6219" s="2" t="s">
        <v>26</v>
      </c>
      <c r="H6219" s="2">
        <v>7751.5</v>
      </c>
      <c r="I6219" s="3">
        <v>45456</v>
      </c>
      <c r="J6219" s="2" t="s">
        <v>21</v>
      </c>
    </row>
    <row r="6220" spans="1:10" ht="14.25" customHeight="1" x14ac:dyDescent="0.35">
      <c r="A6220" s="2" t="s">
        <v>12470</v>
      </c>
      <c r="B6220" s="2" t="s">
        <v>12471</v>
      </c>
      <c r="C6220" s="2">
        <v>32</v>
      </c>
      <c r="D6220" s="2" t="s">
        <v>12</v>
      </c>
      <c r="E6220" s="2" t="s">
        <v>13</v>
      </c>
      <c r="F6220" s="2" t="s">
        <v>55</v>
      </c>
      <c r="G6220" s="2" t="s">
        <v>36</v>
      </c>
      <c r="H6220" s="2">
        <v>1730.42</v>
      </c>
      <c r="I6220" s="3">
        <v>44928</v>
      </c>
      <c r="J6220" s="2" t="s">
        <v>21</v>
      </c>
    </row>
    <row r="6221" spans="1:10" ht="14.25" customHeight="1" x14ac:dyDescent="0.35">
      <c r="A6221" s="2" t="s">
        <v>12472</v>
      </c>
      <c r="B6221" s="2" t="s">
        <v>12473</v>
      </c>
      <c r="C6221" s="2">
        <v>63</v>
      </c>
      <c r="D6221" s="2" t="s">
        <v>12</v>
      </c>
      <c r="E6221" s="2" t="s">
        <v>29</v>
      </c>
      <c r="F6221" s="2" t="s">
        <v>19</v>
      </c>
      <c r="G6221" s="2" t="s">
        <v>20</v>
      </c>
      <c r="H6221" s="2">
        <v>8898.27</v>
      </c>
      <c r="I6221" s="3">
        <v>45439</v>
      </c>
      <c r="J6221" s="2" t="s">
        <v>16</v>
      </c>
    </row>
    <row r="6222" spans="1:10" ht="14.25" customHeight="1" x14ac:dyDescent="0.35">
      <c r="A6222" s="2" t="s">
        <v>12474</v>
      </c>
      <c r="B6222" s="2" t="s">
        <v>12475</v>
      </c>
      <c r="C6222" s="2">
        <v>42</v>
      </c>
      <c r="D6222" s="2" t="s">
        <v>39</v>
      </c>
      <c r="E6222" s="2" t="s">
        <v>74</v>
      </c>
      <c r="F6222" s="2" t="s">
        <v>14</v>
      </c>
      <c r="G6222" s="2" t="s">
        <v>36</v>
      </c>
      <c r="H6222" s="2">
        <v>21762.05</v>
      </c>
      <c r="I6222" s="3">
        <v>45390</v>
      </c>
      <c r="J6222" s="2" t="s">
        <v>16</v>
      </c>
    </row>
    <row r="6223" spans="1:10" ht="14.25" customHeight="1" x14ac:dyDescent="0.35">
      <c r="A6223" s="2" t="s">
        <v>12476</v>
      </c>
      <c r="B6223" s="2" t="s">
        <v>12477</v>
      </c>
      <c r="C6223" s="2">
        <v>55</v>
      </c>
      <c r="D6223" s="2" t="s">
        <v>12</v>
      </c>
      <c r="E6223" s="2" t="s">
        <v>13</v>
      </c>
      <c r="F6223" s="2" t="s">
        <v>25</v>
      </c>
      <c r="G6223" s="2" t="s">
        <v>36</v>
      </c>
      <c r="H6223" s="2">
        <v>5421.74</v>
      </c>
      <c r="I6223" s="3">
        <v>45373</v>
      </c>
      <c r="J6223" s="2" t="s">
        <v>16</v>
      </c>
    </row>
    <row r="6224" spans="1:10" ht="14.25" customHeight="1" x14ac:dyDescent="0.35">
      <c r="A6224" s="2" t="s">
        <v>12478</v>
      </c>
      <c r="B6224" s="2" t="s">
        <v>12479</v>
      </c>
      <c r="C6224" s="2">
        <v>59</v>
      </c>
      <c r="D6224" s="2" t="s">
        <v>12</v>
      </c>
      <c r="E6224" s="2" t="s">
        <v>13</v>
      </c>
      <c r="F6224" s="2" t="s">
        <v>55</v>
      </c>
      <c r="G6224" s="2" t="s">
        <v>26</v>
      </c>
      <c r="H6224" s="2">
        <v>11054.34</v>
      </c>
      <c r="I6224" s="3">
        <v>45289</v>
      </c>
      <c r="J6224" s="2" t="s">
        <v>16</v>
      </c>
    </row>
    <row r="6225" spans="1:10" ht="14.25" customHeight="1" x14ac:dyDescent="0.35">
      <c r="A6225" s="2" t="s">
        <v>12480</v>
      </c>
      <c r="B6225" s="2" t="s">
        <v>12481</v>
      </c>
      <c r="C6225" s="2">
        <v>64</v>
      </c>
      <c r="D6225" s="2" t="s">
        <v>12</v>
      </c>
      <c r="E6225" s="2" t="s">
        <v>42</v>
      </c>
      <c r="F6225" s="2" t="s">
        <v>14</v>
      </c>
      <c r="G6225" s="2" t="s">
        <v>30</v>
      </c>
      <c r="H6225" s="2">
        <v>9569.42</v>
      </c>
      <c r="I6225" s="3">
        <v>45142</v>
      </c>
      <c r="J6225" s="2" t="s">
        <v>16</v>
      </c>
    </row>
    <row r="6226" spans="1:10" ht="14.25" customHeight="1" x14ac:dyDescent="0.35">
      <c r="A6226" s="2" t="s">
        <v>12482</v>
      </c>
      <c r="B6226" s="2" t="s">
        <v>12483</v>
      </c>
      <c r="C6226" s="2">
        <v>55</v>
      </c>
      <c r="D6226" s="2" t="s">
        <v>12</v>
      </c>
      <c r="E6226" s="2" t="s">
        <v>64</v>
      </c>
      <c r="F6226" s="2" t="s">
        <v>25</v>
      </c>
      <c r="G6226" s="2" t="s">
        <v>36</v>
      </c>
      <c r="H6226" s="2">
        <v>4732.78</v>
      </c>
      <c r="I6226" s="3">
        <v>45090</v>
      </c>
      <c r="J6226" s="2" t="s">
        <v>16</v>
      </c>
    </row>
    <row r="6227" spans="1:10" ht="14.25" customHeight="1" x14ac:dyDescent="0.35">
      <c r="A6227" s="2" t="s">
        <v>12484</v>
      </c>
      <c r="B6227" s="2" t="s">
        <v>12485</v>
      </c>
      <c r="C6227" s="2">
        <v>40</v>
      </c>
      <c r="D6227" s="2" t="s">
        <v>39</v>
      </c>
      <c r="E6227" s="2" t="s">
        <v>52</v>
      </c>
      <c r="F6227" s="2" t="s">
        <v>49</v>
      </c>
      <c r="G6227" s="2" t="s">
        <v>36</v>
      </c>
      <c r="H6227" s="2">
        <v>8330.33</v>
      </c>
      <c r="I6227" s="3">
        <v>45629</v>
      </c>
      <c r="J6227" s="2" t="s">
        <v>16</v>
      </c>
    </row>
    <row r="6228" spans="1:10" ht="14.25" customHeight="1" x14ac:dyDescent="0.35">
      <c r="A6228" s="2" t="s">
        <v>12486</v>
      </c>
      <c r="B6228" s="2" t="s">
        <v>12487</v>
      </c>
      <c r="C6228" s="2">
        <v>42</v>
      </c>
      <c r="D6228" s="2" t="s">
        <v>39</v>
      </c>
      <c r="E6228" s="2" t="s">
        <v>13</v>
      </c>
      <c r="F6228" s="2" t="s">
        <v>35</v>
      </c>
      <c r="G6228" s="2" t="s">
        <v>30</v>
      </c>
      <c r="H6228" s="2">
        <v>2359.91</v>
      </c>
      <c r="I6228" s="3">
        <v>45513</v>
      </c>
      <c r="J6228" s="2" t="s">
        <v>16</v>
      </c>
    </row>
    <row r="6229" spans="1:10" ht="14.25" customHeight="1" x14ac:dyDescent="0.35">
      <c r="A6229" s="2" t="s">
        <v>12488</v>
      </c>
      <c r="B6229" s="2" t="s">
        <v>12489</v>
      </c>
      <c r="C6229" s="2">
        <v>59</v>
      </c>
      <c r="D6229" s="2" t="s">
        <v>12</v>
      </c>
      <c r="E6229" s="2" t="s">
        <v>29</v>
      </c>
      <c r="F6229" s="2" t="s">
        <v>19</v>
      </c>
      <c r="G6229" s="2" t="s">
        <v>30</v>
      </c>
      <c r="H6229" s="2">
        <v>7898.94</v>
      </c>
      <c r="I6229" s="3">
        <v>45464</v>
      </c>
      <c r="J6229" s="2" t="s">
        <v>16</v>
      </c>
    </row>
    <row r="6230" spans="1:10" ht="14.25" customHeight="1" x14ac:dyDescent="0.35">
      <c r="A6230" s="2" t="s">
        <v>12490</v>
      </c>
      <c r="B6230" s="2" t="s">
        <v>12491</v>
      </c>
      <c r="C6230" s="2">
        <v>24</v>
      </c>
      <c r="D6230" s="2" t="s">
        <v>12</v>
      </c>
      <c r="E6230" s="2" t="s">
        <v>52</v>
      </c>
      <c r="F6230" s="2" t="s">
        <v>19</v>
      </c>
      <c r="G6230" s="2" t="s">
        <v>20</v>
      </c>
      <c r="H6230" s="2">
        <v>16036.03</v>
      </c>
      <c r="I6230" s="3">
        <v>45437</v>
      </c>
      <c r="J6230" s="2" t="s">
        <v>16</v>
      </c>
    </row>
    <row r="6231" spans="1:10" ht="14.25" customHeight="1" x14ac:dyDescent="0.35">
      <c r="A6231" s="2" t="s">
        <v>12492</v>
      </c>
      <c r="B6231" s="2" t="s">
        <v>12493</v>
      </c>
      <c r="C6231" s="2">
        <v>39</v>
      </c>
      <c r="D6231" s="2" t="s">
        <v>39</v>
      </c>
      <c r="E6231" s="2" t="s">
        <v>42</v>
      </c>
      <c r="F6231" s="2" t="s">
        <v>49</v>
      </c>
      <c r="G6231" s="2" t="s">
        <v>20</v>
      </c>
      <c r="H6231" s="2">
        <v>14227.42</v>
      </c>
      <c r="I6231" s="3">
        <v>45147</v>
      </c>
      <c r="J6231" s="2" t="s">
        <v>16</v>
      </c>
    </row>
    <row r="6232" spans="1:10" ht="14.25" customHeight="1" x14ac:dyDescent="0.35">
      <c r="A6232" s="2" t="s">
        <v>12494</v>
      </c>
      <c r="B6232" s="2" t="s">
        <v>12495</v>
      </c>
      <c r="C6232" s="2">
        <v>34</v>
      </c>
      <c r="D6232" s="2" t="s">
        <v>12</v>
      </c>
      <c r="E6232" s="2" t="s">
        <v>74</v>
      </c>
      <c r="F6232" s="2" t="s">
        <v>14</v>
      </c>
      <c r="G6232" s="2" t="s">
        <v>30</v>
      </c>
      <c r="H6232" s="2">
        <v>4430.96</v>
      </c>
      <c r="I6232" s="3">
        <v>45481</v>
      </c>
      <c r="J6232" s="2" t="s">
        <v>16</v>
      </c>
    </row>
    <row r="6233" spans="1:10" ht="14.25" customHeight="1" x14ac:dyDescent="0.35">
      <c r="A6233" s="2" t="s">
        <v>12496</v>
      </c>
      <c r="B6233" s="2" t="s">
        <v>12497</v>
      </c>
      <c r="C6233" s="2">
        <v>35</v>
      </c>
      <c r="D6233" s="2" t="s">
        <v>39</v>
      </c>
      <c r="E6233" s="2" t="s">
        <v>93</v>
      </c>
      <c r="F6233" s="2" t="s">
        <v>35</v>
      </c>
      <c r="G6233" s="2" t="s">
        <v>15</v>
      </c>
      <c r="H6233" s="2">
        <v>1188.8</v>
      </c>
      <c r="I6233" s="3">
        <v>45560</v>
      </c>
      <c r="J6233" s="2" t="s">
        <v>16</v>
      </c>
    </row>
    <row r="6234" spans="1:10" ht="14.25" customHeight="1" x14ac:dyDescent="0.35">
      <c r="A6234" s="2" t="s">
        <v>12498</v>
      </c>
      <c r="B6234" s="2" t="s">
        <v>12499</v>
      </c>
      <c r="C6234" s="2">
        <v>58</v>
      </c>
      <c r="D6234" s="2" t="s">
        <v>39</v>
      </c>
      <c r="E6234" s="2" t="s">
        <v>13</v>
      </c>
      <c r="F6234" s="2" t="s">
        <v>49</v>
      </c>
      <c r="G6234" s="2" t="s">
        <v>30</v>
      </c>
      <c r="H6234" s="2">
        <v>16091.51</v>
      </c>
      <c r="I6234" s="3">
        <v>45567</v>
      </c>
      <c r="J6234" s="2" t="s">
        <v>16</v>
      </c>
    </row>
    <row r="6235" spans="1:10" ht="14.25" customHeight="1" x14ac:dyDescent="0.35">
      <c r="A6235" s="2" t="s">
        <v>12500</v>
      </c>
      <c r="B6235" s="2" t="s">
        <v>12501</v>
      </c>
      <c r="C6235" s="2">
        <v>27</v>
      </c>
      <c r="D6235" s="2" t="s">
        <v>39</v>
      </c>
      <c r="E6235" s="2" t="s">
        <v>64</v>
      </c>
      <c r="F6235" s="2" t="s">
        <v>25</v>
      </c>
      <c r="G6235" s="2" t="s">
        <v>20</v>
      </c>
      <c r="H6235" s="2">
        <v>3079.38</v>
      </c>
      <c r="I6235" s="3">
        <v>45209</v>
      </c>
      <c r="J6235" s="2" t="s">
        <v>16</v>
      </c>
    </row>
    <row r="6236" spans="1:10" ht="14.25" customHeight="1" x14ac:dyDescent="0.35">
      <c r="A6236" s="2" t="s">
        <v>12502</v>
      </c>
      <c r="B6236" s="2" t="s">
        <v>12503</v>
      </c>
      <c r="C6236" s="2">
        <v>27</v>
      </c>
      <c r="D6236" s="2" t="s">
        <v>12</v>
      </c>
      <c r="E6236" s="2" t="s">
        <v>93</v>
      </c>
      <c r="F6236" s="2" t="s">
        <v>35</v>
      </c>
      <c r="G6236" s="2" t="s">
        <v>26</v>
      </c>
      <c r="H6236" s="2">
        <v>545.02</v>
      </c>
      <c r="I6236" s="3">
        <v>44997</v>
      </c>
      <c r="J6236" s="2" t="s">
        <v>16</v>
      </c>
    </row>
    <row r="6237" spans="1:10" ht="14.25" customHeight="1" x14ac:dyDescent="0.35">
      <c r="A6237" s="2" t="s">
        <v>12504</v>
      </c>
      <c r="B6237" s="2" t="s">
        <v>12505</v>
      </c>
      <c r="C6237" s="2">
        <v>24</v>
      </c>
      <c r="D6237" s="2" t="s">
        <v>12</v>
      </c>
      <c r="E6237" s="2" t="s">
        <v>42</v>
      </c>
      <c r="F6237" s="2" t="s">
        <v>55</v>
      </c>
      <c r="G6237" s="2" t="s">
        <v>26</v>
      </c>
      <c r="H6237" s="2">
        <v>5891.35</v>
      </c>
      <c r="I6237" s="3">
        <v>45300</v>
      </c>
      <c r="J6237" s="2" t="s">
        <v>16</v>
      </c>
    </row>
    <row r="6238" spans="1:10" ht="14.25" customHeight="1" x14ac:dyDescent="0.35">
      <c r="A6238" s="2" t="s">
        <v>12506</v>
      </c>
      <c r="B6238" s="2" t="s">
        <v>12507</v>
      </c>
      <c r="C6238" s="2">
        <v>55</v>
      </c>
      <c r="D6238" s="2" t="s">
        <v>12</v>
      </c>
      <c r="E6238" s="2" t="s">
        <v>52</v>
      </c>
      <c r="F6238" s="2" t="s">
        <v>14</v>
      </c>
      <c r="G6238" s="2" t="s">
        <v>36</v>
      </c>
      <c r="H6238" s="2">
        <v>13450.39</v>
      </c>
      <c r="I6238" s="3">
        <v>45185</v>
      </c>
      <c r="J6238" s="2" t="s">
        <v>16</v>
      </c>
    </row>
    <row r="6239" spans="1:10" ht="14.25" customHeight="1" x14ac:dyDescent="0.35">
      <c r="A6239" s="2" t="s">
        <v>12508</v>
      </c>
      <c r="B6239" s="2" t="s">
        <v>12509</v>
      </c>
      <c r="C6239" s="2">
        <v>44</v>
      </c>
      <c r="D6239" s="2" t="s">
        <v>39</v>
      </c>
      <c r="E6239" s="2" t="s">
        <v>29</v>
      </c>
      <c r="F6239" s="2" t="s">
        <v>35</v>
      </c>
      <c r="G6239" s="2" t="s">
        <v>26</v>
      </c>
      <c r="H6239" s="2">
        <v>16528.330000000002</v>
      </c>
      <c r="I6239" s="3">
        <v>45371</v>
      </c>
      <c r="J6239" s="2" t="s">
        <v>16</v>
      </c>
    </row>
    <row r="6240" spans="1:10" ht="14.25" customHeight="1" x14ac:dyDescent="0.35">
      <c r="A6240" s="2" t="s">
        <v>12510</v>
      </c>
      <c r="B6240" s="2" t="s">
        <v>12511</v>
      </c>
      <c r="C6240" s="2">
        <v>50</v>
      </c>
      <c r="D6240" s="2" t="s">
        <v>12</v>
      </c>
      <c r="E6240" s="2" t="s">
        <v>24</v>
      </c>
      <c r="F6240" s="2" t="s">
        <v>55</v>
      </c>
      <c r="G6240" s="2" t="s">
        <v>20</v>
      </c>
      <c r="H6240" s="2">
        <v>40286.78</v>
      </c>
      <c r="I6240" s="3">
        <v>45127</v>
      </c>
      <c r="J6240" s="2" t="s">
        <v>16</v>
      </c>
    </row>
    <row r="6241" spans="1:10" ht="14.25" customHeight="1" x14ac:dyDescent="0.35">
      <c r="A6241" s="2" t="s">
        <v>12512</v>
      </c>
      <c r="B6241" s="2" t="s">
        <v>12513</v>
      </c>
      <c r="C6241" s="2">
        <v>18</v>
      </c>
      <c r="D6241" s="2" t="s">
        <v>12</v>
      </c>
      <c r="E6241" s="2" t="s">
        <v>74</v>
      </c>
      <c r="F6241" s="2" t="s">
        <v>49</v>
      </c>
      <c r="G6241" s="2" t="s">
        <v>26</v>
      </c>
      <c r="H6241" s="2">
        <v>2099.9</v>
      </c>
      <c r="I6241" s="3">
        <v>45568</v>
      </c>
      <c r="J6241" s="2" t="s">
        <v>16</v>
      </c>
    </row>
    <row r="6242" spans="1:10" ht="14.25" customHeight="1" x14ac:dyDescent="0.35">
      <c r="A6242" s="2" t="s">
        <v>12514</v>
      </c>
      <c r="B6242" s="2" t="s">
        <v>12515</v>
      </c>
      <c r="C6242" s="2">
        <v>61</v>
      </c>
      <c r="D6242" s="2" t="s">
        <v>39</v>
      </c>
      <c r="E6242" s="2" t="s">
        <v>52</v>
      </c>
      <c r="F6242" s="2" t="s">
        <v>19</v>
      </c>
      <c r="G6242" s="2" t="s">
        <v>15</v>
      </c>
      <c r="H6242" s="2">
        <v>3478.5</v>
      </c>
      <c r="I6242" s="3">
        <v>45306</v>
      </c>
      <c r="J6242" s="2" t="s">
        <v>16</v>
      </c>
    </row>
    <row r="6243" spans="1:10" ht="14.25" customHeight="1" x14ac:dyDescent="0.35">
      <c r="A6243" s="2" t="s">
        <v>12516</v>
      </c>
      <c r="B6243" s="2" t="s">
        <v>12517</v>
      </c>
      <c r="C6243" s="2">
        <v>51</v>
      </c>
      <c r="D6243" s="2" t="s">
        <v>12</v>
      </c>
      <c r="E6243" s="2" t="s">
        <v>64</v>
      </c>
      <c r="F6243" s="2" t="s">
        <v>35</v>
      </c>
      <c r="G6243" s="2" t="s">
        <v>30</v>
      </c>
      <c r="H6243" s="2">
        <v>9403.0300000000007</v>
      </c>
      <c r="I6243" s="3">
        <v>45519</v>
      </c>
      <c r="J6243" s="2" t="s">
        <v>16</v>
      </c>
    </row>
    <row r="6244" spans="1:10" ht="14.25" customHeight="1" x14ac:dyDescent="0.35">
      <c r="A6244" s="2" t="s">
        <v>12518</v>
      </c>
      <c r="B6244" s="2" t="s">
        <v>12519</v>
      </c>
      <c r="C6244" s="2">
        <v>21</v>
      </c>
      <c r="D6244" s="2" t="s">
        <v>12</v>
      </c>
      <c r="E6244" s="2" t="s">
        <v>13</v>
      </c>
      <c r="F6244" s="2" t="s">
        <v>35</v>
      </c>
      <c r="G6244" s="2" t="s">
        <v>30</v>
      </c>
      <c r="H6244" s="2">
        <v>16678.28</v>
      </c>
      <c r="I6244" s="3">
        <v>45341</v>
      </c>
      <c r="J6244" s="2" t="s">
        <v>16</v>
      </c>
    </row>
    <row r="6245" spans="1:10" ht="14.25" customHeight="1" x14ac:dyDescent="0.35">
      <c r="A6245" s="2" t="s">
        <v>12520</v>
      </c>
      <c r="B6245" s="2" t="s">
        <v>12521</v>
      </c>
      <c r="C6245" s="2">
        <v>34</v>
      </c>
      <c r="D6245" s="2" t="s">
        <v>12</v>
      </c>
      <c r="E6245" s="2" t="s">
        <v>64</v>
      </c>
      <c r="F6245" s="2" t="s">
        <v>55</v>
      </c>
      <c r="G6245" s="2" t="s">
        <v>20</v>
      </c>
      <c r="H6245" s="2">
        <v>2666.71</v>
      </c>
      <c r="I6245" s="3">
        <v>44991</v>
      </c>
      <c r="J6245" s="2" t="s">
        <v>16</v>
      </c>
    </row>
    <row r="6246" spans="1:10" ht="14.25" customHeight="1" x14ac:dyDescent="0.35">
      <c r="A6246" s="2" t="s">
        <v>12522</v>
      </c>
      <c r="B6246" s="2" t="s">
        <v>12523</v>
      </c>
      <c r="C6246" s="2">
        <v>21</v>
      </c>
      <c r="D6246" s="2" t="s">
        <v>39</v>
      </c>
      <c r="E6246" s="2" t="s">
        <v>52</v>
      </c>
      <c r="F6246" s="2" t="s">
        <v>55</v>
      </c>
      <c r="G6246" s="2" t="s">
        <v>36</v>
      </c>
      <c r="H6246" s="2">
        <v>5274.88</v>
      </c>
      <c r="I6246" s="3">
        <v>45304</v>
      </c>
      <c r="J6246" s="2" t="s">
        <v>16</v>
      </c>
    </row>
    <row r="6247" spans="1:10" ht="14.25" customHeight="1" x14ac:dyDescent="0.35">
      <c r="A6247" s="2" t="s">
        <v>12524</v>
      </c>
      <c r="B6247" s="2" t="s">
        <v>12525</v>
      </c>
      <c r="C6247" s="2">
        <v>60</v>
      </c>
      <c r="D6247" s="2" t="s">
        <v>12</v>
      </c>
      <c r="E6247" s="2" t="s">
        <v>52</v>
      </c>
      <c r="F6247" s="2" t="s">
        <v>19</v>
      </c>
      <c r="G6247" s="2" t="s">
        <v>30</v>
      </c>
      <c r="H6247" s="2">
        <v>5249.26</v>
      </c>
      <c r="I6247" s="3">
        <v>45584</v>
      </c>
      <c r="J6247" s="2" t="s">
        <v>16</v>
      </c>
    </row>
    <row r="6248" spans="1:10" ht="14.25" customHeight="1" x14ac:dyDescent="0.35">
      <c r="A6248" s="2" t="s">
        <v>12526</v>
      </c>
      <c r="B6248" s="2" t="s">
        <v>12527</v>
      </c>
      <c r="C6248" s="2">
        <v>43</v>
      </c>
      <c r="D6248" s="2" t="s">
        <v>39</v>
      </c>
      <c r="E6248" s="2" t="s">
        <v>93</v>
      </c>
      <c r="F6248" s="2" t="s">
        <v>55</v>
      </c>
      <c r="G6248" s="2" t="s">
        <v>26</v>
      </c>
      <c r="H6248" s="2">
        <v>14825.27</v>
      </c>
      <c r="I6248" s="3">
        <v>45572</v>
      </c>
      <c r="J6248" s="2" t="s">
        <v>16</v>
      </c>
    </row>
    <row r="6249" spans="1:10" ht="14.25" customHeight="1" x14ac:dyDescent="0.35">
      <c r="A6249" s="2" t="s">
        <v>12528</v>
      </c>
      <c r="B6249" s="2" t="s">
        <v>12529</v>
      </c>
      <c r="C6249" s="2">
        <v>21</v>
      </c>
      <c r="D6249" s="2" t="s">
        <v>39</v>
      </c>
      <c r="E6249" s="2" t="s">
        <v>64</v>
      </c>
      <c r="F6249" s="2" t="s">
        <v>55</v>
      </c>
      <c r="G6249" s="2" t="s">
        <v>15</v>
      </c>
      <c r="H6249" s="2">
        <v>2756.64</v>
      </c>
      <c r="I6249" s="3">
        <v>45028</v>
      </c>
      <c r="J6249" s="2" t="s">
        <v>16</v>
      </c>
    </row>
    <row r="6250" spans="1:10" ht="14.25" customHeight="1" x14ac:dyDescent="0.35">
      <c r="A6250" s="2" t="s">
        <v>12530</v>
      </c>
      <c r="B6250" s="2" t="s">
        <v>12531</v>
      </c>
      <c r="C6250" s="2">
        <v>18</v>
      </c>
      <c r="D6250" s="2" t="s">
        <v>39</v>
      </c>
      <c r="E6250" s="2" t="s">
        <v>64</v>
      </c>
      <c r="F6250" s="2" t="s">
        <v>35</v>
      </c>
      <c r="G6250" s="2" t="s">
        <v>36</v>
      </c>
      <c r="H6250" s="2">
        <v>34660.1</v>
      </c>
      <c r="I6250" s="3">
        <v>44968</v>
      </c>
      <c r="J6250" s="2" t="s">
        <v>16</v>
      </c>
    </row>
    <row r="6251" spans="1:10" ht="14.25" customHeight="1" x14ac:dyDescent="0.35">
      <c r="A6251" s="2" t="s">
        <v>12532</v>
      </c>
      <c r="B6251" s="2" t="s">
        <v>12533</v>
      </c>
      <c r="C6251" s="2">
        <v>24</v>
      </c>
      <c r="D6251" s="2" t="s">
        <v>12</v>
      </c>
      <c r="E6251" s="2" t="s">
        <v>64</v>
      </c>
      <c r="F6251" s="2" t="s">
        <v>19</v>
      </c>
      <c r="G6251" s="2" t="s">
        <v>36</v>
      </c>
      <c r="H6251" s="2">
        <v>7142.97</v>
      </c>
      <c r="I6251" s="3">
        <v>45122</v>
      </c>
      <c r="J6251" s="2" t="s">
        <v>16</v>
      </c>
    </row>
    <row r="6252" spans="1:10" ht="14.25" customHeight="1" x14ac:dyDescent="0.35">
      <c r="A6252" s="2" t="s">
        <v>12534</v>
      </c>
      <c r="B6252" s="2" t="s">
        <v>12535</v>
      </c>
      <c r="C6252" s="2">
        <v>47</v>
      </c>
      <c r="D6252" s="2" t="s">
        <v>12</v>
      </c>
      <c r="E6252" s="2" t="s">
        <v>74</v>
      </c>
      <c r="F6252" s="2" t="s">
        <v>19</v>
      </c>
      <c r="G6252" s="2" t="s">
        <v>36</v>
      </c>
      <c r="H6252" s="2">
        <v>3313.79</v>
      </c>
      <c r="I6252" s="3">
        <v>45286</v>
      </c>
      <c r="J6252" s="2" t="s">
        <v>21</v>
      </c>
    </row>
    <row r="6253" spans="1:10" ht="14.25" customHeight="1" x14ac:dyDescent="0.35">
      <c r="A6253" s="2" t="s">
        <v>12536</v>
      </c>
      <c r="B6253" s="2" t="s">
        <v>12537</v>
      </c>
      <c r="C6253" s="2">
        <v>26</v>
      </c>
      <c r="D6253" s="2" t="s">
        <v>12</v>
      </c>
      <c r="E6253" s="2" t="s">
        <v>29</v>
      </c>
      <c r="F6253" s="2" t="s">
        <v>35</v>
      </c>
      <c r="G6253" s="2" t="s">
        <v>30</v>
      </c>
      <c r="H6253" s="2">
        <v>3344.72</v>
      </c>
      <c r="I6253" s="3">
        <v>45025</v>
      </c>
      <c r="J6253" s="2" t="s">
        <v>16</v>
      </c>
    </row>
    <row r="6254" spans="1:10" ht="14.25" customHeight="1" x14ac:dyDescent="0.35">
      <c r="A6254" s="2" t="s">
        <v>12538</v>
      </c>
      <c r="B6254" s="2" t="s">
        <v>12539</v>
      </c>
      <c r="C6254" s="2">
        <v>52</v>
      </c>
      <c r="D6254" s="2" t="s">
        <v>39</v>
      </c>
      <c r="E6254" s="2" t="s">
        <v>52</v>
      </c>
      <c r="F6254" s="2" t="s">
        <v>49</v>
      </c>
      <c r="G6254" s="2" t="s">
        <v>36</v>
      </c>
      <c r="H6254" s="2">
        <v>184.7</v>
      </c>
      <c r="I6254" s="3">
        <v>45314</v>
      </c>
      <c r="J6254" s="2" t="s">
        <v>21</v>
      </c>
    </row>
    <row r="6255" spans="1:10" ht="14.25" customHeight="1" x14ac:dyDescent="0.35">
      <c r="A6255" s="2" t="s">
        <v>12540</v>
      </c>
      <c r="B6255" s="2" t="s">
        <v>12541</v>
      </c>
      <c r="C6255" s="2">
        <v>25</v>
      </c>
      <c r="D6255" s="2" t="s">
        <v>39</v>
      </c>
      <c r="E6255" s="2" t="s">
        <v>42</v>
      </c>
      <c r="F6255" s="2" t="s">
        <v>49</v>
      </c>
      <c r="G6255" s="2" t="s">
        <v>20</v>
      </c>
      <c r="H6255" s="2">
        <v>11790.55</v>
      </c>
      <c r="I6255" s="3">
        <v>44991</v>
      </c>
      <c r="J6255" s="2" t="s">
        <v>16</v>
      </c>
    </row>
    <row r="6256" spans="1:10" ht="14.25" customHeight="1" x14ac:dyDescent="0.35">
      <c r="A6256" s="2" t="s">
        <v>12542</v>
      </c>
      <c r="B6256" s="2" t="s">
        <v>12543</v>
      </c>
      <c r="C6256" s="2">
        <v>41</v>
      </c>
      <c r="D6256" s="2" t="s">
        <v>12</v>
      </c>
      <c r="E6256" s="2" t="s">
        <v>74</v>
      </c>
      <c r="F6256" s="2" t="s">
        <v>35</v>
      </c>
      <c r="G6256" s="2" t="s">
        <v>26</v>
      </c>
      <c r="H6256" s="2">
        <v>14958.78</v>
      </c>
      <c r="I6256" s="3">
        <v>45223</v>
      </c>
      <c r="J6256" s="2" t="s">
        <v>16</v>
      </c>
    </row>
    <row r="6257" spans="1:10" ht="14.25" customHeight="1" x14ac:dyDescent="0.35">
      <c r="A6257" s="2" t="s">
        <v>12544</v>
      </c>
      <c r="B6257" s="2" t="s">
        <v>12545</v>
      </c>
      <c r="C6257" s="2">
        <v>36</v>
      </c>
      <c r="D6257" s="2" t="s">
        <v>39</v>
      </c>
      <c r="E6257" s="2" t="s">
        <v>74</v>
      </c>
      <c r="F6257" s="2" t="s">
        <v>55</v>
      </c>
      <c r="G6257" s="2" t="s">
        <v>15</v>
      </c>
      <c r="H6257" s="2">
        <v>329.65</v>
      </c>
      <c r="I6257" s="3">
        <v>45353</v>
      </c>
      <c r="J6257" s="2" t="s">
        <v>16</v>
      </c>
    </row>
    <row r="6258" spans="1:10" ht="14.25" customHeight="1" x14ac:dyDescent="0.35">
      <c r="A6258" s="2" t="s">
        <v>12546</v>
      </c>
      <c r="B6258" s="2" t="s">
        <v>12547</v>
      </c>
      <c r="C6258" s="2">
        <v>53</v>
      </c>
      <c r="D6258" s="2" t="s">
        <v>12</v>
      </c>
      <c r="E6258" s="2" t="s">
        <v>74</v>
      </c>
      <c r="F6258" s="2" t="s">
        <v>14</v>
      </c>
      <c r="G6258" s="2" t="s">
        <v>26</v>
      </c>
      <c r="H6258" s="2">
        <v>8817.31</v>
      </c>
      <c r="I6258" s="3">
        <v>45149</v>
      </c>
      <c r="J6258" s="2" t="s">
        <v>16</v>
      </c>
    </row>
    <row r="6259" spans="1:10" ht="14.25" customHeight="1" x14ac:dyDescent="0.35">
      <c r="A6259" s="2" t="s">
        <v>12548</v>
      </c>
      <c r="B6259" s="2" t="s">
        <v>12549</v>
      </c>
      <c r="C6259" s="2">
        <v>60</v>
      </c>
      <c r="D6259" s="2" t="s">
        <v>12</v>
      </c>
      <c r="E6259" s="2" t="s">
        <v>93</v>
      </c>
      <c r="F6259" s="2" t="s">
        <v>49</v>
      </c>
      <c r="G6259" s="2" t="s">
        <v>20</v>
      </c>
      <c r="H6259" s="2">
        <v>15217.6</v>
      </c>
      <c r="I6259" s="3">
        <v>45621</v>
      </c>
      <c r="J6259" s="2" t="s">
        <v>16</v>
      </c>
    </row>
    <row r="6260" spans="1:10" ht="14.25" customHeight="1" x14ac:dyDescent="0.35">
      <c r="A6260" s="2" t="s">
        <v>12550</v>
      </c>
      <c r="B6260" s="2" t="s">
        <v>12551</v>
      </c>
      <c r="C6260" s="2">
        <v>44</v>
      </c>
      <c r="D6260" s="2" t="s">
        <v>12</v>
      </c>
      <c r="E6260" s="2" t="s">
        <v>24</v>
      </c>
      <c r="F6260" s="2" t="s">
        <v>49</v>
      </c>
      <c r="G6260" s="2" t="s">
        <v>20</v>
      </c>
      <c r="H6260" s="2">
        <v>4719.8999999999996</v>
      </c>
      <c r="I6260" s="3">
        <v>45075</v>
      </c>
      <c r="J6260" s="2" t="s">
        <v>16</v>
      </c>
    </row>
    <row r="6261" spans="1:10" ht="14.25" customHeight="1" x14ac:dyDescent="0.35">
      <c r="A6261" s="2" t="s">
        <v>12552</v>
      </c>
      <c r="B6261" s="2" t="s">
        <v>12553</v>
      </c>
      <c r="C6261" s="2">
        <v>49</v>
      </c>
      <c r="D6261" s="2" t="s">
        <v>12</v>
      </c>
      <c r="E6261" s="2" t="s">
        <v>29</v>
      </c>
      <c r="F6261" s="2" t="s">
        <v>35</v>
      </c>
      <c r="G6261" s="2" t="s">
        <v>26</v>
      </c>
      <c r="H6261" s="2">
        <v>5669.4</v>
      </c>
      <c r="I6261" s="3">
        <v>45435</v>
      </c>
      <c r="J6261" s="2" t="s">
        <v>16</v>
      </c>
    </row>
    <row r="6262" spans="1:10" ht="14.25" customHeight="1" x14ac:dyDescent="0.35">
      <c r="A6262" s="2" t="s">
        <v>12554</v>
      </c>
      <c r="B6262" s="2" t="s">
        <v>12555</v>
      </c>
      <c r="C6262" s="2">
        <v>31</v>
      </c>
      <c r="D6262" s="2" t="s">
        <v>12</v>
      </c>
      <c r="E6262" s="2" t="s">
        <v>29</v>
      </c>
      <c r="F6262" s="2" t="s">
        <v>35</v>
      </c>
      <c r="G6262" s="2" t="s">
        <v>30</v>
      </c>
      <c r="H6262" s="2">
        <v>4488.29</v>
      </c>
      <c r="I6262" s="3">
        <v>45368</v>
      </c>
      <c r="J6262" s="2" t="s">
        <v>21</v>
      </c>
    </row>
    <row r="6263" spans="1:10" ht="14.25" customHeight="1" x14ac:dyDescent="0.35">
      <c r="A6263" s="2" t="s">
        <v>12556</v>
      </c>
      <c r="B6263" s="2" t="s">
        <v>12557</v>
      </c>
      <c r="C6263" s="2">
        <v>35</v>
      </c>
      <c r="D6263" s="2" t="s">
        <v>12</v>
      </c>
      <c r="E6263" s="2" t="s">
        <v>42</v>
      </c>
      <c r="F6263" s="2" t="s">
        <v>14</v>
      </c>
      <c r="G6263" s="2" t="s">
        <v>20</v>
      </c>
      <c r="H6263" s="2">
        <v>3792.87</v>
      </c>
      <c r="I6263" s="3">
        <v>45340</v>
      </c>
      <c r="J6263" s="2" t="s">
        <v>16</v>
      </c>
    </row>
    <row r="6264" spans="1:10" ht="14.25" customHeight="1" x14ac:dyDescent="0.35">
      <c r="A6264" s="2" t="s">
        <v>12558</v>
      </c>
      <c r="B6264" s="2" t="s">
        <v>12559</v>
      </c>
      <c r="C6264" s="2">
        <v>45</v>
      </c>
      <c r="D6264" s="2" t="s">
        <v>12</v>
      </c>
      <c r="E6264" s="2" t="s">
        <v>24</v>
      </c>
      <c r="F6264" s="2" t="s">
        <v>14</v>
      </c>
      <c r="G6264" s="2" t="s">
        <v>36</v>
      </c>
      <c r="H6264" s="2">
        <v>6755.86</v>
      </c>
      <c r="I6264" s="3">
        <v>45042</v>
      </c>
      <c r="J6264" s="2" t="s">
        <v>16</v>
      </c>
    </row>
    <row r="6265" spans="1:10" ht="14.25" customHeight="1" x14ac:dyDescent="0.35">
      <c r="A6265" s="2" t="s">
        <v>12560</v>
      </c>
      <c r="B6265" s="2" t="s">
        <v>12561</v>
      </c>
      <c r="C6265" s="2">
        <v>46</v>
      </c>
      <c r="D6265" s="2" t="s">
        <v>39</v>
      </c>
      <c r="E6265" s="2" t="s">
        <v>64</v>
      </c>
      <c r="F6265" s="2" t="s">
        <v>19</v>
      </c>
      <c r="G6265" s="2" t="s">
        <v>15</v>
      </c>
      <c r="H6265" s="2">
        <v>1816.43</v>
      </c>
      <c r="I6265" s="3">
        <v>45379</v>
      </c>
      <c r="J6265" s="2" t="s">
        <v>21</v>
      </c>
    </row>
    <row r="6266" spans="1:10" ht="14.25" customHeight="1" x14ac:dyDescent="0.35">
      <c r="A6266" s="2" t="s">
        <v>12562</v>
      </c>
      <c r="B6266" s="2" t="s">
        <v>12563</v>
      </c>
      <c r="C6266" s="2">
        <v>33</v>
      </c>
      <c r="D6266" s="2" t="s">
        <v>12</v>
      </c>
      <c r="E6266" s="2" t="s">
        <v>93</v>
      </c>
      <c r="F6266" s="2" t="s">
        <v>35</v>
      </c>
      <c r="G6266" s="2" t="s">
        <v>15</v>
      </c>
      <c r="H6266" s="2">
        <v>5810.47</v>
      </c>
      <c r="I6266" s="3">
        <v>45246</v>
      </c>
      <c r="J6266" s="2" t="s">
        <v>16</v>
      </c>
    </row>
    <row r="6267" spans="1:10" ht="14.25" customHeight="1" x14ac:dyDescent="0.35">
      <c r="A6267" s="2" t="s">
        <v>12564</v>
      </c>
      <c r="B6267" s="2" t="s">
        <v>12565</v>
      </c>
      <c r="C6267" s="2">
        <v>52</v>
      </c>
      <c r="D6267" s="2" t="s">
        <v>39</v>
      </c>
      <c r="E6267" s="2" t="s">
        <v>52</v>
      </c>
      <c r="F6267" s="2" t="s">
        <v>49</v>
      </c>
      <c r="G6267" s="2" t="s">
        <v>20</v>
      </c>
      <c r="H6267" s="2">
        <v>28443.02</v>
      </c>
      <c r="I6267" s="3">
        <v>45377</v>
      </c>
      <c r="J6267" s="2" t="s">
        <v>16</v>
      </c>
    </row>
    <row r="6268" spans="1:10" ht="14.25" customHeight="1" x14ac:dyDescent="0.35">
      <c r="A6268" s="2" t="s">
        <v>12566</v>
      </c>
      <c r="B6268" s="2" t="s">
        <v>12567</v>
      </c>
      <c r="C6268" s="2">
        <v>64</v>
      </c>
      <c r="D6268" s="2" t="s">
        <v>39</v>
      </c>
      <c r="E6268" s="2" t="s">
        <v>24</v>
      </c>
      <c r="F6268" s="2" t="s">
        <v>25</v>
      </c>
      <c r="G6268" s="2" t="s">
        <v>36</v>
      </c>
      <c r="H6268" s="2">
        <v>277.85000000000002</v>
      </c>
      <c r="I6268" s="3">
        <v>45005</v>
      </c>
      <c r="J6268" s="2" t="s">
        <v>16</v>
      </c>
    </row>
    <row r="6269" spans="1:10" ht="14.25" customHeight="1" x14ac:dyDescent="0.35">
      <c r="A6269" s="2" t="s">
        <v>12568</v>
      </c>
      <c r="B6269" s="2" t="s">
        <v>12569</v>
      </c>
      <c r="C6269" s="2">
        <v>48</v>
      </c>
      <c r="D6269" s="2" t="s">
        <v>12</v>
      </c>
      <c r="E6269" s="2" t="s">
        <v>13</v>
      </c>
      <c r="F6269" s="2" t="s">
        <v>25</v>
      </c>
      <c r="G6269" s="2" t="s">
        <v>26</v>
      </c>
      <c r="H6269" s="2">
        <v>1800.16</v>
      </c>
      <c r="I6269" s="3">
        <v>45283</v>
      </c>
      <c r="J6269" s="2" t="s">
        <v>16</v>
      </c>
    </row>
    <row r="6270" spans="1:10" ht="14.25" customHeight="1" x14ac:dyDescent="0.35">
      <c r="A6270" s="2" t="s">
        <v>12570</v>
      </c>
      <c r="B6270" s="2" t="s">
        <v>12571</v>
      </c>
      <c r="C6270" s="2">
        <v>21</v>
      </c>
      <c r="D6270" s="2" t="s">
        <v>39</v>
      </c>
      <c r="E6270" s="2" t="s">
        <v>93</v>
      </c>
      <c r="F6270" s="2" t="s">
        <v>55</v>
      </c>
      <c r="G6270" s="2" t="s">
        <v>15</v>
      </c>
      <c r="H6270" s="2">
        <v>15037.38</v>
      </c>
      <c r="I6270" s="3">
        <v>45045</v>
      </c>
      <c r="J6270" s="2" t="s">
        <v>16</v>
      </c>
    </row>
    <row r="6271" spans="1:10" ht="14.25" customHeight="1" x14ac:dyDescent="0.35">
      <c r="A6271" s="2" t="s">
        <v>12572</v>
      </c>
      <c r="B6271" s="2" t="s">
        <v>12573</v>
      </c>
      <c r="C6271" s="2">
        <v>54</v>
      </c>
      <c r="D6271" s="2" t="s">
        <v>39</v>
      </c>
      <c r="E6271" s="2" t="s">
        <v>13</v>
      </c>
      <c r="F6271" s="2" t="s">
        <v>49</v>
      </c>
      <c r="G6271" s="2" t="s">
        <v>36</v>
      </c>
      <c r="H6271" s="2">
        <v>1416.29</v>
      </c>
      <c r="I6271" s="3">
        <v>45512</v>
      </c>
      <c r="J6271" s="2" t="s">
        <v>16</v>
      </c>
    </row>
    <row r="6272" spans="1:10" ht="14.25" customHeight="1" x14ac:dyDescent="0.35">
      <c r="A6272" s="2" t="s">
        <v>12574</v>
      </c>
      <c r="B6272" s="2" t="s">
        <v>12575</v>
      </c>
      <c r="C6272" s="2">
        <v>34</v>
      </c>
      <c r="D6272" s="2" t="s">
        <v>39</v>
      </c>
      <c r="E6272" s="2" t="s">
        <v>52</v>
      </c>
      <c r="F6272" s="2" t="s">
        <v>25</v>
      </c>
      <c r="G6272" s="2" t="s">
        <v>36</v>
      </c>
      <c r="H6272" s="2">
        <v>3164.67</v>
      </c>
      <c r="I6272" s="3">
        <v>45447</v>
      </c>
      <c r="J6272" s="2" t="s">
        <v>16</v>
      </c>
    </row>
    <row r="6273" spans="1:10" ht="14.25" customHeight="1" x14ac:dyDescent="0.35">
      <c r="A6273" s="2" t="s">
        <v>12576</v>
      </c>
      <c r="B6273" s="2" t="s">
        <v>12577</v>
      </c>
      <c r="C6273" s="2">
        <v>56</v>
      </c>
      <c r="D6273" s="2" t="s">
        <v>12</v>
      </c>
      <c r="E6273" s="2" t="s">
        <v>42</v>
      </c>
      <c r="F6273" s="2" t="s">
        <v>49</v>
      </c>
      <c r="G6273" s="2" t="s">
        <v>30</v>
      </c>
      <c r="H6273" s="2">
        <v>6066.74</v>
      </c>
      <c r="I6273" s="3">
        <v>45205</v>
      </c>
      <c r="J6273" s="2" t="s">
        <v>16</v>
      </c>
    </row>
    <row r="6274" spans="1:10" ht="14.25" customHeight="1" x14ac:dyDescent="0.35">
      <c r="A6274" s="2" t="s">
        <v>12578</v>
      </c>
      <c r="B6274" s="2" t="s">
        <v>12579</v>
      </c>
      <c r="C6274" s="2">
        <v>63</v>
      </c>
      <c r="D6274" s="2" t="s">
        <v>12</v>
      </c>
      <c r="E6274" s="2" t="s">
        <v>29</v>
      </c>
      <c r="F6274" s="2" t="s">
        <v>35</v>
      </c>
      <c r="G6274" s="2" t="s">
        <v>20</v>
      </c>
      <c r="H6274" s="2">
        <v>28675.55</v>
      </c>
      <c r="I6274" s="3">
        <v>45492</v>
      </c>
      <c r="J6274" s="2" t="s">
        <v>16</v>
      </c>
    </row>
    <row r="6275" spans="1:10" ht="14.25" customHeight="1" x14ac:dyDescent="0.35">
      <c r="A6275" s="2" t="s">
        <v>12580</v>
      </c>
      <c r="B6275" s="2" t="s">
        <v>12581</v>
      </c>
      <c r="C6275" s="2">
        <v>43</v>
      </c>
      <c r="D6275" s="2" t="s">
        <v>12</v>
      </c>
      <c r="E6275" s="2" t="s">
        <v>13</v>
      </c>
      <c r="F6275" s="2" t="s">
        <v>49</v>
      </c>
      <c r="G6275" s="2" t="s">
        <v>36</v>
      </c>
      <c r="H6275" s="2">
        <v>2027.3</v>
      </c>
      <c r="I6275" s="3">
        <v>44971</v>
      </c>
      <c r="J6275" s="2" t="s">
        <v>16</v>
      </c>
    </row>
    <row r="6276" spans="1:10" ht="14.25" customHeight="1" x14ac:dyDescent="0.35">
      <c r="A6276" s="2" t="s">
        <v>12582</v>
      </c>
      <c r="B6276" s="2" t="s">
        <v>12583</v>
      </c>
      <c r="C6276" s="2">
        <v>56</v>
      </c>
      <c r="D6276" s="2" t="s">
        <v>12</v>
      </c>
      <c r="E6276" s="2" t="s">
        <v>74</v>
      </c>
      <c r="F6276" s="2" t="s">
        <v>25</v>
      </c>
      <c r="G6276" s="2" t="s">
        <v>26</v>
      </c>
      <c r="H6276" s="2">
        <v>25650.49</v>
      </c>
      <c r="I6276" s="3">
        <v>45151</v>
      </c>
      <c r="J6276" s="2" t="s">
        <v>16</v>
      </c>
    </row>
    <row r="6277" spans="1:10" ht="14.25" customHeight="1" x14ac:dyDescent="0.35">
      <c r="A6277" s="2" t="s">
        <v>12584</v>
      </c>
      <c r="B6277" s="2" t="s">
        <v>12585</v>
      </c>
      <c r="C6277" s="2">
        <v>58</v>
      </c>
      <c r="D6277" s="2" t="s">
        <v>12</v>
      </c>
      <c r="E6277" s="2" t="s">
        <v>93</v>
      </c>
      <c r="F6277" s="2" t="s">
        <v>49</v>
      </c>
      <c r="G6277" s="2" t="s">
        <v>15</v>
      </c>
      <c r="H6277" s="2">
        <v>12677.1</v>
      </c>
      <c r="I6277" s="3">
        <v>45454</v>
      </c>
      <c r="J6277" s="2" t="s">
        <v>16</v>
      </c>
    </row>
    <row r="6278" spans="1:10" ht="14.25" customHeight="1" x14ac:dyDescent="0.35">
      <c r="A6278" s="2" t="s">
        <v>12586</v>
      </c>
      <c r="B6278" s="2" t="s">
        <v>12587</v>
      </c>
      <c r="C6278" s="2">
        <v>21</v>
      </c>
      <c r="D6278" s="2" t="s">
        <v>39</v>
      </c>
      <c r="E6278" s="2" t="s">
        <v>24</v>
      </c>
      <c r="F6278" s="2" t="s">
        <v>14</v>
      </c>
      <c r="G6278" s="2" t="s">
        <v>30</v>
      </c>
      <c r="H6278" s="2">
        <v>11121.38</v>
      </c>
      <c r="I6278" s="3">
        <v>45650</v>
      </c>
      <c r="J6278" s="2" t="s">
        <v>16</v>
      </c>
    </row>
    <row r="6279" spans="1:10" ht="14.25" customHeight="1" x14ac:dyDescent="0.35">
      <c r="A6279" s="2" t="s">
        <v>12588</v>
      </c>
      <c r="B6279" s="2" t="s">
        <v>12589</v>
      </c>
      <c r="C6279" s="2">
        <v>47</v>
      </c>
      <c r="D6279" s="2" t="s">
        <v>39</v>
      </c>
      <c r="E6279" s="2" t="s">
        <v>24</v>
      </c>
      <c r="F6279" s="2" t="s">
        <v>55</v>
      </c>
      <c r="G6279" s="2" t="s">
        <v>26</v>
      </c>
      <c r="H6279" s="2">
        <v>12856.98</v>
      </c>
      <c r="I6279" s="3">
        <v>45638</v>
      </c>
      <c r="J6279" s="2" t="s">
        <v>16</v>
      </c>
    </row>
    <row r="6280" spans="1:10" ht="14.25" customHeight="1" x14ac:dyDescent="0.35">
      <c r="A6280" s="2" t="s">
        <v>12590</v>
      </c>
      <c r="B6280" s="2" t="s">
        <v>12591</v>
      </c>
      <c r="C6280" s="2">
        <v>47</v>
      </c>
      <c r="D6280" s="2" t="s">
        <v>12</v>
      </c>
      <c r="E6280" s="2" t="s">
        <v>13</v>
      </c>
      <c r="F6280" s="2" t="s">
        <v>19</v>
      </c>
      <c r="G6280" s="2" t="s">
        <v>15</v>
      </c>
      <c r="H6280" s="2">
        <v>317.45</v>
      </c>
      <c r="I6280" s="3">
        <v>45167</v>
      </c>
      <c r="J6280" s="2" t="s">
        <v>16</v>
      </c>
    </row>
    <row r="6281" spans="1:10" ht="14.25" customHeight="1" x14ac:dyDescent="0.35">
      <c r="A6281" s="2" t="s">
        <v>12592</v>
      </c>
      <c r="B6281" s="2" t="s">
        <v>12593</v>
      </c>
      <c r="C6281" s="2">
        <v>39</v>
      </c>
      <c r="D6281" s="2" t="s">
        <v>39</v>
      </c>
      <c r="E6281" s="2" t="s">
        <v>52</v>
      </c>
      <c r="F6281" s="2" t="s">
        <v>25</v>
      </c>
      <c r="G6281" s="2" t="s">
        <v>20</v>
      </c>
      <c r="H6281" s="2">
        <v>1041.3900000000001</v>
      </c>
      <c r="I6281" s="3">
        <v>45540</v>
      </c>
      <c r="J6281" s="2" t="s">
        <v>21</v>
      </c>
    </row>
    <row r="6282" spans="1:10" ht="14.25" customHeight="1" x14ac:dyDescent="0.35">
      <c r="A6282" s="2" t="s">
        <v>12594</v>
      </c>
      <c r="B6282" s="2" t="s">
        <v>12595</v>
      </c>
      <c r="C6282" s="2">
        <v>28</v>
      </c>
      <c r="D6282" s="2" t="s">
        <v>39</v>
      </c>
      <c r="E6282" s="2" t="s">
        <v>29</v>
      </c>
      <c r="F6282" s="2" t="s">
        <v>35</v>
      </c>
      <c r="G6282" s="2" t="s">
        <v>26</v>
      </c>
      <c r="H6282" s="2">
        <v>4077.3</v>
      </c>
      <c r="I6282" s="3">
        <v>45408</v>
      </c>
      <c r="J6282" s="2" t="s">
        <v>16</v>
      </c>
    </row>
    <row r="6283" spans="1:10" ht="14.25" customHeight="1" x14ac:dyDescent="0.35">
      <c r="A6283" s="2" t="s">
        <v>12596</v>
      </c>
      <c r="B6283" s="2" t="s">
        <v>12597</v>
      </c>
      <c r="C6283" s="2">
        <v>19</v>
      </c>
      <c r="D6283" s="2" t="s">
        <v>39</v>
      </c>
      <c r="E6283" s="2" t="s">
        <v>74</v>
      </c>
      <c r="F6283" s="2" t="s">
        <v>19</v>
      </c>
      <c r="G6283" s="2" t="s">
        <v>15</v>
      </c>
      <c r="H6283" s="2">
        <v>768.46</v>
      </c>
      <c r="I6283" s="3">
        <v>45021</v>
      </c>
      <c r="J6283" s="2" t="s">
        <v>16</v>
      </c>
    </row>
    <row r="6284" spans="1:10" ht="14.25" customHeight="1" x14ac:dyDescent="0.35">
      <c r="A6284" s="2" t="s">
        <v>12598</v>
      </c>
      <c r="B6284" s="2" t="s">
        <v>12599</v>
      </c>
      <c r="C6284" s="2">
        <v>61</v>
      </c>
      <c r="D6284" s="2" t="s">
        <v>39</v>
      </c>
      <c r="E6284" s="2" t="s">
        <v>24</v>
      </c>
      <c r="F6284" s="2" t="s">
        <v>55</v>
      </c>
      <c r="G6284" s="2" t="s">
        <v>30</v>
      </c>
      <c r="H6284" s="2">
        <v>43892.29</v>
      </c>
      <c r="I6284" s="3">
        <v>45291</v>
      </c>
      <c r="J6284" s="2" t="s">
        <v>21</v>
      </c>
    </row>
    <row r="6285" spans="1:10" ht="14.25" customHeight="1" x14ac:dyDescent="0.35">
      <c r="A6285" s="2" t="s">
        <v>12600</v>
      </c>
      <c r="B6285" s="2" t="s">
        <v>12601</v>
      </c>
      <c r="C6285" s="2">
        <v>29</v>
      </c>
      <c r="D6285" s="2" t="s">
        <v>12</v>
      </c>
      <c r="E6285" s="2" t="s">
        <v>13</v>
      </c>
      <c r="F6285" s="2" t="s">
        <v>14</v>
      </c>
      <c r="G6285" s="2" t="s">
        <v>15</v>
      </c>
      <c r="H6285" s="2">
        <v>8684.82</v>
      </c>
      <c r="I6285" s="3">
        <v>45111</v>
      </c>
      <c r="J6285" s="2" t="s">
        <v>69</v>
      </c>
    </row>
    <row r="6286" spans="1:10" ht="14.25" customHeight="1" x14ac:dyDescent="0.35">
      <c r="A6286" s="2" t="s">
        <v>12602</v>
      </c>
      <c r="B6286" s="2" t="s">
        <v>12603</v>
      </c>
      <c r="C6286" s="2">
        <v>47</v>
      </c>
      <c r="D6286" s="2" t="s">
        <v>12</v>
      </c>
      <c r="E6286" s="2" t="s">
        <v>29</v>
      </c>
      <c r="F6286" s="2" t="s">
        <v>14</v>
      </c>
      <c r="G6286" s="2" t="s">
        <v>36</v>
      </c>
      <c r="H6286" s="2">
        <v>6681.5</v>
      </c>
      <c r="I6286" s="3">
        <v>45062</v>
      </c>
      <c r="J6286" s="2" t="s">
        <v>16</v>
      </c>
    </row>
    <row r="6287" spans="1:10" ht="14.25" customHeight="1" x14ac:dyDescent="0.35">
      <c r="A6287" s="2" t="s">
        <v>12604</v>
      </c>
      <c r="B6287" s="2" t="s">
        <v>12605</v>
      </c>
      <c r="C6287" s="2">
        <v>53</v>
      </c>
      <c r="D6287" s="2" t="s">
        <v>12</v>
      </c>
      <c r="E6287" s="2" t="s">
        <v>52</v>
      </c>
      <c r="F6287" s="2" t="s">
        <v>14</v>
      </c>
      <c r="G6287" s="2" t="s">
        <v>30</v>
      </c>
      <c r="H6287" s="2">
        <v>15395</v>
      </c>
      <c r="I6287" s="3">
        <v>44951</v>
      </c>
      <c r="J6287" s="2" t="s">
        <v>21</v>
      </c>
    </row>
    <row r="6288" spans="1:10" ht="14.25" customHeight="1" x14ac:dyDescent="0.35">
      <c r="A6288" s="2" t="s">
        <v>12606</v>
      </c>
      <c r="B6288" s="2" t="s">
        <v>12607</v>
      </c>
      <c r="C6288" s="2">
        <v>35</v>
      </c>
      <c r="D6288" s="2" t="s">
        <v>39</v>
      </c>
      <c r="E6288" s="2" t="s">
        <v>42</v>
      </c>
      <c r="F6288" s="2" t="s">
        <v>14</v>
      </c>
      <c r="G6288" s="2" t="s">
        <v>26</v>
      </c>
      <c r="H6288" s="2">
        <v>37704.89</v>
      </c>
      <c r="I6288" s="3">
        <v>45244</v>
      </c>
      <c r="J6288" s="2" t="s">
        <v>16</v>
      </c>
    </row>
    <row r="6289" spans="1:10" ht="14.25" customHeight="1" x14ac:dyDescent="0.35">
      <c r="A6289" s="2" t="s">
        <v>12608</v>
      </c>
      <c r="B6289" s="2" t="s">
        <v>12609</v>
      </c>
      <c r="C6289" s="2">
        <v>43</v>
      </c>
      <c r="D6289" s="2" t="s">
        <v>39</v>
      </c>
      <c r="E6289" s="2" t="s">
        <v>52</v>
      </c>
      <c r="F6289" s="2" t="s">
        <v>25</v>
      </c>
      <c r="G6289" s="2" t="s">
        <v>20</v>
      </c>
      <c r="H6289" s="2">
        <v>31039.86</v>
      </c>
      <c r="I6289" s="3">
        <v>45259</v>
      </c>
      <c r="J6289" s="2" t="s">
        <v>16</v>
      </c>
    </row>
    <row r="6290" spans="1:10" ht="14.25" customHeight="1" x14ac:dyDescent="0.35">
      <c r="A6290" s="2" t="s">
        <v>12610</v>
      </c>
      <c r="B6290" s="2" t="s">
        <v>12611</v>
      </c>
      <c r="C6290" s="2">
        <v>24</v>
      </c>
      <c r="D6290" s="2" t="s">
        <v>12</v>
      </c>
      <c r="E6290" s="2" t="s">
        <v>42</v>
      </c>
      <c r="F6290" s="2" t="s">
        <v>25</v>
      </c>
      <c r="G6290" s="2" t="s">
        <v>30</v>
      </c>
      <c r="H6290" s="2">
        <v>15753.5</v>
      </c>
      <c r="I6290" s="3">
        <v>45488</v>
      </c>
      <c r="J6290" s="2" t="s">
        <v>16</v>
      </c>
    </row>
    <row r="6291" spans="1:10" ht="14.25" customHeight="1" x14ac:dyDescent="0.35">
      <c r="A6291" s="2" t="s">
        <v>12612</v>
      </c>
      <c r="B6291" s="2" t="s">
        <v>12613</v>
      </c>
      <c r="C6291" s="2">
        <v>18</v>
      </c>
      <c r="D6291" s="2" t="s">
        <v>12</v>
      </c>
      <c r="E6291" s="2" t="s">
        <v>24</v>
      </c>
      <c r="F6291" s="2" t="s">
        <v>49</v>
      </c>
      <c r="G6291" s="2" t="s">
        <v>30</v>
      </c>
      <c r="H6291" s="2">
        <v>4734.88</v>
      </c>
      <c r="I6291" s="3">
        <v>45607</v>
      </c>
      <c r="J6291" s="2" t="s">
        <v>16</v>
      </c>
    </row>
    <row r="6292" spans="1:10" ht="14.25" customHeight="1" x14ac:dyDescent="0.35">
      <c r="A6292" s="2" t="s">
        <v>12614</v>
      </c>
      <c r="B6292" s="2" t="s">
        <v>12615</v>
      </c>
      <c r="C6292" s="2">
        <v>43</v>
      </c>
      <c r="D6292" s="2" t="s">
        <v>39</v>
      </c>
      <c r="E6292" s="2" t="s">
        <v>29</v>
      </c>
      <c r="F6292" s="2" t="s">
        <v>35</v>
      </c>
      <c r="G6292" s="2" t="s">
        <v>30</v>
      </c>
      <c r="H6292" s="2">
        <v>682.35</v>
      </c>
      <c r="I6292" s="3">
        <v>45026</v>
      </c>
      <c r="J6292" s="2" t="s">
        <v>16</v>
      </c>
    </row>
    <row r="6293" spans="1:10" ht="14.25" customHeight="1" x14ac:dyDescent="0.35">
      <c r="A6293" s="2" t="s">
        <v>12616</v>
      </c>
      <c r="B6293" s="2" t="s">
        <v>12617</v>
      </c>
      <c r="C6293" s="2">
        <v>40</v>
      </c>
      <c r="D6293" s="2" t="s">
        <v>12</v>
      </c>
      <c r="E6293" s="2" t="s">
        <v>29</v>
      </c>
      <c r="F6293" s="2" t="s">
        <v>49</v>
      </c>
      <c r="G6293" s="2" t="s">
        <v>15</v>
      </c>
      <c r="H6293" s="2">
        <v>1035.5899999999999</v>
      </c>
      <c r="I6293" s="3">
        <v>45296</v>
      </c>
      <c r="J6293" s="2" t="s">
        <v>16</v>
      </c>
    </row>
    <row r="6294" spans="1:10" ht="14.25" customHeight="1" x14ac:dyDescent="0.35">
      <c r="A6294" s="2" t="s">
        <v>12618</v>
      </c>
      <c r="B6294" s="2" t="s">
        <v>12619</v>
      </c>
      <c r="C6294" s="2">
        <v>43</v>
      </c>
      <c r="D6294" s="2" t="s">
        <v>12</v>
      </c>
      <c r="E6294" s="2" t="s">
        <v>74</v>
      </c>
      <c r="F6294" s="2" t="s">
        <v>35</v>
      </c>
      <c r="G6294" s="2" t="s">
        <v>36</v>
      </c>
      <c r="H6294" s="2">
        <v>11.53</v>
      </c>
      <c r="I6294" s="3">
        <v>45519</v>
      </c>
      <c r="J6294" s="2" t="s">
        <v>21</v>
      </c>
    </row>
    <row r="6295" spans="1:10" ht="14.25" customHeight="1" x14ac:dyDescent="0.35">
      <c r="A6295" s="2" t="s">
        <v>12620</v>
      </c>
      <c r="B6295" s="2" t="s">
        <v>12621</v>
      </c>
      <c r="C6295" s="2">
        <v>62</v>
      </c>
      <c r="D6295" s="2" t="s">
        <v>39</v>
      </c>
      <c r="E6295" s="2" t="s">
        <v>52</v>
      </c>
      <c r="F6295" s="2" t="s">
        <v>55</v>
      </c>
      <c r="G6295" s="2" t="s">
        <v>20</v>
      </c>
      <c r="H6295" s="2">
        <v>19.05</v>
      </c>
      <c r="I6295" s="3">
        <v>44938</v>
      </c>
      <c r="J6295" s="2" t="s">
        <v>16</v>
      </c>
    </row>
    <row r="6296" spans="1:10" ht="14.25" customHeight="1" x14ac:dyDescent="0.35">
      <c r="A6296" s="2" t="s">
        <v>12622</v>
      </c>
      <c r="B6296" s="2" t="s">
        <v>12623</v>
      </c>
      <c r="C6296" s="2">
        <v>23</v>
      </c>
      <c r="D6296" s="2" t="s">
        <v>39</v>
      </c>
      <c r="E6296" s="2" t="s">
        <v>64</v>
      </c>
      <c r="F6296" s="2" t="s">
        <v>49</v>
      </c>
      <c r="G6296" s="2" t="s">
        <v>20</v>
      </c>
      <c r="H6296" s="2">
        <v>27554.85</v>
      </c>
      <c r="I6296" s="3">
        <v>45646</v>
      </c>
      <c r="J6296" s="2" t="s">
        <v>16</v>
      </c>
    </row>
    <row r="6297" spans="1:10" ht="14.25" customHeight="1" x14ac:dyDescent="0.35">
      <c r="A6297" s="2" t="s">
        <v>12624</v>
      </c>
      <c r="B6297" s="2" t="s">
        <v>12625</v>
      </c>
      <c r="C6297" s="2">
        <v>23</v>
      </c>
      <c r="D6297" s="2" t="s">
        <v>12</v>
      </c>
      <c r="E6297" s="2" t="s">
        <v>24</v>
      </c>
      <c r="F6297" s="2" t="s">
        <v>55</v>
      </c>
      <c r="G6297" s="2" t="s">
        <v>36</v>
      </c>
      <c r="H6297" s="2">
        <v>26175.279999999999</v>
      </c>
      <c r="I6297" s="3">
        <v>45003</v>
      </c>
      <c r="J6297" s="2" t="s">
        <v>16</v>
      </c>
    </row>
    <row r="6298" spans="1:10" ht="14.25" customHeight="1" x14ac:dyDescent="0.35">
      <c r="A6298" s="2" t="s">
        <v>12626</v>
      </c>
      <c r="B6298" s="2" t="s">
        <v>12627</v>
      </c>
      <c r="C6298" s="2">
        <v>61</v>
      </c>
      <c r="D6298" s="2" t="s">
        <v>39</v>
      </c>
      <c r="E6298" s="2" t="s">
        <v>93</v>
      </c>
      <c r="F6298" s="2" t="s">
        <v>55</v>
      </c>
      <c r="G6298" s="2" t="s">
        <v>15</v>
      </c>
      <c r="H6298" s="2">
        <v>11012.77</v>
      </c>
      <c r="I6298" s="3">
        <v>45513</v>
      </c>
      <c r="J6298" s="2" t="s">
        <v>69</v>
      </c>
    </row>
    <row r="6299" spans="1:10" ht="14.25" customHeight="1" x14ac:dyDescent="0.35">
      <c r="A6299" s="2" t="s">
        <v>12628</v>
      </c>
      <c r="B6299" s="2" t="s">
        <v>12629</v>
      </c>
      <c r="C6299" s="2">
        <v>25</v>
      </c>
      <c r="D6299" s="2" t="s">
        <v>12</v>
      </c>
      <c r="E6299" s="2" t="s">
        <v>64</v>
      </c>
      <c r="F6299" s="2" t="s">
        <v>55</v>
      </c>
      <c r="G6299" s="2" t="s">
        <v>15</v>
      </c>
      <c r="H6299" s="2">
        <v>12971</v>
      </c>
      <c r="I6299" s="3">
        <v>45608</v>
      </c>
      <c r="J6299" s="2" t="s">
        <v>16</v>
      </c>
    </row>
    <row r="6300" spans="1:10" ht="14.25" customHeight="1" x14ac:dyDescent="0.35">
      <c r="A6300" s="2" t="s">
        <v>12630</v>
      </c>
      <c r="B6300" s="2" t="s">
        <v>12631</v>
      </c>
      <c r="C6300" s="2">
        <v>41</v>
      </c>
      <c r="D6300" s="2" t="s">
        <v>39</v>
      </c>
      <c r="E6300" s="2" t="s">
        <v>24</v>
      </c>
      <c r="F6300" s="2" t="s">
        <v>14</v>
      </c>
      <c r="G6300" s="2" t="s">
        <v>36</v>
      </c>
      <c r="H6300" s="2">
        <v>7199.19</v>
      </c>
      <c r="I6300" s="3">
        <v>45274</v>
      </c>
      <c r="J6300" s="2" t="s">
        <v>16</v>
      </c>
    </row>
    <row r="6301" spans="1:10" ht="14.25" customHeight="1" x14ac:dyDescent="0.35">
      <c r="A6301" s="2" t="s">
        <v>12632</v>
      </c>
      <c r="B6301" s="2" t="s">
        <v>12633</v>
      </c>
      <c r="C6301" s="2">
        <v>39</v>
      </c>
      <c r="D6301" s="2" t="s">
        <v>39</v>
      </c>
      <c r="E6301" s="2" t="s">
        <v>64</v>
      </c>
      <c r="F6301" s="2" t="s">
        <v>19</v>
      </c>
      <c r="G6301" s="2" t="s">
        <v>36</v>
      </c>
      <c r="H6301" s="2">
        <v>2716.02</v>
      </c>
      <c r="I6301" s="3">
        <v>45369</v>
      </c>
      <c r="J6301" s="2" t="s">
        <v>16</v>
      </c>
    </row>
    <row r="6302" spans="1:10" ht="14.25" customHeight="1" x14ac:dyDescent="0.35">
      <c r="A6302" s="2" t="s">
        <v>12634</v>
      </c>
      <c r="B6302" s="2" t="s">
        <v>12635</v>
      </c>
      <c r="C6302" s="2">
        <v>36</v>
      </c>
      <c r="D6302" s="2" t="s">
        <v>12</v>
      </c>
      <c r="E6302" s="2" t="s">
        <v>64</v>
      </c>
      <c r="F6302" s="2" t="s">
        <v>19</v>
      </c>
      <c r="G6302" s="2" t="s">
        <v>26</v>
      </c>
      <c r="H6302" s="2">
        <v>24578.95</v>
      </c>
      <c r="I6302" s="3">
        <v>45617</v>
      </c>
      <c r="J6302" s="2" t="s">
        <v>16</v>
      </c>
    </row>
    <row r="6303" spans="1:10" ht="14.25" customHeight="1" x14ac:dyDescent="0.35">
      <c r="A6303" s="2" t="s">
        <v>12636</v>
      </c>
      <c r="B6303" s="2" t="s">
        <v>12637</v>
      </c>
      <c r="C6303" s="2">
        <v>54</v>
      </c>
      <c r="D6303" s="2" t="s">
        <v>39</v>
      </c>
      <c r="E6303" s="2" t="s">
        <v>93</v>
      </c>
      <c r="F6303" s="2" t="s">
        <v>25</v>
      </c>
      <c r="G6303" s="2" t="s">
        <v>15</v>
      </c>
      <c r="H6303" s="2">
        <v>3253.03</v>
      </c>
      <c r="I6303" s="3">
        <v>45014</v>
      </c>
      <c r="J6303" s="2" t="s">
        <v>21</v>
      </c>
    </row>
    <row r="6304" spans="1:10" ht="14.25" customHeight="1" x14ac:dyDescent="0.35">
      <c r="A6304" s="2" t="s">
        <v>12638</v>
      </c>
      <c r="B6304" s="2" t="s">
        <v>12639</v>
      </c>
      <c r="C6304" s="2">
        <v>35</v>
      </c>
      <c r="D6304" s="2" t="s">
        <v>12</v>
      </c>
      <c r="E6304" s="2" t="s">
        <v>64</v>
      </c>
      <c r="F6304" s="2" t="s">
        <v>55</v>
      </c>
      <c r="G6304" s="2" t="s">
        <v>30</v>
      </c>
      <c r="H6304" s="2">
        <v>13458.1</v>
      </c>
      <c r="I6304" s="3">
        <v>45391</v>
      </c>
      <c r="J6304" s="2" t="s">
        <v>16</v>
      </c>
    </row>
    <row r="6305" spans="1:10" ht="14.25" customHeight="1" x14ac:dyDescent="0.35">
      <c r="A6305" s="2" t="s">
        <v>12640</v>
      </c>
      <c r="B6305" s="2" t="s">
        <v>12641</v>
      </c>
      <c r="C6305" s="2">
        <v>48</v>
      </c>
      <c r="D6305" s="2" t="s">
        <v>39</v>
      </c>
      <c r="E6305" s="2" t="s">
        <v>42</v>
      </c>
      <c r="F6305" s="2" t="s">
        <v>14</v>
      </c>
      <c r="G6305" s="2" t="s">
        <v>20</v>
      </c>
      <c r="H6305" s="2">
        <v>2816.15</v>
      </c>
      <c r="I6305" s="3">
        <v>45420</v>
      </c>
      <c r="J6305" s="2" t="s">
        <v>16</v>
      </c>
    </row>
    <row r="6306" spans="1:10" ht="14.25" customHeight="1" x14ac:dyDescent="0.35">
      <c r="A6306" s="2" t="s">
        <v>12642</v>
      </c>
      <c r="B6306" s="2" t="s">
        <v>12643</v>
      </c>
      <c r="C6306" s="2">
        <v>54</v>
      </c>
      <c r="D6306" s="2" t="s">
        <v>12</v>
      </c>
      <c r="E6306" s="2" t="s">
        <v>52</v>
      </c>
      <c r="F6306" s="2" t="s">
        <v>49</v>
      </c>
      <c r="G6306" s="2" t="s">
        <v>15</v>
      </c>
      <c r="H6306" s="2">
        <v>20413.63</v>
      </c>
      <c r="I6306" s="3">
        <v>45148</v>
      </c>
      <c r="J6306" s="2" t="s">
        <v>16</v>
      </c>
    </row>
    <row r="6307" spans="1:10" ht="14.25" customHeight="1" x14ac:dyDescent="0.35">
      <c r="A6307" s="2" t="s">
        <v>12644</v>
      </c>
      <c r="B6307" s="2" t="s">
        <v>12645</v>
      </c>
      <c r="C6307" s="2">
        <v>47</v>
      </c>
      <c r="D6307" s="2" t="s">
        <v>39</v>
      </c>
      <c r="E6307" s="2" t="s">
        <v>29</v>
      </c>
      <c r="F6307" s="2" t="s">
        <v>49</v>
      </c>
      <c r="G6307" s="2" t="s">
        <v>36</v>
      </c>
      <c r="H6307" s="2">
        <v>10533.7</v>
      </c>
      <c r="I6307" s="3">
        <v>45441</v>
      </c>
      <c r="J6307" s="2" t="s">
        <v>69</v>
      </c>
    </row>
    <row r="6308" spans="1:10" ht="14.25" customHeight="1" x14ac:dyDescent="0.35">
      <c r="A6308" s="2" t="s">
        <v>12646</v>
      </c>
      <c r="B6308" s="2" t="s">
        <v>12647</v>
      </c>
      <c r="C6308" s="2">
        <v>59</v>
      </c>
      <c r="D6308" s="2" t="s">
        <v>39</v>
      </c>
      <c r="E6308" s="2" t="s">
        <v>74</v>
      </c>
      <c r="F6308" s="2" t="s">
        <v>25</v>
      </c>
      <c r="G6308" s="2" t="s">
        <v>30</v>
      </c>
      <c r="H6308" s="2">
        <v>10291.66</v>
      </c>
      <c r="I6308" s="3">
        <v>45044</v>
      </c>
      <c r="J6308" s="2" t="s">
        <v>69</v>
      </c>
    </row>
    <row r="6309" spans="1:10" ht="14.25" customHeight="1" x14ac:dyDescent="0.35">
      <c r="A6309" s="2" t="s">
        <v>12648</v>
      </c>
      <c r="B6309" s="2" t="s">
        <v>12649</v>
      </c>
      <c r="C6309" s="2">
        <v>50</v>
      </c>
      <c r="D6309" s="2" t="s">
        <v>12</v>
      </c>
      <c r="E6309" s="2" t="s">
        <v>64</v>
      </c>
      <c r="F6309" s="2" t="s">
        <v>25</v>
      </c>
      <c r="G6309" s="2" t="s">
        <v>26</v>
      </c>
      <c r="H6309" s="2">
        <v>1024.3900000000001</v>
      </c>
      <c r="I6309" s="3">
        <v>45062</v>
      </c>
      <c r="J6309" s="2" t="s">
        <v>16</v>
      </c>
    </row>
    <row r="6310" spans="1:10" ht="14.25" customHeight="1" x14ac:dyDescent="0.35">
      <c r="A6310" s="2" t="s">
        <v>12650</v>
      </c>
      <c r="B6310" s="2" t="s">
        <v>12651</v>
      </c>
      <c r="C6310" s="2">
        <v>27</v>
      </c>
      <c r="D6310" s="2" t="s">
        <v>39</v>
      </c>
      <c r="E6310" s="2" t="s">
        <v>29</v>
      </c>
      <c r="F6310" s="2" t="s">
        <v>55</v>
      </c>
      <c r="G6310" s="2" t="s">
        <v>26</v>
      </c>
      <c r="H6310" s="2">
        <v>5438.12</v>
      </c>
      <c r="I6310" s="3">
        <v>45113</v>
      </c>
      <c r="J6310" s="2" t="s">
        <v>16</v>
      </c>
    </row>
    <row r="6311" spans="1:10" ht="14.25" customHeight="1" x14ac:dyDescent="0.35">
      <c r="A6311" s="2" t="s">
        <v>12652</v>
      </c>
      <c r="B6311" s="2" t="s">
        <v>12653</v>
      </c>
      <c r="C6311" s="2">
        <v>54</v>
      </c>
      <c r="D6311" s="2" t="s">
        <v>12</v>
      </c>
      <c r="E6311" s="2" t="s">
        <v>64</v>
      </c>
      <c r="F6311" s="2" t="s">
        <v>55</v>
      </c>
      <c r="G6311" s="2" t="s">
        <v>30</v>
      </c>
      <c r="H6311" s="2">
        <v>7442.48</v>
      </c>
      <c r="I6311" s="3">
        <v>45468</v>
      </c>
      <c r="J6311" s="2" t="s">
        <v>16</v>
      </c>
    </row>
    <row r="6312" spans="1:10" ht="14.25" customHeight="1" x14ac:dyDescent="0.35">
      <c r="A6312" s="2" t="s">
        <v>12654</v>
      </c>
      <c r="B6312" s="2" t="s">
        <v>12655</v>
      </c>
      <c r="C6312" s="2">
        <v>29</v>
      </c>
      <c r="D6312" s="2" t="s">
        <v>39</v>
      </c>
      <c r="E6312" s="2" t="s">
        <v>24</v>
      </c>
      <c r="F6312" s="2" t="s">
        <v>49</v>
      </c>
      <c r="G6312" s="2" t="s">
        <v>30</v>
      </c>
      <c r="H6312" s="2">
        <v>3481.91</v>
      </c>
      <c r="I6312" s="3">
        <v>45505</v>
      </c>
      <c r="J6312" s="2" t="s">
        <v>16</v>
      </c>
    </row>
    <row r="6313" spans="1:10" ht="14.25" customHeight="1" x14ac:dyDescent="0.35">
      <c r="A6313" s="2" t="s">
        <v>12656</v>
      </c>
      <c r="B6313" s="2" t="s">
        <v>12657</v>
      </c>
      <c r="C6313" s="2">
        <v>47</v>
      </c>
      <c r="D6313" s="2" t="s">
        <v>39</v>
      </c>
      <c r="E6313" s="2" t="s">
        <v>74</v>
      </c>
      <c r="F6313" s="2" t="s">
        <v>49</v>
      </c>
      <c r="G6313" s="2" t="s">
        <v>36</v>
      </c>
      <c r="H6313" s="2">
        <v>21284.18</v>
      </c>
      <c r="I6313" s="3">
        <v>45237</v>
      </c>
      <c r="J6313" s="2" t="s">
        <v>16</v>
      </c>
    </row>
    <row r="6314" spans="1:10" ht="14.25" customHeight="1" x14ac:dyDescent="0.35">
      <c r="A6314" s="2" t="s">
        <v>12658</v>
      </c>
      <c r="B6314" s="2" t="s">
        <v>12659</v>
      </c>
      <c r="C6314" s="2">
        <v>44</v>
      </c>
      <c r="D6314" s="2" t="s">
        <v>12</v>
      </c>
      <c r="E6314" s="2" t="s">
        <v>24</v>
      </c>
      <c r="F6314" s="2" t="s">
        <v>49</v>
      </c>
      <c r="G6314" s="2" t="s">
        <v>36</v>
      </c>
      <c r="H6314" s="2">
        <v>18181.240000000002</v>
      </c>
      <c r="I6314" s="3">
        <v>45305</v>
      </c>
      <c r="J6314" s="2" t="s">
        <v>16</v>
      </c>
    </row>
    <row r="6315" spans="1:10" ht="14.25" customHeight="1" x14ac:dyDescent="0.35">
      <c r="A6315" s="2" t="s">
        <v>12660</v>
      </c>
      <c r="B6315" s="2" t="s">
        <v>12661</v>
      </c>
      <c r="C6315" s="2">
        <v>56</v>
      </c>
      <c r="D6315" s="2" t="s">
        <v>39</v>
      </c>
      <c r="E6315" s="2" t="s">
        <v>74</v>
      </c>
      <c r="F6315" s="2" t="s">
        <v>49</v>
      </c>
      <c r="G6315" s="2" t="s">
        <v>20</v>
      </c>
      <c r="H6315" s="2">
        <v>6804.7</v>
      </c>
      <c r="I6315" s="3">
        <v>45338</v>
      </c>
      <c r="J6315" s="2" t="s">
        <v>16</v>
      </c>
    </row>
    <row r="6316" spans="1:10" ht="14.25" customHeight="1" x14ac:dyDescent="0.35">
      <c r="A6316" s="2" t="s">
        <v>12662</v>
      </c>
      <c r="B6316" s="2" t="s">
        <v>12663</v>
      </c>
      <c r="C6316" s="2">
        <v>26</v>
      </c>
      <c r="D6316" s="2" t="s">
        <v>39</v>
      </c>
      <c r="E6316" s="2" t="s">
        <v>64</v>
      </c>
      <c r="F6316" s="2" t="s">
        <v>19</v>
      </c>
      <c r="G6316" s="2" t="s">
        <v>20</v>
      </c>
      <c r="H6316" s="2">
        <v>4155.63</v>
      </c>
      <c r="I6316" s="3">
        <v>45347</v>
      </c>
      <c r="J6316" s="2" t="s">
        <v>69</v>
      </c>
    </row>
    <row r="6317" spans="1:10" ht="14.25" customHeight="1" x14ac:dyDescent="0.35">
      <c r="A6317" s="2" t="s">
        <v>12664</v>
      </c>
      <c r="B6317" s="2" t="s">
        <v>12665</v>
      </c>
      <c r="C6317" s="2">
        <v>38</v>
      </c>
      <c r="D6317" s="2" t="s">
        <v>12</v>
      </c>
      <c r="E6317" s="2" t="s">
        <v>42</v>
      </c>
      <c r="F6317" s="2" t="s">
        <v>55</v>
      </c>
      <c r="G6317" s="2" t="s">
        <v>26</v>
      </c>
      <c r="H6317" s="2">
        <v>16171.79</v>
      </c>
      <c r="I6317" s="3">
        <v>45143</v>
      </c>
      <c r="J6317" s="2" t="s">
        <v>16</v>
      </c>
    </row>
    <row r="6318" spans="1:10" ht="14.25" customHeight="1" x14ac:dyDescent="0.35">
      <c r="A6318" s="2" t="s">
        <v>12666</v>
      </c>
      <c r="B6318" s="2" t="s">
        <v>12667</v>
      </c>
      <c r="C6318" s="2">
        <v>29</v>
      </c>
      <c r="D6318" s="2" t="s">
        <v>39</v>
      </c>
      <c r="E6318" s="2" t="s">
        <v>29</v>
      </c>
      <c r="F6318" s="2" t="s">
        <v>55</v>
      </c>
      <c r="G6318" s="2" t="s">
        <v>30</v>
      </c>
      <c r="H6318" s="2">
        <v>2192.65</v>
      </c>
      <c r="I6318" s="3">
        <v>45596</v>
      </c>
      <c r="J6318" s="2" t="s">
        <v>21</v>
      </c>
    </row>
    <row r="6319" spans="1:10" ht="14.25" customHeight="1" x14ac:dyDescent="0.35">
      <c r="A6319" s="2" t="s">
        <v>12668</v>
      </c>
      <c r="B6319" s="2" t="s">
        <v>12669</v>
      </c>
      <c r="C6319" s="2">
        <v>46</v>
      </c>
      <c r="D6319" s="2" t="s">
        <v>12</v>
      </c>
      <c r="E6319" s="2" t="s">
        <v>74</v>
      </c>
      <c r="F6319" s="2" t="s">
        <v>49</v>
      </c>
      <c r="G6319" s="2" t="s">
        <v>26</v>
      </c>
      <c r="H6319" s="2">
        <v>742.02</v>
      </c>
      <c r="I6319" s="3">
        <v>44997</v>
      </c>
      <c r="J6319" s="2" t="s">
        <v>16</v>
      </c>
    </row>
    <row r="6320" spans="1:10" ht="14.25" customHeight="1" x14ac:dyDescent="0.35">
      <c r="A6320" s="2" t="s">
        <v>12670</v>
      </c>
      <c r="B6320" s="2" t="s">
        <v>12671</v>
      </c>
      <c r="C6320" s="2">
        <v>50</v>
      </c>
      <c r="D6320" s="2" t="s">
        <v>12</v>
      </c>
      <c r="E6320" s="2" t="s">
        <v>52</v>
      </c>
      <c r="F6320" s="2" t="s">
        <v>14</v>
      </c>
      <c r="G6320" s="2" t="s">
        <v>36</v>
      </c>
      <c r="H6320" s="2">
        <v>467.88</v>
      </c>
      <c r="I6320" s="3">
        <v>45036</v>
      </c>
      <c r="J6320" s="2" t="s">
        <v>16</v>
      </c>
    </row>
    <row r="6321" spans="1:10" ht="14.25" customHeight="1" x14ac:dyDescent="0.35">
      <c r="A6321" s="2" t="s">
        <v>12672</v>
      </c>
      <c r="B6321" s="2" t="s">
        <v>12673</v>
      </c>
      <c r="C6321" s="2">
        <v>60</v>
      </c>
      <c r="D6321" s="2" t="s">
        <v>12</v>
      </c>
      <c r="E6321" s="2" t="s">
        <v>29</v>
      </c>
      <c r="F6321" s="2" t="s">
        <v>49</v>
      </c>
      <c r="G6321" s="2" t="s">
        <v>15</v>
      </c>
      <c r="H6321" s="2">
        <v>394.51</v>
      </c>
      <c r="I6321" s="3">
        <v>45211</v>
      </c>
      <c r="J6321" s="2" t="s">
        <v>16</v>
      </c>
    </row>
    <row r="6322" spans="1:10" ht="14.25" customHeight="1" x14ac:dyDescent="0.35">
      <c r="A6322" s="2" t="s">
        <v>12674</v>
      </c>
      <c r="B6322" s="2" t="s">
        <v>12675</v>
      </c>
      <c r="C6322" s="2">
        <v>32</v>
      </c>
      <c r="D6322" s="2" t="s">
        <v>39</v>
      </c>
      <c r="E6322" s="2" t="s">
        <v>52</v>
      </c>
      <c r="F6322" s="2" t="s">
        <v>35</v>
      </c>
      <c r="G6322" s="2" t="s">
        <v>36</v>
      </c>
      <c r="H6322" s="2">
        <v>6711.68</v>
      </c>
      <c r="I6322" s="3">
        <v>45528</v>
      </c>
      <c r="J6322" s="2" t="s">
        <v>69</v>
      </c>
    </row>
    <row r="6323" spans="1:10" ht="14.25" customHeight="1" x14ac:dyDescent="0.35">
      <c r="A6323" s="2" t="s">
        <v>12676</v>
      </c>
      <c r="B6323" s="2" t="s">
        <v>12677</v>
      </c>
      <c r="C6323" s="2">
        <v>19</v>
      </c>
      <c r="D6323" s="2" t="s">
        <v>39</v>
      </c>
      <c r="E6323" s="2" t="s">
        <v>29</v>
      </c>
      <c r="F6323" s="2" t="s">
        <v>25</v>
      </c>
      <c r="G6323" s="2" t="s">
        <v>15</v>
      </c>
      <c r="H6323" s="2">
        <v>2947.92</v>
      </c>
      <c r="I6323" s="3">
        <v>45495</v>
      </c>
      <c r="J6323" s="2" t="s">
        <v>16</v>
      </c>
    </row>
    <row r="6324" spans="1:10" ht="14.25" customHeight="1" x14ac:dyDescent="0.35">
      <c r="A6324" s="2" t="s">
        <v>12678</v>
      </c>
      <c r="B6324" s="2" t="s">
        <v>12679</v>
      </c>
      <c r="C6324" s="2">
        <v>56</v>
      </c>
      <c r="D6324" s="2" t="s">
        <v>12</v>
      </c>
      <c r="E6324" s="2" t="s">
        <v>42</v>
      </c>
      <c r="F6324" s="2" t="s">
        <v>35</v>
      </c>
      <c r="G6324" s="2" t="s">
        <v>30</v>
      </c>
      <c r="H6324" s="2">
        <v>11723.94</v>
      </c>
      <c r="I6324" s="3">
        <v>45224</v>
      </c>
      <c r="J6324" s="2" t="s">
        <v>16</v>
      </c>
    </row>
    <row r="6325" spans="1:10" ht="14.25" customHeight="1" x14ac:dyDescent="0.35">
      <c r="A6325" s="2" t="s">
        <v>12680</v>
      </c>
      <c r="B6325" s="2" t="s">
        <v>12681</v>
      </c>
      <c r="C6325" s="2">
        <v>61</v>
      </c>
      <c r="D6325" s="2" t="s">
        <v>39</v>
      </c>
      <c r="E6325" s="2" t="s">
        <v>24</v>
      </c>
      <c r="F6325" s="2" t="s">
        <v>14</v>
      </c>
      <c r="G6325" s="2" t="s">
        <v>30</v>
      </c>
      <c r="H6325" s="2">
        <v>10610.03</v>
      </c>
      <c r="I6325" s="3">
        <v>45425</v>
      </c>
      <c r="J6325" s="2" t="s">
        <v>16</v>
      </c>
    </row>
    <row r="6326" spans="1:10" ht="14.25" customHeight="1" x14ac:dyDescent="0.35">
      <c r="A6326" s="2" t="s">
        <v>12682</v>
      </c>
      <c r="B6326" s="2" t="s">
        <v>12683</v>
      </c>
      <c r="C6326" s="2">
        <v>35</v>
      </c>
      <c r="D6326" s="2" t="s">
        <v>12</v>
      </c>
      <c r="E6326" s="2" t="s">
        <v>93</v>
      </c>
      <c r="F6326" s="2" t="s">
        <v>25</v>
      </c>
      <c r="G6326" s="2" t="s">
        <v>30</v>
      </c>
      <c r="H6326" s="2">
        <v>7809.3</v>
      </c>
      <c r="I6326" s="3">
        <v>45487</v>
      </c>
      <c r="J6326" s="2" t="s">
        <v>16</v>
      </c>
    </row>
    <row r="6327" spans="1:10" ht="14.25" customHeight="1" x14ac:dyDescent="0.35">
      <c r="A6327" s="2" t="s">
        <v>12684</v>
      </c>
      <c r="B6327" s="2" t="s">
        <v>12685</v>
      </c>
      <c r="C6327" s="2">
        <v>20</v>
      </c>
      <c r="D6327" s="2" t="s">
        <v>39</v>
      </c>
      <c r="E6327" s="2" t="s">
        <v>24</v>
      </c>
      <c r="F6327" s="2" t="s">
        <v>14</v>
      </c>
      <c r="G6327" s="2" t="s">
        <v>20</v>
      </c>
      <c r="H6327" s="2">
        <v>4351.67</v>
      </c>
      <c r="I6327" s="3">
        <v>45623</v>
      </c>
      <c r="J6327" s="2" t="s">
        <v>16</v>
      </c>
    </row>
    <row r="6328" spans="1:10" ht="14.25" customHeight="1" x14ac:dyDescent="0.35">
      <c r="A6328" s="2" t="s">
        <v>12686</v>
      </c>
      <c r="B6328" s="2" t="s">
        <v>12687</v>
      </c>
      <c r="C6328" s="2">
        <v>24</v>
      </c>
      <c r="D6328" s="2" t="s">
        <v>12</v>
      </c>
      <c r="E6328" s="2" t="s">
        <v>13</v>
      </c>
      <c r="F6328" s="2" t="s">
        <v>25</v>
      </c>
      <c r="G6328" s="2" t="s">
        <v>20</v>
      </c>
      <c r="H6328" s="2">
        <v>19001.66</v>
      </c>
      <c r="I6328" s="3">
        <v>45637</v>
      </c>
      <c r="J6328" s="2" t="s">
        <v>16</v>
      </c>
    </row>
    <row r="6329" spans="1:10" ht="14.25" customHeight="1" x14ac:dyDescent="0.35">
      <c r="A6329" s="2" t="s">
        <v>12688</v>
      </c>
      <c r="B6329" s="2" t="s">
        <v>12689</v>
      </c>
      <c r="C6329" s="2">
        <v>60</v>
      </c>
      <c r="D6329" s="2" t="s">
        <v>12</v>
      </c>
      <c r="E6329" s="2" t="s">
        <v>42</v>
      </c>
      <c r="F6329" s="2" t="s">
        <v>49</v>
      </c>
      <c r="G6329" s="2" t="s">
        <v>15</v>
      </c>
      <c r="H6329" s="2">
        <v>12368.5</v>
      </c>
      <c r="I6329" s="3">
        <v>45456</v>
      </c>
      <c r="J6329" s="2" t="s">
        <v>16</v>
      </c>
    </row>
    <row r="6330" spans="1:10" ht="14.25" customHeight="1" x14ac:dyDescent="0.35">
      <c r="A6330" s="2" t="s">
        <v>12690</v>
      </c>
      <c r="B6330" s="2" t="s">
        <v>12691</v>
      </c>
      <c r="C6330" s="2">
        <v>35</v>
      </c>
      <c r="D6330" s="2" t="s">
        <v>39</v>
      </c>
      <c r="E6330" s="2" t="s">
        <v>64</v>
      </c>
      <c r="F6330" s="2" t="s">
        <v>49</v>
      </c>
      <c r="G6330" s="2" t="s">
        <v>26</v>
      </c>
      <c r="H6330" s="2">
        <v>3168.04</v>
      </c>
      <c r="I6330" s="3">
        <v>45124</v>
      </c>
      <c r="J6330" s="2" t="s">
        <v>16</v>
      </c>
    </row>
    <row r="6331" spans="1:10" ht="14.25" customHeight="1" x14ac:dyDescent="0.35">
      <c r="A6331" s="2" t="s">
        <v>12692</v>
      </c>
      <c r="B6331" s="2" t="s">
        <v>12693</v>
      </c>
      <c r="C6331" s="2">
        <v>61</v>
      </c>
      <c r="D6331" s="2" t="s">
        <v>12</v>
      </c>
      <c r="E6331" s="2" t="s">
        <v>13</v>
      </c>
      <c r="F6331" s="2" t="s">
        <v>14</v>
      </c>
      <c r="G6331" s="2" t="s">
        <v>26</v>
      </c>
      <c r="H6331" s="2">
        <v>6965.3</v>
      </c>
      <c r="I6331" s="3">
        <v>45433</v>
      </c>
      <c r="J6331" s="2" t="s">
        <v>16</v>
      </c>
    </row>
    <row r="6332" spans="1:10" ht="14.25" customHeight="1" x14ac:dyDescent="0.35">
      <c r="A6332" s="2" t="s">
        <v>12694</v>
      </c>
      <c r="B6332" s="2" t="s">
        <v>12695</v>
      </c>
      <c r="C6332" s="2">
        <v>55</v>
      </c>
      <c r="D6332" s="2" t="s">
        <v>12</v>
      </c>
      <c r="E6332" s="2" t="s">
        <v>64</v>
      </c>
      <c r="F6332" s="2" t="s">
        <v>25</v>
      </c>
      <c r="G6332" s="2" t="s">
        <v>15</v>
      </c>
      <c r="H6332" s="2">
        <v>1699.24</v>
      </c>
      <c r="I6332" s="3">
        <v>45415</v>
      </c>
      <c r="J6332" s="2" t="s">
        <v>21</v>
      </c>
    </row>
    <row r="6333" spans="1:10" ht="14.25" customHeight="1" x14ac:dyDescent="0.35">
      <c r="A6333" s="2" t="s">
        <v>12696</v>
      </c>
      <c r="B6333" s="2" t="s">
        <v>12697</v>
      </c>
      <c r="C6333" s="2">
        <v>54</v>
      </c>
      <c r="D6333" s="2" t="s">
        <v>39</v>
      </c>
      <c r="E6333" s="2" t="s">
        <v>52</v>
      </c>
      <c r="F6333" s="2" t="s">
        <v>19</v>
      </c>
      <c r="G6333" s="2" t="s">
        <v>20</v>
      </c>
      <c r="H6333" s="2">
        <v>3986.53</v>
      </c>
      <c r="I6333" s="3">
        <v>44953</v>
      </c>
      <c r="J6333" s="2" t="s">
        <v>16</v>
      </c>
    </row>
    <row r="6334" spans="1:10" ht="14.25" customHeight="1" x14ac:dyDescent="0.35">
      <c r="A6334" s="2" t="s">
        <v>12698</v>
      </c>
      <c r="B6334" s="2" t="s">
        <v>12699</v>
      </c>
      <c r="C6334" s="2">
        <v>50</v>
      </c>
      <c r="D6334" s="2" t="s">
        <v>12</v>
      </c>
      <c r="E6334" s="2" t="s">
        <v>74</v>
      </c>
      <c r="F6334" s="2" t="s">
        <v>14</v>
      </c>
      <c r="G6334" s="2" t="s">
        <v>36</v>
      </c>
      <c r="H6334" s="2">
        <v>58569.98</v>
      </c>
      <c r="I6334" s="3">
        <v>45044</v>
      </c>
      <c r="J6334" s="2" t="s">
        <v>21</v>
      </c>
    </row>
    <row r="6335" spans="1:10" ht="14.25" customHeight="1" x14ac:dyDescent="0.35">
      <c r="A6335" s="2" t="s">
        <v>12700</v>
      </c>
      <c r="B6335" s="2" t="s">
        <v>12701</v>
      </c>
      <c r="C6335" s="2">
        <v>61</v>
      </c>
      <c r="D6335" s="2" t="s">
        <v>12</v>
      </c>
      <c r="E6335" s="2" t="s">
        <v>29</v>
      </c>
      <c r="F6335" s="2" t="s">
        <v>14</v>
      </c>
      <c r="G6335" s="2" t="s">
        <v>15</v>
      </c>
      <c r="H6335" s="2">
        <v>2534.02</v>
      </c>
      <c r="I6335" s="3">
        <v>44980</v>
      </c>
      <c r="J6335" s="2" t="s">
        <v>16</v>
      </c>
    </row>
    <row r="6336" spans="1:10" ht="14.25" customHeight="1" x14ac:dyDescent="0.35">
      <c r="A6336" s="2" t="s">
        <v>12702</v>
      </c>
      <c r="B6336" s="2" t="s">
        <v>12703</v>
      </c>
      <c r="C6336" s="2">
        <v>48</v>
      </c>
      <c r="D6336" s="2" t="s">
        <v>39</v>
      </c>
      <c r="E6336" s="2" t="s">
        <v>64</v>
      </c>
      <c r="F6336" s="2" t="s">
        <v>35</v>
      </c>
      <c r="G6336" s="2" t="s">
        <v>26</v>
      </c>
      <c r="H6336" s="2">
        <v>11983.3</v>
      </c>
      <c r="I6336" s="3">
        <v>45430</v>
      </c>
      <c r="J6336" s="2" t="s">
        <v>16</v>
      </c>
    </row>
    <row r="6337" spans="1:10" ht="14.25" customHeight="1" x14ac:dyDescent="0.35">
      <c r="A6337" s="2" t="s">
        <v>12704</v>
      </c>
      <c r="B6337" s="2" t="s">
        <v>12705</v>
      </c>
      <c r="C6337" s="2">
        <v>28</v>
      </c>
      <c r="D6337" s="2" t="s">
        <v>12</v>
      </c>
      <c r="E6337" s="2" t="s">
        <v>52</v>
      </c>
      <c r="F6337" s="2" t="s">
        <v>55</v>
      </c>
      <c r="G6337" s="2" t="s">
        <v>15</v>
      </c>
      <c r="H6337" s="2">
        <v>2723.58</v>
      </c>
      <c r="I6337" s="3">
        <v>45078</v>
      </c>
      <c r="J6337" s="2" t="s">
        <v>16</v>
      </c>
    </row>
    <row r="6338" spans="1:10" ht="14.25" customHeight="1" x14ac:dyDescent="0.35">
      <c r="A6338" s="2" t="s">
        <v>12706</v>
      </c>
      <c r="B6338" s="2" t="s">
        <v>12707</v>
      </c>
      <c r="C6338" s="2">
        <v>21</v>
      </c>
      <c r="D6338" s="2" t="s">
        <v>12</v>
      </c>
      <c r="E6338" s="2" t="s">
        <v>42</v>
      </c>
      <c r="F6338" s="2" t="s">
        <v>14</v>
      </c>
      <c r="G6338" s="2" t="s">
        <v>15</v>
      </c>
      <c r="H6338" s="2">
        <v>27827.93</v>
      </c>
      <c r="I6338" s="3">
        <v>45405</v>
      </c>
      <c r="J6338" s="2" t="s">
        <v>16</v>
      </c>
    </row>
    <row r="6339" spans="1:10" ht="14.25" customHeight="1" x14ac:dyDescent="0.35">
      <c r="A6339" s="2" t="s">
        <v>12708</v>
      </c>
      <c r="B6339" s="2" t="s">
        <v>12709</v>
      </c>
      <c r="C6339" s="2">
        <v>35</v>
      </c>
      <c r="D6339" s="2" t="s">
        <v>12</v>
      </c>
      <c r="E6339" s="2" t="s">
        <v>64</v>
      </c>
      <c r="F6339" s="2" t="s">
        <v>19</v>
      </c>
      <c r="G6339" s="2" t="s">
        <v>30</v>
      </c>
      <c r="H6339" s="2">
        <v>3712.56</v>
      </c>
      <c r="I6339" s="3">
        <v>45088</v>
      </c>
      <c r="J6339" s="2" t="s">
        <v>69</v>
      </c>
    </row>
    <row r="6340" spans="1:10" ht="14.25" customHeight="1" x14ac:dyDescent="0.35">
      <c r="A6340" s="2" t="s">
        <v>12710</v>
      </c>
      <c r="B6340" s="2" t="s">
        <v>12711</v>
      </c>
      <c r="C6340" s="2">
        <v>21</v>
      </c>
      <c r="D6340" s="2" t="s">
        <v>12</v>
      </c>
      <c r="E6340" s="2" t="s">
        <v>24</v>
      </c>
      <c r="F6340" s="2" t="s">
        <v>49</v>
      </c>
      <c r="G6340" s="2" t="s">
        <v>20</v>
      </c>
      <c r="H6340" s="2">
        <v>4257.0200000000004</v>
      </c>
      <c r="I6340" s="3">
        <v>45588</v>
      </c>
      <c r="J6340" s="2" t="s">
        <v>69</v>
      </c>
    </row>
    <row r="6341" spans="1:10" ht="14.25" customHeight="1" x14ac:dyDescent="0.35">
      <c r="A6341" s="2" t="s">
        <v>12712</v>
      </c>
      <c r="B6341" s="2" t="s">
        <v>12713</v>
      </c>
      <c r="C6341" s="2">
        <v>51</v>
      </c>
      <c r="D6341" s="2" t="s">
        <v>12</v>
      </c>
      <c r="E6341" s="2" t="s">
        <v>52</v>
      </c>
      <c r="F6341" s="2" t="s">
        <v>25</v>
      </c>
      <c r="G6341" s="2" t="s">
        <v>30</v>
      </c>
      <c r="H6341" s="2">
        <v>9010.57</v>
      </c>
      <c r="I6341" s="3">
        <v>45142</v>
      </c>
      <c r="J6341" s="2" t="s">
        <v>16</v>
      </c>
    </row>
    <row r="6342" spans="1:10" ht="14.25" customHeight="1" x14ac:dyDescent="0.35">
      <c r="A6342" s="2" t="s">
        <v>12714</v>
      </c>
      <c r="B6342" s="2" t="s">
        <v>12715</v>
      </c>
      <c r="C6342" s="2">
        <v>46</v>
      </c>
      <c r="D6342" s="2" t="s">
        <v>12</v>
      </c>
      <c r="E6342" s="2" t="s">
        <v>74</v>
      </c>
      <c r="F6342" s="2" t="s">
        <v>55</v>
      </c>
      <c r="G6342" s="2" t="s">
        <v>20</v>
      </c>
      <c r="H6342" s="2">
        <v>8870.0300000000007</v>
      </c>
      <c r="I6342" s="3">
        <v>45346</v>
      </c>
      <c r="J6342" s="2" t="s">
        <v>16</v>
      </c>
    </row>
    <row r="6343" spans="1:10" ht="14.25" customHeight="1" x14ac:dyDescent="0.35">
      <c r="A6343" s="2" t="s">
        <v>12716</v>
      </c>
      <c r="B6343" s="2" t="s">
        <v>12717</v>
      </c>
      <c r="C6343" s="2">
        <v>41</v>
      </c>
      <c r="D6343" s="2" t="s">
        <v>12</v>
      </c>
      <c r="E6343" s="2" t="s">
        <v>29</v>
      </c>
      <c r="F6343" s="2" t="s">
        <v>25</v>
      </c>
      <c r="G6343" s="2" t="s">
        <v>15</v>
      </c>
      <c r="H6343" s="2">
        <v>8653.0400000000009</v>
      </c>
      <c r="I6343" s="3">
        <v>45274</v>
      </c>
      <c r="J6343" s="2" t="s">
        <v>16</v>
      </c>
    </row>
    <row r="6344" spans="1:10" ht="14.25" customHeight="1" x14ac:dyDescent="0.35">
      <c r="A6344" s="2" t="s">
        <v>12718</v>
      </c>
      <c r="B6344" s="2" t="s">
        <v>12719</v>
      </c>
      <c r="C6344" s="2">
        <v>39</v>
      </c>
      <c r="D6344" s="2" t="s">
        <v>12</v>
      </c>
      <c r="E6344" s="2" t="s">
        <v>64</v>
      </c>
      <c r="F6344" s="2" t="s">
        <v>49</v>
      </c>
      <c r="G6344" s="2" t="s">
        <v>20</v>
      </c>
      <c r="H6344" s="2">
        <v>8515.68</v>
      </c>
      <c r="I6344" s="3">
        <v>45266</v>
      </c>
      <c r="J6344" s="2" t="s">
        <v>16</v>
      </c>
    </row>
    <row r="6345" spans="1:10" ht="14.25" customHeight="1" x14ac:dyDescent="0.35">
      <c r="A6345" s="2" t="s">
        <v>12720</v>
      </c>
      <c r="B6345" s="2" t="s">
        <v>12721</v>
      </c>
      <c r="C6345" s="2">
        <v>19</v>
      </c>
      <c r="D6345" s="2" t="s">
        <v>39</v>
      </c>
      <c r="E6345" s="2" t="s">
        <v>93</v>
      </c>
      <c r="F6345" s="2" t="s">
        <v>14</v>
      </c>
      <c r="G6345" s="2" t="s">
        <v>26</v>
      </c>
      <c r="H6345" s="2">
        <v>3742.38</v>
      </c>
      <c r="I6345" s="3">
        <v>45480</v>
      </c>
      <c r="J6345" s="2" t="s">
        <v>16</v>
      </c>
    </row>
    <row r="6346" spans="1:10" ht="14.25" customHeight="1" x14ac:dyDescent="0.35">
      <c r="A6346" s="2" t="s">
        <v>12722</v>
      </c>
      <c r="B6346" s="2" t="s">
        <v>12723</v>
      </c>
      <c r="C6346" s="2">
        <v>61</v>
      </c>
      <c r="D6346" s="2" t="s">
        <v>12</v>
      </c>
      <c r="E6346" s="2" t="s">
        <v>52</v>
      </c>
      <c r="F6346" s="2" t="s">
        <v>35</v>
      </c>
      <c r="G6346" s="2" t="s">
        <v>30</v>
      </c>
      <c r="H6346" s="2">
        <v>5698.86</v>
      </c>
      <c r="I6346" s="3">
        <v>45278</v>
      </c>
      <c r="J6346" s="2" t="s">
        <v>16</v>
      </c>
    </row>
    <row r="6347" spans="1:10" ht="14.25" customHeight="1" x14ac:dyDescent="0.35">
      <c r="A6347" s="2" t="s">
        <v>12724</v>
      </c>
      <c r="B6347" s="2" t="s">
        <v>12725</v>
      </c>
      <c r="C6347" s="2">
        <v>23</v>
      </c>
      <c r="D6347" s="2" t="s">
        <v>12</v>
      </c>
      <c r="E6347" s="2" t="s">
        <v>64</v>
      </c>
      <c r="F6347" s="2" t="s">
        <v>19</v>
      </c>
      <c r="G6347" s="2" t="s">
        <v>15</v>
      </c>
      <c r="H6347" s="2">
        <v>9000.08</v>
      </c>
      <c r="I6347" s="3">
        <v>45599</v>
      </c>
      <c r="J6347" s="2" t="s">
        <v>16</v>
      </c>
    </row>
    <row r="6348" spans="1:10" ht="14.25" customHeight="1" x14ac:dyDescent="0.35">
      <c r="A6348" s="2" t="s">
        <v>12726</v>
      </c>
      <c r="B6348" s="2" t="s">
        <v>12727</v>
      </c>
      <c r="C6348" s="2">
        <v>59</v>
      </c>
      <c r="D6348" s="2" t="s">
        <v>39</v>
      </c>
      <c r="E6348" s="2" t="s">
        <v>74</v>
      </c>
      <c r="F6348" s="2" t="s">
        <v>55</v>
      </c>
      <c r="G6348" s="2" t="s">
        <v>26</v>
      </c>
      <c r="H6348" s="2">
        <v>11125.19</v>
      </c>
      <c r="I6348" s="3">
        <v>45512</v>
      </c>
      <c r="J6348" s="2" t="s">
        <v>16</v>
      </c>
    </row>
    <row r="6349" spans="1:10" ht="14.25" customHeight="1" x14ac:dyDescent="0.35">
      <c r="A6349" s="2" t="s">
        <v>12728</v>
      </c>
      <c r="B6349" s="2" t="s">
        <v>12729</v>
      </c>
      <c r="C6349" s="2">
        <v>42</v>
      </c>
      <c r="D6349" s="2" t="s">
        <v>12</v>
      </c>
      <c r="E6349" s="2" t="s">
        <v>29</v>
      </c>
      <c r="F6349" s="2" t="s">
        <v>19</v>
      </c>
      <c r="G6349" s="2" t="s">
        <v>20</v>
      </c>
      <c r="H6349" s="2">
        <v>2918.63</v>
      </c>
      <c r="I6349" s="3">
        <v>45301</v>
      </c>
      <c r="J6349" s="2" t="s">
        <v>16</v>
      </c>
    </row>
    <row r="6350" spans="1:10" ht="14.25" customHeight="1" x14ac:dyDescent="0.35">
      <c r="A6350" s="2" t="s">
        <v>12730</v>
      </c>
      <c r="B6350" s="2" t="s">
        <v>12731</v>
      </c>
      <c r="C6350" s="2">
        <v>38</v>
      </c>
      <c r="D6350" s="2" t="s">
        <v>12</v>
      </c>
      <c r="E6350" s="2" t="s">
        <v>64</v>
      </c>
      <c r="F6350" s="2" t="s">
        <v>19</v>
      </c>
      <c r="G6350" s="2" t="s">
        <v>20</v>
      </c>
      <c r="H6350" s="2">
        <v>12089.02</v>
      </c>
      <c r="I6350" s="3">
        <v>45463</v>
      </c>
      <c r="J6350" s="2" t="s">
        <v>16</v>
      </c>
    </row>
    <row r="6351" spans="1:10" ht="14.25" customHeight="1" x14ac:dyDescent="0.35">
      <c r="A6351" s="2" t="s">
        <v>12732</v>
      </c>
      <c r="B6351" s="2" t="s">
        <v>12733</v>
      </c>
      <c r="C6351" s="2">
        <v>33</v>
      </c>
      <c r="D6351" s="2" t="s">
        <v>12</v>
      </c>
      <c r="E6351" s="2" t="s">
        <v>64</v>
      </c>
      <c r="F6351" s="2" t="s">
        <v>19</v>
      </c>
      <c r="G6351" s="2" t="s">
        <v>26</v>
      </c>
      <c r="H6351" s="2">
        <v>25675.439999999999</v>
      </c>
      <c r="I6351" s="3">
        <v>45229</v>
      </c>
      <c r="J6351" s="2" t="s">
        <v>16</v>
      </c>
    </row>
    <row r="6352" spans="1:10" ht="14.25" customHeight="1" x14ac:dyDescent="0.35">
      <c r="A6352" s="2" t="s">
        <v>12734</v>
      </c>
      <c r="B6352" s="2" t="s">
        <v>12735</v>
      </c>
      <c r="C6352" s="2">
        <v>48</v>
      </c>
      <c r="D6352" s="2" t="s">
        <v>12</v>
      </c>
      <c r="E6352" s="2" t="s">
        <v>29</v>
      </c>
      <c r="F6352" s="2" t="s">
        <v>19</v>
      </c>
      <c r="G6352" s="2" t="s">
        <v>20</v>
      </c>
      <c r="H6352" s="2">
        <v>14185.19</v>
      </c>
      <c r="I6352" s="3">
        <v>45168</v>
      </c>
      <c r="J6352" s="2" t="s">
        <v>16</v>
      </c>
    </row>
    <row r="6353" spans="1:10" ht="14.25" customHeight="1" x14ac:dyDescent="0.35">
      <c r="A6353" s="2" t="s">
        <v>12736</v>
      </c>
      <c r="B6353" s="2" t="s">
        <v>12737</v>
      </c>
      <c r="C6353" s="2">
        <v>31</v>
      </c>
      <c r="D6353" s="2" t="s">
        <v>12</v>
      </c>
      <c r="E6353" s="2" t="s">
        <v>93</v>
      </c>
      <c r="F6353" s="2" t="s">
        <v>49</v>
      </c>
      <c r="G6353" s="2" t="s">
        <v>30</v>
      </c>
      <c r="H6353" s="2">
        <v>879.93</v>
      </c>
      <c r="I6353" s="3">
        <v>45304</v>
      </c>
      <c r="J6353" s="2" t="s">
        <v>16</v>
      </c>
    </row>
    <row r="6354" spans="1:10" ht="14.25" customHeight="1" x14ac:dyDescent="0.35">
      <c r="A6354" s="2" t="s">
        <v>12738</v>
      </c>
      <c r="B6354" s="2" t="s">
        <v>12739</v>
      </c>
      <c r="C6354" s="2">
        <v>56</v>
      </c>
      <c r="D6354" s="2" t="s">
        <v>12</v>
      </c>
      <c r="E6354" s="2" t="s">
        <v>52</v>
      </c>
      <c r="F6354" s="2" t="s">
        <v>19</v>
      </c>
      <c r="G6354" s="2" t="s">
        <v>36</v>
      </c>
      <c r="H6354" s="2">
        <v>6332.31</v>
      </c>
      <c r="I6354" s="3">
        <v>45611</v>
      </c>
      <c r="J6354" s="2" t="s">
        <v>16</v>
      </c>
    </row>
    <row r="6355" spans="1:10" ht="14.25" customHeight="1" x14ac:dyDescent="0.35">
      <c r="A6355" s="2" t="s">
        <v>12740</v>
      </c>
      <c r="B6355" s="2" t="s">
        <v>12741</v>
      </c>
      <c r="C6355" s="2">
        <v>45</v>
      </c>
      <c r="D6355" s="2" t="s">
        <v>39</v>
      </c>
      <c r="E6355" s="2" t="s">
        <v>13</v>
      </c>
      <c r="F6355" s="2" t="s">
        <v>35</v>
      </c>
      <c r="G6355" s="2" t="s">
        <v>20</v>
      </c>
      <c r="H6355" s="2">
        <v>5713.97</v>
      </c>
      <c r="I6355" s="3">
        <v>45315</v>
      </c>
      <c r="J6355" s="2" t="s">
        <v>16</v>
      </c>
    </row>
    <row r="6356" spans="1:10" ht="14.25" customHeight="1" x14ac:dyDescent="0.35">
      <c r="A6356" s="2" t="s">
        <v>12742</v>
      </c>
      <c r="B6356" s="2" t="s">
        <v>12743</v>
      </c>
      <c r="C6356" s="2">
        <v>49</v>
      </c>
      <c r="D6356" s="2" t="s">
        <v>39</v>
      </c>
      <c r="E6356" s="2" t="s">
        <v>24</v>
      </c>
      <c r="F6356" s="2" t="s">
        <v>19</v>
      </c>
      <c r="G6356" s="2" t="s">
        <v>15</v>
      </c>
      <c r="H6356" s="2">
        <v>4102.3100000000004</v>
      </c>
      <c r="I6356" s="3">
        <v>45213</v>
      </c>
      <c r="J6356" s="2" t="s">
        <v>16</v>
      </c>
    </row>
    <row r="6357" spans="1:10" ht="14.25" customHeight="1" x14ac:dyDescent="0.35">
      <c r="A6357" s="2" t="s">
        <v>12744</v>
      </c>
      <c r="B6357" s="2" t="s">
        <v>12745</v>
      </c>
      <c r="C6357" s="2">
        <v>45</v>
      </c>
      <c r="D6357" s="2" t="s">
        <v>39</v>
      </c>
      <c r="E6357" s="2" t="s">
        <v>29</v>
      </c>
      <c r="F6357" s="2" t="s">
        <v>49</v>
      </c>
      <c r="G6357" s="2" t="s">
        <v>20</v>
      </c>
      <c r="H6357" s="2">
        <v>6759.36</v>
      </c>
      <c r="I6357" s="3">
        <v>45085</v>
      </c>
      <c r="J6357" s="2" t="s">
        <v>16</v>
      </c>
    </row>
    <row r="6358" spans="1:10" ht="14.25" customHeight="1" x14ac:dyDescent="0.35">
      <c r="A6358" s="2" t="s">
        <v>12746</v>
      </c>
      <c r="B6358" s="2" t="s">
        <v>12747</v>
      </c>
      <c r="C6358" s="2">
        <v>26</v>
      </c>
      <c r="D6358" s="2" t="s">
        <v>39</v>
      </c>
      <c r="E6358" s="2" t="s">
        <v>64</v>
      </c>
      <c r="F6358" s="2" t="s">
        <v>25</v>
      </c>
      <c r="G6358" s="2" t="s">
        <v>15</v>
      </c>
      <c r="H6358" s="2">
        <v>5791.65</v>
      </c>
      <c r="I6358" s="3">
        <v>45280</v>
      </c>
      <c r="J6358" s="2" t="s">
        <v>16</v>
      </c>
    </row>
    <row r="6359" spans="1:10" ht="14.25" customHeight="1" x14ac:dyDescent="0.35">
      <c r="A6359" s="2" t="s">
        <v>12748</v>
      </c>
      <c r="B6359" s="2" t="s">
        <v>12749</v>
      </c>
      <c r="C6359" s="2">
        <v>62</v>
      </c>
      <c r="D6359" s="2" t="s">
        <v>39</v>
      </c>
      <c r="E6359" s="2" t="s">
        <v>13</v>
      </c>
      <c r="F6359" s="2" t="s">
        <v>49</v>
      </c>
      <c r="G6359" s="2" t="s">
        <v>20</v>
      </c>
      <c r="H6359" s="2">
        <v>61.9</v>
      </c>
      <c r="I6359" s="3">
        <v>45656</v>
      </c>
      <c r="J6359" s="2" t="s">
        <v>21</v>
      </c>
    </row>
    <row r="6360" spans="1:10" ht="14.25" customHeight="1" x14ac:dyDescent="0.35">
      <c r="A6360" s="2" t="s">
        <v>12750</v>
      </c>
      <c r="B6360" s="2" t="s">
        <v>12751</v>
      </c>
      <c r="C6360" s="2">
        <v>39</v>
      </c>
      <c r="D6360" s="2" t="s">
        <v>12</v>
      </c>
      <c r="E6360" s="2" t="s">
        <v>42</v>
      </c>
      <c r="F6360" s="2" t="s">
        <v>35</v>
      </c>
      <c r="G6360" s="2" t="s">
        <v>20</v>
      </c>
      <c r="H6360" s="2">
        <v>2699.15</v>
      </c>
      <c r="I6360" s="3">
        <v>45381</v>
      </c>
      <c r="J6360" s="2" t="s">
        <v>16</v>
      </c>
    </row>
    <row r="6361" spans="1:10" ht="14.25" customHeight="1" x14ac:dyDescent="0.35">
      <c r="A6361" s="2" t="s">
        <v>12752</v>
      </c>
      <c r="B6361" s="2" t="s">
        <v>12753</v>
      </c>
      <c r="C6361" s="2">
        <v>49</v>
      </c>
      <c r="D6361" s="2" t="s">
        <v>12</v>
      </c>
      <c r="E6361" s="2" t="s">
        <v>64</v>
      </c>
      <c r="F6361" s="2" t="s">
        <v>35</v>
      </c>
      <c r="G6361" s="2" t="s">
        <v>15</v>
      </c>
      <c r="H6361" s="2">
        <v>2405.21</v>
      </c>
      <c r="I6361" s="3">
        <v>45553</v>
      </c>
      <c r="J6361" s="2" t="s">
        <v>21</v>
      </c>
    </row>
    <row r="6362" spans="1:10" ht="14.25" customHeight="1" x14ac:dyDescent="0.35">
      <c r="A6362" s="2" t="s">
        <v>12754</v>
      </c>
      <c r="B6362" s="2" t="s">
        <v>12755</v>
      </c>
      <c r="C6362" s="2">
        <v>22</v>
      </c>
      <c r="D6362" s="2" t="s">
        <v>12</v>
      </c>
      <c r="E6362" s="2" t="s">
        <v>13</v>
      </c>
      <c r="F6362" s="2" t="s">
        <v>14</v>
      </c>
      <c r="G6362" s="2" t="s">
        <v>30</v>
      </c>
      <c r="H6362" s="2">
        <v>4296.4399999999996</v>
      </c>
      <c r="I6362" s="3">
        <v>45167</v>
      </c>
      <c r="J6362" s="2" t="s">
        <v>16</v>
      </c>
    </row>
    <row r="6363" spans="1:10" ht="14.25" customHeight="1" x14ac:dyDescent="0.35">
      <c r="A6363" s="2" t="s">
        <v>12756</v>
      </c>
      <c r="B6363" s="2" t="s">
        <v>12757</v>
      </c>
      <c r="C6363" s="2">
        <v>40</v>
      </c>
      <c r="D6363" s="2" t="s">
        <v>12</v>
      </c>
      <c r="E6363" s="2" t="s">
        <v>42</v>
      </c>
      <c r="F6363" s="2" t="s">
        <v>49</v>
      </c>
      <c r="G6363" s="2" t="s">
        <v>36</v>
      </c>
      <c r="H6363" s="2">
        <v>1917.14</v>
      </c>
      <c r="I6363" s="3">
        <v>45138</v>
      </c>
      <c r="J6363" s="2" t="s">
        <v>16</v>
      </c>
    </row>
    <row r="6364" spans="1:10" ht="14.25" customHeight="1" x14ac:dyDescent="0.35">
      <c r="A6364" s="2" t="s">
        <v>12758</v>
      </c>
      <c r="B6364" s="2" t="s">
        <v>12759</v>
      </c>
      <c r="C6364" s="2">
        <v>22</v>
      </c>
      <c r="D6364" s="2" t="s">
        <v>12</v>
      </c>
      <c r="E6364" s="2" t="s">
        <v>93</v>
      </c>
      <c r="F6364" s="2" t="s">
        <v>25</v>
      </c>
      <c r="G6364" s="2" t="s">
        <v>36</v>
      </c>
      <c r="H6364" s="2">
        <v>702.09</v>
      </c>
      <c r="I6364" s="3">
        <v>45289</v>
      </c>
      <c r="J6364" s="2" t="s">
        <v>16</v>
      </c>
    </row>
    <row r="6365" spans="1:10" ht="14.25" customHeight="1" x14ac:dyDescent="0.35">
      <c r="A6365" s="2" t="s">
        <v>12760</v>
      </c>
      <c r="B6365" s="2" t="s">
        <v>12761</v>
      </c>
      <c r="C6365" s="2">
        <v>59</v>
      </c>
      <c r="D6365" s="2" t="s">
        <v>39</v>
      </c>
      <c r="E6365" s="2" t="s">
        <v>52</v>
      </c>
      <c r="F6365" s="2" t="s">
        <v>14</v>
      </c>
      <c r="G6365" s="2" t="s">
        <v>30</v>
      </c>
      <c r="H6365" s="2">
        <v>2189.19</v>
      </c>
      <c r="I6365" s="3">
        <v>45524</v>
      </c>
      <c r="J6365" s="2" t="s">
        <v>16</v>
      </c>
    </row>
    <row r="6366" spans="1:10" ht="14.25" customHeight="1" x14ac:dyDescent="0.35">
      <c r="A6366" s="2" t="s">
        <v>12762</v>
      </c>
      <c r="B6366" s="2" t="s">
        <v>12763</v>
      </c>
      <c r="C6366" s="2">
        <v>49</v>
      </c>
      <c r="D6366" s="2" t="s">
        <v>39</v>
      </c>
      <c r="E6366" s="2" t="s">
        <v>64</v>
      </c>
      <c r="F6366" s="2" t="s">
        <v>14</v>
      </c>
      <c r="G6366" s="2" t="s">
        <v>20</v>
      </c>
      <c r="H6366" s="2">
        <v>19254.29</v>
      </c>
      <c r="I6366" s="3">
        <v>45059</v>
      </c>
      <c r="J6366" s="2" t="s">
        <v>16</v>
      </c>
    </row>
    <row r="6367" spans="1:10" ht="14.25" customHeight="1" x14ac:dyDescent="0.35">
      <c r="A6367" s="2" t="s">
        <v>12764</v>
      </c>
      <c r="B6367" s="2" t="s">
        <v>12765</v>
      </c>
      <c r="C6367" s="2">
        <v>27</v>
      </c>
      <c r="D6367" s="2" t="s">
        <v>12</v>
      </c>
      <c r="E6367" s="2" t="s">
        <v>52</v>
      </c>
      <c r="F6367" s="2" t="s">
        <v>55</v>
      </c>
      <c r="G6367" s="2" t="s">
        <v>36</v>
      </c>
      <c r="H6367" s="2">
        <v>15947.43</v>
      </c>
      <c r="I6367" s="3">
        <v>45435</v>
      </c>
      <c r="J6367" s="2" t="s">
        <v>16</v>
      </c>
    </row>
    <row r="6368" spans="1:10" ht="14.25" customHeight="1" x14ac:dyDescent="0.35">
      <c r="A6368" s="2" t="s">
        <v>12766</v>
      </c>
      <c r="B6368" s="2" t="s">
        <v>12767</v>
      </c>
      <c r="C6368" s="2">
        <v>56</v>
      </c>
      <c r="D6368" s="2" t="s">
        <v>12</v>
      </c>
      <c r="E6368" s="2" t="s">
        <v>42</v>
      </c>
      <c r="F6368" s="2" t="s">
        <v>19</v>
      </c>
      <c r="G6368" s="2" t="s">
        <v>30</v>
      </c>
      <c r="H6368" s="2">
        <v>5835.69</v>
      </c>
      <c r="I6368" s="3">
        <v>45203</v>
      </c>
      <c r="J6368" s="2" t="s">
        <v>16</v>
      </c>
    </row>
    <row r="6369" spans="1:10" ht="14.25" customHeight="1" x14ac:dyDescent="0.35">
      <c r="A6369" s="2" t="s">
        <v>12768</v>
      </c>
      <c r="B6369" s="2" t="s">
        <v>12769</v>
      </c>
      <c r="C6369" s="2">
        <v>32</v>
      </c>
      <c r="D6369" s="2" t="s">
        <v>12</v>
      </c>
      <c r="E6369" s="2" t="s">
        <v>52</v>
      </c>
      <c r="F6369" s="2" t="s">
        <v>14</v>
      </c>
      <c r="G6369" s="2" t="s">
        <v>30</v>
      </c>
      <c r="H6369" s="2">
        <v>21022.19</v>
      </c>
      <c r="I6369" s="3">
        <v>45191</v>
      </c>
      <c r="J6369" s="2" t="s">
        <v>16</v>
      </c>
    </row>
    <row r="6370" spans="1:10" ht="14.25" customHeight="1" x14ac:dyDescent="0.35">
      <c r="A6370" s="2" t="s">
        <v>12770</v>
      </c>
      <c r="B6370" s="2" t="s">
        <v>12771</v>
      </c>
      <c r="C6370" s="2">
        <v>24</v>
      </c>
      <c r="D6370" s="2" t="s">
        <v>39</v>
      </c>
      <c r="E6370" s="2" t="s">
        <v>52</v>
      </c>
      <c r="F6370" s="2" t="s">
        <v>14</v>
      </c>
      <c r="G6370" s="2" t="s">
        <v>36</v>
      </c>
      <c r="H6370" s="2">
        <v>2648.33</v>
      </c>
      <c r="I6370" s="3">
        <v>45531</v>
      </c>
      <c r="J6370" s="2" t="s">
        <v>16</v>
      </c>
    </row>
    <row r="6371" spans="1:10" ht="14.25" customHeight="1" x14ac:dyDescent="0.35">
      <c r="A6371" s="2" t="s">
        <v>12772</v>
      </c>
      <c r="B6371" s="2" t="s">
        <v>12773</v>
      </c>
      <c r="C6371" s="2">
        <v>46</v>
      </c>
      <c r="D6371" s="2" t="s">
        <v>39</v>
      </c>
      <c r="E6371" s="2" t="s">
        <v>29</v>
      </c>
      <c r="F6371" s="2" t="s">
        <v>35</v>
      </c>
      <c r="G6371" s="2" t="s">
        <v>15</v>
      </c>
      <c r="H6371" s="2">
        <v>8775.73</v>
      </c>
      <c r="I6371" s="3">
        <v>45529</v>
      </c>
      <c r="J6371" s="2" t="s">
        <v>21</v>
      </c>
    </row>
    <row r="6372" spans="1:10" ht="14.25" customHeight="1" x14ac:dyDescent="0.35">
      <c r="A6372" s="2" t="s">
        <v>12774</v>
      </c>
      <c r="B6372" s="2" t="s">
        <v>12775</v>
      </c>
      <c r="C6372" s="2">
        <v>64</v>
      </c>
      <c r="D6372" s="2" t="s">
        <v>12</v>
      </c>
      <c r="E6372" s="2" t="s">
        <v>74</v>
      </c>
      <c r="F6372" s="2" t="s">
        <v>25</v>
      </c>
      <c r="G6372" s="2" t="s">
        <v>26</v>
      </c>
      <c r="H6372" s="2">
        <v>1542.3</v>
      </c>
      <c r="I6372" s="3">
        <v>45583</v>
      </c>
      <c r="J6372" s="2" t="s">
        <v>16</v>
      </c>
    </row>
    <row r="6373" spans="1:10" ht="14.25" customHeight="1" x14ac:dyDescent="0.35">
      <c r="A6373" s="2" t="s">
        <v>12776</v>
      </c>
      <c r="B6373" s="2" t="s">
        <v>12777</v>
      </c>
      <c r="C6373" s="2">
        <v>20</v>
      </c>
      <c r="D6373" s="2" t="s">
        <v>39</v>
      </c>
      <c r="E6373" s="2" t="s">
        <v>42</v>
      </c>
      <c r="F6373" s="2" t="s">
        <v>14</v>
      </c>
      <c r="G6373" s="2" t="s">
        <v>15</v>
      </c>
      <c r="H6373" s="2">
        <v>17921.64</v>
      </c>
      <c r="I6373" s="3">
        <v>45286</v>
      </c>
      <c r="J6373" s="2" t="s">
        <v>16</v>
      </c>
    </row>
    <row r="6374" spans="1:10" ht="14.25" customHeight="1" x14ac:dyDescent="0.35">
      <c r="A6374" s="2" t="s">
        <v>12778</v>
      </c>
      <c r="B6374" s="2" t="s">
        <v>12779</v>
      </c>
      <c r="C6374" s="2">
        <v>36</v>
      </c>
      <c r="D6374" s="2" t="s">
        <v>12</v>
      </c>
      <c r="E6374" s="2" t="s">
        <v>52</v>
      </c>
      <c r="F6374" s="2" t="s">
        <v>25</v>
      </c>
      <c r="G6374" s="2" t="s">
        <v>20</v>
      </c>
      <c r="H6374" s="2">
        <v>1399.31</v>
      </c>
      <c r="I6374" s="3">
        <v>45590</v>
      </c>
      <c r="J6374" s="2" t="s">
        <v>16</v>
      </c>
    </row>
    <row r="6375" spans="1:10" ht="14.25" customHeight="1" x14ac:dyDescent="0.35">
      <c r="A6375" s="2" t="s">
        <v>12780</v>
      </c>
      <c r="B6375" s="2" t="s">
        <v>12781</v>
      </c>
      <c r="C6375" s="2">
        <v>27</v>
      </c>
      <c r="D6375" s="2" t="s">
        <v>39</v>
      </c>
      <c r="E6375" s="2" t="s">
        <v>24</v>
      </c>
      <c r="F6375" s="2" t="s">
        <v>19</v>
      </c>
      <c r="G6375" s="2" t="s">
        <v>15</v>
      </c>
      <c r="H6375" s="2">
        <v>323.79000000000002</v>
      </c>
      <c r="I6375" s="3">
        <v>45593</v>
      </c>
      <c r="J6375" s="2" t="s">
        <v>16</v>
      </c>
    </row>
    <row r="6376" spans="1:10" ht="14.25" customHeight="1" x14ac:dyDescent="0.35">
      <c r="A6376" s="2" t="s">
        <v>12782</v>
      </c>
      <c r="B6376" s="2" t="s">
        <v>12783</v>
      </c>
      <c r="C6376" s="2">
        <v>45</v>
      </c>
      <c r="D6376" s="2" t="s">
        <v>39</v>
      </c>
      <c r="E6376" s="2" t="s">
        <v>13</v>
      </c>
      <c r="F6376" s="2" t="s">
        <v>35</v>
      </c>
      <c r="G6376" s="2" t="s">
        <v>26</v>
      </c>
      <c r="H6376" s="2">
        <v>3194.4</v>
      </c>
      <c r="I6376" s="3">
        <v>45062</v>
      </c>
      <c r="J6376" s="2" t="s">
        <v>21</v>
      </c>
    </row>
    <row r="6377" spans="1:10" ht="14.25" customHeight="1" x14ac:dyDescent="0.35">
      <c r="A6377" s="2" t="s">
        <v>12784</v>
      </c>
      <c r="B6377" s="2" t="s">
        <v>12785</v>
      </c>
      <c r="C6377" s="2">
        <v>46</v>
      </c>
      <c r="D6377" s="2" t="s">
        <v>12</v>
      </c>
      <c r="E6377" s="2" t="s">
        <v>42</v>
      </c>
      <c r="F6377" s="2" t="s">
        <v>55</v>
      </c>
      <c r="G6377" s="2" t="s">
        <v>26</v>
      </c>
      <c r="H6377" s="2">
        <v>23119.8</v>
      </c>
      <c r="I6377" s="3">
        <v>45354</v>
      </c>
      <c r="J6377" s="2" t="s">
        <v>16</v>
      </c>
    </row>
    <row r="6378" spans="1:10" ht="14.25" customHeight="1" x14ac:dyDescent="0.35">
      <c r="A6378" s="2" t="s">
        <v>12786</v>
      </c>
      <c r="B6378" s="2" t="s">
        <v>12787</v>
      </c>
      <c r="C6378" s="2">
        <v>32</v>
      </c>
      <c r="D6378" s="2" t="s">
        <v>39</v>
      </c>
      <c r="E6378" s="2" t="s">
        <v>74</v>
      </c>
      <c r="F6378" s="2" t="s">
        <v>55</v>
      </c>
      <c r="G6378" s="2" t="s">
        <v>30</v>
      </c>
      <c r="H6378" s="2">
        <v>1386.38</v>
      </c>
      <c r="I6378" s="3">
        <v>44955</v>
      </c>
      <c r="J6378" s="2" t="s">
        <v>69</v>
      </c>
    </row>
    <row r="6379" spans="1:10" ht="14.25" customHeight="1" x14ac:dyDescent="0.35">
      <c r="A6379" s="2" t="s">
        <v>12788</v>
      </c>
      <c r="B6379" s="2" t="s">
        <v>12789</v>
      </c>
      <c r="C6379" s="2">
        <v>52</v>
      </c>
      <c r="D6379" s="2" t="s">
        <v>39</v>
      </c>
      <c r="E6379" s="2" t="s">
        <v>64</v>
      </c>
      <c r="F6379" s="2" t="s">
        <v>19</v>
      </c>
      <c r="G6379" s="2" t="s">
        <v>20</v>
      </c>
      <c r="H6379" s="2">
        <v>4014.78</v>
      </c>
      <c r="I6379" s="3">
        <v>45521</v>
      </c>
      <c r="J6379" s="2" t="s">
        <v>16</v>
      </c>
    </row>
    <row r="6380" spans="1:10" ht="14.25" customHeight="1" x14ac:dyDescent="0.35">
      <c r="A6380" s="2" t="s">
        <v>12790</v>
      </c>
      <c r="B6380" s="2" t="s">
        <v>12791</v>
      </c>
      <c r="C6380" s="2">
        <v>23</v>
      </c>
      <c r="D6380" s="2" t="s">
        <v>12</v>
      </c>
      <c r="E6380" s="2" t="s">
        <v>93</v>
      </c>
      <c r="F6380" s="2" t="s">
        <v>19</v>
      </c>
      <c r="G6380" s="2" t="s">
        <v>30</v>
      </c>
      <c r="H6380" s="2">
        <v>3804.04</v>
      </c>
      <c r="I6380" s="3">
        <v>45256</v>
      </c>
      <c r="J6380" s="2" t="s">
        <v>16</v>
      </c>
    </row>
    <row r="6381" spans="1:10" ht="14.25" customHeight="1" x14ac:dyDescent="0.35">
      <c r="A6381" s="2" t="s">
        <v>12792</v>
      </c>
      <c r="B6381" s="2" t="s">
        <v>12793</v>
      </c>
      <c r="C6381" s="2">
        <v>29</v>
      </c>
      <c r="D6381" s="2" t="s">
        <v>39</v>
      </c>
      <c r="E6381" s="2" t="s">
        <v>52</v>
      </c>
      <c r="F6381" s="2" t="s">
        <v>35</v>
      </c>
      <c r="G6381" s="2" t="s">
        <v>15</v>
      </c>
      <c r="H6381" s="2">
        <v>16177.03</v>
      </c>
      <c r="I6381" s="3">
        <v>44960</v>
      </c>
      <c r="J6381" s="2" t="s">
        <v>16</v>
      </c>
    </row>
    <row r="6382" spans="1:10" ht="14.25" customHeight="1" x14ac:dyDescent="0.35">
      <c r="A6382" s="2" t="s">
        <v>12794</v>
      </c>
      <c r="B6382" s="2" t="s">
        <v>12795</v>
      </c>
      <c r="C6382" s="2">
        <v>64</v>
      </c>
      <c r="D6382" s="2" t="s">
        <v>12</v>
      </c>
      <c r="E6382" s="2" t="s">
        <v>13</v>
      </c>
      <c r="F6382" s="2" t="s">
        <v>35</v>
      </c>
      <c r="G6382" s="2" t="s">
        <v>15</v>
      </c>
      <c r="H6382" s="2">
        <v>5473.61</v>
      </c>
      <c r="I6382" s="3">
        <v>45430</v>
      </c>
      <c r="J6382" s="2" t="s">
        <v>16</v>
      </c>
    </row>
    <row r="6383" spans="1:10" ht="14.25" customHeight="1" x14ac:dyDescent="0.35">
      <c r="A6383" s="2" t="s">
        <v>12796</v>
      </c>
      <c r="B6383" s="2" t="s">
        <v>12797</v>
      </c>
      <c r="C6383" s="2">
        <v>55</v>
      </c>
      <c r="D6383" s="2" t="s">
        <v>39</v>
      </c>
      <c r="E6383" s="2" t="s">
        <v>74</v>
      </c>
      <c r="F6383" s="2" t="s">
        <v>49</v>
      </c>
      <c r="G6383" s="2" t="s">
        <v>36</v>
      </c>
      <c r="H6383" s="2">
        <v>9456.35</v>
      </c>
      <c r="I6383" s="3">
        <v>45030</v>
      </c>
      <c r="J6383" s="2" t="s">
        <v>69</v>
      </c>
    </row>
    <row r="6384" spans="1:10" ht="14.25" customHeight="1" x14ac:dyDescent="0.35">
      <c r="A6384" s="2" t="s">
        <v>12798</v>
      </c>
      <c r="B6384" s="2" t="s">
        <v>12799</v>
      </c>
      <c r="C6384" s="2">
        <v>30</v>
      </c>
      <c r="D6384" s="2" t="s">
        <v>12</v>
      </c>
      <c r="E6384" s="2" t="s">
        <v>42</v>
      </c>
      <c r="F6384" s="2" t="s">
        <v>14</v>
      </c>
      <c r="G6384" s="2" t="s">
        <v>30</v>
      </c>
      <c r="H6384" s="2">
        <v>5181.57</v>
      </c>
      <c r="I6384" s="3">
        <v>45420</v>
      </c>
      <c r="J6384" s="2" t="s">
        <v>16</v>
      </c>
    </row>
    <row r="6385" spans="1:10" ht="14.25" customHeight="1" x14ac:dyDescent="0.35">
      <c r="A6385" s="2" t="s">
        <v>12800</v>
      </c>
      <c r="B6385" s="2" t="s">
        <v>12801</v>
      </c>
      <c r="C6385" s="2">
        <v>46</v>
      </c>
      <c r="D6385" s="2" t="s">
        <v>12</v>
      </c>
      <c r="E6385" s="2" t="s">
        <v>93</v>
      </c>
      <c r="F6385" s="2" t="s">
        <v>14</v>
      </c>
      <c r="G6385" s="2" t="s">
        <v>30</v>
      </c>
      <c r="H6385" s="2">
        <v>8017.51</v>
      </c>
      <c r="I6385" s="3">
        <v>45297</v>
      </c>
      <c r="J6385" s="2" t="s">
        <v>16</v>
      </c>
    </row>
    <row r="6386" spans="1:10" ht="14.25" customHeight="1" x14ac:dyDescent="0.35">
      <c r="A6386" s="2" t="s">
        <v>12802</v>
      </c>
      <c r="B6386" s="2" t="s">
        <v>12803</v>
      </c>
      <c r="C6386" s="2">
        <v>36</v>
      </c>
      <c r="D6386" s="2" t="s">
        <v>39</v>
      </c>
      <c r="E6386" s="2" t="s">
        <v>93</v>
      </c>
      <c r="F6386" s="2" t="s">
        <v>14</v>
      </c>
      <c r="G6386" s="2" t="s">
        <v>30</v>
      </c>
      <c r="H6386" s="2">
        <v>644.75</v>
      </c>
      <c r="I6386" s="3">
        <v>45314</v>
      </c>
      <c r="J6386" s="2" t="s">
        <v>16</v>
      </c>
    </row>
    <row r="6387" spans="1:10" ht="14.25" customHeight="1" x14ac:dyDescent="0.35">
      <c r="A6387" s="2" t="s">
        <v>12804</v>
      </c>
      <c r="B6387" s="2" t="s">
        <v>12805</v>
      </c>
      <c r="C6387" s="2">
        <v>20</v>
      </c>
      <c r="D6387" s="2" t="s">
        <v>39</v>
      </c>
      <c r="E6387" s="2" t="s">
        <v>24</v>
      </c>
      <c r="F6387" s="2" t="s">
        <v>25</v>
      </c>
      <c r="G6387" s="2" t="s">
        <v>30</v>
      </c>
      <c r="H6387" s="2">
        <v>4684.5200000000004</v>
      </c>
      <c r="I6387" s="3">
        <v>45163</v>
      </c>
      <c r="J6387" s="2" t="s">
        <v>16</v>
      </c>
    </row>
    <row r="6388" spans="1:10" ht="14.25" customHeight="1" x14ac:dyDescent="0.35">
      <c r="A6388" s="2" t="s">
        <v>12806</v>
      </c>
      <c r="B6388" s="2" t="s">
        <v>12807</v>
      </c>
      <c r="C6388" s="2">
        <v>25</v>
      </c>
      <c r="D6388" s="2" t="s">
        <v>12</v>
      </c>
      <c r="E6388" s="2" t="s">
        <v>52</v>
      </c>
      <c r="F6388" s="2" t="s">
        <v>49</v>
      </c>
      <c r="G6388" s="2" t="s">
        <v>26</v>
      </c>
      <c r="H6388" s="2">
        <v>19317.52</v>
      </c>
      <c r="I6388" s="3">
        <v>45016</v>
      </c>
      <c r="J6388" s="2" t="s">
        <v>69</v>
      </c>
    </row>
    <row r="6389" spans="1:10" ht="14.25" customHeight="1" x14ac:dyDescent="0.35">
      <c r="A6389" s="2" t="s">
        <v>12808</v>
      </c>
      <c r="B6389" s="2" t="s">
        <v>12809</v>
      </c>
      <c r="C6389" s="2">
        <v>25</v>
      </c>
      <c r="D6389" s="2" t="s">
        <v>39</v>
      </c>
      <c r="E6389" s="2" t="s">
        <v>74</v>
      </c>
      <c r="F6389" s="2" t="s">
        <v>14</v>
      </c>
      <c r="G6389" s="2" t="s">
        <v>36</v>
      </c>
      <c r="H6389" s="2">
        <v>11746.33</v>
      </c>
      <c r="I6389" s="3">
        <v>45259</v>
      </c>
      <c r="J6389" s="2" t="s">
        <v>21</v>
      </c>
    </row>
    <row r="6390" spans="1:10" ht="14.25" customHeight="1" x14ac:dyDescent="0.35">
      <c r="A6390" s="2" t="s">
        <v>12810</v>
      </c>
      <c r="B6390" s="2" t="s">
        <v>12811</v>
      </c>
      <c r="C6390" s="2">
        <v>37</v>
      </c>
      <c r="D6390" s="2" t="s">
        <v>39</v>
      </c>
      <c r="E6390" s="2" t="s">
        <v>74</v>
      </c>
      <c r="F6390" s="2" t="s">
        <v>25</v>
      </c>
      <c r="G6390" s="2" t="s">
        <v>20</v>
      </c>
      <c r="H6390" s="2">
        <v>40079.31</v>
      </c>
      <c r="I6390" s="3">
        <v>45303</v>
      </c>
      <c r="J6390" s="2" t="s">
        <v>16</v>
      </c>
    </row>
    <row r="6391" spans="1:10" ht="14.25" customHeight="1" x14ac:dyDescent="0.35">
      <c r="A6391" s="2" t="s">
        <v>12812</v>
      </c>
      <c r="B6391" s="2" t="s">
        <v>12813</v>
      </c>
      <c r="C6391" s="2">
        <v>64</v>
      </c>
      <c r="D6391" s="2" t="s">
        <v>39</v>
      </c>
      <c r="E6391" s="2" t="s">
        <v>13</v>
      </c>
      <c r="F6391" s="2" t="s">
        <v>25</v>
      </c>
      <c r="G6391" s="2" t="s">
        <v>20</v>
      </c>
      <c r="H6391" s="2">
        <v>15507.9</v>
      </c>
      <c r="I6391" s="3">
        <v>45166</v>
      </c>
      <c r="J6391" s="2" t="s">
        <v>16</v>
      </c>
    </row>
    <row r="6392" spans="1:10" ht="14.25" customHeight="1" x14ac:dyDescent="0.35">
      <c r="A6392" s="2" t="s">
        <v>12814</v>
      </c>
      <c r="B6392" s="2" t="s">
        <v>12815</v>
      </c>
      <c r="C6392" s="2">
        <v>21</v>
      </c>
      <c r="D6392" s="2" t="s">
        <v>12</v>
      </c>
      <c r="E6392" s="2" t="s">
        <v>64</v>
      </c>
      <c r="F6392" s="2" t="s">
        <v>55</v>
      </c>
      <c r="G6392" s="2" t="s">
        <v>20</v>
      </c>
      <c r="H6392" s="2">
        <v>6005.86</v>
      </c>
      <c r="I6392" s="3">
        <v>45656</v>
      </c>
      <c r="J6392" s="2" t="s">
        <v>21</v>
      </c>
    </row>
    <row r="6393" spans="1:10" ht="14.25" customHeight="1" x14ac:dyDescent="0.35">
      <c r="A6393" s="2" t="s">
        <v>12816</v>
      </c>
      <c r="B6393" s="2" t="s">
        <v>12817</v>
      </c>
      <c r="C6393" s="2">
        <v>38</v>
      </c>
      <c r="D6393" s="2" t="s">
        <v>12</v>
      </c>
      <c r="E6393" s="2" t="s">
        <v>64</v>
      </c>
      <c r="F6393" s="2" t="s">
        <v>25</v>
      </c>
      <c r="G6393" s="2" t="s">
        <v>26</v>
      </c>
      <c r="H6393" s="2">
        <v>11278.78</v>
      </c>
      <c r="I6393" s="3">
        <v>45108</v>
      </c>
      <c r="J6393" s="2" t="s">
        <v>16</v>
      </c>
    </row>
    <row r="6394" spans="1:10" ht="14.25" customHeight="1" x14ac:dyDescent="0.35">
      <c r="A6394" s="2" t="s">
        <v>12818</v>
      </c>
      <c r="B6394" s="2" t="s">
        <v>12819</v>
      </c>
      <c r="C6394" s="2">
        <v>20</v>
      </c>
      <c r="D6394" s="2" t="s">
        <v>12</v>
      </c>
      <c r="E6394" s="2" t="s">
        <v>29</v>
      </c>
      <c r="F6394" s="2" t="s">
        <v>19</v>
      </c>
      <c r="G6394" s="2" t="s">
        <v>36</v>
      </c>
      <c r="H6394" s="2">
        <v>14957.24</v>
      </c>
      <c r="I6394" s="3">
        <v>45183</v>
      </c>
      <c r="J6394" s="2" t="s">
        <v>16</v>
      </c>
    </row>
    <row r="6395" spans="1:10" ht="14.25" customHeight="1" x14ac:dyDescent="0.35">
      <c r="A6395" s="2" t="s">
        <v>12820</v>
      </c>
      <c r="B6395" s="2" t="s">
        <v>12821</v>
      </c>
      <c r="C6395" s="2">
        <v>62</v>
      </c>
      <c r="D6395" s="2" t="s">
        <v>39</v>
      </c>
      <c r="E6395" s="2" t="s">
        <v>64</v>
      </c>
      <c r="F6395" s="2" t="s">
        <v>35</v>
      </c>
      <c r="G6395" s="2" t="s">
        <v>36</v>
      </c>
      <c r="H6395" s="2">
        <v>3142.77</v>
      </c>
      <c r="I6395" s="3">
        <v>45115</v>
      </c>
      <c r="J6395" s="2" t="s">
        <v>16</v>
      </c>
    </row>
    <row r="6396" spans="1:10" ht="14.25" customHeight="1" x14ac:dyDescent="0.35">
      <c r="A6396" s="2" t="s">
        <v>12822</v>
      </c>
      <c r="B6396" s="2" t="s">
        <v>12823</v>
      </c>
      <c r="C6396" s="2">
        <v>25</v>
      </c>
      <c r="D6396" s="2" t="s">
        <v>39</v>
      </c>
      <c r="E6396" s="2" t="s">
        <v>29</v>
      </c>
      <c r="F6396" s="2" t="s">
        <v>25</v>
      </c>
      <c r="G6396" s="2" t="s">
        <v>26</v>
      </c>
      <c r="H6396" s="2">
        <v>618.94000000000005</v>
      </c>
      <c r="I6396" s="3">
        <v>45341</v>
      </c>
      <c r="J6396" s="2" t="s">
        <v>16</v>
      </c>
    </row>
    <row r="6397" spans="1:10" ht="14.25" customHeight="1" x14ac:dyDescent="0.35">
      <c r="A6397" s="2" t="s">
        <v>12824</v>
      </c>
      <c r="B6397" s="2" t="s">
        <v>12825</v>
      </c>
      <c r="C6397" s="2">
        <v>40</v>
      </c>
      <c r="D6397" s="2" t="s">
        <v>12</v>
      </c>
      <c r="E6397" s="2" t="s">
        <v>93</v>
      </c>
      <c r="F6397" s="2" t="s">
        <v>19</v>
      </c>
      <c r="G6397" s="2" t="s">
        <v>30</v>
      </c>
      <c r="H6397" s="2">
        <v>5206.1899999999996</v>
      </c>
      <c r="I6397" s="3">
        <v>45181</v>
      </c>
      <c r="J6397" s="2" t="s">
        <v>16</v>
      </c>
    </row>
    <row r="6398" spans="1:10" ht="14.25" customHeight="1" x14ac:dyDescent="0.35">
      <c r="A6398" s="2" t="s">
        <v>12826</v>
      </c>
      <c r="B6398" s="2" t="s">
        <v>12827</v>
      </c>
      <c r="C6398" s="2">
        <v>33</v>
      </c>
      <c r="D6398" s="2" t="s">
        <v>12</v>
      </c>
      <c r="E6398" s="2" t="s">
        <v>93</v>
      </c>
      <c r="F6398" s="2" t="s">
        <v>19</v>
      </c>
      <c r="G6398" s="2" t="s">
        <v>15</v>
      </c>
      <c r="H6398" s="2">
        <v>1562.72</v>
      </c>
      <c r="I6398" s="3">
        <v>44971</v>
      </c>
      <c r="J6398" s="2" t="s">
        <v>16</v>
      </c>
    </row>
    <row r="6399" spans="1:10" ht="14.25" customHeight="1" x14ac:dyDescent="0.35">
      <c r="A6399" s="2" t="s">
        <v>12828</v>
      </c>
      <c r="B6399" s="2" t="s">
        <v>12829</v>
      </c>
      <c r="C6399" s="2">
        <v>30</v>
      </c>
      <c r="D6399" s="2" t="s">
        <v>39</v>
      </c>
      <c r="E6399" s="2" t="s">
        <v>24</v>
      </c>
      <c r="F6399" s="2" t="s">
        <v>55</v>
      </c>
      <c r="G6399" s="2" t="s">
        <v>30</v>
      </c>
      <c r="H6399" s="2">
        <v>3246.8</v>
      </c>
      <c r="I6399" s="3">
        <v>45524</v>
      </c>
      <c r="J6399" s="2" t="s">
        <v>16</v>
      </c>
    </row>
    <row r="6400" spans="1:10" ht="14.25" customHeight="1" x14ac:dyDescent="0.35">
      <c r="A6400" s="2" t="s">
        <v>12830</v>
      </c>
      <c r="B6400" s="2" t="s">
        <v>12831</v>
      </c>
      <c r="C6400" s="2">
        <v>20</v>
      </c>
      <c r="D6400" s="2" t="s">
        <v>39</v>
      </c>
      <c r="E6400" s="2" t="s">
        <v>42</v>
      </c>
      <c r="F6400" s="2" t="s">
        <v>55</v>
      </c>
      <c r="G6400" s="2" t="s">
        <v>20</v>
      </c>
      <c r="H6400" s="2">
        <v>29345.52</v>
      </c>
      <c r="I6400" s="3">
        <v>45127</v>
      </c>
      <c r="J6400" s="2" t="s">
        <v>16</v>
      </c>
    </row>
    <row r="6401" spans="1:10" ht="14.25" customHeight="1" x14ac:dyDescent="0.35">
      <c r="A6401" s="2" t="s">
        <v>12832</v>
      </c>
      <c r="B6401" s="2" t="s">
        <v>12833</v>
      </c>
      <c r="C6401" s="2">
        <v>26</v>
      </c>
      <c r="D6401" s="2" t="s">
        <v>39</v>
      </c>
      <c r="E6401" s="2" t="s">
        <v>93</v>
      </c>
      <c r="F6401" s="2" t="s">
        <v>25</v>
      </c>
      <c r="G6401" s="2" t="s">
        <v>30</v>
      </c>
      <c r="H6401" s="2">
        <v>18778.57</v>
      </c>
      <c r="I6401" s="3">
        <v>45285</v>
      </c>
      <c r="J6401" s="2" t="s">
        <v>16</v>
      </c>
    </row>
    <row r="6402" spans="1:10" ht="14.25" customHeight="1" x14ac:dyDescent="0.35">
      <c r="A6402" s="2" t="s">
        <v>12834</v>
      </c>
      <c r="B6402" s="2" t="s">
        <v>12835</v>
      </c>
      <c r="C6402" s="2">
        <v>31</v>
      </c>
      <c r="D6402" s="2" t="s">
        <v>39</v>
      </c>
      <c r="E6402" s="2" t="s">
        <v>93</v>
      </c>
      <c r="F6402" s="2" t="s">
        <v>55</v>
      </c>
      <c r="G6402" s="2" t="s">
        <v>26</v>
      </c>
      <c r="H6402" s="2">
        <v>8976.26</v>
      </c>
      <c r="I6402" s="3">
        <v>45269</v>
      </c>
      <c r="J6402" s="2" t="s">
        <v>16</v>
      </c>
    </row>
    <row r="6403" spans="1:10" ht="14.25" customHeight="1" x14ac:dyDescent="0.35">
      <c r="A6403" s="2" t="s">
        <v>12836</v>
      </c>
      <c r="B6403" s="2" t="s">
        <v>12837</v>
      </c>
      <c r="C6403" s="2">
        <v>30</v>
      </c>
      <c r="D6403" s="2" t="s">
        <v>12</v>
      </c>
      <c r="E6403" s="2" t="s">
        <v>74</v>
      </c>
      <c r="F6403" s="2" t="s">
        <v>55</v>
      </c>
      <c r="G6403" s="2" t="s">
        <v>20</v>
      </c>
      <c r="H6403" s="2">
        <v>5129.22</v>
      </c>
      <c r="I6403" s="3">
        <v>45138</v>
      </c>
      <c r="J6403" s="2" t="s">
        <v>16</v>
      </c>
    </row>
    <row r="6404" spans="1:10" ht="14.25" customHeight="1" x14ac:dyDescent="0.35">
      <c r="A6404" s="2" t="s">
        <v>12838</v>
      </c>
      <c r="B6404" s="2" t="s">
        <v>12839</v>
      </c>
      <c r="C6404" s="2">
        <v>24</v>
      </c>
      <c r="D6404" s="2" t="s">
        <v>39</v>
      </c>
      <c r="E6404" s="2" t="s">
        <v>42</v>
      </c>
      <c r="F6404" s="2" t="s">
        <v>35</v>
      </c>
      <c r="G6404" s="2" t="s">
        <v>15</v>
      </c>
      <c r="H6404" s="2">
        <v>3069.74</v>
      </c>
      <c r="I6404" s="3">
        <v>45557</v>
      </c>
      <c r="J6404" s="2" t="s">
        <v>16</v>
      </c>
    </row>
    <row r="6405" spans="1:10" ht="14.25" customHeight="1" x14ac:dyDescent="0.35">
      <c r="A6405" s="2" t="s">
        <v>12840</v>
      </c>
      <c r="B6405" s="2" t="s">
        <v>12841</v>
      </c>
      <c r="C6405" s="2">
        <v>32</v>
      </c>
      <c r="D6405" s="2" t="s">
        <v>39</v>
      </c>
      <c r="E6405" s="2" t="s">
        <v>74</v>
      </c>
      <c r="F6405" s="2" t="s">
        <v>14</v>
      </c>
      <c r="G6405" s="2" t="s">
        <v>20</v>
      </c>
      <c r="H6405" s="2">
        <v>8473.67</v>
      </c>
      <c r="I6405" s="3">
        <v>45224</v>
      </c>
      <c r="J6405" s="2" t="s">
        <v>16</v>
      </c>
    </row>
    <row r="6406" spans="1:10" ht="14.25" customHeight="1" x14ac:dyDescent="0.35">
      <c r="A6406" s="2" t="s">
        <v>12842</v>
      </c>
      <c r="B6406" s="2" t="s">
        <v>12843</v>
      </c>
      <c r="C6406" s="2">
        <v>24</v>
      </c>
      <c r="D6406" s="2" t="s">
        <v>12</v>
      </c>
      <c r="E6406" s="2" t="s">
        <v>13</v>
      </c>
      <c r="F6406" s="2" t="s">
        <v>25</v>
      </c>
      <c r="G6406" s="2" t="s">
        <v>30</v>
      </c>
      <c r="H6406" s="2">
        <v>7617.69</v>
      </c>
      <c r="I6406" s="3">
        <v>45081</v>
      </c>
      <c r="J6406" s="2" t="s">
        <v>16</v>
      </c>
    </row>
    <row r="6407" spans="1:10" ht="14.25" customHeight="1" x14ac:dyDescent="0.35">
      <c r="A6407" s="2" t="s">
        <v>12844</v>
      </c>
      <c r="B6407" s="2" t="s">
        <v>12845</v>
      </c>
      <c r="C6407" s="2">
        <v>55</v>
      </c>
      <c r="D6407" s="2" t="s">
        <v>12</v>
      </c>
      <c r="E6407" s="2" t="s">
        <v>29</v>
      </c>
      <c r="F6407" s="2" t="s">
        <v>25</v>
      </c>
      <c r="G6407" s="2" t="s">
        <v>36</v>
      </c>
      <c r="H6407" s="2">
        <v>15176.83</v>
      </c>
      <c r="I6407" s="3">
        <v>45624</v>
      </c>
      <c r="J6407" s="2" t="s">
        <v>16</v>
      </c>
    </row>
    <row r="6408" spans="1:10" ht="14.25" customHeight="1" x14ac:dyDescent="0.35">
      <c r="A6408" s="2" t="s">
        <v>12846</v>
      </c>
      <c r="B6408" s="2" t="s">
        <v>12847</v>
      </c>
      <c r="C6408" s="2">
        <v>51</v>
      </c>
      <c r="D6408" s="2" t="s">
        <v>39</v>
      </c>
      <c r="E6408" s="2" t="s">
        <v>29</v>
      </c>
      <c r="F6408" s="2" t="s">
        <v>25</v>
      </c>
      <c r="G6408" s="2" t="s">
        <v>36</v>
      </c>
      <c r="H6408" s="2">
        <v>26313.7</v>
      </c>
      <c r="I6408" s="3">
        <v>45123</v>
      </c>
      <c r="J6408" s="2" t="s">
        <v>16</v>
      </c>
    </row>
    <row r="6409" spans="1:10" ht="14.25" customHeight="1" x14ac:dyDescent="0.35">
      <c r="A6409" s="2" t="s">
        <v>12848</v>
      </c>
      <c r="B6409" s="2" t="s">
        <v>12849</v>
      </c>
      <c r="C6409" s="2">
        <v>58</v>
      </c>
      <c r="D6409" s="2" t="s">
        <v>12</v>
      </c>
      <c r="E6409" s="2" t="s">
        <v>13</v>
      </c>
      <c r="F6409" s="2" t="s">
        <v>55</v>
      </c>
      <c r="G6409" s="2" t="s">
        <v>36</v>
      </c>
      <c r="H6409" s="2">
        <v>3988.93</v>
      </c>
      <c r="I6409" s="3">
        <v>45408</v>
      </c>
      <c r="J6409" s="2" t="s">
        <v>16</v>
      </c>
    </row>
    <row r="6410" spans="1:10" ht="14.25" customHeight="1" x14ac:dyDescent="0.35">
      <c r="A6410" s="2" t="s">
        <v>12850</v>
      </c>
      <c r="B6410" s="2" t="s">
        <v>12851</v>
      </c>
      <c r="C6410" s="2">
        <v>39</v>
      </c>
      <c r="D6410" s="2" t="s">
        <v>39</v>
      </c>
      <c r="E6410" s="2" t="s">
        <v>29</v>
      </c>
      <c r="F6410" s="2" t="s">
        <v>35</v>
      </c>
      <c r="G6410" s="2" t="s">
        <v>20</v>
      </c>
      <c r="H6410" s="2">
        <v>2310.46</v>
      </c>
      <c r="I6410" s="3">
        <v>45639</v>
      </c>
      <c r="J6410" s="2" t="s">
        <v>16</v>
      </c>
    </row>
    <row r="6411" spans="1:10" ht="14.25" customHeight="1" x14ac:dyDescent="0.35">
      <c r="A6411" s="2" t="s">
        <v>12852</v>
      </c>
      <c r="B6411" s="2" t="s">
        <v>12853</v>
      </c>
      <c r="C6411" s="2">
        <v>41</v>
      </c>
      <c r="D6411" s="2" t="s">
        <v>39</v>
      </c>
      <c r="E6411" s="2" t="s">
        <v>42</v>
      </c>
      <c r="F6411" s="2" t="s">
        <v>55</v>
      </c>
      <c r="G6411" s="2" t="s">
        <v>36</v>
      </c>
      <c r="H6411" s="2">
        <v>5155.03</v>
      </c>
      <c r="I6411" s="3">
        <v>45305</v>
      </c>
      <c r="J6411" s="2" t="s">
        <v>16</v>
      </c>
    </row>
    <row r="6412" spans="1:10" ht="14.25" customHeight="1" x14ac:dyDescent="0.35">
      <c r="A6412" s="2" t="s">
        <v>12854</v>
      </c>
      <c r="B6412" s="2" t="s">
        <v>12855</v>
      </c>
      <c r="C6412" s="2">
        <v>54</v>
      </c>
      <c r="D6412" s="2" t="s">
        <v>12</v>
      </c>
      <c r="E6412" s="2" t="s">
        <v>42</v>
      </c>
      <c r="F6412" s="2" t="s">
        <v>19</v>
      </c>
      <c r="G6412" s="2" t="s">
        <v>26</v>
      </c>
      <c r="H6412" s="2">
        <v>5754.38</v>
      </c>
      <c r="I6412" s="3">
        <v>45632</v>
      </c>
      <c r="J6412" s="2" t="s">
        <v>16</v>
      </c>
    </row>
    <row r="6413" spans="1:10" ht="14.25" customHeight="1" x14ac:dyDescent="0.35">
      <c r="A6413" s="2" t="s">
        <v>12856</v>
      </c>
      <c r="B6413" s="2" t="s">
        <v>12857</v>
      </c>
      <c r="C6413" s="2">
        <v>61</v>
      </c>
      <c r="D6413" s="2" t="s">
        <v>12</v>
      </c>
      <c r="E6413" s="2" t="s">
        <v>93</v>
      </c>
      <c r="F6413" s="2" t="s">
        <v>49</v>
      </c>
      <c r="G6413" s="2" t="s">
        <v>15</v>
      </c>
      <c r="H6413" s="2">
        <v>406.87</v>
      </c>
      <c r="I6413" s="3">
        <v>45293</v>
      </c>
      <c r="J6413" s="2" t="s">
        <v>16</v>
      </c>
    </row>
    <row r="6414" spans="1:10" ht="14.25" customHeight="1" x14ac:dyDescent="0.35">
      <c r="A6414" s="2" t="s">
        <v>12858</v>
      </c>
      <c r="B6414" s="2" t="s">
        <v>12859</v>
      </c>
      <c r="C6414" s="2">
        <v>18</v>
      </c>
      <c r="D6414" s="2" t="s">
        <v>39</v>
      </c>
      <c r="E6414" s="2" t="s">
        <v>29</v>
      </c>
      <c r="F6414" s="2" t="s">
        <v>49</v>
      </c>
      <c r="G6414" s="2" t="s">
        <v>36</v>
      </c>
      <c r="H6414" s="2">
        <v>19783.05</v>
      </c>
      <c r="I6414" s="3">
        <v>45463</v>
      </c>
      <c r="J6414" s="2" t="s">
        <v>69</v>
      </c>
    </row>
    <row r="6415" spans="1:10" ht="14.25" customHeight="1" x14ac:dyDescent="0.35">
      <c r="A6415" s="2" t="s">
        <v>12860</v>
      </c>
      <c r="B6415" s="2" t="s">
        <v>12861</v>
      </c>
      <c r="C6415" s="2">
        <v>27</v>
      </c>
      <c r="D6415" s="2" t="s">
        <v>12</v>
      </c>
      <c r="E6415" s="2" t="s">
        <v>13</v>
      </c>
      <c r="F6415" s="2" t="s">
        <v>49</v>
      </c>
      <c r="G6415" s="2" t="s">
        <v>26</v>
      </c>
      <c r="H6415" s="2">
        <v>54244.11</v>
      </c>
      <c r="I6415" s="3">
        <v>44997</v>
      </c>
      <c r="J6415" s="2" t="s">
        <v>16</v>
      </c>
    </row>
    <row r="6416" spans="1:10" ht="14.25" customHeight="1" x14ac:dyDescent="0.35">
      <c r="A6416" s="2" t="s">
        <v>12862</v>
      </c>
      <c r="B6416" s="2" t="s">
        <v>12863</v>
      </c>
      <c r="C6416" s="2">
        <v>60</v>
      </c>
      <c r="D6416" s="2" t="s">
        <v>39</v>
      </c>
      <c r="E6416" s="2" t="s">
        <v>52</v>
      </c>
      <c r="F6416" s="2" t="s">
        <v>14</v>
      </c>
      <c r="G6416" s="2" t="s">
        <v>26</v>
      </c>
      <c r="H6416" s="2">
        <v>25666.639999999999</v>
      </c>
      <c r="I6416" s="3">
        <v>44954</v>
      </c>
      <c r="J6416" s="2" t="s">
        <v>16</v>
      </c>
    </row>
    <row r="6417" spans="1:10" ht="14.25" customHeight="1" x14ac:dyDescent="0.35">
      <c r="A6417" s="2" t="s">
        <v>12864</v>
      </c>
      <c r="B6417" s="2" t="s">
        <v>12865</v>
      </c>
      <c r="C6417" s="2">
        <v>33</v>
      </c>
      <c r="D6417" s="2" t="s">
        <v>39</v>
      </c>
      <c r="E6417" s="2" t="s">
        <v>64</v>
      </c>
      <c r="F6417" s="2" t="s">
        <v>55</v>
      </c>
      <c r="G6417" s="2" t="s">
        <v>20</v>
      </c>
      <c r="H6417" s="2">
        <v>19708.740000000002</v>
      </c>
      <c r="I6417" s="3">
        <v>45319</v>
      </c>
      <c r="J6417" s="2" t="s">
        <v>16</v>
      </c>
    </row>
    <row r="6418" spans="1:10" ht="14.25" customHeight="1" x14ac:dyDescent="0.35">
      <c r="A6418" s="2" t="s">
        <v>12866</v>
      </c>
      <c r="B6418" s="2" t="s">
        <v>12867</v>
      </c>
      <c r="C6418" s="2">
        <v>63</v>
      </c>
      <c r="D6418" s="2" t="s">
        <v>39</v>
      </c>
      <c r="E6418" s="2" t="s">
        <v>93</v>
      </c>
      <c r="F6418" s="2" t="s">
        <v>19</v>
      </c>
      <c r="G6418" s="2" t="s">
        <v>20</v>
      </c>
      <c r="H6418" s="2">
        <v>49063.16</v>
      </c>
      <c r="I6418" s="3">
        <v>45449</v>
      </c>
      <c r="J6418" s="2" t="s">
        <v>16</v>
      </c>
    </row>
    <row r="6419" spans="1:10" ht="14.25" customHeight="1" x14ac:dyDescent="0.35">
      <c r="A6419" s="2" t="s">
        <v>12868</v>
      </c>
      <c r="B6419" s="2" t="s">
        <v>12869</v>
      </c>
      <c r="C6419" s="2">
        <v>25</v>
      </c>
      <c r="D6419" s="2" t="s">
        <v>12</v>
      </c>
      <c r="E6419" s="2" t="s">
        <v>64</v>
      </c>
      <c r="F6419" s="2" t="s">
        <v>19</v>
      </c>
      <c r="G6419" s="2" t="s">
        <v>15</v>
      </c>
      <c r="H6419" s="2">
        <v>23838.87</v>
      </c>
      <c r="I6419" s="3">
        <v>45275</v>
      </c>
      <c r="J6419" s="2" t="s">
        <v>16</v>
      </c>
    </row>
    <row r="6420" spans="1:10" ht="14.25" customHeight="1" x14ac:dyDescent="0.35">
      <c r="A6420" s="2" t="s">
        <v>12870</v>
      </c>
      <c r="B6420" s="2" t="s">
        <v>12871</v>
      </c>
      <c r="C6420" s="2">
        <v>42</v>
      </c>
      <c r="D6420" s="2" t="s">
        <v>39</v>
      </c>
      <c r="E6420" s="2" t="s">
        <v>13</v>
      </c>
      <c r="F6420" s="2" t="s">
        <v>49</v>
      </c>
      <c r="G6420" s="2" t="s">
        <v>15</v>
      </c>
      <c r="H6420" s="2">
        <v>11659.31</v>
      </c>
      <c r="I6420" s="3">
        <v>45044</v>
      </c>
      <c r="J6420" s="2" t="s">
        <v>16</v>
      </c>
    </row>
    <row r="6421" spans="1:10" ht="14.25" customHeight="1" x14ac:dyDescent="0.35">
      <c r="A6421" s="2" t="s">
        <v>12872</v>
      </c>
      <c r="B6421" s="2" t="s">
        <v>12873</v>
      </c>
      <c r="C6421" s="2">
        <v>29</v>
      </c>
      <c r="D6421" s="2" t="s">
        <v>39</v>
      </c>
      <c r="E6421" s="2" t="s">
        <v>29</v>
      </c>
      <c r="F6421" s="2" t="s">
        <v>35</v>
      </c>
      <c r="G6421" s="2" t="s">
        <v>30</v>
      </c>
      <c r="H6421" s="2">
        <v>1824.3</v>
      </c>
      <c r="I6421" s="3">
        <v>45306</v>
      </c>
      <c r="J6421" s="2" t="s">
        <v>16</v>
      </c>
    </row>
    <row r="6422" spans="1:10" ht="14.25" customHeight="1" x14ac:dyDescent="0.35">
      <c r="A6422" s="2" t="s">
        <v>12874</v>
      </c>
      <c r="B6422" s="2" t="s">
        <v>12875</v>
      </c>
      <c r="C6422" s="2">
        <v>42</v>
      </c>
      <c r="D6422" s="2" t="s">
        <v>39</v>
      </c>
      <c r="E6422" s="2" t="s">
        <v>29</v>
      </c>
      <c r="F6422" s="2" t="s">
        <v>14</v>
      </c>
      <c r="G6422" s="2" t="s">
        <v>15</v>
      </c>
      <c r="H6422" s="2">
        <v>1700.18</v>
      </c>
      <c r="I6422" s="3">
        <v>45134</v>
      </c>
      <c r="J6422" s="2" t="s">
        <v>16</v>
      </c>
    </row>
    <row r="6423" spans="1:10" ht="14.25" customHeight="1" x14ac:dyDescent="0.35">
      <c r="A6423" s="2" t="s">
        <v>12876</v>
      </c>
      <c r="B6423" s="2" t="s">
        <v>12877</v>
      </c>
      <c r="C6423" s="2">
        <v>34</v>
      </c>
      <c r="D6423" s="2" t="s">
        <v>12</v>
      </c>
      <c r="E6423" s="2" t="s">
        <v>64</v>
      </c>
      <c r="F6423" s="2" t="s">
        <v>14</v>
      </c>
      <c r="G6423" s="2" t="s">
        <v>20</v>
      </c>
      <c r="H6423" s="2">
        <v>500.1</v>
      </c>
      <c r="I6423" s="3">
        <v>45349</v>
      </c>
      <c r="J6423" s="2" t="s">
        <v>16</v>
      </c>
    </row>
    <row r="6424" spans="1:10" ht="14.25" customHeight="1" x14ac:dyDescent="0.35">
      <c r="A6424" s="2" t="s">
        <v>12878</v>
      </c>
      <c r="B6424" s="2" t="s">
        <v>12879</v>
      </c>
      <c r="C6424" s="2">
        <v>43</v>
      </c>
      <c r="D6424" s="2" t="s">
        <v>39</v>
      </c>
      <c r="E6424" s="2" t="s">
        <v>52</v>
      </c>
      <c r="F6424" s="2" t="s">
        <v>49</v>
      </c>
      <c r="G6424" s="2" t="s">
        <v>26</v>
      </c>
      <c r="H6424" s="2">
        <v>5307.41</v>
      </c>
      <c r="I6424" s="3">
        <v>45019</v>
      </c>
      <c r="J6424" s="2" t="s">
        <v>21</v>
      </c>
    </row>
    <row r="6425" spans="1:10" ht="14.25" customHeight="1" x14ac:dyDescent="0.35">
      <c r="A6425" s="2" t="s">
        <v>12880</v>
      </c>
      <c r="B6425" s="2" t="s">
        <v>12881</v>
      </c>
      <c r="C6425" s="2">
        <v>63</v>
      </c>
      <c r="D6425" s="2" t="s">
        <v>39</v>
      </c>
      <c r="E6425" s="2" t="s">
        <v>29</v>
      </c>
      <c r="F6425" s="2" t="s">
        <v>49</v>
      </c>
      <c r="G6425" s="2" t="s">
        <v>30</v>
      </c>
      <c r="H6425" s="2">
        <v>16545.61</v>
      </c>
      <c r="I6425" s="3">
        <v>45067</v>
      </c>
      <c r="J6425" s="2" t="s">
        <v>16</v>
      </c>
    </row>
    <row r="6426" spans="1:10" ht="14.25" customHeight="1" x14ac:dyDescent="0.35">
      <c r="A6426" s="2" t="s">
        <v>12882</v>
      </c>
      <c r="B6426" s="2" t="s">
        <v>12883</v>
      </c>
      <c r="C6426" s="2">
        <v>31</v>
      </c>
      <c r="D6426" s="2" t="s">
        <v>39</v>
      </c>
      <c r="E6426" s="2" t="s">
        <v>52</v>
      </c>
      <c r="F6426" s="2" t="s">
        <v>55</v>
      </c>
      <c r="G6426" s="2" t="s">
        <v>15</v>
      </c>
      <c r="H6426" s="2">
        <v>6739.25</v>
      </c>
      <c r="I6426" s="3">
        <v>45281</v>
      </c>
      <c r="J6426" s="2" t="s">
        <v>16</v>
      </c>
    </row>
    <row r="6427" spans="1:10" ht="14.25" customHeight="1" x14ac:dyDescent="0.35">
      <c r="A6427" s="2" t="s">
        <v>12884</v>
      </c>
      <c r="B6427" s="2" t="s">
        <v>12885</v>
      </c>
      <c r="C6427" s="2">
        <v>58</v>
      </c>
      <c r="D6427" s="2" t="s">
        <v>12</v>
      </c>
      <c r="E6427" s="2" t="s">
        <v>74</v>
      </c>
      <c r="F6427" s="2" t="s">
        <v>35</v>
      </c>
      <c r="G6427" s="2" t="s">
        <v>26</v>
      </c>
      <c r="H6427" s="2">
        <v>4562.1400000000003</v>
      </c>
      <c r="I6427" s="3">
        <v>45449</v>
      </c>
      <c r="J6427" s="2" t="s">
        <v>21</v>
      </c>
    </row>
    <row r="6428" spans="1:10" ht="14.25" customHeight="1" x14ac:dyDescent="0.35">
      <c r="A6428" s="2" t="s">
        <v>12886</v>
      </c>
      <c r="B6428" s="2" t="s">
        <v>12887</v>
      </c>
      <c r="C6428" s="2">
        <v>53</v>
      </c>
      <c r="D6428" s="2" t="s">
        <v>39</v>
      </c>
      <c r="E6428" s="2" t="s">
        <v>42</v>
      </c>
      <c r="F6428" s="2" t="s">
        <v>14</v>
      </c>
      <c r="G6428" s="2" t="s">
        <v>20</v>
      </c>
      <c r="H6428" s="2">
        <v>1156.76</v>
      </c>
      <c r="I6428" s="3">
        <v>44995</v>
      </c>
      <c r="J6428" s="2" t="s">
        <v>16</v>
      </c>
    </row>
    <row r="6429" spans="1:10" ht="14.25" customHeight="1" x14ac:dyDescent="0.35">
      <c r="A6429" s="2" t="s">
        <v>12888</v>
      </c>
      <c r="B6429" s="2" t="s">
        <v>12889</v>
      </c>
      <c r="C6429" s="2">
        <v>40</v>
      </c>
      <c r="D6429" s="2" t="s">
        <v>39</v>
      </c>
      <c r="E6429" s="2" t="s">
        <v>64</v>
      </c>
      <c r="F6429" s="2" t="s">
        <v>19</v>
      </c>
      <c r="G6429" s="2" t="s">
        <v>36</v>
      </c>
      <c r="H6429" s="2">
        <v>531.41</v>
      </c>
      <c r="I6429" s="3">
        <v>45508</v>
      </c>
      <c r="J6429" s="2" t="s">
        <v>16</v>
      </c>
    </row>
    <row r="6430" spans="1:10" ht="14.25" customHeight="1" x14ac:dyDescent="0.35">
      <c r="A6430" s="2" t="s">
        <v>12890</v>
      </c>
      <c r="B6430" s="2" t="s">
        <v>12891</v>
      </c>
      <c r="C6430" s="2">
        <v>60</v>
      </c>
      <c r="D6430" s="2" t="s">
        <v>12</v>
      </c>
      <c r="E6430" s="2" t="s">
        <v>29</v>
      </c>
      <c r="F6430" s="2" t="s">
        <v>49</v>
      </c>
      <c r="G6430" s="2" t="s">
        <v>30</v>
      </c>
      <c r="H6430" s="2">
        <v>5094.58</v>
      </c>
      <c r="I6430" s="3">
        <v>45623</v>
      </c>
      <c r="J6430" s="2" t="s">
        <v>16</v>
      </c>
    </row>
    <row r="6431" spans="1:10" ht="14.25" customHeight="1" x14ac:dyDescent="0.35">
      <c r="A6431" s="2" t="s">
        <v>12892</v>
      </c>
      <c r="B6431" s="2" t="s">
        <v>12893</v>
      </c>
      <c r="C6431" s="2">
        <v>23</v>
      </c>
      <c r="D6431" s="2" t="s">
        <v>12</v>
      </c>
      <c r="E6431" s="2" t="s">
        <v>52</v>
      </c>
      <c r="F6431" s="2" t="s">
        <v>55</v>
      </c>
      <c r="G6431" s="2" t="s">
        <v>26</v>
      </c>
      <c r="H6431" s="2">
        <v>1052.78</v>
      </c>
      <c r="I6431" s="3">
        <v>45050</v>
      </c>
      <c r="J6431" s="2" t="s">
        <v>16</v>
      </c>
    </row>
    <row r="6432" spans="1:10" ht="14.25" customHeight="1" x14ac:dyDescent="0.35">
      <c r="A6432" s="2" t="s">
        <v>12894</v>
      </c>
      <c r="B6432" s="2" t="s">
        <v>12895</v>
      </c>
      <c r="C6432" s="2">
        <v>64</v>
      </c>
      <c r="D6432" s="2" t="s">
        <v>39</v>
      </c>
      <c r="E6432" s="2" t="s">
        <v>24</v>
      </c>
      <c r="F6432" s="2" t="s">
        <v>19</v>
      </c>
      <c r="G6432" s="2" t="s">
        <v>20</v>
      </c>
      <c r="H6432" s="2">
        <v>1093.1099999999999</v>
      </c>
      <c r="I6432" s="3">
        <v>45345</v>
      </c>
      <c r="J6432" s="2" t="s">
        <v>16</v>
      </c>
    </row>
    <row r="6433" spans="1:10" ht="14.25" customHeight="1" x14ac:dyDescent="0.35">
      <c r="A6433" s="2" t="s">
        <v>12896</v>
      </c>
      <c r="B6433" s="2" t="s">
        <v>12897</v>
      </c>
      <c r="C6433" s="2">
        <v>22</v>
      </c>
      <c r="D6433" s="2" t="s">
        <v>39</v>
      </c>
      <c r="E6433" s="2" t="s">
        <v>24</v>
      </c>
      <c r="F6433" s="2" t="s">
        <v>14</v>
      </c>
      <c r="G6433" s="2" t="s">
        <v>20</v>
      </c>
      <c r="H6433" s="2">
        <v>5031.03</v>
      </c>
      <c r="I6433" s="3">
        <v>45449</v>
      </c>
      <c r="J6433" s="2" t="s">
        <v>16</v>
      </c>
    </row>
    <row r="6434" spans="1:10" ht="14.25" customHeight="1" x14ac:dyDescent="0.35">
      <c r="A6434" s="2" t="s">
        <v>12898</v>
      </c>
      <c r="B6434" s="2" t="s">
        <v>12899</v>
      </c>
      <c r="C6434" s="2">
        <v>60</v>
      </c>
      <c r="D6434" s="2" t="s">
        <v>39</v>
      </c>
      <c r="E6434" s="2" t="s">
        <v>29</v>
      </c>
      <c r="F6434" s="2" t="s">
        <v>49</v>
      </c>
      <c r="G6434" s="2" t="s">
        <v>30</v>
      </c>
      <c r="H6434" s="2">
        <v>6988.5</v>
      </c>
      <c r="I6434" s="3">
        <v>45604</v>
      </c>
      <c r="J6434" s="2" t="s">
        <v>16</v>
      </c>
    </row>
    <row r="6435" spans="1:10" ht="14.25" customHeight="1" x14ac:dyDescent="0.35">
      <c r="A6435" s="2" t="s">
        <v>12900</v>
      </c>
      <c r="B6435" s="2" t="s">
        <v>12901</v>
      </c>
      <c r="C6435" s="2">
        <v>42</v>
      </c>
      <c r="D6435" s="2" t="s">
        <v>12</v>
      </c>
      <c r="E6435" s="2" t="s">
        <v>42</v>
      </c>
      <c r="F6435" s="2" t="s">
        <v>35</v>
      </c>
      <c r="G6435" s="2" t="s">
        <v>30</v>
      </c>
      <c r="H6435" s="2">
        <v>2066.34</v>
      </c>
      <c r="I6435" s="3">
        <v>45529</v>
      </c>
      <c r="J6435" s="2" t="s">
        <v>16</v>
      </c>
    </row>
    <row r="6436" spans="1:10" ht="14.25" customHeight="1" x14ac:dyDescent="0.35">
      <c r="A6436" s="2" t="s">
        <v>12902</v>
      </c>
      <c r="B6436" s="2" t="s">
        <v>12903</v>
      </c>
      <c r="C6436" s="2">
        <v>35</v>
      </c>
      <c r="D6436" s="2" t="s">
        <v>12</v>
      </c>
      <c r="E6436" s="2" t="s">
        <v>42</v>
      </c>
      <c r="F6436" s="2" t="s">
        <v>49</v>
      </c>
      <c r="G6436" s="2" t="s">
        <v>15</v>
      </c>
      <c r="H6436" s="2">
        <v>11540.27</v>
      </c>
      <c r="I6436" s="3">
        <v>45267</v>
      </c>
      <c r="J6436" s="2" t="s">
        <v>16</v>
      </c>
    </row>
    <row r="6437" spans="1:10" ht="14.25" customHeight="1" x14ac:dyDescent="0.35">
      <c r="A6437" s="2" t="s">
        <v>12904</v>
      </c>
      <c r="B6437" s="2" t="s">
        <v>12905</v>
      </c>
      <c r="C6437" s="2">
        <v>30</v>
      </c>
      <c r="D6437" s="2" t="s">
        <v>39</v>
      </c>
      <c r="E6437" s="2" t="s">
        <v>74</v>
      </c>
      <c r="F6437" s="2" t="s">
        <v>35</v>
      </c>
      <c r="G6437" s="2" t="s">
        <v>15</v>
      </c>
      <c r="H6437" s="2">
        <v>5424.75</v>
      </c>
      <c r="I6437" s="3">
        <v>45231</v>
      </c>
      <c r="J6437" s="2" t="s">
        <v>16</v>
      </c>
    </row>
    <row r="6438" spans="1:10" ht="14.25" customHeight="1" x14ac:dyDescent="0.35">
      <c r="A6438" s="2" t="s">
        <v>12906</v>
      </c>
      <c r="B6438" s="2" t="s">
        <v>12907</v>
      </c>
      <c r="C6438" s="2">
        <v>60</v>
      </c>
      <c r="D6438" s="2" t="s">
        <v>12</v>
      </c>
      <c r="E6438" s="2" t="s">
        <v>42</v>
      </c>
      <c r="F6438" s="2" t="s">
        <v>55</v>
      </c>
      <c r="G6438" s="2" t="s">
        <v>30</v>
      </c>
      <c r="H6438" s="2">
        <v>964.26</v>
      </c>
      <c r="I6438" s="3">
        <v>45083</v>
      </c>
      <c r="J6438" s="2" t="s">
        <v>16</v>
      </c>
    </row>
    <row r="6439" spans="1:10" ht="14.25" customHeight="1" x14ac:dyDescent="0.35">
      <c r="A6439" s="2" t="s">
        <v>12908</v>
      </c>
      <c r="B6439" s="2" t="s">
        <v>12909</v>
      </c>
      <c r="C6439" s="2">
        <v>31</v>
      </c>
      <c r="D6439" s="2" t="s">
        <v>39</v>
      </c>
      <c r="E6439" s="2" t="s">
        <v>42</v>
      </c>
      <c r="F6439" s="2" t="s">
        <v>55</v>
      </c>
      <c r="G6439" s="2" t="s">
        <v>30</v>
      </c>
      <c r="H6439" s="2">
        <v>10134.459999999999</v>
      </c>
      <c r="I6439" s="3">
        <v>45014</v>
      </c>
      <c r="J6439" s="2" t="s">
        <v>16</v>
      </c>
    </row>
    <row r="6440" spans="1:10" ht="14.25" customHeight="1" x14ac:dyDescent="0.35">
      <c r="A6440" s="2" t="s">
        <v>12910</v>
      </c>
      <c r="B6440" s="2" t="s">
        <v>12911</v>
      </c>
      <c r="C6440" s="2">
        <v>45</v>
      </c>
      <c r="D6440" s="2" t="s">
        <v>39</v>
      </c>
      <c r="E6440" s="2" t="s">
        <v>93</v>
      </c>
      <c r="F6440" s="2" t="s">
        <v>14</v>
      </c>
      <c r="G6440" s="2" t="s">
        <v>26</v>
      </c>
      <c r="H6440" s="2">
        <v>4415.25</v>
      </c>
      <c r="I6440" s="3">
        <v>45154</v>
      </c>
      <c r="J6440" s="2" t="s">
        <v>21</v>
      </c>
    </row>
    <row r="6441" spans="1:10" ht="14.25" customHeight="1" x14ac:dyDescent="0.35">
      <c r="A6441" s="2" t="s">
        <v>12912</v>
      </c>
      <c r="B6441" s="2" t="s">
        <v>12913</v>
      </c>
      <c r="C6441" s="2">
        <v>35</v>
      </c>
      <c r="D6441" s="2" t="s">
        <v>12</v>
      </c>
      <c r="E6441" s="2" t="s">
        <v>24</v>
      </c>
      <c r="F6441" s="2" t="s">
        <v>35</v>
      </c>
      <c r="G6441" s="2" t="s">
        <v>15</v>
      </c>
      <c r="H6441" s="2">
        <v>537.4</v>
      </c>
      <c r="I6441" s="3">
        <v>45291</v>
      </c>
      <c r="J6441" s="2" t="s">
        <v>16</v>
      </c>
    </row>
    <row r="6442" spans="1:10" ht="14.25" customHeight="1" x14ac:dyDescent="0.35">
      <c r="A6442" s="2" t="s">
        <v>12914</v>
      </c>
      <c r="B6442" s="2" t="s">
        <v>12915</v>
      </c>
      <c r="C6442" s="2">
        <v>45</v>
      </c>
      <c r="D6442" s="2" t="s">
        <v>39</v>
      </c>
      <c r="E6442" s="2" t="s">
        <v>13</v>
      </c>
      <c r="F6442" s="2" t="s">
        <v>49</v>
      </c>
      <c r="G6442" s="2" t="s">
        <v>20</v>
      </c>
      <c r="H6442" s="2">
        <v>29561.57</v>
      </c>
      <c r="I6442" s="3">
        <v>45572</v>
      </c>
      <c r="J6442" s="2" t="s">
        <v>16</v>
      </c>
    </row>
    <row r="6443" spans="1:10" ht="14.25" customHeight="1" x14ac:dyDescent="0.35">
      <c r="A6443" s="2" t="s">
        <v>12916</v>
      </c>
      <c r="B6443" s="2" t="s">
        <v>12917</v>
      </c>
      <c r="C6443" s="2">
        <v>44</v>
      </c>
      <c r="D6443" s="2" t="s">
        <v>12</v>
      </c>
      <c r="E6443" s="2" t="s">
        <v>24</v>
      </c>
      <c r="F6443" s="2" t="s">
        <v>55</v>
      </c>
      <c r="G6443" s="2" t="s">
        <v>15</v>
      </c>
      <c r="H6443" s="2">
        <v>8467.58</v>
      </c>
      <c r="I6443" s="3">
        <v>45192</v>
      </c>
      <c r="J6443" s="2" t="s">
        <v>16</v>
      </c>
    </row>
    <row r="6444" spans="1:10" ht="14.25" customHeight="1" x14ac:dyDescent="0.35">
      <c r="A6444" s="2" t="s">
        <v>12918</v>
      </c>
      <c r="B6444" s="2" t="s">
        <v>12919</v>
      </c>
      <c r="C6444" s="2">
        <v>49</v>
      </c>
      <c r="D6444" s="2" t="s">
        <v>12</v>
      </c>
      <c r="E6444" s="2" t="s">
        <v>24</v>
      </c>
      <c r="F6444" s="2" t="s">
        <v>49</v>
      </c>
      <c r="G6444" s="2" t="s">
        <v>15</v>
      </c>
      <c r="H6444" s="2">
        <v>6495.52</v>
      </c>
      <c r="I6444" s="3">
        <v>45010</v>
      </c>
      <c r="J6444" s="2" t="s">
        <v>16</v>
      </c>
    </row>
    <row r="6445" spans="1:10" ht="14.25" customHeight="1" x14ac:dyDescent="0.35">
      <c r="A6445" s="2" t="s">
        <v>12920</v>
      </c>
      <c r="B6445" s="2" t="s">
        <v>12921</v>
      </c>
      <c r="C6445" s="2">
        <v>64</v>
      </c>
      <c r="D6445" s="2" t="s">
        <v>39</v>
      </c>
      <c r="E6445" s="2" t="s">
        <v>29</v>
      </c>
      <c r="F6445" s="2" t="s">
        <v>14</v>
      </c>
      <c r="G6445" s="2" t="s">
        <v>30</v>
      </c>
      <c r="H6445" s="2">
        <v>19599.7</v>
      </c>
      <c r="I6445" s="3">
        <v>45138</v>
      </c>
      <c r="J6445" s="2" t="s">
        <v>21</v>
      </c>
    </row>
    <row r="6446" spans="1:10" ht="14.25" customHeight="1" x14ac:dyDescent="0.35">
      <c r="A6446" s="2" t="s">
        <v>12922</v>
      </c>
      <c r="B6446" s="2" t="s">
        <v>12923</v>
      </c>
      <c r="C6446" s="2">
        <v>26</v>
      </c>
      <c r="D6446" s="2" t="s">
        <v>12</v>
      </c>
      <c r="E6446" s="2" t="s">
        <v>24</v>
      </c>
      <c r="F6446" s="2" t="s">
        <v>35</v>
      </c>
      <c r="G6446" s="2" t="s">
        <v>30</v>
      </c>
      <c r="H6446" s="2">
        <v>27605.09</v>
      </c>
      <c r="I6446" s="3">
        <v>45144</v>
      </c>
      <c r="J6446" s="2" t="s">
        <v>21</v>
      </c>
    </row>
    <row r="6447" spans="1:10" ht="14.25" customHeight="1" x14ac:dyDescent="0.35">
      <c r="A6447" s="2" t="s">
        <v>12924</v>
      </c>
      <c r="B6447" s="2" t="s">
        <v>12925</v>
      </c>
      <c r="C6447" s="2">
        <v>57</v>
      </c>
      <c r="D6447" s="2" t="s">
        <v>39</v>
      </c>
      <c r="E6447" s="2" t="s">
        <v>74</v>
      </c>
      <c r="F6447" s="2" t="s">
        <v>49</v>
      </c>
      <c r="G6447" s="2" t="s">
        <v>15</v>
      </c>
      <c r="H6447" s="2">
        <v>2488.7399999999998</v>
      </c>
      <c r="I6447" s="3">
        <v>45077</v>
      </c>
      <c r="J6447" s="2" t="s">
        <v>21</v>
      </c>
    </row>
    <row r="6448" spans="1:10" ht="14.25" customHeight="1" x14ac:dyDescent="0.35">
      <c r="A6448" s="2" t="s">
        <v>12926</v>
      </c>
      <c r="B6448" s="2" t="s">
        <v>12927</v>
      </c>
      <c r="C6448" s="2">
        <v>49</v>
      </c>
      <c r="D6448" s="2" t="s">
        <v>12</v>
      </c>
      <c r="E6448" s="2" t="s">
        <v>74</v>
      </c>
      <c r="F6448" s="2" t="s">
        <v>19</v>
      </c>
      <c r="G6448" s="2" t="s">
        <v>36</v>
      </c>
      <c r="H6448" s="2">
        <v>16614.919999999998</v>
      </c>
      <c r="I6448" s="3">
        <v>45612</v>
      </c>
      <c r="J6448" s="2" t="s">
        <v>16</v>
      </c>
    </row>
    <row r="6449" spans="1:10" ht="14.25" customHeight="1" x14ac:dyDescent="0.35">
      <c r="A6449" s="2" t="s">
        <v>12928</v>
      </c>
      <c r="B6449" s="2" t="s">
        <v>12929</v>
      </c>
      <c r="C6449" s="2">
        <v>37</v>
      </c>
      <c r="D6449" s="2" t="s">
        <v>39</v>
      </c>
      <c r="E6449" s="2" t="s">
        <v>64</v>
      </c>
      <c r="F6449" s="2" t="s">
        <v>49</v>
      </c>
      <c r="G6449" s="2" t="s">
        <v>36</v>
      </c>
      <c r="H6449" s="2">
        <v>17783.3</v>
      </c>
      <c r="I6449" s="3">
        <v>45066</v>
      </c>
      <c r="J6449" s="2" t="s">
        <v>16</v>
      </c>
    </row>
    <row r="6450" spans="1:10" ht="14.25" customHeight="1" x14ac:dyDescent="0.35">
      <c r="A6450" s="2" t="s">
        <v>12930</v>
      </c>
      <c r="B6450" s="2" t="s">
        <v>12931</v>
      </c>
      <c r="C6450" s="2">
        <v>45</v>
      </c>
      <c r="D6450" s="2" t="s">
        <v>39</v>
      </c>
      <c r="E6450" s="2" t="s">
        <v>42</v>
      </c>
      <c r="F6450" s="2" t="s">
        <v>25</v>
      </c>
      <c r="G6450" s="2" t="s">
        <v>15</v>
      </c>
      <c r="H6450" s="2">
        <v>559.39</v>
      </c>
      <c r="I6450" s="3">
        <v>44981</v>
      </c>
      <c r="J6450" s="2" t="s">
        <v>16</v>
      </c>
    </row>
    <row r="6451" spans="1:10" ht="14.25" customHeight="1" x14ac:dyDescent="0.35">
      <c r="A6451" s="2" t="s">
        <v>12932</v>
      </c>
      <c r="B6451" s="2" t="s">
        <v>12933</v>
      </c>
      <c r="C6451" s="2">
        <v>50</v>
      </c>
      <c r="D6451" s="2" t="s">
        <v>39</v>
      </c>
      <c r="E6451" s="2" t="s">
        <v>64</v>
      </c>
      <c r="F6451" s="2" t="s">
        <v>25</v>
      </c>
      <c r="G6451" s="2" t="s">
        <v>36</v>
      </c>
      <c r="H6451" s="2">
        <v>12446.01</v>
      </c>
      <c r="I6451" s="3">
        <v>45067</v>
      </c>
      <c r="J6451" s="2" t="s">
        <v>16</v>
      </c>
    </row>
    <row r="6452" spans="1:10" ht="14.25" customHeight="1" x14ac:dyDescent="0.35">
      <c r="A6452" s="2" t="s">
        <v>12934</v>
      </c>
      <c r="B6452" s="2" t="s">
        <v>12935</v>
      </c>
      <c r="C6452" s="2">
        <v>21</v>
      </c>
      <c r="D6452" s="2" t="s">
        <v>12</v>
      </c>
      <c r="E6452" s="2" t="s">
        <v>93</v>
      </c>
      <c r="F6452" s="2" t="s">
        <v>14</v>
      </c>
      <c r="G6452" s="2" t="s">
        <v>15</v>
      </c>
      <c r="H6452" s="2">
        <v>650.38</v>
      </c>
      <c r="I6452" s="3">
        <v>45000</v>
      </c>
      <c r="J6452" s="2" t="s">
        <v>21</v>
      </c>
    </row>
    <row r="6453" spans="1:10" ht="14.25" customHeight="1" x14ac:dyDescent="0.35">
      <c r="A6453" s="2" t="s">
        <v>12936</v>
      </c>
      <c r="B6453" s="2" t="s">
        <v>12937</v>
      </c>
      <c r="C6453" s="2">
        <v>63</v>
      </c>
      <c r="D6453" s="2" t="s">
        <v>39</v>
      </c>
      <c r="E6453" s="2" t="s">
        <v>24</v>
      </c>
      <c r="F6453" s="2" t="s">
        <v>14</v>
      </c>
      <c r="G6453" s="2" t="s">
        <v>30</v>
      </c>
      <c r="H6453" s="2">
        <v>9030.6200000000008</v>
      </c>
      <c r="I6453" s="3">
        <v>45061</v>
      </c>
      <c r="J6453" s="2" t="s">
        <v>21</v>
      </c>
    </row>
    <row r="6454" spans="1:10" ht="14.25" customHeight="1" x14ac:dyDescent="0.35">
      <c r="A6454" s="2" t="s">
        <v>12938</v>
      </c>
      <c r="B6454" s="2" t="s">
        <v>12939</v>
      </c>
      <c r="C6454" s="2">
        <v>51</v>
      </c>
      <c r="D6454" s="2" t="s">
        <v>12</v>
      </c>
      <c r="E6454" s="2" t="s">
        <v>52</v>
      </c>
      <c r="F6454" s="2" t="s">
        <v>14</v>
      </c>
      <c r="G6454" s="2" t="s">
        <v>30</v>
      </c>
      <c r="H6454" s="2">
        <v>11063.52</v>
      </c>
      <c r="I6454" s="3">
        <v>45568</v>
      </c>
      <c r="J6454" s="2" t="s">
        <v>16</v>
      </c>
    </row>
    <row r="6455" spans="1:10" ht="14.25" customHeight="1" x14ac:dyDescent="0.35">
      <c r="A6455" s="2" t="s">
        <v>12940</v>
      </c>
      <c r="B6455" s="2" t="s">
        <v>12941</v>
      </c>
      <c r="C6455" s="2">
        <v>20</v>
      </c>
      <c r="D6455" s="2" t="s">
        <v>12</v>
      </c>
      <c r="E6455" s="2" t="s">
        <v>42</v>
      </c>
      <c r="F6455" s="2" t="s">
        <v>19</v>
      </c>
      <c r="G6455" s="2" t="s">
        <v>30</v>
      </c>
      <c r="H6455" s="2">
        <v>4573.78</v>
      </c>
      <c r="I6455" s="3">
        <v>44952</v>
      </c>
      <c r="J6455" s="2" t="s">
        <v>16</v>
      </c>
    </row>
    <row r="6456" spans="1:10" ht="14.25" customHeight="1" x14ac:dyDescent="0.35">
      <c r="A6456" s="2" t="s">
        <v>12942</v>
      </c>
      <c r="B6456" s="2" t="s">
        <v>12943</v>
      </c>
      <c r="C6456" s="2">
        <v>43</v>
      </c>
      <c r="D6456" s="2" t="s">
        <v>12</v>
      </c>
      <c r="E6456" s="2" t="s">
        <v>52</v>
      </c>
      <c r="F6456" s="2" t="s">
        <v>35</v>
      </c>
      <c r="G6456" s="2" t="s">
        <v>20</v>
      </c>
      <c r="H6456" s="2">
        <v>21268.48</v>
      </c>
      <c r="I6456" s="3">
        <v>45414</v>
      </c>
      <c r="J6456" s="2" t="s">
        <v>16</v>
      </c>
    </row>
    <row r="6457" spans="1:10" ht="14.25" customHeight="1" x14ac:dyDescent="0.35">
      <c r="A6457" s="2" t="s">
        <v>12944</v>
      </c>
      <c r="B6457" s="2" t="s">
        <v>12945</v>
      </c>
      <c r="C6457" s="2">
        <v>25</v>
      </c>
      <c r="D6457" s="2" t="s">
        <v>12</v>
      </c>
      <c r="E6457" s="2" t="s">
        <v>24</v>
      </c>
      <c r="F6457" s="2" t="s">
        <v>19</v>
      </c>
      <c r="G6457" s="2" t="s">
        <v>30</v>
      </c>
      <c r="H6457" s="2">
        <v>16120</v>
      </c>
      <c r="I6457" s="3">
        <v>45361</v>
      </c>
      <c r="J6457" s="2" t="s">
        <v>16</v>
      </c>
    </row>
    <row r="6458" spans="1:10" ht="14.25" customHeight="1" x14ac:dyDescent="0.35">
      <c r="A6458" s="2" t="s">
        <v>12946</v>
      </c>
      <c r="B6458" s="2" t="s">
        <v>12947</v>
      </c>
      <c r="C6458" s="2">
        <v>23</v>
      </c>
      <c r="D6458" s="2" t="s">
        <v>12</v>
      </c>
      <c r="E6458" s="2" t="s">
        <v>13</v>
      </c>
      <c r="F6458" s="2" t="s">
        <v>49</v>
      </c>
      <c r="G6458" s="2" t="s">
        <v>30</v>
      </c>
      <c r="H6458" s="2">
        <v>26031.46</v>
      </c>
      <c r="I6458" s="3">
        <v>45507</v>
      </c>
      <c r="J6458" s="2" t="s">
        <v>16</v>
      </c>
    </row>
    <row r="6459" spans="1:10" ht="14.25" customHeight="1" x14ac:dyDescent="0.35">
      <c r="A6459" s="2" t="s">
        <v>12948</v>
      </c>
      <c r="B6459" s="2" t="s">
        <v>12949</v>
      </c>
      <c r="C6459" s="2">
        <v>33</v>
      </c>
      <c r="D6459" s="2" t="s">
        <v>39</v>
      </c>
      <c r="E6459" s="2" t="s">
        <v>93</v>
      </c>
      <c r="F6459" s="2" t="s">
        <v>55</v>
      </c>
      <c r="G6459" s="2" t="s">
        <v>15</v>
      </c>
      <c r="H6459" s="2">
        <v>3781.75</v>
      </c>
      <c r="I6459" s="3">
        <v>44988</v>
      </c>
      <c r="J6459" s="2" t="s">
        <v>69</v>
      </c>
    </row>
    <row r="6460" spans="1:10" ht="14.25" customHeight="1" x14ac:dyDescent="0.35">
      <c r="A6460" s="2" t="s">
        <v>12950</v>
      </c>
      <c r="B6460" s="2" t="s">
        <v>12951</v>
      </c>
      <c r="C6460" s="2">
        <v>41</v>
      </c>
      <c r="D6460" s="2" t="s">
        <v>12</v>
      </c>
      <c r="E6460" s="2" t="s">
        <v>42</v>
      </c>
      <c r="F6460" s="2" t="s">
        <v>35</v>
      </c>
      <c r="G6460" s="2" t="s">
        <v>36</v>
      </c>
      <c r="H6460" s="2">
        <v>217.63</v>
      </c>
      <c r="I6460" s="3">
        <v>45126</v>
      </c>
      <c r="J6460" s="2" t="s">
        <v>21</v>
      </c>
    </row>
    <row r="6461" spans="1:10" ht="14.25" customHeight="1" x14ac:dyDescent="0.35">
      <c r="A6461" s="2" t="s">
        <v>12952</v>
      </c>
      <c r="B6461" s="2" t="s">
        <v>12953</v>
      </c>
      <c r="C6461" s="2">
        <v>56</v>
      </c>
      <c r="D6461" s="2" t="s">
        <v>39</v>
      </c>
      <c r="E6461" s="2" t="s">
        <v>64</v>
      </c>
      <c r="F6461" s="2" t="s">
        <v>25</v>
      </c>
      <c r="G6461" s="2" t="s">
        <v>36</v>
      </c>
      <c r="H6461" s="2">
        <v>16684.52</v>
      </c>
      <c r="I6461" s="3">
        <v>45416</v>
      </c>
      <c r="J6461" s="2" t="s">
        <v>16</v>
      </c>
    </row>
    <row r="6462" spans="1:10" ht="14.25" customHeight="1" x14ac:dyDescent="0.35">
      <c r="A6462" s="2" t="s">
        <v>12954</v>
      </c>
      <c r="B6462" s="2" t="s">
        <v>12955</v>
      </c>
      <c r="C6462" s="2">
        <v>47</v>
      </c>
      <c r="D6462" s="2" t="s">
        <v>39</v>
      </c>
      <c r="E6462" s="2" t="s">
        <v>64</v>
      </c>
      <c r="F6462" s="2" t="s">
        <v>25</v>
      </c>
      <c r="G6462" s="2" t="s">
        <v>30</v>
      </c>
      <c r="H6462" s="2">
        <v>2522.86</v>
      </c>
      <c r="I6462" s="3">
        <v>45419</v>
      </c>
      <c r="J6462" s="2" t="s">
        <v>16</v>
      </c>
    </row>
    <row r="6463" spans="1:10" ht="14.25" customHeight="1" x14ac:dyDescent="0.35">
      <c r="A6463" s="2" t="s">
        <v>12956</v>
      </c>
      <c r="B6463" s="2" t="s">
        <v>12957</v>
      </c>
      <c r="C6463" s="2">
        <v>62</v>
      </c>
      <c r="D6463" s="2" t="s">
        <v>12</v>
      </c>
      <c r="E6463" s="2" t="s">
        <v>42</v>
      </c>
      <c r="F6463" s="2" t="s">
        <v>25</v>
      </c>
      <c r="G6463" s="2" t="s">
        <v>30</v>
      </c>
      <c r="H6463" s="2">
        <v>6295.27</v>
      </c>
      <c r="I6463" s="3">
        <v>45605</v>
      </c>
      <c r="J6463" s="2" t="s">
        <v>16</v>
      </c>
    </row>
    <row r="6464" spans="1:10" ht="14.25" customHeight="1" x14ac:dyDescent="0.35">
      <c r="A6464" s="2" t="s">
        <v>12958</v>
      </c>
      <c r="B6464" s="2" t="s">
        <v>12959</v>
      </c>
      <c r="C6464" s="2">
        <v>30</v>
      </c>
      <c r="D6464" s="2" t="s">
        <v>39</v>
      </c>
      <c r="E6464" s="2" t="s">
        <v>29</v>
      </c>
      <c r="F6464" s="2" t="s">
        <v>49</v>
      </c>
      <c r="G6464" s="2" t="s">
        <v>30</v>
      </c>
      <c r="H6464" s="2">
        <v>17000.259999999998</v>
      </c>
      <c r="I6464" s="3">
        <v>45394</v>
      </c>
      <c r="J6464" s="2" t="s">
        <v>16</v>
      </c>
    </row>
    <row r="6465" spans="1:10" ht="14.25" customHeight="1" x14ac:dyDescent="0.35">
      <c r="A6465" s="2" t="s">
        <v>12960</v>
      </c>
      <c r="B6465" s="2" t="s">
        <v>12961</v>
      </c>
      <c r="C6465" s="2">
        <v>22</v>
      </c>
      <c r="D6465" s="2" t="s">
        <v>39</v>
      </c>
      <c r="E6465" s="2" t="s">
        <v>64</v>
      </c>
      <c r="F6465" s="2" t="s">
        <v>49</v>
      </c>
      <c r="G6465" s="2" t="s">
        <v>15</v>
      </c>
      <c r="H6465" s="2">
        <v>2435.19</v>
      </c>
      <c r="I6465" s="3">
        <v>45042</v>
      </c>
      <c r="J6465" s="2" t="s">
        <v>16</v>
      </c>
    </row>
    <row r="6466" spans="1:10" ht="14.25" customHeight="1" x14ac:dyDescent="0.35">
      <c r="A6466" s="2" t="s">
        <v>12962</v>
      </c>
      <c r="B6466" s="2" t="s">
        <v>12963</v>
      </c>
      <c r="C6466" s="2">
        <v>42</v>
      </c>
      <c r="D6466" s="2" t="s">
        <v>12</v>
      </c>
      <c r="E6466" s="2" t="s">
        <v>24</v>
      </c>
      <c r="F6466" s="2" t="s">
        <v>14</v>
      </c>
      <c r="G6466" s="2" t="s">
        <v>15</v>
      </c>
      <c r="H6466" s="2">
        <v>3738.34</v>
      </c>
      <c r="I6466" s="3">
        <v>45297</v>
      </c>
      <c r="J6466" s="2" t="s">
        <v>16</v>
      </c>
    </row>
    <row r="6467" spans="1:10" ht="14.25" customHeight="1" x14ac:dyDescent="0.35">
      <c r="A6467" s="2" t="s">
        <v>12964</v>
      </c>
      <c r="B6467" s="2" t="s">
        <v>12965</v>
      </c>
      <c r="C6467" s="2">
        <v>37</v>
      </c>
      <c r="D6467" s="2" t="s">
        <v>39</v>
      </c>
      <c r="E6467" s="2" t="s">
        <v>24</v>
      </c>
      <c r="F6467" s="2" t="s">
        <v>55</v>
      </c>
      <c r="G6467" s="2" t="s">
        <v>15</v>
      </c>
      <c r="H6467" s="2">
        <v>5781.77</v>
      </c>
      <c r="I6467" s="3">
        <v>45577</v>
      </c>
      <c r="J6467" s="2" t="s">
        <v>21</v>
      </c>
    </row>
    <row r="6468" spans="1:10" ht="14.25" customHeight="1" x14ac:dyDescent="0.35">
      <c r="A6468" s="2" t="s">
        <v>12966</v>
      </c>
      <c r="B6468" s="2" t="s">
        <v>12967</v>
      </c>
      <c r="C6468" s="2">
        <v>35</v>
      </c>
      <c r="D6468" s="2" t="s">
        <v>12</v>
      </c>
      <c r="E6468" s="2" t="s">
        <v>29</v>
      </c>
      <c r="F6468" s="2" t="s">
        <v>14</v>
      </c>
      <c r="G6468" s="2" t="s">
        <v>36</v>
      </c>
      <c r="H6468" s="2">
        <v>3172.14</v>
      </c>
      <c r="I6468" s="3">
        <v>45158</v>
      </c>
      <c r="J6468" s="2" t="s">
        <v>16</v>
      </c>
    </row>
    <row r="6469" spans="1:10" ht="14.25" customHeight="1" x14ac:dyDescent="0.35">
      <c r="A6469" s="2" t="s">
        <v>12968</v>
      </c>
      <c r="B6469" s="2" t="s">
        <v>12969</v>
      </c>
      <c r="C6469" s="2">
        <v>64</v>
      </c>
      <c r="D6469" s="2" t="s">
        <v>12</v>
      </c>
      <c r="E6469" s="2" t="s">
        <v>42</v>
      </c>
      <c r="F6469" s="2" t="s">
        <v>49</v>
      </c>
      <c r="G6469" s="2" t="s">
        <v>20</v>
      </c>
      <c r="H6469" s="2">
        <v>6186.36</v>
      </c>
      <c r="I6469" s="3">
        <v>45374</v>
      </c>
      <c r="J6469" s="2" t="s">
        <v>16</v>
      </c>
    </row>
    <row r="6470" spans="1:10" ht="14.25" customHeight="1" x14ac:dyDescent="0.35">
      <c r="A6470" s="2" t="s">
        <v>12970</v>
      </c>
      <c r="B6470" s="2" t="s">
        <v>12971</v>
      </c>
      <c r="C6470" s="2">
        <v>35</v>
      </c>
      <c r="D6470" s="2" t="s">
        <v>12</v>
      </c>
      <c r="E6470" s="2" t="s">
        <v>74</v>
      </c>
      <c r="F6470" s="2" t="s">
        <v>19</v>
      </c>
      <c r="G6470" s="2" t="s">
        <v>36</v>
      </c>
      <c r="H6470" s="2">
        <v>96.43</v>
      </c>
      <c r="I6470" s="3">
        <v>45140</v>
      </c>
      <c r="J6470" s="2" t="s">
        <v>16</v>
      </c>
    </row>
    <row r="6471" spans="1:10" ht="14.25" customHeight="1" x14ac:dyDescent="0.35">
      <c r="A6471" s="2" t="s">
        <v>12972</v>
      </c>
      <c r="B6471" s="2" t="s">
        <v>12973</v>
      </c>
      <c r="C6471" s="2">
        <v>19</v>
      </c>
      <c r="D6471" s="2" t="s">
        <v>39</v>
      </c>
      <c r="E6471" s="2" t="s">
        <v>64</v>
      </c>
      <c r="F6471" s="2" t="s">
        <v>14</v>
      </c>
      <c r="G6471" s="2" t="s">
        <v>15</v>
      </c>
      <c r="H6471" s="2">
        <v>2384.96</v>
      </c>
      <c r="I6471" s="3">
        <v>45134</v>
      </c>
      <c r="J6471" s="2" t="s">
        <v>21</v>
      </c>
    </row>
    <row r="6472" spans="1:10" ht="14.25" customHeight="1" x14ac:dyDescent="0.35">
      <c r="A6472" s="2" t="s">
        <v>12974</v>
      </c>
      <c r="B6472" s="2" t="s">
        <v>12975</v>
      </c>
      <c r="C6472" s="2">
        <v>27</v>
      </c>
      <c r="D6472" s="2" t="s">
        <v>39</v>
      </c>
      <c r="E6472" s="2" t="s">
        <v>29</v>
      </c>
      <c r="F6472" s="2" t="s">
        <v>35</v>
      </c>
      <c r="G6472" s="2" t="s">
        <v>26</v>
      </c>
      <c r="H6472" s="2">
        <v>17870.91</v>
      </c>
      <c r="I6472" s="3">
        <v>45028</v>
      </c>
      <c r="J6472" s="2" t="s">
        <v>16</v>
      </c>
    </row>
    <row r="6473" spans="1:10" ht="14.25" customHeight="1" x14ac:dyDescent="0.35">
      <c r="A6473" s="2" t="s">
        <v>12976</v>
      </c>
      <c r="B6473" s="2" t="s">
        <v>12977</v>
      </c>
      <c r="C6473" s="2">
        <v>62</v>
      </c>
      <c r="D6473" s="2" t="s">
        <v>39</v>
      </c>
      <c r="E6473" s="2" t="s">
        <v>42</v>
      </c>
      <c r="F6473" s="2" t="s">
        <v>49</v>
      </c>
      <c r="G6473" s="2" t="s">
        <v>20</v>
      </c>
      <c r="H6473" s="2">
        <v>5335.52</v>
      </c>
      <c r="I6473" s="3">
        <v>44936</v>
      </c>
      <c r="J6473" s="2" t="s">
        <v>69</v>
      </c>
    </row>
    <row r="6474" spans="1:10" ht="14.25" customHeight="1" x14ac:dyDescent="0.35">
      <c r="A6474" s="2" t="s">
        <v>12978</v>
      </c>
      <c r="B6474" s="2" t="s">
        <v>12979</v>
      </c>
      <c r="C6474" s="2">
        <v>64</v>
      </c>
      <c r="D6474" s="2" t="s">
        <v>39</v>
      </c>
      <c r="E6474" s="2" t="s">
        <v>42</v>
      </c>
      <c r="F6474" s="2" t="s">
        <v>49</v>
      </c>
      <c r="G6474" s="2" t="s">
        <v>30</v>
      </c>
      <c r="H6474" s="2">
        <v>10117.17</v>
      </c>
      <c r="I6474" s="3">
        <v>45399</v>
      </c>
      <c r="J6474" s="2" t="s">
        <v>16</v>
      </c>
    </row>
    <row r="6475" spans="1:10" ht="14.25" customHeight="1" x14ac:dyDescent="0.35">
      <c r="A6475" s="2" t="s">
        <v>12980</v>
      </c>
      <c r="B6475" s="2" t="s">
        <v>12981</v>
      </c>
      <c r="C6475" s="2">
        <v>29</v>
      </c>
      <c r="D6475" s="2" t="s">
        <v>12</v>
      </c>
      <c r="E6475" s="2" t="s">
        <v>29</v>
      </c>
      <c r="F6475" s="2" t="s">
        <v>19</v>
      </c>
      <c r="G6475" s="2" t="s">
        <v>36</v>
      </c>
      <c r="H6475" s="2">
        <v>2643.41</v>
      </c>
      <c r="I6475" s="3">
        <v>45049</v>
      </c>
      <c r="J6475" s="2" t="s">
        <v>16</v>
      </c>
    </row>
    <row r="6476" spans="1:10" ht="14.25" customHeight="1" x14ac:dyDescent="0.35">
      <c r="A6476" s="2" t="s">
        <v>12982</v>
      </c>
      <c r="B6476" s="2" t="s">
        <v>12983</v>
      </c>
      <c r="C6476" s="2">
        <v>64</v>
      </c>
      <c r="D6476" s="2" t="s">
        <v>12</v>
      </c>
      <c r="E6476" s="2" t="s">
        <v>64</v>
      </c>
      <c r="F6476" s="2" t="s">
        <v>19</v>
      </c>
      <c r="G6476" s="2" t="s">
        <v>20</v>
      </c>
      <c r="H6476" s="2">
        <v>10494.76</v>
      </c>
      <c r="I6476" s="3">
        <v>44930</v>
      </c>
      <c r="J6476" s="2" t="s">
        <v>21</v>
      </c>
    </row>
    <row r="6477" spans="1:10" ht="14.25" customHeight="1" x14ac:dyDescent="0.35">
      <c r="A6477" s="2" t="s">
        <v>12984</v>
      </c>
      <c r="B6477" s="2" t="s">
        <v>12985</v>
      </c>
      <c r="C6477" s="2">
        <v>30</v>
      </c>
      <c r="D6477" s="2" t="s">
        <v>39</v>
      </c>
      <c r="E6477" s="2" t="s">
        <v>74</v>
      </c>
      <c r="F6477" s="2" t="s">
        <v>19</v>
      </c>
      <c r="G6477" s="2" t="s">
        <v>26</v>
      </c>
      <c r="H6477" s="2">
        <v>105523.36</v>
      </c>
      <c r="I6477" s="3">
        <v>45393</v>
      </c>
      <c r="J6477" s="2" t="s">
        <v>16</v>
      </c>
    </row>
    <row r="6478" spans="1:10" ht="14.25" customHeight="1" x14ac:dyDescent="0.35">
      <c r="A6478" s="2" t="s">
        <v>12986</v>
      </c>
      <c r="B6478" s="2" t="s">
        <v>12987</v>
      </c>
      <c r="C6478" s="2">
        <v>64</v>
      </c>
      <c r="D6478" s="2" t="s">
        <v>12</v>
      </c>
      <c r="E6478" s="2" t="s">
        <v>64</v>
      </c>
      <c r="F6478" s="2" t="s">
        <v>55</v>
      </c>
      <c r="G6478" s="2" t="s">
        <v>20</v>
      </c>
      <c r="H6478" s="2">
        <v>9045.7900000000009</v>
      </c>
      <c r="I6478" s="3">
        <v>45185</v>
      </c>
      <c r="J6478" s="2" t="s">
        <v>16</v>
      </c>
    </row>
    <row r="6479" spans="1:10" ht="14.25" customHeight="1" x14ac:dyDescent="0.35">
      <c r="A6479" s="2" t="s">
        <v>12988</v>
      </c>
      <c r="B6479" s="2" t="s">
        <v>12989</v>
      </c>
      <c r="C6479" s="2">
        <v>28</v>
      </c>
      <c r="D6479" s="2" t="s">
        <v>39</v>
      </c>
      <c r="E6479" s="2" t="s">
        <v>42</v>
      </c>
      <c r="F6479" s="2" t="s">
        <v>35</v>
      </c>
      <c r="G6479" s="2" t="s">
        <v>36</v>
      </c>
      <c r="H6479" s="2">
        <v>9898.26</v>
      </c>
      <c r="I6479" s="3">
        <v>45647</v>
      </c>
      <c r="J6479" s="2" t="s">
        <v>16</v>
      </c>
    </row>
    <row r="6480" spans="1:10" ht="14.25" customHeight="1" x14ac:dyDescent="0.35">
      <c r="A6480" s="2" t="s">
        <v>12990</v>
      </c>
      <c r="B6480" s="2" t="s">
        <v>12991</v>
      </c>
      <c r="C6480" s="2">
        <v>36</v>
      </c>
      <c r="D6480" s="2" t="s">
        <v>12</v>
      </c>
      <c r="E6480" s="2" t="s">
        <v>74</v>
      </c>
      <c r="F6480" s="2" t="s">
        <v>49</v>
      </c>
      <c r="G6480" s="2" t="s">
        <v>15</v>
      </c>
      <c r="H6480" s="2">
        <v>1182.43</v>
      </c>
      <c r="I6480" s="3">
        <v>45213</v>
      </c>
      <c r="J6480" s="2" t="s">
        <v>16</v>
      </c>
    </row>
    <row r="6481" spans="1:10" ht="14.25" customHeight="1" x14ac:dyDescent="0.35">
      <c r="A6481" s="2" t="s">
        <v>12992</v>
      </c>
      <c r="B6481" s="2" t="s">
        <v>12993</v>
      </c>
      <c r="C6481" s="2">
        <v>52</v>
      </c>
      <c r="D6481" s="2" t="s">
        <v>12</v>
      </c>
      <c r="E6481" s="2" t="s">
        <v>24</v>
      </c>
      <c r="F6481" s="2" t="s">
        <v>19</v>
      </c>
      <c r="G6481" s="2" t="s">
        <v>30</v>
      </c>
      <c r="H6481" s="2">
        <v>5164.7700000000004</v>
      </c>
      <c r="I6481" s="3">
        <v>44957</v>
      </c>
      <c r="J6481" s="2" t="s">
        <v>21</v>
      </c>
    </row>
    <row r="6482" spans="1:10" ht="14.25" customHeight="1" x14ac:dyDescent="0.35">
      <c r="A6482" s="2" t="s">
        <v>12994</v>
      </c>
      <c r="B6482" s="2" t="s">
        <v>12995</v>
      </c>
      <c r="C6482" s="2">
        <v>56</v>
      </c>
      <c r="D6482" s="2" t="s">
        <v>12</v>
      </c>
      <c r="E6482" s="2" t="s">
        <v>52</v>
      </c>
      <c r="F6482" s="2" t="s">
        <v>55</v>
      </c>
      <c r="G6482" s="2" t="s">
        <v>15</v>
      </c>
      <c r="H6482" s="2">
        <v>19713.04</v>
      </c>
      <c r="I6482" s="3">
        <v>45614</v>
      </c>
      <c r="J6482" s="2" t="s">
        <v>16</v>
      </c>
    </row>
    <row r="6483" spans="1:10" ht="14.25" customHeight="1" x14ac:dyDescent="0.35">
      <c r="A6483" s="2" t="s">
        <v>12996</v>
      </c>
      <c r="B6483" s="2" t="s">
        <v>12997</v>
      </c>
      <c r="C6483" s="2">
        <v>43</v>
      </c>
      <c r="D6483" s="2" t="s">
        <v>12</v>
      </c>
      <c r="E6483" s="2" t="s">
        <v>13</v>
      </c>
      <c r="F6483" s="2" t="s">
        <v>25</v>
      </c>
      <c r="G6483" s="2" t="s">
        <v>15</v>
      </c>
      <c r="H6483" s="2">
        <v>17974.07</v>
      </c>
      <c r="I6483" s="3">
        <v>45447</v>
      </c>
      <c r="J6483" s="2" t="s">
        <v>16</v>
      </c>
    </row>
    <row r="6484" spans="1:10" ht="14.25" customHeight="1" x14ac:dyDescent="0.35">
      <c r="A6484" s="2" t="s">
        <v>12998</v>
      </c>
      <c r="B6484" s="2" t="s">
        <v>12999</v>
      </c>
      <c r="C6484" s="2">
        <v>63</v>
      </c>
      <c r="D6484" s="2" t="s">
        <v>12</v>
      </c>
      <c r="E6484" s="2" t="s">
        <v>64</v>
      </c>
      <c r="F6484" s="2" t="s">
        <v>35</v>
      </c>
      <c r="G6484" s="2" t="s">
        <v>36</v>
      </c>
      <c r="H6484" s="2">
        <v>7389.8</v>
      </c>
      <c r="I6484" s="3">
        <v>45642</v>
      </c>
      <c r="J6484" s="2" t="s">
        <v>21</v>
      </c>
    </row>
    <row r="6485" spans="1:10" ht="14.25" customHeight="1" x14ac:dyDescent="0.35">
      <c r="A6485" s="2" t="s">
        <v>13000</v>
      </c>
      <c r="B6485" s="2" t="s">
        <v>13001</v>
      </c>
      <c r="C6485" s="2">
        <v>31</v>
      </c>
      <c r="D6485" s="2" t="s">
        <v>39</v>
      </c>
      <c r="E6485" s="2" t="s">
        <v>93</v>
      </c>
      <c r="F6485" s="2" t="s">
        <v>25</v>
      </c>
      <c r="G6485" s="2" t="s">
        <v>15</v>
      </c>
      <c r="H6485" s="2">
        <v>23377.37</v>
      </c>
      <c r="I6485" s="3">
        <v>45546</v>
      </c>
      <c r="J6485" s="2" t="s">
        <v>16</v>
      </c>
    </row>
    <row r="6486" spans="1:10" ht="14.25" customHeight="1" x14ac:dyDescent="0.35">
      <c r="A6486" s="2" t="s">
        <v>13002</v>
      </c>
      <c r="B6486" s="2" t="s">
        <v>13003</v>
      </c>
      <c r="C6486" s="2">
        <v>62</v>
      </c>
      <c r="D6486" s="2" t="s">
        <v>39</v>
      </c>
      <c r="E6486" s="2" t="s">
        <v>42</v>
      </c>
      <c r="F6486" s="2" t="s">
        <v>25</v>
      </c>
      <c r="G6486" s="2" t="s">
        <v>15</v>
      </c>
      <c r="H6486" s="2">
        <v>1542.44</v>
      </c>
      <c r="I6486" s="3">
        <v>45050</v>
      </c>
      <c r="J6486" s="2" t="s">
        <v>16</v>
      </c>
    </row>
    <row r="6487" spans="1:10" ht="14.25" customHeight="1" x14ac:dyDescent="0.35">
      <c r="A6487" s="2" t="s">
        <v>13004</v>
      </c>
      <c r="B6487" s="2" t="s">
        <v>13005</v>
      </c>
      <c r="C6487" s="2">
        <v>61</v>
      </c>
      <c r="D6487" s="2" t="s">
        <v>12</v>
      </c>
      <c r="E6487" s="2" t="s">
        <v>74</v>
      </c>
      <c r="F6487" s="2" t="s">
        <v>49</v>
      </c>
      <c r="G6487" s="2" t="s">
        <v>36</v>
      </c>
      <c r="H6487" s="2">
        <v>10734.99</v>
      </c>
      <c r="I6487" s="3">
        <v>45056</v>
      </c>
      <c r="J6487" s="2" t="s">
        <v>16</v>
      </c>
    </row>
    <row r="6488" spans="1:10" ht="14.25" customHeight="1" x14ac:dyDescent="0.35">
      <c r="A6488" s="2" t="s">
        <v>13006</v>
      </c>
      <c r="B6488" s="2" t="s">
        <v>13007</v>
      </c>
      <c r="C6488" s="2">
        <v>41</v>
      </c>
      <c r="D6488" s="2" t="s">
        <v>39</v>
      </c>
      <c r="E6488" s="2" t="s">
        <v>29</v>
      </c>
      <c r="F6488" s="2" t="s">
        <v>55</v>
      </c>
      <c r="G6488" s="2" t="s">
        <v>36</v>
      </c>
      <c r="H6488" s="2">
        <v>2861.95</v>
      </c>
      <c r="I6488" s="3">
        <v>45442</v>
      </c>
      <c r="J6488" s="2" t="s">
        <v>16</v>
      </c>
    </row>
    <row r="6489" spans="1:10" ht="14.25" customHeight="1" x14ac:dyDescent="0.35">
      <c r="A6489" s="2" t="s">
        <v>13008</v>
      </c>
      <c r="B6489" s="2" t="s">
        <v>13009</v>
      </c>
      <c r="C6489" s="2">
        <v>58</v>
      </c>
      <c r="D6489" s="2" t="s">
        <v>12</v>
      </c>
      <c r="E6489" s="2" t="s">
        <v>24</v>
      </c>
      <c r="F6489" s="2" t="s">
        <v>55</v>
      </c>
      <c r="G6489" s="2" t="s">
        <v>26</v>
      </c>
      <c r="H6489" s="2">
        <v>10372.200000000001</v>
      </c>
      <c r="I6489" s="3">
        <v>45406</v>
      </c>
      <c r="J6489" s="2" t="s">
        <v>16</v>
      </c>
    </row>
    <row r="6490" spans="1:10" ht="14.25" customHeight="1" x14ac:dyDescent="0.35">
      <c r="A6490" s="2" t="s">
        <v>13010</v>
      </c>
      <c r="B6490" s="2" t="s">
        <v>13011</v>
      </c>
      <c r="C6490" s="2">
        <v>18</v>
      </c>
      <c r="D6490" s="2" t="s">
        <v>12</v>
      </c>
      <c r="E6490" s="2" t="s">
        <v>29</v>
      </c>
      <c r="F6490" s="2" t="s">
        <v>25</v>
      </c>
      <c r="G6490" s="2" t="s">
        <v>15</v>
      </c>
      <c r="H6490" s="2">
        <v>914.57</v>
      </c>
      <c r="I6490" s="3">
        <v>45468</v>
      </c>
      <c r="J6490" s="2" t="s">
        <v>16</v>
      </c>
    </row>
    <row r="6491" spans="1:10" ht="14.25" customHeight="1" x14ac:dyDescent="0.35">
      <c r="A6491" s="2" t="s">
        <v>13012</v>
      </c>
      <c r="B6491" s="2" t="s">
        <v>13013</v>
      </c>
      <c r="C6491" s="2">
        <v>60</v>
      </c>
      <c r="D6491" s="2" t="s">
        <v>12</v>
      </c>
      <c r="E6491" s="2" t="s">
        <v>29</v>
      </c>
      <c r="F6491" s="2" t="s">
        <v>35</v>
      </c>
      <c r="G6491" s="2" t="s">
        <v>20</v>
      </c>
      <c r="H6491" s="2">
        <v>28754.47</v>
      </c>
      <c r="I6491" s="3">
        <v>45003</v>
      </c>
      <c r="J6491" s="2" t="s">
        <v>16</v>
      </c>
    </row>
    <row r="6492" spans="1:10" ht="14.25" customHeight="1" x14ac:dyDescent="0.35">
      <c r="A6492" s="2" t="s">
        <v>13014</v>
      </c>
      <c r="B6492" s="2" t="s">
        <v>13015</v>
      </c>
      <c r="C6492" s="2">
        <v>39</v>
      </c>
      <c r="D6492" s="2" t="s">
        <v>12</v>
      </c>
      <c r="E6492" s="2" t="s">
        <v>74</v>
      </c>
      <c r="F6492" s="2" t="s">
        <v>14</v>
      </c>
      <c r="G6492" s="2" t="s">
        <v>30</v>
      </c>
      <c r="H6492" s="2">
        <v>15433.32</v>
      </c>
      <c r="I6492" s="3">
        <v>45109</v>
      </c>
      <c r="J6492" s="2" t="s">
        <v>21</v>
      </c>
    </row>
    <row r="6493" spans="1:10" ht="14.25" customHeight="1" x14ac:dyDescent="0.35">
      <c r="A6493" s="2" t="s">
        <v>13016</v>
      </c>
      <c r="B6493" s="2" t="s">
        <v>13017</v>
      </c>
      <c r="C6493" s="2">
        <v>40</v>
      </c>
      <c r="D6493" s="2" t="s">
        <v>39</v>
      </c>
      <c r="E6493" s="2" t="s">
        <v>52</v>
      </c>
      <c r="F6493" s="2" t="s">
        <v>25</v>
      </c>
      <c r="G6493" s="2" t="s">
        <v>30</v>
      </c>
      <c r="H6493" s="2">
        <v>2243.46</v>
      </c>
      <c r="I6493" s="3">
        <v>45292</v>
      </c>
      <c r="J6493" s="2" t="s">
        <v>16</v>
      </c>
    </row>
    <row r="6494" spans="1:10" ht="14.25" customHeight="1" x14ac:dyDescent="0.35">
      <c r="A6494" s="2" t="s">
        <v>13018</v>
      </c>
      <c r="B6494" s="2" t="s">
        <v>13019</v>
      </c>
      <c r="C6494" s="2">
        <v>36</v>
      </c>
      <c r="D6494" s="2" t="s">
        <v>12</v>
      </c>
      <c r="E6494" s="2" t="s">
        <v>64</v>
      </c>
      <c r="F6494" s="2" t="s">
        <v>49</v>
      </c>
      <c r="G6494" s="2" t="s">
        <v>36</v>
      </c>
      <c r="H6494" s="2">
        <v>10141.15</v>
      </c>
      <c r="I6494" s="3">
        <v>45218</v>
      </c>
      <c r="J6494" s="2" t="s">
        <v>16</v>
      </c>
    </row>
    <row r="6495" spans="1:10" ht="14.25" customHeight="1" x14ac:dyDescent="0.35">
      <c r="A6495" s="2" t="s">
        <v>13020</v>
      </c>
      <c r="B6495" s="2" t="s">
        <v>13021</v>
      </c>
      <c r="C6495" s="2">
        <v>35</v>
      </c>
      <c r="D6495" s="2" t="s">
        <v>39</v>
      </c>
      <c r="E6495" s="2" t="s">
        <v>93</v>
      </c>
      <c r="F6495" s="2" t="s">
        <v>25</v>
      </c>
      <c r="G6495" s="2" t="s">
        <v>36</v>
      </c>
      <c r="H6495" s="2">
        <v>14235.63</v>
      </c>
      <c r="I6495" s="3">
        <v>45640</v>
      </c>
      <c r="J6495" s="2" t="s">
        <v>16</v>
      </c>
    </row>
    <row r="6496" spans="1:10" ht="14.25" customHeight="1" x14ac:dyDescent="0.35">
      <c r="A6496" s="2" t="s">
        <v>13022</v>
      </c>
      <c r="B6496" s="2" t="s">
        <v>13023</v>
      </c>
      <c r="C6496" s="2">
        <v>29</v>
      </c>
      <c r="D6496" s="2" t="s">
        <v>12</v>
      </c>
      <c r="E6496" s="2" t="s">
        <v>24</v>
      </c>
      <c r="F6496" s="2" t="s">
        <v>35</v>
      </c>
      <c r="G6496" s="2" t="s">
        <v>26</v>
      </c>
      <c r="H6496" s="2">
        <v>2350.21</v>
      </c>
      <c r="I6496" s="3">
        <v>45315</v>
      </c>
      <c r="J6496" s="2" t="s">
        <v>16</v>
      </c>
    </row>
    <row r="6497" spans="1:10" ht="14.25" customHeight="1" x14ac:dyDescent="0.35">
      <c r="A6497" s="2" t="s">
        <v>13024</v>
      </c>
      <c r="B6497" s="2" t="s">
        <v>13025</v>
      </c>
      <c r="C6497" s="2">
        <v>45</v>
      </c>
      <c r="D6497" s="2" t="s">
        <v>12</v>
      </c>
      <c r="E6497" s="2" t="s">
        <v>29</v>
      </c>
      <c r="F6497" s="2" t="s">
        <v>35</v>
      </c>
      <c r="G6497" s="2" t="s">
        <v>15</v>
      </c>
      <c r="H6497" s="2">
        <v>979.77</v>
      </c>
      <c r="I6497" s="3">
        <v>45083</v>
      </c>
      <c r="J6497" s="2" t="s">
        <v>16</v>
      </c>
    </row>
    <row r="6498" spans="1:10" ht="14.25" customHeight="1" x14ac:dyDescent="0.35">
      <c r="A6498" s="2" t="s">
        <v>13026</v>
      </c>
      <c r="B6498" s="2" t="s">
        <v>13027</v>
      </c>
      <c r="C6498" s="2">
        <v>45</v>
      </c>
      <c r="D6498" s="2" t="s">
        <v>39</v>
      </c>
      <c r="E6498" s="2" t="s">
        <v>74</v>
      </c>
      <c r="F6498" s="2" t="s">
        <v>25</v>
      </c>
      <c r="G6498" s="2" t="s">
        <v>36</v>
      </c>
      <c r="H6498" s="2">
        <v>4335.25</v>
      </c>
      <c r="I6498" s="3">
        <v>45026</v>
      </c>
      <c r="J6498" s="2" t="s">
        <v>16</v>
      </c>
    </row>
    <row r="6499" spans="1:10" ht="14.25" customHeight="1" x14ac:dyDescent="0.35">
      <c r="A6499" s="2" t="s">
        <v>13028</v>
      </c>
      <c r="B6499" s="2" t="s">
        <v>13029</v>
      </c>
      <c r="C6499" s="2">
        <v>50</v>
      </c>
      <c r="D6499" s="2" t="s">
        <v>12</v>
      </c>
      <c r="E6499" s="2" t="s">
        <v>29</v>
      </c>
      <c r="F6499" s="2" t="s">
        <v>55</v>
      </c>
      <c r="G6499" s="2" t="s">
        <v>36</v>
      </c>
      <c r="H6499" s="2">
        <v>1458.98</v>
      </c>
      <c r="I6499" s="3">
        <v>45560</v>
      </c>
      <c r="J6499" s="2" t="s">
        <v>16</v>
      </c>
    </row>
    <row r="6500" spans="1:10" ht="14.25" customHeight="1" x14ac:dyDescent="0.35">
      <c r="A6500" s="2" t="s">
        <v>13030</v>
      </c>
      <c r="B6500" s="2" t="s">
        <v>13031</v>
      </c>
      <c r="C6500" s="2">
        <v>36</v>
      </c>
      <c r="D6500" s="2" t="s">
        <v>12</v>
      </c>
      <c r="E6500" s="2" t="s">
        <v>52</v>
      </c>
      <c r="F6500" s="2" t="s">
        <v>25</v>
      </c>
      <c r="G6500" s="2" t="s">
        <v>30</v>
      </c>
      <c r="H6500" s="2">
        <v>8340.4699999999993</v>
      </c>
      <c r="I6500" s="3">
        <v>45036</v>
      </c>
      <c r="J6500" s="2" t="s">
        <v>16</v>
      </c>
    </row>
    <row r="6501" spans="1:10" ht="14.25" customHeight="1" x14ac:dyDescent="0.35">
      <c r="A6501" s="2" t="s">
        <v>13032</v>
      </c>
      <c r="B6501" s="2" t="s">
        <v>13033</v>
      </c>
      <c r="C6501" s="2">
        <v>45</v>
      </c>
      <c r="D6501" s="2" t="s">
        <v>39</v>
      </c>
      <c r="E6501" s="2" t="s">
        <v>42</v>
      </c>
      <c r="F6501" s="2" t="s">
        <v>19</v>
      </c>
      <c r="G6501" s="2" t="s">
        <v>15</v>
      </c>
      <c r="H6501" s="2">
        <v>5518.47</v>
      </c>
      <c r="I6501" s="3">
        <v>45605</v>
      </c>
      <c r="J6501" s="2" t="s">
        <v>69</v>
      </c>
    </row>
    <row r="6502" spans="1:10" ht="14.25" customHeight="1" x14ac:dyDescent="0.35">
      <c r="A6502" s="2" t="s">
        <v>13034</v>
      </c>
      <c r="B6502" s="2" t="s">
        <v>13035</v>
      </c>
      <c r="C6502" s="2">
        <v>54</v>
      </c>
      <c r="D6502" s="2" t="s">
        <v>39</v>
      </c>
      <c r="E6502" s="2" t="s">
        <v>29</v>
      </c>
      <c r="F6502" s="2" t="s">
        <v>19</v>
      </c>
      <c r="G6502" s="2" t="s">
        <v>26</v>
      </c>
      <c r="H6502" s="2">
        <v>6206.86</v>
      </c>
      <c r="I6502" s="3">
        <v>45568</v>
      </c>
      <c r="J6502" s="2" t="s">
        <v>16</v>
      </c>
    </row>
    <row r="6503" spans="1:10" ht="14.25" customHeight="1" x14ac:dyDescent="0.35">
      <c r="A6503" s="2" t="s">
        <v>13036</v>
      </c>
      <c r="B6503" s="2" t="s">
        <v>13037</v>
      </c>
      <c r="C6503" s="2">
        <v>43</v>
      </c>
      <c r="D6503" s="2" t="s">
        <v>39</v>
      </c>
      <c r="E6503" s="2" t="s">
        <v>52</v>
      </c>
      <c r="F6503" s="2" t="s">
        <v>14</v>
      </c>
      <c r="G6503" s="2" t="s">
        <v>36</v>
      </c>
      <c r="H6503" s="2">
        <v>7827.73</v>
      </c>
      <c r="I6503" s="3">
        <v>45196</v>
      </c>
      <c r="J6503" s="2" t="s">
        <v>16</v>
      </c>
    </row>
    <row r="6504" spans="1:10" ht="14.25" customHeight="1" x14ac:dyDescent="0.35">
      <c r="A6504" s="2" t="s">
        <v>13038</v>
      </c>
      <c r="B6504" s="2" t="s">
        <v>13039</v>
      </c>
      <c r="C6504" s="2">
        <v>52</v>
      </c>
      <c r="D6504" s="2" t="s">
        <v>12</v>
      </c>
      <c r="E6504" s="2" t="s">
        <v>64</v>
      </c>
      <c r="F6504" s="2" t="s">
        <v>49</v>
      </c>
      <c r="G6504" s="2" t="s">
        <v>36</v>
      </c>
      <c r="H6504" s="2">
        <v>40202.85</v>
      </c>
      <c r="I6504" s="3">
        <v>45064</v>
      </c>
      <c r="J6504" s="2" t="s">
        <v>16</v>
      </c>
    </row>
    <row r="6505" spans="1:10" ht="14.25" customHeight="1" x14ac:dyDescent="0.35">
      <c r="A6505" s="2" t="s">
        <v>13040</v>
      </c>
      <c r="B6505" s="2" t="s">
        <v>13041</v>
      </c>
      <c r="C6505" s="2">
        <v>51</v>
      </c>
      <c r="D6505" s="2" t="s">
        <v>12</v>
      </c>
      <c r="E6505" s="2" t="s">
        <v>24</v>
      </c>
      <c r="F6505" s="2" t="s">
        <v>49</v>
      </c>
      <c r="G6505" s="2" t="s">
        <v>36</v>
      </c>
      <c r="H6505" s="2">
        <v>15732.78</v>
      </c>
      <c r="I6505" s="3">
        <v>45614</v>
      </c>
      <c r="J6505" s="2" t="s">
        <v>16</v>
      </c>
    </row>
    <row r="6506" spans="1:10" ht="14.25" customHeight="1" x14ac:dyDescent="0.35">
      <c r="A6506" s="2" t="s">
        <v>13042</v>
      </c>
      <c r="B6506" s="2" t="s">
        <v>13043</v>
      </c>
      <c r="C6506" s="2">
        <v>52</v>
      </c>
      <c r="D6506" s="2" t="s">
        <v>39</v>
      </c>
      <c r="E6506" s="2" t="s">
        <v>24</v>
      </c>
      <c r="F6506" s="2" t="s">
        <v>55</v>
      </c>
      <c r="G6506" s="2" t="s">
        <v>30</v>
      </c>
      <c r="H6506" s="2">
        <v>9928.25</v>
      </c>
      <c r="I6506" s="3">
        <v>44990</v>
      </c>
      <c r="J6506" s="2" t="s">
        <v>16</v>
      </c>
    </row>
    <row r="6507" spans="1:10" ht="14.25" customHeight="1" x14ac:dyDescent="0.35">
      <c r="A6507" s="2" t="s">
        <v>13044</v>
      </c>
      <c r="B6507" s="2" t="s">
        <v>13045</v>
      </c>
      <c r="C6507" s="2">
        <v>57</v>
      </c>
      <c r="D6507" s="2" t="s">
        <v>39</v>
      </c>
      <c r="E6507" s="2" t="s">
        <v>29</v>
      </c>
      <c r="F6507" s="2" t="s">
        <v>49</v>
      </c>
      <c r="G6507" s="2" t="s">
        <v>36</v>
      </c>
      <c r="H6507" s="2">
        <v>4520.9399999999996</v>
      </c>
      <c r="I6507" s="3">
        <v>45569</v>
      </c>
      <c r="J6507" s="2" t="s">
        <v>16</v>
      </c>
    </row>
    <row r="6508" spans="1:10" ht="14.25" customHeight="1" x14ac:dyDescent="0.35">
      <c r="A6508" s="2" t="s">
        <v>13046</v>
      </c>
      <c r="B6508" s="2" t="s">
        <v>13047</v>
      </c>
      <c r="C6508" s="2">
        <v>33</v>
      </c>
      <c r="D6508" s="2" t="s">
        <v>12</v>
      </c>
      <c r="E6508" s="2" t="s">
        <v>52</v>
      </c>
      <c r="F6508" s="2" t="s">
        <v>14</v>
      </c>
      <c r="G6508" s="2" t="s">
        <v>36</v>
      </c>
      <c r="H6508" s="2">
        <v>274.42</v>
      </c>
      <c r="I6508" s="3">
        <v>45433</v>
      </c>
      <c r="J6508" s="2" t="s">
        <v>16</v>
      </c>
    </row>
    <row r="6509" spans="1:10" ht="14.25" customHeight="1" x14ac:dyDescent="0.35">
      <c r="A6509" s="2" t="s">
        <v>13048</v>
      </c>
      <c r="B6509" s="2" t="s">
        <v>13049</v>
      </c>
      <c r="C6509" s="2">
        <v>55</v>
      </c>
      <c r="D6509" s="2" t="s">
        <v>12</v>
      </c>
      <c r="E6509" s="2" t="s">
        <v>74</v>
      </c>
      <c r="F6509" s="2" t="s">
        <v>19</v>
      </c>
      <c r="G6509" s="2" t="s">
        <v>30</v>
      </c>
      <c r="H6509" s="2">
        <v>1238.95</v>
      </c>
      <c r="I6509" s="3">
        <v>45626</v>
      </c>
      <c r="J6509" s="2" t="s">
        <v>16</v>
      </c>
    </row>
    <row r="6510" spans="1:10" ht="14.25" customHeight="1" x14ac:dyDescent="0.35">
      <c r="A6510" s="2" t="s">
        <v>13050</v>
      </c>
      <c r="B6510" s="2" t="s">
        <v>13051</v>
      </c>
      <c r="C6510" s="2">
        <v>30</v>
      </c>
      <c r="D6510" s="2" t="s">
        <v>39</v>
      </c>
      <c r="E6510" s="2" t="s">
        <v>74</v>
      </c>
      <c r="F6510" s="2" t="s">
        <v>55</v>
      </c>
      <c r="G6510" s="2" t="s">
        <v>36</v>
      </c>
      <c r="H6510" s="2">
        <v>13125.51</v>
      </c>
      <c r="I6510" s="3">
        <v>45276</v>
      </c>
      <c r="J6510" s="2" t="s">
        <v>16</v>
      </c>
    </row>
    <row r="6511" spans="1:10" ht="14.25" customHeight="1" x14ac:dyDescent="0.35">
      <c r="A6511" s="2" t="s">
        <v>13052</v>
      </c>
      <c r="B6511" s="2" t="s">
        <v>13053</v>
      </c>
      <c r="C6511" s="2">
        <v>40</v>
      </c>
      <c r="D6511" s="2" t="s">
        <v>39</v>
      </c>
      <c r="E6511" s="2" t="s">
        <v>13</v>
      </c>
      <c r="F6511" s="2" t="s">
        <v>35</v>
      </c>
      <c r="G6511" s="2" t="s">
        <v>15</v>
      </c>
      <c r="H6511" s="2">
        <v>4607.7299999999996</v>
      </c>
      <c r="I6511" s="3">
        <v>45073</v>
      </c>
      <c r="J6511" s="2" t="s">
        <v>16</v>
      </c>
    </row>
    <row r="6512" spans="1:10" ht="14.25" customHeight="1" x14ac:dyDescent="0.35">
      <c r="A6512" s="2" t="s">
        <v>13054</v>
      </c>
      <c r="B6512" s="2" t="s">
        <v>13055</v>
      </c>
      <c r="C6512" s="2">
        <v>39</v>
      </c>
      <c r="D6512" s="2" t="s">
        <v>39</v>
      </c>
      <c r="E6512" s="2" t="s">
        <v>52</v>
      </c>
      <c r="F6512" s="2" t="s">
        <v>19</v>
      </c>
      <c r="G6512" s="2" t="s">
        <v>15</v>
      </c>
      <c r="H6512" s="2">
        <v>4071.23</v>
      </c>
      <c r="I6512" s="3">
        <v>45261</v>
      </c>
      <c r="J6512" s="2" t="s">
        <v>16</v>
      </c>
    </row>
    <row r="6513" spans="1:10" ht="14.25" customHeight="1" x14ac:dyDescent="0.35">
      <c r="A6513" s="2" t="s">
        <v>13056</v>
      </c>
      <c r="B6513" s="2" t="s">
        <v>13057</v>
      </c>
      <c r="C6513" s="2">
        <v>33</v>
      </c>
      <c r="D6513" s="2" t="s">
        <v>39</v>
      </c>
      <c r="E6513" s="2" t="s">
        <v>42</v>
      </c>
      <c r="F6513" s="2" t="s">
        <v>14</v>
      </c>
      <c r="G6513" s="2" t="s">
        <v>30</v>
      </c>
      <c r="H6513" s="2">
        <v>21980.3</v>
      </c>
      <c r="I6513" s="3">
        <v>45458</v>
      </c>
      <c r="J6513" s="2" t="s">
        <v>16</v>
      </c>
    </row>
    <row r="6514" spans="1:10" ht="14.25" customHeight="1" x14ac:dyDescent="0.35">
      <c r="A6514" s="2" t="s">
        <v>13058</v>
      </c>
      <c r="B6514" s="2" t="s">
        <v>13059</v>
      </c>
      <c r="C6514" s="2">
        <v>45</v>
      </c>
      <c r="D6514" s="2" t="s">
        <v>12</v>
      </c>
      <c r="E6514" s="2" t="s">
        <v>29</v>
      </c>
      <c r="F6514" s="2" t="s">
        <v>55</v>
      </c>
      <c r="G6514" s="2" t="s">
        <v>15</v>
      </c>
      <c r="H6514" s="2">
        <v>6626.35</v>
      </c>
      <c r="I6514" s="3">
        <v>45480</v>
      </c>
      <c r="J6514" s="2" t="s">
        <v>16</v>
      </c>
    </row>
    <row r="6515" spans="1:10" ht="14.25" customHeight="1" x14ac:dyDescent="0.35">
      <c r="A6515" s="2" t="s">
        <v>13060</v>
      </c>
      <c r="B6515" s="2" t="s">
        <v>13061</v>
      </c>
      <c r="C6515" s="2">
        <v>52</v>
      </c>
      <c r="D6515" s="2" t="s">
        <v>12</v>
      </c>
      <c r="E6515" s="2" t="s">
        <v>93</v>
      </c>
      <c r="F6515" s="2" t="s">
        <v>25</v>
      </c>
      <c r="G6515" s="2" t="s">
        <v>26</v>
      </c>
      <c r="H6515" s="2">
        <v>22983.65</v>
      </c>
      <c r="I6515" s="3">
        <v>45333</v>
      </c>
      <c r="J6515" s="2" t="s">
        <v>16</v>
      </c>
    </row>
    <row r="6516" spans="1:10" ht="14.25" customHeight="1" x14ac:dyDescent="0.35">
      <c r="A6516" s="2" t="s">
        <v>13062</v>
      </c>
      <c r="B6516" s="2" t="s">
        <v>13063</v>
      </c>
      <c r="C6516" s="2">
        <v>62</v>
      </c>
      <c r="D6516" s="2" t="s">
        <v>12</v>
      </c>
      <c r="E6516" s="2" t="s">
        <v>93</v>
      </c>
      <c r="F6516" s="2" t="s">
        <v>49</v>
      </c>
      <c r="G6516" s="2" t="s">
        <v>36</v>
      </c>
      <c r="H6516" s="2">
        <v>21771.74</v>
      </c>
      <c r="I6516" s="3">
        <v>45270</v>
      </c>
      <c r="J6516" s="2" t="s">
        <v>16</v>
      </c>
    </row>
    <row r="6517" spans="1:10" ht="14.25" customHeight="1" x14ac:dyDescent="0.35">
      <c r="A6517" s="2" t="s">
        <v>13064</v>
      </c>
      <c r="B6517" s="2" t="s">
        <v>13065</v>
      </c>
      <c r="C6517" s="2">
        <v>63</v>
      </c>
      <c r="D6517" s="2" t="s">
        <v>12</v>
      </c>
      <c r="E6517" s="2" t="s">
        <v>64</v>
      </c>
      <c r="F6517" s="2" t="s">
        <v>14</v>
      </c>
      <c r="G6517" s="2" t="s">
        <v>26</v>
      </c>
      <c r="H6517" s="2">
        <v>835.79</v>
      </c>
      <c r="I6517" s="3">
        <v>45578</v>
      </c>
      <c r="J6517" s="2" t="s">
        <v>16</v>
      </c>
    </row>
    <row r="6518" spans="1:10" ht="14.25" customHeight="1" x14ac:dyDescent="0.35">
      <c r="A6518" s="2" t="s">
        <v>13066</v>
      </c>
      <c r="B6518" s="2" t="s">
        <v>13067</v>
      </c>
      <c r="C6518" s="2">
        <v>25</v>
      </c>
      <c r="D6518" s="2" t="s">
        <v>39</v>
      </c>
      <c r="E6518" s="2" t="s">
        <v>13</v>
      </c>
      <c r="F6518" s="2" t="s">
        <v>55</v>
      </c>
      <c r="G6518" s="2" t="s">
        <v>15</v>
      </c>
      <c r="H6518" s="2">
        <v>29070.44</v>
      </c>
      <c r="I6518" s="3">
        <v>45447</v>
      </c>
      <c r="J6518" s="2" t="s">
        <v>16</v>
      </c>
    </row>
    <row r="6519" spans="1:10" ht="14.25" customHeight="1" x14ac:dyDescent="0.35">
      <c r="A6519" s="2" t="s">
        <v>13068</v>
      </c>
      <c r="B6519" s="2" t="s">
        <v>13069</v>
      </c>
      <c r="C6519" s="2">
        <v>61</v>
      </c>
      <c r="D6519" s="2" t="s">
        <v>12</v>
      </c>
      <c r="E6519" s="2" t="s">
        <v>52</v>
      </c>
      <c r="F6519" s="2" t="s">
        <v>19</v>
      </c>
      <c r="G6519" s="2" t="s">
        <v>30</v>
      </c>
      <c r="H6519" s="2">
        <v>800.77</v>
      </c>
      <c r="I6519" s="3">
        <v>45517</v>
      </c>
      <c r="J6519" s="2" t="s">
        <v>16</v>
      </c>
    </row>
    <row r="6520" spans="1:10" ht="14.25" customHeight="1" x14ac:dyDescent="0.35">
      <c r="A6520" s="2" t="s">
        <v>13070</v>
      </c>
      <c r="B6520" s="2" t="s">
        <v>13071</v>
      </c>
      <c r="C6520" s="2">
        <v>39</v>
      </c>
      <c r="D6520" s="2" t="s">
        <v>39</v>
      </c>
      <c r="E6520" s="2" t="s">
        <v>42</v>
      </c>
      <c r="F6520" s="2" t="s">
        <v>55</v>
      </c>
      <c r="G6520" s="2" t="s">
        <v>30</v>
      </c>
      <c r="H6520" s="2">
        <v>33106.11</v>
      </c>
      <c r="I6520" s="3">
        <v>45586</v>
      </c>
      <c r="J6520" s="2" t="s">
        <v>16</v>
      </c>
    </row>
    <row r="6521" spans="1:10" ht="14.25" customHeight="1" x14ac:dyDescent="0.35">
      <c r="A6521" s="2" t="s">
        <v>13072</v>
      </c>
      <c r="B6521" s="2" t="s">
        <v>13073</v>
      </c>
      <c r="C6521" s="2">
        <v>38</v>
      </c>
      <c r="D6521" s="2" t="s">
        <v>12</v>
      </c>
      <c r="E6521" s="2" t="s">
        <v>13</v>
      </c>
      <c r="F6521" s="2" t="s">
        <v>25</v>
      </c>
      <c r="G6521" s="2" t="s">
        <v>26</v>
      </c>
      <c r="H6521" s="2">
        <v>6026.03</v>
      </c>
      <c r="I6521" s="3">
        <v>45631</v>
      </c>
      <c r="J6521" s="2" t="s">
        <v>16</v>
      </c>
    </row>
    <row r="6522" spans="1:10" ht="14.25" customHeight="1" x14ac:dyDescent="0.35">
      <c r="A6522" s="2" t="s">
        <v>13074</v>
      </c>
      <c r="B6522" s="2" t="s">
        <v>13075</v>
      </c>
      <c r="C6522" s="2">
        <v>43</v>
      </c>
      <c r="D6522" s="2" t="s">
        <v>12</v>
      </c>
      <c r="E6522" s="2" t="s">
        <v>74</v>
      </c>
      <c r="F6522" s="2" t="s">
        <v>14</v>
      </c>
      <c r="G6522" s="2" t="s">
        <v>15</v>
      </c>
      <c r="H6522" s="2">
        <v>14307.09</v>
      </c>
      <c r="I6522" s="3">
        <v>45062</v>
      </c>
      <c r="J6522" s="2" t="s">
        <v>16</v>
      </c>
    </row>
    <row r="6523" spans="1:10" ht="14.25" customHeight="1" x14ac:dyDescent="0.35">
      <c r="A6523" s="2" t="s">
        <v>13076</v>
      </c>
      <c r="B6523" s="2" t="s">
        <v>13077</v>
      </c>
      <c r="C6523" s="2">
        <v>57</v>
      </c>
      <c r="D6523" s="2" t="s">
        <v>12</v>
      </c>
      <c r="E6523" s="2" t="s">
        <v>64</v>
      </c>
      <c r="F6523" s="2" t="s">
        <v>55</v>
      </c>
      <c r="G6523" s="2" t="s">
        <v>36</v>
      </c>
      <c r="H6523" s="2">
        <v>12246.67</v>
      </c>
      <c r="I6523" s="3">
        <v>44965</v>
      </c>
      <c r="J6523" s="2" t="s">
        <v>69</v>
      </c>
    </row>
    <row r="6524" spans="1:10" ht="14.25" customHeight="1" x14ac:dyDescent="0.35">
      <c r="A6524" s="2" t="s">
        <v>13078</v>
      </c>
      <c r="B6524" s="2" t="s">
        <v>13079</v>
      </c>
      <c r="C6524" s="2">
        <v>38</v>
      </c>
      <c r="D6524" s="2" t="s">
        <v>39</v>
      </c>
      <c r="E6524" s="2" t="s">
        <v>29</v>
      </c>
      <c r="F6524" s="2" t="s">
        <v>35</v>
      </c>
      <c r="G6524" s="2" t="s">
        <v>15</v>
      </c>
      <c r="H6524" s="2">
        <v>7308.39</v>
      </c>
      <c r="I6524" s="3">
        <v>45246</v>
      </c>
      <c r="J6524" s="2" t="s">
        <v>69</v>
      </c>
    </row>
    <row r="6525" spans="1:10" ht="14.25" customHeight="1" x14ac:dyDescent="0.35">
      <c r="A6525" s="2" t="s">
        <v>13080</v>
      </c>
      <c r="B6525" s="2" t="s">
        <v>13081</v>
      </c>
      <c r="C6525" s="2">
        <v>42</v>
      </c>
      <c r="D6525" s="2" t="s">
        <v>12</v>
      </c>
      <c r="E6525" s="2" t="s">
        <v>29</v>
      </c>
      <c r="F6525" s="2" t="s">
        <v>14</v>
      </c>
      <c r="G6525" s="2" t="s">
        <v>15</v>
      </c>
      <c r="H6525" s="2">
        <v>9661.5</v>
      </c>
      <c r="I6525" s="3">
        <v>45213</v>
      </c>
      <c r="J6525" s="2" t="s">
        <v>16</v>
      </c>
    </row>
    <row r="6526" spans="1:10" ht="14.25" customHeight="1" x14ac:dyDescent="0.35">
      <c r="A6526" s="2" t="s">
        <v>13082</v>
      </c>
      <c r="B6526" s="2" t="s">
        <v>13083</v>
      </c>
      <c r="C6526" s="2">
        <v>58</v>
      </c>
      <c r="D6526" s="2" t="s">
        <v>39</v>
      </c>
      <c r="E6526" s="2" t="s">
        <v>29</v>
      </c>
      <c r="F6526" s="2" t="s">
        <v>14</v>
      </c>
      <c r="G6526" s="2" t="s">
        <v>30</v>
      </c>
      <c r="H6526" s="2">
        <v>29940.97</v>
      </c>
      <c r="I6526" s="3">
        <v>45389</v>
      </c>
      <c r="J6526" s="2" t="s">
        <v>16</v>
      </c>
    </row>
    <row r="6527" spans="1:10" ht="14.25" customHeight="1" x14ac:dyDescent="0.35">
      <c r="A6527" s="2" t="s">
        <v>13084</v>
      </c>
      <c r="B6527" s="2" t="s">
        <v>13085</v>
      </c>
      <c r="C6527" s="2">
        <v>18</v>
      </c>
      <c r="D6527" s="2" t="s">
        <v>39</v>
      </c>
      <c r="E6527" s="2" t="s">
        <v>52</v>
      </c>
      <c r="F6527" s="2" t="s">
        <v>19</v>
      </c>
      <c r="G6527" s="2" t="s">
        <v>20</v>
      </c>
      <c r="H6527" s="2">
        <v>26221.22</v>
      </c>
      <c r="I6527" s="3">
        <v>45588</v>
      </c>
      <c r="J6527" s="2" t="s">
        <v>16</v>
      </c>
    </row>
    <row r="6528" spans="1:10" ht="14.25" customHeight="1" x14ac:dyDescent="0.35">
      <c r="A6528" s="2" t="s">
        <v>13086</v>
      </c>
      <c r="B6528" s="2" t="s">
        <v>13087</v>
      </c>
      <c r="C6528" s="2">
        <v>23</v>
      </c>
      <c r="D6528" s="2" t="s">
        <v>12</v>
      </c>
      <c r="E6528" s="2" t="s">
        <v>93</v>
      </c>
      <c r="F6528" s="2" t="s">
        <v>49</v>
      </c>
      <c r="G6528" s="2" t="s">
        <v>36</v>
      </c>
      <c r="H6528" s="2">
        <v>10622.59</v>
      </c>
      <c r="I6528" s="3">
        <v>45278</v>
      </c>
      <c r="J6528" s="2" t="s">
        <v>16</v>
      </c>
    </row>
    <row r="6529" spans="1:10" ht="14.25" customHeight="1" x14ac:dyDescent="0.35">
      <c r="A6529" s="2" t="s">
        <v>13088</v>
      </c>
      <c r="B6529" s="2" t="s">
        <v>13089</v>
      </c>
      <c r="C6529" s="2">
        <v>40</v>
      </c>
      <c r="D6529" s="2" t="s">
        <v>39</v>
      </c>
      <c r="E6529" s="2" t="s">
        <v>42</v>
      </c>
      <c r="F6529" s="2" t="s">
        <v>35</v>
      </c>
      <c r="G6529" s="2" t="s">
        <v>36</v>
      </c>
      <c r="H6529" s="2">
        <v>10721.22</v>
      </c>
      <c r="I6529" s="3">
        <v>44931</v>
      </c>
      <c r="J6529" s="2" t="s">
        <v>16</v>
      </c>
    </row>
    <row r="6530" spans="1:10" ht="14.25" customHeight="1" x14ac:dyDescent="0.35">
      <c r="A6530" s="2" t="s">
        <v>13090</v>
      </c>
      <c r="B6530" s="2" t="s">
        <v>13091</v>
      </c>
      <c r="C6530" s="2">
        <v>40</v>
      </c>
      <c r="D6530" s="2" t="s">
        <v>12</v>
      </c>
      <c r="E6530" s="2" t="s">
        <v>29</v>
      </c>
      <c r="F6530" s="2" t="s">
        <v>25</v>
      </c>
      <c r="G6530" s="2" t="s">
        <v>30</v>
      </c>
      <c r="H6530" s="2">
        <v>2836.09</v>
      </c>
      <c r="I6530" s="3">
        <v>45162</v>
      </c>
      <c r="J6530" s="2" t="s">
        <v>16</v>
      </c>
    </row>
    <row r="6531" spans="1:10" ht="14.25" customHeight="1" x14ac:dyDescent="0.35">
      <c r="A6531" s="2" t="s">
        <v>13092</v>
      </c>
      <c r="B6531" s="2" t="s">
        <v>13093</v>
      </c>
      <c r="C6531" s="2">
        <v>60</v>
      </c>
      <c r="D6531" s="2" t="s">
        <v>39</v>
      </c>
      <c r="E6531" s="2" t="s">
        <v>29</v>
      </c>
      <c r="F6531" s="2" t="s">
        <v>55</v>
      </c>
      <c r="G6531" s="2" t="s">
        <v>15</v>
      </c>
      <c r="H6531" s="2">
        <v>17638.919999999998</v>
      </c>
      <c r="I6531" s="3">
        <v>45162</v>
      </c>
      <c r="J6531" s="2" t="s">
        <v>16</v>
      </c>
    </row>
    <row r="6532" spans="1:10" ht="14.25" customHeight="1" x14ac:dyDescent="0.35">
      <c r="A6532" s="2" t="s">
        <v>13094</v>
      </c>
      <c r="B6532" s="2" t="s">
        <v>13095</v>
      </c>
      <c r="C6532" s="2">
        <v>60</v>
      </c>
      <c r="D6532" s="2" t="s">
        <v>12</v>
      </c>
      <c r="E6532" s="2" t="s">
        <v>74</v>
      </c>
      <c r="F6532" s="2" t="s">
        <v>49</v>
      </c>
      <c r="G6532" s="2" t="s">
        <v>30</v>
      </c>
      <c r="H6532" s="2">
        <v>10013.129999999999</v>
      </c>
      <c r="I6532" s="3">
        <v>45427</v>
      </c>
      <c r="J6532" s="2" t="s">
        <v>16</v>
      </c>
    </row>
    <row r="6533" spans="1:10" ht="14.25" customHeight="1" x14ac:dyDescent="0.35">
      <c r="A6533" s="2" t="s">
        <v>13096</v>
      </c>
      <c r="B6533" s="2" t="s">
        <v>13097</v>
      </c>
      <c r="C6533" s="2">
        <v>40</v>
      </c>
      <c r="D6533" s="2" t="s">
        <v>39</v>
      </c>
      <c r="E6533" s="2" t="s">
        <v>24</v>
      </c>
      <c r="F6533" s="2" t="s">
        <v>19</v>
      </c>
      <c r="G6533" s="2" t="s">
        <v>15</v>
      </c>
      <c r="H6533" s="2">
        <v>17501.310000000001</v>
      </c>
      <c r="I6533" s="3">
        <v>45031</v>
      </c>
      <c r="J6533" s="2" t="s">
        <v>16</v>
      </c>
    </row>
    <row r="6534" spans="1:10" ht="14.25" customHeight="1" x14ac:dyDescent="0.35">
      <c r="A6534" s="2" t="s">
        <v>13098</v>
      </c>
      <c r="B6534" s="2" t="s">
        <v>13099</v>
      </c>
      <c r="C6534" s="2">
        <v>49</v>
      </c>
      <c r="D6534" s="2" t="s">
        <v>39</v>
      </c>
      <c r="E6534" s="2" t="s">
        <v>13</v>
      </c>
      <c r="F6534" s="2" t="s">
        <v>49</v>
      </c>
      <c r="G6534" s="2" t="s">
        <v>20</v>
      </c>
      <c r="H6534" s="2">
        <v>10725.13</v>
      </c>
      <c r="I6534" s="3">
        <v>45133</v>
      </c>
      <c r="J6534" s="2" t="s">
        <v>21</v>
      </c>
    </row>
    <row r="6535" spans="1:10" ht="14.25" customHeight="1" x14ac:dyDescent="0.35">
      <c r="A6535" s="2" t="s">
        <v>13100</v>
      </c>
      <c r="B6535" s="2" t="s">
        <v>13101</v>
      </c>
      <c r="C6535" s="2">
        <v>47</v>
      </c>
      <c r="D6535" s="2" t="s">
        <v>12</v>
      </c>
      <c r="E6535" s="2" t="s">
        <v>29</v>
      </c>
      <c r="F6535" s="2" t="s">
        <v>14</v>
      </c>
      <c r="G6535" s="2" t="s">
        <v>20</v>
      </c>
      <c r="H6535" s="2">
        <v>3557.04</v>
      </c>
      <c r="I6535" s="3">
        <v>45165</v>
      </c>
      <c r="J6535" s="2" t="s">
        <v>16</v>
      </c>
    </row>
    <row r="6536" spans="1:10" ht="14.25" customHeight="1" x14ac:dyDescent="0.35">
      <c r="A6536" s="2" t="s">
        <v>13102</v>
      </c>
      <c r="B6536" s="2" t="s">
        <v>13103</v>
      </c>
      <c r="C6536" s="2">
        <v>30</v>
      </c>
      <c r="D6536" s="2" t="s">
        <v>12</v>
      </c>
      <c r="E6536" s="2" t="s">
        <v>64</v>
      </c>
      <c r="F6536" s="2" t="s">
        <v>14</v>
      </c>
      <c r="G6536" s="2" t="s">
        <v>26</v>
      </c>
      <c r="H6536" s="2">
        <v>2100.81</v>
      </c>
      <c r="I6536" s="3">
        <v>44978</v>
      </c>
      <c r="J6536" s="2" t="s">
        <v>16</v>
      </c>
    </row>
    <row r="6537" spans="1:10" ht="14.25" customHeight="1" x14ac:dyDescent="0.35">
      <c r="A6537" s="2" t="s">
        <v>13104</v>
      </c>
      <c r="B6537" s="2" t="s">
        <v>13105</v>
      </c>
      <c r="C6537" s="2">
        <v>60</v>
      </c>
      <c r="D6537" s="2" t="s">
        <v>12</v>
      </c>
      <c r="E6537" s="2" t="s">
        <v>13</v>
      </c>
      <c r="F6537" s="2" t="s">
        <v>25</v>
      </c>
      <c r="G6537" s="2" t="s">
        <v>15</v>
      </c>
      <c r="H6537" s="2">
        <v>800.89</v>
      </c>
      <c r="I6537" s="3">
        <v>45034</v>
      </c>
      <c r="J6537" s="2" t="s">
        <v>16</v>
      </c>
    </row>
    <row r="6538" spans="1:10" ht="14.25" customHeight="1" x14ac:dyDescent="0.35">
      <c r="A6538" s="2" t="s">
        <v>13106</v>
      </c>
      <c r="B6538" s="2" t="s">
        <v>13107</v>
      </c>
      <c r="C6538" s="2">
        <v>35</v>
      </c>
      <c r="D6538" s="2" t="s">
        <v>12</v>
      </c>
      <c r="E6538" s="2" t="s">
        <v>93</v>
      </c>
      <c r="F6538" s="2" t="s">
        <v>35</v>
      </c>
      <c r="G6538" s="2" t="s">
        <v>30</v>
      </c>
      <c r="H6538" s="2">
        <v>8818.77</v>
      </c>
      <c r="I6538" s="3">
        <v>45283</v>
      </c>
      <c r="J6538" s="2" t="s">
        <v>16</v>
      </c>
    </row>
    <row r="6539" spans="1:10" ht="14.25" customHeight="1" x14ac:dyDescent="0.35">
      <c r="A6539" s="2" t="s">
        <v>13108</v>
      </c>
      <c r="B6539" s="2" t="s">
        <v>13109</v>
      </c>
      <c r="C6539" s="2">
        <v>40</v>
      </c>
      <c r="D6539" s="2" t="s">
        <v>39</v>
      </c>
      <c r="E6539" s="2" t="s">
        <v>13</v>
      </c>
      <c r="F6539" s="2" t="s">
        <v>55</v>
      </c>
      <c r="G6539" s="2" t="s">
        <v>30</v>
      </c>
      <c r="H6539" s="2">
        <v>3341.47</v>
      </c>
      <c r="I6539" s="3">
        <v>44959</v>
      </c>
      <c r="J6539" s="2" t="s">
        <v>21</v>
      </c>
    </row>
    <row r="6540" spans="1:10" ht="14.25" customHeight="1" x14ac:dyDescent="0.35">
      <c r="A6540" s="2" t="s">
        <v>13110</v>
      </c>
      <c r="B6540" s="2" t="s">
        <v>13111</v>
      </c>
      <c r="C6540" s="2">
        <v>32</v>
      </c>
      <c r="D6540" s="2" t="s">
        <v>39</v>
      </c>
      <c r="E6540" s="2" t="s">
        <v>42</v>
      </c>
      <c r="F6540" s="2" t="s">
        <v>55</v>
      </c>
      <c r="G6540" s="2" t="s">
        <v>30</v>
      </c>
      <c r="H6540" s="2">
        <v>9956.2999999999993</v>
      </c>
      <c r="I6540" s="3">
        <v>44948</v>
      </c>
      <c r="J6540" s="2" t="s">
        <v>16</v>
      </c>
    </row>
    <row r="6541" spans="1:10" ht="14.25" customHeight="1" x14ac:dyDescent="0.35">
      <c r="A6541" s="2" t="s">
        <v>13112</v>
      </c>
      <c r="B6541" s="2" t="s">
        <v>13113</v>
      </c>
      <c r="C6541" s="2">
        <v>50</v>
      </c>
      <c r="D6541" s="2" t="s">
        <v>39</v>
      </c>
      <c r="E6541" s="2" t="s">
        <v>74</v>
      </c>
      <c r="F6541" s="2" t="s">
        <v>19</v>
      </c>
      <c r="G6541" s="2" t="s">
        <v>26</v>
      </c>
      <c r="H6541" s="2">
        <v>604.47</v>
      </c>
      <c r="I6541" s="3">
        <v>45233</v>
      </c>
      <c r="J6541" s="2" t="s">
        <v>16</v>
      </c>
    </row>
    <row r="6542" spans="1:10" ht="14.25" customHeight="1" x14ac:dyDescent="0.35">
      <c r="A6542" s="2" t="s">
        <v>13114</v>
      </c>
      <c r="B6542" s="2" t="s">
        <v>13115</v>
      </c>
      <c r="C6542" s="2">
        <v>38</v>
      </c>
      <c r="D6542" s="2" t="s">
        <v>39</v>
      </c>
      <c r="E6542" s="2" t="s">
        <v>52</v>
      </c>
      <c r="F6542" s="2" t="s">
        <v>25</v>
      </c>
      <c r="G6542" s="2" t="s">
        <v>36</v>
      </c>
      <c r="H6542" s="2">
        <v>4710.6499999999996</v>
      </c>
      <c r="I6542" s="3">
        <v>44937</v>
      </c>
      <c r="J6542" s="2" t="s">
        <v>16</v>
      </c>
    </row>
    <row r="6543" spans="1:10" ht="14.25" customHeight="1" x14ac:dyDescent="0.35">
      <c r="A6543" s="2" t="s">
        <v>13116</v>
      </c>
      <c r="B6543" s="2" t="s">
        <v>13117</v>
      </c>
      <c r="C6543" s="2">
        <v>56</v>
      </c>
      <c r="D6543" s="2" t="s">
        <v>12</v>
      </c>
      <c r="E6543" s="2" t="s">
        <v>42</v>
      </c>
      <c r="F6543" s="2" t="s">
        <v>55</v>
      </c>
      <c r="G6543" s="2" t="s">
        <v>30</v>
      </c>
      <c r="H6543" s="2">
        <v>3018.53</v>
      </c>
      <c r="I6543" s="3">
        <v>45565</v>
      </c>
      <c r="J6543" s="2" t="s">
        <v>16</v>
      </c>
    </row>
    <row r="6544" spans="1:10" ht="14.25" customHeight="1" x14ac:dyDescent="0.35">
      <c r="A6544" s="2" t="s">
        <v>13118</v>
      </c>
      <c r="B6544" s="2" t="s">
        <v>13119</v>
      </c>
      <c r="C6544" s="2">
        <v>40</v>
      </c>
      <c r="D6544" s="2" t="s">
        <v>39</v>
      </c>
      <c r="E6544" s="2" t="s">
        <v>93</v>
      </c>
      <c r="F6544" s="2" t="s">
        <v>35</v>
      </c>
      <c r="G6544" s="2" t="s">
        <v>20</v>
      </c>
      <c r="H6544" s="2">
        <v>4625.66</v>
      </c>
      <c r="I6544" s="3">
        <v>45368</v>
      </c>
      <c r="J6544" s="2" t="s">
        <v>16</v>
      </c>
    </row>
    <row r="6545" spans="1:10" ht="14.25" customHeight="1" x14ac:dyDescent="0.35">
      <c r="A6545" s="2" t="s">
        <v>13120</v>
      </c>
      <c r="B6545" s="2" t="s">
        <v>13121</v>
      </c>
      <c r="C6545" s="2">
        <v>44</v>
      </c>
      <c r="D6545" s="2" t="s">
        <v>12</v>
      </c>
      <c r="E6545" s="2" t="s">
        <v>64</v>
      </c>
      <c r="F6545" s="2" t="s">
        <v>14</v>
      </c>
      <c r="G6545" s="2" t="s">
        <v>30</v>
      </c>
      <c r="H6545" s="2">
        <v>558.12</v>
      </c>
      <c r="I6545" s="3">
        <v>45488</v>
      </c>
      <c r="J6545" s="2" t="s">
        <v>16</v>
      </c>
    </row>
    <row r="6546" spans="1:10" ht="14.25" customHeight="1" x14ac:dyDescent="0.35">
      <c r="A6546" s="2" t="s">
        <v>13122</v>
      </c>
      <c r="B6546" s="2" t="s">
        <v>13123</v>
      </c>
      <c r="C6546" s="2">
        <v>62</v>
      </c>
      <c r="D6546" s="2" t="s">
        <v>39</v>
      </c>
      <c r="E6546" s="2" t="s">
        <v>93</v>
      </c>
      <c r="F6546" s="2" t="s">
        <v>25</v>
      </c>
      <c r="G6546" s="2" t="s">
        <v>30</v>
      </c>
      <c r="H6546" s="2">
        <v>12880.12</v>
      </c>
      <c r="I6546" s="3">
        <v>45124</v>
      </c>
      <c r="J6546" s="2" t="s">
        <v>16</v>
      </c>
    </row>
    <row r="6547" spans="1:10" ht="14.25" customHeight="1" x14ac:dyDescent="0.35">
      <c r="A6547" s="2" t="s">
        <v>13124</v>
      </c>
      <c r="B6547" s="2" t="s">
        <v>13125</v>
      </c>
      <c r="C6547" s="2">
        <v>61</v>
      </c>
      <c r="D6547" s="2" t="s">
        <v>12</v>
      </c>
      <c r="E6547" s="2" t="s">
        <v>93</v>
      </c>
      <c r="F6547" s="2" t="s">
        <v>49</v>
      </c>
      <c r="G6547" s="2" t="s">
        <v>30</v>
      </c>
      <c r="H6547" s="2">
        <v>1240.8699999999999</v>
      </c>
      <c r="I6547" s="3">
        <v>45455</v>
      </c>
      <c r="J6547" s="2" t="s">
        <v>16</v>
      </c>
    </row>
    <row r="6548" spans="1:10" ht="14.25" customHeight="1" x14ac:dyDescent="0.35">
      <c r="A6548" s="2" t="s">
        <v>13126</v>
      </c>
      <c r="B6548" s="2" t="s">
        <v>13127</v>
      </c>
      <c r="C6548" s="2">
        <v>35</v>
      </c>
      <c r="D6548" s="2" t="s">
        <v>12</v>
      </c>
      <c r="E6548" s="2" t="s">
        <v>13</v>
      </c>
      <c r="F6548" s="2" t="s">
        <v>25</v>
      </c>
      <c r="G6548" s="2" t="s">
        <v>36</v>
      </c>
      <c r="H6548" s="2">
        <v>145.07</v>
      </c>
      <c r="I6548" s="3">
        <v>44970</v>
      </c>
      <c r="J6548" s="2" t="s">
        <v>16</v>
      </c>
    </row>
    <row r="6549" spans="1:10" ht="14.25" customHeight="1" x14ac:dyDescent="0.35">
      <c r="A6549" s="2" t="s">
        <v>13128</v>
      </c>
      <c r="B6549" s="2" t="s">
        <v>13129</v>
      </c>
      <c r="C6549" s="2">
        <v>41</v>
      </c>
      <c r="D6549" s="2" t="s">
        <v>12</v>
      </c>
      <c r="E6549" s="2" t="s">
        <v>64</v>
      </c>
      <c r="F6549" s="2" t="s">
        <v>25</v>
      </c>
      <c r="G6549" s="2" t="s">
        <v>30</v>
      </c>
      <c r="H6549" s="2">
        <v>29241.39</v>
      </c>
      <c r="I6549" s="3">
        <v>45111</v>
      </c>
      <c r="J6549" s="2" t="s">
        <v>16</v>
      </c>
    </row>
    <row r="6550" spans="1:10" ht="14.25" customHeight="1" x14ac:dyDescent="0.35">
      <c r="A6550" s="2" t="s">
        <v>13130</v>
      </c>
      <c r="B6550" s="2" t="s">
        <v>13131</v>
      </c>
      <c r="C6550" s="2">
        <v>64</v>
      </c>
      <c r="D6550" s="2" t="s">
        <v>12</v>
      </c>
      <c r="E6550" s="2" t="s">
        <v>42</v>
      </c>
      <c r="F6550" s="2" t="s">
        <v>35</v>
      </c>
      <c r="G6550" s="2" t="s">
        <v>36</v>
      </c>
      <c r="H6550" s="2">
        <v>2142.7800000000002</v>
      </c>
      <c r="I6550" s="3">
        <v>45315</v>
      </c>
      <c r="J6550" s="2" t="s">
        <v>16</v>
      </c>
    </row>
    <row r="6551" spans="1:10" ht="14.25" customHeight="1" x14ac:dyDescent="0.35">
      <c r="A6551" s="2" t="s">
        <v>13132</v>
      </c>
      <c r="B6551" s="2" t="s">
        <v>13133</v>
      </c>
      <c r="C6551" s="2">
        <v>57</v>
      </c>
      <c r="D6551" s="2" t="s">
        <v>12</v>
      </c>
      <c r="E6551" s="2" t="s">
        <v>93</v>
      </c>
      <c r="F6551" s="2" t="s">
        <v>35</v>
      </c>
      <c r="G6551" s="2" t="s">
        <v>36</v>
      </c>
      <c r="H6551" s="2">
        <v>17606.169999999998</v>
      </c>
      <c r="I6551" s="3">
        <v>45477</v>
      </c>
      <c r="J6551" s="2" t="s">
        <v>16</v>
      </c>
    </row>
    <row r="6552" spans="1:10" ht="14.25" customHeight="1" x14ac:dyDescent="0.35">
      <c r="A6552" s="2" t="s">
        <v>13134</v>
      </c>
      <c r="B6552" s="2" t="s">
        <v>13135</v>
      </c>
      <c r="C6552" s="2">
        <v>59</v>
      </c>
      <c r="D6552" s="2" t="s">
        <v>39</v>
      </c>
      <c r="E6552" s="2" t="s">
        <v>42</v>
      </c>
      <c r="F6552" s="2" t="s">
        <v>55</v>
      </c>
      <c r="G6552" s="2" t="s">
        <v>26</v>
      </c>
      <c r="H6552" s="2">
        <v>33373.949999999997</v>
      </c>
      <c r="I6552" s="3">
        <v>45433</v>
      </c>
      <c r="J6552" s="2" t="s">
        <v>16</v>
      </c>
    </row>
    <row r="6553" spans="1:10" ht="14.25" customHeight="1" x14ac:dyDescent="0.35">
      <c r="A6553" s="2" t="s">
        <v>13136</v>
      </c>
      <c r="B6553" s="2" t="s">
        <v>13137</v>
      </c>
      <c r="C6553" s="2">
        <v>24</v>
      </c>
      <c r="D6553" s="2" t="s">
        <v>12</v>
      </c>
      <c r="E6553" s="2" t="s">
        <v>29</v>
      </c>
      <c r="F6553" s="2" t="s">
        <v>19</v>
      </c>
      <c r="G6553" s="2" t="s">
        <v>20</v>
      </c>
      <c r="H6553" s="2">
        <v>7638.3</v>
      </c>
      <c r="I6553" s="3">
        <v>45368</v>
      </c>
      <c r="J6553" s="2" t="s">
        <v>21</v>
      </c>
    </row>
    <row r="6554" spans="1:10" ht="14.25" customHeight="1" x14ac:dyDescent="0.35">
      <c r="A6554" s="2" t="s">
        <v>13138</v>
      </c>
      <c r="B6554" s="2" t="s">
        <v>13139</v>
      </c>
      <c r="C6554" s="2">
        <v>37</v>
      </c>
      <c r="D6554" s="2" t="s">
        <v>39</v>
      </c>
      <c r="E6554" s="2" t="s">
        <v>29</v>
      </c>
      <c r="F6554" s="2" t="s">
        <v>19</v>
      </c>
      <c r="G6554" s="2" t="s">
        <v>30</v>
      </c>
      <c r="H6554" s="2">
        <v>7467.97</v>
      </c>
      <c r="I6554" s="3">
        <v>45422</v>
      </c>
      <c r="J6554" s="2" t="s">
        <v>16</v>
      </c>
    </row>
    <row r="6555" spans="1:10" ht="14.25" customHeight="1" x14ac:dyDescent="0.35">
      <c r="A6555" s="2" t="s">
        <v>13140</v>
      </c>
      <c r="B6555" s="2" t="s">
        <v>13141</v>
      </c>
      <c r="C6555" s="2">
        <v>44</v>
      </c>
      <c r="D6555" s="2" t="s">
        <v>39</v>
      </c>
      <c r="E6555" s="2" t="s">
        <v>29</v>
      </c>
      <c r="F6555" s="2" t="s">
        <v>35</v>
      </c>
      <c r="G6555" s="2" t="s">
        <v>30</v>
      </c>
      <c r="H6555" s="2">
        <v>4579.4399999999996</v>
      </c>
      <c r="I6555" s="3">
        <v>45431</v>
      </c>
      <c r="J6555" s="2" t="s">
        <v>16</v>
      </c>
    </row>
    <row r="6556" spans="1:10" ht="14.25" customHeight="1" x14ac:dyDescent="0.35">
      <c r="A6556" s="2" t="s">
        <v>13142</v>
      </c>
      <c r="B6556" s="2" t="s">
        <v>13143</v>
      </c>
      <c r="C6556" s="2">
        <v>23</v>
      </c>
      <c r="D6556" s="2" t="s">
        <v>12</v>
      </c>
      <c r="E6556" s="2" t="s">
        <v>52</v>
      </c>
      <c r="F6556" s="2" t="s">
        <v>55</v>
      </c>
      <c r="G6556" s="2" t="s">
        <v>30</v>
      </c>
      <c r="H6556" s="2">
        <v>5544.2</v>
      </c>
      <c r="I6556" s="3">
        <v>45063</v>
      </c>
      <c r="J6556" s="2" t="s">
        <v>16</v>
      </c>
    </row>
    <row r="6557" spans="1:10" ht="14.25" customHeight="1" x14ac:dyDescent="0.35">
      <c r="A6557" s="2" t="s">
        <v>13144</v>
      </c>
      <c r="B6557" s="2" t="s">
        <v>13145</v>
      </c>
      <c r="C6557" s="2">
        <v>44</v>
      </c>
      <c r="D6557" s="2" t="s">
        <v>39</v>
      </c>
      <c r="E6557" s="2" t="s">
        <v>13</v>
      </c>
      <c r="F6557" s="2" t="s">
        <v>55</v>
      </c>
      <c r="G6557" s="2" t="s">
        <v>36</v>
      </c>
      <c r="H6557" s="2">
        <v>6579.26</v>
      </c>
      <c r="I6557" s="3">
        <v>45205</v>
      </c>
      <c r="J6557" s="2" t="s">
        <v>16</v>
      </c>
    </row>
    <row r="6558" spans="1:10" ht="14.25" customHeight="1" x14ac:dyDescent="0.35">
      <c r="A6558" s="2" t="s">
        <v>13146</v>
      </c>
      <c r="B6558" s="2" t="s">
        <v>13147</v>
      </c>
      <c r="C6558" s="2">
        <v>26</v>
      </c>
      <c r="D6558" s="2" t="s">
        <v>39</v>
      </c>
      <c r="E6558" s="2" t="s">
        <v>42</v>
      </c>
      <c r="F6558" s="2" t="s">
        <v>55</v>
      </c>
      <c r="G6558" s="2" t="s">
        <v>15</v>
      </c>
      <c r="H6558" s="2">
        <v>1649.86</v>
      </c>
      <c r="I6558" s="3">
        <v>45090</v>
      </c>
      <c r="J6558" s="2" t="s">
        <v>16</v>
      </c>
    </row>
    <row r="6559" spans="1:10" ht="14.25" customHeight="1" x14ac:dyDescent="0.35">
      <c r="A6559" s="2" t="s">
        <v>13148</v>
      </c>
      <c r="B6559" s="2" t="s">
        <v>13149</v>
      </c>
      <c r="C6559" s="2">
        <v>62</v>
      </c>
      <c r="D6559" s="2" t="s">
        <v>39</v>
      </c>
      <c r="E6559" s="2" t="s">
        <v>29</v>
      </c>
      <c r="F6559" s="2" t="s">
        <v>35</v>
      </c>
      <c r="G6559" s="2" t="s">
        <v>20</v>
      </c>
      <c r="H6559" s="2">
        <v>4537.16</v>
      </c>
      <c r="I6559" s="3">
        <v>45469</v>
      </c>
      <c r="J6559" s="2" t="s">
        <v>16</v>
      </c>
    </row>
    <row r="6560" spans="1:10" ht="14.25" customHeight="1" x14ac:dyDescent="0.35">
      <c r="A6560" s="2" t="s">
        <v>13150</v>
      </c>
      <c r="B6560" s="2" t="s">
        <v>13151</v>
      </c>
      <c r="C6560" s="2">
        <v>48</v>
      </c>
      <c r="D6560" s="2" t="s">
        <v>12</v>
      </c>
      <c r="E6560" s="2" t="s">
        <v>29</v>
      </c>
      <c r="F6560" s="2" t="s">
        <v>19</v>
      </c>
      <c r="G6560" s="2" t="s">
        <v>30</v>
      </c>
      <c r="H6560" s="2">
        <v>16934.09</v>
      </c>
      <c r="I6560" s="3">
        <v>44949</v>
      </c>
      <c r="J6560" s="2" t="s">
        <v>16</v>
      </c>
    </row>
    <row r="6561" spans="1:10" ht="14.25" customHeight="1" x14ac:dyDescent="0.35">
      <c r="A6561" s="2" t="s">
        <v>13152</v>
      </c>
      <c r="B6561" s="2" t="s">
        <v>13153</v>
      </c>
      <c r="C6561" s="2">
        <v>38</v>
      </c>
      <c r="D6561" s="2" t="s">
        <v>12</v>
      </c>
      <c r="E6561" s="2" t="s">
        <v>64</v>
      </c>
      <c r="F6561" s="2" t="s">
        <v>55</v>
      </c>
      <c r="G6561" s="2" t="s">
        <v>15</v>
      </c>
      <c r="H6561" s="2">
        <v>2013.8</v>
      </c>
      <c r="I6561" s="3">
        <v>45637</v>
      </c>
      <c r="J6561" s="2" t="s">
        <v>16</v>
      </c>
    </row>
    <row r="6562" spans="1:10" ht="14.25" customHeight="1" x14ac:dyDescent="0.35">
      <c r="A6562" s="2" t="s">
        <v>13154</v>
      </c>
      <c r="B6562" s="2" t="s">
        <v>13155</v>
      </c>
      <c r="C6562" s="2">
        <v>43</v>
      </c>
      <c r="D6562" s="2" t="s">
        <v>12</v>
      </c>
      <c r="E6562" s="2" t="s">
        <v>93</v>
      </c>
      <c r="F6562" s="2" t="s">
        <v>35</v>
      </c>
      <c r="G6562" s="2" t="s">
        <v>15</v>
      </c>
      <c r="H6562" s="2">
        <v>13087.9</v>
      </c>
      <c r="I6562" s="3">
        <v>45433</v>
      </c>
      <c r="J6562" s="2" t="s">
        <v>16</v>
      </c>
    </row>
    <row r="6563" spans="1:10" ht="14.25" customHeight="1" x14ac:dyDescent="0.35">
      <c r="A6563" s="2" t="s">
        <v>13156</v>
      </c>
      <c r="B6563" s="2" t="s">
        <v>13157</v>
      </c>
      <c r="C6563" s="2">
        <v>57</v>
      </c>
      <c r="D6563" s="2" t="s">
        <v>12</v>
      </c>
      <c r="E6563" s="2" t="s">
        <v>29</v>
      </c>
      <c r="F6563" s="2" t="s">
        <v>49</v>
      </c>
      <c r="G6563" s="2" t="s">
        <v>15</v>
      </c>
      <c r="H6563" s="2">
        <v>10543.66</v>
      </c>
      <c r="I6563" s="3">
        <v>45612</v>
      </c>
      <c r="J6563" s="2" t="s">
        <v>16</v>
      </c>
    </row>
    <row r="6564" spans="1:10" ht="14.25" customHeight="1" x14ac:dyDescent="0.35">
      <c r="A6564" s="2" t="s">
        <v>13158</v>
      </c>
      <c r="B6564" s="2" t="s">
        <v>13159</v>
      </c>
      <c r="C6564" s="2">
        <v>62</v>
      </c>
      <c r="D6564" s="2" t="s">
        <v>39</v>
      </c>
      <c r="E6564" s="2" t="s">
        <v>52</v>
      </c>
      <c r="F6564" s="2" t="s">
        <v>49</v>
      </c>
      <c r="G6564" s="2" t="s">
        <v>20</v>
      </c>
      <c r="H6564" s="2">
        <v>590.04999999999995</v>
      </c>
      <c r="I6564" s="3">
        <v>45436</v>
      </c>
      <c r="J6564" s="2" t="s">
        <v>16</v>
      </c>
    </row>
    <row r="6565" spans="1:10" ht="14.25" customHeight="1" x14ac:dyDescent="0.35">
      <c r="A6565" s="2" t="s">
        <v>13160</v>
      </c>
      <c r="B6565" s="2" t="s">
        <v>13161</v>
      </c>
      <c r="C6565" s="2">
        <v>30</v>
      </c>
      <c r="D6565" s="2" t="s">
        <v>39</v>
      </c>
      <c r="E6565" s="2" t="s">
        <v>64</v>
      </c>
      <c r="F6565" s="2" t="s">
        <v>14</v>
      </c>
      <c r="G6565" s="2" t="s">
        <v>15</v>
      </c>
      <c r="H6565" s="2">
        <v>226.84</v>
      </c>
      <c r="I6565" s="3">
        <v>45496</v>
      </c>
      <c r="J6565" s="2" t="s">
        <v>16</v>
      </c>
    </row>
    <row r="6566" spans="1:10" ht="14.25" customHeight="1" x14ac:dyDescent="0.35">
      <c r="A6566" s="2" t="s">
        <v>13162</v>
      </c>
      <c r="B6566" s="2" t="s">
        <v>13163</v>
      </c>
      <c r="C6566" s="2">
        <v>40</v>
      </c>
      <c r="D6566" s="2" t="s">
        <v>39</v>
      </c>
      <c r="E6566" s="2" t="s">
        <v>13</v>
      </c>
      <c r="F6566" s="2" t="s">
        <v>49</v>
      </c>
      <c r="G6566" s="2" t="s">
        <v>30</v>
      </c>
      <c r="H6566" s="2">
        <v>4346.8</v>
      </c>
      <c r="I6566" s="3">
        <v>45634</v>
      </c>
      <c r="J6566" s="2" t="s">
        <v>16</v>
      </c>
    </row>
    <row r="6567" spans="1:10" ht="14.25" customHeight="1" x14ac:dyDescent="0.35">
      <c r="A6567" s="2" t="s">
        <v>13164</v>
      </c>
      <c r="B6567" s="2" t="s">
        <v>13165</v>
      </c>
      <c r="C6567" s="2">
        <v>37</v>
      </c>
      <c r="D6567" s="2" t="s">
        <v>39</v>
      </c>
      <c r="E6567" s="2" t="s">
        <v>24</v>
      </c>
      <c r="F6567" s="2" t="s">
        <v>25</v>
      </c>
      <c r="G6567" s="2" t="s">
        <v>30</v>
      </c>
      <c r="H6567" s="2">
        <v>11782.08</v>
      </c>
      <c r="I6567" s="3">
        <v>45526</v>
      </c>
      <c r="J6567" s="2" t="s">
        <v>16</v>
      </c>
    </row>
    <row r="6568" spans="1:10" ht="14.25" customHeight="1" x14ac:dyDescent="0.35">
      <c r="A6568" s="2" t="s">
        <v>13166</v>
      </c>
      <c r="B6568" s="2" t="s">
        <v>13167</v>
      </c>
      <c r="C6568" s="2">
        <v>54</v>
      </c>
      <c r="D6568" s="2" t="s">
        <v>39</v>
      </c>
      <c r="E6568" s="2" t="s">
        <v>24</v>
      </c>
      <c r="F6568" s="2" t="s">
        <v>14</v>
      </c>
      <c r="G6568" s="2" t="s">
        <v>26</v>
      </c>
      <c r="H6568" s="2">
        <v>4011.02</v>
      </c>
      <c r="I6568" s="3">
        <v>45370</v>
      </c>
      <c r="J6568" s="2" t="s">
        <v>16</v>
      </c>
    </row>
    <row r="6569" spans="1:10" ht="14.25" customHeight="1" x14ac:dyDescent="0.35">
      <c r="A6569" s="2" t="s">
        <v>13168</v>
      </c>
      <c r="B6569" s="2" t="s">
        <v>13169</v>
      </c>
      <c r="C6569" s="2">
        <v>45</v>
      </c>
      <c r="D6569" s="2" t="s">
        <v>39</v>
      </c>
      <c r="E6569" s="2" t="s">
        <v>52</v>
      </c>
      <c r="F6569" s="2" t="s">
        <v>49</v>
      </c>
      <c r="G6569" s="2" t="s">
        <v>36</v>
      </c>
      <c r="H6569" s="2">
        <v>11018.17</v>
      </c>
      <c r="I6569" s="3">
        <v>45068</v>
      </c>
      <c r="J6569" s="2" t="s">
        <v>16</v>
      </c>
    </row>
    <row r="6570" spans="1:10" ht="14.25" customHeight="1" x14ac:dyDescent="0.35">
      <c r="A6570" s="2" t="s">
        <v>13170</v>
      </c>
      <c r="B6570" s="2" t="s">
        <v>13171</v>
      </c>
      <c r="C6570" s="2">
        <v>34</v>
      </c>
      <c r="D6570" s="2" t="s">
        <v>12</v>
      </c>
      <c r="E6570" s="2" t="s">
        <v>52</v>
      </c>
      <c r="F6570" s="2" t="s">
        <v>25</v>
      </c>
      <c r="G6570" s="2" t="s">
        <v>15</v>
      </c>
      <c r="H6570" s="2">
        <v>10949.93</v>
      </c>
      <c r="I6570" s="3">
        <v>45207</v>
      </c>
      <c r="J6570" s="2" t="s">
        <v>16</v>
      </c>
    </row>
    <row r="6571" spans="1:10" ht="14.25" customHeight="1" x14ac:dyDescent="0.35">
      <c r="A6571" s="2" t="s">
        <v>13172</v>
      </c>
      <c r="B6571" s="2" t="s">
        <v>13173</v>
      </c>
      <c r="C6571" s="2">
        <v>45</v>
      </c>
      <c r="D6571" s="2" t="s">
        <v>39</v>
      </c>
      <c r="E6571" s="2" t="s">
        <v>52</v>
      </c>
      <c r="F6571" s="2" t="s">
        <v>49</v>
      </c>
      <c r="G6571" s="2" t="s">
        <v>36</v>
      </c>
      <c r="H6571" s="2">
        <v>16427.599999999999</v>
      </c>
      <c r="I6571" s="3">
        <v>45133</v>
      </c>
      <c r="J6571" s="2" t="s">
        <v>16</v>
      </c>
    </row>
    <row r="6572" spans="1:10" ht="14.25" customHeight="1" x14ac:dyDescent="0.35">
      <c r="A6572" s="2" t="s">
        <v>13174</v>
      </c>
      <c r="B6572" s="2" t="s">
        <v>13175</v>
      </c>
      <c r="C6572" s="2">
        <v>58</v>
      </c>
      <c r="D6572" s="2" t="s">
        <v>39</v>
      </c>
      <c r="E6572" s="2" t="s">
        <v>93</v>
      </c>
      <c r="F6572" s="2" t="s">
        <v>35</v>
      </c>
      <c r="G6572" s="2" t="s">
        <v>36</v>
      </c>
      <c r="H6572" s="2">
        <v>1047.8900000000001</v>
      </c>
      <c r="I6572" s="3">
        <v>45610</v>
      </c>
      <c r="J6572" s="2" t="s">
        <v>16</v>
      </c>
    </row>
    <row r="6573" spans="1:10" ht="14.25" customHeight="1" x14ac:dyDescent="0.35">
      <c r="A6573" s="2" t="s">
        <v>13176</v>
      </c>
      <c r="B6573" s="2" t="s">
        <v>13177</v>
      </c>
      <c r="C6573" s="2">
        <v>19</v>
      </c>
      <c r="D6573" s="2" t="s">
        <v>39</v>
      </c>
      <c r="E6573" s="2" t="s">
        <v>24</v>
      </c>
      <c r="F6573" s="2" t="s">
        <v>25</v>
      </c>
      <c r="G6573" s="2" t="s">
        <v>36</v>
      </c>
      <c r="H6573" s="2">
        <v>8606.8799999999992</v>
      </c>
      <c r="I6573" s="3">
        <v>45228</v>
      </c>
      <c r="J6573" s="2" t="s">
        <v>16</v>
      </c>
    </row>
    <row r="6574" spans="1:10" ht="14.25" customHeight="1" x14ac:dyDescent="0.35">
      <c r="A6574" s="2" t="s">
        <v>13178</v>
      </c>
      <c r="B6574" s="2" t="s">
        <v>13179</v>
      </c>
      <c r="C6574" s="2">
        <v>42</v>
      </c>
      <c r="D6574" s="2" t="s">
        <v>12</v>
      </c>
      <c r="E6574" s="2" t="s">
        <v>29</v>
      </c>
      <c r="F6574" s="2" t="s">
        <v>55</v>
      </c>
      <c r="G6574" s="2" t="s">
        <v>36</v>
      </c>
      <c r="H6574" s="2">
        <v>645.35</v>
      </c>
      <c r="I6574" s="3">
        <v>45323</v>
      </c>
      <c r="J6574" s="2" t="s">
        <v>16</v>
      </c>
    </row>
    <row r="6575" spans="1:10" ht="14.25" customHeight="1" x14ac:dyDescent="0.35">
      <c r="A6575" s="2" t="s">
        <v>13180</v>
      </c>
      <c r="B6575" s="2" t="s">
        <v>13181</v>
      </c>
      <c r="C6575" s="2">
        <v>58</v>
      </c>
      <c r="D6575" s="2" t="s">
        <v>39</v>
      </c>
      <c r="E6575" s="2" t="s">
        <v>74</v>
      </c>
      <c r="F6575" s="2" t="s">
        <v>35</v>
      </c>
      <c r="G6575" s="2" t="s">
        <v>36</v>
      </c>
      <c r="H6575" s="2">
        <v>1935.21</v>
      </c>
      <c r="I6575" s="3">
        <v>45244</v>
      </c>
      <c r="J6575" s="2" t="s">
        <v>16</v>
      </c>
    </row>
    <row r="6576" spans="1:10" ht="14.25" customHeight="1" x14ac:dyDescent="0.35">
      <c r="A6576" s="2" t="s">
        <v>13182</v>
      </c>
      <c r="B6576" s="2" t="s">
        <v>13183</v>
      </c>
      <c r="C6576" s="2">
        <v>23</v>
      </c>
      <c r="D6576" s="2" t="s">
        <v>39</v>
      </c>
      <c r="E6576" s="2" t="s">
        <v>52</v>
      </c>
      <c r="F6576" s="2" t="s">
        <v>25</v>
      </c>
      <c r="G6576" s="2" t="s">
        <v>30</v>
      </c>
      <c r="H6576" s="2">
        <v>3937.85</v>
      </c>
      <c r="I6576" s="3">
        <v>44974</v>
      </c>
      <c r="J6576" s="2" t="s">
        <v>16</v>
      </c>
    </row>
    <row r="6577" spans="1:10" ht="14.25" customHeight="1" x14ac:dyDescent="0.35">
      <c r="A6577" s="2" t="s">
        <v>13184</v>
      </c>
      <c r="B6577" s="2" t="s">
        <v>13185</v>
      </c>
      <c r="C6577" s="2">
        <v>28</v>
      </c>
      <c r="D6577" s="2" t="s">
        <v>12</v>
      </c>
      <c r="E6577" s="2" t="s">
        <v>64</v>
      </c>
      <c r="F6577" s="2" t="s">
        <v>35</v>
      </c>
      <c r="G6577" s="2" t="s">
        <v>20</v>
      </c>
      <c r="H6577" s="2">
        <v>12289.12</v>
      </c>
      <c r="I6577" s="3">
        <v>45599</v>
      </c>
      <c r="J6577" s="2" t="s">
        <v>16</v>
      </c>
    </row>
    <row r="6578" spans="1:10" ht="14.25" customHeight="1" x14ac:dyDescent="0.35">
      <c r="A6578" s="2" t="s">
        <v>13186</v>
      </c>
      <c r="B6578" s="2" t="s">
        <v>13187</v>
      </c>
      <c r="C6578" s="2">
        <v>55</v>
      </c>
      <c r="D6578" s="2" t="s">
        <v>39</v>
      </c>
      <c r="E6578" s="2" t="s">
        <v>24</v>
      </c>
      <c r="F6578" s="2" t="s">
        <v>55</v>
      </c>
      <c r="G6578" s="2" t="s">
        <v>15</v>
      </c>
      <c r="H6578" s="2">
        <v>36449.760000000002</v>
      </c>
      <c r="I6578" s="3">
        <v>45603</v>
      </c>
      <c r="J6578" s="2" t="s">
        <v>16</v>
      </c>
    </row>
    <row r="6579" spans="1:10" ht="14.25" customHeight="1" x14ac:dyDescent="0.35">
      <c r="A6579" s="2" t="s">
        <v>13188</v>
      </c>
      <c r="B6579" s="2" t="s">
        <v>13189</v>
      </c>
      <c r="C6579" s="2">
        <v>23</v>
      </c>
      <c r="D6579" s="2" t="s">
        <v>12</v>
      </c>
      <c r="E6579" s="2" t="s">
        <v>64</v>
      </c>
      <c r="F6579" s="2" t="s">
        <v>25</v>
      </c>
      <c r="G6579" s="2" t="s">
        <v>15</v>
      </c>
      <c r="H6579" s="2">
        <v>4193.42</v>
      </c>
      <c r="I6579" s="3">
        <v>45316</v>
      </c>
      <c r="J6579" s="2" t="s">
        <v>16</v>
      </c>
    </row>
    <row r="6580" spans="1:10" ht="14.25" customHeight="1" x14ac:dyDescent="0.35">
      <c r="A6580" s="2" t="s">
        <v>13190</v>
      </c>
      <c r="B6580" s="2" t="s">
        <v>13191</v>
      </c>
      <c r="C6580" s="2">
        <v>62</v>
      </c>
      <c r="D6580" s="2" t="s">
        <v>12</v>
      </c>
      <c r="E6580" s="2" t="s">
        <v>13</v>
      </c>
      <c r="F6580" s="2" t="s">
        <v>25</v>
      </c>
      <c r="G6580" s="2" t="s">
        <v>30</v>
      </c>
      <c r="H6580" s="2">
        <v>7363.56</v>
      </c>
      <c r="I6580" s="3">
        <v>45305</v>
      </c>
      <c r="J6580" s="2" t="s">
        <v>16</v>
      </c>
    </row>
    <row r="6581" spans="1:10" ht="14.25" customHeight="1" x14ac:dyDescent="0.35">
      <c r="A6581" s="2" t="s">
        <v>13192</v>
      </c>
      <c r="B6581" s="2" t="s">
        <v>13193</v>
      </c>
      <c r="C6581" s="2">
        <v>28</v>
      </c>
      <c r="D6581" s="2" t="s">
        <v>39</v>
      </c>
      <c r="E6581" s="2" t="s">
        <v>42</v>
      </c>
      <c r="F6581" s="2" t="s">
        <v>35</v>
      </c>
      <c r="G6581" s="2" t="s">
        <v>30</v>
      </c>
      <c r="H6581" s="2">
        <v>2998.3</v>
      </c>
      <c r="I6581" s="3">
        <v>45143</v>
      </c>
      <c r="J6581" s="2" t="s">
        <v>16</v>
      </c>
    </row>
    <row r="6582" spans="1:10" ht="14.25" customHeight="1" x14ac:dyDescent="0.35">
      <c r="A6582" s="2" t="s">
        <v>13194</v>
      </c>
      <c r="B6582" s="2" t="s">
        <v>13195</v>
      </c>
      <c r="C6582" s="2">
        <v>31</v>
      </c>
      <c r="D6582" s="2" t="s">
        <v>39</v>
      </c>
      <c r="E6582" s="2" t="s">
        <v>42</v>
      </c>
      <c r="F6582" s="2" t="s">
        <v>49</v>
      </c>
      <c r="G6582" s="2" t="s">
        <v>36</v>
      </c>
      <c r="H6582" s="2">
        <v>11254.38</v>
      </c>
      <c r="I6582" s="3">
        <v>45555</v>
      </c>
      <c r="J6582" s="2" t="s">
        <v>16</v>
      </c>
    </row>
    <row r="6583" spans="1:10" ht="14.25" customHeight="1" x14ac:dyDescent="0.35">
      <c r="A6583" s="2" t="s">
        <v>13196</v>
      </c>
      <c r="B6583" s="2" t="s">
        <v>13197</v>
      </c>
      <c r="C6583" s="2">
        <v>19</v>
      </c>
      <c r="D6583" s="2" t="s">
        <v>12</v>
      </c>
      <c r="E6583" s="2" t="s">
        <v>74</v>
      </c>
      <c r="F6583" s="2" t="s">
        <v>25</v>
      </c>
      <c r="G6583" s="2" t="s">
        <v>20</v>
      </c>
      <c r="H6583" s="2">
        <v>4566.3100000000004</v>
      </c>
      <c r="I6583" s="3">
        <v>45177</v>
      </c>
      <c r="J6583" s="2" t="s">
        <v>16</v>
      </c>
    </row>
    <row r="6584" spans="1:10" ht="14.25" customHeight="1" x14ac:dyDescent="0.35">
      <c r="A6584" s="2" t="s">
        <v>13198</v>
      </c>
      <c r="B6584" s="2" t="s">
        <v>13199</v>
      </c>
      <c r="C6584" s="2">
        <v>57</v>
      </c>
      <c r="D6584" s="2" t="s">
        <v>39</v>
      </c>
      <c r="E6584" s="2" t="s">
        <v>93</v>
      </c>
      <c r="F6584" s="2" t="s">
        <v>49</v>
      </c>
      <c r="G6584" s="2" t="s">
        <v>15</v>
      </c>
      <c r="H6584" s="2">
        <v>6570.01</v>
      </c>
      <c r="I6584" s="3">
        <v>45360</v>
      </c>
      <c r="J6584" s="2" t="s">
        <v>16</v>
      </c>
    </row>
    <row r="6585" spans="1:10" ht="14.25" customHeight="1" x14ac:dyDescent="0.35">
      <c r="A6585" s="2" t="s">
        <v>13200</v>
      </c>
      <c r="B6585" s="2" t="s">
        <v>13201</v>
      </c>
      <c r="C6585" s="2">
        <v>20</v>
      </c>
      <c r="D6585" s="2" t="s">
        <v>39</v>
      </c>
      <c r="E6585" s="2" t="s">
        <v>29</v>
      </c>
      <c r="F6585" s="2" t="s">
        <v>25</v>
      </c>
      <c r="G6585" s="2" t="s">
        <v>26</v>
      </c>
      <c r="H6585" s="2">
        <v>8388.9699999999993</v>
      </c>
      <c r="I6585" s="3">
        <v>45511</v>
      </c>
      <c r="J6585" s="2" t="s">
        <v>16</v>
      </c>
    </row>
    <row r="6586" spans="1:10" ht="14.25" customHeight="1" x14ac:dyDescent="0.35">
      <c r="A6586" s="2" t="s">
        <v>13202</v>
      </c>
      <c r="B6586" s="2" t="s">
        <v>13203</v>
      </c>
      <c r="C6586" s="2">
        <v>52</v>
      </c>
      <c r="D6586" s="2" t="s">
        <v>12</v>
      </c>
      <c r="E6586" s="2" t="s">
        <v>93</v>
      </c>
      <c r="F6586" s="2" t="s">
        <v>19</v>
      </c>
      <c r="G6586" s="2" t="s">
        <v>30</v>
      </c>
      <c r="H6586" s="2">
        <v>11591.34</v>
      </c>
      <c r="I6586" s="3">
        <v>45210</v>
      </c>
      <c r="J6586" s="2" t="s">
        <v>16</v>
      </c>
    </row>
    <row r="6587" spans="1:10" ht="14.25" customHeight="1" x14ac:dyDescent="0.35">
      <c r="A6587" s="2" t="s">
        <v>13204</v>
      </c>
      <c r="B6587" s="2" t="s">
        <v>13205</v>
      </c>
      <c r="C6587" s="2">
        <v>50</v>
      </c>
      <c r="D6587" s="2" t="s">
        <v>12</v>
      </c>
      <c r="E6587" s="2" t="s">
        <v>29</v>
      </c>
      <c r="F6587" s="2" t="s">
        <v>14</v>
      </c>
      <c r="G6587" s="2" t="s">
        <v>26</v>
      </c>
      <c r="H6587" s="2">
        <v>619.29999999999995</v>
      </c>
      <c r="I6587" s="3">
        <v>45409</v>
      </c>
      <c r="J6587" s="2" t="s">
        <v>16</v>
      </c>
    </row>
    <row r="6588" spans="1:10" ht="14.25" customHeight="1" x14ac:dyDescent="0.35">
      <c r="A6588" s="2" t="s">
        <v>13206</v>
      </c>
      <c r="B6588" s="2" t="s">
        <v>13207</v>
      </c>
      <c r="C6588" s="2">
        <v>41</v>
      </c>
      <c r="D6588" s="2" t="s">
        <v>39</v>
      </c>
      <c r="E6588" s="2" t="s">
        <v>52</v>
      </c>
      <c r="F6588" s="2" t="s">
        <v>49</v>
      </c>
      <c r="G6588" s="2" t="s">
        <v>15</v>
      </c>
      <c r="H6588" s="2">
        <v>8094.59</v>
      </c>
      <c r="I6588" s="3">
        <v>45633</v>
      </c>
      <c r="J6588" s="2" t="s">
        <v>16</v>
      </c>
    </row>
    <row r="6589" spans="1:10" ht="14.25" customHeight="1" x14ac:dyDescent="0.35">
      <c r="A6589" s="2" t="s">
        <v>13208</v>
      </c>
      <c r="B6589" s="2" t="s">
        <v>13209</v>
      </c>
      <c r="C6589" s="2">
        <v>36</v>
      </c>
      <c r="D6589" s="2" t="s">
        <v>12</v>
      </c>
      <c r="E6589" s="2" t="s">
        <v>24</v>
      </c>
      <c r="F6589" s="2" t="s">
        <v>49</v>
      </c>
      <c r="G6589" s="2" t="s">
        <v>30</v>
      </c>
      <c r="H6589" s="2">
        <v>5641.63</v>
      </c>
      <c r="I6589" s="3">
        <v>45193</v>
      </c>
      <c r="J6589" s="2" t="s">
        <v>16</v>
      </c>
    </row>
    <row r="6590" spans="1:10" ht="14.25" customHeight="1" x14ac:dyDescent="0.35">
      <c r="A6590" s="2" t="s">
        <v>13210</v>
      </c>
      <c r="B6590" s="2" t="s">
        <v>13211</v>
      </c>
      <c r="C6590" s="2">
        <v>35</v>
      </c>
      <c r="D6590" s="2" t="s">
        <v>39</v>
      </c>
      <c r="E6590" s="2" t="s">
        <v>29</v>
      </c>
      <c r="F6590" s="2" t="s">
        <v>55</v>
      </c>
      <c r="G6590" s="2" t="s">
        <v>15</v>
      </c>
      <c r="H6590" s="2">
        <v>1435.99</v>
      </c>
      <c r="I6590" s="3">
        <v>45525</v>
      </c>
      <c r="J6590" s="2" t="s">
        <v>16</v>
      </c>
    </row>
    <row r="6591" spans="1:10" ht="14.25" customHeight="1" x14ac:dyDescent="0.35">
      <c r="A6591" s="2" t="s">
        <v>13212</v>
      </c>
      <c r="B6591" s="2" t="s">
        <v>13213</v>
      </c>
      <c r="C6591" s="2">
        <v>41</v>
      </c>
      <c r="D6591" s="2" t="s">
        <v>39</v>
      </c>
      <c r="E6591" s="2" t="s">
        <v>24</v>
      </c>
      <c r="F6591" s="2" t="s">
        <v>19</v>
      </c>
      <c r="G6591" s="2" t="s">
        <v>30</v>
      </c>
      <c r="H6591" s="2">
        <v>2332.4</v>
      </c>
      <c r="I6591" s="3">
        <v>45172</v>
      </c>
      <c r="J6591" s="2" t="s">
        <v>16</v>
      </c>
    </row>
    <row r="6592" spans="1:10" ht="14.25" customHeight="1" x14ac:dyDescent="0.35">
      <c r="A6592" s="2" t="s">
        <v>13214</v>
      </c>
      <c r="B6592" s="2" t="s">
        <v>13215</v>
      </c>
      <c r="C6592" s="2">
        <v>62</v>
      </c>
      <c r="D6592" s="2" t="s">
        <v>39</v>
      </c>
      <c r="E6592" s="2" t="s">
        <v>74</v>
      </c>
      <c r="F6592" s="2" t="s">
        <v>55</v>
      </c>
      <c r="G6592" s="2" t="s">
        <v>15</v>
      </c>
      <c r="H6592" s="2">
        <v>21532.18</v>
      </c>
      <c r="I6592" s="3">
        <v>45084</v>
      </c>
      <c r="J6592" s="2" t="s">
        <v>16</v>
      </c>
    </row>
    <row r="6593" spans="1:10" ht="14.25" customHeight="1" x14ac:dyDescent="0.35">
      <c r="A6593" s="2" t="s">
        <v>13216</v>
      </c>
      <c r="B6593" s="2" t="s">
        <v>13217</v>
      </c>
      <c r="C6593" s="2">
        <v>52</v>
      </c>
      <c r="D6593" s="2" t="s">
        <v>39</v>
      </c>
      <c r="E6593" s="2" t="s">
        <v>13</v>
      </c>
      <c r="F6593" s="2" t="s">
        <v>19</v>
      </c>
      <c r="G6593" s="2" t="s">
        <v>26</v>
      </c>
      <c r="H6593" s="2">
        <v>20539.77</v>
      </c>
      <c r="I6593" s="3">
        <v>45283</v>
      </c>
      <c r="J6593" s="2" t="s">
        <v>16</v>
      </c>
    </row>
    <row r="6594" spans="1:10" ht="14.25" customHeight="1" x14ac:dyDescent="0.35">
      <c r="A6594" s="2" t="s">
        <v>13218</v>
      </c>
      <c r="B6594" s="2" t="s">
        <v>13219</v>
      </c>
      <c r="C6594" s="2">
        <v>18</v>
      </c>
      <c r="D6594" s="2" t="s">
        <v>12</v>
      </c>
      <c r="E6594" s="2" t="s">
        <v>13</v>
      </c>
      <c r="F6594" s="2" t="s">
        <v>19</v>
      </c>
      <c r="G6594" s="2" t="s">
        <v>20</v>
      </c>
      <c r="H6594" s="2">
        <v>338.98</v>
      </c>
      <c r="I6594" s="3">
        <v>45474</v>
      </c>
      <c r="J6594" s="2" t="s">
        <v>16</v>
      </c>
    </row>
    <row r="6595" spans="1:10" ht="14.25" customHeight="1" x14ac:dyDescent="0.35">
      <c r="A6595" s="2" t="s">
        <v>13220</v>
      </c>
      <c r="B6595" s="2" t="s">
        <v>13221</v>
      </c>
      <c r="C6595" s="2">
        <v>53</v>
      </c>
      <c r="D6595" s="2" t="s">
        <v>39</v>
      </c>
      <c r="E6595" s="2" t="s">
        <v>42</v>
      </c>
      <c r="F6595" s="2" t="s">
        <v>35</v>
      </c>
      <c r="G6595" s="2" t="s">
        <v>30</v>
      </c>
      <c r="H6595" s="2">
        <v>11692.54</v>
      </c>
      <c r="I6595" s="3">
        <v>45162</v>
      </c>
      <c r="J6595" s="2" t="s">
        <v>16</v>
      </c>
    </row>
    <row r="6596" spans="1:10" ht="14.25" customHeight="1" x14ac:dyDescent="0.35">
      <c r="A6596" s="2" t="s">
        <v>13222</v>
      </c>
      <c r="B6596" s="2" t="s">
        <v>13223</v>
      </c>
      <c r="C6596" s="2">
        <v>42</v>
      </c>
      <c r="D6596" s="2" t="s">
        <v>12</v>
      </c>
      <c r="E6596" s="2" t="s">
        <v>13</v>
      </c>
      <c r="F6596" s="2" t="s">
        <v>35</v>
      </c>
      <c r="G6596" s="2" t="s">
        <v>26</v>
      </c>
      <c r="H6596" s="2">
        <v>8078.56</v>
      </c>
      <c r="I6596" s="3">
        <v>45386</v>
      </c>
      <c r="J6596" s="2" t="s">
        <v>16</v>
      </c>
    </row>
    <row r="6597" spans="1:10" ht="14.25" customHeight="1" x14ac:dyDescent="0.35">
      <c r="A6597" s="2" t="s">
        <v>13224</v>
      </c>
      <c r="B6597" s="2" t="s">
        <v>13225</v>
      </c>
      <c r="C6597" s="2">
        <v>62</v>
      </c>
      <c r="D6597" s="2" t="s">
        <v>39</v>
      </c>
      <c r="E6597" s="2" t="s">
        <v>52</v>
      </c>
      <c r="F6597" s="2" t="s">
        <v>35</v>
      </c>
      <c r="G6597" s="2" t="s">
        <v>15</v>
      </c>
      <c r="H6597" s="2">
        <v>28103.46</v>
      </c>
      <c r="I6597" s="3">
        <v>45026</v>
      </c>
      <c r="J6597" s="2" t="s">
        <v>16</v>
      </c>
    </row>
    <row r="6598" spans="1:10" ht="14.25" customHeight="1" x14ac:dyDescent="0.35">
      <c r="A6598" s="2" t="s">
        <v>13226</v>
      </c>
      <c r="B6598" s="2" t="s">
        <v>13227</v>
      </c>
      <c r="C6598" s="2">
        <v>60</v>
      </c>
      <c r="D6598" s="2" t="s">
        <v>39</v>
      </c>
      <c r="E6598" s="2" t="s">
        <v>64</v>
      </c>
      <c r="F6598" s="2" t="s">
        <v>25</v>
      </c>
      <c r="G6598" s="2" t="s">
        <v>26</v>
      </c>
      <c r="H6598" s="2">
        <v>23860.29</v>
      </c>
      <c r="I6598" s="3">
        <v>45045</v>
      </c>
      <c r="J6598" s="2" t="s">
        <v>16</v>
      </c>
    </row>
    <row r="6599" spans="1:10" ht="14.25" customHeight="1" x14ac:dyDescent="0.35">
      <c r="A6599" s="2" t="s">
        <v>13228</v>
      </c>
      <c r="B6599" s="2" t="s">
        <v>13229</v>
      </c>
      <c r="C6599" s="2">
        <v>51</v>
      </c>
      <c r="D6599" s="2" t="s">
        <v>12</v>
      </c>
      <c r="E6599" s="2" t="s">
        <v>13</v>
      </c>
      <c r="F6599" s="2" t="s">
        <v>55</v>
      </c>
      <c r="G6599" s="2" t="s">
        <v>30</v>
      </c>
      <c r="H6599" s="2">
        <v>8664.58</v>
      </c>
      <c r="I6599" s="3">
        <v>45280</v>
      </c>
      <c r="J6599" s="2" t="s">
        <v>16</v>
      </c>
    </row>
    <row r="6600" spans="1:10" ht="14.25" customHeight="1" x14ac:dyDescent="0.35">
      <c r="A6600" s="2" t="s">
        <v>13230</v>
      </c>
      <c r="B6600" s="2" t="s">
        <v>13231</v>
      </c>
      <c r="C6600" s="2">
        <v>42</v>
      </c>
      <c r="D6600" s="2" t="s">
        <v>39</v>
      </c>
      <c r="E6600" s="2" t="s">
        <v>74</v>
      </c>
      <c r="F6600" s="2" t="s">
        <v>14</v>
      </c>
      <c r="G6600" s="2" t="s">
        <v>26</v>
      </c>
      <c r="H6600" s="2">
        <v>1496.08</v>
      </c>
      <c r="I6600" s="3">
        <v>45634</v>
      </c>
      <c r="J6600" s="2" t="s">
        <v>16</v>
      </c>
    </row>
    <row r="6601" spans="1:10" ht="14.25" customHeight="1" x14ac:dyDescent="0.35">
      <c r="A6601" s="2" t="s">
        <v>13232</v>
      </c>
      <c r="B6601" s="2" t="s">
        <v>13233</v>
      </c>
      <c r="C6601" s="2">
        <v>33</v>
      </c>
      <c r="D6601" s="2" t="s">
        <v>12</v>
      </c>
      <c r="E6601" s="2" t="s">
        <v>52</v>
      </c>
      <c r="F6601" s="2" t="s">
        <v>19</v>
      </c>
      <c r="G6601" s="2" t="s">
        <v>15</v>
      </c>
      <c r="H6601" s="2">
        <v>6158.44</v>
      </c>
      <c r="I6601" s="3">
        <v>45014</v>
      </c>
      <c r="J6601" s="2" t="s">
        <v>21</v>
      </c>
    </row>
    <row r="6602" spans="1:10" ht="14.25" customHeight="1" x14ac:dyDescent="0.35">
      <c r="A6602" s="2" t="s">
        <v>13234</v>
      </c>
      <c r="B6602" s="2" t="s">
        <v>13235</v>
      </c>
      <c r="C6602" s="2">
        <v>51</v>
      </c>
      <c r="D6602" s="2" t="s">
        <v>12</v>
      </c>
      <c r="E6602" s="2" t="s">
        <v>13</v>
      </c>
      <c r="F6602" s="2" t="s">
        <v>19</v>
      </c>
      <c r="G6602" s="2" t="s">
        <v>36</v>
      </c>
      <c r="H6602" s="2">
        <v>12915.82</v>
      </c>
      <c r="I6602" s="3">
        <v>44962</v>
      </c>
      <c r="J6602" s="2" t="s">
        <v>16</v>
      </c>
    </row>
    <row r="6603" spans="1:10" ht="14.25" customHeight="1" x14ac:dyDescent="0.35">
      <c r="A6603" s="2" t="s">
        <v>13236</v>
      </c>
      <c r="B6603" s="2" t="s">
        <v>13237</v>
      </c>
      <c r="C6603" s="2">
        <v>46</v>
      </c>
      <c r="D6603" s="2" t="s">
        <v>39</v>
      </c>
      <c r="E6603" s="2" t="s">
        <v>93</v>
      </c>
      <c r="F6603" s="2" t="s">
        <v>49</v>
      </c>
      <c r="G6603" s="2" t="s">
        <v>20</v>
      </c>
      <c r="H6603" s="2">
        <v>30310.82</v>
      </c>
      <c r="I6603" s="3">
        <v>45240</v>
      </c>
      <c r="J6603" s="2" t="s">
        <v>21</v>
      </c>
    </row>
    <row r="6604" spans="1:10" ht="14.25" customHeight="1" x14ac:dyDescent="0.35">
      <c r="A6604" s="2" t="s">
        <v>13238</v>
      </c>
      <c r="B6604" s="2" t="s">
        <v>13239</v>
      </c>
      <c r="C6604" s="2">
        <v>36</v>
      </c>
      <c r="D6604" s="2" t="s">
        <v>39</v>
      </c>
      <c r="E6604" s="2" t="s">
        <v>29</v>
      </c>
      <c r="F6604" s="2" t="s">
        <v>25</v>
      </c>
      <c r="G6604" s="2" t="s">
        <v>20</v>
      </c>
      <c r="H6604" s="2">
        <v>4522.8900000000003</v>
      </c>
      <c r="I6604" s="3">
        <v>45466</v>
      </c>
      <c r="J6604" s="2" t="s">
        <v>21</v>
      </c>
    </row>
    <row r="6605" spans="1:10" ht="14.25" customHeight="1" x14ac:dyDescent="0.35">
      <c r="A6605" s="2" t="s">
        <v>13240</v>
      </c>
      <c r="B6605" s="2" t="s">
        <v>13241</v>
      </c>
      <c r="C6605" s="2">
        <v>40</v>
      </c>
      <c r="D6605" s="2" t="s">
        <v>39</v>
      </c>
      <c r="E6605" s="2" t="s">
        <v>13</v>
      </c>
      <c r="F6605" s="2" t="s">
        <v>14</v>
      </c>
      <c r="G6605" s="2" t="s">
        <v>36</v>
      </c>
      <c r="H6605" s="2">
        <v>15355.9</v>
      </c>
      <c r="I6605" s="3">
        <v>45477</v>
      </c>
      <c r="J6605" s="2" t="s">
        <v>16</v>
      </c>
    </row>
    <row r="6606" spans="1:10" ht="14.25" customHeight="1" x14ac:dyDescent="0.35">
      <c r="A6606" s="2" t="s">
        <v>13242</v>
      </c>
      <c r="B6606" s="2" t="s">
        <v>13243</v>
      </c>
      <c r="C6606" s="2">
        <v>36</v>
      </c>
      <c r="D6606" s="2" t="s">
        <v>39</v>
      </c>
      <c r="E6606" s="2" t="s">
        <v>93</v>
      </c>
      <c r="F6606" s="2" t="s">
        <v>35</v>
      </c>
      <c r="G6606" s="2" t="s">
        <v>30</v>
      </c>
      <c r="H6606" s="2">
        <v>11499.29</v>
      </c>
      <c r="I6606" s="3">
        <v>45248</v>
      </c>
      <c r="J6606" s="2" t="s">
        <v>21</v>
      </c>
    </row>
    <row r="6607" spans="1:10" ht="14.25" customHeight="1" x14ac:dyDescent="0.35">
      <c r="A6607" s="2" t="s">
        <v>13244</v>
      </c>
      <c r="B6607" s="2" t="s">
        <v>13245</v>
      </c>
      <c r="C6607" s="2">
        <v>42</v>
      </c>
      <c r="D6607" s="2" t="s">
        <v>12</v>
      </c>
      <c r="E6607" s="2" t="s">
        <v>52</v>
      </c>
      <c r="F6607" s="2" t="s">
        <v>19</v>
      </c>
      <c r="G6607" s="2" t="s">
        <v>26</v>
      </c>
      <c r="H6607" s="2">
        <v>815.28</v>
      </c>
      <c r="I6607" s="3">
        <v>45353</v>
      </c>
      <c r="J6607" s="2" t="s">
        <v>16</v>
      </c>
    </row>
    <row r="6608" spans="1:10" ht="14.25" customHeight="1" x14ac:dyDescent="0.35">
      <c r="A6608" s="2" t="s">
        <v>13246</v>
      </c>
      <c r="B6608" s="2" t="s">
        <v>13247</v>
      </c>
      <c r="C6608" s="2">
        <v>33</v>
      </c>
      <c r="D6608" s="2" t="s">
        <v>39</v>
      </c>
      <c r="E6608" s="2" t="s">
        <v>13</v>
      </c>
      <c r="F6608" s="2" t="s">
        <v>49</v>
      </c>
      <c r="G6608" s="2" t="s">
        <v>26</v>
      </c>
      <c r="H6608" s="2">
        <v>8163.93</v>
      </c>
      <c r="I6608" s="3">
        <v>45443</v>
      </c>
      <c r="J6608" s="2" t="s">
        <v>16</v>
      </c>
    </row>
    <row r="6609" spans="1:10" ht="14.25" customHeight="1" x14ac:dyDescent="0.35">
      <c r="A6609" s="2" t="s">
        <v>13248</v>
      </c>
      <c r="B6609" s="2" t="s">
        <v>13249</v>
      </c>
      <c r="C6609" s="2">
        <v>26</v>
      </c>
      <c r="D6609" s="2" t="s">
        <v>39</v>
      </c>
      <c r="E6609" s="2" t="s">
        <v>93</v>
      </c>
      <c r="F6609" s="2" t="s">
        <v>55</v>
      </c>
      <c r="G6609" s="2" t="s">
        <v>36</v>
      </c>
      <c r="H6609" s="2">
        <v>2027.39</v>
      </c>
      <c r="I6609" s="3">
        <v>45579</v>
      </c>
      <c r="J6609" s="2" t="s">
        <v>16</v>
      </c>
    </row>
    <row r="6610" spans="1:10" ht="14.25" customHeight="1" x14ac:dyDescent="0.35">
      <c r="A6610" s="2" t="s">
        <v>13250</v>
      </c>
      <c r="B6610" s="2" t="s">
        <v>13251</v>
      </c>
      <c r="C6610" s="2">
        <v>18</v>
      </c>
      <c r="D6610" s="2" t="s">
        <v>39</v>
      </c>
      <c r="E6610" s="2" t="s">
        <v>64</v>
      </c>
      <c r="F6610" s="2" t="s">
        <v>19</v>
      </c>
      <c r="G6610" s="2" t="s">
        <v>36</v>
      </c>
      <c r="H6610" s="2">
        <v>11505.88</v>
      </c>
      <c r="I6610" s="3">
        <v>44935</v>
      </c>
      <c r="J6610" s="2" t="s">
        <v>16</v>
      </c>
    </row>
    <row r="6611" spans="1:10" ht="14.25" customHeight="1" x14ac:dyDescent="0.35">
      <c r="A6611" s="2" t="s">
        <v>13252</v>
      </c>
      <c r="B6611" s="2" t="s">
        <v>13253</v>
      </c>
      <c r="C6611" s="2">
        <v>59</v>
      </c>
      <c r="D6611" s="2" t="s">
        <v>39</v>
      </c>
      <c r="E6611" s="2" t="s">
        <v>24</v>
      </c>
      <c r="F6611" s="2" t="s">
        <v>49</v>
      </c>
      <c r="G6611" s="2" t="s">
        <v>15</v>
      </c>
      <c r="H6611" s="2">
        <v>9418.26</v>
      </c>
      <c r="I6611" s="3">
        <v>45285</v>
      </c>
      <c r="J6611" s="2" t="s">
        <v>16</v>
      </c>
    </row>
    <row r="6612" spans="1:10" ht="14.25" customHeight="1" x14ac:dyDescent="0.35">
      <c r="A6612" s="2" t="s">
        <v>13254</v>
      </c>
      <c r="B6612" s="2" t="s">
        <v>13255</v>
      </c>
      <c r="C6612" s="2">
        <v>36</v>
      </c>
      <c r="D6612" s="2" t="s">
        <v>39</v>
      </c>
      <c r="E6612" s="2" t="s">
        <v>42</v>
      </c>
      <c r="F6612" s="2" t="s">
        <v>55</v>
      </c>
      <c r="G6612" s="2" t="s">
        <v>15</v>
      </c>
      <c r="H6612" s="2">
        <v>36137.01</v>
      </c>
      <c r="I6612" s="3">
        <v>45404</v>
      </c>
      <c r="J6612" s="2" t="s">
        <v>16</v>
      </c>
    </row>
    <row r="6613" spans="1:10" ht="14.25" customHeight="1" x14ac:dyDescent="0.35">
      <c r="A6613" s="2" t="s">
        <v>13256</v>
      </c>
      <c r="B6613" s="2" t="s">
        <v>13257</v>
      </c>
      <c r="C6613" s="2">
        <v>50</v>
      </c>
      <c r="D6613" s="2" t="s">
        <v>12</v>
      </c>
      <c r="E6613" s="2" t="s">
        <v>52</v>
      </c>
      <c r="F6613" s="2" t="s">
        <v>25</v>
      </c>
      <c r="G6613" s="2" t="s">
        <v>20</v>
      </c>
      <c r="H6613" s="2">
        <v>27392.73</v>
      </c>
      <c r="I6613" s="3">
        <v>44983</v>
      </c>
      <c r="J6613" s="2" t="s">
        <v>16</v>
      </c>
    </row>
    <row r="6614" spans="1:10" ht="14.25" customHeight="1" x14ac:dyDescent="0.35">
      <c r="A6614" s="2" t="s">
        <v>13258</v>
      </c>
      <c r="B6614" s="2" t="s">
        <v>13259</v>
      </c>
      <c r="C6614" s="2">
        <v>51</v>
      </c>
      <c r="D6614" s="2" t="s">
        <v>39</v>
      </c>
      <c r="E6614" s="2" t="s">
        <v>93</v>
      </c>
      <c r="F6614" s="2" t="s">
        <v>35</v>
      </c>
      <c r="G6614" s="2" t="s">
        <v>30</v>
      </c>
      <c r="H6614" s="2">
        <v>94.17</v>
      </c>
      <c r="I6614" s="3">
        <v>45209</v>
      </c>
      <c r="J6614" s="2" t="s">
        <v>16</v>
      </c>
    </row>
    <row r="6615" spans="1:10" ht="14.25" customHeight="1" x14ac:dyDescent="0.35">
      <c r="A6615" s="2" t="s">
        <v>13260</v>
      </c>
      <c r="B6615" s="2" t="s">
        <v>13261</v>
      </c>
      <c r="C6615" s="2">
        <v>33</v>
      </c>
      <c r="D6615" s="2" t="s">
        <v>12</v>
      </c>
      <c r="E6615" s="2" t="s">
        <v>74</v>
      </c>
      <c r="F6615" s="2" t="s">
        <v>55</v>
      </c>
      <c r="G6615" s="2" t="s">
        <v>30</v>
      </c>
      <c r="H6615" s="2">
        <v>834.14</v>
      </c>
      <c r="I6615" s="3">
        <v>45371</v>
      </c>
      <c r="J6615" s="2" t="s">
        <v>16</v>
      </c>
    </row>
    <row r="6616" spans="1:10" ht="14.25" customHeight="1" x14ac:dyDescent="0.35">
      <c r="A6616" s="2" t="s">
        <v>13262</v>
      </c>
      <c r="B6616" s="2" t="s">
        <v>13263</v>
      </c>
      <c r="C6616" s="2">
        <v>61</v>
      </c>
      <c r="D6616" s="2" t="s">
        <v>39</v>
      </c>
      <c r="E6616" s="2" t="s">
        <v>24</v>
      </c>
      <c r="F6616" s="2" t="s">
        <v>19</v>
      </c>
      <c r="G6616" s="2" t="s">
        <v>36</v>
      </c>
      <c r="H6616" s="2">
        <v>14659.19</v>
      </c>
      <c r="I6616" s="3">
        <v>45387</v>
      </c>
      <c r="J6616" s="2" t="s">
        <v>16</v>
      </c>
    </row>
    <row r="6617" spans="1:10" ht="14.25" customHeight="1" x14ac:dyDescent="0.35">
      <c r="A6617" s="2" t="s">
        <v>13264</v>
      </c>
      <c r="B6617" s="2" t="s">
        <v>13265</v>
      </c>
      <c r="C6617" s="2">
        <v>57</v>
      </c>
      <c r="D6617" s="2" t="s">
        <v>39</v>
      </c>
      <c r="E6617" s="2" t="s">
        <v>13</v>
      </c>
      <c r="F6617" s="2" t="s">
        <v>14</v>
      </c>
      <c r="G6617" s="2" t="s">
        <v>20</v>
      </c>
      <c r="H6617" s="2">
        <v>11572.26</v>
      </c>
      <c r="I6617" s="3">
        <v>45416</v>
      </c>
      <c r="J6617" s="2" t="s">
        <v>16</v>
      </c>
    </row>
    <row r="6618" spans="1:10" ht="14.25" customHeight="1" x14ac:dyDescent="0.35">
      <c r="A6618" s="2" t="s">
        <v>13266</v>
      </c>
      <c r="B6618" s="2" t="s">
        <v>13267</v>
      </c>
      <c r="C6618" s="2">
        <v>35</v>
      </c>
      <c r="D6618" s="2" t="s">
        <v>39</v>
      </c>
      <c r="E6618" s="2" t="s">
        <v>93</v>
      </c>
      <c r="F6618" s="2" t="s">
        <v>55</v>
      </c>
      <c r="G6618" s="2" t="s">
        <v>20</v>
      </c>
      <c r="H6618" s="2">
        <v>16141.77</v>
      </c>
      <c r="I6618" s="3">
        <v>45285</v>
      </c>
      <c r="J6618" s="2" t="s">
        <v>16</v>
      </c>
    </row>
    <row r="6619" spans="1:10" ht="14.25" customHeight="1" x14ac:dyDescent="0.35">
      <c r="A6619" s="2" t="s">
        <v>13268</v>
      </c>
      <c r="B6619" s="2" t="s">
        <v>13269</v>
      </c>
      <c r="C6619" s="2">
        <v>51</v>
      </c>
      <c r="D6619" s="2" t="s">
        <v>12</v>
      </c>
      <c r="E6619" s="2" t="s">
        <v>24</v>
      </c>
      <c r="F6619" s="2" t="s">
        <v>14</v>
      </c>
      <c r="G6619" s="2" t="s">
        <v>15</v>
      </c>
      <c r="H6619" s="2">
        <v>3103.57</v>
      </c>
      <c r="I6619" s="3">
        <v>45616</v>
      </c>
      <c r="J6619" s="2" t="s">
        <v>16</v>
      </c>
    </row>
    <row r="6620" spans="1:10" ht="14.25" customHeight="1" x14ac:dyDescent="0.35">
      <c r="A6620" s="2" t="s">
        <v>13270</v>
      </c>
      <c r="B6620" s="2" t="s">
        <v>13271</v>
      </c>
      <c r="C6620" s="2">
        <v>42</v>
      </c>
      <c r="D6620" s="2" t="s">
        <v>39</v>
      </c>
      <c r="E6620" s="2" t="s">
        <v>29</v>
      </c>
      <c r="F6620" s="2" t="s">
        <v>14</v>
      </c>
      <c r="G6620" s="2" t="s">
        <v>26</v>
      </c>
      <c r="H6620" s="2">
        <v>18926.150000000001</v>
      </c>
      <c r="I6620" s="3">
        <v>45520</v>
      </c>
      <c r="J6620" s="2" t="s">
        <v>16</v>
      </c>
    </row>
    <row r="6621" spans="1:10" ht="14.25" customHeight="1" x14ac:dyDescent="0.35">
      <c r="A6621" s="2" t="s">
        <v>13272</v>
      </c>
      <c r="B6621" s="2" t="s">
        <v>13273</v>
      </c>
      <c r="C6621" s="2">
        <v>62</v>
      </c>
      <c r="D6621" s="2" t="s">
        <v>12</v>
      </c>
      <c r="E6621" s="2" t="s">
        <v>24</v>
      </c>
      <c r="F6621" s="2" t="s">
        <v>55</v>
      </c>
      <c r="G6621" s="2" t="s">
        <v>30</v>
      </c>
      <c r="H6621" s="2">
        <v>5841.48</v>
      </c>
      <c r="I6621" s="3">
        <v>45523</v>
      </c>
      <c r="J6621" s="2" t="s">
        <v>16</v>
      </c>
    </row>
    <row r="6622" spans="1:10" ht="14.25" customHeight="1" x14ac:dyDescent="0.35">
      <c r="A6622" s="2" t="s">
        <v>13274</v>
      </c>
      <c r="B6622" s="2" t="s">
        <v>13275</v>
      </c>
      <c r="C6622" s="2">
        <v>23</v>
      </c>
      <c r="D6622" s="2" t="s">
        <v>12</v>
      </c>
      <c r="E6622" s="2" t="s">
        <v>93</v>
      </c>
      <c r="F6622" s="2" t="s">
        <v>25</v>
      </c>
      <c r="G6622" s="2" t="s">
        <v>20</v>
      </c>
      <c r="H6622" s="2">
        <v>3036.87</v>
      </c>
      <c r="I6622" s="3">
        <v>44991</v>
      </c>
      <c r="J6622" s="2" t="s">
        <v>16</v>
      </c>
    </row>
    <row r="6623" spans="1:10" ht="14.25" customHeight="1" x14ac:dyDescent="0.35">
      <c r="A6623" s="2" t="s">
        <v>13276</v>
      </c>
      <c r="B6623" s="2" t="s">
        <v>13277</v>
      </c>
      <c r="C6623" s="2">
        <v>38</v>
      </c>
      <c r="D6623" s="2" t="s">
        <v>39</v>
      </c>
      <c r="E6623" s="2" t="s">
        <v>93</v>
      </c>
      <c r="F6623" s="2" t="s">
        <v>55</v>
      </c>
      <c r="G6623" s="2" t="s">
        <v>15</v>
      </c>
      <c r="H6623" s="2">
        <v>106.64</v>
      </c>
      <c r="I6623" s="3">
        <v>45355</v>
      </c>
      <c r="J6623" s="2" t="s">
        <v>21</v>
      </c>
    </row>
    <row r="6624" spans="1:10" ht="14.25" customHeight="1" x14ac:dyDescent="0.35">
      <c r="A6624" s="2" t="s">
        <v>13278</v>
      </c>
      <c r="B6624" s="2" t="s">
        <v>13279</v>
      </c>
      <c r="C6624" s="2">
        <v>23</v>
      </c>
      <c r="D6624" s="2" t="s">
        <v>12</v>
      </c>
      <c r="E6624" s="2" t="s">
        <v>29</v>
      </c>
      <c r="F6624" s="2" t="s">
        <v>49</v>
      </c>
      <c r="G6624" s="2" t="s">
        <v>15</v>
      </c>
      <c r="H6624" s="2">
        <v>20507.689999999999</v>
      </c>
      <c r="I6624" s="3">
        <v>45383</v>
      </c>
      <c r="J6624" s="2" t="s">
        <v>16</v>
      </c>
    </row>
    <row r="6625" spans="1:10" ht="14.25" customHeight="1" x14ac:dyDescent="0.35">
      <c r="A6625" s="2" t="s">
        <v>13280</v>
      </c>
      <c r="B6625" s="2" t="s">
        <v>13281</v>
      </c>
      <c r="C6625" s="2">
        <v>49</v>
      </c>
      <c r="D6625" s="2" t="s">
        <v>39</v>
      </c>
      <c r="E6625" s="2" t="s">
        <v>42</v>
      </c>
      <c r="F6625" s="2" t="s">
        <v>35</v>
      </c>
      <c r="G6625" s="2" t="s">
        <v>15</v>
      </c>
      <c r="H6625" s="2">
        <v>7664.58</v>
      </c>
      <c r="I6625" s="3">
        <v>45062</v>
      </c>
      <c r="J6625" s="2" t="s">
        <v>16</v>
      </c>
    </row>
    <row r="6626" spans="1:10" ht="14.25" customHeight="1" x14ac:dyDescent="0.35">
      <c r="A6626" s="2" t="s">
        <v>13282</v>
      </c>
      <c r="B6626" s="2" t="s">
        <v>13283</v>
      </c>
      <c r="C6626" s="2">
        <v>58</v>
      </c>
      <c r="D6626" s="2" t="s">
        <v>39</v>
      </c>
      <c r="E6626" s="2" t="s">
        <v>24</v>
      </c>
      <c r="F6626" s="2" t="s">
        <v>14</v>
      </c>
      <c r="G6626" s="2" t="s">
        <v>26</v>
      </c>
      <c r="H6626" s="2">
        <v>37042.81</v>
      </c>
      <c r="I6626" s="3">
        <v>45532</v>
      </c>
      <c r="J6626" s="2" t="s">
        <v>69</v>
      </c>
    </row>
    <row r="6627" spans="1:10" ht="14.25" customHeight="1" x14ac:dyDescent="0.35">
      <c r="A6627" s="2" t="s">
        <v>13284</v>
      </c>
      <c r="B6627" s="2" t="s">
        <v>13285</v>
      </c>
      <c r="C6627" s="2">
        <v>60</v>
      </c>
      <c r="D6627" s="2" t="s">
        <v>12</v>
      </c>
      <c r="E6627" s="2" t="s">
        <v>29</v>
      </c>
      <c r="F6627" s="2" t="s">
        <v>35</v>
      </c>
      <c r="G6627" s="2" t="s">
        <v>20</v>
      </c>
      <c r="H6627" s="2">
        <v>12541.49</v>
      </c>
      <c r="I6627" s="3">
        <v>44974</v>
      </c>
      <c r="J6627" s="2" t="s">
        <v>16</v>
      </c>
    </row>
    <row r="6628" spans="1:10" ht="14.25" customHeight="1" x14ac:dyDescent="0.35">
      <c r="A6628" s="2" t="s">
        <v>13286</v>
      </c>
      <c r="B6628" s="2" t="s">
        <v>13287</v>
      </c>
      <c r="C6628" s="2">
        <v>56</v>
      </c>
      <c r="D6628" s="2" t="s">
        <v>39</v>
      </c>
      <c r="E6628" s="2" t="s">
        <v>29</v>
      </c>
      <c r="F6628" s="2" t="s">
        <v>19</v>
      </c>
      <c r="G6628" s="2" t="s">
        <v>36</v>
      </c>
      <c r="H6628" s="2">
        <v>838.35</v>
      </c>
      <c r="I6628" s="3">
        <v>45538</v>
      </c>
      <c r="J6628" s="2" t="s">
        <v>16</v>
      </c>
    </row>
    <row r="6629" spans="1:10" ht="14.25" customHeight="1" x14ac:dyDescent="0.35">
      <c r="A6629" s="2" t="s">
        <v>13288</v>
      </c>
      <c r="B6629" s="2" t="s">
        <v>13289</v>
      </c>
      <c r="C6629" s="2">
        <v>48</v>
      </c>
      <c r="D6629" s="2" t="s">
        <v>39</v>
      </c>
      <c r="E6629" s="2" t="s">
        <v>24</v>
      </c>
      <c r="F6629" s="2" t="s">
        <v>14</v>
      </c>
      <c r="G6629" s="2" t="s">
        <v>36</v>
      </c>
      <c r="H6629" s="2">
        <v>8871.9599999999991</v>
      </c>
      <c r="I6629" s="3">
        <v>45120</v>
      </c>
      <c r="J6629" s="2" t="s">
        <v>16</v>
      </c>
    </row>
    <row r="6630" spans="1:10" ht="14.25" customHeight="1" x14ac:dyDescent="0.35">
      <c r="A6630" s="2" t="s">
        <v>13290</v>
      </c>
      <c r="B6630" s="2" t="s">
        <v>13291</v>
      </c>
      <c r="C6630" s="2">
        <v>59</v>
      </c>
      <c r="D6630" s="2" t="s">
        <v>12</v>
      </c>
      <c r="E6630" s="2" t="s">
        <v>74</v>
      </c>
      <c r="F6630" s="2" t="s">
        <v>19</v>
      </c>
      <c r="G6630" s="2" t="s">
        <v>15</v>
      </c>
      <c r="H6630" s="2">
        <v>172.73</v>
      </c>
      <c r="I6630" s="3">
        <v>45043</v>
      </c>
      <c r="J6630" s="2" t="s">
        <v>16</v>
      </c>
    </row>
    <row r="6631" spans="1:10" ht="14.25" customHeight="1" x14ac:dyDescent="0.35">
      <c r="A6631" s="2" t="s">
        <v>13292</v>
      </c>
      <c r="B6631" s="2" t="s">
        <v>13293</v>
      </c>
      <c r="C6631" s="2">
        <v>27</v>
      </c>
      <c r="D6631" s="2" t="s">
        <v>12</v>
      </c>
      <c r="E6631" s="2" t="s">
        <v>29</v>
      </c>
      <c r="F6631" s="2" t="s">
        <v>49</v>
      </c>
      <c r="G6631" s="2" t="s">
        <v>15</v>
      </c>
      <c r="H6631" s="2">
        <v>8159.52</v>
      </c>
      <c r="I6631" s="3">
        <v>45090</v>
      </c>
      <c r="J6631" s="2" t="s">
        <v>21</v>
      </c>
    </row>
    <row r="6632" spans="1:10" ht="14.25" customHeight="1" x14ac:dyDescent="0.35">
      <c r="A6632" s="2" t="s">
        <v>13294</v>
      </c>
      <c r="B6632" s="2" t="s">
        <v>13295</v>
      </c>
      <c r="C6632" s="2">
        <v>47</v>
      </c>
      <c r="D6632" s="2" t="s">
        <v>12</v>
      </c>
      <c r="E6632" s="2" t="s">
        <v>74</v>
      </c>
      <c r="F6632" s="2" t="s">
        <v>49</v>
      </c>
      <c r="G6632" s="2" t="s">
        <v>26</v>
      </c>
      <c r="H6632" s="2">
        <v>4310.93</v>
      </c>
      <c r="I6632" s="3">
        <v>45405</v>
      </c>
      <c r="J6632" s="2" t="s">
        <v>16</v>
      </c>
    </row>
    <row r="6633" spans="1:10" ht="14.25" customHeight="1" x14ac:dyDescent="0.35">
      <c r="A6633" s="2" t="s">
        <v>13296</v>
      </c>
      <c r="B6633" s="2" t="s">
        <v>13297</v>
      </c>
      <c r="C6633" s="2">
        <v>35</v>
      </c>
      <c r="D6633" s="2" t="s">
        <v>12</v>
      </c>
      <c r="E6633" s="2" t="s">
        <v>64</v>
      </c>
      <c r="F6633" s="2" t="s">
        <v>35</v>
      </c>
      <c r="G6633" s="2" t="s">
        <v>15</v>
      </c>
      <c r="H6633" s="2">
        <v>10308.49</v>
      </c>
      <c r="I6633" s="3">
        <v>45213</v>
      </c>
      <c r="J6633" s="2" t="s">
        <v>21</v>
      </c>
    </row>
    <row r="6634" spans="1:10" ht="14.25" customHeight="1" x14ac:dyDescent="0.35">
      <c r="A6634" s="2" t="s">
        <v>13298</v>
      </c>
      <c r="B6634" s="2" t="s">
        <v>13299</v>
      </c>
      <c r="C6634" s="2">
        <v>41</v>
      </c>
      <c r="D6634" s="2" t="s">
        <v>12</v>
      </c>
      <c r="E6634" s="2" t="s">
        <v>24</v>
      </c>
      <c r="F6634" s="2" t="s">
        <v>49</v>
      </c>
      <c r="G6634" s="2" t="s">
        <v>20</v>
      </c>
      <c r="H6634" s="2">
        <v>7799.57</v>
      </c>
      <c r="I6634" s="3">
        <v>45462</v>
      </c>
      <c r="J6634" s="2" t="s">
        <v>16</v>
      </c>
    </row>
    <row r="6635" spans="1:10" ht="14.25" customHeight="1" x14ac:dyDescent="0.35">
      <c r="A6635" s="2" t="s">
        <v>13300</v>
      </c>
      <c r="B6635" s="2" t="s">
        <v>13301</v>
      </c>
      <c r="C6635" s="2">
        <v>26</v>
      </c>
      <c r="D6635" s="2" t="s">
        <v>12</v>
      </c>
      <c r="E6635" s="2" t="s">
        <v>29</v>
      </c>
      <c r="F6635" s="2" t="s">
        <v>55</v>
      </c>
      <c r="G6635" s="2" t="s">
        <v>15</v>
      </c>
      <c r="H6635" s="2">
        <v>3029.32</v>
      </c>
      <c r="I6635" s="3">
        <v>45420</v>
      </c>
      <c r="J6635" s="2" t="s">
        <v>16</v>
      </c>
    </row>
    <row r="6636" spans="1:10" ht="14.25" customHeight="1" x14ac:dyDescent="0.35">
      <c r="A6636" s="2" t="s">
        <v>13302</v>
      </c>
      <c r="B6636" s="2" t="s">
        <v>13303</v>
      </c>
      <c r="C6636" s="2">
        <v>48</v>
      </c>
      <c r="D6636" s="2" t="s">
        <v>39</v>
      </c>
      <c r="E6636" s="2" t="s">
        <v>42</v>
      </c>
      <c r="F6636" s="2" t="s">
        <v>14</v>
      </c>
      <c r="G6636" s="2" t="s">
        <v>15</v>
      </c>
      <c r="H6636" s="2">
        <v>1771.56</v>
      </c>
      <c r="I6636" s="3">
        <v>45331</v>
      </c>
      <c r="J6636" s="2" t="s">
        <v>16</v>
      </c>
    </row>
    <row r="6637" spans="1:10" ht="14.25" customHeight="1" x14ac:dyDescent="0.35">
      <c r="A6637" s="2" t="s">
        <v>13304</v>
      </c>
      <c r="B6637" s="2" t="s">
        <v>13305</v>
      </c>
      <c r="C6637" s="2">
        <v>32</v>
      </c>
      <c r="D6637" s="2" t="s">
        <v>12</v>
      </c>
      <c r="E6637" s="2" t="s">
        <v>29</v>
      </c>
      <c r="F6637" s="2" t="s">
        <v>19</v>
      </c>
      <c r="G6637" s="2" t="s">
        <v>20</v>
      </c>
      <c r="H6637" s="2">
        <v>5187.09</v>
      </c>
      <c r="I6637" s="3">
        <v>45022</v>
      </c>
      <c r="J6637" s="2" t="s">
        <v>16</v>
      </c>
    </row>
    <row r="6638" spans="1:10" ht="14.25" customHeight="1" x14ac:dyDescent="0.35">
      <c r="A6638" s="2" t="s">
        <v>13306</v>
      </c>
      <c r="B6638" s="2" t="s">
        <v>13307</v>
      </c>
      <c r="C6638" s="2">
        <v>21</v>
      </c>
      <c r="D6638" s="2" t="s">
        <v>12</v>
      </c>
      <c r="E6638" s="2" t="s">
        <v>93</v>
      </c>
      <c r="F6638" s="2" t="s">
        <v>35</v>
      </c>
      <c r="G6638" s="2" t="s">
        <v>30</v>
      </c>
      <c r="H6638" s="2">
        <v>43302.93</v>
      </c>
      <c r="I6638" s="3">
        <v>45423</v>
      </c>
      <c r="J6638" s="2" t="s">
        <v>16</v>
      </c>
    </row>
    <row r="6639" spans="1:10" ht="14.25" customHeight="1" x14ac:dyDescent="0.35">
      <c r="A6639" s="2" t="s">
        <v>13308</v>
      </c>
      <c r="B6639" s="2" t="s">
        <v>13309</v>
      </c>
      <c r="C6639" s="2">
        <v>57</v>
      </c>
      <c r="D6639" s="2" t="s">
        <v>39</v>
      </c>
      <c r="E6639" s="2" t="s">
        <v>52</v>
      </c>
      <c r="F6639" s="2" t="s">
        <v>35</v>
      </c>
      <c r="G6639" s="2" t="s">
        <v>36</v>
      </c>
      <c r="H6639" s="2">
        <v>5721.67</v>
      </c>
      <c r="I6639" s="3">
        <v>45180</v>
      </c>
      <c r="J6639" s="2" t="s">
        <v>16</v>
      </c>
    </row>
    <row r="6640" spans="1:10" ht="14.25" customHeight="1" x14ac:dyDescent="0.35">
      <c r="A6640" s="2" t="s">
        <v>13310</v>
      </c>
      <c r="B6640" s="2" t="s">
        <v>13311</v>
      </c>
      <c r="C6640" s="2">
        <v>26</v>
      </c>
      <c r="D6640" s="2" t="s">
        <v>39</v>
      </c>
      <c r="E6640" s="2" t="s">
        <v>42</v>
      </c>
      <c r="F6640" s="2" t="s">
        <v>49</v>
      </c>
      <c r="G6640" s="2" t="s">
        <v>15</v>
      </c>
      <c r="H6640" s="2">
        <v>13814.55</v>
      </c>
      <c r="I6640" s="3">
        <v>45340</v>
      </c>
      <c r="J6640" s="2" t="s">
        <v>16</v>
      </c>
    </row>
    <row r="6641" spans="1:10" ht="14.25" customHeight="1" x14ac:dyDescent="0.35">
      <c r="A6641" s="2" t="s">
        <v>13312</v>
      </c>
      <c r="B6641" s="2" t="s">
        <v>13313</v>
      </c>
      <c r="C6641" s="2">
        <v>62</v>
      </c>
      <c r="D6641" s="2" t="s">
        <v>12</v>
      </c>
      <c r="E6641" s="2" t="s">
        <v>29</v>
      </c>
      <c r="F6641" s="2" t="s">
        <v>49</v>
      </c>
      <c r="G6641" s="2" t="s">
        <v>20</v>
      </c>
      <c r="H6641" s="2">
        <v>586.61</v>
      </c>
      <c r="I6641" s="3">
        <v>45559</v>
      </c>
      <c r="J6641" s="2" t="s">
        <v>21</v>
      </c>
    </row>
    <row r="6642" spans="1:10" ht="14.25" customHeight="1" x14ac:dyDescent="0.35">
      <c r="A6642" s="2" t="s">
        <v>13314</v>
      </c>
      <c r="B6642" s="2" t="s">
        <v>13315</v>
      </c>
      <c r="C6642" s="2">
        <v>26</v>
      </c>
      <c r="D6642" s="2" t="s">
        <v>12</v>
      </c>
      <c r="E6642" s="2" t="s">
        <v>42</v>
      </c>
      <c r="F6642" s="2" t="s">
        <v>19</v>
      </c>
      <c r="G6642" s="2" t="s">
        <v>36</v>
      </c>
      <c r="H6642" s="2">
        <v>4762.08</v>
      </c>
      <c r="I6642" s="3">
        <v>45510</v>
      </c>
      <c r="J6642" s="2" t="s">
        <v>16</v>
      </c>
    </row>
    <row r="6643" spans="1:10" ht="14.25" customHeight="1" x14ac:dyDescent="0.35">
      <c r="A6643" s="2" t="s">
        <v>13316</v>
      </c>
      <c r="B6643" s="2" t="s">
        <v>13317</v>
      </c>
      <c r="C6643" s="2">
        <v>43</v>
      </c>
      <c r="D6643" s="2" t="s">
        <v>39</v>
      </c>
      <c r="E6643" s="2" t="s">
        <v>24</v>
      </c>
      <c r="F6643" s="2" t="s">
        <v>14</v>
      </c>
      <c r="G6643" s="2" t="s">
        <v>26</v>
      </c>
      <c r="H6643" s="2">
        <v>8682.7000000000007</v>
      </c>
      <c r="I6643" s="3">
        <v>45297</v>
      </c>
      <c r="J6643" s="2" t="s">
        <v>16</v>
      </c>
    </row>
    <row r="6644" spans="1:10" ht="14.25" customHeight="1" x14ac:dyDescent="0.35">
      <c r="A6644" s="2" t="s">
        <v>13318</v>
      </c>
      <c r="B6644" s="2" t="s">
        <v>13319</v>
      </c>
      <c r="C6644" s="2">
        <v>21</v>
      </c>
      <c r="D6644" s="2" t="s">
        <v>12</v>
      </c>
      <c r="E6644" s="2" t="s">
        <v>74</v>
      </c>
      <c r="F6644" s="2" t="s">
        <v>14</v>
      </c>
      <c r="G6644" s="2" t="s">
        <v>30</v>
      </c>
      <c r="H6644" s="2">
        <v>13910.92</v>
      </c>
      <c r="I6644" s="3">
        <v>45502</v>
      </c>
      <c r="J6644" s="2" t="s">
        <v>16</v>
      </c>
    </row>
    <row r="6645" spans="1:10" ht="14.25" customHeight="1" x14ac:dyDescent="0.35">
      <c r="A6645" s="2" t="s">
        <v>13320</v>
      </c>
      <c r="B6645" s="2" t="s">
        <v>13321</v>
      </c>
      <c r="C6645" s="2">
        <v>34</v>
      </c>
      <c r="D6645" s="2" t="s">
        <v>12</v>
      </c>
      <c r="E6645" s="2" t="s">
        <v>64</v>
      </c>
      <c r="F6645" s="2" t="s">
        <v>35</v>
      </c>
      <c r="G6645" s="2" t="s">
        <v>15</v>
      </c>
      <c r="H6645" s="2">
        <v>7515.89</v>
      </c>
      <c r="I6645" s="3">
        <v>45169</v>
      </c>
      <c r="J6645" s="2" t="s">
        <v>16</v>
      </c>
    </row>
    <row r="6646" spans="1:10" ht="14.25" customHeight="1" x14ac:dyDescent="0.35">
      <c r="A6646" s="2" t="s">
        <v>13322</v>
      </c>
      <c r="B6646" s="2" t="s">
        <v>13323</v>
      </c>
      <c r="C6646" s="2">
        <v>33</v>
      </c>
      <c r="D6646" s="2" t="s">
        <v>39</v>
      </c>
      <c r="E6646" s="2" t="s">
        <v>64</v>
      </c>
      <c r="F6646" s="2" t="s">
        <v>19</v>
      </c>
      <c r="G6646" s="2" t="s">
        <v>30</v>
      </c>
      <c r="H6646" s="2">
        <v>7242.16</v>
      </c>
      <c r="I6646" s="3">
        <v>45565</v>
      </c>
      <c r="J6646" s="2" t="s">
        <v>16</v>
      </c>
    </row>
    <row r="6647" spans="1:10" ht="14.25" customHeight="1" x14ac:dyDescent="0.35">
      <c r="A6647" s="2" t="s">
        <v>13324</v>
      </c>
      <c r="B6647" s="2" t="s">
        <v>13325</v>
      </c>
      <c r="C6647" s="2">
        <v>32</v>
      </c>
      <c r="D6647" s="2" t="s">
        <v>12</v>
      </c>
      <c r="E6647" s="2" t="s">
        <v>24</v>
      </c>
      <c r="F6647" s="2" t="s">
        <v>35</v>
      </c>
      <c r="G6647" s="2" t="s">
        <v>15</v>
      </c>
      <c r="H6647" s="2">
        <v>14435.29</v>
      </c>
      <c r="I6647" s="3">
        <v>45299</v>
      </c>
      <c r="J6647" s="2" t="s">
        <v>16</v>
      </c>
    </row>
    <row r="6648" spans="1:10" ht="14.25" customHeight="1" x14ac:dyDescent="0.35">
      <c r="A6648" s="2" t="s">
        <v>13326</v>
      </c>
      <c r="B6648" s="2" t="s">
        <v>13327</v>
      </c>
      <c r="C6648" s="2">
        <v>52</v>
      </c>
      <c r="D6648" s="2" t="s">
        <v>39</v>
      </c>
      <c r="E6648" s="2" t="s">
        <v>24</v>
      </c>
      <c r="F6648" s="2" t="s">
        <v>25</v>
      </c>
      <c r="G6648" s="2" t="s">
        <v>15</v>
      </c>
      <c r="H6648" s="2">
        <v>3758.4</v>
      </c>
      <c r="I6648" s="3">
        <v>44965</v>
      </c>
      <c r="J6648" s="2" t="s">
        <v>21</v>
      </c>
    </row>
    <row r="6649" spans="1:10" ht="14.25" customHeight="1" x14ac:dyDescent="0.35">
      <c r="A6649" s="2" t="s">
        <v>13328</v>
      </c>
      <c r="B6649" s="2" t="s">
        <v>13329</v>
      </c>
      <c r="C6649" s="2">
        <v>22</v>
      </c>
      <c r="D6649" s="2" t="s">
        <v>12</v>
      </c>
      <c r="E6649" s="2" t="s">
        <v>42</v>
      </c>
      <c r="F6649" s="2" t="s">
        <v>14</v>
      </c>
      <c r="G6649" s="2" t="s">
        <v>15</v>
      </c>
      <c r="H6649" s="2">
        <v>949.82</v>
      </c>
      <c r="I6649" s="3">
        <v>45279</v>
      </c>
      <c r="J6649" s="2" t="s">
        <v>21</v>
      </c>
    </row>
    <row r="6650" spans="1:10" ht="14.25" customHeight="1" x14ac:dyDescent="0.35">
      <c r="A6650" s="2" t="s">
        <v>13330</v>
      </c>
      <c r="B6650" s="2" t="s">
        <v>13331</v>
      </c>
      <c r="C6650" s="2">
        <v>22</v>
      </c>
      <c r="D6650" s="2" t="s">
        <v>39</v>
      </c>
      <c r="E6650" s="2" t="s">
        <v>24</v>
      </c>
      <c r="F6650" s="2" t="s">
        <v>19</v>
      </c>
      <c r="G6650" s="2" t="s">
        <v>30</v>
      </c>
      <c r="H6650" s="2">
        <v>4264.09</v>
      </c>
      <c r="I6650" s="3">
        <v>45352</v>
      </c>
      <c r="J6650" s="2" t="s">
        <v>16</v>
      </c>
    </row>
    <row r="6651" spans="1:10" ht="14.25" customHeight="1" x14ac:dyDescent="0.35">
      <c r="A6651" s="2" t="s">
        <v>13332</v>
      </c>
      <c r="B6651" s="2" t="s">
        <v>13333</v>
      </c>
      <c r="C6651" s="2">
        <v>37</v>
      </c>
      <c r="D6651" s="2" t="s">
        <v>39</v>
      </c>
      <c r="E6651" s="2" t="s">
        <v>42</v>
      </c>
      <c r="F6651" s="2" t="s">
        <v>19</v>
      </c>
      <c r="G6651" s="2" t="s">
        <v>26</v>
      </c>
      <c r="H6651" s="2">
        <v>1731.59</v>
      </c>
      <c r="I6651" s="3">
        <v>45003</v>
      </c>
      <c r="J6651" s="2" t="s">
        <v>21</v>
      </c>
    </row>
    <row r="6652" spans="1:10" ht="14.25" customHeight="1" x14ac:dyDescent="0.35">
      <c r="A6652" s="2" t="s">
        <v>13334</v>
      </c>
      <c r="B6652" s="2" t="s">
        <v>13335</v>
      </c>
      <c r="C6652" s="2">
        <v>32</v>
      </c>
      <c r="D6652" s="2" t="s">
        <v>39</v>
      </c>
      <c r="E6652" s="2" t="s">
        <v>24</v>
      </c>
      <c r="F6652" s="2" t="s">
        <v>35</v>
      </c>
      <c r="G6652" s="2" t="s">
        <v>20</v>
      </c>
      <c r="H6652" s="2">
        <v>33797.550000000003</v>
      </c>
      <c r="I6652" s="3">
        <v>45436</v>
      </c>
      <c r="J6652" s="2" t="s">
        <v>16</v>
      </c>
    </row>
    <row r="6653" spans="1:10" ht="14.25" customHeight="1" x14ac:dyDescent="0.35">
      <c r="A6653" s="2" t="s">
        <v>13336</v>
      </c>
      <c r="B6653" s="2" t="s">
        <v>13337</v>
      </c>
      <c r="C6653" s="2">
        <v>35</v>
      </c>
      <c r="D6653" s="2" t="s">
        <v>12</v>
      </c>
      <c r="E6653" s="2" t="s">
        <v>29</v>
      </c>
      <c r="F6653" s="2" t="s">
        <v>49</v>
      </c>
      <c r="G6653" s="2" t="s">
        <v>20</v>
      </c>
      <c r="H6653" s="2">
        <v>8615.93</v>
      </c>
      <c r="I6653" s="3">
        <v>45443</v>
      </c>
      <c r="J6653" s="2" t="s">
        <v>16</v>
      </c>
    </row>
    <row r="6654" spans="1:10" ht="14.25" customHeight="1" x14ac:dyDescent="0.35">
      <c r="A6654" s="2" t="s">
        <v>13338</v>
      </c>
      <c r="B6654" s="2" t="s">
        <v>13339</v>
      </c>
      <c r="C6654" s="2">
        <v>64</v>
      </c>
      <c r="D6654" s="2" t="s">
        <v>39</v>
      </c>
      <c r="E6654" s="2" t="s">
        <v>24</v>
      </c>
      <c r="F6654" s="2" t="s">
        <v>19</v>
      </c>
      <c r="G6654" s="2" t="s">
        <v>26</v>
      </c>
      <c r="H6654" s="2">
        <v>5916.75</v>
      </c>
      <c r="I6654" s="3">
        <v>45066</v>
      </c>
      <c r="J6654" s="2" t="s">
        <v>16</v>
      </c>
    </row>
    <row r="6655" spans="1:10" ht="14.25" customHeight="1" x14ac:dyDescent="0.35">
      <c r="A6655" s="2" t="s">
        <v>13340</v>
      </c>
      <c r="B6655" s="2" t="s">
        <v>13341</v>
      </c>
      <c r="C6655" s="2">
        <v>19</v>
      </c>
      <c r="D6655" s="2" t="s">
        <v>12</v>
      </c>
      <c r="E6655" s="2" t="s">
        <v>13</v>
      </c>
      <c r="F6655" s="2" t="s">
        <v>35</v>
      </c>
      <c r="G6655" s="2" t="s">
        <v>26</v>
      </c>
      <c r="H6655" s="2">
        <v>24310.080000000002</v>
      </c>
      <c r="I6655" s="3">
        <v>45178</v>
      </c>
      <c r="J6655" s="2" t="s">
        <v>16</v>
      </c>
    </row>
    <row r="6656" spans="1:10" ht="14.25" customHeight="1" x14ac:dyDescent="0.35">
      <c r="A6656" s="2" t="s">
        <v>13342</v>
      </c>
      <c r="B6656" s="2" t="s">
        <v>13343</v>
      </c>
      <c r="C6656" s="2">
        <v>46</v>
      </c>
      <c r="D6656" s="2" t="s">
        <v>39</v>
      </c>
      <c r="E6656" s="2" t="s">
        <v>93</v>
      </c>
      <c r="F6656" s="2" t="s">
        <v>55</v>
      </c>
      <c r="G6656" s="2" t="s">
        <v>15</v>
      </c>
      <c r="H6656" s="2">
        <v>23062.06</v>
      </c>
      <c r="I6656" s="3">
        <v>45595</v>
      </c>
      <c r="J6656" s="2" t="s">
        <v>69</v>
      </c>
    </row>
    <row r="6657" spans="1:10" ht="14.25" customHeight="1" x14ac:dyDescent="0.35">
      <c r="A6657" s="2" t="s">
        <v>13344</v>
      </c>
      <c r="B6657" s="2" t="s">
        <v>13345</v>
      </c>
      <c r="C6657" s="2">
        <v>30</v>
      </c>
      <c r="D6657" s="2" t="s">
        <v>39</v>
      </c>
      <c r="E6657" s="2" t="s">
        <v>74</v>
      </c>
      <c r="F6657" s="2" t="s">
        <v>49</v>
      </c>
      <c r="G6657" s="2" t="s">
        <v>15</v>
      </c>
      <c r="H6657" s="2">
        <v>5373.36</v>
      </c>
      <c r="I6657" s="3">
        <v>45243</v>
      </c>
      <c r="J6657" s="2" t="s">
        <v>16</v>
      </c>
    </row>
    <row r="6658" spans="1:10" ht="14.25" customHeight="1" x14ac:dyDescent="0.35">
      <c r="A6658" s="2" t="s">
        <v>13346</v>
      </c>
      <c r="B6658" s="2" t="s">
        <v>13347</v>
      </c>
      <c r="C6658" s="2">
        <v>21</v>
      </c>
      <c r="D6658" s="2" t="s">
        <v>39</v>
      </c>
      <c r="E6658" s="2" t="s">
        <v>93</v>
      </c>
      <c r="F6658" s="2" t="s">
        <v>49</v>
      </c>
      <c r="G6658" s="2" t="s">
        <v>20</v>
      </c>
      <c r="H6658" s="2">
        <v>20772.63</v>
      </c>
      <c r="I6658" s="3">
        <v>45346</v>
      </c>
      <c r="J6658" s="2" t="s">
        <v>16</v>
      </c>
    </row>
    <row r="6659" spans="1:10" ht="14.25" customHeight="1" x14ac:dyDescent="0.35">
      <c r="A6659" s="2" t="s">
        <v>13348</v>
      </c>
      <c r="B6659" s="2" t="s">
        <v>13349</v>
      </c>
      <c r="C6659" s="2">
        <v>59</v>
      </c>
      <c r="D6659" s="2" t="s">
        <v>12</v>
      </c>
      <c r="E6659" s="2" t="s">
        <v>52</v>
      </c>
      <c r="F6659" s="2" t="s">
        <v>14</v>
      </c>
      <c r="G6659" s="2" t="s">
        <v>15</v>
      </c>
      <c r="H6659" s="2">
        <v>661.68</v>
      </c>
      <c r="I6659" s="3">
        <v>45001</v>
      </c>
      <c r="J6659" s="2" t="s">
        <v>16</v>
      </c>
    </row>
    <row r="6660" spans="1:10" ht="14.25" customHeight="1" x14ac:dyDescent="0.35">
      <c r="A6660" s="2" t="s">
        <v>13350</v>
      </c>
      <c r="B6660" s="2" t="s">
        <v>13351</v>
      </c>
      <c r="C6660" s="2">
        <v>62</v>
      </c>
      <c r="D6660" s="2" t="s">
        <v>12</v>
      </c>
      <c r="E6660" s="2" t="s">
        <v>52</v>
      </c>
      <c r="F6660" s="2" t="s">
        <v>25</v>
      </c>
      <c r="G6660" s="2" t="s">
        <v>15</v>
      </c>
      <c r="H6660" s="2">
        <v>21690.959999999999</v>
      </c>
      <c r="I6660" s="3">
        <v>44955</v>
      </c>
      <c r="J6660" s="2" t="s">
        <v>16</v>
      </c>
    </row>
    <row r="6661" spans="1:10" ht="14.25" customHeight="1" x14ac:dyDescent="0.35">
      <c r="A6661" s="2" t="s">
        <v>13352</v>
      </c>
      <c r="B6661" s="2" t="s">
        <v>13353</v>
      </c>
      <c r="C6661" s="2">
        <v>27</v>
      </c>
      <c r="D6661" s="2" t="s">
        <v>39</v>
      </c>
      <c r="E6661" s="2" t="s">
        <v>64</v>
      </c>
      <c r="F6661" s="2" t="s">
        <v>14</v>
      </c>
      <c r="G6661" s="2" t="s">
        <v>26</v>
      </c>
      <c r="H6661" s="2">
        <v>3719.1</v>
      </c>
      <c r="I6661" s="3">
        <v>44967</v>
      </c>
      <c r="J6661" s="2" t="s">
        <v>16</v>
      </c>
    </row>
    <row r="6662" spans="1:10" ht="14.25" customHeight="1" x14ac:dyDescent="0.35">
      <c r="A6662" s="2" t="s">
        <v>13354</v>
      </c>
      <c r="B6662" s="2" t="s">
        <v>13355</v>
      </c>
      <c r="C6662" s="2">
        <v>48</v>
      </c>
      <c r="D6662" s="2" t="s">
        <v>12</v>
      </c>
      <c r="E6662" s="2" t="s">
        <v>74</v>
      </c>
      <c r="F6662" s="2" t="s">
        <v>55</v>
      </c>
      <c r="G6662" s="2" t="s">
        <v>30</v>
      </c>
      <c r="H6662" s="2">
        <v>8326.9</v>
      </c>
      <c r="I6662" s="3">
        <v>45467</v>
      </c>
      <c r="J6662" s="2" t="s">
        <v>16</v>
      </c>
    </row>
    <row r="6663" spans="1:10" ht="14.25" customHeight="1" x14ac:dyDescent="0.35">
      <c r="A6663" s="2" t="s">
        <v>13356</v>
      </c>
      <c r="B6663" s="2" t="s">
        <v>13357</v>
      </c>
      <c r="C6663" s="2">
        <v>58</v>
      </c>
      <c r="D6663" s="2" t="s">
        <v>12</v>
      </c>
      <c r="E6663" s="2" t="s">
        <v>93</v>
      </c>
      <c r="F6663" s="2" t="s">
        <v>35</v>
      </c>
      <c r="G6663" s="2" t="s">
        <v>36</v>
      </c>
      <c r="H6663" s="2">
        <v>3142.84</v>
      </c>
      <c r="I6663" s="3">
        <v>45418</v>
      </c>
      <c r="J6663" s="2" t="s">
        <v>69</v>
      </c>
    </row>
    <row r="6664" spans="1:10" ht="14.25" customHeight="1" x14ac:dyDescent="0.35">
      <c r="A6664" s="2" t="s">
        <v>13358</v>
      </c>
      <c r="B6664" s="2" t="s">
        <v>13359</v>
      </c>
      <c r="C6664" s="2">
        <v>25</v>
      </c>
      <c r="D6664" s="2" t="s">
        <v>12</v>
      </c>
      <c r="E6664" s="2" t="s">
        <v>64</v>
      </c>
      <c r="F6664" s="2" t="s">
        <v>49</v>
      </c>
      <c r="G6664" s="2" t="s">
        <v>36</v>
      </c>
      <c r="H6664" s="2">
        <v>41864.31</v>
      </c>
      <c r="I6664" s="3">
        <v>45026</v>
      </c>
      <c r="J6664" s="2" t="s">
        <v>16</v>
      </c>
    </row>
    <row r="6665" spans="1:10" ht="14.25" customHeight="1" x14ac:dyDescent="0.35">
      <c r="A6665" s="2" t="s">
        <v>13360</v>
      </c>
      <c r="B6665" s="2" t="s">
        <v>13361</v>
      </c>
      <c r="C6665" s="2">
        <v>20</v>
      </c>
      <c r="D6665" s="2" t="s">
        <v>39</v>
      </c>
      <c r="E6665" s="2" t="s">
        <v>52</v>
      </c>
      <c r="F6665" s="2" t="s">
        <v>49</v>
      </c>
      <c r="G6665" s="2" t="s">
        <v>15</v>
      </c>
      <c r="H6665" s="2">
        <v>744.86</v>
      </c>
      <c r="I6665" s="3">
        <v>45246</v>
      </c>
      <c r="J6665" s="2" t="s">
        <v>16</v>
      </c>
    </row>
    <row r="6666" spans="1:10" ht="14.25" customHeight="1" x14ac:dyDescent="0.35">
      <c r="A6666" s="2" t="s">
        <v>13362</v>
      </c>
      <c r="B6666" s="2" t="s">
        <v>13363</v>
      </c>
      <c r="C6666" s="2">
        <v>63</v>
      </c>
      <c r="D6666" s="2" t="s">
        <v>12</v>
      </c>
      <c r="E6666" s="2" t="s">
        <v>42</v>
      </c>
      <c r="F6666" s="2" t="s">
        <v>19</v>
      </c>
      <c r="G6666" s="2" t="s">
        <v>15</v>
      </c>
      <c r="H6666" s="2">
        <v>5923.16</v>
      </c>
      <c r="I6666" s="3">
        <v>45496</v>
      </c>
      <c r="J6666" s="2" t="s">
        <v>16</v>
      </c>
    </row>
    <row r="6667" spans="1:10" ht="14.25" customHeight="1" x14ac:dyDescent="0.35">
      <c r="A6667" s="2" t="s">
        <v>13364</v>
      </c>
      <c r="B6667" s="2" t="s">
        <v>13365</v>
      </c>
      <c r="C6667" s="2">
        <v>26</v>
      </c>
      <c r="D6667" s="2" t="s">
        <v>39</v>
      </c>
      <c r="E6667" s="2" t="s">
        <v>74</v>
      </c>
      <c r="F6667" s="2" t="s">
        <v>25</v>
      </c>
      <c r="G6667" s="2" t="s">
        <v>36</v>
      </c>
      <c r="H6667" s="2">
        <v>9701.8799999999992</v>
      </c>
      <c r="I6667" s="3">
        <v>45649</v>
      </c>
      <c r="J6667" s="2" t="s">
        <v>16</v>
      </c>
    </row>
    <row r="6668" spans="1:10" ht="14.25" customHeight="1" x14ac:dyDescent="0.35">
      <c r="A6668" s="2" t="s">
        <v>13366</v>
      </c>
      <c r="B6668" s="2" t="s">
        <v>13367</v>
      </c>
      <c r="C6668" s="2">
        <v>47</v>
      </c>
      <c r="D6668" s="2" t="s">
        <v>39</v>
      </c>
      <c r="E6668" s="2" t="s">
        <v>74</v>
      </c>
      <c r="F6668" s="2" t="s">
        <v>25</v>
      </c>
      <c r="G6668" s="2" t="s">
        <v>26</v>
      </c>
      <c r="H6668" s="2">
        <v>9561.0300000000007</v>
      </c>
      <c r="I6668" s="3">
        <v>45576</v>
      </c>
      <c r="J6668" s="2" t="s">
        <v>16</v>
      </c>
    </row>
    <row r="6669" spans="1:10" ht="14.25" customHeight="1" x14ac:dyDescent="0.35">
      <c r="A6669" s="2" t="s">
        <v>13368</v>
      </c>
      <c r="B6669" s="2" t="s">
        <v>13369</v>
      </c>
      <c r="C6669" s="2">
        <v>28</v>
      </c>
      <c r="D6669" s="2" t="s">
        <v>39</v>
      </c>
      <c r="E6669" s="2" t="s">
        <v>24</v>
      </c>
      <c r="F6669" s="2" t="s">
        <v>19</v>
      </c>
      <c r="G6669" s="2" t="s">
        <v>36</v>
      </c>
      <c r="H6669" s="2">
        <v>13423.1</v>
      </c>
      <c r="I6669" s="3">
        <v>45449</v>
      </c>
      <c r="J6669" s="2" t="s">
        <v>21</v>
      </c>
    </row>
    <row r="6670" spans="1:10" ht="14.25" customHeight="1" x14ac:dyDescent="0.35">
      <c r="A6670" s="2" t="s">
        <v>13370</v>
      </c>
      <c r="B6670" s="2" t="s">
        <v>13371</v>
      </c>
      <c r="C6670" s="2">
        <v>52</v>
      </c>
      <c r="D6670" s="2" t="s">
        <v>12</v>
      </c>
      <c r="E6670" s="2" t="s">
        <v>24</v>
      </c>
      <c r="F6670" s="2" t="s">
        <v>55</v>
      </c>
      <c r="G6670" s="2" t="s">
        <v>36</v>
      </c>
      <c r="H6670" s="2">
        <v>12888.6</v>
      </c>
      <c r="I6670" s="3">
        <v>45115</v>
      </c>
      <c r="J6670" s="2" t="s">
        <v>16</v>
      </c>
    </row>
    <row r="6671" spans="1:10" ht="14.25" customHeight="1" x14ac:dyDescent="0.35">
      <c r="A6671" s="2" t="s">
        <v>13372</v>
      </c>
      <c r="B6671" s="2" t="s">
        <v>13373</v>
      </c>
      <c r="C6671" s="2">
        <v>54</v>
      </c>
      <c r="D6671" s="2" t="s">
        <v>39</v>
      </c>
      <c r="E6671" s="2" t="s">
        <v>93</v>
      </c>
      <c r="F6671" s="2" t="s">
        <v>25</v>
      </c>
      <c r="G6671" s="2" t="s">
        <v>36</v>
      </c>
      <c r="H6671" s="2">
        <v>15757.26</v>
      </c>
      <c r="I6671" s="3">
        <v>45376</v>
      </c>
      <c r="J6671" s="2" t="s">
        <v>16</v>
      </c>
    </row>
    <row r="6672" spans="1:10" ht="14.25" customHeight="1" x14ac:dyDescent="0.35">
      <c r="A6672" s="2" t="s">
        <v>13374</v>
      </c>
      <c r="B6672" s="2" t="s">
        <v>13375</v>
      </c>
      <c r="C6672" s="2">
        <v>59</v>
      </c>
      <c r="D6672" s="2" t="s">
        <v>12</v>
      </c>
      <c r="E6672" s="2" t="s">
        <v>24</v>
      </c>
      <c r="F6672" s="2" t="s">
        <v>49</v>
      </c>
      <c r="G6672" s="2" t="s">
        <v>15</v>
      </c>
      <c r="H6672" s="2">
        <v>2669.48</v>
      </c>
      <c r="I6672" s="3">
        <v>45020</v>
      </c>
      <c r="J6672" s="2" t="s">
        <v>16</v>
      </c>
    </row>
    <row r="6673" spans="1:10" ht="14.25" customHeight="1" x14ac:dyDescent="0.35">
      <c r="A6673" s="2" t="s">
        <v>13376</v>
      </c>
      <c r="B6673" s="2" t="s">
        <v>13377</v>
      </c>
      <c r="C6673" s="2">
        <v>30</v>
      </c>
      <c r="D6673" s="2" t="s">
        <v>12</v>
      </c>
      <c r="E6673" s="2" t="s">
        <v>24</v>
      </c>
      <c r="F6673" s="2" t="s">
        <v>55</v>
      </c>
      <c r="G6673" s="2" t="s">
        <v>15</v>
      </c>
      <c r="H6673" s="2">
        <v>4628.3999999999996</v>
      </c>
      <c r="I6673" s="3">
        <v>45107</v>
      </c>
      <c r="J6673" s="2" t="s">
        <v>21</v>
      </c>
    </row>
    <row r="6674" spans="1:10" ht="14.25" customHeight="1" x14ac:dyDescent="0.35">
      <c r="A6674" s="2" t="s">
        <v>13378</v>
      </c>
      <c r="B6674" s="2" t="s">
        <v>13379</v>
      </c>
      <c r="C6674" s="2">
        <v>53</v>
      </c>
      <c r="D6674" s="2" t="s">
        <v>39</v>
      </c>
      <c r="E6674" s="2" t="s">
        <v>29</v>
      </c>
      <c r="F6674" s="2" t="s">
        <v>14</v>
      </c>
      <c r="G6674" s="2" t="s">
        <v>36</v>
      </c>
      <c r="H6674" s="2">
        <v>4813.2</v>
      </c>
      <c r="I6674" s="3">
        <v>45247</v>
      </c>
      <c r="J6674" s="2" t="s">
        <v>16</v>
      </c>
    </row>
    <row r="6675" spans="1:10" ht="14.25" customHeight="1" x14ac:dyDescent="0.35">
      <c r="A6675" s="2" t="s">
        <v>13380</v>
      </c>
      <c r="B6675" s="2" t="s">
        <v>13381</v>
      </c>
      <c r="C6675" s="2">
        <v>30</v>
      </c>
      <c r="D6675" s="2" t="s">
        <v>39</v>
      </c>
      <c r="E6675" s="2" t="s">
        <v>13</v>
      </c>
      <c r="F6675" s="2" t="s">
        <v>14</v>
      </c>
      <c r="G6675" s="2" t="s">
        <v>15</v>
      </c>
      <c r="H6675" s="2">
        <v>31199.279999999999</v>
      </c>
      <c r="I6675" s="3">
        <v>45209</v>
      </c>
      <c r="J6675" s="2" t="s">
        <v>16</v>
      </c>
    </row>
    <row r="6676" spans="1:10" ht="14.25" customHeight="1" x14ac:dyDescent="0.35">
      <c r="A6676" s="2" t="s">
        <v>13382</v>
      </c>
      <c r="B6676" s="2" t="s">
        <v>13383</v>
      </c>
      <c r="C6676" s="2">
        <v>29</v>
      </c>
      <c r="D6676" s="2" t="s">
        <v>39</v>
      </c>
      <c r="E6676" s="2" t="s">
        <v>93</v>
      </c>
      <c r="F6676" s="2" t="s">
        <v>55</v>
      </c>
      <c r="G6676" s="2" t="s">
        <v>36</v>
      </c>
      <c r="H6676" s="2">
        <v>5264.67</v>
      </c>
      <c r="I6676" s="3">
        <v>45317</v>
      </c>
      <c r="J6676" s="2" t="s">
        <v>21</v>
      </c>
    </row>
    <row r="6677" spans="1:10" ht="14.25" customHeight="1" x14ac:dyDescent="0.35">
      <c r="A6677" s="2" t="s">
        <v>13384</v>
      </c>
      <c r="B6677" s="2" t="s">
        <v>13385</v>
      </c>
      <c r="C6677" s="2">
        <v>54</v>
      </c>
      <c r="D6677" s="2" t="s">
        <v>12</v>
      </c>
      <c r="E6677" s="2" t="s">
        <v>24</v>
      </c>
      <c r="F6677" s="2" t="s">
        <v>49</v>
      </c>
      <c r="G6677" s="2" t="s">
        <v>26</v>
      </c>
      <c r="H6677" s="2">
        <v>2508.61</v>
      </c>
      <c r="I6677" s="3">
        <v>45247</v>
      </c>
      <c r="J6677" s="2" t="s">
        <v>16</v>
      </c>
    </row>
    <row r="6678" spans="1:10" ht="14.25" customHeight="1" x14ac:dyDescent="0.35">
      <c r="A6678" s="2" t="s">
        <v>13386</v>
      </c>
      <c r="B6678" s="2" t="s">
        <v>13387</v>
      </c>
      <c r="C6678" s="2">
        <v>27</v>
      </c>
      <c r="D6678" s="2" t="s">
        <v>12</v>
      </c>
      <c r="E6678" s="2" t="s">
        <v>42</v>
      </c>
      <c r="F6678" s="2" t="s">
        <v>14</v>
      </c>
      <c r="G6678" s="2" t="s">
        <v>15</v>
      </c>
      <c r="H6678" s="2">
        <v>10006.09</v>
      </c>
      <c r="I6678" s="3">
        <v>45496</v>
      </c>
      <c r="J6678" s="2" t="s">
        <v>21</v>
      </c>
    </row>
    <row r="6679" spans="1:10" ht="14.25" customHeight="1" x14ac:dyDescent="0.35">
      <c r="A6679" s="2" t="s">
        <v>13388</v>
      </c>
      <c r="B6679" s="2" t="s">
        <v>13389</v>
      </c>
      <c r="C6679" s="2">
        <v>26</v>
      </c>
      <c r="D6679" s="2" t="s">
        <v>39</v>
      </c>
      <c r="E6679" s="2" t="s">
        <v>29</v>
      </c>
      <c r="F6679" s="2" t="s">
        <v>35</v>
      </c>
      <c r="G6679" s="2" t="s">
        <v>30</v>
      </c>
      <c r="H6679" s="2">
        <v>5573.35</v>
      </c>
      <c r="I6679" s="3">
        <v>44951</v>
      </c>
      <c r="J6679" s="2" t="s">
        <v>21</v>
      </c>
    </row>
    <row r="6680" spans="1:10" ht="14.25" customHeight="1" x14ac:dyDescent="0.35">
      <c r="A6680" s="2" t="s">
        <v>13390</v>
      </c>
      <c r="B6680" s="2" t="s">
        <v>13391</v>
      </c>
      <c r="C6680" s="2">
        <v>24</v>
      </c>
      <c r="D6680" s="2" t="s">
        <v>39</v>
      </c>
      <c r="E6680" s="2" t="s">
        <v>29</v>
      </c>
      <c r="F6680" s="2" t="s">
        <v>49</v>
      </c>
      <c r="G6680" s="2" t="s">
        <v>15</v>
      </c>
      <c r="H6680" s="2">
        <v>2877.89</v>
      </c>
      <c r="I6680" s="3">
        <v>45186</v>
      </c>
      <c r="J6680" s="2" t="s">
        <v>16</v>
      </c>
    </row>
    <row r="6681" spans="1:10" ht="14.25" customHeight="1" x14ac:dyDescent="0.35">
      <c r="A6681" s="2" t="s">
        <v>13392</v>
      </c>
      <c r="B6681" s="2" t="s">
        <v>13393</v>
      </c>
      <c r="C6681" s="2">
        <v>19</v>
      </c>
      <c r="D6681" s="2" t="s">
        <v>12</v>
      </c>
      <c r="E6681" s="2" t="s">
        <v>29</v>
      </c>
      <c r="F6681" s="2" t="s">
        <v>19</v>
      </c>
      <c r="G6681" s="2" t="s">
        <v>26</v>
      </c>
      <c r="H6681" s="2">
        <v>12557.42</v>
      </c>
      <c r="I6681" s="3">
        <v>45423</v>
      </c>
      <c r="J6681" s="2" t="s">
        <v>16</v>
      </c>
    </row>
    <row r="6682" spans="1:10" ht="14.25" customHeight="1" x14ac:dyDescent="0.35">
      <c r="A6682" s="2" t="s">
        <v>13394</v>
      </c>
      <c r="B6682" s="2" t="s">
        <v>13395</v>
      </c>
      <c r="C6682" s="2">
        <v>40</v>
      </c>
      <c r="D6682" s="2" t="s">
        <v>12</v>
      </c>
      <c r="E6682" s="2" t="s">
        <v>42</v>
      </c>
      <c r="F6682" s="2" t="s">
        <v>25</v>
      </c>
      <c r="G6682" s="2" t="s">
        <v>26</v>
      </c>
      <c r="H6682" s="2">
        <v>2131.0100000000002</v>
      </c>
      <c r="I6682" s="3">
        <v>45139</v>
      </c>
      <c r="J6682" s="2" t="s">
        <v>16</v>
      </c>
    </row>
    <row r="6683" spans="1:10" ht="14.25" customHeight="1" x14ac:dyDescent="0.35">
      <c r="A6683" s="2" t="s">
        <v>13396</v>
      </c>
      <c r="B6683" s="2" t="s">
        <v>13397</v>
      </c>
      <c r="C6683" s="2">
        <v>56</v>
      </c>
      <c r="D6683" s="2" t="s">
        <v>39</v>
      </c>
      <c r="E6683" s="2" t="s">
        <v>64</v>
      </c>
      <c r="F6683" s="2" t="s">
        <v>55</v>
      </c>
      <c r="G6683" s="2" t="s">
        <v>15</v>
      </c>
      <c r="H6683" s="2">
        <v>10033.59</v>
      </c>
      <c r="I6683" s="3">
        <v>45041</v>
      </c>
      <c r="J6683" s="2" t="s">
        <v>69</v>
      </c>
    </row>
    <row r="6684" spans="1:10" ht="14.25" customHeight="1" x14ac:dyDescent="0.35">
      <c r="A6684" s="2" t="s">
        <v>13398</v>
      </c>
      <c r="B6684" s="2" t="s">
        <v>13399</v>
      </c>
      <c r="C6684" s="2">
        <v>57</v>
      </c>
      <c r="D6684" s="2" t="s">
        <v>12</v>
      </c>
      <c r="E6684" s="2" t="s">
        <v>74</v>
      </c>
      <c r="F6684" s="2" t="s">
        <v>25</v>
      </c>
      <c r="G6684" s="2" t="s">
        <v>20</v>
      </c>
      <c r="H6684" s="2">
        <v>5630.5</v>
      </c>
      <c r="I6684" s="3">
        <v>45378</v>
      </c>
      <c r="J6684" s="2" t="s">
        <v>16</v>
      </c>
    </row>
    <row r="6685" spans="1:10" ht="14.25" customHeight="1" x14ac:dyDescent="0.35">
      <c r="A6685" s="2" t="s">
        <v>13400</v>
      </c>
      <c r="B6685" s="2" t="s">
        <v>13401</v>
      </c>
      <c r="C6685" s="2">
        <v>56</v>
      </c>
      <c r="D6685" s="2" t="s">
        <v>12</v>
      </c>
      <c r="E6685" s="2" t="s">
        <v>64</v>
      </c>
      <c r="F6685" s="2" t="s">
        <v>19</v>
      </c>
      <c r="G6685" s="2" t="s">
        <v>36</v>
      </c>
      <c r="H6685" s="2">
        <v>3844.38</v>
      </c>
      <c r="I6685" s="3">
        <v>45626</v>
      </c>
      <c r="J6685" s="2" t="s">
        <v>16</v>
      </c>
    </row>
    <row r="6686" spans="1:10" ht="14.25" customHeight="1" x14ac:dyDescent="0.35">
      <c r="A6686" s="2" t="s">
        <v>13402</v>
      </c>
      <c r="B6686" s="2" t="s">
        <v>13403</v>
      </c>
      <c r="C6686" s="2">
        <v>38</v>
      </c>
      <c r="D6686" s="2" t="s">
        <v>12</v>
      </c>
      <c r="E6686" s="2" t="s">
        <v>42</v>
      </c>
      <c r="F6686" s="2" t="s">
        <v>14</v>
      </c>
      <c r="G6686" s="2" t="s">
        <v>36</v>
      </c>
      <c r="H6686" s="2">
        <v>29184.43</v>
      </c>
      <c r="I6686" s="3">
        <v>45574</v>
      </c>
      <c r="J6686" s="2" t="s">
        <v>16</v>
      </c>
    </row>
    <row r="6687" spans="1:10" ht="14.25" customHeight="1" x14ac:dyDescent="0.35">
      <c r="A6687" s="2" t="s">
        <v>13404</v>
      </c>
      <c r="B6687" s="2" t="s">
        <v>13405</v>
      </c>
      <c r="C6687" s="2">
        <v>40</v>
      </c>
      <c r="D6687" s="2" t="s">
        <v>12</v>
      </c>
      <c r="E6687" s="2" t="s">
        <v>13</v>
      </c>
      <c r="F6687" s="2" t="s">
        <v>35</v>
      </c>
      <c r="G6687" s="2" t="s">
        <v>26</v>
      </c>
      <c r="H6687" s="2">
        <v>3921.65</v>
      </c>
      <c r="I6687" s="3">
        <v>45416</v>
      </c>
      <c r="J6687" s="2" t="s">
        <v>16</v>
      </c>
    </row>
    <row r="6688" spans="1:10" ht="14.25" customHeight="1" x14ac:dyDescent="0.35">
      <c r="A6688" s="2" t="s">
        <v>13406</v>
      </c>
      <c r="B6688" s="2" t="s">
        <v>13407</v>
      </c>
      <c r="C6688" s="2">
        <v>46</v>
      </c>
      <c r="D6688" s="2" t="s">
        <v>12</v>
      </c>
      <c r="E6688" s="2" t="s">
        <v>74</v>
      </c>
      <c r="F6688" s="2" t="s">
        <v>49</v>
      </c>
      <c r="G6688" s="2" t="s">
        <v>15</v>
      </c>
      <c r="H6688" s="2">
        <v>4269.55</v>
      </c>
      <c r="I6688" s="3">
        <v>45528</v>
      </c>
      <c r="J6688" s="2" t="s">
        <v>16</v>
      </c>
    </row>
    <row r="6689" spans="1:10" ht="14.25" customHeight="1" x14ac:dyDescent="0.35">
      <c r="A6689" s="2" t="s">
        <v>13408</v>
      </c>
      <c r="B6689" s="2" t="s">
        <v>13409</v>
      </c>
      <c r="C6689" s="2">
        <v>31</v>
      </c>
      <c r="D6689" s="2" t="s">
        <v>12</v>
      </c>
      <c r="E6689" s="2" t="s">
        <v>42</v>
      </c>
      <c r="F6689" s="2" t="s">
        <v>49</v>
      </c>
      <c r="G6689" s="2" t="s">
        <v>20</v>
      </c>
      <c r="H6689" s="2">
        <v>20451.43</v>
      </c>
      <c r="I6689" s="3">
        <v>45454</v>
      </c>
      <c r="J6689" s="2" t="s">
        <v>16</v>
      </c>
    </row>
    <row r="6690" spans="1:10" ht="14.25" customHeight="1" x14ac:dyDescent="0.35">
      <c r="A6690" s="2" t="s">
        <v>13410</v>
      </c>
      <c r="B6690" s="2" t="s">
        <v>13411</v>
      </c>
      <c r="C6690" s="2">
        <v>43</v>
      </c>
      <c r="D6690" s="2" t="s">
        <v>39</v>
      </c>
      <c r="E6690" s="2" t="s">
        <v>13</v>
      </c>
      <c r="F6690" s="2" t="s">
        <v>19</v>
      </c>
      <c r="G6690" s="2" t="s">
        <v>30</v>
      </c>
      <c r="H6690" s="2">
        <v>1381.63</v>
      </c>
      <c r="I6690" s="3">
        <v>45585</v>
      </c>
      <c r="J6690" s="2" t="s">
        <v>16</v>
      </c>
    </row>
    <row r="6691" spans="1:10" ht="14.25" customHeight="1" x14ac:dyDescent="0.35">
      <c r="A6691" s="2" t="s">
        <v>13412</v>
      </c>
      <c r="B6691" s="2" t="s">
        <v>13413</v>
      </c>
      <c r="C6691" s="2">
        <v>22</v>
      </c>
      <c r="D6691" s="2" t="s">
        <v>12</v>
      </c>
      <c r="E6691" s="2" t="s">
        <v>93</v>
      </c>
      <c r="F6691" s="2" t="s">
        <v>55</v>
      </c>
      <c r="G6691" s="2" t="s">
        <v>36</v>
      </c>
      <c r="H6691" s="2">
        <v>1143.6600000000001</v>
      </c>
      <c r="I6691" s="3">
        <v>45311</v>
      </c>
      <c r="J6691" s="2" t="s">
        <v>16</v>
      </c>
    </row>
    <row r="6692" spans="1:10" ht="14.25" customHeight="1" x14ac:dyDescent="0.35">
      <c r="A6692" s="2" t="s">
        <v>13414</v>
      </c>
      <c r="B6692" s="2" t="s">
        <v>13415</v>
      </c>
      <c r="C6692" s="2">
        <v>48</v>
      </c>
      <c r="D6692" s="2" t="s">
        <v>39</v>
      </c>
      <c r="E6692" s="2" t="s">
        <v>52</v>
      </c>
      <c r="F6692" s="2" t="s">
        <v>25</v>
      </c>
      <c r="G6692" s="2" t="s">
        <v>20</v>
      </c>
      <c r="H6692" s="2">
        <v>3322.72</v>
      </c>
      <c r="I6692" s="3">
        <v>45539</v>
      </c>
      <c r="J6692" s="2" t="s">
        <v>16</v>
      </c>
    </row>
    <row r="6693" spans="1:10" ht="14.25" customHeight="1" x14ac:dyDescent="0.35">
      <c r="A6693" s="2" t="s">
        <v>13416</v>
      </c>
      <c r="B6693" s="2" t="s">
        <v>13417</v>
      </c>
      <c r="C6693" s="2">
        <v>42</v>
      </c>
      <c r="D6693" s="2" t="s">
        <v>39</v>
      </c>
      <c r="E6693" s="2" t="s">
        <v>29</v>
      </c>
      <c r="F6693" s="2" t="s">
        <v>35</v>
      </c>
      <c r="G6693" s="2" t="s">
        <v>36</v>
      </c>
      <c r="H6693" s="2">
        <v>8955.9599999999991</v>
      </c>
      <c r="I6693" s="3">
        <v>45344</v>
      </c>
      <c r="J6693" s="2" t="s">
        <v>16</v>
      </c>
    </row>
    <row r="6694" spans="1:10" ht="14.25" customHeight="1" x14ac:dyDescent="0.35">
      <c r="A6694" s="2" t="s">
        <v>13418</v>
      </c>
      <c r="B6694" s="2" t="s">
        <v>13419</v>
      </c>
      <c r="C6694" s="2">
        <v>48</v>
      </c>
      <c r="D6694" s="2" t="s">
        <v>12</v>
      </c>
      <c r="E6694" s="2" t="s">
        <v>24</v>
      </c>
      <c r="F6694" s="2" t="s">
        <v>14</v>
      </c>
      <c r="G6694" s="2" t="s">
        <v>15</v>
      </c>
      <c r="H6694" s="2">
        <v>4849.96</v>
      </c>
      <c r="I6694" s="3">
        <v>45145</v>
      </c>
      <c r="J6694" s="2" t="s">
        <v>16</v>
      </c>
    </row>
    <row r="6695" spans="1:10" ht="14.25" customHeight="1" x14ac:dyDescent="0.35">
      <c r="A6695" s="2" t="s">
        <v>13420</v>
      </c>
      <c r="B6695" s="2" t="s">
        <v>13421</v>
      </c>
      <c r="C6695" s="2">
        <v>37</v>
      </c>
      <c r="D6695" s="2" t="s">
        <v>39</v>
      </c>
      <c r="E6695" s="2" t="s">
        <v>42</v>
      </c>
      <c r="F6695" s="2" t="s">
        <v>55</v>
      </c>
      <c r="G6695" s="2" t="s">
        <v>36</v>
      </c>
      <c r="H6695" s="2">
        <v>9379.09</v>
      </c>
      <c r="I6695" s="3">
        <v>45483</v>
      </c>
      <c r="J6695" s="2" t="s">
        <v>16</v>
      </c>
    </row>
    <row r="6696" spans="1:10" ht="14.25" customHeight="1" x14ac:dyDescent="0.35">
      <c r="A6696" s="2" t="s">
        <v>13422</v>
      </c>
      <c r="B6696" s="2" t="s">
        <v>13423</v>
      </c>
      <c r="C6696" s="2">
        <v>61</v>
      </c>
      <c r="D6696" s="2" t="s">
        <v>39</v>
      </c>
      <c r="E6696" s="2" t="s">
        <v>52</v>
      </c>
      <c r="F6696" s="2" t="s">
        <v>35</v>
      </c>
      <c r="G6696" s="2" t="s">
        <v>30</v>
      </c>
      <c r="H6696" s="2">
        <v>1740.57</v>
      </c>
      <c r="I6696" s="3">
        <v>44989</v>
      </c>
      <c r="J6696" s="2" t="s">
        <v>16</v>
      </c>
    </row>
    <row r="6697" spans="1:10" ht="14.25" customHeight="1" x14ac:dyDescent="0.35">
      <c r="A6697" s="2" t="s">
        <v>13424</v>
      </c>
      <c r="B6697" s="2" t="s">
        <v>13425</v>
      </c>
      <c r="C6697" s="2">
        <v>34</v>
      </c>
      <c r="D6697" s="2" t="s">
        <v>39</v>
      </c>
      <c r="E6697" s="2" t="s">
        <v>64</v>
      </c>
      <c r="F6697" s="2" t="s">
        <v>35</v>
      </c>
      <c r="G6697" s="2" t="s">
        <v>15</v>
      </c>
      <c r="H6697" s="2">
        <v>3030.68</v>
      </c>
      <c r="I6697" s="3">
        <v>45276</v>
      </c>
      <c r="J6697" s="2" t="s">
        <v>16</v>
      </c>
    </row>
    <row r="6698" spans="1:10" ht="14.25" customHeight="1" x14ac:dyDescent="0.35">
      <c r="A6698" s="2" t="s">
        <v>13426</v>
      </c>
      <c r="B6698" s="2" t="s">
        <v>13427</v>
      </c>
      <c r="C6698" s="2">
        <v>62</v>
      </c>
      <c r="D6698" s="2" t="s">
        <v>12</v>
      </c>
      <c r="E6698" s="2" t="s">
        <v>52</v>
      </c>
      <c r="F6698" s="2" t="s">
        <v>19</v>
      </c>
      <c r="G6698" s="2" t="s">
        <v>26</v>
      </c>
      <c r="H6698" s="2">
        <v>8327.82</v>
      </c>
      <c r="I6698" s="3">
        <v>45316</v>
      </c>
      <c r="J6698" s="2" t="s">
        <v>16</v>
      </c>
    </row>
    <row r="6699" spans="1:10" ht="14.25" customHeight="1" x14ac:dyDescent="0.35">
      <c r="A6699" s="2" t="s">
        <v>13428</v>
      </c>
      <c r="B6699" s="2" t="s">
        <v>13429</v>
      </c>
      <c r="C6699" s="2">
        <v>19</v>
      </c>
      <c r="D6699" s="2" t="s">
        <v>39</v>
      </c>
      <c r="E6699" s="2" t="s">
        <v>42</v>
      </c>
      <c r="F6699" s="2" t="s">
        <v>19</v>
      </c>
      <c r="G6699" s="2" t="s">
        <v>20</v>
      </c>
      <c r="H6699" s="2">
        <v>2448.13</v>
      </c>
      <c r="I6699" s="3">
        <v>45303</v>
      </c>
      <c r="J6699" s="2" t="s">
        <v>16</v>
      </c>
    </row>
    <row r="6700" spans="1:10" ht="14.25" customHeight="1" x14ac:dyDescent="0.35">
      <c r="A6700" s="2" t="s">
        <v>13430</v>
      </c>
      <c r="B6700" s="2" t="s">
        <v>13431</v>
      </c>
      <c r="C6700" s="2">
        <v>42</v>
      </c>
      <c r="D6700" s="2" t="s">
        <v>12</v>
      </c>
      <c r="E6700" s="2" t="s">
        <v>52</v>
      </c>
      <c r="F6700" s="2" t="s">
        <v>49</v>
      </c>
      <c r="G6700" s="2" t="s">
        <v>36</v>
      </c>
      <c r="H6700" s="2">
        <v>5495.74</v>
      </c>
      <c r="I6700" s="3">
        <v>44992</v>
      </c>
      <c r="J6700" s="2" t="s">
        <v>69</v>
      </c>
    </row>
    <row r="6701" spans="1:10" ht="14.25" customHeight="1" x14ac:dyDescent="0.35">
      <c r="A6701" s="2" t="s">
        <v>13432</v>
      </c>
      <c r="B6701" s="2" t="s">
        <v>13433</v>
      </c>
      <c r="C6701" s="2">
        <v>30</v>
      </c>
      <c r="D6701" s="2" t="s">
        <v>39</v>
      </c>
      <c r="E6701" s="2" t="s">
        <v>29</v>
      </c>
      <c r="F6701" s="2" t="s">
        <v>14</v>
      </c>
      <c r="G6701" s="2" t="s">
        <v>15</v>
      </c>
      <c r="H6701" s="2">
        <v>8501.4699999999993</v>
      </c>
      <c r="I6701" s="3">
        <v>45045</v>
      </c>
      <c r="J6701" s="2" t="s">
        <v>16</v>
      </c>
    </row>
    <row r="6702" spans="1:10" ht="14.25" customHeight="1" x14ac:dyDescent="0.35">
      <c r="A6702" s="2" t="s">
        <v>13434</v>
      </c>
      <c r="B6702" s="2" t="s">
        <v>13435</v>
      </c>
      <c r="C6702" s="2">
        <v>56</v>
      </c>
      <c r="D6702" s="2" t="s">
        <v>39</v>
      </c>
      <c r="E6702" s="2" t="s">
        <v>74</v>
      </c>
      <c r="F6702" s="2" t="s">
        <v>55</v>
      </c>
      <c r="G6702" s="2" t="s">
        <v>15</v>
      </c>
      <c r="H6702" s="2">
        <v>36363.21</v>
      </c>
      <c r="I6702" s="3">
        <v>44934</v>
      </c>
      <c r="J6702" s="2" t="s">
        <v>16</v>
      </c>
    </row>
    <row r="6703" spans="1:10" ht="14.25" customHeight="1" x14ac:dyDescent="0.35">
      <c r="A6703" s="2" t="s">
        <v>13436</v>
      </c>
      <c r="B6703" s="2" t="s">
        <v>13437</v>
      </c>
      <c r="C6703" s="2">
        <v>45</v>
      </c>
      <c r="D6703" s="2" t="s">
        <v>39</v>
      </c>
      <c r="E6703" s="2" t="s">
        <v>42</v>
      </c>
      <c r="F6703" s="2" t="s">
        <v>49</v>
      </c>
      <c r="G6703" s="2" t="s">
        <v>36</v>
      </c>
      <c r="H6703" s="2">
        <v>832.58</v>
      </c>
      <c r="I6703" s="3">
        <v>45633</v>
      </c>
      <c r="J6703" s="2" t="s">
        <v>16</v>
      </c>
    </row>
    <row r="6704" spans="1:10" ht="14.25" customHeight="1" x14ac:dyDescent="0.35">
      <c r="A6704" s="2" t="s">
        <v>13438</v>
      </c>
      <c r="B6704" s="2" t="s">
        <v>13439</v>
      </c>
      <c r="C6704" s="2">
        <v>59</v>
      </c>
      <c r="D6704" s="2" t="s">
        <v>39</v>
      </c>
      <c r="E6704" s="2" t="s">
        <v>13</v>
      </c>
      <c r="F6704" s="2" t="s">
        <v>14</v>
      </c>
      <c r="G6704" s="2" t="s">
        <v>26</v>
      </c>
      <c r="H6704" s="2">
        <v>6169.53</v>
      </c>
      <c r="I6704" s="3">
        <v>44953</v>
      </c>
      <c r="J6704" s="2" t="s">
        <v>16</v>
      </c>
    </row>
    <row r="6705" spans="1:10" ht="14.25" customHeight="1" x14ac:dyDescent="0.35">
      <c r="A6705" s="2" t="s">
        <v>13440</v>
      </c>
      <c r="B6705" s="2" t="s">
        <v>13441</v>
      </c>
      <c r="C6705" s="2">
        <v>23</v>
      </c>
      <c r="D6705" s="2" t="s">
        <v>12</v>
      </c>
      <c r="E6705" s="2" t="s">
        <v>52</v>
      </c>
      <c r="F6705" s="2" t="s">
        <v>25</v>
      </c>
      <c r="G6705" s="2" t="s">
        <v>36</v>
      </c>
      <c r="H6705" s="2">
        <v>5046.3</v>
      </c>
      <c r="I6705" s="3">
        <v>45216</v>
      </c>
      <c r="J6705" s="2" t="s">
        <v>16</v>
      </c>
    </row>
    <row r="6706" spans="1:10" ht="14.25" customHeight="1" x14ac:dyDescent="0.35">
      <c r="A6706" s="2" t="s">
        <v>13442</v>
      </c>
      <c r="B6706" s="2" t="s">
        <v>13443</v>
      </c>
      <c r="C6706" s="2">
        <v>20</v>
      </c>
      <c r="D6706" s="2" t="s">
        <v>39</v>
      </c>
      <c r="E6706" s="2" t="s">
        <v>74</v>
      </c>
      <c r="F6706" s="2" t="s">
        <v>25</v>
      </c>
      <c r="G6706" s="2" t="s">
        <v>26</v>
      </c>
      <c r="H6706" s="2">
        <v>17386.43</v>
      </c>
      <c r="I6706" s="3">
        <v>44954</v>
      </c>
      <c r="J6706" s="2" t="s">
        <v>16</v>
      </c>
    </row>
    <row r="6707" spans="1:10" ht="14.25" customHeight="1" x14ac:dyDescent="0.35">
      <c r="A6707" s="2" t="s">
        <v>13444</v>
      </c>
      <c r="B6707" s="2" t="s">
        <v>13445</v>
      </c>
      <c r="C6707" s="2">
        <v>52</v>
      </c>
      <c r="D6707" s="2" t="s">
        <v>39</v>
      </c>
      <c r="E6707" s="2" t="s">
        <v>29</v>
      </c>
      <c r="F6707" s="2" t="s">
        <v>49</v>
      </c>
      <c r="G6707" s="2" t="s">
        <v>36</v>
      </c>
      <c r="H6707" s="2">
        <v>23055.61</v>
      </c>
      <c r="I6707" s="3">
        <v>45085</v>
      </c>
      <c r="J6707" s="2" t="s">
        <v>16</v>
      </c>
    </row>
    <row r="6708" spans="1:10" ht="14.25" customHeight="1" x14ac:dyDescent="0.35">
      <c r="A6708" s="2" t="s">
        <v>13446</v>
      </c>
      <c r="B6708" s="2" t="s">
        <v>13447</v>
      </c>
      <c r="C6708" s="2">
        <v>35</v>
      </c>
      <c r="D6708" s="2" t="s">
        <v>12</v>
      </c>
      <c r="E6708" s="2" t="s">
        <v>64</v>
      </c>
      <c r="F6708" s="2" t="s">
        <v>55</v>
      </c>
      <c r="G6708" s="2" t="s">
        <v>15</v>
      </c>
      <c r="H6708" s="2">
        <v>23752.97</v>
      </c>
      <c r="I6708" s="3">
        <v>45071</v>
      </c>
      <c r="J6708" s="2" t="s">
        <v>16</v>
      </c>
    </row>
    <row r="6709" spans="1:10" ht="14.25" customHeight="1" x14ac:dyDescent="0.35">
      <c r="A6709" s="2" t="s">
        <v>13448</v>
      </c>
      <c r="B6709" s="2" t="s">
        <v>13449</v>
      </c>
      <c r="C6709" s="2">
        <v>28</v>
      </c>
      <c r="D6709" s="2" t="s">
        <v>12</v>
      </c>
      <c r="E6709" s="2" t="s">
        <v>64</v>
      </c>
      <c r="F6709" s="2" t="s">
        <v>14</v>
      </c>
      <c r="G6709" s="2" t="s">
        <v>30</v>
      </c>
      <c r="H6709" s="2">
        <v>4702.2700000000004</v>
      </c>
      <c r="I6709" s="3">
        <v>45393</v>
      </c>
      <c r="J6709" s="2" t="s">
        <v>16</v>
      </c>
    </row>
    <row r="6710" spans="1:10" ht="14.25" customHeight="1" x14ac:dyDescent="0.35">
      <c r="A6710" s="2" t="s">
        <v>13450</v>
      </c>
      <c r="B6710" s="2" t="s">
        <v>13451</v>
      </c>
      <c r="C6710" s="2">
        <v>37</v>
      </c>
      <c r="D6710" s="2" t="s">
        <v>12</v>
      </c>
      <c r="E6710" s="2" t="s">
        <v>29</v>
      </c>
      <c r="F6710" s="2" t="s">
        <v>25</v>
      </c>
      <c r="G6710" s="2" t="s">
        <v>30</v>
      </c>
      <c r="H6710" s="2">
        <v>3633.47</v>
      </c>
      <c r="I6710" s="3">
        <v>45034</v>
      </c>
      <c r="J6710" s="2" t="s">
        <v>16</v>
      </c>
    </row>
    <row r="6711" spans="1:10" ht="14.25" customHeight="1" x14ac:dyDescent="0.35">
      <c r="A6711" s="2" t="s">
        <v>13452</v>
      </c>
      <c r="B6711" s="2" t="s">
        <v>13453</v>
      </c>
      <c r="C6711" s="2">
        <v>22</v>
      </c>
      <c r="D6711" s="2" t="s">
        <v>39</v>
      </c>
      <c r="E6711" s="2" t="s">
        <v>52</v>
      </c>
      <c r="F6711" s="2" t="s">
        <v>25</v>
      </c>
      <c r="G6711" s="2" t="s">
        <v>15</v>
      </c>
      <c r="H6711" s="2">
        <v>5962.7</v>
      </c>
      <c r="I6711" s="3">
        <v>45365</v>
      </c>
      <c r="J6711" s="2" t="s">
        <v>16</v>
      </c>
    </row>
    <row r="6712" spans="1:10" ht="14.25" customHeight="1" x14ac:dyDescent="0.35">
      <c r="A6712" s="2" t="s">
        <v>13454</v>
      </c>
      <c r="B6712" s="2" t="s">
        <v>13455</v>
      </c>
      <c r="C6712" s="2">
        <v>36</v>
      </c>
      <c r="D6712" s="2" t="s">
        <v>12</v>
      </c>
      <c r="E6712" s="2" t="s">
        <v>64</v>
      </c>
      <c r="F6712" s="2" t="s">
        <v>55</v>
      </c>
      <c r="G6712" s="2" t="s">
        <v>30</v>
      </c>
      <c r="H6712" s="2">
        <v>4215.74</v>
      </c>
      <c r="I6712" s="3">
        <v>45129</v>
      </c>
      <c r="J6712" s="2" t="s">
        <v>16</v>
      </c>
    </row>
    <row r="6713" spans="1:10" ht="14.25" customHeight="1" x14ac:dyDescent="0.35">
      <c r="A6713" s="2" t="s">
        <v>13456</v>
      </c>
      <c r="B6713" s="2" t="s">
        <v>13457</v>
      </c>
      <c r="C6713" s="2">
        <v>39</v>
      </c>
      <c r="D6713" s="2" t="s">
        <v>12</v>
      </c>
      <c r="E6713" s="2" t="s">
        <v>13</v>
      </c>
      <c r="F6713" s="2" t="s">
        <v>49</v>
      </c>
      <c r="G6713" s="2" t="s">
        <v>26</v>
      </c>
      <c r="H6713" s="2">
        <v>12688.7</v>
      </c>
      <c r="I6713" s="3">
        <v>45227</v>
      </c>
      <c r="J6713" s="2" t="s">
        <v>16</v>
      </c>
    </row>
    <row r="6714" spans="1:10" ht="14.25" customHeight="1" x14ac:dyDescent="0.35">
      <c r="A6714" s="2" t="s">
        <v>13458</v>
      </c>
      <c r="B6714" s="2" t="s">
        <v>13459</v>
      </c>
      <c r="C6714" s="2">
        <v>36</v>
      </c>
      <c r="D6714" s="2" t="s">
        <v>12</v>
      </c>
      <c r="E6714" s="2" t="s">
        <v>42</v>
      </c>
      <c r="F6714" s="2" t="s">
        <v>19</v>
      </c>
      <c r="G6714" s="2" t="s">
        <v>15</v>
      </c>
      <c r="H6714" s="2">
        <v>2402.5300000000002</v>
      </c>
      <c r="I6714" s="3">
        <v>45364</v>
      </c>
      <c r="J6714" s="2" t="s">
        <v>16</v>
      </c>
    </row>
    <row r="6715" spans="1:10" ht="14.25" customHeight="1" x14ac:dyDescent="0.35">
      <c r="A6715" s="2" t="s">
        <v>13460</v>
      </c>
      <c r="B6715" s="2" t="s">
        <v>13461</v>
      </c>
      <c r="C6715" s="2">
        <v>64</v>
      </c>
      <c r="D6715" s="2" t="s">
        <v>12</v>
      </c>
      <c r="E6715" s="2" t="s">
        <v>74</v>
      </c>
      <c r="F6715" s="2" t="s">
        <v>35</v>
      </c>
      <c r="G6715" s="2" t="s">
        <v>26</v>
      </c>
      <c r="H6715" s="2">
        <v>10749.47</v>
      </c>
      <c r="I6715" s="3">
        <v>44937</v>
      </c>
      <c r="J6715" s="2" t="s">
        <v>16</v>
      </c>
    </row>
    <row r="6716" spans="1:10" ht="14.25" customHeight="1" x14ac:dyDescent="0.35">
      <c r="A6716" s="2" t="s">
        <v>13462</v>
      </c>
      <c r="B6716" s="2" t="s">
        <v>13463</v>
      </c>
      <c r="C6716" s="2">
        <v>33</v>
      </c>
      <c r="D6716" s="2" t="s">
        <v>12</v>
      </c>
      <c r="E6716" s="2" t="s">
        <v>93</v>
      </c>
      <c r="F6716" s="2" t="s">
        <v>14</v>
      </c>
      <c r="G6716" s="2" t="s">
        <v>15</v>
      </c>
      <c r="H6716" s="2">
        <v>26171.25</v>
      </c>
      <c r="I6716" s="3">
        <v>45533</v>
      </c>
      <c r="J6716" s="2" t="s">
        <v>16</v>
      </c>
    </row>
    <row r="6717" spans="1:10" ht="14.25" customHeight="1" x14ac:dyDescent="0.35">
      <c r="A6717" s="2" t="s">
        <v>13464</v>
      </c>
      <c r="B6717" s="2" t="s">
        <v>13465</v>
      </c>
      <c r="C6717" s="2">
        <v>41</v>
      </c>
      <c r="D6717" s="2" t="s">
        <v>12</v>
      </c>
      <c r="E6717" s="2" t="s">
        <v>52</v>
      </c>
      <c r="F6717" s="2" t="s">
        <v>25</v>
      </c>
      <c r="G6717" s="2" t="s">
        <v>26</v>
      </c>
      <c r="H6717" s="2">
        <v>3283.84</v>
      </c>
      <c r="I6717" s="3">
        <v>45568</v>
      </c>
      <c r="J6717" s="2" t="s">
        <v>16</v>
      </c>
    </row>
    <row r="6718" spans="1:10" ht="14.25" customHeight="1" x14ac:dyDescent="0.35">
      <c r="A6718" s="2" t="s">
        <v>13466</v>
      </c>
      <c r="B6718" s="2" t="s">
        <v>13467</v>
      </c>
      <c r="C6718" s="2">
        <v>58</v>
      </c>
      <c r="D6718" s="2" t="s">
        <v>39</v>
      </c>
      <c r="E6718" s="2" t="s">
        <v>64</v>
      </c>
      <c r="F6718" s="2" t="s">
        <v>35</v>
      </c>
      <c r="G6718" s="2" t="s">
        <v>26</v>
      </c>
      <c r="H6718" s="2">
        <v>11297.64</v>
      </c>
      <c r="I6718" s="3">
        <v>45029</v>
      </c>
      <c r="J6718" s="2" t="s">
        <v>16</v>
      </c>
    </row>
    <row r="6719" spans="1:10" ht="14.25" customHeight="1" x14ac:dyDescent="0.35">
      <c r="A6719" s="2" t="s">
        <v>13468</v>
      </c>
      <c r="B6719" s="2" t="s">
        <v>13469</v>
      </c>
      <c r="C6719" s="2">
        <v>21</v>
      </c>
      <c r="D6719" s="2" t="s">
        <v>12</v>
      </c>
      <c r="E6719" s="2" t="s">
        <v>42</v>
      </c>
      <c r="F6719" s="2" t="s">
        <v>35</v>
      </c>
      <c r="G6719" s="2" t="s">
        <v>30</v>
      </c>
      <c r="H6719" s="2">
        <v>1549.72</v>
      </c>
      <c r="I6719" s="3">
        <v>45412</v>
      </c>
      <c r="J6719" s="2" t="s">
        <v>16</v>
      </c>
    </row>
    <row r="6720" spans="1:10" ht="14.25" customHeight="1" x14ac:dyDescent="0.35">
      <c r="A6720" s="2" t="s">
        <v>13470</v>
      </c>
      <c r="B6720" s="2" t="s">
        <v>13471</v>
      </c>
      <c r="C6720" s="2">
        <v>32</v>
      </c>
      <c r="D6720" s="2" t="s">
        <v>39</v>
      </c>
      <c r="E6720" s="2" t="s">
        <v>93</v>
      </c>
      <c r="F6720" s="2" t="s">
        <v>19</v>
      </c>
      <c r="G6720" s="2" t="s">
        <v>15</v>
      </c>
      <c r="H6720" s="2">
        <v>1294.07</v>
      </c>
      <c r="I6720" s="3">
        <v>45036</v>
      </c>
      <c r="J6720" s="2" t="s">
        <v>16</v>
      </c>
    </row>
    <row r="6721" spans="1:10" ht="14.25" customHeight="1" x14ac:dyDescent="0.35">
      <c r="A6721" s="2" t="s">
        <v>13472</v>
      </c>
      <c r="B6721" s="2" t="s">
        <v>13473</v>
      </c>
      <c r="C6721" s="2">
        <v>42</v>
      </c>
      <c r="D6721" s="2" t="s">
        <v>12</v>
      </c>
      <c r="E6721" s="2" t="s">
        <v>13</v>
      </c>
      <c r="F6721" s="2" t="s">
        <v>35</v>
      </c>
      <c r="G6721" s="2" t="s">
        <v>36</v>
      </c>
      <c r="H6721" s="2">
        <v>1228.96</v>
      </c>
      <c r="I6721" s="3">
        <v>45569</v>
      </c>
      <c r="J6721" s="2" t="s">
        <v>69</v>
      </c>
    </row>
    <row r="6722" spans="1:10" ht="14.25" customHeight="1" x14ac:dyDescent="0.35">
      <c r="A6722" s="2" t="s">
        <v>13474</v>
      </c>
      <c r="B6722" s="2" t="s">
        <v>13475</v>
      </c>
      <c r="C6722" s="2">
        <v>61</v>
      </c>
      <c r="D6722" s="2" t="s">
        <v>12</v>
      </c>
      <c r="E6722" s="2" t="s">
        <v>64</v>
      </c>
      <c r="F6722" s="2" t="s">
        <v>55</v>
      </c>
      <c r="G6722" s="2" t="s">
        <v>30</v>
      </c>
      <c r="H6722" s="2">
        <v>1491.13</v>
      </c>
      <c r="I6722" s="3">
        <v>45629</v>
      </c>
      <c r="J6722" s="2" t="s">
        <v>69</v>
      </c>
    </row>
    <row r="6723" spans="1:10" ht="14.25" customHeight="1" x14ac:dyDescent="0.35">
      <c r="A6723" s="2" t="s">
        <v>13476</v>
      </c>
      <c r="B6723" s="2" t="s">
        <v>13477</v>
      </c>
      <c r="C6723" s="2">
        <v>52</v>
      </c>
      <c r="D6723" s="2" t="s">
        <v>12</v>
      </c>
      <c r="E6723" s="2" t="s">
        <v>64</v>
      </c>
      <c r="F6723" s="2" t="s">
        <v>49</v>
      </c>
      <c r="G6723" s="2" t="s">
        <v>26</v>
      </c>
      <c r="H6723" s="2">
        <v>2435.5700000000002</v>
      </c>
      <c r="I6723" s="3">
        <v>45019</v>
      </c>
      <c r="J6723" s="2" t="s">
        <v>16</v>
      </c>
    </row>
    <row r="6724" spans="1:10" ht="14.25" customHeight="1" x14ac:dyDescent="0.35">
      <c r="A6724" s="2" t="s">
        <v>13478</v>
      </c>
      <c r="B6724" s="2" t="s">
        <v>13479</v>
      </c>
      <c r="C6724" s="2">
        <v>31</v>
      </c>
      <c r="D6724" s="2" t="s">
        <v>39</v>
      </c>
      <c r="E6724" s="2" t="s">
        <v>74</v>
      </c>
      <c r="F6724" s="2" t="s">
        <v>14</v>
      </c>
      <c r="G6724" s="2" t="s">
        <v>26</v>
      </c>
      <c r="H6724" s="2">
        <v>8274.34</v>
      </c>
      <c r="I6724" s="3">
        <v>45644</v>
      </c>
      <c r="J6724" s="2" t="s">
        <v>16</v>
      </c>
    </row>
    <row r="6725" spans="1:10" ht="14.25" customHeight="1" x14ac:dyDescent="0.35">
      <c r="A6725" s="2" t="s">
        <v>13480</v>
      </c>
      <c r="B6725" s="2" t="s">
        <v>13481</v>
      </c>
      <c r="C6725" s="2">
        <v>36</v>
      </c>
      <c r="D6725" s="2" t="s">
        <v>12</v>
      </c>
      <c r="E6725" s="2" t="s">
        <v>13</v>
      </c>
      <c r="F6725" s="2" t="s">
        <v>55</v>
      </c>
      <c r="G6725" s="2" t="s">
        <v>36</v>
      </c>
      <c r="H6725" s="2">
        <v>14566.55</v>
      </c>
      <c r="I6725" s="3">
        <v>45467</v>
      </c>
      <c r="J6725" s="2" t="s">
        <v>16</v>
      </c>
    </row>
    <row r="6726" spans="1:10" ht="14.25" customHeight="1" x14ac:dyDescent="0.35">
      <c r="A6726" s="2" t="s">
        <v>13482</v>
      </c>
      <c r="B6726" s="2" t="s">
        <v>13483</v>
      </c>
      <c r="C6726" s="2">
        <v>55</v>
      </c>
      <c r="D6726" s="2" t="s">
        <v>12</v>
      </c>
      <c r="E6726" s="2" t="s">
        <v>13</v>
      </c>
      <c r="F6726" s="2" t="s">
        <v>49</v>
      </c>
      <c r="G6726" s="2" t="s">
        <v>36</v>
      </c>
      <c r="H6726" s="2">
        <v>1356.56</v>
      </c>
      <c r="I6726" s="3">
        <v>45625</v>
      </c>
      <c r="J6726" s="2" t="s">
        <v>16</v>
      </c>
    </row>
    <row r="6727" spans="1:10" ht="14.25" customHeight="1" x14ac:dyDescent="0.35">
      <c r="A6727" s="2" t="s">
        <v>13484</v>
      </c>
      <c r="B6727" s="2" t="s">
        <v>13485</v>
      </c>
      <c r="C6727" s="2">
        <v>53</v>
      </c>
      <c r="D6727" s="2" t="s">
        <v>12</v>
      </c>
      <c r="E6727" s="2" t="s">
        <v>52</v>
      </c>
      <c r="F6727" s="2" t="s">
        <v>55</v>
      </c>
      <c r="G6727" s="2" t="s">
        <v>26</v>
      </c>
      <c r="H6727" s="2">
        <v>20403.36</v>
      </c>
      <c r="I6727" s="3">
        <v>45433</v>
      </c>
      <c r="J6727" s="2" t="s">
        <v>16</v>
      </c>
    </row>
    <row r="6728" spans="1:10" ht="14.25" customHeight="1" x14ac:dyDescent="0.35">
      <c r="A6728" s="2" t="s">
        <v>13486</v>
      </c>
      <c r="B6728" s="2" t="s">
        <v>13487</v>
      </c>
      <c r="C6728" s="2">
        <v>24</v>
      </c>
      <c r="D6728" s="2" t="s">
        <v>12</v>
      </c>
      <c r="E6728" s="2" t="s">
        <v>93</v>
      </c>
      <c r="F6728" s="2" t="s">
        <v>25</v>
      </c>
      <c r="G6728" s="2" t="s">
        <v>36</v>
      </c>
      <c r="H6728" s="2">
        <v>18497.04</v>
      </c>
      <c r="I6728" s="3">
        <v>45103</v>
      </c>
      <c r="J6728" s="2" t="s">
        <v>16</v>
      </c>
    </row>
    <row r="6729" spans="1:10" ht="14.25" customHeight="1" x14ac:dyDescent="0.35">
      <c r="A6729" s="2" t="s">
        <v>13488</v>
      </c>
      <c r="B6729" s="2" t="s">
        <v>13489</v>
      </c>
      <c r="C6729" s="2">
        <v>47</v>
      </c>
      <c r="D6729" s="2" t="s">
        <v>39</v>
      </c>
      <c r="E6729" s="2" t="s">
        <v>74</v>
      </c>
      <c r="F6729" s="2" t="s">
        <v>25</v>
      </c>
      <c r="G6729" s="2" t="s">
        <v>20</v>
      </c>
      <c r="H6729" s="2">
        <v>12997.06</v>
      </c>
      <c r="I6729" s="3">
        <v>45365</v>
      </c>
      <c r="J6729" s="2" t="s">
        <v>16</v>
      </c>
    </row>
    <row r="6730" spans="1:10" ht="14.25" customHeight="1" x14ac:dyDescent="0.35">
      <c r="A6730" s="2" t="s">
        <v>13490</v>
      </c>
      <c r="B6730" s="2" t="s">
        <v>13491</v>
      </c>
      <c r="C6730" s="2">
        <v>36</v>
      </c>
      <c r="D6730" s="2" t="s">
        <v>39</v>
      </c>
      <c r="E6730" s="2" t="s">
        <v>52</v>
      </c>
      <c r="F6730" s="2" t="s">
        <v>19</v>
      </c>
      <c r="G6730" s="2" t="s">
        <v>30</v>
      </c>
      <c r="H6730" s="2">
        <v>5550.66</v>
      </c>
      <c r="I6730" s="3">
        <v>45594</v>
      </c>
      <c r="J6730" s="2" t="s">
        <v>16</v>
      </c>
    </row>
    <row r="6731" spans="1:10" ht="14.25" customHeight="1" x14ac:dyDescent="0.35">
      <c r="A6731" s="2" t="s">
        <v>13492</v>
      </c>
      <c r="B6731" s="2" t="s">
        <v>13493</v>
      </c>
      <c r="C6731" s="2">
        <v>42</v>
      </c>
      <c r="D6731" s="2" t="s">
        <v>39</v>
      </c>
      <c r="E6731" s="2" t="s">
        <v>74</v>
      </c>
      <c r="F6731" s="2" t="s">
        <v>55</v>
      </c>
      <c r="G6731" s="2" t="s">
        <v>15</v>
      </c>
      <c r="H6731" s="2">
        <v>15.58</v>
      </c>
      <c r="I6731" s="3">
        <v>45637</v>
      </c>
      <c r="J6731" s="2" t="s">
        <v>16</v>
      </c>
    </row>
    <row r="6732" spans="1:10" ht="14.25" customHeight="1" x14ac:dyDescent="0.35">
      <c r="A6732" s="2" t="s">
        <v>13494</v>
      </c>
      <c r="B6732" s="2" t="s">
        <v>13495</v>
      </c>
      <c r="C6732" s="2">
        <v>33</v>
      </c>
      <c r="D6732" s="2" t="s">
        <v>39</v>
      </c>
      <c r="E6732" s="2" t="s">
        <v>13</v>
      </c>
      <c r="F6732" s="2" t="s">
        <v>35</v>
      </c>
      <c r="G6732" s="2" t="s">
        <v>36</v>
      </c>
      <c r="H6732" s="2">
        <v>13271.39</v>
      </c>
      <c r="I6732" s="3">
        <v>45437</v>
      </c>
      <c r="J6732" s="2" t="s">
        <v>69</v>
      </c>
    </row>
    <row r="6733" spans="1:10" ht="14.25" customHeight="1" x14ac:dyDescent="0.35">
      <c r="A6733" s="2" t="s">
        <v>13496</v>
      </c>
      <c r="B6733" s="2" t="s">
        <v>13497</v>
      </c>
      <c r="C6733" s="2">
        <v>64</v>
      </c>
      <c r="D6733" s="2" t="s">
        <v>39</v>
      </c>
      <c r="E6733" s="2" t="s">
        <v>74</v>
      </c>
      <c r="F6733" s="2" t="s">
        <v>25</v>
      </c>
      <c r="G6733" s="2" t="s">
        <v>36</v>
      </c>
      <c r="H6733" s="2">
        <v>21118.5</v>
      </c>
      <c r="I6733" s="3">
        <v>45035</v>
      </c>
      <c r="J6733" s="2" t="s">
        <v>16</v>
      </c>
    </row>
    <row r="6734" spans="1:10" ht="14.25" customHeight="1" x14ac:dyDescent="0.35">
      <c r="A6734" s="2" t="s">
        <v>13498</v>
      </c>
      <c r="B6734" s="2" t="s">
        <v>13499</v>
      </c>
      <c r="C6734" s="2">
        <v>57</v>
      </c>
      <c r="D6734" s="2" t="s">
        <v>12</v>
      </c>
      <c r="E6734" s="2" t="s">
        <v>74</v>
      </c>
      <c r="F6734" s="2" t="s">
        <v>49</v>
      </c>
      <c r="G6734" s="2" t="s">
        <v>20</v>
      </c>
      <c r="H6734" s="2">
        <v>4083.99</v>
      </c>
      <c r="I6734" s="3">
        <v>44998</v>
      </c>
      <c r="J6734" s="2" t="s">
        <v>21</v>
      </c>
    </row>
    <row r="6735" spans="1:10" ht="14.25" customHeight="1" x14ac:dyDescent="0.35">
      <c r="A6735" s="2" t="s">
        <v>13500</v>
      </c>
      <c r="B6735" s="2" t="s">
        <v>13501</v>
      </c>
      <c r="C6735" s="2">
        <v>25</v>
      </c>
      <c r="D6735" s="2" t="s">
        <v>12</v>
      </c>
      <c r="E6735" s="2" t="s">
        <v>74</v>
      </c>
      <c r="F6735" s="2" t="s">
        <v>19</v>
      </c>
      <c r="G6735" s="2" t="s">
        <v>15</v>
      </c>
      <c r="H6735" s="2">
        <v>12658.04</v>
      </c>
      <c r="I6735" s="3">
        <v>45415</v>
      </c>
      <c r="J6735" s="2" t="s">
        <v>16</v>
      </c>
    </row>
    <row r="6736" spans="1:10" ht="14.25" customHeight="1" x14ac:dyDescent="0.35">
      <c r="A6736" s="2" t="s">
        <v>13502</v>
      </c>
      <c r="B6736" s="2" t="s">
        <v>13503</v>
      </c>
      <c r="C6736" s="2">
        <v>35</v>
      </c>
      <c r="D6736" s="2" t="s">
        <v>12</v>
      </c>
      <c r="E6736" s="2" t="s">
        <v>24</v>
      </c>
      <c r="F6736" s="2" t="s">
        <v>35</v>
      </c>
      <c r="G6736" s="2" t="s">
        <v>20</v>
      </c>
      <c r="H6736" s="2">
        <v>640.55999999999995</v>
      </c>
      <c r="I6736" s="3">
        <v>45207</v>
      </c>
      <c r="J6736" s="2" t="s">
        <v>16</v>
      </c>
    </row>
    <row r="6737" spans="1:10" ht="14.25" customHeight="1" x14ac:dyDescent="0.35">
      <c r="A6737" s="2" t="s">
        <v>13504</v>
      </c>
      <c r="B6737" s="2" t="s">
        <v>13505</v>
      </c>
      <c r="C6737" s="2">
        <v>45</v>
      </c>
      <c r="D6737" s="2" t="s">
        <v>39</v>
      </c>
      <c r="E6737" s="2" t="s">
        <v>42</v>
      </c>
      <c r="F6737" s="2" t="s">
        <v>14</v>
      </c>
      <c r="G6737" s="2" t="s">
        <v>15</v>
      </c>
      <c r="H6737" s="2">
        <v>12361.34</v>
      </c>
      <c r="I6737" s="3">
        <v>45140</v>
      </c>
      <c r="J6737" s="2" t="s">
        <v>21</v>
      </c>
    </row>
    <row r="6738" spans="1:10" ht="14.25" customHeight="1" x14ac:dyDescent="0.35">
      <c r="A6738" s="2" t="s">
        <v>13506</v>
      </c>
      <c r="B6738" s="2" t="s">
        <v>13507</v>
      </c>
      <c r="C6738" s="2">
        <v>33</v>
      </c>
      <c r="D6738" s="2" t="s">
        <v>12</v>
      </c>
      <c r="E6738" s="2" t="s">
        <v>42</v>
      </c>
      <c r="F6738" s="2" t="s">
        <v>55</v>
      </c>
      <c r="G6738" s="2" t="s">
        <v>30</v>
      </c>
      <c r="H6738" s="2">
        <v>707.54</v>
      </c>
      <c r="I6738" s="3">
        <v>45383</v>
      </c>
      <c r="J6738" s="2" t="s">
        <v>21</v>
      </c>
    </row>
    <row r="6739" spans="1:10" ht="14.25" customHeight="1" x14ac:dyDescent="0.35">
      <c r="A6739" s="2" t="s">
        <v>13508</v>
      </c>
      <c r="B6739" s="2" t="s">
        <v>13509</v>
      </c>
      <c r="C6739" s="2">
        <v>36</v>
      </c>
      <c r="D6739" s="2" t="s">
        <v>39</v>
      </c>
      <c r="E6739" s="2" t="s">
        <v>93</v>
      </c>
      <c r="F6739" s="2" t="s">
        <v>25</v>
      </c>
      <c r="G6739" s="2" t="s">
        <v>36</v>
      </c>
      <c r="H6739" s="2">
        <v>8847.59</v>
      </c>
      <c r="I6739" s="3">
        <v>45513</v>
      </c>
      <c r="J6739" s="2" t="s">
        <v>16</v>
      </c>
    </row>
    <row r="6740" spans="1:10" ht="14.25" customHeight="1" x14ac:dyDescent="0.35">
      <c r="A6740" s="2" t="s">
        <v>13510</v>
      </c>
      <c r="B6740" s="2" t="s">
        <v>13511</v>
      </c>
      <c r="C6740" s="2">
        <v>59</v>
      </c>
      <c r="D6740" s="2" t="s">
        <v>12</v>
      </c>
      <c r="E6740" s="2" t="s">
        <v>93</v>
      </c>
      <c r="F6740" s="2" t="s">
        <v>35</v>
      </c>
      <c r="G6740" s="2" t="s">
        <v>30</v>
      </c>
      <c r="H6740" s="2">
        <v>9101.93</v>
      </c>
      <c r="I6740" s="3">
        <v>45344</v>
      </c>
      <c r="J6740" s="2" t="s">
        <v>16</v>
      </c>
    </row>
    <row r="6741" spans="1:10" ht="14.25" customHeight="1" x14ac:dyDescent="0.35">
      <c r="A6741" s="2" t="s">
        <v>13512</v>
      </c>
      <c r="B6741" s="2" t="s">
        <v>13513</v>
      </c>
      <c r="C6741" s="2">
        <v>34</v>
      </c>
      <c r="D6741" s="2" t="s">
        <v>39</v>
      </c>
      <c r="E6741" s="2" t="s">
        <v>29</v>
      </c>
      <c r="F6741" s="2" t="s">
        <v>49</v>
      </c>
      <c r="G6741" s="2" t="s">
        <v>15</v>
      </c>
      <c r="H6741" s="2">
        <v>3597.6</v>
      </c>
      <c r="I6741" s="3">
        <v>45436</v>
      </c>
      <c r="J6741" s="2" t="s">
        <v>16</v>
      </c>
    </row>
    <row r="6742" spans="1:10" ht="14.25" customHeight="1" x14ac:dyDescent="0.35">
      <c r="A6742" s="2" t="s">
        <v>13514</v>
      </c>
      <c r="B6742" s="2" t="s">
        <v>13515</v>
      </c>
      <c r="C6742" s="2">
        <v>62</v>
      </c>
      <c r="D6742" s="2" t="s">
        <v>12</v>
      </c>
      <c r="E6742" s="2" t="s">
        <v>13</v>
      </c>
      <c r="F6742" s="2" t="s">
        <v>55</v>
      </c>
      <c r="G6742" s="2" t="s">
        <v>36</v>
      </c>
      <c r="H6742" s="2">
        <v>824.29</v>
      </c>
      <c r="I6742" s="3">
        <v>45588</v>
      </c>
      <c r="J6742" s="2" t="s">
        <v>16</v>
      </c>
    </row>
    <row r="6743" spans="1:10" ht="14.25" customHeight="1" x14ac:dyDescent="0.35">
      <c r="A6743" s="2" t="s">
        <v>13516</v>
      </c>
      <c r="B6743" s="2" t="s">
        <v>13517</v>
      </c>
      <c r="C6743" s="2">
        <v>30</v>
      </c>
      <c r="D6743" s="2" t="s">
        <v>12</v>
      </c>
      <c r="E6743" s="2" t="s">
        <v>74</v>
      </c>
      <c r="F6743" s="2" t="s">
        <v>49</v>
      </c>
      <c r="G6743" s="2" t="s">
        <v>20</v>
      </c>
      <c r="H6743" s="2">
        <v>29825.15</v>
      </c>
      <c r="I6743" s="3">
        <v>45249</v>
      </c>
      <c r="J6743" s="2" t="s">
        <v>16</v>
      </c>
    </row>
    <row r="6744" spans="1:10" ht="14.25" customHeight="1" x14ac:dyDescent="0.35">
      <c r="A6744" s="2" t="s">
        <v>13518</v>
      </c>
      <c r="B6744" s="2" t="s">
        <v>13519</v>
      </c>
      <c r="C6744" s="2">
        <v>24</v>
      </c>
      <c r="D6744" s="2" t="s">
        <v>12</v>
      </c>
      <c r="E6744" s="2" t="s">
        <v>13</v>
      </c>
      <c r="F6744" s="2" t="s">
        <v>19</v>
      </c>
      <c r="G6744" s="2" t="s">
        <v>26</v>
      </c>
      <c r="H6744" s="2">
        <v>7669.6</v>
      </c>
      <c r="I6744" s="3">
        <v>45104</v>
      </c>
      <c r="J6744" s="2" t="s">
        <v>16</v>
      </c>
    </row>
    <row r="6745" spans="1:10" ht="14.25" customHeight="1" x14ac:dyDescent="0.35">
      <c r="A6745" s="2" t="s">
        <v>13520</v>
      </c>
      <c r="B6745" s="2" t="s">
        <v>13521</v>
      </c>
      <c r="C6745" s="2">
        <v>44</v>
      </c>
      <c r="D6745" s="2" t="s">
        <v>12</v>
      </c>
      <c r="E6745" s="2" t="s">
        <v>42</v>
      </c>
      <c r="F6745" s="2" t="s">
        <v>25</v>
      </c>
      <c r="G6745" s="2" t="s">
        <v>20</v>
      </c>
      <c r="H6745" s="2">
        <v>8669.25</v>
      </c>
      <c r="I6745" s="3">
        <v>45614</v>
      </c>
      <c r="J6745" s="2" t="s">
        <v>16</v>
      </c>
    </row>
    <row r="6746" spans="1:10" ht="14.25" customHeight="1" x14ac:dyDescent="0.35">
      <c r="A6746" s="2" t="s">
        <v>13522</v>
      </c>
      <c r="B6746" s="2" t="s">
        <v>13523</v>
      </c>
      <c r="C6746" s="2">
        <v>27</v>
      </c>
      <c r="D6746" s="2" t="s">
        <v>39</v>
      </c>
      <c r="E6746" s="2" t="s">
        <v>24</v>
      </c>
      <c r="F6746" s="2" t="s">
        <v>25</v>
      </c>
      <c r="G6746" s="2" t="s">
        <v>26</v>
      </c>
      <c r="H6746" s="2">
        <v>9545.66</v>
      </c>
      <c r="I6746" s="3">
        <v>45030</v>
      </c>
      <c r="J6746" s="2" t="s">
        <v>16</v>
      </c>
    </row>
    <row r="6747" spans="1:10" ht="14.25" customHeight="1" x14ac:dyDescent="0.35">
      <c r="A6747" s="2" t="s">
        <v>13524</v>
      </c>
      <c r="B6747" s="2" t="s">
        <v>13525</v>
      </c>
      <c r="C6747" s="2">
        <v>51</v>
      </c>
      <c r="D6747" s="2" t="s">
        <v>12</v>
      </c>
      <c r="E6747" s="2" t="s">
        <v>74</v>
      </c>
      <c r="F6747" s="2" t="s">
        <v>19</v>
      </c>
      <c r="G6747" s="2" t="s">
        <v>20</v>
      </c>
      <c r="H6747" s="2">
        <v>22168.47</v>
      </c>
      <c r="I6747" s="3">
        <v>45045</v>
      </c>
      <c r="J6747" s="2" t="s">
        <v>16</v>
      </c>
    </row>
    <row r="6748" spans="1:10" ht="14.25" customHeight="1" x14ac:dyDescent="0.35">
      <c r="A6748" s="2" t="s">
        <v>13526</v>
      </c>
      <c r="B6748" s="2" t="s">
        <v>13527</v>
      </c>
      <c r="C6748" s="2">
        <v>53</v>
      </c>
      <c r="D6748" s="2" t="s">
        <v>12</v>
      </c>
      <c r="E6748" s="2" t="s">
        <v>52</v>
      </c>
      <c r="F6748" s="2" t="s">
        <v>49</v>
      </c>
      <c r="G6748" s="2" t="s">
        <v>15</v>
      </c>
      <c r="H6748" s="2">
        <v>621.47</v>
      </c>
      <c r="I6748" s="3">
        <v>45638</v>
      </c>
      <c r="J6748" s="2" t="s">
        <v>21</v>
      </c>
    </row>
    <row r="6749" spans="1:10" ht="14.25" customHeight="1" x14ac:dyDescent="0.35">
      <c r="A6749" s="2" t="s">
        <v>13528</v>
      </c>
      <c r="B6749" s="2" t="s">
        <v>13529</v>
      </c>
      <c r="C6749" s="2">
        <v>42</v>
      </c>
      <c r="D6749" s="2" t="s">
        <v>12</v>
      </c>
      <c r="E6749" s="2" t="s">
        <v>42</v>
      </c>
      <c r="F6749" s="2" t="s">
        <v>55</v>
      </c>
      <c r="G6749" s="2" t="s">
        <v>30</v>
      </c>
      <c r="H6749" s="2">
        <v>22376.19</v>
      </c>
      <c r="I6749" s="3">
        <v>45508</v>
      </c>
      <c r="J6749" s="2" t="s">
        <v>16</v>
      </c>
    </row>
    <row r="6750" spans="1:10" ht="14.25" customHeight="1" x14ac:dyDescent="0.35">
      <c r="A6750" s="2" t="s">
        <v>13530</v>
      </c>
      <c r="B6750" s="2" t="s">
        <v>13531</v>
      </c>
      <c r="C6750" s="2">
        <v>23</v>
      </c>
      <c r="D6750" s="2" t="s">
        <v>39</v>
      </c>
      <c r="E6750" s="2" t="s">
        <v>42</v>
      </c>
      <c r="F6750" s="2" t="s">
        <v>49</v>
      </c>
      <c r="G6750" s="2" t="s">
        <v>26</v>
      </c>
      <c r="H6750" s="2">
        <v>2740.11</v>
      </c>
      <c r="I6750" s="3">
        <v>44983</v>
      </c>
      <c r="J6750" s="2" t="s">
        <v>16</v>
      </c>
    </row>
    <row r="6751" spans="1:10" ht="14.25" customHeight="1" x14ac:dyDescent="0.35">
      <c r="A6751" s="2" t="s">
        <v>13532</v>
      </c>
      <c r="B6751" s="2" t="s">
        <v>13533</v>
      </c>
      <c r="C6751" s="2">
        <v>41</v>
      </c>
      <c r="D6751" s="2" t="s">
        <v>12</v>
      </c>
      <c r="E6751" s="2" t="s">
        <v>42</v>
      </c>
      <c r="F6751" s="2" t="s">
        <v>55</v>
      </c>
      <c r="G6751" s="2" t="s">
        <v>15</v>
      </c>
      <c r="H6751" s="2">
        <v>811.56</v>
      </c>
      <c r="I6751" s="3">
        <v>45335</v>
      </c>
      <c r="J6751" s="2" t="s">
        <v>21</v>
      </c>
    </row>
    <row r="6752" spans="1:10" ht="14.25" customHeight="1" x14ac:dyDescent="0.35">
      <c r="A6752" s="2" t="s">
        <v>13534</v>
      </c>
      <c r="B6752" s="2" t="s">
        <v>13535</v>
      </c>
      <c r="C6752" s="2">
        <v>35</v>
      </c>
      <c r="D6752" s="2" t="s">
        <v>12</v>
      </c>
      <c r="E6752" s="2" t="s">
        <v>29</v>
      </c>
      <c r="F6752" s="2" t="s">
        <v>35</v>
      </c>
      <c r="G6752" s="2" t="s">
        <v>30</v>
      </c>
      <c r="H6752" s="2">
        <v>10708</v>
      </c>
      <c r="I6752" s="3">
        <v>45504</v>
      </c>
      <c r="J6752" s="2" t="s">
        <v>16</v>
      </c>
    </row>
    <row r="6753" spans="1:10" ht="14.25" customHeight="1" x14ac:dyDescent="0.35">
      <c r="A6753" s="2" t="s">
        <v>13536</v>
      </c>
      <c r="B6753" s="2" t="s">
        <v>13537</v>
      </c>
      <c r="C6753" s="2">
        <v>40</v>
      </c>
      <c r="D6753" s="2" t="s">
        <v>12</v>
      </c>
      <c r="E6753" s="2" t="s">
        <v>74</v>
      </c>
      <c r="F6753" s="2" t="s">
        <v>19</v>
      </c>
      <c r="G6753" s="2" t="s">
        <v>30</v>
      </c>
      <c r="H6753" s="2">
        <v>37712.03</v>
      </c>
      <c r="I6753" s="3">
        <v>44984</v>
      </c>
      <c r="J6753" s="2" t="s">
        <v>16</v>
      </c>
    </row>
    <row r="6754" spans="1:10" ht="14.25" customHeight="1" x14ac:dyDescent="0.35">
      <c r="A6754" s="2" t="s">
        <v>13538</v>
      </c>
      <c r="B6754" s="2" t="s">
        <v>13539</v>
      </c>
      <c r="C6754" s="2">
        <v>23</v>
      </c>
      <c r="D6754" s="2" t="s">
        <v>12</v>
      </c>
      <c r="E6754" s="2" t="s">
        <v>93</v>
      </c>
      <c r="F6754" s="2" t="s">
        <v>14</v>
      </c>
      <c r="G6754" s="2" t="s">
        <v>36</v>
      </c>
      <c r="H6754" s="2">
        <v>589.46</v>
      </c>
      <c r="I6754" s="3">
        <v>45043</v>
      </c>
      <c r="J6754" s="2" t="s">
        <v>16</v>
      </c>
    </row>
    <row r="6755" spans="1:10" ht="14.25" customHeight="1" x14ac:dyDescent="0.35">
      <c r="A6755" s="2" t="s">
        <v>13540</v>
      </c>
      <c r="B6755" s="2" t="s">
        <v>13541</v>
      </c>
      <c r="C6755" s="2">
        <v>46</v>
      </c>
      <c r="D6755" s="2" t="s">
        <v>12</v>
      </c>
      <c r="E6755" s="2" t="s">
        <v>64</v>
      </c>
      <c r="F6755" s="2" t="s">
        <v>55</v>
      </c>
      <c r="G6755" s="2" t="s">
        <v>36</v>
      </c>
      <c r="H6755" s="2">
        <v>5553.38</v>
      </c>
      <c r="I6755" s="3">
        <v>45351</v>
      </c>
      <c r="J6755" s="2" t="s">
        <v>16</v>
      </c>
    </row>
    <row r="6756" spans="1:10" ht="14.25" customHeight="1" x14ac:dyDescent="0.35">
      <c r="A6756" s="2" t="s">
        <v>13542</v>
      </c>
      <c r="B6756" s="2" t="s">
        <v>13543</v>
      </c>
      <c r="C6756" s="2">
        <v>42</v>
      </c>
      <c r="D6756" s="2" t="s">
        <v>39</v>
      </c>
      <c r="E6756" s="2" t="s">
        <v>52</v>
      </c>
      <c r="F6756" s="2" t="s">
        <v>25</v>
      </c>
      <c r="G6756" s="2" t="s">
        <v>36</v>
      </c>
      <c r="H6756" s="2">
        <v>7545.64</v>
      </c>
      <c r="I6756" s="3">
        <v>44947</v>
      </c>
      <c r="J6756" s="2" t="s">
        <v>16</v>
      </c>
    </row>
    <row r="6757" spans="1:10" ht="14.25" customHeight="1" x14ac:dyDescent="0.35">
      <c r="A6757" s="2" t="s">
        <v>13544</v>
      </c>
      <c r="B6757" s="2" t="s">
        <v>13545</v>
      </c>
      <c r="C6757" s="2">
        <v>34</v>
      </c>
      <c r="D6757" s="2" t="s">
        <v>39</v>
      </c>
      <c r="E6757" s="2" t="s">
        <v>52</v>
      </c>
      <c r="F6757" s="2" t="s">
        <v>35</v>
      </c>
      <c r="G6757" s="2" t="s">
        <v>26</v>
      </c>
      <c r="H6757" s="2">
        <v>2905.11</v>
      </c>
      <c r="I6757" s="3">
        <v>45005</v>
      </c>
      <c r="J6757" s="2" t="s">
        <v>16</v>
      </c>
    </row>
    <row r="6758" spans="1:10" ht="14.25" customHeight="1" x14ac:dyDescent="0.35">
      <c r="A6758" s="2" t="s">
        <v>13546</v>
      </c>
      <c r="B6758" s="2" t="s">
        <v>13547</v>
      </c>
      <c r="C6758" s="2">
        <v>63</v>
      </c>
      <c r="D6758" s="2" t="s">
        <v>39</v>
      </c>
      <c r="E6758" s="2" t="s">
        <v>13</v>
      </c>
      <c r="F6758" s="2" t="s">
        <v>25</v>
      </c>
      <c r="G6758" s="2" t="s">
        <v>26</v>
      </c>
      <c r="H6758" s="2">
        <v>40670.49</v>
      </c>
      <c r="I6758" s="3">
        <v>45485</v>
      </c>
      <c r="J6758" s="2" t="s">
        <v>16</v>
      </c>
    </row>
    <row r="6759" spans="1:10" ht="14.25" customHeight="1" x14ac:dyDescent="0.35">
      <c r="A6759" s="2" t="s">
        <v>13548</v>
      </c>
      <c r="B6759" s="2" t="s">
        <v>13549</v>
      </c>
      <c r="C6759" s="2">
        <v>41</v>
      </c>
      <c r="D6759" s="2" t="s">
        <v>12</v>
      </c>
      <c r="E6759" s="2" t="s">
        <v>74</v>
      </c>
      <c r="F6759" s="2" t="s">
        <v>35</v>
      </c>
      <c r="G6759" s="2" t="s">
        <v>30</v>
      </c>
      <c r="H6759" s="2">
        <v>10243.299999999999</v>
      </c>
      <c r="I6759" s="3">
        <v>45609</v>
      </c>
      <c r="J6759" s="2" t="s">
        <v>16</v>
      </c>
    </row>
    <row r="6760" spans="1:10" ht="14.25" customHeight="1" x14ac:dyDescent="0.35">
      <c r="A6760" s="2" t="s">
        <v>13550</v>
      </c>
      <c r="B6760" s="2" t="s">
        <v>13551</v>
      </c>
      <c r="C6760" s="2">
        <v>28</v>
      </c>
      <c r="D6760" s="2" t="s">
        <v>39</v>
      </c>
      <c r="E6760" s="2" t="s">
        <v>93</v>
      </c>
      <c r="F6760" s="2" t="s">
        <v>25</v>
      </c>
      <c r="G6760" s="2" t="s">
        <v>26</v>
      </c>
      <c r="H6760" s="2">
        <v>18601.5</v>
      </c>
      <c r="I6760" s="3">
        <v>45522</v>
      </c>
      <c r="J6760" s="2" t="s">
        <v>16</v>
      </c>
    </row>
    <row r="6761" spans="1:10" ht="14.25" customHeight="1" x14ac:dyDescent="0.35">
      <c r="A6761" s="2" t="s">
        <v>13552</v>
      </c>
      <c r="B6761" s="2" t="s">
        <v>13553</v>
      </c>
      <c r="C6761" s="2">
        <v>43</v>
      </c>
      <c r="D6761" s="2" t="s">
        <v>12</v>
      </c>
      <c r="E6761" s="2" t="s">
        <v>42</v>
      </c>
      <c r="F6761" s="2" t="s">
        <v>49</v>
      </c>
      <c r="G6761" s="2" t="s">
        <v>30</v>
      </c>
      <c r="H6761" s="2">
        <v>5374.74</v>
      </c>
      <c r="I6761" s="3">
        <v>45034</v>
      </c>
      <c r="J6761" s="2" t="s">
        <v>16</v>
      </c>
    </row>
    <row r="6762" spans="1:10" ht="14.25" customHeight="1" x14ac:dyDescent="0.35">
      <c r="A6762" s="2" t="s">
        <v>13554</v>
      </c>
      <c r="B6762" s="2" t="s">
        <v>13555</v>
      </c>
      <c r="C6762" s="2">
        <v>51</v>
      </c>
      <c r="D6762" s="2" t="s">
        <v>12</v>
      </c>
      <c r="E6762" s="2" t="s">
        <v>64</v>
      </c>
      <c r="F6762" s="2" t="s">
        <v>49</v>
      </c>
      <c r="G6762" s="2" t="s">
        <v>15</v>
      </c>
      <c r="H6762" s="2">
        <v>4368.87</v>
      </c>
      <c r="I6762" s="3">
        <v>45197</v>
      </c>
      <c r="J6762" s="2" t="s">
        <v>16</v>
      </c>
    </row>
    <row r="6763" spans="1:10" ht="14.25" customHeight="1" x14ac:dyDescent="0.35">
      <c r="A6763" s="2" t="s">
        <v>13556</v>
      </c>
      <c r="B6763" s="2" t="s">
        <v>13557</v>
      </c>
      <c r="C6763" s="2">
        <v>45</v>
      </c>
      <c r="D6763" s="2" t="s">
        <v>12</v>
      </c>
      <c r="E6763" s="2" t="s">
        <v>74</v>
      </c>
      <c r="F6763" s="2" t="s">
        <v>49</v>
      </c>
      <c r="G6763" s="2" t="s">
        <v>20</v>
      </c>
      <c r="H6763" s="2">
        <v>8055.5</v>
      </c>
      <c r="I6763" s="3">
        <v>45614</v>
      </c>
      <c r="J6763" s="2" t="s">
        <v>16</v>
      </c>
    </row>
    <row r="6764" spans="1:10" ht="14.25" customHeight="1" x14ac:dyDescent="0.35">
      <c r="A6764" s="2" t="s">
        <v>13558</v>
      </c>
      <c r="B6764" s="2" t="s">
        <v>13559</v>
      </c>
      <c r="C6764" s="2">
        <v>20</v>
      </c>
      <c r="D6764" s="2" t="s">
        <v>12</v>
      </c>
      <c r="E6764" s="2" t="s">
        <v>74</v>
      </c>
      <c r="F6764" s="2" t="s">
        <v>35</v>
      </c>
      <c r="G6764" s="2" t="s">
        <v>30</v>
      </c>
      <c r="H6764" s="2">
        <v>5714.22</v>
      </c>
      <c r="I6764" s="3">
        <v>45402</v>
      </c>
      <c r="J6764" s="2" t="s">
        <v>16</v>
      </c>
    </row>
    <row r="6765" spans="1:10" ht="14.25" customHeight="1" x14ac:dyDescent="0.35">
      <c r="A6765" s="2" t="s">
        <v>13560</v>
      </c>
      <c r="B6765" s="2" t="s">
        <v>13561</v>
      </c>
      <c r="C6765" s="2">
        <v>28</v>
      </c>
      <c r="D6765" s="2" t="s">
        <v>39</v>
      </c>
      <c r="E6765" s="2" t="s">
        <v>29</v>
      </c>
      <c r="F6765" s="2" t="s">
        <v>35</v>
      </c>
      <c r="G6765" s="2" t="s">
        <v>30</v>
      </c>
      <c r="H6765" s="2">
        <v>12550.84</v>
      </c>
      <c r="I6765" s="3">
        <v>44996</v>
      </c>
      <c r="J6765" s="2" t="s">
        <v>16</v>
      </c>
    </row>
    <row r="6766" spans="1:10" ht="14.25" customHeight="1" x14ac:dyDescent="0.35">
      <c r="A6766" s="2" t="s">
        <v>13562</v>
      </c>
      <c r="B6766" s="2" t="s">
        <v>13563</v>
      </c>
      <c r="C6766" s="2">
        <v>55</v>
      </c>
      <c r="D6766" s="2" t="s">
        <v>39</v>
      </c>
      <c r="E6766" s="2" t="s">
        <v>93</v>
      </c>
      <c r="F6766" s="2" t="s">
        <v>25</v>
      </c>
      <c r="G6766" s="2" t="s">
        <v>15</v>
      </c>
      <c r="H6766" s="2">
        <v>3089.98</v>
      </c>
      <c r="I6766" s="3">
        <v>45313</v>
      </c>
      <c r="J6766" s="2" t="s">
        <v>16</v>
      </c>
    </row>
    <row r="6767" spans="1:10" ht="14.25" customHeight="1" x14ac:dyDescent="0.35">
      <c r="A6767" s="2" t="s">
        <v>13564</v>
      </c>
      <c r="B6767" s="2" t="s">
        <v>13565</v>
      </c>
      <c r="C6767" s="2">
        <v>31</v>
      </c>
      <c r="D6767" s="2" t="s">
        <v>39</v>
      </c>
      <c r="E6767" s="2" t="s">
        <v>64</v>
      </c>
      <c r="F6767" s="2" t="s">
        <v>55</v>
      </c>
      <c r="G6767" s="2" t="s">
        <v>36</v>
      </c>
      <c r="H6767" s="2">
        <v>5970.94</v>
      </c>
      <c r="I6767" s="3">
        <v>45092</v>
      </c>
      <c r="J6767" s="2" t="s">
        <v>16</v>
      </c>
    </row>
    <row r="6768" spans="1:10" ht="14.25" customHeight="1" x14ac:dyDescent="0.35">
      <c r="A6768" s="2" t="s">
        <v>13566</v>
      </c>
      <c r="B6768" s="2" t="s">
        <v>13567</v>
      </c>
      <c r="C6768" s="2">
        <v>43</v>
      </c>
      <c r="D6768" s="2" t="s">
        <v>12</v>
      </c>
      <c r="E6768" s="2" t="s">
        <v>42</v>
      </c>
      <c r="F6768" s="2" t="s">
        <v>35</v>
      </c>
      <c r="G6768" s="2" t="s">
        <v>36</v>
      </c>
      <c r="H6768" s="2">
        <v>22550.6</v>
      </c>
      <c r="I6768" s="3">
        <v>44984</v>
      </c>
      <c r="J6768" s="2" t="s">
        <v>16</v>
      </c>
    </row>
    <row r="6769" spans="1:10" ht="14.25" customHeight="1" x14ac:dyDescent="0.35">
      <c r="A6769" s="2" t="s">
        <v>13568</v>
      </c>
      <c r="B6769" s="2" t="s">
        <v>13569</v>
      </c>
      <c r="C6769" s="2">
        <v>38</v>
      </c>
      <c r="D6769" s="2" t="s">
        <v>39</v>
      </c>
      <c r="E6769" s="2" t="s">
        <v>74</v>
      </c>
      <c r="F6769" s="2" t="s">
        <v>25</v>
      </c>
      <c r="G6769" s="2" t="s">
        <v>36</v>
      </c>
      <c r="H6769" s="2">
        <v>14110.29</v>
      </c>
      <c r="I6769" s="3">
        <v>45377</v>
      </c>
      <c r="J6769" s="2" t="s">
        <v>16</v>
      </c>
    </row>
    <row r="6770" spans="1:10" ht="14.25" customHeight="1" x14ac:dyDescent="0.35">
      <c r="A6770" s="2" t="s">
        <v>13570</v>
      </c>
      <c r="B6770" s="2" t="s">
        <v>13571</v>
      </c>
      <c r="C6770" s="2">
        <v>56</v>
      </c>
      <c r="D6770" s="2" t="s">
        <v>39</v>
      </c>
      <c r="E6770" s="2" t="s">
        <v>52</v>
      </c>
      <c r="F6770" s="2" t="s">
        <v>55</v>
      </c>
      <c r="G6770" s="2" t="s">
        <v>30</v>
      </c>
      <c r="H6770" s="2">
        <v>1840.07</v>
      </c>
      <c r="I6770" s="3">
        <v>45171</v>
      </c>
      <c r="J6770" s="2" t="s">
        <v>21</v>
      </c>
    </row>
    <row r="6771" spans="1:10" ht="14.25" customHeight="1" x14ac:dyDescent="0.35">
      <c r="A6771" s="2" t="s">
        <v>13572</v>
      </c>
      <c r="B6771" s="2" t="s">
        <v>13573</v>
      </c>
      <c r="C6771" s="2">
        <v>47</v>
      </c>
      <c r="D6771" s="2" t="s">
        <v>12</v>
      </c>
      <c r="E6771" s="2" t="s">
        <v>24</v>
      </c>
      <c r="F6771" s="2" t="s">
        <v>49</v>
      </c>
      <c r="G6771" s="2" t="s">
        <v>30</v>
      </c>
      <c r="H6771" s="2">
        <v>21791.72</v>
      </c>
      <c r="I6771" s="3">
        <v>44971</v>
      </c>
      <c r="J6771" s="2" t="s">
        <v>16</v>
      </c>
    </row>
    <row r="6772" spans="1:10" ht="14.25" customHeight="1" x14ac:dyDescent="0.35">
      <c r="A6772" s="2" t="s">
        <v>13574</v>
      </c>
      <c r="B6772" s="2" t="s">
        <v>13575</v>
      </c>
      <c r="C6772" s="2">
        <v>25</v>
      </c>
      <c r="D6772" s="2" t="s">
        <v>39</v>
      </c>
      <c r="E6772" s="2" t="s">
        <v>52</v>
      </c>
      <c r="F6772" s="2" t="s">
        <v>35</v>
      </c>
      <c r="G6772" s="2" t="s">
        <v>26</v>
      </c>
      <c r="H6772" s="2">
        <v>8892.02</v>
      </c>
      <c r="I6772" s="3">
        <v>45610</v>
      </c>
      <c r="J6772" s="2" t="s">
        <v>16</v>
      </c>
    </row>
    <row r="6773" spans="1:10" ht="14.25" customHeight="1" x14ac:dyDescent="0.35">
      <c r="A6773" s="2" t="s">
        <v>13576</v>
      </c>
      <c r="B6773" s="2" t="s">
        <v>13577</v>
      </c>
      <c r="C6773" s="2">
        <v>37</v>
      </c>
      <c r="D6773" s="2" t="s">
        <v>12</v>
      </c>
      <c r="E6773" s="2" t="s">
        <v>64</v>
      </c>
      <c r="F6773" s="2" t="s">
        <v>14</v>
      </c>
      <c r="G6773" s="2" t="s">
        <v>26</v>
      </c>
      <c r="H6773" s="2">
        <v>11372.09</v>
      </c>
      <c r="I6773" s="3">
        <v>45309</v>
      </c>
      <c r="J6773" s="2" t="s">
        <v>16</v>
      </c>
    </row>
    <row r="6774" spans="1:10" ht="14.25" customHeight="1" x14ac:dyDescent="0.35">
      <c r="A6774" s="2" t="s">
        <v>13578</v>
      </c>
      <c r="B6774" s="2" t="s">
        <v>13579</v>
      </c>
      <c r="C6774" s="2">
        <v>49</v>
      </c>
      <c r="D6774" s="2" t="s">
        <v>39</v>
      </c>
      <c r="E6774" s="2" t="s">
        <v>24</v>
      </c>
      <c r="F6774" s="2" t="s">
        <v>49</v>
      </c>
      <c r="G6774" s="2" t="s">
        <v>20</v>
      </c>
      <c r="H6774" s="2">
        <v>3485.04</v>
      </c>
      <c r="I6774" s="3">
        <v>45504</v>
      </c>
      <c r="J6774" s="2" t="s">
        <v>16</v>
      </c>
    </row>
    <row r="6775" spans="1:10" ht="14.25" customHeight="1" x14ac:dyDescent="0.35">
      <c r="A6775" s="2" t="s">
        <v>13580</v>
      </c>
      <c r="B6775" s="2" t="s">
        <v>13581</v>
      </c>
      <c r="C6775" s="2">
        <v>39</v>
      </c>
      <c r="D6775" s="2" t="s">
        <v>39</v>
      </c>
      <c r="E6775" s="2" t="s">
        <v>42</v>
      </c>
      <c r="F6775" s="2" t="s">
        <v>19</v>
      </c>
      <c r="G6775" s="2" t="s">
        <v>20</v>
      </c>
      <c r="H6775" s="2">
        <v>5825.8</v>
      </c>
      <c r="I6775" s="3">
        <v>45627</v>
      </c>
      <c r="J6775" s="2" t="s">
        <v>16</v>
      </c>
    </row>
    <row r="6776" spans="1:10" ht="14.25" customHeight="1" x14ac:dyDescent="0.35">
      <c r="A6776" s="2" t="s">
        <v>13582</v>
      </c>
      <c r="B6776" s="2" t="s">
        <v>13583</v>
      </c>
      <c r="C6776" s="2">
        <v>24</v>
      </c>
      <c r="D6776" s="2" t="s">
        <v>39</v>
      </c>
      <c r="E6776" s="2" t="s">
        <v>64</v>
      </c>
      <c r="F6776" s="2" t="s">
        <v>55</v>
      </c>
      <c r="G6776" s="2" t="s">
        <v>26</v>
      </c>
      <c r="H6776" s="2">
        <v>16440.939999999999</v>
      </c>
      <c r="I6776" s="3">
        <v>44997</v>
      </c>
      <c r="J6776" s="2" t="s">
        <v>16</v>
      </c>
    </row>
    <row r="6777" spans="1:10" ht="14.25" customHeight="1" x14ac:dyDescent="0.35">
      <c r="A6777" s="2" t="s">
        <v>13584</v>
      </c>
      <c r="B6777" s="2" t="s">
        <v>13585</v>
      </c>
      <c r="C6777" s="2">
        <v>26</v>
      </c>
      <c r="D6777" s="2" t="s">
        <v>12</v>
      </c>
      <c r="E6777" s="2" t="s">
        <v>74</v>
      </c>
      <c r="F6777" s="2" t="s">
        <v>14</v>
      </c>
      <c r="G6777" s="2" t="s">
        <v>30</v>
      </c>
      <c r="H6777" s="2">
        <v>4014.87</v>
      </c>
      <c r="I6777" s="3">
        <v>45474</v>
      </c>
      <c r="J6777" s="2" t="s">
        <v>16</v>
      </c>
    </row>
    <row r="6778" spans="1:10" ht="14.25" customHeight="1" x14ac:dyDescent="0.35">
      <c r="A6778" s="2" t="s">
        <v>13586</v>
      </c>
      <c r="B6778" s="2" t="s">
        <v>13587</v>
      </c>
      <c r="C6778" s="2">
        <v>62</v>
      </c>
      <c r="D6778" s="2" t="s">
        <v>39</v>
      </c>
      <c r="E6778" s="2" t="s">
        <v>29</v>
      </c>
      <c r="F6778" s="2" t="s">
        <v>49</v>
      </c>
      <c r="G6778" s="2" t="s">
        <v>15</v>
      </c>
      <c r="H6778" s="2">
        <v>1803.97</v>
      </c>
      <c r="I6778" s="3">
        <v>45165</v>
      </c>
      <c r="J6778" s="2" t="s">
        <v>16</v>
      </c>
    </row>
    <row r="6779" spans="1:10" ht="14.25" customHeight="1" x14ac:dyDescent="0.35">
      <c r="A6779" s="2" t="s">
        <v>13588</v>
      </c>
      <c r="B6779" s="2" t="s">
        <v>13589</v>
      </c>
      <c r="C6779" s="2">
        <v>18</v>
      </c>
      <c r="D6779" s="2" t="s">
        <v>39</v>
      </c>
      <c r="E6779" s="2" t="s">
        <v>29</v>
      </c>
      <c r="F6779" s="2" t="s">
        <v>35</v>
      </c>
      <c r="G6779" s="2" t="s">
        <v>26</v>
      </c>
      <c r="H6779" s="2">
        <v>4753.0600000000004</v>
      </c>
      <c r="I6779" s="3">
        <v>45506</v>
      </c>
      <c r="J6779" s="2" t="s">
        <v>16</v>
      </c>
    </row>
    <row r="6780" spans="1:10" ht="14.25" customHeight="1" x14ac:dyDescent="0.35">
      <c r="A6780" s="2" t="s">
        <v>13590</v>
      </c>
      <c r="B6780" s="2" t="s">
        <v>13591</v>
      </c>
      <c r="C6780" s="2">
        <v>46</v>
      </c>
      <c r="D6780" s="2" t="s">
        <v>39</v>
      </c>
      <c r="E6780" s="2" t="s">
        <v>52</v>
      </c>
      <c r="F6780" s="2" t="s">
        <v>14</v>
      </c>
      <c r="G6780" s="2" t="s">
        <v>30</v>
      </c>
      <c r="H6780" s="2">
        <v>717.31</v>
      </c>
      <c r="I6780" s="3">
        <v>45034</v>
      </c>
      <c r="J6780" s="2" t="s">
        <v>16</v>
      </c>
    </row>
    <row r="6781" spans="1:10" ht="14.25" customHeight="1" x14ac:dyDescent="0.35">
      <c r="A6781" s="2" t="s">
        <v>13592</v>
      </c>
      <c r="B6781" s="2" t="s">
        <v>13593</v>
      </c>
      <c r="C6781" s="2">
        <v>25</v>
      </c>
      <c r="D6781" s="2" t="s">
        <v>39</v>
      </c>
      <c r="E6781" s="2" t="s">
        <v>29</v>
      </c>
      <c r="F6781" s="2" t="s">
        <v>25</v>
      </c>
      <c r="G6781" s="2" t="s">
        <v>26</v>
      </c>
      <c r="H6781" s="2">
        <v>12653.39</v>
      </c>
      <c r="I6781" s="3">
        <v>45134</v>
      </c>
      <c r="J6781" s="2" t="s">
        <v>21</v>
      </c>
    </row>
    <row r="6782" spans="1:10" ht="14.25" customHeight="1" x14ac:dyDescent="0.35">
      <c r="A6782" s="2" t="s">
        <v>13594</v>
      </c>
      <c r="B6782" s="2" t="s">
        <v>13595</v>
      </c>
      <c r="C6782" s="2">
        <v>21</v>
      </c>
      <c r="D6782" s="2" t="s">
        <v>12</v>
      </c>
      <c r="E6782" s="2" t="s">
        <v>13</v>
      </c>
      <c r="F6782" s="2" t="s">
        <v>55</v>
      </c>
      <c r="G6782" s="2" t="s">
        <v>36</v>
      </c>
      <c r="H6782" s="2">
        <v>1598.71</v>
      </c>
      <c r="I6782" s="3">
        <v>45648</v>
      </c>
      <c r="J6782" s="2" t="s">
        <v>16</v>
      </c>
    </row>
    <row r="6783" spans="1:10" ht="14.25" customHeight="1" x14ac:dyDescent="0.35">
      <c r="A6783" s="2" t="s">
        <v>13596</v>
      </c>
      <c r="B6783" s="2" t="s">
        <v>13597</v>
      </c>
      <c r="C6783" s="2">
        <v>52</v>
      </c>
      <c r="D6783" s="2" t="s">
        <v>12</v>
      </c>
      <c r="E6783" s="2" t="s">
        <v>64</v>
      </c>
      <c r="F6783" s="2" t="s">
        <v>19</v>
      </c>
      <c r="G6783" s="2" t="s">
        <v>26</v>
      </c>
      <c r="H6783" s="2">
        <v>3356.49</v>
      </c>
      <c r="I6783" s="3">
        <v>45228</v>
      </c>
      <c r="J6783" s="2" t="s">
        <v>16</v>
      </c>
    </row>
    <row r="6784" spans="1:10" ht="14.25" customHeight="1" x14ac:dyDescent="0.35">
      <c r="A6784" s="2" t="s">
        <v>13598</v>
      </c>
      <c r="B6784" s="2" t="s">
        <v>13599</v>
      </c>
      <c r="C6784" s="2">
        <v>20</v>
      </c>
      <c r="D6784" s="2" t="s">
        <v>39</v>
      </c>
      <c r="E6784" s="2" t="s">
        <v>29</v>
      </c>
      <c r="F6784" s="2" t="s">
        <v>25</v>
      </c>
      <c r="G6784" s="2" t="s">
        <v>36</v>
      </c>
      <c r="H6784" s="2">
        <v>21293.13</v>
      </c>
      <c r="I6784" s="3">
        <v>45356</v>
      </c>
      <c r="J6784" s="2" t="s">
        <v>21</v>
      </c>
    </row>
    <row r="6785" spans="1:10" ht="14.25" customHeight="1" x14ac:dyDescent="0.35">
      <c r="A6785" s="2" t="s">
        <v>13600</v>
      </c>
      <c r="B6785" s="2" t="s">
        <v>13601</v>
      </c>
      <c r="C6785" s="2">
        <v>62</v>
      </c>
      <c r="D6785" s="2" t="s">
        <v>39</v>
      </c>
      <c r="E6785" s="2" t="s">
        <v>13</v>
      </c>
      <c r="F6785" s="2" t="s">
        <v>14</v>
      </c>
      <c r="G6785" s="2" t="s">
        <v>30</v>
      </c>
      <c r="H6785" s="2">
        <v>7776.11</v>
      </c>
      <c r="I6785" s="3">
        <v>45274</v>
      </c>
      <c r="J6785" s="2" t="s">
        <v>16</v>
      </c>
    </row>
    <row r="6786" spans="1:10" ht="14.25" customHeight="1" x14ac:dyDescent="0.35">
      <c r="A6786" s="2" t="s">
        <v>13602</v>
      </c>
      <c r="B6786" s="2" t="s">
        <v>13603</v>
      </c>
      <c r="C6786" s="2">
        <v>57</v>
      </c>
      <c r="D6786" s="2" t="s">
        <v>39</v>
      </c>
      <c r="E6786" s="2" t="s">
        <v>13</v>
      </c>
      <c r="F6786" s="2" t="s">
        <v>49</v>
      </c>
      <c r="G6786" s="2" t="s">
        <v>36</v>
      </c>
      <c r="H6786" s="2">
        <v>3876.33</v>
      </c>
      <c r="I6786" s="3">
        <v>45033</v>
      </c>
      <c r="J6786" s="2" t="s">
        <v>16</v>
      </c>
    </row>
    <row r="6787" spans="1:10" ht="14.25" customHeight="1" x14ac:dyDescent="0.35">
      <c r="A6787" s="2" t="s">
        <v>13604</v>
      </c>
      <c r="B6787" s="2" t="s">
        <v>13605</v>
      </c>
      <c r="C6787" s="2">
        <v>24</v>
      </c>
      <c r="D6787" s="2" t="s">
        <v>12</v>
      </c>
      <c r="E6787" s="2" t="s">
        <v>93</v>
      </c>
      <c r="F6787" s="2" t="s">
        <v>55</v>
      </c>
      <c r="G6787" s="2" t="s">
        <v>26</v>
      </c>
      <c r="H6787" s="2">
        <v>7933.36</v>
      </c>
      <c r="I6787" s="3">
        <v>45454</v>
      </c>
      <c r="J6787" s="2" t="s">
        <v>16</v>
      </c>
    </row>
    <row r="6788" spans="1:10" ht="14.25" customHeight="1" x14ac:dyDescent="0.35">
      <c r="A6788" s="2" t="s">
        <v>13606</v>
      </c>
      <c r="B6788" s="2" t="s">
        <v>13607</v>
      </c>
      <c r="C6788" s="2">
        <v>44</v>
      </c>
      <c r="D6788" s="2" t="s">
        <v>39</v>
      </c>
      <c r="E6788" s="2" t="s">
        <v>52</v>
      </c>
      <c r="F6788" s="2" t="s">
        <v>35</v>
      </c>
      <c r="G6788" s="2" t="s">
        <v>36</v>
      </c>
      <c r="H6788" s="2">
        <v>2462.56</v>
      </c>
      <c r="I6788" s="3">
        <v>45332</v>
      </c>
      <c r="J6788" s="2" t="s">
        <v>16</v>
      </c>
    </row>
    <row r="6789" spans="1:10" ht="14.25" customHeight="1" x14ac:dyDescent="0.35">
      <c r="A6789" s="2" t="s">
        <v>13608</v>
      </c>
      <c r="B6789" s="2" t="s">
        <v>13609</v>
      </c>
      <c r="C6789" s="2">
        <v>18</v>
      </c>
      <c r="D6789" s="2" t="s">
        <v>39</v>
      </c>
      <c r="E6789" s="2" t="s">
        <v>64</v>
      </c>
      <c r="F6789" s="2" t="s">
        <v>19</v>
      </c>
      <c r="G6789" s="2" t="s">
        <v>15</v>
      </c>
      <c r="H6789" s="2">
        <v>254.95</v>
      </c>
      <c r="I6789" s="3">
        <v>45182</v>
      </c>
      <c r="J6789" s="2" t="s">
        <v>16</v>
      </c>
    </row>
    <row r="6790" spans="1:10" ht="14.25" customHeight="1" x14ac:dyDescent="0.35">
      <c r="A6790" s="2" t="s">
        <v>13610</v>
      </c>
      <c r="B6790" s="2" t="s">
        <v>13611</v>
      </c>
      <c r="C6790" s="2">
        <v>44</v>
      </c>
      <c r="D6790" s="2" t="s">
        <v>12</v>
      </c>
      <c r="E6790" s="2" t="s">
        <v>13</v>
      </c>
      <c r="F6790" s="2" t="s">
        <v>49</v>
      </c>
      <c r="G6790" s="2" t="s">
        <v>36</v>
      </c>
      <c r="H6790" s="2">
        <v>9256.66</v>
      </c>
      <c r="I6790" s="3">
        <v>45227</v>
      </c>
      <c r="J6790" s="2" t="s">
        <v>16</v>
      </c>
    </row>
    <row r="6791" spans="1:10" ht="14.25" customHeight="1" x14ac:dyDescent="0.35">
      <c r="A6791" s="2" t="s">
        <v>13612</v>
      </c>
      <c r="B6791" s="2" t="s">
        <v>13613</v>
      </c>
      <c r="C6791" s="2">
        <v>33</v>
      </c>
      <c r="D6791" s="2" t="s">
        <v>12</v>
      </c>
      <c r="E6791" s="2" t="s">
        <v>74</v>
      </c>
      <c r="F6791" s="2" t="s">
        <v>19</v>
      </c>
      <c r="G6791" s="2" t="s">
        <v>36</v>
      </c>
      <c r="H6791" s="2">
        <v>12522.04</v>
      </c>
      <c r="I6791" s="3">
        <v>45071</v>
      </c>
      <c r="J6791" s="2" t="s">
        <v>16</v>
      </c>
    </row>
    <row r="6792" spans="1:10" ht="14.25" customHeight="1" x14ac:dyDescent="0.35">
      <c r="A6792" s="2" t="s">
        <v>13614</v>
      </c>
      <c r="B6792" s="2" t="s">
        <v>13615</v>
      </c>
      <c r="C6792" s="2">
        <v>55</v>
      </c>
      <c r="D6792" s="2" t="s">
        <v>12</v>
      </c>
      <c r="E6792" s="2" t="s">
        <v>29</v>
      </c>
      <c r="F6792" s="2" t="s">
        <v>35</v>
      </c>
      <c r="G6792" s="2" t="s">
        <v>20</v>
      </c>
      <c r="H6792" s="2">
        <v>21184.47</v>
      </c>
      <c r="I6792" s="3">
        <v>45602</v>
      </c>
      <c r="J6792" s="2" t="s">
        <v>16</v>
      </c>
    </row>
    <row r="6793" spans="1:10" ht="14.25" customHeight="1" x14ac:dyDescent="0.35">
      <c r="A6793" s="2" t="s">
        <v>13616</v>
      </c>
      <c r="B6793" s="2" t="s">
        <v>13617</v>
      </c>
      <c r="C6793" s="2">
        <v>24</v>
      </c>
      <c r="D6793" s="2" t="s">
        <v>39</v>
      </c>
      <c r="E6793" s="2" t="s">
        <v>93</v>
      </c>
      <c r="F6793" s="2" t="s">
        <v>55</v>
      </c>
      <c r="G6793" s="2" t="s">
        <v>15</v>
      </c>
      <c r="H6793" s="2">
        <v>14778.98</v>
      </c>
      <c r="I6793" s="3">
        <v>45450</v>
      </c>
      <c r="J6793" s="2" t="s">
        <v>16</v>
      </c>
    </row>
    <row r="6794" spans="1:10" ht="14.25" customHeight="1" x14ac:dyDescent="0.35">
      <c r="A6794" s="2" t="s">
        <v>13618</v>
      </c>
      <c r="B6794" s="2" t="s">
        <v>13619</v>
      </c>
      <c r="C6794" s="2">
        <v>61</v>
      </c>
      <c r="D6794" s="2" t="s">
        <v>12</v>
      </c>
      <c r="E6794" s="2" t="s">
        <v>42</v>
      </c>
      <c r="F6794" s="2" t="s">
        <v>14</v>
      </c>
      <c r="G6794" s="2" t="s">
        <v>30</v>
      </c>
      <c r="H6794" s="2">
        <v>26128.9</v>
      </c>
      <c r="I6794" s="3">
        <v>45488</v>
      </c>
      <c r="J6794" s="2" t="s">
        <v>16</v>
      </c>
    </row>
    <row r="6795" spans="1:10" ht="14.25" customHeight="1" x14ac:dyDescent="0.35">
      <c r="A6795" s="2" t="s">
        <v>13620</v>
      </c>
      <c r="B6795" s="2" t="s">
        <v>13621</v>
      </c>
      <c r="C6795" s="2">
        <v>40</v>
      </c>
      <c r="D6795" s="2" t="s">
        <v>12</v>
      </c>
      <c r="E6795" s="2" t="s">
        <v>29</v>
      </c>
      <c r="F6795" s="2" t="s">
        <v>19</v>
      </c>
      <c r="G6795" s="2" t="s">
        <v>36</v>
      </c>
      <c r="H6795" s="2">
        <v>42653.8</v>
      </c>
      <c r="I6795" s="3">
        <v>45286</v>
      </c>
      <c r="J6795" s="2" t="s">
        <v>16</v>
      </c>
    </row>
    <row r="6796" spans="1:10" ht="14.25" customHeight="1" x14ac:dyDescent="0.35">
      <c r="A6796" s="2" t="s">
        <v>13622</v>
      </c>
      <c r="B6796" s="2" t="s">
        <v>13623</v>
      </c>
      <c r="C6796" s="2">
        <v>58</v>
      </c>
      <c r="D6796" s="2" t="s">
        <v>39</v>
      </c>
      <c r="E6796" s="2" t="s">
        <v>29</v>
      </c>
      <c r="F6796" s="2" t="s">
        <v>55</v>
      </c>
      <c r="G6796" s="2" t="s">
        <v>15</v>
      </c>
      <c r="H6796" s="2">
        <v>13662.39</v>
      </c>
      <c r="I6796" s="3">
        <v>45450</v>
      </c>
      <c r="J6796" s="2" t="s">
        <v>16</v>
      </c>
    </row>
    <row r="6797" spans="1:10" ht="14.25" customHeight="1" x14ac:dyDescent="0.35">
      <c r="A6797" s="2" t="s">
        <v>13624</v>
      </c>
      <c r="B6797" s="2" t="s">
        <v>13625</v>
      </c>
      <c r="C6797" s="2">
        <v>28</v>
      </c>
      <c r="D6797" s="2" t="s">
        <v>12</v>
      </c>
      <c r="E6797" s="2" t="s">
        <v>29</v>
      </c>
      <c r="F6797" s="2" t="s">
        <v>19</v>
      </c>
      <c r="G6797" s="2" t="s">
        <v>30</v>
      </c>
      <c r="H6797" s="2">
        <v>20243.72</v>
      </c>
      <c r="I6797" s="3">
        <v>45410</v>
      </c>
      <c r="J6797" s="2" t="s">
        <v>16</v>
      </c>
    </row>
    <row r="6798" spans="1:10" ht="14.25" customHeight="1" x14ac:dyDescent="0.35">
      <c r="A6798" s="2" t="s">
        <v>13626</v>
      </c>
      <c r="B6798" s="2" t="s">
        <v>13627</v>
      </c>
      <c r="C6798" s="2">
        <v>59</v>
      </c>
      <c r="D6798" s="2" t="s">
        <v>39</v>
      </c>
      <c r="E6798" s="2" t="s">
        <v>93</v>
      </c>
      <c r="F6798" s="2" t="s">
        <v>49</v>
      </c>
      <c r="G6798" s="2" t="s">
        <v>15</v>
      </c>
      <c r="H6798" s="2">
        <v>11200.35</v>
      </c>
      <c r="I6798" s="3">
        <v>45116</v>
      </c>
      <c r="J6798" s="2" t="s">
        <v>16</v>
      </c>
    </row>
    <row r="6799" spans="1:10" ht="14.25" customHeight="1" x14ac:dyDescent="0.35">
      <c r="A6799" s="2" t="s">
        <v>13628</v>
      </c>
      <c r="B6799" s="2" t="s">
        <v>13629</v>
      </c>
      <c r="C6799" s="2">
        <v>50</v>
      </c>
      <c r="D6799" s="2" t="s">
        <v>39</v>
      </c>
      <c r="E6799" s="2" t="s">
        <v>42</v>
      </c>
      <c r="F6799" s="2" t="s">
        <v>19</v>
      </c>
      <c r="G6799" s="2" t="s">
        <v>20</v>
      </c>
      <c r="H6799" s="2">
        <v>1874.6</v>
      </c>
      <c r="I6799" s="3">
        <v>45222</v>
      </c>
      <c r="J6799" s="2" t="s">
        <v>16</v>
      </c>
    </row>
    <row r="6800" spans="1:10" ht="14.25" customHeight="1" x14ac:dyDescent="0.35">
      <c r="A6800" s="2" t="s">
        <v>13630</v>
      </c>
      <c r="B6800" s="2" t="s">
        <v>13631</v>
      </c>
      <c r="C6800" s="2">
        <v>53</v>
      </c>
      <c r="D6800" s="2" t="s">
        <v>12</v>
      </c>
      <c r="E6800" s="2" t="s">
        <v>52</v>
      </c>
      <c r="F6800" s="2" t="s">
        <v>49</v>
      </c>
      <c r="G6800" s="2" t="s">
        <v>30</v>
      </c>
      <c r="H6800" s="2">
        <v>2005.29</v>
      </c>
      <c r="I6800" s="3">
        <v>45019</v>
      </c>
      <c r="J6800" s="2" t="s">
        <v>16</v>
      </c>
    </row>
    <row r="6801" spans="1:10" ht="14.25" customHeight="1" x14ac:dyDescent="0.35">
      <c r="A6801" s="2" t="s">
        <v>13632</v>
      </c>
      <c r="B6801" s="2" t="s">
        <v>13633</v>
      </c>
      <c r="C6801" s="2">
        <v>54</v>
      </c>
      <c r="D6801" s="2" t="s">
        <v>39</v>
      </c>
      <c r="E6801" s="2" t="s">
        <v>64</v>
      </c>
      <c r="F6801" s="2" t="s">
        <v>49</v>
      </c>
      <c r="G6801" s="2" t="s">
        <v>30</v>
      </c>
      <c r="H6801" s="2">
        <v>1168.25</v>
      </c>
      <c r="I6801" s="3">
        <v>45056</v>
      </c>
      <c r="J6801" s="2" t="s">
        <v>16</v>
      </c>
    </row>
    <row r="6802" spans="1:10" ht="14.25" customHeight="1" x14ac:dyDescent="0.35">
      <c r="A6802" s="2" t="s">
        <v>13634</v>
      </c>
      <c r="B6802" s="2" t="s">
        <v>13635</v>
      </c>
      <c r="C6802" s="2">
        <v>58</v>
      </c>
      <c r="D6802" s="2" t="s">
        <v>12</v>
      </c>
      <c r="E6802" s="2" t="s">
        <v>64</v>
      </c>
      <c r="F6802" s="2" t="s">
        <v>55</v>
      </c>
      <c r="G6802" s="2" t="s">
        <v>36</v>
      </c>
      <c r="H6802" s="2">
        <v>28642.61</v>
      </c>
      <c r="I6802" s="3">
        <v>45410</v>
      </c>
      <c r="J6802" s="2" t="s">
        <v>16</v>
      </c>
    </row>
    <row r="6803" spans="1:10" ht="14.25" customHeight="1" x14ac:dyDescent="0.35">
      <c r="A6803" s="2" t="s">
        <v>13636</v>
      </c>
      <c r="B6803" s="2" t="s">
        <v>13637</v>
      </c>
      <c r="C6803" s="2">
        <v>34</v>
      </c>
      <c r="D6803" s="2" t="s">
        <v>12</v>
      </c>
      <c r="E6803" s="2" t="s">
        <v>42</v>
      </c>
      <c r="F6803" s="2" t="s">
        <v>25</v>
      </c>
      <c r="G6803" s="2" t="s">
        <v>26</v>
      </c>
      <c r="H6803" s="2">
        <v>11170.36</v>
      </c>
      <c r="I6803" s="3">
        <v>45335</v>
      </c>
      <c r="J6803" s="2" t="s">
        <v>16</v>
      </c>
    </row>
    <row r="6804" spans="1:10" ht="14.25" customHeight="1" x14ac:dyDescent="0.35">
      <c r="A6804" s="2" t="s">
        <v>13638</v>
      </c>
      <c r="B6804" s="2" t="s">
        <v>13639</v>
      </c>
      <c r="C6804" s="2">
        <v>52</v>
      </c>
      <c r="D6804" s="2" t="s">
        <v>12</v>
      </c>
      <c r="E6804" s="2" t="s">
        <v>24</v>
      </c>
      <c r="F6804" s="2" t="s">
        <v>35</v>
      </c>
      <c r="G6804" s="2" t="s">
        <v>30</v>
      </c>
      <c r="H6804" s="2">
        <v>15602.18</v>
      </c>
      <c r="I6804" s="3">
        <v>45267</v>
      </c>
      <c r="J6804" s="2" t="s">
        <v>16</v>
      </c>
    </row>
    <row r="6805" spans="1:10" ht="14.25" customHeight="1" x14ac:dyDescent="0.35">
      <c r="A6805" s="2" t="s">
        <v>13640</v>
      </c>
      <c r="B6805" s="2" t="s">
        <v>13641</v>
      </c>
      <c r="C6805" s="2">
        <v>22</v>
      </c>
      <c r="D6805" s="2" t="s">
        <v>39</v>
      </c>
      <c r="E6805" s="2" t="s">
        <v>29</v>
      </c>
      <c r="F6805" s="2" t="s">
        <v>19</v>
      </c>
      <c r="G6805" s="2" t="s">
        <v>30</v>
      </c>
      <c r="H6805" s="2">
        <v>4022.06</v>
      </c>
      <c r="I6805" s="3">
        <v>45140</v>
      </c>
      <c r="J6805" s="2" t="s">
        <v>16</v>
      </c>
    </row>
    <row r="6806" spans="1:10" ht="14.25" customHeight="1" x14ac:dyDescent="0.35">
      <c r="A6806" s="2" t="s">
        <v>13642</v>
      </c>
      <c r="B6806" s="2" t="s">
        <v>13643</v>
      </c>
      <c r="C6806" s="2">
        <v>49</v>
      </c>
      <c r="D6806" s="2" t="s">
        <v>12</v>
      </c>
      <c r="E6806" s="2" t="s">
        <v>74</v>
      </c>
      <c r="F6806" s="2" t="s">
        <v>14</v>
      </c>
      <c r="G6806" s="2" t="s">
        <v>20</v>
      </c>
      <c r="H6806" s="2">
        <v>6169.67</v>
      </c>
      <c r="I6806" s="3">
        <v>45256</v>
      </c>
      <c r="J6806" s="2" t="s">
        <v>16</v>
      </c>
    </row>
    <row r="6807" spans="1:10" ht="14.25" customHeight="1" x14ac:dyDescent="0.35">
      <c r="A6807" s="2" t="s">
        <v>13644</v>
      </c>
      <c r="B6807" s="2" t="s">
        <v>13645</v>
      </c>
      <c r="C6807" s="2">
        <v>20</v>
      </c>
      <c r="D6807" s="2" t="s">
        <v>39</v>
      </c>
      <c r="E6807" s="2" t="s">
        <v>42</v>
      </c>
      <c r="F6807" s="2" t="s">
        <v>49</v>
      </c>
      <c r="G6807" s="2" t="s">
        <v>20</v>
      </c>
      <c r="H6807" s="2">
        <v>405.92</v>
      </c>
      <c r="I6807" s="3">
        <v>45101</v>
      </c>
      <c r="J6807" s="2" t="s">
        <v>16</v>
      </c>
    </row>
    <row r="6808" spans="1:10" ht="14.25" customHeight="1" x14ac:dyDescent="0.35">
      <c r="A6808" s="2" t="s">
        <v>13646</v>
      </c>
      <c r="B6808" s="2" t="s">
        <v>13647</v>
      </c>
      <c r="C6808" s="2">
        <v>64</v>
      </c>
      <c r="D6808" s="2" t="s">
        <v>39</v>
      </c>
      <c r="E6808" s="2" t="s">
        <v>42</v>
      </c>
      <c r="F6808" s="2" t="s">
        <v>25</v>
      </c>
      <c r="G6808" s="2" t="s">
        <v>20</v>
      </c>
      <c r="H6808" s="2">
        <v>21982.92</v>
      </c>
      <c r="I6808" s="3">
        <v>45370</v>
      </c>
      <c r="J6808" s="2" t="s">
        <v>69</v>
      </c>
    </row>
    <row r="6809" spans="1:10" ht="14.25" customHeight="1" x14ac:dyDescent="0.35">
      <c r="A6809" s="2" t="s">
        <v>13648</v>
      </c>
      <c r="B6809" s="2" t="s">
        <v>13649</v>
      </c>
      <c r="C6809" s="2">
        <v>52</v>
      </c>
      <c r="D6809" s="2" t="s">
        <v>39</v>
      </c>
      <c r="E6809" s="2" t="s">
        <v>64</v>
      </c>
      <c r="F6809" s="2" t="s">
        <v>49</v>
      </c>
      <c r="G6809" s="2" t="s">
        <v>36</v>
      </c>
      <c r="H6809" s="2">
        <v>19173.46</v>
      </c>
      <c r="I6809" s="3">
        <v>45127</v>
      </c>
      <c r="J6809" s="2" t="s">
        <v>16</v>
      </c>
    </row>
    <row r="6810" spans="1:10" ht="14.25" customHeight="1" x14ac:dyDescent="0.35">
      <c r="A6810" s="2" t="s">
        <v>13650</v>
      </c>
      <c r="B6810" s="2" t="s">
        <v>13651</v>
      </c>
      <c r="C6810" s="2">
        <v>31</v>
      </c>
      <c r="D6810" s="2" t="s">
        <v>12</v>
      </c>
      <c r="E6810" s="2" t="s">
        <v>13</v>
      </c>
      <c r="F6810" s="2" t="s">
        <v>25</v>
      </c>
      <c r="G6810" s="2" t="s">
        <v>30</v>
      </c>
      <c r="H6810" s="2">
        <v>15362.4</v>
      </c>
      <c r="I6810" s="3">
        <v>45543</v>
      </c>
      <c r="J6810" s="2" t="s">
        <v>16</v>
      </c>
    </row>
    <row r="6811" spans="1:10" ht="14.25" customHeight="1" x14ac:dyDescent="0.35">
      <c r="A6811" s="2" t="s">
        <v>13652</v>
      </c>
      <c r="B6811" s="2" t="s">
        <v>13653</v>
      </c>
      <c r="C6811" s="2">
        <v>48</v>
      </c>
      <c r="D6811" s="2" t="s">
        <v>39</v>
      </c>
      <c r="E6811" s="2" t="s">
        <v>74</v>
      </c>
      <c r="F6811" s="2" t="s">
        <v>25</v>
      </c>
      <c r="G6811" s="2" t="s">
        <v>20</v>
      </c>
      <c r="H6811" s="2">
        <v>600.71</v>
      </c>
      <c r="I6811" s="3">
        <v>45024</v>
      </c>
      <c r="J6811" s="2" t="s">
        <v>16</v>
      </c>
    </row>
    <row r="6812" spans="1:10" ht="14.25" customHeight="1" x14ac:dyDescent="0.35">
      <c r="A6812" s="2" t="s">
        <v>13654</v>
      </c>
      <c r="B6812" s="2" t="s">
        <v>13655</v>
      </c>
      <c r="C6812" s="2">
        <v>48</v>
      </c>
      <c r="D6812" s="2" t="s">
        <v>39</v>
      </c>
      <c r="E6812" s="2" t="s">
        <v>64</v>
      </c>
      <c r="F6812" s="2" t="s">
        <v>14</v>
      </c>
      <c r="G6812" s="2" t="s">
        <v>20</v>
      </c>
      <c r="H6812" s="2">
        <v>1914.63</v>
      </c>
      <c r="I6812" s="3">
        <v>45029</v>
      </c>
      <c r="J6812" s="2" t="s">
        <v>16</v>
      </c>
    </row>
    <row r="6813" spans="1:10" ht="14.25" customHeight="1" x14ac:dyDescent="0.35">
      <c r="A6813" s="2" t="s">
        <v>13656</v>
      </c>
      <c r="B6813" s="2" t="s">
        <v>13657</v>
      </c>
      <c r="C6813" s="2">
        <v>34</v>
      </c>
      <c r="D6813" s="2" t="s">
        <v>12</v>
      </c>
      <c r="E6813" s="2" t="s">
        <v>93</v>
      </c>
      <c r="F6813" s="2" t="s">
        <v>25</v>
      </c>
      <c r="G6813" s="2" t="s">
        <v>15</v>
      </c>
      <c r="H6813" s="2">
        <v>4067.22</v>
      </c>
      <c r="I6813" s="3">
        <v>45479</v>
      </c>
      <c r="J6813" s="2" t="s">
        <v>16</v>
      </c>
    </row>
    <row r="6814" spans="1:10" ht="14.25" customHeight="1" x14ac:dyDescent="0.35">
      <c r="A6814" s="2" t="s">
        <v>13658</v>
      </c>
      <c r="B6814" s="2" t="s">
        <v>13659</v>
      </c>
      <c r="C6814" s="2">
        <v>41</v>
      </c>
      <c r="D6814" s="2" t="s">
        <v>12</v>
      </c>
      <c r="E6814" s="2" t="s">
        <v>42</v>
      </c>
      <c r="F6814" s="2" t="s">
        <v>14</v>
      </c>
      <c r="G6814" s="2" t="s">
        <v>15</v>
      </c>
      <c r="H6814" s="2">
        <v>3052.52</v>
      </c>
      <c r="I6814" s="3">
        <v>45077</v>
      </c>
      <c r="J6814" s="2" t="s">
        <v>16</v>
      </c>
    </row>
    <row r="6815" spans="1:10" ht="14.25" customHeight="1" x14ac:dyDescent="0.35">
      <c r="A6815" s="2" t="s">
        <v>13660</v>
      </c>
      <c r="B6815" s="2" t="s">
        <v>13661</v>
      </c>
      <c r="C6815" s="2">
        <v>40</v>
      </c>
      <c r="D6815" s="2" t="s">
        <v>39</v>
      </c>
      <c r="E6815" s="2" t="s">
        <v>24</v>
      </c>
      <c r="F6815" s="2" t="s">
        <v>55</v>
      </c>
      <c r="G6815" s="2" t="s">
        <v>20</v>
      </c>
      <c r="H6815" s="2">
        <v>18230.009999999998</v>
      </c>
      <c r="I6815" s="3">
        <v>45194</v>
      </c>
      <c r="J6815" s="2" t="s">
        <v>16</v>
      </c>
    </row>
    <row r="6816" spans="1:10" ht="14.25" customHeight="1" x14ac:dyDescent="0.35">
      <c r="A6816" s="2" t="s">
        <v>13662</v>
      </c>
      <c r="B6816" s="2" t="s">
        <v>13663</v>
      </c>
      <c r="C6816" s="2">
        <v>35</v>
      </c>
      <c r="D6816" s="2" t="s">
        <v>39</v>
      </c>
      <c r="E6816" s="2" t="s">
        <v>13</v>
      </c>
      <c r="F6816" s="2" t="s">
        <v>49</v>
      </c>
      <c r="G6816" s="2" t="s">
        <v>36</v>
      </c>
      <c r="H6816" s="2">
        <v>2167.09</v>
      </c>
      <c r="I6816" s="3">
        <v>45278</v>
      </c>
      <c r="J6816" s="2" t="s">
        <v>16</v>
      </c>
    </row>
    <row r="6817" spans="1:10" ht="14.25" customHeight="1" x14ac:dyDescent="0.35">
      <c r="A6817" s="2" t="s">
        <v>13664</v>
      </c>
      <c r="B6817" s="2" t="s">
        <v>13665</v>
      </c>
      <c r="C6817" s="2">
        <v>31</v>
      </c>
      <c r="D6817" s="2" t="s">
        <v>12</v>
      </c>
      <c r="E6817" s="2" t="s">
        <v>74</v>
      </c>
      <c r="F6817" s="2" t="s">
        <v>14</v>
      </c>
      <c r="G6817" s="2" t="s">
        <v>26</v>
      </c>
      <c r="H6817" s="2">
        <v>7595.53</v>
      </c>
      <c r="I6817" s="3">
        <v>45393</v>
      </c>
      <c r="J6817" s="2" t="s">
        <v>16</v>
      </c>
    </row>
    <row r="6818" spans="1:10" ht="14.25" customHeight="1" x14ac:dyDescent="0.35">
      <c r="A6818" s="2" t="s">
        <v>13666</v>
      </c>
      <c r="B6818" s="2" t="s">
        <v>13667</v>
      </c>
      <c r="C6818" s="2">
        <v>32</v>
      </c>
      <c r="D6818" s="2" t="s">
        <v>39</v>
      </c>
      <c r="E6818" s="2" t="s">
        <v>52</v>
      </c>
      <c r="F6818" s="2" t="s">
        <v>35</v>
      </c>
      <c r="G6818" s="2" t="s">
        <v>15</v>
      </c>
      <c r="H6818" s="2">
        <v>8471.8700000000008</v>
      </c>
      <c r="I6818" s="3">
        <v>45204</v>
      </c>
      <c r="J6818" s="2" t="s">
        <v>16</v>
      </c>
    </row>
    <row r="6819" spans="1:10" ht="14.25" customHeight="1" x14ac:dyDescent="0.35">
      <c r="A6819" s="2" t="s">
        <v>13668</v>
      </c>
      <c r="B6819" s="2" t="s">
        <v>13669</v>
      </c>
      <c r="C6819" s="2">
        <v>32</v>
      </c>
      <c r="D6819" s="2" t="s">
        <v>39</v>
      </c>
      <c r="E6819" s="2" t="s">
        <v>74</v>
      </c>
      <c r="F6819" s="2" t="s">
        <v>49</v>
      </c>
      <c r="G6819" s="2" t="s">
        <v>15</v>
      </c>
      <c r="H6819" s="2">
        <v>5534.06</v>
      </c>
      <c r="I6819" s="3">
        <v>45494</v>
      </c>
      <c r="J6819" s="2" t="s">
        <v>16</v>
      </c>
    </row>
    <row r="6820" spans="1:10" ht="14.25" customHeight="1" x14ac:dyDescent="0.35">
      <c r="A6820" s="2" t="s">
        <v>13670</v>
      </c>
      <c r="B6820" s="2" t="s">
        <v>13671</v>
      </c>
      <c r="C6820" s="2">
        <v>23</v>
      </c>
      <c r="D6820" s="2" t="s">
        <v>39</v>
      </c>
      <c r="E6820" s="2" t="s">
        <v>74</v>
      </c>
      <c r="F6820" s="2" t="s">
        <v>35</v>
      </c>
      <c r="G6820" s="2" t="s">
        <v>30</v>
      </c>
      <c r="H6820" s="2">
        <v>2753.42</v>
      </c>
      <c r="I6820" s="3">
        <v>44942</v>
      </c>
      <c r="J6820" s="2" t="s">
        <v>16</v>
      </c>
    </row>
    <row r="6821" spans="1:10" ht="14.25" customHeight="1" x14ac:dyDescent="0.35">
      <c r="A6821" s="2" t="s">
        <v>13672</v>
      </c>
      <c r="B6821" s="2" t="s">
        <v>13673</v>
      </c>
      <c r="C6821" s="2">
        <v>44</v>
      </c>
      <c r="D6821" s="2" t="s">
        <v>39</v>
      </c>
      <c r="E6821" s="2" t="s">
        <v>29</v>
      </c>
      <c r="F6821" s="2" t="s">
        <v>19</v>
      </c>
      <c r="G6821" s="2" t="s">
        <v>30</v>
      </c>
      <c r="H6821" s="2">
        <v>32262.6</v>
      </c>
      <c r="I6821" s="3">
        <v>45382</v>
      </c>
      <c r="J6821" s="2" t="s">
        <v>16</v>
      </c>
    </row>
    <row r="6822" spans="1:10" ht="14.25" customHeight="1" x14ac:dyDescent="0.35">
      <c r="A6822" s="2" t="s">
        <v>13674</v>
      </c>
      <c r="B6822" s="2" t="s">
        <v>13675</v>
      </c>
      <c r="C6822" s="2">
        <v>32</v>
      </c>
      <c r="D6822" s="2" t="s">
        <v>12</v>
      </c>
      <c r="E6822" s="2" t="s">
        <v>42</v>
      </c>
      <c r="F6822" s="2" t="s">
        <v>35</v>
      </c>
      <c r="G6822" s="2" t="s">
        <v>20</v>
      </c>
      <c r="H6822" s="2">
        <v>5334.11</v>
      </c>
      <c r="I6822" s="3">
        <v>45105</v>
      </c>
      <c r="J6822" s="2" t="s">
        <v>16</v>
      </c>
    </row>
    <row r="6823" spans="1:10" ht="14.25" customHeight="1" x14ac:dyDescent="0.35">
      <c r="A6823" s="2" t="s">
        <v>13676</v>
      </c>
      <c r="B6823" s="2" t="s">
        <v>13677</v>
      </c>
      <c r="C6823" s="2">
        <v>53</v>
      </c>
      <c r="D6823" s="2" t="s">
        <v>39</v>
      </c>
      <c r="E6823" s="2" t="s">
        <v>42</v>
      </c>
      <c r="F6823" s="2" t="s">
        <v>55</v>
      </c>
      <c r="G6823" s="2" t="s">
        <v>30</v>
      </c>
      <c r="H6823" s="2">
        <v>12994.2</v>
      </c>
      <c r="I6823" s="3">
        <v>45060</v>
      </c>
      <c r="J6823" s="2" t="s">
        <v>16</v>
      </c>
    </row>
    <row r="6824" spans="1:10" ht="14.25" customHeight="1" x14ac:dyDescent="0.35">
      <c r="A6824" s="2" t="s">
        <v>13678</v>
      </c>
      <c r="B6824" s="2" t="s">
        <v>13679</v>
      </c>
      <c r="C6824" s="2">
        <v>25</v>
      </c>
      <c r="D6824" s="2" t="s">
        <v>12</v>
      </c>
      <c r="E6824" s="2" t="s">
        <v>52</v>
      </c>
      <c r="F6824" s="2" t="s">
        <v>19</v>
      </c>
      <c r="G6824" s="2" t="s">
        <v>30</v>
      </c>
      <c r="H6824" s="2">
        <v>2033.98</v>
      </c>
      <c r="I6824" s="3">
        <v>45184</v>
      </c>
      <c r="J6824" s="2" t="s">
        <v>16</v>
      </c>
    </row>
    <row r="6825" spans="1:10" ht="14.25" customHeight="1" x14ac:dyDescent="0.35">
      <c r="A6825" s="2" t="s">
        <v>13680</v>
      </c>
      <c r="B6825" s="2" t="s">
        <v>13681</v>
      </c>
      <c r="C6825" s="2">
        <v>32</v>
      </c>
      <c r="D6825" s="2" t="s">
        <v>39</v>
      </c>
      <c r="E6825" s="2" t="s">
        <v>52</v>
      </c>
      <c r="F6825" s="2" t="s">
        <v>19</v>
      </c>
      <c r="G6825" s="2" t="s">
        <v>26</v>
      </c>
      <c r="H6825" s="2">
        <v>17305.39</v>
      </c>
      <c r="I6825" s="3">
        <v>44988</v>
      </c>
      <c r="J6825" s="2" t="s">
        <v>16</v>
      </c>
    </row>
    <row r="6826" spans="1:10" ht="14.25" customHeight="1" x14ac:dyDescent="0.35">
      <c r="A6826" s="2" t="s">
        <v>13682</v>
      </c>
      <c r="B6826" s="2" t="s">
        <v>13683</v>
      </c>
      <c r="C6826" s="2">
        <v>20</v>
      </c>
      <c r="D6826" s="2" t="s">
        <v>12</v>
      </c>
      <c r="E6826" s="2" t="s">
        <v>52</v>
      </c>
      <c r="F6826" s="2" t="s">
        <v>25</v>
      </c>
      <c r="G6826" s="2" t="s">
        <v>36</v>
      </c>
      <c r="H6826" s="2">
        <v>2432.08</v>
      </c>
      <c r="I6826" s="3">
        <v>45408</v>
      </c>
      <c r="J6826" s="2" t="s">
        <v>16</v>
      </c>
    </row>
    <row r="6827" spans="1:10" ht="14.25" customHeight="1" x14ac:dyDescent="0.35">
      <c r="A6827" s="2" t="s">
        <v>13684</v>
      </c>
      <c r="B6827" s="2" t="s">
        <v>13685</v>
      </c>
      <c r="C6827" s="2">
        <v>64</v>
      </c>
      <c r="D6827" s="2" t="s">
        <v>39</v>
      </c>
      <c r="E6827" s="2" t="s">
        <v>64</v>
      </c>
      <c r="F6827" s="2" t="s">
        <v>35</v>
      </c>
      <c r="G6827" s="2" t="s">
        <v>20</v>
      </c>
      <c r="H6827" s="2">
        <v>11248.74</v>
      </c>
      <c r="I6827" s="3">
        <v>45403</v>
      </c>
      <c r="J6827" s="2" t="s">
        <v>16</v>
      </c>
    </row>
    <row r="6828" spans="1:10" ht="14.25" customHeight="1" x14ac:dyDescent="0.35">
      <c r="A6828" s="2" t="s">
        <v>13686</v>
      </c>
      <c r="B6828" s="2" t="s">
        <v>13687</v>
      </c>
      <c r="C6828" s="2">
        <v>30</v>
      </c>
      <c r="D6828" s="2" t="s">
        <v>12</v>
      </c>
      <c r="E6828" s="2" t="s">
        <v>64</v>
      </c>
      <c r="F6828" s="2" t="s">
        <v>25</v>
      </c>
      <c r="G6828" s="2" t="s">
        <v>26</v>
      </c>
      <c r="H6828" s="2">
        <v>7062.24</v>
      </c>
      <c r="I6828" s="3">
        <v>45561</v>
      </c>
      <c r="J6828" s="2" t="s">
        <v>16</v>
      </c>
    </row>
    <row r="6829" spans="1:10" ht="14.25" customHeight="1" x14ac:dyDescent="0.35">
      <c r="A6829" s="2" t="s">
        <v>13688</v>
      </c>
      <c r="B6829" s="2" t="s">
        <v>13689</v>
      </c>
      <c r="C6829" s="2">
        <v>58</v>
      </c>
      <c r="D6829" s="2" t="s">
        <v>39</v>
      </c>
      <c r="E6829" s="2" t="s">
        <v>42</v>
      </c>
      <c r="F6829" s="2" t="s">
        <v>35</v>
      </c>
      <c r="G6829" s="2" t="s">
        <v>20</v>
      </c>
      <c r="H6829" s="2">
        <v>1584.77</v>
      </c>
      <c r="I6829" s="3">
        <v>44968</v>
      </c>
      <c r="J6829" s="2" t="s">
        <v>16</v>
      </c>
    </row>
    <row r="6830" spans="1:10" ht="14.25" customHeight="1" x14ac:dyDescent="0.35">
      <c r="A6830" s="2" t="s">
        <v>13690</v>
      </c>
      <c r="B6830" s="2" t="s">
        <v>13691</v>
      </c>
      <c r="C6830" s="2">
        <v>51</v>
      </c>
      <c r="D6830" s="2" t="s">
        <v>12</v>
      </c>
      <c r="E6830" s="2" t="s">
        <v>42</v>
      </c>
      <c r="F6830" s="2" t="s">
        <v>19</v>
      </c>
      <c r="G6830" s="2" t="s">
        <v>36</v>
      </c>
      <c r="H6830" s="2">
        <v>252.66</v>
      </c>
      <c r="I6830" s="3">
        <v>45299</v>
      </c>
      <c r="J6830" s="2" t="s">
        <v>16</v>
      </c>
    </row>
    <row r="6831" spans="1:10" ht="14.25" customHeight="1" x14ac:dyDescent="0.35">
      <c r="A6831" s="2" t="s">
        <v>13692</v>
      </c>
      <c r="B6831" s="2" t="s">
        <v>13693</v>
      </c>
      <c r="C6831" s="2">
        <v>41</v>
      </c>
      <c r="D6831" s="2" t="s">
        <v>39</v>
      </c>
      <c r="E6831" s="2" t="s">
        <v>52</v>
      </c>
      <c r="F6831" s="2" t="s">
        <v>25</v>
      </c>
      <c r="G6831" s="2" t="s">
        <v>20</v>
      </c>
      <c r="H6831" s="2">
        <v>26700.07</v>
      </c>
      <c r="I6831" s="3">
        <v>45299</v>
      </c>
      <c r="J6831" s="2" t="s">
        <v>21</v>
      </c>
    </row>
    <row r="6832" spans="1:10" ht="14.25" customHeight="1" x14ac:dyDescent="0.35">
      <c r="A6832" s="2" t="s">
        <v>13694</v>
      </c>
      <c r="B6832" s="2" t="s">
        <v>13695</v>
      </c>
      <c r="C6832" s="2">
        <v>57</v>
      </c>
      <c r="D6832" s="2" t="s">
        <v>39</v>
      </c>
      <c r="E6832" s="2" t="s">
        <v>64</v>
      </c>
      <c r="F6832" s="2" t="s">
        <v>49</v>
      </c>
      <c r="G6832" s="2" t="s">
        <v>30</v>
      </c>
      <c r="H6832" s="2">
        <v>1343.21</v>
      </c>
      <c r="I6832" s="3">
        <v>45225</v>
      </c>
      <c r="J6832" s="2" t="s">
        <v>16</v>
      </c>
    </row>
    <row r="6833" spans="1:10" ht="14.25" customHeight="1" x14ac:dyDescent="0.35">
      <c r="A6833" s="2" t="s">
        <v>13696</v>
      </c>
      <c r="B6833" s="2" t="s">
        <v>13697</v>
      </c>
      <c r="C6833" s="2">
        <v>49</v>
      </c>
      <c r="D6833" s="2" t="s">
        <v>12</v>
      </c>
      <c r="E6833" s="2" t="s">
        <v>13</v>
      </c>
      <c r="F6833" s="2" t="s">
        <v>35</v>
      </c>
      <c r="G6833" s="2" t="s">
        <v>36</v>
      </c>
      <c r="H6833" s="2">
        <v>12206.15</v>
      </c>
      <c r="I6833" s="3">
        <v>44978</v>
      </c>
      <c r="J6833" s="2" t="s">
        <v>16</v>
      </c>
    </row>
    <row r="6834" spans="1:10" ht="14.25" customHeight="1" x14ac:dyDescent="0.35">
      <c r="A6834" s="2" t="s">
        <v>13698</v>
      </c>
      <c r="B6834" s="2" t="s">
        <v>13699</v>
      </c>
      <c r="C6834" s="2">
        <v>49</v>
      </c>
      <c r="D6834" s="2" t="s">
        <v>12</v>
      </c>
      <c r="E6834" s="2" t="s">
        <v>64</v>
      </c>
      <c r="F6834" s="2" t="s">
        <v>35</v>
      </c>
      <c r="G6834" s="2" t="s">
        <v>26</v>
      </c>
      <c r="H6834" s="2">
        <v>10575.23</v>
      </c>
      <c r="I6834" s="3">
        <v>45305</v>
      </c>
      <c r="J6834" s="2" t="s">
        <v>16</v>
      </c>
    </row>
    <row r="6835" spans="1:10" ht="14.25" customHeight="1" x14ac:dyDescent="0.35">
      <c r="A6835" s="2" t="s">
        <v>13700</v>
      </c>
      <c r="B6835" s="2" t="s">
        <v>13701</v>
      </c>
      <c r="C6835" s="2">
        <v>47</v>
      </c>
      <c r="D6835" s="2" t="s">
        <v>12</v>
      </c>
      <c r="E6835" s="2" t="s">
        <v>42</v>
      </c>
      <c r="F6835" s="2" t="s">
        <v>25</v>
      </c>
      <c r="G6835" s="2" t="s">
        <v>26</v>
      </c>
      <c r="H6835" s="2">
        <v>4181.25</v>
      </c>
      <c r="I6835" s="3">
        <v>45238</v>
      </c>
      <c r="J6835" s="2" t="s">
        <v>16</v>
      </c>
    </row>
    <row r="6836" spans="1:10" ht="14.25" customHeight="1" x14ac:dyDescent="0.35">
      <c r="A6836" s="2" t="s">
        <v>13702</v>
      </c>
      <c r="B6836" s="2" t="s">
        <v>13703</v>
      </c>
      <c r="C6836" s="2">
        <v>30</v>
      </c>
      <c r="D6836" s="2" t="s">
        <v>12</v>
      </c>
      <c r="E6836" s="2" t="s">
        <v>64</v>
      </c>
      <c r="F6836" s="2" t="s">
        <v>35</v>
      </c>
      <c r="G6836" s="2" t="s">
        <v>15</v>
      </c>
      <c r="H6836" s="2">
        <v>2050.37</v>
      </c>
      <c r="I6836" s="3">
        <v>45505</v>
      </c>
      <c r="J6836" s="2" t="s">
        <v>16</v>
      </c>
    </row>
    <row r="6837" spans="1:10" ht="14.25" customHeight="1" x14ac:dyDescent="0.35">
      <c r="A6837" s="2" t="s">
        <v>13704</v>
      </c>
      <c r="B6837" s="2" t="s">
        <v>13705</v>
      </c>
      <c r="C6837" s="2">
        <v>18</v>
      </c>
      <c r="D6837" s="2" t="s">
        <v>12</v>
      </c>
      <c r="E6837" s="2" t="s">
        <v>42</v>
      </c>
      <c r="F6837" s="2" t="s">
        <v>19</v>
      </c>
      <c r="G6837" s="2" t="s">
        <v>26</v>
      </c>
      <c r="H6837" s="2">
        <v>1964.14</v>
      </c>
      <c r="I6837" s="3">
        <v>44985</v>
      </c>
      <c r="J6837" s="2" t="s">
        <v>16</v>
      </c>
    </row>
    <row r="6838" spans="1:10" ht="14.25" customHeight="1" x14ac:dyDescent="0.35">
      <c r="A6838" s="2" t="s">
        <v>13706</v>
      </c>
      <c r="B6838" s="2" t="s">
        <v>13707</v>
      </c>
      <c r="C6838" s="2">
        <v>51</v>
      </c>
      <c r="D6838" s="2" t="s">
        <v>39</v>
      </c>
      <c r="E6838" s="2" t="s">
        <v>52</v>
      </c>
      <c r="F6838" s="2" t="s">
        <v>25</v>
      </c>
      <c r="G6838" s="2" t="s">
        <v>15</v>
      </c>
      <c r="H6838" s="2">
        <v>8802.67</v>
      </c>
      <c r="I6838" s="3">
        <v>45230</v>
      </c>
      <c r="J6838" s="2" t="s">
        <v>16</v>
      </c>
    </row>
    <row r="6839" spans="1:10" ht="14.25" customHeight="1" x14ac:dyDescent="0.35">
      <c r="A6839" s="2" t="s">
        <v>13708</v>
      </c>
      <c r="B6839" s="2" t="s">
        <v>13709</v>
      </c>
      <c r="C6839" s="2">
        <v>32</v>
      </c>
      <c r="D6839" s="2" t="s">
        <v>12</v>
      </c>
      <c r="E6839" s="2" t="s">
        <v>29</v>
      </c>
      <c r="F6839" s="2" t="s">
        <v>25</v>
      </c>
      <c r="G6839" s="2" t="s">
        <v>30</v>
      </c>
      <c r="H6839" s="2">
        <v>7916.89</v>
      </c>
      <c r="I6839" s="3">
        <v>44961</v>
      </c>
      <c r="J6839" s="2" t="s">
        <v>16</v>
      </c>
    </row>
    <row r="6840" spans="1:10" ht="14.25" customHeight="1" x14ac:dyDescent="0.35">
      <c r="A6840" s="2" t="s">
        <v>13710</v>
      </c>
      <c r="B6840" s="2" t="s">
        <v>13711</v>
      </c>
      <c r="C6840" s="2">
        <v>61</v>
      </c>
      <c r="D6840" s="2" t="s">
        <v>12</v>
      </c>
      <c r="E6840" s="2" t="s">
        <v>52</v>
      </c>
      <c r="F6840" s="2" t="s">
        <v>14</v>
      </c>
      <c r="G6840" s="2" t="s">
        <v>26</v>
      </c>
      <c r="H6840" s="2">
        <v>20869.5</v>
      </c>
      <c r="I6840" s="3">
        <v>45574</v>
      </c>
      <c r="J6840" s="2" t="s">
        <v>16</v>
      </c>
    </row>
    <row r="6841" spans="1:10" ht="14.25" customHeight="1" x14ac:dyDescent="0.35">
      <c r="A6841" s="2" t="s">
        <v>13712</v>
      </c>
      <c r="B6841" s="2" t="s">
        <v>13713</v>
      </c>
      <c r="C6841" s="2">
        <v>31</v>
      </c>
      <c r="D6841" s="2" t="s">
        <v>39</v>
      </c>
      <c r="E6841" s="2" t="s">
        <v>52</v>
      </c>
      <c r="F6841" s="2" t="s">
        <v>14</v>
      </c>
      <c r="G6841" s="2" t="s">
        <v>36</v>
      </c>
      <c r="H6841" s="2">
        <v>10216.6</v>
      </c>
      <c r="I6841" s="3">
        <v>45514</v>
      </c>
      <c r="J6841" s="2" t="s">
        <v>21</v>
      </c>
    </row>
    <row r="6842" spans="1:10" ht="14.25" customHeight="1" x14ac:dyDescent="0.35">
      <c r="A6842" s="2" t="s">
        <v>13714</v>
      </c>
      <c r="B6842" s="2" t="s">
        <v>13715</v>
      </c>
      <c r="C6842" s="2">
        <v>46</v>
      </c>
      <c r="D6842" s="2" t="s">
        <v>12</v>
      </c>
      <c r="E6842" s="2" t="s">
        <v>13</v>
      </c>
      <c r="F6842" s="2" t="s">
        <v>19</v>
      </c>
      <c r="G6842" s="2" t="s">
        <v>15</v>
      </c>
      <c r="H6842" s="2">
        <v>17107.79</v>
      </c>
      <c r="I6842" s="3">
        <v>45419</v>
      </c>
      <c r="J6842" s="2" t="s">
        <v>16</v>
      </c>
    </row>
    <row r="6843" spans="1:10" ht="14.25" customHeight="1" x14ac:dyDescent="0.35">
      <c r="A6843" s="2" t="s">
        <v>13716</v>
      </c>
      <c r="B6843" s="2" t="s">
        <v>13717</v>
      </c>
      <c r="C6843" s="2">
        <v>51</v>
      </c>
      <c r="D6843" s="2" t="s">
        <v>12</v>
      </c>
      <c r="E6843" s="2" t="s">
        <v>29</v>
      </c>
      <c r="F6843" s="2" t="s">
        <v>49</v>
      </c>
      <c r="G6843" s="2" t="s">
        <v>26</v>
      </c>
      <c r="H6843" s="2">
        <v>329.5</v>
      </c>
      <c r="I6843" s="3">
        <v>45417</v>
      </c>
      <c r="J6843" s="2" t="s">
        <v>16</v>
      </c>
    </row>
    <row r="6844" spans="1:10" ht="14.25" customHeight="1" x14ac:dyDescent="0.35">
      <c r="A6844" s="2" t="s">
        <v>13718</v>
      </c>
      <c r="B6844" s="2" t="s">
        <v>13719</v>
      </c>
      <c r="C6844" s="2">
        <v>35</v>
      </c>
      <c r="D6844" s="2" t="s">
        <v>12</v>
      </c>
      <c r="E6844" s="2" t="s">
        <v>13</v>
      </c>
      <c r="F6844" s="2" t="s">
        <v>35</v>
      </c>
      <c r="G6844" s="2" t="s">
        <v>30</v>
      </c>
      <c r="H6844" s="2">
        <v>11116.77</v>
      </c>
      <c r="I6844" s="3">
        <v>45147</v>
      </c>
      <c r="J6844" s="2" t="s">
        <v>16</v>
      </c>
    </row>
    <row r="6845" spans="1:10" ht="14.25" customHeight="1" x14ac:dyDescent="0.35">
      <c r="A6845" s="2" t="s">
        <v>13720</v>
      </c>
      <c r="B6845" s="2" t="s">
        <v>13721</v>
      </c>
      <c r="C6845" s="2">
        <v>24</v>
      </c>
      <c r="D6845" s="2" t="s">
        <v>39</v>
      </c>
      <c r="E6845" s="2" t="s">
        <v>42</v>
      </c>
      <c r="F6845" s="2" t="s">
        <v>55</v>
      </c>
      <c r="G6845" s="2" t="s">
        <v>36</v>
      </c>
      <c r="H6845" s="2">
        <v>2661.93</v>
      </c>
      <c r="I6845" s="3">
        <v>45523</v>
      </c>
      <c r="J6845" s="2" t="s">
        <v>16</v>
      </c>
    </row>
    <row r="6846" spans="1:10" ht="14.25" customHeight="1" x14ac:dyDescent="0.35">
      <c r="A6846" s="2" t="s">
        <v>13722</v>
      </c>
      <c r="B6846" s="2" t="s">
        <v>13723</v>
      </c>
      <c r="C6846" s="2">
        <v>46</v>
      </c>
      <c r="D6846" s="2" t="s">
        <v>12</v>
      </c>
      <c r="E6846" s="2" t="s">
        <v>74</v>
      </c>
      <c r="F6846" s="2" t="s">
        <v>35</v>
      </c>
      <c r="G6846" s="2" t="s">
        <v>36</v>
      </c>
      <c r="H6846" s="2">
        <v>2914.75</v>
      </c>
      <c r="I6846" s="3">
        <v>45049</v>
      </c>
      <c r="J6846" s="2" t="s">
        <v>21</v>
      </c>
    </row>
    <row r="6847" spans="1:10" ht="14.25" customHeight="1" x14ac:dyDescent="0.35">
      <c r="A6847" s="2" t="s">
        <v>13724</v>
      </c>
      <c r="B6847" s="2" t="s">
        <v>13725</v>
      </c>
      <c r="C6847" s="2">
        <v>48</v>
      </c>
      <c r="D6847" s="2" t="s">
        <v>39</v>
      </c>
      <c r="E6847" s="2" t="s">
        <v>93</v>
      </c>
      <c r="F6847" s="2" t="s">
        <v>55</v>
      </c>
      <c r="G6847" s="2" t="s">
        <v>30</v>
      </c>
      <c r="H6847" s="2">
        <v>12750.27</v>
      </c>
      <c r="I6847" s="3">
        <v>45633</v>
      </c>
      <c r="J6847" s="2" t="s">
        <v>16</v>
      </c>
    </row>
    <row r="6848" spans="1:10" ht="14.25" customHeight="1" x14ac:dyDescent="0.35">
      <c r="A6848" s="2" t="s">
        <v>13726</v>
      </c>
      <c r="B6848" s="2" t="s">
        <v>13727</v>
      </c>
      <c r="C6848" s="2">
        <v>42</v>
      </c>
      <c r="D6848" s="2" t="s">
        <v>39</v>
      </c>
      <c r="E6848" s="2" t="s">
        <v>13</v>
      </c>
      <c r="F6848" s="2" t="s">
        <v>19</v>
      </c>
      <c r="G6848" s="2" t="s">
        <v>26</v>
      </c>
      <c r="H6848" s="2">
        <v>15771.3</v>
      </c>
      <c r="I6848" s="3">
        <v>45028</v>
      </c>
      <c r="J6848" s="2" t="s">
        <v>21</v>
      </c>
    </row>
    <row r="6849" spans="1:10" ht="14.25" customHeight="1" x14ac:dyDescent="0.35">
      <c r="A6849" s="2" t="s">
        <v>13728</v>
      </c>
      <c r="B6849" s="2" t="s">
        <v>13729</v>
      </c>
      <c r="C6849" s="2">
        <v>55</v>
      </c>
      <c r="D6849" s="2" t="s">
        <v>12</v>
      </c>
      <c r="E6849" s="2" t="s">
        <v>42</v>
      </c>
      <c r="F6849" s="2" t="s">
        <v>49</v>
      </c>
      <c r="G6849" s="2" t="s">
        <v>20</v>
      </c>
      <c r="H6849" s="2">
        <v>4647.9399999999996</v>
      </c>
      <c r="I6849" s="3">
        <v>45441</v>
      </c>
      <c r="J6849" s="2" t="s">
        <v>16</v>
      </c>
    </row>
    <row r="6850" spans="1:10" ht="14.25" customHeight="1" x14ac:dyDescent="0.35">
      <c r="A6850" s="2" t="s">
        <v>13730</v>
      </c>
      <c r="B6850" s="2" t="s">
        <v>13731</v>
      </c>
      <c r="C6850" s="2">
        <v>31</v>
      </c>
      <c r="D6850" s="2" t="s">
        <v>39</v>
      </c>
      <c r="E6850" s="2" t="s">
        <v>29</v>
      </c>
      <c r="F6850" s="2" t="s">
        <v>49</v>
      </c>
      <c r="G6850" s="2" t="s">
        <v>26</v>
      </c>
      <c r="H6850" s="2">
        <v>15610.14</v>
      </c>
      <c r="I6850" s="3">
        <v>45239</v>
      </c>
      <c r="J6850" s="2" t="s">
        <v>21</v>
      </c>
    </row>
    <row r="6851" spans="1:10" ht="14.25" customHeight="1" x14ac:dyDescent="0.35">
      <c r="A6851" s="2" t="s">
        <v>13732</v>
      </c>
      <c r="B6851" s="2" t="s">
        <v>13733</v>
      </c>
      <c r="C6851" s="2">
        <v>25</v>
      </c>
      <c r="D6851" s="2" t="s">
        <v>12</v>
      </c>
      <c r="E6851" s="2" t="s">
        <v>64</v>
      </c>
      <c r="F6851" s="2" t="s">
        <v>49</v>
      </c>
      <c r="G6851" s="2" t="s">
        <v>15</v>
      </c>
      <c r="H6851" s="2">
        <v>5865.28</v>
      </c>
      <c r="I6851" s="3">
        <v>45432</v>
      </c>
      <c r="J6851" s="2" t="s">
        <v>16</v>
      </c>
    </row>
    <row r="6852" spans="1:10" ht="14.25" customHeight="1" x14ac:dyDescent="0.35">
      <c r="A6852" s="2" t="s">
        <v>13734</v>
      </c>
      <c r="B6852" s="2" t="s">
        <v>13735</v>
      </c>
      <c r="C6852" s="2">
        <v>44</v>
      </c>
      <c r="D6852" s="2" t="s">
        <v>12</v>
      </c>
      <c r="E6852" s="2" t="s">
        <v>29</v>
      </c>
      <c r="F6852" s="2" t="s">
        <v>14</v>
      </c>
      <c r="G6852" s="2" t="s">
        <v>15</v>
      </c>
      <c r="H6852" s="2">
        <v>19494.34</v>
      </c>
      <c r="I6852" s="3">
        <v>45420</v>
      </c>
      <c r="J6852" s="2" t="s">
        <v>16</v>
      </c>
    </row>
    <row r="6853" spans="1:10" ht="14.25" customHeight="1" x14ac:dyDescent="0.35">
      <c r="A6853" s="2" t="s">
        <v>13736</v>
      </c>
      <c r="B6853" s="2" t="s">
        <v>13737</v>
      </c>
      <c r="C6853" s="2">
        <v>19</v>
      </c>
      <c r="D6853" s="2" t="s">
        <v>12</v>
      </c>
      <c r="E6853" s="2" t="s">
        <v>52</v>
      </c>
      <c r="F6853" s="2" t="s">
        <v>19</v>
      </c>
      <c r="G6853" s="2" t="s">
        <v>26</v>
      </c>
      <c r="H6853" s="2">
        <v>252.19</v>
      </c>
      <c r="I6853" s="3">
        <v>45586</v>
      </c>
      <c r="J6853" s="2" t="s">
        <v>16</v>
      </c>
    </row>
    <row r="6854" spans="1:10" ht="14.25" customHeight="1" x14ac:dyDescent="0.35">
      <c r="A6854" s="2" t="s">
        <v>13738</v>
      </c>
      <c r="B6854" s="2" t="s">
        <v>13739</v>
      </c>
      <c r="C6854" s="2">
        <v>34</v>
      </c>
      <c r="D6854" s="2" t="s">
        <v>12</v>
      </c>
      <c r="E6854" s="2" t="s">
        <v>52</v>
      </c>
      <c r="F6854" s="2" t="s">
        <v>55</v>
      </c>
      <c r="G6854" s="2" t="s">
        <v>15</v>
      </c>
      <c r="H6854" s="2">
        <v>871.88</v>
      </c>
      <c r="I6854" s="3">
        <v>45125</v>
      </c>
      <c r="J6854" s="2" t="s">
        <v>16</v>
      </c>
    </row>
    <row r="6855" spans="1:10" ht="14.25" customHeight="1" x14ac:dyDescent="0.35">
      <c r="A6855" s="2" t="s">
        <v>13740</v>
      </c>
      <c r="B6855" s="2" t="s">
        <v>13741</v>
      </c>
      <c r="C6855" s="2">
        <v>54</v>
      </c>
      <c r="D6855" s="2" t="s">
        <v>12</v>
      </c>
      <c r="E6855" s="2" t="s">
        <v>52</v>
      </c>
      <c r="F6855" s="2" t="s">
        <v>49</v>
      </c>
      <c r="G6855" s="2" t="s">
        <v>20</v>
      </c>
      <c r="H6855" s="2">
        <v>14976.81</v>
      </c>
      <c r="I6855" s="3">
        <v>45559</v>
      </c>
      <c r="J6855" s="2" t="s">
        <v>16</v>
      </c>
    </row>
    <row r="6856" spans="1:10" ht="14.25" customHeight="1" x14ac:dyDescent="0.35">
      <c r="A6856" s="2" t="s">
        <v>13742</v>
      </c>
      <c r="B6856" s="2" t="s">
        <v>13743</v>
      </c>
      <c r="C6856" s="2">
        <v>31</v>
      </c>
      <c r="D6856" s="2" t="s">
        <v>39</v>
      </c>
      <c r="E6856" s="2" t="s">
        <v>42</v>
      </c>
      <c r="F6856" s="2" t="s">
        <v>19</v>
      </c>
      <c r="G6856" s="2" t="s">
        <v>20</v>
      </c>
      <c r="H6856" s="2">
        <v>9784.0499999999993</v>
      </c>
      <c r="I6856" s="3">
        <v>45607</v>
      </c>
      <c r="J6856" s="2" t="s">
        <v>69</v>
      </c>
    </row>
    <row r="6857" spans="1:10" ht="14.25" customHeight="1" x14ac:dyDescent="0.35">
      <c r="A6857" s="2" t="s">
        <v>13744</v>
      </c>
      <c r="B6857" s="2" t="s">
        <v>13745</v>
      </c>
      <c r="C6857" s="2">
        <v>42</v>
      </c>
      <c r="D6857" s="2" t="s">
        <v>39</v>
      </c>
      <c r="E6857" s="2" t="s">
        <v>52</v>
      </c>
      <c r="F6857" s="2" t="s">
        <v>35</v>
      </c>
      <c r="G6857" s="2" t="s">
        <v>36</v>
      </c>
      <c r="H6857" s="2">
        <v>8187.56</v>
      </c>
      <c r="I6857" s="3">
        <v>45439</v>
      </c>
      <c r="J6857" s="2" t="s">
        <v>16</v>
      </c>
    </row>
    <row r="6858" spans="1:10" ht="14.25" customHeight="1" x14ac:dyDescent="0.35">
      <c r="A6858" s="2" t="s">
        <v>13746</v>
      </c>
      <c r="B6858" s="2" t="s">
        <v>13747</v>
      </c>
      <c r="C6858" s="2">
        <v>47</v>
      </c>
      <c r="D6858" s="2" t="s">
        <v>39</v>
      </c>
      <c r="E6858" s="2" t="s">
        <v>13</v>
      </c>
      <c r="F6858" s="2" t="s">
        <v>55</v>
      </c>
      <c r="G6858" s="2" t="s">
        <v>15</v>
      </c>
      <c r="H6858" s="2">
        <v>9518.6299999999992</v>
      </c>
      <c r="I6858" s="3">
        <v>45256</v>
      </c>
      <c r="J6858" s="2" t="s">
        <v>16</v>
      </c>
    </row>
    <row r="6859" spans="1:10" ht="14.25" customHeight="1" x14ac:dyDescent="0.35">
      <c r="A6859" s="2" t="s">
        <v>13748</v>
      </c>
      <c r="B6859" s="2" t="s">
        <v>13749</v>
      </c>
      <c r="C6859" s="2">
        <v>46</v>
      </c>
      <c r="D6859" s="2" t="s">
        <v>39</v>
      </c>
      <c r="E6859" s="2" t="s">
        <v>64</v>
      </c>
      <c r="F6859" s="2" t="s">
        <v>14</v>
      </c>
      <c r="G6859" s="2" t="s">
        <v>26</v>
      </c>
      <c r="H6859" s="2">
        <v>26619.87</v>
      </c>
      <c r="I6859" s="3">
        <v>45547</v>
      </c>
      <c r="J6859" s="2" t="s">
        <v>16</v>
      </c>
    </row>
    <row r="6860" spans="1:10" ht="14.25" customHeight="1" x14ac:dyDescent="0.35">
      <c r="A6860" s="2" t="s">
        <v>13750</v>
      </c>
      <c r="B6860" s="2" t="s">
        <v>13751</v>
      </c>
      <c r="C6860" s="2">
        <v>37</v>
      </c>
      <c r="D6860" s="2" t="s">
        <v>12</v>
      </c>
      <c r="E6860" s="2" t="s">
        <v>52</v>
      </c>
      <c r="F6860" s="2" t="s">
        <v>25</v>
      </c>
      <c r="G6860" s="2" t="s">
        <v>36</v>
      </c>
      <c r="H6860" s="2">
        <v>10657.69</v>
      </c>
      <c r="I6860" s="3">
        <v>45253</v>
      </c>
      <c r="J6860" s="2" t="s">
        <v>16</v>
      </c>
    </row>
    <row r="6861" spans="1:10" ht="14.25" customHeight="1" x14ac:dyDescent="0.35">
      <c r="A6861" s="2" t="s">
        <v>13752</v>
      </c>
      <c r="B6861" s="2" t="s">
        <v>13753</v>
      </c>
      <c r="C6861" s="2">
        <v>38</v>
      </c>
      <c r="D6861" s="2" t="s">
        <v>12</v>
      </c>
      <c r="E6861" s="2" t="s">
        <v>42</v>
      </c>
      <c r="F6861" s="2" t="s">
        <v>55</v>
      </c>
      <c r="G6861" s="2" t="s">
        <v>20</v>
      </c>
      <c r="H6861" s="2">
        <v>10426.370000000001</v>
      </c>
      <c r="I6861" s="3">
        <v>44936</v>
      </c>
      <c r="J6861" s="2" t="s">
        <v>16</v>
      </c>
    </row>
    <row r="6862" spans="1:10" ht="14.25" customHeight="1" x14ac:dyDescent="0.35">
      <c r="A6862" s="2" t="s">
        <v>13754</v>
      </c>
      <c r="B6862" s="2" t="s">
        <v>13755</v>
      </c>
      <c r="C6862" s="2">
        <v>39</v>
      </c>
      <c r="D6862" s="2" t="s">
        <v>39</v>
      </c>
      <c r="E6862" s="2" t="s">
        <v>64</v>
      </c>
      <c r="F6862" s="2" t="s">
        <v>35</v>
      </c>
      <c r="G6862" s="2" t="s">
        <v>36</v>
      </c>
      <c r="H6862" s="2">
        <v>14249.14</v>
      </c>
      <c r="I6862" s="3">
        <v>45053</v>
      </c>
      <c r="J6862" s="2" t="s">
        <v>16</v>
      </c>
    </row>
    <row r="6863" spans="1:10" ht="14.25" customHeight="1" x14ac:dyDescent="0.35">
      <c r="A6863" s="2" t="s">
        <v>13756</v>
      </c>
      <c r="B6863" s="2" t="s">
        <v>13757</v>
      </c>
      <c r="C6863" s="2">
        <v>52</v>
      </c>
      <c r="D6863" s="2" t="s">
        <v>12</v>
      </c>
      <c r="E6863" s="2" t="s">
        <v>52</v>
      </c>
      <c r="F6863" s="2" t="s">
        <v>55</v>
      </c>
      <c r="G6863" s="2" t="s">
        <v>30</v>
      </c>
      <c r="H6863" s="2">
        <v>20145.580000000002</v>
      </c>
      <c r="I6863" s="3">
        <v>45595</v>
      </c>
      <c r="J6863" s="2" t="s">
        <v>16</v>
      </c>
    </row>
    <row r="6864" spans="1:10" ht="14.25" customHeight="1" x14ac:dyDescent="0.35">
      <c r="A6864" s="2" t="s">
        <v>13758</v>
      </c>
      <c r="B6864" s="2" t="s">
        <v>13759</v>
      </c>
      <c r="C6864" s="2">
        <v>54</v>
      </c>
      <c r="D6864" s="2" t="s">
        <v>39</v>
      </c>
      <c r="E6864" s="2" t="s">
        <v>74</v>
      </c>
      <c r="F6864" s="2" t="s">
        <v>55</v>
      </c>
      <c r="G6864" s="2" t="s">
        <v>15</v>
      </c>
      <c r="H6864" s="2">
        <v>3036.93</v>
      </c>
      <c r="I6864" s="3">
        <v>45157</v>
      </c>
      <c r="J6864" s="2" t="s">
        <v>16</v>
      </c>
    </row>
    <row r="6865" spans="1:10" ht="14.25" customHeight="1" x14ac:dyDescent="0.35">
      <c r="A6865" s="2" t="s">
        <v>13760</v>
      </c>
      <c r="B6865" s="2" t="s">
        <v>13761</v>
      </c>
      <c r="C6865" s="2">
        <v>33</v>
      </c>
      <c r="D6865" s="2" t="s">
        <v>39</v>
      </c>
      <c r="E6865" s="2" t="s">
        <v>24</v>
      </c>
      <c r="F6865" s="2" t="s">
        <v>25</v>
      </c>
      <c r="G6865" s="2" t="s">
        <v>26</v>
      </c>
      <c r="H6865" s="2">
        <v>9590.65</v>
      </c>
      <c r="I6865" s="3">
        <v>44941</v>
      </c>
      <c r="J6865" s="2" t="s">
        <v>16</v>
      </c>
    </row>
    <row r="6866" spans="1:10" ht="14.25" customHeight="1" x14ac:dyDescent="0.35">
      <c r="A6866" s="2" t="s">
        <v>13762</v>
      </c>
      <c r="B6866" s="2" t="s">
        <v>13763</v>
      </c>
      <c r="C6866" s="2">
        <v>60</v>
      </c>
      <c r="D6866" s="2" t="s">
        <v>39</v>
      </c>
      <c r="E6866" s="2" t="s">
        <v>52</v>
      </c>
      <c r="F6866" s="2" t="s">
        <v>49</v>
      </c>
      <c r="G6866" s="2" t="s">
        <v>20</v>
      </c>
      <c r="H6866" s="2">
        <v>8770.1</v>
      </c>
      <c r="I6866" s="3">
        <v>45413</v>
      </c>
      <c r="J6866" s="2" t="s">
        <v>16</v>
      </c>
    </row>
    <row r="6867" spans="1:10" ht="14.25" customHeight="1" x14ac:dyDescent="0.35">
      <c r="A6867" s="2" t="s">
        <v>13764</v>
      </c>
      <c r="B6867" s="2" t="s">
        <v>13765</v>
      </c>
      <c r="C6867" s="2">
        <v>34</v>
      </c>
      <c r="D6867" s="2" t="s">
        <v>39</v>
      </c>
      <c r="E6867" s="2" t="s">
        <v>93</v>
      </c>
      <c r="F6867" s="2" t="s">
        <v>35</v>
      </c>
      <c r="G6867" s="2" t="s">
        <v>36</v>
      </c>
      <c r="H6867" s="2">
        <v>1448.52</v>
      </c>
      <c r="I6867" s="3">
        <v>45368</v>
      </c>
      <c r="J6867" s="2" t="s">
        <v>69</v>
      </c>
    </row>
    <row r="6868" spans="1:10" ht="14.25" customHeight="1" x14ac:dyDescent="0.35">
      <c r="A6868" s="2" t="s">
        <v>13766</v>
      </c>
      <c r="B6868" s="2" t="s">
        <v>13767</v>
      </c>
      <c r="C6868" s="2">
        <v>33</v>
      </c>
      <c r="D6868" s="2" t="s">
        <v>12</v>
      </c>
      <c r="E6868" s="2" t="s">
        <v>29</v>
      </c>
      <c r="F6868" s="2" t="s">
        <v>25</v>
      </c>
      <c r="G6868" s="2" t="s">
        <v>26</v>
      </c>
      <c r="H6868" s="2">
        <v>7346.3</v>
      </c>
      <c r="I6868" s="3">
        <v>45484</v>
      </c>
      <c r="J6868" s="2" t="s">
        <v>16</v>
      </c>
    </row>
    <row r="6869" spans="1:10" ht="14.25" customHeight="1" x14ac:dyDescent="0.35">
      <c r="A6869" s="2" t="s">
        <v>13768</v>
      </c>
      <c r="B6869" s="2" t="s">
        <v>13769</v>
      </c>
      <c r="C6869" s="2">
        <v>19</v>
      </c>
      <c r="D6869" s="2" t="s">
        <v>12</v>
      </c>
      <c r="E6869" s="2" t="s">
        <v>13</v>
      </c>
      <c r="F6869" s="2" t="s">
        <v>55</v>
      </c>
      <c r="G6869" s="2" t="s">
        <v>15</v>
      </c>
      <c r="H6869" s="2">
        <v>720.87</v>
      </c>
      <c r="I6869" s="3">
        <v>45200</v>
      </c>
      <c r="J6869" s="2" t="s">
        <v>16</v>
      </c>
    </row>
    <row r="6870" spans="1:10" ht="14.25" customHeight="1" x14ac:dyDescent="0.35">
      <c r="A6870" s="2" t="s">
        <v>13770</v>
      </c>
      <c r="B6870" s="2" t="s">
        <v>13771</v>
      </c>
      <c r="C6870" s="2">
        <v>21</v>
      </c>
      <c r="D6870" s="2" t="s">
        <v>39</v>
      </c>
      <c r="E6870" s="2" t="s">
        <v>64</v>
      </c>
      <c r="F6870" s="2" t="s">
        <v>35</v>
      </c>
      <c r="G6870" s="2" t="s">
        <v>26</v>
      </c>
      <c r="H6870" s="2">
        <v>2045.18</v>
      </c>
      <c r="I6870" s="3">
        <v>45544</v>
      </c>
      <c r="J6870" s="2" t="s">
        <v>16</v>
      </c>
    </row>
    <row r="6871" spans="1:10" ht="14.25" customHeight="1" x14ac:dyDescent="0.35">
      <c r="A6871" s="2" t="s">
        <v>13772</v>
      </c>
      <c r="B6871" s="2" t="s">
        <v>13773</v>
      </c>
      <c r="C6871" s="2">
        <v>38</v>
      </c>
      <c r="D6871" s="2" t="s">
        <v>39</v>
      </c>
      <c r="E6871" s="2" t="s">
        <v>13</v>
      </c>
      <c r="F6871" s="2" t="s">
        <v>14</v>
      </c>
      <c r="G6871" s="2" t="s">
        <v>15</v>
      </c>
      <c r="H6871" s="2">
        <v>24414.23</v>
      </c>
      <c r="I6871" s="3">
        <v>44929</v>
      </c>
      <c r="J6871" s="2" t="s">
        <v>16</v>
      </c>
    </row>
    <row r="6872" spans="1:10" ht="14.25" customHeight="1" x14ac:dyDescent="0.35">
      <c r="A6872" s="2" t="s">
        <v>13774</v>
      </c>
      <c r="B6872" s="2" t="s">
        <v>13775</v>
      </c>
      <c r="C6872" s="2">
        <v>56</v>
      </c>
      <c r="D6872" s="2" t="s">
        <v>39</v>
      </c>
      <c r="E6872" s="2" t="s">
        <v>74</v>
      </c>
      <c r="F6872" s="2" t="s">
        <v>55</v>
      </c>
      <c r="G6872" s="2" t="s">
        <v>15</v>
      </c>
      <c r="H6872" s="2">
        <v>1269.74</v>
      </c>
      <c r="I6872" s="3">
        <v>45252</v>
      </c>
      <c r="J6872" s="2" t="s">
        <v>69</v>
      </c>
    </row>
    <row r="6873" spans="1:10" ht="14.25" customHeight="1" x14ac:dyDescent="0.35">
      <c r="A6873" s="2" t="s">
        <v>13776</v>
      </c>
      <c r="B6873" s="2" t="s">
        <v>13777</v>
      </c>
      <c r="C6873" s="2">
        <v>51</v>
      </c>
      <c r="D6873" s="2" t="s">
        <v>39</v>
      </c>
      <c r="E6873" s="2" t="s">
        <v>74</v>
      </c>
      <c r="F6873" s="2" t="s">
        <v>14</v>
      </c>
      <c r="G6873" s="2" t="s">
        <v>15</v>
      </c>
      <c r="H6873" s="2">
        <v>8649.24</v>
      </c>
      <c r="I6873" s="3">
        <v>45179</v>
      </c>
      <c r="J6873" s="2" t="s">
        <v>69</v>
      </c>
    </row>
    <row r="6874" spans="1:10" ht="14.25" customHeight="1" x14ac:dyDescent="0.35">
      <c r="A6874" s="2" t="s">
        <v>13778</v>
      </c>
      <c r="B6874" s="2" t="s">
        <v>13779</v>
      </c>
      <c r="C6874" s="2">
        <v>47</v>
      </c>
      <c r="D6874" s="2" t="s">
        <v>39</v>
      </c>
      <c r="E6874" s="2" t="s">
        <v>93</v>
      </c>
      <c r="F6874" s="2" t="s">
        <v>19</v>
      </c>
      <c r="G6874" s="2" t="s">
        <v>36</v>
      </c>
      <c r="H6874" s="2">
        <v>3907.94</v>
      </c>
      <c r="I6874" s="3">
        <v>45460</v>
      </c>
      <c r="J6874" s="2" t="s">
        <v>21</v>
      </c>
    </row>
    <row r="6875" spans="1:10" ht="14.25" customHeight="1" x14ac:dyDescent="0.35">
      <c r="A6875" s="2" t="s">
        <v>13780</v>
      </c>
      <c r="B6875" s="2" t="s">
        <v>13781</v>
      </c>
      <c r="C6875" s="2">
        <v>23</v>
      </c>
      <c r="D6875" s="2" t="s">
        <v>12</v>
      </c>
      <c r="E6875" s="2" t="s">
        <v>13</v>
      </c>
      <c r="F6875" s="2" t="s">
        <v>14</v>
      </c>
      <c r="G6875" s="2" t="s">
        <v>15</v>
      </c>
      <c r="H6875" s="2">
        <v>8103.85</v>
      </c>
      <c r="I6875" s="3">
        <v>44981</v>
      </c>
      <c r="J6875" s="2" t="s">
        <v>16</v>
      </c>
    </row>
    <row r="6876" spans="1:10" ht="14.25" customHeight="1" x14ac:dyDescent="0.35">
      <c r="A6876" s="2" t="s">
        <v>13782</v>
      </c>
      <c r="B6876" s="2" t="s">
        <v>13783</v>
      </c>
      <c r="C6876" s="2">
        <v>34</v>
      </c>
      <c r="D6876" s="2" t="s">
        <v>39</v>
      </c>
      <c r="E6876" s="2" t="s">
        <v>64</v>
      </c>
      <c r="F6876" s="2" t="s">
        <v>55</v>
      </c>
      <c r="G6876" s="2" t="s">
        <v>26</v>
      </c>
      <c r="H6876" s="2">
        <v>2678.45</v>
      </c>
      <c r="I6876" s="3">
        <v>45374</v>
      </c>
      <c r="J6876" s="2" t="s">
        <v>16</v>
      </c>
    </row>
    <row r="6877" spans="1:10" ht="14.25" customHeight="1" x14ac:dyDescent="0.35">
      <c r="A6877" s="2" t="s">
        <v>13784</v>
      </c>
      <c r="B6877" s="2" t="s">
        <v>13785</v>
      </c>
      <c r="C6877" s="2">
        <v>56</v>
      </c>
      <c r="D6877" s="2" t="s">
        <v>39</v>
      </c>
      <c r="E6877" s="2" t="s">
        <v>74</v>
      </c>
      <c r="F6877" s="2" t="s">
        <v>25</v>
      </c>
      <c r="G6877" s="2" t="s">
        <v>30</v>
      </c>
      <c r="H6877" s="2">
        <v>5876.7</v>
      </c>
      <c r="I6877" s="3">
        <v>45223</v>
      </c>
      <c r="J6877" s="2" t="s">
        <v>16</v>
      </c>
    </row>
    <row r="6878" spans="1:10" ht="14.25" customHeight="1" x14ac:dyDescent="0.35">
      <c r="A6878" s="2" t="s">
        <v>13786</v>
      </c>
      <c r="B6878" s="2" t="s">
        <v>13787</v>
      </c>
      <c r="C6878" s="2">
        <v>42</v>
      </c>
      <c r="D6878" s="2" t="s">
        <v>12</v>
      </c>
      <c r="E6878" s="2" t="s">
        <v>24</v>
      </c>
      <c r="F6878" s="2" t="s">
        <v>55</v>
      </c>
      <c r="G6878" s="2" t="s">
        <v>26</v>
      </c>
      <c r="H6878" s="2">
        <v>20199.16</v>
      </c>
      <c r="I6878" s="3">
        <v>45548</v>
      </c>
      <c r="J6878" s="2" t="s">
        <v>16</v>
      </c>
    </row>
    <row r="6879" spans="1:10" ht="14.25" customHeight="1" x14ac:dyDescent="0.35">
      <c r="A6879" s="2" t="s">
        <v>13788</v>
      </c>
      <c r="B6879" s="2" t="s">
        <v>13789</v>
      </c>
      <c r="C6879" s="2">
        <v>22</v>
      </c>
      <c r="D6879" s="2" t="s">
        <v>12</v>
      </c>
      <c r="E6879" s="2" t="s">
        <v>74</v>
      </c>
      <c r="F6879" s="2" t="s">
        <v>55</v>
      </c>
      <c r="G6879" s="2" t="s">
        <v>36</v>
      </c>
      <c r="H6879" s="2">
        <v>4719.53</v>
      </c>
      <c r="I6879" s="3">
        <v>45299</v>
      </c>
      <c r="J6879" s="2" t="s">
        <v>16</v>
      </c>
    </row>
    <row r="6880" spans="1:10" ht="14.25" customHeight="1" x14ac:dyDescent="0.35">
      <c r="A6880" s="2" t="s">
        <v>13790</v>
      </c>
      <c r="B6880" s="2" t="s">
        <v>13791</v>
      </c>
      <c r="C6880" s="2">
        <v>22</v>
      </c>
      <c r="D6880" s="2" t="s">
        <v>12</v>
      </c>
      <c r="E6880" s="2" t="s">
        <v>52</v>
      </c>
      <c r="F6880" s="2" t="s">
        <v>19</v>
      </c>
      <c r="G6880" s="2" t="s">
        <v>15</v>
      </c>
      <c r="H6880" s="2">
        <v>4354.57</v>
      </c>
      <c r="I6880" s="3">
        <v>45395</v>
      </c>
      <c r="J6880" s="2" t="s">
        <v>16</v>
      </c>
    </row>
    <row r="6881" spans="1:10" ht="14.25" customHeight="1" x14ac:dyDescent="0.35">
      <c r="A6881" s="2" t="s">
        <v>13792</v>
      </c>
      <c r="B6881" s="2" t="s">
        <v>13793</v>
      </c>
      <c r="C6881" s="2">
        <v>37</v>
      </c>
      <c r="D6881" s="2" t="s">
        <v>12</v>
      </c>
      <c r="E6881" s="2" t="s">
        <v>93</v>
      </c>
      <c r="F6881" s="2" t="s">
        <v>49</v>
      </c>
      <c r="G6881" s="2" t="s">
        <v>30</v>
      </c>
      <c r="H6881" s="2">
        <v>5908.04</v>
      </c>
      <c r="I6881" s="3">
        <v>45062</v>
      </c>
      <c r="J6881" s="2" t="s">
        <v>16</v>
      </c>
    </row>
    <row r="6882" spans="1:10" ht="14.25" customHeight="1" x14ac:dyDescent="0.35">
      <c r="A6882" s="2" t="s">
        <v>13794</v>
      </c>
      <c r="B6882" s="2" t="s">
        <v>13795</v>
      </c>
      <c r="C6882" s="2">
        <v>33</v>
      </c>
      <c r="D6882" s="2" t="s">
        <v>12</v>
      </c>
      <c r="E6882" s="2" t="s">
        <v>29</v>
      </c>
      <c r="F6882" s="2" t="s">
        <v>55</v>
      </c>
      <c r="G6882" s="2" t="s">
        <v>36</v>
      </c>
      <c r="H6882" s="2">
        <v>1059.08</v>
      </c>
      <c r="I6882" s="3">
        <v>45172</v>
      </c>
      <c r="J6882" s="2" t="s">
        <v>16</v>
      </c>
    </row>
    <row r="6883" spans="1:10" ht="14.25" customHeight="1" x14ac:dyDescent="0.35">
      <c r="A6883" s="2" t="s">
        <v>13796</v>
      </c>
      <c r="B6883" s="2" t="s">
        <v>13797</v>
      </c>
      <c r="C6883" s="2">
        <v>58</v>
      </c>
      <c r="D6883" s="2" t="s">
        <v>12</v>
      </c>
      <c r="E6883" s="2" t="s">
        <v>42</v>
      </c>
      <c r="F6883" s="2" t="s">
        <v>19</v>
      </c>
      <c r="G6883" s="2" t="s">
        <v>20</v>
      </c>
      <c r="H6883" s="2">
        <v>4899.57</v>
      </c>
      <c r="I6883" s="3">
        <v>44996</v>
      </c>
      <c r="J6883" s="2" t="s">
        <v>16</v>
      </c>
    </row>
    <row r="6884" spans="1:10" ht="14.25" customHeight="1" x14ac:dyDescent="0.35">
      <c r="A6884" s="2" t="s">
        <v>13798</v>
      </c>
      <c r="B6884" s="2" t="s">
        <v>13799</v>
      </c>
      <c r="C6884" s="2">
        <v>54</v>
      </c>
      <c r="D6884" s="2" t="s">
        <v>12</v>
      </c>
      <c r="E6884" s="2" t="s">
        <v>29</v>
      </c>
      <c r="F6884" s="2" t="s">
        <v>25</v>
      </c>
      <c r="G6884" s="2" t="s">
        <v>20</v>
      </c>
      <c r="H6884" s="2">
        <v>69.239999999999995</v>
      </c>
      <c r="I6884" s="3">
        <v>45407</v>
      </c>
      <c r="J6884" s="2" t="s">
        <v>16</v>
      </c>
    </row>
    <row r="6885" spans="1:10" ht="14.25" customHeight="1" x14ac:dyDescent="0.35">
      <c r="A6885" s="2" t="s">
        <v>13800</v>
      </c>
      <c r="B6885" s="2" t="s">
        <v>13801</v>
      </c>
      <c r="C6885" s="2">
        <v>57</v>
      </c>
      <c r="D6885" s="2" t="s">
        <v>12</v>
      </c>
      <c r="E6885" s="2" t="s">
        <v>24</v>
      </c>
      <c r="F6885" s="2" t="s">
        <v>19</v>
      </c>
      <c r="G6885" s="2" t="s">
        <v>20</v>
      </c>
      <c r="H6885" s="2">
        <v>6999.65</v>
      </c>
      <c r="I6885" s="3">
        <v>45456</v>
      </c>
      <c r="J6885" s="2" t="s">
        <v>16</v>
      </c>
    </row>
    <row r="6886" spans="1:10" ht="14.25" customHeight="1" x14ac:dyDescent="0.35">
      <c r="A6886" s="2" t="s">
        <v>13802</v>
      </c>
      <c r="B6886" s="2" t="s">
        <v>13803</v>
      </c>
      <c r="C6886" s="2">
        <v>26</v>
      </c>
      <c r="D6886" s="2" t="s">
        <v>12</v>
      </c>
      <c r="E6886" s="2" t="s">
        <v>29</v>
      </c>
      <c r="F6886" s="2" t="s">
        <v>19</v>
      </c>
      <c r="G6886" s="2" t="s">
        <v>30</v>
      </c>
      <c r="H6886" s="2">
        <v>18834.87</v>
      </c>
      <c r="I6886" s="3">
        <v>45416</v>
      </c>
      <c r="J6886" s="2" t="s">
        <v>16</v>
      </c>
    </row>
    <row r="6887" spans="1:10" ht="14.25" customHeight="1" x14ac:dyDescent="0.35">
      <c r="A6887" s="2" t="s">
        <v>13804</v>
      </c>
      <c r="B6887" s="2" t="s">
        <v>13805</v>
      </c>
      <c r="C6887" s="2">
        <v>22</v>
      </c>
      <c r="D6887" s="2" t="s">
        <v>39</v>
      </c>
      <c r="E6887" s="2" t="s">
        <v>24</v>
      </c>
      <c r="F6887" s="2" t="s">
        <v>14</v>
      </c>
      <c r="G6887" s="2" t="s">
        <v>26</v>
      </c>
      <c r="H6887" s="2">
        <v>8031.25</v>
      </c>
      <c r="I6887" s="3">
        <v>45429</v>
      </c>
      <c r="J6887" s="2" t="s">
        <v>21</v>
      </c>
    </row>
    <row r="6888" spans="1:10" ht="14.25" customHeight="1" x14ac:dyDescent="0.35">
      <c r="A6888" s="2" t="s">
        <v>13806</v>
      </c>
      <c r="B6888" s="2" t="s">
        <v>13807</v>
      </c>
      <c r="C6888" s="2">
        <v>59</v>
      </c>
      <c r="D6888" s="2" t="s">
        <v>12</v>
      </c>
      <c r="E6888" s="2" t="s">
        <v>74</v>
      </c>
      <c r="F6888" s="2" t="s">
        <v>49</v>
      </c>
      <c r="G6888" s="2" t="s">
        <v>30</v>
      </c>
      <c r="H6888" s="2">
        <v>9357.93</v>
      </c>
      <c r="I6888" s="3">
        <v>45624</v>
      </c>
      <c r="J6888" s="2" t="s">
        <v>16</v>
      </c>
    </row>
    <row r="6889" spans="1:10" ht="14.25" customHeight="1" x14ac:dyDescent="0.35">
      <c r="A6889" s="2" t="s">
        <v>13808</v>
      </c>
      <c r="B6889" s="2" t="s">
        <v>13809</v>
      </c>
      <c r="C6889" s="2">
        <v>19</v>
      </c>
      <c r="D6889" s="2" t="s">
        <v>39</v>
      </c>
      <c r="E6889" s="2" t="s">
        <v>64</v>
      </c>
      <c r="F6889" s="2" t="s">
        <v>49</v>
      </c>
      <c r="G6889" s="2" t="s">
        <v>30</v>
      </c>
      <c r="H6889" s="2">
        <v>310.39999999999998</v>
      </c>
      <c r="I6889" s="3">
        <v>45043</v>
      </c>
      <c r="J6889" s="2" t="s">
        <v>16</v>
      </c>
    </row>
    <row r="6890" spans="1:10" ht="14.25" customHeight="1" x14ac:dyDescent="0.35">
      <c r="A6890" s="2" t="s">
        <v>13810</v>
      </c>
      <c r="B6890" s="2" t="s">
        <v>13811</v>
      </c>
      <c r="C6890" s="2">
        <v>26</v>
      </c>
      <c r="D6890" s="2" t="s">
        <v>39</v>
      </c>
      <c r="E6890" s="2" t="s">
        <v>64</v>
      </c>
      <c r="F6890" s="2" t="s">
        <v>35</v>
      </c>
      <c r="G6890" s="2" t="s">
        <v>30</v>
      </c>
      <c r="H6890" s="2">
        <v>19626.54</v>
      </c>
      <c r="I6890" s="3">
        <v>45183</v>
      </c>
      <c r="J6890" s="2" t="s">
        <v>16</v>
      </c>
    </row>
    <row r="6891" spans="1:10" ht="14.25" customHeight="1" x14ac:dyDescent="0.35">
      <c r="A6891" s="2" t="s">
        <v>13812</v>
      </c>
      <c r="B6891" s="2" t="s">
        <v>13813</v>
      </c>
      <c r="C6891" s="2">
        <v>60</v>
      </c>
      <c r="D6891" s="2" t="s">
        <v>39</v>
      </c>
      <c r="E6891" s="2" t="s">
        <v>52</v>
      </c>
      <c r="F6891" s="2" t="s">
        <v>25</v>
      </c>
      <c r="G6891" s="2" t="s">
        <v>20</v>
      </c>
      <c r="H6891" s="2">
        <v>4861.3900000000003</v>
      </c>
      <c r="I6891" s="3">
        <v>45533</v>
      </c>
      <c r="J6891" s="2" t="s">
        <v>16</v>
      </c>
    </row>
    <row r="6892" spans="1:10" ht="14.25" customHeight="1" x14ac:dyDescent="0.35">
      <c r="A6892" s="2" t="s">
        <v>13814</v>
      </c>
      <c r="B6892" s="2" t="s">
        <v>13815</v>
      </c>
      <c r="C6892" s="2">
        <v>53</v>
      </c>
      <c r="D6892" s="2" t="s">
        <v>39</v>
      </c>
      <c r="E6892" s="2" t="s">
        <v>24</v>
      </c>
      <c r="F6892" s="2" t="s">
        <v>35</v>
      </c>
      <c r="G6892" s="2" t="s">
        <v>26</v>
      </c>
      <c r="H6892" s="2">
        <v>36830.04</v>
      </c>
      <c r="I6892" s="3">
        <v>45354</v>
      </c>
      <c r="J6892" s="2" t="s">
        <v>16</v>
      </c>
    </row>
    <row r="6893" spans="1:10" ht="14.25" customHeight="1" x14ac:dyDescent="0.35">
      <c r="A6893" s="2" t="s">
        <v>13816</v>
      </c>
      <c r="B6893" s="2" t="s">
        <v>13817</v>
      </c>
      <c r="C6893" s="2">
        <v>39</v>
      </c>
      <c r="D6893" s="2" t="s">
        <v>39</v>
      </c>
      <c r="E6893" s="2" t="s">
        <v>64</v>
      </c>
      <c r="F6893" s="2" t="s">
        <v>19</v>
      </c>
      <c r="G6893" s="2" t="s">
        <v>30</v>
      </c>
      <c r="H6893" s="2">
        <v>1283.6199999999999</v>
      </c>
      <c r="I6893" s="3">
        <v>45041</v>
      </c>
      <c r="J6893" s="2" t="s">
        <v>16</v>
      </c>
    </row>
    <row r="6894" spans="1:10" ht="14.25" customHeight="1" x14ac:dyDescent="0.35">
      <c r="A6894" s="2" t="s">
        <v>13818</v>
      </c>
      <c r="B6894" s="2" t="s">
        <v>13819</v>
      </c>
      <c r="C6894" s="2">
        <v>39</v>
      </c>
      <c r="D6894" s="2" t="s">
        <v>39</v>
      </c>
      <c r="E6894" s="2" t="s">
        <v>52</v>
      </c>
      <c r="F6894" s="2" t="s">
        <v>25</v>
      </c>
      <c r="G6894" s="2" t="s">
        <v>26</v>
      </c>
      <c r="H6894" s="2">
        <v>28944.74</v>
      </c>
      <c r="I6894" s="3">
        <v>45420</v>
      </c>
      <c r="J6894" s="2" t="s">
        <v>21</v>
      </c>
    </row>
    <row r="6895" spans="1:10" ht="14.25" customHeight="1" x14ac:dyDescent="0.35">
      <c r="A6895" s="2" t="s">
        <v>13820</v>
      </c>
      <c r="B6895" s="2" t="s">
        <v>13821</v>
      </c>
      <c r="C6895" s="2">
        <v>39</v>
      </c>
      <c r="D6895" s="2" t="s">
        <v>39</v>
      </c>
      <c r="E6895" s="2" t="s">
        <v>74</v>
      </c>
      <c r="F6895" s="2" t="s">
        <v>25</v>
      </c>
      <c r="G6895" s="2" t="s">
        <v>15</v>
      </c>
      <c r="H6895" s="2">
        <v>10059.17</v>
      </c>
      <c r="I6895" s="3">
        <v>44988</v>
      </c>
      <c r="J6895" s="2" t="s">
        <v>16</v>
      </c>
    </row>
    <row r="6896" spans="1:10" ht="14.25" customHeight="1" x14ac:dyDescent="0.35">
      <c r="A6896" s="2" t="s">
        <v>13822</v>
      </c>
      <c r="B6896" s="2" t="s">
        <v>13823</v>
      </c>
      <c r="C6896" s="2">
        <v>51</v>
      </c>
      <c r="D6896" s="2" t="s">
        <v>39</v>
      </c>
      <c r="E6896" s="2" t="s">
        <v>74</v>
      </c>
      <c r="F6896" s="2" t="s">
        <v>49</v>
      </c>
      <c r="G6896" s="2" t="s">
        <v>30</v>
      </c>
      <c r="H6896" s="2">
        <v>537.6</v>
      </c>
      <c r="I6896" s="3">
        <v>45423</v>
      </c>
      <c r="J6896" s="2" t="s">
        <v>16</v>
      </c>
    </row>
    <row r="6897" spans="1:10" ht="14.25" customHeight="1" x14ac:dyDescent="0.35">
      <c r="A6897" s="2" t="s">
        <v>13824</v>
      </c>
      <c r="B6897" s="2" t="s">
        <v>13825</v>
      </c>
      <c r="C6897" s="2">
        <v>46</v>
      </c>
      <c r="D6897" s="2" t="s">
        <v>12</v>
      </c>
      <c r="E6897" s="2" t="s">
        <v>29</v>
      </c>
      <c r="F6897" s="2" t="s">
        <v>49</v>
      </c>
      <c r="G6897" s="2" t="s">
        <v>30</v>
      </c>
      <c r="H6897" s="2">
        <v>35648.61</v>
      </c>
      <c r="I6897" s="3">
        <v>45562</v>
      </c>
      <c r="J6897" s="2" t="s">
        <v>16</v>
      </c>
    </row>
    <row r="6898" spans="1:10" ht="14.25" customHeight="1" x14ac:dyDescent="0.35">
      <c r="A6898" s="2" t="s">
        <v>13826</v>
      </c>
      <c r="B6898" s="2" t="s">
        <v>13827</v>
      </c>
      <c r="C6898" s="2">
        <v>55</v>
      </c>
      <c r="D6898" s="2" t="s">
        <v>39</v>
      </c>
      <c r="E6898" s="2" t="s">
        <v>74</v>
      </c>
      <c r="F6898" s="2" t="s">
        <v>49</v>
      </c>
      <c r="G6898" s="2" t="s">
        <v>30</v>
      </c>
      <c r="H6898" s="2">
        <v>139.69999999999999</v>
      </c>
      <c r="I6898" s="3">
        <v>45006</v>
      </c>
      <c r="J6898" s="2" t="s">
        <v>16</v>
      </c>
    </row>
    <row r="6899" spans="1:10" ht="14.25" customHeight="1" x14ac:dyDescent="0.35">
      <c r="A6899" s="2" t="s">
        <v>13828</v>
      </c>
      <c r="B6899" s="2" t="s">
        <v>13829</v>
      </c>
      <c r="C6899" s="2">
        <v>63</v>
      </c>
      <c r="D6899" s="2" t="s">
        <v>39</v>
      </c>
      <c r="E6899" s="2" t="s">
        <v>74</v>
      </c>
      <c r="F6899" s="2" t="s">
        <v>55</v>
      </c>
      <c r="G6899" s="2" t="s">
        <v>15</v>
      </c>
      <c r="H6899" s="2">
        <v>13119.3</v>
      </c>
      <c r="I6899" s="3">
        <v>45585</v>
      </c>
      <c r="J6899" s="2" t="s">
        <v>16</v>
      </c>
    </row>
    <row r="6900" spans="1:10" ht="14.25" customHeight="1" x14ac:dyDescent="0.35">
      <c r="A6900" s="2" t="s">
        <v>13830</v>
      </c>
      <c r="B6900" s="2" t="s">
        <v>13831</v>
      </c>
      <c r="C6900" s="2">
        <v>50</v>
      </c>
      <c r="D6900" s="2" t="s">
        <v>39</v>
      </c>
      <c r="E6900" s="2" t="s">
        <v>24</v>
      </c>
      <c r="F6900" s="2" t="s">
        <v>19</v>
      </c>
      <c r="G6900" s="2" t="s">
        <v>15</v>
      </c>
      <c r="H6900" s="2">
        <v>22030.11</v>
      </c>
      <c r="I6900" s="3">
        <v>45411</v>
      </c>
      <c r="J6900" s="2" t="s">
        <v>16</v>
      </c>
    </row>
    <row r="6901" spans="1:10" ht="14.25" customHeight="1" x14ac:dyDescent="0.35">
      <c r="A6901" s="2" t="s">
        <v>13832</v>
      </c>
      <c r="B6901" s="2" t="s">
        <v>13833</v>
      </c>
      <c r="C6901" s="2">
        <v>35</v>
      </c>
      <c r="D6901" s="2" t="s">
        <v>39</v>
      </c>
      <c r="E6901" s="2" t="s">
        <v>42</v>
      </c>
      <c r="F6901" s="2" t="s">
        <v>25</v>
      </c>
      <c r="G6901" s="2" t="s">
        <v>20</v>
      </c>
      <c r="H6901" s="2">
        <v>1933.56</v>
      </c>
      <c r="I6901" s="3">
        <v>44948</v>
      </c>
      <c r="J6901" s="2" t="s">
        <v>16</v>
      </c>
    </row>
    <row r="6902" spans="1:10" ht="14.25" customHeight="1" x14ac:dyDescent="0.35">
      <c r="A6902" s="2" t="s">
        <v>13834</v>
      </c>
      <c r="B6902" s="2" t="s">
        <v>13835</v>
      </c>
      <c r="C6902" s="2">
        <v>24</v>
      </c>
      <c r="D6902" s="2" t="s">
        <v>12</v>
      </c>
      <c r="E6902" s="2" t="s">
        <v>93</v>
      </c>
      <c r="F6902" s="2" t="s">
        <v>19</v>
      </c>
      <c r="G6902" s="2" t="s">
        <v>36</v>
      </c>
      <c r="H6902" s="2">
        <v>4206.1499999999996</v>
      </c>
      <c r="I6902" s="3">
        <v>45521</v>
      </c>
      <c r="J6902" s="2" t="s">
        <v>16</v>
      </c>
    </row>
    <row r="6903" spans="1:10" ht="14.25" customHeight="1" x14ac:dyDescent="0.35">
      <c r="A6903" s="2" t="s">
        <v>13836</v>
      </c>
      <c r="B6903" s="2" t="s">
        <v>13837</v>
      </c>
      <c r="C6903" s="2">
        <v>18</v>
      </c>
      <c r="D6903" s="2" t="s">
        <v>39</v>
      </c>
      <c r="E6903" s="2" t="s">
        <v>29</v>
      </c>
      <c r="F6903" s="2" t="s">
        <v>25</v>
      </c>
      <c r="G6903" s="2" t="s">
        <v>26</v>
      </c>
      <c r="H6903" s="2">
        <v>8237.7800000000007</v>
      </c>
      <c r="I6903" s="3">
        <v>45250</v>
      </c>
      <c r="J6903" s="2" t="s">
        <v>16</v>
      </c>
    </row>
    <row r="6904" spans="1:10" ht="14.25" customHeight="1" x14ac:dyDescent="0.35">
      <c r="A6904" s="2" t="s">
        <v>13838</v>
      </c>
      <c r="B6904" s="2" t="s">
        <v>13839</v>
      </c>
      <c r="C6904" s="2">
        <v>50</v>
      </c>
      <c r="D6904" s="2" t="s">
        <v>12</v>
      </c>
      <c r="E6904" s="2" t="s">
        <v>29</v>
      </c>
      <c r="F6904" s="2" t="s">
        <v>25</v>
      </c>
      <c r="G6904" s="2" t="s">
        <v>36</v>
      </c>
      <c r="H6904" s="2">
        <v>11388.38</v>
      </c>
      <c r="I6904" s="3">
        <v>45443</v>
      </c>
      <c r="J6904" s="2" t="s">
        <v>21</v>
      </c>
    </row>
    <row r="6905" spans="1:10" ht="14.25" customHeight="1" x14ac:dyDescent="0.35">
      <c r="A6905" s="2" t="s">
        <v>13840</v>
      </c>
      <c r="B6905" s="2" t="s">
        <v>13841</v>
      </c>
      <c r="C6905" s="2">
        <v>18</v>
      </c>
      <c r="D6905" s="2" t="s">
        <v>12</v>
      </c>
      <c r="E6905" s="2" t="s">
        <v>93</v>
      </c>
      <c r="F6905" s="2" t="s">
        <v>35</v>
      </c>
      <c r="G6905" s="2" t="s">
        <v>30</v>
      </c>
      <c r="H6905" s="2">
        <v>20547.560000000001</v>
      </c>
      <c r="I6905" s="3">
        <v>45187</v>
      </c>
      <c r="J6905" s="2" t="s">
        <v>16</v>
      </c>
    </row>
    <row r="6906" spans="1:10" ht="14.25" customHeight="1" x14ac:dyDescent="0.35">
      <c r="A6906" s="2" t="s">
        <v>13842</v>
      </c>
      <c r="B6906" s="2" t="s">
        <v>13843</v>
      </c>
      <c r="C6906" s="2">
        <v>41</v>
      </c>
      <c r="D6906" s="2" t="s">
        <v>39</v>
      </c>
      <c r="E6906" s="2" t="s">
        <v>42</v>
      </c>
      <c r="F6906" s="2" t="s">
        <v>25</v>
      </c>
      <c r="G6906" s="2" t="s">
        <v>30</v>
      </c>
      <c r="H6906" s="2">
        <v>14315.87</v>
      </c>
      <c r="I6906" s="3">
        <v>45055</v>
      </c>
      <c r="J6906" s="2" t="s">
        <v>16</v>
      </c>
    </row>
    <row r="6907" spans="1:10" ht="14.25" customHeight="1" x14ac:dyDescent="0.35">
      <c r="A6907" s="2" t="s">
        <v>13844</v>
      </c>
      <c r="B6907" s="2" t="s">
        <v>13845</v>
      </c>
      <c r="C6907" s="2">
        <v>21</v>
      </c>
      <c r="D6907" s="2" t="s">
        <v>39</v>
      </c>
      <c r="E6907" s="2" t="s">
        <v>74</v>
      </c>
      <c r="F6907" s="2" t="s">
        <v>25</v>
      </c>
      <c r="G6907" s="2" t="s">
        <v>20</v>
      </c>
      <c r="H6907" s="2">
        <v>4515.0600000000004</v>
      </c>
      <c r="I6907" s="3">
        <v>45552</v>
      </c>
      <c r="J6907" s="2" t="s">
        <v>16</v>
      </c>
    </row>
    <row r="6908" spans="1:10" ht="14.25" customHeight="1" x14ac:dyDescent="0.35">
      <c r="A6908" s="2" t="s">
        <v>13846</v>
      </c>
      <c r="B6908" s="2" t="s">
        <v>13847</v>
      </c>
      <c r="C6908" s="2">
        <v>21</v>
      </c>
      <c r="D6908" s="2" t="s">
        <v>12</v>
      </c>
      <c r="E6908" s="2" t="s">
        <v>64</v>
      </c>
      <c r="F6908" s="2" t="s">
        <v>14</v>
      </c>
      <c r="G6908" s="2" t="s">
        <v>36</v>
      </c>
      <c r="H6908" s="2">
        <v>17243.990000000002</v>
      </c>
      <c r="I6908" s="3">
        <v>45210</v>
      </c>
      <c r="J6908" s="2" t="s">
        <v>21</v>
      </c>
    </row>
    <row r="6909" spans="1:10" ht="14.25" customHeight="1" x14ac:dyDescent="0.35">
      <c r="A6909" s="2" t="s">
        <v>13848</v>
      </c>
      <c r="B6909" s="2" t="s">
        <v>13849</v>
      </c>
      <c r="C6909" s="2">
        <v>35</v>
      </c>
      <c r="D6909" s="2" t="s">
        <v>39</v>
      </c>
      <c r="E6909" s="2" t="s">
        <v>52</v>
      </c>
      <c r="F6909" s="2" t="s">
        <v>14</v>
      </c>
      <c r="G6909" s="2" t="s">
        <v>30</v>
      </c>
      <c r="H6909" s="2">
        <v>33836.54</v>
      </c>
      <c r="I6909" s="3">
        <v>44973</v>
      </c>
      <c r="J6909" s="2" t="s">
        <v>16</v>
      </c>
    </row>
    <row r="6910" spans="1:10" ht="14.25" customHeight="1" x14ac:dyDescent="0.35">
      <c r="A6910" s="2" t="s">
        <v>13850</v>
      </c>
      <c r="B6910" s="2" t="s">
        <v>13851</v>
      </c>
      <c r="C6910" s="2">
        <v>44</v>
      </c>
      <c r="D6910" s="2" t="s">
        <v>39</v>
      </c>
      <c r="E6910" s="2" t="s">
        <v>29</v>
      </c>
      <c r="F6910" s="2" t="s">
        <v>35</v>
      </c>
      <c r="G6910" s="2" t="s">
        <v>36</v>
      </c>
      <c r="H6910" s="2">
        <v>2574.58</v>
      </c>
      <c r="I6910" s="3">
        <v>45114</v>
      </c>
      <c r="J6910" s="2" t="s">
        <v>16</v>
      </c>
    </row>
    <row r="6911" spans="1:10" ht="14.25" customHeight="1" x14ac:dyDescent="0.35">
      <c r="A6911" s="2" t="s">
        <v>13852</v>
      </c>
      <c r="B6911" s="2" t="s">
        <v>13853</v>
      </c>
      <c r="C6911" s="2">
        <v>60</v>
      </c>
      <c r="D6911" s="2" t="s">
        <v>12</v>
      </c>
      <c r="E6911" s="2" t="s">
        <v>93</v>
      </c>
      <c r="F6911" s="2" t="s">
        <v>55</v>
      </c>
      <c r="G6911" s="2" t="s">
        <v>20</v>
      </c>
      <c r="H6911" s="2">
        <v>769.84</v>
      </c>
      <c r="I6911" s="3">
        <v>44945</v>
      </c>
      <c r="J6911" s="2" t="s">
        <v>69</v>
      </c>
    </row>
    <row r="6912" spans="1:10" ht="14.25" customHeight="1" x14ac:dyDescent="0.35">
      <c r="A6912" s="2" t="s">
        <v>13854</v>
      </c>
      <c r="B6912" s="2" t="s">
        <v>13855</v>
      </c>
      <c r="C6912" s="2">
        <v>49</v>
      </c>
      <c r="D6912" s="2" t="s">
        <v>12</v>
      </c>
      <c r="E6912" s="2" t="s">
        <v>13</v>
      </c>
      <c r="F6912" s="2" t="s">
        <v>49</v>
      </c>
      <c r="G6912" s="2" t="s">
        <v>36</v>
      </c>
      <c r="H6912" s="2">
        <v>5562.06</v>
      </c>
      <c r="I6912" s="3">
        <v>45525</v>
      </c>
      <c r="J6912" s="2" t="s">
        <v>16</v>
      </c>
    </row>
    <row r="6913" spans="1:10" ht="14.25" customHeight="1" x14ac:dyDescent="0.35">
      <c r="A6913" s="2" t="s">
        <v>13856</v>
      </c>
      <c r="B6913" s="2" t="s">
        <v>13857</v>
      </c>
      <c r="C6913" s="2">
        <v>50</v>
      </c>
      <c r="D6913" s="2" t="s">
        <v>39</v>
      </c>
      <c r="E6913" s="2" t="s">
        <v>52</v>
      </c>
      <c r="F6913" s="2" t="s">
        <v>25</v>
      </c>
      <c r="G6913" s="2" t="s">
        <v>26</v>
      </c>
      <c r="H6913" s="2">
        <v>21319.74</v>
      </c>
      <c r="I6913" s="3">
        <v>45580</v>
      </c>
      <c r="J6913" s="2" t="s">
        <v>16</v>
      </c>
    </row>
    <row r="6914" spans="1:10" ht="14.25" customHeight="1" x14ac:dyDescent="0.35">
      <c r="A6914" s="2" t="s">
        <v>13858</v>
      </c>
      <c r="B6914" s="2" t="s">
        <v>13859</v>
      </c>
      <c r="C6914" s="2">
        <v>45</v>
      </c>
      <c r="D6914" s="2" t="s">
        <v>39</v>
      </c>
      <c r="E6914" s="2" t="s">
        <v>13</v>
      </c>
      <c r="F6914" s="2" t="s">
        <v>19</v>
      </c>
      <c r="G6914" s="2" t="s">
        <v>20</v>
      </c>
      <c r="H6914" s="2">
        <v>1628.62</v>
      </c>
      <c r="I6914" s="3">
        <v>44934</v>
      </c>
      <c r="J6914" s="2" t="s">
        <v>16</v>
      </c>
    </row>
    <row r="6915" spans="1:10" ht="14.25" customHeight="1" x14ac:dyDescent="0.35">
      <c r="A6915" s="2" t="s">
        <v>13860</v>
      </c>
      <c r="B6915" s="2" t="s">
        <v>13861</v>
      </c>
      <c r="C6915" s="2">
        <v>59</v>
      </c>
      <c r="D6915" s="2" t="s">
        <v>39</v>
      </c>
      <c r="E6915" s="2" t="s">
        <v>13</v>
      </c>
      <c r="F6915" s="2" t="s">
        <v>14</v>
      </c>
      <c r="G6915" s="2" t="s">
        <v>36</v>
      </c>
      <c r="H6915" s="2">
        <v>21697.88</v>
      </c>
      <c r="I6915" s="3">
        <v>44963</v>
      </c>
      <c r="J6915" s="2" t="s">
        <v>16</v>
      </c>
    </row>
    <row r="6916" spans="1:10" ht="14.25" customHeight="1" x14ac:dyDescent="0.35">
      <c r="A6916" s="2" t="s">
        <v>13862</v>
      </c>
      <c r="B6916" s="2" t="s">
        <v>13863</v>
      </c>
      <c r="C6916" s="2">
        <v>58</v>
      </c>
      <c r="D6916" s="2" t="s">
        <v>12</v>
      </c>
      <c r="E6916" s="2" t="s">
        <v>24</v>
      </c>
      <c r="F6916" s="2" t="s">
        <v>49</v>
      </c>
      <c r="G6916" s="2" t="s">
        <v>30</v>
      </c>
      <c r="H6916" s="2">
        <v>48553.03</v>
      </c>
      <c r="I6916" s="3">
        <v>45524</v>
      </c>
      <c r="J6916" s="2" t="s">
        <v>16</v>
      </c>
    </row>
    <row r="6917" spans="1:10" ht="14.25" customHeight="1" x14ac:dyDescent="0.35">
      <c r="A6917" s="2" t="s">
        <v>13864</v>
      </c>
      <c r="B6917" s="2" t="s">
        <v>13865</v>
      </c>
      <c r="C6917" s="2">
        <v>53</v>
      </c>
      <c r="D6917" s="2" t="s">
        <v>39</v>
      </c>
      <c r="E6917" s="2" t="s">
        <v>29</v>
      </c>
      <c r="F6917" s="2" t="s">
        <v>55</v>
      </c>
      <c r="G6917" s="2" t="s">
        <v>15</v>
      </c>
      <c r="H6917" s="2">
        <v>555.15</v>
      </c>
      <c r="I6917" s="3">
        <v>44998</v>
      </c>
      <c r="J6917" s="2" t="s">
        <v>16</v>
      </c>
    </row>
    <row r="6918" spans="1:10" ht="14.25" customHeight="1" x14ac:dyDescent="0.35">
      <c r="A6918" s="2" t="s">
        <v>13866</v>
      </c>
      <c r="B6918" s="2" t="s">
        <v>13867</v>
      </c>
      <c r="C6918" s="2">
        <v>23</v>
      </c>
      <c r="D6918" s="2" t="s">
        <v>12</v>
      </c>
      <c r="E6918" s="2" t="s">
        <v>74</v>
      </c>
      <c r="F6918" s="2" t="s">
        <v>49</v>
      </c>
      <c r="G6918" s="2" t="s">
        <v>15</v>
      </c>
      <c r="H6918" s="2">
        <v>6837.05</v>
      </c>
      <c r="I6918" s="3">
        <v>45307</v>
      </c>
      <c r="J6918" s="2" t="s">
        <v>16</v>
      </c>
    </row>
    <row r="6919" spans="1:10" ht="14.25" customHeight="1" x14ac:dyDescent="0.35">
      <c r="A6919" s="2" t="s">
        <v>13868</v>
      </c>
      <c r="B6919" s="2" t="s">
        <v>13869</v>
      </c>
      <c r="C6919" s="2">
        <v>33</v>
      </c>
      <c r="D6919" s="2" t="s">
        <v>12</v>
      </c>
      <c r="E6919" s="2" t="s">
        <v>24</v>
      </c>
      <c r="F6919" s="2" t="s">
        <v>25</v>
      </c>
      <c r="G6919" s="2" t="s">
        <v>20</v>
      </c>
      <c r="H6919" s="2">
        <v>3988.16</v>
      </c>
      <c r="I6919" s="3">
        <v>45192</v>
      </c>
      <c r="J6919" s="2" t="s">
        <v>16</v>
      </c>
    </row>
    <row r="6920" spans="1:10" ht="14.25" customHeight="1" x14ac:dyDescent="0.35">
      <c r="A6920" s="2" t="s">
        <v>13870</v>
      </c>
      <c r="B6920" s="2" t="s">
        <v>13871</v>
      </c>
      <c r="C6920" s="2">
        <v>51</v>
      </c>
      <c r="D6920" s="2" t="s">
        <v>39</v>
      </c>
      <c r="E6920" s="2" t="s">
        <v>13</v>
      </c>
      <c r="F6920" s="2" t="s">
        <v>49</v>
      </c>
      <c r="G6920" s="2" t="s">
        <v>15</v>
      </c>
      <c r="H6920" s="2">
        <v>5003.47</v>
      </c>
      <c r="I6920" s="3">
        <v>44993</v>
      </c>
      <c r="J6920" s="2" t="s">
        <v>16</v>
      </c>
    </row>
    <row r="6921" spans="1:10" ht="14.25" customHeight="1" x14ac:dyDescent="0.35">
      <c r="A6921" s="2" t="s">
        <v>13872</v>
      </c>
      <c r="B6921" s="2" t="s">
        <v>13873</v>
      </c>
      <c r="C6921" s="2">
        <v>40</v>
      </c>
      <c r="D6921" s="2" t="s">
        <v>12</v>
      </c>
      <c r="E6921" s="2" t="s">
        <v>74</v>
      </c>
      <c r="F6921" s="2" t="s">
        <v>25</v>
      </c>
      <c r="G6921" s="2" t="s">
        <v>26</v>
      </c>
      <c r="H6921" s="2">
        <v>6008.14</v>
      </c>
      <c r="I6921" s="3">
        <v>45579</v>
      </c>
      <c r="J6921" s="2" t="s">
        <v>16</v>
      </c>
    </row>
    <row r="6922" spans="1:10" ht="14.25" customHeight="1" x14ac:dyDescent="0.35">
      <c r="A6922" s="2" t="s">
        <v>13874</v>
      </c>
      <c r="B6922" s="2" t="s">
        <v>13875</v>
      </c>
      <c r="C6922" s="2">
        <v>59</v>
      </c>
      <c r="D6922" s="2" t="s">
        <v>39</v>
      </c>
      <c r="E6922" s="2" t="s">
        <v>42</v>
      </c>
      <c r="F6922" s="2" t="s">
        <v>35</v>
      </c>
      <c r="G6922" s="2" t="s">
        <v>20</v>
      </c>
      <c r="H6922" s="2">
        <v>13459.36</v>
      </c>
      <c r="I6922" s="3">
        <v>44990</v>
      </c>
      <c r="J6922" s="2" t="s">
        <v>21</v>
      </c>
    </row>
    <row r="6923" spans="1:10" ht="14.25" customHeight="1" x14ac:dyDescent="0.35">
      <c r="A6923" s="2" t="s">
        <v>13876</v>
      </c>
      <c r="B6923" s="2" t="s">
        <v>13877</v>
      </c>
      <c r="C6923" s="2">
        <v>41</v>
      </c>
      <c r="D6923" s="2" t="s">
        <v>39</v>
      </c>
      <c r="E6923" s="2" t="s">
        <v>64</v>
      </c>
      <c r="F6923" s="2" t="s">
        <v>14</v>
      </c>
      <c r="G6923" s="2" t="s">
        <v>30</v>
      </c>
      <c r="H6923" s="2">
        <v>8947.73</v>
      </c>
      <c r="I6923" s="3">
        <v>44956</v>
      </c>
      <c r="J6923" s="2" t="s">
        <v>16</v>
      </c>
    </row>
    <row r="6924" spans="1:10" ht="14.25" customHeight="1" x14ac:dyDescent="0.35">
      <c r="A6924" s="2" t="s">
        <v>13878</v>
      </c>
      <c r="B6924" s="2" t="s">
        <v>13879</v>
      </c>
      <c r="C6924" s="2">
        <v>30</v>
      </c>
      <c r="D6924" s="2" t="s">
        <v>12</v>
      </c>
      <c r="E6924" s="2" t="s">
        <v>13</v>
      </c>
      <c r="F6924" s="2" t="s">
        <v>14</v>
      </c>
      <c r="G6924" s="2" t="s">
        <v>30</v>
      </c>
      <c r="H6924" s="2">
        <v>32493.63</v>
      </c>
      <c r="I6924" s="3">
        <v>45483</v>
      </c>
      <c r="J6924" s="2" t="s">
        <v>16</v>
      </c>
    </row>
    <row r="6925" spans="1:10" ht="14.25" customHeight="1" x14ac:dyDescent="0.35">
      <c r="A6925" s="2" t="s">
        <v>13880</v>
      </c>
      <c r="B6925" s="2" t="s">
        <v>13881</v>
      </c>
      <c r="C6925" s="2">
        <v>35</v>
      </c>
      <c r="D6925" s="2" t="s">
        <v>39</v>
      </c>
      <c r="E6925" s="2" t="s">
        <v>29</v>
      </c>
      <c r="F6925" s="2" t="s">
        <v>25</v>
      </c>
      <c r="G6925" s="2" t="s">
        <v>20</v>
      </c>
      <c r="H6925" s="2">
        <v>4046.12</v>
      </c>
      <c r="I6925" s="3">
        <v>45572</v>
      </c>
      <c r="J6925" s="2" t="s">
        <v>16</v>
      </c>
    </row>
    <row r="6926" spans="1:10" ht="14.25" customHeight="1" x14ac:dyDescent="0.35">
      <c r="A6926" s="2" t="s">
        <v>13882</v>
      </c>
      <c r="B6926" s="2" t="s">
        <v>13883</v>
      </c>
      <c r="C6926" s="2">
        <v>30</v>
      </c>
      <c r="D6926" s="2" t="s">
        <v>12</v>
      </c>
      <c r="E6926" s="2" t="s">
        <v>64</v>
      </c>
      <c r="F6926" s="2" t="s">
        <v>19</v>
      </c>
      <c r="G6926" s="2" t="s">
        <v>15</v>
      </c>
      <c r="H6926" s="2">
        <v>7798.04</v>
      </c>
      <c r="I6926" s="3">
        <v>44942</v>
      </c>
      <c r="J6926" s="2" t="s">
        <v>16</v>
      </c>
    </row>
    <row r="6927" spans="1:10" ht="14.25" customHeight="1" x14ac:dyDescent="0.35">
      <c r="A6927" s="2" t="s">
        <v>13884</v>
      </c>
      <c r="B6927" s="2" t="s">
        <v>13885</v>
      </c>
      <c r="C6927" s="2">
        <v>54</v>
      </c>
      <c r="D6927" s="2" t="s">
        <v>12</v>
      </c>
      <c r="E6927" s="2" t="s">
        <v>74</v>
      </c>
      <c r="F6927" s="2" t="s">
        <v>14</v>
      </c>
      <c r="G6927" s="2" t="s">
        <v>15</v>
      </c>
      <c r="H6927" s="2">
        <v>16784.05</v>
      </c>
      <c r="I6927" s="3">
        <v>45204</v>
      </c>
      <c r="J6927" s="2" t="s">
        <v>69</v>
      </c>
    </row>
    <row r="6928" spans="1:10" ht="14.25" customHeight="1" x14ac:dyDescent="0.35">
      <c r="A6928" s="2" t="s">
        <v>13886</v>
      </c>
      <c r="B6928" s="2" t="s">
        <v>13887</v>
      </c>
      <c r="C6928" s="2">
        <v>60</v>
      </c>
      <c r="D6928" s="2" t="s">
        <v>39</v>
      </c>
      <c r="E6928" s="2" t="s">
        <v>13</v>
      </c>
      <c r="F6928" s="2" t="s">
        <v>19</v>
      </c>
      <c r="G6928" s="2" t="s">
        <v>30</v>
      </c>
      <c r="H6928" s="2">
        <v>4668.54</v>
      </c>
      <c r="I6928" s="3">
        <v>45657</v>
      </c>
      <c r="J6928" s="2" t="s">
        <v>16</v>
      </c>
    </row>
    <row r="6929" spans="1:10" ht="14.25" customHeight="1" x14ac:dyDescent="0.35">
      <c r="A6929" s="2" t="s">
        <v>13888</v>
      </c>
      <c r="B6929" s="2" t="s">
        <v>13889</v>
      </c>
      <c r="C6929" s="2">
        <v>56</v>
      </c>
      <c r="D6929" s="2" t="s">
        <v>39</v>
      </c>
      <c r="E6929" s="2" t="s">
        <v>52</v>
      </c>
      <c r="F6929" s="2" t="s">
        <v>25</v>
      </c>
      <c r="G6929" s="2" t="s">
        <v>26</v>
      </c>
      <c r="H6929" s="2">
        <v>6260.48</v>
      </c>
      <c r="I6929" s="3">
        <v>45203</v>
      </c>
      <c r="J6929" s="2" t="s">
        <v>16</v>
      </c>
    </row>
    <row r="6930" spans="1:10" ht="14.25" customHeight="1" x14ac:dyDescent="0.35">
      <c r="A6930" s="2" t="s">
        <v>13890</v>
      </c>
      <c r="B6930" s="2" t="s">
        <v>13891</v>
      </c>
      <c r="C6930" s="2">
        <v>59</v>
      </c>
      <c r="D6930" s="2" t="s">
        <v>39</v>
      </c>
      <c r="E6930" s="2" t="s">
        <v>24</v>
      </c>
      <c r="F6930" s="2" t="s">
        <v>35</v>
      </c>
      <c r="G6930" s="2" t="s">
        <v>15</v>
      </c>
      <c r="H6930" s="2">
        <v>11551.02</v>
      </c>
      <c r="I6930" s="3">
        <v>45147</v>
      </c>
      <c r="J6930" s="2" t="s">
        <v>69</v>
      </c>
    </row>
    <row r="6931" spans="1:10" ht="14.25" customHeight="1" x14ac:dyDescent="0.35">
      <c r="A6931" s="2" t="s">
        <v>13892</v>
      </c>
      <c r="B6931" s="2" t="s">
        <v>13893</v>
      </c>
      <c r="C6931" s="2">
        <v>34</v>
      </c>
      <c r="D6931" s="2" t="s">
        <v>39</v>
      </c>
      <c r="E6931" s="2" t="s">
        <v>29</v>
      </c>
      <c r="F6931" s="2" t="s">
        <v>25</v>
      </c>
      <c r="G6931" s="2" t="s">
        <v>26</v>
      </c>
      <c r="H6931" s="2">
        <v>19714.43</v>
      </c>
      <c r="I6931" s="3">
        <v>45119</v>
      </c>
      <c r="J6931" s="2" t="s">
        <v>16</v>
      </c>
    </row>
    <row r="6932" spans="1:10" ht="14.25" customHeight="1" x14ac:dyDescent="0.35">
      <c r="A6932" s="2" t="s">
        <v>13894</v>
      </c>
      <c r="B6932" s="2" t="s">
        <v>13895</v>
      </c>
      <c r="C6932" s="2">
        <v>32</v>
      </c>
      <c r="D6932" s="2" t="s">
        <v>12</v>
      </c>
      <c r="E6932" s="2" t="s">
        <v>42</v>
      </c>
      <c r="F6932" s="2" t="s">
        <v>35</v>
      </c>
      <c r="G6932" s="2" t="s">
        <v>15</v>
      </c>
      <c r="H6932" s="2">
        <v>5373.09</v>
      </c>
      <c r="I6932" s="3">
        <v>45596</v>
      </c>
      <c r="J6932" s="2" t="s">
        <v>16</v>
      </c>
    </row>
    <row r="6933" spans="1:10" ht="14.25" customHeight="1" x14ac:dyDescent="0.35">
      <c r="A6933" s="2" t="s">
        <v>13896</v>
      </c>
      <c r="B6933" s="2" t="s">
        <v>13897</v>
      </c>
      <c r="C6933" s="2">
        <v>35</v>
      </c>
      <c r="D6933" s="2" t="s">
        <v>12</v>
      </c>
      <c r="E6933" s="2" t="s">
        <v>93</v>
      </c>
      <c r="F6933" s="2" t="s">
        <v>14</v>
      </c>
      <c r="G6933" s="2" t="s">
        <v>20</v>
      </c>
      <c r="H6933" s="2">
        <v>7591.81</v>
      </c>
      <c r="I6933" s="3">
        <v>44950</v>
      </c>
      <c r="J6933" s="2" t="s">
        <v>16</v>
      </c>
    </row>
    <row r="6934" spans="1:10" ht="14.25" customHeight="1" x14ac:dyDescent="0.35">
      <c r="A6934" s="2" t="s">
        <v>13898</v>
      </c>
      <c r="B6934" s="2" t="s">
        <v>13899</v>
      </c>
      <c r="C6934" s="2">
        <v>40</v>
      </c>
      <c r="D6934" s="2" t="s">
        <v>12</v>
      </c>
      <c r="E6934" s="2" t="s">
        <v>42</v>
      </c>
      <c r="F6934" s="2" t="s">
        <v>19</v>
      </c>
      <c r="G6934" s="2" t="s">
        <v>36</v>
      </c>
      <c r="H6934" s="2">
        <v>36937.83</v>
      </c>
      <c r="I6934" s="3">
        <v>45067</v>
      </c>
      <c r="J6934" s="2" t="s">
        <v>16</v>
      </c>
    </row>
    <row r="6935" spans="1:10" ht="14.25" customHeight="1" x14ac:dyDescent="0.35">
      <c r="A6935" s="2" t="s">
        <v>13900</v>
      </c>
      <c r="B6935" s="2" t="s">
        <v>13901</v>
      </c>
      <c r="C6935" s="2">
        <v>47</v>
      </c>
      <c r="D6935" s="2" t="s">
        <v>39</v>
      </c>
      <c r="E6935" s="2" t="s">
        <v>24</v>
      </c>
      <c r="F6935" s="2" t="s">
        <v>25</v>
      </c>
      <c r="G6935" s="2" t="s">
        <v>30</v>
      </c>
      <c r="H6935" s="2">
        <v>433.97</v>
      </c>
      <c r="I6935" s="3">
        <v>44952</v>
      </c>
      <c r="J6935" s="2" t="s">
        <v>16</v>
      </c>
    </row>
    <row r="6936" spans="1:10" ht="14.25" customHeight="1" x14ac:dyDescent="0.35">
      <c r="A6936" s="2" t="s">
        <v>13902</v>
      </c>
      <c r="B6936" s="2" t="s">
        <v>13903</v>
      </c>
      <c r="C6936" s="2">
        <v>51</v>
      </c>
      <c r="D6936" s="2" t="s">
        <v>12</v>
      </c>
      <c r="E6936" s="2" t="s">
        <v>13</v>
      </c>
      <c r="F6936" s="2" t="s">
        <v>14</v>
      </c>
      <c r="G6936" s="2" t="s">
        <v>20</v>
      </c>
      <c r="H6936" s="2">
        <v>5946.22</v>
      </c>
      <c r="I6936" s="3">
        <v>45024</v>
      </c>
      <c r="J6936" s="2" t="s">
        <v>16</v>
      </c>
    </row>
    <row r="6937" spans="1:10" ht="14.25" customHeight="1" x14ac:dyDescent="0.35">
      <c r="A6937" s="2" t="s">
        <v>13904</v>
      </c>
      <c r="B6937" s="2" t="s">
        <v>13905</v>
      </c>
      <c r="C6937" s="2">
        <v>21</v>
      </c>
      <c r="D6937" s="2" t="s">
        <v>12</v>
      </c>
      <c r="E6937" s="2" t="s">
        <v>24</v>
      </c>
      <c r="F6937" s="2" t="s">
        <v>35</v>
      </c>
      <c r="G6937" s="2" t="s">
        <v>15</v>
      </c>
      <c r="H6937" s="2">
        <v>10105.52</v>
      </c>
      <c r="I6937" s="3">
        <v>45202</v>
      </c>
      <c r="J6937" s="2" t="s">
        <v>16</v>
      </c>
    </row>
    <row r="6938" spans="1:10" ht="14.25" customHeight="1" x14ac:dyDescent="0.35">
      <c r="A6938" s="2" t="s">
        <v>13906</v>
      </c>
      <c r="B6938" s="2" t="s">
        <v>13907</v>
      </c>
      <c r="C6938" s="2">
        <v>20</v>
      </c>
      <c r="D6938" s="2" t="s">
        <v>39</v>
      </c>
      <c r="E6938" s="2" t="s">
        <v>29</v>
      </c>
      <c r="F6938" s="2" t="s">
        <v>25</v>
      </c>
      <c r="G6938" s="2" t="s">
        <v>30</v>
      </c>
      <c r="H6938" s="2">
        <v>84.63</v>
      </c>
      <c r="I6938" s="3">
        <v>45499</v>
      </c>
      <c r="J6938" s="2" t="s">
        <v>21</v>
      </c>
    </row>
    <row r="6939" spans="1:10" ht="14.25" customHeight="1" x14ac:dyDescent="0.35">
      <c r="A6939" s="2" t="s">
        <v>13908</v>
      </c>
      <c r="B6939" s="2" t="s">
        <v>13909</v>
      </c>
      <c r="C6939" s="2">
        <v>24</v>
      </c>
      <c r="D6939" s="2" t="s">
        <v>39</v>
      </c>
      <c r="E6939" s="2" t="s">
        <v>42</v>
      </c>
      <c r="F6939" s="2" t="s">
        <v>35</v>
      </c>
      <c r="G6939" s="2" t="s">
        <v>36</v>
      </c>
      <c r="H6939" s="2">
        <v>9082.89</v>
      </c>
      <c r="I6939" s="3">
        <v>45169</v>
      </c>
      <c r="J6939" s="2" t="s">
        <v>16</v>
      </c>
    </row>
    <row r="6940" spans="1:10" ht="14.25" customHeight="1" x14ac:dyDescent="0.35">
      <c r="A6940" s="2" t="s">
        <v>13910</v>
      </c>
      <c r="B6940" s="2" t="s">
        <v>13911</v>
      </c>
      <c r="C6940" s="2">
        <v>35</v>
      </c>
      <c r="D6940" s="2" t="s">
        <v>39</v>
      </c>
      <c r="E6940" s="2" t="s">
        <v>93</v>
      </c>
      <c r="F6940" s="2" t="s">
        <v>49</v>
      </c>
      <c r="G6940" s="2" t="s">
        <v>36</v>
      </c>
      <c r="H6940" s="2">
        <v>578.41</v>
      </c>
      <c r="I6940" s="3">
        <v>45359</v>
      </c>
      <c r="J6940" s="2" t="s">
        <v>16</v>
      </c>
    </row>
    <row r="6941" spans="1:10" ht="14.25" customHeight="1" x14ac:dyDescent="0.35">
      <c r="A6941" s="2" t="s">
        <v>13912</v>
      </c>
      <c r="B6941" s="2" t="s">
        <v>13913</v>
      </c>
      <c r="C6941" s="2">
        <v>59</v>
      </c>
      <c r="D6941" s="2" t="s">
        <v>12</v>
      </c>
      <c r="E6941" s="2" t="s">
        <v>52</v>
      </c>
      <c r="F6941" s="2" t="s">
        <v>35</v>
      </c>
      <c r="G6941" s="2" t="s">
        <v>15</v>
      </c>
      <c r="H6941" s="2">
        <v>19488.23</v>
      </c>
      <c r="I6941" s="3">
        <v>44935</v>
      </c>
      <c r="J6941" s="2" t="s">
        <v>16</v>
      </c>
    </row>
    <row r="6942" spans="1:10" ht="14.25" customHeight="1" x14ac:dyDescent="0.35">
      <c r="A6942" s="2" t="s">
        <v>13914</v>
      </c>
      <c r="B6942" s="2" t="s">
        <v>13915</v>
      </c>
      <c r="C6942" s="2">
        <v>24</v>
      </c>
      <c r="D6942" s="2" t="s">
        <v>39</v>
      </c>
      <c r="E6942" s="2" t="s">
        <v>64</v>
      </c>
      <c r="F6942" s="2" t="s">
        <v>49</v>
      </c>
      <c r="G6942" s="2" t="s">
        <v>30</v>
      </c>
      <c r="H6942" s="2">
        <v>16455.11</v>
      </c>
      <c r="I6942" s="3">
        <v>45198</v>
      </c>
      <c r="J6942" s="2" t="s">
        <v>16</v>
      </c>
    </row>
    <row r="6943" spans="1:10" ht="14.25" customHeight="1" x14ac:dyDescent="0.35">
      <c r="A6943" s="2" t="s">
        <v>13916</v>
      </c>
      <c r="B6943" s="2" t="s">
        <v>13917</v>
      </c>
      <c r="C6943" s="2">
        <v>57</v>
      </c>
      <c r="D6943" s="2" t="s">
        <v>12</v>
      </c>
      <c r="E6943" s="2" t="s">
        <v>24</v>
      </c>
      <c r="F6943" s="2" t="s">
        <v>14</v>
      </c>
      <c r="G6943" s="2" t="s">
        <v>15</v>
      </c>
      <c r="H6943" s="2">
        <v>327.87</v>
      </c>
      <c r="I6943" s="3">
        <v>44958</v>
      </c>
      <c r="J6943" s="2" t="s">
        <v>16</v>
      </c>
    </row>
    <row r="6944" spans="1:10" ht="14.25" customHeight="1" x14ac:dyDescent="0.35">
      <c r="A6944" s="2" t="s">
        <v>13918</v>
      </c>
      <c r="B6944" s="2" t="s">
        <v>13919</v>
      </c>
      <c r="C6944" s="2">
        <v>23</v>
      </c>
      <c r="D6944" s="2" t="s">
        <v>12</v>
      </c>
      <c r="E6944" s="2" t="s">
        <v>52</v>
      </c>
      <c r="F6944" s="2" t="s">
        <v>25</v>
      </c>
      <c r="G6944" s="2" t="s">
        <v>36</v>
      </c>
      <c r="H6944" s="2">
        <v>500.35</v>
      </c>
      <c r="I6944" s="3">
        <v>45531</v>
      </c>
      <c r="J6944" s="2" t="s">
        <v>21</v>
      </c>
    </row>
    <row r="6945" spans="1:10" ht="14.25" customHeight="1" x14ac:dyDescent="0.35">
      <c r="A6945" s="2" t="s">
        <v>13920</v>
      </c>
      <c r="B6945" s="2" t="s">
        <v>13921</v>
      </c>
      <c r="C6945" s="2">
        <v>39</v>
      </c>
      <c r="D6945" s="2" t="s">
        <v>12</v>
      </c>
      <c r="E6945" s="2" t="s">
        <v>42</v>
      </c>
      <c r="F6945" s="2" t="s">
        <v>14</v>
      </c>
      <c r="G6945" s="2" t="s">
        <v>20</v>
      </c>
      <c r="H6945" s="2">
        <v>14008.56</v>
      </c>
      <c r="I6945" s="3">
        <v>45405</v>
      </c>
      <c r="J6945" s="2" t="s">
        <v>16</v>
      </c>
    </row>
    <row r="6946" spans="1:10" ht="14.25" customHeight="1" x14ac:dyDescent="0.35">
      <c r="A6946" s="2" t="s">
        <v>13922</v>
      </c>
      <c r="B6946" s="2" t="s">
        <v>13923</v>
      </c>
      <c r="C6946" s="2">
        <v>18</v>
      </c>
      <c r="D6946" s="2" t="s">
        <v>12</v>
      </c>
      <c r="E6946" s="2" t="s">
        <v>93</v>
      </c>
      <c r="F6946" s="2" t="s">
        <v>55</v>
      </c>
      <c r="G6946" s="2" t="s">
        <v>20</v>
      </c>
      <c r="H6946" s="2">
        <v>4613.13</v>
      </c>
      <c r="I6946" s="3">
        <v>45054</v>
      </c>
      <c r="J6946" s="2" t="s">
        <v>16</v>
      </c>
    </row>
    <row r="6947" spans="1:10" ht="14.25" customHeight="1" x14ac:dyDescent="0.35">
      <c r="A6947" s="2" t="s">
        <v>13924</v>
      </c>
      <c r="B6947" s="2" t="s">
        <v>13925</v>
      </c>
      <c r="C6947" s="2">
        <v>21</v>
      </c>
      <c r="D6947" s="2" t="s">
        <v>12</v>
      </c>
      <c r="E6947" s="2" t="s">
        <v>64</v>
      </c>
      <c r="F6947" s="2" t="s">
        <v>35</v>
      </c>
      <c r="G6947" s="2" t="s">
        <v>26</v>
      </c>
      <c r="H6947" s="2">
        <v>8557.27</v>
      </c>
      <c r="I6947" s="3">
        <v>44943</v>
      </c>
      <c r="J6947" s="2" t="s">
        <v>16</v>
      </c>
    </row>
    <row r="6948" spans="1:10" ht="14.25" customHeight="1" x14ac:dyDescent="0.35">
      <c r="A6948" s="2" t="s">
        <v>13926</v>
      </c>
      <c r="B6948" s="2" t="s">
        <v>13927</v>
      </c>
      <c r="C6948" s="2">
        <v>63</v>
      </c>
      <c r="D6948" s="2" t="s">
        <v>39</v>
      </c>
      <c r="E6948" s="2" t="s">
        <v>29</v>
      </c>
      <c r="F6948" s="2" t="s">
        <v>14</v>
      </c>
      <c r="G6948" s="2" t="s">
        <v>36</v>
      </c>
      <c r="H6948" s="2">
        <v>3151.61</v>
      </c>
      <c r="I6948" s="3">
        <v>45479</v>
      </c>
      <c r="J6948" s="2" t="s">
        <v>16</v>
      </c>
    </row>
    <row r="6949" spans="1:10" ht="14.25" customHeight="1" x14ac:dyDescent="0.35">
      <c r="A6949" s="2" t="s">
        <v>13928</v>
      </c>
      <c r="B6949" s="2" t="s">
        <v>13929</v>
      </c>
      <c r="C6949" s="2">
        <v>60</v>
      </c>
      <c r="D6949" s="2" t="s">
        <v>12</v>
      </c>
      <c r="E6949" s="2" t="s">
        <v>93</v>
      </c>
      <c r="F6949" s="2" t="s">
        <v>14</v>
      </c>
      <c r="G6949" s="2" t="s">
        <v>36</v>
      </c>
      <c r="H6949" s="2">
        <v>1899.13</v>
      </c>
      <c r="I6949" s="3">
        <v>45399</v>
      </c>
      <c r="J6949" s="2" t="s">
        <v>21</v>
      </c>
    </row>
    <row r="6950" spans="1:10" ht="14.25" customHeight="1" x14ac:dyDescent="0.35">
      <c r="A6950" s="2" t="s">
        <v>13930</v>
      </c>
      <c r="B6950" s="2" t="s">
        <v>13931</v>
      </c>
      <c r="C6950" s="2">
        <v>46</v>
      </c>
      <c r="D6950" s="2" t="s">
        <v>39</v>
      </c>
      <c r="E6950" s="2" t="s">
        <v>52</v>
      </c>
      <c r="F6950" s="2" t="s">
        <v>49</v>
      </c>
      <c r="G6950" s="2" t="s">
        <v>15</v>
      </c>
      <c r="H6950" s="2">
        <v>3510.86</v>
      </c>
      <c r="I6950" s="3">
        <v>45227</v>
      </c>
      <c r="J6950" s="2" t="s">
        <v>21</v>
      </c>
    </row>
    <row r="6951" spans="1:10" ht="14.25" customHeight="1" x14ac:dyDescent="0.35">
      <c r="A6951" s="2" t="s">
        <v>13932</v>
      </c>
      <c r="B6951" s="2" t="s">
        <v>13933</v>
      </c>
      <c r="C6951" s="2">
        <v>38</v>
      </c>
      <c r="D6951" s="2" t="s">
        <v>12</v>
      </c>
      <c r="E6951" s="2" t="s">
        <v>74</v>
      </c>
      <c r="F6951" s="2" t="s">
        <v>35</v>
      </c>
      <c r="G6951" s="2" t="s">
        <v>26</v>
      </c>
      <c r="H6951" s="2">
        <v>2833.1</v>
      </c>
      <c r="I6951" s="3">
        <v>44968</v>
      </c>
      <c r="J6951" s="2" t="s">
        <v>16</v>
      </c>
    </row>
    <row r="6952" spans="1:10" ht="14.25" customHeight="1" x14ac:dyDescent="0.35">
      <c r="A6952" s="2" t="s">
        <v>13934</v>
      </c>
      <c r="B6952" s="2" t="s">
        <v>13935</v>
      </c>
      <c r="C6952" s="2">
        <v>43</v>
      </c>
      <c r="D6952" s="2" t="s">
        <v>12</v>
      </c>
      <c r="E6952" s="2" t="s">
        <v>74</v>
      </c>
      <c r="F6952" s="2" t="s">
        <v>49</v>
      </c>
      <c r="G6952" s="2" t="s">
        <v>26</v>
      </c>
      <c r="H6952" s="2">
        <v>5947.64</v>
      </c>
      <c r="I6952" s="3">
        <v>44978</v>
      </c>
      <c r="J6952" s="2" t="s">
        <v>16</v>
      </c>
    </row>
    <row r="6953" spans="1:10" ht="14.25" customHeight="1" x14ac:dyDescent="0.35">
      <c r="A6953" s="2" t="s">
        <v>13936</v>
      </c>
      <c r="B6953" s="2" t="s">
        <v>13937</v>
      </c>
      <c r="C6953" s="2">
        <v>31</v>
      </c>
      <c r="D6953" s="2" t="s">
        <v>39</v>
      </c>
      <c r="E6953" s="2" t="s">
        <v>64</v>
      </c>
      <c r="F6953" s="2" t="s">
        <v>25</v>
      </c>
      <c r="G6953" s="2" t="s">
        <v>30</v>
      </c>
      <c r="H6953" s="2">
        <v>13730.87</v>
      </c>
      <c r="I6953" s="3">
        <v>45114</v>
      </c>
      <c r="J6953" s="2" t="s">
        <v>16</v>
      </c>
    </row>
    <row r="6954" spans="1:10" ht="14.25" customHeight="1" x14ac:dyDescent="0.35">
      <c r="A6954" s="2" t="s">
        <v>13938</v>
      </c>
      <c r="B6954" s="2" t="s">
        <v>13939</v>
      </c>
      <c r="C6954" s="2">
        <v>26</v>
      </c>
      <c r="D6954" s="2" t="s">
        <v>12</v>
      </c>
      <c r="E6954" s="2" t="s">
        <v>24</v>
      </c>
      <c r="F6954" s="2" t="s">
        <v>14</v>
      </c>
      <c r="G6954" s="2" t="s">
        <v>15</v>
      </c>
      <c r="H6954" s="2">
        <v>8077.27</v>
      </c>
      <c r="I6954" s="3">
        <v>45077</v>
      </c>
      <c r="J6954" s="2" t="s">
        <v>16</v>
      </c>
    </row>
    <row r="6955" spans="1:10" ht="14.25" customHeight="1" x14ac:dyDescent="0.35">
      <c r="A6955" s="2" t="s">
        <v>13940</v>
      </c>
      <c r="B6955" s="2" t="s">
        <v>13941</v>
      </c>
      <c r="C6955" s="2">
        <v>64</v>
      </c>
      <c r="D6955" s="2" t="s">
        <v>12</v>
      </c>
      <c r="E6955" s="2" t="s">
        <v>64</v>
      </c>
      <c r="F6955" s="2" t="s">
        <v>35</v>
      </c>
      <c r="G6955" s="2" t="s">
        <v>20</v>
      </c>
      <c r="H6955" s="2">
        <v>9395.0400000000009</v>
      </c>
      <c r="I6955" s="3">
        <v>45170</v>
      </c>
      <c r="J6955" s="2" t="s">
        <v>21</v>
      </c>
    </row>
    <row r="6956" spans="1:10" ht="14.25" customHeight="1" x14ac:dyDescent="0.35">
      <c r="A6956" s="2" t="s">
        <v>13942</v>
      </c>
      <c r="B6956" s="2" t="s">
        <v>13943</v>
      </c>
      <c r="C6956" s="2">
        <v>29</v>
      </c>
      <c r="D6956" s="2" t="s">
        <v>39</v>
      </c>
      <c r="E6956" s="2" t="s">
        <v>64</v>
      </c>
      <c r="F6956" s="2" t="s">
        <v>14</v>
      </c>
      <c r="G6956" s="2" t="s">
        <v>30</v>
      </c>
      <c r="H6956" s="2">
        <v>6350.27</v>
      </c>
      <c r="I6956" s="3">
        <v>45417</v>
      </c>
      <c r="J6956" s="2" t="s">
        <v>16</v>
      </c>
    </row>
    <row r="6957" spans="1:10" ht="14.25" customHeight="1" x14ac:dyDescent="0.35">
      <c r="A6957" s="2" t="s">
        <v>13944</v>
      </c>
      <c r="B6957" s="2" t="s">
        <v>13945</v>
      </c>
      <c r="C6957" s="2">
        <v>59</v>
      </c>
      <c r="D6957" s="2" t="s">
        <v>39</v>
      </c>
      <c r="E6957" s="2" t="s">
        <v>74</v>
      </c>
      <c r="F6957" s="2" t="s">
        <v>25</v>
      </c>
      <c r="G6957" s="2" t="s">
        <v>26</v>
      </c>
      <c r="H6957" s="2">
        <v>3926.48</v>
      </c>
      <c r="I6957" s="3">
        <v>45053</v>
      </c>
      <c r="J6957" s="2" t="s">
        <v>16</v>
      </c>
    </row>
    <row r="6958" spans="1:10" ht="14.25" customHeight="1" x14ac:dyDescent="0.35">
      <c r="A6958" s="2" t="s">
        <v>13946</v>
      </c>
      <c r="B6958" s="2" t="s">
        <v>13947</v>
      </c>
      <c r="C6958" s="2">
        <v>23</v>
      </c>
      <c r="D6958" s="2" t="s">
        <v>12</v>
      </c>
      <c r="E6958" s="2" t="s">
        <v>52</v>
      </c>
      <c r="F6958" s="2" t="s">
        <v>19</v>
      </c>
      <c r="G6958" s="2" t="s">
        <v>20</v>
      </c>
      <c r="H6958" s="2">
        <v>1549.11</v>
      </c>
      <c r="I6958" s="3">
        <v>45643</v>
      </c>
      <c r="J6958" s="2" t="s">
        <v>16</v>
      </c>
    </row>
    <row r="6959" spans="1:10" ht="14.25" customHeight="1" x14ac:dyDescent="0.35">
      <c r="A6959" s="2" t="s">
        <v>13948</v>
      </c>
      <c r="B6959" s="2" t="s">
        <v>13949</v>
      </c>
      <c r="C6959" s="2">
        <v>37</v>
      </c>
      <c r="D6959" s="2" t="s">
        <v>12</v>
      </c>
      <c r="E6959" s="2" t="s">
        <v>24</v>
      </c>
      <c r="F6959" s="2" t="s">
        <v>25</v>
      </c>
      <c r="G6959" s="2" t="s">
        <v>36</v>
      </c>
      <c r="H6959" s="2">
        <v>4378.3100000000004</v>
      </c>
      <c r="I6959" s="3">
        <v>45335</v>
      </c>
      <c r="J6959" s="2" t="s">
        <v>16</v>
      </c>
    </row>
    <row r="6960" spans="1:10" ht="14.25" customHeight="1" x14ac:dyDescent="0.35">
      <c r="A6960" s="2" t="s">
        <v>13950</v>
      </c>
      <c r="B6960" s="2" t="s">
        <v>13951</v>
      </c>
      <c r="C6960" s="2">
        <v>41</v>
      </c>
      <c r="D6960" s="2" t="s">
        <v>12</v>
      </c>
      <c r="E6960" s="2" t="s">
        <v>64</v>
      </c>
      <c r="F6960" s="2" t="s">
        <v>49</v>
      </c>
      <c r="G6960" s="2" t="s">
        <v>15</v>
      </c>
      <c r="H6960" s="2">
        <v>10942.18</v>
      </c>
      <c r="I6960" s="3">
        <v>45538</v>
      </c>
      <c r="J6960" s="2" t="s">
        <v>16</v>
      </c>
    </row>
    <row r="6961" spans="1:10" ht="14.25" customHeight="1" x14ac:dyDescent="0.35">
      <c r="A6961" s="2" t="s">
        <v>13952</v>
      </c>
      <c r="B6961" s="2" t="s">
        <v>13953</v>
      </c>
      <c r="C6961" s="2">
        <v>44</v>
      </c>
      <c r="D6961" s="2" t="s">
        <v>39</v>
      </c>
      <c r="E6961" s="2" t="s">
        <v>74</v>
      </c>
      <c r="F6961" s="2" t="s">
        <v>49</v>
      </c>
      <c r="G6961" s="2" t="s">
        <v>26</v>
      </c>
      <c r="H6961" s="2">
        <v>13234.23</v>
      </c>
      <c r="I6961" s="3">
        <v>45270</v>
      </c>
      <c r="J6961" s="2" t="s">
        <v>16</v>
      </c>
    </row>
    <row r="6962" spans="1:10" ht="14.25" customHeight="1" x14ac:dyDescent="0.35">
      <c r="A6962" s="2" t="s">
        <v>13954</v>
      </c>
      <c r="B6962" s="2" t="s">
        <v>13955</v>
      </c>
      <c r="C6962" s="2">
        <v>55</v>
      </c>
      <c r="D6962" s="2" t="s">
        <v>12</v>
      </c>
      <c r="E6962" s="2" t="s">
        <v>64</v>
      </c>
      <c r="F6962" s="2" t="s">
        <v>14</v>
      </c>
      <c r="G6962" s="2" t="s">
        <v>36</v>
      </c>
      <c r="H6962" s="2">
        <v>6333.35</v>
      </c>
      <c r="I6962" s="3">
        <v>45517</v>
      </c>
      <c r="J6962" s="2" t="s">
        <v>16</v>
      </c>
    </row>
    <row r="6963" spans="1:10" ht="14.25" customHeight="1" x14ac:dyDescent="0.35">
      <c r="A6963" s="2" t="s">
        <v>13956</v>
      </c>
      <c r="B6963" s="2" t="s">
        <v>13957</v>
      </c>
      <c r="C6963" s="2">
        <v>25</v>
      </c>
      <c r="D6963" s="2" t="s">
        <v>39</v>
      </c>
      <c r="E6963" s="2" t="s">
        <v>64</v>
      </c>
      <c r="F6963" s="2" t="s">
        <v>49</v>
      </c>
      <c r="G6963" s="2" t="s">
        <v>26</v>
      </c>
      <c r="H6963" s="2">
        <v>10356.299999999999</v>
      </c>
      <c r="I6963" s="3">
        <v>45621</v>
      </c>
      <c r="J6963" s="2" t="s">
        <v>16</v>
      </c>
    </row>
    <row r="6964" spans="1:10" ht="14.25" customHeight="1" x14ac:dyDescent="0.35">
      <c r="A6964" s="2" t="s">
        <v>13958</v>
      </c>
      <c r="B6964" s="2" t="s">
        <v>13959</v>
      </c>
      <c r="C6964" s="2">
        <v>18</v>
      </c>
      <c r="D6964" s="2" t="s">
        <v>39</v>
      </c>
      <c r="E6964" s="2" t="s">
        <v>24</v>
      </c>
      <c r="F6964" s="2" t="s">
        <v>35</v>
      </c>
      <c r="G6964" s="2" t="s">
        <v>20</v>
      </c>
      <c r="H6964" s="2">
        <v>2364.0700000000002</v>
      </c>
      <c r="I6964" s="3">
        <v>45024</v>
      </c>
      <c r="J6964" s="2" t="s">
        <v>16</v>
      </c>
    </row>
    <row r="6965" spans="1:10" ht="14.25" customHeight="1" x14ac:dyDescent="0.35">
      <c r="A6965" s="2" t="s">
        <v>13960</v>
      </c>
      <c r="B6965" s="2" t="s">
        <v>13961</v>
      </c>
      <c r="C6965" s="2">
        <v>41</v>
      </c>
      <c r="D6965" s="2" t="s">
        <v>12</v>
      </c>
      <c r="E6965" s="2" t="s">
        <v>24</v>
      </c>
      <c r="F6965" s="2" t="s">
        <v>25</v>
      </c>
      <c r="G6965" s="2" t="s">
        <v>30</v>
      </c>
      <c r="H6965" s="2">
        <v>19665.87</v>
      </c>
      <c r="I6965" s="3">
        <v>44994</v>
      </c>
      <c r="J6965" s="2" t="s">
        <v>16</v>
      </c>
    </row>
    <row r="6966" spans="1:10" ht="14.25" customHeight="1" x14ac:dyDescent="0.35">
      <c r="A6966" s="2" t="s">
        <v>13962</v>
      </c>
      <c r="B6966" s="2" t="s">
        <v>13963</v>
      </c>
      <c r="C6966" s="2">
        <v>64</v>
      </c>
      <c r="D6966" s="2" t="s">
        <v>39</v>
      </c>
      <c r="E6966" s="2" t="s">
        <v>93</v>
      </c>
      <c r="F6966" s="2" t="s">
        <v>14</v>
      </c>
      <c r="G6966" s="2" t="s">
        <v>20</v>
      </c>
      <c r="H6966" s="2">
        <v>20094.41</v>
      </c>
      <c r="I6966" s="3">
        <v>44954</v>
      </c>
      <c r="J6966" s="2" t="s">
        <v>16</v>
      </c>
    </row>
    <row r="6967" spans="1:10" ht="14.25" customHeight="1" x14ac:dyDescent="0.35">
      <c r="A6967" s="2" t="s">
        <v>13964</v>
      </c>
      <c r="B6967" s="2" t="s">
        <v>13965</v>
      </c>
      <c r="C6967" s="2">
        <v>24</v>
      </c>
      <c r="D6967" s="2" t="s">
        <v>12</v>
      </c>
      <c r="E6967" s="2" t="s">
        <v>64</v>
      </c>
      <c r="F6967" s="2" t="s">
        <v>25</v>
      </c>
      <c r="G6967" s="2" t="s">
        <v>15</v>
      </c>
      <c r="H6967" s="2">
        <v>3861.45</v>
      </c>
      <c r="I6967" s="3">
        <v>44955</v>
      </c>
      <c r="J6967" s="2" t="s">
        <v>21</v>
      </c>
    </row>
    <row r="6968" spans="1:10" ht="14.25" customHeight="1" x14ac:dyDescent="0.35">
      <c r="A6968" s="2" t="s">
        <v>13966</v>
      </c>
      <c r="B6968" s="2" t="s">
        <v>13967</v>
      </c>
      <c r="C6968" s="2">
        <v>36</v>
      </c>
      <c r="D6968" s="2" t="s">
        <v>12</v>
      </c>
      <c r="E6968" s="2" t="s">
        <v>74</v>
      </c>
      <c r="F6968" s="2" t="s">
        <v>25</v>
      </c>
      <c r="G6968" s="2" t="s">
        <v>15</v>
      </c>
      <c r="H6968" s="2">
        <v>7934.37</v>
      </c>
      <c r="I6968" s="3">
        <v>45560</v>
      </c>
      <c r="J6968" s="2" t="s">
        <v>69</v>
      </c>
    </row>
    <row r="6969" spans="1:10" ht="14.25" customHeight="1" x14ac:dyDescent="0.35">
      <c r="A6969" s="2" t="s">
        <v>13968</v>
      </c>
      <c r="B6969" s="2" t="s">
        <v>13969</v>
      </c>
      <c r="C6969" s="2">
        <v>39</v>
      </c>
      <c r="D6969" s="2" t="s">
        <v>39</v>
      </c>
      <c r="E6969" s="2" t="s">
        <v>52</v>
      </c>
      <c r="F6969" s="2" t="s">
        <v>14</v>
      </c>
      <c r="G6969" s="2" t="s">
        <v>26</v>
      </c>
      <c r="H6969" s="2">
        <v>9330.86</v>
      </c>
      <c r="I6969" s="3">
        <v>45138</v>
      </c>
      <c r="J6969" s="2" t="s">
        <v>16</v>
      </c>
    </row>
    <row r="6970" spans="1:10" ht="14.25" customHeight="1" x14ac:dyDescent="0.35">
      <c r="A6970" s="2" t="s">
        <v>13970</v>
      </c>
      <c r="B6970" s="2" t="s">
        <v>13971</v>
      </c>
      <c r="C6970" s="2">
        <v>52</v>
      </c>
      <c r="D6970" s="2" t="s">
        <v>39</v>
      </c>
      <c r="E6970" s="2" t="s">
        <v>74</v>
      </c>
      <c r="F6970" s="2" t="s">
        <v>19</v>
      </c>
      <c r="G6970" s="2" t="s">
        <v>20</v>
      </c>
      <c r="H6970" s="2">
        <v>6394.74</v>
      </c>
      <c r="I6970" s="3">
        <v>45614</v>
      </c>
      <c r="J6970" s="2" t="s">
        <v>69</v>
      </c>
    </row>
    <row r="6971" spans="1:10" ht="14.25" customHeight="1" x14ac:dyDescent="0.35">
      <c r="A6971" s="2" t="s">
        <v>13972</v>
      </c>
      <c r="B6971" s="2" t="s">
        <v>13973</v>
      </c>
      <c r="C6971" s="2">
        <v>47</v>
      </c>
      <c r="D6971" s="2" t="s">
        <v>39</v>
      </c>
      <c r="E6971" s="2" t="s">
        <v>74</v>
      </c>
      <c r="F6971" s="2" t="s">
        <v>49</v>
      </c>
      <c r="G6971" s="2" t="s">
        <v>30</v>
      </c>
      <c r="H6971" s="2">
        <v>24207.17</v>
      </c>
      <c r="I6971" s="3">
        <v>45543</v>
      </c>
      <c r="J6971" s="2" t="s">
        <v>16</v>
      </c>
    </row>
    <row r="6972" spans="1:10" ht="14.25" customHeight="1" x14ac:dyDescent="0.35">
      <c r="A6972" s="2" t="s">
        <v>13974</v>
      </c>
      <c r="B6972" s="2" t="s">
        <v>13975</v>
      </c>
      <c r="C6972" s="2">
        <v>46</v>
      </c>
      <c r="D6972" s="2" t="s">
        <v>39</v>
      </c>
      <c r="E6972" s="2" t="s">
        <v>64</v>
      </c>
      <c r="F6972" s="2" t="s">
        <v>55</v>
      </c>
      <c r="G6972" s="2" t="s">
        <v>15</v>
      </c>
      <c r="H6972" s="2">
        <v>13459.86</v>
      </c>
      <c r="I6972" s="3">
        <v>45406</v>
      </c>
      <c r="J6972" s="2" t="s">
        <v>16</v>
      </c>
    </row>
    <row r="6973" spans="1:10" ht="14.25" customHeight="1" x14ac:dyDescent="0.35">
      <c r="A6973" s="2" t="s">
        <v>13976</v>
      </c>
      <c r="B6973" s="2" t="s">
        <v>13977</v>
      </c>
      <c r="C6973" s="2">
        <v>39</v>
      </c>
      <c r="D6973" s="2" t="s">
        <v>39</v>
      </c>
      <c r="E6973" s="2" t="s">
        <v>93</v>
      </c>
      <c r="F6973" s="2" t="s">
        <v>55</v>
      </c>
      <c r="G6973" s="2" t="s">
        <v>30</v>
      </c>
      <c r="H6973" s="2">
        <v>11162.99</v>
      </c>
      <c r="I6973" s="3">
        <v>44998</v>
      </c>
      <c r="J6973" s="2" t="s">
        <v>16</v>
      </c>
    </row>
    <row r="6974" spans="1:10" ht="14.25" customHeight="1" x14ac:dyDescent="0.35">
      <c r="A6974" s="2" t="s">
        <v>13978</v>
      </c>
      <c r="B6974" s="2" t="s">
        <v>13979</v>
      </c>
      <c r="C6974" s="2">
        <v>28</v>
      </c>
      <c r="D6974" s="2" t="s">
        <v>39</v>
      </c>
      <c r="E6974" s="2" t="s">
        <v>13</v>
      </c>
      <c r="F6974" s="2" t="s">
        <v>55</v>
      </c>
      <c r="G6974" s="2" t="s">
        <v>36</v>
      </c>
      <c r="H6974" s="2">
        <v>7341.63</v>
      </c>
      <c r="I6974" s="3">
        <v>45417</v>
      </c>
      <c r="J6974" s="2" t="s">
        <v>16</v>
      </c>
    </row>
    <row r="6975" spans="1:10" ht="14.25" customHeight="1" x14ac:dyDescent="0.35">
      <c r="A6975" s="2" t="s">
        <v>13980</v>
      </c>
      <c r="B6975" s="2" t="s">
        <v>13981</v>
      </c>
      <c r="C6975" s="2">
        <v>37</v>
      </c>
      <c r="D6975" s="2" t="s">
        <v>12</v>
      </c>
      <c r="E6975" s="2" t="s">
        <v>29</v>
      </c>
      <c r="F6975" s="2" t="s">
        <v>49</v>
      </c>
      <c r="G6975" s="2" t="s">
        <v>26</v>
      </c>
      <c r="H6975" s="2">
        <v>886.64</v>
      </c>
      <c r="I6975" s="3">
        <v>45036</v>
      </c>
      <c r="J6975" s="2" t="s">
        <v>16</v>
      </c>
    </row>
    <row r="6976" spans="1:10" ht="14.25" customHeight="1" x14ac:dyDescent="0.35">
      <c r="A6976" s="2" t="s">
        <v>13982</v>
      </c>
      <c r="B6976" s="2" t="s">
        <v>13983</v>
      </c>
      <c r="C6976" s="2">
        <v>46</v>
      </c>
      <c r="D6976" s="2" t="s">
        <v>12</v>
      </c>
      <c r="E6976" s="2" t="s">
        <v>13</v>
      </c>
      <c r="F6976" s="2" t="s">
        <v>19</v>
      </c>
      <c r="G6976" s="2" t="s">
        <v>30</v>
      </c>
      <c r="H6976" s="2">
        <v>1140.8900000000001</v>
      </c>
      <c r="I6976" s="3">
        <v>45039</v>
      </c>
      <c r="J6976" s="2" t="s">
        <v>21</v>
      </c>
    </row>
    <row r="6977" spans="1:10" ht="14.25" customHeight="1" x14ac:dyDescent="0.35">
      <c r="A6977" s="2" t="s">
        <v>13984</v>
      </c>
      <c r="B6977" s="2" t="s">
        <v>13985</v>
      </c>
      <c r="C6977" s="2">
        <v>58</v>
      </c>
      <c r="D6977" s="2" t="s">
        <v>12</v>
      </c>
      <c r="E6977" s="2" t="s">
        <v>13</v>
      </c>
      <c r="F6977" s="2" t="s">
        <v>25</v>
      </c>
      <c r="G6977" s="2" t="s">
        <v>26</v>
      </c>
      <c r="H6977" s="2">
        <v>3552.6</v>
      </c>
      <c r="I6977" s="3">
        <v>45323</v>
      </c>
      <c r="J6977" s="2" t="s">
        <v>16</v>
      </c>
    </row>
    <row r="6978" spans="1:10" ht="14.25" customHeight="1" x14ac:dyDescent="0.35">
      <c r="A6978" s="2" t="s">
        <v>13986</v>
      </c>
      <c r="B6978" s="2" t="s">
        <v>13987</v>
      </c>
      <c r="C6978" s="2">
        <v>59</v>
      </c>
      <c r="D6978" s="2" t="s">
        <v>39</v>
      </c>
      <c r="E6978" s="2" t="s">
        <v>74</v>
      </c>
      <c r="F6978" s="2" t="s">
        <v>14</v>
      </c>
      <c r="G6978" s="2" t="s">
        <v>36</v>
      </c>
      <c r="H6978" s="2">
        <v>2376.5100000000002</v>
      </c>
      <c r="I6978" s="3">
        <v>45158</v>
      </c>
      <c r="J6978" s="2" t="s">
        <v>16</v>
      </c>
    </row>
    <row r="6979" spans="1:10" ht="14.25" customHeight="1" x14ac:dyDescent="0.35">
      <c r="A6979" s="2" t="s">
        <v>13988</v>
      </c>
      <c r="B6979" s="2" t="s">
        <v>13989</v>
      </c>
      <c r="C6979" s="2">
        <v>51</v>
      </c>
      <c r="D6979" s="2" t="s">
        <v>39</v>
      </c>
      <c r="E6979" s="2" t="s">
        <v>64</v>
      </c>
      <c r="F6979" s="2" t="s">
        <v>19</v>
      </c>
      <c r="G6979" s="2" t="s">
        <v>30</v>
      </c>
      <c r="H6979" s="2">
        <v>30476.78</v>
      </c>
      <c r="I6979" s="3">
        <v>44969</v>
      </c>
      <c r="J6979" s="2" t="s">
        <v>16</v>
      </c>
    </row>
    <row r="6980" spans="1:10" ht="14.25" customHeight="1" x14ac:dyDescent="0.35">
      <c r="A6980" s="2" t="s">
        <v>13990</v>
      </c>
      <c r="B6980" s="2" t="s">
        <v>13991</v>
      </c>
      <c r="C6980" s="2">
        <v>18</v>
      </c>
      <c r="D6980" s="2" t="s">
        <v>39</v>
      </c>
      <c r="E6980" s="2" t="s">
        <v>24</v>
      </c>
      <c r="F6980" s="2" t="s">
        <v>55</v>
      </c>
      <c r="G6980" s="2" t="s">
        <v>30</v>
      </c>
      <c r="H6980" s="2">
        <v>5273.15</v>
      </c>
      <c r="I6980" s="3">
        <v>45191</v>
      </c>
      <c r="J6980" s="2" t="s">
        <v>16</v>
      </c>
    </row>
    <row r="6981" spans="1:10" ht="14.25" customHeight="1" x14ac:dyDescent="0.35">
      <c r="A6981" s="2" t="s">
        <v>13992</v>
      </c>
      <c r="B6981" s="2" t="s">
        <v>13993</v>
      </c>
      <c r="C6981" s="2">
        <v>48</v>
      </c>
      <c r="D6981" s="2" t="s">
        <v>12</v>
      </c>
      <c r="E6981" s="2" t="s">
        <v>29</v>
      </c>
      <c r="F6981" s="2" t="s">
        <v>35</v>
      </c>
      <c r="G6981" s="2" t="s">
        <v>36</v>
      </c>
      <c r="H6981" s="2">
        <v>20923.68</v>
      </c>
      <c r="I6981" s="3">
        <v>44972</v>
      </c>
      <c r="J6981" s="2" t="s">
        <v>21</v>
      </c>
    </row>
    <row r="6982" spans="1:10" ht="14.25" customHeight="1" x14ac:dyDescent="0.35">
      <c r="A6982" s="2" t="s">
        <v>13994</v>
      </c>
      <c r="B6982" s="2" t="s">
        <v>13995</v>
      </c>
      <c r="C6982" s="2">
        <v>47</v>
      </c>
      <c r="D6982" s="2" t="s">
        <v>12</v>
      </c>
      <c r="E6982" s="2" t="s">
        <v>13</v>
      </c>
      <c r="F6982" s="2" t="s">
        <v>49</v>
      </c>
      <c r="G6982" s="2" t="s">
        <v>20</v>
      </c>
      <c r="H6982" s="2">
        <v>17041.87</v>
      </c>
      <c r="I6982" s="3">
        <v>45496</v>
      </c>
      <c r="J6982" s="2" t="s">
        <v>16</v>
      </c>
    </row>
    <row r="6983" spans="1:10" ht="14.25" customHeight="1" x14ac:dyDescent="0.35">
      <c r="A6983" s="2" t="s">
        <v>13996</v>
      </c>
      <c r="B6983" s="2" t="s">
        <v>13997</v>
      </c>
      <c r="C6983" s="2">
        <v>35</v>
      </c>
      <c r="D6983" s="2" t="s">
        <v>39</v>
      </c>
      <c r="E6983" s="2" t="s">
        <v>42</v>
      </c>
      <c r="F6983" s="2" t="s">
        <v>49</v>
      </c>
      <c r="G6983" s="2" t="s">
        <v>30</v>
      </c>
      <c r="H6983" s="2">
        <v>16743.509999999998</v>
      </c>
      <c r="I6983" s="3">
        <v>45151</v>
      </c>
      <c r="J6983" s="2" t="s">
        <v>16</v>
      </c>
    </row>
    <row r="6984" spans="1:10" ht="14.25" customHeight="1" x14ac:dyDescent="0.35">
      <c r="A6984" s="2" t="s">
        <v>13998</v>
      </c>
      <c r="B6984" s="2" t="s">
        <v>13999</v>
      </c>
      <c r="C6984" s="2">
        <v>34</v>
      </c>
      <c r="D6984" s="2" t="s">
        <v>39</v>
      </c>
      <c r="E6984" s="2" t="s">
        <v>42</v>
      </c>
      <c r="F6984" s="2" t="s">
        <v>14</v>
      </c>
      <c r="G6984" s="2" t="s">
        <v>30</v>
      </c>
      <c r="H6984" s="2">
        <v>2429.73</v>
      </c>
      <c r="I6984" s="3">
        <v>45578</v>
      </c>
      <c r="J6984" s="2" t="s">
        <v>16</v>
      </c>
    </row>
    <row r="6985" spans="1:10" ht="14.25" customHeight="1" x14ac:dyDescent="0.35">
      <c r="A6985" s="2" t="s">
        <v>14000</v>
      </c>
      <c r="B6985" s="2" t="s">
        <v>14001</v>
      </c>
      <c r="C6985" s="2">
        <v>55</v>
      </c>
      <c r="D6985" s="2" t="s">
        <v>39</v>
      </c>
      <c r="E6985" s="2" t="s">
        <v>42</v>
      </c>
      <c r="F6985" s="2" t="s">
        <v>35</v>
      </c>
      <c r="G6985" s="2" t="s">
        <v>15</v>
      </c>
      <c r="H6985" s="2">
        <v>5929.79</v>
      </c>
      <c r="I6985" s="3">
        <v>45027</v>
      </c>
      <c r="J6985" s="2" t="s">
        <v>16</v>
      </c>
    </row>
    <row r="6986" spans="1:10" ht="14.25" customHeight="1" x14ac:dyDescent="0.35">
      <c r="A6986" s="2" t="s">
        <v>14002</v>
      </c>
      <c r="B6986" s="2" t="s">
        <v>14003</v>
      </c>
      <c r="C6986" s="2">
        <v>31</v>
      </c>
      <c r="D6986" s="2" t="s">
        <v>39</v>
      </c>
      <c r="E6986" s="2" t="s">
        <v>52</v>
      </c>
      <c r="F6986" s="2" t="s">
        <v>25</v>
      </c>
      <c r="G6986" s="2" t="s">
        <v>20</v>
      </c>
      <c r="H6986" s="2">
        <v>3826.55</v>
      </c>
      <c r="I6986" s="3">
        <v>45207</v>
      </c>
      <c r="J6986" s="2" t="s">
        <v>16</v>
      </c>
    </row>
    <row r="6987" spans="1:10" ht="14.25" customHeight="1" x14ac:dyDescent="0.35">
      <c r="A6987" s="2" t="s">
        <v>14004</v>
      </c>
      <c r="B6987" s="2" t="s">
        <v>14005</v>
      </c>
      <c r="C6987" s="2">
        <v>40</v>
      </c>
      <c r="D6987" s="2" t="s">
        <v>12</v>
      </c>
      <c r="E6987" s="2" t="s">
        <v>64</v>
      </c>
      <c r="F6987" s="2" t="s">
        <v>19</v>
      </c>
      <c r="G6987" s="2" t="s">
        <v>30</v>
      </c>
      <c r="H6987" s="2">
        <v>35203.53</v>
      </c>
      <c r="I6987" s="3">
        <v>45164</v>
      </c>
      <c r="J6987" s="2" t="s">
        <v>16</v>
      </c>
    </row>
    <row r="6988" spans="1:10" ht="14.25" customHeight="1" x14ac:dyDescent="0.35">
      <c r="A6988" s="2" t="s">
        <v>14006</v>
      </c>
      <c r="B6988" s="2" t="s">
        <v>14007</v>
      </c>
      <c r="C6988" s="2">
        <v>42</v>
      </c>
      <c r="D6988" s="2" t="s">
        <v>12</v>
      </c>
      <c r="E6988" s="2" t="s">
        <v>74</v>
      </c>
      <c r="F6988" s="2" t="s">
        <v>35</v>
      </c>
      <c r="G6988" s="2" t="s">
        <v>36</v>
      </c>
      <c r="H6988" s="2">
        <v>20934.939999999999</v>
      </c>
      <c r="I6988" s="3">
        <v>45527</v>
      </c>
      <c r="J6988" s="2" t="s">
        <v>16</v>
      </c>
    </row>
    <row r="6989" spans="1:10" ht="14.25" customHeight="1" x14ac:dyDescent="0.35">
      <c r="A6989" s="2" t="s">
        <v>14008</v>
      </c>
      <c r="B6989" s="2" t="s">
        <v>14009</v>
      </c>
      <c r="C6989" s="2">
        <v>32</v>
      </c>
      <c r="D6989" s="2" t="s">
        <v>12</v>
      </c>
      <c r="E6989" s="2" t="s">
        <v>74</v>
      </c>
      <c r="F6989" s="2" t="s">
        <v>19</v>
      </c>
      <c r="G6989" s="2" t="s">
        <v>26</v>
      </c>
      <c r="H6989" s="2">
        <v>2875.8</v>
      </c>
      <c r="I6989" s="3">
        <v>45172</v>
      </c>
      <c r="J6989" s="2" t="s">
        <v>69</v>
      </c>
    </row>
    <row r="6990" spans="1:10" ht="14.25" customHeight="1" x14ac:dyDescent="0.35">
      <c r="A6990" s="2" t="s">
        <v>14010</v>
      </c>
      <c r="B6990" s="2" t="s">
        <v>14011</v>
      </c>
      <c r="C6990" s="2">
        <v>63</v>
      </c>
      <c r="D6990" s="2" t="s">
        <v>39</v>
      </c>
      <c r="E6990" s="2" t="s">
        <v>64</v>
      </c>
      <c r="F6990" s="2" t="s">
        <v>19</v>
      </c>
      <c r="G6990" s="2" t="s">
        <v>36</v>
      </c>
      <c r="H6990" s="2">
        <v>3761.79</v>
      </c>
      <c r="I6990" s="3">
        <v>45617</v>
      </c>
      <c r="J6990" s="2" t="s">
        <v>16</v>
      </c>
    </row>
    <row r="6991" spans="1:10" ht="14.25" customHeight="1" x14ac:dyDescent="0.35">
      <c r="A6991" s="2" t="s">
        <v>14012</v>
      </c>
      <c r="B6991" s="2" t="s">
        <v>14013</v>
      </c>
      <c r="C6991" s="2">
        <v>39</v>
      </c>
      <c r="D6991" s="2" t="s">
        <v>12</v>
      </c>
      <c r="E6991" s="2" t="s">
        <v>93</v>
      </c>
      <c r="F6991" s="2" t="s">
        <v>25</v>
      </c>
      <c r="G6991" s="2" t="s">
        <v>20</v>
      </c>
      <c r="H6991" s="2">
        <v>7527.05</v>
      </c>
      <c r="I6991" s="3">
        <v>45025</v>
      </c>
      <c r="J6991" s="2" t="s">
        <v>16</v>
      </c>
    </row>
    <row r="6992" spans="1:10" ht="14.25" customHeight="1" x14ac:dyDescent="0.35">
      <c r="A6992" s="2" t="s">
        <v>14014</v>
      </c>
      <c r="B6992" s="2" t="s">
        <v>14015</v>
      </c>
      <c r="C6992" s="2">
        <v>20</v>
      </c>
      <c r="D6992" s="2" t="s">
        <v>39</v>
      </c>
      <c r="E6992" s="2" t="s">
        <v>24</v>
      </c>
      <c r="F6992" s="2" t="s">
        <v>25</v>
      </c>
      <c r="G6992" s="2" t="s">
        <v>15</v>
      </c>
      <c r="H6992" s="2">
        <v>3265.7</v>
      </c>
      <c r="I6992" s="3">
        <v>45653</v>
      </c>
      <c r="J6992" s="2" t="s">
        <v>16</v>
      </c>
    </row>
    <row r="6993" spans="1:10" ht="14.25" customHeight="1" x14ac:dyDescent="0.35">
      <c r="A6993" s="2" t="s">
        <v>14016</v>
      </c>
      <c r="B6993" s="2" t="s">
        <v>14017</v>
      </c>
      <c r="C6993" s="2">
        <v>36</v>
      </c>
      <c r="D6993" s="2" t="s">
        <v>39</v>
      </c>
      <c r="E6993" s="2" t="s">
        <v>29</v>
      </c>
      <c r="F6993" s="2" t="s">
        <v>25</v>
      </c>
      <c r="G6993" s="2" t="s">
        <v>15</v>
      </c>
      <c r="H6993" s="2">
        <v>17402.87</v>
      </c>
      <c r="I6993" s="3">
        <v>45126</v>
      </c>
      <c r="J6993" s="2" t="s">
        <v>16</v>
      </c>
    </row>
    <row r="6994" spans="1:10" ht="14.25" customHeight="1" x14ac:dyDescent="0.35">
      <c r="A6994" s="2" t="s">
        <v>14018</v>
      </c>
      <c r="B6994" s="2" t="s">
        <v>14019</v>
      </c>
      <c r="C6994" s="2">
        <v>61</v>
      </c>
      <c r="D6994" s="2" t="s">
        <v>39</v>
      </c>
      <c r="E6994" s="2" t="s">
        <v>93</v>
      </c>
      <c r="F6994" s="2" t="s">
        <v>14</v>
      </c>
      <c r="G6994" s="2" t="s">
        <v>15</v>
      </c>
      <c r="H6994" s="2">
        <v>17105.37</v>
      </c>
      <c r="I6994" s="3">
        <v>45182</v>
      </c>
      <c r="J6994" s="2" t="s">
        <v>16</v>
      </c>
    </row>
    <row r="6995" spans="1:10" ht="14.25" customHeight="1" x14ac:dyDescent="0.35">
      <c r="A6995" s="2" t="s">
        <v>14020</v>
      </c>
      <c r="B6995" s="2" t="s">
        <v>14021</v>
      </c>
      <c r="C6995" s="2">
        <v>51</v>
      </c>
      <c r="D6995" s="2" t="s">
        <v>12</v>
      </c>
      <c r="E6995" s="2" t="s">
        <v>24</v>
      </c>
      <c r="F6995" s="2" t="s">
        <v>49</v>
      </c>
      <c r="G6995" s="2" t="s">
        <v>36</v>
      </c>
      <c r="H6995" s="2">
        <v>12885.89</v>
      </c>
      <c r="I6995" s="3">
        <v>45363</v>
      </c>
      <c r="J6995" s="2" t="s">
        <v>16</v>
      </c>
    </row>
    <row r="6996" spans="1:10" ht="14.25" customHeight="1" x14ac:dyDescent="0.35">
      <c r="A6996" s="2" t="s">
        <v>14022</v>
      </c>
      <c r="B6996" s="2" t="s">
        <v>14023</v>
      </c>
      <c r="C6996" s="2">
        <v>52</v>
      </c>
      <c r="D6996" s="2" t="s">
        <v>12</v>
      </c>
      <c r="E6996" s="2" t="s">
        <v>52</v>
      </c>
      <c r="F6996" s="2" t="s">
        <v>55</v>
      </c>
      <c r="G6996" s="2" t="s">
        <v>26</v>
      </c>
      <c r="H6996" s="2">
        <v>11689.6</v>
      </c>
      <c r="I6996" s="3">
        <v>45420</v>
      </c>
      <c r="J6996" s="2" t="s">
        <v>16</v>
      </c>
    </row>
    <row r="6997" spans="1:10" ht="14.25" customHeight="1" x14ac:dyDescent="0.35">
      <c r="A6997" s="2" t="s">
        <v>14024</v>
      </c>
      <c r="B6997" s="2" t="s">
        <v>14025</v>
      </c>
      <c r="C6997" s="2">
        <v>18</v>
      </c>
      <c r="D6997" s="2" t="s">
        <v>39</v>
      </c>
      <c r="E6997" s="2" t="s">
        <v>64</v>
      </c>
      <c r="F6997" s="2" t="s">
        <v>25</v>
      </c>
      <c r="G6997" s="2" t="s">
        <v>26</v>
      </c>
      <c r="H6997" s="2">
        <v>7925.29</v>
      </c>
      <c r="I6997" s="3">
        <v>45362</v>
      </c>
      <c r="J6997" s="2" t="s">
        <v>21</v>
      </c>
    </row>
    <row r="6998" spans="1:10" ht="14.25" customHeight="1" x14ac:dyDescent="0.35">
      <c r="A6998" s="2" t="s">
        <v>14026</v>
      </c>
      <c r="B6998" s="2" t="s">
        <v>14027</v>
      </c>
      <c r="C6998" s="2">
        <v>38</v>
      </c>
      <c r="D6998" s="2" t="s">
        <v>12</v>
      </c>
      <c r="E6998" s="2" t="s">
        <v>93</v>
      </c>
      <c r="F6998" s="2" t="s">
        <v>49</v>
      </c>
      <c r="G6998" s="2" t="s">
        <v>30</v>
      </c>
      <c r="H6998" s="2">
        <v>4263.5</v>
      </c>
      <c r="I6998" s="3">
        <v>45633</v>
      </c>
      <c r="J6998" s="2" t="s">
        <v>16</v>
      </c>
    </row>
    <row r="6999" spans="1:10" ht="14.25" customHeight="1" x14ac:dyDescent="0.35">
      <c r="A6999" s="2" t="s">
        <v>14028</v>
      </c>
      <c r="B6999" s="2" t="s">
        <v>14029</v>
      </c>
      <c r="C6999" s="2">
        <v>46</v>
      </c>
      <c r="D6999" s="2" t="s">
        <v>39</v>
      </c>
      <c r="E6999" s="2" t="s">
        <v>29</v>
      </c>
      <c r="F6999" s="2" t="s">
        <v>25</v>
      </c>
      <c r="G6999" s="2" t="s">
        <v>26</v>
      </c>
      <c r="H6999" s="2">
        <v>18136.28</v>
      </c>
      <c r="I6999" s="3">
        <v>44950</v>
      </c>
      <c r="J6999" s="2" t="s">
        <v>16</v>
      </c>
    </row>
    <row r="7000" spans="1:10" ht="14.25" customHeight="1" x14ac:dyDescent="0.35">
      <c r="A7000" s="2" t="s">
        <v>14030</v>
      </c>
      <c r="B7000" s="2" t="s">
        <v>14031</v>
      </c>
      <c r="C7000" s="2">
        <v>23</v>
      </c>
      <c r="D7000" s="2" t="s">
        <v>39</v>
      </c>
      <c r="E7000" s="2" t="s">
        <v>52</v>
      </c>
      <c r="F7000" s="2" t="s">
        <v>55</v>
      </c>
      <c r="G7000" s="2" t="s">
        <v>26</v>
      </c>
      <c r="H7000" s="2">
        <v>19578.060000000001</v>
      </c>
      <c r="I7000" s="3">
        <v>45289</v>
      </c>
      <c r="J7000" s="2" t="s">
        <v>69</v>
      </c>
    </row>
    <row r="7001" spans="1:10" ht="14.25" customHeight="1" x14ac:dyDescent="0.35">
      <c r="A7001" s="2" t="s">
        <v>14032</v>
      </c>
      <c r="B7001" s="2" t="s">
        <v>14033</v>
      </c>
      <c r="C7001" s="2">
        <v>54</v>
      </c>
      <c r="D7001" s="2" t="s">
        <v>39</v>
      </c>
      <c r="E7001" s="2" t="s">
        <v>13</v>
      </c>
      <c r="F7001" s="2" t="s">
        <v>35</v>
      </c>
      <c r="G7001" s="2" t="s">
        <v>30</v>
      </c>
      <c r="H7001" s="2">
        <v>507.77</v>
      </c>
      <c r="I7001" s="3">
        <v>45196</v>
      </c>
      <c r="J7001" s="2" t="s">
        <v>16</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3B021-7C9A-4E7C-9368-5906B9E49935}">
  <sheetPr>
    <tabColor rgb="FFF2DBDB"/>
  </sheetPr>
  <dimension ref="A1:N7001"/>
  <sheetViews>
    <sheetView workbookViewId="0">
      <selection activeCell="B1" sqref="B1:B1048576"/>
    </sheetView>
  </sheetViews>
  <sheetFormatPr defaultColWidth="14.453125" defaultRowHeight="15" customHeight="1" x14ac:dyDescent="0.35"/>
  <cols>
    <col min="1" max="1" width="36.81640625" bestFit="1" customWidth="1"/>
    <col min="2" max="2" width="15.36328125" bestFit="1" customWidth="1"/>
    <col min="3" max="3" width="16.6328125" bestFit="1" customWidth="1"/>
    <col min="4" max="4" width="11.54296875" bestFit="1" customWidth="1"/>
    <col min="5" max="5" width="12.453125" bestFit="1" customWidth="1"/>
    <col min="6" max="6" width="19.26953125" bestFit="1" customWidth="1"/>
    <col min="7" max="8" width="12.1796875" bestFit="1" customWidth="1"/>
    <col min="9" max="9" width="19.26953125" bestFit="1" customWidth="1"/>
    <col min="10" max="10" width="10.6328125" bestFit="1" customWidth="1"/>
    <col min="11" max="13" width="10.6328125" customWidth="1"/>
  </cols>
  <sheetData>
    <row r="1" spans="1:14" ht="14.5" x14ac:dyDescent="0.35">
      <c r="A1" s="6" t="s">
        <v>0</v>
      </c>
      <c r="B1" s="6" t="s">
        <v>1</v>
      </c>
      <c r="C1" s="6" t="s">
        <v>2</v>
      </c>
      <c r="D1" s="6" t="s">
        <v>3</v>
      </c>
      <c r="E1" s="6" t="s">
        <v>4</v>
      </c>
      <c r="F1" s="6" t="s">
        <v>5</v>
      </c>
      <c r="G1" s="6" t="s">
        <v>6</v>
      </c>
      <c r="H1" s="6" t="s">
        <v>7</v>
      </c>
      <c r="I1" s="6" t="s">
        <v>8</v>
      </c>
      <c r="J1" s="8" t="s">
        <v>14041</v>
      </c>
      <c r="K1" s="8" t="s">
        <v>14042</v>
      </c>
      <c r="L1" s="8" t="s">
        <v>14044</v>
      </c>
      <c r="M1" s="8" t="s">
        <v>14043</v>
      </c>
      <c r="N1" s="6" t="s">
        <v>9</v>
      </c>
    </row>
    <row r="2" spans="1:14" ht="14.5" x14ac:dyDescent="0.35">
      <c r="A2" s="2" t="s">
        <v>10</v>
      </c>
      <c r="B2" s="2" t="s">
        <v>11</v>
      </c>
      <c r="C2" s="2">
        <v>56</v>
      </c>
      <c r="D2" s="2" t="s">
        <v>12</v>
      </c>
      <c r="E2" s="2" t="s">
        <v>13</v>
      </c>
      <c r="F2" s="2" t="s">
        <v>14</v>
      </c>
      <c r="G2" s="2" t="s">
        <v>15</v>
      </c>
      <c r="H2" s="7">
        <v>6896.88</v>
      </c>
      <c r="I2" s="3">
        <v>44936</v>
      </c>
      <c r="J2" s="3" t="str">
        <f>TEXT(NIgerian_Fintech[[#This Row],[TransactionDate]], "JJJJ")</f>
        <v>2023</v>
      </c>
      <c r="K2" s="3" t="str">
        <f>TEXT(NIgerian_Fintech[[#This Row],[TransactionDate]], "MMMM")</f>
        <v>January</v>
      </c>
      <c r="L2" s="3" t="str">
        <f>TEXT(NIgerian_Fintech[[#This Row],[TransactionDate]], "MM")</f>
        <v>01</v>
      </c>
      <c r="M2" s="3" t="str">
        <f>TEXT(NIgerian_Fintech[[#This Row],[TransactionDate]], "tttt")</f>
        <v>Tuesday</v>
      </c>
      <c r="N2" s="2" t="s">
        <v>16</v>
      </c>
    </row>
    <row r="3" spans="1:14" ht="14.5" x14ac:dyDescent="0.35">
      <c r="A3" s="2" t="s">
        <v>17</v>
      </c>
      <c r="B3" s="2" t="s">
        <v>18</v>
      </c>
      <c r="C3" s="2">
        <v>46</v>
      </c>
      <c r="D3" s="2" t="s">
        <v>12</v>
      </c>
      <c r="E3" s="2" t="s">
        <v>13</v>
      </c>
      <c r="F3" s="2" t="s">
        <v>19</v>
      </c>
      <c r="G3" s="2" t="s">
        <v>20</v>
      </c>
      <c r="H3" s="7">
        <v>12477.15</v>
      </c>
      <c r="I3" s="3">
        <v>45065</v>
      </c>
      <c r="J3" s="3" t="str">
        <f>TEXT(NIgerian_Fintech[[#This Row],[TransactionDate]], "JJJJ")</f>
        <v>2023</v>
      </c>
      <c r="K3" s="3" t="str">
        <f>TEXT(NIgerian_Fintech[[#This Row],[TransactionDate]], "MMMM")</f>
        <v>May</v>
      </c>
      <c r="L3" s="3" t="str">
        <f>TEXT(NIgerian_Fintech[[#This Row],[TransactionDate]], "MM")</f>
        <v>05</v>
      </c>
      <c r="M3" s="3" t="str">
        <f>TEXT(NIgerian_Fintech[[#This Row],[TransactionDate]], "tttt")</f>
        <v>Friday</v>
      </c>
      <c r="N3" s="2" t="s">
        <v>21</v>
      </c>
    </row>
    <row r="4" spans="1:14" ht="14.5" x14ac:dyDescent="0.35">
      <c r="A4" s="2" t="s">
        <v>22</v>
      </c>
      <c r="B4" s="2" t="s">
        <v>23</v>
      </c>
      <c r="C4" s="2">
        <v>32</v>
      </c>
      <c r="D4" s="2" t="s">
        <v>12</v>
      </c>
      <c r="E4" s="2" t="s">
        <v>24</v>
      </c>
      <c r="F4" s="2" t="s">
        <v>25</v>
      </c>
      <c r="G4" s="2" t="s">
        <v>26</v>
      </c>
      <c r="H4" s="7">
        <v>9386.7199999999993</v>
      </c>
      <c r="I4" s="3">
        <v>45093</v>
      </c>
      <c r="J4" s="3" t="str">
        <f>TEXT(NIgerian_Fintech[[#This Row],[TransactionDate]], "JJJJ")</f>
        <v>2023</v>
      </c>
      <c r="K4" s="3" t="str">
        <f>TEXT(NIgerian_Fintech[[#This Row],[TransactionDate]], "MMMM")</f>
        <v>June</v>
      </c>
      <c r="L4" s="3" t="str">
        <f>TEXT(NIgerian_Fintech[[#This Row],[TransactionDate]], "MM")</f>
        <v>06</v>
      </c>
      <c r="M4" s="3" t="str">
        <f>TEXT(NIgerian_Fintech[[#This Row],[TransactionDate]], "tttt")</f>
        <v>Friday</v>
      </c>
      <c r="N4" s="2" t="s">
        <v>16</v>
      </c>
    </row>
    <row r="5" spans="1:14" ht="14.5" x14ac:dyDescent="0.35">
      <c r="A5" s="2" t="s">
        <v>27</v>
      </c>
      <c r="B5" s="2" t="s">
        <v>28</v>
      </c>
      <c r="C5" s="2">
        <v>60</v>
      </c>
      <c r="D5" s="2" t="s">
        <v>12</v>
      </c>
      <c r="E5" s="2" t="s">
        <v>29</v>
      </c>
      <c r="F5" s="2" t="s">
        <v>14</v>
      </c>
      <c r="G5" s="2" t="s">
        <v>30</v>
      </c>
      <c r="H5" s="7">
        <v>41150.58</v>
      </c>
      <c r="I5" s="3">
        <v>45073</v>
      </c>
      <c r="J5" s="3" t="str">
        <f>TEXT(NIgerian_Fintech[[#This Row],[TransactionDate]], "JJJJ")</f>
        <v>2023</v>
      </c>
      <c r="K5" s="3" t="str">
        <f>TEXT(NIgerian_Fintech[[#This Row],[TransactionDate]], "MMMM")</f>
        <v>May</v>
      </c>
      <c r="L5" s="3" t="str">
        <f>TEXT(NIgerian_Fintech[[#This Row],[TransactionDate]], "MM")</f>
        <v>05</v>
      </c>
      <c r="M5" s="3" t="str">
        <f>TEXT(NIgerian_Fintech[[#This Row],[TransactionDate]], "tttt")</f>
        <v>Saturday</v>
      </c>
      <c r="N5" s="2" t="s">
        <v>21</v>
      </c>
    </row>
    <row r="6" spans="1:14" ht="14.5" x14ac:dyDescent="0.35">
      <c r="A6" s="2" t="s">
        <v>31</v>
      </c>
      <c r="B6" s="2" t="s">
        <v>32</v>
      </c>
      <c r="C6" s="2">
        <v>25</v>
      </c>
      <c r="D6" s="2" t="s">
        <v>12</v>
      </c>
      <c r="E6" s="2" t="s">
        <v>13</v>
      </c>
      <c r="F6" s="2" t="s">
        <v>25</v>
      </c>
      <c r="G6" s="2" t="s">
        <v>20</v>
      </c>
      <c r="H6" s="7">
        <v>2108.31</v>
      </c>
      <c r="I6" s="3">
        <v>45329</v>
      </c>
      <c r="J6" s="3" t="str">
        <f>TEXT(NIgerian_Fintech[[#This Row],[TransactionDate]], "JJJJ")</f>
        <v>2024</v>
      </c>
      <c r="K6" s="3" t="str">
        <f>TEXT(NIgerian_Fintech[[#This Row],[TransactionDate]], "MMMM")</f>
        <v>February</v>
      </c>
      <c r="L6" s="3" t="str">
        <f>TEXT(NIgerian_Fintech[[#This Row],[TransactionDate]], "MM")</f>
        <v>02</v>
      </c>
      <c r="M6" s="3" t="str">
        <f>TEXT(NIgerian_Fintech[[#This Row],[TransactionDate]], "tttt")</f>
        <v>Wednesday</v>
      </c>
      <c r="N6" s="2" t="s">
        <v>16</v>
      </c>
    </row>
    <row r="7" spans="1:14" ht="14.5" x14ac:dyDescent="0.35">
      <c r="A7" s="2" t="s">
        <v>33</v>
      </c>
      <c r="B7" s="2" t="s">
        <v>34</v>
      </c>
      <c r="C7" s="2">
        <v>38</v>
      </c>
      <c r="D7" s="2" t="s">
        <v>12</v>
      </c>
      <c r="E7" s="2" t="s">
        <v>13</v>
      </c>
      <c r="F7" s="2" t="s">
        <v>35</v>
      </c>
      <c r="G7" s="2" t="s">
        <v>36</v>
      </c>
      <c r="H7" s="7">
        <v>5961.02</v>
      </c>
      <c r="I7" s="3">
        <v>45371</v>
      </c>
      <c r="J7" s="3" t="str">
        <f>TEXT(NIgerian_Fintech[[#This Row],[TransactionDate]], "JJJJ")</f>
        <v>2024</v>
      </c>
      <c r="K7" s="3" t="str">
        <f>TEXT(NIgerian_Fintech[[#This Row],[TransactionDate]], "MMMM")</f>
        <v>March</v>
      </c>
      <c r="L7" s="3" t="str">
        <f>TEXT(NIgerian_Fintech[[#This Row],[TransactionDate]], "MM")</f>
        <v>03</v>
      </c>
      <c r="M7" s="3" t="str">
        <f>TEXT(NIgerian_Fintech[[#This Row],[TransactionDate]], "tttt")</f>
        <v>Wednesday</v>
      </c>
      <c r="N7" s="2" t="s">
        <v>16</v>
      </c>
    </row>
    <row r="8" spans="1:14" ht="14.5" x14ac:dyDescent="0.35">
      <c r="A8" s="2" t="s">
        <v>37</v>
      </c>
      <c r="B8" s="2" t="s">
        <v>38</v>
      </c>
      <c r="C8" s="2">
        <v>56</v>
      </c>
      <c r="D8" s="2" t="s">
        <v>39</v>
      </c>
      <c r="E8" s="2" t="s">
        <v>29</v>
      </c>
      <c r="F8" s="2" t="s">
        <v>14</v>
      </c>
      <c r="G8" s="2" t="s">
        <v>36</v>
      </c>
      <c r="H8" s="7">
        <v>25039.73</v>
      </c>
      <c r="I8" s="3">
        <v>44996</v>
      </c>
      <c r="J8" s="3" t="str">
        <f>TEXT(NIgerian_Fintech[[#This Row],[TransactionDate]], "JJJJ")</f>
        <v>2023</v>
      </c>
      <c r="K8" s="3" t="str">
        <f>TEXT(NIgerian_Fintech[[#This Row],[TransactionDate]], "MMMM")</f>
        <v>March</v>
      </c>
      <c r="L8" s="3" t="str">
        <f>TEXT(NIgerian_Fintech[[#This Row],[TransactionDate]], "MM")</f>
        <v>03</v>
      </c>
      <c r="M8" s="3" t="str">
        <f>TEXT(NIgerian_Fintech[[#This Row],[TransactionDate]], "tttt")</f>
        <v>Saturday</v>
      </c>
      <c r="N8" s="2" t="s">
        <v>16</v>
      </c>
    </row>
    <row r="9" spans="1:14" ht="14.5" x14ac:dyDescent="0.35">
      <c r="A9" s="2" t="s">
        <v>40</v>
      </c>
      <c r="B9" s="2" t="s">
        <v>41</v>
      </c>
      <c r="C9" s="2">
        <v>36</v>
      </c>
      <c r="D9" s="2" t="s">
        <v>39</v>
      </c>
      <c r="E9" s="2" t="s">
        <v>42</v>
      </c>
      <c r="F9" s="2" t="s">
        <v>35</v>
      </c>
      <c r="G9" s="2" t="s">
        <v>36</v>
      </c>
      <c r="H9" s="7">
        <v>24620.15</v>
      </c>
      <c r="I9" s="3">
        <v>45254</v>
      </c>
      <c r="J9" s="3" t="str">
        <f>TEXT(NIgerian_Fintech[[#This Row],[TransactionDate]], "JJJJ")</f>
        <v>2023</v>
      </c>
      <c r="K9" s="3" t="str">
        <f>TEXT(NIgerian_Fintech[[#This Row],[TransactionDate]], "MMMM")</f>
        <v>November</v>
      </c>
      <c r="L9" s="3" t="str">
        <f>TEXT(NIgerian_Fintech[[#This Row],[TransactionDate]], "MM")</f>
        <v>11</v>
      </c>
      <c r="M9" s="3" t="str">
        <f>TEXT(NIgerian_Fintech[[#This Row],[TransactionDate]], "tttt")</f>
        <v>Friday</v>
      </c>
      <c r="N9" s="2" t="s">
        <v>16</v>
      </c>
    </row>
    <row r="10" spans="1:14" ht="14.5" x14ac:dyDescent="0.35">
      <c r="A10" s="2" t="s">
        <v>43</v>
      </c>
      <c r="B10" s="2" t="s">
        <v>44</v>
      </c>
      <c r="C10" s="2">
        <v>40</v>
      </c>
      <c r="D10" s="2" t="s">
        <v>12</v>
      </c>
      <c r="E10" s="2" t="s">
        <v>13</v>
      </c>
      <c r="F10" s="2" t="s">
        <v>25</v>
      </c>
      <c r="G10" s="2" t="s">
        <v>26</v>
      </c>
      <c r="H10" s="7">
        <v>6838.84</v>
      </c>
      <c r="I10" s="3">
        <v>45542</v>
      </c>
      <c r="J10" s="3" t="str">
        <f>TEXT(NIgerian_Fintech[[#This Row],[TransactionDate]], "JJJJ")</f>
        <v>2024</v>
      </c>
      <c r="K10" s="3" t="str">
        <f>TEXT(NIgerian_Fintech[[#This Row],[TransactionDate]], "MMMM")</f>
        <v>September</v>
      </c>
      <c r="L10" s="3" t="str">
        <f>TEXT(NIgerian_Fintech[[#This Row],[TransactionDate]], "MM")</f>
        <v>09</v>
      </c>
      <c r="M10" s="3" t="str">
        <f>TEXT(NIgerian_Fintech[[#This Row],[TransactionDate]], "tttt")</f>
        <v>Saturday</v>
      </c>
      <c r="N10" s="2" t="s">
        <v>16</v>
      </c>
    </row>
    <row r="11" spans="1:14" ht="14.5" x14ac:dyDescent="0.35">
      <c r="A11" s="2" t="s">
        <v>45</v>
      </c>
      <c r="B11" s="2" t="s">
        <v>46</v>
      </c>
      <c r="C11" s="2">
        <v>28</v>
      </c>
      <c r="D11" s="2" t="s">
        <v>12</v>
      </c>
      <c r="E11" s="2" t="s">
        <v>42</v>
      </c>
      <c r="F11" s="2" t="s">
        <v>25</v>
      </c>
      <c r="G11" s="2" t="s">
        <v>15</v>
      </c>
      <c r="H11" s="7">
        <v>1448.05</v>
      </c>
      <c r="I11" s="3">
        <v>45155</v>
      </c>
      <c r="J11" s="3" t="str">
        <f>TEXT(NIgerian_Fintech[[#This Row],[TransactionDate]], "JJJJ")</f>
        <v>2023</v>
      </c>
      <c r="K11" s="3" t="str">
        <f>TEXT(NIgerian_Fintech[[#This Row],[TransactionDate]], "MMMM")</f>
        <v>August</v>
      </c>
      <c r="L11" s="3" t="str">
        <f>TEXT(NIgerian_Fintech[[#This Row],[TransactionDate]], "MM")</f>
        <v>08</v>
      </c>
      <c r="M11" s="3" t="str">
        <f>TEXT(NIgerian_Fintech[[#This Row],[TransactionDate]], "tttt")</f>
        <v>Thursday</v>
      </c>
      <c r="N11" s="2" t="s">
        <v>16</v>
      </c>
    </row>
    <row r="12" spans="1:14" ht="14.5" x14ac:dyDescent="0.35">
      <c r="A12" s="2" t="s">
        <v>47</v>
      </c>
      <c r="B12" s="2" t="s">
        <v>48</v>
      </c>
      <c r="C12" s="2">
        <v>28</v>
      </c>
      <c r="D12" s="2" t="s">
        <v>39</v>
      </c>
      <c r="E12" s="2" t="s">
        <v>42</v>
      </c>
      <c r="F12" s="2" t="s">
        <v>49</v>
      </c>
      <c r="G12" s="2" t="s">
        <v>15</v>
      </c>
      <c r="H12" s="7">
        <v>16871.72</v>
      </c>
      <c r="I12" s="3">
        <v>45576</v>
      </c>
      <c r="J12" s="3" t="str">
        <f>TEXT(NIgerian_Fintech[[#This Row],[TransactionDate]], "JJJJ")</f>
        <v>2024</v>
      </c>
      <c r="K12" s="3" t="str">
        <f>TEXT(NIgerian_Fintech[[#This Row],[TransactionDate]], "MMMM")</f>
        <v>October</v>
      </c>
      <c r="L12" s="3" t="str">
        <f>TEXT(NIgerian_Fintech[[#This Row],[TransactionDate]], "MM")</f>
        <v>10</v>
      </c>
      <c r="M12" s="3" t="str">
        <f>TEXT(NIgerian_Fintech[[#This Row],[TransactionDate]], "tttt")</f>
        <v>Friday</v>
      </c>
      <c r="N12" s="2" t="s">
        <v>16</v>
      </c>
    </row>
    <row r="13" spans="1:14" ht="14.5" x14ac:dyDescent="0.35">
      <c r="A13" s="2" t="s">
        <v>50</v>
      </c>
      <c r="B13" s="2" t="s">
        <v>51</v>
      </c>
      <c r="C13" s="2">
        <v>41</v>
      </c>
      <c r="D13" s="2" t="s">
        <v>39</v>
      </c>
      <c r="E13" s="2" t="s">
        <v>52</v>
      </c>
      <c r="F13" s="2" t="s">
        <v>19</v>
      </c>
      <c r="G13" s="2" t="s">
        <v>15</v>
      </c>
      <c r="H13" s="7">
        <v>8798.75</v>
      </c>
      <c r="I13" s="3">
        <v>45245</v>
      </c>
      <c r="J13" s="3" t="str">
        <f>TEXT(NIgerian_Fintech[[#This Row],[TransactionDate]], "JJJJ")</f>
        <v>2023</v>
      </c>
      <c r="K13" s="3" t="str">
        <f>TEXT(NIgerian_Fintech[[#This Row],[TransactionDate]], "MMMM")</f>
        <v>November</v>
      </c>
      <c r="L13" s="3" t="str">
        <f>TEXT(NIgerian_Fintech[[#This Row],[TransactionDate]], "MM")</f>
        <v>11</v>
      </c>
      <c r="M13" s="3" t="str">
        <f>TEXT(NIgerian_Fintech[[#This Row],[TransactionDate]], "tttt")</f>
        <v>Wednesday</v>
      </c>
      <c r="N13" s="2" t="s">
        <v>16</v>
      </c>
    </row>
    <row r="14" spans="1:14" ht="14.5" x14ac:dyDescent="0.35">
      <c r="A14" s="2" t="s">
        <v>53</v>
      </c>
      <c r="B14" s="2" t="s">
        <v>54</v>
      </c>
      <c r="C14" s="2">
        <v>53</v>
      </c>
      <c r="D14" s="2" t="s">
        <v>39</v>
      </c>
      <c r="E14" s="2" t="s">
        <v>42</v>
      </c>
      <c r="F14" s="2" t="s">
        <v>55</v>
      </c>
      <c r="G14" s="2" t="s">
        <v>26</v>
      </c>
      <c r="H14" s="7">
        <v>14835.37</v>
      </c>
      <c r="I14" s="3">
        <v>44962</v>
      </c>
      <c r="J14" s="3" t="str">
        <f>TEXT(NIgerian_Fintech[[#This Row],[TransactionDate]], "JJJJ")</f>
        <v>2023</v>
      </c>
      <c r="K14" s="3" t="str">
        <f>TEXT(NIgerian_Fintech[[#This Row],[TransactionDate]], "MMMM")</f>
        <v>February</v>
      </c>
      <c r="L14" s="3" t="str">
        <f>TEXT(NIgerian_Fintech[[#This Row],[TransactionDate]], "MM")</f>
        <v>02</v>
      </c>
      <c r="M14" s="3" t="str">
        <f>TEXT(NIgerian_Fintech[[#This Row],[TransactionDate]], "tttt")</f>
        <v>Sunday</v>
      </c>
      <c r="N14" s="2" t="s">
        <v>16</v>
      </c>
    </row>
    <row r="15" spans="1:14" ht="14.5" x14ac:dyDescent="0.35">
      <c r="A15" s="2" t="s">
        <v>56</v>
      </c>
      <c r="B15" s="2" t="s">
        <v>57</v>
      </c>
      <c r="C15" s="2">
        <v>57</v>
      </c>
      <c r="D15" s="2" t="s">
        <v>39</v>
      </c>
      <c r="E15" s="2" t="s">
        <v>42</v>
      </c>
      <c r="F15" s="2" t="s">
        <v>19</v>
      </c>
      <c r="G15" s="2" t="s">
        <v>36</v>
      </c>
      <c r="H15" s="7">
        <v>6208.7</v>
      </c>
      <c r="I15" s="3">
        <v>45556</v>
      </c>
      <c r="J15" s="3" t="str">
        <f>TEXT(NIgerian_Fintech[[#This Row],[TransactionDate]], "JJJJ")</f>
        <v>2024</v>
      </c>
      <c r="K15" s="3" t="str">
        <f>TEXT(NIgerian_Fintech[[#This Row],[TransactionDate]], "MMMM")</f>
        <v>September</v>
      </c>
      <c r="L15" s="3" t="str">
        <f>TEXT(NIgerian_Fintech[[#This Row],[TransactionDate]], "MM")</f>
        <v>09</v>
      </c>
      <c r="M15" s="3" t="str">
        <f>TEXT(NIgerian_Fintech[[#This Row],[TransactionDate]], "tttt")</f>
        <v>Saturday</v>
      </c>
      <c r="N15" s="2" t="s">
        <v>16</v>
      </c>
    </row>
    <row r="16" spans="1:14" ht="14.5" x14ac:dyDescent="0.35">
      <c r="A16" s="2" t="s">
        <v>58</v>
      </c>
      <c r="B16" s="2" t="s">
        <v>59</v>
      </c>
      <c r="C16" s="2">
        <v>41</v>
      </c>
      <c r="D16" s="2" t="s">
        <v>39</v>
      </c>
      <c r="E16" s="2" t="s">
        <v>13</v>
      </c>
      <c r="F16" s="2" t="s">
        <v>25</v>
      </c>
      <c r="G16" s="2" t="s">
        <v>15</v>
      </c>
      <c r="H16" s="7">
        <v>2280.1</v>
      </c>
      <c r="I16" s="3">
        <v>45181</v>
      </c>
      <c r="J16" s="3" t="str">
        <f>TEXT(NIgerian_Fintech[[#This Row],[TransactionDate]], "JJJJ")</f>
        <v>2023</v>
      </c>
      <c r="K16" s="3" t="str">
        <f>TEXT(NIgerian_Fintech[[#This Row],[TransactionDate]], "MMMM")</f>
        <v>September</v>
      </c>
      <c r="L16" s="3" t="str">
        <f>TEXT(NIgerian_Fintech[[#This Row],[TransactionDate]], "MM")</f>
        <v>09</v>
      </c>
      <c r="M16" s="3" t="str">
        <f>TEXT(NIgerian_Fintech[[#This Row],[TransactionDate]], "tttt")</f>
        <v>Tuesday</v>
      </c>
      <c r="N16" s="2" t="s">
        <v>16</v>
      </c>
    </row>
    <row r="17" spans="1:14" ht="14.5" x14ac:dyDescent="0.35">
      <c r="A17" s="2" t="s">
        <v>60</v>
      </c>
      <c r="B17" s="2" t="s">
        <v>61</v>
      </c>
      <c r="C17" s="2">
        <v>20</v>
      </c>
      <c r="D17" s="2" t="s">
        <v>12</v>
      </c>
      <c r="E17" s="2" t="s">
        <v>42</v>
      </c>
      <c r="F17" s="2" t="s">
        <v>25</v>
      </c>
      <c r="G17" s="2" t="s">
        <v>26</v>
      </c>
      <c r="H17" s="7">
        <v>242.82</v>
      </c>
      <c r="I17" s="3">
        <v>45239</v>
      </c>
      <c r="J17" s="3" t="str">
        <f>TEXT(NIgerian_Fintech[[#This Row],[TransactionDate]], "JJJJ")</f>
        <v>2023</v>
      </c>
      <c r="K17" s="3" t="str">
        <f>TEXT(NIgerian_Fintech[[#This Row],[TransactionDate]], "MMMM")</f>
        <v>November</v>
      </c>
      <c r="L17" s="3" t="str">
        <f>TEXT(NIgerian_Fintech[[#This Row],[TransactionDate]], "MM")</f>
        <v>11</v>
      </c>
      <c r="M17" s="3" t="str">
        <f>TEXT(NIgerian_Fintech[[#This Row],[TransactionDate]], "tttt")</f>
        <v>Thursday</v>
      </c>
      <c r="N17" s="2" t="s">
        <v>16</v>
      </c>
    </row>
    <row r="18" spans="1:14" ht="14.5" x14ac:dyDescent="0.35">
      <c r="A18" s="2" t="s">
        <v>62</v>
      </c>
      <c r="B18" s="2" t="s">
        <v>63</v>
      </c>
      <c r="C18" s="2">
        <v>39</v>
      </c>
      <c r="D18" s="2" t="s">
        <v>39</v>
      </c>
      <c r="E18" s="2" t="s">
        <v>64</v>
      </c>
      <c r="F18" s="2" t="s">
        <v>19</v>
      </c>
      <c r="G18" s="2" t="s">
        <v>26</v>
      </c>
      <c r="H18" s="7">
        <v>8190.24</v>
      </c>
      <c r="I18" s="3">
        <v>45261</v>
      </c>
      <c r="J18" s="3" t="str">
        <f>TEXT(NIgerian_Fintech[[#This Row],[TransactionDate]], "JJJJ")</f>
        <v>2023</v>
      </c>
      <c r="K18" s="3" t="str">
        <f>TEXT(NIgerian_Fintech[[#This Row],[TransactionDate]], "MMMM")</f>
        <v>December</v>
      </c>
      <c r="L18" s="3" t="str">
        <f>TEXT(NIgerian_Fintech[[#This Row],[TransactionDate]], "MM")</f>
        <v>12</v>
      </c>
      <c r="M18" s="3" t="str">
        <f>TEXT(NIgerian_Fintech[[#This Row],[TransactionDate]], "tttt")</f>
        <v>Friday</v>
      </c>
      <c r="N18" s="2" t="s">
        <v>16</v>
      </c>
    </row>
    <row r="19" spans="1:14" ht="14.5" x14ac:dyDescent="0.35">
      <c r="A19" s="2" t="s">
        <v>65</v>
      </c>
      <c r="B19" s="2" t="s">
        <v>66</v>
      </c>
      <c r="C19" s="2">
        <v>19</v>
      </c>
      <c r="D19" s="2" t="s">
        <v>39</v>
      </c>
      <c r="E19" s="2" t="s">
        <v>29</v>
      </c>
      <c r="F19" s="2" t="s">
        <v>25</v>
      </c>
      <c r="G19" s="2" t="s">
        <v>20</v>
      </c>
      <c r="H19" s="7">
        <v>1756</v>
      </c>
      <c r="I19" s="3">
        <v>44946</v>
      </c>
      <c r="J19" s="3" t="str">
        <f>TEXT(NIgerian_Fintech[[#This Row],[TransactionDate]], "JJJJ")</f>
        <v>2023</v>
      </c>
      <c r="K19" s="3" t="str">
        <f>TEXT(NIgerian_Fintech[[#This Row],[TransactionDate]], "MMMM")</f>
        <v>January</v>
      </c>
      <c r="L19" s="3" t="str">
        <f>TEXT(NIgerian_Fintech[[#This Row],[TransactionDate]], "MM")</f>
        <v>01</v>
      </c>
      <c r="M19" s="3" t="str">
        <f>TEXT(NIgerian_Fintech[[#This Row],[TransactionDate]], "tttt")</f>
        <v>Friday</v>
      </c>
      <c r="N19" s="2" t="s">
        <v>16</v>
      </c>
    </row>
    <row r="20" spans="1:14" ht="14.5" x14ac:dyDescent="0.35">
      <c r="A20" s="2" t="s">
        <v>67</v>
      </c>
      <c r="B20" s="2" t="s">
        <v>68</v>
      </c>
      <c r="C20" s="2">
        <v>41</v>
      </c>
      <c r="D20" s="2" t="s">
        <v>39</v>
      </c>
      <c r="E20" s="2" t="s">
        <v>13</v>
      </c>
      <c r="F20" s="2" t="s">
        <v>35</v>
      </c>
      <c r="G20" s="2" t="s">
        <v>15</v>
      </c>
      <c r="H20" s="7">
        <v>2071.9299999999998</v>
      </c>
      <c r="I20" s="3">
        <v>45224</v>
      </c>
      <c r="J20" s="3" t="str">
        <f>TEXT(NIgerian_Fintech[[#This Row],[TransactionDate]], "JJJJ")</f>
        <v>2023</v>
      </c>
      <c r="K20" s="3" t="str">
        <f>TEXT(NIgerian_Fintech[[#This Row],[TransactionDate]], "MMMM")</f>
        <v>October</v>
      </c>
      <c r="L20" s="3" t="str">
        <f>TEXT(NIgerian_Fintech[[#This Row],[TransactionDate]], "MM")</f>
        <v>10</v>
      </c>
      <c r="M20" s="3" t="str">
        <f>TEXT(NIgerian_Fintech[[#This Row],[TransactionDate]], "tttt")</f>
        <v>Wednesday</v>
      </c>
      <c r="N20" s="2" t="s">
        <v>69</v>
      </c>
    </row>
    <row r="21" spans="1:14" ht="14.5" x14ac:dyDescent="0.35">
      <c r="A21" s="2" t="s">
        <v>70</v>
      </c>
      <c r="B21" s="2" t="s">
        <v>71</v>
      </c>
      <c r="C21" s="2">
        <v>61</v>
      </c>
      <c r="D21" s="2" t="s">
        <v>12</v>
      </c>
      <c r="E21" s="2" t="s">
        <v>29</v>
      </c>
      <c r="F21" s="2" t="s">
        <v>14</v>
      </c>
      <c r="G21" s="2" t="s">
        <v>36</v>
      </c>
      <c r="H21" s="7">
        <v>5732.43</v>
      </c>
      <c r="I21" s="3">
        <v>44947</v>
      </c>
      <c r="J21" s="3" t="str">
        <f>TEXT(NIgerian_Fintech[[#This Row],[TransactionDate]], "JJJJ")</f>
        <v>2023</v>
      </c>
      <c r="K21" s="3" t="str">
        <f>TEXT(NIgerian_Fintech[[#This Row],[TransactionDate]], "MMMM")</f>
        <v>January</v>
      </c>
      <c r="L21" s="3" t="str">
        <f>TEXT(NIgerian_Fintech[[#This Row],[TransactionDate]], "MM")</f>
        <v>01</v>
      </c>
      <c r="M21" s="3" t="str">
        <f>TEXT(NIgerian_Fintech[[#This Row],[TransactionDate]], "tttt")</f>
        <v>Saturday</v>
      </c>
      <c r="N21" s="2" t="s">
        <v>21</v>
      </c>
    </row>
    <row r="22" spans="1:14" ht="14.5" x14ac:dyDescent="0.35">
      <c r="A22" s="2" t="s">
        <v>72</v>
      </c>
      <c r="B22" s="2" t="s">
        <v>73</v>
      </c>
      <c r="C22" s="2">
        <v>47</v>
      </c>
      <c r="D22" s="2" t="s">
        <v>12</v>
      </c>
      <c r="E22" s="2" t="s">
        <v>74</v>
      </c>
      <c r="F22" s="2" t="s">
        <v>25</v>
      </c>
      <c r="G22" s="2" t="s">
        <v>30</v>
      </c>
      <c r="H22" s="7">
        <v>5835.34</v>
      </c>
      <c r="I22" s="3">
        <v>45404</v>
      </c>
      <c r="J22" s="3" t="str">
        <f>TEXT(NIgerian_Fintech[[#This Row],[TransactionDate]], "JJJJ")</f>
        <v>2024</v>
      </c>
      <c r="K22" s="3" t="str">
        <f>TEXT(NIgerian_Fintech[[#This Row],[TransactionDate]], "MMMM")</f>
        <v>April</v>
      </c>
      <c r="L22" s="3" t="str">
        <f>TEXT(NIgerian_Fintech[[#This Row],[TransactionDate]], "MM")</f>
        <v>04</v>
      </c>
      <c r="M22" s="3" t="str">
        <f>TEXT(NIgerian_Fintech[[#This Row],[TransactionDate]], "tttt")</f>
        <v>Monday</v>
      </c>
      <c r="N22" s="2" t="s">
        <v>16</v>
      </c>
    </row>
    <row r="23" spans="1:14" ht="14.5" x14ac:dyDescent="0.35">
      <c r="A23" s="2" t="s">
        <v>75</v>
      </c>
      <c r="B23" s="2" t="s">
        <v>76</v>
      </c>
      <c r="C23" s="2">
        <v>55</v>
      </c>
      <c r="D23" s="2" t="s">
        <v>12</v>
      </c>
      <c r="E23" s="2" t="s">
        <v>13</v>
      </c>
      <c r="F23" s="2" t="s">
        <v>19</v>
      </c>
      <c r="G23" s="2" t="s">
        <v>26</v>
      </c>
      <c r="H23" s="7">
        <v>3207.39</v>
      </c>
      <c r="I23" s="3">
        <v>45398</v>
      </c>
      <c r="J23" s="3" t="str">
        <f>TEXT(NIgerian_Fintech[[#This Row],[TransactionDate]], "JJJJ")</f>
        <v>2024</v>
      </c>
      <c r="K23" s="3" t="str">
        <f>TEXT(NIgerian_Fintech[[#This Row],[TransactionDate]], "MMMM")</f>
        <v>April</v>
      </c>
      <c r="L23" s="3" t="str">
        <f>TEXT(NIgerian_Fintech[[#This Row],[TransactionDate]], "MM")</f>
        <v>04</v>
      </c>
      <c r="M23" s="3" t="str">
        <f>TEXT(NIgerian_Fintech[[#This Row],[TransactionDate]], "tttt")</f>
        <v>Tuesday</v>
      </c>
      <c r="N23" s="2" t="s">
        <v>16</v>
      </c>
    </row>
    <row r="24" spans="1:14" ht="14.5" x14ac:dyDescent="0.35">
      <c r="A24" s="2" t="s">
        <v>77</v>
      </c>
      <c r="B24" s="2" t="s">
        <v>78</v>
      </c>
      <c r="C24" s="2">
        <v>19</v>
      </c>
      <c r="D24" s="2" t="s">
        <v>12</v>
      </c>
      <c r="E24" s="2" t="s">
        <v>42</v>
      </c>
      <c r="F24" s="2" t="s">
        <v>19</v>
      </c>
      <c r="G24" s="2" t="s">
        <v>20</v>
      </c>
      <c r="H24" s="7">
        <v>1414.74</v>
      </c>
      <c r="I24" s="3">
        <v>45604</v>
      </c>
      <c r="J24" s="3" t="str">
        <f>TEXT(NIgerian_Fintech[[#This Row],[TransactionDate]], "JJJJ")</f>
        <v>2024</v>
      </c>
      <c r="K24" s="3" t="str">
        <f>TEXT(NIgerian_Fintech[[#This Row],[TransactionDate]], "MMMM")</f>
        <v>November</v>
      </c>
      <c r="L24" s="3" t="str">
        <f>TEXT(NIgerian_Fintech[[#This Row],[TransactionDate]], "MM")</f>
        <v>11</v>
      </c>
      <c r="M24" s="3" t="str">
        <f>TEXT(NIgerian_Fintech[[#This Row],[TransactionDate]], "tttt")</f>
        <v>Friday</v>
      </c>
      <c r="N24" s="2" t="s">
        <v>16</v>
      </c>
    </row>
    <row r="25" spans="1:14" ht="14.5" x14ac:dyDescent="0.35">
      <c r="A25" s="2" t="s">
        <v>79</v>
      </c>
      <c r="B25" s="2" t="s">
        <v>80</v>
      </c>
      <c r="C25" s="2">
        <v>38</v>
      </c>
      <c r="D25" s="2" t="s">
        <v>12</v>
      </c>
      <c r="E25" s="2" t="s">
        <v>64</v>
      </c>
      <c r="F25" s="2" t="s">
        <v>19</v>
      </c>
      <c r="G25" s="2" t="s">
        <v>30</v>
      </c>
      <c r="H25" s="7">
        <v>28995.63</v>
      </c>
      <c r="I25" s="3">
        <v>45396</v>
      </c>
      <c r="J25" s="3" t="str">
        <f>TEXT(NIgerian_Fintech[[#This Row],[TransactionDate]], "JJJJ")</f>
        <v>2024</v>
      </c>
      <c r="K25" s="3" t="str">
        <f>TEXT(NIgerian_Fintech[[#This Row],[TransactionDate]], "MMMM")</f>
        <v>April</v>
      </c>
      <c r="L25" s="3" t="str">
        <f>TEXT(NIgerian_Fintech[[#This Row],[TransactionDate]], "MM")</f>
        <v>04</v>
      </c>
      <c r="M25" s="3" t="str">
        <f>TEXT(NIgerian_Fintech[[#This Row],[TransactionDate]], "tttt")</f>
        <v>Sunday</v>
      </c>
      <c r="N25" s="2" t="s">
        <v>16</v>
      </c>
    </row>
    <row r="26" spans="1:14" ht="14.5" x14ac:dyDescent="0.35">
      <c r="A26" s="2" t="s">
        <v>81</v>
      </c>
      <c r="B26" s="2" t="s">
        <v>82</v>
      </c>
      <c r="C26" s="2">
        <v>50</v>
      </c>
      <c r="D26" s="2" t="s">
        <v>12</v>
      </c>
      <c r="E26" s="2" t="s">
        <v>29</v>
      </c>
      <c r="F26" s="2" t="s">
        <v>49</v>
      </c>
      <c r="G26" s="2" t="s">
        <v>26</v>
      </c>
      <c r="H26" s="7">
        <v>1411.5</v>
      </c>
      <c r="I26" s="3">
        <v>45275</v>
      </c>
      <c r="J26" s="3" t="str">
        <f>TEXT(NIgerian_Fintech[[#This Row],[TransactionDate]], "JJJJ")</f>
        <v>2023</v>
      </c>
      <c r="K26" s="3" t="str">
        <f>TEXT(NIgerian_Fintech[[#This Row],[TransactionDate]], "MMMM")</f>
        <v>December</v>
      </c>
      <c r="L26" s="3" t="str">
        <f>TEXT(NIgerian_Fintech[[#This Row],[TransactionDate]], "MM")</f>
        <v>12</v>
      </c>
      <c r="M26" s="3" t="str">
        <f>TEXT(NIgerian_Fintech[[#This Row],[TransactionDate]], "tttt")</f>
        <v>Friday</v>
      </c>
      <c r="N26" s="2" t="s">
        <v>16</v>
      </c>
    </row>
    <row r="27" spans="1:14" ht="14.5" x14ac:dyDescent="0.35">
      <c r="A27" s="2" t="s">
        <v>83</v>
      </c>
      <c r="B27" s="2" t="s">
        <v>84</v>
      </c>
      <c r="C27" s="2">
        <v>29</v>
      </c>
      <c r="D27" s="2" t="s">
        <v>39</v>
      </c>
      <c r="E27" s="2" t="s">
        <v>13</v>
      </c>
      <c r="F27" s="2" t="s">
        <v>35</v>
      </c>
      <c r="G27" s="2" t="s">
        <v>20</v>
      </c>
      <c r="H27" s="7">
        <v>4319.72</v>
      </c>
      <c r="I27" s="3">
        <v>45516</v>
      </c>
      <c r="J27" s="3" t="str">
        <f>TEXT(NIgerian_Fintech[[#This Row],[TransactionDate]], "JJJJ")</f>
        <v>2024</v>
      </c>
      <c r="K27" s="3" t="str">
        <f>TEXT(NIgerian_Fintech[[#This Row],[TransactionDate]], "MMMM")</f>
        <v>August</v>
      </c>
      <c r="L27" s="3" t="str">
        <f>TEXT(NIgerian_Fintech[[#This Row],[TransactionDate]], "MM")</f>
        <v>08</v>
      </c>
      <c r="M27" s="3" t="str">
        <f>TEXT(NIgerian_Fintech[[#This Row],[TransactionDate]], "tttt")</f>
        <v>Monday</v>
      </c>
      <c r="N27" s="2" t="s">
        <v>21</v>
      </c>
    </row>
    <row r="28" spans="1:14" ht="14.5" x14ac:dyDescent="0.35">
      <c r="A28" s="2" t="s">
        <v>85</v>
      </c>
      <c r="B28" s="2" t="s">
        <v>86</v>
      </c>
      <c r="C28" s="2">
        <v>39</v>
      </c>
      <c r="D28" s="2" t="s">
        <v>12</v>
      </c>
      <c r="E28" s="2" t="s">
        <v>64</v>
      </c>
      <c r="F28" s="2" t="s">
        <v>35</v>
      </c>
      <c r="G28" s="2" t="s">
        <v>15</v>
      </c>
      <c r="H28" s="7">
        <v>3636.54</v>
      </c>
      <c r="I28" s="3">
        <v>45312</v>
      </c>
      <c r="J28" s="3" t="str">
        <f>TEXT(NIgerian_Fintech[[#This Row],[TransactionDate]], "JJJJ")</f>
        <v>2024</v>
      </c>
      <c r="K28" s="3" t="str">
        <f>TEXT(NIgerian_Fintech[[#This Row],[TransactionDate]], "MMMM")</f>
        <v>January</v>
      </c>
      <c r="L28" s="3" t="str">
        <f>TEXT(NIgerian_Fintech[[#This Row],[TransactionDate]], "MM")</f>
        <v>01</v>
      </c>
      <c r="M28" s="3" t="str">
        <f>TEXT(NIgerian_Fintech[[#This Row],[TransactionDate]], "tttt")</f>
        <v>Sunday</v>
      </c>
      <c r="N28" s="2" t="s">
        <v>16</v>
      </c>
    </row>
    <row r="29" spans="1:14" ht="14.5" x14ac:dyDescent="0.35">
      <c r="A29" s="2" t="s">
        <v>87</v>
      </c>
      <c r="B29" s="2" t="s">
        <v>88</v>
      </c>
      <c r="C29" s="2">
        <v>61</v>
      </c>
      <c r="D29" s="2" t="s">
        <v>12</v>
      </c>
      <c r="E29" s="2" t="s">
        <v>29</v>
      </c>
      <c r="F29" s="2" t="s">
        <v>49</v>
      </c>
      <c r="G29" s="2" t="s">
        <v>20</v>
      </c>
      <c r="H29" s="7">
        <v>20124.400000000001</v>
      </c>
      <c r="I29" s="3">
        <v>45472</v>
      </c>
      <c r="J29" s="3" t="str">
        <f>TEXT(NIgerian_Fintech[[#This Row],[TransactionDate]], "JJJJ")</f>
        <v>2024</v>
      </c>
      <c r="K29" s="3" t="str">
        <f>TEXT(NIgerian_Fintech[[#This Row],[TransactionDate]], "MMMM")</f>
        <v>June</v>
      </c>
      <c r="L29" s="3" t="str">
        <f>TEXT(NIgerian_Fintech[[#This Row],[TransactionDate]], "MM")</f>
        <v>06</v>
      </c>
      <c r="M29" s="3" t="str">
        <f>TEXT(NIgerian_Fintech[[#This Row],[TransactionDate]], "tttt")</f>
        <v>Saturday</v>
      </c>
      <c r="N29" s="2" t="s">
        <v>69</v>
      </c>
    </row>
    <row r="30" spans="1:14" ht="14.5" x14ac:dyDescent="0.35">
      <c r="A30" s="2" t="s">
        <v>89</v>
      </c>
      <c r="B30" s="2" t="s">
        <v>90</v>
      </c>
      <c r="C30" s="2">
        <v>42</v>
      </c>
      <c r="D30" s="2" t="s">
        <v>39</v>
      </c>
      <c r="E30" s="2" t="s">
        <v>74</v>
      </c>
      <c r="F30" s="2" t="s">
        <v>35</v>
      </c>
      <c r="G30" s="2" t="s">
        <v>26</v>
      </c>
      <c r="H30" s="7">
        <v>5277.39</v>
      </c>
      <c r="I30" s="3">
        <v>45372</v>
      </c>
      <c r="J30" s="3" t="str">
        <f>TEXT(NIgerian_Fintech[[#This Row],[TransactionDate]], "JJJJ")</f>
        <v>2024</v>
      </c>
      <c r="K30" s="3" t="str">
        <f>TEXT(NIgerian_Fintech[[#This Row],[TransactionDate]], "MMMM")</f>
        <v>March</v>
      </c>
      <c r="L30" s="3" t="str">
        <f>TEXT(NIgerian_Fintech[[#This Row],[TransactionDate]], "MM")</f>
        <v>03</v>
      </c>
      <c r="M30" s="3" t="str">
        <f>TEXT(NIgerian_Fintech[[#This Row],[TransactionDate]], "tttt")</f>
        <v>Thursday</v>
      </c>
      <c r="N30" s="2" t="s">
        <v>21</v>
      </c>
    </row>
    <row r="31" spans="1:14" ht="14.5" x14ac:dyDescent="0.35">
      <c r="A31" s="2" t="s">
        <v>91</v>
      </c>
      <c r="B31" s="2" t="s">
        <v>92</v>
      </c>
      <c r="C31" s="2">
        <v>44</v>
      </c>
      <c r="D31" s="2" t="s">
        <v>12</v>
      </c>
      <c r="E31" s="2" t="s">
        <v>93</v>
      </c>
      <c r="F31" s="2" t="s">
        <v>49</v>
      </c>
      <c r="G31" s="2" t="s">
        <v>15</v>
      </c>
      <c r="H31" s="7">
        <v>1324.39</v>
      </c>
      <c r="I31" s="3">
        <v>45025</v>
      </c>
      <c r="J31" s="3" t="str">
        <f>TEXT(NIgerian_Fintech[[#This Row],[TransactionDate]], "JJJJ")</f>
        <v>2023</v>
      </c>
      <c r="K31" s="3" t="str">
        <f>TEXT(NIgerian_Fintech[[#This Row],[TransactionDate]], "MMMM")</f>
        <v>April</v>
      </c>
      <c r="L31" s="3" t="str">
        <f>TEXT(NIgerian_Fintech[[#This Row],[TransactionDate]], "MM")</f>
        <v>04</v>
      </c>
      <c r="M31" s="3" t="str">
        <f>TEXT(NIgerian_Fintech[[#This Row],[TransactionDate]], "tttt")</f>
        <v>Sunday</v>
      </c>
      <c r="N31" s="2" t="s">
        <v>69</v>
      </c>
    </row>
    <row r="32" spans="1:14" ht="14.5" x14ac:dyDescent="0.35">
      <c r="A32" s="2" t="s">
        <v>94</v>
      </c>
      <c r="B32" s="2" t="s">
        <v>95</v>
      </c>
      <c r="C32" s="2">
        <v>59</v>
      </c>
      <c r="D32" s="2" t="s">
        <v>39</v>
      </c>
      <c r="E32" s="2" t="s">
        <v>24</v>
      </c>
      <c r="F32" s="2" t="s">
        <v>35</v>
      </c>
      <c r="G32" s="2" t="s">
        <v>36</v>
      </c>
      <c r="H32" s="7">
        <v>103.14</v>
      </c>
      <c r="I32" s="3">
        <v>45581</v>
      </c>
      <c r="J32" s="3" t="str">
        <f>TEXT(NIgerian_Fintech[[#This Row],[TransactionDate]], "JJJJ")</f>
        <v>2024</v>
      </c>
      <c r="K32" s="3" t="str">
        <f>TEXT(NIgerian_Fintech[[#This Row],[TransactionDate]], "MMMM")</f>
        <v>October</v>
      </c>
      <c r="L32" s="3" t="str">
        <f>TEXT(NIgerian_Fintech[[#This Row],[TransactionDate]], "MM")</f>
        <v>10</v>
      </c>
      <c r="M32" s="3" t="str">
        <f>TEXT(NIgerian_Fintech[[#This Row],[TransactionDate]], "tttt")</f>
        <v>Wednesday</v>
      </c>
      <c r="N32" s="2" t="s">
        <v>16</v>
      </c>
    </row>
    <row r="33" spans="1:14" ht="14.5" x14ac:dyDescent="0.35">
      <c r="A33" s="2" t="s">
        <v>96</v>
      </c>
      <c r="B33" s="2" t="s">
        <v>97</v>
      </c>
      <c r="C33" s="2">
        <v>45</v>
      </c>
      <c r="D33" s="2" t="s">
        <v>39</v>
      </c>
      <c r="E33" s="2" t="s">
        <v>24</v>
      </c>
      <c r="F33" s="2" t="s">
        <v>49</v>
      </c>
      <c r="G33" s="2" t="s">
        <v>20</v>
      </c>
      <c r="H33" s="7">
        <v>12799.53</v>
      </c>
      <c r="I33" s="3">
        <v>44981</v>
      </c>
      <c r="J33" s="3" t="str">
        <f>TEXT(NIgerian_Fintech[[#This Row],[TransactionDate]], "JJJJ")</f>
        <v>2023</v>
      </c>
      <c r="K33" s="3" t="str">
        <f>TEXT(NIgerian_Fintech[[#This Row],[TransactionDate]], "MMMM")</f>
        <v>February</v>
      </c>
      <c r="L33" s="3" t="str">
        <f>TEXT(NIgerian_Fintech[[#This Row],[TransactionDate]], "MM")</f>
        <v>02</v>
      </c>
      <c r="M33" s="3" t="str">
        <f>TEXT(NIgerian_Fintech[[#This Row],[TransactionDate]], "tttt")</f>
        <v>Friday</v>
      </c>
      <c r="N33" s="2" t="s">
        <v>16</v>
      </c>
    </row>
    <row r="34" spans="1:14" ht="14.5" x14ac:dyDescent="0.35">
      <c r="A34" s="2" t="s">
        <v>98</v>
      </c>
      <c r="B34" s="2" t="s">
        <v>99</v>
      </c>
      <c r="C34" s="2">
        <v>33</v>
      </c>
      <c r="D34" s="2" t="s">
        <v>12</v>
      </c>
      <c r="E34" s="2" t="s">
        <v>74</v>
      </c>
      <c r="F34" s="2" t="s">
        <v>49</v>
      </c>
      <c r="G34" s="2" t="s">
        <v>30</v>
      </c>
      <c r="H34" s="7">
        <v>12535.17</v>
      </c>
      <c r="I34" s="3">
        <v>44929</v>
      </c>
      <c r="J34" s="3" t="str">
        <f>TEXT(NIgerian_Fintech[[#This Row],[TransactionDate]], "JJJJ")</f>
        <v>2023</v>
      </c>
      <c r="K34" s="3" t="str">
        <f>TEXT(NIgerian_Fintech[[#This Row],[TransactionDate]], "MMMM")</f>
        <v>January</v>
      </c>
      <c r="L34" s="3" t="str">
        <f>TEXT(NIgerian_Fintech[[#This Row],[TransactionDate]], "MM")</f>
        <v>01</v>
      </c>
      <c r="M34" s="3" t="str">
        <f>TEXT(NIgerian_Fintech[[#This Row],[TransactionDate]], "tttt")</f>
        <v>Tuesday</v>
      </c>
      <c r="N34" s="2" t="s">
        <v>16</v>
      </c>
    </row>
    <row r="35" spans="1:14" ht="14.5" x14ac:dyDescent="0.35">
      <c r="A35" s="2" t="s">
        <v>100</v>
      </c>
      <c r="B35" s="2" t="s">
        <v>101</v>
      </c>
      <c r="C35" s="2">
        <v>32</v>
      </c>
      <c r="D35" s="2" t="s">
        <v>39</v>
      </c>
      <c r="E35" s="2" t="s">
        <v>93</v>
      </c>
      <c r="F35" s="2" t="s">
        <v>35</v>
      </c>
      <c r="G35" s="2" t="s">
        <v>15</v>
      </c>
      <c r="H35" s="7">
        <v>5409.13</v>
      </c>
      <c r="I35" s="3">
        <v>45258</v>
      </c>
      <c r="J35" s="3" t="str">
        <f>TEXT(NIgerian_Fintech[[#This Row],[TransactionDate]], "JJJJ")</f>
        <v>2023</v>
      </c>
      <c r="K35" s="3" t="str">
        <f>TEXT(NIgerian_Fintech[[#This Row],[TransactionDate]], "MMMM")</f>
        <v>November</v>
      </c>
      <c r="L35" s="3" t="str">
        <f>TEXT(NIgerian_Fintech[[#This Row],[TransactionDate]], "MM")</f>
        <v>11</v>
      </c>
      <c r="M35" s="3" t="str">
        <f>TEXT(NIgerian_Fintech[[#This Row],[TransactionDate]], "tttt")</f>
        <v>Tuesday</v>
      </c>
      <c r="N35" s="2" t="s">
        <v>16</v>
      </c>
    </row>
    <row r="36" spans="1:14" ht="14.5" x14ac:dyDescent="0.35">
      <c r="A36" s="2" t="s">
        <v>102</v>
      </c>
      <c r="B36" s="2" t="s">
        <v>103</v>
      </c>
      <c r="C36" s="2">
        <v>64</v>
      </c>
      <c r="D36" s="2" t="s">
        <v>39</v>
      </c>
      <c r="E36" s="2" t="s">
        <v>52</v>
      </c>
      <c r="F36" s="2" t="s">
        <v>49</v>
      </c>
      <c r="G36" s="2" t="s">
        <v>15</v>
      </c>
      <c r="H36" s="7">
        <v>1350.27</v>
      </c>
      <c r="I36" s="3">
        <v>45361</v>
      </c>
      <c r="J36" s="3" t="str">
        <f>TEXT(NIgerian_Fintech[[#This Row],[TransactionDate]], "JJJJ")</f>
        <v>2024</v>
      </c>
      <c r="K36" s="3" t="str">
        <f>TEXT(NIgerian_Fintech[[#This Row],[TransactionDate]], "MMMM")</f>
        <v>March</v>
      </c>
      <c r="L36" s="3" t="str">
        <f>TEXT(NIgerian_Fintech[[#This Row],[TransactionDate]], "MM")</f>
        <v>03</v>
      </c>
      <c r="M36" s="3" t="str">
        <f>TEXT(NIgerian_Fintech[[#This Row],[TransactionDate]], "tttt")</f>
        <v>Sunday</v>
      </c>
      <c r="N36" s="2" t="s">
        <v>16</v>
      </c>
    </row>
    <row r="37" spans="1:14" ht="14.5" x14ac:dyDescent="0.35">
      <c r="A37" s="2" t="s">
        <v>104</v>
      </c>
      <c r="B37" s="2" t="s">
        <v>105</v>
      </c>
      <c r="C37" s="2">
        <v>61</v>
      </c>
      <c r="D37" s="2" t="s">
        <v>39</v>
      </c>
      <c r="E37" s="2" t="s">
        <v>93</v>
      </c>
      <c r="F37" s="2" t="s">
        <v>35</v>
      </c>
      <c r="G37" s="2" t="s">
        <v>36</v>
      </c>
      <c r="H37" s="7">
        <v>4646.32</v>
      </c>
      <c r="I37" s="3">
        <v>45412</v>
      </c>
      <c r="J37" s="3" t="str">
        <f>TEXT(NIgerian_Fintech[[#This Row],[TransactionDate]], "JJJJ")</f>
        <v>2024</v>
      </c>
      <c r="K37" s="3" t="str">
        <f>TEXT(NIgerian_Fintech[[#This Row],[TransactionDate]], "MMMM")</f>
        <v>April</v>
      </c>
      <c r="L37" s="3" t="str">
        <f>TEXT(NIgerian_Fintech[[#This Row],[TransactionDate]], "MM")</f>
        <v>04</v>
      </c>
      <c r="M37" s="3" t="str">
        <f>TEXT(NIgerian_Fintech[[#This Row],[TransactionDate]], "tttt")</f>
        <v>Tuesday</v>
      </c>
      <c r="N37" s="2" t="s">
        <v>16</v>
      </c>
    </row>
    <row r="38" spans="1:14" ht="14.5" x14ac:dyDescent="0.35">
      <c r="A38" s="2" t="s">
        <v>106</v>
      </c>
      <c r="B38" s="2" t="s">
        <v>107</v>
      </c>
      <c r="C38" s="2">
        <v>20</v>
      </c>
      <c r="D38" s="2" t="s">
        <v>39</v>
      </c>
      <c r="E38" s="2" t="s">
        <v>52</v>
      </c>
      <c r="F38" s="2" t="s">
        <v>49</v>
      </c>
      <c r="G38" s="2" t="s">
        <v>20</v>
      </c>
      <c r="H38" s="7">
        <v>8913.11</v>
      </c>
      <c r="I38" s="3">
        <v>45145</v>
      </c>
      <c r="J38" s="3" t="str">
        <f>TEXT(NIgerian_Fintech[[#This Row],[TransactionDate]], "JJJJ")</f>
        <v>2023</v>
      </c>
      <c r="K38" s="3" t="str">
        <f>TEXT(NIgerian_Fintech[[#This Row],[TransactionDate]], "MMMM")</f>
        <v>August</v>
      </c>
      <c r="L38" s="3" t="str">
        <f>TEXT(NIgerian_Fintech[[#This Row],[TransactionDate]], "MM")</f>
        <v>08</v>
      </c>
      <c r="M38" s="3" t="str">
        <f>TEXT(NIgerian_Fintech[[#This Row],[TransactionDate]], "tttt")</f>
        <v>Monday</v>
      </c>
      <c r="N38" s="2" t="s">
        <v>16</v>
      </c>
    </row>
    <row r="39" spans="1:14" ht="14.5" x14ac:dyDescent="0.35">
      <c r="A39" s="2" t="s">
        <v>108</v>
      </c>
      <c r="B39" s="2" t="s">
        <v>109</v>
      </c>
      <c r="C39" s="2">
        <v>54</v>
      </c>
      <c r="D39" s="2" t="s">
        <v>12</v>
      </c>
      <c r="E39" s="2" t="s">
        <v>13</v>
      </c>
      <c r="F39" s="2" t="s">
        <v>19</v>
      </c>
      <c r="G39" s="2" t="s">
        <v>30</v>
      </c>
      <c r="H39" s="7">
        <v>12172.03</v>
      </c>
      <c r="I39" s="3">
        <v>45137</v>
      </c>
      <c r="J39" s="3" t="str">
        <f>TEXT(NIgerian_Fintech[[#This Row],[TransactionDate]], "JJJJ")</f>
        <v>2023</v>
      </c>
      <c r="K39" s="3" t="str">
        <f>TEXT(NIgerian_Fintech[[#This Row],[TransactionDate]], "MMMM")</f>
        <v>July</v>
      </c>
      <c r="L39" s="3" t="str">
        <f>TEXT(NIgerian_Fintech[[#This Row],[TransactionDate]], "MM")</f>
        <v>07</v>
      </c>
      <c r="M39" s="3" t="str">
        <f>TEXT(NIgerian_Fintech[[#This Row],[TransactionDate]], "tttt")</f>
        <v>Sunday</v>
      </c>
      <c r="N39" s="2" t="s">
        <v>16</v>
      </c>
    </row>
    <row r="40" spans="1:14" ht="14.5" x14ac:dyDescent="0.35">
      <c r="A40" s="2" t="s">
        <v>110</v>
      </c>
      <c r="B40" s="2" t="s">
        <v>111</v>
      </c>
      <c r="C40" s="2">
        <v>24</v>
      </c>
      <c r="D40" s="2" t="s">
        <v>39</v>
      </c>
      <c r="E40" s="2" t="s">
        <v>52</v>
      </c>
      <c r="F40" s="2" t="s">
        <v>55</v>
      </c>
      <c r="G40" s="2" t="s">
        <v>36</v>
      </c>
      <c r="H40" s="7">
        <v>814.7</v>
      </c>
      <c r="I40" s="3">
        <v>45422</v>
      </c>
      <c r="J40" s="3" t="str">
        <f>TEXT(NIgerian_Fintech[[#This Row],[TransactionDate]], "JJJJ")</f>
        <v>2024</v>
      </c>
      <c r="K40" s="3" t="str">
        <f>TEXT(NIgerian_Fintech[[#This Row],[TransactionDate]], "MMMM")</f>
        <v>May</v>
      </c>
      <c r="L40" s="3" t="str">
        <f>TEXT(NIgerian_Fintech[[#This Row],[TransactionDate]], "MM")</f>
        <v>05</v>
      </c>
      <c r="M40" s="3" t="str">
        <f>TEXT(NIgerian_Fintech[[#This Row],[TransactionDate]], "tttt")</f>
        <v>Friday</v>
      </c>
      <c r="N40" s="2" t="s">
        <v>16</v>
      </c>
    </row>
    <row r="41" spans="1:14" ht="14.5" x14ac:dyDescent="0.35">
      <c r="A41" s="2" t="s">
        <v>112</v>
      </c>
      <c r="B41" s="2" t="s">
        <v>113</v>
      </c>
      <c r="C41" s="2">
        <v>38</v>
      </c>
      <c r="D41" s="2" t="s">
        <v>12</v>
      </c>
      <c r="E41" s="2" t="s">
        <v>24</v>
      </c>
      <c r="F41" s="2" t="s">
        <v>35</v>
      </c>
      <c r="G41" s="2" t="s">
        <v>20</v>
      </c>
      <c r="H41" s="7">
        <v>8126.23</v>
      </c>
      <c r="I41" s="3">
        <v>45587</v>
      </c>
      <c r="J41" s="3" t="str">
        <f>TEXT(NIgerian_Fintech[[#This Row],[TransactionDate]], "JJJJ")</f>
        <v>2024</v>
      </c>
      <c r="K41" s="3" t="str">
        <f>TEXT(NIgerian_Fintech[[#This Row],[TransactionDate]], "MMMM")</f>
        <v>October</v>
      </c>
      <c r="L41" s="3" t="str">
        <f>TEXT(NIgerian_Fintech[[#This Row],[TransactionDate]], "MM")</f>
        <v>10</v>
      </c>
      <c r="M41" s="3" t="str">
        <f>TEXT(NIgerian_Fintech[[#This Row],[TransactionDate]], "tttt")</f>
        <v>Tuesday</v>
      </c>
      <c r="N41" s="2" t="s">
        <v>21</v>
      </c>
    </row>
    <row r="42" spans="1:14" ht="14.5" x14ac:dyDescent="0.35">
      <c r="A42" s="2" t="s">
        <v>114</v>
      </c>
      <c r="B42" s="2" t="s">
        <v>115</v>
      </c>
      <c r="C42" s="2">
        <v>26</v>
      </c>
      <c r="D42" s="2" t="s">
        <v>39</v>
      </c>
      <c r="E42" s="2" t="s">
        <v>24</v>
      </c>
      <c r="F42" s="2" t="s">
        <v>49</v>
      </c>
      <c r="G42" s="2" t="s">
        <v>30</v>
      </c>
      <c r="H42" s="7">
        <v>3231.35</v>
      </c>
      <c r="I42" s="3">
        <v>45158</v>
      </c>
      <c r="J42" s="3" t="str">
        <f>TEXT(NIgerian_Fintech[[#This Row],[TransactionDate]], "JJJJ")</f>
        <v>2023</v>
      </c>
      <c r="K42" s="3" t="str">
        <f>TEXT(NIgerian_Fintech[[#This Row],[TransactionDate]], "MMMM")</f>
        <v>August</v>
      </c>
      <c r="L42" s="3" t="str">
        <f>TEXT(NIgerian_Fintech[[#This Row],[TransactionDate]], "MM")</f>
        <v>08</v>
      </c>
      <c r="M42" s="3" t="str">
        <f>TEXT(NIgerian_Fintech[[#This Row],[TransactionDate]], "tttt")</f>
        <v>Sunday</v>
      </c>
      <c r="N42" s="2" t="s">
        <v>16</v>
      </c>
    </row>
    <row r="43" spans="1:14" ht="14.5" x14ac:dyDescent="0.35">
      <c r="A43" s="2" t="s">
        <v>116</v>
      </c>
      <c r="B43" s="2" t="s">
        <v>117</v>
      </c>
      <c r="C43" s="2">
        <v>56</v>
      </c>
      <c r="D43" s="2" t="s">
        <v>39</v>
      </c>
      <c r="E43" s="2" t="s">
        <v>64</v>
      </c>
      <c r="F43" s="2" t="s">
        <v>19</v>
      </c>
      <c r="G43" s="2" t="s">
        <v>30</v>
      </c>
      <c r="H43" s="7">
        <v>9604.16</v>
      </c>
      <c r="I43" s="3">
        <v>45526</v>
      </c>
      <c r="J43" s="3" t="str">
        <f>TEXT(NIgerian_Fintech[[#This Row],[TransactionDate]], "JJJJ")</f>
        <v>2024</v>
      </c>
      <c r="K43" s="3" t="str">
        <f>TEXT(NIgerian_Fintech[[#This Row],[TransactionDate]], "MMMM")</f>
        <v>August</v>
      </c>
      <c r="L43" s="3" t="str">
        <f>TEXT(NIgerian_Fintech[[#This Row],[TransactionDate]], "MM")</f>
        <v>08</v>
      </c>
      <c r="M43" s="3" t="str">
        <f>TEXT(NIgerian_Fintech[[#This Row],[TransactionDate]], "tttt")</f>
        <v>Thursday</v>
      </c>
      <c r="N43" s="2" t="s">
        <v>16</v>
      </c>
    </row>
    <row r="44" spans="1:14" ht="14.5" x14ac:dyDescent="0.35">
      <c r="A44" s="2" t="s">
        <v>118</v>
      </c>
      <c r="B44" s="2" t="s">
        <v>119</v>
      </c>
      <c r="C44" s="2">
        <v>35</v>
      </c>
      <c r="D44" s="2" t="s">
        <v>39</v>
      </c>
      <c r="E44" s="2" t="s">
        <v>52</v>
      </c>
      <c r="F44" s="2" t="s">
        <v>55</v>
      </c>
      <c r="G44" s="2" t="s">
        <v>26</v>
      </c>
      <c r="H44" s="7">
        <v>10445.219999999999</v>
      </c>
      <c r="I44" s="3">
        <v>45649</v>
      </c>
      <c r="J44" s="3" t="str">
        <f>TEXT(NIgerian_Fintech[[#This Row],[TransactionDate]], "JJJJ")</f>
        <v>2024</v>
      </c>
      <c r="K44" s="3" t="str">
        <f>TEXT(NIgerian_Fintech[[#This Row],[TransactionDate]], "MMMM")</f>
        <v>December</v>
      </c>
      <c r="L44" s="3" t="str">
        <f>TEXT(NIgerian_Fintech[[#This Row],[TransactionDate]], "MM")</f>
        <v>12</v>
      </c>
      <c r="M44" s="3" t="str">
        <f>TEXT(NIgerian_Fintech[[#This Row],[TransactionDate]], "tttt")</f>
        <v>Monday</v>
      </c>
      <c r="N44" s="2" t="s">
        <v>16</v>
      </c>
    </row>
    <row r="45" spans="1:14" ht="14.5" x14ac:dyDescent="0.35">
      <c r="A45" s="2" t="s">
        <v>120</v>
      </c>
      <c r="B45" s="2" t="s">
        <v>121</v>
      </c>
      <c r="C45" s="2">
        <v>21</v>
      </c>
      <c r="D45" s="2" t="s">
        <v>12</v>
      </c>
      <c r="E45" s="2" t="s">
        <v>64</v>
      </c>
      <c r="F45" s="2" t="s">
        <v>49</v>
      </c>
      <c r="G45" s="2" t="s">
        <v>30</v>
      </c>
      <c r="H45" s="7">
        <v>24146.76</v>
      </c>
      <c r="I45" s="3">
        <v>45074</v>
      </c>
      <c r="J45" s="3" t="str">
        <f>TEXT(NIgerian_Fintech[[#This Row],[TransactionDate]], "JJJJ")</f>
        <v>2023</v>
      </c>
      <c r="K45" s="3" t="str">
        <f>TEXT(NIgerian_Fintech[[#This Row],[TransactionDate]], "MMMM")</f>
        <v>May</v>
      </c>
      <c r="L45" s="3" t="str">
        <f>TEXT(NIgerian_Fintech[[#This Row],[TransactionDate]], "MM")</f>
        <v>05</v>
      </c>
      <c r="M45" s="3" t="str">
        <f>TEXT(NIgerian_Fintech[[#This Row],[TransactionDate]], "tttt")</f>
        <v>Sunday</v>
      </c>
      <c r="N45" s="2" t="s">
        <v>16</v>
      </c>
    </row>
    <row r="46" spans="1:14" ht="14.5" x14ac:dyDescent="0.35">
      <c r="A46" s="2" t="s">
        <v>122</v>
      </c>
      <c r="B46" s="2" t="s">
        <v>123</v>
      </c>
      <c r="C46" s="2">
        <v>42</v>
      </c>
      <c r="D46" s="2" t="s">
        <v>12</v>
      </c>
      <c r="E46" s="2" t="s">
        <v>24</v>
      </c>
      <c r="F46" s="2" t="s">
        <v>55</v>
      </c>
      <c r="G46" s="2" t="s">
        <v>20</v>
      </c>
      <c r="H46" s="7">
        <v>5282.74</v>
      </c>
      <c r="I46" s="3">
        <v>45133</v>
      </c>
      <c r="J46" s="3" t="str">
        <f>TEXT(NIgerian_Fintech[[#This Row],[TransactionDate]], "JJJJ")</f>
        <v>2023</v>
      </c>
      <c r="K46" s="3" t="str">
        <f>TEXT(NIgerian_Fintech[[#This Row],[TransactionDate]], "MMMM")</f>
        <v>July</v>
      </c>
      <c r="L46" s="3" t="str">
        <f>TEXT(NIgerian_Fintech[[#This Row],[TransactionDate]], "MM")</f>
        <v>07</v>
      </c>
      <c r="M46" s="3" t="str">
        <f>TEXT(NIgerian_Fintech[[#This Row],[TransactionDate]], "tttt")</f>
        <v>Wednesday</v>
      </c>
      <c r="N46" s="2" t="s">
        <v>21</v>
      </c>
    </row>
    <row r="47" spans="1:14" ht="14.5" x14ac:dyDescent="0.35">
      <c r="A47" s="2" t="s">
        <v>124</v>
      </c>
      <c r="B47" s="2" t="s">
        <v>125</v>
      </c>
      <c r="C47" s="2">
        <v>31</v>
      </c>
      <c r="D47" s="2" t="s">
        <v>12</v>
      </c>
      <c r="E47" s="2" t="s">
        <v>29</v>
      </c>
      <c r="F47" s="2" t="s">
        <v>35</v>
      </c>
      <c r="G47" s="2" t="s">
        <v>36</v>
      </c>
      <c r="H47" s="7">
        <v>7713.05</v>
      </c>
      <c r="I47" s="3">
        <v>45286</v>
      </c>
      <c r="J47" s="3" t="str">
        <f>TEXT(NIgerian_Fintech[[#This Row],[TransactionDate]], "JJJJ")</f>
        <v>2023</v>
      </c>
      <c r="K47" s="3" t="str">
        <f>TEXT(NIgerian_Fintech[[#This Row],[TransactionDate]], "MMMM")</f>
        <v>December</v>
      </c>
      <c r="L47" s="3" t="str">
        <f>TEXT(NIgerian_Fintech[[#This Row],[TransactionDate]], "MM")</f>
        <v>12</v>
      </c>
      <c r="M47" s="3" t="str">
        <f>TEXT(NIgerian_Fintech[[#This Row],[TransactionDate]], "tttt")</f>
        <v>Tuesday</v>
      </c>
      <c r="N47" s="2" t="s">
        <v>16</v>
      </c>
    </row>
    <row r="48" spans="1:14" ht="14.5" x14ac:dyDescent="0.35">
      <c r="A48" s="2" t="s">
        <v>126</v>
      </c>
      <c r="B48" s="2" t="s">
        <v>127</v>
      </c>
      <c r="C48" s="2">
        <v>26</v>
      </c>
      <c r="D48" s="2" t="s">
        <v>39</v>
      </c>
      <c r="E48" s="2" t="s">
        <v>29</v>
      </c>
      <c r="F48" s="2" t="s">
        <v>55</v>
      </c>
      <c r="G48" s="2" t="s">
        <v>36</v>
      </c>
      <c r="H48" s="7">
        <v>3122.69</v>
      </c>
      <c r="I48" s="3">
        <v>45345</v>
      </c>
      <c r="J48" s="3" t="str">
        <f>TEXT(NIgerian_Fintech[[#This Row],[TransactionDate]], "JJJJ")</f>
        <v>2024</v>
      </c>
      <c r="K48" s="3" t="str">
        <f>TEXT(NIgerian_Fintech[[#This Row],[TransactionDate]], "MMMM")</f>
        <v>February</v>
      </c>
      <c r="L48" s="3" t="str">
        <f>TEXT(NIgerian_Fintech[[#This Row],[TransactionDate]], "MM")</f>
        <v>02</v>
      </c>
      <c r="M48" s="3" t="str">
        <f>TEXT(NIgerian_Fintech[[#This Row],[TransactionDate]], "tttt")</f>
        <v>Friday</v>
      </c>
      <c r="N48" s="2" t="s">
        <v>16</v>
      </c>
    </row>
    <row r="49" spans="1:14" ht="14.5" x14ac:dyDescent="0.35">
      <c r="A49" s="2" t="s">
        <v>128</v>
      </c>
      <c r="B49" s="2" t="s">
        <v>129</v>
      </c>
      <c r="C49" s="2">
        <v>43</v>
      </c>
      <c r="D49" s="2" t="s">
        <v>39</v>
      </c>
      <c r="E49" s="2" t="s">
        <v>93</v>
      </c>
      <c r="F49" s="2" t="s">
        <v>14</v>
      </c>
      <c r="G49" s="2" t="s">
        <v>26</v>
      </c>
      <c r="H49" s="7">
        <v>3376.53</v>
      </c>
      <c r="I49" s="3">
        <v>45343</v>
      </c>
      <c r="J49" s="3" t="str">
        <f>TEXT(NIgerian_Fintech[[#This Row],[TransactionDate]], "JJJJ")</f>
        <v>2024</v>
      </c>
      <c r="K49" s="3" t="str">
        <f>TEXT(NIgerian_Fintech[[#This Row],[TransactionDate]], "MMMM")</f>
        <v>February</v>
      </c>
      <c r="L49" s="3" t="str">
        <f>TEXT(NIgerian_Fintech[[#This Row],[TransactionDate]], "MM")</f>
        <v>02</v>
      </c>
      <c r="M49" s="3" t="str">
        <f>TEXT(NIgerian_Fintech[[#This Row],[TransactionDate]], "tttt")</f>
        <v>Wednesday</v>
      </c>
      <c r="N49" s="2" t="s">
        <v>16</v>
      </c>
    </row>
    <row r="50" spans="1:14" ht="14.5" x14ac:dyDescent="0.35">
      <c r="A50" s="2" t="s">
        <v>130</v>
      </c>
      <c r="B50" s="2" t="s">
        <v>131</v>
      </c>
      <c r="C50" s="2">
        <v>19</v>
      </c>
      <c r="D50" s="2" t="s">
        <v>39</v>
      </c>
      <c r="E50" s="2" t="s">
        <v>93</v>
      </c>
      <c r="F50" s="2" t="s">
        <v>25</v>
      </c>
      <c r="G50" s="2" t="s">
        <v>20</v>
      </c>
      <c r="H50" s="7">
        <v>471.27</v>
      </c>
      <c r="I50" s="3">
        <v>45622</v>
      </c>
      <c r="J50" s="3" t="str">
        <f>TEXT(NIgerian_Fintech[[#This Row],[TransactionDate]], "JJJJ")</f>
        <v>2024</v>
      </c>
      <c r="K50" s="3" t="str">
        <f>TEXT(NIgerian_Fintech[[#This Row],[TransactionDate]], "MMMM")</f>
        <v>November</v>
      </c>
      <c r="L50" s="3" t="str">
        <f>TEXT(NIgerian_Fintech[[#This Row],[TransactionDate]], "MM")</f>
        <v>11</v>
      </c>
      <c r="M50" s="3" t="str">
        <f>TEXT(NIgerian_Fintech[[#This Row],[TransactionDate]], "tttt")</f>
        <v>Tuesday</v>
      </c>
      <c r="N50" s="2" t="s">
        <v>21</v>
      </c>
    </row>
    <row r="51" spans="1:14" ht="14.5" x14ac:dyDescent="0.35">
      <c r="A51" s="2" t="s">
        <v>132</v>
      </c>
      <c r="B51" s="2" t="s">
        <v>133</v>
      </c>
      <c r="C51" s="2">
        <v>37</v>
      </c>
      <c r="D51" s="2" t="s">
        <v>39</v>
      </c>
      <c r="E51" s="2" t="s">
        <v>93</v>
      </c>
      <c r="F51" s="2" t="s">
        <v>14</v>
      </c>
      <c r="G51" s="2" t="s">
        <v>30</v>
      </c>
      <c r="H51" s="7">
        <v>3369.69</v>
      </c>
      <c r="I51" s="3">
        <v>45479</v>
      </c>
      <c r="J51" s="3" t="str">
        <f>TEXT(NIgerian_Fintech[[#This Row],[TransactionDate]], "JJJJ")</f>
        <v>2024</v>
      </c>
      <c r="K51" s="3" t="str">
        <f>TEXT(NIgerian_Fintech[[#This Row],[TransactionDate]], "MMMM")</f>
        <v>July</v>
      </c>
      <c r="L51" s="3" t="str">
        <f>TEXT(NIgerian_Fintech[[#This Row],[TransactionDate]], "MM")</f>
        <v>07</v>
      </c>
      <c r="M51" s="3" t="str">
        <f>TEXT(NIgerian_Fintech[[#This Row],[TransactionDate]], "tttt")</f>
        <v>Saturday</v>
      </c>
      <c r="N51" s="2" t="s">
        <v>16</v>
      </c>
    </row>
    <row r="52" spans="1:14" ht="14.5" x14ac:dyDescent="0.35">
      <c r="A52" s="2" t="s">
        <v>134</v>
      </c>
      <c r="B52" s="2" t="s">
        <v>135</v>
      </c>
      <c r="C52" s="2">
        <v>45</v>
      </c>
      <c r="D52" s="2" t="s">
        <v>12</v>
      </c>
      <c r="E52" s="2" t="s">
        <v>52</v>
      </c>
      <c r="F52" s="2" t="s">
        <v>35</v>
      </c>
      <c r="G52" s="2" t="s">
        <v>26</v>
      </c>
      <c r="H52" s="7">
        <v>659.57</v>
      </c>
      <c r="I52" s="3">
        <v>45108</v>
      </c>
      <c r="J52" s="3" t="str">
        <f>TEXT(NIgerian_Fintech[[#This Row],[TransactionDate]], "JJJJ")</f>
        <v>2023</v>
      </c>
      <c r="K52" s="3" t="str">
        <f>TEXT(NIgerian_Fintech[[#This Row],[TransactionDate]], "MMMM")</f>
        <v>July</v>
      </c>
      <c r="L52" s="3" t="str">
        <f>TEXT(NIgerian_Fintech[[#This Row],[TransactionDate]], "MM")</f>
        <v>07</v>
      </c>
      <c r="M52" s="3" t="str">
        <f>TEXT(NIgerian_Fintech[[#This Row],[TransactionDate]], "tttt")</f>
        <v>Saturday</v>
      </c>
      <c r="N52" s="2" t="s">
        <v>16</v>
      </c>
    </row>
    <row r="53" spans="1:14" ht="14.5" x14ac:dyDescent="0.35">
      <c r="A53" s="2" t="s">
        <v>136</v>
      </c>
      <c r="B53" s="2" t="s">
        <v>137</v>
      </c>
      <c r="C53" s="2">
        <v>64</v>
      </c>
      <c r="D53" s="2" t="s">
        <v>39</v>
      </c>
      <c r="E53" s="2" t="s">
        <v>93</v>
      </c>
      <c r="F53" s="2" t="s">
        <v>35</v>
      </c>
      <c r="G53" s="2" t="s">
        <v>15</v>
      </c>
      <c r="H53" s="7">
        <v>33219</v>
      </c>
      <c r="I53" s="3">
        <v>45482</v>
      </c>
      <c r="J53" s="3" t="str">
        <f>TEXT(NIgerian_Fintech[[#This Row],[TransactionDate]], "JJJJ")</f>
        <v>2024</v>
      </c>
      <c r="K53" s="3" t="str">
        <f>TEXT(NIgerian_Fintech[[#This Row],[TransactionDate]], "MMMM")</f>
        <v>July</v>
      </c>
      <c r="L53" s="3" t="str">
        <f>TEXT(NIgerian_Fintech[[#This Row],[TransactionDate]], "MM")</f>
        <v>07</v>
      </c>
      <c r="M53" s="3" t="str">
        <f>TEXT(NIgerian_Fintech[[#This Row],[TransactionDate]], "tttt")</f>
        <v>Tuesday</v>
      </c>
      <c r="N53" s="2" t="s">
        <v>16</v>
      </c>
    </row>
    <row r="54" spans="1:14" ht="14.5" x14ac:dyDescent="0.35">
      <c r="A54" s="2" t="s">
        <v>138</v>
      </c>
      <c r="B54" s="2" t="s">
        <v>139</v>
      </c>
      <c r="C54" s="2">
        <v>24</v>
      </c>
      <c r="D54" s="2" t="s">
        <v>12</v>
      </c>
      <c r="E54" s="2" t="s">
        <v>52</v>
      </c>
      <c r="F54" s="2" t="s">
        <v>55</v>
      </c>
      <c r="G54" s="2" t="s">
        <v>20</v>
      </c>
      <c r="H54" s="7">
        <v>9788.66</v>
      </c>
      <c r="I54" s="3">
        <v>45136</v>
      </c>
      <c r="J54" s="3" t="str">
        <f>TEXT(NIgerian_Fintech[[#This Row],[TransactionDate]], "JJJJ")</f>
        <v>2023</v>
      </c>
      <c r="K54" s="3" t="str">
        <f>TEXT(NIgerian_Fintech[[#This Row],[TransactionDate]], "MMMM")</f>
        <v>July</v>
      </c>
      <c r="L54" s="3" t="str">
        <f>TEXT(NIgerian_Fintech[[#This Row],[TransactionDate]], "MM")</f>
        <v>07</v>
      </c>
      <c r="M54" s="3" t="str">
        <f>TEXT(NIgerian_Fintech[[#This Row],[TransactionDate]], "tttt")</f>
        <v>Saturday</v>
      </c>
      <c r="N54" s="2" t="s">
        <v>16</v>
      </c>
    </row>
    <row r="55" spans="1:14" ht="14.5" x14ac:dyDescent="0.35">
      <c r="A55" s="2" t="s">
        <v>140</v>
      </c>
      <c r="B55" s="2" t="s">
        <v>141</v>
      </c>
      <c r="C55" s="2">
        <v>61</v>
      </c>
      <c r="D55" s="2" t="s">
        <v>39</v>
      </c>
      <c r="E55" s="2" t="s">
        <v>52</v>
      </c>
      <c r="F55" s="2" t="s">
        <v>19</v>
      </c>
      <c r="G55" s="2" t="s">
        <v>26</v>
      </c>
      <c r="H55" s="7">
        <v>1901.3</v>
      </c>
      <c r="I55" s="3">
        <v>45176</v>
      </c>
      <c r="J55" s="3" t="str">
        <f>TEXT(NIgerian_Fintech[[#This Row],[TransactionDate]], "JJJJ")</f>
        <v>2023</v>
      </c>
      <c r="K55" s="3" t="str">
        <f>TEXT(NIgerian_Fintech[[#This Row],[TransactionDate]], "MMMM")</f>
        <v>September</v>
      </c>
      <c r="L55" s="3" t="str">
        <f>TEXT(NIgerian_Fintech[[#This Row],[TransactionDate]], "MM")</f>
        <v>09</v>
      </c>
      <c r="M55" s="3" t="str">
        <f>TEXT(NIgerian_Fintech[[#This Row],[TransactionDate]], "tttt")</f>
        <v>Thursday</v>
      </c>
      <c r="N55" s="2" t="s">
        <v>16</v>
      </c>
    </row>
    <row r="56" spans="1:14" ht="14.5" x14ac:dyDescent="0.35">
      <c r="A56" s="2" t="s">
        <v>142</v>
      </c>
      <c r="B56" s="2" t="s">
        <v>143</v>
      </c>
      <c r="C56" s="2">
        <v>25</v>
      </c>
      <c r="D56" s="2" t="s">
        <v>12</v>
      </c>
      <c r="E56" s="2" t="s">
        <v>42</v>
      </c>
      <c r="F56" s="2" t="s">
        <v>49</v>
      </c>
      <c r="G56" s="2" t="s">
        <v>36</v>
      </c>
      <c r="H56" s="7">
        <v>1241.6600000000001</v>
      </c>
      <c r="I56" s="3">
        <v>45438</v>
      </c>
      <c r="J56" s="3" t="str">
        <f>TEXT(NIgerian_Fintech[[#This Row],[TransactionDate]], "JJJJ")</f>
        <v>2024</v>
      </c>
      <c r="K56" s="3" t="str">
        <f>TEXT(NIgerian_Fintech[[#This Row],[TransactionDate]], "MMMM")</f>
        <v>May</v>
      </c>
      <c r="L56" s="3" t="str">
        <f>TEXT(NIgerian_Fintech[[#This Row],[TransactionDate]], "MM")</f>
        <v>05</v>
      </c>
      <c r="M56" s="3" t="str">
        <f>TEXT(NIgerian_Fintech[[#This Row],[TransactionDate]], "tttt")</f>
        <v>Sunday</v>
      </c>
      <c r="N56" s="2" t="s">
        <v>21</v>
      </c>
    </row>
    <row r="57" spans="1:14" ht="14.5" x14ac:dyDescent="0.35">
      <c r="A57" s="2" t="s">
        <v>144</v>
      </c>
      <c r="B57" s="2" t="s">
        <v>145</v>
      </c>
      <c r="C57" s="2">
        <v>64</v>
      </c>
      <c r="D57" s="2" t="s">
        <v>12</v>
      </c>
      <c r="E57" s="2" t="s">
        <v>42</v>
      </c>
      <c r="F57" s="2" t="s">
        <v>25</v>
      </c>
      <c r="G57" s="2" t="s">
        <v>26</v>
      </c>
      <c r="H57" s="7">
        <v>4622.3</v>
      </c>
      <c r="I57" s="3">
        <v>45522</v>
      </c>
      <c r="J57" s="3" t="str">
        <f>TEXT(NIgerian_Fintech[[#This Row],[TransactionDate]], "JJJJ")</f>
        <v>2024</v>
      </c>
      <c r="K57" s="3" t="str">
        <f>TEXT(NIgerian_Fintech[[#This Row],[TransactionDate]], "MMMM")</f>
        <v>August</v>
      </c>
      <c r="L57" s="3" t="str">
        <f>TEXT(NIgerian_Fintech[[#This Row],[TransactionDate]], "MM")</f>
        <v>08</v>
      </c>
      <c r="M57" s="3" t="str">
        <f>TEXT(NIgerian_Fintech[[#This Row],[TransactionDate]], "tttt")</f>
        <v>Sunday</v>
      </c>
      <c r="N57" s="2" t="s">
        <v>16</v>
      </c>
    </row>
    <row r="58" spans="1:14" ht="14.5" x14ac:dyDescent="0.35">
      <c r="A58" s="2" t="s">
        <v>146</v>
      </c>
      <c r="B58" s="2" t="s">
        <v>147</v>
      </c>
      <c r="C58" s="2">
        <v>52</v>
      </c>
      <c r="D58" s="2" t="s">
        <v>39</v>
      </c>
      <c r="E58" s="2" t="s">
        <v>52</v>
      </c>
      <c r="F58" s="2" t="s">
        <v>49</v>
      </c>
      <c r="G58" s="2" t="s">
        <v>15</v>
      </c>
      <c r="H58" s="7">
        <v>3676.6</v>
      </c>
      <c r="I58" s="3">
        <v>45065</v>
      </c>
      <c r="J58" s="3" t="str">
        <f>TEXT(NIgerian_Fintech[[#This Row],[TransactionDate]], "JJJJ")</f>
        <v>2023</v>
      </c>
      <c r="K58" s="3" t="str">
        <f>TEXT(NIgerian_Fintech[[#This Row],[TransactionDate]], "MMMM")</f>
        <v>May</v>
      </c>
      <c r="L58" s="3" t="str">
        <f>TEXT(NIgerian_Fintech[[#This Row],[TransactionDate]], "MM")</f>
        <v>05</v>
      </c>
      <c r="M58" s="3" t="str">
        <f>TEXT(NIgerian_Fintech[[#This Row],[TransactionDate]], "tttt")</f>
        <v>Friday</v>
      </c>
      <c r="N58" s="2" t="s">
        <v>16</v>
      </c>
    </row>
    <row r="59" spans="1:14" ht="14.5" x14ac:dyDescent="0.35">
      <c r="A59" s="2" t="s">
        <v>148</v>
      </c>
      <c r="B59" s="2" t="s">
        <v>149</v>
      </c>
      <c r="C59" s="2">
        <v>31</v>
      </c>
      <c r="D59" s="2" t="s">
        <v>39</v>
      </c>
      <c r="E59" s="2" t="s">
        <v>29</v>
      </c>
      <c r="F59" s="2" t="s">
        <v>19</v>
      </c>
      <c r="G59" s="2" t="s">
        <v>20</v>
      </c>
      <c r="H59" s="7">
        <v>3274.7</v>
      </c>
      <c r="I59" s="3">
        <v>45157</v>
      </c>
      <c r="J59" s="3" t="str">
        <f>TEXT(NIgerian_Fintech[[#This Row],[TransactionDate]], "JJJJ")</f>
        <v>2023</v>
      </c>
      <c r="K59" s="3" t="str">
        <f>TEXT(NIgerian_Fintech[[#This Row],[TransactionDate]], "MMMM")</f>
        <v>August</v>
      </c>
      <c r="L59" s="3" t="str">
        <f>TEXT(NIgerian_Fintech[[#This Row],[TransactionDate]], "MM")</f>
        <v>08</v>
      </c>
      <c r="M59" s="3" t="str">
        <f>TEXT(NIgerian_Fintech[[#This Row],[TransactionDate]], "tttt")</f>
        <v>Saturday</v>
      </c>
      <c r="N59" s="2" t="s">
        <v>21</v>
      </c>
    </row>
    <row r="60" spans="1:14" ht="14.5" x14ac:dyDescent="0.35">
      <c r="A60" s="2" t="s">
        <v>150</v>
      </c>
      <c r="B60" s="2" t="s">
        <v>151</v>
      </c>
      <c r="C60" s="2">
        <v>34</v>
      </c>
      <c r="D60" s="2" t="s">
        <v>12</v>
      </c>
      <c r="E60" s="2" t="s">
        <v>64</v>
      </c>
      <c r="F60" s="2" t="s">
        <v>35</v>
      </c>
      <c r="G60" s="2" t="s">
        <v>26</v>
      </c>
      <c r="H60" s="7">
        <v>6314.8</v>
      </c>
      <c r="I60" s="3">
        <v>44938</v>
      </c>
      <c r="J60" s="3" t="str">
        <f>TEXT(NIgerian_Fintech[[#This Row],[TransactionDate]], "JJJJ")</f>
        <v>2023</v>
      </c>
      <c r="K60" s="3" t="str">
        <f>TEXT(NIgerian_Fintech[[#This Row],[TransactionDate]], "MMMM")</f>
        <v>January</v>
      </c>
      <c r="L60" s="3" t="str">
        <f>TEXT(NIgerian_Fintech[[#This Row],[TransactionDate]], "MM")</f>
        <v>01</v>
      </c>
      <c r="M60" s="3" t="str">
        <f>TEXT(NIgerian_Fintech[[#This Row],[TransactionDate]], "tttt")</f>
        <v>Thursday</v>
      </c>
      <c r="N60" s="2" t="s">
        <v>16</v>
      </c>
    </row>
    <row r="61" spans="1:14" ht="14.5" x14ac:dyDescent="0.35">
      <c r="A61" s="2" t="s">
        <v>152</v>
      </c>
      <c r="B61" s="2" t="s">
        <v>153</v>
      </c>
      <c r="C61" s="2">
        <v>53</v>
      </c>
      <c r="D61" s="2" t="s">
        <v>39</v>
      </c>
      <c r="E61" s="2" t="s">
        <v>24</v>
      </c>
      <c r="F61" s="2" t="s">
        <v>25</v>
      </c>
      <c r="G61" s="2" t="s">
        <v>30</v>
      </c>
      <c r="H61" s="7">
        <v>24403.98</v>
      </c>
      <c r="I61" s="3">
        <v>45199</v>
      </c>
      <c r="J61" s="3" t="str">
        <f>TEXT(NIgerian_Fintech[[#This Row],[TransactionDate]], "JJJJ")</f>
        <v>2023</v>
      </c>
      <c r="K61" s="3" t="str">
        <f>TEXT(NIgerian_Fintech[[#This Row],[TransactionDate]], "MMMM")</f>
        <v>September</v>
      </c>
      <c r="L61" s="3" t="str">
        <f>TEXT(NIgerian_Fintech[[#This Row],[TransactionDate]], "MM")</f>
        <v>09</v>
      </c>
      <c r="M61" s="3" t="str">
        <f>TEXT(NIgerian_Fintech[[#This Row],[TransactionDate]], "tttt")</f>
        <v>Saturday</v>
      </c>
      <c r="N61" s="2" t="s">
        <v>16</v>
      </c>
    </row>
    <row r="62" spans="1:14" ht="14.5" x14ac:dyDescent="0.35">
      <c r="A62" s="2" t="s">
        <v>154</v>
      </c>
      <c r="B62" s="2" t="s">
        <v>155</v>
      </c>
      <c r="C62" s="2">
        <v>57</v>
      </c>
      <c r="D62" s="2" t="s">
        <v>39</v>
      </c>
      <c r="E62" s="2" t="s">
        <v>24</v>
      </c>
      <c r="F62" s="2" t="s">
        <v>14</v>
      </c>
      <c r="G62" s="2" t="s">
        <v>20</v>
      </c>
      <c r="H62" s="7">
        <v>8394.4599999999991</v>
      </c>
      <c r="I62" s="3">
        <v>45414</v>
      </c>
      <c r="J62" s="3" t="str">
        <f>TEXT(NIgerian_Fintech[[#This Row],[TransactionDate]], "JJJJ")</f>
        <v>2024</v>
      </c>
      <c r="K62" s="3" t="str">
        <f>TEXT(NIgerian_Fintech[[#This Row],[TransactionDate]], "MMMM")</f>
        <v>May</v>
      </c>
      <c r="L62" s="3" t="str">
        <f>TEXT(NIgerian_Fintech[[#This Row],[TransactionDate]], "MM")</f>
        <v>05</v>
      </c>
      <c r="M62" s="3" t="str">
        <f>TEXT(NIgerian_Fintech[[#This Row],[TransactionDate]], "tttt")</f>
        <v>Thursday</v>
      </c>
      <c r="N62" s="2" t="s">
        <v>16</v>
      </c>
    </row>
    <row r="63" spans="1:14" ht="14.5" x14ac:dyDescent="0.35">
      <c r="A63" s="2" t="s">
        <v>156</v>
      </c>
      <c r="B63" s="2" t="s">
        <v>157</v>
      </c>
      <c r="C63" s="2">
        <v>21</v>
      </c>
      <c r="D63" s="2" t="s">
        <v>12</v>
      </c>
      <c r="E63" s="2" t="s">
        <v>13</v>
      </c>
      <c r="F63" s="2" t="s">
        <v>35</v>
      </c>
      <c r="G63" s="2" t="s">
        <v>26</v>
      </c>
      <c r="H63" s="7">
        <v>7365.38</v>
      </c>
      <c r="I63" s="3">
        <v>45016</v>
      </c>
      <c r="J63" s="3" t="str">
        <f>TEXT(NIgerian_Fintech[[#This Row],[TransactionDate]], "JJJJ")</f>
        <v>2023</v>
      </c>
      <c r="K63" s="3" t="str">
        <f>TEXT(NIgerian_Fintech[[#This Row],[TransactionDate]], "MMMM")</f>
        <v>March</v>
      </c>
      <c r="L63" s="3" t="str">
        <f>TEXT(NIgerian_Fintech[[#This Row],[TransactionDate]], "MM")</f>
        <v>03</v>
      </c>
      <c r="M63" s="3" t="str">
        <f>TEXT(NIgerian_Fintech[[#This Row],[TransactionDate]], "tttt")</f>
        <v>Friday</v>
      </c>
      <c r="N63" s="2" t="s">
        <v>16</v>
      </c>
    </row>
    <row r="64" spans="1:14" ht="14.5" x14ac:dyDescent="0.35">
      <c r="A64" s="2" t="s">
        <v>158</v>
      </c>
      <c r="B64" s="2" t="s">
        <v>159</v>
      </c>
      <c r="C64" s="2">
        <v>19</v>
      </c>
      <c r="D64" s="2" t="s">
        <v>12</v>
      </c>
      <c r="E64" s="2" t="s">
        <v>74</v>
      </c>
      <c r="F64" s="2" t="s">
        <v>35</v>
      </c>
      <c r="G64" s="2" t="s">
        <v>26</v>
      </c>
      <c r="H64" s="7">
        <v>16427.28</v>
      </c>
      <c r="I64" s="3">
        <v>44951</v>
      </c>
      <c r="J64" s="3" t="str">
        <f>TEXT(NIgerian_Fintech[[#This Row],[TransactionDate]], "JJJJ")</f>
        <v>2023</v>
      </c>
      <c r="K64" s="3" t="str">
        <f>TEXT(NIgerian_Fintech[[#This Row],[TransactionDate]], "MMMM")</f>
        <v>January</v>
      </c>
      <c r="L64" s="3" t="str">
        <f>TEXT(NIgerian_Fintech[[#This Row],[TransactionDate]], "MM")</f>
        <v>01</v>
      </c>
      <c r="M64" s="3" t="str">
        <f>TEXT(NIgerian_Fintech[[#This Row],[TransactionDate]], "tttt")</f>
        <v>Wednesday</v>
      </c>
      <c r="N64" s="2" t="s">
        <v>16</v>
      </c>
    </row>
    <row r="65" spans="1:14" ht="14.5" x14ac:dyDescent="0.35">
      <c r="A65" s="2" t="s">
        <v>160</v>
      </c>
      <c r="B65" s="2" t="s">
        <v>161</v>
      </c>
      <c r="C65" s="2">
        <v>23</v>
      </c>
      <c r="D65" s="2" t="s">
        <v>12</v>
      </c>
      <c r="E65" s="2" t="s">
        <v>42</v>
      </c>
      <c r="F65" s="2" t="s">
        <v>55</v>
      </c>
      <c r="G65" s="2" t="s">
        <v>20</v>
      </c>
      <c r="H65" s="7">
        <v>40.33</v>
      </c>
      <c r="I65" s="3">
        <v>45464</v>
      </c>
      <c r="J65" s="3" t="str">
        <f>TEXT(NIgerian_Fintech[[#This Row],[TransactionDate]], "JJJJ")</f>
        <v>2024</v>
      </c>
      <c r="K65" s="3" t="str">
        <f>TEXT(NIgerian_Fintech[[#This Row],[TransactionDate]], "MMMM")</f>
        <v>June</v>
      </c>
      <c r="L65" s="3" t="str">
        <f>TEXT(NIgerian_Fintech[[#This Row],[TransactionDate]], "MM")</f>
        <v>06</v>
      </c>
      <c r="M65" s="3" t="str">
        <f>TEXT(NIgerian_Fintech[[#This Row],[TransactionDate]], "tttt")</f>
        <v>Friday</v>
      </c>
      <c r="N65" s="2" t="s">
        <v>16</v>
      </c>
    </row>
    <row r="66" spans="1:14" ht="14.5" x14ac:dyDescent="0.35">
      <c r="A66" s="2" t="s">
        <v>162</v>
      </c>
      <c r="B66" s="2" t="s">
        <v>163</v>
      </c>
      <c r="C66" s="2">
        <v>59</v>
      </c>
      <c r="D66" s="2" t="s">
        <v>12</v>
      </c>
      <c r="E66" s="2" t="s">
        <v>52</v>
      </c>
      <c r="F66" s="2" t="s">
        <v>19</v>
      </c>
      <c r="G66" s="2" t="s">
        <v>36</v>
      </c>
      <c r="H66" s="7">
        <v>2198.81</v>
      </c>
      <c r="I66" s="3">
        <v>45591</v>
      </c>
      <c r="J66" s="3" t="str">
        <f>TEXT(NIgerian_Fintech[[#This Row],[TransactionDate]], "JJJJ")</f>
        <v>2024</v>
      </c>
      <c r="K66" s="3" t="str">
        <f>TEXT(NIgerian_Fintech[[#This Row],[TransactionDate]], "MMMM")</f>
        <v>October</v>
      </c>
      <c r="L66" s="3" t="str">
        <f>TEXT(NIgerian_Fintech[[#This Row],[TransactionDate]], "MM")</f>
        <v>10</v>
      </c>
      <c r="M66" s="3" t="str">
        <f>TEXT(NIgerian_Fintech[[#This Row],[TransactionDate]], "tttt")</f>
        <v>Saturday</v>
      </c>
      <c r="N66" s="2" t="s">
        <v>16</v>
      </c>
    </row>
    <row r="67" spans="1:14" ht="14.5" x14ac:dyDescent="0.35">
      <c r="A67" s="2" t="s">
        <v>164</v>
      </c>
      <c r="B67" s="2" t="s">
        <v>165</v>
      </c>
      <c r="C67" s="2">
        <v>21</v>
      </c>
      <c r="D67" s="2" t="s">
        <v>39</v>
      </c>
      <c r="E67" s="2" t="s">
        <v>74</v>
      </c>
      <c r="F67" s="2" t="s">
        <v>55</v>
      </c>
      <c r="G67" s="2" t="s">
        <v>30</v>
      </c>
      <c r="H67" s="7">
        <v>6855.48</v>
      </c>
      <c r="I67" s="3">
        <v>45498</v>
      </c>
      <c r="J67" s="3" t="str">
        <f>TEXT(NIgerian_Fintech[[#This Row],[TransactionDate]], "JJJJ")</f>
        <v>2024</v>
      </c>
      <c r="K67" s="3" t="str">
        <f>TEXT(NIgerian_Fintech[[#This Row],[TransactionDate]], "MMMM")</f>
        <v>July</v>
      </c>
      <c r="L67" s="3" t="str">
        <f>TEXT(NIgerian_Fintech[[#This Row],[TransactionDate]], "MM")</f>
        <v>07</v>
      </c>
      <c r="M67" s="3" t="str">
        <f>TEXT(NIgerian_Fintech[[#This Row],[TransactionDate]], "tttt")</f>
        <v>Thursday</v>
      </c>
      <c r="N67" s="2" t="s">
        <v>16</v>
      </c>
    </row>
    <row r="68" spans="1:14" ht="14.5" x14ac:dyDescent="0.35">
      <c r="A68" s="2" t="s">
        <v>166</v>
      </c>
      <c r="B68" s="2" t="s">
        <v>167</v>
      </c>
      <c r="C68" s="2">
        <v>46</v>
      </c>
      <c r="D68" s="2" t="s">
        <v>12</v>
      </c>
      <c r="E68" s="2" t="s">
        <v>42</v>
      </c>
      <c r="F68" s="2" t="s">
        <v>55</v>
      </c>
      <c r="G68" s="2" t="s">
        <v>20</v>
      </c>
      <c r="H68" s="7">
        <v>12218.28</v>
      </c>
      <c r="I68" s="3">
        <v>44986</v>
      </c>
      <c r="J68" s="3" t="str">
        <f>TEXT(NIgerian_Fintech[[#This Row],[TransactionDate]], "JJJJ")</f>
        <v>2023</v>
      </c>
      <c r="K68" s="3" t="str">
        <f>TEXT(NIgerian_Fintech[[#This Row],[TransactionDate]], "MMMM")</f>
        <v>March</v>
      </c>
      <c r="L68" s="3" t="str">
        <f>TEXT(NIgerian_Fintech[[#This Row],[TransactionDate]], "MM")</f>
        <v>03</v>
      </c>
      <c r="M68" s="3" t="str">
        <f>TEXT(NIgerian_Fintech[[#This Row],[TransactionDate]], "tttt")</f>
        <v>Wednesday</v>
      </c>
      <c r="N68" s="2" t="s">
        <v>69</v>
      </c>
    </row>
    <row r="69" spans="1:14" ht="14.5" x14ac:dyDescent="0.35">
      <c r="A69" s="2" t="s">
        <v>168</v>
      </c>
      <c r="B69" s="2" t="s">
        <v>169</v>
      </c>
      <c r="C69" s="2">
        <v>35</v>
      </c>
      <c r="D69" s="2" t="s">
        <v>12</v>
      </c>
      <c r="E69" s="2" t="s">
        <v>13</v>
      </c>
      <c r="F69" s="2" t="s">
        <v>49</v>
      </c>
      <c r="G69" s="2" t="s">
        <v>30</v>
      </c>
      <c r="H69" s="7">
        <v>6636.43</v>
      </c>
      <c r="I69" s="3">
        <v>45097</v>
      </c>
      <c r="J69" s="3" t="str">
        <f>TEXT(NIgerian_Fintech[[#This Row],[TransactionDate]], "JJJJ")</f>
        <v>2023</v>
      </c>
      <c r="K69" s="3" t="str">
        <f>TEXT(NIgerian_Fintech[[#This Row],[TransactionDate]], "MMMM")</f>
        <v>June</v>
      </c>
      <c r="L69" s="3" t="str">
        <f>TEXT(NIgerian_Fintech[[#This Row],[TransactionDate]], "MM")</f>
        <v>06</v>
      </c>
      <c r="M69" s="3" t="str">
        <f>TEXT(NIgerian_Fintech[[#This Row],[TransactionDate]], "tttt")</f>
        <v>Tuesday</v>
      </c>
      <c r="N69" s="2" t="s">
        <v>16</v>
      </c>
    </row>
    <row r="70" spans="1:14" ht="14.5" x14ac:dyDescent="0.35">
      <c r="A70" s="2" t="s">
        <v>170</v>
      </c>
      <c r="B70" s="2" t="s">
        <v>171</v>
      </c>
      <c r="C70" s="2">
        <v>43</v>
      </c>
      <c r="D70" s="2" t="s">
        <v>12</v>
      </c>
      <c r="E70" s="2" t="s">
        <v>24</v>
      </c>
      <c r="F70" s="2" t="s">
        <v>35</v>
      </c>
      <c r="G70" s="2" t="s">
        <v>30</v>
      </c>
      <c r="H70" s="7">
        <v>1787.87</v>
      </c>
      <c r="I70" s="3">
        <v>45514</v>
      </c>
      <c r="J70" s="3" t="str">
        <f>TEXT(NIgerian_Fintech[[#This Row],[TransactionDate]], "JJJJ")</f>
        <v>2024</v>
      </c>
      <c r="K70" s="3" t="str">
        <f>TEXT(NIgerian_Fintech[[#This Row],[TransactionDate]], "MMMM")</f>
        <v>August</v>
      </c>
      <c r="L70" s="3" t="str">
        <f>TEXT(NIgerian_Fintech[[#This Row],[TransactionDate]], "MM")</f>
        <v>08</v>
      </c>
      <c r="M70" s="3" t="str">
        <f>TEXT(NIgerian_Fintech[[#This Row],[TransactionDate]], "tttt")</f>
        <v>Saturday</v>
      </c>
      <c r="N70" s="2" t="s">
        <v>21</v>
      </c>
    </row>
    <row r="71" spans="1:14" ht="14.5" x14ac:dyDescent="0.35">
      <c r="A71" s="2" t="s">
        <v>172</v>
      </c>
      <c r="B71" s="2" t="s">
        <v>173</v>
      </c>
      <c r="C71" s="2">
        <v>61</v>
      </c>
      <c r="D71" s="2" t="s">
        <v>39</v>
      </c>
      <c r="E71" s="2" t="s">
        <v>64</v>
      </c>
      <c r="F71" s="2" t="s">
        <v>19</v>
      </c>
      <c r="G71" s="2" t="s">
        <v>20</v>
      </c>
      <c r="H71" s="7">
        <v>26590.15</v>
      </c>
      <c r="I71" s="3">
        <v>45373</v>
      </c>
      <c r="J71" s="3" t="str">
        <f>TEXT(NIgerian_Fintech[[#This Row],[TransactionDate]], "JJJJ")</f>
        <v>2024</v>
      </c>
      <c r="K71" s="3" t="str">
        <f>TEXT(NIgerian_Fintech[[#This Row],[TransactionDate]], "MMMM")</f>
        <v>March</v>
      </c>
      <c r="L71" s="3" t="str">
        <f>TEXT(NIgerian_Fintech[[#This Row],[TransactionDate]], "MM")</f>
        <v>03</v>
      </c>
      <c r="M71" s="3" t="str">
        <f>TEXT(NIgerian_Fintech[[#This Row],[TransactionDate]], "tttt")</f>
        <v>Friday</v>
      </c>
      <c r="N71" s="2" t="s">
        <v>16</v>
      </c>
    </row>
    <row r="72" spans="1:14" ht="14.5" x14ac:dyDescent="0.35">
      <c r="A72" s="2" t="s">
        <v>174</v>
      </c>
      <c r="B72" s="2" t="s">
        <v>175</v>
      </c>
      <c r="C72" s="2">
        <v>51</v>
      </c>
      <c r="D72" s="2" t="s">
        <v>12</v>
      </c>
      <c r="E72" s="2" t="s">
        <v>52</v>
      </c>
      <c r="F72" s="2" t="s">
        <v>55</v>
      </c>
      <c r="G72" s="2" t="s">
        <v>26</v>
      </c>
      <c r="H72" s="7">
        <v>3984.87</v>
      </c>
      <c r="I72" s="3">
        <v>45646</v>
      </c>
      <c r="J72" s="3" t="str">
        <f>TEXT(NIgerian_Fintech[[#This Row],[TransactionDate]], "JJJJ")</f>
        <v>2024</v>
      </c>
      <c r="K72" s="3" t="str">
        <f>TEXT(NIgerian_Fintech[[#This Row],[TransactionDate]], "MMMM")</f>
        <v>December</v>
      </c>
      <c r="L72" s="3" t="str">
        <f>TEXT(NIgerian_Fintech[[#This Row],[TransactionDate]], "MM")</f>
        <v>12</v>
      </c>
      <c r="M72" s="3" t="str">
        <f>TEXT(NIgerian_Fintech[[#This Row],[TransactionDate]], "tttt")</f>
        <v>Friday</v>
      </c>
      <c r="N72" s="2" t="s">
        <v>21</v>
      </c>
    </row>
    <row r="73" spans="1:14" ht="14.5" x14ac:dyDescent="0.35">
      <c r="A73" s="2" t="s">
        <v>176</v>
      </c>
      <c r="B73" s="2" t="s">
        <v>177</v>
      </c>
      <c r="C73" s="2">
        <v>27</v>
      </c>
      <c r="D73" s="2" t="s">
        <v>39</v>
      </c>
      <c r="E73" s="2" t="s">
        <v>13</v>
      </c>
      <c r="F73" s="2" t="s">
        <v>14</v>
      </c>
      <c r="G73" s="2" t="s">
        <v>36</v>
      </c>
      <c r="H73" s="7">
        <v>15521.87</v>
      </c>
      <c r="I73" s="3">
        <v>45593</v>
      </c>
      <c r="J73" s="3" t="str">
        <f>TEXT(NIgerian_Fintech[[#This Row],[TransactionDate]], "JJJJ")</f>
        <v>2024</v>
      </c>
      <c r="K73" s="3" t="str">
        <f>TEXT(NIgerian_Fintech[[#This Row],[TransactionDate]], "MMMM")</f>
        <v>October</v>
      </c>
      <c r="L73" s="3" t="str">
        <f>TEXT(NIgerian_Fintech[[#This Row],[TransactionDate]], "MM")</f>
        <v>10</v>
      </c>
      <c r="M73" s="3" t="str">
        <f>TEXT(NIgerian_Fintech[[#This Row],[TransactionDate]], "tttt")</f>
        <v>Monday</v>
      </c>
      <c r="N73" s="2" t="s">
        <v>16</v>
      </c>
    </row>
    <row r="74" spans="1:14" ht="14.5" x14ac:dyDescent="0.35">
      <c r="A74" s="2" t="s">
        <v>178</v>
      </c>
      <c r="B74" s="2" t="s">
        <v>179</v>
      </c>
      <c r="C74" s="2">
        <v>53</v>
      </c>
      <c r="D74" s="2" t="s">
        <v>12</v>
      </c>
      <c r="E74" s="2" t="s">
        <v>24</v>
      </c>
      <c r="F74" s="2" t="s">
        <v>25</v>
      </c>
      <c r="G74" s="2" t="s">
        <v>30</v>
      </c>
      <c r="H74" s="7">
        <v>22202.07</v>
      </c>
      <c r="I74" s="3">
        <v>45618</v>
      </c>
      <c r="J74" s="3" t="str">
        <f>TEXT(NIgerian_Fintech[[#This Row],[TransactionDate]], "JJJJ")</f>
        <v>2024</v>
      </c>
      <c r="K74" s="3" t="str">
        <f>TEXT(NIgerian_Fintech[[#This Row],[TransactionDate]], "MMMM")</f>
        <v>November</v>
      </c>
      <c r="L74" s="3" t="str">
        <f>TEXT(NIgerian_Fintech[[#This Row],[TransactionDate]], "MM")</f>
        <v>11</v>
      </c>
      <c r="M74" s="3" t="str">
        <f>TEXT(NIgerian_Fintech[[#This Row],[TransactionDate]], "tttt")</f>
        <v>Friday</v>
      </c>
      <c r="N74" s="2" t="s">
        <v>16</v>
      </c>
    </row>
    <row r="75" spans="1:14" ht="14.5" x14ac:dyDescent="0.35">
      <c r="A75" s="2" t="s">
        <v>180</v>
      </c>
      <c r="B75" s="2" t="s">
        <v>181</v>
      </c>
      <c r="C75" s="2">
        <v>31</v>
      </c>
      <c r="D75" s="2" t="s">
        <v>12</v>
      </c>
      <c r="E75" s="2" t="s">
        <v>29</v>
      </c>
      <c r="F75" s="2" t="s">
        <v>19</v>
      </c>
      <c r="G75" s="2" t="s">
        <v>30</v>
      </c>
      <c r="H75" s="7">
        <v>4253.3500000000004</v>
      </c>
      <c r="I75" s="3">
        <v>45520</v>
      </c>
      <c r="J75" s="3" t="str">
        <f>TEXT(NIgerian_Fintech[[#This Row],[TransactionDate]], "JJJJ")</f>
        <v>2024</v>
      </c>
      <c r="K75" s="3" t="str">
        <f>TEXT(NIgerian_Fintech[[#This Row],[TransactionDate]], "MMMM")</f>
        <v>August</v>
      </c>
      <c r="L75" s="3" t="str">
        <f>TEXT(NIgerian_Fintech[[#This Row],[TransactionDate]], "MM")</f>
        <v>08</v>
      </c>
      <c r="M75" s="3" t="str">
        <f>TEXT(NIgerian_Fintech[[#This Row],[TransactionDate]], "tttt")</f>
        <v>Friday</v>
      </c>
      <c r="N75" s="2" t="s">
        <v>16</v>
      </c>
    </row>
    <row r="76" spans="1:14" ht="14.5" x14ac:dyDescent="0.35">
      <c r="A76" s="2" t="s">
        <v>182</v>
      </c>
      <c r="B76" s="2" t="s">
        <v>183</v>
      </c>
      <c r="C76" s="2">
        <v>48</v>
      </c>
      <c r="D76" s="2" t="s">
        <v>39</v>
      </c>
      <c r="E76" s="2" t="s">
        <v>42</v>
      </c>
      <c r="F76" s="2" t="s">
        <v>49</v>
      </c>
      <c r="G76" s="2" t="s">
        <v>26</v>
      </c>
      <c r="H76" s="7">
        <v>18663.439999999999</v>
      </c>
      <c r="I76" s="3">
        <v>44936</v>
      </c>
      <c r="J76" s="3" t="str">
        <f>TEXT(NIgerian_Fintech[[#This Row],[TransactionDate]], "JJJJ")</f>
        <v>2023</v>
      </c>
      <c r="K76" s="3" t="str">
        <f>TEXT(NIgerian_Fintech[[#This Row],[TransactionDate]], "MMMM")</f>
        <v>January</v>
      </c>
      <c r="L76" s="3" t="str">
        <f>TEXT(NIgerian_Fintech[[#This Row],[TransactionDate]], "MM")</f>
        <v>01</v>
      </c>
      <c r="M76" s="3" t="str">
        <f>TEXT(NIgerian_Fintech[[#This Row],[TransactionDate]], "tttt")</f>
        <v>Tuesday</v>
      </c>
      <c r="N76" s="2" t="s">
        <v>16</v>
      </c>
    </row>
    <row r="77" spans="1:14" ht="14.5" x14ac:dyDescent="0.35">
      <c r="A77" s="2" t="s">
        <v>184</v>
      </c>
      <c r="B77" s="2" t="s">
        <v>185</v>
      </c>
      <c r="C77" s="2">
        <v>32</v>
      </c>
      <c r="D77" s="2" t="s">
        <v>12</v>
      </c>
      <c r="E77" s="2" t="s">
        <v>52</v>
      </c>
      <c r="F77" s="2" t="s">
        <v>19</v>
      </c>
      <c r="G77" s="2" t="s">
        <v>20</v>
      </c>
      <c r="H77" s="7">
        <v>12405.46</v>
      </c>
      <c r="I77" s="3">
        <v>45169</v>
      </c>
      <c r="J77" s="3" t="str">
        <f>TEXT(NIgerian_Fintech[[#This Row],[TransactionDate]], "JJJJ")</f>
        <v>2023</v>
      </c>
      <c r="K77" s="3" t="str">
        <f>TEXT(NIgerian_Fintech[[#This Row],[TransactionDate]], "MMMM")</f>
        <v>August</v>
      </c>
      <c r="L77" s="3" t="str">
        <f>TEXT(NIgerian_Fintech[[#This Row],[TransactionDate]], "MM")</f>
        <v>08</v>
      </c>
      <c r="M77" s="3" t="str">
        <f>TEXT(NIgerian_Fintech[[#This Row],[TransactionDate]], "tttt")</f>
        <v>Thursday</v>
      </c>
      <c r="N77" s="2" t="s">
        <v>16</v>
      </c>
    </row>
    <row r="78" spans="1:14" ht="14.5" x14ac:dyDescent="0.35">
      <c r="A78" s="2" t="s">
        <v>186</v>
      </c>
      <c r="B78" s="2" t="s">
        <v>187</v>
      </c>
      <c r="C78" s="2">
        <v>25</v>
      </c>
      <c r="D78" s="2" t="s">
        <v>12</v>
      </c>
      <c r="E78" s="2" t="s">
        <v>74</v>
      </c>
      <c r="F78" s="2" t="s">
        <v>35</v>
      </c>
      <c r="G78" s="2" t="s">
        <v>36</v>
      </c>
      <c r="H78" s="7">
        <v>23463.37</v>
      </c>
      <c r="I78" s="3">
        <v>45104</v>
      </c>
      <c r="J78" s="3" t="str">
        <f>TEXT(NIgerian_Fintech[[#This Row],[TransactionDate]], "JJJJ")</f>
        <v>2023</v>
      </c>
      <c r="K78" s="3" t="str">
        <f>TEXT(NIgerian_Fintech[[#This Row],[TransactionDate]], "MMMM")</f>
        <v>June</v>
      </c>
      <c r="L78" s="3" t="str">
        <f>TEXT(NIgerian_Fintech[[#This Row],[TransactionDate]], "MM")</f>
        <v>06</v>
      </c>
      <c r="M78" s="3" t="str">
        <f>TEXT(NIgerian_Fintech[[#This Row],[TransactionDate]], "tttt")</f>
        <v>Tuesday</v>
      </c>
      <c r="N78" s="2" t="s">
        <v>16</v>
      </c>
    </row>
    <row r="79" spans="1:14" ht="14.5" x14ac:dyDescent="0.35">
      <c r="A79" s="2" t="s">
        <v>188</v>
      </c>
      <c r="B79" s="2" t="s">
        <v>189</v>
      </c>
      <c r="C79" s="2">
        <v>31</v>
      </c>
      <c r="D79" s="2" t="s">
        <v>39</v>
      </c>
      <c r="E79" s="2" t="s">
        <v>29</v>
      </c>
      <c r="F79" s="2" t="s">
        <v>49</v>
      </c>
      <c r="G79" s="2" t="s">
        <v>30</v>
      </c>
      <c r="H79" s="7">
        <v>2894.31</v>
      </c>
      <c r="I79" s="3">
        <v>45183</v>
      </c>
      <c r="J79" s="3" t="str">
        <f>TEXT(NIgerian_Fintech[[#This Row],[TransactionDate]], "JJJJ")</f>
        <v>2023</v>
      </c>
      <c r="K79" s="3" t="str">
        <f>TEXT(NIgerian_Fintech[[#This Row],[TransactionDate]], "MMMM")</f>
        <v>September</v>
      </c>
      <c r="L79" s="3" t="str">
        <f>TEXT(NIgerian_Fintech[[#This Row],[TransactionDate]], "MM")</f>
        <v>09</v>
      </c>
      <c r="M79" s="3" t="str">
        <f>TEXT(NIgerian_Fintech[[#This Row],[TransactionDate]], "tttt")</f>
        <v>Thursday</v>
      </c>
      <c r="N79" s="2" t="s">
        <v>16</v>
      </c>
    </row>
    <row r="80" spans="1:14" ht="14.5" x14ac:dyDescent="0.35">
      <c r="A80" s="2" t="s">
        <v>190</v>
      </c>
      <c r="B80" s="2" t="s">
        <v>191</v>
      </c>
      <c r="C80" s="2">
        <v>40</v>
      </c>
      <c r="D80" s="2" t="s">
        <v>12</v>
      </c>
      <c r="E80" s="2" t="s">
        <v>24</v>
      </c>
      <c r="F80" s="2" t="s">
        <v>25</v>
      </c>
      <c r="G80" s="2" t="s">
        <v>30</v>
      </c>
      <c r="H80" s="7">
        <v>26776.799999999999</v>
      </c>
      <c r="I80" s="3">
        <v>45236</v>
      </c>
      <c r="J80" s="3" t="str">
        <f>TEXT(NIgerian_Fintech[[#This Row],[TransactionDate]], "JJJJ")</f>
        <v>2023</v>
      </c>
      <c r="K80" s="3" t="str">
        <f>TEXT(NIgerian_Fintech[[#This Row],[TransactionDate]], "MMMM")</f>
        <v>November</v>
      </c>
      <c r="L80" s="3" t="str">
        <f>TEXT(NIgerian_Fintech[[#This Row],[TransactionDate]], "MM")</f>
        <v>11</v>
      </c>
      <c r="M80" s="3" t="str">
        <f>TEXT(NIgerian_Fintech[[#This Row],[TransactionDate]], "tttt")</f>
        <v>Monday</v>
      </c>
      <c r="N80" s="2" t="s">
        <v>16</v>
      </c>
    </row>
    <row r="81" spans="1:14" ht="14.5" x14ac:dyDescent="0.35">
      <c r="A81" s="2" t="s">
        <v>192</v>
      </c>
      <c r="B81" s="2" t="s">
        <v>193</v>
      </c>
      <c r="C81" s="2">
        <v>57</v>
      </c>
      <c r="D81" s="2" t="s">
        <v>12</v>
      </c>
      <c r="E81" s="2" t="s">
        <v>29</v>
      </c>
      <c r="F81" s="2" t="s">
        <v>14</v>
      </c>
      <c r="G81" s="2" t="s">
        <v>20</v>
      </c>
      <c r="H81" s="7">
        <v>675.37</v>
      </c>
      <c r="I81" s="3">
        <v>45442</v>
      </c>
      <c r="J81" s="3" t="str">
        <f>TEXT(NIgerian_Fintech[[#This Row],[TransactionDate]], "JJJJ")</f>
        <v>2024</v>
      </c>
      <c r="K81" s="3" t="str">
        <f>TEXT(NIgerian_Fintech[[#This Row],[TransactionDate]], "MMMM")</f>
        <v>May</v>
      </c>
      <c r="L81" s="3" t="str">
        <f>TEXT(NIgerian_Fintech[[#This Row],[TransactionDate]], "MM")</f>
        <v>05</v>
      </c>
      <c r="M81" s="3" t="str">
        <f>TEXT(NIgerian_Fintech[[#This Row],[TransactionDate]], "tttt")</f>
        <v>Thursday</v>
      </c>
      <c r="N81" s="2" t="s">
        <v>21</v>
      </c>
    </row>
    <row r="82" spans="1:14" ht="14.5" x14ac:dyDescent="0.35">
      <c r="A82" s="2" t="s">
        <v>194</v>
      </c>
      <c r="B82" s="2" t="s">
        <v>195</v>
      </c>
      <c r="C82" s="2">
        <v>38</v>
      </c>
      <c r="D82" s="2" t="s">
        <v>12</v>
      </c>
      <c r="E82" s="2" t="s">
        <v>93</v>
      </c>
      <c r="F82" s="2" t="s">
        <v>55</v>
      </c>
      <c r="G82" s="2" t="s">
        <v>26</v>
      </c>
      <c r="H82" s="7">
        <v>15782.85</v>
      </c>
      <c r="I82" s="3">
        <v>45141</v>
      </c>
      <c r="J82" s="3" t="str">
        <f>TEXT(NIgerian_Fintech[[#This Row],[TransactionDate]], "JJJJ")</f>
        <v>2023</v>
      </c>
      <c r="K82" s="3" t="str">
        <f>TEXT(NIgerian_Fintech[[#This Row],[TransactionDate]], "MMMM")</f>
        <v>August</v>
      </c>
      <c r="L82" s="3" t="str">
        <f>TEXT(NIgerian_Fintech[[#This Row],[TransactionDate]], "MM")</f>
        <v>08</v>
      </c>
      <c r="M82" s="3" t="str">
        <f>TEXT(NIgerian_Fintech[[#This Row],[TransactionDate]], "tttt")</f>
        <v>Thursday</v>
      </c>
      <c r="N82" s="2" t="s">
        <v>21</v>
      </c>
    </row>
    <row r="83" spans="1:14" ht="14.5" x14ac:dyDescent="0.35">
      <c r="A83" s="2" t="s">
        <v>196</v>
      </c>
      <c r="B83" s="2" t="s">
        <v>197</v>
      </c>
      <c r="C83" s="2">
        <v>33</v>
      </c>
      <c r="D83" s="2" t="s">
        <v>12</v>
      </c>
      <c r="E83" s="2" t="s">
        <v>64</v>
      </c>
      <c r="F83" s="2" t="s">
        <v>19</v>
      </c>
      <c r="G83" s="2" t="s">
        <v>15</v>
      </c>
      <c r="H83" s="7">
        <v>5721.07</v>
      </c>
      <c r="I83" s="3">
        <v>44956</v>
      </c>
      <c r="J83" s="3" t="str">
        <f>TEXT(NIgerian_Fintech[[#This Row],[TransactionDate]], "JJJJ")</f>
        <v>2023</v>
      </c>
      <c r="K83" s="3" t="str">
        <f>TEXT(NIgerian_Fintech[[#This Row],[TransactionDate]], "MMMM")</f>
        <v>January</v>
      </c>
      <c r="L83" s="3" t="str">
        <f>TEXT(NIgerian_Fintech[[#This Row],[TransactionDate]], "MM")</f>
        <v>01</v>
      </c>
      <c r="M83" s="3" t="str">
        <f>TEXT(NIgerian_Fintech[[#This Row],[TransactionDate]], "tttt")</f>
        <v>Monday</v>
      </c>
      <c r="N83" s="2" t="s">
        <v>16</v>
      </c>
    </row>
    <row r="84" spans="1:14" ht="14.5" x14ac:dyDescent="0.35">
      <c r="A84" s="2" t="s">
        <v>198</v>
      </c>
      <c r="B84" s="2" t="s">
        <v>199</v>
      </c>
      <c r="C84" s="2">
        <v>62</v>
      </c>
      <c r="D84" s="2" t="s">
        <v>39</v>
      </c>
      <c r="E84" s="2" t="s">
        <v>24</v>
      </c>
      <c r="F84" s="2" t="s">
        <v>49</v>
      </c>
      <c r="G84" s="2" t="s">
        <v>26</v>
      </c>
      <c r="H84" s="7">
        <v>1958.81</v>
      </c>
      <c r="I84" s="3">
        <v>45272</v>
      </c>
      <c r="J84" s="3" t="str">
        <f>TEXT(NIgerian_Fintech[[#This Row],[TransactionDate]], "JJJJ")</f>
        <v>2023</v>
      </c>
      <c r="K84" s="3" t="str">
        <f>TEXT(NIgerian_Fintech[[#This Row],[TransactionDate]], "MMMM")</f>
        <v>December</v>
      </c>
      <c r="L84" s="3" t="str">
        <f>TEXT(NIgerian_Fintech[[#This Row],[TransactionDate]], "MM")</f>
        <v>12</v>
      </c>
      <c r="M84" s="3" t="str">
        <f>TEXT(NIgerian_Fintech[[#This Row],[TransactionDate]], "tttt")</f>
        <v>Tuesday</v>
      </c>
      <c r="N84" s="2" t="s">
        <v>16</v>
      </c>
    </row>
    <row r="85" spans="1:14" ht="14.5" x14ac:dyDescent="0.35">
      <c r="A85" s="2" t="s">
        <v>200</v>
      </c>
      <c r="B85" s="2" t="s">
        <v>201</v>
      </c>
      <c r="C85" s="2">
        <v>35</v>
      </c>
      <c r="D85" s="2" t="s">
        <v>12</v>
      </c>
      <c r="E85" s="2" t="s">
        <v>29</v>
      </c>
      <c r="F85" s="2" t="s">
        <v>25</v>
      </c>
      <c r="G85" s="2" t="s">
        <v>30</v>
      </c>
      <c r="H85" s="7">
        <v>827.33</v>
      </c>
      <c r="I85" s="3">
        <v>44991</v>
      </c>
      <c r="J85" s="3" t="str">
        <f>TEXT(NIgerian_Fintech[[#This Row],[TransactionDate]], "JJJJ")</f>
        <v>2023</v>
      </c>
      <c r="K85" s="3" t="str">
        <f>TEXT(NIgerian_Fintech[[#This Row],[TransactionDate]], "MMMM")</f>
        <v>March</v>
      </c>
      <c r="L85" s="3" t="str">
        <f>TEXT(NIgerian_Fintech[[#This Row],[TransactionDate]], "MM")</f>
        <v>03</v>
      </c>
      <c r="M85" s="3" t="str">
        <f>TEXT(NIgerian_Fintech[[#This Row],[TransactionDate]], "tttt")</f>
        <v>Monday</v>
      </c>
      <c r="N85" s="2" t="s">
        <v>16</v>
      </c>
    </row>
    <row r="86" spans="1:14" ht="14.5" x14ac:dyDescent="0.35">
      <c r="A86" s="2" t="s">
        <v>202</v>
      </c>
      <c r="B86" s="2" t="s">
        <v>203</v>
      </c>
      <c r="C86" s="2">
        <v>64</v>
      </c>
      <c r="D86" s="2" t="s">
        <v>39</v>
      </c>
      <c r="E86" s="2" t="s">
        <v>42</v>
      </c>
      <c r="F86" s="2" t="s">
        <v>55</v>
      </c>
      <c r="G86" s="2" t="s">
        <v>30</v>
      </c>
      <c r="H86" s="7">
        <v>4935.55</v>
      </c>
      <c r="I86" s="3">
        <v>45562</v>
      </c>
      <c r="J86" s="3" t="str">
        <f>TEXT(NIgerian_Fintech[[#This Row],[TransactionDate]], "JJJJ")</f>
        <v>2024</v>
      </c>
      <c r="K86" s="3" t="str">
        <f>TEXT(NIgerian_Fintech[[#This Row],[TransactionDate]], "MMMM")</f>
        <v>September</v>
      </c>
      <c r="L86" s="3" t="str">
        <f>TEXT(NIgerian_Fintech[[#This Row],[TransactionDate]], "MM")</f>
        <v>09</v>
      </c>
      <c r="M86" s="3" t="str">
        <f>TEXT(NIgerian_Fintech[[#This Row],[TransactionDate]], "tttt")</f>
        <v>Friday</v>
      </c>
      <c r="N86" s="2" t="s">
        <v>16</v>
      </c>
    </row>
    <row r="87" spans="1:14" ht="14.5" x14ac:dyDescent="0.35">
      <c r="A87" s="2" t="s">
        <v>204</v>
      </c>
      <c r="B87" s="2" t="s">
        <v>205</v>
      </c>
      <c r="C87" s="2">
        <v>41</v>
      </c>
      <c r="D87" s="2" t="s">
        <v>12</v>
      </c>
      <c r="E87" s="2" t="s">
        <v>64</v>
      </c>
      <c r="F87" s="2" t="s">
        <v>25</v>
      </c>
      <c r="G87" s="2" t="s">
        <v>36</v>
      </c>
      <c r="H87" s="7">
        <v>4931.8900000000003</v>
      </c>
      <c r="I87" s="3">
        <v>45079</v>
      </c>
      <c r="J87" s="3" t="str">
        <f>TEXT(NIgerian_Fintech[[#This Row],[TransactionDate]], "JJJJ")</f>
        <v>2023</v>
      </c>
      <c r="K87" s="3" t="str">
        <f>TEXT(NIgerian_Fintech[[#This Row],[TransactionDate]], "MMMM")</f>
        <v>June</v>
      </c>
      <c r="L87" s="3" t="str">
        <f>TEXT(NIgerian_Fintech[[#This Row],[TransactionDate]], "MM")</f>
        <v>06</v>
      </c>
      <c r="M87" s="3" t="str">
        <f>TEXT(NIgerian_Fintech[[#This Row],[TransactionDate]], "tttt")</f>
        <v>Friday</v>
      </c>
      <c r="N87" s="2" t="s">
        <v>16</v>
      </c>
    </row>
    <row r="88" spans="1:14" ht="14.5" x14ac:dyDescent="0.35">
      <c r="A88" s="2" t="s">
        <v>206</v>
      </c>
      <c r="B88" s="2" t="s">
        <v>207</v>
      </c>
      <c r="C88" s="2">
        <v>43</v>
      </c>
      <c r="D88" s="2" t="s">
        <v>39</v>
      </c>
      <c r="E88" s="2" t="s">
        <v>52</v>
      </c>
      <c r="F88" s="2" t="s">
        <v>14</v>
      </c>
      <c r="G88" s="2" t="s">
        <v>26</v>
      </c>
      <c r="H88" s="7">
        <v>2613.09</v>
      </c>
      <c r="I88" s="3">
        <v>44966</v>
      </c>
      <c r="J88" s="3" t="str">
        <f>TEXT(NIgerian_Fintech[[#This Row],[TransactionDate]], "JJJJ")</f>
        <v>2023</v>
      </c>
      <c r="K88" s="3" t="str">
        <f>TEXT(NIgerian_Fintech[[#This Row],[TransactionDate]], "MMMM")</f>
        <v>February</v>
      </c>
      <c r="L88" s="3" t="str">
        <f>TEXT(NIgerian_Fintech[[#This Row],[TransactionDate]], "MM")</f>
        <v>02</v>
      </c>
      <c r="M88" s="3" t="str">
        <f>TEXT(NIgerian_Fintech[[#This Row],[TransactionDate]], "tttt")</f>
        <v>Thursday</v>
      </c>
      <c r="N88" s="2" t="s">
        <v>16</v>
      </c>
    </row>
    <row r="89" spans="1:14" ht="14.5" x14ac:dyDescent="0.35">
      <c r="A89" s="2" t="s">
        <v>208</v>
      </c>
      <c r="B89" s="2" t="s">
        <v>209</v>
      </c>
      <c r="C89" s="2">
        <v>42</v>
      </c>
      <c r="D89" s="2" t="s">
        <v>12</v>
      </c>
      <c r="E89" s="2" t="s">
        <v>93</v>
      </c>
      <c r="F89" s="2" t="s">
        <v>55</v>
      </c>
      <c r="G89" s="2" t="s">
        <v>15</v>
      </c>
      <c r="H89" s="7">
        <v>2427.2800000000002</v>
      </c>
      <c r="I89" s="3">
        <v>44952</v>
      </c>
      <c r="J89" s="3" t="str">
        <f>TEXT(NIgerian_Fintech[[#This Row],[TransactionDate]], "JJJJ")</f>
        <v>2023</v>
      </c>
      <c r="K89" s="3" t="str">
        <f>TEXT(NIgerian_Fintech[[#This Row],[TransactionDate]], "MMMM")</f>
        <v>January</v>
      </c>
      <c r="L89" s="3" t="str">
        <f>TEXT(NIgerian_Fintech[[#This Row],[TransactionDate]], "MM")</f>
        <v>01</v>
      </c>
      <c r="M89" s="3" t="str">
        <f>TEXT(NIgerian_Fintech[[#This Row],[TransactionDate]], "tttt")</f>
        <v>Thursday</v>
      </c>
      <c r="N89" s="2" t="s">
        <v>16</v>
      </c>
    </row>
    <row r="90" spans="1:14" ht="14.5" x14ac:dyDescent="0.35">
      <c r="A90" s="2" t="s">
        <v>210</v>
      </c>
      <c r="B90" s="2" t="s">
        <v>211</v>
      </c>
      <c r="C90" s="2">
        <v>62</v>
      </c>
      <c r="D90" s="2" t="s">
        <v>39</v>
      </c>
      <c r="E90" s="2" t="s">
        <v>24</v>
      </c>
      <c r="F90" s="2" t="s">
        <v>55</v>
      </c>
      <c r="G90" s="2" t="s">
        <v>36</v>
      </c>
      <c r="H90" s="7">
        <v>5100.16</v>
      </c>
      <c r="I90" s="3">
        <v>45199</v>
      </c>
      <c r="J90" s="3" t="str">
        <f>TEXT(NIgerian_Fintech[[#This Row],[TransactionDate]], "JJJJ")</f>
        <v>2023</v>
      </c>
      <c r="K90" s="3" t="str">
        <f>TEXT(NIgerian_Fintech[[#This Row],[TransactionDate]], "MMMM")</f>
        <v>September</v>
      </c>
      <c r="L90" s="3" t="str">
        <f>TEXT(NIgerian_Fintech[[#This Row],[TransactionDate]], "MM")</f>
        <v>09</v>
      </c>
      <c r="M90" s="3" t="str">
        <f>TEXT(NIgerian_Fintech[[#This Row],[TransactionDate]], "tttt")</f>
        <v>Saturday</v>
      </c>
      <c r="N90" s="2" t="s">
        <v>16</v>
      </c>
    </row>
    <row r="91" spans="1:14" ht="14.5" x14ac:dyDescent="0.35">
      <c r="A91" s="2" t="s">
        <v>212</v>
      </c>
      <c r="B91" s="2" t="s">
        <v>213</v>
      </c>
      <c r="C91" s="2">
        <v>58</v>
      </c>
      <c r="D91" s="2" t="s">
        <v>12</v>
      </c>
      <c r="E91" s="2" t="s">
        <v>13</v>
      </c>
      <c r="F91" s="2" t="s">
        <v>55</v>
      </c>
      <c r="G91" s="2" t="s">
        <v>15</v>
      </c>
      <c r="H91" s="7">
        <v>5278.26</v>
      </c>
      <c r="I91" s="3">
        <v>45085</v>
      </c>
      <c r="J91" s="3" t="str">
        <f>TEXT(NIgerian_Fintech[[#This Row],[TransactionDate]], "JJJJ")</f>
        <v>2023</v>
      </c>
      <c r="K91" s="3" t="str">
        <f>TEXT(NIgerian_Fintech[[#This Row],[TransactionDate]], "MMMM")</f>
        <v>June</v>
      </c>
      <c r="L91" s="3" t="str">
        <f>TEXT(NIgerian_Fintech[[#This Row],[TransactionDate]], "MM")</f>
        <v>06</v>
      </c>
      <c r="M91" s="3" t="str">
        <f>TEXT(NIgerian_Fintech[[#This Row],[TransactionDate]], "tttt")</f>
        <v>Thursday</v>
      </c>
      <c r="N91" s="2" t="s">
        <v>16</v>
      </c>
    </row>
    <row r="92" spans="1:14" ht="14.5" x14ac:dyDescent="0.35">
      <c r="A92" s="2" t="s">
        <v>214</v>
      </c>
      <c r="B92" s="2" t="s">
        <v>215</v>
      </c>
      <c r="C92" s="2">
        <v>46</v>
      </c>
      <c r="D92" s="2" t="s">
        <v>39</v>
      </c>
      <c r="E92" s="2" t="s">
        <v>64</v>
      </c>
      <c r="F92" s="2" t="s">
        <v>49</v>
      </c>
      <c r="G92" s="2" t="s">
        <v>36</v>
      </c>
      <c r="H92" s="7">
        <v>5840.5</v>
      </c>
      <c r="I92" s="3">
        <v>45627</v>
      </c>
      <c r="J92" s="3" t="str">
        <f>TEXT(NIgerian_Fintech[[#This Row],[TransactionDate]], "JJJJ")</f>
        <v>2024</v>
      </c>
      <c r="K92" s="3" t="str">
        <f>TEXT(NIgerian_Fintech[[#This Row],[TransactionDate]], "MMMM")</f>
        <v>December</v>
      </c>
      <c r="L92" s="3" t="str">
        <f>TEXT(NIgerian_Fintech[[#This Row],[TransactionDate]], "MM")</f>
        <v>12</v>
      </c>
      <c r="M92" s="3" t="str">
        <f>TEXT(NIgerian_Fintech[[#This Row],[TransactionDate]], "tttt")</f>
        <v>Sunday</v>
      </c>
      <c r="N92" s="2" t="s">
        <v>21</v>
      </c>
    </row>
    <row r="93" spans="1:14" ht="14.5" x14ac:dyDescent="0.35">
      <c r="A93" s="2" t="s">
        <v>216</v>
      </c>
      <c r="B93" s="2" t="s">
        <v>217</v>
      </c>
      <c r="C93" s="2">
        <v>32</v>
      </c>
      <c r="D93" s="2" t="s">
        <v>39</v>
      </c>
      <c r="E93" s="2" t="s">
        <v>74</v>
      </c>
      <c r="F93" s="2" t="s">
        <v>55</v>
      </c>
      <c r="G93" s="2" t="s">
        <v>26</v>
      </c>
      <c r="H93" s="7">
        <v>20307.23</v>
      </c>
      <c r="I93" s="3">
        <v>45507</v>
      </c>
      <c r="J93" s="3" t="str">
        <f>TEXT(NIgerian_Fintech[[#This Row],[TransactionDate]], "JJJJ")</f>
        <v>2024</v>
      </c>
      <c r="K93" s="3" t="str">
        <f>TEXT(NIgerian_Fintech[[#This Row],[TransactionDate]], "MMMM")</f>
        <v>August</v>
      </c>
      <c r="L93" s="3" t="str">
        <f>TEXT(NIgerian_Fintech[[#This Row],[TransactionDate]], "MM")</f>
        <v>08</v>
      </c>
      <c r="M93" s="3" t="str">
        <f>TEXT(NIgerian_Fintech[[#This Row],[TransactionDate]], "tttt")</f>
        <v>Saturday</v>
      </c>
      <c r="N93" s="2" t="s">
        <v>16</v>
      </c>
    </row>
    <row r="94" spans="1:14" ht="14.5" x14ac:dyDescent="0.35">
      <c r="A94" s="2" t="s">
        <v>218</v>
      </c>
      <c r="B94" s="2" t="s">
        <v>219</v>
      </c>
      <c r="C94" s="2">
        <v>62</v>
      </c>
      <c r="D94" s="2" t="s">
        <v>12</v>
      </c>
      <c r="E94" s="2" t="s">
        <v>42</v>
      </c>
      <c r="F94" s="2" t="s">
        <v>25</v>
      </c>
      <c r="G94" s="2" t="s">
        <v>30</v>
      </c>
      <c r="H94" s="7">
        <v>9448.2999999999993</v>
      </c>
      <c r="I94" s="3">
        <v>44927</v>
      </c>
      <c r="J94" s="3" t="str">
        <f>TEXT(NIgerian_Fintech[[#This Row],[TransactionDate]], "JJJJ")</f>
        <v>2023</v>
      </c>
      <c r="K94" s="3" t="str">
        <f>TEXT(NIgerian_Fintech[[#This Row],[TransactionDate]], "MMMM")</f>
        <v>January</v>
      </c>
      <c r="L94" s="3" t="str">
        <f>TEXT(NIgerian_Fintech[[#This Row],[TransactionDate]], "MM")</f>
        <v>01</v>
      </c>
      <c r="M94" s="3" t="str">
        <f>TEXT(NIgerian_Fintech[[#This Row],[TransactionDate]], "tttt")</f>
        <v>Sunday</v>
      </c>
      <c r="N94" s="2" t="s">
        <v>16</v>
      </c>
    </row>
    <row r="95" spans="1:14" ht="14.5" x14ac:dyDescent="0.35">
      <c r="A95" s="2" t="s">
        <v>220</v>
      </c>
      <c r="B95" s="2" t="s">
        <v>221</v>
      </c>
      <c r="C95" s="2">
        <v>18</v>
      </c>
      <c r="D95" s="2" t="s">
        <v>39</v>
      </c>
      <c r="E95" s="2" t="s">
        <v>24</v>
      </c>
      <c r="F95" s="2" t="s">
        <v>49</v>
      </c>
      <c r="G95" s="2" t="s">
        <v>15</v>
      </c>
      <c r="H95" s="7">
        <v>206.45</v>
      </c>
      <c r="I95" s="3">
        <v>45005</v>
      </c>
      <c r="J95" s="3" t="str">
        <f>TEXT(NIgerian_Fintech[[#This Row],[TransactionDate]], "JJJJ")</f>
        <v>2023</v>
      </c>
      <c r="K95" s="3" t="str">
        <f>TEXT(NIgerian_Fintech[[#This Row],[TransactionDate]], "MMMM")</f>
        <v>March</v>
      </c>
      <c r="L95" s="3" t="str">
        <f>TEXT(NIgerian_Fintech[[#This Row],[TransactionDate]], "MM")</f>
        <v>03</v>
      </c>
      <c r="M95" s="3" t="str">
        <f>TEXT(NIgerian_Fintech[[#This Row],[TransactionDate]], "tttt")</f>
        <v>Monday</v>
      </c>
      <c r="N95" s="2" t="s">
        <v>21</v>
      </c>
    </row>
    <row r="96" spans="1:14" ht="14.5" x14ac:dyDescent="0.35">
      <c r="A96" s="2" t="s">
        <v>222</v>
      </c>
      <c r="B96" s="2" t="s">
        <v>223</v>
      </c>
      <c r="C96" s="2">
        <v>42</v>
      </c>
      <c r="D96" s="2" t="s">
        <v>12</v>
      </c>
      <c r="E96" s="2" t="s">
        <v>74</v>
      </c>
      <c r="F96" s="2" t="s">
        <v>55</v>
      </c>
      <c r="G96" s="2" t="s">
        <v>26</v>
      </c>
      <c r="H96" s="7">
        <v>7320.94</v>
      </c>
      <c r="I96" s="3">
        <v>45154</v>
      </c>
      <c r="J96" s="3" t="str">
        <f>TEXT(NIgerian_Fintech[[#This Row],[TransactionDate]], "JJJJ")</f>
        <v>2023</v>
      </c>
      <c r="K96" s="3" t="str">
        <f>TEXT(NIgerian_Fintech[[#This Row],[TransactionDate]], "MMMM")</f>
        <v>August</v>
      </c>
      <c r="L96" s="3" t="str">
        <f>TEXT(NIgerian_Fintech[[#This Row],[TransactionDate]], "MM")</f>
        <v>08</v>
      </c>
      <c r="M96" s="3" t="str">
        <f>TEXT(NIgerian_Fintech[[#This Row],[TransactionDate]], "tttt")</f>
        <v>Wednesday</v>
      </c>
      <c r="N96" s="2" t="s">
        <v>16</v>
      </c>
    </row>
    <row r="97" spans="1:14" ht="14.5" x14ac:dyDescent="0.35">
      <c r="A97" s="2" t="s">
        <v>224</v>
      </c>
      <c r="B97" s="2" t="s">
        <v>225</v>
      </c>
      <c r="C97" s="2">
        <v>24</v>
      </c>
      <c r="D97" s="2" t="s">
        <v>12</v>
      </c>
      <c r="E97" s="2" t="s">
        <v>64</v>
      </c>
      <c r="F97" s="2" t="s">
        <v>25</v>
      </c>
      <c r="G97" s="2" t="s">
        <v>15</v>
      </c>
      <c r="H97" s="7">
        <v>14373.83</v>
      </c>
      <c r="I97" s="3">
        <v>45253</v>
      </c>
      <c r="J97" s="3" t="str">
        <f>TEXT(NIgerian_Fintech[[#This Row],[TransactionDate]], "JJJJ")</f>
        <v>2023</v>
      </c>
      <c r="K97" s="3" t="str">
        <f>TEXT(NIgerian_Fintech[[#This Row],[TransactionDate]], "MMMM")</f>
        <v>November</v>
      </c>
      <c r="L97" s="3" t="str">
        <f>TEXT(NIgerian_Fintech[[#This Row],[TransactionDate]], "MM")</f>
        <v>11</v>
      </c>
      <c r="M97" s="3" t="str">
        <f>TEXT(NIgerian_Fintech[[#This Row],[TransactionDate]], "tttt")</f>
        <v>Thursday</v>
      </c>
      <c r="N97" s="2" t="s">
        <v>16</v>
      </c>
    </row>
    <row r="98" spans="1:14" ht="14.5" x14ac:dyDescent="0.35">
      <c r="A98" s="2" t="s">
        <v>226</v>
      </c>
      <c r="B98" s="2" t="s">
        <v>227</v>
      </c>
      <c r="C98" s="2">
        <v>26</v>
      </c>
      <c r="D98" s="2" t="s">
        <v>12</v>
      </c>
      <c r="E98" s="2" t="s">
        <v>24</v>
      </c>
      <c r="F98" s="2" t="s">
        <v>25</v>
      </c>
      <c r="G98" s="2" t="s">
        <v>26</v>
      </c>
      <c r="H98" s="7">
        <v>580.67999999999995</v>
      </c>
      <c r="I98" s="3">
        <v>45484</v>
      </c>
      <c r="J98" s="3" t="str">
        <f>TEXT(NIgerian_Fintech[[#This Row],[TransactionDate]], "JJJJ")</f>
        <v>2024</v>
      </c>
      <c r="K98" s="3" t="str">
        <f>TEXT(NIgerian_Fintech[[#This Row],[TransactionDate]], "MMMM")</f>
        <v>July</v>
      </c>
      <c r="L98" s="3" t="str">
        <f>TEXT(NIgerian_Fintech[[#This Row],[TransactionDate]], "MM")</f>
        <v>07</v>
      </c>
      <c r="M98" s="3" t="str">
        <f>TEXT(NIgerian_Fintech[[#This Row],[TransactionDate]], "tttt")</f>
        <v>Thursday</v>
      </c>
      <c r="N98" s="2" t="s">
        <v>16</v>
      </c>
    </row>
    <row r="99" spans="1:14" ht="14.5" x14ac:dyDescent="0.35">
      <c r="A99" s="2" t="s">
        <v>228</v>
      </c>
      <c r="B99" s="2" t="s">
        <v>229</v>
      </c>
      <c r="C99" s="2">
        <v>41</v>
      </c>
      <c r="D99" s="2" t="s">
        <v>12</v>
      </c>
      <c r="E99" s="2" t="s">
        <v>93</v>
      </c>
      <c r="F99" s="2" t="s">
        <v>19</v>
      </c>
      <c r="G99" s="2" t="s">
        <v>36</v>
      </c>
      <c r="H99" s="7">
        <v>5492.34</v>
      </c>
      <c r="I99" s="3">
        <v>45546</v>
      </c>
      <c r="J99" s="3" t="str">
        <f>TEXT(NIgerian_Fintech[[#This Row],[TransactionDate]], "JJJJ")</f>
        <v>2024</v>
      </c>
      <c r="K99" s="3" t="str">
        <f>TEXT(NIgerian_Fintech[[#This Row],[TransactionDate]], "MMMM")</f>
        <v>September</v>
      </c>
      <c r="L99" s="3" t="str">
        <f>TEXT(NIgerian_Fintech[[#This Row],[TransactionDate]], "MM")</f>
        <v>09</v>
      </c>
      <c r="M99" s="3" t="str">
        <f>TEXT(NIgerian_Fintech[[#This Row],[TransactionDate]], "tttt")</f>
        <v>Wednesday</v>
      </c>
      <c r="N99" s="2" t="s">
        <v>16</v>
      </c>
    </row>
    <row r="100" spans="1:14" ht="14.5" x14ac:dyDescent="0.35">
      <c r="A100" s="2" t="s">
        <v>230</v>
      </c>
      <c r="B100" s="2" t="s">
        <v>231</v>
      </c>
      <c r="C100" s="2">
        <v>18</v>
      </c>
      <c r="D100" s="2" t="s">
        <v>12</v>
      </c>
      <c r="E100" s="2" t="s">
        <v>13</v>
      </c>
      <c r="F100" s="2" t="s">
        <v>25</v>
      </c>
      <c r="G100" s="2" t="s">
        <v>26</v>
      </c>
      <c r="H100" s="7">
        <v>6000.4</v>
      </c>
      <c r="I100" s="3">
        <v>45427</v>
      </c>
      <c r="J100" s="3" t="str">
        <f>TEXT(NIgerian_Fintech[[#This Row],[TransactionDate]], "JJJJ")</f>
        <v>2024</v>
      </c>
      <c r="K100" s="3" t="str">
        <f>TEXT(NIgerian_Fintech[[#This Row],[TransactionDate]], "MMMM")</f>
        <v>May</v>
      </c>
      <c r="L100" s="3" t="str">
        <f>TEXT(NIgerian_Fintech[[#This Row],[TransactionDate]], "MM")</f>
        <v>05</v>
      </c>
      <c r="M100" s="3" t="str">
        <f>TEXT(NIgerian_Fintech[[#This Row],[TransactionDate]], "tttt")</f>
        <v>Wednesday</v>
      </c>
      <c r="N100" s="2" t="s">
        <v>16</v>
      </c>
    </row>
    <row r="101" spans="1:14" ht="14.5" x14ac:dyDescent="0.35">
      <c r="A101" s="2" t="s">
        <v>232</v>
      </c>
      <c r="B101" s="2" t="s">
        <v>233</v>
      </c>
      <c r="C101" s="2">
        <v>61</v>
      </c>
      <c r="D101" s="2" t="s">
        <v>39</v>
      </c>
      <c r="E101" s="2" t="s">
        <v>13</v>
      </c>
      <c r="F101" s="2" t="s">
        <v>35</v>
      </c>
      <c r="G101" s="2" t="s">
        <v>36</v>
      </c>
      <c r="H101" s="7">
        <v>30795.59</v>
      </c>
      <c r="I101" s="3">
        <v>45401</v>
      </c>
      <c r="J101" s="3" t="str">
        <f>TEXT(NIgerian_Fintech[[#This Row],[TransactionDate]], "JJJJ")</f>
        <v>2024</v>
      </c>
      <c r="K101" s="3" t="str">
        <f>TEXT(NIgerian_Fintech[[#This Row],[TransactionDate]], "MMMM")</f>
        <v>April</v>
      </c>
      <c r="L101" s="3" t="str">
        <f>TEXT(NIgerian_Fintech[[#This Row],[TransactionDate]], "MM")</f>
        <v>04</v>
      </c>
      <c r="M101" s="3" t="str">
        <f>TEXT(NIgerian_Fintech[[#This Row],[TransactionDate]], "tttt")</f>
        <v>Friday</v>
      </c>
      <c r="N101" s="2" t="s">
        <v>16</v>
      </c>
    </row>
    <row r="102" spans="1:14" ht="14.5" x14ac:dyDescent="0.35">
      <c r="A102" s="2" t="s">
        <v>234</v>
      </c>
      <c r="B102" s="2" t="s">
        <v>235</v>
      </c>
      <c r="C102" s="2">
        <v>25</v>
      </c>
      <c r="D102" s="2" t="s">
        <v>12</v>
      </c>
      <c r="E102" s="2" t="s">
        <v>74</v>
      </c>
      <c r="F102" s="2" t="s">
        <v>14</v>
      </c>
      <c r="G102" s="2" t="s">
        <v>30</v>
      </c>
      <c r="H102" s="7">
        <v>6456.61</v>
      </c>
      <c r="I102" s="3">
        <v>45281</v>
      </c>
      <c r="J102" s="3" t="str">
        <f>TEXT(NIgerian_Fintech[[#This Row],[TransactionDate]], "JJJJ")</f>
        <v>2023</v>
      </c>
      <c r="K102" s="3" t="str">
        <f>TEXT(NIgerian_Fintech[[#This Row],[TransactionDate]], "MMMM")</f>
        <v>December</v>
      </c>
      <c r="L102" s="3" t="str">
        <f>TEXT(NIgerian_Fintech[[#This Row],[TransactionDate]], "MM")</f>
        <v>12</v>
      </c>
      <c r="M102" s="3" t="str">
        <f>TEXT(NIgerian_Fintech[[#This Row],[TransactionDate]], "tttt")</f>
        <v>Thursday</v>
      </c>
      <c r="N102" s="2" t="s">
        <v>69</v>
      </c>
    </row>
    <row r="103" spans="1:14" ht="14.5" x14ac:dyDescent="0.35">
      <c r="A103" s="2" t="s">
        <v>236</v>
      </c>
      <c r="B103" s="2" t="s">
        <v>237</v>
      </c>
      <c r="C103" s="2">
        <v>41</v>
      </c>
      <c r="D103" s="2" t="s">
        <v>12</v>
      </c>
      <c r="E103" s="2" t="s">
        <v>52</v>
      </c>
      <c r="F103" s="2" t="s">
        <v>55</v>
      </c>
      <c r="G103" s="2" t="s">
        <v>36</v>
      </c>
      <c r="H103" s="7">
        <v>13858.95</v>
      </c>
      <c r="I103" s="3">
        <v>45050</v>
      </c>
      <c r="J103" s="3" t="str">
        <f>TEXT(NIgerian_Fintech[[#This Row],[TransactionDate]], "JJJJ")</f>
        <v>2023</v>
      </c>
      <c r="K103" s="3" t="str">
        <f>TEXT(NIgerian_Fintech[[#This Row],[TransactionDate]], "MMMM")</f>
        <v>May</v>
      </c>
      <c r="L103" s="3" t="str">
        <f>TEXT(NIgerian_Fintech[[#This Row],[TransactionDate]], "MM")</f>
        <v>05</v>
      </c>
      <c r="M103" s="3" t="str">
        <f>TEXT(NIgerian_Fintech[[#This Row],[TransactionDate]], "tttt")</f>
        <v>Thursday</v>
      </c>
      <c r="N103" s="2" t="s">
        <v>16</v>
      </c>
    </row>
    <row r="104" spans="1:14" ht="14.5" x14ac:dyDescent="0.35">
      <c r="A104" s="2" t="s">
        <v>238</v>
      </c>
      <c r="B104" s="2" t="s">
        <v>239</v>
      </c>
      <c r="C104" s="2">
        <v>28</v>
      </c>
      <c r="D104" s="2" t="s">
        <v>12</v>
      </c>
      <c r="E104" s="2" t="s">
        <v>52</v>
      </c>
      <c r="F104" s="2" t="s">
        <v>55</v>
      </c>
      <c r="G104" s="2" t="s">
        <v>20</v>
      </c>
      <c r="H104" s="7">
        <v>3608.29</v>
      </c>
      <c r="I104" s="3">
        <v>45586</v>
      </c>
      <c r="J104" s="3" t="str">
        <f>TEXT(NIgerian_Fintech[[#This Row],[TransactionDate]], "JJJJ")</f>
        <v>2024</v>
      </c>
      <c r="K104" s="3" t="str">
        <f>TEXT(NIgerian_Fintech[[#This Row],[TransactionDate]], "MMMM")</f>
        <v>October</v>
      </c>
      <c r="L104" s="3" t="str">
        <f>TEXT(NIgerian_Fintech[[#This Row],[TransactionDate]], "MM")</f>
        <v>10</v>
      </c>
      <c r="M104" s="3" t="str">
        <f>TEXT(NIgerian_Fintech[[#This Row],[TransactionDate]], "tttt")</f>
        <v>Monday</v>
      </c>
      <c r="N104" s="2" t="s">
        <v>16</v>
      </c>
    </row>
    <row r="105" spans="1:14" ht="14.5" x14ac:dyDescent="0.35">
      <c r="A105" s="2" t="s">
        <v>240</v>
      </c>
      <c r="B105" s="2" t="s">
        <v>241</v>
      </c>
      <c r="C105" s="2">
        <v>34</v>
      </c>
      <c r="D105" s="2" t="s">
        <v>12</v>
      </c>
      <c r="E105" s="2" t="s">
        <v>93</v>
      </c>
      <c r="F105" s="2" t="s">
        <v>55</v>
      </c>
      <c r="G105" s="2" t="s">
        <v>30</v>
      </c>
      <c r="H105" s="7">
        <v>15109.81</v>
      </c>
      <c r="I105" s="3">
        <v>45350</v>
      </c>
      <c r="J105" s="3" t="str">
        <f>TEXT(NIgerian_Fintech[[#This Row],[TransactionDate]], "JJJJ")</f>
        <v>2024</v>
      </c>
      <c r="K105" s="3" t="str">
        <f>TEXT(NIgerian_Fintech[[#This Row],[TransactionDate]], "MMMM")</f>
        <v>February</v>
      </c>
      <c r="L105" s="3" t="str">
        <f>TEXT(NIgerian_Fintech[[#This Row],[TransactionDate]], "MM")</f>
        <v>02</v>
      </c>
      <c r="M105" s="3" t="str">
        <f>TEXT(NIgerian_Fintech[[#This Row],[TransactionDate]], "tttt")</f>
        <v>Wednesday</v>
      </c>
      <c r="N105" s="2" t="s">
        <v>16</v>
      </c>
    </row>
    <row r="106" spans="1:14" ht="14.5" x14ac:dyDescent="0.35">
      <c r="A106" s="2" t="s">
        <v>242</v>
      </c>
      <c r="B106" s="2" t="s">
        <v>243</v>
      </c>
      <c r="C106" s="2">
        <v>25</v>
      </c>
      <c r="D106" s="2" t="s">
        <v>12</v>
      </c>
      <c r="E106" s="2" t="s">
        <v>13</v>
      </c>
      <c r="F106" s="2" t="s">
        <v>25</v>
      </c>
      <c r="G106" s="2" t="s">
        <v>26</v>
      </c>
      <c r="H106" s="7">
        <v>3895.85</v>
      </c>
      <c r="I106" s="3">
        <v>45178</v>
      </c>
      <c r="J106" s="3" t="str">
        <f>TEXT(NIgerian_Fintech[[#This Row],[TransactionDate]], "JJJJ")</f>
        <v>2023</v>
      </c>
      <c r="K106" s="3" t="str">
        <f>TEXT(NIgerian_Fintech[[#This Row],[TransactionDate]], "MMMM")</f>
        <v>September</v>
      </c>
      <c r="L106" s="3" t="str">
        <f>TEXT(NIgerian_Fintech[[#This Row],[TransactionDate]], "MM")</f>
        <v>09</v>
      </c>
      <c r="M106" s="3" t="str">
        <f>TEXT(NIgerian_Fintech[[#This Row],[TransactionDate]], "tttt")</f>
        <v>Saturday</v>
      </c>
      <c r="N106" s="2" t="s">
        <v>16</v>
      </c>
    </row>
    <row r="107" spans="1:14" ht="14.5" x14ac:dyDescent="0.35">
      <c r="A107" s="2" t="s">
        <v>244</v>
      </c>
      <c r="B107" s="2" t="s">
        <v>245</v>
      </c>
      <c r="C107" s="2">
        <v>52</v>
      </c>
      <c r="D107" s="2" t="s">
        <v>12</v>
      </c>
      <c r="E107" s="2" t="s">
        <v>74</v>
      </c>
      <c r="F107" s="2" t="s">
        <v>25</v>
      </c>
      <c r="G107" s="2" t="s">
        <v>26</v>
      </c>
      <c r="H107" s="7">
        <v>5621.6</v>
      </c>
      <c r="I107" s="3">
        <v>45440</v>
      </c>
      <c r="J107" s="3" t="str">
        <f>TEXT(NIgerian_Fintech[[#This Row],[TransactionDate]], "JJJJ")</f>
        <v>2024</v>
      </c>
      <c r="K107" s="3" t="str">
        <f>TEXT(NIgerian_Fintech[[#This Row],[TransactionDate]], "MMMM")</f>
        <v>May</v>
      </c>
      <c r="L107" s="3" t="str">
        <f>TEXT(NIgerian_Fintech[[#This Row],[TransactionDate]], "MM")</f>
        <v>05</v>
      </c>
      <c r="M107" s="3" t="str">
        <f>TEXT(NIgerian_Fintech[[#This Row],[TransactionDate]], "tttt")</f>
        <v>Tuesday</v>
      </c>
      <c r="N107" s="2" t="s">
        <v>16</v>
      </c>
    </row>
    <row r="108" spans="1:14" ht="14.5" x14ac:dyDescent="0.35">
      <c r="A108" s="2" t="s">
        <v>246</v>
      </c>
      <c r="B108" s="2" t="s">
        <v>247</v>
      </c>
      <c r="C108" s="2">
        <v>52</v>
      </c>
      <c r="D108" s="2" t="s">
        <v>39</v>
      </c>
      <c r="E108" s="2" t="s">
        <v>74</v>
      </c>
      <c r="F108" s="2" t="s">
        <v>55</v>
      </c>
      <c r="G108" s="2" t="s">
        <v>20</v>
      </c>
      <c r="H108" s="7">
        <v>6529.31</v>
      </c>
      <c r="I108" s="3">
        <v>45627</v>
      </c>
      <c r="J108" s="3" t="str">
        <f>TEXT(NIgerian_Fintech[[#This Row],[TransactionDate]], "JJJJ")</f>
        <v>2024</v>
      </c>
      <c r="K108" s="3" t="str">
        <f>TEXT(NIgerian_Fintech[[#This Row],[TransactionDate]], "MMMM")</f>
        <v>December</v>
      </c>
      <c r="L108" s="3" t="str">
        <f>TEXT(NIgerian_Fintech[[#This Row],[TransactionDate]], "MM")</f>
        <v>12</v>
      </c>
      <c r="M108" s="3" t="str">
        <f>TEXT(NIgerian_Fintech[[#This Row],[TransactionDate]], "tttt")</f>
        <v>Sunday</v>
      </c>
      <c r="N108" s="2" t="s">
        <v>16</v>
      </c>
    </row>
    <row r="109" spans="1:14" ht="14.5" x14ac:dyDescent="0.35">
      <c r="A109" s="2" t="s">
        <v>248</v>
      </c>
      <c r="B109" s="2" t="s">
        <v>249</v>
      </c>
      <c r="C109" s="2">
        <v>50</v>
      </c>
      <c r="D109" s="2" t="s">
        <v>39</v>
      </c>
      <c r="E109" s="2" t="s">
        <v>24</v>
      </c>
      <c r="F109" s="2" t="s">
        <v>35</v>
      </c>
      <c r="G109" s="2" t="s">
        <v>26</v>
      </c>
      <c r="H109" s="7">
        <v>26086.07</v>
      </c>
      <c r="I109" s="3">
        <v>45433</v>
      </c>
      <c r="J109" s="3" t="str">
        <f>TEXT(NIgerian_Fintech[[#This Row],[TransactionDate]], "JJJJ")</f>
        <v>2024</v>
      </c>
      <c r="K109" s="3" t="str">
        <f>TEXT(NIgerian_Fintech[[#This Row],[TransactionDate]], "MMMM")</f>
        <v>May</v>
      </c>
      <c r="L109" s="3" t="str">
        <f>TEXT(NIgerian_Fintech[[#This Row],[TransactionDate]], "MM")</f>
        <v>05</v>
      </c>
      <c r="M109" s="3" t="str">
        <f>TEXT(NIgerian_Fintech[[#This Row],[TransactionDate]], "tttt")</f>
        <v>Tuesday</v>
      </c>
      <c r="N109" s="2" t="s">
        <v>21</v>
      </c>
    </row>
    <row r="110" spans="1:14" ht="14.5" x14ac:dyDescent="0.35">
      <c r="A110" s="2" t="s">
        <v>250</v>
      </c>
      <c r="B110" s="2" t="s">
        <v>251</v>
      </c>
      <c r="C110" s="2">
        <v>22</v>
      </c>
      <c r="D110" s="2" t="s">
        <v>12</v>
      </c>
      <c r="E110" s="2" t="s">
        <v>24</v>
      </c>
      <c r="F110" s="2" t="s">
        <v>49</v>
      </c>
      <c r="G110" s="2" t="s">
        <v>30</v>
      </c>
      <c r="H110" s="7">
        <v>549.35</v>
      </c>
      <c r="I110" s="3">
        <v>45412</v>
      </c>
      <c r="J110" s="3" t="str">
        <f>TEXT(NIgerian_Fintech[[#This Row],[TransactionDate]], "JJJJ")</f>
        <v>2024</v>
      </c>
      <c r="K110" s="3" t="str">
        <f>TEXT(NIgerian_Fintech[[#This Row],[TransactionDate]], "MMMM")</f>
        <v>April</v>
      </c>
      <c r="L110" s="3" t="str">
        <f>TEXT(NIgerian_Fintech[[#This Row],[TransactionDate]], "MM")</f>
        <v>04</v>
      </c>
      <c r="M110" s="3" t="str">
        <f>TEXT(NIgerian_Fintech[[#This Row],[TransactionDate]], "tttt")</f>
        <v>Tuesday</v>
      </c>
      <c r="N110" s="2" t="s">
        <v>16</v>
      </c>
    </row>
    <row r="111" spans="1:14" ht="14.5" x14ac:dyDescent="0.35">
      <c r="A111" s="2" t="s">
        <v>252</v>
      </c>
      <c r="B111" s="2" t="s">
        <v>253</v>
      </c>
      <c r="C111" s="2">
        <v>59</v>
      </c>
      <c r="D111" s="2" t="s">
        <v>39</v>
      </c>
      <c r="E111" s="2" t="s">
        <v>74</v>
      </c>
      <c r="F111" s="2" t="s">
        <v>49</v>
      </c>
      <c r="G111" s="2" t="s">
        <v>30</v>
      </c>
      <c r="H111" s="7">
        <v>2192.35</v>
      </c>
      <c r="I111" s="3">
        <v>45404</v>
      </c>
      <c r="J111" s="3" t="str">
        <f>TEXT(NIgerian_Fintech[[#This Row],[TransactionDate]], "JJJJ")</f>
        <v>2024</v>
      </c>
      <c r="K111" s="3" t="str">
        <f>TEXT(NIgerian_Fintech[[#This Row],[TransactionDate]], "MMMM")</f>
        <v>April</v>
      </c>
      <c r="L111" s="3" t="str">
        <f>TEXT(NIgerian_Fintech[[#This Row],[TransactionDate]], "MM")</f>
        <v>04</v>
      </c>
      <c r="M111" s="3" t="str">
        <f>TEXT(NIgerian_Fintech[[#This Row],[TransactionDate]], "tttt")</f>
        <v>Monday</v>
      </c>
      <c r="N111" s="2" t="s">
        <v>16</v>
      </c>
    </row>
    <row r="112" spans="1:14" ht="14.5" x14ac:dyDescent="0.35">
      <c r="A112" s="2" t="s">
        <v>254</v>
      </c>
      <c r="B112" s="2" t="s">
        <v>255</v>
      </c>
      <c r="C112" s="2">
        <v>56</v>
      </c>
      <c r="D112" s="2" t="s">
        <v>12</v>
      </c>
      <c r="E112" s="2" t="s">
        <v>24</v>
      </c>
      <c r="F112" s="2" t="s">
        <v>14</v>
      </c>
      <c r="G112" s="2" t="s">
        <v>36</v>
      </c>
      <c r="H112" s="7">
        <v>12233.01</v>
      </c>
      <c r="I112" s="3">
        <v>45509</v>
      </c>
      <c r="J112" s="3" t="str">
        <f>TEXT(NIgerian_Fintech[[#This Row],[TransactionDate]], "JJJJ")</f>
        <v>2024</v>
      </c>
      <c r="K112" s="3" t="str">
        <f>TEXT(NIgerian_Fintech[[#This Row],[TransactionDate]], "MMMM")</f>
        <v>August</v>
      </c>
      <c r="L112" s="3" t="str">
        <f>TEXT(NIgerian_Fintech[[#This Row],[TransactionDate]], "MM")</f>
        <v>08</v>
      </c>
      <c r="M112" s="3" t="str">
        <f>TEXT(NIgerian_Fintech[[#This Row],[TransactionDate]], "tttt")</f>
        <v>Monday</v>
      </c>
      <c r="N112" s="2" t="s">
        <v>16</v>
      </c>
    </row>
    <row r="113" spans="1:14" ht="14.5" x14ac:dyDescent="0.35">
      <c r="A113" s="2" t="s">
        <v>256</v>
      </c>
      <c r="B113" s="2" t="s">
        <v>257</v>
      </c>
      <c r="C113" s="2">
        <v>58</v>
      </c>
      <c r="D113" s="2" t="s">
        <v>12</v>
      </c>
      <c r="E113" s="2" t="s">
        <v>64</v>
      </c>
      <c r="F113" s="2" t="s">
        <v>19</v>
      </c>
      <c r="G113" s="2" t="s">
        <v>15</v>
      </c>
      <c r="H113" s="7">
        <v>8617.5</v>
      </c>
      <c r="I113" s="3">
        <v>45259</v>
      </c>
      <c r="J113" s="3" t="str">
        <f>TEXT(NIgerian_Fintech[[#This Row],[TransactionDate]], "JJJJ")</f>
        <v>2023</v>
      </c>
      <c r="K113" s="3" t="str">
        <f>TEXT(NIgerian_Fintech[[#This Row],[TransactionDate]], "MMMM")</f>
        <v>November</v>
      </c>
      <c r="L113" s="3" t="str">
        <f>TEXT(NIgerian_Fintech[[#This Row],[TransactionDate]], "MM")</f>
        <v>11</v>
      </c>
      <c r="M113" s="3" t="str">
        <f>TEXT(NIgerian_Fintech[[#This Row],[TransactionDate]], "tttt")</f>
        <v>Wednesday</v>
      </c>
      <c r="N113" s="2" t="s">
        <v>16</v>
      </c>
    </row>
    <row r="114" spans="1:14" ht="14.5" x14ac:dyDescent="0.35">
      <c r="A114" s="2" t="s">
        <v>258</v>
      </c>
      <c r="B114" s="2" t="s">
        <v>259</v>
      </c>
      <c r="C114" s="2">
        <v>45</v>
      </c>
      <c r="D114" s="2" t="s">
        <v>12</v>
      </c>
      <c r="E114" s="2" t="s">
        <v>24</v>
      </c>
      <c r="F114" s="2" t="s">
        <v>14</v>
      </c>
      <c r="G114" s="2" t="s">
        <v>26</v>
      </c>
      <c r="H114" s="7">
        <v>2897.26</v>
      </c>
      <c r="I114" s="3">
        <v>45535</v>
      </c>
      <c r="J114" s="3" t="str">
        <f>TEXT(NIgerian_Fintech[[#This Row],[TransactionDate]], "JJJJ")</f>
        <v>2024</v>
      </c>
      <c r="K114" s="3" t="str">
        <f>TEXT(NIgerian_Fintech[[#This Row],[TransactionDate]], "MMMM")</f>
        <v>August</v>
      </c>
      <c r="L114" s="3" t="str">
        <f>TEXT(NIgerian_Fintech[[#This Row],[TransactionDate]], "MM")</f>
        <v>08</v>
      </c>
      <c r="M114" s="3" t="str">
        <f>TEXT(NIgerian_Fintech[[#This Row],[TransactionDate]], "tttt")</f>
        <v>Saturday</v>
      </c>
      <c r="N114" s="2" t="s">
        <v>16</v>
      </c>
    </row>
    <row r="115" spans="1:14" ht="14.5" x14ac:dyDescent="0.35">
      <c r="A115" s="2" t="s">
        <v>260</v>
      </c>
      <c r="B115" s="2" t="s">
        <v>261</v>
      </c>
      <c r="C115" s="2">
        <v>24</v>
      </c>
      <c r="D115" s="2" t="s">
        <v>12</v>
      </c>
      <c r="E115" s="2" t="s">
        <v>93</v>
      </c>
      <c r="F115" s="2" t="s">
        <v>55</v>
      </c>
      <c r="G115" s="2" t="s">
        <v>20</v>
      </c>
      <c r="H115" s="7">
        <v>3413.65</v>
      </c>
      <c r="I115" s="3">
        <v>45158</v>
      </c>
      <c r="J115" s="3" t="str">
        <f>TEXT(NIgerian_Fintech[[#This Row],[TransactionDate]], "JJJJ")</f>
        <v>2023</v>
      </c>
      <c r="K115" s="3" t="str">
        <f>TEXT(NIgerian_Fintech[[#This Row],[TransactionDate]], "MMMM")</f>
        <v>August</v>
      </c>
      <c r="L115" s="3" t="str">
        <f>TEXT(NIgerian_Fintech[[#This Row],[TransactionDate]], "MM")</f>
        <v>08</v>
      </c>
      <c r="M115" s="3" t="str">
        <f>TEXT(NIgerian_Fintech[[#This Row],[TransactionDate]], "tttt")</f>
        <v>Sunday</v>
      </c>
      <c r="N115" s="2" t="s">
        <v>16</v>
      </c>
    </row>
    <row r="116" spans="1:14" ht="14.5" x14ac:dyDescent="0.35">
      <c r="A116" s="2" t="s">
        <v>262</v>
      </c>
      <c r="B116" s="2" t="s">
        <v>263</v>
      </c>
      <c r="C116" s="2">
        <v>26</v>
      </c>
      <c r="D116" s="2" t="s">
        <v>12</v>
      </c>
      <c r="E116" s="2" t="s">
        <v>52</v>
      </c>
      <c r="F116" s="2" t="s">
        <v>55</v>
      </c>
      <c r="G116" s="2" t="s">
        <v>30</v>
      </c>
      <c r="H116" s="7">
        <v>4577.74</v>
      </c>
      <c r="I116" s="3">
        <v>45468</v>
      </c>
      <c r="J116" s="3" t="str">
        <f>TEXT(NIgerian_Fintech[[#This Row],[TransactionDate]], "JJJJ")</f>
        <v>2024</v>
      </c>
      <c r="K116" s="3" t="str">
        <f>TEXT(NIgerian_Fintech[[#This Row],[TransactionDate]], "MMMM")</f>
        <v>June</v>
      </c>
      <c r="L116" s="3" t="str">
        <f>TEXT(NIgerian_Fintech[[#This Row],[TransactionDate]], "MM")</f>
        <v>06</v>
      </c>
      <c r="M116" s="3" t="str">
        <f>TEXT(NIgerian_Fintech[[#This Row],[TransactionDate]], "tttt")</f>
        <v>Tuesday</v>
      </c>
      <c r="N116" s="2" t="s">
        <v>16</v>
      </c>
    </row>
    <row r="117" spans="1:14" ht="14.5" x14ac:dyDescent="0.35">
      <c r="A117" s="2" t="s">
        <v>264</v>
      </c>
      <c r="B117" s="2" t="s">
        <v>265</v>
      </c>
      <c r="C117" s="2">
        <v>25</v>
      </c>
      <c r="D117" s="2" t="s">
        <v>39</v>
      </c>
      <c r="E117" s="2" t="s">
        <v>52</v>
      </c>
      <c r="F117" s="2" t="s">
        <v>55</v>
      </c>
      <c r="G117" s="2" t="s">
        <v>30</v>
      </c>
      <c r="H117" s="7">
        <v>5984.68</v>
      </c>
      <c r="I117" s="3">
        <v>44956</v>
      </c>
      <c r="J117" s="3" t="str">
        <f>TEXT(NIgerian_Fintech[[#This Row],[TransactionDate]], "JJJJ")</f>
        <v>2023</v>
      </c>
      <c r="K117" s="3" t="str">
        <f>TEXT(NIgerian_Fintech[[#This Row],[TransactionDate]], "MMMM")</f>
        <v>January</v>
      </c>
      <c r="L117" s="3" t="str">
        <f>TEXT(NIgerian_Fintech[[#This Row],[TransactionDate]], "MM")</f>
        <v>01</v>
      </c>
      <c r="M117" s="3" t="str">
        <f>TEXT(NIgerian_Fintech[[#This Row],[TransactionDate]], "tttt")</f>
        <v>Monday</v>
      </c>
      <c r="N117" s="2" t="s">
        <v>16</v>
      </c>
    </row>
    <row r="118" spans="1:14" ht="14.5" x14ac:dyDescent="0.35">
      <c r="A118" s="2" t="s">
        <v>266</v>
      </c>
      <c r="B118" s="2" t="s">
        <v>267</v>
      </c>
      <c r="C118" s="2">
        <v>29</v>
      </c>
      <c r="D118" s="2" t="s">
        <v>39</v>
      </c>
      <c r="E118" s="2" t="s">
        <v>64</v>
      </c>
      <c r="F118" s="2" t="s">
        <v>19</v>
      </c>
      <c r="G118" s="2" t="s">
        <v>30</v>
      </c>
      <c r="H118" s="7">
        <v>17038.990000000002</v>
      </c>
      <c r="I118" s="3">
        <v>45653</v>
      </c>
      <c r="J118" s="3" t="str">
        <f>TEXT(NIgerian_Fintech[[#This Row],[TransactionDate]], "JJJJ")</f>
        <v>2024</v>
      </c>
      <c r="K118" s="3" t="str">
        <f>TEXT(NIgerian_Fintech[[#This Row],[TransactionDate]], "MMMM")</f>
        <v>December</v>
      </c>
      <c r="L118" s="3" t="str">
        <f>TEXT(NIgerian_Fintech[[#This Row],[TransactionDate]], "MM")</f>
        <v>12</v>
      </c>
      <c r="M118" s="3" t="str">
        <f>TEXT(NIgerian_Fintech[[#This Row],[TransactionDate]], "tttt")</f>
        <v>Friday</v>
      </c>
      <c r="N118" s="2" t="s">
        <v>16</v>
      </c>
    </row>
    <row r="119" spans="1:14" ht="14.5" x14ac:dyDescent="0.35">
      <c r="A119" s="2" t="s">
        <v>268</v>
      </c>
      <c r="B119" s="2" t="s">
        <v>269</v>
      </c>
      <c r="C119" s="2">
        <v>51</v>
      </c>
      <c r="D119" s="2" t="s">
        <v>39</v>
      </c>
      <c r="E119" s="2" t="s">
        <v>42</v>
      </c>
      <c r="F119" s="2" t="s">
        <v>25</v>
      </c>
      <c r="G119" s="2" t="s">
        <v>15</v>
      </c>
      <c r="H119" s="7">
        <v>139.12</v>
      </c>
      <c r="I119" s="3">
        <v>45099</v>
      </c>
      <c r="J119" s="3" t="str">
        <f>TEXT(NIgerian_Fintech[[#This Row],[TransactionDate]], "JJJJ")</f>
        <v>2023</v>
      </c>
      <c r="K119" s="3" t="str">
        <f>TEXT(NIgerian_Fintech[[#This Row],[TransactionDate]], "MMMM")</f>
        <v>June</v>
      </c>
      <c r="L119" s="3" t="str">
        <f>TEXT(NIgerian_Fintech[[#This Row],[TransactionDate]], "MM")</f>
        <v>06</v>
      </c>
      <c r="M119" s="3" t="str">
        <f>TEXT(NIgerian_Fintech[[#This Row],[TransactionDate]], "tttt")</f>
        <v>Thursday</v>
      </c>
      <c r="N119" s="2" t="s">
        <v>16</v>
      </c>
    </row>
    <row r="120" spans="1:14" ht="14.5" x14ac:dyDescent="0.35">
      <c r="A120" s="2" t="s">
        <v>270</v>
      </c>
      <c r="B120" s="2" t="s">
        <v>271</v>
      </c>
      <c r="C120" s="2">
        <v>50</v>
      </c>
      <c r="D120" s="2" t="s">
        <v>39</v>
      </c>
      <c r="E120" s="2" t="s">
        <v>64</v>
      </c>
      <c r="F120" s="2" t="s">
        <v>19</v>
      </c>
      <c r="G120" s="2" t="s">
        <v>15</v>
      </c>
      <c r="H120" s="7">
        <v>22829.759999999998</v>
      </c>
      <c r="I120" s="3">
        <v>45394</v>
      </c>
      <c r="J120" s="3" t="str">
        <f>TEXT(NIgerian_Fintech[[#This Row],[TransactionDate]], "JJJJ")</f>
        <v>2024</v>
      </c>
      <c r="K120" s="3" t="str">
        <f>TEXT(NIgerian_Fintech[[#This Row],[TransactionDate]], "MMMM")</f>
        <v>April</v>
      </c>
      <c r="L120" s="3" t="str">
        <f>TEXT(NIgerian_Fintech[[#This Row],[TransactionDate]], "MM")</f>
        <v>04</v>
      </c>
      <c r="M120" s="3" t="str">
        <f>TEXT(NIgerian_Fintech[[#This Row],[TransactionDate]], "tttt")</f>
        <v>Friday</v>
      </c>
      <c r="N120" s="2" t="s">
        <v>16</v>
      </c>
    </row>
    <row r="121" spans="1:14" ht="14.5" x14ac:dyDescent="0.35">
      <c r="A121" s="2" t="s">
        <v>272</v>
      </c>
      <c r="B121" s="2" t="s">
        <v>273</v>
      </c>
      <c r="C121" s="2">
        <v>40</v>
      </c>
      <c r="D121" s="2" t="s">
        <v>12</v>
      </c>
      <c r="E121" s="2" t="s">
        <v>93</v>
      </c>
      <c r="F121" s="2" t="s">
        <v>14</v>
      </c>
      <c r="G121" s="2" t="s">
        <v>26</v>
      </c>
      <c r="H121" s="7">
        <v>5327.77</v>
      </c>
      <c r="I121" s="3">
        <v>45402</v>
      </c>
      <c r="J121" s="3" t="str">
        <f>TEXT(NIgerian_Fintech[[#This Row],[TransactionDate]], "JJJJ")</f>
        <v>2024</v>
      </c>
      <c r="K121" s="3" t="str">
        <f>TEXT(NIgerian_Fintech[[#This Row],[TransactionDate]], "MMMM")</f>
        <v>April</v>
      </c>
      <c r="L121" s="3" t="str">
        <f>TEXT(NIgerian_Fintech[[#This Row],[TransactionDate]], "MM")</f>
        <v>04</v>
      </c>
      <c r="M121" s="3" t="str">
        <f>TEXT(NIgerian_Fintech[[#This Row],[TransactionDate]], "tttt")</f>
        <v>Saturday</v>
      </c>
      <c r="N121" s="2" t="s">
        <v>16</v>
      </c>
    </row>
    <row r="122" spans="1:14" ht="14.5" x14ac:dyDescent="0.35">
      <c r="A122" s="2" t="s">
        <v>274</v>
      </c>
      <c r="B122" s="2" t="s">
        <v>275</v>
      </c>
      <c r="C122" s="2">
        <v>41</v>
      </c>
      <c r="D122" s="2" t="s">
        <v>39</v>
      </c>
      <c r="E122" s="2" t="s">
        <v>74</v>
      </c>
      <c r="F122" s="2" t="s">
        <v>25</v>
      </c>
      <c r="G122" s="2" t="s">
        <v>20</v>
      </c>
      <c r="H122" s="7">
        <v>2620.11</v>
      </c>
      <c r="I122" s="3">
        <v>45649</v>
      </c>
      <c r="J122" s="3" t="str">
        <f>TEXT(NIgerian_Fintech[[#This Row],[TransactionDate]], "JJJJ")</f>
        <v>2024</v>
      </c>
      <c r="K122" s="3" t="str">
        <f>TEXT(NIgerian_Fintech[[#This Row],[TransactionDate]], "MMMM")</f>
        <v>December</v>
      </c>
      <c r="L122" s="3" t="str">
        <f>TEXT(NIgerian_Fintech[[#This Row],[TransactionDate]], "MM")</f>
        <v>12</v>
      </c>
      <c r="M122" s="3" t="str">
        <f>TEXT(NIgerian_Fintech[[#This Row],[TransactionDate]], "tttt")</f>
        <v>Monday</v>
      </c>
      <c r="N122" s="2" t="s">
        <v>21</v>
      </c>
    </row>
    <row r="123" spans="1:14" ht="14.5" x14ac:dyDescent="0.35">
      <c r="A123" s="2" t="s">
        <v>276</v>
      </c>
      <c r="B123" s="2" t="s">
        <v>277</v>
      </c>
      <c r="C123" s="2">
        <v>54</v>
      </c>
      <c r="D123" s="2" t="s">
        <v>12</v>
      </c>
      <c r="E123" s="2" t="s">
        <v>64</v>
      </c>
      <c r="F123" s="2" t="s">
        <v>25</v>
      </c>
      <c r="G123" s="2" t="s">
        <v>15</v>
      </c>
      <c r="H123" s="7">
        <v>7101.16</v>
      </c>
      <c r="I123" s="3">
        <v>45243</v>
      </c>
      <c r="J123" s="3" t="str">
        <f>TEXT(NIgerian_Fintech[[#This Row],[TransactionDate]], "JJJJ")</f>
        <v>2023</v>
      </c>
      <c r="K123" s="3" t="str">
        <f>TEXT(NIgerian_Fintech[[#This Row],[TransactionDate]], "MMMM")</f>
        <v>November</v>
      </c>
      <c r="L123" s="3" t="str">
        <f>TEXT(NIgerian_Fintech[[#This Row],[TransactionDate]], "MM")</f>
        <v>11</v>
      </c>
      <c r="M123" s="3" t="str">
        <f>TEXT(NIgerian_Fintech[[#This Row],[TransactionDate]], "tttt")</f>
        <v>Monday</v>
      </c>
      <c r="N123" s="2" t="s">
        <v>16</v>
      </c>
    </row>
    <row r="124" spans="1:14" ht="14.5" x14ac:dyDescent="0.35">
      <c r="A124" s="2" t="s">
        <v>278</v>
      </c>
      <c r="B124" s="2" t="s">
        <v>279</v>
      </c>
      <c r="C124" s="2">
        <v>52</v>
      </c>
      <c r="D124" s="2" t="s">
        <v>39</v>
      </c>
      <c r="E124" s="2" t="s">
        <v>74</v>
      </c>
      <c r="F124" s="2" t="s">
        <v>14</v>
      </c>
      <c r="G124" s="2" t="s">
        <v>36</v>
      </c>
      <c r="H124" s="7">
        <v>10778.4</v>
      </c>
      <c r="I124" s="3">
        <v>45323</v>
      </c>
      <c r="J124" s="3" t="str">
        <f>TEXT(NIgerian_Fintech[[#This Row],[TransactionDate]], "JJJJ")</f>
        <v>2024</v>
      </c>
      <c r="K124" s="3" t="str">
        <f>TEXT(NIgerian_Fintech[[#This Row],[TransactionDate]], "MMMM")</f>
        <v>February</v>
      </c>
      <c r="L124" s="3" t="str">
        <f>TEXT(NIgerian_Fintech[[#This Row],[TransactionDate]], "MM")</f>
        <v>02</v>
      </c>
      <c r="M124" s="3" t="str">
        <f>TEXT(NIgerian_Fintech[[#This Row],[TransactionDate]], "tttt")</f>
        <v>Thursday</v>
      </c>
      <c r="N124" s="2" t="s">
        <v>69</v>
      </c>
    </row>
    <row r="125" spans="1:14" ht="14.5" x14ac:dyDescent="0.35">
      <c r="A125" s="2" t="s">
        <v>280</v>
      </c>
      <c r="B125" s="2" t="s">
        <v>281</v>
      </c>
      <c r="C125" s="2">
        <v>61</v>
      </c>
      <c r="D125" s="2" t="s">
        <v>39</v>
      </c>
      <c r="E125" s="2" t="s">
        <v>93</v>
      </c>
      <c r="F125" s="2" t="s">
        <v>25</v>
      </c>
      <c r="G125" s="2" t="s">
        <v>15</v>
      </c>
      <c r="H125" s="7">
        <v>457.85</v>
      </c>
      <c r="I125" s="3">
        <v>45051</v>
      </c>
      <c r="J125" s="3" t="str">
        <f>TEXT(NIgerian_Fintech[[#This Row],[TransactionDate]], "JJJJ")</f>
        <v>2023</v>
      </c>
      <c r="K125" s="3" t="str">
        <f>TEXT(NIgerian_Fintech[[#This Row],[TransactionDate]], "MMMM")</f>
        <v>May</v>
      </c>
      <c r="L125" s="3" t="str">
        <f>TEXT(NIgerian_Fintech[[#This Row],[TransactionDate]], "MM")</f>
        <v>05</v>
      </c>
      <c r="M125" s="3" t="str">
        <f>TEXT(NIgerian_Fintech[[#This Row],[TransactionDate]], "tttt")</f>
        <v>Friday</v>
      </c>
      <c r="N125" s="2" t="s">
        <v>16</v>
      </c>
    </row>
    <row r="126" spans="1:14" ht="14.5" x14ac:dyDescent="0.35">
      <c r="A126" s="2" t="s">
        <v>282</v>
      </c>
      <c r="B126" s="2" t="s">
        <v>283</v>
      </c>
      <c r="C126" s="2">
        <v>57</v>
      </c>
      <c r="D126" s="2" t="s">
        <v>39</v>
      </c>
      <c r="E126" s="2" t="s">
        <v>29</v>
      </c>
      <c r="F126" s="2" t="s">
        <v>49</v>
      </c>
      <c r="G126" s="2" t="s">
        <v>30</v>
      </c>
      <c r="H126" s="7">
        <v>12579.97</v>
      </c>
      <c r="I126" s="3">
        <v>45006</v>
      </c>
      <c r="J126" s="3" t="str">
        <f>TEXT(NIgerian_Fintech[[#This Row],[TransactionDate]], "JJJJ")</f>
        <v>2023</v>
      </c>
      <c r="K126" s="3" t="str">
        <f>TEXT(NIgerian_Fintech[[#This Row],[TransactionDate]], "MMMM")</f>
        <v>March</v>
      </c>
      <c r="L126" s="3" t="str">
        <f>TEXT(NIgerian_Fintech[[#This Row],[TransactionDate]], "MM")</f>
        <v>03</v>
      </c>
      <c r="M126" s="3" t="str">
        <f>TEXT(NIgerian_Fintech[[#This Row],[TransactionDate]], "tttt")</f>
        <v>Tuesday</v>
      </c>
      <c r="N126" s="2" t="s">
        <v>16</v>
      </c>
    </row>
    <row r="127" spans="1:14" ht="14.5" x14ac:dyDescent="0.35">
      <c r="A127" s="2" t="s">
        <v>284</v>
      </c>
      <c r="B127" s="2" t="s">
        <v>285</v>
      </c>
      <c r="C127" s="2">
        <v>39</v>
      </c>
      <c r="D127" s="2" t="s">
        <v>39</v>
      </c>
      <c r="E127" s="2" t="s">
        <v>93</v>
      </c>
      <c r="F127" s="2" t="s">
        <v>14</v>
      </c>
      <c r="G127" s="2" t="s">
        <v>20</v>
      </c>
      <c r="H127" s="7">
        <v>14302.93</v>
      </c>
      <c r="I127" s="3">
        <v>45622</v>
      </c>
      <c r="J127" s="3" t="str">
        <f>TEXT(NIgerian_Fintech[[#This Row],[TransactionDate]], "JJJJ")</f>
        <v>2024</v>
      </c>
      <c r="K127" s="3" t="str">
        <f>TEXT(NIgerian_Fintech[[#This Row],[TransactionDate]], "MMMM")</f>
        <v>November</v>
      </c>
      <c r="L127" s="3" t="str">
        <f>TEXT(NIgerian_Fintech[[#This Row],[TransactionDate]], "MM")</f>
        <v>11</v>
      </c>
      <c r="M127" s="3" t="str">
        <f>TEXT(NIgerian_Fintech[[#This Row],[TransactionDate]], "tttt")</f>
        <v>Tuesday</v>
      </c>
      <c r="N127" s="2" t="s">
        <v>16</v>
      </c>
    </row>
    <row r="128" spans="1:14" ht="14.5" x14ac:dyDescent="0.35">
      <c r="A128" s="2" t="s">
        <v>286</v>
      </c>
      <c r="B128" s="2" t="s">
        <v>287</v>
      </c>
      <c r="C128" s="2">
        <v>44</v>
      </c>
      <c r="D128" s="2" t="s">
        <v>12</v>
      </c>
      <c r="E128" s="2" t="s">
        <v>13</v>
      </c>
      <c r="F128" s="2" t="s">
        <v>14</v>
      </c>
      <c r="G128" s="2" t="s">
        <v>26</v>
      </c>
      <c r="H128" s="7">
        <v>1817.4</v>
      </c>
      <c r="I128" s="3">
        <v>45453</v>
      </c>
      <c r="J128" s="3" t="str">
        <f>TEXT(NIgerian_Fintech[[#This Row],[TransactionDate]], "JJJJ")</f>
        <v>2024</v>
      </c>
      <c r="K128" s="3" t="str">
        <f>TEXT(NIgerian_Fintech[[#This Row],[TransactionDate]], "MMMM")</f>
        <v>June</v>
      </c>
      <c r="L128" s="3" t="str">
        <f>TEXT(NIgerian_Fintech[[#This Row],[TransactionDate]], "MM")</f>
        <v>06</v>
      </c>
      <c r="M128" s="3" t="str">
        <f>TEXT(NIgerian_Fintech[[#This Row],[TransactionDate]], "tttt")</f>
        <v>Monday</v>
      </c>
      <c r="N128" s="2" t="s">
        <v>16</v>
      </c>
    </row>
    <row r="129" spans="1:14" ht="14.5" x14ac:dyDescent="0.35">
      <c r="A129" s="2" t="s">
        <v>288</v>
      </c>
      <c r="B129" s="2" t="s">
        <v>289</v>
      </c>
      <c r="C129" s="2">
        <v>52</v>
      </c>
      <c r="D129" s="2" t="s">
        <v>39</v>
      </c>
      <c r="E129" s="2" t="s">
        <v>74</v>
      </c>
      <c r="F129" s="2" t="s">
        <v>49</v>
      </c>
      <c r="G129" s="2" t="s">
        <v>15</v>
      </c>
      <c r="H129" s="7">
        <v>1837.8</v>
      </c>
      <c r="I129" s="3">
        <v>45449</v>
      </c>
      <c r="J129" s="3" t="str">
        <f>TEXT(NIgerian_Fintech[[#This Row],[TransactionDate]], "JJJJ")</f>
        <v>2024</v>
      </c>
      <c r="K129" s="3" t="str">
        <f>TEXT(NIgerian_Fintech[[#This Row],[TransactionDate]], "MMMM")</f>
        <v>June</v>
      </c>
      <c r="L129" s="3" t="str">
        <f>TEXT(NIgerian_Fintech[[#This Row],[TransactionDate]], "MM")</f>
        <v>06</v>
      </c>
      <c r="M129" s="3" t="str">
        <f>TEXT(NIgerian_Fintech[[#This Row],[TransactionDate]], "tttt")</f>
        <v>Thursday</v>
      </c>
      <c r="N129" s="2" t="s">
        <v>16</v>
      </c>
    </row>
    <row r="130" spans="1:14" ht="14.5" x14ac:dyDescent="0.35">
      <c r="A130" s="2" t="s">
        <v>290</v>
      </c>
      <c r="B130" s="2" t="s">
        <v>291</v>
      </c>
      <c r="C130" s="2">
        <v>18</v>
      </c>
      <c r="D130" s="2" t="s">
        <v>39</v>
      </c>
      <c r="E130" s="2" t="s">
        <v>52</v>
      </c>
      <c r="F130" s="2" t="s">
        <v>19</v>
      </c>
      <c r="G130" s="2" t="s">
        <v>30</v>
      </c>
      <c r="H130" s="7">
        <v>2278.85</v>
      </c>
      <c r="I130" s="3">
        <v>45322</v>
      </c>
      <c r="J130" s="3" t="str">
        <f>TEXT(NIgerian_Fintech[[#This Row],[TransactionDate]], "JJJJ")</f>
        <v>2024</v>
      </c>
      <c r="K130" s="3" t="str">
        <f>TEXT(NIgerian_Fintech[[#This Row],[TransactionDate]], "MMMM")</f>
        <v>January</v>
      </c>
      <c r="L130" s="3" t="str">
        <f>TEXT(NIgerian_Fintech[[#This Row],[TransactionDate]], "MM")</f>
        <v>01</v>
      </c>
      <c r="M130" s="3" t="str">
        <f>TEXT(NIgerian_Fintech[[#This Row],[TransactionDate]], "tttt")</f>
        <v>Wednesday</v>
      </c>
      <c r="N130" s="2" t="s">
        <v>16</v>
      </c>
    </row>
    <row r="131" spans="1:14" ht="14.5" x14ac:dyDescent="0.35">
      <c r="A131" s="2" t="s">
        <v>292</v>
      </c>
      <c r="B131" s="2" t="s">
        <v>293</v>
      </c>
      <c r="C131" s="2">
        <v>52</v>
      </c>
      <c r="D131" s="2" t="s">
        <v>12</v>
      </c>
      <c r="E131" s="2" t="s">
        <v>64</v>
      </c>
      <c r="F131" s="2" t="s">
        <v>19</v>
      </c>
      <c r="G131" s="2" t="s">
        <v>36</v>
      </c>
      <c r="H131" s="7">
        <v>15927.22</v>
      </c>
      <c r="I131" s="3">
        <v>45015</v>
      </c>
      <c r="J131" s="3" t="str">
        <f>TEXT(NIgerian_Fintech[[#This Row],[TransactionDate]], "JJJJ")</f>
        <v>2023</v>
      </c>
      <c r="K131" s="3" t="str">
        <f>TEXT(NIgerian_Fintech[[#This Row],[TransactionDate]], "MMMM")</f>
        <v>March</v>
      </c>
      <c r="L131" s="3" t="str">
        <f>TEXT(NIgerian_Fintech[[#This Row],[TransactionDate]], "MM")</f>
        <v>03</v>
      </c>
      <c r="M131" s="3" t="str">
        <f>TEXT(NIgerian_Fintech[[#This Row],[TransactionDate]], "tttt")</f>
        <v>Thursday</v>
      </c>
      <c r="N131" s="2" t="s">
        <v>16</v>
      </c>
    </row>
    <row r="132" spans="1:14" ht="14.5" x14ac:dyDescent="0.35">
      <c r="A132" s="2" t="s">
        <v>294</v>
      </c>
      <c r="B132" s="2" t="s">
        <v>295</v>
      </c>
      <c r="C132" s="2">
        <v>54</v>
      </c>
      <c r="D132" s="2" t="s">
        <v>12</v>
      </c>
      <c r="E132" s="2" t="s">
        <v>29</v>
      </c>
      <c r="F132" s="2" t="s">
        <v>19</v>
      </c>
      <c r="G132" s="2" t="s">
        <v>36</v>
      </c>
      <c r="H132" s="7">
        <v>3174.58</v>
      </c>
      <c r="I132" s="3">
        <v>44929</v>
      </c>
      <c r="J132" s="3" t="str">
        <f>TEXT(NIgerian_Fintech[[#This Row],[TransactionDate]], "JJJJ")</f>
        <v>2023</v>
      </c>
      <c r="K132" s="3" t="str">
        <f>TEXT(NIgerian_Fintech[[#This Row],[TransactionDate]], "MMMM")</f>
        <v>January</v>
      </c>
      <c r="L132" s="3" t="str">
        <f>TEXT(NIgerian_Fintech[[#This Row],[TransactionDate]], "MM")</f>
        <v>01</v>
      </c>
      <c r="M132" s="3" t="str">
        <f>TEXT(NIgerian_Fintech[[#This Row],[TransactionDate]], "tttt")</f>
        <v>Tuesday</v>
      </c>
      <c r="N132" s="2" t="s">
        <v>16</v>
      </c>
    </row>
    <row r="133" spans="1:14" ht="14.5" x14ac:dyDescent="0.35">
      <c r="A133" s="2" t="s">
        <v>296</v>
      </c>
      <c r="B133" s="2" t="s">
        <v>297</v>
      </c>
      <c r="C133" s="2">
        <v>64</v>
      </c>
      <c r="D133" s="2" t="s">
        <v>39</v>
      </c>
      <c r="E133" s="2" t="s">
        <v>93</v>
      </c>
      <c r="F133" s="2" t="s">
        <v>25</v>
      </c>
      <c r="G133" s="2" t="s">
        <v>26</v>
      </c>
      <c r="H133" s="7">
        <v>15893.21</v>
      </c>
      <c r="I133" s="3">
        <v>45462</v>
      </c>
      <c r="J133" s="3" t="str">
        <f>TEXT(NIgerian_Fintech[[#This Row],[TransactionDate]], "JJJJ")</f>
        <v>2024</v>
      </c>
      <c r="K133" s="3" t="str">
        <f>TEXT(NIgerian_Fintech[[#This Row],[TransactionDate]], "MMMM")</f>
        <v>June</v>
      </c>
      <c r="L133" s="3" t="str">
        <f>TEXT(NIgerian_Fintech[[#This Row],[TransactionDate]], "MM")</f>
        <v>06</v>
      </c>
      <c r="M133" s="3" t="str">
        <f>TEXT(NIgerian_Fintech[[#This Row],[TransactionDate]], "tttt")</f>
        <v>Wednesday</v>
      </c>
      <c r="N133" s="2" t="s">
        <v>16</v>
      </c>
    </row>
    <row r="134" spans="1:14" ht="14.5" x14ac:dyDescent="0.35">
      <c r="A134" s="2" t="s">
        <v>298</v>
      </c>
      <c r="B134" s="2" t="s">
        <v>299</v>
      </c>
      <c r="C134" s="2">
        <v>31</v>
      </c>
      <c r="D134" s="2" t="s">
        <v>12</v>
      </c>
      <c r="E134" s="2" t="s">
        <v>74</v>
      </c>
      <c r="F134" s="2" t="s">
        <v>49</v>
      </c>
      <c r="G134" s="2" t="s">
        <v>26</v>
      </c>
      <c r="H134" s="7">
        <v>7776.68</v>
      </c>
      <c r="I134" s="3">
        <v>45527</v>
      </c>
      <c r="J134" s="3" t="str">
        <f>TEXT(NIgerian_Fintech[[#This Row],[TransactionDate]], "JJJJ")</f>
        <v>2024</v>
      </c>
      <c r="K134" s="3" t="str">
        <f>TEXT(NIgerian_Fintech[[#This Row],[TransactionDate]], "MMMM")</f>
        <v>August</v>
      </c>
      <c r="L134" s="3" t="str">
        <f>TEXT(NIgerian_Fintech[[#This Row],[TransactionDate]], "MM")</f>
        <v>08</v>
      </c>
      <c r="M134" s="3" t="str">
        <f>TEXT(NIgerian_Fintech[[#This Row],[TransactionDate]], "tttt")</f>
        <v>Friday</v>
      </c>
      <c r="N134" s="2" t="s">
        <v>16</v>
      </c>
    </row>
    <row r="135" spans="1:14" ht="14.5" x14ac:dyDescent="0.35">
      <c r="A135" s="2" t="s">
        <v>300</v>
      </c>
      <c r="B135" s="2" t="s">
        <v>301</v>
      </c>
      <c r="C135" s="2">
        <v>20</v>
      </c>
      <c r="D135" s="2" t="s">
        <v>12</v>
      </c>
      <c r="E135" s="2" t="s">
        <v>29</v>
      </c>
      <c r="F135" s="2" t="s">
        <v>14</v>
      </c>
      <c r="G135" s="2" t="s">
        <v>15</v>
      </c>
      <c r="H135" s="7">
        <v>14574.52</v>
      </c>
      <c r="I135" s="3">
        <v>45447</v>
      </c>
      <c r="J135" s="3" t="str">
        <f>TEXT(NIgerian_Fintech[[#This Row],[TransactionDate]], "JJJJ")</f>
        <v>2024</v>
      </c>
      <c r="K135" s="3" t="str">
        <f>TEXT(NIgerian_Fintech[[#This Row],[TransactionDate]], "MMMM")</f>
        <v>June</v>
      </c>
      <c r="L135" s="3" t="str">
        <f>TEXT(NIgerian_Fintech[[#This Row],[TransactionDate]], "MM")</f>
        <v>06</v>
      </c>
      <c r="M135" s="3" t="str">
        <f>TEXT(NIgerian_Fintech[[#This Row],[TransactionDate]], "tttt")</f>
        <v>Tuesday</v>
      </c>
      <c r="N135" s="2" t="s">
        <v>16</v>
      </c>
    </row>
    <row r="136" spans="1:14" ht="14.5" x14ac:dyDescent="0.35">
      <c r="A136" s="2" t="s">
        <v>302</v>
      </c>
      <c r="B136" s="2" t="s">
        <v>303</v>
      </c>
      <c r="C136" s="2">
        <v>18</v>
      </c>
      <c r="D136" s="2" t="s">
        <v>12</v>
      </c>
      <c r="E136" s="2" t="s">
        <v>42</v>
      </c>
      <c r="F136" s="2" t="s">
        <v>14</v>
      </c>
      <c r="G136" s="2" t="s">
        <v>26</v>
      </c>
      <c r="H136" s="7">
        <v>8067.04</v>
      </c>
      <c r="I136" s="3">
        <v>45484</v>
      </c>
      <c r="J136" s="3" t="str">
        <f>TEXT(NIgerian_Fintech[[#This Row],[TransactionDate]], "JJJJ")</f>
        <v>2024</v>
      </c>
      <c r="K136" s="3" t="str">
        <f>TEXT(NIgerian_Fintech[[#This Row],[TransactionDate]], "MMMM")</f>
        <v>July</v>
      </c>
      <c r="L136" s="3" t="str">
        <f>TEXT(NIgerian_Fintech[[#This Row],[TransactionDate]], "MM")</f>
        <v>07</v>
      </c>
      <c r="M136" s="3" t="str">
        <f>TEXT(NIgerian_Fintech[[#This Row],[TransactionDate]], "tttt")</f>
        <v>Thursday</v>
      </c>
      <c r="N136" s="2" t="s">
        <v>21</v>
      </c>
    </row>
    <row r="137" spans="1:14" ht="14.5" x14ac:dyDescent="0.35">
      <c r="A137" s="2" t="s">
        <v>304</v>
      </c>
      <c r="B137" s="2" t="s">
        <v>305</v>
      </c>
      <c r="C137" s="2">
        <v>22</v>
      </c>
      <c r="D137" s="2" t="s">
        <v>39</v>
      </c>
      <c r="E137" s="2" t="s">
        <v>13</v>
      </c>
      <c r="F137" s="2" t="s">
        <v>14</v>
      </c>
      <c r="G137" s="2" t="s">
        <v>30</v>
      </c>
      <c r="H137" s="7">
        <v>4091.25</v>
      </c>
      <c r="I137" s="3">
        <v>45532</v>
      </c>
      <c r="J137" s="3" t="str">
        <f>TEXT(NIgerian_Fintech[[#This Row],[TransactionDate]], "JJJJ")</f>
        <v>2024</v>
      </c>
      <c r="K137" s="3" t="str">
        <f>TEXT(NIgerian_Fintech[[#This Row],[TransactionDate]], "MMMM")</f>
        <v>August</v>
      </c>
      <c r="L137" s="3" t="str">
        <f>TEXT(NIgerian_Fintech[[#This Row],[TransactionDate]], "MM")</f>
        <v>08</v>
      </c>
      <c r="M137" s="3" t="str">
        <f>TEXT(NIgerian_Fintech[[#This Row],[TransactionDate]], "tttt")</f>
        <v>Wednesday</v>
      </c>
      <c r="N137" s="2" t="s">
        <v>21</v>
      </c>
    </row>
    <row r="138" spans="1:14" ht="14.5" x14ac:dyDescent="0.35">
      <c r="A138" s="2" t="s">
        <v>306</v>
      </c>
      <c r="B138" s="2" t="s">
        <v>307</v>
      </c>
      <c r="C138" s="2">
        <v>43</v>
      </c>
      <c r="D138" s="2" t="s">
        <v>12</v>
      </c>
      <c r="E138" s="2" t="s">
        <v>42</v>
      </c>
      <c r="F138" s="2" t="s">
        <v>25</v>
      </c>
      <c r="G138" s="2" t="s">
        <v>30</v>
      </c>
      <c r="H138" s="7">
        <v>24159.119999999999</v>
      </c>
      <c r="I138" s="3">
        <v>44997</v>
      </c>
      <c r="J138" s="3" t="str">
        <f>TEXT(NIgerian_Fintech[[#This Row],[TransactionDate]], "JJJJ")</f>
        <v>2023</v>
      </c>
      <c r="K138" s="3" t="str">
        <f>TEXT(NIgerian_Fintech[[#This Row],[TransactionDate]], "MMMM")</f>
        <v>March</v>
      </c>
      <c r="L138" s="3" t="str">
        <f>TEXT(NIgerian_Fintech[[#This Row],[TransactionDate]], "MM")</f>
        <v>03</v>
      </c>
      <c r="M138" s="3" t="str">
        <f>TEXT(NIgerian_Fintech[[#This Row],[TransactionDate]], "tttt")</f>
        <v>Sunday</v>
      </c>
      <c r="N138" s="2" t="s">
        <v>16</v>
      </c>
    </row>
    <row r="139" spans="1:14" ht="14.5" x14ac:dyDescent="0.35">
      <c r="A139" s="2" t="s">
        <v>308</v>
      </c>
      <c r="B139" s="2" t="s">
        <v>309</v>
      </c>
      <c r="C139" s="2">
        <v>31</v>
      </c>
      <c r="D139" s="2" t="s">
        <v>39</v>
      </c>
      <c r="E139" s="2" t="s">
        <v>93</v>
      </c>
      <c r="F139" s="2" t="s">
        <v>25</v>
      </c>
      <c r="G139" s="2" t="s">
        <v>30</v>
      </c>
      <c r="H139" s="7">
        <v>12563.04</v>
      </c>
      <c r="I139" s="3">
        <v>45626</v>
      </c>
      <c r="J139" s="3" t="str">
        <f>TEXT(NIgerian_Fintech[[#This Row],[TransactionDate]], "JJJJ")</f>
        <v>2024</v>
      </c>
      <c r="K139" s="3" t="str">
        <f>TEXT(NIgerian_Fintech[[#This Row],[TransactionDate]], "MMMM")</f>
        <v>November</v>
      </c>
      <c r="L139" s="3" t="str">
        <f>TEXT(NIgerian_Fintech[[#This Row],[TransactionDate]], "MM")</f>
        <v>11</v>
      </c>
      <c r="M139" s="3" t="str">
        <f>TEXT(NIgerian_Fintech[[#This Row],[TransactionDate]], "tttt")</f>
        <v>Saturday</v>
      </c>
      <c r="N139" s="2" t="s">
        <v>16</v>
      </c>
    </row>
    <row r="140" spans="1:14" ht="14.5" x14ac:dyDescent="0.35">
      <c r="A140" s="2" t="s">
        <v>310</v>
      </c>
      <c r="B140" s="2" t="s">
        <v>311</v>
      </c>
      <c r="C140" s="2">
        <v>56</v>
      </c>
      <c r="D140" s="2" t="s">
        <v>39</v>
      </c>
      <c r="E140" s="2" t="s">
        <v>42</v>
      </c>
      <c r="F140" s="2" t="s">
        <v>35</v>
      </c>
      <c r="G140" s="2" t="s">
        <v>15</v>
      </c>
      <c r="H140" s="7">
        <v>6617.55</v>
      </c>
      <c r="I140" s="3">
        <v>45065</v>
      </c>
      <c r="J140" s="3" t="str">
        <f>TEXT(NIgerian_Fintech[[#This Row],[TransactionDate]], "JJJJ")</f>
        <v>2023</v>
      </c>
      <c r="K140" s="3" t="str">
        <f>TEXT(NIgerian_Fintech[[#This Row],[TransactionDate]], "MMMM")</f>
        <v>May</v>
      </c>
      <c r="L140" s="3" t="str">
        <f>TEXT(NIgerian_Fintech[[#This Row],[TransactionDate]], "MM")</f>
        <v>05</v>
      </c>
      <c r="M140" s="3" t="str">
        <f>TEXT(NIgerian_Fintech[[#This Row],[TransactionDate]], "tttt")</f>
        <v>Friday</v>
      </c>
      <c r="N140" s="2" t="s">
        <v>16</v>
      </c>
    </row>
    <row r="141" spans="1:14" ht="14.5" x14ac:dyDescent="0.35">
      <c r="A141" s="2" t="s">
        <v>312</v>
      </c>
      <c r="B141" s="2" t="s">
        <v>313</v>
      </c>
      <c r="C141" s="2">
        <v>44</v>
      </c>
      <c r="D141" s="2" t="s">
        <v>39</v>
      </c>
      <c r="E141" s="2" t="s">
        <v>42</v>
      </c>
      <c r="F141" s="2" t="s">
        <v>19</v>
      </c>
      <c r="G141" s="2" t="s">
        <v>15</v>
      </c>
      <c r="H141" s="7">
        <v>10145.34</v>
      </c>
      <c r="I141" s="3">
        <v>44936</v>
      </c>
      <c r="J141" s="3" t="str">
        <f>TEXT(NIgerian_Fintech[[#This Row],[TransactionDate]], "JJJJ")</f>
        <v>2023</v>
      </c>
      <c r="K141" s="3" t="str">
        <f>TEXT(NIgerian_Fintech[[#This Row],[TransactionDate]], "MMMM")</f>
        <v>January</v>
      </c>
      <c r="L141" s="3" t="str">
        <f>TEXT(NIgerian_Fintech[[#This Row],[TransactionDate]], "MM")</f>
        <v>01</v>
      </c>
      <c r="M141" s="3" t="str">
        <f>TEXT(NIgerian_Fintech[[#This Row],[TransactionDate]], "tttt")</f>
        <v>Tuesday</v>
      </c>
      <c r="N141" s="2" t="s">
        <v>16</v>
      </c>
    </row>
    <row r="142" spans="1:14" ht="14.5" x14ac:dyDescent="0.35">
      <c r="A142" s="2" t="s">
        <v>314</v>
      </c>
      <c r="B142" s="2" t="s">
        <v>315</v>
      </c>
      <c r="C142" s="2">
        <v>26</v>
      </c>
      <c r="D142" s="2" t="s">
        <v>39</v>
      </c>
      <c r="E142" s="2" t="s">
        <v>13</v>
      </c>
      <c r="F142" s="2" t="s">
        <v>35</v>
      </c>
      <c r="G142" s="2" t="s">
        <v>26</v>
      </c>
      <c r="H142" s="7">
        <v>9567.0499999999993</v>
      </c>
      <c r="I142" s="3">
        <v>45441</v>
      </c>
      <c r="J142" s="3" t="str">
        <f>TEXT(NIgerian_Fintech[[#This Row],[TransactionDate]], "JJJJ")</f>
        <v>2024</v>
      </c>
      <c r="K142" s="3" t="str">
        <f>TEXT(NIgerian_Fintech[[#This Row],[TransactionDate]], "MMMM")</f>
        <v>May</v>
      </c>
      <c r="L142" s="3" t="str">
        <f>TEXT(NIgerian_Fintech[[#This Row],[TransactionDate]], "MM")</f>
        <v>05</v>
      </c>
      <c r="M142" s="3" t="str">
        <f>TEXT(NIgerian_Fintech[[#This Row],[TransactionDate]], "tttt")</f>
        <v>Wednesday</v>
      </c>
      <c r="N142" s="2" t="s">
        <v>16</v>
      </c>
    </row>
    <row r="143" spans="1:14" ht="14.5" x14ac:dyDescent="0.35">
      <c r="A143" s="2" t="s">
        <v>316</v>
      </c>
      <c r="B143" s="2" t="s">
        <v>317</v>
      </c>
      <c r="C143" s="2">
        <v>32</v>
      </c>
      <c r="D143" s="2" t="s">
        <v>12</v>
      </c>
      <c r="E143" s="2" t="s">
        <v>13</v>
      </c>
      <c r="F143" s="2" t="s">
        <v>35</v>
      </c>
      <c r="G143" s="2" t="s">
        <v>15</v>
      </c>
      <c r="H143" s="7">
        <v>4433.4799999999996</v>
      </c>
      <c r="I143" s="3">
        <v>45457</v>
      </c>
      <c r="J143" s="3" t="str">
        <f>TEXT(NIgerian_Fintech[[#This Row],[TransactionDate]], "JJJJ")</f>
        <v>2024</v>
      </c>
      <c r="K143" s="3" t="str">
        <f>TEXT(NIgerian_Fintech[[#This Row],[TransactionDate]], "MMMM")</f>
        <v>June</v>
      </c>
      <c r="L143" s="3" t="str">
        <f>TEXT(NIgerian_Fintech[[#This Row],[TransactionDate]], "MM")</f>
        <v>06</v>
      </c>
      <c r="M143" s="3" t="str">
        <f>TEXT(NIgerian_Fintech[[#This Row],[TransactionDate]], "tttt")</f>
        <v>Friday</v>
      </c>
      <c r="N143" s="2" t="s">
        <v>16</v>
      </c>
    </row>
    <row r="144" spans="1:14" ht="14.5" x14ac:dyDescent="0.35">
      <c r="A144" s="2" t="s">
        <v>318</v>
      </c>
      <c r="B144" s="2" t="s">
        <v>319</v>
      </c>
      <c r="C144" s="2">
        <v>32</v>
      </c>
      <c r="D144" s="2" t="s">
        <v>39</v>
      </c>
      <c r="E144" s="2" t="s">
        <v>24</v>
      </c>
      <c r="F144" s="2" t="s">
        <v>25</v>
      </c>
      <c r="G144" s="2" t="s">
        <v>30</v>
      </c>
      <c r="H144" s="7">
        <v>5512.51</v>
      </c>
      <c r="I144" s="3">
        <v>45056</v>
      </c>
      <c r="J144" s="3" t="str">
        <f>TEXT(NIgerian_Fintech[[#This Row],[TransactionDate]], "JJJJ")</f>
        <v>2023</v>
      </c>
      <c r="K144" s="3" t="str">
        <f>TEXT(NIgerian_Fintech[[#This Row],[TransactionDate]], "MMMM")</f>
        <v>May</v>
      </c>
      <c r="L144" s="3" t="str">
        <f>TEXT(NIgerian_Fintech[[#This Row],[TransactionDate]], "MM")</f>
        <v>05</v>
      </c>
      <c r="M144" s="3" t="str">
        <f>TEXT(NIgerian_Fintech[[#This Row],[TransactionDate]], "tttt")</f>
        <v>Wednesday</v>
      </c>
      <c r="N144" s="2" t="s">
        <v>16</v>
      </c>
    </row>
    <row r="145" spans="1:14" ht="14.5" x14ac:dyDescent="0.35">
      <c r="A145" s="2" t="s">
        <v>320</v>
      </c>
      <c r="B145" s="2" t="s">
        <v>321</v>
      </c>
      <c r="C145" s="2">
        <v>43</v>
      </c>
      <c r="D145" s="2" t="s">
        <v>12</v>
      </c>
      <c r="E145" s="2" t="s">
        <v>13</v>
      </c>
      <c r="F145" s="2" t="s">
        <v>19</v>
      </c>
      <c r="G145" s="2" t="s">
        <v>20</v>
      </c>
      <c r="H145" s="7">
        <v>3831.02</v>
      </c>
      <c r="I145" s="3">
        <v>45327</v>
      </c>
      <c r="J145" s="3" t="str">
        <f>TEXT(NIgerian_Fintech[[#This Row],[TransactionDate]], "JJJJ")</f>
        <v>2024</v>
      </c>
      <c r="K145" s="3" t="str">
        <f>TEXT(NIgerian_Fintech[[#This Row],[TransactionDate]], "MMMM")</f>
        <v>February</v>
      </c>
      <c r="L145" s="3" t="str">
        <f>TEXT(NIgerian_Fintech[[#This Row],[TransactionDate]], "MM")</f>
        <v>02</v>
      </c>
      <c r="M145" s="3" t="str">
        <f>TEXT(NIgerian_Fintech[[#This Row],[TransactionDate]], "tttt")</f>
        <v>Monday</v>
      </c>
      <c r="N145" s="2" t="s">
        <v>16</v>
      </c>
    </row>
    <row r="146" spans="1:14" ht="14.5" x14ac:dyDescent="0.35">
      <c r="A146" s="2" t="s">
        <v>322</v>
      </c>
      <c r="B146" s="2" t="s">
        <v>323</v>
      </c>
      <c r="C146" s="2">
        <v>59</v>
      </c>
      <c r="D146" s="2" t="s">
        <v>39</v>
      </c>
      <c r="E146" s="2" t="s">
        <v>29</v>
      </c>
      <c r="F146" s="2" t="s">
        <v>19</v>
      </c>
      <c r="G146" s="2" t="s">
        <v>30</v>
      </c>
      <c r="H146" s="7">
        <v>76378.39</v>
      </c>
      <c r="I146" s="3">
        <v>45147</v>
      </c>
      <c r="J146" s="3" t="str">
        <f>TEXT(NIgerian_Fintech[[#This Row],[TransactionDate]], "JJJJ")</f>
        <v>2023</v>
      </c>
      <c r="K146" s="3" t="str">
        <f>TEXT(NIgerian_Fintech[[#This Row],[TransactionDate]], "MMMM")</f>
        <v>August</v>
      </c>
      <c r="L146" s="3" t="str">
        <f>TEXT(NIgerian_Fintech[[#This Row],[TransactionDate]], "MM")</f>
        <v>08</v>
      </c>
      <c r="M146" s="3" t="str">
        <f>TEXT(NIgerian_Fintech[[#This Row],[TransactionDate]], "tttt")</f>
        <v>Wednesday</v>
      </c>
      <c r="N146" s="2" t="s">
        <v>16</v>
      </c>
    </row>
    <row r="147" spans="1:14" ht="14.5" x14ac:dyDescent="0.35">
      <c r="A147" s="2" t="s">
        <v>324</v>
      </c>
      <c r="B147" s="2" t="s">
        <v>325</v>
      </c>
      <c r="C147" s="2">
        <v>30</v>
      </c>
      <c r="D147" s="2" t="s">
        <v>12</v>
      </c>
      <c r="E147" s="2" t="s">
        <v>24</v>
      </c>
      <c r="F147" s="2" t="s">
        <v>14</v>
      </c>
      <c r="G147" s="2" t="s">
        <v>20</v>
      </c>
      <c r="H147" s="7">
        <v>8676.5400000000009</v>
      </c>
      <c r="I147" s="3">
        <v>45568</v>
      </c>
      <c r="J147" s="3" t="str">
        <f>TEXT(NIgerian_Fintech[[#This Row],[TransactionDate]], "JJJJ")</f>
        <v>2024</v>
      </c>
      <c r="K147" s="3" t="str">
        <f>TEXT(NIgerian_Fintech[[#This Row],[TransactionDate]], "MMMM")</f>
        <v>October</v>
      </c>
      <c r="L147" s="3" t="str">
        <f>TEXT(NIgerian_Fintech[[#This Row],[TransactionDate]], "MM")</f>
        <v>10</v>
      </c>
      <c r="M147" s="3" t="str">
        <f>TEXT(NIgerian_Fintech[[#This Row],[TransactionDate]], "tttt")</f>
        <v>Thursday</v>
      </c>
      <c r="N147" s="2" t="s">
        <v>16</v>
      </c>
    </row>
    <row r="148" spans="1:14" ht="14.5" x14ac:dyDescent="0.35">
      <c r="A148" s="2" t="s">
        <v>326</v>
      </c>
      <c r="B148" s="2" t="s">
        <v>327</v>
      </c>
      <c r="C148" s="2">
        <v>49</v>
      </c>
      <c r="D148" s="2" t="s">
        <v>39</v>
      </c>
      <c r="E148" s="2" t="s">
        <v>13</v>
      </c>
      <c r="F148" s="2" t="s">
        <v>25</v>
      </c>
      <c r="G148" s="2" t="s">
        <v>26</v>
      </c>
      <c r="H148" s="7">
        <v>965.72</v>
      </c>
      <c r="I148" s="3">
        <v>45363</v>
      </c>
      <c r="J148" s="3" t="str">
        <f>TEXT(NIgerian_Fintech[[#This Row],[TransactionDate]], "JJJJ")</f>
        <v>2024</v>
      </c>
      <c r="K148" s="3" t="str">
        <f>TEXT(NIgerian_Fintech[[#This Row],[TransactionDate]], "MMMM")</f>
        <v>March</v>
      </c>
      <c r="L148" s="3" t="str">
        <f>TEXT(NIgerian_Fintech[[#This Row],[TransactionDate]], "MM")</f>
        <v>03</v>
      </c>
      <c r="M148" s="3" t="str">
        <f>TEXT(NIgerian_Fintech[[#This Row],[TransactionDate]], "tttt")</f>
        <v>Tuesday</v>
      </c>
      <c r="N148" s="2" t="s">
        <v>16</v>
      </c>
    </row>
    <row r="149" spans="1:14" ht="14.5" x14ac:dyDescent="0.35">
      <c r="A149" s="2" t="s">
        <v>328</v>
      </c>
      <c r="B149" s="2" t="s">
        <v>329</v>
      </c>
      <c r="C149" s="2">
        <v>56</v>
      </c>
      <c r="D149" s="2" t="s">
        <v>12</v>
      </c>
      <c r="E149" s="2" t="s">
        <v>42</v>
      </c>
      <c r="F149" s="2" t="s">
        <v>19</v>
      </c>
      <c r="G149" s="2" t="s">
        <v>36</v>
      </c>
      <c r="H149" s="7">
        <v>7321.11</v>
      </c>
      <c r="I149" s="3">
        <v>45326</v>
      </c>
      <c r="J149" s="3" t="str">
        <f>TEXT(NIgerian_Fintech[[#This Row],[TransactionDate]], "JJJJ")</f>
        <v>2024</v>
      </c>
      <c r="K149" s="3" t="str">
        <f>TEXT(NIgerian_Fintech[[#This Row],[TransactionDate]], "MMMM")</f>
        <v>February</v>
      </c>
      <c r="L149" s="3" t="str">
        <f>TEXT(NIgerian_Fintech[[#This Row],[TransactionDate]], "MM")</f>
        <v>02</v>
      </c>
      <c r="M149" s="3" t="str">
        <f>TEXT(NIgerian_Fintech[[#This Row],[TransactionDate]], "tttt")</f>
        <v>Sunday</v>
      </c>
      <c r="N149" s="2" t="s">
        <v>16</v>
      </c>
    </row>
    <row r="150" spans="1:14" ht="14.5" x14ac:dyDescent="0.35">
      <c r="A150" s="2" t="s">
        <v>330</v>
      </c>
      <c r="B150" s="2" t="s">
        <v>331</v>
      </c>
      <c r="C150" s="2">
        <v>49</v>
      </c>
      <c r="D150" s="2" t="s">
        <v>39</v>
      </c>
      <c r="E150" s="2" t="s">
        <v>52</v>
      </c>
      <c r="F150" s="2" t="s">
        <v>35</v>
      </c>
      <c r="G150" s="2" t="s">
        <v>15</v>
      </c>
      <c r="H150" s="7">
        <v>512.53</v>
      </c>
      <c r="I150" s="3">
        <v>45039</v>
      </c>
      <c r="J150" s="3" t="str">
        <f>TEXT(NIgerian_Fintech[[#This Row],[TransactionDate]], "JJJJ")</f>
        <v>2023</v>
      </c>
      <c r="K150" s="3" t="str">
        <f>TEXT(NIgerian_Fintech[[#This Row],[TransactionDate]], "MMMM")</f>
        <v>April</v>
      </c>
      <c r="L150" s="3" t="str">
        <f>TEXT(NIgerian_Fintech[[#This Row],[TransactionDate]], "MM")</f>
        <v>04</v>
      </c>
      <c r="M150" s="3" t="str">
        <f>TEXT(NIgerian_Fintech[[#This Row],[TransactionDate]], "tttt")</f>
        <v>Sunday</v>
      </c>
      <c r="N150" s="2" t="s">
        <v>16</v>
      </c>
    </row>
    <row r="151" spans="1:14" ht="14.5" x14ac:dyDescent="0.35">
      <c r="A151" s="2" t="s">
        <v>332</v>
      </c>
      <c r="B151" s="2" t="s">
        <v>333</v>
      </c>
      <c r="C151" s="2">
        <v>21</v>
      </c>
      <c r="D151" s="2" t="s">
        <v>39</v>
      </c>
      <c r="E151" s="2" t="s">
        <v>52</v>
      </c>
      <c r="F151" s="2" t="s">
        <v>49</v>
      </c>
      <c r="G151" s="2" t="s">
        <v>15</v>
      </c>
      <c r="H151" s="7">
        <v>3405.94</v>
      </c>
      <c r="I151" s="3">
        <v>45576</v>
      </c>
      <c r="J151" s="3" t="str">
        <f>TEXT(NIgerian_Fintech[[#This Row],[TransactionDate]], "JJJJ")</f>
        <v>2024</v>
      </c>
      <c r="K151" s="3" t="str">
        <f>TEXT(NIgerian_Fintech[[#This Row],[TransactionDate]], "MMMM")</f>
        <v>October</v>
      </c>
      <c r="L151" s="3" t="str">
        <f>TEXT(NIgerian_Fintech[[#This Row],[TransactionDate]], "MM")</f>
        <v>10</v>
      </c>
      <c r="M151" s="3" t="str">
        <f>TEXT(NIgerian_Fintech[[#This Row],[TransactionDate]], "tttt")</f>
        <v>Friday</v>
      </c>
      <c r="N151" s="2" t="s">
        <v>16</v>
      </c>
    </row>
    <row r="152" spans="1:14" ht="14.5" x14ac:dyDescent="0.35">
      <c r="A152" s="2" t="s">
        <v>334</v>
      </c>
      <c r="B152" s="2" t="s">
        <v>335</v>
      </c>
      <c r="C152" s="2">
        <v>47</v>
      </c>
      <c r="D152" s="2" t="s">
        <v>12</v>
      </c>
      <c r="E152" s="2" t="s">
        <v>24</v>
      </c>
      <c r="F152" s="2" t="s">
        <v>49</v>
      </c>
      <c r="G152" s="2" t="s">
        <v>30</v>
      </c>
      <c r="H152" s="7">
        <v>5905.2</v>
      </c>
      <c r="I152" s="3">
        <v>45378</v>
      </c>
      <c r="J152" s="3" t="str">
        <f>TEXT(NIgerian_Fintech[[#This Row],[TransactionDate]], "JJJJ")</f>
        <v>2024</v>
      </c>
      <c r="K152" s="3" t="str">
        <f>TEXT(NIgerian_Fintech[[#This Row],[TransactionDate]], "MMMM")</f>
        <v>March</v>
      </c>
      <c r="L152" s="3" t="str">
        <f>TEXT(NIgerian_Fintech[[#This Row],[TransactionDate]], "MM")</f>
        <v>03</v>
      </c>
      <c r="M152" s="3" t="str">
        <f>TEXT(NIgerian_Fintech[[#This Row],[TransactionDate]], "tttt")</f>
        <v>Wednesday</v>
      </c>
      <c r="N152" s="2" t="s">
        <v>16</v>
      </c>
    </row>
    <row r="153" spans="1:14" ht="14.5" x14ac:dyDescent="0.35">
      <c r="A153" s="2" t="s">
        <v>336</v>
      </c>
      <c r="B153" s="2" t="s">
        <v>337</v>
      </c>
      <c r="C153" s="2">
        <v>54</v>
      </c>
      <c r="D153" s="2" t="s">
        <v>39</v>
      </c>
      <c r="E153" s="2" t="s">
        <v>13</v>
      </c>
      <c r="F153" s="2" t="s">
        <v>25</v>
      </c>
      <c r="G153" s="2" t="s">
        <v>30</v>
      </c>
      <c r="H153" s="7">
        <v>7641.5</v>
      </c>
      <c r="I153" s="3">
        <v>45481</v>
      </c>
      <c r="J153" s="3" t="str">
        <f>TEXT(NIgerian_Fintech[[#This Row],[TransactionDate]], "JJJJ")</f>
        <v>2024</v>
      </c>
      <c r="K153" s="3" t="str">
        <f>TEXT(NIgerian_Fintech[[#This Row],[TransactionDate]], "MMMM")</f>
        <v>July</v>
      </c>
      <c r="L153" s="3" t="str">
        <f>TEXT(NIgerian_Fintech[[#This Row],[TransactionDate]], "MM")</f>
        <v>07</v>
      </c>
      <c r="M153" s="3" t="str">
        <f>TEXT(NIgerian_Fintech[[#This Row],[TransactionDate]], "tttt")</f>
        <v>Monday</v>
      </c>
      <c r="N153" s="2" t="s">
        <v>16</v>
      </c>
    </row>
    <row r="154" spans="1:14" ht="14.5" x14ac:dyDescent="0.35">
      <c r="A154" s="2" t="s">
        <v>338</v>
      </c>
      <c r="B154" s="2" t="s">
        <v>339</v>
      </c>
      <c r="C154" s="2">
        <v>40</v>
      </c>
      <c r="D154" s="2" t="s">
        <v>39</v>
      </c>
      <c r="E154" s="2" t="s">
        <v>29</v>
      </c>
      <c r="F154" s="2" t="s">
        <v>14</v>
      </c>
      <c r="G154" s="2" t="s">
        <v>20</v>
      </c>
      <c r="H154" s="7">
        <v>37372.879999999997</v>
      </c>
      <c r="I154" s="3">
        <v>45144</v>
      </c>
      <c r="J154" s="3" t="str">
        <f>TEXT(NIgerian_Fintech[[#This Row],[TransactionDate]], "JJJJ")</f>
        <v>2023</v>
      </c>
      <c r="K154" s="3" t="str">
        <f>TEXT(NIgerian_Fintech[[#This Row],[TransactionDate]], "MMMM")</f>
        <v>August</v>
      </c>
      <c r="L154" s="3" t="str">
        <f>TEXT(NIgerian_Fintech[[#This Row],[TransactionDate]], "MM")</f>
        <v>08</v>
      </c>
      <c r="M154" s="3" t="str">
        <f>TEXT(NIgerian_Fintech[[#This Row],[TransactionDate]], "tttt")</f>
        <v>Sunday</v>
      </c>
      <c r="N154" s="2" t="s">
        <v>16</v>
      </c>
    </row>
    <row r="155" spans="1:14" ht="14.5" x14ac:dyDescent="0.35">
      <c r="A155" s="2" t="s">
        <v>340</v>
      </c>
      <c r="B155" s="2" t="s">
        <v>341</v>
      </c>
      <c r="C155" s="2">
        <v>56</v>
      </c>
      <c r="D155" s="2" t="s">
        <v>39</v>
      </c>
      <c r="E155" s="2" t="s">
        <v>64</v>
      </c>
      <c r="F155" s="2" t="s">
        <v>14</v>
      </c>
      <c r="G155" s="2" t="s">
        <v>15</v>
      </c>
      <c r="H155" s="7">
        <v>40297.78</v>
      </c>
      <c r="I155" s="3">
        <v>44984</v>
      </c>
      <c r="J155" s="3" t="str">
        <f>TEXT(NIgerian_Fintech[[#This Row],[TransactionDate]], "JJJJ")</f>
        <v>2023</v>
      </c>
      <c r="K155" s="3" t="str">
        <f>TEXT(NIgerian_Fintech[[#This Row],[TransactionDate]], "MMMM")</f>
        <v>February</v>
      </c>
      <c r="L155" s="3" t="str">
        <f>TEXT(NIgerian_Fintech[[#This Row],[TransactionDate]], "MM")</f>
        <v>02</v>
      </c>
      <c r="M155" s="3" t="str">
        <f>TEXT(NIgerian_Fintech[[#This Row],[TransactionDate]], "tttt")</f>
        <v>Monday</v>
      </c>
      <c r="N155" s="2" t="s">
        <v>16</v>
      </c>
    </row>
    <row r="156" spans="1:14" ht="14.5" x14ac:dyDescent="0.35">
      <c r="A156" s="2" t="s">
        <v>342</v>
      </c>
      <c r="B156" s="2" t="s">
        <v>343</v>
      </c>
      <c r="C156" s="2">
        <v>62</v>
      </c>
      <c r="D156" s="2" t="s">
        <v>12</v>
      </c>
      <c r="E156" s="2" t="s">
        <v>74</v>
      </c>
      <c r="F156" s="2" t="s">
        <v>19</v>
      </c>
      <c r="G156" s="2" t="s">
        <v>26</v>
      </c>
      <c r="H156" s="7">
        <v>1032.18</v>
      </c>
      <c r="I156" s="3">
        <v>45039</v>
      </c>
      <c r="J156" s="3" t="str">
        <f>TEXT(NIgerian_Fintech[[#This Row],[TransactionDate]], "JJJJ")</f>
        <v>2023</v>
      </c>
      <c r="K156" s="3" t="str">
        <f>TEXT(NIgerian_Fintech[[#This Row],[TransactionDate]], "MMMM")</f>
        <v>April</v>
      </c>
      <c r="L156" s="3" t="str">
        <f>TEXT(NIgerian_Fintech[[#This Row],[TransactionDate]], "MM")</f>
        <v>04</v>
      </c>
      <c r="M156" s="3" t="str">
        <f>TEXT(NIgerian_Fintech[[#This Row],[TransactionDate]], "tttt")</f>
        <v>Sunday</v>
      </c>
      <c r="N156" s="2" t="s">
        <v>16</v>
      </c>
    </row>
    <row r="157" spans="1:14" ht="14.5" x14ac:dyDescent="0.35">
      <c r="A157" s="2" t="s">
        <v>344</v>
      </c>
      <c r="B157" s="2" t="s">
        <v>345</v>
      </c>
      <c r="C157" s="2">
        <v>32</v>
      </c>
      <c r="D157" s="2" t="s">
        <v>39</v>
      </c>
      <c r="E157" s="2" t="s">
        <v>93</v>
      </c>
      <c r="F157" s="2" t="s">
        <v>25</v>
      </c>
      <c r="G157" s="2" t="s">
        <v>30</v>
      </c>
      <c r="H157" s="7">
        <v>7724.78</v>
      </c>
      <c r="I157" s="3">
        <v>45626</v>
      </c>
      <c r="J157" s="3" t="str">
        <f>TEXT(NIgerian_Fintech[[#This Row],[TransactionDate]], "JJJJ")</f>
        <v>2024</v>
      </c>
      <c r="K157" s="3" t="str">
        <f>TEXT(NIgerian_Fintech[[#This Row],[TransactionDate]], "MMMM")</f>
        <v>November</v>
      </c>
      <c r="L157" s="3" t="str">
        <f>TEXT(NIgerian_Fintech[[#This Row],[TransactionDate]], "MM")</f>
        <v>11</v>
      </c>
      <c r="M157" s="3" t="str">
        <f>TEXT(NIgerian_Fintech[[#This Row],[TransactionDate]], "tttt")</f>
        <v>Saturday</v>
      </c>
      <c r="N157" s="2" t="s">
        <v>16</v>
      </c>
    </row>
    <row r="158" spans="1:14" ht="14.5" x14ac:dyDescent="0.35">
      <c r="A158" s="2" t="s">
        <v>346</v>
      </c>
      <c r="B158" s="2" t="s">
        <v>347</v>
      </c>
      <c r="C158" s="2">
        <v>60</v>
      </c>
      <c r="D158" s="2" t="s">
        <v>39</v>
      </c>
      <c r="E158" s="2" t="s">
        <v>29</v>
      </c>
      <c r="F158" s="2" t="s">
        <v>49</v>
      </c>
      <c r="G158" s="2" t="s">
        <v>15</v>
      </c>
      <c r="H158" s="7">
        <v>16988.669999999998</v>
      </c>
      <c r="I158" s="3">
        <v>45048</v>
      </c>
      <c r="J158" s="3" t="str">
        <f>TEXT(NIgerian_Fintech[[#This Row],[TransactionDate]], "JJJJ")</f>
        <v>2023</v>
      </c>
      <c r="K158" s="3" t="str">
        <f>TEXT(NIgerian_Fintech[[#This Row],[TransactionDate]], "MMMM")</f>
        <v>May</v>
      </c>
      <c r="L158" s="3" t="str">
        <f>TEXT(NIgerian_Fintech[[#This Row],[TransactionDate]], "MM")</f>
        <v>05</v>
      </c>
      <c r="M158" s="3" t="str">
        <f>TEXT(NIgerian_Fintech[[#This Row],[TransactionDate]], "tttt")</f>
        <v>Tuesday</v>
      </c>
      <c r="N158" s="2" t="s">
        <v>16</v>
      </c>
    </row>
    <row r="159" spans="1:14" ht="14.5" x14ac:dyDescent="0.35">
      <c r="A159" s="2" t="s">
        <v>348</v>
      </c>
      <c r="B159" s="2" t="s">
        <v>349</v>
      </c>
      <c r="C159" s="2">
        <v>46</v>
      </c>
      <c r="D159" s="2" t="s">
        <v>12</v>
      </c>
      <c r="E159" s="2" t="s">
        <v>64</v>
      </c>
      <c r="F159" s="2" t="s">
        <v>35</v>
      </c>
      <c r="G159" s="2" t="s">
        <v>36</v>
      </c>
      <c r="H159" s="7">
        <v>2714.32</v>
      </c>
      <c r="I159" s="3">
        <v>45334</v>
      </c>
      <c r="J159" s="3" t="str">
        <f>TEXT(NIgerian_Fintech[[#This Row],[TransactionDate]], "JJJJ")</f>
        <v>2024</v>
      </c>
      <c r="K159" s="3" t="str">
        <f>TEXT(NIgerian_Fintech[[#This Row],[TransactionDate]], "MMMM")</f>
        <v>February</v>
      </c>
      <c r="L159" s="3" t="str">
        <f>TEXT(NIgerian_Fintech[[#This Row],[TransactionDate]], "MM")</f>
        <v>02</v>
      </c>
      <c r="M159" s="3" t="str">
        <f>TEXT(NIgerian_Fintech[[#This Row],[TransactionDate]], "tttt")</f>
        <v>Monday</v>
      </c>
      <c r="N159" s="2" t="s">
        <v>16</v>
      </c>
    </row>
    <row r="160" spans="1:14" ht="14.5" x14ac:dyDescent="0.35">
      <c r="A160" s="2" t="s">
        <v>350</v>
      </c>
      <c r="B160" s="2" t="s">
        <v>351</v>
      </c>
      <c r="C160" s="2">
        <v>53</v>
      </c>
      <c r="D160" s="2" t="s">
        <v>12</v>
      </c>
      <c r="E160" s="2" t="s">
        <v>93</v>
      </c>
      <c r="F160" s="2" t="s">
        <v>19</v>
      </c>
      <c r="G160" s="2" t="s">
        <v>20</v>
      </c>
      <c r="H160" s="7">
        <v>13885.49</v>
      </c>
      <c r="I160" s="3">
        <v>45386</v>
      </c>
      <c r="J160" s="3" t="str">
        <f>TEXT(NIgerian_Fintech[[#This Row],[TransactionDate]], "JJJJ")</f>
        <v>2024</v>
      </c>
      <c r="K160" s="3" t="str">
        <f>TEXT(NIgerian_Fintech[[#This Row],[TransactionDate]], "MMMM")</f>
        <v>April</v>
      </c>
      <c r="L160" s="3" t="str">
        <f>TEXT(NIgerian_Fintech[[#This Row],[TransactionDate]], "MM")</f>
        <v>04</v>
      </c>
      <c r="M160" s="3" t="str">
        <f>TEXT(NIgerian_Fintech[[#This Row],[TransactionDate]], "tttt")</f>
        <v>Thursday</v>
      </c>
      <c r="N160" s="2" t="s">
        <v>16</v>
      </c>
    </row>
    <row r="161" spans="1:14" ht="14.5" x14ac:dyDescent="0.35">
      <c r="A161" s="2" t="s">
        <v>352</v>
      </c>
      <c r="B161" s="2" t="s">
        <v>353</v>
      </c>
      <c r="C161" s="2">
        <v>30</v>
      </c>
      <c r="D161" s="2" t="s">
        <v>12</v>
      </c>
      <c r="E161" s="2" t="s">
        <v>64</v>
      </c>
      <c r="F161" s="2" t="s">
        <v>35</v>
      </c>
      <c r="G161" s="2" t="s">
        <v>30</v>
      </c>
      <c r="H161" s="7">
        <v>21088.21</v>
      </c>
      <c r="I161" s="3">
        <v>45011</v>
      </c>
      <c r="J161" s="3" t="str">
        <f>TEXT(NIgerian_Fintech[[#This Row],[TransactionDate]], "JJJJ")</f>
        <v>2023</v>
      </c>
      <c r="K161" s="3" t="str">
        <f>TEXT(NIgerian_Fintech[[#This Row],[TransactionDate]], "MMMM")</f>
        <v>March</v>
      </c>
      <c r="L161" s="3" t="str">
        <f>TEXT(NIgerian_Fintech[[#This Row],[TransactionDate]], "MM")</f>
        <v>03</v>
      </c>
      <c r="M161" s="3" t="str">
        <f>TEXT(NIgerian_Fintech[[#This Row],[TransactionDate]], "tttt")</f>
        <v>Sunday</v>
      </c>
      <c r="N161" s="2" t="s">
        <v>21</v>
      </c>
    </row>
    <row r="162" spans="1:14" ht="14.5" x14ac:dyDescent="0.35">
      <c r="A162" s="2" t="s">
        <v>354</v>
      </c>
      <c r="B162" s="2" t="s">
        <v>355</v>
      </c>
      <c r="C162" s="2">
        <v>49</v>
      </c>
      <c r="D162" s="2" t="s">
        <v>12</v>
      </c>
      <c r="E162" s="2" t="s">
        <v>64</v>
      </c>
      <c r="F162" s="2" t="s">
        <v>19</v>
      </c>
      <c r="G162" s="2" t="s">
        <v>30</v>
      </c>
      <c r="H162" s="7">
        <v>10861.52</v>
      </c>
      <c r="I162" s="3">
        <v>45544</v>
      </c>
      <c r="J162" s="3" t="str">
        <f>TEXT(NIgerian_Fintech[[#This Row],[TransactionDate]], "JJJJ")</f>
        <v>2024</v>
      </c>
      <c r="K162" s="3" t="str">
        <f>TEXT(NIgerian_Fintech[[#This Row],[TransactionDate]], "MMMM")</f>
        <v>September</v>
      </c>
      <c r="L162" s="3" t="str">
        <f>TEXT(NIgerian_Fintech[[#This Row],[TransactionDate]], "MM")</f>
        <v>09</v>
      </c>
      <c r="M162" s="3" t="str">
        <f>TEXT(NIgerian_Fintech[[#This Row],[TransactionDate]], "tttt")</f>
        <v>Monday</v>
      </c>
      <c r="N162" s="2" t="s">
        <v>16</v>
      </c>
    </row>
    <row r="163" spans="1:14" ht="14.5" x14ac:dyDescent="0.35">
      <c r="A163" s="2" t="s">
        <v>356</v>
      </c>
      <c r="B163" s="2" t="s">
        <v>357</v>
      </c>
      <c r="C163" s="2">
        <v>24</v>
      </c>
      <c r="D163" s="2" t="s">
        <v>12</v>
      </c>
      <c r="E163" s="2" t="s">
        <v>24</v>
      </c>
      <c r="F163" s="2" t="s">
        <v>55</v>
      </c>
      <c r="G163" s="2" t="s">
        <v>26</v>
      </c>
      <c r="H163" s="7">
        <v>3970.56</v>
      </c>
      <c r="I163" s="3">
        <v>45326</v>
      </c>
      <c r="J163" s="3" t="str">
        <f>TEXT(NIgerian_Fintech[[#This Row],[TransactionDate]], "JJJJ")</f>
        <v>2024</v>
      </c>
      <c r="K163" s="3" t="str">
        <f>TEXT(NIgerian_Fintech[[#This Row],[TransactionDate]], "MMMM")</f>
        <v>February</v>
      </c>
      <c r="L163" s="3" t="str">
        <f>TEXT(NIgerian_Fintech[[#This Row],[TransactionDate]], "MM")</f>
        <v>02</v>
      </c>
      <c r="M163" s="3" t="str">
        <f>TEXT(NIgerian_Fintech[[#This Row],[TransactionDate]], "tttt")</f>
        <v>Sunday</v>
      </c>
      <c r="N163" s="2" t="s">
        <v>69</v>
      </c>
    </row>
    <row r="164" spans="1:14" ht="14.5" x14ac:dyDescent="0.35">
      <c r="A164" s="2" t="s">
        <v>358</v>
      </c>
      <c r="B164" s="2" t="s">
        <v>359</v>
      </c>
      <c r="C164" s="2">
        <v>39</v>
      </c>
      <c r="D164" s="2" t="s">
        <v>39</v>
      </c>
      <c r="E164" s="2" t="s">
        <v>52</v>
      </c>
      <c r="F164" s="2" t="s">
        <v>35</v>
      </c>
      <c r="G164" s="2" t="s">
        <v>30</v>
      </c>
      <c r="H164" s="7">
        <v>25656.7</v>
      </c>
      <c r="I164" s="3">
        <v>45282</v>
      </c>
      <c r="J164" s="3" t="str">
        <f>TEXT(NIgerian_Fintech[[#This Row],[TransactionDate]], "JJJJ")</f>
        <v>2023</v>
      </c>
      <c r="K164" s="3" t="str">
        <f>TEXT(NIgerian_Fintech[[#This Row],[TransactionDate]], "MMMM")</f>
        <v>December</v>
      </c>
      <c r="L164" s="3" t="str">
        <f>TEXT(NIgerian_Fintech[[#This Row],[TransactionDate]], "MM")</f>
        <v>12</v>
      </c>
      <c r="M164" s="3" t="str">
        <f>TEXT(NIgerian_Fintech[[#This Row],[TransactionDate]], "tttt")</f>
        <v>Friday</v>
      </c>
      <c r="N164" s="2" t="s">
        <v>16</v>
      </c>
    </row>
    <row r="165" spans="1:14" ht="14.5" x14ac:dyDescent="0.35">
      <c r="A165" s="2" t="s">
        <v>360</v>
      </c>
      <c r="B165" s="2" t="s">
        <v>361</v>
      </c>
      <c r="C165" s="2">
        <v>45</v>
      </c>
      <c r="D165" s="2" t="s">
        <v>39</v>
      </c>
      <c r="E165" s="2" t="s">
        <v>74</v>
      </c>
      <c r="F165" s="2" t="s">
        <v>25</v>
      </c>
      <c r="G165" s="2" t="s">
        <v>15</v>
      </c>
      <c r="H165" s="7">
        <v>21500.36</v>
      </c>
      <c r="I165" s="3">
        <v>45025</v>
      </c>
      <c r="J165" s="3" t="str">
        <f>TEXT(NIgerian_Fintech[[#This Row],[TransactionDate]], "JJJJ")</f>
        <v>2023</v>
      </c>
      <c r="K165" s="3" t="str">
        <f>TEXT(NIgerian_Fintech[[#This Row],[TransactionDate]], "MMMM")</f>
        <v>April</v>
      </c>
      <c r="L165" s="3" t="str">
        <f>TEXT(NIgerian_Fintech[[#This Row],[TransactionDate]], "MM")</f>
        <v>04</v>
      </c>
      <c r="M165" s="3" t="str">
        <f>TEXT(NIgerian_Fintech[[#This Row],[TransactionDate]], "tttt")</f>
        <v>Sunday</v>
      </c>
      <c r="N165" s="2" t="s">
        <v>16</v>
      </c>
    </row>
    <row r="166" spans="1:14" ht="14.5" x14ac:dyDescent="0.35">
      <c r="A166" s="2" t="s">
        <v>362</v>
      </c>
      <c r="B166" s="2" t="s">
        <v>363</v>
      </c>
      <c r="C166" s="2">
        <v>19</v>
      </c>
      <c r="D166" s="2" t="s">
        <v>39</v>
      </c>
      <c r="E166" s="2" t="s">
        <v>64</v>
      </c>
      <c r="F166" s="2" t="s">
        <v>35</v>
      </c>
      <c r="G166" s="2" t="s">
        <v>15</v>
      </c>
      <c r="H166" s="7">
        <v>12581.66</v>
      </c>
      <c r="I166" s="3">
        <v>45447</v>
      </c>
      <c r="J166" s="3" t="str">
        <f>TEXT(NIgerian_Fintech[[#This Row],[TransactionDate]], "JJJJ")</f>
        <v>2024</v>
      </c>
      <c r="K166" s="3" t="str">
        <f>TEXT(NIgerian_Fintech[[#This Row],[TransactionDate]], "MMMM")</f>
        <v>June</v>
      </c>
      <c r="L166" s="3" t="str">
        <f>TEXT(NIgerian_Fintech[[#This Row],[TransactionDate]], "MM")</f>
        <v>06</v>
      </c>
      <c r="M166" s="3" t="str">
        <f>TEXT(NIgerian_Fintech[[#This Row],[TransactionDate]], "tttt")</f>
        <v>Tuesday</v>
      </c>
      <c r="N166" s="2" t="s">
        <v>16</v>
      </c>
    </row>
    <row r="167" spans="1:14" ht="14.5" x14ac:dyDescent="0.35">
      <c r="A167" s="2" t="s">
        <v>364</v>
      </c>
      <c r="B167" s="2" t="s">
        <v>365</v>
      </c>
      <c r="C167" s="2">
        <v>59</v>
      </c>
      <c r="D167" s="2" t="s">
        <v>12</v>
      </c>
      <c r="E167" s="2" t="s">
        <v>13</v>
      </c>
      <c r="F167" s="2" t="s">
        <v>35</v>
      </c>
      <c r="G167" s="2" t="s">
        <v>15</v>
      </c>
      <c r="H167" s="7">
        <v>4520.3500000000004</v>
      </c>
      <c r="I167" s="3">
        <v>45444</v>
      </c>
      <c r="J167" s="3" t="str">
        <f>TEXT(NIgerian_Fintech[[#This Row],[TransactionDate]], "JJJJ")</f>
        <v>2024</v>
      </c>
      <c r="K167" s="3" t="str">
        <f>TEXT(NIgerian_Fintech[[#This Row],[TransactionDate]], "MMMM")</f>
        <v>June</v>
      </c>
      <c r="L167" s="3" t="str">
        <f>TEXT(NIgerian_Fintech[[#This Row],[TransactionDate]], "MM")</f>
        <v>06</v>
      </c>
      <c r="M167" s="3" t="str">
        <f>TEXT(NIgerian_Fintech[[#This Row],[TransactionDate]], "tttt")</f>
        <v>Saturday</v>
      </c>
      <c r="N167" s="2" t="s">
        <v>21</v>
      </c>
    </row>
    <row r="168" spans="1:14" ht="14.5" x14ac:dyDescent="0.35">
      <c r="A168" s="2" t="s">
        <v>366</v>
      </c>
      <c r="B168" s="2" t="s">
        <v>367</v>
      </c>
      <c r="C168" s="2">
        <v>62</v>
      </c>
      <c r="D168" s="2" t="s">
        <v>39</v>
      </c>
      <c r="E168" s="2" t="s">
        <v>93</v>
      </c>
      <c r="F168" s="2" t="s">
        <v>19</v>
      </c>
      <c r="G168" s="2" t="s">
        <v>36</v>
      </c>
      <c r="H168" s="7">
        <v>15697.19</v>
      </c>
      <c r="I168" s="3">
        <v>45034</v>
      </c>
      <c r="J168" s="3" t="str">
        <f>TEXT(NIgerian_Fintech[[#This Row],[TransactionDate]], "JJJJ")</f>
        <v>2023</v>
      </c>
      <c r="K168" s="3" t="str">
        <f>TEXT(NIgerian_Fintech[[#This Row],[TransactionDate]], "MMMM")</f>
        <v>April</v>
      </c>
      <c r="L168" s="3" t="str">
        <f>TEXT(NIgerian_Fintech[[#This Row],[TransactionDate]], "MM")</f>
        <v>04</v>
      </c>
      <c r="M168" s="3" t="str">
        <f>TEXT(NIgerian_Fintech[[#This Row],[TransactionDate]], "tttt")</f>
        <v>Tuesday</v>
      </c>
      <c r="N168" s="2" t="s">
        <v>16</v>
      </c>
    </row>
    <row r="169" spans="1:14" ht="14.5" x14ac:dyDescent="0.35">
      <c r="A169" s="2" t="s">
        <v>368</v>
      </c>
      <c r="B169" s="2" t="s">
        <v>369</v>
      </c>
      <c r="C169" s="2">
        <v>23</v>
      </c>
      <c r="D169" s="2" t="s">
        <v>12</v>
      </c>
      <c r="E169" s="2" t="s">
        <v>29</v>
      </c>
      <c r="F169" s="2" t="s">
        <v>49</v>
      </c>
      <c r="G169" s="2" t="s">
        <v>36</v>
      </c>
      <c r="H169" s="7">
        <v>3799.57</v>
      </c>
      <c r="I169" s="3">
        <v>45078</v>
      </c>
      <c r="J169" s="3" t="str">
        <f>TEXT(NIgerian_Fintech[[#This Row],[TransactionDate]], "JJJJ")</f>
        <v>2023</v>
      </c>
      <c r="K169" s="3" t="str">
        <f>TEXT(NIgerian_Fintech[[#This Row],[TransactionDate]], "MMMM")</f>
        <v>June</v>
      </c>
      <c r="L169" s="3" t="str">
        <f>TEXT(NIgerian_Fintech[[#This Row],[TransactionDate]], "MM")</f>
        <v>06</v>
      </c>
      <c r="M169" s="3" t="str">
        <f>TEXT(NIgerian_Fintech[[#This Row],[TransactionDate]], "tttt")</f>
        <v>Thursday</v>
      </c>
      <c r="N169" s="2" t="s">
        <v>16</v>
      </c>
    </row>
    <row r="170" spans="1:14" ht="14.5" x14ac:dyDescent="0.35">
      <c r="A170" s="2" t="s">
        <v>370</v>
      </c>
      <c r="B170" s="2" t="s">
        <v>371</v>
      </c>
      <c r="C170" s="2">
        <v>45</v>
      </c>
      <c r="D170" s="2" t="s">
        <v>12</v>
      </c>
      <c r="E170" s="2" t="s">
        <v>52</v>
      </c>
      <c r="F170" s="2" t="s">
        <v>55</v>
      </c>
      <c r="G170" s="2" t="s">
        <v>30</v>
      </c>
      <c r="H170" s="7">
        <v>2916.27</v>
      </c>
      <c r="I170" s="3">
        <v>44953</v>
      </c>
      <c r="J170" s="3" t="str">
        <f>TEXT(NIgerian_Fintech[[#This Row],[TransactionDate]], "JJJJ")</f>
        <v>2023</v>
      </c>
      <c r="K170" s="3" t="str">
        <f>TEXT(NIgerian_Fintech[[#This Row],[TransactionDate]], "MMMM")</f>
        <v>January</v>
      </c>
      <c r="L170" s="3" t="str">
        <f>TEXT(NIgerian_Fintech[[#This Row],[TransactionDate]], "MM")</f>
        <v>01</v>
      </c>
      <c r="M170" s="3" t="str">
        <f>TEXT(NIgerian_Fintech[[#This Row],[TransactionDate]], "tttt")</f>
        <v>Friday</v>
      </c>
      <c r="N170" s="2" t="s">
        <v>16</v>
      </c>
    </row>
    <row r="171" spans="1:14" ht="14.5" x14ac:dyDescent="0.35">
      <c r="A171" s="2" t="s">
        <v>372</v>
      </c>
      <c r="B171" s="2" t="s">
        <v>373</v>
      </c>
      <c r="C171" s="2">
        <v>45</v>
      </c>
      <c r="D171" s="2" t="s">
        <v>39</v>
      </c>
      <c r="E171" s="2" t="s">
        <v>93</v>
      </c>
      <c r="F171" s="2" t="s">
        <v>35</v>
      </c>
      <c r="G171" s="2" t="s">
        <v>36</v>
      </c>
      <c r="H171" s="7">
        <v>7236.34</v>
      </c>
      <c r="I171" s="3">
        <v>45045</v>
      </c>
      <c r="J171" s="3" t="str">
        <f>TEXT(NIgerian_Fintech[[#This Row],[TransactionDate]], "JJJJ")</f>
        <v>2023</v>
      </c>
      <c r="K171" s="3" t="str">
        <f>TEXT(NIgerian_Fintech[[#This Row],[TransactionDate]], "MMMM")</f>
        <v>April</v>
      </c>
      <c r="L171" s="3" t="str">
        <f>TEXT(NIgerian_Fintech[[#This Row],[TransactionDate]], "MM")</f>
        <v>04</v>
      </c>
      <c r="M171" s="3" t="str">
        <f>TEXT(NIgerian_Fintech[[#This Row],[TransactionDate]], "tttt")</f>
        <v>Saturday</v>
      </c>
      <c r="N171" s="2" t="s">
        <v>21</v>
      </c>
    </row>
    <row r="172" spans="1:14" ht="14.5" x14ac:dyDescent="0.35">
      <c r="A172" s="2" t="s">
        <v>374</v>
      </c>
      <c r="B172" s="2" t="s">
        <v>375</v>
      </c>
      <c r="C172" s="2">
        <v>61</v>
      </c>
      <c r="D172" s="2" t="s">
        <v>12</v>
      </c>
      <c r="E172" s="2" t="s">
        <v>24</v>
      </c>
      <c r="F172" s="2" t="s">
        <v>49</v>
      </c>
      <c r="G172" s="2" t="s">
        <v>36</v>
      </c>
      <c r="H172" s="7">
        <v>58552.65</v>
      </c>
      <c r="I172" s="3">
        <v>45649</v>
      </c>
      <c r="J172" s="3" t="str">
        <f>TEXT(NIgerian_Fintech[[#This Row],[TransactionDate]], "JJJJ")</f>
        <v>2024</v>
      </c>
      <c r="K172" s="3" t="str">
        <f>TEXT(NIgerian_Fintech[[#This Row],[TransactionDate]], "MMMM")</f>
        <v>December</v>
      </c>
      <c r="L172" s="3" t="str">
        <f>TEXT(NIgerian_Fintech[[#This Row],[TransactionDate]], "MM")</f>
        <v>12</v>
      </c>
      <c r="M172" s="3" t="str">
        <f>TEXT(NIgerian_Fintech[[#This Row],[TransactionDate]], "tttt")</f>
        <v>Monday</v>
      </c>
      <c r="N172" s="2" t="s">
        <v>16</v>
      </c>
    </row>
    <row r="173" spans="1:14" ht="14.5" x14ac:dyDescent="0.35">
      <c r="A173" s="2" t="s">
        <v>376</v>
      </c>
      <c r="B173" s="2" t="s">
        <v>377</v>
      </c>
      <c r="C173" s="2">
        <v>61</v>
      </c>
      <c r="D173" s="2" t="s">
        <v>12</v>
      </c>
      <c r="E173" s="2" t="s">
        <v>13</v>
      </c>
      <c r="F173" s="2" t="s">
        <v>14</v>
      </c>
      <c r="G173" s="2" t="s">
        <v>26</v>
      </c>
      <c r="H173" s="7">
        <v>16312.85</v>
      </c>
      <c r="I173" s="3">
        <v>45026</v>
      </c>
      <c r="J173" s="3" t="str">
        <f>TEXT(NIgerian_Fintech[[#This Row],[TransactionDate]], "JJJJ")</f>
        <v>2023</v>
      </c>
      <c r="K173" s="3" t="str">
        <f>TEXT(NIgerian_Fintech[[#This Row],[TransactionDate]], "MMMM")</f>
        <v>April</v>
      </c>
      <c r="L173" s="3" t="str">
        <f>TEXT(NIgerian_Fintech[[#This Row],[TransactionDate]], "MM")</f>
        <v>04</v>
      </c>
      <c r="M173" s="3" t="str">
        <f>TEXT(NIgerian_Fintech[[#This Row],[TransactionDate]], "tttt")</f>
        <v>Monday</v>
      </c>
      <c r="N173" s="2" t="s">
        <v>21</v>
      </c>
    </row>
    <row r="174" spans="1:14" ht="14.5" x14ac:dyDescent="0.35">
      <c r="A174" s="2" t="s">
        <v>378</v>
      </c>
      <c r="B174" s="2" t="s">
        <v>379</v>
      </c>
      <c r="C174" s="2">
        <v>37</v>
      </c>
      <c r="D174" s="2" t="s">
        <v>39</v>
      </c>
      <c r="E174" s="2" t="s">
        <v>13</v>
      </c>
      <c r="F174" s="2" t="s">
        <v>55</v>
      </c>
      <c r="G174" s="2" t="s">
        <v>36</v>
      </c>
      <c r="H174" s="7">
        <v>13085.66</v>
      </c>
      <c r="I174" s="3">
        <v>44929</v>
      </c>
      <c r="J174" s="3" t="str">
        <f>TEXT(NIgerian_Fintech[[#This Row],[TransactionDate]], "JJJJ")</f>
        <v>2023</v>
      </c>
      <c r="K174" s="3" t="str">
        <f>TEXT(NIgerian_Fintech[[#This Row],[TransactionDate]], "MMMM")</f>
        <v>January</v>
      </c>
      <c r="L174" s="3" t="str">
        <f>TEXT(NIgerian_Fintech[[#This Row],[TransactionDate]], "MM")</f>
        <v>01</v>
      </c>
      <c r="M174" s="3" t="str">
        <f>TEXT(NIgerian_Fintech[[#This Row],[TransactionDate]], "tttt")</f>
        <v>Tuesday</v>
      </c>
      <c r="N174" s="2" t="s">
        <v>16</v>
      </c>
    </row>
    <row r="175" spans="1:14" ht="14.5" x14ac:dyDescent="0.35">
      <c r="A175" s="2" t="s">
        <v>380</v>
      </c>
      <c r="B175" s="2" t="s">
        <v>381</v>
      </c>
      <c r="C175" s="2">
        <v>47</v>
      </c>
      <c r="D175" s="2" t="s">
        <v>12</v>
      </c>
      <c r="E175" s="2" t="s">
        <v>64</v>
      </c>
      <c r="F175" s="2" t="s">
        <v>55</v>
      </c>
      <c r="G175" s="2" t="s">
        <v>20</v>
      </c>
      <c r="H175" s="7">
        <v>6015.03</v>
      </c>
      <c r="I175" s="3">
        <v>45255</v>
      </c>
      <c r="J175" s="3" t="str">
        <f>TEXT(NIgerian_Fintech[[#This Row],[TransactionDate]], "JJJJ")</f>
        <v>2023</v>
      </c>
      <c r="K175" s="3" t="str">
        <f>TEXT(NIgerian_Fintech[[#This Row],[TransactionDate]], "MMMM")</f>
        <v>November</v>
      </c>
      <c r="L175" s="3" t="str">
        <f>TEXT(NIgerian_Fintech[[#This Row],[TransactionDate]], "MM")</f>
        <v>11</v>
      </c>
      <c r="M175" s="3" t="str">
        <f>TEXT(NIgerian_Fintech[[#This Row],[TransactionDate]], "tttt")</f>
        <v>Saturday</v>
      </c>
      <c r="N175" s="2" t="s">
        <v>16</v>
      </c>
    </row>
    <row r="176" spans="1:14" ht="14.5" x14ac:dyDescent="0.35">
      <c r="A176" s="2" t="s">
        <v>382</v>
      </c>
      <c r="B176" s="2" t="s">
        <v>383</v>
      </c>
      <c r="C176" s="2">
        <v>28</v>
      </c>
      <c r="D176" s="2" t="s">
        <v>12</v>
      </c>
      <c r="E176" s="2" t="s">
        <v>13</v>
      </c>
      <c r="F176" s="2" t="s">
        <v>19</v>
      </c>
      <c r="G176" s="2" t="s">
        <v>20</v>
      </c>
      <c r="H176" s="7">
        <v>3738.94</v>
      </c>
      <c r="I176" s="3">
        <v>45455</v>
      </c>
      <c r="J176" s="3" t="str">
        <f>TEXT(NIgerian_Fintech[[#This Row],[TransactionDate]], "JJJJ")</f>
        <v>2024</v>
      </c>
      <c r="K176" s="3" t="str">
        <f>TEXT(NIgerian_Fintech[[#This Row],[TransactionDate]], "MMMM")</f>
        <v>June</v>
      </c>
      <c r="L176" s="3" t="str">
        <f>TEXT(NIgerian_Fintech[[#This Row],[TransactionDate]], "MM")</f>
        <v>06</v>
      </c>
      <c r="M176" s="3" t="str">
        <f>TEXT(NIgerian_Fintech[[#This Row],[TransactionDate]], "tttt")</f>
        <v>Wednesday</v>
      </c>
      <c r="N176" s="2" t="s">
        <v>16</v>
      </c>
    </row>
    <row r="177" spans="1:14" ht="14.5" x14ac:dyDescent="0.35">
      <c r="A177" s="2" t="s">
        <v>384</v>
      </c>
      <c r="B177" s="2" t="s">
        <v>385</v>
      </c>
      <c r="C177" s="2">
        <v>45</v>
      </c>
      <c r="D177" s="2" t="s">
        <v>39</v>
      </c>
      <c r="E177" s="2" t="s">
        <v>74</v>
      </c>
      <c r="F177" s="2" t="s">
        <v>35</v>
      </c>
      <c r="G177" s="2" t="s">
        <v>20</v>
      </c>
      <c r="H177" s="7">
        <v>19372.53</v>
      </c>
      <c r="I177" s="3">
        <v>45032</v>
      </c>
      <c r="J177" s="3" t="str">
        <f>TEXT(NIgerian_Fintech[[#This Row],[TransactionDate]], "JJJJ")</f>
        <v>2023</v>
      </c>
      <c r="K177" s="3" t="str">
        <f>TEXT(NIgerian_Fintech[[#This Row],[TransactionDate]], "MMMM")</f>
        <v>April</v>
      </c>
      <c r="L177" s="3" t="str">
        <f>TEXT(NIgerian_Fintech[[#This Row],[TransactionDate]], "MM")</f>
        <v>04</v>
      </c>
      <c r="M177" s="3" t="str">
        <f>TEXT(NIgerian_Fintech[[#This Row],[TransactionDate]], "tttt")</f>
        <v>Sunday</v>
      </c>
      <c r="N177" s="2" t="s">
        <v>16</v>
      </c>
    </row>
    <row r="178" spans="1:14" ht="14.5" x14ac:dyDescent="0.35">
      <c r="A178" s="2" t="s">
        <v>386</v>
      </c>
      <c r="B178" s="2" t="s">
        <v>387</v>
      </c>
      <c r="C178" s="2">
        <v>42</v>
      </c>
      <c r="D178" s="2" t="s">
        <v>12</v>
      </c>
      <c r="E178" s="2" t="s">
        <v>24</v>
      </c>
      <c r="F178" s="2" t="s">
        <v>14</v>
      </c>
      <c r="G178" s="2" t="s">
        <v>30</v>
      </c>
      <c r="H178" s="7">
        <v>8387.11</v>
      </c>
      <c r="I178" s="3">
        <v>45156</v>
      </c>
      <c r="J178" s="3" t="str">
        <f>TEXT(NIgerian_Fintech[[#This Row],[TransactionDate]], "JJJJ")</f>
        <v>2023</v>
      </c>
      <c r="K178" s="3" t="str">
        <f>TEXT(NIgerian_Fintech[[#This Row],[TransactionDate]], "MMMM")</f>
        <v>August</v>
      </c>
      <c r="L178" s="3" t="str">
        <f>TEXT(NIgerian_Fintech[[#This Row],[TransactionDate]], "MM")</f>
        <v>08</v>
      </c>
      <c r="M178" s="3" t="str">
        <f>TEXT(NIgerian_Fintech[[#This Row],[TransactionDate]], "tttt")</f>
        <v>Friday</v>
      </c>
      <c r="N178" s="2" t="s">
        <v>16</v>
      </c>
    </row>
    <row r="179" spans="1:14" ht="14.5" x14ac:dyDescent="0.35">
      <c r="A179" s="2" t="s">
        <v>388</v>
      </c>
      <c r="B179" s="2" t="s">
        <v>389</v>
      </c>
      <c r="C179" s="2">
        <v>56</v>
      </c>
      <c r="D179" s="2" t="s">
        <v>12</v>
      </c>
      <c r="E179" s="2" t="s">
        <v>13</v>
      </c>
      <c r="F179" s="2" t="s">
        <v>19</v>
      </c>
      <c r="G179" s="2" t="s">
        <v>15</v>
      </c>
      <c r="H179" s="7">
        <v>16780.11</v>
      </c>
      <c r="I179" s="3">
        <v>45230</v>
      </c>
      <c r="J179" s="3" t="str">
        <f>TEXT(NIgerian_Fintech[[#This Row],[TransactionDate]], "JJJJ")</f>
        <v>2023</v>
      </c>
      <c r="K179" s="3" t="str">
        <f>TEXT(NIgerian_Fintech[[#This Row],[TransactionDate]], "MMMM")</f>
        <v>October</v>
      </c>
      <c r="L179" s="3" t="str">
        <f>TEXT(NIgerian_Fintech[[#This Row],[TransactionDate]], "MM")</f>
        <v>10</v>
      </c>
      <c r="M179" s="3" t="str">
        <f>TEXT(NIgerian_Fintech[[#This Row],[TransactionDate]], "tttt")</f>
        <v>Tuesday</v>
      </c>
      <c r="N179" s="2" t="s">
        <v>16</v>
      </c>
    </row>
    <row r="180" spans="1:14" ht="14.5" x14ac:dyDescent="0.35">
      <c r="A180" s="2" t="s">
        <v>390</v>
      </c>
      <c r="B180" s="2" t="s">
        <v>391</v>
      </c>
      <c r="C180" s="2">
        <v>50</v>
      </c>
      <c r="D180" s="2" t="s">
        <v>39</v>
      </c>
      <c r="E180" s="2" t="s">
        <v>64</v>
      </c>
      <c r="F180" s="2" t="s">
        <v>25</v>
      </c>
      <c r="G180" s="2" t="s">
        <v>26</v>
      </c>
      <c r="H180" s="7">
        <v>6689.5</v>
      </c>
      <c r="I180" s="3">
        <v>45103</v>
      </c>
      <c r="J180" s="3" t="str">
        <f>TEXT(NIgerian_Fintech[[#This Row],[TransactionDate]], "JJJJ")</f>
        <v>2023</v>
      </c>
      <c r="K180" s="3" t="str">
        <f>TEXT(NIgerian_Fintech[[#This Row],[TransactionDate]], "MMMM")</f>
        <v>June</v>
      </c>
      <c r="L180" s="3" t="str">
        <f>TEXT(NIgerian_Fintech[[#This Row],[TransactionDate]], "MM")</f>
        <v>06</v>
      </c>
      <c r="M180" s="3" t="str">
        <f>TEXT(NIgerian_Fintech[[#This Row],[TransactionDate]], "tttt")</f>
        <v>Monday</v>
      </c>
      <c r="N180" s="2" t="s">
        <v>21</v>
      </c>
    </row>
    <row r="181" spans="1:14" ht="14.5" x14ac:dyDescent="0.35">
      <c r="A181" s="2" t="s">
        <v>392</v>
      </c>
      <c r="B181" s="2" t="s">
        <v>393</v>
      </c>
      <c r="C181" s="2">
        <v>18</v>
      </c>
      <c r="D181" s="2" t="s">
        <v>39</v>
      </c>
      <c r="E181" s="2" t="s">
        <v>93</v>
      </c>
      <c r="F181" s="2" t="s">
        <v>49</v>
      </c>
      <c r="G181" s="2" t="s">
        <v>30</v>
      </c>
      <c r="H181" s="7">
        <v>14022.51</v>
      </c>
      <c r="I181" s="3">
        <v>45010</v>
      </c>
      <c r="J181" s="3" t="str">
        <f>TEXT(NIgerian_Fintech[[#This Row],[TransactionDate]], "JJJJ")</f>
        <v>2023</v>
      </c>
      <c r="K181" s="3" t="str">
        <f>TEXT(NIgerian_Fintech[[#This Row],[TransactionDate]], "MMMM")</f>
        <v>March</v>
      </c>
      <c r="L181" s="3" t="str">
        <f>TEXT(NIgerian_Fintech[[#This Row],[TransactionDate]], "MM")</f>
        <v>03</v>
      </c>
      <c r="M181" s="3" t="str">
        <f>TEXT(NIgerian_Fintech[[#This Row],[TransactionDate]], "tttt")</f>
        <v>Saturday</v>
      </c>
      <c r="N181" s="2" t="s">
        <v>16</v>
      </c>
    </row>
    <row r="182" spans="1:14" ht="14.5" x14ac:dyDescent="0.35">
      <c r="A182" s="2" t="s">
        <v>394</v>
      </c>
      <c r="B182" s="2" t="s">
        <v>395</v>
      </c>
      <c r="C182" s="2">
        <v>44</v>
      </c>
      <c r="D182" s="2" t="s">
        <v>39</v>
      </c>
      <c r="E182" s="2" t="s">
        <v>24</v>
      </c>
      <c r="F182" s="2" t="s">
        <v>49</v>
      </c>
      <c r="G182" s="2" t="s">
        <v>15</v>
      </c>
      <c r="H182" s="7">
        <v>20229.939999999999</v>
      </c>
      <c r="I182" s="3">
        <v>45189</v>
      </c>
      <c r="J182" s="3" t="str">
        <f>TEXT(NIgerian_Fintech[[#This Row],[TransactionDate]], "JJJJ")</f>
        <v>2023</v>
      </c>
      <c r="K182" s="3" t="str">
        <f>TEXT(NIgerian_Fintech[[#This Row],[TransactionDate]], "MMMM")</f>
        <v>September</v>
      </c>
      <c r="L182" s="3" t="str">
        <f>TEXT(NIgerian_Fintech[[#This Row],[TransactionDate]], "MM")</f>
        <v>09</v>
      </c>
      <c r="M182" s="3" t="str">
        <f>TEXT(NIgerian_Fintech[[#This Row],[TransactionDate]], "tttt")</f>
        <v>Wednesday</v>
      </c>
      <c r="N182" s="2" t="s">
        <v>16</v>
      </c>
    </row>
    <row r="183" spans="1:14" ht="14.5" x14ac:dyDescent="0.35">
      <c r="A183" s="2" t="s">
        <v>396</v>
      </c>
      <c r="B183" s="2" t="s">
        <v>397</v>
      </c>
      <c r="C183" s="2">
        <v>30</v>
      </c>
      <c r="D183" s="2" t="s">
        <v>39</v>
      </c>
      <c r="E183" s="2" t="s">
        <v>13</v>
      </c>
      <c r="F183" s="2" t="s">
        <v>19</v>
      </c>
      <c r="G183" s="2" t="s">
        <v>26</v>
      </c>
      <c r="H183" s="7">
        <v>4965.78</v>
      </c>
      <c r="I183" s="3">
        <v>45122</v>
      </c>
      <c r="J183" s="3" t="str">
        <f>TEXT(NIgerian_Fintech[[#This Row],[TransactionDate]], "JJJJ")</f>
        <v>2023</v>
      </c>
      <c r="K183" s="3" t="str">
        <f>TEXT(NIgerian_Fintech[[#This Row],[TransactionDate]], "MMMM")</f>
        <v>July</v>
      </c>
      <c r="L183" s="3" t="str">
        <f>TEXT(NIgerian_Fintech[[#This Row],[TransactionDate]], "MM")</f>
        <v>07</v>
      </c>
      <c r="M183" s="3" t="str">
        <f>TEXT(NIgerian_Fintech[[#This Row],[TransactionDate]], "tttt")</f>
        <v>Saturday</v>
      </c>
      <c r="N183" s="2" t="s">
        <v>16</v>
      </c>
    </row>
    <row r="184" spans="1:14" ht="14.5" x14ac:dyDescent="0.35">
      <c r="A184" s="2" t="s">
        <v>398</v>
      </c>
      <c r="B184" s="2" t="s">
        <v>399</v>
      </c>
      <c r="C184" s="2">
        <v>58</v>
      </c>
      <c r="D184" s="2" t="s">
        <v>12</v>
      </c>
      <c r="E184" s="2" t="s">
        <v>52</v>
      </c>
      <c r="F184" s="2" t="s">
        <v>49</v>
      </c>
      <c r="G184" s="2" t="s">
        <v>26</v>
      </c>
      <c r="H184" s="7">
        <v>136.62</v>
      </c>
      <c r="I184" s="3">
        <v>45175</v>
      </c>
      <c r="J184" s="3" t="str">
        <f>TEXT(NIgerian_Fintech[[#This Row],[TransactionDate]], "JJJJ")</f>
        <v>2023</v>
      </c>
      <c r="K184" s="3" t="str">
        <f>TEXT(NIgerian_Fintech[[#This Row],[TransactionDate]], "MMMM")</f>
        <v>September</v>
      </c>
      <c r="L184" s="3" t="str">
        <f>TEXT(NIgerian_Fintech[[#This Row],[TransactionDate]], "MM")</f>
        <v>09</v>
      </c>
      <c r="M184" s="3" t="str">
        <f>TEXT(NIgerian_Fintech[[#This Row],[TransactionDate]], "tttt")</f>
        <v>Wednesday</v>
      </c>
      <c r="N184" s="2" t="s">
        <v>16</v>
      </c>
    </row>
    <row r="185" spans="1:14" ht="14.5" x14ac:dyDescent="0.35">
      <c r="A185" s="2" t="s">
        <v>400</v>
      </c>
      <c r="B185" s="2" t="s">
        <v>401</v>
      </c>
      <c r="C185" s="2">
        <v>20</v>
      </c>
      <c r="D185" s="2" t="s">
        <v>12</v>
      </c>
      <c r="E185" s="2" t="s">
        <v>24</v>
      </c>
      <c r="F185" s="2" t="s">
        <v>35</v>
      </c>
      <c r="G185" s="2" t="s">
        <v>26</v>
      </c>
      <c r="H185" s="7">
        <v>2942.72</v>
      </c>
      <c r="I185" s="3">
        <v>45308</v>
      </c>
      <c r="J185" s="3" t="str">
        <f>TEXT(NIgerian_Fintech[[#This Row],[TransactionDate]], "JJJJ")</f>
        <v>2024</v>
      </c>
      <c r="K185" s="3" t="str">
        <f>TEXT(NIgerian_Fintech[[#This Row],[TransactionDate]], "MMMM")</f>
        <v>January</v>
      </c>
      <c r="L185" s="3" t="str">
        <f>TEXT(NIgerian_Fintech[[#This Row],[TransactionDate]], "MM")</f>
        <v>01</v>
      </c>
      <c r="M185" s="3" t="str">
        <f>TEXT(NIgerian_Fintech[[#This Row],[TransactionDate]], "tttt")</f>
        <v>Wednesday</v>
      </c>
      <c r="N185" s="2" t="s">
        <v>16</v>
      </c>
    </row>
    <row r="186" spans="1:14" ht="14.5" x14ac:dyDescent="0.35">
      <c r="A186" s="2" t="s">
        <v>402</v>
      </c>
      <c r="B186" s="2" t="s">
        <v>403</v>
      </c>
      <c r="C186" s="2">
        <v>56</v>
      </c>
      <c r="D186" s="2" t="s">
        <v>39</v>
      </c>
      <c r="E186" s="2" t="s">
        <v>24</v>
      </c>
      <c r="F186" s="2" t="s">
        <v>49</v>
      </c>
      <c r="G186" s="2" t="s">
        <v>20</v>
      </c>
      <c r="H186" s="7">
        <v>24641.05</v>
      </c>
      <c r="I186" s="3">
        <v>45384</v>
      </c>
      <c r="J186" s="3" t="str">
        <f>TEXT(NIgerian_Fintech[[#This Row],[TransactionDate]], "JJJJ")</f>
        <v>2024</v>
      </c>
      <c r="K186" s="3" t="str">
        <f>TEXT(NIgerian_Fintech[[#This Row],[TransactionDate]], "MMMM")</f>
        <v>April</v>
      </c>
      <c r="L186" s="3" t="str">
        <f>TEXT(NIgerian_Fintech[[#This Row],[TransactionDate]], "MM")</f>
        <v>04</v>
      </c>
      <c r="M186" s="3" t="str">
        <f>TEXT(NIgerian_Fintech[[#This Row],[TransactionDate]], "tttt")</f>
        <v>Tuesday</v>
      </c>
      <c r="N186" s="2" t="s">
        <v>16</v>
      </c>
    </row>
    <row r="187" spans="1:14" ht="14.5" x14ac:dyDescent="0.35">
      <c r="A187" s="2" t="s">
        <v>404</v>
      </c>
      <c r="B187" s="2" t="s">
        <v>405</v>
      </c>
      <c r="C187" s="2">
        <v>23</v>
      </c>
      <c r="D187" s="2" t="s">
        <v>12</v>
      </c>
      <c r="E187" s="2" t="s">
        <v>29</v>
      </c>
      <c r="F187" s="2" t="s">
        <v>35</v>
      </c>
      <c r="G187" s="2" t="s">
        <v>20</v>
      </c>
      <c r="H187" s="7">
        <v>11632.86</v>
      </c>
      <c r="I187" s="3">
        <v>45587</v>
      </c>
      <c r="J187" s="3" t="str">
        <f>TEXT(NIgerian_Fintech[[#This Row],[TransactionDate]], "JJJJ")</f>
        <v>2024</v>
      </c>
      <c r="K187" s="3" t="str">
        <f>TEXT(NIgerian_Fintech[[#This Row],[TransactionDate]], "MMMM")</f>
        <v>October</v>
      </c>
      <c r="L187" s="3" t="str">
        <f>TEXT(NIgerian_Fintech[[#This Row],[TransactionDate]], "MM")</f>
        <v>10</v>
      </c>
      <c r="M187" s="3" t="str">
        <f>TEXT(NIgerian_Fintech[[#This Row],[TransactionDate]], "tttt")</f>
        <v>Tuesday</v>
      </c>
      <c r="N187" s="2" t="s">
        <v>16</v>
      </c>
    </row>
    <row r="188" spans="1:14" ht="14.5" x14ac:dyDescent="0.35">
      <c r="A188" s="2" t="s">
        <v>406</v>
      </c>
      <c r="B188" s="2" t="s">
        <v>407</v>
      </c>
      <c r="C188" s="2">
        <v>25</v>
      </c>
      <c r="D188" s="2" t="s">
        <v>12</v>
      </c>
      <c r="E188" s="2" t="s">
        <v>52</v>
      </c>
      <c r="F188" s="2" t="s">
        <v>25</v>
      </c>
      <c r="G188" s="2" t="s">
        <v>20</v>
      </c>
      <c r="H188" s="7">
        <v>13364.33</v>
      </c>
      <c r="I188" s="3">
        <v>45644</v>
      </c>
      <c r="J188" s="3" t="str">
        <f>TEXT(NIgerian_Fintech[[#This Row],[TransactionDate]], "JJJJ")</f>
        <v>2024</v>
      </c>
      <c r="K188" s="3" t="str">
        <f>TEXT(NIgerian_Fintech[[#This Row],[TransactionDate]], "MMMM")</f>
        <v>December</v>
      </c>
      <c r="L188" s="3" t="str">
        <f>TEXT(NIgerian_Fintech[[#This Row],[TransactionDate]], "MM")</f>
        <v>12</v>
      </c>
      <c r="M188" s="3" t="str">
        <f>TEXT(NIgerian_Fintech[[#This Row],[TransactionDate]], "tttt")</f>
        <v>Wednesday</v>
      </c>
      <c r="N188" s="2" t="s">
        <v>21</v>
      </c>
    </row>
    <row r="189" spans="1:14" ht="14.5" x14ac:dyDescent="0.35">
      <c r="A189" s="2" t="s">
        <v>408</v>
      </c>
      <c r="B189" s="2" t="s">
        <v>409</v>
      </c>
      <c r="C189" s="2">
        <v>44</v>
      </c>
      <c r="D189" s="2" t="s">
        <v>39</v>
      </c>
      <c r="E189" s="2" t="s">
        <v>52</v>
      </c>
      <c r="F189" s="2" t="s">
        <v>14</v>
      </c>
      <c r="G189" s="2" t="s">
        <v>26</v>
      </c>
      <c r="H189" s="7">
        <v>3934.7</v>
      </c>
      <c r="I189" s="3">
        <v>45335</v>
      </c>
      <c r="J189" s="3" t="str">
        <f>TEXT(NIgerian_Fintech[[#This Row],[TransactionDate]], "JJJJ")</f>
        <v>2024</v>
      </c>
      <c r="K189" s="3" t="str">
        <f>TEXT(NIgerian_Fintech[[#This Row],[TransactionDate]], "MMMM")</f>
        <v>February</v>
      </c>
      <c r="L189" s="3" t="str">
        <f>TEXT(NIgerian_Fintech[[#This Row],[TransactionDate]], "MM")</f>
        <v>02</v>
      </c>
      <c r="M189" s="3" t="str">
        <f>TEXT(NIgerian_Fintech[[#This Row],[TransactionDate]], "tttt")</f>
        <v>Tuesday</v>
      </c>
      <c r="N189" s="2" t="s">
        <v>69</v>
      </c>
    </row>
    <row r="190" spans="1:14" ht="14.5" x14ac:dyDescent="0.35">
      <c r="A190" s="2" t="s">
        <v>410</v>
      </c>
      <c r="B190" s="2" t="s">
        <v>411</v>
      </c>
      <c r="C190" s="2">
        <v>26</v>
      </c>
      <c r="D190" s="2" t="s">
        <v>39</v>
      </c>
      <c r="E190" s="2" t="s">
        <v>93</v>
      </c>
      <c r="F190" s="2" t="s">
        <v>55</v>
      </c>
      <c r="G190" s="2" t="s">
        <v>26</v>
      </c>
      <c r="H190" s="7">
        <v>12082.25</v>
      </c>
      <c r="I190" s="3">
        <v>45007</v>
      </c>
      <c r="J190" s="3" t="str">
        <f>TEXT(NIgerian_Fintech[[#This Row],[TransactionDate]], "JJJJ")</f>
        <v>2023</v>
      </c>
      <c r="K190" s="3" t="str">
        <f>TEXT(NIgerian_Fintech[[#This Row],[TransactionDate]], "MMMM")</f>
        <v>March</v>
      </c>
      <c r="L190" s="3" t="str">
        <f>TEXT(NIgerian_Fintech[[#This Row],[TransactionDate]], "MM")</f>
        <v>03</v>
      </c>
      <c r="M190" s="3" t="str">
        <f>TEXT(NIgerian_Fintech[[#This Row],[TransactionDate]], "tttt")</f>
        <v>Wednesday</v>
      </c>
      <c r="N190" s="2" t="s">
        <v>16</v>
      </c>
    </row>
    <row r="191" spans="1:14" ht="14.5" x14ac:dyDescent="0.35">
      <c r="A191" s="2" t="s">
        <v>412</v>
      </c>
      <c r="B191" s="2" t="s">
        <v>413</v>
      </c>
      <c r="C191" s="2">
        <v>54</v>
      </c>
      <c r="D191" s="2" t="s">
        <v>12</v>
      </c>
      <c r="E191" s="2" t="s">
        <v>42</v>
      </c>
      <c r="F191" s="2" t="s">
        <v>19</v>
      </c>
      <c r="G191" s="2" t="s">
        <v>20</v>
      </c>
      <c r="H191" s="7">
        <v>10392.56</v>
      </c>
      <c r="I191" s="3">
        <v>45627</v>
      </c>
      <c r="J191" s="3" t="str">
        <f>TEXT(NIgerian_Fintech[[#This Row],[TransactionDate]], "JJJJ")</f>
        <v>2024</v>
      </c>
      <c r="K191" s="3" t="str">
        <f>TEXT(NIgerian_Fintech[[#This Row],[TransactionDate]], "MMMM")</f>
        <v>December</v>
      </c>
      <c r="L191" s="3" t="str">
        <f>TEXT(NIgerian_Fintech[[#This Row],[TransactionDate]], "MM")</f>
        <v>12</v>
      </c>
      <c r="M191" s="3" t="str">
        <f>TEXT(NIgerian_Fintech[[#This Row],[TransactionDate]], "tttt")</f>
        <v>Sunday</v>
      </c>
      <c r="N191" s="2" t="s">
        <v>16</v>
      </c>
    </row>
    <row r="192" spans="1:14" ht="14.5" x14ac:dyDescent="0.35">
      <c r="A192" s="2" t="s">
        <v>414</v>
      </c>
      <c r="B192" s="2" t="s">
        <v>415</v>
      </c>
      <c r="C192" s="2">
        <v>50</v>
      </c>
      <c r="D192" s="2" t="s">
        <v>39</v>
      </c>
      <c r="E192" s="2" t="s">
        <v>29</v>
      </c>
      <c r="F192" s="2" t="s">
        <v>19</v>
      </c>
      <c r="G192" s="2" t="s">
        <v>26</v>
      </c>
      <c r="H192" s="7">
        <v>1964.7</v>
      </c>
      <c r="I192" s="3">
        <v>45338</v>
      </c>
      <c r="J192" s="3" t="str">
        <f>TEXT(NIgerian_Fintech[[#This Row],[TransactionDate]], "JJJJ")</f>
        <v>2024</v>
      </c>
      <c r="K192" s="3" t="str">
        <f>TEXT(NIgerian_Fintech[[#This Row],[TransactionDate]], "MMMM")</f>
        <v>February</v>
      </c>
      <c r="L192" s="3" t="str">
        <f>TEXT(NIgerian_Fintech[[#This Row],[TransactionDate]], "MM")</f>
        <v>02</v>
      </c>
      <c r="M192" s="3" t="str">
        <f>TEXT(NIgerian_Fintech[[#This Row],[TransactionDate]], "tttt")</f>
        <v>Friday</v>
      </c>
      <c r="N192" s="2" t="s">
        <v>16</v>
      </c>
    </row>
    <row r="193" spans="1:14" ht="14.5" x14ac:dyDescent="0.35">
      <c r="A193" s="2" t="s">
        <v>416</v>
      </c>
      <c r="B193" s="2" t="s">
        <v>417</v>
      </c>
      <c r="C193" s="2">
        <v>59</v>
      </c>
      <c r="D193" s="2" t="s">
        <v>39</v>
      </c>
      <c r="E193" s="2" t="s">
        <v>52</v>
      </c>
      <c r="F193" s="2" t="s">
        <v>35</v>
      </c>
      <c r="G193" s="2" t="s">
        <v>20</v>
      </c>
      <c r="H193" s="7">
        <v>34638.43</v>
      </c>
      <c r="I193" s="3">
        <v>45132</v>
      </c>
      <c r="J193" s="3" t="str">
        <f>TEXT(NIgerian_Fintech[[#This Row],[TransactionDate]], "JJJJ")</f>
        <v>2023</v>
      </c>
      <c r="K193" s="3" t="str">
        <f>TEXT(NIgerian_Fintech[[#This Row],[TransactionDate]], "MMMM")</f>
        <v>July</v>
      </c>
      <c r="L193" s="3" t="str">
        <f>TEXT(NIgerian_Fintech[[#This Row],[TransactionDate]], "MM")</f>
        <v>07</v>
      </c>
      <c r="M193" s="3" t="str">
        <f>TEXT(NIgerian_Fintech[[#This Row],[TransactionDate]], "tttt")</f>
        <v>Tuesday</v>
      </c>
      <c r="N193" s="2" t="s">
        <v>16</v>
      </c>
    </row>
    <row r="194" spans="1:14" ht="14.5" x14ac:dyDescent="0.35">
      <c r="A194" s="2" t="s">
        <v>418</v>
      </c>
      <c r="B194" s="2" t="s">
        <v>419</v>
      </c>
      <c r="C194" s="2">
        <v>61</v>
      </c>
      <c r="D194" s="2" t="s">
        <v>39</v>
      </c>
      <c r="E194" s="2" t="s">
        <v>52</v>
      </c>
      <c r="F194" s="2" t="s">
        <v>25</v>
      </c>
      <c r="G194" s="2" t="s">
        <v>20</v>
      </c>
      <c r="H194" s="7">
        <v>4369.95</v>
      </c>
      <c r="I194" s="3">
        <v>45314</v>
      </c>
      <c r="J194" s="3" t="str">
        <f>TEXT(NIgerian_Fintech[[#This Row],[TransactionDate]], "JJJJ")</f>
        <v>2024</v>
      </c>
      <c r="K194" s="3" t="str">
        <f>TEXT(NIgerian_Fintech[[#This Row],[TransactionDate]], "MMMM")</f>
        <v>January</v>
      </c>
      <c r="L194" s="3" t="str">
        <f>TEXT(NIgerian_Fintech[[#This Row],[TransactionDate]], "MM")</f>
        <v>01</v>
      </c>
      <c r="M194" s="3" t="str">
        <f>TEXT(NIgerian_Fintech[[#This Row],[TransactionDate]], "tttt")</f>
        <v>Tuesday</v>
      </c>
      <c r="N194" s="2" t="s">
        <v>16</v>
      </c>
    </row>
    <row r="195" spans="1:14" ht="14.5" x14ac:dyDescent="0.35">
      <c r="A195" s="2" t="s">
        <v>420</v>
      </c>
      <c r="B195" s="2" t="s">
        <v>421</v>
      </c>
      <c r="C195" s="2">
        <v>41</v>
      </c>
      <c r="D195" s="2" t="s">
        <v>12</v>
      </c>
      <c r="E195" s="2" t="s">
        <v>42</v>
      </c>
      <c r="F195" s="2" t="s">
        <v>25</v>
      </c>
      <c r="G195" s="2" t="s">
        <v>20</v>
      </c>
      <c r="H195" s="7">
        <v>3994.14</v>
      </c>
      <c r="I195" s="3">
        <v>45325</v>
      </c>
      <c r="J195" s="3" t="str">
        <f>TEXT(NIgerian_Fintech[[#This Row],[TransactionDate]], "JJJJ")</f>
        <v>2024</v>
      </c>
      <c r="K195" s="3" t="str">
        <f>TEXT(NIgerian_Fintech[[#This Row],[TransactionDate]], "MMMM")</f>
        <v>February</v>
      </c>
      <c r="L195" s="3" t="str">
        <f>TEXT(NIgerian_Fintech[[#This Row],[TransactionDate]], "MM")</f>
        <v>02</v>
      </c>
      <c r="M195" s="3" t="str">
        <f>TEXT(NIgerian_Fintech[[#This Row],[TransactionDate]], "tttt")</f>
        <v>Saturday</v>
      </c>
      <c r="N195" s="2" t="s">
        <v>16</v>
      </c>
    </row>
    <row r="196" spans="1:14" ht="14.5" x14ac:dyDescent="0.35">
      <c r="A196" s="2" t="s">
        <v>422</v>
      </c>
      <c r="B196" s="2" t="s">
        <v>423</v>
      </c>
      <c r="C196" s="2">
        <v>32</v>
      </c>
      <c r="D196" s="2" t="s">
        <v>39</v>
      </c>
      <c r="E196" s="2" t="s">
        <v>93</v>
      </c>
      <c r="F196" s="2" t="s">
        <v>55</v>
      </c>
      <c r="G196" s="2" t="s">
        <v>15</v>
      </c>
      <c r="H196" s="7">
        <v>4607.05</v>
      </c>
      <c r="I196" s="3">
        <v>44934</v>
      </c>
      <c r="J196" s="3" t="str">
        <f>TEXT(NIgerian_Fintech[[#This Row],[TransactionDate]], "JJJJ")</f>
        <v>2023</v>
      </c>
      <c r="K196" s="3" t="str">
        <f>TEXT(NIgerian_Fintech[[#This Row],[TransactionDate]], "MMMM")</f>
        <v>January</v>
      </c>
      <c r="L196" s="3" t="str">
        <f>TEXT(NIgerian_Fintech[[#This Row],[TransactionDate]], "MM")</f>
        <v>01</v>
      </c>
      <c r="M196" s="3" t="str">
        <f>TEXT(NIgerian_Fintech[[#This Row],[TransactionDate]], "tttt")</f>
        <v>Sunday</v>
      </c>
      <c r="N196" s="2" t="s">
        <v>16</v>
      </c>
    </row>
    <row r="197" spans="1:14" ht="14.5" x14ac:dyDescent="0.35">
      <c r="A197" s="2" t="s">
        <v>424</v>
      </c>
      <c r="B197" s="2" t="s">
        <v>425</v>
      </c>
      <c r="C197" s="2">
        <v>49</v>
      </c>
      <c r="D197" s="2" t="s">
        <v>12</v>
      </c>
      <c r="E197" s="2" t="s">
        <v>29</v>
      </c>
      <c r="F197" s="2" t="s">
        <v>14</v>
      </c>
      <c r="G197" s="2" t="s">
        <v>26</v>
      </c>
      <c r="H197" s="7">
        <v>962.02</v>
      </c>
      <c r="I197" s="3">
        <v>45552</v>
      </c>
      <c r="J197" s="3" t="str">
        <f>TEXT(NIgerian_Fintech[[#This Row],[TransactionDate]], "JJJJ")</f>
        <v>2024</v>
      </c>
      <c r="K197" s="3" t="str">
        <f>TEXT(NIgerian_Fintech[[#This Row],[TransactionDate]], "MMMM")</f>
        <v>September</v>
      </c>
      <c r="L197" s="3" t="str">
        <f>TEXT(NIgerian_Fintech[[#This Row],[TransactionDate]], "MM")</f>
        <v>09</v>
      </c>
      <c r="M197" s="3" t="str">
        <f>TEXT(NIgerian_Fintech[[#This Row],[TransactionDate]], "tttt")</f>
        <v>Tuesday</v>
      </c>
      <c r="N197" s="2" t="s">
        <v>16</v>
      </c>
    </row>
    <row r="198" spans="1:14" ht="14.5" x14ac:dyDescent="0.35">
      <c r="A198" s="2" t="s">
        <v>426</v>
      </c>
      <c r="B198" s="2" t="s">
        <v>427</v>
      </c>
      <c r="C198" s="2">
        <v>49</v>
      </c>
      <c r="D198" s="2" t="s">
        <v>12</v>
      </c>
      <c r="E198" s="2" t="s">
        <v>52</v>
      </c>
      <c r="F198" s="2" t="s">
        <v>19</v>
      </c>
      <c r="G198" s="2" t="s">
        <v>30</v>
      </c>
      <c r="H198" s="7">
        <v>9807.32</v>
      </c>
      <c r="I198" s="3">
        <v>45443</v>
      </c>
      <c r="J198" s="3" t="str">
        <f>TEXT(NIgerian_Fintech[[#This Row],[TransactionDate]], "JJJJ")</f>
        <v>2024</v>
      </c>
      <c r="K198" s="3" t="str">
        <f>TEXT(NIgerian_Fintech[[#This Row],[TransactionDate]], "MMMM")</f>
        <v>May</v>
      </c>
      <c r="L198" s="3" t="str">
        <f>TEXT(NIgerian_Fintech[[#This Row],[TransactionDate]], "MM")</f>
        <v>05</v>
      </c>
      <c r="M198" s="3" t="str">
        <f>TEXT(NIgerian_Fintech[[#This Row],[TransactionDate]], "tttt")</f>
        <v>Friday</v>
      </c>
      <c r="N198" s="2" t="s">
        <v>16</v>
      </c>
    </row>
    <row r="199" spans="1:14" ht="14.5" x14ac:dyDescent="0.35">
      <c r="A199" s="2" t="s">
        <v>428</v>
      </c>
      <c r="B199" s="2" t="s">
        <v>429</v>
      </c>
      <c r="C199" s="2">
        <v>41</v>
      </c>
      <c r="D199" s="2" t="s">
        <v>12</v>
      </c>
      <c r="E199" s="2" t="s">
        <v>64</v>
      </c>
      <c r="F199" s="2" t="s">
        <v>35</v>
      </c>
      <c r="G199" s="2" t="s">
        <v>20</v>
      </c>
      <c r="H199" s="7">
        <v>2726.28</v>
      </c>
      <c r="I199" s="3">
        <v>45376</v>
      </c>
      <c r="J199" s="3" t="str">
        <f>TEXT(NIgerian_Fintech[[#This Row],[TransactionDate]], "JJJJ")</f>
        <v>2024</v>
      </c>
      <c r="K199" s="3" t="str">
        <f>TEXT(NIgerian_Fintech[[#This Row],[TransactionDate]], "MMMM")</f>
        <v>March</v>
      </c>
      <c r="L199" s="3" t="str">
        <f>TEXT(NIgerian_Fintech[[#This Row],[TransactionDate]], "MM")</f>
        <v>03</v>
      </c>
      <c r="M199" s="3" t="str">
        <f>TEXT(NIgerian_Fintech[[#This Row],[TransactionDate]], "tttt")</f>
        <v>Monday</v>
      </c>
      <c r="N199" s="2" t="s">
        <v>16</v>
      </c>
    </row>
    <row r="200" spans="1:14" ht="14.5" x14ac:dyDescent="0.35">
      <c r="A200" s="2" t="s">
        <v>430</v>
      </c>
      <c r="B200" s="2" t="s">
        <v>431</v>
      </c>
      <c r="C200" s="2">
        <v>58</v>
      </c>
      <c r="D200" s="2" t="s">
        <v>39</v>
      </c>
      <c r="E200" s="2" t="s">
        <v>93</v>
      </c>
      <c r="F200" s="2" t="s">
        <v>25</v>
      </c>
      <c r="G200" s="2" t="s">
        <v>30</v>
      </c>
      <c r="H200" s="7">
        <v>16261.4</v>
      </c>
      <c r="I200" s="3">
        <v>45402</v>
      </c>
      <c r="J200" s="3" t="str">
        <f>TEXT(NIgerian_Fintech[[#This Row],[TransactionDate]], "JJJJ")</f>
        <v>2024</v>
      </c>
      <c r="K200" s="3" t="str">
        <f>TEXT(NIgerian_Fintech[[#This Row],[TransactionDate]], "MMMM")</f>
        <v>April</v>
      </c>
      <c r="L200" s="3" t="str">
        <f>TEXT(NIgerian_Fintech[[#This Row],[TransactionDate]], "MM")</f>
        <v>04</v>
      </c>
      <c r="M200" s="3" t="str">
        <f>TEXT(NIgerian_Fintech[[#This Row],[TransactionDate]], "tttt")</f>
        <v>Saturday</v>
      </c>
      <c r="N200" s="2" t="s">
        <v>16</v>
      </c>
    </row>
    <row r="201" spans="1:14" ht="14.5" x14ac:dyDescent="0.35">
      <c r="A201" s="2" t="s">
        <v>432</v>
      </c>
      <c r="B201" s="2" t="s">
        <v>433</v>
      </c>
      <c r="C201" s="2">
        <v>29</v>
      </c>
      <c r="D201" s="2" t="s">
        <v>39</v>
      </c>
      <c r="E201" s="2" t="s">
        <v>29</v>
      </c>
      <c r="F201" s="2" t="s">
        <v>19</v>
      </c>
      <c r="G201" s="2" t="s">
        <v>15</v>
      </c>
      <c r="H201" s="7">
        <v>5011.33</v>
      </c>
      <c r="I201" s="3">
        <v>45268</v>
      </c>
      <c r="J201" s="3" t="str">
        <f>TEXT(NIgerian_Fintech[[#This Row],[TransactionDate]], "JJJJ")</f>
        <v>2023</v>
      </c>
      <c r="K201" s="3" t="str">
        <f>TEXT(NIgerian_Fintech[[#This Row],[TransactionDate]], "MMMM")</f>
        <v>December</v>
      </c>
      <c r="L201" s="3" t="str">
        <f>TEXT(NIgerian_Fintech[[#This Row],[TransactionDate]], "MM")</f>
        <v>12</v>
      </c>
      <c r="M201" s="3" t="str">
        <f>TEXT(NIgerian_Fintech[[#This Row],[TransactionDate]], "tttt")</f>
        <v>Friday</v>
      </c>
      <c r="N201" s="2" t="s">
        <v>16</v>
      </c>
    </row>
    <row r="202" spans="1:14" ht="14.5" x14ac:dyDescent="0.35">
      <c r="A202" s="2" t="s">
        <v>434</v>
      </c>
      <c r="B202" s="2" t="s">
        <v>435</v>
      </c>
      <c r="C202" s="2">
        <v>56</v>
      </c>
      <c r="D202" s="2" t="s">
        <v>39</v>
      </c>
      <c r="E202" s="2" t="s">
        <v>52</v>
      </c>
      <c r="F202" s="2" t="s">
        <v>35</v>
      </c>
      <c r="G202" s="2" t="s">
        <v>26</v>
      </c>
      <c r="H202" s="7">
        <v>6135.2</v>
      </c>
      <c r="I202" s="3">
        <v>44999</v>
      </c>
      <c r="J202" s="3" t="str">
        <f>TEXT(NIgerian_Fintech[[#This Row],[TransactionDate]], "JJJJ")</f>
        <v>2023</v>
      </c>
      <c r="K202" s="3" t="str">
        <f>TEXT(NIgerian_Fintech[[#This Row],[TransactionDate]], "MMMM")</f>
        <v>March</v>
      </c>
      <c r="L202" s="3" t="str">
        <f>TEXT(NIgerian_Fintech[[#This Row],[TransactionDate]], "MM")</f>
        <v>03</v>
      </c>
      <c r="M202" s="3" t="str">
        <f>TEXT(NIgerian_Fintech[[#This Row],[TransactionDate]], "tttt")</f>
        <v>Tuesday</v>
      </c>
      <c r="N202" s="2" t="s">
        <v>16</v>
      </c>
    </row>
    <row r="203" spans="1:14" ht="14.5" x14ac:dyDescent="0.35">
      <c r="A203" s="2" t="s">
        <v>436</v>
      </c>
      <c r="B203" s="2" t="s">
        <v>437</v>
      </c>
      <c r="C203" s="2">
        <v>19</v>
      </c>
      <c r="D203" s="2" t="s">
        <v>39</v>
      </c>
      <c r="E203" s="2" t="s">
        <v>52</v>
      </c>
      <c r="F203" s="2" t="s">
        <v>49</v>
      </c>
      <c r="G203" s="2" t="s">
        <v>20</v>
      </c>
      <c r="H203" s="7">
        <v>10396.51</v>
      </c>
      <c r="I203" s="3">
        <v>45047</v>
      </c>
      <c r="J203" s="3" t="str">
        <f>TEXT(NIgerian_Fintech[[#This Row],[TransactionDate]], "JJJJ")</f>
        <v>2023</v>
      </c>
      <c r="K203" s="3" t="str">
        <f>TEXT(NIgerian_Fintech[[#This Row],[TransactionDate]], "MMMM")</f>
        <v>May</v>
      </c>
      <c r="L203" s="3" t="str">
        <f>TEXT(NIgerian_Fintech[[#This Row],[TransactionDate]], "MM")</f>
        <v>05</v>
      </c>
      <c r="M203" s="3" t="str">
        <f>TEXT(NIgerian_Fintech[[#This Row],[TransactionDate]], "tttt")</f>
        <v>Monday</v>
      </c>
      <c r="N203" s="2" t="s">
        <v>16</v>
      </c>
    </row>
    <row r="204" spans="1:14" ht="14.5" x14ac:dyDescent="0.35">
      <c r="A204" s="2" t="s">
        <v>438</v>
      </c>
      <c r="B204" s="2" t="s">
        <v>439</v>
      </c>
      <c r="C204" s="2">
        <v>20</v>
      </c>
      <c r="D204" s="2" t="s">
        <v>39</v>
      </c>
      <c r="E204" s="2" t="s">
        <v>42</v>
      </c>
      <c r="F204" s="2" t="s">
        <v>19</v>
      </c>
      <c r="G204" s="2" t="s">
        <v>20</v>
      </c>
      <c r="H204" s="7">
        <v>14349.43</v>
      </c>
      <c r="I204" s="3">
        <v>45228</v>
      </c>
      <c r="J204" s="3" t="str">
        <f>TEXT(NIgerian_Fintech[[#This Row],[TransactionDate]], "JJJJ")</f>
        <v>2023</v>
      </c>
      <c r="K204" s="3" t="str">
        <f>TEXT(NIgerian_Fintech[[#This Row],[TransactionDate]], "MMMM")</f>
        <v>October</v>
      </c>
      <c r="L204" s="3" t="str">
        <f>TEXT(NIgerian_Fintech[[#This Row],[TransactionDate]], "MM")</f>
        <v>10</v>
      </c>
      <c r="M204" s="3" t="str">
        <f>TEXT(NIgerian_Fintech[[#This Row],[TransactionDate]], "tttt")</f>
        <v>Sunday</v>
      </c>
      <c r="N204" s="2" t="s">
        <v>16</v>
      </c>
    </row>
    <row r="205" spans="1:14" ht="14.5" x14ac:dyDescent="0.35">
      <c r="A205" s="2" t="s">
        <v>440</v>
      </c>
      <c r="B205" s="2" t="s">
        <v>441</v>
      </c>
      <c r="C205" s="2">
        <v>54</v>
      </c>
      <c r="D205" s="2" t="s">
        <v>12</v>
      </c>
      <c r="E205" s="2" t="s">
        <v>29</v>
      </c>
      <c r="F205" s="2" t="s">
        <v>14</v>
      </c>
      <c r="G205" s="2" t="s">
        <v>20</v>
      </c>
      <c r="H205" s="7">
        <v>2628.14</v>
      </c>
      <c r="I205" s="3">
        <v>45160</v>
      </c>
      <c r="J205" s="3" t="str">
        <f>TEXT(NIgerian_Fintech[[#This Row],[TransactionDate]], "JJJJ")</f>
        <v>2023</v>
      </c>
      <c r="K205" s="3" t="str">
        <f>TEXT(NIgerian_Fintech[[#This Row],[TransactionDate]], "MMMM")</f>
        <v>August</v>
      </c>
      <c r="L205" s="3" t="str">
        <f>TEXT(NIgerian_Fintech[[#This Row],[TransactionDate]], "MM")</f>
        <v>08</v>
      </c>
      <c r="M205" s="3" t="str">
        <f>TEXT(NIgerian_Fintech[[#This Row],[TransactionDate]], "tttt")</f>
        <v>Tuesday</v>
      </c>
      <c r="N205" s="2" t="s">
        <v>16</v>
      </c>
    </row>
    <row r="206" spans="1:14" ht="14.5" x14ac:dyDescent="0.35">
      <c r="A206" s="2" t="s">
        <v>442</v>
      </c>
      <c r="B206" s="2" t="s">
        <v>443</v>
      </c>
      <c r="C206" s="2">
        <v>34</v>
      </c>
      <c r="D206" s="2" t="s">
        <v>12</v>
      </c>
      <c r="E206" s="2" t="s">
        <v>64</v>
      </c>
      <c r="F206" s="2" t="s">
        <v>35</v>
      </c>
      <c r="G206" s="2" t="s">
        <v>30</v>
      </c>
      <c r="H206" s="7">
        <v>33900.89</v>
      </c>
      <c r="I206" s="3">
        <v>44992</v>
      </c>
      <c r="J206" s="3" t="str">
        <f>TEXT(NIgerian_Fintech[[#This Row],[TransactionDate]], "JJJJ")</f>
        <v>2023</v>
      </c>
      <c r="K206" s="3" t="str">
        <f>TEXT(NIgerian_Fintech[[#This Row],[TransactionDate]], "MMMM")</f>
        <v>March</v>
      </c>
      <c r="L206" s="3" t="str">
        <f>TEXT(NIgerian_Fintech[[#This Row],[TransactionDate]], "MM")</f>
        <v>03</v>
      </c>
      <c r="M206" s="3" t="str">
        <f>TEXT(NIgerian_Fintech[[#This Row],[TransactionDate]], "tttt")</f>
        <v>Tuesday</v>
      </c>
      <c r="N206" s="2" t="s">
        <v>16</v>
      </c>
    </row>
    <row r="207" spans="1:14" ht="14.5" x14ac:dyDescent="0.35">
      <c r="A207" s="2" t="s">
        <v>444</v>
      </c>
      <c r="B207" s="2" t="s">
        <v>445</v>
      </c>
      <c r="C207" s="2">
        <v>19</v>
      </c>
      <c r="D207" s="2" t="s">
        <v>12</v>
      </c>
      <c r="E207" s="2" t="s">
        <v>93</v>
      </c>
      <c r="F207" s="2" t="s">
        <v>14</v>
      </c>
      <c r="G207" s="2" t="s">
        <v>15</v>
      </c>
      <c r="H207" s="7">
        <v>9737.1200000000008</v>
      </c>
      <c r="I207" s="3">
        <v>45156</v>
      </c>
      <c r="J207" s="3" t="str">
        <f>TEXT(NIgerian_Fintech[[#This Row],[TransactionDate]], "JJJJ")</f>
        <v>2023</v>
      </c>
      <c r="K207" s="3" t="str">
        <f>TEXT(NIgerian_Fintech[[#This Row],[TransactionDate]], "MMMM")</f>
        <v>August</v>
      </c>
      <c r="L207" s="3" t="str">
        <f>TEXT(NIgerian_Fintech[[#This Row],[TransactionDate]], "MM")</f>
        <v>08</v>
      </c>
      <c r="M207" s="3" t="str">
        <f>TEXT(NIgerian_Fintech[[#This Row],[TransactionDate]], "tttt")</f>
        <v>Friday</v>
      </c>
      <c r="N207" s="2" t="s">
        <v>16</v>
      </c>
    </row>
    <row r="208" spans="1:14" ht="14.5" x14ac:dyDescent="0.35">
      <c r="A208" s="2" t="s">
        <v>446</v>
      </c>
      <c r="B208" s="2" t="s">
        <v>447</v>
      </c>
      <c r="C208" s="2">
        <v>19</v>
      </c>
      <c r="D208" s="2" t="s">
        <v>39</v>
      </c>
      <c r="E208" s="2" t="s">
        <v>13</v>
      </c>
      <c r="F208" s="2" t="s">
        <v>19</v>
      </c>
      <c r="G208" s="2" t="s">
        <v>26</v>
      </c>
      <c r="H208" s="7">
        <v>56.55</v>
      </c>
      <c r="I208" s="3">
        <v>45469</v>
      </c>
      <c r="J208" s="3" t="str">
        <f>TEXT(NIgerian_Fintech[[#This Row],[TransactionDate]], "JJJJ")</f>
        <v>2024</v>
      </c>
      <c r="K208" s="3" t="str">
        <f>TEXT(NIgerian_Fintech[[#This Row],[TransactionDate]], "MMMM")</f>
        <v>June</v>
      </c>
      <c r="L208" s="3" t="str">
        <f>TEXT(NIgerian_Fintech[[#This Row],[TransactionDate]], "MM")</f>
        <v>06</v>
      </c>
      <c r="M208" s="3" t="str">
        <f>TEXT(NIgerian_Fintech[[#This Row],[TransactionDate]], "tttt")</f>
        <v>Wednesday</v>
      </c>
      <c r="N208" s="2" t="s">
        <v>16</v>
      </c>
    </row>
    <row r="209" spans="1:14" ht="14.5" x14ac:dyDescent="0.35">
      <c r="A209" s="2" t="s">
        <v>448</v>
      </c>
      <c r="B209" s="2" t="s">
        <v>449</v>
      </c>
      <c r="C209" s="2">
        <v>45</v>
      </c>
      <c r="D209" s="2" t="s">
        <v>12</v>
      </c>
      <c r="E209" s="2" t="s">
        <v>74</v>
      </c>
      <c r="F209" s="2" t="s">
        <v>49</v>
      </c>
      <c r="G209" s="2" t="s">
        <v>15</v>
      </c>
      <c r="H209" s="7">
        <v>5372.08</v>
      </c>
      <c r="I209" s="3">
        <v>44977</v>
      </c>
      <c r="J209" s="3" t="str">
        <f>TEXT(NIgerian_Fintech[[#This Row],[TransactionDate]], "JJJJ")</f>
        <v>2023</v>
      </c>
      <c r="K209" s="3" t="str">
        <f>TEXT(NIgerian_Fintech[[#This Row],[TransactionDate]], "MMMM")</f>
        <v>February</v>
      </c>
      <c r="L209" s="3" t="str">
        <f>TEXT(NIgerian_Fintech[[#This Row],[TransactionDate]], "MM")</f>
        <v>02</v>
      </c>
      <c r="M209" s="3" t="str">
        <f>TEXT(NIgerian_Fintech[[#This Row],[TransactionDate]], "tttt")</f>
        <v>Monday</v>
      </c>
      <c r="N209" s="2" t="s">
        <v>16</v>
      </c>
    </row>
    <row r="210" spans="1:14" ht="14.5" x14ac:dyDescent="0.35">
      <c r="A210" s="2" t="s">
        <v>450</v>
      </c>
      <c r="B210" s="2" t="s">
        <v>451</v>
      </c>
      <c r="C210" s="2">
        <v>40</v>
      </c>
      <c r="D210" s="2" t="s">
        <v>12</v>
      </c>
      <c r="E210" s="2" t="s">
        <v>64</v>
      </c>
      <c r="F210" s="2" t="s">
        <v>14</v>
      </c>
      <c r="G210" s="2" t="s">
        <v>20</v>
      </c>
      <c r="H210" s="7">
        <v>5741.52</v>
      </c>
      <c r="I210" s="3">
        <v>45585</v>
      </c>
      <c r="J210" s="3" t="str">
        <f>TEXT(NIgerian_Fintech[[#This Row],[TransactionDate]], "JJJJ")</f>
        <v>2024</v>
      </c>
      <c r="K210" s="3" t="str">
        <f>TEXT(NIgerian_Fintech[[#This Row],[TransactionDate]], "MMMM")</f>
        <v>October</v>
      </c>
      <c r="L210" s="3" t="str">
        <f>TEXT(NIgerian_Fintech[[#This Row],[TransactionDate]], "MM")</f>
        <v>10</v>
      </c>
      <c r="M210" s="3" t="str">
        <f>TEXT(NIgerian_Fintech[[#This Row],[TransactionDate]], "tttt")</f>
        <v>Sunday</v>
      </c>
      <c r="N210" s="2" t="s">
        <v>16</v>
      </c>
    </row>
    <row r="211" spans="1:14" ht="14.5" x14ac:dyDescent="0.35">
      <c r="A211" s="2" t="s">
        <v>452</v>
      </c>
      <c r="B211" s="2" t="s">
        <v>453</v>
      </c>
      <c r="C211" s="2">
        <v>54</v>
      </c>
      <c r="D211" s="2" t="s">
        <v>39</v>
      </c>
      <c r="E211" s="2" t="s">
        <v>13</v>
      </c>
      <c r="F211" s="2" t="s">
        <v>25</v>
      </c>
      <c r="G211" s="2" t="s">
        <v>15</v>
      </c>
      <c r="H211" s="7">
        <v>16563.46</v>
      </c>
      <c r="I211" s="3">
        <v>45533</v>
      </c>
      <c r="J211" s="3" t="str">
        <f>TEXT(NIgerian_Fintech[[#This Row],[TransactionDate]], "JJJJ")</f>
        <v>2024</v>
      </c>
      <c r="K211" s="3" t="str">
        <f>TEXT(NIgerian_Fintech[[#This Row],[TransactionDate]], "MMMM")</f>
        <v>August</v>
      </c>
      <c r="L211" s="3" t="str">
        <f>TEXT(NIgerian_Fintech[[#This Row],[TransactionDate]], "MM")</f>
        <v>08</v>
      </c>
      <c r="M211" s="3" t="str">
        <f>TEXT(NIgerian_Fintech[[#This Row],[TransactionDate]], "tttt")</f>
        <v>Thursday</v>
      </c>
      <c r="N211" s="2" t="s">
        <v>16</v>
      </c>
    </row>
    <row r="212" spans="1:14" ht="14.5" x14ac:dyDescent="0.35">
      <c r="A212" s="2" t="s">
        <v>454</v>
      </c>
      <c r="B212" s="2" t="s">
        <v>455</v>
      </c>
      <c r="C212" s="2">
        <v>49</v>
      </c>
      <c r="D212" s="2" t="s">
        <v>39</v>
      </c>
      <c r="E212" s="2" t="s">
        <v>64</v>
      </c>
      <c r="F212" s="2" t="s">
        <v>35</v>
      </c>
      <c r="G212" s="2" t="s">
        <v>30</v>
      </c>
      <c r="H212" s="7">
        <v>3640.45</v>
      </c>
      <c r="I212" s="3">
        <v>45255</v>
      </c>
      <c r="J212" s="3" t="str">
        <f>TEXT(NIgerian_Fintech[[#This Row],[TransactionDate]], "JJJJ")</f>
        <v>2023</v>
      </c>
      <c r="K212" s="3" t="str">
        <f>TEXT(NIgerian_Fintech[[#This Row],[TransactionDate]], "MMMM")</f>
        <v>November</v>
      </c>
      <c r="L212" s="3" t="str">
        <f>TEXT(NIgerian_Fintech[[#This Row],[TransactionDate]], "MM")</f>
        <v>11</v>
      </c>
      <c r="M212" s="3" t="str">
        <f>TEXT(NIgerian_Fintech[[#This Row],[TransactionDate]], "tttt")</f>
        <v>Saturday</v>
      </c>
      <c r="N212" s="2" t="s">
        <v>16</v>
      </c>
    </row>
    <row r="213" spans="1:14" ht="14.5" x14ac:dyDescent="0.35">
      <c r="A213" s="2" t="s">
        <v>456</v>
      </c>
      <c r="B213" s="2" t="s">
        <v>457</v>
      </c>
      <c r="C213" s="2">
        <v>50</v>
      </c>
      <c r="D213" s="2" t="s">
        <v>12</v>
      </c>
      <c r="E213" s="2" t="s">
        <v>29</v>
      </c>
      <c r="F213" s="2" t="s">
        <v>19</v>
      </c>
      <c r="G213" s="2" t="s">
        <v>36</v>
      </c>
      <c r="H213" s="7">
        <v>4023.1</v>
      </c>
      <c r="I213" s="3">
        <v>45313</v>
      </c>
      <c r="J213" s="3" t="str">
        <f>TEXT(NIgerian_Fintech[[#This Row],[TransactionDate]], "JJJJ")</f>
        <v>2024</v>
      </c>
      <c r="K213" s="3" t="str">
        <f>TEXT(NIgerian_Fintech[[#This Row],[TransactionDate]], "MMMM")</f>
        <v>January</v>
      </c>
      <c r="L213" s="3" t="str">
        <f>TEXT(NIgerian_Fintech[[#This Row],[TransactionDate]], "MM")</f>
        <v>01</v>
      </c>
      <c r="M213" s="3" t="str">
        <f>TEXT(NIgerian_Fintech[[#This Row],[TransactionDate]], "tttt")</f>
        <v>Monday</v>
      </c>
      <c r="N213" s="2" t="s">
        <v>16</v>
      </c>
    </row>
    <row r="214" spans="1:14" ht="14.5" x14ac:dyDescent="0.35">
      <c r="A214" s="2" t="s">
        <v>458</v>
      </c>
      <c r="B214" s="2" t="s">
        <v>459</v>
      </c>
      <c r="C214" s="2">
        <v>18</v>
      </c>
      <c r="D214" s="2" t="s">
        <v>12</v>
      </c>
      <c r="E214" s="2" t="s">
        <v>13</v>
      </c>
      <c r="F214" s="2" t="s">
        <v>49</v>
      </c>
      <c r="G214" s="2" t="s">
        <v>36</v>
      </c>
      <c r="H214" s="7">
        <v>731.02</v>
      </c>
      <c r="I214" s="3">
        <v>44964</v>
      </c>
      <c r="J214" s="3" t="str">
        <f>TEXT(NIgerian_Fintech[[#This Row],[TransactionDate]], "JJJJ")</f>
        <v>2023</v>
      </c>
      <c r="K214" s="3" t="str">
        <f>TEXT(NIgerian_Fintech[[#This Row],[TransactionDate]], "MMMM")</f>
        <v>February</v>
      </c>
      <c r="L214" s="3" t="str">
        <f>TEXT(NIgerian_Fintech[[#This Row],[TransactionDate]], "MM")</f>
        <v>02</v>
      </c>
      <c r="M214" s="3" t="str">
        <f>TEXT(NIgerian_Fintech[[#This Row],[TransactionDate]], "tttt")</f>
        <v>Tuesday</v>
      </c>
      <c r="N214" s="2" t="s">
        <v>16</v>
      </c>
    </row>
    <row r="215" spans="1:14" ht="14.5" x14ac:dyDescent="0.35">
      <c r="A215" s="2" t="s">
        <v>460</v>
      </c>
      <c r="B215" s="2" t="s">
        <v>461</v>
      </c>
      <c r="C215" s="2">
        <v>36</v>
      </c>
      <c r="D215" s="2" t="s">
        <v>39</v>
      </c>
      <c r="E215" s="2" t="s">
        <v>29</v>
      </c>
      <c r="F215" s="2" t="s">
        <v>25</v>
      </c>
      <c r="G215" s="2" t="s">
        <v>26</v>
      </c>
      <c r="H215" s="7">
        <v>3334.41</v>
      </c>
      <c r="I215" s="3">
        <v>45636</v>
      </c>
      <c r="J215" s="3" t="str">
        <f>TEXT(NIgerian_Fintech[[#This Row],[TransactionDate]], "JJJJ")</f>
        <v>2024</v>
      </c>
      <c r="K215" s="3" t="str">
        <f>TEXT(NIgerian_Fintech[[#This Row],[TransactionDate]], "MMMM")</f>
        <v>December</v>
      </c>
      <c r="L215" s="3" t="str">
        <f>TEXT(NIgerian_Fintech[[#This Row],[TransactionDate]], "MM")</f>
        <v>12</v>
      </c>
      <c r="M215" s="3" t="str">
        <f>TEXT(NIgerian_Fintech[[#This Row],[TransactionDate]], "tttt")</f>
        <v>Tuesday</v>
      </c>
      <c r="N215" s="2" t="s">
        <v>16</v>
      </c>
    </row>
    <row r="216" spans="1:14" ht="14.5" x14ac:dyDescent="0.35">
      <c r="A216" s="2" t="s">
        <v>462</v>
      </c>
      <c r="B216" s="2" t="s">
        <v>463</v>
      </c>
      <c r="C216" s="2">
        <v>19</v>
      </c>
      <c r="D216" s="2" t="s">
        <v>39</v>
      </c>
      <c r="E216" s="2" t="s">
        <v>13</v>
      </c>
      <c r="F216" s="2" t="s">
        <v>19</v>
      </c>
      <c r="G216" s="2" t="s">
        <v>26</v>
      </c>
      <c r="H216" s="7">
        <v>12621.73</v>
      </c>
      <c r="I216" s="3">
        <v>45099</v>
      </c>
      <c r="J216" s="3" t="str">
        <f>TEXT(NIgerian_Fintech[[#This Row],[TransactionDate]], "JJJJ")</f>
        <v>2023</v>
      </c>
      <c r="K216" s="3" t="str">
        <f>TEXT(NIgerian_Fintech[[#This Row],[TransactionDate]], "MMMM")</f>
        <v>June</v>
      </c>
      <c r="L216" s="3" t="str">
        <f>TEXT(NIgerian_Fintech[[#This Row],[TransactionDate]], "MM")</f>
        <v>06</v>
      </c>
      <c r="M216" s="3" t="str">
        <f>TEXT(NIgerian_Fintech[[#This Row],[TransactionDate]], "tttt")</f>
        <v>Thursday</v>
      </c>
      <c r="N216" s="2" t="s">
        <v>16</v>
      </c>
    </row>
    <row r="217" spans="1:14" ht="14.5" x14ac:dyDescent="0.35">
      <c r="A217" s="2" t="s">
        <v>464</v>
      </c>
      <c r="B217" s="2" t="s">
        <v>465</v>
      </c>
      <c r="C217" s="2">
        <v>61</v>
      </c>
      <c r="D217" s="2" t="s">
        <v>39</v>
      </c>
      <c r="E217" s="2" t="s">
        <v>64</v>
      </c>
      <c r="F217" s="2" t="s">
        <v>49</v>
      </c>
      <c r="G217" s="2" t="s">
        <v>15</v>
      </c>
      <c r="H217" s="7">
        <v>10071.92</v>
      </c>
      <c r="I217" s="3">
        <v>45419</v>
      </c>
      <c r="J217" s="3" t="str">
        <f>TEXT(NIgerian_Fintech[[#This Row],[TransactionDate]], "JJJJ")</f>
        <v>2024</v>
      </c>
      <c r="K217" s="3" t="str">
        <f>TEXT(NIgerian_Fintech[[#This Row],[TransactionDate]], "MMMM")</f>
        <v>May</v>
      </c>
      <c r="L217" s="3" t="str">
        <f>TEXT(NIgerian_Fintech[[#This Row],[TransactionDate]], "MM")</f>
        <v>05</v>
      </c>
      <c r="M217" s="3" t="str">
        <f>TEXT(NIgerian_Fintech[[#This Row],[TransactionDate]], "tttt")</f>
        <v>Tuesday</v>
      </c>
      <c r="N217" s="2" t="s">
        <v>16</v>
      </c>
    </row>
    <row r="218" spans="1:14" ht="14.5" x14ac:dyDescent="0.35">
      <c r="A218" s="2" t="s">
        <v>466</v>
      </c>
      <c r="B218" s="2" t="s">
        <v>467</v>
      </c>
      <c r="C218" s="2">
        <v>43</v>
      </c>
      <c r="D218" s="2" t="s">
        <v>39</v>
      </c>
      <c r="E218" s="2" t="s">
        <v>42</v>
      </c>
      <c r="F218" s="2" t="s">
        <v>25</v>
      </c>
      <c r="G218" s="2" t="s">
        <v>26</v>
      </c>
      <c r="H218" s="7">
        <v>848.98</v>
      </c>
      <c r="I218" s="3">
        <v>45381</v>
      </c>
      <c r="J218" s="3" t="str">
        <f>TEXT(NIgerian_Fintech[[#This Row],[TransactionDate]], "JJJJ")</f>
        <v>2024</v>
      </c>
      <c r="K218" s="3" t="str">
        <f>TEXT(NIgerian_Fintech[[#This Row],[TransactionDate]], "MMMM")</f>
        <v>March</v>
      </c>
      <c r="L218" s="3" t="str">
        <f>TEXT(NIgerian_Fintech[[#This Row],[TransactionDate]], "MM")</f>
        <v>03</v>
      </c>
      <c r="M218" s="3" t="str">
        <f>TEXT(NIgerian_Fintech[[#This Row],[TransactionDate]], "tttt")</f>
        <v>Saturday</v>
      </c>
      <c r="N218" s="2" t="s">
        <v>16</v>
      </c>
    </row>
    <row r="219" spans="1:14" ht="14.5" x14ac:dyDescent="0.35">
      <c r="A219" s="2" t="s">
        <v>468</v>
      </c>
      <c r="B219" s="2" t="s">
        <v>469</v>
      </c>
      <c r="C219" s="2">
        <v>49</v>
      </c>
      <c r="D219" s="2" t="s">
        <v>12</v>
      </c>
      <c r="E219" s="2" t="s">
        <v>64</v>
      </c>
      <c r="F219" s="2" t="s">
        <v>14</v>
      </c>
      <c r="G219" s="2" t="s">
        <v>30</v>
      </c>
      <c r="H219" s="7">
        <v>1218.22</v>
      </c>
      <c r="I219" s="3">
        <v>44967</v>
      </c>
      <c r="J219" s="3" t="str">
        <f>TEXT(NIgerian_Fintech[[#This Row],[TransactionDate]], "JJJJ")</f>
        <v>2023</v>
      </c>
      <c r="K219" s="3" t="str">
        <f>TEXT(NIgerian_Fintech[[#This Row],[TransactionDate]], "MMMM")</f>
        <v>February</v>
      </c>
      <c r="L219" s="3" t="str">
        <f>TEXT(NIgerian_Fintech[[#This Row],[TransactionDate]], "MM")</f>
        <v>02</v>
      </c>
      <c r="M219" s="3" t="str">
        <f>TEXT(NIgerian_Fintech[[#This Row],[TransactionDate]], "tttt")</f>
        <v>Friday</v>
      </c>
      <c r="N219" s="2" t="s">
        <v>16</v>
      </c>
    </row>
    <row r="220" spans="1:14" ht="14.5" x14ac:dyDescent="0.35">
      <c r="A220" s="2" t="s">
        <v>470</v>
      </c>
      <c r="B220" s="2" t="s">
        <v>471</v>
      </c>
      <c r="C220" s="2">
        <v>23</v>
      </c>
      <c r="D220" s="2" t="s">
        <v>12</v>
      </c>
      <c r="E220" s="2" t="s">
        <v>29</v>
      </c>
      <c r="F220" s="2" t="s">
        <v>19</v>
      </c>
      <c r="G220" s="2" t="s">
        <v>20</v>
      </c>
      <c r="H220" s="7">
        <v>4730.8999999999996</v>
      </c>
      <c r="I220" s="3">
        <v>45055</v>
      </c>
      <c r="J220" s="3" t="str">
        <f>TEXT(NIgerian_Fintech[[#This Row],[TransactionDate]], "JJJJ")</f>
        <v>2023</v>
      </c>
      <c r="K220" s="3" t="str">
        <f>TEXT(NIgerian_Fintech[[#This Row],[TransactionDate]], "MMMM")</f>
        <v>May</v>
      </c>
      <c r="L220" s="3" t="str">
        <f>TEXT(NIgerian_Fintech[[#This Row],[TransactionDate]], "MM")</f>
        <v>05</v>
      </c>
      <c r="M220" s="3" t="str">
        <f>TEXT(NIgerian_Fintech[[#This Row],[TransactionDate]], "tttt")</f>
        <v>Tuesday</v>
      </c>
      <c r="N220" s="2" t="s">
        <v>69</v>
      </c>
    </row>
    <row r="221" spans="1:14" ht="14.5" x14ac:dyDescent="0.35">
      <c r="A221" s="2" t="s">
        <v>472</v>
      </c>
      <c r="B221" s="2" t="s">
        <v>473</v>
      </c>
      <c r="C221" s="2">
        <v>49</v>
      </c>
      <c r="D221" s="2" t="s">
        <v>39</v>
      </c>
      <c r="E221" s="2" t="s">
        <v>64</v>
      </c>
      <c r="F221" s="2" t="s">
        <v>19</v>
      </c>
      <c r="G221" s="2" t="s">
        <v>20</v>
      </c>
      <c r="H221" s="7">
        <v>13616.32</v>
      </c>
      <c r="I221" s="3">
        <v>44980</v>
      </c>
      <c r="J221" s="3" t="str">
        <f>TEXT(NIgerian_Fintech[[#This Row],[TransactionDate]], "JJJJ")</f>
        <v>2023</v>
      </c>
      <c r="K221" s="3" t="str">
        <f>TEXT(NIgerian_Fintech[[#This Row],[TransactionDate]], "MMMM")</f>
        <v>February</v>
      </c>
      <c r="L221" s="3" t="str">
        <f>TEXT(NIgerian_Fintech[[#This Row],[TransactionDate]], "MM")</f>
        <v>02</v>
      </c>
      <c r="M221" s="3" t="str">
        <f>TEXT(NIgerian_Fintech[[#This Row],[TransactionDate]], "tttt")</f>
        <v>Thursday</v>
      </c>
      <c r="N221" s="2" t="s">
        <v>16</v>
      </c>
    </row>
    <row r="222" spans="1:14" ht="14.5" x14ac:dyDescent="0.35">
      <c r="A222" s="2" t="s">
        <v>474</v>
      </c>
      <c r="B222" s="2" t="s">
        <v>475</v>
      </c>
      <c r="C222" s="2">
        <v>21</v>
      </c>
      <c r="D222" s="2" t="s">
        <v>12</v>
      </c>
      <c r="E222" s="2" t="s">
        <v>24</v>
      </c>
      <c r="F222" s="2" t="s">
        <v>14</v>
      </c>
      <c r="G222" s="2" t="s">
        <v>15</v>
      </c>
      <c r="H222" s="7">
        <v>17892.72</v>
      </c>
      <c r="I222" s="3">
        <v>45012</v>
      </c>
      <c r="J222" s="3" t="str">
        <f>TEXT(NIgerian_Fintech[[#This Row],[TransactionDate]], "JJJJ")</f>
        <v>2023</v>
      </c>
      <c r="K222" s="3" t="str">
        <f>TEXT(NIgerian_Fintech[[#This Row],[TransactionDate]], "MMMM")</f>
        <v>March</v>
      </c>
      <c r="L222" s="3" t="str">
        <f>TEXT(NIgerian_Fintech[[#This Row],[TransactionDate]], "MM")</f>
        <v>03</v>
      </c>
      <c r="M222" s="3" t="str">
        <f>TEXT(NIgerian_Fintech[[#This Row],[TransactionDate]], "tttt")</f>
        <v>Monday</v>
      </c>
      <c r="N222" s="2" t="s">
        <v>16</v>
      </c>
    </row>
    <row r="223" spans="1:14" ht="14.5" x14ac:dyDescent="0.35">
      <c r="A223" s="2" t="s">
        <v>476</v>
      </c>
      <c r="B223" s="2" t="s">
        <v>477</v>
      </c>
      <c r="C223" s="2">
        <v>28</v>
      </c>
      <c r="D223" s="2" t="s">
        <v>12</v>
      </c>
      <c r="E223" s="2" t="s">
        <v>24</v>
      </c>
      <c r="F223" s="2" t="s">
        <v>55</v>
      </c>
      <c r="G223" s="2" t="s">
        <v>20</v>
      </c>
      <c r="H223" s="7">
        <v>147.32</v>
      </c>
      <c r="I223" s="3">
        <v>45650</v>
      </c>
      <c r="J223" s="3" t="str">
        <f>TEXT(NIgerian_Fintech[[#This Row],[TransactionDate]], "JJJJ")</f>
        <v>2024</v>
      </c>
      <c r="K223" s="3" t="str">
        <f>TEXT(NIgerian_Fintech[[#This Row],[TransactionDate]], "MMMM")</f>
        <v>December</v>
      </c>
      <c r="L223" s="3" t="str">
        <f>TEXT(NIgerian_Fintech[[#This Row],[TransactionDate]], "MM")</f>
        <v>12</v>
      </c>
      <c r="M223" s="3" t="str">
        <f>TEXT(NIgerian_Fintech[[#This Row],[TransactionDate]], "tttt")</f>
        <v>Tuesday</v>
      </c>
      <c r="N223" s="2" t="s">
        <v>16</v>
      </c>
    </row>
    <row r="224" spans="1:14" ht="14.5" x14ac:dyDescent="0.35">
      <c r="A224" s="2" t="s">
        <v>478</v>
      </c>
      <c r="B224" s="2" t="s">
        <v>479</v>
      </c>
      <c r="C224" s="2">
        <v>34</v>
      </c>
      <c r="D224" s="2" t="s">
        <v>39</v>
      </c>
      <c r="E224" s="2" t="s">
        <v>13</v>
      </c>
      <c r="F224" s="2" t="s">
        <v>25</v>
      </c>
      <c r="G224" s="2" t="s">
        <v>15</v>
      </c>
      <c r="H224" s="7">
        <v>3990.02</v>
      </c>
      <c r="I224" s="3">
        <v>45195</v>
      </c>
      <c r="J224" s="3" t="str">
        <f>TEXT(NIgerian_Fintech[[#This Row],[TransactionDate]], "JJJJ")</f>
        <v>2023</v>
      </c>
      <c r="K224" s="3" t="str">
        <f>TEXT(NIgerian_Fintech[[#This Row],[TransactionDate]], "MMMM")</f>
        <v>September</v>
      </c>
      <c r="L224" s="3" t="str">
        <f>TEXT(NIgerian_Fintech[[#This Row],[TransactionDate]], "MM")</f>
        <v>09</v>
      </c>
      <c r="M224" s="3" t="str">
        <f>TEXT(NIgerian_Fintech[[#This Row],[TransactionDate]], "tttt")</f>
        <v>Tuesday</v>
      </c>
      <c r="N224" s="2" t="s">
        <v>16</v>
      </c>
    </row>
    <row r="225" spans="1:14" ht="14.5" x14ac:dyDescent="0.35">
      <c r="A225" s="2" t="s">
        <v>480</v>
      </c>
      <c r="B225" s="2" t="s">
        <v>481</v>
      </c>
      <c r="C225" s="2">
        <v>55</v>
      </c>
      <c r="D225" s="2" t="s">
        <v>12</v>
      </c>
      <c r="E225" s="2" t="s">
        <v>24</v>
      </c>
      <c r="F225" s="2" t="s">
        <v>14</v>
      </c>
      <c r="G225" s="2" t="s">
        <v>26</v>
      </c>
      <c r="H225" s="7">
        <v>5521.02</v>
      </c>
      <c r="I225" s="3">
        <v>45222</v>
      </c>
      <c r="J225" s="3" t="str">
        <f>TEXT(NIgerian_Fintech[[#This Row],[TransactionDate]], "JJJJ")</f>
        <v>2023</v>
      </c>
      <c r="K225" s="3" t="str">
        <f>TEXT(NIgerian_Fintech[[#This Row],[TransactionDate]], "MMMM")</f>
        <v>October</v>
      </c>
      <c r="L225" s="3" t="str">
        <f>TEXT(NIgerian_Fintech[[#This Row],[TransactionDate]], "MM")</f>
        <v>10</v>
      </c>
      <c r="M225" s="3" t="str">
        <f>TEXT(NIgerian_Fintech[[#This Row],[TransactionDate]], "tttt")</f>
        <v>Monday</v>
      </c>
      <c r="N225" s="2" t="s">
        <v>21</v>
      </c>
    </row>
    <row r="226" spans="1:14" ht="14.5" x14ac:dyDescent="0.35">
      <c r="A226" s="2" t="s">
        <v>482</v>
      </c>
      <c r="B226" s="2" t="s">
        <v>483</v>
      </c>
      <c r="C226" s="2">
        <v>41</v>
      </c>
      <c r="D226" s="2" t="s">
        <v>12</v>
      </c>
      <c r="E226" s="2" t="s">
        <v>74</v>
      </c>
      <c r="F226" s="2" t="s">
        <v>19</v>
      </c>
      <c r="G226" s="2" t="s">
        <v>26</v>
      </c>
      <c r="H226" s="7">
        <v>24206.12</v>
      </c>
      <c r="I226" s="3">
        <v>44947</v>
      </c>
      <c r="J226" s="3" t="str">
        <f>TEXT(NIgerian_Fintech[[#This Row],[TransactionDate]], "JJJJ")</f>
        <v>2023</v>
      </c>
      <c r="K226" s="3" t="str">
        <f>TEXT(NIgerian_Fintech[[#This Row],[TransactionDate]], "MMMM")</f>
        <v>January</v>
      </c>
      <c r="L226" s="3" t="str">
        <f>TEXT(NIgerian_Fintech[[#This Row],[TransactionDate]], "MM")</f>
        <v>01</v>
      </c>
      <c r="M226" s="3" t="str">
        <f>TEXT(NIgerian_Fintech[[#This Row],[TransactionDate]], "tttt")</f>
        <v>Saturday</v>
      </c>
      <c r="N226" s="2" t="s">
        <v>16</v>
      </c>
    </row>
    <row r="227" spans="1:14" ht="14.5" x14ac:dyDescent="0.35">
      <c r="A227" s="2" t="s">
        <v>484</v>
      </c>
      <c r="B227" s="2" t="s">
        <v>485</v>
      </c>
      <c r="C227" s="2">
        <v>22</v>
      </c>
      <c r="D227" s="2" t="s">
        <v>12</v>
      </c>
      <c r="E227" s="2" t="s">
        <v>13</v>
      </c>
      <c r="F227" s="2" t="s">
        <v>25</v>
      </c>
      <c r="G227" s="2" t="s">
        <v>30</v>
      </c>
      <c r="H227" s="7">
        <v>6959.64</v>
      </c>
      <c r="I227" s="3">
        <v>45141</v>
      </c>
      <c r="J227" s="3" t="str">
        <f>TEXT(NIgerian_Fintech[[#This Row],[TransactionDate]], "JJJJ")</f>
        <v>2023</v>
      </c>
      <c r="K227" s="3" t="str">
        <f>TEXT(NIgerian_Fintech[[#This Row],[TransactionDate]], "MMMM")</f>
        <v>August</v>
      </c>
      <c r="L227" s="3" t="str">
        <f>TEXT(NIgerian_Fintech[[#This Row],[TransactionDate]], "MM")</f>
        <v>08</v>
      </c>
      <c r="M227" s="3" t="str">
        <f>TEXT(NIgerian_Fintech[[#This Row],[TransactionDate]], "tttt")</f>
        <v>Thursday</v>
      </c>
      <c r="N227" s="2" t="s">
        <v>16</v>
      </c>
    </row>
    <row r="228" spans="1:14" ht="14.5" x14ac:dyDescent="0.35">
      <c r="A228" s="2" t="s">
        <v>486</v>
      </c>
      <c r="B228" s="2" t="s">
        <v>487</v>
      </c>
      <c r="C228" s="2">
        <v>51</v>
      </c>
      <c r="D228" s="2" t="s">
        <v>39</v>
      </c>
      <c r="E228" s="2" t="s">
        <v>24</v>
      </c>
      <c r="F228" s="2" t="s">
        <v>25</v>
      </c>
      <c r="G228" s="2" t="s">
        <v>20</v>
      </c>
      <c r="H228" s="7">
        <v>3143.01</v>
      </c>
      <c r="I228" s="3">
        <v>45351</v>
      </c>
      <c r="J228" s="3" t="str">
        <f>TEXT(NIgerian_Fintech[[#This Row],[TransactionDate]], "JJJJ")</f>
        <v>2024</v>
      </c>
      <c r="K228" s="3" t="str">
        <f>TEXT(NIgerian_Fintech[[#This Row],[TransactionDate]], "MMMM")</f>
        <v>February</v>
      </c>
      <c r="L228" s="3" t="str">
        <f>TEXT(NIgerian_Fintech[[#This Row],[TransactionDate]], "MM")</f>
        <v>02</v>
      </c>
      <c r="M228" s="3" t="str">
        <f>TEXT(NIgerian_Fintech[[#This Row],[TransactionDate]], "tttt")</f>
        <v>Thursday</v>
      </c>
      <c r="N228" s="2" t="s">
        <v>16</v>
      </c>
    </row>
    <row r="229" spans="1:14" ht="14.5" x14ac:dyDescent="0.35">
      <c r="A229" s="2" t="s">
        <v>488</v>
      </c>
      <c r="B229" s="2" t="s">
        <v>489</v>
      </c>
      <c r="C229" s="2">
        <v>23</v>
      </c>
      <c r="D229" s="2" t="s">
        <v>39</v>
      </c>
      <c r="E229" s="2" t="s">
        <v>52</v>
      </c>
      <c r="F229" s="2" t="s">
        <v>55</v>
      </c>
      <c r="G229" s="2" t="s">
        <v>30</v>
      </c>
      <c r="H229" s="7">
        <v>4943.7299999999996</v>
      </c>
      <c r="I229" s="3">
        <v>45115</v>
      </c>
      <c r="J229" s="3" t="str">
        <f>TEXT(NIgerian_Fintech[[#This Row],[TransactionDate]], "JJJJ")</f>
        <v>2023</v>
      </c>
      <c r="K229" s="3" t="str">
        <f>TEXT(NIgerian_Fintech[[#This Row],[TransactionDate]], "MMMM")</f>
        <v>July</v>
      </c>
      <c r="L229" s="3" t="str">
        <f>TEXT(NIgerian_Fintech[[#This Row],[TransactionDate]], "MM")</f>
        <v>07</v>
      </c>
      <c r="M229" s="3" t="str">
        <f>TEXT(NIgerian_Fintech[[#This Row],[TransactionDate]], "tttt")</f>
        <v>Saturday</v>
      </c>
      <c r="N229" s="2" t="s">
        <v>16</v>
      </c>
    </row>
    <row r="230" spans="1:14" ht="14.5" x14ac:dyDescent="0.35">
      <c r="A230" s="2" t="s">
        <v>490</v>
      </c>
      <c r="B230" s="2" t="s">
        <v>491</v>
      </c>
      <c r="C230" s="2">
        <v>39</v>
      </c>
      <c r="D230" s="2" t="s">
        <v>12</v>
      </c>
      <c r="E230" s="2" t="s">
        <v>64</v>
      </c>
      <c r="F230" s="2" t="s">
        <v>19</v>
      </c>
      <c r="G230" s="2" t="s">
        <v>36</v>
      </c>
      <c r="H230" s="7">
        <v>5734.72</v>
      </c>
      <c r="I230" s="3">
        <v>45087</v>
      </c>
      <c r="J230" s="3" t="str">
        <f>TEXT(NIgerian_Fintech[[#This Row],[TransactionDate]], "JJJJ")</f>
        <v>2023</v>
      </c>
      <c r="K230" s="3" t="str">
        <f>TEXT(NIgerian_Fintech[[#This Row],[TransactionDate]], "MMMM")</f>
        <v>June</v>
      </c>
      <c r="L230" s="3" t="str">
        <f>TEXT(NIgerian_Fintech[[#This Row],[TransactionDate]], "MM")</f>
        <v>06</v>
      </c>
      <c r="M230" s="3" t="str">
        <f>TEXT(NIgerian_Fintech[[#This Row],[TransactionDate]], "tttt")</f>
        <v>Saturday</v>
      </c>
      <c r="N230" s="2" t="s">
        <v>16</v>
      </c>
    </row>
    <row r="231" spans="1:14" ht="14.5" x14ac:dyDescent="0.35">
      <c r="A231" s="2" t="s">
        <v>492</v>
      </c>
      <c r="B231" s="2" t="s">
        <v>493</v>
      </c>
      <c r="C231" s="2">
        <v>28</v>
      </c>
      <c r="D231" s="2" t="s">
        <v>39</v>
      </c>
      <c r="E231" s="2" t="s">
        <v>93</v>
      </c>
      <c r="F231" s="2" t="s">
        <v>49</v>
      </c>
      <c r="G231" s="2" t="s">
        <v>30</v>
      </c>
      <c r="H231" s="7">
        <v>11086.5</v>
      </c>
      <c r="I231" s="3">
        <v>45639</v>
      </c>
      <c r="J231" s="3" t="str">
        <f>TEXT(NIgerian_Fintech[[#This Row],[TransactionDate]], "JJJJ")</f>
        <v>2024</v>
      </c>
      <c r="K231" s="3" t="str">
        <f>TEXT(NIgerian_Fintech[[#This Row],[TransactionDate]], "MMMM")</f>
        <v>December</v>
      </c>
      <c r="L231" s="3" t="str">
        <f>TEXT(NIgerian_Fintech[[#This Row],[TransactionDate]], "MM")</f>
        <v>12</v>
      </c>
      <c r="M231" s="3" t="str">
        <f>TEXT(NIgerian_Fintech[[#This Row],[TransactionDate]], "tttt")</f>
        <v>Friday</v>
      </c>
      <c r="N231" s="2" t="s">
        <v>16</v>
      </c>
    </row>
    <row r="232" spans="1:14" ht="14.5" x14ac:dyDescent="0.35">
      <c r="A232" s="2" t="s">
        <v>494</v>
      </c>
      <c r="B232" s="2" t="s">
        <v>495</v>
      </c>
      <c r="C232" s="2">
        <v>33</v>
      </c>
      <c r="D232" s="2" t="s">
        <v>39</v>
      </c>
      <c r="E232" s="2" t="s">
        <v>64</v>
      </c>
      <c r="F232" s="2" t="s">
        <v>55</v>
      </c>
      <c r="G232" s="2" t="s">
        <v>15</v>
      </c>
      <c r="H232" s="7">
        <v>419.56</v>
      </c>
      <c r="I232" s="3">
        <v>45467</v>
      </c>
      <c r="J232" s="3" t="str">
        <f>TEXT(NIgerian_Fintech[[#This Row],[TransactionDate]], "JJJJ")</f>
        <v>2024</v>
      </c>
      <c r="K232" s="3" t="str">
        <f>TEXT(NIgerian_Fintech[[#This Row],[TransactionDate]], "MMMM")</f>
        <v>June</v>
      </c>
      <c r="L232" s="3" t="str">
        <f>TEXT(NIgerian_Fintech[[#This Row],[TransactionDate]], "MM")</f>
        <v>06</v>
      </c>
      <c r="M232" s="3" t="str">
        <f>TEXT(NIgerian_Fintech[[#This Row],[TransactionDate]], "tttt")</f>
        <v>Monday</v>
      </c>
      <c r="N232" s="2" t="s">
        <v>16</v>
      </c>
    </row>
    <row r="233" spans="1:14" ht="14.5" x14ac:dyDescent="0.35">
      <c r="A233" s="2" t="s">
        <v>496</v>
      </c>
      <c r="B233" s="2" t="s">
        <v>497</v>
      </c>
      <c r="C233" s="2">
        <v>50</v>
      </c>
      <c r="D233" s="2" t="s">
        <v>39</v>
      </c>
      <c r="E233" s="2" t="s">
        <v>24</v>
      </c>
      <c r="F233" s="2" t="s">
        <v>55</v>
      </c>
      <c r="G233" s="2" t="s">
        <v>15</v>
      </c>
      <c r="H233" s="7">
        <v>4933.9799999999996</v>
      </c>
      <c r="I233" s="3">
        <v>45307</v>
      </c>
      <c r="J233" s="3" t="str">
        <f>TEXT(NIgerian_Fintech[[#This Row],[TransactionDate]], "JJJJ")</f>
        <v>2024</v>
      </c>
      <c r="K233" s="3" t="str">
        <f>TEXT(NIgerian_Fintech[[#This Row],[TransactionDate]], "MMMM")</f>
        <v>January</v>
      </c>
      <c r="L233" s="3" t="str">
        <f>TEXT(NIgerian_Fintech[[#This Row],[TransactionDate]], "MM")</f>
        <v>01</v>
      </c>
      <c r="M233" s="3" t="str">
        <f>TEXT(NIgerian_Fintech[[#This Row],[TransactionDate]], "tttt")</f>
        <v>Tuesday</v>
      </c>
      <c r="N233" s="2" t="s">
        <v>16</v>
      </c>
    </row>
    <row r="234" spans="1:14" ht="14.5" x14ac:dyDescent="0.35">
      <c r="A234" s="2" t="s">
        <v>498</v>
      </c>
      <c r="B234" s="2" t="s">
        <v>499</v>
      </c>
      <c r="C234" s="2">
        <v>26</v>
      </c>
      <c r="D234" s="2" t="s">
        <v>12</v>
      </c>
      <c r="E234" s="2" t="s">
        <v>42</v>
      </c>
      <c r="F234" s="2" t="s">
        <v>49</v>
      </c>
      <c r="G234" s="2" t="s">
        <v>30</v>
      </c>
      <c r="H234" s="7">
        <v>10400.26</v>
      </c>
      <c r="I234" s="3">
        <v>45170</v>
      </c>
      <c r="J234" s="3" t="str">
        <f>TEXT(NIgerian_Fintech[[#This Row],[TransactionDate]], "JJJJ")</f>
        <v>2023</v>
      </c>
      <c r="K234" s="3" t="str">
        <f>TEXT(NIgerian_Fintech[[#This Row],[TransactionDate]], "MMMM")</f>
        <v>September</v>
      </c>
      <c r="L234" s="3" t="str">
        <f>TEXT(NIgerian_Fintech[[#This Row],[TransactionDate]], "MM")</f>
        <v>09</v>
      </c>
      <c r="M234" s="3" t="str">
        <f>TEXT(NIgerian_Fintech[[#This Row],[TransactionDate]], "tttt")</f>
        <v>Friday</v>
      </c>
      <c r="N234" s="2" t="s">
        <v>16</v>
      </c>
    </row>
    <row r="235" spans="1:14" ht="14.5" x14ac:dyDescent="0.35">
      <c r="A235" s="2" t="s">
        <v>500</v>
      </c>
      <c r="B235" s="2" t="s">
        <v>501</v>
      </c>
      <c r="C235" s="2">
        <v>23</v>
      </c>
      <c r="D235" s="2" t="s">
        <v>12</v>
      </c>
      <c r="E235" s="2" t="s">
        <v>29</v>
      </c>
      <c r="F235" s="2" t="s">
        <v>49</v>
      </c>
      <c r="G235" s="2" t="s">
        <v>26</v>
      </c>
      <c r="H235" s="7">
        <v>3331.29</v>
      </c>
      <c r="I235" s="3">
        <v>45109</v>
      </c>
      <c r="J235" s="3" t="str">
        <f>TEXT(NIgerian_Fintech[[#This Row],[TransactionDate]], "JJJJ")</f>
        <v>2023</v>
      </c>
      <c r="K235" s="3" t="str">
        <f>TEXT(NIgerian_Fintech[[#This Row],[TransactionDate]], "MMMM")</f>
        <v>July</v>
      </c>
      <c r="L235" s="3" t="str">
        <f>TEXT(NIgerian_Fintech[[#This Row],[TransactionDate]], "MM")</f>
        <v>07</v>
      </c>
      <c r="M235" s="3" t="str">
        <f>TEXT(NIgerian_Fintech[[#This Row],[TransactionDate]], "tttt")</f>
        <v>Sunday</v>
      </c>
      <c r="N235" s="2" t="s">
        <v>16</v>
      </c>
    </row>
    <row r="236" spans="1:14" ht="14.5" x14ac:dyDescent="0.35">
      <c r="A236" s="2" t="s">
        <v>502</v>
      </c>
      <c r="B236" s="2" t="s">
        <v>503</v>
      </c>
      <c r="C236" s="2">
        <v>33</v>
      </c>
      <c r="D236" s="2" t="s">
        <v>39</v>
      </c>
      <c r="E236" s="2" t="s">
        <v>93</v>
      </c>
      <c r="F236" s="2" t="s">
        <v>55</v>
      </c>
      <c r="G236" s="2" t="s">
        <v>36</v>
      </c>
      <c r="H236" s="7">
        <v>8958.7800000000007</v>
      </c>
      <c r="I236" s="3">
        <v>45470</v>
      </c>
      <c r="J236" s="3" t="str">
        <f>TEXT(NIgerian_Fintech[[#This Row],[TransactionDate]], "JJJJ")</f>
        <v>2024</v>
      </c>
      <c r="K236" s="3" t="str">
        <f>TEXT(NIgerian_Fintech[[#This Row],[TransactionDate]], "MMMM")</f>
        <v>June</v>
      </c>
      <c r="L236" s="3" t="str">
        <f>TEXT(NIgerian_Fintech[[#This Row],[TransactionDate]], "MM")</f>
        <v>06</v>
      </c>
      <c r="M236" s="3" t="str">
        <f>TEXT(NIgerian_Fintech[[#This Row],[TransactionDate]], "tttt")</f>
        <v>Thursday</v>
      </c>
      <c r="N236" s="2" t="s">
        <v>16</v>
      </c>
    </row>
    <row r="237" spans="1:14" ht="14.5" x14ac:dyDescent="0.35">
      <c r="A237" s="2" t="s">
        <v>504</v>
      </c>
      <c r="B237" s="2" t="s">
        <v>505</v>
      </c>
      <c r="C237" s="2">
        <v>46</v>
      </c>
      <c r="D237" s="2" t="s">
        <v>12</v>
      </c>
      <c r="E237" s="2" t="s">
        <v>13</v>
      </c>
      <c r="F237" s="2" t="s">
        <v>25</v>
      </c>
      <c r="G237" s="2" t="s">
        <v>30</v>
      </c>
      <c r="H237" s="7">
        <v>4420.4399999999996</v>
      </c>
      <c r="I237" s="3">
        <v>45474</v>
      </c>
      <c r="J237" s="3" t="str">
        <f>TEXT(NIgerian_Fintech[[#This Row],[TransactionDate]], "JJJJ")</f>
        <v>2024</v>
      </c>
      <c r="K237" s="3" t="str">
        <f>TEXT(NIgerian_Fintech[[#This Row],[TransactionDate]], "MMMM")</f>
        <v>July</v>
      </c>
      <c r="L237" s="3" t="str">
        <f>TEXT(NIgerian_Fintech[[#This Row],[TransactionDate]], "MM")</f>
        <v>07</v>
      </c>
      <c r="M237" s="3" t="str">
        <f>TEXT(NIgerian_Fintech[[#This Row],[TransactionDate]], "tttt")</f>
        <v>Monday</v>
      </c>
      <c r="N237" s="2" t="s">
        <v>16</v>
      </c>
    </row>
    <row r="238" spans="1:14" ht="14.5" x14ac:dyDescent="0.35">
      <c r="A238" s="2" t="s">
        <v>506</v>
      </c>
      <c r="B238" s="2" t="s">
        <v>507</v>
      </c>
      <c r="C238" s="2">
        <v>20</v>
      </c>
      <c r="D238" s="2" t="s">
        <v>12</v>
      </c>
      <c r="E238" s="2" t="s">
        <v>42</v>
      </c>
      <c r="F238" s="2" t="s">
        <v>14</v>
      </c>
      <c r="G238" s="2" t="s">
        <v>26</v>
      </c>
      <c r="H238" s="7">
        <v>14218.01</v>
      </c>
      <c r="I238" s="3">
        <v>45019</v>
      </c>
      <c r="J238" s="3" t="str">
        <f>TEXT(NIgerian_Fintech[[#This Row],[TransactionDate]], "JJJJ")</f>
        <v>2023</v>
      </c>
      <c r="K238" s="3" t="str">
        <f>TEXT(NIgerian_Fintech[[#This Row],[TransactionDate]], "MMMM")</f>
        <v>April</v>
      </c>
      <c r="L238" s="3" t="str">
        <f>TEXT(NIgerian_Fintech[[#This Row],[TransactionDate]], "MM")</f>
        <v>04</v>
      </c>
      <c r="M238" s="3" t="str">
        <f>TEXT(NIgerian_Fintech[[#This Row],[TransactionDate]], "tttt")</f>
        <v>Monday</v>
      </c>
      <c r="N238" s="2" t="s">
        <v>16</v>
      </c>
    </row>
    <row r="239" spans="1:14" ht="14.5" x14ac:dyDescent="0.35">
      <c r="A239" s="2" t="s">
        <v>508</v>
      </c>
      <c r="B239" s="2" t="s">
        <v>509</v>
      </c>
      <c r="C239" s="2">
        <v>37</v>
      </c>
      <c r="D239" s="2" t="s">
        <v>12</v>
      </c>
      <c r="E239" s="2" t="s">
        <v>64</v>
      </c>
      <c r="F239" s="2" t="s">
        <v>14</v>
      </c>
      <c r="G239" s="2" t="s">
        <v>30</v>
      </c>
      <c r="H239" s="7">
        <v>625.11</v>
      </c>
      <c r="I239" s="3">
        <v>45294</v>
      </c>
      <c r="J239" s="3" t="str">
        <f>TEXT(NIgerian_Fintech[[#This Row],[TransactionDate]], "JJJJ")</f>
        <v>2024</v>
      </c>
      <c r="K239" s="3" t="str">
        <f>TEXT(NIgerian_Fintech[[#This Row],[TransactionDate]], "MMMM")</f>
        <v>January</v>
      </c>
      <c r="L239" s="3" t="str">
        <f>TEXT(NIgerian_Fintech[[#This Row],[TransactionDate]], "MM")</f>
        <v>01</v>
      </c>
      <c r="M239" s="3" t="str">
        <f>TEXT(NIgerian_Fintech[[#This Row],[TransactionDate]], "tttt")</f>
        <v>Wednesday</v>
      </c>
      <c r="N239" s="2" t="s">
        <v>16</v>
      </c>
    </row>
    <row r="240" spans="1:14" ht="14.5" x14ac:dyDescent="0.35">
      <c r="A240" s="2" t="s">
        <v>510</v>
      </c>
      <c r="B240" s="2" t="s">
        <v>511</v>
      </c>
      <c r="C240" s="2">
        <v>53</v>
      </c>
      <c r="D240" s="2" t="s">
        <v>12</v>
      </c>
      <c r="E240" s="2" t="s">
        <v>24</v>
      </c>
      <c r="F240" s="2" t="s">
        <v>55</v>
      </c>
      <c r="G240" s="2" t="s">
        <v>20</v>
      </c>
      <c r="H240" s="7">
        <v>25005.72</v>
      </c>
      <c r="I240" s="3">
        <v>45085</v>
      </c>
      <c r="J240" s="3" t="str">
        <f>TEXT(NIgerian_Fintech[[#This Row],[TransactionDate]], "JJJJ")</f>
        <v>2023</v>
      </c>
      <c r="K240" s="3" t="str">
        <f>TEXT(NIgerian_Fintech[[#This Row],[TransactionDate]], "MMMM")</f>
        <v>June</v>
      </c>
      <c r="L240" s="3" t="str">
        <f>TEXT(NIgerian_Fintech[[#This Row],[TransactionDate]], "MM")</f>
        <v>06</v>
      </c>
      <c r="M240" s="3" t="str">
        <f>TEXT(NIgerian_Fintech[[#This Row],[TransactionDate]], "tttt")</f>
        <v>Thursday</v>
      </c>
      <c r="N240" s="2" t="s">
        <v>16</v>
      </c>
    </row>
    <row r="241" spans="1:14" ht="14.5" x14ac:dyDescent="0.35">
      <c r="A241" s="2" t="s">
        <v>512</v>
      </c>
      <c r="B241" s="2" t="s">
        <v>513</v>
      </c>
      <c r="C241" s="2">
        <v>36</v>
      </c>
      <c r="D241" s="2" t="s">
        <v>12</v>
      </c>
      <c r="E241" s="2" t="s">
        <v>13</v>
      </c>
      <c r="F241" s="2" t="s">
        <v>25</v>
      </c>
      <c r="G241" s="2" t="s">
        <v>15</v>
      </c>
      <c r="H241" s="7">
        <v>1882.74</v>
      </c>
      <c r="I241" s="3">
        <v>45324</v>
      </c>
      <c r="J241" s="3" t="str">
        <f>TEXT(NIgerian_Fintech[[#This Row],[TransactionDate]], "JJJJ")</f>
        <v>2024</v>
      </c>
      <c r="K241" s="3" t="str">
        <f>TEXT(NIgerian_Fintech[[#This Row],[TransactionDate]], "MMMM")</f>
        <v>February</v>
      </c>
      <c r="L241" s="3" t="str">
        <f>TEXT(NIgerian_Fintech[[#This Row],[TransactionDate]], "MM")</f>
        <v>02</v>
      </c>
      <c r="M241" s="3" t="str">
        <f>TEXT(NIgerian_Fintech[[#This Row],[TransactionDate]], "tttt")</f>
        <v>Friday</v>
      </c>
      <c r="N241" s="2" t="s">
        <v>16</v>
      </c>
    </row>
    <row r="242" spans="1:14" ht="14.5" x14ac:dyDescent="0.35">
      <c r="A242" s="2" t="s">
        <v>514</v>
      </c>
      <c r="B242" s="2" t="s">
        <v>515</v>
      </c>
      <c r="C242" s="2">
        <v>43</v>
      </c>
      <c r="D242" s="2" t="s">
        <v>39</v>
      </c>
      <c r="E242" s="2" t="s">
        <v>13</v>
      </c>
      <c r="F242" s="2" t="s">
        <v>49</v>
      </c>
      <c r="G242" s="2" t="s">
        <v>20</v>
      </c>
      <c r="H242" s="7">
        <v>1726.25</v>
      </c>
      <c r="I242" s="3">
        <v>45106</v>
      </c>
      <c r="J242" s="3" t="str">
        <f>TEXT(NIgerian_Fintech[[#This Row],[TransactionDate]], "JJJJ")</f>
        <v>2023</v>
      </c>
      <c r="K242" s="3" t="str">
        <f>TEXT(NIgerian_Fintech[[#This Row],[TransactionDate]], "MMMM")</f>
        <v>June</v>
      </c>
      <c r="L242" s="3" t="str">
        <f>TEXT(NIgerian_Fintech[[#This Row],[TransactionDate]], "MM")</f>
        <v>06</v>
      </c>
      <c r="M242" s="3" t="str">
        <f>TEXT(NIgerian_Fintech[[#This Row],[TransactionDate]], "tttt")</f>
        <v>Thursday</v>
      </c>
      <c r="N242" s="2" t="s">
        <v>16</v>
      </c>
    </row>
    <row r="243" spans="1:14" ht="14.5" x14ac:dyDescent="0.35">
      <c r="A243" s="2" t="s">
        <v>516</v>
      </c>
      <c r="B243" s="2" t="s">
        <v>517</v>
      </c>
      <c r="C243" s="2">
        <v>20</v>
      </c>
      <c r="D243" s="2" t="s">
        <v>12</v>
      </c>
      <c r="E243" s="2" t="s">
        <v>52</v>
      </c>
      <c r="F243" s="2" t="s">
        <v>35</v>
      </c>
      <c r="G243" s="2" t="s">
        <v>20</v>
      </c>
      <c r="H243" s="7">
        <v>18366.080000000002</v>
      </c>
      <c r="I243" s="3">
        <v>45364</v>
      </c>
      <c r="J243" s="3" t="str">
        <f>TEXT(NIgerian_Fintech[[#This Row],[TransactionDate]], "JJJJ")</f>
        <v>2024</v>
      </c>
      <c r="K243" s="3" t="str">
        <f>TEXT(NIgerian_Fintech[[#This Row],[TransactionDate]], "MMMM")</f>
        <v>March</v>
      </c>
      <c r="L243" s="3" t="str">
        <f>TEXT(NIgerian_Fintech[[#This Row],[TransactionDate]], "MM")</f>
        <v>03</v>
      </c>
      <c r="M243" s="3" t="str">
        <f>TEXT(NIgerian_Fintech[[#This Row],[TransactionDate]], "tttt")</f>
        <v>Wednesday</v>
      </c>
      <c r="N243" s="2" t="s">
        <v>16</v>
      </c>
    </row>
    <row r="244" spans="1:14" ht="14.5" x14ac:dyDescent="0.35">
      <c r="A244" s="2" t="s">
        <v>518</v>
      </c>
      <c r="B244" s="2" t="s">
        <v>519</v>
      </c>
      <c r="C244" s="2">
        <v>36</v>
      </c>
      <c r="D244" s="2" t="s">
        <v>12</v>
      </c>
      <c r="E244" s="2" t="s">
        <v>52</v>
      </c>
      <c r="F244" s="2" t="s">
        <v>55</v>
      </c>
      <c r="G244" s="2" t="s">
        <v>36</v>
      </c>
      <c r="H244" s="7">
        <v>20347.2</v>
      </c>
      <c r="I244" s="3">
        <v>45299</v>
      </c>
      <c r="J244" s="3" t="str">
        <f>TEXT(NIgerian_Fintech[[#This Row],[TransactionDate]], "JJJJ")</f>
        <v>2024</v>
      </c>
      <c r="K244" s="3" t="str">
        <f>TEXT(NIgerian_Fintech[[#This Row],[TransactionDate]], "MMMM")</f>
        <v>January</v>
      </c>
      <c r="L244" s="3" t="str">
        <f>TEXT(NIgerian_Fintech[[#This Row],[TransactionDate]], "MM")</f>
        <v>01</v>
      </c>
      <c r="M244" s="3" t="str">
        <f>TEXT(NIgerian_Fintech[[#This Row],[TransactionDate]], "tttt")</f>
        <v>Monday</v>
      </c>
      <c r="N244" s="2" t="s">
        <v>21</v>
      </c>
    </row>
    <row r="245" spans="1:14" ht="14.5" x14ac:dyDescent="0.35">
      <c r="A245" s="2" t="s">
        <v>520</v>
      </c>
      <c r="B245" s="2" t="s">
        <v>521</v>
      </c>
      <c r="C245" s="2">
        <v>37</v>
      </c>
      <c r="D245" s="2" t="s">
        <v>12</v>
      </c>
      <c r="E245" s="2" t="s">
        <v>24</v>
      </c>
      <c r="F245" s="2" t="s">
        <v>19</v>
      </c>
      <c r="G245" s="2" t="s">
        <v>26</v>
      </c>
      <c r="H245" s="7">
        <v>975.83</v>
      </c>
      <c r="I245" s="3">
        <v>45232</v>
      </c>
      <c r="J245" s="3" t="str">
        <f>TEXT(NIgerian_Fintech[[#This Row],[TransactionDate]], "JJJJ")</f>
        <v>2023</v>
      </c>
      <c r="K245" s="3" t="str">
        <f>TEXT(NIgerian_Fintech[[#This Row],[TransactionDate]], "MMMM")</f>
        <v>November</v>
      </c>
      <c r="L245" s="3" t="str">
        <f>TEXT(NIgerian_Fintech[[#This Row],[TransactionDate]], "MM")</f>
        <v>11</v>
      </c>
      <c r="M245" s="3" t="str">
        <f>TEXT(NIgerian_Fintech[[#This Row],[TransactionDate]], "tttt")</f>
        <v>Thursday</v>
      </c>
      <c r="N245" s="2" t="s">
        <v>16</v>
      </c>
    </row>
    <row r="246" spans="1:14" ht="14.5" x14ac:dyDescent="0.35">
      <c r="A246" s="2" t="s">
        <v>522</v>
      </c>
      <c r="B246" s="2" t="s">
        <v>523</v>
      </c>
      <c r="C246" s="2">
        <v>49</v>
      </c>
      <c r="D246" s="2" t="s">
        <v>39</v>
      </c>
      <c r="E246" s="2" t="s">
        <v>24</v>
      </c>
      <c r="F246" s="2" t="s">
        <v>25</v>
      </c>
      <c r="G246" s="2" t="s">
        <v>15</v>
      </c>
      <c r="H246" s="7">
        <v>23938.12</v>
      </c>
      <c r="I246" s="3">
        <v>45305</v>
      </c>
      <c r="J246" s="3" t="str">
        <f>TEXT(NIgerian_Fintech[[#This Row],[TransactionDate]], "JJJJ")</f>
        <v>2024</v>
      </c>
      <c r="K246" s="3" t="str">
        <f>TEXT(NIgerian_Fintech[[#This Row],[TransactionDate]], "MMMM")</f>
        <v>January</v>
      </c>
      <c r="L246" s="3" t="str">
        <f>TEXT(NIgerian_Fintech[[#This Row],[TransactionDate]], "MM")</f>
        <v>01</v>
      </c>
      <c r="M246" s="3" t="str">
        <f>TEXT(NIgerian_Fintech[[#This Row],[TransactionDate]], "tttt")</f>
        <v>Sunday</v>
      </c>
      <c r="N246" s="2" t="s">
        <v>16</v>
      </c>
    </row>
    <row r="247" spans="1:14" ht="14.5" x14ac:dyDescent="0.35">
      <c r="A247" s="2" t="s">
        <v>524</v>
      </c>
      <c r="B247" s="2" t="s">
        <v>525</v>
      </c>
      <c r="C247" s="2">
        <v>24</v>
      </c>
      <c r="D247" s="2" t="s">
        <v>39</v>
      </c>
      <c r="E247" s="2" t="s">
        <v>74</v>
      </c>
      <c r="F247" s="2" t="s">
        <v>19</v>
      </c>
      <c r="G247" s="2" t="s">
        <v>20</v>
      </c>
      <c r="H247" s="7">
        <v>3192.39</v>
      </c>
      <c r="I247" s="3">
        <v>45144</v>
      </c>
      <c r="J247" s="3" t="str">
        <f>TEXT(NIgerian_Fintech[[#This Row],[TransactionDate]], "JJJJ")</f>
        <v>2023</v>
      </c>
      <c r="K247" s="3" t="str">
        <f>TEXT(NIgerian_Fintech[[#This Row],[TransactionDate]], "MMMM")</f>
        <v>August</v>
      </c>
      <c r="L247" s="3" t="str">
        <f>TEXT(NIgerian_Fintech[[#This Row],[TransactionDate]], "MM")</f>
        <v>08</v>
      </c>
      <c r="M247" s="3" t="str">
        <f>TEXT(NIgerian_Fintech[[#This Row],[TransactionDate]], "tttt")</f>
        <v>Sunday</v>
      </c>
      <c r="N247" s="2" t="s">
        <v>16</v>
      </c>
    </row>
    <row r="248" spans="1:14" ht="14.5" x14ac:dyDescent="0.35">
      <c r="A248" s="2" t="s">
        <v>526</v>
      </c>
      <c r="B248" s="2" t="s">
        <v>527</v>
      </c>
      <c r="C248" s="2">
        <v>58</v>
      </c>
      <c r="D248" s="2" t="s">
        <v>39</v>
      </c>
      <c r="E248" s="2" t="s">
        <v>52</v>
      </c>
      <c r="F248" s="2" t="s">
        <v>19</v>
      </c>
      <c r="G248" s="2" t="s">
        <v>15</v>
      </c>
      <c r="H248" s="7">
        <v>9639.6299999999992</v>
      </c>
      <c r="I248" s="3">
        <v>45255</v>
      </c>
      <c r="J248" s="3" t="str">
        <f>TEXT(NIgerian_Fintech[[#This Row],[TransactionDate]], "JJJJ")</f>
        <v>2023</v>
      </c>
      <c r="K248" s="3" t="str">
        <f>TEXT(NIgerian_Fintech[[#This Row],[TransactionDate]], "MMMM")</f>
        <v>November</v>
      </c>
      <c r="L248" s="3" t="str">
        <f>TEXT(NIgerian_Fintech[[#This Row],[TransactionDate]], "MM")</f>
        <v>11</v>
      </c>
      <c r="M248" s="3" t="str">
        <f>TEXT(NIgerian_Fintech[[#This Row],[TransactionDate]], "tttt")</f>
        <v>Saturday</v>
      </c>
      <c r="N248" s="2" t="s">
        <v>69</v>
      </c>
    </row>
    <row r="249" spans="1:14" ht="14.5" x14ac:dyDescent="0.35">
      <c r="A249" s="2" t="s">
        <v>528</v>
      </c>
      <c r="B249" s="2" t="s">
        <v>529</v>
      </c>
      <c r="C249" s="2">
        <v>50</v>
      </c>
      <c r="D249" s="2" t="s">
        <v>12</v>
      </c>
      <c r="E249" s="2" t="s">
        <v>29</v>
      </c>
      <c r="F249" s="2" t="s">
        <v>55</v>
      </c>
      <c r="G249" s="2" t="s">
        <v>26</v>
      </c>
      <c r="H249" s="7">
        <v>710.59</v>
      </c>
      <c r="I249" s="3">
        <v>45269</v>
      </c>
      <c r="J249" s="3" t="str">
        <f>TEXT(NIgerian_Fintech[[#This Row],[TransactionDate]], "JJJJ")</f>
        <v>2023</v>
      </c>
      <c r="K249" s="3" t="str">
        <f>TEXT(NIgerian_Fintech[[#This Row],[TransactionDate]], "MMMM")</f>
        <v>December</v>
      </c>
      <c r="L249" s="3" t="str">
        <f>TEXT(NIgerian_Fintech[[#This Row],[TransactionDate]], "MM")</f>
        <v>12</v>
      </c>
      <c r="M249" s="3" t="str">
        <f>TEXT(NIgerian_Fintech[[#This Row],[TransactionDate]], "tttt")</f>
        <v>Saturday</v>
      </c>
      <c r="N249" s="2" t="s">
        <v>16</v>
      </c>
    </row>
    <row r="250" spans="1:14" ht="14.5" x14ac:dyDescent="0.35">
      <c r="A250" s="2" t="s">
        <v>530</v>
      </c>
      <c r="B250" s="2" t="s">
        <v>531</v>
      </c>
      <c r="C250" s="2">
        <v>57</v>
      </c>
      <c r="D250" s="2" t="s">
        <v>39</v>
      </c>
      <c r="E250" s="2" t="s">
        <v>93</v>
      </c>
      <c r="F250" s="2" t="s">
        <v>25</v>
      </c>
      <c r="G250" s="2" t="s">
        <v>30</v>
      </c>
      <c r="H250" s="7">
        <v>4791.03</v>
      </c>
      <c r="I250" s="3">
        <v>45650</v>
      </c>
      <c r="J250" s="3" t="str">
        <f>TEXT(NIgerian_Fintech[[#This Row],[TransactionDate]], "JJJJ")</f>
        <v>2024</v>
      </c>
      <c r="K250" s="3" t="str">
        <f>TEXT(NIgerian_Fintech[[#This Row],[TransactionDate]], "MMMM")</f>
        <v>December</v>
      </c>
      <c r="L250" s="3" t="str">
        <f>TEXT(NIgerian_Fintech[[#This Row],[TransactionDate]], "MM")</f>
        <v>12</v>
      </c>
      <c r="M250" s="3" t="str">
        <f>TEXT(NIgerian_Fintech[[#This Row],[TransactionDate]], "tttt")</f>
        <v>Tuesday</v>
      </c>
      <c r="N250" s="2" t="s">
        <v>16</v>
      </c>
    </row>
    <row r="251" spans="1:14" ht="14.5" x14ac:dyDescent="0.35">
      <c r="A251" s="2" t="s">
        <v>532</v>
      </c>
      <c r="B251" s="2" t="s">
        <v>533</v>
      </c>
      <c r="C251" s="2">
        <v>56</v>
      </c>
      <c r="D251" s="2" t="s">
        <v>39</v>
      </c>
      <c r="E251" s="2" t="s">
        <v>13</v>
      </c>
      <c r="F251" s="2" t="s">
        <v>19</v>
      </c>
      <c r="G251" s="2" t="s">
        <v>20</v>
      </c>
      <c r="H251" s="7">
        <v>5991.55</v>
      </c>
      <c r="I251" s="3">
        <v>45089</v>
      </c>
      <c r="J251" s="3" t="str">
        <f>TEXT(NIgerian_Fintech[[#This Row],[TransactionDate]], "JJJJ")</f>
        <v>2023</v>
      </c>
      <c r="K251" s="3" t="str">
        <f>TEXT(NIgerian_Fintech[[#This Row],[TransactionDate]], "MMMM")</f>
        <v>June</v>
      </c>
      <c r="L251" s="3" t="str">
        <f>TEXT(NIgerian_Fintech[[#This Row],[TransactionDate]], "MM")</f>
        <v>06</v>
      </c>
      <c r="M251" s="3" t="str">
        <f>TEXT(NIgerian_Fintech[[#This Row],[TransactionDate]], "tttt")</f>
        <v>Monday</v>
      </c>
      <c r="N251" s="2" t="s">
        <v>16</v>
      </c>
    </row>
    <row r="252" spans="1:14" ht="14.5" x14ac:dyDescent="0.35">
      <c r="A252" s="2" t="s">
        <v>534</v>
      </c>
      <c r="B252" s="2" t="s">
        <v>535</v>
      </c>
      <c r="C252" s="2">
        <v>35</v>
      </c>
      <c r="D252" s="2" t="s">
        <v>39</v>
      </c>
      <c r="E252" s="2" t="s">
        <v>52</v>
      </c>
      <c r="F252" s="2" t="s">
        <v>25</v>
      </c>
      <c r="G252" s="2" t="s">
        <v>26</v>
      </c>
      <c r="H252" s="7">
        <v>9158.57</v>
      </c>
      <c r="I252" s="3">
        <v>45084</v>
      </c>
      <c r="J252" s="3" t="str">
        <f>TEXT(NIgerian_Fintech[[#This Row],[TransactionDate]], "JJJJ")</f>
        <v>2023</v>
      </c>
      <c r="K252" s="3" t="str">
        <f>TEXT(NIgerian_Fintech[[#This Row],[TransactionDate]], "MMMM")</f>
        <v>June</v>
      </c>
      <c r="L252" s="3" t="str">
        <f>TEXT(NIgerian_Fintech[[#This Row],[TransactionDate]], "MM")</f>
        <v>06</v>
      </c>
      <c r="M252" s="3" t="str">
        <f>TEXT(NIgerian_Fintech[[#This Row],[TransactionDate]], "tttt")</f>
        <v>Wednesday</v>
      </c>
      <c r="N252" s="2" t="s">
        <v>16</v>
      </c>
    </row>
    <row r="253" spans="1:14" ht="14.5" x14ac:dyDescent="0.35">
      <c r="A253" s="2" t="s">
        <v>536</v>
      </c>
      <c r="B253" s="2" t="s">
        <v>537</v>
      </c>
      <c r="C253" s="2">
        <v>57</v>
      </c>
      <c r="D253" s="2" t="s">
        <v>39</v>
      </c>
      <c r="E253" s="2" t="s">
        <v>24</v>
      </c>
      <c r="F253" s="2" t="s">
        <v>14</v>
      </c>
      <c r="G253" s="2" t="s">
        <v>15</v>
      </c>
      <c r="H253" s="7">
        <v>7450.13</v>
      </c>
      <c r="I253" s="3">
        <v>45036</v>
      </c>
      <c r="J253" s="3" t="str">
        <f>TEXT(NIgerian_Fintech[[#This Row],[TransactionDate]], "JJJJ")</f>
        <v>2023</v>
      </c>
      <c r="K253" s="3" t="str">
        <f>TEXT(NIgerian_Fintech[[#This Row],[TransactionDate]], "MMMM")</f>
        <v>April</v>
      </c>
      <c r="L253" s="3" t="str">
        <f>TEXT(NIgerian_Fintech[[#This Row],[TransactionDate]], "MM")</f>
        <v>04</v>
      </c>
      <c r="M253" s="3" t="str">
        <f>TEXT(NIgerian_Fintech[[#This Row],[TransactionDate]], "tttt")</f>
        <v>Thursday</v>
      </c>
      <c r="N253" s="2" t="s">
        <v>16</v>
      </c>
    </row>
    <row r="254" spans="1:14" ht="14.5" x14ac:dyDescent="0.35">
      <c r="A254" s="2" t="s">
        <v>538</v>
      </c>
      <c r="B254" s="2" t="s">
        <v>539</v>
      </c>
      <c r="C254" s="2">
        <v>18</v>
      </c>
      <c r="D254" s="2" t="s">
        <v>12</v>
      </c>
      <c r="E254" s="2" t="s">
        <v>74</v>
      </c>
      <c r="F254" s="2" t="s">
        <v>35</v>
      </c>
      <c r="G254" s="2" t="s">
        <v>26</v>
      </c>
      <c r="H254" s="7">
        <v>6189.55</v>
      </c>
      <c r="I254" s="3">
        <v>45493</v>
      </c>
      <c r="J254" s="3" t="str">
        <f>TEXT(NIgerian_Fintech[[#This Row],[TransactionDate]], "JJJJ")</f>
        <v>2024</v>
      </c>
      <c r="K254" s="3" t="str">
        <f>TEXT(NIgerian_Fintech[[#This Row],[TransactionDate]], "MMMM")</f>
        <v>July</v>
      </c>
      <c r="L254" s="3" t="str">
        <f>TEXT(NIgerian_Fintech[[#This Row],[TransactionDate]], "MM")</f>
        <v>07</v>
      </c>
      <c r="M254" s="3" t="str">
        <f>TEXT(NIgerian_Fintech[[#This Row],[TransactionDate]], "tttt")</f>
        <v>Saturday</v>
      </c>
      <c r="N254" s="2" t="s">
        <v>16</v>
      </c>
    </row>
    <row r="255" spans="1:14" ht="14.5" x14ac:dyDescent="0.35">
      <c r="A255" s="2" t="s">
        <v>540</v>
      </c>
      <c r="B255" s="2" t="s">
        <v>541</v>
      </c>
      <c r="C255" s="2">
        <v>28</v>
      </c>
      <c r="D255" s="2" t="s">
        <v>39</v>
      </c>
      <c r="E255" s="2" t="s">
        <v>24</v>
      </c>
      <c r="F255" s="2" t="s">
        <v>19</v>
      </c>
      <c r="G255" s="2" t="s">
        <v>30</v>
      </c>
      <c r="H255" s="7">
        <v>32099.21</v>
      </c>
      <c r="I255" s="3">
        <v>45276</v>
      </c>
      <c r="J255" s="3" t="str">
        <f>TEXT(NIgerian_Fintech[[#This Row],[TransactionDate]], "JJJJ")</f>
        <v>2023</v>
      </c>
      <c r="K255" s="3" t="str">
        <f>TEXT(NIgerian_Fintech[[#This Row],[TransactionDate]], "MMMM")</f>
        <v>December</v>
      </c>
      <c r="L255" s="3" t="str">
        <f>TEXT(NIgerian_Fintech[[#This Row],[TransactionDate]], "MM")</f>
        <v>12</v>
      </c>
      <c r="M255" s="3" t="str">
        <f>TEXT(NIgerian_Fintech[[#This Row],[TransactionDate]], "tttt")</f>
        <v>Saturday</v>
      </c>
      <c r="N255" s="2" t="s">
        <v>16</v>
      </c>
    </row>
    <row r="256" spans="1:14" ht="14.5" x14ac:dyDescent="0.35">
      <c r="A256" s="2" t="s">
        <v>542</v>
      </c>
      <c r="B256" s="2" t="s">
        <v>543</v>
      </c>
      <c r="C256" s="2">
        <v>45</v>
      </c>
      <c r="D256" s="2" t="s">
        <v>39</v>
      </c>
      <c r="E256" s="2" t="s">
        <v>24</v>
      </c>
      <c r="F256" s="2" t="s">
        <v>19</v>
      </c>
      <c r="G256" s="2" t="s">
        <v>26</v>
      </c>
      <c r="H256" s="7">
        <v>2045.95</v>
      </c>
      <c r="I256" s="3">
        <v>45652</v>
      </c>
      <c r="J256" s="3" t="str">
        <f>TEXT(NIgerian_Fintech[[#This Row],[TransactionDate]], "JJJJ")</f>
        <v>2024</v>
      </c>
      <c r="K256" s="3" t="str">
        <f>TEXT(NIgerian_Fintech[[#This Row],[TransactionDate]], "MMMM")</f>
        <v>December</v>
      </c>
      <c r="L256" s="3" t="str">
        <f>TEXT(NIgerian_Fintech[[#This Row],[TransactionDate]], "MM")</f>
        <v>12</v>
      </c>
      <c r="M256" s="3" t="str">
        <f>TEXT(NIgerian_Fintech[[#This Row],[TransactionDate]], "tttt")</f>
        <v>Thursday</v>
      </c>
      <c r="N256" s="2" t="s">
        <v>16</v>
      </c>
    </row>
    <row r="257" spans="1:14" ht="14.5" x14ac:dyDescent="0.35">
      <c r="A257" s="2" t="s">
        <v>544</v>
      </c>
      <c r="B257" s="2" t="s">
        <v>545</v>
      </c>
      <c r="C257" s="2">
        <v>42</v>
      </c>
      <c r="D257" s="2" t="s">
        <v>12</v>
      </c>
      <c r="E257" s="2" t="s">
        <v>24</v>
      </c>
      <c r="F257" s="2" t="s">
        <v>25</v>
      </c>
      <c r="G257" s="2" t="s">
        <v>15</v>
      </c>
      <c r="H257" s="7">
        <v>1719.68</v>
      </c>
      <c r="I257" s="3">
        <v>45291</v>
      </c>
      <c r="J257" s="3" t="str">
        <f>TEXT(NIgerian_Fintech[[#This Row],[TransactionDate]], "JJJJ")</f>
        <v>2023</v>
      </c>
      <c r="K257" s="3" t="str">
        <f>TEXT(NIgerian_Fintech[[#This Row],[TransactionDate]], "MMMM")</f>
        <v>December</v>
      </c>
      <c r="L257" s="3" t="str">
        <f>TEXT(NIgerian_Fintech[[#This Row],[TransactionDate]], "MM")</f>
        <v>12</v>
      </c>
      <c r="M257" s="3" t="str">
        <f>TEXT(NIgerian_Fintech[[#This Row],[TransactionDate]], "tttt")</f>
        <v>Sunday</v>
      </c>
      <c r="N257" s="2" t="s">
        <v>16</v>
      </c>
    </row>
    <row r="258" spans="1:14" ht="14.5" x14ac:dyDescent="0.35">
      <c r="A258" s="2" t="s">
        <v>546</v>
      </c>
      <c r="B258" s="2" t="s">
        <v>547</v>
      </c>
      <c r="C258" s="2">
        <v>40</v>
      </c>
      <c r="D258" s="2" t="s">
        <v>12</v>
      </c>
      <c r="E258" s="2" t="s">
        <v>64</v>
      </c>
      <c r="F258" s="2" t="s">
        <v>35</v>
      </c>
      <c r="G258" s="2" t="s">
        <v>20</v>
      </c>
      <c r="H258" s="7">
        <v>12497.34</v>
      </c>
      <c r="I258" s="3">
        <v>44941</v>
      </c>
      <c r="J258" s="3" t="str">
        <f>TEXT(NIgerian_Fintech[[#This Row],[TransactionDate]], "JJJJ")</f>
        <v>2023</v>
      </c>
      <c r="K258" s="3" t="str">
        <f>TEXT(NIgerian_Fintech[[#This Row],[TransactionDate]], "MMMM")</f>
        <v>January</v>
      </c>
      <c r="L258" s="3" t="str">
        <f>TEXT(NIgerian_Fintech[[#This Row],[TransactionDate]], "MM")</f>
        <v>01</v>
      </c>
      <c r="M258" s="3" t="str">
        <f>TEXT(NIgerian_Fintech[[#This Row],[TransactionDate]], "tttt")</f>
        <v>Sunday</v>
      </c>
      <c r="N258" s="2" t="s">
        <v>16</v>
      </c>
    </row>
    <row r="259" spans="1:14" ht="14.5" x14ac:dyDescent="0.35">
      <c r="A259" s="2" t="s">
        <v>548</v>
      </c>
      <c r="B259" s="2" t="s">
        <v>549</v>
      </c>
      <c r="C259" s="2">
        <v>48</v>
      </c>
      <c r="D259" s="2" t="s">
        <v>39</v>
      </c>
      <c r="E259" s="2" t="s">
        <v>93</v>
      </c>
      <c r="F259" s="2" t="s">
        <v>14</v>
      </c>
      <c r="G259" s="2" t="s">
        <v>20</v>
      </c>
      <c r="H259" s="7">
        <v>774.77</v>
      </c>
      <c r="I259" s="3">
        <v>45079</v>
      </c>
      <c r="J259" s="3" t="str">
        <f>TEXT(NIgerian_Fintech[[#This Row],[TransactionDate]], "JJJJ")</f>
        <v>2023</v>
      </c>
      <c r="K259" s="3" t="str">
        <f>TEXT(NIgerian_Fintech[[#This Row],[TransactionDate]], "MMMM")</f>
        <v>June</v>
      </c>
      <c r="L259" s="3" t="str">
        <f>TEXT(NIgerian_Fintech[[#This Row],[TransactionDate]], "MM")</f>
        <v>06</v>
      </c>
      <c r="M259" s="3" t="str">
        <f>TEXT(NIgerian_Fintech[[#This Row],[TransactionDate]], "tttt")</f>
        <v>Friday</v>
      </c>
      <c r="N259" s="2" t="s">
        <v>16</v>
      </c>
    </row>
    <row r="260" spans="1:14" ht="14.5" x14ac:dyDescent="0.35">
      <c r="A260" s="2" t="s">
        <v>550</v>
      </c>
      <c r="B260" s="2" t="s">
        <v>551</v>
      </c>
      <c r="C260" s="2">
        <v>47</v>
      </c>
      <c r="D260" s="2" t="s">
        <v>12</v>
      </c>
      <c r="E260" s="2" t="s">
        <v>52</v>
      </c>
      <c r="F260" s="2" t="s">
        <v>19</v>
      </c>
      <c r="G260" s="2" t="s">
        <v>36</v>
      </c>
      <c r="H260" s="7">
        <v>6595.02</v>
      </c>
      <c r="I260" s="3">
        <v>45458</v>
      </c>
      <c r="J260" s="3" t="str">
        <f>TEXT(NIgerian_Fintech[[#This Row],[TransactionDate]], "JJJJ")</f>
        <v>2024</v>
      </c>
      <c r="K260" s="3" t="str">
        <f>TEXT(NIgerian_Fintech[[#This Row],[TransactionDate]], "MMMM")</f>
        <v>June</v>
      </c>
      <c r="L260" s="3" t="str">
        <f>TEXT(NIgerian_Fintech[[#This Row],[TransactionDate]], "MM")</f>
        <v>06</v>
      </c>
      <c r="M260" s="3" t="str">
        <f>TEXT(NIgerian_Fintech[[#This Row],[TransactionDate]], "tttt")</f>
        <v>Saturday</v>
      </c>
      <c r="N260" s="2" t="s">
        <v>16</v>
      </c>
    </row>
    <row r="261" spans="1:14" ht="14.5" x14ac:dyDescent="0.35">
      <c r="A261" s="2" t="s">
        <v>552</v>
      </c>
      <c r="B261" s="2" t="s">
        <v>553</v>
      </c>
      <c r="C261" s="2">
        <v>59</v>
      </c>
      <c r="D261" s="2" t="s">
        <v>39</v>
      </c>
      <c r="E261" s="2" t="s">
        <v>13</v>
      </c>
      <c r="F261" s="2" t="s">
        <v>55</v>
      </c>
      <c r="G261" s="2" t="s">
        <v>15</v>
      </c>
      <c r="H261" s="7">
        <v>6617.51</v>
      </c>
      <c r="I261" s="3">
        <v>45326</v>
      </c>
      <c r="J261" s="3" t="str">
        <f>TEXT(NIgerian_Fintech[[#This Row],[TransactionDate]], "JJJJ")</f>
        <v>2024</v>
      </c>
      <c r="K261" s="3" t="str">
        <f>TEXT(NIgerian_Fintech[[#This Row],[TransactionDate]], "MMMM")</f>
        <v>February</v>
      </c>
      <c r="L261" s="3" t="str">
        <f>TEXT(NIgerian_Fintech[[#This Row],[TransactionDate]], "MM")</f>
        <v>02</v>
      </c>
      <c r="M261" s="3" t="str">
        <f>TEXT(NIgerian_Fintech[[#This Row],[TransactionDate]], "tttt")</f>
        <v>Sunday</v>
      </c>
      <c r="N261" s="2" t="s">
        <v>16</v>
      </c>
    </row>
    <row r="262" spans="1:14" ht="14.5" x14ac:dyDescent="0.35">
      <c r="A262" s="2" t="s">
        <v>554</v>
      </c>
      <c r="B262" s="2" t="s">
        <v>555</v>
      </c>
      <c r="C262" s="2">
        <v>52</v>
      </c>
      <c r="D262" s="2" t="s">
        <v>12</v>
      </c>
      <c r="E262" s="2" t="s">
        <v>64</v>
      </c>
      <c r="F262" s="2" t="s">
        <v>25</v>
      </c>
      <c r="G262" s="2" t="s">
        <v>36</v>
      </c>
      <c r="H262" s="7">
        <v>3711</v>
      </c>
      <c r="I262" s="3">
        <v>44978</v>
      </c>
      <c r="J262" s="3" t="str">
        <f>TEXT(NIgerian_Fintech[[#This Row],[TransactionDate]], "JJJJ")</f>
        <v>2023</v>
      </c>
      <c r="K262" s="3" t="str">
        <f>TEXT(NIgerian_Fintech[[#This Row],[TransactionDate]], "MMMM")</f>
        <v>February</v>
      </c>
      <c r="L262" s="3" t="str">
        <f>TEXT(NIgerian_Fintech[[#This Row],[TransactionDate]], "MM")</f>
        <v>02</v>
      </c>
      <c r="M262" s="3" t="str">
        <f>TEXT(NIgerian_Fintech[[#This Row],[TransactionDate]], "tttt")</f>
        <v>Tuesday</v>
      </c>
      <c r="N262" s="2" t="s">
        <v>16</v>
      </c>
    </row>
    <row r="263" spans="1:14" ht="14.5" x14ac:dyDescent="0.35">
      <c r="A263" s="2" t="s">
        <v>556</v>
      </c>
      <c r="B263" s="2" t="s">
        <v>557</v>
      </c>
      <c r="C263" s="2">
        <v>24</v>
      </c>
      <c r="D263" s="2" t="s">
        <v>12</v>
      </c>
      <c r="E263" s="2" t="s">
        <v>24</v>
      </c>
      <c r="F263" s="2" t="s">
        <v>25</v>
      </c>
      <c r="G263" s="2" t="s">
        <v>36</v>
      </c>
      <c r="H263" s="7">
        <v>26656.19</v>
      </c>
      <c r="I263" s="3">
        <v>45395</v>
      </c>
      <c r="J263" s="3" t="str">
        <f>TEXT(NIgerian_Fintech[[#This Row],[TransactionDate]], "JJJJ")</f>
        <v>2024</v>
      </c>
      <c r="K263" s="3" t="str">
        <f>TEXT(NIgerian_Fintech[[#This Row],[TransactionDate]], "MMMM")</f>
        <v>April</v>
      </c>
      <c r="L263" s="3" t="str">
        <f>TEXT(NIgerian_Fintech[[#This Row],[TransactionDate]], "MM")</f>
        <v>04</v>
      </c>
      <c r="M263" s="3" t="str">
        <f>TEXT(NIgerian_Fintech[[#This Row],[TransactionDate]], "tttt")</f>
        <v>Saturday</v>
      </c>
      <c r="N263" s="2" t="s">
        <v>16</v>
      </c>
    </row>
    <row r="264" spans="1:14" ht="14.5" x14ac:dyDescent="0.35">
      <c r="A264" s="2" t="s">
        <v>558</v>
      </c>
      <c r="B264" s="2" t="s">
        <v>559</v>
      </c>
      <c r="C264" s="2">
        <v>33</v>
      </c>
      <c r="D264" s="2" t="s">
        <v>39</v>
      </c>
      <c r="E264" s="2" t="s">
        <v>29</v>
      </c>
      <c r="F264" s="2" t="s">
        <v>19</v>
      </c>
      <c r="G264" s="2" t="s">
        <v>30</v>
      </c>
      <c r="H264" s="7">
        <v>3320.43</v>
      </c>
      <c r="I264" s="3">
        <v>45247</v>
      </c>
      <c r="J264" s="3" t="str">
        <f>TEXT(NIgerian_Fintech[[#This Row],[TransactionDate]], "JJJJ")</f>
        <v>2023</v>
      </c>
      <c r="K264" s="3" t="str">
        <f>TEXT(NIgerian_Fintech[[#This Row],[TransactionDate]], "MMMM")</f>
        <v>November</v>
      </c>
      <c r="L264" s="3" t="str">
        <f>TEXT(NIgerian_Fintech[[#This Row],[TransactionDate]], "MM")</f>
        <v>11</v>
      </c>
      <c r="M264" s="3" t="str">
        <f>TEXT(NIgerian_Fintech[[#This Row],[TransactionDate]], "tttt")</f>
        <v>Friday</v>
      </c>
      <c r="N264" s="2" t="s">
        <v>16</v>
      </c>
    </row>
    <row r="265" spans="1:14" ht="14.5" x14ac:dyDescent="0.35">
      <c r="A265" s="2" t="s">
        <v>560</v>
      </c>
      <c r="B265" s="2" t="s">
        <v>561</v>
      </c>
      <c r="C265" s="2">
        <v>43</v>
      </c>
      <c r="D265" s="2" t="s">
        <v>12</v>
      </c>
      <c r="E265" s="2" t="s">
        <v>13</v>
      </c>
      <c r="F265" s="2" t="s">
        <v>14</v>
      </c>
      <c r="G265" s="2" t="s">
        <v>15</v>
      </c>
      <c r="H265" s="7">
        <v>3402.98</v>
      </c>
      <c r="I265" s="3">
        <v>45522</v>
      </c>
      <c r="J265" s="3" t="str">
        <f>TEXT(NIgerian_Fintech[[#This Row],[TransactionDate]], "JJJJ")</f>
        <v>2024</v>
      </c>
      <c r="K265" s="3" t="str">
        <f>TEXT(NIgerian_Fintech[[#This Row],[TransactionDate]], "MMMM")</f>
        <v>August</v>
      </c>
      <c r="L265" s="3" t="str">
        <f>TEXT(NIgerian_Fintech[[#This Row],[TransactionDate]], "MM")</f>
        <v>08</v>
      </c>
      <c r="M265" s="3" t="str">
        <f>TEXT(NIgerian_Fintech[[#This Row],[TransactionDate]], "tttt")</f>
        <v>Sunday</v>
      </c>
      <c r="N265" s="2" t="s">
        <v>16</v>
      </c>
    </row>
    <row r="266" spans="1:14" ht="14.5" x14ac:dyDescent="0.35">
      <c r="A266" s="2" t="s">
        <v>562</v>
      </c>
      <c r="B266" s="2" t="s">
        <v>563</v>
      </c>
      <c r="C266" s="2">
        <v>19</v>
      </c>
      <c r="D266" s="2" t="s">
        <v>39</v>
      </c>
      <c r="E266" s="2" t="s">
        <v>64</v>
      </c>
      <c r="F266" s="2" t="s">
        <v>19</v>
      </c>
      <c r="G266" s="2" t="s">
        <v>20</v>
      </c>
      <c r="H266" s="7">
        <v>2669.65</v>
      </c>
      <c r="I266" s="3">
        <v>45293</v>
      </c>
      <c r="J266" s="3" t="str">
        <f>TEXT(NIgerian_Fintech[[#This Row],[TransactionDate]], "JJJJ")</f>
        <v>2024</v>
      </c>
      <c r="K266" s="3" t="str">
        <f>TEXT(NIgerian_Fintech[[#This Row],[TransactionDate]], "MMMM")</f>
        <v>January</v>
      </c>
      <c r="L266" s="3" t="str">
        <f>TEXT(NIgerian_Fintech[[#This Row],[TransactionDate]], "MM")</f>
        <v>01</v>
      </c>
      <c r="M266" s="3" t="str">
        <f>TEXT(NIgerian_Fintech[[#This Row],[TransactionDate]], "tttt")</f>
        <v>Tuesday</v>
      </c>
      <c r="N266" s="2" t="s">
        <v>16</v>
      </c>
    </row>
    <row r="267" spans="1:14" ht="14.5" x14ac:dyDescent="0.35">
      <c r="A267" s="2" t="s">
        <v>564</v>
      </c>
      <c r="B267" s="2" t="s">
        <v>565</v>
      </c>
      <c r="C267" s="2">
        <v>18</v>
      </c>
      <c r="D267" s="2" t="s">
        <v>12</v>
      </c>
      <c r="E267" s="2" t="s">
        <v>29</v>
      </c>
      <c r="F267" s="2" t="s">
        <v>49</v>
      </c>
      <c r="G267" s="2" t="s">
        <v>15</v>
      </c>
      <c r="H267" s="7">
        <v>1575.76</v>
      </c>
      <c r="I267" s="3">
        <v>45412</v>
      </c>
      <c r="J267" s="3" t="str">
        <f>TEXT(NIgerian_Fintech[[#This Row],[TransactionDate]], "JJJJ")</f>
        <v>2024</v>
      </c>
      <c r="K267" s="3" t="str">
        <f>TEXT(NIgerian_Fintech[[#This Row],[TransactionDate]], "MMMM")</f>
        <v>April</v>
      </c>
      <c r="L267" s="3" t="str">
        <f>TEXT(NIgerian_Fintech[[#This Row],[TransactionDate]], "MM")</f>
        <v>04</v>
      </c>
      <c r="M267" s="3" t="str">
        <f>TEXT(NIgerian_Fintech[[#This Row],[TransactionDate]], "tttt")</f>
        <v>Tuesday</v>
      </c>
      <c r="N267" s="2" t="s">
        <v>16</v>
      </c>
    </row>
    <row r="268" spans="1:14" ht="14.5" x14ac:dyDescent="0.35">
      <c r="A268" s="2" t="s">
        <v>566</v>
      </c>
      <c r="B268" s="2" t="s">
        <v>567</v>
      </c>
      <c r="C268" s="2">
        <v>29</v>
      </c>
      <c r="D268" s="2" t="s">
        <v>39</v>
      </c>
      <c r="E268" s="2" t="s">
        <v>29</v>
      </c>
      <c r="F268" s="2" t="s">
        <v>19</v>
      </c>
      <c r="G268" s="2" t="s">
        <v>30</v>
      </c>
      <c r="H268" s="7">
        <v>4525.74</v>
      </c>
      <c r="I268" s="3">
        <v>45567</v>
      </c>
      <c r="J268" s="3" t="str">
        <f>TEXT(NIgerian_Fintech[[#This Row],[TransactionDate]], "JJJJ")</f>
        <v>2024</v>
      </c>
      <c r="K268" s="3" t="str">
        <f>TEXT(NIgerian_Fintech[[#This Row],[TransactionDate]], "MMMM")</f>
        <v>October</v>
      </c>
      <c r="L268" s="3" t="str">
        <f>TEXT(NIgerian_Fintech[[#This Row],[TransactionDate]], "MM")</f>
        <v>10</v>
      </c>
      <c r="M268" s="3" t="str">
        <f>TEXT(NIgerian_Fintech[[#This Row],[TransactionDate]], "tttt")</f>
        <v>Wednesday</v>
      </c>
      <c r="N268" s="2" t="s">
        <v>16</v>
      </c>
    </row>
    <row r="269" spans="1:14" ht="14.5" x14ac:dyDescent="0.35">
      <c r="A269" s="2" t="s">
        <v>568</v>
      </c>
      <c r="B269" s="2" t="s">
        <v>569</v>
      </c>
      <c r="C269" s="2">
        <v>22</v>
      </c>
      <c r="D269" s="2" t="s">
        <v>12</v>
      </c>
      <c r="E269" s="2" t="s">
        <v>93</v>
      </c>
      <c r="F269" s="2" t="s">
        <v>35</v>
      </c>
      <c r="G269" s="2" t="s">
        <v>15</v>
      </c>
      <c r="H269" s="7">
        <v>11422.11</v>
      </c>
      <c r="I269" s="3">
        <v>44942</v>
      </c>
      <c r="J269" s="3" t="str">
        <f>TEXT(NIgerian_Fintech[[#This Row],[TransactionDate]], "JJJJ")</f>
        <v>2023</v>
      </c>
      <c r="K269" s="3" t="str">
        <f>TEXT(NIgerian_Fintech[[#This Row],[TransactionDate]], "MMMM")</f>
        <v>January</v>
      </c>
      <c r="L269" s="3" t="str">
        <f>TEXT(NIgerian_Fintech[[#This Row],[TransactionDate]], "MM")</f>
        <v>01</v>
      </c>
      <c r="M269" s="3" t="str">
        <f>TEXT(NIgerian_Fintech[[#This Row],[TransactionDate]], "tttt")</f>
        <v>Monday</v>
      </c>
      <c r="N269" s="2" t="s">
        <v>16</v>
      </c>
    </row>
    <row r="270" spans="1:14" ht="14.5" x14ac:dyDescent="0.35">
      <c r="A270" s="2" t="s">
        <v>570</v>
      </c>
      <c r="B270" s="2" t="s">
        <v>571</v>
      </c>
      <c r="C270" s="2">
        <v>54</v>
      </c>
      <c r="D270" s="2" t="s">
        <v>12</v>
      </c>
      <c r="E270" s="2" t="s">
        <v>13</v>
      </c>
      <c r="F270" s="2" t="s">
        <v>35</v>
      </c>
      <c r="G270" s="2" t="s">
        <v>15</v>
      </c>
      <c r="H270" s="7">
        <v>13554.27</v>
      </c>
      <c r="I270" s="3">
        <v>45337</v>
      </c>
      <c r="J270" s="3" t="str">
        <f>TEXT(NIgerian_Fintech[[#This Row],[TransactionDate]], "JJJJ")</f>
        <v>2024</v>
      </c>
      <c r="K270" s="3" t="str">
        <f>TEXT(NIgerian_Fintech[[#This Row],[TransactionDate]], "MMMM")</f>
        <v>February</v>
      </c>
      <c r="L270" s="3" t="str">
        <f>TEXT(NIgerian_Fintech[[#This Row],[TransactionDate]], "MM")</f>
        <v>02</v>
      </c>
      <c r="M270" s="3" t="str">
        <f>TEXT(NIgerian_Fintech[[#This Row],[TransactionDate]], "tttt")</f>
        <v>Thursday</v>
      </c>
      <c r="N270" s="2" t="s">
        <v>16</v>
      </c>
    </row>
    <row r="271" spans="1:14" ht="14.5" x14ac:dyDescent="0.35">
      <c r="A271" s="2" t="s">
        <v>572</v>
      </c>
      <c r="B271" s="2" t="s">
        <v>573</v>
      </c>
      <c r="C271" s="2">
        <v>49</v>
      </c>
      <c r="D271" s="2" t="s">
        <v>12</v>
      </c>
      <c r="E271" s="2" t="s">
        <v>52</v>
      </c>
      <c r="F271" s="2" t="s">
        <v>49</v>
      </c>
      <c r="G271" s="2" t="s">
        <v>36</v>
      </c>
      <c r="H271" s="7">
        <v>16788.89</v>
      </c>
      <c r="I271" s="3">
        <v>45200</v>
      </c>
      <c r="J271" s="3" t="str">
        <f>TEXT(NIgerian_Fintech[[#This Row],[TransactionDate]], "JJJJ")</f>
        <v>2023</v>
      </c>
      <c r="K271" s="3" t="str">
        <f>TEXT(NIgerian_Fintech[[#This Row],[TransactionDate]], "MMMM")</f>
        <v>October</v>
      </c>
      <c r="L271" s="3" t="str">
        <f>TEXT(NIgerian_Fintech[[#This Row],[TransactionDate]], "MM")</f>
        <v>10</v>
      </c>
      <c r="M271" s="3" t="str">
        <f>TEXT(NIgerian_Fintech[[#This Row],[TransactionDate]], "tttt")</f>
        <v>Sunday</v>
      </c>
      <c r="N271" s="2" t="s">
        <v>21</v>
      </c>
    </row>
    <row r="272" spans="1:14" ht="14.5" x14ac:dyDescent="0.35">
      <c r="A272" s="2" t="s">
        <v>574</v>
      </c>
      <c r="B272" s="2" t="s">
        <v>575</v>
      </c>
      <c r="C272" s="2">
        <v>26</v>
      </c>
      <c r="D272" s="2" t="s">
        <v>12</v>
      </c>
      <c r="E272" s="2" t="s">
        <v>52</v>
      </c>
      <c r="F272" s="2" t="s">
        <v>35</v>
      </c>
      <c r="G272" s="2" t="s">
        <v>15</v>
      </c>
      <c r="H272" s="7">
        <v>2200.7800000000002</v>
      </c>
      <c r="I272" s="3">
        <v>45515</v>
      </c>
      <c r="J272" s="3" t="str">
        <f>TEXT(NIgerian_Fintech[[#This Row],[TransactionDate]], "JJJJ")</f>
        <v>2024</v>
      </c>
      <c r="K272" s="3" t="str">
        <f>TEXT(NIgerian_Fintech[[#This Row],[TransactionDate]], "MMMM")</f>
        <v>August</v>
      </c>
      <c r="L272" s="3" t="str">
        <f>TEXT(NIgerian_Fintech[[#This Row],[TransactionDate]], "MM")</f>
        <v>08</v>
      </c>
      <c r="M272" s="3" t="str">
        <f>TEXT(NIgerian_Fintech[[#This Row],[TransactionDate]], "tttt")</f>
        <v>Sunday</v>
      </c>
      <c r="N272" s="2" t="s">
        <v>16</v>
      </c>
    </row>
    <row r="273" spans="1:14" ht="14.5" x14ac:dyDescent="0.35">
      <c r="A273" s="2" t="s">
        <v>576</v>
      </c>
      <c r="B273" s="2" t="s">
        <v>577</v>
      </c>
      <c r="C273" s="2">
        <v>58</v>
      </c>
      <c r="D273" s="2" t="s">
        <v>12</v>
      </c>
      <c r="E273" s="2" t="s">
        <v>74</v>
      </c>
      <c r="F273" s="2" t="s">
        <v>35</v>
      </c>
      <c r="G273" s="2" t="s">
        <v>36</v>
      </c>
      <c r="H273" s="7">
        <v>362.83</v>
      </c>
      <c r="I273" s="3">
        <v>45232</v>
      </c>
      <c r="J273" s="3" t="str">
        <f>TEXT(NIgerian_Fintech[[#This Row],[TransactionDate]], "JJJJ")</f>
        <v>2023</v>
      </c>
      <c r="K273" s="3" t="str">
        <f>TEXT(NIgerian_Fintech[[#This Row],[TransactionDate]], "MMMM")</f>
        <v>November</v>
      </c>
      <c r="L273" s="3" t="str">
        <f>TEXT(NIgerian_Fintech[[#This Row],[TransactionDate]], "MM")</f>
        <v>11</v>
      </c>
      <c r="M273" s="3" t="str">
        <f>TEXT(NIgerian_Fintech[[#This Row],[TransactionDate]], "tttt")</f>
        <v>Thursday</v>
      </c>
      <c r="N273" s="2" t="s">
        <v>16</v>
      </c>
    </row>
    <row r="274" spans="1:14" ht="14.5" x14ac:dyDescent="0.35">
      <c r="A274" s="2" t="s">
        <v>578</v>
      </c>
      <c r="B274" s="2" t="s">
        <v>579</v>
      </c>
      <c r="C274" s="2">
        <v>52</v>
      </c>
      <c r="D274" s="2" t="s">
        <v>39</v>
      </c>
      <c r="E274" s="2" t="s">
        <v>64</v>
      </c>
      <c r="F274" s="2" t="s">
        <v>55</v>
      </c>
      <c r="G274" s="2" t="s">
        <v>36</v>
      </c>
      <c r="H274" s="7">
        <v>36763.919999999998</v>
      </c>
      <c r="I274" s="3">
        <v>45018</v>
      </c>
      <c r="J274" s="3" t="str">
        <f>TEXT(NIgerian_Fintech[[#This Row],[TransactionDate]], "JJJJ")</f>
        <v>2023</v>
      </c>
      <c r="K274" s="3" t="str">
        <f>TEXT(NIgerian_Fintech[[#This Row],[TransactionDate]], "MMMM")</f>
        <v>April</v>
      </c>
      <c r="L274" s="3" t="str">
        <f>TEXT(NIgerian_Fintech[[#This Row],[TransactionDate]], "MM")</f>
        <v>04</v>
      </c>
      <c r="M274" s="3" t="str">
        <f>TEXT(NIgerian_Fintech[[#This Row],[TransactionDate]], "tttt")</f>
        <v>Sunday</v>
      </c>
      <c r="N274" s="2" t="s">
        <v>16</v>
      </c>
    </row>
    <row r="275" spans="1:14" ht="14.5" x14ac:dyDescent="0.35">
      <c r="A275" s="2" t="s">
        <v>580</v>
      </c>
      <c r="B275" s="2" t="s">
        <v>581</v>
      </c>
      <c r="C275" s="2">
        <v>36</v>
      </c>
      <c r="D275" s="2" t="s">
        <v>12</v>
      </c>
      <c r="E275" s="2" t="s">
        <v>74</v>
      </c>
      <c r="F275" s="2" t="s">
        <v>25</v>
      </c>
      <c r="G275" s="2" t="s">
        <v>26</v>
      </c>
      <c r="H275" s="7">
        <v>144.36000000000001</v>
      </c>
      <c r="I275" s="3">
        <v>45384</v>
      </c>
      <c r="J275" s="3" t="str">
        <f>TEXT(NIgerian_Fintech[[#This Row],[TransactionDate]], "JJJJ")</f>
        <v>2024</v>
      </c>
      <c r="K275" s="3" t="str">
        <f>TEXT(NIgerian_Fintech[[#This Row],[TransactionDate]], "MMMM")</f>
        <v>April</v>
      </c>
      <c r="L275" s="3" t="str">
        <f>TEXT(NIgerian_Fintech[[#This Row],[TransactionDate]], "MM")</f>
        <v>04</v>
      </c>
      <c r="M275" s="3" t="str">
        <f>TEXT(NIgerian_Fintech[[#This Row],[TransactionDate]], "tttt")</f>
        <v>Tuesday</v>
      </c>
      <c r="N275" s="2" t="s">
        <v>16</v>
      </c>
    </row>
    <row r="276" spans="1:14" ht="14.5" x14ac:dyDescent="0.35">
      <c r="A276" s="2" t="s">
        <v>582</v>
      </c>
      <c r="B276" s="2" t="s">
        <v>583</v>
      </c>
      <c r="C276" s="2">
        <v>33</v>
      </c>
      <c r="D276" s="2" t="s">
        <v>39</v>
      </c>
      <c r="E276" s="2" t="s">
        <v>42</v>
      </c>
      <c r="F276" s="2" t="s">
        <v>35</v>
      </c>
      <c r="G276" s="2" t="s">
        <v>30</v>
      </c>
      <c r="H276" s="7">
        <v>32359.919999999998</v>
      </c>
      <c r="I276" s="3">
        <v>45196</v>
      </c>
      <c r="J276" s="3" t="str">
        <f>TEXT(NIgerian_Fintech[[#This Row],[TransactionDate]], "JJJJ")</f>
        <v>2023</v>
      </c>
      <c r="K276" s="3" t="str">
        <f>TEXT(NIgerian_Fintech[[#This Row],[TransactionDate]], "MMMM")</f>
        <v>September</v>
      </c>
      <c r="L276" s="3" t="str">
        <f>TEXT(NIgerian_Fintech[[#This Row],[TransactionDate]], "MM")</f>
        <v>09</v>
      </c>
      <c r="M276" s="3" t="str">
        <f>TEXT(NIgerian_Fintech[[#This Row],[TransactionDate]], "tttt")</f>
        <v>Wednesday</v>
      </c>
      <c r="N276" s="2" t="s">
        <v>16</v>
      </c>
    </row>
    <row r="277" spans="1:14" ht="14.5" x14ac:dyDescent="0.35">
      <c r="A277" s="2" t="s">
        <v>584</v>
      </c>
      <c r="B277" s="2" t="s">
        <v>585</v>
      </c>
      <c r="C277" s="2">
        <v>20</v>
      </c>
      <c r="D277" s="2" t="s">
        <v>39</v>
      </c>
      <c r="E277" s="2" t="s">
        <v>52</v>
      </c>
      <c r="F277" s="2" t="s">
        <v>25</v>
      </c>
      <c r="G277" s="2" t="s">
        <v>36</v>
      </c>
      <c r="H277" s="7">
        <v>17650.07</v>
      </c>
      <c r="I277" s="3">
        <v>44978</v>
      </c>
      <c r="J277" s="3" t="str">
        <f>TEXT(NIgerian_Fintech[[#This Row],[TransactionDate]], "JJJJ")</f>
        <v>2023</v>
      </c>
      <c r="K277" s="3" t="str">
        <f>TEXT(NIgerian_Fintech[[#This Row],[TransactionDate]], "MMMM")</f>
        <v>February</v>
      </c>
      <c r="L277" s="3" t="str">
        <f>TEXT(NIgerian_Fintech[[#This Row],[TransactionDate]], "MM")</f>
        <v>02</v>
      </c>
      <c r="M277" s="3" t="str">
        <f>TEXT(NIgerian_Fintech[[#This Row],[TransactionDate]], "tttt")</f>
        <v>Tuesday</v>
      </c>
      <c r="N277" s="2" t="s">
        <v>16</v>
      </c>
    </row>
    <row r="278" spans="1:14" ht="14.5" x14ac:dyDescent="0.35">
      <c r="A278" s="2" t="s">
        <v>586</v>
      </c>
      <c r="B278" s="2" t="s">
        <v>587</v>
      </c>
      <c r="C278" s="2">
        <v>37</v>
      </c>
      <c r="D278" s="2" t="s">
        <v>39</v>
      </c>
      <c r="E278" s="2" t="s">
        <v>64</v>
      </c>
      <c r="F278" s="2" t="s">
        <v>14</v>
      </c>
      <c r="G278" s="2" t="s">
        <v>15</v>
      </c>
      <c r="H278" s="7">
        <v>24312.68</v>
      </c>
      <c r="I278" s="3">
        <v>45047</v>
      </c>
      <c r="J278" s="3" t="str">
        <f>TEXT(NIgerian_Fintech[[#This Row],[TransactionDate]], "JJJJ")</f>
        <v>2023</v>
      </c>
      <c r="K278" s="3" t="str">
        <f>TEXT(NIgerian_Fintech[[#This Row],[TransactionDate]], "MMMM")</f>
        <v>May</v>
      </c>
      <c r="L278" s="3" t="str">
        <f>TEXT(NIgerian_Fintech[[#This Row],[TransactionDate]], "MM")</f>
        <v>05</v>
      </c>
      <c r="M278" s="3" t="str">
        <f>TEXT(NIgerian_Fintech[[#This Row],[TransactionDate]], "tttt")</f>
        <v>Monday</v>
      </c>
      <c r="N278" s="2" t="s">
        <v>16</v>
      </c>
    </row>
    <row r="279" spans="1:14" ht="14.5" x14ac:dyDescent="0.35">
      <c r="A279" s="2" t="s">
        <v>588</v>
      </c>
      <c r="B279" s="2" t="s">
        <v>589</v>
      </c>
      <c r="C279" s="2">
        <v>41</v>
      </c>
      <c r="D279" s="2" t="s">
        <v>12</v>
      </c>
      <c r="E279" s="2" t="s">
        <v>93</v>
      </c>
      <c r="F279" s="2" t="s">
        <v>19</v>
      </c>
      <c r="G279" s="2" t="s">
        <v>36</v>
      </c>
      <c r="H279" s="7">
        <v>4896.93</v>
      </c>
      <c r="I279" s="3">
        <v>44976</v>
      </c>
      <c r="J279" s="3" t="str">
        <f>TEXT(NIgerian_Fintech[[#This Row],[TransactionDate]], "JJJJ")</f>
        <v>2023</v>
      </c>
      <c r="K279" s="3" t="str">
        <f>TEXT(NIgerian_Fintech[[#This Row],[TransactionDate]], "MMMM")</f>
        <v>February</v>
      </c>
      <c r="L279" s="3" t="str">
        <f>TEXT(NIgerian_Fintech[[#This Row],[TransactionDate]], "MM")</f>
        <v>02</v>
      </c>
      <c r="M279" s="3" t="str">
        <f>TEXT(NIgerian_Fintech[[#This Row],[TransactionDate]], "tttt")</f>
        <v>Sunday</v>
      </c>
      <c r="N279" s="2" t="s">
        <v>21</v>
      </c>
    </row>
    <row r="280" spans="1:14" ht="14.5" x14ac:dyDescent="0.35">
      <c r="A280" s="2" t="s">
        <v>590</v>
      </c>
      <c r="B280" s="2" t="s">
        <v>591</v>
      </c>
      <c r="C280" s="2">
        <v>50</v>
      </c>
      <c r="D280" s="2" t="s">
        <v>39</v>
      </c>
      <c r="E280" s="2" t="s">
        <v>74</v>
      </c>
      <c r="F280" s="2" t="s">
        <v>55</v>
      </c>
      <c r="G280" s="2" t="s">
        <v>36</v>
      </c>
      <c r="H280" s="7">
        <v>2196.52</v>
      </c>
      <c r="I280" s="3">
        <v>45401</v>
      </c>
      <c r="J280" s="3" t="str">
        <f>TEXT(NIgerian_Fintech[[#This Row],[TransactionDate]], "JJJJ")</f>
        <v>2024</v>
      </c>
      <c r="K280" s="3" t="str">
        <f>TEXT(NIgerian_Fintech[[#This Row],[TransactionDate]], "MMMM")</f>
        <v>April</v>
      </c>
      <c r="L280" s="3" t="str">
        <f>TEXT(NIgerian_Fintech[[#This Row],[TransactionDate]], "MM")</f>
        <v>04</v>
      </c>
      <c r="M280" s="3" t="str">
        <f>TEXT(NIgerian_Fintech[[#This Row],[TransactionDate]], "tttt")</f>
        <v>Friday</v>
      </c>
      <c r="N280" s="2" t="s">
        <v>16</v>
      </c>
    </row>
    <row r="281" spans="1:14" ht="14.5" x14ac:dyDescent="0.35">
      <c r="A281" s="2" t="s">
        <v>592</v>
      </c>
      <c r="B281" s="2" t="s">
        <v>593</v>
      </c>
      <c r="C281" s="2">
        <v>41</v>
      </c>
      <c r="D281" s="2" t="s">
        <v>12</v>
      </c>
      <c r="E281" s="2" t="s">
        <v>93</v>
      </c>
      <c r="F281" s="2" t="s">
        <v>49</v>
      </c>
      <c r="G281" s="2" t="s">
        <v>36</v>
      </c>
      <c r="H281" s="7">
        <v>9325.82</v>
      </c>
      <c r="I281" s="3">
        <v>45418</v>
      </c>
      <c r="J281" s="3" t="str">
        <f>TEXT(NIgerian_Fintech[[#This Row],[TransactionDate]], "JJJJ")</f>
        <v>2024</v>
      </c>
      <c r="K281" s="3" t="str">
        <f>TEXT(NIgerian_Fintech[[#This Row],[TransactionDate]], "MMMM")</f>
        <v>May</v>
      </c>
      <c r="L281" s="3" t="str">
        <f>TEXT(NIgerian_Fintech[[#This Row],[TransactionDate]], "MM")</f>
        <v>05</v>
      </c>
      <c r="M281" s="3" t="str">
        <f>TEXT(NIgerian_Fintech[[#This Row],[TransactionDate]], "tttt")</f>
        <v>Monday</v>
      </c>
      <c r="N281" s="2" t="s">
        <v>16</v>
      </c>
    </row>
    <row r="282" spans="1:14" ht="14.5" x14ac:dyDescent="0.35">
      <c r="A282" s="2" t="s">
        <v>594</v>
      </c>
      <c r="B282" s="2" t="s">
        <v>595</v>
      </c>
      <c r="C282" s="2">
        <v>28</v>
      </c>
      <c r="D282" s="2" t="s">
        <v>39</v>
      </c>
      <c r="E282" s="2" t="s">
        <v>93</v>
      </c>
      <c r="F282" s="2" t="s">
        <v>14</v>
      </c>
      <c r="G282" s="2" t="s">
        <v>20</v>
      </c>
      <c r="H282" s="7">
        <v>13518.97</v>
      </c>
      <c r="I282" s="3">
        <v>45306</v>
      </c>
      <c r="J282" s="3" t="str">
        <f>TEXT(NIgerian_Fintech[[#This Row],[TransactionDate]], "JJJJ")</f>
        <v>2024</v>
      </c>
      <c r="K282" s="3" t="str">
        <f>TEXT(NIgerian_Fintech[[#This Row],[TransactionDate]], "MMMM")</f>
        <v>January</v>
      </c>
      <c r="L282" s="3" t="str">
        <f>TEXT(NIgerian_Fintech[[#This Row],[TransactionDate]], "MM")</f>
        <v>01</v>
      </c>
      <c r="M282" s="3" t="str">
        <f>TEXT(NIgerian_Fintech[[#This Row],[TransactionDate]], "tttt")</f>
        <v>Monday</v>
      </c>
      <c r="N282" s="2" t="s">
        <v>16</v>
      </c>
    </row>
    <row r="283" spans="1:14" ht="14.5" x14ac:dyDescent="0.35">
      <c r="A283" s="2" t="s">
        <v>596</v>
      </c>
      <c r="B283" s="2" t="s">
        <v>597</v>
      </c>
      <c r="C283" s="2">
        <v>25</v>
      </c>
      <c r="D283" s="2" t="s">
        <v>39</v>
      </c>
      <c r="E283" s="2" t="s">
        <v>24</v>
      </c>
      <c r="F283" s="2" t="s">
        <v>55</v>
      </c>
      <c r="G283" s="2" t="s">
        <v>20</v>
      </c>
      <c r="H283" s="7">
        <v>1402.52</v>
      </c>
      <c r="I283" s="3">
        <v>45558</v>
      </c>
      <c r="J283" s="3" t="str">
        <f>TEXT(NIgerian_Fintech[[#This Row],[TransactionDate]], "JJJJ")</f>
        <v>2024</v>
      </c>
      <c r="K283" s="3" t="str">
        <f>TEXT(NIgerian_Fintech[[#This Row],[TransactionDate]], "MMMM")</f>
        <v>September</v>
      </c>
      <c r="L283" s="3" t="str">
        <f>TEXT(NIgerian_Fintech[[#This Row],[TransactionDate]], "MM")</f>
        <v>09</v>
      </c>
      <c r="M283" s="3" t="str">
        <f>TEXT(NIgerian_Fintech[[#This Row],[TransactionDate]], "tttt")</f>
        <v>Monday</v>
      </c>
      <c r="N283" s="2" t="s">
        <v>16</v>
      </c>
    </row>
    <row r="284" spans="1:14" ht="14.5" x14ac:dyDescent="0.35">
      <c r="A284" s="2" t="s">
        <v>598</v>
      </c>
      <c r="B284" s="2" t="s">
        <v>599</v>
      </c>
      <c r="C284" s="2">
        <v>53</v>
      </c>
      <c r="D284" s="2" t="s">
        <v>39</v>
      </c>
      <c r="E284" s="2" t="s">
        <v>24</v>
      </c>
      <c r="F284" s="2" t="s">
        <v>55</v>
      </c>
      <c r="G284" s="2" t="s">
        <v>20</v>
      </c>
      <c r="H284" s="7">
        <v>15976.16</v>
      </c>
      <c r="I284" s="3">
        <v>45313</v>
      </c>
      <c r="J284" s="3" t="str">
        <f>TEXT(NIgerian_Fintech[[#This Row],[TransactionDate]], "JJJJ")</f>
        <v>2024</v>
      </c>
      <c r="K284" s="3" t="str">
        <f>TEXT(NIgerian_Fintech[[#This Row],[TransactionDate]], "MMMM")</f>
        <v>January</v>
      </c>
      <c r="L284" s="3" t="str">
        <f>TEXT(NIgerian_Fintech[[#This Row],[TransactionDate]], "MM")</f>
        <v>01</v>
      </c>
      <c r="M284" s="3" t="str">
        <f>TEXT(NIgerian_Fintech[[#This Row],[TransactionDate]], "tttt")</f>
        <v>Monday</v>
      </c>
      <c r="N284" s="2" t="s">
        <v>16</v>
      </c>
    </row>
    <row r="285" spans="1:14" ht="14.5" x14ac:dyDescent="0.35">
      <c r="A285" s="2" t="s">
        <v>600</v>
      </c>
      <c r="B285" s="2" t="s">
        <v>601</v>
      </c>
      <c r="C285" s="2">
        <v>55</v>
      </c>
      <c r="D285" s="2" t="s">
        <v>39</v>
      </c>
      <c r="E285" s="2" t="s">
        <v>93</v>
      </c>
      <c r="F285" s="2" t="s">
        <v>49</v>
      </c>
      <c r="G285" s="2" t="s">
        <v>20</v>
      </c>
      <c r="H285" s="7">
        <v>2339.4299999999998</v>
      </c>
      <c r="I285" s="3">
        <v>45533</v>
      </c>
      <c r="J285" s="3" t="str">
        <f>TEXT(NIgerian_Fintech[[#This Row],[TransactionDate]], "JJJJ")</f>
        <v>2024</v>
      </c>
      <c r="K285" s="3" t="str">
        <f>TEXT(NIgerian_Fintech[[#This Row],[TransactionDate]], "MMMM")</f>
        <v>August</v>
      </c>
      <c r="L285" s="3" t="str">
        <f>TEXT(NIgerian_Fintech[[#This Row],[TransactionDate]], "MM")</f>
        <v>08</v>
      </c>
      <c r="M285" s="3" t="str">
        <f>TEXT(NIgerian_Fintech[[#This Row],[TransactionDate]], "tttt")</f>
        <v>Thursday</v>
      </c>
      <c r="N285" s="2" t="s">
        <v>16</v>
      </c>
    </row>
    <row r="286" spans="1:14" ht="14.5" x14ac:dyDescent="0.35">
      <c r="A286" s="2" t="s">
        <v>602</v>
      </c>
      <c r="B286" s="2" t="s">
        <v>603</v>
      </c>
      <c r="C286" s="2">
        <v>57</v>
      </c>
      <c r="D286" s="2" t="s">
        <v>39</v>
      </c>
      <c r="E286" s="2" t="s">
        <v>74</v>
      </c>
      <c r="F286" s="2" t="s">
        <v>49</v>
      </c>
      <c r="G286" s="2" t="s">
        <v>26</v>
      </c>
      <c r="H286" s="7">
        <v>6766.39</v>
      </c>
      <c r="I286" s="3">
        <v>45587</v>
      </c>
      <c r="J286" s="3" t="str">
        <f>TEXT(NIgerian_Fintech[[#This Row],[TransactionDate]], "JJJJ")</f>
        <v>2024</v>
      </c>
      <c r="K286" s="3" t="str">
        <f>TEXT(NIgerian_Fintech[[#This Row],[TransactionDate]], "MMMM")</f>
        <v>October</v>
      </c>
      <c r="L286" s="3" t="str">
        <f>TEXT(NIgerian_Fintech[[#This Row],[TransactionDate]], "MM")</f>
        <v>10</v>
      </c>
      <c r="M286" s="3" t="str">
        <f>TEXT(NIgerian_Fintech[[#This Row],[TransactionDate]], "tttt")</f>
        <v>Tuesday</v>
      </c>
      <c r="N286" s="2" t="s">
        <v>16</v>
      </c>
    </row>
    <row r="287" spans="1:14" ht="14.5" x14ac:dyDescent="0.35">
      <c r="A287" s="2" t="s">
        <v>604</v>
      </c>
      <c r="B287" s="2" t="s">
        <v>605</v>
      </c>
      <c r="C287" s="2">
        <v>37</v>
      </c>
      <c r="D287" s="2" t="s">
        <v>12</v>
      </c>
      <c r="E287" s="2" t="s">
        <v>24</v>
      </c>
      <c r="F287" s="2" t="s">
        <v>25</v>
      </c>
      <c r="G287" s="2" t="s">
        <v>36</v>
      </c>
      <c r="H287" s="7">
        <v>19412.98</v>
      </c>
      <c r="I287" s="3">
        <v>45215</v>
      </c>
      <c r="J287" s="3" t="str">
        <f>TEXT(NIgerian_Fintech[[#This Row],[TransactionDate]], "JJJJ")</f>
        <v>2023</v>
      </c>
      <c r="K287" s="3" t="str">
        <f>TEXT(NIgerian_Fintech[[#This Row],[TransactionDate]], "MMMM")</f>
        <v>October</v>
      </c>
      <c r="L287" s="3" t="str">
        <f>TEXT(NIgerian_Fintech[[#This Row],[TransactionDate]], "MM")</f>
        <v>10</v>
      </c>
      <c r="M287" s="3" t="str">
        <f>TEXT(NIgerian_Fintech[[#This Row],[TransactionDate]], "tttt")</f>
        <v>Monday</v>
      </c>
      <c r="N287" s="2" t="s">
        <v>16</v>
      </c>
    </row>
    <row r="288" spans="1:14" ht="14.5" x14ac:dyDescent="0.35">
      <c r="A288" s="2" t="s">
        <v>606</v>
      </c>
      <c r="B288" s="2" t="s">
        <v>607</v>
      </c>
      <c r="C288" s="2">
        <v>52</v>
      </c>
      <c r="D288" s="2" t="s">
        <v>39</v>
      </c>
      <c r="E288" s="2" t="s">
        <v>42</v>
      </c>
      <c r="F288" s="2" t="s">
        <v>19</v>
      </c>
      <c r="G288" s="2" t="s">
        <v>26</v>
      </c>
      <c r="H288" s="7">
        <v>2149.58</v>
      </c>
      <c r="I288" s="3">
        <v>45380</v>
      </c>
      <c r="J288" s="3" t="str">
        <f>TEXT(NIgerian_Fintech[[#This Row],[TransactionDate]], "JJJJ")</f>
        <v>2024</v>
      </c>
      <c r="K288" s="3" t="str">
        <f>TEXT(NIgerian_Fintech[[#This Row],[TransactionDate]], "MMMM")</f>
        <v>March</v>
      </c>
      <c r="L288" s="3" t="str">
        <f>TEXT(NIgerian_Fintech[[#This Row],[TransactionDate]], "MM")</f>
        <v>03</v>
      </c>
      <c r="M288" s="3" t="str">
        <f>TEXT(NIgerian_Fintech[[#This Row],[TransactionDate]], "tttt")</f>
        <v>Friday</v>
      </c>
      <c r="N288" s="2" t="s">
        <v>16</v>
      </c>
    </row>
    <row r="289" spans="1:14" ht="14.5" x14ac:dyDescent="0.35">
      <c r="A289" s="2" t="s">
        <v>608</v>
      </c>
      <c r="B289" s="2" t="s">
        <v>609</v>
      </c>
      <c r="C289" s="2">
        <v>42</v>
      </c>
      <c r="D289" s="2" t="s">
        <v>39</v>
      </c>
      <c r="E289" s="2" t="s">
        <v>29</v>
      </c>
      <c r="F289" s="2" t="s">
        <v>14</v>
      </c>
      <c r="G289" s="2" t="s">
        <v>15</v>
      </c>
      <c r="H289" s="7">
        <v>2769.2</v>
      </c>
      <c r="I289" s="3">
        <v>45297</v>
      </c>
      <c r="J289" s="3" t="str">
        <f>TEXT(NIgerian_Fintech[[#This Row],[TransactionDate]], "JJJJ")</f>
        <v>2024</v>
      </c>
      <c r="K289" s="3" t="str">
        <f>TEXT(NIgerian_Fintech[[#This Row],[TransactionDate]], "MMMM")</f>
        <v>January</v>
      </c>
      <c r="L289" s="3" t="str">
        <f>TEXT(NIgerian_Fintech[[#This Row],[TransactionDate]], "MM")</f>
        <v>01</v>
      </c>
      <c r="M289" s="3" t="str">
        <f>TEXT(NIgerian_Fintech[[#This Row],[TransactionDate]], "tttt")</f>
        <v>Saturday</v>
      </c>
      <c r="N289" s="2" t="s">
        <v>16</v>
      </c>
    </row>
    <row r="290" spans="1:14" ht="14.5" x14ac:dyDescent="0.35">
      <c r="A290" s="2" t="s">
        <v>610</v>
      </c>
      <c r="B290" s="2" t="s">
        <v>611</v>
      </c>
      <c r="C290" s="2">
        <v>52</v>
      </c>
      <c r="D290" s="2" t="s">
        <v>12</v>
      </c>
      <c r="E290" s="2" t="s">
        <v>29</v>
      </c>
      <c r="F290" s="2" t="s">
        <v>19</v>
      </c>
      <c r="G290" s="2" t="s">
        <v>30</v>
      </c>
      <c r="H290" s="7">
        <v>648.28</v>
      </c>
      <c r="I290" s="3">
        <v>45110</v>
      </c>
      <c r="J290" s="3" t="str">
        <f>TEXT(NIgerian_Fintech[[#This Row],[TransactionDate]], "JJJJ")</f>
        <v>2023</v>
      </c>
      <c r="K290" s="3" t="str">
        <f>TEXT(NIgerian_Fintech[[#This Row],[TransactionDate]], "MMMM")</f>
        <v>July</v>
      </c>
      <c r="L290" s="3" t="str">
        <f>TEXT(NIgerian_Fintech[[#This Row],[TransactionDate]], "MM")</f>
        <v>07</v>
      </c>
      <c r="M290" s="3" t="str">
        <f>TEXT(NIgerian_Fintech[[#This Row],[TransactionDate]], "tttt")</f>
        <v>Monday</v>
      </c>
      <c r="N290" s="2" t="s">
        <v>16</v>
      </c>
    </row>
    <row r="291" spans="1:14" ht="14.5" x14ac:dyDescent="0.35">
      <c r="A291" s="2" t="s">
        <v>612</v>
      </c>
      <c r="B291" s="2" t="s">
        <v>613</v>
      </c>
      <c r="C291" s="2">
        <v>42</v>
      </c>
      <c r="D291" s="2" t="s">
        <v>12</v>
      </c>
      <c r="E291" s="2" t="s">
        <v>24</v>
      </c>
      <c r="F291" s="2" t="s">
        <v>14</v>
      </c>
      <c r="G291" s="2" t="s">
        <v>26</v>
      </c>
      <c r="H291" s="7">
        <v>1585.43</v>
      </c>
      <c r="I291" s="3">
        <v>45588</v>
      </c>
      <c r="J291" s="3" t="str">
        <f>TEXT(NIgerian_Fintech[[#This Row],[TransactionDate]], "JJJJ")</f>
        <v>2024</v>
      </c>
      <c r="K291" s="3" t="str">
        <f>TEXT(NIgerian_Fintech[[#This Row],[TransactionDate]], "MMMM")</f>
        <v>October</v>
      </c>
      <c r="L291" s="3" t="str">
        <f>TEXT(NIgerian_Fintech[[#This Row],[TransactionDate]], "MM")</f>
        <v>10</v>
      </c>
      <c r="M291" s="3" t="str">
        <f>TEXT(NIgerian_Fintech[[#This Row],[TransactionDate]], "tttt")</f>
        <v>Wednesday</v>
      </c>
      <c r="N291" s="2" t="s">
        <v>16</v>
      </c>
    </row>
    <row r="292" spans="1:14" ht="14.5" x14ac:dyDescent="0.35">
      <c r="A292" s="2" t="s">
        <v>614</v>
      </c>
      <c r="B292" s="2" t="s">
        <v>615</v>
      </c>
      <c r="C292" s="2">
        <v>46</v>
      </c>
      <c r="D292" s="2" t="s">
        <v>12</v>
      </c>
      <c r="E292" s="2" t="s">
        <v>74</v>
      </c>
      <c r="F292" s="2" t="s">
        <v>55</v>
      </c>
      <c r="G292" s="2" t="s">
        <v>20</v>
      </c>
      <c r="H292" s="7">
        <v>1584.4</v>
      </c>
      <c r="I292" s="3">
        <v>45131</v>
      </c>
      <c r="J292" s="3" t="str">
        <f>TEXT(NIgerian_Fintech[[#This Row],[TransactionDate]], "JJJJ")</f>
        <v>2023</v>
      </c>
      <c r="K292" s="3" t="str">
        <f>TEXT(NIgerian_Fintech[[#This Row],[TransactionDate]], "MMMM")</f>
        <v>July</v>
      </c>
      <c r="L292" s="3" t="str">
        <f>TEXT(NIgerian_Fintech[[#This Row],[TransactionDate]], "MM")</f>
        <v>07</v>
      </c>
      <c r="M292" s="3" t="str">
        <f>TEXT(NIgerian_Fintech[[#This Row],[TransactionDate]], "tttt")</f>
        <v>Monday</v>
      </c>
      <c r="N292" s="2" t="s">
        <v>16</v>
      </c>
    </row>
    <row r="293" spans="1:14" ht="14.5" x14ac:dyDescent="0.35">
      <c r="A293" s="2" t="s">
        <v>616</v>
      </c>
      <c r="B293" s="2" t="s">
        <v>617</v>
      </c>
      <c r="C293" s="2">
        <v>35</v>
      </c>
      <c r="D293" s="2" t="s">
        <v>39</v>
      </c>
      <c r="E293" s="2" t="s">
        <v>29</v>
      </c>
      <c r="F293" s="2" t="s">
        <v>35</v>
      </c>
      <c r="G293" s="2" t="s">
        <v>20</v>
      </c>
      <c r="H293" s="7">
        <v>2274.37</v>
      </c>
      <c r="I293" s="3">
        <v>45098</v>
      </c>
      <c r="J293" s="3" t="str">
        <f>TEXT(NIgerian_Fintech[[#This Row],[TransactionDate]], "JJJJ")</f>
        <v>2023</v>
      </c>
      <c r="K293" s="3" t="str">
        <f>TEXT(NIgerian_Fintech[[#This Row],[TransactionDate]], "MMMM")</f>
        <v>June</v>
      </c>
      <c r="L293" s="3" t="str">
        <f>TEXT(NIgerian_Fintech[[#This Row],[TransactionDate]], "MM")</f>
        <v>06</v>
      </c>
      <c r="M293" s="3" t="str">
        <f>TEXT(NIgerian_Fintech[[#This Row],[TransactionDate]], "tttt")</f>
        <v>Wednesday</v>
      </c>
      <c r="N293" s="2" t="s">
        <v>16</v>
      </c>
    </row>
    <row r="294" spans="1:14" ht="14.5" x14ac:dyDescent="0.35">
      <c r="A294" s="2" t="s">
        <v>618</v>
      </c>
      <c r="B294" s="2" t="s">
        <v>619</v>
      </c>
      <c r="C294" s="2">
        <v>63</v>
      </c>
      <c r="D294" s="2" t="s">
        <v>39</v>
      </c>
      <c r="E294" s="2" t="s">
        <v>13</v>
      </c>
      <c r="F294" s="2" t="s">
        <v>35</v>
      </c>
      <c r="G294" s="2" t="s">
        <v>15</v>
      </c>
      <c r="H294" s="7">
        <v>3371.53</v>
      </c>
      <c r="I294" s="3">
        <v>45148</v>
      </c>
      <c r="J294" s="3" t="str">
        <f>TEXT(NIgerian_Fintech[[#This Row],[TransactionDate]], "JJJJ")</f>
        <v>2023</v>
      </c>
      <c r="K294" s="3" t="str">
        <f>TEXT(NIgerian_Fintech[[#This Row],[TransactionDate]], "MMMM")</f>
        <v>August</v>
      </c>
      <c r="L294" s="3" t="str">
        <f>TEXT(NIgerian_Fintech[[#This Row],[TransactionDate]], "MM")</f>
        <v>08</v>
      </c>
      <c r="M294" s="3" t="str">
        <f>TEXT(NIgerian_Fintech[[#This Row],[TransactionDate]], "tttt")</f>
        <v>Thursday</v>
      </c>
      <c r="N294" s="2" t="s">
        <v>16</v>
      </c>
    </row>
    <row r="295" spans="1:14" ht="14.5" x14ac:dyDescent="0.35">
      <c r="A295" s="2" t="s">
        <v>620</v>
      </c>
      <c r="B295" s="2" t="s">
        <v>621</v>
      </c>
      <c r="C295" s="2">
        <v>35</v>
      </c>
      <c r="D295" s="2" t="s">
        <v>39</v>
      </c>
      <c r="E295" s="2" t="s">
        <v>29</v>
      </c>
      <c r="F295" s="2" t="s">
        <v>49</v>
      </c>
      <c r="G295" s="2" t="s">
        <v>36</v>
      </c>
      <c r="H295" s="7">
        <v>16873.099999999999</v>
      </c>
      <c r="I295" s="3">
        <v>45094</v>
      </c>
      <c r="J295" s="3" t="str">
        <f>TEXT(NIgerian_Fintech[[#This Row],[TransactionDate]], "JJJJ")</f>
        <v>2023</v>
      </c>
      <c r="K295" s="3" t="str">
        <f>TEXT(NIgerian_Fintech[[#This Row],[TransactionDate]], "MMMM")</f>
        <v>June</v>
      </c>
      <c r="L295" s="3" t="str">
        <f>TEXT(NIgerian_Fintech[[#This Row],[TransactionDate]], "MM")</f>
        <v>06</v>
      </c>
      <c r="M295" s="3" t="str">
        <f>TEXT(NIgerian_Fintech[[#This Row],[TransactionDate]], "tttt")</f>
        <v>Saturday</v>
      </c>
      <c r="N295" s="2" t="s">
        <v>16</v>
      </c>
    </row>
    <row r="296" spans="1:14" ht="14.5" x14ac:dyDescent="0.35">
      <c r="A296" s="2" t="s">
        <v>622</v>
      </c>
      <c r="B296" s="2" t="s">
        <v>623</v>
      </c>
      <c r="C296" s="2">
        <v>19</v>
      </c>
      <c r="D296" s="2" t="s">
        <v>39</v>
      </c>
      <c r="E296" s="2" t="s">
        <v>52</v>
      </c>
      <c r="F296" s="2" t="s">
        <v>49</v>
      </c>
      <c r="G296" s="2" t="s">
        <v>30</v>
      </c>
      <c r="H296" s="7">
        <v>24741.31</v>
      </c>
      <c r="I296" s="3">
        <v>45170</v>
      </c>
      <c r="J296" s="3" t="str">
        <f>TEXT(NIgerian_Fintech[[#This Row],[TransactionDate]], "JJJJ")</f>
        <v>2023</v>
      </c>
      <c r="K296" s="3" t="str">
        <f>TEXT(NIgerian_Fintech[[#This Row],[TransactionDate]], "MMMM")</f>
        <v>September</v>
      </c>
      <c r="L296" s="3" t="str">
        <f>TEXT(NIgerian_Fintech[[#This Row],[TransactionDate]], "MM")</f>
        <v>09</v>
      </c>
      <c r="M296" s="3" t="str">
        <f>TEXT(NIgerian_Fintech[[#This Row],[TransactionDate]], "tttt")</f>
        <v>Friday</v>
      </c>
      <c r="N296" s="2" t="s">
        <v>16</v>
      </c>
    </row>
    <row r="297" spans="1:14" ht="14.5" x14ac:dyDescent="0.35">
      <c r="A297" s="2" t="s">
        <v>624</v>
      </c>
      <c r="B297" s="2" t="s">
        <v>625</v>
      </c>
      <c r="C297" s="2">
        <v>52</v>
      </c>
      <c r="D297" s="2" t="s">
        <v>39</v>
      </c>
      <c r="E297" s="2" t="s">
        <v>74</v>
      </c>
      <c r="F297" s="2" t="s">
        <v>55</v>
      </c>
      <c r="G297" s="2" t="s">
        <v>26</v>
      </c>
      <c r="H297" s="7">
        <v>5213.4799999999996</v>
      </c>
      <c r="I297" s="3">
        <v>45144</v>
      </c>
      <c r="J297" s="3" t="str">
        <f>TEXT(NIgerian_Fintech[[#This Row],[TransactionDate]], "JJJJ")</f>
        <v>2023</v>
      </c>
      <c r="K297" s="3" t="str">
        <f>TEXT(NIgerian_Fintech[[#This Row],[TransactionDate]], "MMMM")</f>
        <v>August</v>
      </c>
      <c r="L297" s="3" t="str">
        <f>TEXT(NIgerian_Fintech[[#This Row],[TransactionDate]], "MM")</f>
        <v>08</v>
      </c>
      <c r="M297" s="3" t="str">
        <f>TEXT(NIgerian_Fintech[[#This Row],[TransactionDate]], "tttt")</f>
        <v>Sunday</v>
      </c>
      <c r="N297" s="2" t="s">
        <v>16</v>
      </c>
    </row>
    <row r="298" spans="1:14" ht="14.5" x14ac:dyDescent="0.35">
      <c r="A298" s="2" t="s">
        <v>626</v>
      </c>
      <c r="B298" s="2" t="s">
        <v>627</v>
      </c>
      <c r="C298" s="2">
        <v>33</v>
      </c>
      <c r="D298" s="2" t="s">
        <v>39</v>
      </c>
      <c r="E298" s="2" t="s">
        <v>24</v>
      </c>
      <c r="F298" s="2" t="s">
        <v>55</v>
      </c>
      <c r="G298" s="2" t="s">
        <v>36</v>
      </c>
      <c r="H298" s="7">
        <v>1372.06</v>
      </c>
      <c r="I298" s="3">
        <v>44982</v>
      </c>
      <c r="J298" s="3" t="str">
        <f>TEXT(NIgerian_Fintech[[#This Row],[TransactionDate]], "JJJJ")</f>
        <v>2023</v>
      </c>
      <c r="K298" s="3" t="str">
        <f>TEXT(NIgerian_Fintech[[#This Row],[TransactionDate]], "MMMM")</f>
        <v>February</v>
      </c>
      <c r="L298" s="3" t="str">
        <f>TEXT(NIgerian_Fintech[[#This Row],[TransactionDate]], "MM")</f>
        <v>02</v>
      </c>
      <c r="M298" s="3" t="str">
        <f>TEXT(NIgerian_Fintech[[#This Row],[TransactionDate]], "tttt")</f>
        <v>Saturday</v>
      </c>
      <c r="N298" s="2" t="s">
        <v>16</v>
      </c>
    </row>
    <row r="299" spans="1:14" ht="14.5" x14ac:dyDescent="0.35">
      <c r="A299" s="2" t="s">
        <v>628</v>
      </c>
      <c r="B299" s="2" t="s">
        <v>629</v>
      </c>
      <c r="C299" s="2">
        <v>58</v>
      </c>
      <c r="D299" s="2" t="s">
        <v>12</v>
      </c>
      <c r="E299" s="2" t="s">
        <v>24</v>
      </c>
      <c r="F299" s="2" t="s">
        <v>14</v>
      </c>
      <c r="G299" s="2" t="s">
        <v>36</v>
      </c>
      <c r="H299" s="7">
        <v>2533.58</v>
      </c>
      <c r="I299" s="3">
        <v>45501</v>
      </c>
      <c r="J299" s="3" t="str">
        <f>TEXT(NIgerian_Fintech[[#This Row],[TransactionDate]], "JJJJ")</f>
        <v>2024</v>
      </c>
      <c r="K299" s="3" t="str">
        <f>TEXT(NIgerian_Fintech[[#This Row],[TransactionDate]], "MMMM")</f>
        <v>July</v>
      </c>
      <c r="L299" s="3" t="str">
        <f>TEXT(NIgerian_Fintech[[#This Row],[TransactionDate]], "MM")</f>
        <v>07</v>
      </c>
      <c r="M299" s="3" t="str">
        <f>TEXT(NIgerian_Fintech[[#This Row],[TransactionDate]], "tttt")</f>
        <v>Sunday</v>
      </c>
      <c r="N299" s="2" t="s">
        <v>16</v>
      </c>
    </row>
    <row r="300" spans="1:14" ht="14.5" x14ac:dyDescent="0.35">
      <c r="A300" s="2" t="s">
        <v>630</v>
      </c>
      <c r="B300" s="2" t="s">
        <v>631</v>
      </c>
      <c r="C300" s="2">
        <v>53</v>
      </c>
      <c r="D300" s="2" t="s">
        <v>12</v>
      </c>
      <c r="E300" s="2" t="s">
        <v>29</v>
      </c>
      <c r="F300" s="2" t="s">
        <v>55</v>
      </c>
      <c r="G300" s="2" t="s">
        <v>26</v>
      </c>
      <c r="H300" s="7">
        <v>13325.87</v>
      </c>
      <c r="I300" s="3">
        <v>45541</v>
      </c>
      <c r="J300" s="3" t="str">
        <f>TEXT(NIgerian_Fintech[[#This Row],[TransactionDate]], "JJJJ")</f>
        <v>2024</v>
      </c>
      <c r="K300" s="3" t="str">
        <f>TEXT(NIgerian_Fintech[[#This Row],[TransactionDate]], "MMMM")</f>
        <v>September</v>
      </c>
      <c r="L300" s="3" t="str">
        <f>TEXT(NIgerian_Fintech[[#This Row],[TransactionDate]], "MM")</f>
        <v>09</v>
      </c>
      <c r="M300" s="3" t="str">
        <f>TEXT(NIgerian_Fintech[[#This Row],[TransactionDate]], "tttt")</f>
        <v>Friday</v>
      </c>
      <c r="N300" s="2" t="s">
        <v>16</v>
      </c>
    </row>
    <row r="301" spans="1:14" ht="14.5" x14ac:dyDescent="0.35">
      <c r="A301" s="2" t="s">
        <v>632</v>
      </c>
      <c r="B301" s="2" t="s">
        <v>633</v>
      </c>
      <c r="C301" s="2">
        <v>50</v>
      </c>
      <c r="D301" s="2" t="s">
        <v>39</v>
      </c>
      <c r="E301" s="2" t="s">
        <v>74</v>
      </c>
      <c r="F301" s="2" t="s">
        <v>14</v>
      </c>
      <c r="G301" s="2" t="s">
        <v>26</v>
      </c>
      <c r="H301" s="7">
        <v>11314.21</v>
      </c>
      <c r="I301" s="3">
        <v>45093</v>
      </c>
      <c r="J301" s="3" t="str">
        <f>TEXT(NIgerian_Fintech[[#This Row],[TransactionDate]], "JJJJ")</f>
        <v>2023</v>
      </c>
      <c r="K301" s="3" t="str">
        <f>TEXT(NIgerian_Fintech[[#This Row],[TransactionDate]], "MMMM")</f>
        <v>June</v>
      </c>
      <c r="L301" s="3" t="str">
        <f>TEXT(NIgerian_Fintech[[#This Row],[TransactionDate]], "MM")</f>
        <v>06</v>
      </c>
      <c r="M301" s="3" t="str">
        <f>TEXT(NIgerian_Fintech[[#This Row],[TransactionDate]], "tttt")</f>
        <v>Friday</v>
      </c>
      <c r="N301" s="2" t="s">
        <v>16</v>
      </c>
    </row>
    <row r="302" spans="1:14" ht="14.5" x14ac:dyDescent="0.35">
      <c r="A302" s="2" t="s">
        <v>634</v>
      </c>
      <c r="B302" s="2" t="s">
        <v>635</v>
      </c>
      <c r="C302" s="2">
        <v>21</v>
      </c>
      <c r="D302" s="2" t="s">
        <v>39</v>
      </c>
      <c r="E302" s="2" t="s">
        <v>42</v>
      </c>
      <c r="F302" s="2" t="s">
        <v>19</v>
      </c>
      <c r="G302" s="2" t="s">
        <v>26</v>
      </c>
      <c r="H302" s="7">
        <v>34175.49</v>
      </c>
      <c r="I302" s="3">
        <v>45445</v>
      </c>
      <c r="J302" s="3" t="str">
        <f>TEXT(NIgerian_Fintech[[#This Row],[TransactionDate]], "JJJJ")</f>
        <v>2024</v>
      </c>
      <c r="K302" s="3" t="str">
        <f>TEXT(NIgerian_Fintech[[#This Row],[TransactionDate]], "MMMM")</f>
        <v>June</v>
      </c>
      <c r="L302" s="3" t="str">
        <f>TEXT(NIgerian_Fintech[[#This Row],[TransactionDate]], "MM")</f>
        <v>06</v>
      </c>
      <c r="M302" s="3" t="str">
        <f>TEXT(NIgerian_Fintech[[#This Row],[TransactionDate]], "tttt")</f>
        <v>Sunday</v>
      </c>
      <c r="N302" s="2" t="s">
        <v>16</v>
      </c>
    </row>
    <row r="303" spans="1:14" ht="14.5" x14ac:dyDescent="0.35">
      <c r="A303" s="2" t="s">
        <v>636</v>
      </c>
      <c r="B303" s="2" t="s">
        <v>637</v>
      </c>
      <c r="C303" s="2">
        <v>50</v>
      </c>
      <c r="D303" s="2" t="s">
        <v>39</v>
      </c>
      <c r="E303" s="2" t="s">
        <v>13</v>
      </c>
      <c r="F303" s="2" t="s">
        <v>49</v>
      </c>
      <c r="G303" s="2" t="s">
        <v>26</v>
      </c>
      <c r="H303" s="7">
        <v>145.94999999999999</v>
      </c>
      <c r="I303" s="3">
        <v>45068</v>
      </c>
      <c r="J303" s="3" t="str">
        <f>TEXT(NIgerian_Fintech[[#This Row],[TransactionDate]], "JJJJ")</f>
        <v>2023</v>
      </c>
      <c r="K303" s="3" t="str">
        <f>TEXT(NIgerian_Fintech[[#This Row],[TransactionDate]], "MMMM")</f>
        <v>May</v>
      </c>
      <c r="L303" s="3" t="str">
        <f>TEXT(NIgerian_Fintech[[#This Row],[TransactionDate]], "MM")</f>
        <v>05</v>
      </c>
      <c r="M303" s="3" t="str">
        <f>TEXT(NIgerian_Fintech[[#This Row],[TransactionDate]], "tttt")</f>
        <v>Monday</v>
      </c>
      <c r="N303" s="2" t="s">
        <v>16</v>
      </c>
    </row>
    <row r="304" spans="1:14" ht="14.5" x14ac:dyDescent="0.35">
      <c r="A304" s="2" t="s">
        <v>638</v>
      </c>
      <c r="B304" s="2" t="s">
        <v>639</v>
      </c>
      <c r="C304" s="2">
        <v>31</v>
      </c>
      <c r="D304" s="2" t="s">
        <v>39</v>
      </c>
      <c r="E304" s="2" t="s">
        <v>24</v>
      </c>
      <c r="F304" s="2" t="s">
        <v>49</v>
      </c>
      <c r="G304" s="2" t="s">
        <v>20</v>
      </c>
      <c r="H304" s="7">
        <v>13893.34</v>
      </c>
      <c r="I304" s="3">
        <v>45051</v>
      </c>
      <c r="J304" s="3" t="str">
        <f>TEXT(NIgerian_Fintech[[#This Row],[TransactionDate]], "JJJJ")</f>
        <v>2023</v>
      </c>
      <c r="K304" s="3" t="str">
        <f>TEXT(NIgerian_Fintech[[#This Row],[TransactionDate]], "MMMM")</f>
        <v>May</v>
      </c>
      <c r="L304" s="3" t="str">
        <f>TEXT(NIgerian_Fintech[[#This Row],[TransactionDate]], "MM")</f>
        <v>05</v>
      </c>
      <c r="M304" s="3" t="str">
        <f>TEXT(NIgerian_Fintech[[#This Row],[TransactionDate]], "tttt")</f>
        <v>Friday</v>
      </c>
      <c r="N304" s="2" t="s">
        <v>69</v>
      </c>
    </row>
    <row r="305" spans="1:14" ht="14.5" x14ac:dyDescent="0.35">
      <c r="A305" s="2" t="s">
        <v>640</v>
      </c>
      <c r="B305" s="2" t="s">
        <v>641</v>
      </c>
      <c r="C305" s="2">
        <v>38</v>
      </c>
      <c r="D305" s="2" t="s">
        <v>39</v>
      </c>
      <c r="E305" s="2" t="s">
        <v>74</v>
      </c>
      <c r="F305" s="2" t="s">
        <v>35</v>
      </c>
      <c r="G305" s="2" t="s">
        <v>36</v>
      </c>
      <c r="H305" s="7">
        <v>7048.02</v>
      </c>
      <c r="I305" s="3">
        <v>45016</v>
      </c>
      <c r="J305" s="3" t="str">
        <f>TEXT(NIgerian_Fintech[[#This Row],[TransactionDate]], "JJJJ")</f>
        <v>2023</v>
      </c>
      <c r="K305" s="3" t="str">
        <f>TEXT(NIgerian_Fintech[[#This Row],[TransactionDate]], "MMMM")</f>
        <v>March</v>
      </c>
      <c r="L305" s="3" t="str">
        <f>TEXT(NIgerian_Fintech[[#This Row],[TransactionDate]], "MM")</f>
        <v>03</v>
      </c>
      <c r="M305" s="3" t="str">
        <f>TEXT(NIgerian_Fintech[[#This Row],[TransactionDate]], "tttt")</f>
        <v>Friday</v>
      </c>
      <c r="N305" s="2" t="s">
        <v>16</v>
      </c>
    </row>
    <row r="306" spans="1:14" ht="14.5" x14ac:dyDescent="0.35">
      <c r="A306" s="2" t="s">
        <v>642</v>
      </c>
      <c r="B306" s="2" t="s">
        <v>643</v>
      </c>
      <c r="C306" s="2">
        <v>37</v>
      </c>
      <c r="D306" s="2" t="s">
        <v>12</v>
      </c>
      <c r="E306" s="2" t="s">
        <v>24</v>
      </c>
      <c r="F306" s="2" t="s">
        <v>35</v>
      </c>
      <c r="G306" s="2" t="s">
        <v>36</v>
      </c>
      <c r="H306" s="7">
        <v>23298.84</v>
      </c>
      <c r="I306" s="3">
        <v>45237</v>
      </c>
      <c r="J306" s="3" t="str">
        <f>TEXT(NIgerian_Fintech[[#This Row],[TransactionDate]], "JJJJ")</f>
        <v>2023</v>
      </c>
      <c r="K306" s="3" t="str">
        <f>TEXT(NIgerian_Fintech[[#This Row],[TransactionDate]], "MMMM")</f>
        <v>November</v>
      </c>
      <c r="L306" s="3" t="str">
        <f>TEXT(NIgerian_Fintech[[#This Row],[TransactionDate]], "MM")</f>
        <v>11</v>
      </c>
      <c r="M306" s="3" t="str">
        <f>TEXT(NIgerian_Fintech[[#This Row],[TransactionDate]], "tttt")</f>
        <v>Tuesday</v>
      </c>
      <c r="N306" s="2" t="s">
        <v>21</v>
      </c>
    </row>
    <row r="307" spans="1:14" ht="14.5" x14ac:dyDescent="0.35">
      <c r="A307" s="2" t="s">
        <v>644</v>
      </c>
      <c r="B307" s="2" t="s">
        <v>645</v>
      </c>
      <c r="C307" s="2">
        <v>25</v>
      </c>
      <c r="D307" s="2" t="s">
        <v>12</v>
      </c>
      <c r="E307" s="2" t="s">
        <v>24</v>
      </c>
      <c r="F307" s="2" t="s">
        <v>49</v>
      </c>
      <c r="G307" s="2" t="s">
        <v>20</v>
      </c>
      <c r="H307" s="7">
        <v>8584.15</v>
      </c>
      <c r="I307" s="3">
        <v>45297</v>
      </c>
      <c r="J307" s="3" t="str">
        <f>TEXT(NIgerian_Fintech[[#This Row],[TransactionDate]], "JJJJ")</f>
        <v>2024</v>
      </c>
      <c r="K307" s="3" t="str">
        <f>TEXT(NIgerian_Fintech[[#This Row],[TransactionDate]], "MMMM")</f>
        <v>January</v>
      </c>
      <c r="L307" s="3" t="str">
        <f>TEXT(NIgerian_Fintech[[#This Row],[TransactionDate]], "MM")</f>
        <v>01</v>
      </c>
      <c r="M307" s="3" t="str">
        <f>TEXT(NIgerian_Fintech[[#This Row],[TransactionDate]], "tttt")</f>
        <v>Saturday</v>
      </c>
      <c r="N307" s="2" t="s">
        <v>16</v>
      </c>
    </row>
    <row r="308" spans="1:14" ht="14.5" x14ac:dyDescent="0.35">
      <c r="A308" s="2" t="s">
        <v>646</v>
      </c>
      <c r="B308" s="2" t="s">
        <v>647</v>
      </c>
      <c r="C308" s="2">
        <v>24</v>
      </c>
      <c r="D308" s="2" t="s">
        <v>39</v>
      </c>
      <c r="E308" s="2" t="s">
        <v>52</v>
      </c>
      <c r="F308" s="2" t="s">
        <v>19</v>
      </c>
      <c r="G308" s="2" t="s">
        <v>36</v>
      </c>
      <c r="H308" s="7">
        <v>5917.97</v>
      </c>
      <c r="I308" s="3">
        <v>45142</v>
      </c>
      <c r="J308" s="3" t="str">
        <f>TEXT(NIgerian_Fintech[[#This Row],[TransactionDate]], "JJJJ")</f>
        <v>2023</v>
      </c>
      <c r="K308" s="3" t="str">
        <f>TEXT(NIgerian_Fintech[[#This Row],[TransactionDate]], "MMMM")</f>
        <v>August</v>
      </c>
      <c r="L308" s="3" t="str">
        <f>TEXT(NIgerian_Fintech[[#This Row],[TransactionDate]], "MM")</f>
        <v>08</v>
      </c>
      <c r="M308" s="3" t="str">
        <f>TEXT(NIgerian_Fintech[[#This Row],[TransactionDate]], "tttt")</f>
        <v>Friday</v>
      </c>
      <c r="N308" s="2" t="s">
        <v>16</v>
      </c>
    </row>
    <row r="309" spans="1:14" ht="14.5" x14ac:dyDescent="0.35">
      <c r="A309" s="2" t="s">
        <v>648</v>
      </c>
      <c r="B309" s="2" t="s">
        <v>649</v>
      </c>
      <c r="C309" s="2">
        <v>20</v>
      </c>
      <c r="D309" s="2" t="s">
        <v>12</v>
      </c>
      <c r="E309" s="2" t="s">
        <v>29</v>
      </c>
      <c r="F309" s="2" t="s">
        <v>19</v>
      </c>
      <c r="G309" s="2" t="s">
        <v>26</v>
      </c>
      <c r="H309" s="7">
        <v>10961.67</v>
      </c>
      <c r="I309" s="3">
        <v>45367</v>
      </c>
      <c r="J309" s="3" t="str">
        <f>TEXT(NIgerian_Fintech[[#This Row],[TransactionDate]], "JJJJ")</f>
        <v>2024</v>
      </c>
      <c r="K309" s="3" t="str">
        <f>TEXT(NIgerian_Fintech[[#This Row],[TransactionDate]], "MMMM")</f>
        <v>March</v>
      </c>
      <c r="L309" s="3" t="str">
        <f>TEXT(NIgerian_Fintech[[#This Row],[TransactionDate]], "MM")</f>
        <v>03</v>
      </c>
      <c r="M309" s="3" t="str">
        <f>TEXT(NIgerian_Fintech[[#This Row],[TransactionDate]], "tttt")</f>
        <v>Saturday</v>
      </c>
      <c r="N309" s="2" t="s">
        <v>16</v>
      </c>
    </row>
    <row r="310" spans="1:14" ht="14.5" x14ac:dyDescent="0.35">
      <c r="A310" s="2" t="s">
        <v>650</v>
      </c>
      <c r="B310" s="2" t="s">
        <v>651</v>
      </c>
      <c r="C310" s="2">
        <v>34</v>
      </c>
      <c r="D310" s="2" t="s">
        <v>39</v>
      </c>
      <c r="E310" s="2" t="s">
        <v>52</v>
      </c>
      <c r="F310" s="2" t="s">
        <v>25</v>
      </c>
      <c r="G310" s="2" t="s">
        <v>30</v>
      </c>
      <c r="H310" s="7">
        <v>17929.009999999998</v>
      </c>
      <c r="I310" s="3">
        <v>45561</v>
      </c>
      <c r="J310" s="3" t="str">
        <f>TEXT(NIgerian_Fintech[[#This Row],[TransactionDate]], "JJJJ")</f>
        <v>2024</v>
      </c>
      <c r="K310" s="3" t="str">
        <f>TEXT(NIgerian_Fintech[[#This Row],[TransactionDate]], "MMMM")</f>
        <v>September</v>
      </c>
      <c r="L310" s="3" t="str">
        <f>TEXT(NIgerian_Fintech[[#This Row],[TransactionDate]], "MM")</f>
        <v>09</v>
      </c>
      <c r="M310" s="3" t="str">
        <f>TEXT(NIgerian_Fintech[[#This Row],[TransactionDate]], "tttt")</f>
        <v>Thursday</v>
      </c>
      <c r="N310" s="2" t="s">
        <v>16</v>
      </c>
    </row>
    <row r="311" spans="1:14" ht="14.5" x14ac:dyDescent="0.35">
      <c r="A311" s="2" t="s">
        <v>652</v>
      </c>
      <c r="B311" s="2" t="s">
        <v>653</v>
      </c>
      <c r="C311" s="2">
        <v>50</v>
      </c>
      <c r="D311" s="2" t="s">
        <v>39</v>
      </c>
      <c r="E311" s="2" t="s">
        <v>29</v>
      </c>
      <c r="F311" s="2" t="s">
        <v>14</v>
      </c>
      <c r="G311" s="2" t="s">
        <v>36</v>
      </c>
      <c r="H311" s="7">
        <v>3319.8</v>
      </c>
      <c r="I311" s="3">
        <v>45112</v>
      </c>
      <c r="J311" s="3" t="str">
        <f>TEXT(NIgerian_Fintech[[#This Row],[TransactionDate]], "JJJJ")</f>
        <v>2023</v>
      </c>
      <c r="K311" s="3" t="str">
        <f>TEXT(NIgerian_Fintech[[#This Row],[TransactionDate]], "MMMM")</f>
        <v>July</v>
      </c>
      <c r="L311" s="3" t="str">
        <f>TEXT(NIgerian_Fintech[[#This Row],[TransactionDate]], "MM")</f>
        <v>07</v>
      </c>
      <c r="M311" s="3" t="str">
        <f>TEXT(NIgerian_Fintech[[#This Row],[TransactionDate]], "tttt")</f>
        <v>Wednesday</v>
      </c>
      <c r="N311" s="2" t="s">
        <v>16</v>
      </c>
    </row>
    <row r="312" spans="1:14" ht="14.5" x14ac:dyDescent="0.35">
      <c r="A312" s="2" t="s">
        <v>654</v>
      </c>
      <c r="B312" s="2" t="s">
        <v>655</v>
      </c>
      <c r="C312" s="2">
        <v>29</v>
      </c>
      <c r="D312" s="2" t="s">
        <v>39</v>
      </c>
      <c r="E312" s="2" t="s">
        <v>24</v>
      </c>
      <c r="F312" s="2" t="s">
        <v>35</v>
      </c>
      <c r="G312" s="2" t="s">
        <v>30</v>
      </c>
      <c r="H312" s="7">
        <v>1137.5899999999999</v>
      </c>
      <c r="I312" s="3">
        <v>45079</v>
      </c>
      <c r="J312" s="3" t="str">
        <f>TEXT(NIgerian_Fintech[[#This Row],[TransactionDate]], "JJJJ")</f>
        <v>2023</v>
      </c>
      <c r="K312" s="3" t="str">
        <f>TEXT(NIgerian_Fintech[[#This Row],[TransactionDate]], "MMMM")</f>
        <v>June</v>
      </c>
      <c r="L312" s="3" t="str">
        <f>TEXT(NIgerian_Fintech[[#This Row],[TransactionDate]], "MM")</f>
        <v>06</v>
      </c>
      <c r="M312" s="3" t="str">
        <f>TEXT(NIgerian_Fintech[[#This Row],[TransactionDate]], "tttt")</f>
        <v>Friday</v>
      </c>
      <c r="N312" s="2" t="s">
        <v>16</v>
      </c>
    </row>
    <row r="313" spans="1:14" ht="14.5" x14ac:dyDescent="0.35">
      <c r="A313" s="2" t="s">
        <v>656</v>
      </c>
      <c r="B313" s="2" t="s">
        <v>657</v>
      </c>
      <c r="C313" s="2">
        <v>39</v>
      </c>
      <c r="D313" s="2" t="s">
        <v>12</v>
      </c>
      <c r="E313" s="2" t="s">
        <v>74</v>
      </c>
      <c r="F313" s="2" t="s">
        <v>14</v>
      </c>
      <c r="G313" s="2" t="s">
        <v>30</v>
      </c>
      <c r="H313" s="7">
        <v>5674.28</v>
      </c>
      <c r="I313" s="3">
        <v>45552</v>
      </c>
      <c r="J313" s="3" t="str">
        <f>TEXT(NIgerian_Fintech[[#This Row],[TransactionDate]], "JJJJ")</f>
        <v>2024</v>
      </c>
      <c r="K313" s="3" t="str">
        <f>TEXT(NIgerian_Fintech[[#This Row],[TransactionDate]], "MMMM")</f>
        <v>September</v>
      </c>
      <c r="L313" s="3" t="str">
        <f>TEXT(NIgerian_Fintech[[#This Row],[TransactionDate]], "MM")</f>
        <v>09</v>
      </c>
      <c r="M313" s="3" t="str">
        <f>TEXT(NIgerian_Fintech[[#This Row],[TransactionDate]], "tttt")</f>
        <v>Tuesday</v>
      </c>
      <c r="N313" s="2" t="s">
        <v>21</v>
      </c>
    </row>
    <row r="314" spans="1:14" ht="14.5" x14ac:dyDescent="0.35">
      <c r="A314" s="2" t="s">
        <v>658</v>
      </c>
      <c r="B314" s="2" t="s">
        <v>659</v>
      </c>
      <c r="C314" s="2">
        <v>39</v>
      </c>
      <c r="D314" s="2" t="s">
        <v>12</v>
      </c>
      <c r="E314" s="2" t="s">
        <v>93</v>
      </c>
      <c r="F314" s="2" t="s">
        <v>35</v>
      </c>
      <c r="G314" s="2" t="s">
        <v>20</v>
      </c>
      <c r="H314" s="7">
        <v>2414.6</v>
      </c>
      <c r="I314" s="3">
        <v>45022</v>
      </c>
      <c r="J314" s="3" t="str">
        <f>TEXT(NIgerian_Fintech[[#This Row],[TransactionDate]], "JJJJ")</f>
        <v>2023</v>
      </c>
      <c r="K314" s="3" t="str">
        <f>TEXT(NIgerian_Fintech[[#This Row],[TransactionDate]], "MMMM")</f>
        <v>April</v>
      </c>
      <c r="L314" s="3" t="str">
        <f>TEXT(NIgerian_Fintech[[#This Row],[TransactionDate]], "MM")</f>
        <v>04</v>
      </c>
      <c r="M314" s="3" t="str">
        <f>TEXT(NIgerian_Fintech[[#This Row],[TransactionDate]], "tttt")</f>
        <v>Thursday</v>
      </c>
      <c r="N314" s="2" t="s">
        <v>16</v>
      </c>
    </row>
    <row r="315" spans="1:14" ht="14.5" x14ac:dyDescent="0.35">
      <c r="A315" s="2" t="s">
        <v>660</v>
      </c>
      <c r="B315" s="2" t="s">
        <v>661</v>
      </c>
      <c r="C315" s="2">
        <v>63</v>
      </c>
      <c r="D315" s="2" t="s">
        <v>39</v>
      </c>
      <c r="E315" s="2" t="s">
        <v>29</v>
      </c>
      <c r="F315" s="2" t="s">
        <v>25</v>
      </c>
      <c r="G315" s="2" t="s">
        <v>15</v>
      </c>
      <c r="H315" s="7">
        <v>5613.14</v>
      </c>
      <c r="I315" s="3">
        <v>45636</v>
      </c>
      <c r="J315" s="3" t="str">
        <f>TEXT(NIgerian_Fintech[[#This Row],[TransactionDate]], "JJJJ")</f>
        <v>2024</v>
      </c>
      <c r="K315" s="3" t="str">
        <f>TEXT(NIgerian_Fintech[[#This Row],[TransactionDate]], "MMMM")</f>
        <v>December</v>
      </c>
      <c r="L315" s="3" t="str">
        <f>TEXT(NIgerian_Fintech[[#This Row],[TransactionDate]], "MM")</f>
        <v>12</v>
      </c>
      <c r="M315" s="3" t="str">
        <f>TEXT(NIgerian_Fintech[[#This Row],[TransactionDate]], "tttt")</f>
        <v>Tuesday</v>
      </c>
      <c r="N315" s="2" t="s">
        <v>21</v>
      </c>
    </row>
    <row r="316" spans="1:14" ht="14.5" x14ac:dyDescent="0.35">
      <c r="A316" s="2" t="s">
        <v>662</v>
      </c>
      <c r="B316" s="2" t="s">
        <v>663</v>
      </c>
      <c r="C316" s="2">
        <v>47</v>
      </c>
      <c r="D316" s="2" t="s">
        <v>12</v>
      </c>
      <c r="E316" s="2" t="s">
        <v>93</v>
      </c>
      <c r="F316" s="2" t="s">
        <v>49</v>
      </c>
      <c r="G316" s="2" t="s">
        <v>36</v>
      </c>
      <c r="H316" s="7">
        <v>47158.98</v>
      </c>
      <c r="I316" s="3">
        <v>45262</v>
      </c>
      <c r="J316" s="3" t="str">
        <f>TEXT(NIgerian_Fintech[[#This Row],[TransactionDate]], "JJJJ")</f>
        <v>2023</v>
      </c>
      <c r="K316" s="3" t="str">
        <f>TEXT(NIgerian_Fintech[[#This Row],[TransactionDate]], "MMMM")</f>
        <v>December</v>
      </c>
      <c r="L316" s="3" t="str">
        <f>TEXT(NIgerian_Fintech[[#This Row],[TransactionDate]], "MM")</f>
        <v>12</v>
      </c>
      <c r="M316" s="3" t="str">
        <f>TEXT(NIgerian_Fintech[[#This Row],[TransactionDate]], "tttt")</f>
        <v>Saturday</v>
      </c>
      <c r="N316" s="2" t="s">
        <v>16</v>
      </c>
    </row>
    <row r="317" spans="1:14" ht="14.5" x14ac:dyDescent="0.35">
      <c r="A317" s="2" t="s">
        <v>664</v>
      </c>
      <c r="B317" s="2" t="s">
        <v>665</v>
      </c>
      <c r="C317" s="2">
        <v>55</v>
      </c>
      <c r="D317" s="2" t="s">
        <v>12</v>
      </c>
      <c r="E317" s="2" t="s">
        <v>13</v>
      </c>
      <c r="F317" s="2" t="s">
        <v>14</v>
      </c>
      <c r="G317" s="2" t="s">
        <v>20</v>
      </c>
      <c r="H317" s="7">
        <v>8536.0300000000007</v>
      </c>
      <c r="I317" s="3">
        <v>45441</v>
      </c>
      <c r="J317" s="3" t="str">
        <f>TEXT(NIgerian_Fintech[[#This Row],[TransactionDate]], "JJJJ")</f>
        <v>2024</v>
      </c>
      <c r="K317" s="3" t="str">
        <f>TEXT(NIgerian_Fintech[[#This Row],[TransactionDate]], "MMMM")</f>
        <v>May</v>
      </c>
      <c r="L317" s="3" t="str">
        <f>TEXT(NIgerian_Fintech[[#This Row],[TransactionDate]], "MM")</f>
        <v>05</v>
      </c>
      <c r="M317" s="3" t="str">
        <f>TEXT(NIgerian_Fintech[[#This Row],[TransactionDate]], "tttt")</f>
        <v>Wednesday</v>
      </c>
      <c r="N317" s="2" t="s">
        <v>16</v>
      </c>
    </row>
    <row r="318" spans="1:14" ht="14.5" x14ac:dyDescent="0.35">
      <c r="A318" s="2" t="s">
        <v>666</v>
      </c>
      <c r="B318" s="2" t="s">
        <v>667</v>
      </c>
      <c r="C318" s="2">
        <v>55</v>
      </c>
      <c r="D318" s="2" t="s">
        <v>39</v>
      </c>
      <c r="E318" s="2" t="s">
        <v>52</v>
      </c>
      <c r="F318" s="2" t="s">
        <v>35</v>
      </c>
      <c r="G318" s="2" t="s">
        <v>20</v>
      </c>
      <c r="H318" s="7">
        <v>11828.65</v>
      </c>
      <c r="I318" s="3">
        <v>45075</v>
      </c>
      <c r="J318" s="3" t="str">
        <f>TEXT(NIgerian_Fintech[[#This Row],[TransactionDate]], "JJJJ")</f>
        <v>2023</v>
      </c>
      <c r="K318" s="3" t="str">
        <f>TEXT(NIgerian_Fintech[[#This Row],[TransactionDate]], "MMMM")</f>
        <v>May</v>
      </c>
      <c r="L318" s="3" t="str">
        <f>TEXT(NIgerian_Fintech[[#This Row],[TransactionDate]], "MM")</f>
        <v>05</v>
      </c>
      <c r="M318" s="3" t="str">
        <f>TEXT(NIgerian_Fintech[[#This Row],[TransactionDate]], "tttt")</f>
        <v>Monday</v>
      </c>
      <c r="N318" s="2" t="s">
        <v>16</v>
      </c>
    </row>
    <row r="319" spans="1:14" ht="14.5" x14ac:dyDescent="0.35">
      <c r="A319" s="2" t="s">
        <v>668</v>
      </c>
      <c r="B319" s="2" t="s">
        <v>669</v>
      </c>
      <c r="C319" s="2">
        <v>62</v>
      </c>
      <c r="D319" s="2" t="s">
        <v>12</v>
      </c>
      <c r="E319" s="2" t="s">
        <v>93</v>
      </c>
      <c r="F319" s="2" t="s">
        <v>14</v>
      </c>
      <c r="G319" s="2" t="s">
        <v>30</v>
      </c>
      <c r="H319" s="7">
        <v>11329.81</v>
      </c>
      <c r="I319" s="3">
        <v>45549</v>
      </c>
      <c r="J319" s="3" t="str">
        <f>TEXT(NIgerian_Fintech[[#This Row],[TransactionDate]], "JJJJ")</f>
        <v>2024</v>
      </c>
      <c r="K319" s="3" t="str">
        <f>TEXT(NIgerian_Fintech[[#This Row],[TransactionDate]], "MMMM")</f>
        <v>September</v>
      </c>
      <c r="L319" s="3" t="str">
        <f>TEXT(NIgerian_Fintech[[#This Row],[TransactionDate]], "MM")</f>
        <v>09</v>
      </c>
      <c r="M319" s="3" t="str">
        <f>TEXT(NIgerian_Fintech[[#This Row],[TransactionDate]], "tttt")</f>
        <v>Saturday</v>
      </c>
      <c r="N319" s="2" t="s">
        <v>16</v>
      </c>
    </row>
    <row r="320" spans="1:14" ht="14.5" x14ac:dyDescent="0.35">
      <c r="A320" s="2" t="s">
        <v>670</v>
      </c>
      <c r="B320" s="2" t="s">
        <v>671</v>
      </c>
      <c r="C320" s="2">
        <v>25</v>
      </c>
      <c r="D320" s="2" t="s">
        <v>12</v>
      </c>
      <c r="E320" s="2" t="s">
        <v>52</v>
      </c>
      <c r="F320" s="2" t="s">
        <v>49</v>
      </c>
      <c r="G320" s="2" t="s">
        <v>36</v>
      </c>
      <c r="H320" s="7">
        <v>17187</v>
      </c>
      <c r="I320" s="3">
        <v>45458</v>
      </c>
      <c r="J320" s="3" t="str">
        <f>TEXT(NIgerian_Fintech[[#This Row],[TransactionDate]], "JJJJ")</f>
        <v>2024</v>
      </c>
      <c r="K320" s="3" t="str">
        <f>TEXT(NIgerian_Fintech[[#This Row],[TransactionDate]], "MMMM")</f>
        <v>June</v>
      </c>
      <c r="L320" s="3" t="str">
        <f>TEXT(NIgerian_Fintech[[#This Row],[TransactionDate]], "MM")</f>
        <v>06</v>
      </c>
      <c r="M320" s="3" t="str">
        <f>TEXT(NIgerian_Fintech[[#This Row],[TransactionDate]], "tttt")</f>
        <v>Saturday</v>
      </c>
      <c r="N320" s="2" t="s">
        <v>16</v>
      </c>
    </row>
    <row r="321" spans="1:14" ht="14.5" x14ac:dyDescent="0.35">
      <c r="A321" s="2" t="s">
        <v>672</v>
      </c>
      <c r="B321" s="2" t="s">
        <v>673</v>
      </c>
      <c r="C321" s="2">
        <v>44</v>
      </c>
      <c r="D321" s="2" t="s">
        <v>39</v>
      </c>
      <c r="E321" s="2" t="s">
        <v>29</v>
      </c>
      <c r="F321" s="2" t="s">
        <v>55</v>
      </c>
      <c r="G321" s="2" t="s">
        <v>20</v>
      </c>
      <c r="H321" s="7">
        <v>28847.03</v>
      </c>
      <c r="I321" s="3">
        <v>45641</v>
      </c>
      <c r="J321" s="3" t="str">
        <f>TEXT(NIgerian_Fintech[[#This Row],[TransactionDate]], "JJJJ")</f>
        <v>2024</v>
      </c>
      <c r="K321" s="3" t="str">
        <f>TEXT(NIgerian_Fintech[[#This Row],[TransactionDate]], "MMMM")</f>
        <v>December</v>
      </c>
      <c r="L321" s="3" t="str">
        <f>TEXT(NIgerian_Fintech[[#This Row],[TransactionDate]], "MM")</f>
        <v>12</v>
      </c>
      <c r="M321" s="3" t="str">
        <f>TEXT(NIgerian_Fintech[[#This Row],[TransactionDate]], "tttt")</f>
        <v>Sunday</v>
      </c>
      <c r="N321" s="2" t="s">
        <v>16</v>
      </c>
    </row>
    <row r="322" spans="1:14" ht="14.5" x14ac:dyDescent="0.35">
      <c r="A322" s="2" t="s">
        <v>674</v>
      </c>
      <c r="B322" s="2" t="s">
        <v>675</v>
      </c>
      <c r="C322" s="2">
        <v>44</v>
      </c>
      <c r="D322" s="2" t="s">
        <v>39</v>
      </c>
      <c r="E322" s="2" t="s">
        <v>29</v>
      </c>
      <c r="F322" s="2" t="s">
        <v>35</v>
      </c>
      <c r="G322" s="2" t="s">
        <v>26</v>
      </c>
      <c r="H322" s="7">
        <v>10753.4</v>
      </c>
      <c r="I322" s="3">
        <v>45328</v>
      </c>
      <c r="J322" s="3" t="str">
        <f>TEXT(NIgerian_Fintech[[#This Row],[TransactionDate]], "JJJJ")</f>
        <v>2024</v>
      </c>
      <c r="K322" s="3" t="str">
        <f>TEXT(NIgerian_Fintech[[#This Row],[TransactionDate]], "MMMM")</f>
        <v>February</v>
      </c>
      <c r="L322" s="3" t="str">
        <f>TEXT(NIgerian_Fintech[[#This Row],[TransactionDate]], "MM")</f>
        <v>02</v>
      </c>
      <c r="M322" s="3" t="str">
        <f>TEXT(NIgerian_Fintech[[#This Row],[TransactionDate]], "tttt")</f>
        <v>Tuesday</v>
      </c>
      <c r="N322" s="2" t="s">
        <v>16</v>
      </c>
    </row>
    <row r="323" spans="1:14" ht="14.5" x14ac:dyDescent="0.35">
      <c r="A323" s="2" t="s">
        <v>676</v>
      </c>
      <c r="B323" s="2" t="s">
        <v>677</v>
      </c>
      <c r="C323" s="2">
        <v>51</v>
      </c>
      <c r="D323" s="2" t="s">
        <v>12</v>
      </c>
      <c r="E323" s="2" t="s">
        <v>13</v>
      </c>
      <c r="F323" s="2" t="s">
        <v>55</v>
      </c>
      <c r="G323" s="2" t="s">
        <v>20</v>
      </c>
      <c r="H323" s="7">
        <v>6464.44</v>
      </c>
      <c r="I323" s="3">
        <v>45620</v>
      </c>
      <c r="J323" s="3" t="str">
        <f>TEXT(NIgerian_Fintech[[#This Row],[TransactionDate]], "JJJJ")</f>
        <v>2024</v>
      </c>
      <c r="K323" s="3" t="str">
        <f>TEXT(NIgerian_Fintech[[#This Row],[TransactionDate]], "MMMM")</f>
        <v>November</v>
      </c>
      <c r="L323" s="3" t="str">
        <f>TEXT(NIgerian_Fintech[[#This Row],[TransactionDate]], "MM")</f>
        <v>11</v>
      </c>
      <c r="M323" s="3" t="str">
        <f>TEXT(NIgerian_Fintech[[#This Row],[TransactionDate]], "tttt")</f>
        <v>Sunday</v>
      </c>
      <c r="N323" s="2" t="s">
        <v>16</v>
      </c>
    </row>
    <row r="324" spans="1:14" ht="14.5" x14ac:dyDescent="0.35">
      <c r="A324" s="2" t="s">
        <v>678</v>
      </c>
      <c r="B324" s="2" t="s">
        <v>679</v>
      </c>
      <c r="C324" s="2">
        <v>38</v>
      </c>
      <c r="D324" s="2" t="s">
        <v>39</v>
      </c>
      <c r="E324" s="2" t="s">
        <v>29</v>
      </c>
      <c r="F324" s="2" t="s">
        <v>25</v>
      </c>
      <c r="G324" s="2" t="s">
        <v>26</v>
      </c>
      <c r="H324" s="7">
        <v>3824.78</v>
      </c>
      <c r="I324" s="3">
        <v>45257</v>
      </c>
      <c r="J324" s="3" t="str">
        <f>TEXT(NIgerian_Fintech[[#This Row],[TransactionDate]], "JJJJ")</f>
        <v>2023</v>
      </c>
      <c r="K324" s="3" t="str">
        <f>TEXT(NIgerian_Fintech[[#This Row],[TransactionDate]], "MMMM")</f>
        <v>November</v>
      </c>
      <c r="L324" s="3" t="str">
        <f>TEXT(NIgerian_Fintech[[#This Row],[TransactionDate]], "MM")</f>
        <v>11</v>
      </c>
      <c r="M324" s="3" t="str">
        <f>TEXT(NIgerian_Fintech[[#This Row],[TransactionDate]], "tttt")</f>
        <v>Monday</v>
      </c>
      <c r="N324" s="2" t="s">
        <v>16</v>
      </c>
    </row>
    <row r="325" spans="1:14" ht="14.5" x14ac:dyDescent="0.35">
      <c r="A325" s="2" t="s">
        <v>680</v>
      </c>
      <c r="B325" s="2" t="s">
        <v>681</v>
      </c>
      <c r="C325" s="2">
        <v>47</v>
      </c>
      <c r="D325" s="2" t="s">
        <v>12</v>
      </c>
      <c r="E325" s="2" t="s">
        <v>24</v>
      </c>
      <c r="F325" s="2" t="s">
        <v>19</v>
      </c>
      <c r="G325" s="2" t="s">
        <v>15</v>
      </c>
      <c r="H325" s="7">
        <v>4467.16</v>
      </c>
      <c r="I325" s="3">
        <v>45153</v>
      </c>
      <c r="J325" s="3" t="str">
        <f>TEXT(NIgerian_Fintech[[#This Row],[TransactionDate]], "JJJJ")</f>
        <v>2023</v>
      </c>
      <c r="K325" s="3" t="str">
        <f>TEXT(NIgerian_Fintech[[#This Row],[TransactionDate]], "MMMM")</f>
        <v>August</v>
      </c>
      <c r="L325" s="3" t="str">
        <f>TEXT(NIgerian_Fintech[[#This Row],[TransactionDate]], "MM")</f>
        <v>08</v>
      </c>
      <c r="M325" s="3" t="str">
        <f>TEXT(NIgerian_Fintech[[#This Row],[TransactionDate]], "tttt")</f>
        <v>Tuesday</v>
      </c>
      <c r="N325" s="2" t="s">
        <v>16</v>
      </c>
    </row>
    <row r="326" spans="1:14" ht="14.5" x14ac:dyDescent="0.35">
      <c r="A326" s="2" t="s">
        <v>682</v>
      </c>
      <c r="B326" s="2" t="s">
        <v>683</v>
      </c>
      <c r="C326" s="2">
        <v>50</v>
      </c>
      <c r="D326" s="2" t="s">
        <v>39</v>
      </c>
      <c r="E326" s="2" t="s">
        <v>13</v>
      </c>
      <c r="F326" s="2" t="s">
        <v>14</v>
      </c>
      <c r="G326" s="2" t="s">
        <v>26</v>
      </c>
      <c r="H326" s="7">
        <v>4071.88</v>
      </c>
      <c r="I326" s="3">
        <v>45284</v>
      </c>
      <c r="J326" s="3" t="str">
        <f>TEXT(NIgerian_Fintech[[#This Row],[TransactionDate]], "JJJJ")</f>
        <v>2023</v>
      </c>
      <c r="K326" s="3" t="str">
        <f>TEXT(NIgerian_Fintech[[#This Row],[TransactionDate]], "MMMM")</f>
        <v>December</v>
      </c>
      <c r="L326" s="3" t="str">
        <f>TEXT(NIgerian_Fintech[[#This Row],[TransactionDate]], "MM")</f>
        <v>12</v>
      </c>
      <c r="M326" s="3" t="str">
        <f>TEXT(NIgerian_Fintech[[#This Row],[TransactionDate]], "tttt")</f>
        <v>Sunday</v>
      </c>
      <c r="N326" s="2" t="s">
        <v>16</v>
      </c>
    </row>
    <row r="327" spans="1:14" ht="14.5" x14ac:dyDescent="0.35">
      <c r="A327" s="2" t="s">
        <v>684</v>
      </c>
      <c r="B327" s="2" t="s">
        <v>685</v>
      </c>
      <c r="C327" s="2">
        <v>45</v>
      </c>
      <c r="D327" s="2" t="s">
        <v>39</v>
      </c>
      <c r="E327" s="2" t="s">
        <v>93</v>
      </c>
      <c r="F327" s="2" t="s">
        <v>35</v>
      </c>
      <c r="G327" s="2" t="s">
        <v>26</v>
      </c>
      <c r="H327" s="7">
        <v>3922.51</v>
      </c>
      <c r="I327" s="3">
        <v>45514</v>
      </c>
      <c r="J327" s="3" t="str">
        <f>TEXT(NIgerian_Fintech[[#This Row],[TransactionDate]], "JJJJ")</f>
        <v>2024</v>
      </c>
      <c r="K327" s="3" t="str">
        <f>TEXT(NIgerian_Fintech[[#This Row],[TransactionDate]], "MMMM")</f>
        <v>August</v>
      </c>
      <c r="L327" s="3" t="str">
        <f>TEXT(NIgerian_Fintech[[#This Row],[TransactionDate]], "MM")</f>
        <v>08</v>
      </c>
      <c r="M327" s="3" t="str">
        <f>TEXT(NIgerian_Fintech[[#This Row],[TransactionDate]], "tttt")</f>
        <v>Saturday</v>
      </c>
      <c r="N327" s="2" t="s">
        <v>16</v>
      </c>
    </row>
    <row r="328" spans="1:14" ht="14.5" x14ac:dyDescent="0.35">
      <c r="A328" s="2" t="s">
        <v>686</v>
      </c>
      <c r="B328" s="2" t="s">
        <v>687</v>
      </c>
      <c r="C328" s="2">
        <v>64</v>
      </c>
      <c r="D328" s="2" t="s">
        <v>39</v>
      </c>
      <c r="E328" s="2" t="s">
        <v>29</v>
      </c>
      <c r="F328" s="2" t="s">
        <v>14</v>
      </c>
      <c r="G328" s="2" t="s">
        <v>30</v>
      </c>
      <c r="H328" s="7">
        <v>11862.15</v>
      </c>
      <c r="I328" s="3">
        <v>45242</v>
      </c>
      <c r="J328" s="3" t="str">
        <f>TEXT(NIgerian_Fintech[[#This Row],[TransactionDate]], "JJJJ")</f>
        <v>2023</v>
      </c>
      <c r="K328" s="3" t="str">
        <f>TEXT(NIgerian_Fintech[[#This Row],[TransactionDate]], "MMMM")</f>
        <v>November</v>
      </c>
      <c r="L328" s="3" t="str">
        <f>TEXT(NIgerian_Fintech[[#This Row],[TransactionDate]], "MM")</f>
        <v>11</v>
      </c>
      <c r="M328" s="3" t="str">
        <f>TEXT(NIgerian_Fintech[[#This Row],[TransactionDate]], "tttt")</f>
        <v>Sunday</v>
      </c>
      <c r="N328" s="2" t="s">
        <v>16</v>
      </c>
    </row>
    <row r="329" spans="1:14" ht="14.5" x14ac:dyDescent="0.35">
      <c r="A329" s="2" t="s">
        <v>688</v>
      </c>
      <c r="B329" s="2" t="s">
        <v>689</v>
      </c>
      <c r="C329" s="2">
        <v>50</v>
      </c>
      <c r="D329" s="2" t="s">
        <v>39</v>
      </c>
      <c r="E329" s="2" t="s">
        <v>74</v>
      </c>
      <c r="F329" s="2" t="s">
        <v>25</v>
      </c>
      <c r="G329" s="2" t="s">
        <v>20</v>
      </c>
      <c r="H329" s="7">
        <v>8860.26</v>
      </c>
      <c r="I329" s="3">
        <v>44962</v>
      </c>
      <c r="J329" s="3" t="str">
        <f>TEXT(NIgerian_Fintech[[#This Row],[TransactionDate]], "JJJJ")</f>
        <v>2023</v>
      </c>
      <c r="K329" s="3" t="str">
        <f>TEXT(NIgerian_Fintech[[#This Row],[TransactionDate]], "MMMM")</f>
        <v>February</v>
      </c>
      <c r="L329" s="3" t="str">
        <f>TEXT(NIgerian_Fintech[[#This Row],[TransactionDate]], "MM")</f>
        <v>02</v>
      </c>
      <c r="M329" s="3" t="str">
        <f>TEXT(NIgerian_Fintech[[#This Row],[TransactionDate]], "tttt")</f>
        <v>Sunday</v>
      </c>
      <c r="N329" s="2" t="s">
        <v>16</v>
      </c>
    </row>
    <row r="330" spans="1:14" ht="14.5" x14ac:dyDescent="0.35">
      <c r="A330" s="2" t="s">
        <v>690</v>
      </c>
      <c r="B330" s="2" t="s">
        <v>691</v>
      </c>
      <c r="C330" s="2">
        <v>22</v>
      </c>
      <c r="D330" s="2" t="s">
        <v>12</v>
      </c>
      <c r="E330" s="2" t="s">
        <v>64</v>
      </c>
      <c r="F330" s="2" t="s">
        <v>25</v>
      </c>
      <c r="G330" s="2" t="s">
        <v>15</v>
      </c>
      <c r="H330" s="7">
        <v>2256.4</v>
      </c>
      <c r="I330" s="3">
        <v>45435</v>
      </c>
      <c r="J330" s="3" t="str">
        <f>TEXT(NIgerian_Fintech[[#This Row],[TransactionDate]], "JJJJ")</f>
        <v>2024</v>
      </c>
      <c r="K330" s="3" t="str">
        <f>TEXT(NIgerian_Fintech[[#This Row],[TransactionDate]], "MMMM")</f>
        <v>May</v>
      </c>
      <c r="L330" s="3" t="str">
        <f>TEXT(NIgerian_Fintech[[#This Row],[TransactionDate]], "MM")</f>
        <v>05</v>
      </c>
      <c r="M330" s="3" t="str">
        <f>TEXT(NIgerian_Fintech[[#This Row],[TransactionDate]], "tttt")</f>
        <v>Thursday</v>
      </c>
      <c r="N330" s="2" t="s">
        <v>16</v>
      </c>
    </row>
    <row r="331" spans="1:14" ht="14.5" x14ac:dyDescent="0.35">
      <c r="A331" s="2" t="s">
        <v>692</v>
      </c>
      <c r="B331" s="2" t="s">
        <v>693</v>
      </c>
      <c r="C331" s="2">
        <v>36</v>
      </c>
      <c r="D331" s="2" t="s">
        <v>39</v>
      </c>
      <c r="E331" s="2" t="s">
        <v>42</v>
      </c>
      <c r="F331" s="2" t="s">
        <v>14</v>
      </c>
      <c r="G331" s="2" t="s">
        <v>20</v>
      </c>
      <c r="H331" s="7">
        <v>34941.69</v>
      </c>
      <c r="I331" s="3">
        <v>45404</v>
      </c>
      <c r="J331" s="3" t="str">
        <f>TEXT(NIgerian_Fintech[[#This Row],[TransactionDate]], "JJJJ")</f>
        <v>2024</v>
      </c>
      <c r="K331" s="3" t="str">
        <f>TEXT(NIgerian_Fintech[[#This Row],[TransactionDate]], "MMMM")</f>
        <v>April</v>
      </c>
      <c r="L331" s="3" t="str">
        <f>TEXT(NIgerian_Fintech[[#This Row],[TransactionDate]], "MM")</f>
        <v>04</v>
      </c>
      <c r="M331" s="3" t="str">
        <f>TEXT(NIgerian_Fintech[[#This Row],[TransactionDate]], "tttt")</f>
        <v>Monday</v>
      </c>
      <c r="N331" s="2" t="s">
        <v>16</v>
      </c>
    </row>
    <row r="332" spans="1:14" ht="14.5" x14ac:dyDescent="0.35">
      <c r="A332" s="2" t="s">
        <v>694</v>
      </c>
      <c r="B332" s="2" t="s">
        <v>695</v>
      </c>
      <c r="C332" s="2">
        <v>21</v>
      </c>
      <c r="D332" s="2" t="s">
        <v>39</v>
      </c>
      <c r="E332" s="2" t="s">
        <v>24</v>
      </c>
      <c r="F332" s="2" t="s">
        <v>35</v>
      </c>
      <c r="G332" s="2" t="s">
        <v>26</v>
      </c>
      <c r="H332" s="7">
        <v>5581.37</v>
      </c>
      <c r="I332" s="3">
        <v>45354</v>
      </c>
      <c r="J332" s="3" t="str">
        <f>TEXT(NIgerian_Fintech[[#This Row],[TransactionDate]], "JJJJ")</f>
        <v>2024</v>
      </c>
      <c r="K332" s="3" t="str">
        <f>TEXT(NIgerian_Fintech[[#This Row],[TransactionDate]], "MMMM")</f>
        <v>March</v>
      </c>
      <c r="L332" s="3" t="str">
        <f>TEXT(NIgerian_Fintech[[#This Row],[TransactionDate]], "MM")</f>
        <v>03</v>
      </c>
      <c r="M332" s="3" t="str">
        <f>TEXT(NIgerian_Fintech[[#This Row],[TransactionDate]], "tttt")</f>
        <v>Sunday</v>
      </c>
      <c r="N332" s="2" t="s">
        <v>16</v>
      </c>
    </row>
    <row r="333" spans="1:14" ht="14.5" x14ac:dyDescent="0.35">
      <c r="A333" s="2" t="s">
        <v>696</v>
      </c>
      <c r="B333" s="2" t="s">
        <v>697</v>
      </c>
      <c r="C333" s="2">
        <v>52</v>
      </c>
      <c r="D333" s="2" t="s">
        <v>39</v>
      </c>
      <c r="E333" s="2" t="s">
        <v>64</v>
      </c>
      <c r="F333" s="2" t="s">
        <v>49</v>
      </c>
      <c r="G333" s="2" t="s">
        <v>26</v>
      </c>
      <c r="H333" s="7">
        <v>8349.1</v>
      </c>
      <c r="I333" s="3">
        <v>45376</v>
      </c>
      <c r="J333" s="3" t="str">
        <f>TEXT(NIgerian_Fintech[[#This Row],[TransactionDate]], "JJJJ")</f>
        <v>2024</v>
      </c>
      <c r="K333" s="3" t="str">
        <f>TEXT(NIgerian_Fintech[[#This Row],[TransactionDate]], "MMMM")</f>
        <v>March</v>
      </c>
      <c r="L333" s="3" t="str">
        <f>TEXT(NIgerian_Fintech[[#This Row],[TransactionDate]], "MM")</f>
        <v>03</v>
      </c>
      <c r="M333" s="3" t="str">
        <f>TEXT(NIgerian_Fintech[[#This Row],[TransactionDate]], "tttt")</f>
        <v>Monday</v>
      </c>
      <c r="N333" s="2" t="s">
        <v>21</v>
      </c>
    </row>
    <row r="334" spans="1:14" ht="14.5" x14ac:dyDescent="0.35">
      <c r="A334" s="2" t="s">
        <v>698</v>
      </c>
      <c r="B334" s="2" t="s">
        <v>699</v>
      </c>
      <c r="C334" s="2">
        <v>34</v>
      </c>
      <c r="D334" s="2" t="s">
        <v>12</v>
      </c>
      <c r="E334" s="2" t="s">
        <v>64</v>
      </c>
      <c r="F334" s="2" t="s">
        <v>49</v>
      </c>
      <c r="G334" s="2" t="s">
        <v>20</v>
      </c>
      <c r="H334" s="7">
        <v>12126.8</v>
      </c>
      <c r="I334" s="3">
        <v>45016</v>
      </c>
      <c r="J334" s="3" t="str">
        <f>TEXT(NIgerian_Fintech[[#This Row],[TransactionDate]], "JJJJ")</f>
        <v>2023</v>
      </c>
      <c r="K334" s="3" t="str">
        <f>TEXT(NIgerian_Fintech[[#This Row],[TransactionDate]], "MMMM")</f>
        <v>March</v>
      </c>
      <c r="L334" s="3" t="str">
        <f>TEXT(NIgerian_Fintech[[#This Row],[TransactionDate]], "MM")</f>
        <v>03</v>
      </c>
      <c r="M334" s="3" t="str">
        <f>TEXT(NIgerian_Fintech[[#This Row],[TransactionDate]], "tttt")</f>
        <v>Friday</v>
      </c>
      <c r="N334" s="2" t="s">
        <v>16</v>
      </c>
    </row>
    <row r="335" spans="1:14" ht="14.5" x14ac:dyDescent="0.35">
      <c r="A335" s="2" t="s">
        <v>700</v>
      </c>
      <c r="B335" s="2" t="s">
        <v>701</v>
      </c>
      <c r="C335" s="2">
        <v>61</v>
      </c>
      <c r="D335" s="2" t="s">
        <v>12</v>
      </c>
      <c r="E335" s="2" t="s">
        <v>52</v>
      </c>
      <c r="F335" s="2" t="s">
        <v>19</v>
      </c>
      <c r="G335" s="2" t="s">
        <v>15</v>
      </c>
      <c r="H335" s="7">
        <v>9510.82</v>
      </c>
      <c r="I335" s="3">
        <v>45467</v>
      </c>
      <c r="J335" s="3" t="str">
        <f>TEXT(NIgerian_Fintech[[#This Row],[TransactionDate]], "JJJJ")</f>
        <v>2024</v>
      </c>
      <c r="K335" s="3" t="str">
        <f>TEXT(NIgerian_Fintech[[#This Row],[TransactionDate]], "MMMM")</f>
        <v>June</v>
      </c>
      <c r="L335" s="3" t="str">
        <f>TEXT(NIgerian_Fintech[[#This Row],[TransactionDate]], "MM")</f>
        <v>06</v>
      </c>
      <c r="M335" s="3" t="str">
        <f>TEXT(NIgerian_Fintech[[#This Row],[TransactionDate]], "tttt")</f>
        <v>Monday</v>
      </c>
      <c r="N335" s="2" t="s">
        <v>16</v>
      </c>
    </row>
    <row r="336" spans="1:14" ht="14.5" x14ac:dyDescent="0.35">
      <c r="A336" s="2" t="s">
        <v>702</v>
      </c>
      <c r="B336" s="2" t="s">
        <v>703</v>
      </c>
      <c r="C336" s="2">
        <v>45</v>
      </c>
      <c r="D336" s="2" t="s">
        <v>39</v>
      </c>
      <c r="E336" s="2" t="s">
        <v>24</v>
      </c>
      <c r="F336" s="2" t="s">
        <v>14</v>
      </c>
      <c r="G336" s="2" t="s">
        <v>15</v>
      </c>
      <c r="H336" s="7">
        <v>3725.89</v>
      </c>
      <c r="I336" s="3">
        <v>45102</v>
      </c>
      <c r="J336" s="3" t="str">
        <f>TEXT(NIgerian_Fintech[[#This Row],[TransactionDate]], "JJJJ")</f>
        <v>2023</v>
      </c>
      <c r="K336" s="3" t="str">
        <f>TEXT(NIgerian_Fintech[[#This Row],[TransactionDate]], "MMMM")</f>
        <v>June</v>
      </c>
      <c r="L336" s="3" t="str">
        <f>TEXT(NIgerian_Fintech[[#This Row],[TransactionDate]], "MM")</f>
        <v>06</v>
      </c>
      <c r="M336" s="3" t="str">
        <f>TEXT(NIgerian_Fintech[[#This Row],[TransactionDate]], "tttt")</f>
        <v>Sunday</v>
      </c>
      <c r="N336" s="2" t="s">
        <v>16</v>
      </c>
    </row>
    <row r="337" spans="1:14" ht="14.5" x14ac:dyDescent="0.35">
      <c r="A337" s="2" t="s">
        <v>704</v>
      </c>
      <c r="B337" s="2" t="s">
        <v>705</v>
      </c>
      <c r="C337" s="2">
        <v>47</v>
      </c>
      <c r="D337" s="2" t="s">
        <v>39</v>
      </c>
      <c r="E337" s="2" t="s">
        <v>24</v>
      </c>
      <c r="F337" s="2" t="s">
        <v>14</v>
      </c>
      <c r="G337" s="2" t="s">
        <v>30</v>
      </c>
      <c r="H337" s="7">
        <v>15980.36</v>
      </c>
      <c r="I337" s="3">
        <v>45346</v>
      </c>
      <c r="J337" s="3" t="str">
        <f>TEXT(NIgerian_Fintech[[#This Row],[TransactionDate]], "JJJJ")</f>
        <v>2024</v>
      </c>
      <c r="K337" s="3" t="str">
        <f>TEXT(NIgerian_Fintech[[#This Row],[TransactionDate]], "MMMM")</f>
        <v>February</v>
      </c>
      <c r="L337" s="3" t="str">
        <f>TEXT(NIgerian_Fintech[[#This Row],[TransactionDate]], "MM")</f>
        <v>02</v>
      </c>
      <c r="M337" s="3" t="str">
        <f>TEXT(NIgerian_Fintech[[#This Row],[TransactionDate]], "tttt")</f>
        <v>Saturday</v>
      </c>
      <c r="N337" s="2" t="s">
        <v>16</v>
      </c>
    </row>
    <row r="338" spans="1:14" ht="14.5" x14ac:dyDescent="0.35">
      <c r="A338" s="2" t="s">
        <v>706</v>
      </c>
      <c r="B338" s="2" t="s">
        <v>707</v>
      </c>
      <c r="C338" s="2">
        <v>46</v>
      </c>
      <c r="D338" s="2" t="s">
        <v>39</v>
      </c>
      <c r="E338" s="2" t="s">
        <v>13</v>
      </c>
      <c r="F338" s="2" t="s">
        <v>35</v>
      </c>
      <c r="G338" s="2" t="s">
        <v>26</v>
      </c>
      <c r="H338" s="7">
        <v>1167.06</v>
      </c>
      <c r="I338" s="3">
        <v>45574</v>
      </c>
      <c r="J338" s="3" t="str">
        <f>TEXT(NIgerian_Fintech[[#This Row],[TransactionDate]], "JJJJ")</f>
        <v>2024</v>
      </c>
      <c r="K338" s="3" t="str">
        <f>TEXT(NIgerian_Fintech[[#This Row],[TransactionDate]], "MMMM")</f>
        <v>October</v>
      </c>
      <c r="L338" s="3" t="str">
        <f>TEXT(NIgerian_Fintech[[#This Row],[TransactionDate]], "MM")</f>
        <v>10</v>
      </c>
      <c r="M338" s="3" t="str">
        <f>TEXT(NIgerian_Fintech[[#This Row],[TransactionDate]], "tttt")</f>
        <v>Wednesday</v>
      </c>
      <c r="N338" s="2" t="s">
        <v>16</v>
      </c>
    </row>
    <row r="339" spans="1:14" ht="14.5" x14ac:dyDescent="0.35">
      <c r="A339" s="2" t="s">
        <v>708</v>
      </c>
      <c r="B339" s="2" t="s">
        <v>709</v>
      </c>
      <c r="C339" s="2">
        <v>63</v>
      </c>
      <c r="D339" s="2" t="s">
        <v>39</v>
      </c>
      <c r="E339" s="2" t="s">
        <v>52</v>
      </c>
      <c r="F339" s="2" t="s">
        <v>14</v>
      </c>
      <c r="G339" s="2" t="s">
        <v>26</v>
      </c>
      <c r="H339" s="7">
        <v>8416.3799999999992</v>
      </c>
      <c r="I339" s="3">
        <v>45613</v>
      </c>
      <c r="J339" s="3" t="str">
        <f>TEXT(NIgerian_Fintech[[#This Row],[TransactionDate]], "JJJJ")</f>
        <v>2024</v>
      </c>
      <c r="K339" s="3" t="str">
        <f>TEXT(NIgerian_Fintech[[#This Row],[TransactionDate]], "MMMM")</f>
        <v>November</v>
      </c>
      <c r="L339" s="3" t="str">
        <f>TEXT(NIgerian_Fintech[[#This Row],[TransactionDate]], "MM")</f>
        <v>11</v>
      </c>
      <c r="M339" s="3" t="str">
        <f>TEXT(NIgerian_Fintech[[#This Row],[TransactionDate]], "tttt")</f>
        <v>Sunday</v>
      </c>
      <c r="N339" s="2" t="s">
        <v>16</v>
      </c>
    </row>
    <row r="340" spans="1:14" ht="14.5" x14ac:dyDescent="0.35">
      <c r="A340" s="2" t="s">
        <v>710</v>
      </c>
      <c r="B340" s="2" t="s">
        <v>711</v>
      </c>
      <c r="C340" s="2">
        <v>23</v>
      </c>
      <c r="D340" s="2" t="s">
        <v>39</v>
      </c>
      <c r="E340" s="2" t="s">
        <v>93</v>
      </c>
      <c r="F340" s="2" t="s">
        <v>35</v>
      </c>
      <c r="G340" s="2" t="s">
        <v>30</v>
      </c>
      <c r="H340" s="7">
        <v>3192.65</v>
      </c>
      <c r="I340" s="3">
        <v>45564</v>
      </c>
      <c r="J340" s="3" t="str">
        <f>TEXT(NIgerian_Fintech[[#This Row],[TransactionDate]], "JJJJ")</f>
        <v>2024</v>
      </c>
      <c r="K340" s="3" t="str">
        <f>TEXT(NIgerian_Fintech[[#This Row],[TransactionDate]], "MMMM")</f>
        <v>September</v>
      </c>
      <c r="L340" s="3" t="str">
        <f>TEXT(NIgerian_Fintech[[#This Row],[TransactionDate]], "MM")</f>
        <v>09</v>
      </c>
      <c r="M340" s="3" t="str">
        <f>TEXT(NIgerian_Fintech[[#This Row],[TransactionDate]], "tttt")</f>
        <v>Sunday</v>
      </c>
      <c r="N340" s="2" t="s">
        <v>16</v>
      </c>
    </row>
    <row r="341" spans="1:14" ht="14.5" x14ac:dyDescent="0.35">
      <c r="A341" s="2" t="s">
        <v>712</v>
      </c>
      <c r="B341" s="2" t="s">
        <v>713</v>
      </c>
      <c r="C341" s="2">
        <v>52</v>
      </c>
      <c r="D341" s="2" t="s">
        <v>39</v>
      </c>
      <c r="E341" s="2" t="s">
        <v>42</v>
      </c>
      <c r="F341" s="2" t="s">
        <v>14</v>
      </c>
      <c r="G341" s="2" t="s">
        <v>20</v>
      </c>
      <c r="H341" s="7">
        <v>9564.94</v>
      </c>
      <c r="I341" s="3">
        <v>45097</v>
      </c>
      <c r="J341" s="3" t="str">
        <f>TEXT(NIgerian_Fintech[[#This Row],[TransactionDate]], "JJJJ")</f>
        <v>2023</v>
      </c>
      <c r="K341" s="3" t="str">
        <f>TEXT(NIgerian_Fintech[[#This Row],[TransactionDate]], "MMMM")</f>
        <v>June</v>
      </c>
      <c r="L341" s="3" t="str">
        <f>TEXT(NIgerian_Fintech[[#This Row],[TransactionDate]], "MM")</f>
        <v>06</v>
      </c>
      <c r="M341" s="3" t="str">
        <f>TEXT(NIgerian_Fintech[[#This Row],[TransactionDate]], "tttt")</f>
        <v>Tuesday</v>
      </c>
      <c r="N341" s="2" t="s">
        <v>16</v>
      </c>
    </row>
    <row r="342" spans="1:14" ht="14.5" x14ac:dyDescent="0.35">
      <c r="A342" s="2" t="s">
        <v>714</v>
      </c>
      <c r="B342" s="2" t="s">
        <v>715</v>
      </c>
      <c r="C342" s="2">
        <v>58</v>
      </c>
      <c r="D342" s="2" t="s">
        <v>12</v>
      </c>
      <c r="E342" s="2" t="s">
        <v>93</v>
      </c>
      <c r="F342" s="2" t="s">
        <v>25</v>
      </c>
      <c r="G342" s="2" t="s">
        <v>26</v>
      </c>
      <c r="H342" s="7">
        <v>2458.92</v>
      </c>
      <c r="I342" s="3">
        <v>45320</v>
      </c>
      <c r="J342" s="3" t="str">
        <f>TEXT(NIgerian_Fintech[[#This Row],[TransactionDate]], "JJJJ")</f>
        <v>2024</v>
      </c>
      <c r="K342" s="3" t="str">
        <f>TEXT(NIgerian_Fintech[[#This Row],[TransactionDate]], "MMMM")</f>
        <v>January</v>
      </c>
      <c r="L342" s="3" t="str">
        <f>TEXT(NIgerian_Fintech[[#This Row],[TransactionDate]], "MM")</f>
        <v>01</v>
      </c>
      <c r="M342" s="3" t="str">
        <f>TEXT(NIgerian_Fintech[[#This Row],[TransactionDate]], "tttt")</f>
        <v>Monday</v>
      </c>
      <c r="N342" s="2" t="s">
        <v>16</v>
      </c>
    </row>
    <row r="343" spans="1:14" ht="14.5" x14ac:dyDescent="0.35">
      <c r="A343" s="2" t="s">
        <v>716</v>
      </c>
      <c r="B343" s="2" t="s">
        <v>717</v>
      </c>
      <c r="C343" s="2">
        <v>54</v>
      </c>
      <c r="D343" s="2" t="s">
        <v>39</v>
      </c>
      <c r="E343" s="2" t="s">
        <v>74</v>
      </c>
      <c r="F343" s="2" t="s">
        <v>55</v>
      </c>
      <c r="G343" s="2" t="s">
        <v>20</v>
      </c>
      <c r="H343" s="7">
        <v>14792.86</v>
      </c>
      <c r="I343" s="3">
        <v>45192</v>
      </c>
      <c r="J343" s="3" t="str">
        <f>TEXT(NIgerian_Fintech[[#This Row],[TransactionDate]], "JJJJ")</f>
        <v>2023</v>
      </c>
      <c r="K343" s="3" t="str">
        <f>TEXT(NIgerian_Fintech[[#This Row],[TransactionDate]], "MMMM")</f>
        <v>September</v>
      </c>
      <c r="L343" s="3" t="str">
        <f>TEXT(NIgerian_Fintech[[#This Row],[TransactionDate]], "MM")</f>
        <v>09</v>
      </c>
      <c r="M343" s="3" t="str">
        <f>TEXT(NIgerian_Fintech[[#This Row],[TransactionDate]], "tttt")</f>
        <v>Saturday</v>
      </c>
      <c r="N343" s="2" t="s">
        <v>16</v>
      </c>
    </row>
    <row r="344" spans="1:14" ht="14.5" x14ac:dyDescent="0.35">
      <c r="A344" s="2" t="s">
        <v>718</v>
      </c>
      <c r="B344" s="2" t="s">
        <v>719</v>
      </c>
      <c r="C344" s="2">
        <v>41</v>
      </c>
      <c r="D344" s="2" t="s">
        <v>39</v>
      </c>
      <c r="E344" s="2" t="s">
        <v>42</v>
      </c>
      <c r="F344" s="2" t="s">
        <v>14</v>
      </c>
      <c r="G344" s="2" t="s">
        <v>15</v>
      </c>
      <c r="H344" s="7">
        <v>2581.6999999999998</v>
      </c>
      <c r="I344" s="3">
        <v>45430</v>
      </c>
      <c r="J344" s="3" t="str">
        <f>TEXT(NIgerian_Fintech[[#This Row],[TransactionDate]], "JJJJ")</f>
        <v>2024</v>
      </c>
      <c r="K344" s="3" t="str">
        <f>TEXT(NIgerian_Fintech[[#This Row],[TransactionDate]], "MMMM")</f>
        <v>May</v>
      </c>
      <c r="L344" s="3" t="str">
        <f>TEXT(NIgerian_Fintech[[#This Row],[TransactionDate]], "MM")</f>
        <v>05</v>
      </c>
      <c r="M344" s="3" t="str">
        <f>TEXT(NIgerian_Fintech[[#This Row],[TransactionDate]], "tttt")</f>
        <v>Saturday</v>
      </c>
      <c r="N344" s="2" t="s">
        <v>21</v>
      </c>
    </row>
    <row r="345" spans="1:14" ht="14.5" x14ac:dyDescent="0.35">
      <c r="A345" s="2" t="s">
        <v>720</v>
      </c>
      <c r="B345" s="2" t="s">
        <v>721</v>
      </c>
      <c r="C345" s="2">
        <v>46</v>
      </c>
      <c r="D345" s="2" t="s">
        <v>39</v>
      </c>
      <c r="E345" s="2" t="s">
        <v>52</v>
      </c>
      <c r="F345" s="2" t="s">
        <v>55</v>
      </c>
      <c r="G345" s="2" t="s">
        <v>36</v>
      </c>
      <c r="H345" s="7">
        <v>22108.46</v>
      </c>
      <c r="I345" s="3">
        <v>45060</v>
      </c>
      <c r="J345" s="3" t="str">
        <f>TEXT(NIgerian_Fintech[[#This Row],[TransactionDate]], "JJJJ")</f>
        <v>2023</v>
      </c>
      <c r="K345" s="3" t="str">
        <f>TEXT(NIgerian_Fintech[[#This Row],[TransactionDate]], "MMMM")</f>
        <v>May</v>
      </c>
      <c r="L345" s="3" t="str">
        <f>TEXT(NIgerian_Fintech[[#This Row],[TransactionDate]], "MM")</f>
        <v>05</v>
      </c>
      <c r="M345" s="3" t="str">
        <f>TEXT(NIgerian_Fintech[[#This Row],[TransactionDate]], "tttt")</f>
        <v>Sunday</v>
      </c>
      <c r="N345" s="2" t="s">
        <v>21</v>
      </c>
    </row>
    <row r="346" spans="1:14" ht="14.5" x14ac:dyDescent="0.35">
      <c r="A346" s="2" t="s">
        <v>722</v>
      </c>
      <c r="B346" s="2" t="s">
        <v>723</v>
      </c>
      <c r="C346" s="2">
        <v>63</v>
      </c>
      <c r="D346" s="2" t="s">
        <v>39</v>
      </c>
      <c r="E346" s="2" t="s">
        <v>29</v>
      </c>
      <c r="F346" s="2" t="s">
        <v>49</v>
      </c>
      <c r="G346" s="2" t="s">
        <v>30</v>
      </c>
      <c r="H346" s="7">
        <v>19772.810000000001</v>
      </c>
      <c r="I346" s="3">
        <v>44952</v>
      </c>
      <c r="J346" s="3" t="str">
        <f>TEXT(NIgerian_Fintech[[#This Row],[TransactionDate]], "JJJJ")</f>
        <v>2023</v>
      </c>
      <c r="K346" s="3" t="str">
        <f>TEXT(NIgerian_Fintech[[#This Row],[TransactionDate]], "MMMM")</f>
        <v>January</v>
      </c>
      <c r="L346" s="3" t="str">
        <f>TEXT(NIgerian_Fintech[[#This Row],[TransactionDate]], "MM")</f>
        <v>01</v>
      </c>
      <c r="M346" s="3" t="str">
        <f>TEXT(NIgerian_Fintech[[#This Row],[TransactionDate]], "tttt")</f>
        <v>Thursday</v>
      </c>
      <c r="N346" s="2" t="s">
        <v>16</v>
      </c>
    </row>
    <row r="347" spans="1:14" ht="14.5" x14ac:dyDescent="0.35">
      <c r="A347" s="2" t="s">
        <v>724</v>
      </c>
      <c r="B347" s="2" t="s">
        <v>725</v>
      </c>
      <c r="C347" s="2">
        <v>48</v>
      </c>
      <c r="D347" s="2" t="s">
        <v>39</v>
      </c>
      <c r="E347" s="2" t="s">
        <v>29</v>
      </c>
      <c r="F347" s="2" t="s">
        <v>19</v>
      </c>
      <c r="G347" s="2" t="s">
        <v>26</v>
      </c>
      <c r="H347" s="7">
        <v>4500.34</v>
      </c>
      <c r="I347" s="3">
        <v>45203</v>
      </c>
      <c r="J347" s="3" t="str">
        <f>TEXT(NIgerian_Fintech[[#This Row],[TransactionDate]], "JJJJ")</f>
        <v>2023</v>
      </c>
      <c r="K347" s="3" t="str">
        <f>TEXT(NIgerian_Fintech[[#This Row],[TransactionDate]], "MMMM")</f>
        <v>October</v>
      </c>
      <c r="L347" s="3" t="str">
        <f>TEXT(NIgerian_Fintech[[#This Row],[TransactionDate]], "MM")</f>
        <v>10</v>
      </c>
      <c r="M347" s="3" t="str">
        <f>TEXT(NIgerian_Fintech[[#This Row],[TransactionDate]], "tttt")</f>
        <v>Wednesday</v>
      </c>
      <c r="N347" s="2" t="s">
        <v>16</v>
      </c>
    </row>
    <row r="348" spans="1:14" ht="14.5" x14ac:dyDescent="0.35">
      <c r="A348" s="2" t="s">
        <v>726</v>
      </c>
      <c r="B348" s="2" t="s">
        <v>727</v>
      </c>
      <c r="C348" s="2">
        <v>52</v>
      </c>
      <c r="D348" s="2" t="s">
        <v>39</v>
      </c>
      <c r="E348" s="2" t="s">
        <v>52</v>
      </c>
      <c r="F348" s="2" t="s">
        <v>49</v>
      </c>
      <c r="G348" s="2" t="s">
        <v>30</v>
      </c>
      <c r="H348" s="7">
        <v>4874.68</v>
      </c>
      <c r="I348" s="3">
        <v>45026</v>
      </c>
      <c r="J348" s="3" t="str">
        <f>TEXT(NIgerian_Fintech[[#This Row],[TransactionDate]], "JJJJ")</f>
        <v>2023</v>
      </c>
      <c r="K348" s="3" t="str">
        <f>TEXT(NIgerian_Fintech[[#This Row],[TransactionDate]], "MMMM")</f>
        <v>April</v>
      </c>
      <c r="L348" s="3" t="str">
        <f>TEXT(NIgerian_Fintech[[#This Row],[TransactionDate]], "MM")</f>
        <v>04</v>
      </c>
      <c r="M348" s="3" t="str">
        <f>TEXT(NIgerian_Fintech[[#This Row],[TransactionDate]], "tttt")</f>
        <v>Monday</v>
      </c>
      <c r="N348" s="2" t="s">
        <v>16</v>
      </c>
    </row>
    <row r="349" spans="1:14" ht="14.5" x14ac:dyDescent="0.35">
      <c r="A349" s="2" t="s">
        <v>728</v>
      </c>
      <c r="B349" s="2" t="s">
        <v>729</v>
      </c>
      <c r="C349" s="2">
        <v>50</v>
      </c>
      <c r="D349" s="2" t="s">
        <v>12</v>
      </c>
      <c r="E349" s="2" t="s">
        <v>93</v>
      </c>
      <c r="F349" s="2" t="s">
        <v>14</v>
      </c>
      <c r="G349" s="2" t="s">
        <v>15</v>
      </c>
      <c r="H349" s="7">
        <v>12089.97</v>
      </c>
      <c r="I349" s="3">
        <v>45368</v>
      </c>
      <c r="J349" s="3" t="str">
        <f>TEXT(NIgerian_Fintech[[#This Row],[TransactionDate]], "JJJJ")</f>
        <v>2024</v>
      </c>
      <c r="K349" s="3" t="str">
        <f>TEXT(NIgerian_Fintech[[#This Row],[TransactionDate]], "MMMM")</f>
        <v>March</v>
      </c>
      <c r="L349" s="3" t="str">
        <f>TEXT(NIgerian_Fintech[[#This Row],[TransactionDate]], "MM")</f>
        <v>03</v>
      </c>
      <c r="M349" s="3" t="str">
        <f>TEXT(NIgerian_Fintech[[#This Row],[TransactionDate]], "tttt")</f>
        <v>Sunday</v>
      </c>
      <c r="N349" s="2" t="s">
        <v>16</v>
      </c>
    </row>
    <row r="350" spans="1:14" ht="14.5" x14ac:dyDescent="0.35">
      <c r="A350" s="2" t="s">
        <v>730</v>
      </c>
      <c r="B350" s="2" t="s">
        <v>731</v>
      </c>
      <c r="C350" s="2">
        <v>38</v>
      </c>
      <c r="D350" s="2" t="s">
        <v>12</v>
      </c>
      <c r="E350" s="2" t="s">
        <v>52</v>
      </c>
      <c r="F350" s="2" t="s">
        <v>35</v>
      </c>
      <c r="G350" s="2" t="s">
        <v>15</v>
      </c>
      <c r="H350" s="7">
        <v>947.21</v>
      </c>
      <c r="I350" s="3">
        <v>45351</v>
      </c>
      <c r="J350" s="3" t="str">
        <f>TEXT(NIgerian_Fintech[[#This Row],[TransactionDate]], "JJJJ")</f>
        <v>2024</v>
      </c>
      <c r="K350" s="3" t="str">
        <f>TEXT(NIgerian_Fintech[[#This Row],[TransactionDate]], "MMMM")</f>
        <v>February</v>
      </c>
      <c r="L350" s="3" t="str">
        <f>TEXT(NIgerian_Fintech[[#This Row],[TransactionDate]], "MM")</f>
        <v>02</v>
      </c>
      <c r="M350" s="3" t="str">
        <f>TEXT(NIgerian_Fintech[[#This Row],[TransactionDate]], "tttt")</f>
        <v>Thursday</v>
      </c>
      <c r="N350" s="2" t="s">
        <v>16</v>
      </c>
    </row>
    <row r="351" spans="1:14" ht="14.5" x14ac:dyDescent="0.35">
      <c r="A351" s="2" t="s">
        <v>732</v>
      </c>
      <c r="B351" s="2" t="s">
        <v>733</v>
      </c>
      <c r="C351" s="2">
        <v>49</v>
      </c>
      <c r="D351" s="2" t="s">
        <v>12</v>
      </c>
      <c r="E351" s="2" t="s">
        <v>52</v>
      </c>
      <c r="F351" s="2" t="s">
        <v>49</v>
      </c>
      <c r="G351" s="2" t="s">
        <v>15</v>
      </c>
      <c r="H351" s="7">
        <v>843.81</v>
      </c>
      <c r="I351" s="3">
        <v>44956</v>
      </c>
      <c r="J351" s="3" t="str">
        <f>TEXT(NIgerian_Fintech[[#This Row],[TransactionDate]], "JJJJ")</f>
        <v>2023</v>
      </c>
      <c r="K351" s="3" t="str">
        <f>TEXT(NIgerian_Fintech[[#This Row],[TransactionDate]], "MMMM")</f>
        <v>January</v>
      </c>
      <c r="L351" s="3" t="str">
        <f>TEXT(NIgerian_Fintech[[#This Row],[TransactionDate]], "MM")</f>
        <v>01</v>
      </c>
      <c r="M351" s="3" t="str">
        <f>TEXT(NIgerian_Fintech[[#This Row],[TransactionDate]], "tttt")</f>
        <v>Monday</v>
      </c>
      <c r="N351" s="2" t="s">
        <v>16</v>
      </c>
    </row>
    <row r="352" spans="1:14" ht="14.5" x14ac:dyDescent="0.35">
      <c r="A352" s="2" t="s">
        <v>734</v>
      </c>
      <c r="B352" s="2" t="s">
        <v>735</v>
      </c>
      <c r="C352" s="2">
        <v>40</v>
      </c>
      <c r="D352" s="2" t="s">
        <v>12</v>
      </c>
      <c r="E352" s="2" t="s">
        <v>64</v>
      </c>
      <c r="F352" s="2" t="s">
        <v>25</v>
      </c>
      <c r="G352" s="2" t="s">
        <v>15</v>
      </c>
      <c r="H352" s="7">
        <v>1465.58</v>
      </c>
      <c r="I352" s="3">
        <v>45571</v>
      </c>
      <c r="J352" s="3" t="str">
        <f>TEXT(NIgerian_Fintech[[#This Row],[TransactionDate]], "JJJJ")</f>
        <v>2024</v>
      </c>
      <c r="K352" s="3" t="str">
        <f>TEXT(NIgerian_Fintech[[#This Row],[TransactionDate]], "MMMM")</f>
        <v>October</v>
      </c>
      <c r="L352" s="3" t="str">
        <f>TEXT(NIgerian_Fintech[[#This Row],[TransactionDate]], "MM")</f>
        <v>10</v>
      </c>
      <c r="M352" s="3" t="str">
        <f>TEXT(NIgerian_Fintech[[#This Row],[TransactionDate]], "tttt")</f>
        <v>Sunday</v>
      </c>
      <c r="N352" s="2" t="s">
        <v>16</v>
      </c>
    </row>
    <row r="353" spans="1:14" ht="14.5" x14ac:dyDescent="0.35">
      <c r="A353" s="2" t="s">
        <v>736</v>
      </c>
      <c r="B353" s="2" t="s">
        <v>737</v>
      </c>
      <c r="C353" s="2">
        <v>50</v>
      </c>
      <c r="D353" s="2" t="s">
        <v>12</v>
      </c>
      <c r="E353" s="2" t="s">
        <v>74</v>
      </c>
      <c r="F353" s="2" t="s">
        <v>55</v>
      </c>
      <c r="G353" s="2" t="s">
        <v>36</v>
      </c>
      <c r="H353" s="7">
        <v>8266.2199999999993</v>
      </c>
      <c r="I353" s="3">
        <v>45422</v>
      </c>
      <c r="J353" s="3" t="str">
        <f>TEXT(NIgerian_Fintech[[#This Row],[TransactionDate]], "JJJJ")</f>
        <v>2024</v>
      </c>
      <c r="K353" s="3" t="str">
        <f>TEXT(NIgerian_Fintech[[#This Row],[TransactionDate]], "MMMM")</f>
        <v>May</v>
      </c>
      <c r="L353" s="3" t="str">
        <f>TEXT(NIgerian_Fintech[[#This Row],[TransactionDate]], "MM")</f>
        <v>05</v>
      </c>
      <c r="M353" s="3" t="str">
        <f>TEXT(NIgerian_Fintech[[#This Row],[TransactionDate]], "tttt")</f>
        <v>Friday</v>
      </c>
      <c r="N353" s="2" t="s">
        <v>16</v>
      </c>
    </row>
    <row r="354" spans="1:14" ht="14.5" x14ac:dyDescent="0.35">
      <c r="A354" s="2" t="s">
        <v>738</v>
      </c>
      <c r="B354" s="2" t="s">
        <v>739</v>
      </c>
      <c r="C354" s="2">
        <v>20</v>
      </c>
      <c r="D354" s="2" t="s">
        <v>12</v>
      </c>
      <c r="E354" s="2" t="s">
        <v>24</v>
      </c>
      <c r="F354" s="2" t="s">
        <v>35</v>
      </c>
      <c r="G354" s="2" t="s">
        <v>20</v>
      </c>
      <c r="H354" s="7">
        <v>1613.46</v>
      </c>
      <c r="I354" s="3">
        <v>45577</v>
      </c>
      <c r="J354" s="3" t="str">
        <f>TEXT(NIgerian_Fintech[[#This Row],[TransactionDate]], "JJJJ")</f>
        <v>2024</v>
      </c>
      <c r="K354" s="3" t="str">
        <f>TEXT(NIgerian_Fintech[[#This Row],[TransactionDate]], "MMMM")</f>
        <v>October</v>
      </c>
      <c r="L354" s="3" t="str">
        <f>TEXT(NIgerian_Fintech[[#This Row],[TransactionDate]], "MM")</f>
        <v>10</v>
      </c>
      <c r="M354" s="3" t="str">
        <f>TEXT(NIgerian_Fintech[[#This Row],[TransactionDate]], "tttt")</f>
        <v>Saturday</v>
      </c>
      <c r="N354" s="2" t="s">
        <v>16</v>
      </c>
    </row>
    <row r="355" spans="1:14" ht="14.5" x14ac:dyDescent="0.35">
      <c r="A355" s="2" t="s">
        <v>740</v>
      </c>
      <c r="B355" s="2" t="s">
        <v>741</v>
      </c>
      <c r="C355" s="2">
        <v>35</v>
      </c>
      <c r="D355" s="2" t="s">
        <v>39</v>
      </c>
      <c r="E355" s="2" t="s">
        <v>29</v>
      </c>
      <c r="F355" s="2" t="s">
        <v>35</v>
      </c>
      <c r="G355" s="2" t="s">
        <v>20</v>
      </c>
      <c r="H355" s="7">
        <v>3252</v>
      </c>
      <c r="I355" s="3">
        <v>45117</v>
      </c>
      <c r="J355" s="3" t="str">
        <f>TEXT(NIgerian_Fintech[[#This Row],[TransactionDate]], "JJJJ")</f>
        <v>2023</v>
      </c>
      <c r="K355" s="3" t="str">
        <f>TEXT(NIgerian_Fintech[[#This Row],[TransactionDate]], "MMMM")</f>
        <v>July</v>
      </c>
      <c r="L355" s="3" t="str">
        <f>TEXT(NIgerian_Fintech[[#This Row],[TransactionDate]], "MM")</f>
        <v>07</v>
      </c>
      <c r="M355" s="3" t="str">
        <f>TEXT(NIgerian_Fintech[[#This Row],[TransactionDate]], "tttt")</f>
        <v>Monday</v>
      </c>
      <c r="N355" s="2" t="s">
        <v>16</v>
      </c>
    </row>
    <row r="356" spans="1:14" ht="14.5" x14ac:dyDescent="0.35">
      <c r="A356" s="2" t="s">
        <v>742</v>
      </c>
      <c r="B356" s="2" t="s">
        <v>743</v>
      </c>
      <c r="C356" s="2">
        <v>42</v>
      </c>
      <c r="D356" s="2" t="s">
        <v>39</v>
      </c>
      <c r="E356" s="2" t="s">
        <v>64</v>
      </c>
      <c r="F356" s="2" t="s">
        <v>14</v>
      </c>
      <c r="G356" s="2" t="s">
        <v>36</v>
      </c>
      <c r="H356" s="7">
        <v>10410.36</v>
      </c>
      <c r="I356" s="3">
        <v>45113</v>
      </c>
      <c r="J356" s="3" t="str">
        <f>TEXT(NIgerian_Fintech[[#This Row],[TransactionDate]], "JJJJ")</f>
        <v>2023</v>
      </c>
      <c r="K356" s="3" t="str">
        <f>TEXT(NIgerian_Fintech[[#This Row],[TransactionDate]], "MMMM")</f>
        <v>July</v>
      </c>
      <c r="L356" s="3" t="str">
        <f>TEXT(NIgerian_Fintech[[#This Row],[TransactionDate]], "MM")</f>
        <v>07</v>
      </c>
      <c r="M356" s="3" t="str">
        <f>TEXT(NIgerian_Fintech[[#This Row],[TransactionDate]], "tttt")</f>
        <v>Thursday</v>
      </c>
      <c r="N356" s="2" t="s">
        <v>16</v>
      </c>
    </row>
    <row r="357" spans="1:14" ht="14.5" x14ac:dyDescent="0.35">
      <c r="A357" s="2" t="s">
        <v>744</v>
      </c>
      <c r="B357" s="2" t="s">
        <v>745</v>
      </c>
      <c r="C357" s="2">
        <v>59</v>
      </c>
      <c r="D357" s="2" t="s">
        <v>39</v>
      </c>
      <c r="E357" s="2" t="s">
        <v>52</v>
      </c>
      <c r="F357" s="2" t="s">
        <v>25</v>
      </c>
      <c r="G357" s="2" t="s">
        <v>20</v>
      </c>
      <c r="H357" s="7">
        <v>157.47</v>
      </c>
      <c r="I357" s="3">
        <v>45066</v>
      </c>
      <c r="J357" s="3" t="str">
        <f>TEXT(NIgerian_Fintech[[#This Row],[TransactionDate]], "JJJJ")</f>
        <v>2023</v>
      </c>
      <c r="K357" s="3" t="str">
        <f>TEXT(NIgerian_Fintech[[#This Row],[TransactionDate]], "MMMM")</f>
        <v>May</v>
      </c>
      <c r="L357" s="3" t="str">
        <f>TEXT(NIgerian_Fintech[[#This Row],[TransactionDate]], "MM")</f>
        <v>05</v>
      </c>
      <c r="M357" s="3" t="str">
        <f>TEXT(NIgerian_Fintech[[#This Row],[TransactionDate]], "tttt")</f>
        <v>Saturday</v>
      </c>
      <c r="N357" s="2" t="s">
        <v>16</v>
      </c>
    </row>
    <row r="358" spans="1:14" ht="14.5" x14ac:dyDescent="0.35">
      <c r="A358" s="2" t="s">
        <v>746</v>
      </c>
      <c r="B358" s="2" t="s">
        <v>747</v>
      </c>
      <c r="C358" s="2">
        <v>48</v>
      </c>
      <c r="D358" s="2" t="s">
        <v>39</v>
      </c>
      <c r="E358" s="2" t="s">
        <v>13</v>
      </c>
      <c r="F358" s="2" t="s">
        <v>55</v>
      </c>
      <c r="G358" s="2" t="s">
        <v>15</v>
      </c>
      <c r="H358" s="7">
        <v>1987.4</v>
      </c>
      <c r="I358" s="3">
        <v>45246</v>
      </c>
      <c r="J358" s="3" t="str">
        <f>TEXT(NIgerian_Fintech[[#This Row],[TransactionDate]], "JJJJ")</f>
        <v>2023</v>
      </c>
      <c r="K358" s="3" t="str">
        <f>TEXT(NIgerian_Fintech[[#This Row],[TransactionDate]], "MMMM")</f>
        <v>November</v>
      </c>
      <c r="L358" s="3" t="str">
        <f>TEXT(NIgerian_Fintech[[#This Row],[TransactionDate]], "MM")</f>
        <v>11</v>
      </c>
      <c r="M358" s="3" t="str">
        <f>TEXT(NIgerian_Fintech[[#This Row],[TransactionDate]], "tttt")</f>
        <v>Thursday</v>
      </c>
      <c r="N358" s="2" t="s">
        <v>21</v>
      </c>
    </row>
    <row r="359" spans="1:14" ht="14.5" x14ac:dyDescent="0.35">
      <c r="A359" s="2" t="s">
        <v>748</v>
      </c>
      <c r="B359" s="2" t="s">
        <v>749</v>
      </c>
      <c r="C359" s="2">
        <v>20</v>
      </c>
      <c r="D359" s="2" t="s">
        <v>39</v>
      </c>
      <c r="E359" s="2" t="s">
        <v>64</v>
      </c>
      <c r="F359" s="2" t="s">
        <v>25</v>
      </c>
      <c r="G359" s="2" t="s">
        <v>20</v>
      </c>
      <c r="H359" s="7">
        <v>26582.7</v>
      </c>
      <c r="I359" s="3">
        <v>45295</v>
      </c>
      <c r="J359" s="3" t="str">
        <f>TEXT(NIgerian_Fintech[[#This Row],[TransactionDate]], "JJJJ")</f>
        <v>2024</v>
      </c>
      <c r="K359" s="3" t="str">
        <f>TEXT(NIgerian_Fintech[[#This Row],[TransactionDate]], "MMMM")</f>
        <v>January</v>
      </c>
      <c r="L359" s="3" t="str">
        <f>TEXT(NIgerian_Fintech[[#This Row],[TransactionDate]], "MM")</f>
        <v>01</v>
      </c>
      <c r="M359" s="3" t="str">
        <f>TEXT(NIgerian_Fintech[[#This Row],[TransactionDate]], "tttt")</f>
        <v>Thursday</v>
      </c>
      <c r="N359" s="2" t="s">
        <v>16</v>
      </c>
    </row>
    <row r="360" spans="1:14" ht="14.5" x14ac:dyDescent="0.35">
      <c r="A360" s="2" t="s">
        <v>750</v>
      </c>
      <c r="B360" s="2" t="s">
        <v>751</v>
      </c>
      <c r="C360" s="2">
        <v>57</v>
      </c>
      <c r="D360" s="2" t="s">
        <v>39</v>
      </c>
      <c r="E360" s="2" t="s">
        <v>52</v>
      </c>
      <c r="F360" s="2" t="s">
        <v>49</v>
      </c>
      <c r="G360" s="2" t="s">
        <v>30</v>
      </c>
      <c r="H360" s="7">
        <v>10893.88</v>
      </c>
      <c r="I360" s="3">
        <v>45223</v>
      </c>
      <c r="J360" s="3" t="str">
        <f>TEXT(NIgerian_Fintech[[#This Row],[TransactionDate]], "JJJJ")</f>
        <v>2023</v>
      </c>
      <c r="K360" s="3" t="str">
        <f>TEXT(NIgerian_Fintech[[#This Row],[TransactionDate]], "MMMM")</f>
        <v>October</v>
      </c>
      <c r="L360" s="3" t="str">
        <f>TEXT(NIgerian_Fintech[[#This Row],[TransactionDate]], "MM")</f>
        <v>10</v>
      </c>
      <c r="M360" s="3" t="str">
        <f>TEXT(NIgerian_Fintech[[#This Row],[TransactionDate]], "tttt")</f>
        <v>Tuesday</v>
      </c>
      <c r="N360" s="2" t="s">
        <v>16</v>
      </c>
    </row>
    <row r="361" spans="1:14" ht="14.5" x14ac:dyDescent="0.35">
      <c r="A361" s="2" t="s">
        <v>752</v>
      </c>
      <c r="B361" s="2" t="s">
        <v>753</v>
      </c>
      <c r="C361" s="2">
        <v>63</v>
      </c>
      <c r="D361" s="2" t="s">
        <v>12</v>
      </c>
      <c r="E361" s="2" t="s">
        <v>29</v>
      </c>
      <c r="F361" s="2" t="s">
        <v>14</v>
      </c>
      <c r="G361" s="2" t="s">
        <v>20</v>
      </c>
      <c r="H361" s="7">
        <v>3646.37</v>
      </c>
      <c r="I361" s="3">
        <v>45126</v>
      </c>
      <c r="J361" s="3" t="str">
        <f>TEXT(NIgerian_Fintech[[#This Row],[TransactionDate]], "JJJJ")</f>
        <v>2023</v>
      </c>
      <c r="K361" s="3" t="str">
        <f>TEXT(NIgerian_Fintech[[#This Row],[TransactionDate]], "MMMM")</f>
        <v>July</v>
      </c>
      <c r="L361" s="3" t="str">
        <f>TEXT(NIgerian_Fintech[[#This Row],[TransactionDate]], "MM")</f>
        <v>07</v>
      </c>
      <c r="M361" s="3" t="str">
        <f>TEXT(NIgerian_Fintech[[#This Row],[TransactionDate]], "tttt")</f>
        <v>Wednesday</v>
      </c>
      <c r="N361" s="2" t="s">
        <v>16</v>
      </c>
    </row>
    <row r="362" spans="1:14" ht="14.5" x14ac:dyDescent="0.35">
      <c r="A362" s="2" t="s">
        <v>754</v>
      </c>
      <c r="B362" s="2" t="s">
        <v>755</v>
      </c>
      <c r="C362" s="2">
        <v>41</v>
      </c>
      <c r="D362" s="2" t="s">
        <v>39</v>
      </c>
      <c r="E362" s="2" t="s">
        <v>24</v>
      </c>
      <c r="F362" s="2" t="s">
        <v>35</v>
      </c>
      <c r="G362" s="2" t="s">
        <v>30</v>
      </c>
      <c r="H362" s="7">
        <v>463.62</v>
      </c>
      <c r="I362" s="3">
        <v>45305</v>
      </c>
      <c r="J362" s="3" t="str">
        <f>TEXT(NIgerian_Fintech[[#This Row],[TransactionDate]], "JJJJ")</f>
        <v>2024</v>
      </c>
      <c r="K362" s="3" t="str">
        <f>TEXT(NIgerian_Fintech[[#This Row],[TransactionDate]], "MMMM")</f>
        <v>January</v>
      </c>
      <c r="L362" s="3" t="str">
        <f>TEXT(NIgerian_Fintech[[#This Row],[TransactionDate]], "MM")</f>
        <v>01</v>
      </c>
      <c r="M362" s="3" t="str">
        <f>TEXT(NIgerian_Fintech[[#This Row],[TransactionDate]], "tttt")</f>
        <v>Sunday</v>
      </c>
      <c r="N362" s="2" t="s">
        <v>16</v>
      </c>
    </row>
    <row r="363" spans="1:14" ht="14.5" x14ac:dyDescent="0.35">
      <c r="A363" s="2" t="s">
        <v>756</v>
      </c>
      <c r="B363" s="2" t="s">
        <v>757</v>
      </c>
      <c r="C363" s="2">
        <v>49</v>
      </c>
      <c r="D363" s="2" t="s">
        <v>12</v>
      </c>
      <c r="E363" s="2" t="s">
        <v>52</v>
      </c>
      <c r="F363" s="2" t="s">
        <v>35</v>
      </c>
      <c r="G363" s="2" t="s">
        <v>26</v>
      </c>
      <c r="H363" s="7">
        <v>8820.07</v>
      </c>
      <c r="I363" s="3">
        <v>45006</v>
      </c>
      <c r="J363" s="3" t="str">
        <f>TEXT(NIgerian_Fintech[[#This Row],[TransactionDate]], "JJJJ")</f>
        <v>2023</v>
      </c>
      <c r="K363" s="3" t="str">
        <f>TEXT(NIgerian_Fintech[[#This Row],[TransactionDate]], "MMMM")</f>
        <v>March</v>
      </c>
      <c r="L363" s="3" t="str">
        <f>TEXT(NIgerian_Fintech[[#This Row],[TransactionDate]], "MM")</f>
        <v>03</v>
      </c>
      <c r="M363" s="3" t="str">
        <f>TEXT(NIgerian_Fintech[[#This Row],[TransactionDate]], "tttt")</f>
        <v>Tuesday</v>
      </c>
      <c r="N363" s="2" t="s">
        <v>16</v>
      </c>
    </row>
    <row r="364" spans="1:14" ht="14.5" x14ac:dyDescent="0.35">
      <c r="A364" s="2" t="s">
        <v>758</v>
      </c>
      <c r="B364" s="2" t="s">
        <v>759</v>
      </c>
      <c r="C364" s="2">
        <v>64</v>
      </c>
      <c r="D364" s="2" t="s">
        <v>12</v>
      </c>
      <c r="E364" s="2" t="s">
        <v>74</v>
      </c>
      <c r="F364" s="2" t="s">
        <v>49</v>
      </c>
      <c r="G364" s="2" t="s">
        <v>30</v>
      </c>
      <c r="H364" s="7">
        <v>2521.4299999999998</v>
      </c>
      <c r="I364" s="3">
        <v>45373</v>
      </c>
      <c r="J364" s="3" t="str">
        <f>TEXT(NIgerian_Fintech[[#This Row],[TransactionDate]], "JJJJ")</f>
        <v>2024</v>
      </c>
      <c r="K364" s="3" t="str">
        <f>TEXT(NIgerian_Fintech[[#This Row],[TransactionDate]], "MMMM")</f>
        <v>March</v>
      </c>
      <c r="L364" s="3" t="str">
        <f>TEXT(NIgerian_Fintech[[#This Row],[TransactionDate]], "MM")</f>
        <v>03</v>
      </c>
      <c r="M364" s="3" t="str">
        <f>TEXT(NIgerian_Fintech[[#This Row],[TransactionDate]], "tttt")</f>
        <v>Friday</v>
      </c>
      <c r="N364" s="2" t="s">
        <v>16</v>
      </c>
    </row>
    <row r="365" spans="1:14" ht="14.5" x14ac:dyDescent="0.35">
      <c r="A365" s="2" t="s">
        <v>760</v>
      </c>
      <c r="B365" s="2" t="s">
        <v>761</v>
      </c>
      <c r="C365" s="2">
        <v>39</v>
      </c>
      <c r="D365" s="2" t="s">
        <v>39</v>
      </c>
      <c r="E365" s="2" t="s">
        <v>93</v>
      </c>
      <c r="F365" s="2" t="s">
        <v>35</v>
      </c>
      <c r="G365" s="2" t="s">
        <v>30</v>
      </c>
      <c r="H365" s="7">
        <v>32232.71</v>
      </c>
      <c r="I365" s="3">
        <v>45427</v>
      </c>
      <c r="J365" s="3" t="str">
        <f>TEXT(NIgerian_Fintech[[#This Row],[TransactionDate]], "JJJJ")</f>
        <v>2024</v>
      </c>
      <c r="K365" s="3" t="str">
        <f>TEXT(NIgerian_Fintech[[#This Row],[TransactionDate]], "MMMM")</f>
        <v>May</v>
      </c>
      <c r="L365" s="3" t="str">
        <f>TEXT(NIgerian_Fintech[[#This Row],[TransactionDate]], "MM")</f>
        <v>05</v>
      </c>
      <c r="M365" s="3" t="str">
        <f>TEXT(NIgerian_Fintech[[#This Row],[TransactionDate]], "tttt")</f>
        <v>Wednesday</v>
      </c>
      <c r="N365" s="2" t="s">
        <v>21</v>
      </c>
    </row>
    <row r="366" spans="1:14" ht="14.5" x14ac:dyDescent="0.35">
      <c r="A366" s="2" t="s">
        <v>762</v>
      </c>
      <c r="B366" s="2" t="s">
        <v>763</v>
      </c>
      <c r="C366" s="2">
        <v>40</v>
      </c>
      <c r="D366" s="2" t="s">
        <v>39</v>
      </c>
      <c r="E366" s="2" t="s">
        <v>42</v>
      </c>
      <c r="F366" s="2" t="s">
        <v>19</v>
      </c>
      <c r="G366" s="2" t="s">
        <v>15</v>
      </c>
      <c r="H366" s="7">
        <v>11614.27</v>
      </c>
      <c r="I366" s="3">
        <v>45185</v>
      </c>
      <c r="J366" s="3" t="str">
        <f>TEXT(NIgerian_Fintech[[#This Row],[TransactionDate]], "JJJJ")</f>
        <v>2023</v>
      </c>
      <c r="K366" s="3" t="str">
        <f>TEXT(NIgerian_Fintech[[#This Row],[TransactionDate]], "MMMM")</f>
        <v>September</v>
      </c>
      <c r="L366" s="3" t="str">
        <f>TEXT(NIgerian_Fintech[[#This Row],[TransactionDate]], "MM")</f>
        <v>09</v>
      </c>
      <c r="M366" s="3" t="str">
        <f>TEXT(NIgerian_Fintech[[#This Row],[TransactionDate]], "tttt")</f>
        <v>Saturday</v>
      </c>
      <c r="N366" s="2" t="s">
        <v>16</v>
      </c>
    </row>
    <row r="367" spans="1:14" ht="14.5" x14ac:dyDescent="0.35">
      <c r="A367" s="2" t="s">
        <v>764</v>
      </c>
      <c r="B367" s="2" t="s">
        <v>765</v>
      </c>
      <c r="C367" s="2">
        <v>19</v>
      </c>
      <c r="D367" s="2" t="s">
        <v>39</v>
      </c>
      <c r="E367" s="2" t="s">
        <v>64</v>
      </c>
      <c r="F367" s="2" t="s">
        <v>14</v>
      </c>
      <c r="G367" s="2" t="s">
        <v>15</v>
      </c>
      <c r="H367" s="7">
        <v>36544.35</v>
      </c>
      <c r="I367" s="3">
        <v>45539</v>
      </c>
      <c r="J367" s="3" t="str">
        <f>TEXT(NIgerian_Fintech[[#This Row],[TransactionDate]], "JJJJ")</f>
        <v>2024</v>
      </c>
      <c r="K367" s="3" t="str">
        <f>TEXT(NIgerian_Fintech[[#This Row],[TransactionDate]], "MMMM")</f>
        <v>September</v>
      </c>
      <c r="L367" s="3" t="str">
        <f>TEXT(NIgerian_Fintech[[#This Row],[TransactionDate]], "MM")</f>
        <v>09</v>
      </c>
      <c r="M367" s="3" t="str">
        <f>TEXT(NIgerian_Fintech[[#This Row],[TransactionDate]], "tttt")</f>
        <v>Wednesday</v>
      </c>
      <c r="N367" s="2" t="s">
        <v>21</v>
      </c>
    </row>
    <row r="368" spans="1:14" ht="14.5" x14ac:dyDescent="0.35">
      <c r="A368" s="2" t="s">
        <v>766</v>
      </c>
      <c r="B368" s="2" t="s">
        <v>767</v>
      </c>
      <c r="C368" s="2">
        <v>44</v>
      </c>
      <c r="D368" s="2" t="s">
        <v>39</v>
      </c>
      <c r="E368" s="2" t="s">
        <v>64</v>
      </c>
      <c r="F368" s="2" t="s">
        <v>49</v>
      </c>
      <c r="G368" s="2" t="s">
        <v>15</v>
      </c>
      <c r="H368" s="7">
        <v>18898.060000000001</v>
      </c>
      <c r="I368" s="3">
        <v>45470</v>
      </c>
      <c r="J368" s="3" t="str">
        <f>TEXT(NIgerian_Fintech[[#This Row],[TransactionDate]], "JJJJ")</f>
        <v>2024</v>
      </c>
      <c r="K368" s="3" t="str">
        <f>TEXT(NIgerian_Fintech[[#This Row],[TransactionDate]], "MMMM")</f>
        <v>June</v>
      </c>
      <c r="L368" s="3" t="str">
        <f>TEXT(NIgerian_Fintech[[#This Row],[TransactionDate]], "MM")</f>
        <v>06</v>
      </c>
      <c r="M368" s="3" t="str">
        <f>TEXT(NIgerian_Fintech[[#This Row],[TransactionDate]], "tttt")</f>
        <v>Thursday</v>
      </c>
      <c r="N368" s="2" t="s">
        <v>16</v>
      </c>
    </row>
    <row r="369" spans="1:14" ht="14.5" x14ac:dyDescent="0.35">
      <c r="A369" s="2" t="s">
        <v>768</v>
      </c>
      <c r="B369" s="2" t="s">
        <v>769</v>
      </c>
      <c r="C369" s="2">
        <v>59</v>
      </c>
      <c r="D369" s="2" t="s">
        <v>39</v>
      </c>
      <c r="E369" s="2" t="s">
        <v>64</v>
      </c>
      <c r="F369" s="2" t="s">
        <v>14</v>
      </c>
      <c r="G369" s="2" t="s">
        <v>30</v>
      </c>
      <c r="H369" s="7">
        <v>6597.65</v>
      </c>
      <c r="I369" s="3">
        <v>45047</v>
      </c>
      <c r="J369" s="3" t="str">
        <f>TEXT(NIgerian_Fintech[[#This Row],[TransactionDate]], "JJJJ")</f>
        <v>2023</v>
      </c>
      <c r="K369" s="3" t="str">
        <f>TEXT(NIgerian_Fintech[[#This Row],[TransactionDate]], "MMMM")</f>
        <v>May</v>
      </c>
      <c r="L369" s="3" t="str">
        <f>TEXT(NIgerian_Fintech[[#This Row],[TransactionDate]], "MM")</f>
        <v>05</v>
      </c>
      <c r="M369" s="3" t="str">
        <f>TEXT(NIgerian_Fintech[[#This Row],[TransactionDate]], "tttt")</f>
        <v>Monday</v>
      </c>
      <c r="N369" s="2" t="s">
        <v>16</v>
      </c>
    </row>
    <row r="370" spans="1:14" ht="14.5" x14ac:dyDescent="0.35">
      <c r="A370" s="2" t="s">
        <v>770</v>
      </c>
      <c r="B370" s="2" t="s">
        <v>771</v>
      </c>
      <c r="C370" s="2">
        <v>19</v>
      </c>
      <c r="D370" s="2" t="s">
        <v>39</v>
      </c>
      <c r="E370" s="2" t="s">
        <v>52</v>
      </c>
      <c r="F370" s="2" t="s">
        <v>55</v>
      </c>
      <c r="G370" s="2" t="s">
        <v>36</v>
      </c>
      <c r="H370" s="7">
        <v>11073.4</v>
      </c>
      <c r="I370" s="3">
        <v>44981</v>
      </c>
      <c r="J370" s="3" t="str">
        <f>TEXT(NIgerian_Fintech[[#This Row],[TransactionDate]], "JJJJ")</f>
        <v>2023</v>
      </c>
      <c r="K370" s="3" t="str">
        <f>TEXT(NIgerian_Fintech[[#This Row],[TransactionDate]], "MMMM")</f>
        <v>February</v>
      </c>
      <c r="L370" s="3" t="str">
        <f>TEXT(NIgerian_Fintech[[#This Row],[TransactionDate]], "MM")</f>
        <v>02</v>
      </c>
      <c r="M370" s="3" t="str">
        <f>TEXT(NIgerian_Fintech[[#This Row],[TransactionDate]], "tttt")</f>
        <v>Friday</v>
      </c>
      <c r="N370" s="2" t="s">
        <v>16</v>
      </c>
    </row>
    <row r="371" spans="1:14" ht="14.5" x14ac:dyDescent="0.35">
      <c r="A371" s="2" t="s">
        <v>772</v>
      </c>
      <c r="B371" s="2" t="s">
        <v>773</v>
      </c>
      <c r="C371" s="2">
        <v>43</v>
      </c>
      <c r="D371" s="2" t="s">
        <v>39</v>
      </c>
      <c r="E371" s="2" t="s">
        <v>24</v>
      </c>
      <c r="F371" s="2" t="s">
        <v>14</v>
      </c>
      <c r="G371" s="2" t="s">
        <v>15</v>
      </c>
      <c r="H371" s="7">
        <v>16718.84</v>
      </c>
      <c r="I371" s="3">
        <v>45419</v>
      </c>
      <c r="J371" s="3" t="str">
        <f>TEXT(NIgerian_Fintech[[#This Row],[TransactionDate]], "JJJJ")</f>
        <v>2024</v>
      </c>
      <c r="K371" s="3" t="str">
        <f>TEXT(NIgerian_Fintech[[#This Row],[TransactionDate]], "MMMM")</f>
        <v>May</v>
      </c>
      <c r="L371" s="3" t="str">
        <f>TEXT(NIgerian_Fintech[[#This Row],[TransactionDate]], "MM")</f>
        <v>05</v>
      </c>
      <c r="M371" s="3" t="str">
        <f>TEXT(NIgerian_Fintech[[#This Row],[TransactionDate]], "tttt")</f>
        <v>Tuesday</v>
      </c>
      <c r="N371" s="2" t="s">
        <v>16</v>
      </c>
    </row>
    <row r="372" spans="1:14" ht="14.5" x14ac:dyDescent="0.35">
      <c r="A372" s="2" t="s">
        <v>774</v>
      </c>
      <c r="B372" s="2" t="s">
        <v>775</v>
      </c>
      <c r="C372" s="2">
        <v>34</v>
      </c>
      <c r="D372" s="2" t="s">
        <v>12</v>
      </c>
      <c r="E372" s="2" t="s">
        <v>74</v>
      </c>
      <c r="F372" s="2" t="s">
        <v>14</v>
      </c>
      <c r="G372" s="2" t="s">
        <v>15</v>
      </c>
      <c r="H372" s="7">
        <v>8631.73</v>
      </c>
      <c r="I372" s="3">
        <v>44944</v>
      </c>
      <c r="J372" s="3" t="str">
        <f>TEXT(NIgerian_Fintech[[#This Row],[TransactionDate]], "JJJJ")</f>
        <v>2023</v>
      </c>
      <c r="K372" s="3" t="str">
        <f>TEXT(NIgerian_Fintech[[#This Row],[TransactionDate]], "MMMM")</f>
        <v>January</v>
      </c>
      <c r="L372" s="3" t="str">
        <f>TEXT(NIgerian_Fintech[[#This Row],[TransactionDate]], "MM")</f>
        <v>01</v>
      </c>
      <c r="M372" s="3" t="str">
        <f>TEXT(NIgerian_Fintech[[#This Row],[TransactionDate]], "tttt")</f>
        <v>Wednesday</v>
      </c>
      <c r="N372" s="2" t="s">
        <v>69</v>
      </c>
    </row>
    <row r="373" spans="1:14" ht="14.5" x14ac:dyDescent="0.35">
      <c r="A373" s="2" t="s">
        <v>776</v>
      </c>
      <c r="B373" s="2" t="s">
        <v>777</v>
      </c>
      <c r="C373" s="2">
        <v>57</v>
      </c>
      <c r="D373" s="2" t="s">
        <v>39</v>
      </c>
      <c r="E373" s="2" t="s">
        <v>24</v>
      </c>
      <c r="F373" s="2" t="s">
        <v>55</v>
      </c>
      <c r="G373" s="2" t="s">
        <v>30</v>
      </c>
      <c r="H373" s="7">
        <v>634.59</v>
      </c>
      <c r="I373" s="3">
        <v>45235</v>
      </c>
      <c r="J373" s="3" t="str">
        <f>TEXT(NIgerian_Fintech[[#This Row],[TransactionDate]], "JJJJ")</f>
        <v>2023</v>
      </c>
      <c r="K373" s="3" t="str">
        <f>TEXT(NIgerian_Fintech[[#This Row],[TransactionDate]], "MMMM")</f>
        <v>November</v>
      </c>
      <c r="L373" s="3" t="str">
        <f>TEXT(NIgerian_Fintech[[#This Row],[TransactionDate]], "MM")</f>
        <v>11</v>
      </c>
      <c r="M373" s="3" t="str">
        <f>TEXT(NIgerian_Fintech[[#This Row],[TransactionDate]], "tttt")</f>
        <v>Sunday</v>
      </c>
      <c r="N373" s="2" t="s">
        <v>16</v>
      </c>
    </row>
    <row r="374" spans="1:14" ht="14.5" x14ac:dyDescent="0.35">
      <c r="A374" s="2" t="s">
        <v>778</v>
      </c>
      <c r="B374" s="2" t="s">
        <v>779</v>
      </c>
      <c r="C374" s="2">
        <v>50</v>
      </c>
      <c r="D374" s="2" t="s">
        <v>39</v>
      </c>
      <c r="E374" s="2" t="s">
        <v>52</v>
      </c>
      <c r="F374" s="2" t="s">
        <v>49</v>
      </c>
      <c r="G374" s="2" t="s">
        <v>26</v>
      </c>
      <c r="H374" s="7">
        <v>6357.21</v>
      </c>
      <c r="I374" s="3">
        <v>45559</v>
      </c>
      <c r="J374" s="3" t="str">
        <f>TEXT(NIgerian_Fintech[[#This Row],[TransactionDate]], "JJJJ")</f>
        <v>2024</v>
      </c>
      <c r="K374" s="3" t="str">
        <f>TEXT(NIgerian_Fintech[[#This Row],[TransactionDate]], "MMMM")</f>
        <v>September</v>
      </c>
      <c r="L374" s="3" t="str">
        <f>TEXT(NIgerian_Fintech[[#This Row],[TransactionDate]], "MM")</f>
        <v>09</v>
      </c>
      <c r="M374" s="3" t="str">
        <f>TEXT(NIgerian_Fintech[[#This Row],[TransactionDate]], "tttt")</f>
        <v>Tuesday</v>
      </c>
      <c r="N374" s="2" t="s">
        <v>16</v>
      </c>
    </row>
    <row r="375" spans="1:14" ht="14.5" x14ac:dyDescent="0.35">
      <c r="A375" s="2" t="s">
        <v>780</v>
      </c>
      <c r="B375" s="2" t="s">
        <v>781</v>
      </c>
      <c r="C375" s="2">
        <v>26</v>
      </c>
      <c r="D375" s="2" t="s">
        <v>12</v>
      </c>
      <c r="E375" s="2" t="s">
        <v>52</v>
      </c>
      <c r="F375" s="2" t="s">
        <v>14</v>
      </c>
      <c r="G375" s="2" t="s">
        <v>26</v>
      </c>
      <c r="H375" s="7">
        <v>1399.21</v>
      </c>
      <c r="I375" s="3">
        <v>45036</v>
      </c>
      <c r="J375" s="3" t="str">
        <f>TEXT(NIgerian_Fintech[[#This Row],[TransactionDate]], "JJJJ")</f>
        <v>2023</v>
      </c>
      <c r="K375" s="3" t="str">
        <f>TEXT(NIgerian_Fintech[[#This Row],[TransactionDate]], "MMMM")</f>
        <v>April</v>
      </c>
      <c r="L375" s="3" t="str">
        <f>TEXT(NIgerian_Fintech[[#This Row],[TransactionDate]], "MM")</f>
        <v>04</v>
      </c>
      <c r="M375" s="3" t="str">
        <f>TEXT(NIgerian_Fintech[[#This Row],[TransactionDate]], "tttt")</f>
        <v>Thursday</v>
      </c>
      <c r="N375" s="2" t="s">
        <v>16</v>
      </c>
    </row>
    <row r="376" spans="1:14" ht="14.5" x14ac:dyDescent="0.35">
      <c r="A376" s="2" t="s">
        <v>782</v>
      </c>
      <c r="B376" s="2" t="s">
        <v>783</v>
      </c>
      <c r="C376" s="2">
        <v>60</v>
      </c>
      <c r="D376" s="2" t="s">
        <v>39</v>
      </c>
      <c r="E376" s="2" t="s">
        <v>93</v>
      </c>
      <c r="F376" s="2" t="s">
        <v>25</v>
      </c>
      <c r="G376" s="2" t="s">
        <v>20</v>
      </c>
      <c r="H376" s="7">
        <v>12547.29</v>
      </c>
      <c r="I376" s="3">
        <v>45257</v>
      </c>
      <c r="J376" s="3" t="str">
        <f>TEXT(NIgerian_Fintech[[#This Row],[TransactionDate]], "JJJJ")</f>
        <v>2023</v>
      </c>
      <c r="K376" s="3" t="str">
        <f>TEXT(NIgerian_Fintech[[#This Row],[TransactionDate]], "MMMM")</f>
        <v>November</v>
      </c>
      <c r="L376" s="3" t="str">
        <f>TEXT(NIgerian_Fintech[[#This Row],[TransactionDate]], "MM")</f>
        <v>11</v>
      </c>
      <c r="M376" s="3" t="str">
        <f>TEXT(NIgerian_Fintech[[#This Row],[TransactionDate]], "tttt")</f>
        <v>Monday</v>
      </c>
      <c r="N376" s="2" t="s">
        <v>16</v>
      </c>
    </row>
    <row r="377" spans="1:14" ht="14.5" x14ac:dyDescent="0.35">
      <c r="A377" s="2" t="s">
        <v>784</v>
      </c>
      <c r="B377" s="2" t="s">
        <v>785</v>
      </c>
      <c r="C377" s="2">
        <v>56</v>
      </c>
      <c r="D377" s="2" t="s">
        <v>39</v>
      </c>
      <c r="E377" s="2" t="s">
        <v>13</v>
      </c>
      <c r="F377" s="2" t="s">
        <v>14</v>
      </c>
      <c r="G377" s="2" t="s">
        <v>26</v>
      </c>
      <c r="H377" s="7">
        <v>11414.02</v>
      </c>
      <c r="I377" s="3">
        <v>45499</v>
      </c>
      <c r="J377" s="3" t="str">
        <f>TEXT(NIgerian_Fintech[[#This Row],[TransactionDate]], "JJJJ")</f>
        <v>2024</v>
      </c>
      <c r="K377" s="3" t="str">
        <f>TEXT(NIgerian_Fintech[[#This Row],[TransactionDate]], "MMMM")</f>
        <v>July</v>
      </c>
      <c r="L377" s="3" t="str">
        <f>TEXT(NIgerian_Fintech[[#This Row],[TransactionDate]], "MM")</f>
        <v>07</v>
      </c>
      <c r="M377" s="3" t="str">
        <f>TEXT(NIgerian_Fintech[[#This Row],[TransactionDate]], "tttt")</f>
        <v>Friday</v>
      </c>
      <c r="N377" s="2" t="s">
        <v>16</v>
      </c>
    </row>
    <row r="378" spans="1:14" ht="14.5" x14ac:dyDescent="0.35">
      <c r="A378" s="2" t="s">
        <v>786</v>
      </c>
      <c r="B378" s="2" t="s">
        <v>787</v>
      </c>
      <c r="C378" s="2">
        <v>46</v>
      </c>
      <c r="D378" s="2" t="s">
        <v>12</v>
      </c>
      <c r="E378" s="2" t="s">
        <v>74</v>
      </c>
      <c r="F378" s="2" t="s">
        <v>49</v>
      </c>
      <c r="G378" s="2" t="s">
        <v>15</v>
      </c>
      <c r="H378" s="7">
        <v>49488.15</v>
      </c>
      <c r="I378" s="3">
        <v>45190</v>
      </c>
      <c r="J378" s="3" t="str">
        <f>TEXT(NIgerian_Fintech[[#This Row],[TransactionDate]], "JJJJ")</f>
        <v>2023</v>
      </c>
      <c r="K378" s="3" t="str">
        <f>TEXT(NIgerian_Fintech[[#This Row],[TransactionDate]], "MMMM")</f>
        <v>September</v>
      </c>
      <c r="L378" s="3" t="str">
        <f>TEXT(NIgerian_Fintech[[#This Row],[TransactionDate]], "MM")</f>
        <v>09</v>
      </c>
      <c r="M378" s="3" t="str">
        <f>TEXT(NIgerian_Fintech[[#This Row],[TransactionDate]], "tttt")</f>
        <v>Thursday</v>
      </c>
      <c r="N378" s="2" t="s">
        <v>16</v>
      </c>
    </row>
    <row r="379" spans="1:14" ht="14.5" x14ac:dyDescent="0.35">
      <c r="A379" s="2" t="s">
        <v>788</v>
      </c>
      <c r="B379" s="2" t="s">
        <v>789</v>
      </c>
      <c r="C379" s="2">
        <v>59</v>
      </c>
      <c r="D379" s="2" t="s">
        <v>39</v>
      </c>
      <c r="E379" s="2" t="s">
        <v>64</v>
      </c>
      <c r="F379" s="2" t="s">
        <v>35</v>
      </c>
      <c r="G379" s="2" t="s">
        <v>36</v>
      </c>
      <c r="H379" s="7">
        <v>9910.41</v>
      </c>
      <c r="I379" s="3">
        <v>45194</v>
      </c>
      <c r="J379" s="3" t="str">
        <f>TEXT(NIgerian_Fintech[[#This Row],[TransactionDate]], "JJJJ")</f>
        <v>2023</v>
      </c>
      <c r="K379" s="3" t="str">
        <f>TEXT(NIgerian_Fintech[[#This Row],[TransactionDate]], "MMMM")</f>
        <v>September</v>
      </c>
      <c r="L379" s="3" t="str">
        <f>TEXT(NIgerian_Fintech[[#This Row],[TransactionDate]], "MM")</f>
        <v>09</v>
      </c>
      <c r="M379" s="3" t="str">
        <f>TEXT(NIgerian_Fintech[[#This Row],[TransactionDate]], "tttt")</f>
        <v>Monday</v>
      </c>
      <c r="N379" s="2" t="s">
        <v>16</v>
      </c>
    </row>
    <row r="380" spans="1:14" ht="14.5" x14ac:dyDescent="0.35">
      <c r="A380" s="2" t="s">
        <v>790</v>
      </c>
      <c r="B380" s="2" t="s">
        <v>791</v>
      </c>
      <c r="C380" s="2">
        <v>43</v>
      </c>
      <c r="D380" s="2" t="s">
        <v>39</v>
      </c>
      <c r="E380" s="2" t="s">
        <v>42</v>
      </c>
      <c r="F380" s="2" t="s">
        <v>55</v>
      </c>
      <c r="G380" s="2" t="s">
        <v>20</v>
      </c>
      <c r="H380" s="7">
        <v>16101.28</v>
      </c>
      <c r="I380" s="3">
        <v>45361</v>
      </c>
      <c r="J380" s="3" t="str">
        <f>TEXT(NIgerian_Fintech[[#This Row],[TransactionDate]], "JJJJ")</f>
        <v>2024</v>
      </c>
      <c r="K380" s="3" t="str">
        <f>TEXT(NIgerian_Fintech[[#This Row],[TransactionDate]], "MMMM")</f>
        <v>March</v>
      </c>
      <c r="L380" s="3" t="str">
        <f>TEXT(NIgerian_Fintech[[#This Row],[TransactionDate]], "MM")</f>
        <v>03</v>
      </c>
      <c r="M380" s="3" t="str">
        <f>TEXT(NIgerian_Fintech[[#This Row],[TransactionDate]], "tttt")</f>
        <v>Sunday</v>
      </c>
      <c r="N380" s="2" t="s">
        <v>16</v>
      </c>
    </row>
    <row r="381" spans="1:14" ht="14.5" x14ac:dyDescent="0.35">
      <c r="A381" s="2" t="s">
        <v>792</v>
      </c>
      <c r="B381" s="2" t="s">
        <v>793</v>
      </c>
      <c r="C381" s="2">
        <v>52</v>
      </c>
      <c r="D381" s="2" t="s">
        <v>39</v>
      </c>
      <c r="E381" s="2" t="s">
        <v>64</v>
      </c>
      <c r="F381" s="2" t="s">
        <v>35</v>
      </c>
      <c r="G381" s="2" t="s">
        <v>36</v>
      </c>
      <c r="H381" s="7">
        <v>3123.68</v>
      </c>
      <c r="I381" s="3">
        <v>45376</v>
      </c>
      <c r="J381" s="3" t="str">
        <f>TEXT(NIgerian_Fintech[[#This Row],[TransactionDate]], "JJJJ")</f>
        <v>2024</v>
      </c>
      <c r="K381" s="3" t="str">
        <f>TEXT(NIgerian_Fintech[[#This Row],[TransactionDate]], "MMMM")</f>
        <v>March</v>
      </c>
      <c r="L381" s="3" t="str">
        <f>TEXT(NIgerian_Fintech[[#This Row],[TransactionDate]], "MM")</f>
        <v>03</v>
      </c>
      <c r="M381" s="3" t="str">
        <f>TEXT(NIgerian_Fintech[[#This Row],[TransactionDate]], "tttt")</f>
        <v>Monday</v>
      </c>
      <c r="N381" s="2" t="s">
        <v>16</v>
      </c>
    </row>
    <row r="382" spans="1:14" ht="14.5" x14ac:dyDescent="0.35">
      <c r="A382" s="2" t="s">
        <v>794</v>
      </c>
      <c r="B382" s="2" t="s">
        <v>795</v>
      </c>
      <c r="C382" s="2">
        <v>42</v>
      </c>
      <c r="D382" s="2" t="s">
        <v>39</v>
      </c>
      <c r="E382" s="2" t="s">
        <v>24</v>
      </c>
      <c r="F382" s="2" t="s">
        <v>49</v>
      </c>
      <c r="G382" s="2" t="s">
        <v>36</v>
      </c>
      <c r="H382" s="7">
        <v>4155.5200000000004</v>
      </c>
      <c r="I382" s="3">
        <v>45223</v>
      </c>
      <c r="J382" s="3" t="str">
        <f>TEXT(NIgerian_Fintech[[#This Row],[TransactionDate]], "JJJJ")</f>
        <v>2023</v>
      </c>
      <c r="K382" s="3" t="str">
        <f>TEXT(NIgerian_Fintech[[#This Row],[TransactionDate]], "MMMM")</f>
        <v>October</v>
      </c>
      <c r="L382" s="3" t="str">
        <f>TEXT(NIgerian_Fintech[[#This Row],[TransactionDate]], "MM")</f>
        <v>10</v>
      </c>
      <c r="M382" s="3" t="str">
        <f>TEXT(NIgerian_Fintech[[#This Row],[TransactionDate]], "tttt")</f>
        <v>Tuesday</v>
      </c>
      <c r="N382" s="2" t="s">
        <v>16</v>
      </c>
    </row>
    <row r="383" spans="1:14" ht="14.5" x14ac:dyDescent="0.35">
      <c r="A383" s="2" t="s">
        <v>796</v>
      </c>
      <c r="B383" s="2" t="s">
        <v>797</v>
      </c>
      <c r="C383" s="2">
        <v>41</v>
      </c>
      <c r="D383" s="2" t="s">
        <v>39</v>
      </c>
      <c r="E383" s="2" t="s">
        <v>52</v>
      </c>
      <c r="F383" s="2" t="s">
        <v>19</v>
      </c>
      <c r="G383" s="2" t="s">
        <v>15</v>
      </c>
      <c r="H383" s="7">
        <v>24892.07</v>
      </c>
      <c r="I383" s="3">
        <v>45565</v>
      </c>
      <c r="J383" s="3" t="str">
        <f>TEXT(NIgerian_Fintech[[#This Row],[TransactionDate]], "JJJJ")</f>
        <v>2024</v>
      </c>
      <c r="K383" s="3" t="str">
        <f>TEXT(NIgerian_Fintech[[#This Row],[TransactionDate]], "MMMM")</f>
        <v>September</v>
      </c>
      <c r="L383" s="3" t="str">
        <f>TEXT(NIgerian_Fintech[[#This Row],[TransactionDate]], "MM")</f>
        <v>09</v>
      </c>
      <c r="M383" s="3" t="str">
        <f>TEXT(NIgerian_Fintech[[#This Row],[TransactionDate]], "tttt")</f>
        <v>Monday</v>
      </c>
      <c r="N383" s="2" t="s">
        <v>16</v>
      </c>
    </row>
    <row r="384" spans="1:14" ht="14.5" x14ac:dyDescent="0.35">
      <c r="A384" s="2" t="s">
        <v>798</v>
      </c>
      <c r="B384" s="2" t="s">
        <v>799</v>
      </c>
      <c r="C384" s="2">
        <v>30</v>
      </c>
      <c r="D384" s="2" t="s">
        <v>39</v>
      </c>
      <c r="E384" s="2" t="s">
        <v>74</v>
      </c>
      <c r="F384" s="2" t="s">
        <v>35</v>
      </c>
      <c r="G384" s="2" t="s">
        <v>30</v>
      </c>
      <c r="H384" s="7">
        <v>14072.82</v>
      </c>
      <c r="I384" s="3">
        <v>45063</v>
      </c>
      <c r="J384" s="3" t="str">
        <f>TEXT(NIgerian_Fintech[[#This Row],[TransactionDate]], "JJJJ")</f>
        <v>2023</v>
      </c>
      <c r="K384" s="3" t="str">
        <f>TEXT(NIgerian_Fintech[[#This Row],[TransactionDate]], "MMMM")</f>
        <v>May</v>
      </c>
      <c r="L384" s="3" t="str">
        <f>TEXT(NIgerian_Fintech[[#This Row],[TransactionDate]], "MM")</f>
        <v>05</v>
      </c>
      <c r="M384" s="3" t="str">
        <f>TEXT(NIgerian_Fintech[[#This Row],[TransactionDate]], "tttt")</f>
        <v>Wednesday</v>
      </c>
      <c r="N384" s="2" t="s">
        <v>16</v>
      </c>
    </row>
    <row r="385" spans="1:14" ht="14.5" x14ac:dyDescent="0.35">
      <c r="A385" s="2" t="s">
        <v>800</v>
      </c>
      <c r="B385" s="2" t="s">
        <v>801</v>
      </c>
      <c r="C385" s="2">
        <v>24</v>
      </c>
      <c r="D385" s="2" t="s">
        <v>12</v>
      </c>
      <c r="E385" s="2" t="s">
        <v>29</v>
      </c>
      <c r="F385" s="2" t="s">
        <v>14</v>
      </c>
      <c r="G385" s="2" t="s">
        <v>30</v>
      </c>
      <c r="H385" s="7">
        <v>10649.91</v>
      </c>
      <c r="I385" s="3">
        <v>45516</v>
      </c>
      <c r="J385" s="3" t="str">
        <f>TEXT(NIgerian_Fintech[[#This Row],[TransactionDate]], "JJJJ")</f>
        <v>2024</v>
      </c>
      <c r="K385" s="3" t="str">
        <f>TEXT(NIgerian_Fintech[[#This Row],[TransactionDate]], "MMMM")</f>
        <v>August</v>
      </c>
      <c r="L385" s="3" t="str">
        <f>TEXT(NIgerian_Fintech[[#This Row],[TransactionDate]], "MM")</f>
        <v>08</v>
      </c>
      <c r="M385" s="3" t="str">
        <f>TEXT(NIgerian_Fintech[[#This Row],[TransactionDate]], "tttt")</f>
        <v>Monday</v>
      </c>
      <c r="N385" s="2" t="s">
        <v>16</v>
      </c>
    </row>
    <row r="386" spans="1:14" ht="14.5" x14ac:dyDescent="0.35">
      <c r="A386" s="2" t="s">
        <v>802</v>
      </c>
      <c r="B386" s="2" t="s">
        <v>803</v>
      </c>
      <c r="C386" s="2">
        <v>53</v>
      </c>
      <c r="D386" s="2" t="s">
        <v>39</v>
      </c>
      <c r="E386" s="2" t="s">
        <v>74</v>
      </c>
      <c r="F386" s="2" t="s">
        <v>14</v>
      </c>
      <c r="G386" s="2" t="s">
        <v>30</v>
      </c>
      <c r="H386" s="7">
        <v>2930.67</v>
      </c>
      <c r="I386" s="3">
        <v>45645</v>
      </c>
      <c r="J386" s="3" t="str">
        <f>TEXT(NIgerian_Fintech[[#This Row],[TransactionDate]], "JJJJ")</f>
        <v>2024</v>
      </c>
      <c r="K386" s="3" t="str">
        <f>TEXT(NIgerian_Fintech[[#This Row],[TransactionDate]], "MMMM")</f>
        <v>December</v>
      </c>
      <c r="L386" s="3" t="str">
        <f>TEXT(NIgerian_Fintech[[#This Row],[TransactionDate]], "MM")</f>
        <v>12</v>
      </c>
      <c r="M386" s="3" t="str">
        <f>TEXT(NIgerian_Fintech[[#This Row],[TransactionDate]], "tttt")</f>
        <v>Thursday</v>
      </c>
      <c r="N386" s="2" t="s">
        <v>16</v>
      </c>
    </row>
    <row r="387" spans="1:14" ht="14.5" x14ac:dyDescent="0.35">
      <c r="A387" s="2" t="s">
        <v>804</v>
      </c>
      <c r="B387" s="2" t="s">
        <v>805</v>
      </c>
      <c r="C387" s="2">
        <v>62</v>
      </c>
      <c r="D387" s="2" t="s">
        <v>39</v>
      </c>
      <c r="E387" s="2" t="s">
        <v>74</v>
      </c>
      <c r="F387" s="2" t="s">
        <v>55</v>
      </c>
      <c r="G387" s="2" t="s">
        <v>26</v>
      </c>
      <c r="H387" s="7">
        <v>11992.44</v>
      </c>
      <c r="I387" s="3">
        <v>45323</v>
      </c>
      <c r="J387" s="3" t="str">
        <f>TEXT(NIgerian_Fintech[[#This Row],[TransactionDate]], "JJJJ")</f>
        <v>2024</v>
      </c>
      <c r="K387" s="3" t="str">
        <f>TEXT(NIgerian_Fintech[[#This Row],[TransactionDate]], "MMMM")</f>
        <v>February</v>
      </c>
      <c r="L387" s="3" t="str">
        <f>TEXT(NIgerian_Fintech[[#This Row],[TransactionDate]], "MM")</f>
        <v>02</v>
      </c>
      <c r="M387" s="3" t="str">
        <f>TEXT(NIgerian_Fintech[[#This Row],[TransactionDate]], "tttt")</f>
        <v>Thursday</v>
      </c>
      <c r="N387" s="2" t="s">
        <v>16</v>
      </c>
    </row>
    <row r="388" spans="1:14" ht="14.5" x14ac:dyDescent="0.35">
      <c r="A388" s="2" t="s">
        <v>806</v>
      </c>
      <c r="B388" s="2" t="s">
        <v>807</v>
      </c>
      <c r="C388" s="2">
        <v>37</v>
      </c>
      <c r="D388" s="2" t="s">
        <v>12</v>
      </c>
      <c r="E388" s="2" t="s">
        <v>13</v>
      </c>
      <c r="F388" s="2" t="s">
        <v>14</v>
      </c>
      <c r="G388" s="2" t="s">
        <v>30</v>
      </c>
      <c r="H388" s="7">
        <v>21782.78</v>
      </c>
      <c r="I388" s="3">
        <v>45110</v>
      </c>
      <c r="J388" s="3" t="str">
        <f>TEXT(NIgerian_Fintech[[#This Row],[TransactionDate]], "JJJJ")</f>
        <v>2023</v>
      </c>
      <c r="K388" s="3" t="str">
        <f>TEXT(NIgerian_Fintech[[#This Row],[TransactionDate]], "MMMM")</f>
        <v>July</v>
      </c>
      <c r="L388" s="3" t="str">
        <f>TEXT(NIgerian_Fintech[[#This Row],[TransactionDate]], "MM")</f>
        <v>07</v>
      </c>
      <c r="M388" s="3" t="str">
        <f>TEXT(NIgerian_Fintech[[#This Row],[TransactionDate]], "tttt")</f>
        <v>Monday</v>
      </c>
      <c r="N388" s="2" t="s">
        <v>16</v>
      </c>
    </row>
    <row r="389" spans="1:14" ht="14.5" x14ac:dyDescent="0.35">
      <c r="A389" s="2" t="s">
        <v>808</v>
      </c>
      <c r="B389" s="2" t="s">
        <v>809</v>
      </c>
      <c r="C389" s="2">
        <v>18</v>
      </c>
      <c r="D389" s="2" t="s">
        <v>12</v>
      </c>
      <c r="E389" s="2" t="s">
        <v>64</v>
      </c>
      <c r="F389" s="2" t="s">
        <v>25</v>
      </c>
      <c r="G389" s="2" t="s">
        <v>15</v>
      </c>
      <c r="H389" s="7">
        <v>2624.01</v>
      </c>
      <c r="I389" s="3">
        <v>45338</v>
      </c>
      <c r="J389" s="3" t="str">
        <f>TEXT(NIgerian_Fintech[[#This Row],[TransactionDate]], "JJJJ")</f>
        <v>2024</v>
      </c>
      <c r="K389" s="3" t="str">
        <f>TEXT(NIgerian_Fintech[[#This Row],[TransactionDate]], "MMMM")</f>
        <v>February</v>
      </c>
      <c r="L389" s="3" t="str">
        <f>TEXT(NIgerian_Fintech[[#This Row],[TransactionDate]], "MM")</f>
        <v>02</v>
      </c>
      <c r="M389" s="3" t="str">
        <f>TEXT(NIgerian_Fintech[[#This Row],[TransactionDate]], "tttt")</f>
        <v>Friday</v>
      </c>
      <c r="N389" s="2" t="s">
        <v>21</v>
      </c>
    </row>
    <row r="390" spans="1:14" ht="14.5" x14ac:dyDescent="0.35">
      <c r="A390" s="2" t="s">
        <v>810</v>
      </c>
      <c r="B390" s="2" t="s">
        <v>811</v>
      </c>
      <c r="C390" s="2">
        <v>25</v>
      </c>
      <c r="D390" s="2" t="s">
        <v>39</v>
      </c>
      <c r="E390" s="2" t="s">
        <v>13</v>
      </c>
      <c r="F390" s="2" t="s">
        <v>25</v>
      </c>
      <c r="G390" s="2" t="s">
        <v>26</v>
      </c>
      <c r="H390" s="7">
        <v>12245.97</v>
      </c>
      <c r="I390" s="3">
        <v>45527</v>
      </c>
      <c r="J390" s="3" t="str">
        <f>TEXT(NIgerian_Fintech[[#This Row],[TransactionDate]], "JJJJ")</f>
        <v>2024</v>
      </c>
      <c r="K390" s="3" t="str">
        <f>TEXT(NIgerian_Fintech[[#This Row],[TransactionDate]], "MMMM")</f>
        <v>August</v>
      </c>
      <c r="L390" s="3" t="str">
        <f>TEXT(NIgerian_Fintech[[#This Row],[TransactionDate]], "MM")</f>
        <v>08</v>
      </c>
      <c r="M390" s="3" t="str">
        <f>TEXT(NIgerian_Fintech[[#This Row],[TransactionDate]], "tttt")</f>
        <v>Friday</v>
      </c>
      <c r="N390" s="2" t="s">
        <v>16</v>
      </c>
    </row>
    <row r="391" spans="1:14" ht="14.5" x14ac:dyDescent="0.35">
      <c r="A391" s="2" t="s">
        <v>812</v>
      </c>
      <c r="B391" s="2" t="s">
        <v>813</v>
      </c>
      <c r="C391" s="2">
        <v>63</v>
      </c>
      <c r="D391" s="2" t="s">
        <v>12</v>
      </c>
      <c r="E391" s="2" t="s">
        <v>29</v>
      </c>
      <c r="F391" s="2" t="s">
        <v>35</v>
      </c>
      <c r="G391" s="2" t="s">
        <v>30</v>
      </c>
      <c r="H391" s="7">
        <v>5003.7</v>
      </c>
      <c r="I391" s="3">
        <v>45246</v>
      </c>
      <c r="J391" s="3" t="str">
        <f>TEXT(NIgerian_Fintech[[#This Row],[TransactionDate]], "JJJJ")</f>
        <v>2023</v>
      </c>
      <c r="K391" s="3" t="str">
        <f>TEXT(NIgerian_Fintech[[#This Row],[TransactionDate]], "MMMM")</f>
        <v>November</v>
      </c>
      <c r="L391" s="3" t="str">
        <f>TEXT(NIgerian_Fintech[[#This Row],[TransactionDate]], "MM")</f>
        <v>11</v>
      </c>
      <c r="M391" s="3" t="str">
        <f>TEXT(NIgerian_Fintech[[#This Row],[TransactionDate]], "tttt")</f>
        <v>Thursday</v>
      </c>
      <c r="N391" s="2" t="s">
        <v>16</v>
      </c>
    </row>
    <row r="392" spans="1:14" ht="14.5" x14ac:dyDescent="0.35">
      <c r="A392" s="2" t="s">
        <v>814</v>
      </c>
      <c r="B392" s="2" t="s">
        <v>815</v>
      </c>
      <c r="C392" s="2">
        <v>33</v>
      </c>
      <c r="D392" s="2" t="s">
        <v>39</v>
      </c>
      <c r="E392" s="2" t="s">
        <v>29</v>
      </c>
      <c r="F392" s="2" t="s">
        <v>49</v>
      </c>
      <c r="G392" s="2" t="s">
        <v>36</v>
      </c>
      <c r="H392" s="7">
        <v>1264.3399999999999</v>
      </c>
      <c r="I392" s="3">
        <v>45502</v>
      </c>
      <c r="J392" s="3" t="str">
        <f>TEXT(NIgerian_Fintech[[#This Row],[TransactionDate]], "JJJJ")</f>
        <v>2024</v>
      </c>
      <c r="K392" s="3" t="str">
        <f>TEXT(NIgerian_Fintech[[#This Row],[TransactionDate]], "MMMM")</f>
        <v>July</v>
      </c>
      <c r="L392" s="3" t="str">
        <f>TEXT(NIgerian_Fintech[[#This Row],[TransactionDate]], "MM")</f>
        <v>07</v>
      </c>
      <c r="M392" s="3" t="str">
        <f>TEXT(NIgerian_Fintech[[#This Row],[TransactionDate]], "tttt")</f>
        <v>Monday</v>
      </c>
      <c r="N392" s="2" t="s">
        <v>16</v>
      </c>
    </row>
    <row r="393" spans="1:14" ht="14.5" x14ac:dyDescent="0.35">
      <c r="A393" s="2" t="s">
        <v>816</v>
      </c>
      <c r="B393" s="2" t="s">
        <v>817</v>
      </c>
      <c r="C393" s="2">
        <v>31</v>
      </c>
      <c r="D393" s="2" t="s">
        <v>39</v>
      </c>
      <c r="E393" s="2" t="s">
        <v>93</v>
      </c>
      <c r="F393" s="2" t="s">
        <v>55</v>
      </c>
      <c r="G393" s="2" t="s">
        <v>15</v>
      </c>
      <c r="H393" s="7">
        <v>14416.41</v>
      </c>
      <c r="I393" s="3">
        <v>45252</v>
      </c>
      <c r="J393" s="3" t="str">
        <f>TEXT(NIgerian_Fintech[[#This Row],[TransactionDate]], "JJJJ")</f>
        <v>2023</v>
      </c>
      <c r="K393" s="3" t="str">
        <f>TEXT(NIgerian_Fintech[[#This Row],[TransactionDate]], "MMMM")</f>
        <v>November</v>
      </c>
      <c r="L393" s="3" t="str">
        <f>TEXT(NIgerian_Fintech[[#This Row],[TransactionDate]], "MM")</f>
        <v>11</v>
      </c>
      <c r="M393" s="3" t="str">
        <f>TEXT(NIgerian_Fintech[[#This Row],[TransactionDate]], "tttt")</f>
        <v>Wednesday</v>
      </c>
      <c r="N393" s="2" t="s">
        <v>16</v>
      </c>
    </row>
    <row r="394" spans="1:14" ht="14.5" x14ac:dyDescent="0.35">
      <c r="A394" s="2" t="s">
        <v>818</v>
      </c>
      <c r="B394" s="2" t="s">
        <v>819</v>
      </c>
      <c r="C394" s="2">
        <v>29</v>
      </c>
      <c r="D394" s="2" t="s">
        <v>12</v>
      </c>
      <c r="E394" s="2" t="s">
        <v>24</v>
      </c>
      <c r="F394" s="2" t="s">
        <v>19</v>
      </c>
      <c r="G394" s="2" t="s">
        <v>15</v>
      </c>
      <c r="H394" s="7">
        <v>1828.86</v>
      </c>
      <c r="I394" s="3">
        <v>45493</v>
      </c>
      <c r="J394" s="3" t="str">
        <f>TEXT(NIgerian_Fintech[[#This Row],[TransactionDate]], "JJJJ")</f>
        <v>2024</v>
      </c>
      <c r="K394" s="3" t="str">
        <f>TEXT(NIgerian_Fintech[[#This Row],[TransactionDate]], "MMMM")</f>
        <v>July</v>
      </c>
      <c r="L394" s="3" t="str">
        <f>TEXT(NIgerian_Fintech[[#This Row],[TransactionDate]], "MM")</f>
        <v>07</v>
      </c>
      <c r="M394" s="3" t="str">
        <f>TEXT(NIgerian_Fintech[[#This Row],[TransactionDate]], "tttt")</f>
        <v>Saturday</v>
      </c>
      <c r="N394" s="2" t="s">
        <v>16</v>
      </c>
    </row>
    <row r="395" spans="1:14" ht="14.5" x14ac:dyDescent="0.35">
      <c r="A395" s="2" t="s">
        <v>820</v>
      </c>
      <c r="B395" s="2" t="s">
        <v>821</v>
      </c>
      <c r="C395" s="2">
        <v>40</v>
      </c>
      <c r="D395" s="2" t="s">
        <v>39</v>
      </c>
      <c r="E395" s="2" t="s">
        <v>42</v>
      </c>
      <c r="F395" s="2" t="s">
        <v>35</v>
      </c>
      <c r="G395" s="2" t="s">
        <v>20</v>
      </c>
      <c r="H395" s="7">
        <v>2915.51</v>
      </c>
      <c r="I395" s="3">
        <v>45343</v>
      </c>
      <c r="J395" s="3" t="str">
        <f>TEXT(NIgerian_Fintech[[#This Row],[TransactionDate]], "JJJJ")</f>
        <v>2024</v>
      </c>
      <c r="K395" s="3" t="str">
        <f>TEXT(NIgerian_Fintech[[#This Row],[TransactionDate]], "MMMM")</f>
        <v>February</v>
      </c>
      <c r="L395" s="3" t="str">
        <f>TEXT(NIgerian_Fintech[[#This Row],[TransactionDate]], "MM")</f>
        <v>02</v>
      </c>
      <c r="M395" s="3" t="str">
        <f>TEXT(NIgerian_Fintech[[#This Row],[TransactionDate]], "tttt")</f>
        <v>Wednesday</v>
      </c>
      <c r="N395" s="2" t="s">
        <v>16</v>
      </c>
    </row>
    <row r="396" spans="1:14" ht="14.5" x14ac:dyDescent="0.35">
      <c r="A396" s="2" t="s">
        <v>822</v>
      </c>
      <c r="B396" s="2" t="s">
        <v>823</v>
      </c>
      <c r="C396" s="2">
        <v>32</v>
      </c>
      <c r="D396" s="2" t="s">
        <v>39</v>
      </c>
      <c r="E396" s="2" t="s">
        <v>93</v>
      </c>
      <c r="F396" s="2" t="s">
        <v>49</v>
      </c>
      <c r="G396" s="2" t="s">
        <v>15</v>
      </c>
      <c r="H396" s="7">
        <v>15275.91</v>
      </c>
      <c r="I396" s="3">
        <v>45626</v>
      </c>
      <c r="J396" s="3" t="str">
        <f>TEXT(NIgerian_Fintech[[#This Row],[TransactionDate]], "JJJJ")</f>
        <v>2024</v>
      </c>
      <c r="K396" s="3" t="str">
        <f>TEXT(NIgerian_Fintech[[#This Row],[TransactionDate]], "MMMM")</f>
        <v>November</v>
      </c>
      <c r="L396" s="3" t="str">
        <f>TEXT(NIgerian_Fintech[[#This Row],[TransactionDate]], "MM")</f>
        <v>11</v>
      </c>
      <c r="M396" s="3" t="str">
        <f>TEXT(NIgerian_Fintech[[#This Row],[TransactionDate]], "tttt")</f>
        <v>Saturday</v>
      </c>
      <c r="N396" s="2" t="s">
        <v>16</v>
      </c>
    </row>
    <row r="397" spans="1:14" ht="14.5" x14ac:dyDescent="0.35">
      <c r="A397" s="2" t="s">
        <v>824</v>
      </c>
      <c r="B397" s="2" t="s">
        <v>825</v>
      </c>
      <c r="C397" s="2">
        <v>45</v>
      </c>
      <c r="D397" s="2" t="s">
        <v>12</v>
      </c>
      <c r="E397" s="2" t="s">
        <v>52</v>
      </c>
      <c r="F397" s="2" t="s">
        <v>55</v>
      </c>
      <c r="G397" s="2" t="s">
        <v>36</v>
      </c>
      <c r="H397" s="7">
        <v>13553.1</v>
      </c>
      <c r="I397" s="3">
        <v>45629</v>
      </c>
      <c r="J397" s="3" t="str">
        <f>TEXT(NIgerian_Fintech[[#This Row],[TransactionDate]], "JJJJ")</f>
        <v>2024</v>
      </c>
      <c r="K397" s="3" t="str">
        <f>TEXT(NIgerian_Fintech[[#This Row],[TransactionDate]], "MMMM")</f>
        <v>December</v>
      </c>
      <c r="L397" s="3" t="str">
        <f>TEXT(NIgerian_Fintech[[#This Row],[TransactionDate]], "MM")</f>
        <v>12</v>
      </c>
      <c r="M397" s="3" t="str">
        <f>TEXT(NIgerian_Fintech[[#This Row],[TransactionDate]], "tttt")</f>
        <v>Tuesday</v>
      </c>
      <c r="N397" s="2" t="s">
        <v>21</v>
      </c>
    </row>
    <row r="398" spans="1:14" ht="14.5" x14ac:dyDescent="0.35">
      <c r="A398" s="2" t="s">
        <v>826</v>
      </c>
      <c r="B398" s="2" t="s">
        <v>827</v>
      </c>
      <c r="C398" s="2">
        <v>51</v>
      </c>
      <c r="D398" s="2" t="s">
        <v>12</v>
      </c>
      <c r="E398" s="2" t="s">
        <v>13</v>
      </c>
      <c r="F398" s="2" t="s">
        <v>55</v>
      </c>
      <c r="G398" s="2" t="s">
        <v>15</v>
      </c>
      <c r="H398" s="7">
        <v>2932.75</v>
      </c>
      <c r="I398" s="3">
        <v>45533</v>
      </c>
      <c r="J398" s="3" t="str">
        <f>TEXT(NIgerian_Fintech[[#This Row],[TransactionDate]], "JJJJ")</f>
        <v>2024</v>
      </c>
      <c r="K398" s="3" t="str">
        <f>TEXT(NIgerian_Fintech[[#This Row],[TransactionDate]], "MMMM")</f>
        <v>August</v>
      </c>
      <c r="L398" s="3" t="str">
        <f>TEXT(NIgerian_Fintech[[#This Row],[TransactionDate]], "MM")</f>
        <v>08</v>
      </c>
      <c r="M398" s="3" t="str">
        <f>TEXT(NIgerian_Fintech[[#This Row],[TransactionDate]], "tttt")</f>
        <v>Thursday</v>
      </c>
      <c r="N398" s="2" t="s">
        <v>16</v>
      </c>
    </row>
    <row r="399" spans="1:14" ht="14.5" x14ac:dyDescent="0.35">
      <c r="A399" s="2" t="s">
        <v>828</v>
      </c>
      <c r="B399" s="2" t="s">
        <v>829</v>
      </c>
      <c r="C399" s="2">
        <v>19</v>
      </c>
      <c r="D399" s="2" t="s">
        <v>12</v>
      </c>
      <c r="E399" s="2" t="s">
        <v>13</v>
      </c>
      <c r="F399" s="2" t="s">
        <v>35</v>
      </c>
      <c r="G399" s="2" t="s">
        <v>20</v>
      </c>
      <c r="H399" s="7">
        <v>28296.18</v>
      </c>
      <c r="I399" s="3">
        <v>45016</v>
      </c>
      <c r="J399" s="3" t="str">
        <f>TEXT(NIgerian_Fintech[[#This Row],[TransactionDate]], "JJJJ")</f>
        <v>2023</v>
      </c>
      <c r="K399" s="3" t="str">
        <f>TEXT(NIgerian_Fintech[[#This Row],[TransactionDate]], "MMMM")</f>
        <v>March</v>
      </c>
      <c r="L399" s="3" t="str">
        <f>TEXT(NIgerian_Fintech[[#This Row],[TransactionDate]], "MM")</f>
        <v>03</v>
      </c>
      <c r="M399" s="3" t="str">
        <f>TEXT(NIgerian_Fintech[[#This Row],[TransactionDate]], "tttt")</f>
        <v>Friday</v>
      </c>
      <c r="N399" s="2" t="s">
        <v>16</v>
      </c>
    </row>
    <row r="400" spans="1:14" ht="14.5" x14ac:dyDescent="0.35">
      <c r="A400" s="2" t="s">
        <v>830</v>
      </c>
      <c r="B400" s="2" t="s">
        <v>831</v>
      </c>
      <c r="C400" s="2">
        <v>49</v>
      </c>
      <c r="D400" s="2" t="s">
        <v>12</v>
      </c>
      <c r="E400" s="2" t="s">
        <v>93</v>
      </c>
      <c r="F400" s="2" t="s">
        <v>49</v>
      </c>
      <c r="G400" s="2" t="s">
        <v>15</v>
      </c>
      <c r="H400" s="7">
        <v>2424.35</v>
      </c>
      <c r="I400" s="3">
        <v>45367</v>
      </c>
      <c r="J400" s="3" t="str">
        <f>TEXT(NIgerian_Fintech[[#This Row],[TransactionDate]], "JJJJ")</f>
        <v>2024</v>
      </c>
      <c r="K400" s="3" t="str">
        <f>TEXT(NIgerian_Fintech[[#This Row],[TransactionDate]], "MMMM")</f>
        <v>March</v>
      </c>
      <c r="L400" s="3" t="str">
        <f>TEXT(NIgerian_Fintech[[#This Row],[TransactionDate]], "MM")</f>
        <v>03</v>
      </c>
      <c r="M400" s="3" t="str">
        <f>TEXT(NIgerian_Fintech[[#This Row],[TransactionDate]], "tttt")</f>
        <v>Saturday</v>
      </c>
      <c r="N400" s="2" t="s">
        <v>16</v>
      </c>
    </row>
    <row r="401" spans="1:14" ht="14.5" x14ac:dyDescent="0.35">
      <c r="A401" s="2" t="s">
        <v>832</v>
      </c>
      <c r="B401" s="2" t="s">
        <v>833</v>
      </c>
      <c r="C401" s="2">
        <v>40</v>
      </c>
      <c r="D401" s="2" t="s">
        <v>39</v>
      </c>
      <c r="E401" s="2" t="s">
        <v>52</v>
      </c>
      <c r="F401" s="2" t="s">
        <v>49</v>
      </c>
      <c r="G401" s="2" t="s">
        <v>15</v>
      </c>
      <c r="H401" s="7">
        <v>50549.34</v>
      </c>
      <c r="I401" s="3">
        <v>45001</v>
      </c>
      <c r="J401" s="3" t="str">
        <f>TEXT(NIgerian_Fintech[[#This Row],[TransactionDate]], "JJJJ")</f>
        <v>2023</v>
      </c>
      <c r="K401" s="3" t="str">
        <f>TEXT(NIgerian_Fintech[[#This Row],[TransactionDate]], "MMMM")</f>
        <v>March</v>
      </c>
      <c r="L401" s="3" t="str">
        <f>TEXT(NIgerian_Fintech[[#This Row],[TransactionDate]], "MM")</f>
        <v>03</v>
      </c>
      <c r="M401" s="3" t="str">
        <f>TEXT(NIgerian_Fintech[[#This Row],[TransactionDate]], "tttt")</f>
        <v>Thursday</v>
      </c>
      <c r="N401" s="2" t="s">
        <v>16</v>
      </c>
    </row>
    <row r="402" spans="1:14" ht="14.5" x14ac:dyDescent="0.35">
      <c r="A402" s="2" t="s">
        <v>834</v>
      </c>
      <c r="B402" s="2" t="s">
        <v>835</v>
      </c>
      <c r="C402" s="2">
        <v>39</v>
      </c>
      <c r="D402" s="2" t="s">
        <v>12</v>
      </c>
      <c r="E402" s="2" t="s">
        <v>74</v>
      </c>
      <c r="F402" s="2" t="s">
        <v>14</v>
      </c>
      <c r="G402" s="2" t="s">
        <v>20</v>
      </c>
      <c r="H402" s="7">
        <v>13390.29</v>
      </c>
      <c r="I402" s="3">
        <v>45500</v>
      </c>
      <c r="J402" s="3" t="str">
        <f>TEXT(NIgerian_Fintech[[#This Row],[TransactionDate]], "JJJJ")</f>
        <v>2024</v>
      </c>
      <c r="K402" s="3" t="str">
        <f>TEXT(NIgerian_Fintech[[#This Row],[TransactionDate]], "MMMM")</f>
        <v>July</v>
      </c>
      <c r="L402" s="3" t="str">
        <f>TEXT(NIgerian_Fintech[[#This Row],[TransactionDate]], "MM")</f>
        <v>07</v>
      </c>
      <c r="M402" s="3" t="str">
        <f>TEXT(NIgerian_Fintech[[#This Row],[TransactionDate]], "tttt")</f>
        <v>Saturday</v>
      </c>
      <c r="N402" s="2" t="s">
        <v>16</v>
      </c>
    </row>
    <row r="403" spans="1:14" ht="14.5" x14ac:dyDescent="0.35">
      <c r="A403" s="2" t="s">
        <v>836</v>
      </c>
      <c r="B403" s="2" t="s">
        <v>837</v>
      </c>
      <c r="C403" s="2">
        <v>42</v>
      </c>
      <c r="D403" s="2" t="s">
        <v>12</v>
      </c>
      <c r="E403" s="2" t="s">
        <v>52</v>
      </c>
      <c r="F403" s="2" t="s">
        <v>19</v>
      </c>
      <c r="G403" s="2" t="s">
        <v>15</v>
      </c>
      <c r="H403" s="7">
        <v>4984.16</v>
      </c>
      <c r="I403" s="3">
        <v>45193</v>
      </c>
      <c r="J403" s="3" t="str">
        <f>TEXT(NIgerian_Fintech[[#This Row],[TransactionDate]], "JJJJ")</f>
        <v>2023</v>
      </c>
      <c r="K403" s="3" t="str">
        <f>TEXT(NIgerian_Fintech[[#This Row],[TransactionDate]], "MMMM")</f>
        <v>September</v>
      </c>
      <c r="L403" s="3" t="str">
        <f>TEXT(NIgerian_Fintech[[#This Row],[TransactionDate]], "MM")</f>
        <v>09</v>
      </c>
      <c r="M403" s="3" t="str">
        <f>TEXT(NIgerian_Fintech[[#This Row],[TransactionDate]], "tttt")</f>
        <v>Sunday</v>
      </c>
      <c r="N403" s="2" t="s">
        <v>16</v>
      </c>
    </row>
    <row r="404" spans="1:14" ht="14.5" x14ac:dyDescent="0.35">
      <c r="A404" s="2" t="s">
        <v>838</v>
      </c>
      <c r="B404" s="2" t="s">
        <v>839</v>
      </c>
      <c r="C404" s="2">
        <v>39</v>
      </c>
      <c r="D404" s="2" t="s">
        <v>12</v>
      </c>
      <c r="E404" s="2" t="s">
        <v>64</v>
      </c>
      <c r="F404" s="2" t="s">
        <v>25</v>
      </c>
      <c r="G404" s="2" t="s">
        <v>26</v>
      </c>
      <c r="H404" s="7">
        <v>1396.64</v>
      </c>
      <c r="I404" s="3">
        <v>45559</v>
      </c>
      <c r="J404" s="3" t="str">
        <f>TEXT(NIgerian_Fintech[[#This Row],[TransactionDate]], "JJJJ")</f>
        <v>2024</v>
      </c>
      <c r="K404" s="3" t="str">
        <f>TEXT(NIgerian_Fintech[[#This Row],[TransactionDate]], "MMMM")</f>
        <v>September</v>
      </c>
      <c r="L404" s="3" t="str">
        <f>TEXT(NIgerian_Fintech[[#This Row],[TransactionDate]], "MM")</f>
        <v>09</v>
      </c>
      <c r="M404" s="3" t="str">
        <f>TEXT(NIgerian_Fintech[[#This Row],[TransactionDate]], "tttt")</f>
        <v>Tuesday</v>
      </c>
      <c r="N404" s="2" t="s">
        <v>16</v>
      </c>
    </row>
    <row r="405" spans="1:14" ht="14.5" x14ac:dyDescent="0.35">
      <c r="A405" s="2" t="s">
        <v>840</v>
      </c>
      <c r="B405" s="2" t="s">
        <v>841</v>
      </c>
      <c r="C405" s="2">
        <v>39</v>
      </c>
      <c r="D405" s="2" t="s">
        <v>12</v>
      </c>
      <c r="E405" s="2" t="s">
        <v>93</v>
      </c>
      <c r="F405" s="2" t="s">
        <v>14</v>
      </c>
      <c r="G405" s="2" t="s">
        <v>15</v>
      </c>
      <c r="H405" s="7">
        <v>3864.13</v>
      </c>
      <c r="I405" s="3">
        <v>45238</v>
      </c>
      <c r="J405" s="3" t="str">
        <f>TEXT(NIgerian_Fintech[[#This Row],[TransactionDate]], "JJJJ")</f>
        <v>2023</v>
      </c>
      <c r="K405" s="3" t="str">
        <f>TEXT(NIgerian_Fintech[[#This Row],[TransactionDate]], "MMMM")</f>
        <v>November</v>
      </c>
      <c r="L405" s="3" t="str">
        <f>TEXT(NIgerian_Fintech[[#This Row],[TransactionDate]], "MM")</f>
        <v>11</v>
      </c>
      <c r="M405" s="3" t="str">
        <f>TEXT(NIgerian_Fintech[[#This Row],[TransactionDate]], "tttt")</f>
        <v>Wednesday</v>
      </c>
      <c r="N405" s="2" t="s">
        <v>16</v>
      </c>
    </row>
    <row r="406" spans="1:14" ht="14.5" x14ac:dyDescent="0.35">
      <c r="A406" s="2" t="s">
        <v>842</v>
      </c>
      <c r="B406" s="2" t="s">
        <v>843</v>
      </c>
      <c r="C406" s="2">
        <v>59</v>
      </c>
      <c r="D406" s="2" t="s">
        <v>12</v>
      </c>
      <c r="E406" s="2" t="s">
        <v>24</v>
      </c>
      <c r="F406" s="2" t="s">
        <v>55</v>
      </c>
      <c r="G406" s="2" t="s">
        <v>30</v>
      </c>
      <c r="H406" s="7">
        <v>2153.4699999999998</v>
      </c>
      <c r="I406" s="3">
        <v>45409</v>
      </c>
      <c r="J406" s="3" t="str">
        <f>TEXT(NIgerian_Fintech[[#This Row],[TransactionDate]], "JJJJ")</f>
        <v>2024</v>
      </c>
      <c r="K406" s="3" t="str">
        <f>TEXT(NIgerian_Fintech[[#This Row],[TransactionDate]], "MMMM")</f>
        <v>April</v>
      </c>
      <c r="L406" s="3" t="str">
        <f>TEXT(NIgerian_Fintech[[#This Row],[TransactionDate]], "MM")</f>
        <v>04</v>
      </c>
      <c r="M406" s="3" t="str">
        <f>TEXT(NIgerian_Fintech[[#This Row],[TransactionDate]], "tttt")</f>
        <v>Saturday</v>
      </c>
      <c r="N406" s="2" t="s">
        <v>16</v>
      </c>
    </row>
    <row r="407" spans="1:14" ht="14.5" x14ac:dyDescent="0.35">
      <c r="A407" s="2" t="s">
        <v>844</v>
      </c>
      <c r="B407" s="2" t="s">
        <v>845</v>
      </c>
      <c r="C407" s="2">
        <v>23</v>
      </c>
      <c r="D407" s="2" t="s">
        <v>39</v>
      </c>
      <c r="E407" s="2" t="s">
        <v>52</v>
      </c>
      <c r="F407" s="2" t="s">
        <v>19</v>
      </c>
      <c r="G407" s="2" t="s">
        <v>30</v>
      </c>
      <c r="H407" s="7">
        <v>9724.3700000000008</v>
      </c>
      <c r="I407" s="3">
        <v>44954</v>
      </c>
      <c r="J407" s="3" t="str">
        <f>TEXT(NIgerian_Fintech[[#This Row],[TransactionDate]], "JJJJ")</f>
        <v>2023</v>
      </c>
      <c r="K407" s="3" t="str">
        <f>TEXT(NIgerian_Fintech[[#This Row],[TransactionDate]], "MMMM")</f>
        <v>January</v>
      </c>
      <c r="L407" s="3" t="str">
        <f>TEXT(NIgerian_Fintech[[#This Row],[TransactionDate]], "MM")</f>
        <v>01</v>
      </c>
      <c r="M407" s="3" t="str">
        <f>TEXT(NIgerian_Fintech[[#This Row],[TransactionDate]], "tttt")</f>
        <v>Saturday</v>
      </c>
      <c r="N407" s="2" t="s">
        <v>21</v>
      </c>
    </row>
    <row r="408" spans="1:14" ht="14.5" x14ac:dyDescent="0.35">
      <c r="A408" s="2" t="s">
        <v>846</v>
      </c>
      <c r="B408" s="2" t="s">
        <v>847</v>
      </c>
      <c r="C408" s="2">
        <v>32</v>
      </c>
      <c r="D408" s="2" t="s">
        <v>12</v>
      </c>
      <c r="E408" s="2" t="s">
        <v>74</v>
      </c>
      <c r="F408" s="2" t="s">
        <v>19</v>
      </c>
      <c r="G408" s="2" t="s">
        <v>26</v>
      </c>
      <c r="H408" s="7">
        <v>4413.8500000000004</v>
      </c>
      <c r="I408" s="3">
        <v>45268</v>
      </c>
      <c r="J408" s="3" t="str">
        <f>TEXT(NIgerian_Fintech[[#This Row],[TransactionDate]], "JJJJ")</f>
        <v>2023</v>
      </c>
      <c r="K408" s="3" t="str">
        <f>TEXT(NIgerian_Fintech[[#This Row],[TransactionDate]], "MMMM")</f>
        <v>December</v>
      </c>
      <c r="L408" s="3" t="str">
        <f>TEXT(NIgerian_Fintech[[#This Row],[TransactionDate]], "MM")</f>
        <v>12</v>
      </c>
      <c r="M408" s="3" t="str">
        <f>TEXT(NIgerian_Fintech[[#This Row],[TransactionDate]], "tttt")</f>
        <v>Friday</v>
      </c>
      <c r="N408" s="2" t="s">
        <v>21</v>
      </c>
    </row>
    <row r="409" spans="1:14" ht="14.5" x14ac:dyDescent="0.35">
      <c r="A409" s="2" t="s">
        <v>848</v>
      </c>
      <c r="B409" s="2" t="s">
        <v>849</v>
      </c>
      <c r="C409" s="2">
        <v>60</v>
      </c>
      <c r="D409" s="2" t="s">
        <v>39</v>
      </c>
      <c r="E409" s="2" t="s">
        <v>52</v>
      </c>
      <c r="F409" s="2" t="s">
        <v>49</v>
      </c>
      <c r="G409" s="2" t="s">
        <v>15</v>
      </c>
      <c r="H409" s="7">
        <v>3495.68</v>
      </c>
      <c r="I409" s="3">
        <v>45352</v>
      </c>
      <c r="J409" s="3" t="str">
        <f>TEXT(NIgerian_Fintech[[#This Row],[TransactionDate]], "JJJJ")</f>
        <v>2024</v>
      </c>
      <c r="K409" s="3" t="str">
        <f>TEXT(NIgerian_Fintech[[#This Row],[TransactionDate]], "MMMM")</f>
        <v>March</v>
      </c>
      <c r="L409" s="3" t="str">
        <f>TEXT(NIgerian_Fintech[[#This Row],[TransactionDate]], "MM")</f>
        <v>03</v>
      </c>
      <c r="M409" s="3" t="str">
        <f>TEXT(NIgerian_Fintech[[#This Row],[TransactionDate]], "tttt")</f>
        <v>Friday</v>
      </c>
      <c r="N409" s="2" t="s">
        <v>16</v>
      </c>
    </row>
    <row r="410" spans="1:14" ht="14.5" x14ac:dyDescent="0.35">
      <c r="A410" s="2" t="s">
        <v>850</v>
      </c>
      <c r="B410" s="2" t="s">
        <v>851</v>
      </c>
      <c r="C410" s="2">
        <v>54</v>
      </c>
      <c r="D410" s="2" t="s">
        <v>12</v>
      </c>
      <c r="E410" s="2" t="s">
        <v>13</v>
      </c>
      <c r="F410" s="2" t="s">
        <v>19</v>
      </c>
      <c r="G410" s="2" t="s">
        <v>36</v>
      </c>
      <c r="H410" s="7">
        <v>14152.42</v>
      </c>
      <c r="I410" s="3">
        <v>45461</v>
      </c>
      <c r="J410" s="3" t="str">
        <f>TEXT(NIgerian_Fintech[[#This Row],[TransactionDate]], "JJJJ")</f>
        <v>2024</v>
      </c>
      <c r="K410" s="3" t="str">
        <f>TEXT(NIgerian_Fintech[[#This Row],[TransactionDate]], "MMMM")</f>
        <v>June</v>
      </c>
      <c r="L410" s="3" t="str">
        <f>TEXT(NIgerian_Fintech[[#This Row],[TransactionDate]], "MM")</f>
        <v>06</v>
      </c>
      <c r="M410" s="3" t="str">
        <f>TEXT(NIgerian_Fintech[[#This Row],[TransactionDate]], "tttt")</f>
        <v>Tuesday</v>
      </c>
      <c r="N410" s="2" t="s">
        <v>16</v>
      </c>
    </row>
    <row r="411" spans="1:14" ht="14.5" x14ac:dyDescent="0.35">
      <c r="A411" s="2" t="s">
        <v>852</v>
      </c>
      <c r="B411" s="2" t="s">
        <v>853</v>
      </c>
      <c r="C411" s="2">
        <v>50</v>
      </c>
      <c r="D411" s="2" t="s">
        <v>12</v>
      </c>
      <c r="E411" s="2" t="s">
        <v>42</v>
      </c>
      <c r="F411" s="2" t="s">
        <v>35</v>
      </c>
      <c r="G411" s="2" t="s">
        <v>15</v>
      </c>
      <c r="H411" s="7">
        <v>2621.44</v>
      </c>
      <c r="I411" s="3">
        <v>45336</v>
      </c>
      <c r="J411" s="3" t="str">
        <f>TEXT(NIgerian_Fintech[[#This Row],[TransactionDate]], "JJJJ")</f>
        <v>2024</v>
      </c>
      <c r="K411" s="3" t="str">
        <f>TEXT(NIgerian_Fintech[[#This Row],[TransactionDate]], "MMMM")</f>
        <v>February</v>
      </c>
      <c r="L411" s="3" t="str">
        <f>TEXT(NIgerian_Fintech[[#This Row],[TransactionDate]], "MM")</f>
        <v>02</v>
      </c>
      <c r="M411" s="3" t="str">
        <f>TEXT(NIgerian_Fintech[[#This Row],[TransactionDate]], "tttt")</f>
        <v>Wednesday</v>
      </c>
      <c r="N411" s="2" t="s">
        <v>16</v>
      </c>
    </row>
    <row r="412" spans="1:14" ht="14.5" x14ac:dyDescent="0.35">
      <c r="A412" s="2" t="s">
        <v>854</v>
      </c>
      <c r="B412" s="2" t="s">
        <v>855</v>
      </c>
      <c r="C412" s="2">
        <v>25</v>
      </c>
      <c r="D412" s="2" t="s">
        <v>12</v>
      </c>
      <c r="E412" s="2" t="s">
        <v>13</v>
      </c>
      <c r="F412" s="2" t="s">
        <v>19</v>
      </c>
      <c r="G412" s="2" t="s">
        <v>30</v>
      </c>
      <c r="H412" s="7">
        <v>8840.4</v>
      </c>
      <c r="I412" s="3">
        <v>45537</v>
      </c>
      <c r="J412" s="3" t="str">
        <f>TEXT(NIgerian_Fintech[[#This Row],[TransactionDate]], "JJJJ")</f>
        <v>2024</v>
      </c>
      <c r="K412" s="3" t="str">
        <f>TEXT(NIgerian_Fintech[[#This Row],[TransactionDate]], "MMMM")</f>
        <v>September</v>
      </c>
      <c r="L412" s="3" t="str">
        <f>TEXT(NIgerian_Fintech[[#This Row],[TransactionDate]], "MM")</f>
        <v>09</v>
      </c>
      <c r="M412" s="3" t="str">
        <f>TEXT(NIgerian_Fintech[[#This Row],[TransactionDate]], "tttt")</f>
        <v>Monday</v>
      </c>
      <c r="N412" s="2" t="s">
        <v>16</v>
      </c>
    </row>
    <row r="413" spans="1:14" ht="14.5" x14ac:dyDescent="0.35">
      <c r="A413" s="2" t="s">
        <v>856</v>
      </c>
      <c r="B413" s="2" t="s">
        <v>857</v>
      </c>
      <c r="C413" s="2">
        <v>61</v>
      </c>
      <c r="D413" s="2" t="s">
        <v>12</v>
      </c>
      <c r="E413" s="2" t="s">
        <v>24</v>
      </c>
      <c r="F413" s="2" t="s">
        <v>55</v>
      </c>
      <c r="G413" s="2" t="s">
        <v>20</v>
      </c>
      <c r="H413" s="7">
        <v>2164.11</v>
      </c>
      <c r="I413" s="3">
        <v>45211</v>
      </c>
      <c r="J413" s="3" t="str">
        <f>TEXT(NIgerian_Fintech[[#This Row],[TransactionDate]], "JJJJ")</f>
        <v>2023</v>
      </c>
      <c r="K413" s="3" t="str">
        <f>TEXT(NIgerian_Fintech[[#This Row],[TransactionDate]], "MMMM")</f>
        <v>October</v>
      </c>
      <c r="L413" s="3" t="str">
        <f>TEXT(NIgerian_Fintech[[#This Row],[TransactionDate]], "MM")</f>
        <v>10</v>
      </c>
      <c r="M413" s="3" t="str">
        <f>TEXT(NIgerian_Fintech[[#This Row],[TransactionDate]], "tttt")</f>
        <v>Thursday</v>
      </c>
      <c r="N413" s="2" t="s">
        <v>16</v>
      </c>
    </row>
    <row r="414" spans="1:14" ht="14.5" x14ac:dyDescent="0.35">
      <c r="A414" s="2" t="s">
        <v>858</v>
      </c>
      <c r="B414" s="2" t="s">
        <v>859</v>
      </c>
      <c r="C414" s="2">
        <v>61</v>
      </c>
      <c r="D414" s="2" t="s">
        <v>12</v>
      </c>
      <c r="E414" s="2" t="s">
        <v>29</v>
      </c>
      <c r="F414" s="2" t="s">
        <v>35</v>
      </c>
      <c r="G414" s="2" t="s">
        <v>26</v>
      </c>
      <c r="H414" s="7">
        <v>12545.6</v>
      </c>
      <c r="I414" s="3">
        <v>45548</v>
      </c>
      <c r="J414" s="3" t="str">
        <f>TEXT(NIgerian_Fintech[[#This Row],[TransactionDate]], "JJJJ")</f>
        <v>2024</v>
      </c>
      <c r="K414" s="3" t="str">
        <f>TEXT(NIgerian_Fintech[[#This Row],[TransactionDate]], "MMMM")</f>
        <v>September</v>
      </c>
      <c r="L414" s="3" t="str">
        <f>TEXT(NIgerian_Fintech[[#This Row],[TransactionDate]], "MM")</f>
        <v>09</v>
      </c>
      <c r="M414" s="3" t="str">
        <f>TEXT(NIgerian_Fintech[[#This Row],[TransactionDate]], "tttt")</f>
        <v>Friday</v>
      </c>
      <c r="N414" s="2" t="s">
        <v>16</v>
      </c>
    </row>
    <row r="415" spans="1:14" ht="14.5" x14ac:dyDescent="0.35">
      <c r="A415" s="2" t="s">
        <v>860</v>
      </c>
      <c r="B415" s="2" t="s">
        <v>861</v>
      </c>
      <c r="C415" s="2">
        <v>22</v>
      </c>
      <c r="D415" s="2" t="s">
        <v>12</v>
      </c>
      <c r="E415" s="2" t="s">
        <v>42</v>
      </c>
      <c r="F415" s="2" t="s">
        <v>35</v>
      </c>
      <c r="G415" s="2" t="s">
        <v>20</v>
      </c>
      <c r="H415" s="7">
        <v>9811.5300000000007</v>
      </c>
      <c r="I415" s="3">
        <v>45641</v>
      </c>
      <c r="J415" s="3" t="str">
        <f>TEXT(NIgerian_Fintech[[#This Row],[TransactionDate]], "JJJJ")</f>
        <v>2024</v>
      </c>
      <c r="K415" s="3" t="str">
        <f>TEXT(NIgerian_Fintech[[#This Row],[TransactionDate]], "MMMM")</f>
        <v>December</v>
      </c>
      <c r="L415" s="3" t="str">
        <f>TEXT(NIgerian_Fintech[[#This Row],[TransactionDate]], "MM")</f>
        <v>12</v>
      </c>
      <c r="M415" s="3" t="str">
        <f>TEXT(NIgerian_Fintech[[#This Row],[TransactionDate]], "tttt")</f>
        <v>Sunday</v>
      </c>
      <c r="N415" s="2" t="s">
        <v>16</v>
      </c>
    </row>
    <row r="416" spans="1:14" ht="14.5" x14ac:dyDescent="0.35">
      <c r="A416" s="2" t="s">
        <v>862</v>
      </c>
      <c r="B416" s="2" t="s">
        <v>863</v>
      </c>
      <c r="C416" s="2">
        <v>56</v>
      </c>
      <c r="D416" s="2" t="s">
        <v>12</v>
      </c>
      <c r="E416" s="2" t="s">
        <v>29</v>
      </c>
      <c r="F416" s="2" t="s">
        <v>14</v>
      </c>
      <c r="G416" s="2" t="s">
        <v>36</v>
      </c>
      <c r="H416" s="7">
        <v>16002.48</v>
      </c>
      <c r="I416" s="3">
        <v>45032</v>
      </c>
      <c r="J416" s="3" t="str">
        <f>TEXT(NIgerian_Fintech[[#This Row],[TransactionDate]], "JJJJ")</f>
        <v>2023</v>
      </c>
      <c r="K416" s="3" t="str">
        <f>TEXT(NIgerian_Fintech[[#This Row],[TransactionDate]], "MMMM")</f>
        <v>April</v>
      </c>
      <c r="L416" s="3" t="str">
        <f>TEXT(NIgerian_Fintech[[#This Row],[TransactionDate]], "MM")</f>
        <v>04</v>
      </c>
      <c r="M416" s="3" t="str">
        <f>TEXT(NIgerian_Fintech[[#This Row],[TransactionDate]], "tttt")</f>
        <v>Sunday</v>
      </c>
      <c r="N416" s="2" t="s">
        <v>16</v>
      </c>
    </row>
    <row r="417" spans="1:14" ht="14.5" x14ac:dyDescent="0.35">
      <c r="A417" s="2" t="s">
        <v>864</v>
      </c>
      <c r="B417" s="2" t="s">
        <v>865</v>
      </c>
      <c r="C417" s="2">
        <v>21</v>
      </c>
      <c r="D417" s="2" t="s">
        <v>12</v>
      </c>
      <c r="E417" s="2" t="s">
        <v>52</v>
      </c>
      <c r="F417" s="2" t="s">
        <v>19</v>
      </c>
      <c r="G417" s="2" t="s">
        <v>15</v>
      </c>
      <c r="H417" s="7">
        <v>709.56</v>
      </c>
      <c r="I417" s="3">
        <v>45430</v>
      </c>
      <c r="J417" s="3" t="str">
        <f>TEXT(NIgerian_Fintech[[#This Row],[TransactionDate]], "JJJJ")</f>
        <v>2024</v>
      </c>
      <c r="K417" s="3" t="str">
        <f>TEXT(NIgerian_Fintech[[#This Row],[TransactionDate]], "MMMM")</f>
        <v>May</v>
      </c>
      <c r="L417" s="3" t="str">
        <f>TEXT(NIgerian_Fintech[[#This Row],[TransactionDate]], "MM")</f>
        <v>05</v>
      </c>
      <c r="M417" s="3" t="str">
        <f>TEXT(NIgerian_Fintech[[#This Row],[TransactionDate]], "tttt")</f>
        <v>Saturday</v>
      </c>
      <c r="N417" s="2" t="s">
        <v>16</v>
      </c>
    </row>
    <row r="418" spans="1:14" ht="14.5" x14ac:dyDescent="0.35">
      <c r="A418" s="2" t="s">
        <v>866</v>
      </c>
      <c r="B418" s="2" t="s">
        <v>867</v>
      </c>
      <c r="C418" s="2">
        <v>23</v>
      </c>
      <c r="D418" s="2" t="s">
        <v>39</v>
      </c>
      <c r="E418" s="2" t="s">
        <v>64</v>
      </c>
      <c r="F418" s="2" t="s">
        <v>49</v>
      </c>
      <c r="G418" s="2" t="s">
        <v>36</v>
      </c>
      <c r="H418" s="7">
        <v>2358.56</v>
      </c>
      <c r="I418" s="3">
        <v>44972</v>
      </c>
      <c r="J418" s="3" t="str">
        <f>TEXT(NIgerian_Fintech[[#This Row],[TransactionDate]], "JJJJ")</f>
        <v>2023</v>
      </c>
      <c r="K418" s="3" t="str">
        <f>TEXT(NIgerian_Fintech[[#This Row],[TransactionDate]], "MMMM")</f>
        <v>February</v>
      </c>
      <c r="L418" s="3" t="str">
        <f>TEXT(NIgerian_Fintech[[#This Row],[TransactionDate]], "MM")</f>
        <v>02</v>
      </c>
      <c r="M418" s="3" t="str">
        <f>TEXT(NIgerian_Fintech[[#This Row],[TransactionDate]], "tttt")</f>
        <v>Wednesday</v>
      </c>
      <c r="N418" s="2" t="s">
        <v>16</v>
      </c>
    </row>
    <row r="419" spans="1:14" ht="14.5" x14ac:dyDescent="0.35">
      <c r="A419" s="2" t="s">
        <v>868</v>
      </c>
      <c r="B419" s="2" t="s">
        <v>869</v>
      </c>
      <c r="C419" s="2">
        <v>62</v>
      </c>
      <c r="D419" s="2" t="s">
        <v>12</v>
      </c>
      <c r="E419" s="2" t="s">
        <v>24</v>
      </c>
      <c r="F419" s="2" t="s">
        <v>14</v>
      </c>
      <c r="G419" s="2" t="s">
        <v>20</v>
      </c>
      <c r="H419" s="7">
        <v>1677.8</v>
      </c>
      <c r="I419" s="3">
        <v>45373</v>
      </c>
      <c r="J419" s="3" t="str">
        <f>TEXT(NIgerian_Fintech[[#This Row],[TransactionDate]], "JJJJ")</f>
        <v>2024</v>
      </c>
      <c r="K419" s="3" t="str">
        <f>TEXT(NIgerian_Fintech[[#This Row],[TransactionDate]], "MMMM")</f>
        <v>March</v>
      </c>
      <c r="L419" s="3" t="str">
        <f>TEXT(NIgerian_Fintech[[#This Row],[TransactionDate]], "MM")</f>
        <v>03</v>
      </c>
      <c r="M419" s="3" t="str">
        <f>TEXT(NIgerian_Fintech[[#This Row],[TransactionDate]], "tttt")</f>
        <v>Friday</v>
      </c>
      <c r="N419" s="2" t="s">
        <v>16</v>
      </c>
    </row>
    <row r="420" spans="1:14" ht="14.5" x14ac:dyDescent="0.35">
      <c r="A420" s="2" t="s">
        <v>870</v>
      </c>
      <c r="B420" s="2" t="s">
        <v>871</v>
      </c>
      <c r="C420" s="2">
        <v>49</v>
      </c>
      <c r="D420" s="2" t="s">
        <v>39</v>
      </c>
      <c r="E420" s="2" t="s">
        <v>52</v>
      </c>
      <c r="F420" s="2" t="s">
        <v>49</v>
      </c>
      <c r="G420" s="2" t="s">
        <v>15</v>
      </c>
      <c r="H420" s="7">
        <v>2114.14</v>
      </c>
      <c r="I420" s="3">
        <v>45070</v>
      </c>
      <c r="J420" s="3" t="str">
        <f>TEXT(NIgerian_Fintech[[#This Row],[TransactionDate]], "JJJJ")</f>
        <v>2023</v>
      </c>
      <c r="K420" s="3" t="str">
        <f>TEXT(NIgerian_Fintech[[#This Row],[TransactionDate]], "MMMM")</f>
        <v>May</v>
      </c>
      <c r="L420" s="3" t="str">
        <f>TEXT(NIgerian_Fintech[[#This Row],[TransactionDate]], "MM")</f>
        <v>05</v>
      </c>
      <c r="M420" s="3" t="str">
        <f>TEXT(NIgerian_Fintech[[#This Row],[TransactionDate]], "tttt")</f>
        <v>Wednesday</v>
      </c>
      <c r="N420" s="2" t="s">
        <v>16</v>
      </c>
    </row>
    <row r="421" spans="1:14" ht="14.5" x14ac:dyDescent="0.35">
      <c r="A421" s="2" t="s">
        <v>872</v>
      </c>
      <c r="B421" s="2" t="s">
        <v>873</v>
      </c>
      <c r="C421" s="2">
        <v>47</v>
      </c>
      <c r="D421" s="2" t="s">
        <v>12</v>
      </c>
      <c r="E421" s="2" t="s">
        <v>74</v>
      </c>
      <c r="F421" s="2" t="s">
        <v>19</v>
      </c>
      <c r="G421" s="2" t="s">
        <v>36</v>
      </c>
      <c r="H421" s="7">
        <v>1087.1500000000001</v>
      </c>
      <c r="I421" s="3">
        <v>45463</v>
      </c>
      <c r="J421" s="3" t="str">
        <f>TEXT(NIgerian_Fintech[[#This Row],[TransactionDate]], "JJJJ")</f>
        <v>2024</v>
      </c>
      <c r="K421" s="3" t="str">
        <f>TEXT(NIgerian_Fintech[[#This Row],[TransactionDate]], "MMMM")</f>
        <v>June</v>
      </c>
      <c r="L421" s="3" t="str">
        <f>TEXT(NIgerian_Fintech[[#This Row],[TransactionDate]], "MM")</f>
        <v>06</v>
      </c>
      <c r="M421" s="3" t="str">
        <f>TEXT(NIgerian_Fintech[[#This Row],[TransactionDate]], "tttt")</f>
        <v>Thursday</v>
      </c>
      <c r="N421" s="2" t="s">
        <v>21</v>
      </c>
    </row>
    <row r="422" spans="1:14" ht="14.5" x14ac:dyDescent="0.35">
      <c r="A422" s="2" t="s">
        <v>874</v>
      </c>
      <c r="B422" s="2" t="s">
        <v>875</v>
      </c>
      <c r="C422" s="2">
        <v>64</v>
      </c>
      <c r="D422" s="2" t="s">
        <v>39</v>
      </c>
      <c r="E422" s="2" t="s">
        <v>52</v>
      </c>
      <c r="F422" s="2" t="s">
        <v>14</v>
      </c>
      <c r="G422" s="2" t="s">
        <v>30</v>
      </c>
      <c r="H422" s="7">
        <v>8257.23</v>
      </c>
      <c r="I422" s="3">
        <v>44988</v>
      </c>
      <c r="J422" s="3" t="str">
        <f>TEXT(NIgerian_Fintech[[#This Row],[TransactionDate]], "JJJJ")</f>
        <v>2023</v>
      </c>
      <c r="K422" s="3" t="str">
        <f>TEXT(NIgerian_Fintech[[#This Row],[TransactionDate]], "MMMM")</f>
        <v>March</v>
      </c>
      <c r="L422" s="3" t="str">
        <f>TEXT(NIgerian_Fintech[[#This Row],[TransactionDate]], "MM")</f>
        <v>03</v>
      </c>
      <c r="M422" s="3" t="str">
        <f>TEXT(NIgerian_Fintech[[#This Row],[TransactionDate]], "tttt")</f>
        <v>Friday</v>
      </c>
      <c r="N422" s="2" t="s">
        <v>21</v>
      </c>
    </row>
    <row r="423" spans="1:14" ht="14.5" x14ac:dyDescent="0.35">
      <c r="A423" s="2" t="s">
        <v>876</v>
      </c>
      <c r="B423" s="2" t="s">
        <v>877</v>
      </c>
      <c r="C423" s="2">
        <v>52</v>
      </c>
      <c r="D423" s="2" t="s">
        <v>12</v>
      </c>
      <c r="E423" s="2" t="s">
        <v>42</v>
      </c>
      <c r="F423" s="2" t="s">
        <v>19</v>
      </c>
      <c r="G423" s="2" t="s">
        <v>30</v>
      </c>
      <c r="H423" s="7">
        <v>9000.0300000000007</v>
      </c>
      <c r="I423" s="3">
        <v>45008</v>
      </c>
      <c r="J423" s="3" t="str">
        <f>TEXT(NIgerian_Fintech[[#This Row],[TransactionDate]], "JJJJ")</f>
        <v>2023</v>
      </c>
      <c r="K423" s="3" t="str">
        <f>TEXT(NIgerian_Fintech[[#This Row],[TransactionDate]], "MMMM")</f>
        <v>March</v>
      </c>
      <c r="L423" s="3" t="str">
        <f>TEXT(NIgerian_Fintech[[#This Row],[TransactionDate]], "MM")</f>
        <v>03</v>
      </c>
      <c r="M423" s="3" t="str">
        <f>TEXT(NIgerian_Fintech[[#This Row],[TransactionDate]], "tttt")</f>
        <v>Thursday</v>
      </c>
      <c r="N423" s="2" t="s">
        <v>16</v>
      </c>
    </row>
    <row r="424" spans="1:14" ht="14.5" x14ac:dyDescent="0.35">
      <c r="A424" s="2" t="s">
        <v>878</v>
      </c>
      <c r="B424" s="2" t="s">
        <v>879</v>
      </c>
      <c r="C424" s="2">
        <v>57</v>
      </c>
      <c r="D424" s="2" t="s">
        <v>12</v>
      </c>
      <c r="E424" s="2" t="s">
        <v>13</v>
      </c>
      <c r="F424" s="2" t="s">
        <v>55</v>
      </c>
      <c r="G424" s="2" t="s">
        <v>26</v>
      </c>
      <c r="H424" s="7">
        <v>18546.34</v>
      </c>
      <c r="I424" s="3">
        <v>45262</v>
      </c>
      <c r="J424" s="3" t="str">
        <f>TEXT(NIgerian_Fintech[[#This Row],[TransactionDate]], "JJJJ")</f>
        <v>2023</v>
      </c>
      <c r="K424" s="3" t="str">
        <f>TEXT(NIgerian_Fintech[[#This Row],[TransactionDate]], "MMMM")</f>
        <v>December</v>
      </c>
      <c r="L424" s="3" t="str">
        <f>TEXT(NIgerian_Fintech[[#This Row],[TransactionDate]], "MM")</f>
        <v>12</v>
      </c>
      <c r="M424" s="3" t="str">
        <f>TEXT(NIgerian_Fintech[[#This Row],[TransactionDate]], "tttt")</f>
        <v>Saturday</v>
      </c>
      <c r="N424" s="2" t="s">
        <v>16</v>
      </c>
    </row>
    <row r="425" spans="1:14" ht="14.5" x14ac:dyDescent="0.35">
      <c r="A425" s="2" t="s">
        <v>880</v>
      </c>
      <c r="B425" s="2" t="s">
        <v>881</v>
      </c>
      <c r="C425" s="2">
        <v>33</v>
      </c>
      <c r="D425" s="2" t="s">
        <v>12</v>
      </c>
      <c r="E425" s="2" t="s">
        <v>64</v>
      </c>
      <c r="F425" s="2" t="s">
        <v>14</v>
      </c>
      <c r="G425" s="2" t="s">
        <v>30</v>
      </c>
      <c r="H425" s="7">
        <v>5408.35</v>
      </c>
      <c r="I425" s="3">
        <v>45137</v>
      </c>
      <c r="J425" s="3" t="str">
        <f>TEXT(NIgerian_Fintech[[#This Row],[TransactionDate]], "JJJJ")</f>
        <v>2023</v>
      </c>
      <c r="K425" s="3" t="str">
        <f>TEXT(NIgerian_Fintech[[#This Row],[TransactionDate]], "MMMM")</f>
        <v>July</v>
      </c>
      <c r="L425" s="3" t="str">
        <f>TEXT(NIgerian_Fintech[[#This Row],[TransactionDate]], "MM")</f>
        <v>07</v>
      </c>
      <c r="M425" s="3" t="str">
        <f>TEXT(NIgerian_Fintech[[#This Row],[TransactionDate]], "tttt")</f>
        <v>Sunday</v>
      </c>
      <c r="N425" s="2" t="s">
        <v>16</v>
      </c>
    </row>
    <row r="426" spans="1:14" ht="14.5" x14ac:dyDescent="0.35">
      <c r="A426" s="2" t="s">
        <v>882</v>
      </c>
      <c r="B426" s="2" t="s">
        <v>883</v>
      </c>
      <c r="C426" s="2">
        <v>30</v>
      </c>
      <c r="D426" s="2" t="s">
        <v>39</v>
      </c>
      <c r="E426" s="2" t="s">
        <v>29</v>
      </c>
      <c r="F426" s="2" t="s">
        <v>49</v>
      </c>
      <c r="G426" s="2" t="s">
        <v>30</v>
      </c>
      <c r="H426" s="7">
        <v>7601.09</v>
      </c>
      <c r="I426" s="3">
        <v>45326</v>
      </c>
      <c r="J426" s="3" t="str">
        <f>TEXT(NIgerian_Fintech[[#This Row],[TransactionDate]], "JJJJ")</f>
        <v>2024</v>
      </c>
      <c r="K426" s="3" t="str">
        <f>TEXT(NIgerian_Fintech[[#This Row],[TransactionDate]], "MMMM")</f>
        <v>February</v>
      </c>
      <c r="L426" s="3" t="str">
        <f>TEXT(NIgerian_Fintech[[#This Row],[TransactionDate]], "MM")</f>
        <v>02</v>
      </c>
      <c r="M426" s="3" t="str">
        <f>TEXT(NIgerian_Fintech[[#This Row],[TransactionDate]], "tttt")</f>
        <v>Sunday</v>
      </c>
      <c r="N426" s="2" t="s">
        <v>21</v>
      </c>
    </row>
    <row r="427" spans="1:14" ht="14.5" x14ac:dyDescent="0.35">
      <c r="A427" s="2" t="s">
        <v>884</v>
      </c>
      <c r="B427" s="2" t="s">
        <v>885</v>
      </c>
      <c r="C427" s="2">
        <v>59</v>
      </c>
      <c r="D427" s="2" t="s">
        <v>39</v>
      </c>
      <c r="E427" s="2" t="s">
        <v>52</v>
      </c>
      <c r="F427" s="2" t="s">
        <v>55</v>
      </c>
      <c r="G427" s="2" t="s">
        <v>20</v>
      </c>
      <c r="H427" s="7">
        <v>47448.99</v>
      </c>
      <c r="I427" s="3">
        <v>45635</v>
      </c>
      <c r="J427" s="3" t="str">
        <f>TEXT(NIgerian_Fintech[[#This Row],[TransactionDate]], "JJJJ")</f>
        <v>2024</v>
      </c>
      <c r="K427" s="3" t="str">
        <f>TEXT(NIgerian_Fintech[[#This Row],[TransactionDate]], "MMMM")</f>
        <v>December</v>
      </c>
      <c r="L427" s="3" t="str">
        <f>TEXT(NIgerian_Fintech[[#This Row],[TransactionDate]], "MM")</f>
        <v>12</v>
      </c>
      <c r="M427" s="3" t="str">
        <f>TEXT(NIgerian_Fintech[[#This Row],[TransactionDate]], "tttt")</f>
        <v>Monday</v>
      </c>
      <c r="N427" s="2" t="s">
        <v>16</v>
      </c>
    </row>
    <row r="428" spans="1:14" ht="14.5" x14ac:dyDescent="0.35">
      <c r="A428" s="2" t="s">
        <v>886</v>
      </c>
      <c r="B428" s="2" t="s">
        <v>887</v>
      </c>
      <c r="C428" s="2">
        <v>47</v>
      </c>
      <c r="D428" s="2" t="s">
        <v>39</v>
      </c>
      <c r="E428" s="2" t="s">
        <v>52</v>
      </c>
      <c r="F428" s="2" t="s">
        <v>25</v>
      </c>
      <c r="G428" s="2" t="s">
        <v>30</v>
      </c>
      <c r="H428" s="7">
        <v>7589.56</v>
      </c>
      <c r="I428" s="3">
        <v>45273</v>
      </c>
      <c r="J428" s="3" t="str">
        <f>TEXT(NIgerian_Fintech[[#This Row],[TransactionDate]], "JJJJ")</f>
        <v>2023</v>
      </c>
      <c r="K428" s="3" t="str">
        <f>TEXT(NIgerian_Fintech[[#This Row],[TransactionDate]], "MMMM")</f>
        <v>December</v>
      </c>
      <c r="L428" s="3" t="str">
        <f>TEXT(NIgerian_Fintech[[#This Row],[TransactionDate]], "MM")</f>
        <v>12</v>
      </c>
      <c r="M428" s="3" t="str">
        <f>TEXT(NIgerian_Fintech[[#This Row],[TransactionDate]], "tttt")</f>
        <v>Wednesday</v>
      </c>
      <c r="N428" s="2" t="s">
        <v>16</v>
      </c>
    </row>
    <row r="429" spans="1:14" ht="14.5" x14ac:dyDescent="0.35">
      <c r="A429" s="2" t="s">
        <v>888</v>
      </c>
      <c r="B429" s="2" t="s">
        <v>889</v>
      </c>
      <c r="C429" s="2">
        <v>36</v>
      </c>
      <c r="D429" s="2" t="s">
        <v>39</v>
      </c>
      <c r="E429" s="2" t="s">
        <v>13</v>
      </c>
      <c r="F429" s="2" t="s">
        <v>49</v>
      </c>
      <c r="G429" s="2" t="s">
        <v>30</v>
      </c>
      <c r="H429" s="7">
        <v>8523.2099999999991</v>
      </c>
      <c r="I429" s="3">
        <v>45124</v>
      </c>
      <c r="J429" s="3" t="str">
        <f>TEXT(NIgerian_Fintech[[#This Row],[TransactionDate]], "JJJJ")</f>
        <v>2023</v>
      </c>
      <c r="K429" s="3" t="str">
        <f>TEXT(NIgerian_Fintech[[#This Row],[TransactionDate]], "MMMM")</f>
        <v>July</v>
      </c>
      <c r="L429" s="3" t="str">
        <f>TEXT(NIgerian_Fintech[[#This Row],[TransactionDate]], "MM")</f>
        <v>07</v>
      </c>
      <c r="M429" s="3" t="str">
        <f>TEXT(NIgerian_Fintech[[#This Row],[TransactionDate]], "tttt")</f>
        <v>Monday</v>
      </c>
      <c r="N429" s="2" t="s">
        <v>16</v>
      </c>
    </row>
    <row r="430" spans="1:14" ht="14.5" x14ac:dyDescent="0.35">
      <c r="A430" s="2" t="s">
        <v>890</v>
      </c>
      <c r="B430" s="2" t="s">
        <v>891</v>
      </c>
      <c r="C430" s="2">
        <v>34</v>
      </c>
      <c r="D430" s="2" t="s">
        <v>12</v>
      </c>
      <c r="E430" s="2" t="s">
        <v>64</v>
      </c>
      <c r="F430" s="2" t="s">
        <v>19</v>
      </c>
      <c r="G430" s="2" t="s">
        <v>20</v>
      </c>
      <c r="H430" s="7">
        <v>55010.25</v>
      </c>
      <c r="I430" s="3">
        <v>45303</v>
      </c>
      <c r="J430" s="3" t="str">
        <f>TEXT(NIgerian_Fintech[[#This Row],[TransactionDate]], "JJJJ")</f>
        <v>2024</v>
      </c>
      <c r="K430" s="3" t="str">
        <f>TEXT(NIgerian_Fintech[[#This Row],[TransactionDate]], "MMMM")</f>
        <v>January</v>
      </c>
      <c r="L430" s="3" t="str">
        <f>TEXT(NIgerian_Fintech[[#This Row],[TransactionDate]], "MM")</f>
        <v>01</v>
      </c>
      <c r="M430" s="3" t="str">
        <f>TEXT(NIgerian_Fintech[[#This Row],[TransactionDate]], "tttt")</f>
        <v>Friday</v>
      </c>
      <c r="N430" s="2" t="s">
        <v>16</v>
      </c>
    </row>
    <row r="431" spans="1:14" ht="14.5" x14ac:dyDescent="0.35">
      <c r="A431" s="2" t="s">
        <v>892</v>
      </c>
      <c r="B431" s="2" t="s">
        <v>893</v>
      </c>
      <c r="C431" s="2">
        <v>36</v>
      </c>
      <c r="D431" s="2" t="s">
        <v>12</v>
      </c>
      <c r="E431" s="2" t="s">
        <v>93</v>
      </c>
      <c r="F431" s="2" t="s">
        <v>49</v>
      </c>
      <c r="G431" s="2" t="s">
        <v>30</v>
      </c>
      <c r="H431" s="7">
        <v>51377.95</v>
      </c>
      <c r="I431" s="3">
        <v>45088</v>
      </c>
      <c r="J431" s="3" t="str">
        <f>TEXT(NIgerian_Fintech[[#This Row],[TransactionDate]], "JJJJ")</f>
        <v>2023</v>
      </c>
      <c r="K431" s="3" t="str">
        <f>TEXT(NIgerian_Fintech[[#This Row],[TransactionDate]], "MMMM")</f>
        <v>June</v>
      </c>
      <c r="L431" s="3" t="str">
        <f>TEXT(NIgerian_Fintech[[#This Row],[TransactionDate]], "MM")</f>
        <v>06</v>
      </c>
      <c r="M431" s="3" t="str">
        <f>TEXT(NIgerian_Fintech[[#This Row],[TransactionDate]], "tttt")</f>
        <v>Sunday</v>
      </c>
      <c r="N431" s="2" t="s">
        <v>16</v>
      </c>
    </row>
    <row r="432" spans="1:14" ht="14.5" x14ac:dyDescent="0.35">
      <c r="A432" s="2" t="s">
        <v>894</v>
      </c>
      <c r="B432" s="2" t="s">
        <v>895</v>
      </c>
      <c r="C432" s="2">
        <v>45</v>
      </c>
      <c r="D432" s="2" t="s">
        <v>12</v>
      </c>
      <c r="E432" s="2" t="s">
        <v>29</v>
      </c>
      <c r="F432" s="2" t="s">
        <v>25</v>
      </c>
      <c r="G432" s="2" t="s">
        <v>30</v>
      </c>
      <c r="H432" s="7">
        <v>5517</v>
      </c>
      <c r="I432" s="3">
        <v>45134</v>
      </c>
      <c r="J432" s="3" t="str">
        <f>TEXT(NIgerian_Fintech[[#This Row],[TransactionDate]], "JJJJ")</f>
        <v>2023</v>
      </c>
      <c r="K432" s="3" t="str">
        <f>TEXT(NIgerian_Fintech[[#This Row],[TransactionDate]], "MMMM")</f>
        <v>July</v>
      </c>
      <c r="L432" s="3" t="str">
        <f>TEXT(NIgerian_Fintech[[#This Row],[TransactionDate]], "MM")</f>
        <v>07</v>
      </c>
      <c r="M432" s="3" t="str">
        <f>TEXT(NIgerian_Fintech[[#This Row],[TransactionDate]], "tttt")</f>
        <v>Thursday</v>
      </c>
      <c r="N432" s="2" t="s">
        <v>16</v>
      </c>
    </row>
    <row r="433" spans="1:14" ht="14.5" x14ac:dyDescent="0.35">
      <c r="A433" s="2" t="s">
        <v>896</v>
      </c>
      <c r="B433" s="2" t="s">
        <v>897</v>
      </c>
      <c r="C433" s="2">
        <v>43</v>
      </c>
      <c r="D433" s="2" t="s">
        <v>39</v>
      </c>
      <c r="E433" s="2" t="s">
        <v>52</v>
      </c>
      <c r="F433" s="2" t="s">
        <v>49</v>
      </c>
      <c r="G433" s="2" t="s">
        <v>26</v>
      </c>
      <c r="H433" s="7">
        <v>10077.120000000001</v>
      </c>
      <c r="I433" s="3">
        <v>45353</v>
      </c>
      <c r="J433" s="3" t="str">
        <f>TEXT(NIgerian_Fintech[[#This Row],[TransactionDate]], "JJJJ")</f>
        <v>2024</v>
      </c>
      <c r="K433" s="3" t="str">
        <f>TEXT(NIgerian_Fintech[[#This Row],[TransactionDate]], "MMMM")</f>
        <v>March</v>
      </c>
      <c r="L433" s="3" t="str">
        <f>TEXT(NIgerian_Fintech[[#This Row],[TransactionDate]], "MM")</f>
        <v>03</v>
      </c>
      <c r="M433" s="3" t="str">
        <f>TEXT(NIgerian_Fintech[[#This Row],[TransactionDate]], "tttt")</f>
        <v>Saturday</v>
      </c>
      <c r="N433" s="2" t="s">
        <v>16</v>
      </c>
    </row>
    <row r="434" spans="1:14" ht="14.5" x14ac:dyDescent="0.35">
      <c r="A434" s="2" t="s">
        <v>898</v>
      </c>
      <c r="B434" s="2" t="s">
        <v>899</v>
      </c>
      <c r="C434" s="2">
        <v>54</v>
      </c>
      <c r="D434" s="2" t="s">
        <v>12</v>
      </c>
      <c r="E434" s="2" t="s">
        <v>52</v>
      </c>
      <c r="F434" s="2" t="s">
        <v>55</v>
      </c>
      <c r="G434" s="2" t="s">
        <v>30</v>
      </c>
      <c r="H434" s="7">
        <v>6554.71</v>
      </c>
      <c r="I434" s="3">
        <v>44970</v>
      </c>
      <c r="J434" s="3" t="str">
        <f>TEXT(NIgerian_Fintech[[#This Row],[TransactionDate]], "JJJJ")</f>
        <v>2023</v>
      </c>
      <c r="K434" s="3" t="str">
        <f>TEXT(NIgerian_Fintech[[#This Row],[TransactionDate]], "MMMM")</f>
        <v>February</v>
      </c>
      <c r="L434" s="3" t="str">
        <f>TEXT(NIgerian_Fintech[[#This Row],[TransactionDate]], "MM")</f>
        <v>02</v>
      </c>
      <c r="M434" s="3" t="str">
        <f>TEXT(NIgerian_Fintech[[#This Row],[TransactionDate]], "tttt")</f>
        <v>Monday</v>
      </c>
      <c r="N434" s="2" t="s">
        <v>21</v>
      </c>
    </row>
    <row r="435" spans="1:14" ht="14.5" x14ac:dyDescent="0.35">
      <c r="A435" s="2" t="s">
        <v>900</v>
      </c>
      <c r="B435" s="2" t="s">
        <v>901</v>
      </c>
      <c r="C435" s="2">
        <v>43</v>
      </c>
      <c r="D435" s="2" t="s">
        <v>39</v>
      </c>
      <c r="E435" s="2" t="s">
        <v>93</v>
      </c>
      <c r="F435" s="2" t="s">
        <v>35</v>
      </c>
      <c r="G435" s="2" t="s">
        <v>30</v>
      </c>
      <c r="H435" s="7">
        <v>12755.24</v>
      </c>
      <c r="I435" s="3">
        <v>45417</v>
      </c>
      <c r="J435" s="3" t="str">
        <f>TEXT(NIgerian_Fintech[[#This Row],[TransactionDate]], "JJJJ")</f>
        <v>2024</v>
      </c>
      <c r="K435" s="3" t="str">
        <f>TEXT(NIgerian_Fintech[[#This Row],[TransactionDate]], "MMMM")</f>
        <v>May</v>
      </c>
      <c r="L435" s="3" t="str">
        <f>TEXT(NIgerian_Fintech[[#This Row],[TransactionDate]], "MM")</f>
        <v>05</v>
      </c>
      <c r="M435" s="3" t="str">
        <f>TEXT(NIgerian_Fintech[[#This Row],[TransactionDate]], "tttt")</f>
        <v>Sunday</v>
      </c>
      <c r="N435" s="2" t="s">
        <v>16</v>
      </c>
    </row>
    <row r="436" spans="1:14" ht="14.5" x14ac:dyDescent="0.35">
      <c r="A436" s="2" t="s">
        <v>902</v>
      </c>
      <c r="B436" s="2" t="s">
        <v>903</v>
      </c>
      <c r="C436" s="2">
        <v>40</v>
      </c>
      <c r="D436" s="2" t="s">
        <v>39</v>
      </c>
      <c r="E436" s="2" t="s">
        <v>29</v>
      </c>
      <c r="F436" s="2" t="s">
        <v>49</v>
      </c>
      <c r="G436" s="2" t="s">
        <v>26</v>
      </c>
      <c r="H436" s="7">
        <v>27868.75</v>
      </c>
      <c r="I436" s="3">
        <v>45205</v>
      </c>
      <c r="J436" s="3" t="str">
        <f>TEXT(NIgerian_Fintech[[#This Row],[TransactionDate]], "JJJJ")</f>
        <v>2023</v>
      </c>
      <c r="K436" s="3" t="str">
        <f>TEXT(NIgerian_Fintech[[#This Row],[TransactionDate]], "MMMM")</f>
        <v>October</v>
      </c>
      <c r="L436" s="3" t="str">
        <f>TEXT(NIgerian_Fintech[[#This Row],[TransactionDate]], "MM")</f>
        <v>10</v>
      </c>
      <c r="M436" s="3" t="str">
        <f>TEXT(NIgerian_Fintech[[#This Row],[TransactionDate]], "tttt")</f>
        <v>Friday</v>
      </c>
      <c r="N436" s="2" t="s">
        <v>16</v>
      </c>
    </row>
    <row r="437" spans="1:14" ht="14.5" x14ac:dyDescent="0.35">
      <c r="A437" s="2" t="s">
        <v>904</v>
      </c>
      <c r="B437" s="2" t="s">
        <v>905</v>
      </c>
      <c r="C437" s="2">
        <v>26</v>
      </c>
      <c r="D437" s="2" t="s">
        <v>39</v>
      </c>
      <c r="E437" s="2" t="s">
        <v>42</v>
      </c>
      <c r="F437" s="2" t="s">
        <v>14</v>
      </c>
      <c r="G437" s="2" t="s">
        <v>20</v>
      </c>
      <c r="H437" s="7">
        <v>3705.7</v>
      </c>
      <c r="I437" s="3">
        <v>45072</v>
      </c>
      <c r="J437" s="3" t="str">
        <f>TEXT(NIgerian_Fintech[[#This Row],[TransactionDate]], "JJJJ")</f>
        <v>2023</v>
      </c>
      <c r="K437" s="3" t="str">
        <f>TEXT(NIgerian_Fintech[[#This Row],[TransactionDate]], "MMMM")</f>
        <v>May</v>
      </c>
      <c r="L437" s="3" t="str">
        <f>TEXT(NIgerian_Fintech[[#This Row],[TransactionDate]], "MM")</f>
        <v>05</v>
      </c>
      <c r="M437" s="3" t="str">
        <f>TEXT(NIgerian_Fintech[[#This Row],[TransactionDate]], "tttt")</f>
        <v>Friday</v>
      </c>
      <c r="N437" s="2" t="s">
        <v>21</v>
      </c>
    </row>
    <row r="438" spans="1:14" ht="14.5" x14ac:dyDescent="0.35">
      <c r="A438" s="2" t="s">
        <v>906</v>
      </c>
      <c r="B438" s="2" t="s">
        <v>907</v>
      </c>
      <c r="C438" s="2">
        <v>29</v>
      </c>
      <c r="D438" s="2" t="s">
        <v>39</v>
      </c>
      <c r="E438" s="2" t="s">
        <v>42</v>
      </c>
      <c r="F438" s="2" t="s">
        <v>25</v>
      </c>
      <c r="G438" s="2" t="s">
        <v>30</v>
      </c>
      <c r="H438" s="7">
        <v>17085.689999999999</v>
      </c>
      <c r="I438" s="3">
        <v>44995</v>
      </c>
      <c r="J438" s="3" t="str">
        <f>TEXT(NIgerian_Fintech[[#This Row],[TransactionDate]], "JJJJ")</f>
        <v>2023</v>
      </c>
      <c r="K438" s="3" t="str">
        <f>TEXT(NIgerian_Fintech[[#This Row],[TransactionDate]], "MMMM")</f>
        <v>March</v>
      </c>
      <c r="L438" s="3" t="str">
        <f>TEXT(NIgerian_Fintech[[#This Row],[TransactionDate]], "MM")</f>
        <v>03</v>
      </c>
      <c r="M438" s="3" t="str">
        <f>TEXT(NIgerian_Fintech[[#This Row],[TransactionDate]], "tttt")</f>
        <v>Friday</v>
      </c>
      <c r="N438" s="2" t="s">
        <v>16</v>
      </c>
    </row>
    <row r="439" spans="1:14" ht="14.5" x14ac:dyDescent="0.35">
      <c r="A439" s="2" t="s">
        <v>908</v>
      </c>
      <c r="B439" s="2" t="s">
        <v>909</v>
      </c>
      <c r="C439" s="2">
        <v>18</v>
      </c>
      <c r="D439" s="2" t="s">
        <v>39</v>
      </c>
      <c r="E439" s="2" t="s">
        <v>24</v>
      </c>
      <c r="F439" s="2" t="s">
        <v>49</v>
      </c>
      <c r="G439" s="2" t="s">
        <v>36</v>
      </c>
      <c r="H439" s="7">
        <v>10637.73</v>
      </c>
      <c r="I439" s="3">
        <v>45578</v>
      </c>
      <c r="J439" s="3" t="str">
        <f>TEXT(NIgerian_Fintech[[#This Row],[TransactionDate]], "JJJJ")</f>
        <v>2024</v>
      </c>
      <c r="K439" s="3" t="str">
        <f>TEXT(NIgerian_Fintech[[#This Row],[TransactionDate]], "MMMM")</f>
        <v>October</v>
      </c>
      <c r="L439" s="3" t="str">
        <f>TEXT(NIgerian_Fintech[[#This Row],[TransactionDate]], "MM")</f>
        <v>10</v>
      </c>
      <c r="M439" s="3" t="str">
        <f>TEXT(NIgerian_Fintech[[#This Row],[TransactionDate]], "tttt")</f>
        <v>Sunday</v>
      </c>
      <c r="N439" s="2" t="s">
        <v>16</v>
      </c>
    </row>
    <row r="440" spans="1:14" ht="14.5" x14ac:dyDescent="0.35">
      <c r="A440" s="2" t="s">
        <v>910</v>
      </c>
      <c r="B440" s="2" t="s">
        <v>911</v>
      </c>
      <c r="C440" s="2">
        <v>18</v>
      </c>
      <c r="D440" s="2" t="s">
        <v>12</v>
      </c>
      <c r="E440" s="2" t="s">
        <v>24</v>
      </c>
      <c r="F440" s="2" t="s">
        <v>25</v>
      </c>
      <c r="G440" s="2" t="s">
        <v>20</v>
      </c>
      <c r="H440" s="7">
        <v>3287.61</v>
      </c>
      <c r="I440" s="3">
        <v>45448</v>
      </c>
      <c r="J440" s="3" t="str">
        <f>TEXT(NIgerian_Fintech[[#This Row],[TransactionDate]], "JJJJ")</f>
        <v>2024</v>
      </c>
      <c r="K440" s="3" t="str">
        <f>TEXT(NIgerian_Fintech[[#This Row],[TransactionDate]], "MMMM")</f>
        <v>June</v>
      </c>
      <c r="L440" s="3" t="str">
        <f>TEXT(NIgerian_Fintech[[#This Row],[TransactionDate]], "MM")</f>
        <v>06</v>
      </c>
      <c r="M440" s="3" t="str">
        <f>TEXT(NIgerian_Fintech[[#This Row],[TransactionDate]], "tttt")</f>
        <v>Wednesday</v>
      </c>
      <c r="N440" s="2" t="s">
        <v>16</v>
      </c>
    </row>
    <row r="441" spans="1:14" ht="14.5" x14ac:dyDescent="0.35">
      <c r="A441" s="2" t="s">
        <v>912</v>
      </c>
      <c r="B441" s="2" t="s">
        <v>913</v>
      </c>
      <c r="C441" s="2">
        <v>64</v>
      </c>
      <c r="D441" s="2" t="s">
        <v>39</v>
      </c>
      <c r="E441" s="2" t="s">
        <v>74</v>
      </c>
      <c r="F441" s="2" t="s">
        <v>35</v>
      </c>
      <c r="G441" s="2" t="s">
        <v>20</v>
      </c>
      <c r="H441" s="7">
        <v>15960.27</v>
      </c>
      <c r="I441" s="3">
        <v>45037</v>
      </c>
      <c r="J441" s="3" t="str">
        <f>TEXT(NIgerian_Fintech[[#This Row],[TransactionDate]], "JJJJ")</f>
        <v>2023</v>
      </c>
      <c r="K441" s="3" t="str">
        <f>TEXT(NIgerian_Fintech[[#This Row],[TransactionDate]], "MMMM")</f>
        <v>April</v>
      </c>
      <c r="L441" s="3" t="str">
        <f>TEXT(NIgerian_Fintech[[#This Row],[TransactionDate]], "MM")</f>
        <v>04</v>
      </c>
      <c r="M441" s="3" t="str">
        <f>TEXT(NIgerian_Fintech[[#This Row],[TransactionDate]], "tttt")</f>
        <v>Friday</v>
      </c>
      <c r="N441" s="2" t="s">
        <v>21</v>
      </c>
    </row>
    <row r="442" spans="1:14" ht="14.5" x14ac:dyDescent="0.35">
      <c r="A442" s="2" t="s">
        <v>914</v>
      </c>
      <c r="B442" s="2" t="s">
        <v>915</v>
      </c>
      <c r="C442" s="2">
        <v>51</v>
      </c>
      <c r="D442" s="2" t="s">
        <v>39</v>
      </c>
      <c r="E442" s="2" t="s">
        <v>13</v>
      </c>
      <c r="F442" s="2" t="s">
        <v>55</v>
      </c>
      <c r="G442" s="2" t="s">
        <v>30</v>
      </c>
      <c r="H442" s="7">
        <v>5571.02</v>
      </c>
      <c r="I442" s="3">
        <v>45475</v>
      </c>
      <c r="J442" s="3" t="str">
        <f>TEXT(NIgerian_Fintech[[#This Row],[TransactionDate]], "JJJJ")</f>
        <v>2024</v>
      </c>
      <c r="K442" s="3" t="str">
        <f>TEXT(NIgerian_Fintech[[#This Row],[TransactionDate]], "MMMM")</f>
        <v>July</v>
      </c>
      <c r="L442" s="3" t="str">
        <f>TEXT(NIgerian_Fintech[[#This Row],[TransactionDate]], "MM")</f>
        <v>07</v>
      </c>
      <c r="M442" s="3" t="str">
        <f>TEXT(NIgerian_Fintech[[#This Row],[TransactionDate]], "tttt")</f>
        <v>Tuesday</v>
      </c>
      <c r="N442" s="2" t="s">
        <v>16</v>
      </c>
    </row>
    <row r="443" spans="1:14" ht="14.5" x14ac:dyDescent="0.35">
      <c r="A443" s="2" t="s">
        <v>916</v>
      </c>
      <c r="B443" s="2" t="s">
        <v>917</v>
      </c>
      <c r="C443" s="2">
        <v>49</v>
      </c>
      <c r="D443" s="2" t="s">
        <v>12</v>
      </c>
      <c r="E443" s="2" t="s">
        <v>64</v>
      </c>
      <c r="F443" s="2" t="s">
        <v>14</v>
      </c>
      <c r="G443" s="2" t="s">
        <v>26</v>
      </c>
      <c r="H443" s="7">
        <v>1282.8499999999999</v>
      </c>
      <c r="I443" s="3">
        <v>45519</v>
      </c>
      <c r="J443" s="3" t="str">
        <f>TEXT(NIgerian_Fintech[[#This Row],[TransactionDate]], "JJJJ")</f>
        <v>2024</v>
      </c>
      <c r="K443" s="3" t="str">
        <f>TEXT(NIgerian_Fintech[[#This Row],[TransactionDate]], "MMMM")</f>
        <v>August</v>
      </c>
      <c r="L443" s="3" t="str">
        <f>TEXT(NIgerian_Fintech[[#This Row],[TransactionDate]], "MM")</f>
        <v>08</v>
      </c>
      <c r="M443" s="3" t="str">
        <f>TEXT(NIgerian_Fintech[[#This Row],[TransactionDate]], "tttt")</f>
        <v>Thursday</v>
      </c>
      <c r="N443" s="2" t="s">
        <v>16</v>
      </c>
    </row>
    <row r="444" spans="1:14" ht="14.5" x14ac:dyDescent="0.35">
      <c r="A444" s="2" t="s">
        <v>918</v>
      </c>
      <c r="B444" s="2" t="s">
        <v>919</v>
      </c>
      <c r="C444" s="2">
        <v>42</v>
      </c>
      <c r="D444" s="2" t="s">
        <v>39</v>
      </c>
      <c r="E444" s="2" t="s">
        <v>52</v>
      </c>
      <c r="F444" s="2" t="s">
        <v>19</v>
      </c>
      <c r="G444" s="2" t="s">
        <v>20</v>
      </c>
      <c r="H444" s="7">
        <v>50231.67</v>
      </c>
      <c r="I444" s="3">
        <v>45534</v>
      </c>
      <c r="J444" s="3" t="str">
        <f>TEXT(NIgerian_Fintech[[#This Row],[TransactionDate]], "JJJJ")</f>
        <v>2024</v>
      </c>
      <c r="K444" s="3" t="str">
        <f>TEXT(NIgerian_Fintech[[#This Row],[TransactionDate]], "MMMM")</f>
        <v>August</v>
      </c>
      <c r="L444" s="3" t="str">
        <f>TEXT(NIgerian_Fintech[[#This Row],[TransactionDate]], "MM")</f>
        <v>08</v>
      </c>
      <c r="M444" s="3" t="str">
        <f>TEXT(NIgerian_Fintech[[#This Row],[TransactionDate]], "tttt")</f>
        <v>Friday</v>
      </c>
      <c r="N444" s="2" t="s">
        <v>16</v>
      </c>
    </row>
    <row r="445" spans="1:14" ht="14.5" x14ac:dyDescent="0.35">
      <c r="A445" s="2" t="s">
        <v>920</v>
      </c>
      <c r="B445" s="2" t="s">
        <v>921</v>
      </c>
      <c r="C445" s="2">
        <v>57</v>
      </c>
      <c r="D445" s="2" t="s">
        <v>39</v>
      </c>
      <c r="E445" s="2" t="s">
        <v>29</v>
      </c>
      <c r="F445" s="2" t="s">
        <v>49</v>
      </c>
      <c r="G445" s="2" t="s">
        <v>26</v>
      </c>
      <c r="H445" s="7">
        <v>5545.1</v>
      </c>
      <c r="I445" s="3">
        <v>44981</v>
      </c>
      <c r="J445" s="3" t="str">
        <f>TEXT(NIgerian_Fintech[[#This Row],[TransactionDate]], "JJJJ")</f>
        <v>2023</v>
      </c>
      <c r="K445" s="3" t="str">
        <f>TEXT(NIgerian_Fintech[[#This Row],[TransactionDate]], "MMMM")</f>
        <v>February</v>
      </c>
      <c r="L445" s="3" t="str">
        <f>TEXT(NIgerian_Fintech[[#This Row],[TransactionDate]], "MM")</f>
        <v>02</v>
      </c>
      <c r="M445" s="3" t="str">
        <f>TEXT(NIgerian_Fintech[[#This Row],[TransactionDate]], "tttt")</f>
        <v>Friday</v>
      </c>
      <c r="N445" s="2" t="s">
        <v>16</v>
      </c>
    </row>
    <row r="446" spans="1:14" ht="14.5" x14ac:dyDescent="0.35">
      <c r="A446" s="2" t="s">
        <v>922</v>
      </c>
      <c r="B446" s="2" t="s">
        <v>923</v>
      </c>
      <c r="C446" s="2">
        <v>62</v>
      </c>
      <c r="D446" s="2" t="s">
        <v>12</v>
      </c>
      <c r="E446" s="2" t="s">
        <v>52</v>
      </c>
      <c r="F446" s="2" t="s">
        <v>55</v>
      </c>
      <c r="G446" s="2" t="s">
        <v>36</v>
      </c>
      <c r="H446" s="7">
        <v>7799.1</v>
      </c>
      <c r="I446" s="3">
        <v>45570</v>
      </c>
      <c r="J446" s="3" t="str">
        <f>TEXT(NIgerian_Fintech[[#This Row],[TransactionDate]], "JJJJ")</f>
        <v>2024</v>
      </c>
      <c r="K446" s="3" t="str">
        <f>TEXT(NIgerian_Fintech[[#This Row],[TransactionDate]], "MMMM")</f>
        <v>October</v>
      </c>
      <c r="L446" s="3" t="str">
        <f>TEXT(NIgerian_Fintech[[#This Row],[TransactionDate]], "MM")</f>
        <v>10</v>
      </c>
      <c r="M446" s="3" t="str">
        <f>TEXT(NIgerian_Fintech[[#This Row],[TransactionDate]], "tttt")</f>
        <v>Saturday</v>
      </c>
      <c r="N446" s="2" t="s">
        <v>21</v>
      </c>
    </row>
    <row r="447" spans="1:14" ht="14.5" x14ac:dyDescent="0.35">
      <c r="A447" s="2" t="s">
        <v>924</v>
      </c>
      <c r="B447" s="2" t="s">
        <v>925</v>
      </c>
      <c r="C447" s="2">
        <v>18</v>
      </c>
      <c r="D447" s="2" t="s">
        <v>12</v>
      </c>
      <c r="E447" s="2" t="s">
        <v>24</v>
      </c>
      <c r="F447" s="2" t="s">
        <v>25</v>
      </c>
      <c r="G447" s="2" t="s">
        <v>26</v>
      </c>
      <c r="H447" s="7">
        <v>16500.61</v>
      </c>
      <c r="I447" s="3">
        <v>45149</v>
      </c>
      <c r="J447" s="3" t="str">
        <f>TEXT(NIgerian_Fintech[[#This Row],[TransactionDate]], "JJJJ")</f>
        <v>2023</v>
      </c>
      <c r="K447" s="3" t="str">
        <f>TEXT(NIgerian_Fintech[[#This Row],[TransactionDate]], "MMMM")</f>
        <v>August</v>
      </c>
      <c r="L447" s="3" t="str">
        <f>TEXT(NIgerian_Fintech[[#This Row],[TransactionDate]], "MM")</f>
        <v>08</v>
      </c>
      <c r="M447" s="3" t="str">
        <f>TEXT(NIgerian_Fintech[[#This Row],[TransactionDate]], "tttt")</f>
        <v>Friday</v>
      </c>
      <c r="N447" s="2" t="s">
        <v>16</v>
      </c>
    </row>
    <row r="448" spans="1:14" ht="14.5" x14ac:dyDescent="0.35">
      <c r="A448" s="2" t="s">
        <v>926</v>
      </c>
      <c r="B448" s="2" t="s">
        <v>927</v>
      </c>
      <c r="C448" s="2">
        <v>33</v>
      </c>
      <c r="D448" s="2" t="s">
        <v>12</v>
      </c>
      <c r="E448" s="2" t="s">
        <v>74</v>
      </c>
      <c r="F448" s="2" t="s">
        <v>35</v>
      </c>
      <c r="G448" s="2" t="s">
        <v>15</v>
      </c>
      <c r="H448" s="7">
        <v>32410.23</v>
      </c>
      <c r="I448" s="3">
        <v>45501</v>
      </c>
      <c r="J448" s="3" t="str">
        <f>TEXT(NIgerian_Fintech[[#This Row],[TransactionDate]], "JJJJ")</f>
        <v>2024</v>
      </c>
      <c r="K448" s="3" t="str">
        <f>TEXT(NIgerian_Fintech[[#This Row],[TransactionDate]], "MMMM")</f>
        <v>July</v>
      </c>
      <c r="L448" s="3" t="str">
        <f>TEXT(NIgerian_Fintech[[#This Row],[TransactionDate]], "MM")</f>
        <v>07</v>
      </c>
      <c r="M448" s="3" t="str">
        <f>TEXT(NIgerian_Fintech[[#This Row],[TransactionDate]], "tttt")</f>
        <v>Sunday</v>
      </c>
      <c r="N448" s="2" t="s">
        <v>16</v>
      </c>
    </row>
    <row r="449" spans="1:14" ht="14.5" x14ac:dyDescent="0.35">
      <c r="A449" s="2" t="s">
        <v>928</v>
      </c>
      <c r="B449" s="2" t="s">
        <v>929</v>
      </c>
      <c r="C449" s="2">
        <v>56</v>
      </c>
      <c r="D449" s="2" t="s">
        <v>39</v>
      </c>
      <c r="E449" s="2" t="s">
        <v>29</v>
      </c>
      <c r="F449" s="2" t="s">
        <v>25</v>
      </c>
      <c r="G449" s="2" t="s">
        <v>26</v>
      </c>
      <c r="H449" s="7">
        <v>20626.86</v>
      </c>
      <c r="I449" s="3">
        <v>45450</v>
      </c>
      <c r="J449" s="3" t="str">
        <f>TEXT(NIgerian_Fintech[[#This Row],[TransactionDate]], "JJJJ")</f>
        <v>2024</v>
      </c>
      <c r="K449" s="3" t="str">
        <f>TEXT(NIgerian_Fintech[[#This Row],[TransactionDate]], "MMMM")</f>
        <v>June</v>
      </c>
      <c r="L449" s="3" t="str">
        <f>TEXT(NIgerian_Fintech[[#This Row],[TransactionDate]], "MM")</f>
        <v>06</v>
      </c>
      <c r="M449" s="3" t="str">
        <f>TEXT(NIgerian_Fintech[[#This Row],[TransactionDate]], "tttt")</f>
        <v>Friday</v>
      </c>
      <c r="N449" s="2" t="s">
        <v>16</v>
      </c>
    </row>
    <row r="450" spans="1:14" ht="14.5" x14ac:dyDescent="0.35">
      <c r="A450" s="2" t="s">
        <v>930</v>
      </c>
      <c r="B450" s="2" t="s">
        <v>931</v>
      </c>
      <c r="C450" s="2">
        <v>22</v>
      </c>
      <c r="D450" s="2" t="s">
        <v>12</v>
      </c>
      <c r="E450" s="2" t="s">
        <v>29</v>
      </c>
      <c r="F450" s="2" t="s">
        <v>35</v>
      </c>
      <c r="G450" s="2" t="s">
        <v>20</v>
      </c>
      <c r="H450" s="7">
        <v>7445.52</v>
      </c>
      <c r="I450" s="3">
        <v>45072</v>
      </c>
      <c r="J450" s="3" t="str">
        <f>TEXT(NIgerian_Fintech[[#This Row],[TransactionDate]], "JJJJ")</f>
        <v>2023</v>
      </c>
      <c r="K450" s="3" t="str">
        <f>TEXT(NIgerian_Fintech[[#This Row],[TransactionDate]], "MMMM")</f>
        <v>May</v>
      </c>
      <c r="L450" s="3" t="str">
        <f>TEXT(NIgerian_Fintech[[#This Row],[TransactionDate]], "MM")</f>
        <v>05</v>
      </c>
      <c r="M450" s="3" t="str">
        <f>TEXT(NIgerian_Fintech[[#This Row],[TransactionDate]], "tttt")</f>
        <v>Friday</v>
      </c>
      <c r="N450" s="2" t="s">
        <v>16</v>
      </c>
    </row>
    <row r="451" spans="1:14" ht="14.5" x14ac:dyDescent="0.35">
      <c r="A451" s="2" t="s">
        <v>932</v>
      </c>
      <c r="B451" s="2" t="s">
        <v>933</v>
      </c>
      <c r="C451" s="2">
        <v>39</v>
      </c>
      <c r="D451" s="2" t="s">
        <v>12</v>
      </c>
      <c r="E451" s="2" t="s">
        <v>52</v>
      </c>
      <c r="F451" s="2" t="s">
        <v>35</v>
      </c>
      <c r="G451" s="2" t="s">
        <v>26</v>
      </c>
      <c r="H451" s="7">
        <v>7889.89</v>
      </c>
      <c r="I451" s="3">
        <v>45190</v>
      </c>
      <c r="J451" s="3" t="str">
        <f>TEXT(NIgerian_Fintech[[#This Row],[TransactionDate]], "JJJJ")</f>
        <v>2023</v>
      </c>
      <c r="K451" s="3" t="str">
        <f>TEXT(NIgerian_Fintech[[#This Row],[TransactionDate]], "MMMM")</f>
        <v>September</v>
      </c>
      <c r="L451" s="3" t="str">
        <f>TEXT(NIgerian_Fintech[[#This Row],[TransactionDate]], "MM")</f>
        <v>09</v>
      </c>
      <c r="M451" s="3" t="str">
        <f>TEXT(NIgerian_Fintech[[#This Row],[TransactionDate]], "tttt")</f>
        <v>Thursday</v>
      </c>
      <c r="N451" s="2" t="s">
        <v>16</v>
      </c>
    </row>
    <row r="452" spans="1:14" ht="14.5" x14ac:dyDescent="0.35">
      <c r="A452" s="2" t="s">
        <v>934</v>
      </c>
      <c r="B452" s="2" t="s">
        <v>935</v>
      </c>
      <c r="C452" s="2">
        <v>46</v>
      </c>
      <c r="D452" s="2" t="s">
        <v>12</v>
      </c>
      <c r="E452" s="2" t="s">
        <v>13</v>
      </c>
      <c r="F452" s="2" t="s">
        <v>55</v>
      </c>
      <c r="G452" s="2" t="s">
        <v>26</v>
      </c>
      <c r="H452" s="7">
        <v>3297.37</v>
      </c>
      <c r="I452" s="3">
        <v>45470</v>
      </c>
      <c r="J452" s="3" t="str">
        <f>TEXT(NIgerian_Fintech[[#This Row],[TransactionDate]], "JJJJ")</f>
        <v>2024</v>
      </c>
      <c r="K452" s="3" t="str">
        <f>TEXT(NIgerian_Fintech[[#This Row],[TransactionDate]], "MMMM")</f>
        <v>June</v>
      </c>
      <c r="L452" s="3" t="str">
        <f>TEXT(NIgerian_Fintech[[#This Row],[TransactionDate]], "MM")</f>
        <v>06</v>
      </c>
      <c r="M452" s="3" t="str">
        <f>TEXT(NIgerian_Fintech[[#This Row],[TransactionDate]], "tttt")</f>
        <v>Thursday</v>
      </c>
      <c r="N452" s="2" t="s">
        <v>16</v>
      </c>
    </row>
    <row r="453" spans="1:14" ht="14.5" x14ac:dyDescent="0.35">
      <c r="A453" s="2" t="s">
        <v>936</v>
      </c>
      <c r="B453" s="2" t="s">
        <v>937</v>
      </c>
      <c r="C453" s="2">
        <v>20</v>
      </c>
      <c r="D453" s="2" t="s">
        <v>39</v>
      </c>
      <c r="E453" s="2" t="s">
        <v>74</v>
      </c>
      <c r="F453" s="2" t="s">
        <v>49</v>
      </c>
      <c r="G453" s="2" t="s">
        <v>15</v>
      </c>
      <c r="H453" s="7">
        <v>6213.9</v>
      </c>
      <c r="I453" s="3">
        <v>45394</v>
      </c>
      <c r="J453" s="3" t="str">
        <f>TEXT(NIgerian_Fintech[[#This Row],[TransactionDate]], "JJJJ")</f>
        <v>2024</v>
      </c>
      <c r="K453" s="3" t="str">
        <f>TEXT(NIgerian_Fintech[[#This Row],[TransactionDate]], "MMMM")</f>
        <v>April</v>
      </c>
      <c r="L453" s="3" t="str">
        <f>TEXT(NIgerian_Fintech[[#This Row],[TransactionDate]], "MM")</f>
        <v>04</v>
      </c>
      <c r="M453" s="3" t="str">
        <f>TEXT(NIgerian_Fintech[[#This Row],[TransactionDate]], "tttt")</f>
        <v>Friday</v>
      </c>
      <c r="N453" s="2" t="s">
        <v>16</v>
      </c>
    </row>
    <row r="454" spans="1:14" ht="14.5" x14ac:dyDescent="0.35">
      <c r="A454" s="2" t="s">
        <v>938</v>
      </c>
      <c r="B454" s="2" t="s">
        <v>939</v>
      </c>
      <c r="C454" s="2">
        <v>29</v>
      </c>
      <c r="D454" s="2" t="s">
        <v>12</v>
      </c>
      <c r="E454" s="2" t="s">
        <v>13</v>
      </c>
      <c r="F454" s="2" t="s">
        <v>19</v>
      </c>
      <c r="G454" s="2" t="s">
        <v>15</v>
      </c>
      <c r="H454" s="7">
        <v>29344.28</v>
      </c>
      <c r="I454" s="3">
        <v>45487</v>
      </c>
      <c r="J454" s="3" t="str">
        <f>TEXT(NIgerian_Fintech[[#This Row],[TransactionDate]], "JJJJ")</f>
        <v>2024</v>
      </c>
      <c r="K454" s="3" t="str">
        <f>TEXT(NIgerian_Fintech[[#This Row],[TransactionDate]], "MMMM")</f>
        <v>July</v>
      </c>
      <c r="L454" s="3" t="str">
        <f>TEXT(NIgerian_Fintech[[#This Row],[TransactionDate]], "MM")</f>
        <v>07</v>
      </c>
      <c r="M454" s="3" t="str">
        <f>TEXT(NIgerian_Fintech[[#This Row],[TransactionDate]], "tttt")</f>
        <v>Sunday</v>
      </c>
      <c r="N454" s="2" t="s">
        <v>16</v>
      </c>
    </row>
    <row r="455" spans="1:14" ht="14.5" x14ac:dyDescent="0.35">
      <c r="A455" s="2" t="s">
        <v>940</v>
      </c>
      <c r="B455" s="2" t="s">
        <v>941</v>
      </c>
      <c r="C455" s="2">
        <v>43</v>
      </c>
      <c r="D455" s="2" t="s">
        <v>39</v>
      </c>
      <c r="E455" s="2" t="s">
        <v>74</v>
      </c>
      <c r="F455" s="2" t="s">
        <v>49</v>
      </c>
      <c r="G455" s="2" t="s">
        <v>30</v>
      </c>
      <c r="H455" s="7">
        <v>12980.67</v>
      </c>
      <c r="I455" s="3">
        <v>45113</v>
      </c>
      <c r="J455" s="3" t="str">
        <f>TEXT(NIgerian_Fintech[[#This Row],[TransactionDate]], "JJJJ")</f>
        <v>2023</v>
      </c>
      <c r="K455" s="3" t="str">
        <f>TEXT(NIgerian_Fintech[[#This Row],[TransactionDate]], "MMMM")</f>
        <v>July</v>
      </c>
      <c r="L455" s="3" t="str">
        <f>TEXT(NIgerian_Fintech[[#This Row],[TransactionDate]], "MM")</f>
        <v>07</v>
      </c>
      <c r="M455" s="3" t="str">
        <f>TEXT(NIgerian_Fintech[[#This Row],[TransactionDate]], "tttt")</f>
        <v>Thursday</v>
      </c>
      <c r="N455" s="2" t="s">
        <v>16</v>
      </c>
    </row>
    <row r="456" spans="1:14" ht="14.5" x14ac:dyDescent="0.35">
      <c r="A456" s="2" t="s">
        <v>942</v>
      </c>
      <c r="B456" s="2" t="s">
        <v>943</v>
      </c>
      <c r="C456" s="2">
        <v>33</v>
      </c>
      <c r="D456" s="2" t="s">
        <v>39</v>
      </c>
      <c r="E456" s="2" t="s">
        <v>52</v>
      </c>
      <c r="F456" s="2" t="s">
        <v>14</v>
      </c>
      <c r="G456" s="2" t="s">
        <v>20</v>
      </c>
      <c r="H456" s="7">
        <v>119.48</v>
      </c>
      <c r="I456" s="3">
        <v>45269</v>
      </c>
      <c r="J456" s="3" t="str">
        <f>TEXT(NIgerian_Fintech[[#This Row],[TransactionDate]], "JJJJ")</f>
        <v>2023</v>
      </c>
      <c r="K456" s="3" t="str">
        <f>TEXT(NIgerian_Fintech[[#This Row],[TransactionDate]], "MMMM")</f>
        <v>December</v>
      </c>
      <c r="L456" s="3" t="str">
        <f>TEXT(NIgerian_Fintech[[#This Row],[TransactionDate]], "MM")</f>
        <v>12</v>
      </c>
      <c r="M456" s="3" t="str">
        <f>TEXT(NIgerian_Fintech[[#This Row],[TransactionDate]], "tttt")</f>
        <v>Saturday</v>
      </c>
      <c r="N456" s="2" t="s">
        <v>16</v>
      </c>
    </row>
    <row r="457" spans="1:14" ht="14.5" x14ac:dyDescent="0.35">
      <c r="A457" s="2" t="s">
        <v>944</v>
      </c>
      <c r="B457" s="2" t="s">
        <v>945</v>
      </c>
      <c r="C457" s="2">
        <v>54</v>
      </c>
      <c r="D457" s="2" t="s">
        <v>12</v>
      </c>
      <c r="E457" s="2" t="s">
        <v>74</v>
      </c>
      <c r="F457" s="2" t="s">
        <v>49</v>
      </c>
      <c r="G457" s="2" t="s">
        <v>30</v>
      </c>
      <c r="H457" s="7">
        <v>1238.72</v>
      </c>
      <c r="I457" s="3">
        <v>45025</v>
      </c>
      <c r="J457" s="3" t="str">
        <f>TEXT(NIgerian_Fintech[[#This Row],[TransactionDate]], "JJJJ")</f>
        <v>2023</v>
      </c>
      <c r="K457" s="3" t="str">
        <f>TEXT(NIgerian_Fintech[[#This Row],[TransactionDate]], "MMMM")</f>
        <v>April</v>
      </c>
      <c r="L457" s="3" t="str">
        <f>TEXT(NIgerian_Fintech[[#This Row],[TransactionDate]], "MM")</f>
        <v>04</v>
      </c>
      <c r="M457" s="3" t="str">
        <f>TEXT(NIgerian_Fintech[[#This Row],[TransactionDate]], "tttt")</f>
        <v>Sunday</v>
      </c>
      <c r="N457" s="2" t="s">
        <v>16</v>
      </c>
    </row>
    <row r="458" spans="1:14" ht="14.5" x14ac:dyDescent="0.35">
      <c r="A458" s="2" t="s">
        <v>946</v>
      </c>
      <c r="B458" s="2" t="s">
        <v>947</v>
      </c>
      <c r="C458" s="2">
        <v>39</v>
      </c>
      <c r="D458" s="2" t="s">
        <v>39</v>
      </c>
      <c r="E458" s="2" t="s">
        <v>42</v>
      </c>
      <c r="F458" s="2" t="s">
        <v>35</v>
      </c>
      <c r="G458" s="2" t="s">
        <v>15</v>
      </c>
      <c r="H458" s="7">
        <v>25745.42</v>
      </c>
      <c r="I458" s="3">
        <v>45605</v>
      </c>
      <c r="J458" s="3" t="str">
        <f>TEXT(NIgerian_Fintech[[#This Row],[TransactionDate]], "JJJJ")</f>
        <v>2024</v>
      </c>
      <c r="K458" s="3" t="str">
        <f>TEXT(NIgerian_Fintech[[#This Row],[TransactionDate]], "MMMM")</f>
        <v>November</v>
      </c>
      <c r="L458" s="3" t="str">
        <f>TEXT(NIgerian_Fintech[[#This Row],[TransactionDate]], "MM")</f>
        <v>11</v>
      </c>
      <c r="M458" s="3" t="str">
        <f>TEXT(NIgerian_Fintech[[#This Row],[TransactionDate]], "tttt")</f>
        <v>Saturday</v>
      </c>
      <c r="N458" s="2" t="s">
        <v>21</v>
      </c>
    </row>
    <row r="459" spans="1:14" ht="14.5" x14ac:dyDescent="0.35">
      <c r="A459" s="2" t="s">
        <v>948</v>
      </c>
      <c r="B459" s="2" t="s">
        <v>949</v>
      </c>
      <c r="C459" s="2">
        <v>46</v>
      </c>
      <c r="D459" s="2" t="s">
        <v>39</v>
      </c>
      <c r="E459" s="2" t="s">
        <v>29</v>
      </c>
      <c r="F459" s="2" t="s">
        <v>35</v>
      </c>
      <c r="G459" s="2" t="s">
        <v>26</v>
      </c>
      <c r="H459" s="7">
        <v>18886.18</v>
      </c>
      <c r="I459" s="3">
        <v>45232</v>
      </c>
      <c r="J459" s="3" t="str">
        <f>TEXT(NIgerian_Fintech[[#This Row],[TransactionDate]], "JJJJ")</f>
        <v>2023</v>
      </c>
      <c r="K459" s="3" t="str">
        <f>TEXT(NIgerian_Fintech[[#This Row],[TransactionDate]], "MMMM")</f>
        <v>November</v>
      </c>
      <c r="L459" s="3" t="str">
        <f>TEXT(NIgerian_Fintech[[#This Row],[TransactionDate]], "MM")</f>
        <v>11</v>
      </c>
      <c r="M459" s="3" t="str">
        <f>TEXT(NIgerian_Fintech[[#This Row],[TransactionDate]], "tttt")</f>
        <v>Thursday</v>
      </c>
      <c r="N459" s="2" t="s">
        <v>16</v>
      </c>
    </row>
    <row r="460" spans="1:14" ht="14.5" x14ac:dyDescent="0.35">
      <c r="A460" s="2" t="s">
        <v>950</v>
      </c>
      <c r="B460" s="2" t="s">
        <v>951</v>
      </c>
      <c r="C460" s="2">
        <v>31</v>
      </c>
      <c r="D460" s="2" t="s">
        <v>12</v>
      </c>
      <c r="E460" s="2" t="s">
        <v>64</v>
      </c>
      <c r="F460" s="2" t="s">
        <v>14</v>
      </c>
      <c r="G460" s="2" t="s">
        <v>15</v>
      </c>
      <c r="H460" s="7">
        <v>6658.52</v>
      </c>
      <c r="I460" s="3">
        <v>45651</v>
      </c>
      <c r="J460" s="3" t="str">
        <f>TEXT(NIgerian_Fintech[[#This Row],[TransactionDate]], "JJJJ")</f>
        <v>2024</v>
      </c>
      <c r="K460" s="3" t="str">
        <f>TEXT(NIgerian_Fintech[[#This Row],[TransactionDate]], "MMMM")</f>
        <v>December</v>
      </c>
      <c r="L460" s="3" t="str">
        <f>TEXT(NIgerian_Fintech[[#This Row],[TransactionDate]], "MM")</f>
        <v>12</v>
      </c>
      <c r="M460" s="3" t="str">
        <f>TEXT(NIgerian_Fintech[[#This Row],[TransactionDate]], "tttt")</f>
        <v>Wednesday</v>
      </c>
      <c r="N460" s="2" t="s">
        <v>16</v>
      </c>
    </row>
    <row r="461" spans="1:14" ht="14.5" x14ac:dyDescent="0.35">
      <c r="A461" s="2" t="s">
        <v>952</v>
      </c>
      <c r="B461" s="2" t="s">
        <v>953</v>
      </c>
      <c r="C461" s="2">
        <v>45</v>
      </c>
      <c r="D461" s="2" t="s">
        <v>39</v>
      </c>
      <c r="E461" s="2" t="s">
        <v>52</v>
      </c>
      <c r="F461" s="2" t="s">
        <v>25</v>
      </c>
      <c r="G461" s="2" t="s">
        <v>36</v>
      </c>
      <c r="H461" s="7">
        <v>9596.64</v>
      </c>
      <c r="I461" s="3">
        <v>45125</v>
      </c>
      <c r="J461" s="3" t="str">
        <f>TEXT(NIgerian_Fintech[[#This Row],[TransactionDate]], "JJJJ")</f>
        <v>2023</v>
      </c>
      <c r="K461" s="3" t="str">
        <f>TEXT(NIgerian_Fintech[[#This Row],[TransactionDate]], "MMMM")</f>
        <v>July</v>
      </c>
      <c r="L461" s="3" t="str">
        <f>TEXT(NIgerian_Fintech[[#This Row],[TransactionDate]], "MM")</f>
        <v>07</v>
      </c>
      <c r="M461" s="3" t="str">
        <f>TEXT(NIgerian_Fintech[[#This Row],[TransactionDate]], "tttt")</f>
        <v>Tuesday</v>
      </c>
      <c r="N461" s="2" t="s">
        <v>16</v>
      </c>
    </row>
    <row r="462" spans="1:14" ht="14.5" x14ac:dyDescent="0.35">
      <c r="A462" s="2" t="s">
        <v>954</v>
      </c>
      <c r="B462" s="2" t="s">
        <v>955</v>
      </c>
      <c r="C462" s="2">
        <v>22</v>
      </c>
      <c r="D462" s="2" t="s">
        <v>12</v>
      </c>
      <c r="E462" s="2" t="s">
        <v>93</v>
      </c>
      <c r="F462" s="2" t="s">
        <v>35</v>
      </c>
      <c r="G462" s="2" t="s">
        <v>26</v>
      </c>
      <c r="H462" s="7">
        <v>3419.92</v>
      </c>
      <c r="I462" s="3">
        <v>45080</v>
      </c>
      <c r="J462" s="3" t="str">
        <f>TEXT(NIgerian_Fintech[[#This Row],[TransactionDate]], "JJJJ")</f>
        <v>2023</v>
      </c>
      <c r="K462" s="3" t="str">
        <f>TEXT(NIgerian_Fintech[[#This Row],[TransactionDate]], "MMMM")</f>
        <v>June</v>
      </c>
      <c r="L462" s="3" t="str">
        <f>TEXT(NIgerian_Fintech[[#This Row],[TransactionDate]], "MM")</f>
        <v>06</v>
      </c>
      <c r="M462" s="3" t="str">
        <f>TEXT(NIgerian_Fintech[[#This Row],[TransactionDate]], "tttt")</f>
        <v>Saturday</v>
      </c>
      <c r="N462" s="2" t="s">
        <v>16</v>
      </c>
    </row>
    <row r="463" spans="1:14" ht="14.5" x14ac:dyDescent="0.35">
      <c r="A463" s="2" t="s">
        <v>956</v>
      </c>
      <c r="B463" s="2" t="s">
        <v>957</v>
      </c>
      <c r="C463" s="2">
        <v>64</v>
      </c>
      <c r="D463" s="2" t="s">
        <v>39</v>
      </c>
      <c r="E463" s="2" t="s">
        <v>64</v>
      </c>
      <c r="F463" s="2" t="s">
        <v>14</v>
      </c>
      <c r="G463" s="2" t="s">
        <v>30</v>
      </c>
      <c r="H463" s="7">
        <v>15742.19</v>
      </c>
      <c r="I463" s="3">
        <v>45022</v>
      </c>
      <c r="J463" s="3" t="str">
        <f>TEXT(NIgerian_Fintech[[#This Row],[TransactionDate]], "JJJJ")</f>
        <v>2023</v>
      </c>
      <c r="K463" s="3" t="str">
        <f>TEXT(NIgerian_Fintech[[#This Row],[TransactionDate]], "MMMM")</f>
        <v>April</v>
      </c>
      <c r="L463" s="3" t="str">
        <f>TEXT(NIgerian_Fintech[[#This Row],[TransactionDate]], "MM")</f>
        <v>04</v>
      </c>
      <c r="M463" s="3" t="str">
        <f>TEXT(NIgerian_Fintech[[#This Row],[TransactionDate]], "tttt")</f>
        <v>Thursday</v>
      </c>
      <c r="N463" s="2" t="s">
        <v>16</v>
      </c>
    </row>
    <row r="464" spans="1:14" ht="14.5" x14ac:dyDescent="0.35">
      <c r="A464" s="2" t="s">
        <v>958</v>
      </c>
      <c r="B464" s="2" t="s">
        <v>959</v>
      </c>
      <c r="C464" s="2">
        <v>47</v>
      </c>
      <c r="D464" s="2" t="s">
        <v>39</v>
      </c>
      <c r="E464" s="2" t="s">
        <v>52</v>
      </c>
      <c r="F464" s="2" t="s">
        <v>35</v>
      </c>
      <c r="G464" s="2" t="s">
        <v>26</v>
      </c>
      <c r="H464" s="7">
        <v>9246.19</v>
      </c>
      <c r="I464" s="3">
        <v>45501</v>
      </c>
      <c r="J464" s="3" t="str">
        <f>TEXT(NIgerian_Fintech[[#This Row],[TransactionDate]], "JJJJ")</f>
        <v>2024</v>
      </c>
      <c r="K464" s="3" t="str">
        <f>TEXT(NIgerian_Fintech[[#This Row],[TransactionDate]], "MMMM")</f>
        <v>July</v>
      </c>
      <c r="L464" s="3" t="str">
        <f>TEXT(NIgerian_Fintech[[#This Row],[TransactionDate]], "MM")</f>
        <v>07</v>
      </c>
      <c r="M464" s="3" t="str">
        <f>TEXT(NIgerian_Fintech[[#This Row],[TransactionDate]], "tttt")</f>
        <v>Sunday</v>
      </c>
      <c r="N464" s="2" t="s">
        <v>16</v>
      </c>
    </row>
    <row r="465" spans="1:14" ht="14.5" x14ac:dyDescent="0.35">
      <c r="A465" s="2" t="s">
        <v>960</v>
      </c>
      <c r="B465" s="2" t="s">
        <v>961</v>
      </c>
      <c r="C465" s="2">
        <v>63</v>
      </c>
      <c r="D465" s="2" t="s">
        <v>12</v>
      </c>
      <c r="E465" s="2" t="s">
        <v>64</v>
      </c>
      <c r="F465" s="2" t="s">
        <v>19</v>
      </c>
      <c r="G465" s="2" t="s">
        <v>36</v>
      </c>
      <c r="H465" s="7">
        <v>11868.72</v>
      </c>
      <c r="I465" s="3">
        <v>45632</v>
      </c>
      <c r="J465" s="3" t="str">
        <f>TEXT(NIgerian_Fintech[[#This Row],[TransactionDate]], "JJJJ")</f>
        <v>2024</v>
      </c>
      <c r="K465" s="3" t="str">
        <f>TEXT(NIgerian_Fintech[[#This Row],[TransactionDate]], "MMMM")</f>
        <v>December</v>
      </c>
      <c r="L465" s="3" t="str">
        <f>TEXT(NIgerian_Fintech[[#This Row],[TransactionDate]], "MM")</f>
        <v>12</v>
      </c>
      <c r="M465" s="3" t="str">
        <f>TEXT(NIgerian_Fintech[[#This Row],[TransactionDate]], "tttt")</f>
        <v>Friday</v>
      </c>
      <c r="N465" s="2" t="s">
        <v>16</v>
      </c>
    </row>
    <row r="466" spans="1:14" ht="14.5" x14ac:dyDescent="0.35">
      <c r="A466" s="2" t="s">
        <v>962</v>
      </c>
      <c r="B466" s="2" t="s">
        <v>963</v>
      </c>
      <c r="C466" s="2">
        <v>22</v>
      </c>
      <c r="D466" s="2" t="s">
        <v>12</v>
      </c>
      <c r="E466" s="2" t="s">
        <v>42</v>
      </c>
      <c r="F466" s="2" t="s">
        <v>35</v>
      </c>
      <c r="G466" s="2" t="s">
        <v>15</v>
      </c>
      <c r="H466" s="7">
        <v>4698.59</v>
      </c>
      <c r="I466" s="3">
        <v>45285</v>
      </c>
      <c r="J466" s="3" t="str">
        <f>TEXT(NIgerian_Fintech[[#This Row],[TransactionDate]], "JJJJ")</f>
        <v>2023</v>
      </c>
      <c r="K466" s="3" t="str">
        <f>TEXT(NIgerian_Fintech[[#This Row],[TransactionDate]], "MMMM")</f>
        <v>December</v>
      </c>
      <c r="L466" s="3" t="str">
        <f>TEXT(NIgerian_Fintech[[#This Row],[TransactionDate]], "MM")</f>
        <v>12</v>
      </c>
      <c r="M466" s="3" t="str">
        <f>TEXT(NIgerian_Fintech[[#This Row],[TransactionDate]], "tttt")</f>
        <v>Monday</v>
      </c>
      <c r="N466" s="2" t="s">
        <v>16</v>
      </c>
    </row>
    <row r="467" spans="1:14" ht="14.5" x14ac:dyDescent="0.35">
      <c r="A467" s="2" t="s">
        <v>964</v>
      </c>
      <c r="B467" s="2" t="s">
        <v>965</v>
      </c>
      <c r="C467" s="2">
        <v>29</v>
      </c>
      <c r="D467" s="2" t="s">
        <v>39</v>
      </c>
      <c r="E467" s="2" t="s">
        <v>64</v>
      </c>
      <c r="F467" s="2" t="s">
        <v>55</v>
      </c>
      <c r="G467" s="2" t="s">
        <v>20</v>
      </c>
      <c r="H467" s="7">
        <v>5628.88</v>
      </c>
      <c r="I467" s="3">
        <v>45325</v>
      </c>
      <c r="J467" s="3" t="str">
        <f>TEXT(NIgerian_Fintech[[#This Row],[TransactionDate]], "JJJJ")</f>
        <v>2024</v>
      </c>
      <c r="K467" s="3" t="str">
        <f>TEXT(NIgerian_Fintech[[#This Row],[TransactionDate]], "MMMM")</f>
        <v>February</v>
      </c>
      <c r="L467" s="3" t="str">
        <f>TEXT(NIgerian_Fintech[[#This Row],[TransactionDate]], "MM")</f>
        <v>02</v>
      </c>
      <c r="M467" s="3" t="str">
        <f>TEXT(NIgerian_Fintech[[#This Row],[TransactionDate]], "tttt")</f>
        <v>Saturday</v>
      </c>
      <c r="N467" s="2" t="s">
        <v>16</v>
      </c>
    </row>
    <row r="468" spans="1:14" ht="14.5" x14ac:dyDescent="0.35">
      <c r="A468" s="2" t="s">
        <v>966</v>
      </c>
      <c r="B468" s="2" t="s">
        <v>967</v>
      </c>
      <c r="C468" s="2">
        <v>33</v>
      </c>
      <c r="D468" s="2" t="s">
        <v>39</v>
      </c>
      <c r="E468" s="2" t="s">
        <v>74</v>
      </c>
      <c r="F468" s="2" t="s">
        <v>14</v>
      </c>
      <c r="G468" s="2" t="s">
        <v>20</v>
      </c>
      <c r="H468" s="7">
        <v>2327.9299999999998</v>
      </c>
      <c r="I468" s="3">
        <v>45302</v>
      </c>
      <c r="J468" s="3" t="str">
        <f>TEXT(NIgerian_Fintech[[#This Row],[TransactionDate]], "JJJJ")</f>
        <v>2024</v>
      </c>
      <c r="K468" s="3" t="str">
        <f>TEXT(NIgerian_Fintech[[#This Row],[TransactionDate]], "MMMM")</f>
        <v>January</v>
      </c>
      <c r="L468" s="3" t="str">
        <f>TEXT(NIgerian_Fintech[[#This Row],[TransactionDate]], "MM")</f>
        <v>01</v>
      </c>
      <c r="M468" s="3" t="str">
        <f>TEXT(NIgerian_Fintech[[#This Row],[TransactionDate]], "tttt")</f>
        <v>Thursday</v>
      </c>
      <c r="N468" s="2" t="s">
        <v>16</v>
      </c>
    </row>
    <row r="469" spans="1:14" ht="14.5" x14ac:dyDescent="0.35">
      <c r="A469" s="2" t="s">
        <v>968</v>
      </c>
      <c r="B469" s="2" t="s">
        <v>969</v>
      </c>
      <c r="C469" s="2">
        <v>43</v>
      </c>
      <c r="D469" s="2" t="s">
        <v>12</v>
      </c>
      <c r="E469" s="2" t="s">
        <v>24</v>
      </c>
      <c r="F469" s="2" t="s">
        <v>49</v>
      </c>
      <c r="G469" s="2" t="s">
        <v>20</v>
      </c>
      <c r="H469" s="7">
        <v>29575.23</v>
      </c>
      <c r="I469" s="3">
        <v>45528</v>
      </c>
      <c r="J469" s="3" t="str">
        <f>TEXT(NIgerian_Fintech[[#This Row],[TransactionDate]], "JJJJ")</f>
        <v>2024</v>
      </c>
      <c r="K469" s="3" t="str">
        <f>TEXT(NIgerian_Fintech[[#This Row],[TransactionDate]], "MMMM")</f>
        <v>August</v>
      </c>
      <c r="L469" s="3" t="str">
        <f>TEXT(NIgerian_Fintech[[#This Row],[TransactionDate]], "MM")</f>
        <v>08</v>
      </c>
      <c r="M469" s="3" t="str">
        <f>TEXT(NIgerian_Fintech[[#This Row],[TransactionDate]], "tttt")</f>
        <v>Saturday</v>
      </c>
      <c r="N469" s="2" t="s">
        <v>16</v>
      </c>
    </row>
    <row r="470" spans="1:14" ht="14.5" x14ac:dyDescent="0.35">
      <c r="A470" s="2" t="s">
        <v>970</v>
      </c>
      <c r="B470" s="2" t="s">
        <v>971</v>
      </c>
      <c r="C470" s="2">
        <v>43</v>
      </c>
      <c r="D470" s="2" t="s">
        <v>39</v>
      </c>
      <c r="E470" s="2" t="s">
        <v>64</v>
      </c>
      <c r="F470" s="2" t="s">
        <v>14</v>
      </c>
      <c r="G470" s="2" t="s">
        <v>15</v>
      </c>
      <c r="H470" s="7">
        <v>29291.4</v>
      </c>
      <c r="I470" s="3">
        <v>45254</v>
      </c>
      <c r="J470" s="3" t="str">
        <f>TEXT(NIgerian_Fintech[[#This Row],[TransactionDate]], "JJJJ")</f>
        <v>2023</v>
      </c>
      <c r="K470" s="3" t="str">
        <f>TEXT(NIgerian_Fintech[[#This Row],[TransactionDate]], "MMMM")</f>
        <v>November</v>
      </c>
      <c r="L470" s="3" t="str">
        <f>TEXT(NIgerian_Fintech[[#This Row],[TransactionDate]], "MM")</f>
        <v>11</v>
      </c>
      <c r="M470" s="3" t="str">
        <f>TEXT(NIgerian_Fintech[[#This Row],[TransactionDate]], "tttt")</f>
        <v>Friday</v>
      </c>
      <c r="N470" s="2" t="s">
        <v>69</v>
      </c>
    </row>
    <row r="471" spans="1:14" ht="14.5" x14ac:dyDescent="0.35">
      <c r="A471" s="2" t="s">
        <v>972</v>
      </c>
      <c r="B471" s="2" t="s">
        <v>973</v>
      </c>
      <c r="C471" s="2">
        <v>38</v>
      </c>
      <c r="D471" s="2" t="s">
        <v>39</v>
      </c>
      <c r="E471" s="2" t="s">
        <v>52</v>
      </c>
      <c r="F471" s="2" t="s">
        <v>25</v>
      </c>
      <c r="G471" s="2" t="s">
        <v>20</v>
      </c>
      <c r="H471" s="7">
        <v>17023.830000000002</v>
      </c>
      <c r="I471" s="3">
        <v>45198</v>
      </c>
      <c r="J471" s="3" t="str">
        <f>TEXT(NIgerian_Fintech[[#This Row],[TransactionDate]], "JJJJ")</f>
        <v>2023</v>
      </c>
      <c r="K471" s="3" t="str">
        <f>TEXT(NIgerian_Fintech[[#This Row],[TransactionDate]], "MMMM")</f>
        <v>September</v>
      </c>
      <c r="L471" s="3" t="str">
        <f>TEXT(NIgerian_Fintech[[#This Row],[TransactionDate]], "MM")</f>
        <v>09</v>
      </c>
      <c r="M471" s="3" t="str">
        <f>TEXT(NIgerian_Fintech[[#This Row],[TransactionDate]], "tttt")</f>
        <v>Friday</v>
      </c>
      <c r="N471" s="2" t="s">
        <v>69</v>
      </c>
    </row>
    <row r="472" spans="1:14" ht="14.5" x14ac:dyDescent="0.35">
      <c r="A472" s="2" t="s">
        <v>974</v>
      </c>
      <c r="B472" s="2" t="s">
        <v>975</v>
      </c>
      <c r="C472" s="2">
        <v>56</v>
      </c>
      <c r="D472" s="2" t="s">
        <v>39</v>
      </c>
      <c r="E472" s="2" t="s">
        <v>93</v>
      </c>
      <c r="F472" s="2" t="s">
        <v>35</v>
      </c>
      <c r="G472" s="2" t="s">
        <v>36</v>
      </c>
      <c r="H472" s="7">
        <v>27419.45</v>
      </c>
      <c r="I472" s="3">
        <v>45523</v>
      </c>
      <c r="J472" s="3" t="str">
        <f>TEXT(NIgerian_Fintech[[#This Row],[TransactionDate]], "JJJJ")</f>
        <v>2024</v>
      </c>
      <c r="K472" s="3" t="str">
        <f>TEXT(NIgerian_Fintech[[#This Row],[TransactionDate]], "MMMM")</f>
        <v>August</v>
      </c>
      <c r="L472" s="3" t="str">
        <f>TEXT(NIgerian_Fintech[[#This Row],[TransactionDate]], "MM")</f>
        <v>08</v>
      </c>
      <c r="M472" s="3" t="str">
        <f>TEXT(NIgerian_Fintech[[#This Row],[TransactionDate]], "tttt")</f>
        <v>Monday</v>
      </c>
      <c r="N472" s="2" t="s">
        <v>16</v>
      </c>
    </row>
    <row r="473" spans="1:14" ht="14.5" x14ac:dyDescent="0.35">
      <c r="A473" s="2" t="s">
        <v>976</v>
      </c>
      <c r="B473" s="2" t="s">
        <v>977</v>
      </c>
      <c r="C473" s="2">
        <v>53</v>
      </c>
      <c r="D473" s="2" t="s">
        <v>39</v>
      </c>
      <c r="E473" s="2" t="s">
        <v>93</v>
      </c>
      <c r="F473" s="2" t="s">
        <v>14</v>
      </c>
      <c r="G473" s="2" t="s">
        <v>15</v>
      </c>
      <c r="H473" s="7">
        <v>10946.04</v>
      </c>
      <c r="I473" s="3">
        <v>45221</v>
      </c>
      <c r="J473" s="3" t="str">
        <f>TEXT(NIgerian_Fintech[[#This Row],[TransactionDate]], "JJJJ")</f>
        <v>2023</v>
      </c>
      <c r="K473" s="3" t="str">
        <f>TEXT(NIgerian_Fintech[[#This Row],[TransactionDate]], "MMMM")</f>
        <v>October</v>
      </c>
      <c r="L473" s="3" t="str">
        <f>TEXT(NIgerian_Fintech[[#This Row],[TransactionDate]], "MM")</f>
        <v>10</v>
      </c>
      <c r="M473" s="3" t="str">
        <f>TEXT(NIgerian_Fintech[[#This Row],[TransactionDate]], "tttt")</f>
        <v>Sunday</v>
      </c>
      <c r="N473" s="2" t="s">
        <v>16</v>
      </c>
    </row>
    <row r="474" spans="1:14" ht="14.5" x14ac:dyDescent="0.35">
      <c r="A474" s="2" t="s">
        <v>978</v>
      </c>
      <c r="B474" s="2" t="s">
        <v>979</v>
      </c>
      <c r="C474" s="2">
        <v>50</v>
      </c>
      <c r="D474" s="2" t="s">
        <v>12</v>
      </c>
      <c r="E474" s="2" t="s">
        <v>24</v>
      </c>
      <c r="F474" s="2" t="s">
        <v>19</v>
      </c>
      <c r="G474" s="2" t="s">
        <v>20</v>
      </c>
      <c r="H474" s="7">
        <v>2674.24</v>
      </c>
      <c r="I474" s="3">
        <v>45321</v>
      </c>
      <c r="J474" s="3" t="str">
        <f>TEXT(NIgerian_Fintech[[#This Row],[TransactionDate]], "JJJJ")</f>
        <v>2024</v>
      </c>
      <c r="K474" s="3" t="str">
        <f>TEXT(NIgerian_Fintech[[#This Row],[TransactionDate]], "MMMM")</f>
        <v>January</v>
      </c>
      <c r="L474" s="3" t="str">
        <f>TEXT(NIgerian_Fintech[[#This Row],[TransactionDate]], "MM")</f>
        <v>01</v>
      </c>
      <c r="M474" s="3" t="str">
        <f>TEXT(NIgerian_Fintech[[#This Row],[TransactionDate]], "tttt")</f>
        <v>Tuesday</v>
      </c>
      <c r="N474" s="2" t="s">
        <v>16</v>
      </c>
    </row>
    <row r="475" spans="1:14" ht="14.5" x14ac:dyDescent="0.35">
      <c r="A475" s="2" t="s">
        <v>980</v>
      </c>
      <c r="B475" s="2" t="s">
        <v>981</v>
      </c>
      <c r="C475" s="2">
        <v>47</v>
      </c>
      <c r="D475" s="2" t="s">
        <v>12</v>
      </c>
      <c r="E475" s="2" t="s">
        <v>13</v>
      </c>
      <c r="F475" s="2" t="s">
        <v>14</v>
      </c>
      <c r="G475" s="2" t="s">
        <v>30</v>
      </c>
      <c r="H475" s="7">
        <v>14279.94</v>
      </c>
      <c r="I475" s="3">
        <v>45398</v>
      </c>
      <c r="J475" s="3" t="str">
        <f>TEXT(NIgerian_Fintech[[#This Row],[TransactionDate]], "JJJJ")</f>
        <v>2024</v>
      </c>
      <c r="K475" s="3" t="str">
        <f>TEXT(NIgerian_Fintech[[#This Row],[TransactionDate]], "MMMM")</f>
        <v>April</v>
      </c>
      <c r="L475" s="3" t="str">
        <f>TEXT(NIgerian_Fintech[[#This Row],[TransactionDate]], "MM")</f>
        <v>04</v>
      </c>
      <c r="M475" s="3" t="str">
        <f>TEXT(NIgerian_Fintech[[#This Row],[TransactionDate]], "tttt")</f>
        <v>Tuesday</v>
      </c>
      <c r="N475" s="2" t="s">
        <v>16</v>
      </c>
    </row>
    <row r="476" spans="1:14" ht="14.5" x14ac:dyDescent="0.35">
      <c r="A476" s="2" t="s">
        <v>982</v>
      </c>
      <c r="B476" s="2" t="s">
        <v>983</v>
      </c>
      <c r="C476" s="2">
        <v>54</v>
      </c>
      <c r="D476" s="2" t="s">
        <v>12</v>
      </c>
      <c r="E476" s="2" t="s">
        <v>24</v>
      </c>
      <c r="F476" s="2" t="s">
        <v>19</v>
      </c>
      <c r="G476" s="2" t="s">
        <v>15</v>
      </c>
      <c r="H476" s="7">
        <v>3934.52</v>
      </c>
      <c r="I476" s="3">
        <v>45474</v>
      </c>
      <c r="J476" s="3" t="str">
        <f>TEXT(NIgerian_Fintech[[#This Row],[TransactionDate]], "JJJJ")</f>
        <v>2024</v>
      </c>
      <c r="K476" s="3" t="str">
        <f>TEXT(NIgerian_Fintech[[#This Row],[TransactionDate]], "MMMM")</f>
        <v>July</v>
      </c>
      <c r="L476" s="3" t="str">
        <f>TEXT(NIgerian_Fintech[[#This Row],[TransactionDate]], "MM")</f>
        <v>07</v>
      </c>
      <c r="M476" s="3" t="str">
        <f>TEXT(NIgerian_Fintech[[#This Row],[TransactionDate]], "tttt")</f>
        <v>Monday</v>
      </c>
      <c r="N476" s="2" t="s">
        <v>16</v>
      </c>
    </row>
    <row r="477" spans="1:14" ht="14.5" x14ac:dyDescent="0.35">
      <c r="A477" s="2" t="s">
        <v>984</v>
      </c>
      <c r="B477" s="2" t="s">
        <v>985</v>
      </c>
      <c r="C477" s="2">
        <v>40</v>
      </c>
      <c r="D477" s="2" t="s">
        <v>12</v>
      </c>
      <c r="E477" s="2" t="s">
        <v>29</v>
      </c>
      <c r="F477" s="2" t="s">
        <v>35</v>
      </c>
      <c r="G477" s="2" t="s">
        <v>15</v>
      </c>
      <c r="H477" s="7">
        <v>5806.79</v>
      </c>
      <c r="I477" s="3">
        <v>44944</v>
      </c>
      <c r="J477" s="3" t="str">
        <f>TEXT(NIgerian_Fintech[[#This Row],[TransactionDate]], "JJJJ")</f>
        <v>2023</v>
      </c>
      <c r="K477" s="3" t="str">
        <f>TEXT(NIgerian_Fintech[[#This Row],[TransactionDate]], "MMMM")</f>
        <v>January</v>
      </c>
      <c r="L477" s="3" t="str">
        <f>TEXT(NIgerian_Fintech[[#This Row],[TransactionDate]], "MM")</f>
        <v>01</v>
      </c>
      <c r="M477" s="3" t="str">
        <f>TEXT(NIgerian_Fintech[[#This Row],[TransactionDate]], "tttt")</f>
        <v>Wednesday</v>
      </c>
      <c r="N477" s="2" t="s">
        <v>16</v>
      </c>
    </row>
    <row r="478" spans="1:14" ht="14.5" x14ac:dyDescent="0.35">
      <c r="A478" s="2" t="s">
        <v>986</v>
      </c>
      <c r="B478" s="2" t="s">
        <v>987</v>
      </c>
      <c r="C478" s="2">
        <v>27</v>
      </c>
      <c r="D478" s="2" t="s">
        <v>12</v>
      </c>
      <c r="E478" s="2" t="s">
        <v>64</v>
      </c>
      <c r="F478" s="2" t="s">
        <v>49</v>
      </c>
      <c r="G478" s="2" t="s">
        <v>26</v>
      </c>
      <c r="H478" s="7">
        <v>3206.88</v>
      </c>
      <c r="I478" s="3">
        <v>45003</v>
      </c>
      <c r="J478" s="3" t="str">
        <f>TEXT(NIgerian_Fintech[[#This Row],[TransactionDate]], "JJJJ")</f>
        <v>2023</v>
      </c>
      <c r="K478" s="3" t="str">
        <f>TEXT(NIgerian_Fintech[[#This Row],[TransactionDate]], "MMMM")</f>
        <v>March</v>
      </c>
      <c r="L478" s="3" t="str">
        <f>TEXT(NIgerian_Fintech[[#This Row],[TransactionDate]], "MM")</f>
        <v>03</v>
      </c>
      <c r="M478" s="3" t="str">
        <f>TEXT(NIgerian_Fintech[[#This Row],[TransactionDate]], "tttt")</f>
        <v>Saturday</v>
      </c>
      <c r="N478" s="2" t="s">
        <v>16</v>
      </c>
    </row>
    <row r="479" spans="1:14" ht="14.5" x14ac:dyDescent="0.35">
      <c r="A479" s="2" t="s">
        <v>988</v>
      </c>
      <c r="B479" s="2" t="s">
        <v>989</v>
      </c>
      <c r="C479" s="2">
        <v>22</v>
      </c>
      <c r="D479" s="2" t="s">
        <v>12</v>
      </c>
      <c r="E479" s="2" t="s">
        <v>93</v>
      </c>
      <c r="F479" s="2" t="s">
        <v>35</v>
      </c>
      <c r="G479" s="2" t="s">
        <v>20</v>
      </c>
      <c r="H479" s="7">
        <v>5509.91</v>
      </c>
      <c r="I479" s="3">
        <v>44975</v>
      </c>
      <c r="J479" s="3" t="str">
        <f>TEXT(NIgerian_Fintech[[#This Row],[TransactionDate]], "JJJJ")</f>
        <v>2023</v>
      </c>
      <c r="K479" s="3" t="str">
        <f>TEXT(NIgerian_Fintech[[#This Row],[TransactionDate]], "MMMM")</f>
        <v>February</v>
      </c>
      <c r="L479" s="3" t="str">
        <f>TEXT(NIgerian_Fintech[[#This Row],[TransactionDate]], "MM")</f>
        <v>02</v>
      </c>
      <c r="M479" s="3" t="str">
        <f>TEXT(NIgerian_Fintech[[#This Row],[TransactionDate]], "tttt")</f>
        <v>Saturday</v>
      </c>
      <c r="N479" s="2" t="s">
        <v>16</v>
      </c>
    </row>
    <row r="480" spans="1:14" ht="14.5" x14ac:dyDescent="0.35">
      <c r="A480" s="2" t="s">
        <v>990</v>
      </c>
      <c r="B480" s="2" t="s">
        <v>991</v>
      </c>
      <c r="C480" s="2">
        <v>53</v>
      </c>
      <c r="D480" s="2" t="s">
        <v>39</v>
      </c>
      <c r="E480" s="2" t="s">
        <v>24</v>
      </c>
      <c r="F480" s="2" t="s">
        <v>25</v>
      </c>
      <c r="G480" s="2" t="s">
        <v>30</v>
      </c>
      <c r="H480" s="7">
        <v>11373.03</v>
      </c>
      <c r="I480" s="3">
        <v>45424</v>
      </c>
      <c r="J480" s="3" t="str">
        <f>TEXT(NIgerian_Fintech[[#This Row],[TransactionDate]], "JJJJ")</f>
        <v>2024</v>
      </c>
      <c r="K480" s="3" t="str">
        <f>TEXT(NIgerian_Fintech[[#This Row],[TransactionDate]], "MMMM")</f>
        <v>May</v>
      </c>
      <c r="L480" s="3" t="str">
        <f>TEXT(NIgerian_Fintech[[#This Row],[TransactionDate]], "MM")</f>
        <v>05</v>
      </c>
      <c r="M480" s="3" t="str">
        <f>TEXT(NIgerian_Fintech[[#This Row],[TransactionDate]], "tttt")</f>
        <v>Sunday</v>
      </c>
      <c r="N480" s="2" t="s">
        <v>21</v>
      </c>
    </row>
    <row r="481" spans="1:14" ht="14.5" x14ac:dyDescent="0.35">
      <c r="A481" s="2" t="s">
        <v>992</v>
      </c>
      <c r="B481" s="2" t="s">
        <v>993</v>
      </c>
      <c r="C481" s="2">
        <v>51</v>
      </c>
      <c r="D481" s="2" t="s">
        <v>12</v>
      </c>
      <c r="E481" s="2" t="s">
        <v>64</v>
      </c>
      <c r="F481" s="2" t="s">
        <v>55</v>
      </c>
      <c r="G481" s="2" t="s">
        <v>36</v>
      </c>
      <c r="H481" s="7">
        <v>1172.2</v>
      </c>
      <c r="I481" s="3">
        <v>45352</v>
      </c>
      <c r="J481" s="3" t="str">
        <f>TEXT(NIgerian_Fintech[[#This Row],[TransactionDate]], "JJJJ")</f>
        <v>2024</v>
      </c>
      <c r="K481" s="3" t="str">
        <f>TEXT(NIgerian_Fintech[[#This Row],[TransactionDate]], "MMMM")</f>
        <v>March</v>
      </c>
      <c r="L481" s="3" t="str">
        <f>TEXT(NIgerian_Fintech[[#This Row],[TransactionDate]], "MM")</f>
        <v>03</v>
      </c>
      <c r="M481" s="3" t="str">
        <f>TEXT(NIgerian_Fintech[[#This Row],[TransactionDate]], "tttt")</f>
        <v>Friday</v>
      </c>
      <c r="N481" s="2" t="s">
        <v>16</v>
      </c>
    </row>
    <row r="482" spans="1:14" ht="14.5" x14ac:dyDescent="0.35">
      <c r="A482" s="2" t="s">
        <v>994</v>
      </c>
      <c r="B482" s="2" t="s">
        <v>995</v>
      </c>
      <c r="C482" s="2">
        <v>48</v>
      </c>
      <c r="D482" s="2" t="s">
        <v>39</v>
      </c>
      <c r="E482" s="2" t="s">
        <v>29</v>
      </c>
      <c r="F482" s="2" t="s">
        <v>49</v>
      </c>
      <c r="G482" s="2" t="s">
        <v>15</v>
      </c>
      <c r="H482" s="7">
        <v>1111.6300000000001</v>
      </c>
      <c r="I482" s="3">
        <v>45482</v>
      </c>
      <c r="J482" s="3" t="str">
        <f>TEXT(NIgerian_Fintech[[#This Row],[TransactionDate]], "JJJJ")</f>
        <v>2024</v>
      </c>
      <c r="K482" s="3" t="str">
        <f>TEXT(NIgerian_Fintech[[#This Row],[TransactionDate]], "MMMM")</f>
        <v>July</v>
      </c>
      <c r="L482" s="3" t="str">
        <f>TEXT(NIgerian_Fintech[[#This Row],[TransactionDate]], "MM")</f>
        <v>07</v>
      </c>
      <c r="M482" s="3" t="str">
        <f>TEXT(NIgerian_Fintech[[#This Row],[TransactionDate]], "tttt")</f>
        <v>Tuesday</v>
      </c>
      <c r="N482" s="2" t="s">
        <v>21</v>
      </c>
    </row>
    <row r="483" spans="1:14" ht="14.5" x14ac:dyDescent="0.35">
      <c r="A483" s="2" t="s">
        <v>996</v>
      </c>
      <c r="B483" s="2" t="s">
        <v>997</v>
      </c>
      <c r="C483" s="2">
        <v>27</v>
      </c>
      <c r="D483" s="2" t="s">
        <v>39</v>
      </c>
      <c r="E483" s="2" t="s">
        <v>93</v>
      </c>
      <c r="F483" s="2" t="s">
        <v>49</v>
      </c>
      <c r="G483" s="2" t="s">
        <v>36</v>
      </c>
      <c r="H483" s="7">
        <v>11512.86</v>
      </c>
      <c r="I483" s="3">
        <v>45547</v>
      </c>
      <c r="J483" s="3" t="str">
        <f>TEXT(NIgerian_Fintech[[#This Row],[TransactionDate]], "JJJJ")</f>
        <v>2024</v>
      </c>
      <c r="K483" s="3" t="str">
        <f>TEXT(NIgerian_Fintech[[#This Row],[TransactionDate]], "MMMM")</f>
        <v>September</v>
      </c>
      <c r="L483" s="3" t="str">
        <f>TEXT(NIgerian_Fintech[[#This Row],[TransactionDate]], "MM")</f>
        <v>09</v>
      </c>
      <c r="M483" s="3" t="str">
        <f>TEXT(NIgerian_Fintech[[#This Row],[TransactionDate]], "tttt")</f>
        <v>Thursday</v>
      </c>
      <c r="N483" s="2" t="s">
        <v>21</v>
      </c>
    </row>
    <row r="484" spans="1:14" ht="14.5" x14ac:dyDescent="0.35">
      <c r="A484" s="2" t="s">
        <v>998</v>
      </c>
      <c r="B484" s="2" t="s">
        <v>999</v>
      </c>
      <c r="C484" s="2">
        <v>36</v>
      </c>
      <c r="D484" s="2" t="s">
        <v>39</v>
      </c>
      <c r="E484" s="2" t="s">
        <v>29</v>
      </c>
      <c r="F484" s="2" t="s">
        <v>55</v>
      </c>
      <c r="G484" s="2" t="s">
        <v>36</v>
      </c>
      <c r="H484" s="7">
        <v>15122.26</v>
      </c>
      <c r="I484" s="3">
        <v>45055</v>
      </c>
      <c r="J484" s="3" t="str">
        <f>TEXT(NIgerian_Fintech[[#This Row],[TransactionDate]], "JJJJ")</f>
        <v>2023</v>
      </c>
      <c r="K484" s="3" t="str">
        <f>TEXT(NIgerian_Fintech[[#This Row],[TransactionDate]], "MMMM")</f>
        <v>May</v>
      </c>
      <c r="L484" s="3" t="str">
        <f>TEXT(NIgerian_Fintech[[#This Row],[TransactionDate]], "MM")</f>
        <v>05</v>
      </c>
      <c r="M484" s="3" t="str">
        <f>TEXT(NIgerian_Fintech[[#This Row],[TransactionDate]], "tttt")</f>
        <v>Tuesday</v>
      </c>
      <c r="N484" s="2" t="s">
        <v>16</v>
      </c>
    </row>
    <row r="485" spans="1:14" ht="14.5" x14ac:dyDescent="0.35">
      <c r="A485" s="2" t="s">
        <v>1000</v>
      </c>
      <c r="B485" s="2" t="s">
        <v>1001</v>
      </c>
      <c r="C485" s="2">
        <v>49</v>
      </c>
      <c r="D485" s="2" t="s">
        <v>12</v>
      </c>
      <c r="E485" s="2" t="s">
        <v>64</v>
      </c>
      <c r="F485" s="2" t="s">
        <v>14</v>
      </c>
      <c r="G485" s="2" t="s">
        <v>36</v>
      </c>
      <c r="H485" s="7">
        <v>8017.72</v>
      </c>
      <c r="I485" s="3">
        <v>45445</v>
      </c>
      <c r="J485" s="3" t="str">
        <f>TEXT(NIgerian_Fintech[[#This Row],[TransactionDate]], "JJJJ")</f>
        <v>2024</v>
      </c>
      <c r="K485" s="3" t="str">
        <f>TEXT(NIgerian_Fintech[[#This Row],[TransactionDate]], "MMMM")</f>
        <v>June</v>
      </c>
      <c r="L485" s="3" t="str">
        <f>TEXT(NIgerian_Fintech[[#This Row],[TransactionDate]], "MM")</f>
        <v>06</v>
      </c>
      <c r="M485" s="3" t="str">
        <f>TEXT(NIgerian_Fintech[[#This Row],[TransactionDate]], "tttt")</f>
        <v>Sunday</v>
      </c>
      <c r="N485" s="2" t="s">
        <v>16</v>
      </c>
    </row>
    <row r="486" spans="1:14" ht="14.5" x14ac:dyDescent="0.35">
      <c r="A486" s="2" t="s">
        <v>1002</v>
      </c>
      <c r="B486" s="2" t="s">
        <v>1003</v>
      </c>
      <c r="C486" s="2">
        <v>18</v>
      </c>
      <c r="D486" s="2" t="s">
        <v>39</v>
      </c>
      <c r="E486" s="2" t="s">
        <v>52</v>
      </c>
      <c r="F486" s="2" t="s">
        <v>35</v>
      </c>
      <c r="G486" s="2" t="s">
        <v>26</v>
      </c>
      <c r="H486" s="7">
        <v>2004.54</v>
      </c>
      <c r="I486" s="3">
        <v>45230</v>
      </c>
      <c r="J486" s="3" t="str">
        <f>TEXT(NIgerian_Fintech[[#This Row],[TransactionDate]], "JJJJ")</f>
        <v>2023</v>
      </c>
      <c r="K486" s="3" t="str">
        <f>TEXT(NIgerian_Fintech[[#This Row],[TransactionDate]], "MMMM")</f>
        <v>October</v>
      </c>
      <c r="L486" s="3" t="str">
        <f>TEXT(NIgerian_Fintech[[#This Row],[TransactionDate]], "MM")</f>
        <v>10</v>
      </c>
      <c r="M486" s="3" t="str">
        <f>TEXT(NIgerian_Fintech[[#This Row],[TransactionDate]], "tttt")</f>
        <v>Tuesday</v>
      </c>
      <c r="N486" s="2" t="s">
        <v>16</v>
      </c>
    </row>
    <row r="487" spans="1:14" ht="14.5" x14ac:dyDescent="0.35">
      <c r="A487" s="2" t="s">
        <v>1004</v>
      </c>
      <c r="B487" s="2" t="s">
        <v>1005</v>
      </c>
      <c r="C487" s="2">
        <v>22</v>
      </c>
      <c r="D487" s="2" t="s">
        <v>12</v>
      </c>
      <c r="E487" s="2" t="s">
        <v>64</v>
      </c>
      <c r="F487" s="2" t="s">
        <v>14</v>
      </c>
      <c r="G487" s="2" t="s">
        <v>36</v>
      </c>
      <c r="H487" s="7">
        <v>5634.48</v>
      </c>
      <c r="I487" s="3">
        <v>45038</v>
      </c>
      <c r="J487" s="3" t="str">
        <f>TEXT(NIgerian_Fintech[[#This Row],[TransactionDate]], "JJJJ")</f>
        <v>2023</v>
      </c>
      <c r="K487" s="3" t="str">
        <f>TEXT(NIgerian_Fintech[[#This Row],[TransactionDate]], "MMMM")</f>
        <v>April</v>
      </c>
      <c r="L487" s="3" t="str">
        <f>TEXT(NIgerian_Fintech[[#This Row],[TransactionDate]], "MM")</f>
        <v>04</v>
      </c>
      <c r="M487" s="3" t="str">
        <f>TEXT(NIgerian_Fintech[[#This Row],[TransactionDate]], "tttt")</f>
        <v>Saturday</v>
      </c>
      <c r="N487" s="2" t="s">
        <v>16</v>
      </c>
    </row>
    <row r="488" spans="1:14" ht="14.5" x14ac:dyDescent="0.35">
      <c r="A488" s="2" t="s">
        <v>1006</v>
      </c>
      <c r="B488" s="2" t="s">
        <v>1007</v>
      </c>
      <c r="C488" s="2">
        <v>62</v>
      </c>
      <c r="D488" s="2" t="s">
        <v>39</v>
      </c>
      <c r="E488" s="2" t="s">
        <v>24</v>
      </c>
      <c r="F488" s="2" t="s">
        <v>14</v>
      </c>
      <c r="G488" s="2" t="s">
        <v>20</v>
      </c>
      <c r="H488" s="7">
        <v>14195.43</v>
      </c>
      <c r="I488" s="3">
        <v>45651</v>
      </c>
      <c r="J488" s="3" t="str">
        <f>TEXT(NIgerian_Fintech[[#This Row],[TransactionDate]], "JJJJ")</f>
        <v>2024</v>
      </c>
      <c r="K488" s="3" t="str">
        <f>TEXT(NIgerian_Fintech[[#This Row],[TransactionDate]], "MMMM")</f>
        <v>December</v>
      </c>
      <c r="L488" s="3" t="str">
        <f>TEXT(NIgerian_Fintech[[#This Row],[TransactionDate]], "MM")</f>
        <v>12</v>
      </c>
      <c r="M488" s="3" t="str">
        <f>TEXT(NIgerian_Fintech[[#This Row],[TransactionDate]], "tttt")</f>
        <v>Wednesday</v>
      </c>
      <c r="N488" s="2" t="s">
        <v>16</v>
      </c>
    </row>
    <row r="489" spans="1:14" ht="14.5" x14ac:dyDescent="0.35">
      <c r="A489" s="2" t="s">
        <v>1008</v>
      </c>
      <c r="B489" s="2" t="s">
        <v>1009</v>
      </c>
      <c r="C489" s="2">
        <v>21</v>
      </c>
      <c r="D489" s="2" t="s">
        <v>39</v>
      </c>
      <c r="E489" s="2" t="s">
        <v>29</v>
      </c>
      <c r="F489" s="2" t="s">
        <v>35</v>
      </c>
      <c r="G489" s="2" t="s">
        <v>20</v>
      </c>
      <c r="H489" s="7">
        <v>11575.13</v>
      </c>
      <c r="I489" s="3">
        <v>45289</v>
      </c>
      <c r="J489" s="3" t="str">
        <f>TEXT(NIgerian_Fintech[[#This Row],[TransactionDate]], "JJJJ")</f>
        <v>2023</v>
      </c>
      <c r="K489" s="3" t="str">
        <f>TEXT(NIgerian_Fintech[[#This Row],[TransactionDate]], "MMMM")</f>
        <v>December</v>
      </c>
      <c r="L489" s="3" t="str">
        <f>TEXT(NIgerian_Fintech[[#This Row],[TransactionDate]], "MM")</f>
        <v>12</v>
      </c>
      <c r="M489" s="3" t="str">
        <f>TEXT(NIgerian_Fintech[[#This Row],[TransactionDate]], "tttt")</f>
        <v>Friday</v>
      </c>
      <c r="N489" s="2" t="s">
        <v>16</v>
      </c>
    </row>
    <row r="490" spans="1:14" ht="14.5" x14ac:dyDescent="0.35">
      <c r="A490" s="2" t="s">
        <v>1010</v>
      </c>
      <c r="B490" s="2" t="s">
        <v>1011</v>
      </c>
      <c r="C490" s="2">
        <v>33</v>
      </c>
      <c r="D490" s="2" t="s">
        <v>12</v>
      </c>
      <c r="E490" s="2" t="s">
        <v>52</v>
      </c>
      <c r="F490" s="2" t="s">
        <v>25</v>
      </c>
      <c r="G490" s="2" t="s">
        <v>30</v>
      </c>
      <c r="H490" s="7">
        <v>1163.83</v>
      </c>
      <c r="I490" s="3">
        <v>44992</v>
      </c>
      <c r="J490" s="3" t="str">
        <f>TEXT(NIgerian_Fintech[[#This Row],[TransactionDate]], "JJJJ")</f>
        <v>2023</v>
      </c>
      <c r="K490" s="3" t="str">
        <f>TEXT(NIgerian_Fintech[[#This Row],[TransactionDate]], "MMMM")</f>
        <v>March</v>
      </c>
      <c r="L490" s="3" t="str">
        <f>TEXT(NIgerian_Fintech[[#This Row],[TransactionDate]], "MM")</f>
        <v>03</v>
      </c>
      <c r="M490" s="3" t="str">
        <f>TEXT(NIgerian_Fintech[[#This Row],[TransactionDate]], "tttt")</f>
        <v>Tuesday</v>
      </c>
      <c r="N490" s="2" t="s">
        <v>16</v>
      </c>
    </row>
    <row r="491" spans="1:14" ht="14.5" x14ac:dyDescent="0.35">
      <c r="A491" s="2" t="s">
        <v>1012</v>
      </c>
      <c r="B491" s="2" t="s">
        <v>1013</v>
      </c>
      <c r="C491" s="2">
        <v>41</v>
      </c>
      <c r="D491" s="2" t="s">
        <v>39</v>
      </c>
      <c r="E491" s="2" t="s">
        <v>52</v>
      </c>
      <c r="F491" s="2" t="s">
        <v>49</v>
      </c>
      <c r="G491" s="2" t="s">
        <v>30</v>
      </c>
      <c r="H491" s="7">
        <v>34785.269999999997</v>
      </c>
      <c r="I491" s="3">
        <v>44957</v>
      </c>
      <c r="J491" s="3" t="str">
        <f>TEXT(NIgerian_Fintech[[#This Row],[TransactionDate]], "JJJJ")</f>
        <v>2023</v>
      </c>
      <c r="K491" s="3" t="str">
        <f>TEXT(NIgerian_Fintech[[#This Row],[TransactionDate]], "MMMM")</f>
        <v>January</v>
      </c>
      <c r="L491" s="3" t="str">
        <f>TEXT(NIgerian_Fintech[[#This Row],[TransactionDate]], "MM")</f>
        <v>01</v>
      </c>
      <c r="M491" s="3" t="str">
        <f>TEXT(NIgerian_Fintech[[#This Row],[TransactionDate]], "tttt")</f>
        <v>Tuesday</v>
      </c>
      <c r="N491" s="2" t="s">
        <v>69</v>
      </c>
    </row>
    <row r="492" spans="1:14" ht="14.5" x14ac:dyDescent="0.35">
      <c r="A492" s="2" t="s">
        <v>1014</v>
      </c>
      <c r="B492" s="2" t="s">
        <v>1015</v>
      </c>
      <c r="C492" s="2">
        <v>33</v>
      </c>
      <c r="D492" s="2" t="s">
        <v>39</v>
      </c>
      <c r="E492" s="2" t="s">
        <v>13</v>
      </c>
      <c r="F492" s="2" t="s">
        <v>19</v>
      </c>
      <c r="G492" s="2" t="s">
        <v>36</v>
      </c>
      <c r="H492" s="7">
        <v>2527.83</v>
      </c>
      <c r="I492" s="3">
        <v>45221</v>
      </c>
      <c r="J492" s="3" t="str">
        <f>TEXT(NIgerian_Fintech[[#This Row],[TransactionDate]], "JJJJ")</f>
        <v>2023</v>
      </c>
      <c r="K492" s="3" t="str">
        <f>TEXT(NIgerian_Fintech[[#This Row],[TransactionDate]], "MMMM")</f>
        <v>October</v>
      </c>
      <c r="L492" s="3" t="str">
        <f>TEXT(NIgerian_Fintech[[#This Row],[TransactionDate]], "MM")</f>
        <v>10</v>
      </c>
      <c r="M492" s="3" t="str">
        <f>TEXT(NIgerian_Fintech[[#This Row],[TransactionDate]], "tttt")</f>
        <v>Sunday</v>
      </c>
      <c r="N492" s="2" t="s">
        <v>16</v>
      </c>
    </row>
    <row r="493" spans="1:14" ht="14.5" x14ac:dyDescent="0.35">
      <c r="A493" s="2" t="s">
        <v>1016</v>
      </c>
      <c r="B493" s="2" t="s">
        <v>1017</v>
      </c>
      <c r="C493" s="2">
        <v>19</v>
      </c>
      <c r="D493" s="2" t="s">
        <v>39</v>
      </c>
      <c r="E493" s="2" t="s">
        <v>93</v>
      </c>
      <c r="F493" s="2" t="s">
        <v>55</v>
      </c>
      <c r="G493" s="2" t="s">
        <v>36</v>
      </c>
      <c r="H493" s="7">
        <v>2489.61</v>
      </c>
      <c r="I493" s="3">
        <v>45245</v>
      </c>
      <c r="J493" s="3" t="str">
        <f>TEXT(NIgerian_Fintech[[#This Row],[TransactionDate]], "JJJJ")</f>
        <v>2023</v>
      </c>
      <c r="K493" s="3" t="str">
        <f>TEXT(NIgerian_Fintech[[#This Row],[TransactionDate]], "MMMM")</f>
        <v>November</v>
      </c>
      <c r="L493" s="3" t="str">
        <f>TEXT(NIgerian_Fintech[[#This Row],[TransactionDate]], "MM")</f>
        <v>11</v>
      </c>
      <c r="M493" s="3" t="str">
        <f>TEXT(NIgerian_Fintech[[#This Row],[TransactionDate]], "tttt")</f>
        <v>Wednesday</v>
      </c>
      <c r="N493" s="2" t="s">
        <v>16</v>
      </c>
    </row>
    <row r="494" spans="1:14" ht="14.5" x14ac:dyDescent="0.35">
      <c r="A494" s="2" t="s">
        <v>1018</v>
      </c>
      <c r="B494" s="2" t="s">
        <v>1019</v>
      </c>
      <c r="C494" s="2">
        <v>45</v>
      </c>
      <c r="D494" s="2" t="s">
        <v>39</v>
      </c>
      <c r="E494" s="2" t="s">
        <v>74</v>
      </c>
      <c r="F494" s="2" t="s">
        <v>49</v>
      </c>
      <c r="G494" s="2" t="s">
        <v>26</v>
      </c>
      <c r="H494" s="7">
        <v>6159.22</v>
      </c>
      <c r="I494" s="3">
        <v>44940</v>
      </c>
      <c r="J494" s="3" t="str">
        <f>TEXT(NIgerian_Fintech[[#This Row],[TransactionDate]], "JJJJ")</f>
        <v>2023</v>
      </c>
      <c r="K494" s="3" t="str">
        <f>TEXT(NIgerian_Fintech[[#This Row],[TransactionDate]], "MMMM")</f>
        <v>January</v>
      </c>
      <c r="L494" s="3" t="str">
        <f>TEXT(NIgerian_Fintech[[#This Row],[TransactionDate]], "MM")</f>
        <v>01</v>
      </c>
      <c r="M494" s="3" t="str">
        <f>TEXT(NIgerian_Fintech[[#This Row],[TransactionDate]], "tttt")</f>
        <v>Saturday</v>
      </c>
      <c r="N494" s="2" t="s">
        <v>16</v>
      </c>
    </row>
    <row r="495" spans="1:14" ht="14.5" x14ac:dyDescent="0.35">
      <c r="A495" s="2" t="s">
        <v>1020</v>
      </c>
      <c r="B495" s="2" t="s">
        <v>1021</v>
      </c>
      <c r="C495" s="2">
        <v>49</v>
      </c>
      <c r="D495" s="2" t="s">
        <v>12</v>
      </c>
      <c r="E495" s="2" t="s">
        <v>52</v>
      </c>
      <c r="F495" s="2" t="s">
        <v>14</v>
      </c>
      <c r="G495" s="2" t="s">
        <v>36</v>
      </c>
      <c r="H495" s="7">
        <v>3963.71</v>
      </c>
      <c r="I495" s="3">
        <v>45496</v>
      </c>
      <c r="J495" s="3" t="str">
        <f>TEXT(NIgerian_Fintech[[#This Row],[TransactionDate]], "JJJJ")</f>
        <v>2024</v>
      </c>
      <c r="K495" s="3" t="str">
        <f>TEXT(NIgerian_Fintech[[#This Row],[TransactionDate]], "MMMM")</f>
        <v>July</v>
      </c>
      <c r="L495" s="3" t="str">
        <f>TEXT(NIgerian_Fintech[[#This Row],[TransactionDate]], "MM")</f>
        <v>07</v>
      </c>
      <c r="M495" s="3" t="str">
        <f>TEXT(NIgerian_Fintech[[#This Row],[TransactionDate]], "tttt")</f>
        <v>Tuesday</v>
      </c>
      <c r="N495" s="2" t="s">
        <v>16</v>
      </c>
    </row>
    <row r="496" spans="1:14" ht="14.5" x14ac:dyDescent="0.35">
      <c r="A496" s="2" t="s">
        <v>1022</v>
      </c>
      <c r="B496" s="2" t="s">
        <v>1023</v>
      </c>
      <c r="C496" s="2">
        <v>44</v>
      </c>
      <c r="D496" s="2" t="s">
        <v>39</v>
      </c>
      <c r="E496" s="2" t="s">
        <v>29</v>
      </c>
      <c r="F496" s="2" t="s">
        <v>55</v>
      </c>
      <c r="G496" s="2" t="s">
        <v>36</v>
      </c>
      <c r="H496" s="7">
        <v>41342.910000000003</v>
      </c>
      <c r="I496" s="3">
        <v>45168</v>
      </c>
      <c r="J496" s="3" t="str">
        <f>TEXT(NIgerian_Fintech[[#This Row],[TransactionDate]], "JJJJ")</f>
        <v>2023</v>
      </c>
      <c r="K496" s="3" t="str">
        <f>TEXT(NIgerian_Fintech[[#This Row],[TransactionDate]], "MMMM")</f>
        <v>August</v>
      </c>
      <c r="L496" s="3" t="str">
        <f>TEXT(NIgerian_Fintech[[#This Row],[TransactionDate]], "MM")</f>
        <v>08</v>
      </c>
      <c r="M496" s="3" t="str">
        <f>TEXT(NIgerian_Fintech[[#This Row],[TransactionDate]], "tttt")</f>
        <v>Wednesday</v>
      </c>
      <c r="N496" s="2" t="s">
        <v>16</v>
      </c>
    </row>
    <row r="497" spans="1:14" ht="14.5" x14ac:dyDescent="0.35">
      <c r="A497" s="2" t="s">
        <v>1024</v>
      </c>
      <c r="B497" s="2" t="s">
        <v>1025</v>
      </c>
      <c r="C497" s="2">
        <v>37</v>
      </c>
      <c r="D497" s="2" t="s">
        <v>39</v>
      </c>
      <c r="E497" s="2" t="s">
        <v>93</v>
      </c>
      <c r="F497" s="2" t="s">
        <v>19</v>
      </c>
      <c r="G497" s="2" t="s">
        <v>36</v>
      </c>
      <c r="H497" s="7">
        <v>795.73</v>
      </c>
      <c r="I497" s="3">
        <v>45279</v>
      </c>
      <c r="J497" s="3" t="str">
        <f>TEXT(NIgerian_Fintech[[#This Row],[TransactionDate]], "JJJJ")</f>
        <v>2023</v>
      </c>
      <c r="K497" s="3" t="str">
        <f>TEXT(NIgerian_Fintech[[#This Row],[TransactionDate]], "MMMM")</f>
        <v>December</v>
      </c>
      <c r="L497" s="3" t="str">
        <f>TEXT(NIgerian_Fintech[[#This Row],[TransactionDate]], "MM")</f>
        <v>12</v>
      </c>
      <c r="M497" s="3" t="str">
        <f>TEXT(NIgerian_Fintech[[#This Row],[TransactionDate]], "tttt")</f>
        <v>Tuesday</v>
      </c>
      <c r="N497" s="2" t="s">
        <v>16</v>
      </c>
    </row>
    <row r="498" spans="1:14" ht="14.5" x14ac:dyDescent="0.35">
      <c r="A498" s="2" t="s">
        <v>1026</v>
      </c>
      <c r="B498" s="2" t="s">
        <v>1027</v>
      </c>
      <c r="C498" s="2">
        <v>41</v>
      </c>
      <c r="D498" s="2" t="s">
        <v>12</v>
      </c>
      <c r="E498" s="2" t="s">
        <v>42</v>
      </c>
      <c r="F498" s="2" t="s">
        <v>49</v>
      </c>
      <c r="G498" s="2" t="s">
        <v>15</v>
      </c>
      <c r="H498" s="7">
        <v>3659.16</v>
      </c>
      <c r="I498" s="3">
        <v>45174</v>
      </c>
      <c r="J498" s="3" t="str">
        <f>TEXT(NIgerian_Fintech[[#This Row],[TransactionDate]], "JJJJ")</f>
        <v>2023</v>
      </c>
      <c r="K498" s="3" t="str">
        <f>TEXT(NIgerian_Fintech[[#This Row],[TransactionDate]], "MMMM")</f>
        <v>September</v>
      </c>
      <c r="L498" s="3" t="str">
        <f>TEXT(NIgerian_Fintech[[#This Row],[TransactionDate]], "MM")</f>
        <v>09</v>
      </c>
      <c r="M498" s="3" t="str">
        <f>TEXT(NIgerian_Fintech[[#This Row],[TransactionDate]], "tttt")</f>
        <v>Tuesday</v>
      </c>
      <c r="N498" s="2" t="s">
        <v>16</v>
      </c>
    </row>
    <row r="499" spans="1:14" ht="14.5" x14ac:dyDescent="0.35">
      <c r="A499" s="2" t="s">
        <v>1028</v>
      </c>
      <c r="B499" s="2" t="s">
        <v>1029</v>
      </c>
      <c r="C499" s="2">
        <v>29</v>
      </c>
      <c r="D499" s="2" t="s">
        <v>39</v>
      </c>
      <c r="E499" s="2" t="s">
        <v>64</v>
      </c>
      <c r="F499" s="2" t="s">
        <v>49</v>
      </c>
      <c r="G499" s="2" t="s">
        <v>15</v>
      </c>
      <c r="H499" s="7">
        <v>4824.3599999999997</v>
      </c>
      <c r="I499" s="3">
        <v>45536</v>
      </c>
      <c r="J499" s="3" t="str">
        <f>TEXT(NIgerian_Fintech[[#This Row],[TransactionDate]], "JJJJ")</f>
        <v>2024</v>
      </c>
      <c r="K499" s="3" t="str">
        <f>TEXT(NIgerian_Fintech[[#This Row],[TransactionDate]], "MMMM")</f>
        <v>September</v>
      </c>
      <c r="L499" s="3" t="str">
        <f>TEXT(NIgerian_Fintech[[#This Row],[TransactionDate]], "MM")</f>
        <v>09</v>
      </c>
      <c r="M499" s="3" t="str">
        <f>TEXT(NIgerian_Fintech[[#This Row],[TransactionDate]], "tttt")</f>
        <v>Sunday</v>
      </c>
      <c r="N499" s="2" t="s">
        <v>16</v>
      </c>
    </row>
    <row r="500" spans="1:14" ht="14.5" x14ac:dyDescent="0.35">
      <c r="A500" s="2" t="s">
        <v>1030</v>
      </c>
      <c r="B500" s="2" t="s">
        <v>1031</v>
      </c>
      <c r="C500" s="2">
        <v>52</v>
      </c>
      <c r="D500" s="2" t="s">
        <v>39</v>
      </c>
      <c r="E500" s="2" t="s">
        <v>24</v>
      </c>
      <c r="F500" s="2" t="s">
        <v>25</v>
      </c>
      <c r="G500" s="2" t="s">
        <v>26</v>
      </c>
      <c r="H500" s="7">
        <v>6801.5</v>
      </c>
      <c r="I500" s="3">
        <v>45394</v>
      </c>
      <c r="J500" s="3" t="str">
        <f>TEXT(NIgerian_Fintech[[#This Row],[TransactionDate]], "JJJJ")</f>
        <v>2024</v>
      </c>
      <c r="K500" s="3" t="str">
        <f>TEXT(NIgerian_Fintech[[#This Row],[TransactionDate]], "MMMM")</f>
        <v>April</v>
      </c>
      <c r="L500" s="3" t="str">
        <f>TEXT(NIgerian_Fintech[[#This Row],[TransactionDate]], "MM")</f>
        <v>04</v>
      </c>
      <c r="M500" s="3" t="str">
        <f>TEXT(NIgerian_Fintech[[#This Row],[TransactionDate]], "tttt")</f>
        <v>Friday</v>
      </c>
      <c r="N500" s="2" t="s">
        <v>21</v>
      </c>
    </row>
    <row r="501" spans="1:14" ht="14.5" x14ac:dyDescent="0.35">
      <c r="A501" s="2" t="s">
        <v>1032</v>
      </c>
      <c r="B501" s="2" t="s">
        <v>1033</v>
      </c>
      <c r="C501" s="2">
        <v>50</v>
      </c>
      <c r="D501" s="2" t="s">
        <v>39</v>
      </c>
      <c r="E501" s="2" t="s">
        <v>29</v>
      </c>
      <c r="F501" s="2" t="s">
        <v>49</v>
      </c>
      <c r="G501" s="2" t="s">
        <v>26</v>
      </c>
      <c r="H501" s="7">
        <v>165.43</v>
      </c>
      <c r="I501" s="3">
        <v>45314</v>
      </c>
      <c r="J501" s="3" t="str">
        <f>TEXT(NIgerian_Fintech[[#This Row],[TransactionDate]], "JJJJ")</f>
        <v>2024</v>
      </c>
      <c r="K501" s="3" t="str">
        <f>TEXT(NIgerian_Fintech[[#This Row],[TransactionDate]], "MMMM")</f>
        <v>January</v>
      </c>
      <c r="L501" s="3" t="str">
        <f>TEXT(NIgerian_Fintech[[#This Row],[TransactionDate]], "MM")</f>
        <v>01</v>
      </c>
      <c r="M501" s="3" t="str">
        <f>TEXT(NIgerian_Fintech[[#This Row],[TransactionDate]], "tttt")</f>
        <v>Tuesday</v>
      </c>
      <c r="N501" s="2" t="s">
        <v>16</v>
      </c>
    </row>
    <row r="502" spans="1:14" ht="14.5" x14ac:dyDescent="0.35">
      <c r="A502" s="2" t="s">
        <v>1034</v>
      </c>
      <c r="B502" s="2" t="s">
        <v>1035</v>
      </c>
      <c r="C502" s="2">
        <v>50</v>
      </c>
      <c r="D502" s="2" t="s">
        <v>39</v>
      </c>
      <c r="E502" s="2" t="s">
        <v>42</v>
      </c>
      <c r="F502" s="2" t="s">
        <v>49</v>
      </c>
      <c r="G502" s="2" t="s">
        <v>20</v>
      </c>
      <c r="H502" s="7">
        <v>859.52</v>
      </c>
      <c r="I502" s="3">
        <v>45600</v>
      </c>
      <c r="J502" s="3" t="str">
        <f>TEXT(NIgerian_Fintech[[#This Row],[TransactionDate]], "JJJJ")</f>
        <v>2024</v>
      </c>
      <c r="K502" s="3" t="str">
        <f>TEXT(NIgerian_Fintech[[#This Row],[TransactionDate]], "MMMM")</f>
        <v>November</v>
      </c>
      <c r="L502" s="3" t="str">
        <f>TEXT(NIgerian_Fintech[[#This Row],[TransactionDate]], "MM")</f>
        <v>11</v>
      </c>
      <c r="M502" s="3" t="str">
        <f>TEXT(NIgerian_Fintech[[#This Row],[TransactionDate]], "tttt")</f>
        <v>Monday</v>
      </c>
      <c r="N502" s="2" t="s">
        <v>16</v>
      </c>
    </row>
    <row r="503" spans="1:14" ht="14.5" x14ac:dyDescent="0.35">
      <c r="A503" s="2" t="s">
        <v>1036</v>
      </c>
      <c r="B503" s="2" t="s">
        <v>1037</v>
      </c>
      <c r="C503" s="2">
        <v>60</v>
      </c>
      <c r="D503" s="2" t="s">
        <v>12</v>
      </c>
      <c r="E503" s="2" t="s">
        <v>29</v>
      </c>
      <c r="F503" s="2" t="s">
        <v>19</v>
      </c>
      <c r="G503" s="2" t="s">
        <v>26</v>
      </c>
      <c r="H503" s="7">
        <v>2981.5</v>
      </c>
      <c r="I503" s="3">
        <v>45368</v>
      </c>
      <c r="J503" s="3" t="str">
        <f>TEXT(NIgerian_Fintech[[#This Row],[TransactionDate]], "JJJJ")</f>
        <v>2024</v>
      </c>
      <c r="K503" s="3" t="str">
        <f>TEXT(NIgerian_Fintech[[#This Row],[TransactionDate]], "MMMM")</f>
        <v>March</v>
      </c>
      <c r="L503" s="3" t="str">
        <f>TEXT(NIgerian_Fintech[[#This Row],[TransactionDate]], "MM")</f>
        <v>03</v>
      </c>
      <c r="M503" s="3" t="str">
        <f>TEXT(NIgerian_Fintech[[#This Row],[TransactionDate]], "tttt")</f>
        <v>Sunday</v>
      </c>
      <c r="N503" s="2" t="s">
        <v>16</v>
      </c>
    </row>
    <row r="504" spans="1:14" ht="14.5" x14ac:dyDescent="0.35">
      <c r="A504" s="2" t="s">
        <v>1038</v>
      </c>
      <c r="B504" s="2" t="s">
        <v>1039</v>
      </c>
      <c r="C504" s="2">
        <v>54</v>
      </c>
      <c r="D504" s="2" t="s">
        <v>39</v>
      </c>
      <c r="E504" s="2" t="s">
        <v>64</v>
      </c>
      <c r="F504" s="2" t="s">
        <v>19</v>
      </c>
      <c r="G504" s="2" t="s">
        <v>20</v>
      </c>
      <c r="H504" s="7">
        <v>8074.41</v>
      </c>
      <c r="I504" s="3">
        <v>45268</v>
      </c>
      <c r="J504" s="3" t="str">
        <f>TEXT(NIgerian_Fintech[[#This Row],[TransactionDate]], "JJJJ")</f>
        <v>2023</v>
      </c>
      <c r="K504" s="3" t="str">
        <f>TEXT(NIgerian_Fintech[[#This Row],[TransactionDate]], "MMMM")</f>
        <v>December</v>
      </c>
      <c r="L504" s="3" t="str">
        <f>TEXT(NIgerian_Fintech[[#This Row],[TransactionDate]], "MM")</f>
        <v>12</v>
      </c>
      <c r="M504" s="3" t="str">
        <f>TEXT(NIgerian_Fintech[[#This Row],[TransactionDate]], "tttt")</f>
        <v>Friday</v>
      </c>
      <c r="N504" s="2" t="s">
        <v>16</v>
      </c>
    </row>
    <row r="505" spans="1:14" ht="14.5" x14ac:dyDescent="0.35">
      <c r="A505" s="2" t="s">
        <v>1040</v>
      </c>
      <c r="B505" s="2" t="s">
        <v>1041</v>
      </c>
      <c r="C505" s="2">
        <v>29</v>
      </c>
      <c r="D505" s="2" t="s">
        <v>12</v>
      </c>
      <c r="E505" s="2" t="s">
        <v>13</v>
      </c>
      <c r="F505" s="2" t="s">
        <v>55</v>
      </c>
      <c r="G505" s="2" t="s">
        <v>36</v>
      </c>
      <c r="H505" s="7">
        <v>14600.34</v>
      </c>
      <c r="I505" s="3">
        <v>45442</v>
      </c>
      <c r="J505" s="3" t="str">
        <f>TEXT(NIgerian_Fintech[[#This Row],[TransactionDate]], "JJJJ")</f>
        <v>2024</v>
      </c>
      <c r="K505" s="3" t="str">
        <f>TEXT(NIgerian_Fintech[[#This Row],[TransactionDate]], "MMMM")</f>
        <v>May</v>
      </c>
      <c r="L505" s="3" t="str">
        <f>TEXT(NIgerian_Fintech[[#This Row],[TransactionDate]], "MM")</f>
        <v>05</v>
      </c>
      <c r="M505" s="3" t="str">
        <f>TEXT(NIgerian_Fintech[[#This Row],[TransactionDate]], "tttt")</f>
        <v>Thursday</v>
      </c>
      <c r="N505" s="2" t="s">
        <v>16</v>
      </c>
    </row>
    <row r="506" spans="1:14" ht="14.5" x14ac:dyDescent="0.35">
      <c r="A506" s="2" t="s">
        <v>1042</v>
      </c>
      <c r="B506" s="2" t="s">
        <v>1043</v>
      </c>
      <c r="C506" s="2">
        <v>20</v>
      </c>
      <c r="D506" s="2" t="s">
        <v>39</v>
      </c>
      <c r="E506" s="2" t="s">
        <v>29</v>
      </c>
      <c r="F506" s="2" t="s">
        <v>14</v>
      </c>
      <c r="G506" s="2" t="s">
        <v>26</v>
      </c>
      <c r="H506" s="7">
        <v>11599.41</v>
      </c>
      <c r="I506" s="3">
        <v>44971</v>
      </c>
      <c r="J506" s="3" t="str">
        <f>TEXT(NIgerian_Fintech[[#This Row],[TransactionDate]], "JJJJ")</f>
        <v>2023</v>
      </c>
      <c r="K506" s="3" t="str">
        <f>TEXT(NIgerian_Fintech[[#This Row],[TransactionDate]], "MMMM")</f>
        <v>February</v>
      </c>
      <c r="L506" s="3" t="str">
        <f>TEXT(NIgerian_Fintech[[#This Row],[TransactionDate]], "MM")</f>
        <v>02</v>
      </c>
      <c r="M506" s="3" t="str">
        <f>TEXT(NIgerian_Fintech[[#This Row],[TransactionDate]], "tttt")</f>
        <v>Tuesday</v>
      </c>
      <c r="N506" s="2" t="s">
        <v>21</v>
      </c>
    </row>
    <row r="507" spans="1:14" ht="14.5" x14ac:dyDescent="0.35">
      <c r="A507" s="2" t="s">
        <v>1044</v>
      </c>
      <c r="B507" s="2" t="s">
        <v>1045</v>
      </c>
      <c r="C507" s="2">
        <v>18</v>
      </c>
      <c r="D507" s="2" t="s">
        <v>39</v>
      </c>
      <c r="E507" s="2" t="s">
        <v>52</v>
      </c>
      <c r="F507" s="2" t="s">
        <v>19</v>
      </c>
      <c r="G507" s="2" t="s">
        <v>26</v>
      </c>
      <c r="H507" s="7">
        <v>8370.75</v>
      </c>
      <c r="I507" s="3">
        <v>45345</v>
      </c>
      <c r="J507" s="3" t="str">
        <f>TEXT(NIgerian_Fintech[[#This Row],[TransactionDate]], "JJJJ")</f>
        <v>2024</v>
      </c>
      <c r="K507" s="3" t="str">
        <f>TEXT(NIgerian_Fintech[[#This Row],[TransactionDate]], "MMMM")</f>
        <v>February</v>
      </c>
      <c r="L507" s="3" t="str">
        <f>TEXT(NIgerian_Fintech[[#This Row],[TransactionDate]], "MM")</f>
        <v>02</v>
      </c>
      <c r="M507" s="3" t="str">
        <f>TEXT(NIgerian_Fintech[[#This Row],[TransactionDate]], "tttt")</f>
        <v>Friday</v>
      </c>
      <c r="N507" s="2" t="s">
        <v>16</v>
      </c>
    </row>
    <row r="508" spans="1:14" ht="14.5" x14ac:dyDescent="0.35">
      <c r="A508" s="2" t="s">
        <v>1046</v>
      </c>
      <c r="B508" s="2" t="s">
        <v>1047</v>
      </c>
      <c r="C508" s="2">
        <v>50</v>
      </c>
      <c r="D508" s="2" t="s">
        <v>39</v>
      </c>
      <c r="E508" s="2" t="s">
        <v>74</v>
      </c>
      <c r="F508" s="2" t="s">
        <v>55</v>
      </c>
      <c r="G508" s="2" t="s">
        <v>26</v>
      </c>
      <c r="H508" s="7">
        <v>5062.24</v>
      </c>
      <c r="I508" s="3">
        <v>45649</v>
      </c>
      <c r="J508" s="3" t="str">
        <f>TEXT(NIgerian_Fintech[[#This Row],[TransactionDate]], "JJJJ")</f>
        <v>2024</v>
      </c>
      <c r="K508" s="3" t="str">
        <f>TEXT(NIgerian_Fintech[[#This Row],[TransactionDate]], "MMMM")</f>
        <v>December</v>
      </c>
      <c r="L508" s="3" t="str">
        <f>TEXT(NIgerian_Fintech[[#This Row],[TransactionDate]], "MM")</f>
        <v>12</v>
      </c>
      <c r="M508" s="3" t="str">
        <f>TEXT(NIgerian_Fintech[[#This Row],[TransactionDate]], "tttt")</f>
        <v>Monday</v>
      </c>
      <c r="N508" s="2" t="s">
        <v>16</v>
      </c>
    </row>
    <row r="509" spans="1:14" ht="14.5" x14ac:dyDescent="0.35">
      <c r="A509" s="2" t="s">
        <v>1048</v>
      </c>
      <c r="B509" s="2" t="s">
        <v>1049</v>
      </c>
      <c r="C509" s="2">
        <v>57</v>
      </c>
      <c r="D509" s="2" t="s">
        <v>12</v>
      </c>
      <c r="E509" s="2" t="s">
        <v>52</v>
      </c>
      <c r="F509" s="2" t="s">
        <v>49</v>
      </c>
      <c r="G509" s="2" t="s">
        <v>20</v>
      </c>
      <c r="H509" s="7">
        <v>20455.77</v>
      </c>
      <c r="I509" s="3">
        <v>45129</v>
      </c>
      <c r="J509" s="3" t="str">
        <f>TEXT(NIgerian_Fintech[[#This Row],[TransactionDate]], "JJJJ")</f>
        <v>2023</v>
      </c>
      <c r="K509" s="3" t="str">
        <f>TEXT(NIgerian_Fintech[[#This Row],[TransactionDate]], "MMMM")</f>
        <v>July</v>
      </c>
      <c r="L509" s="3" t="str">
        <f>TEXT(NIgerian_Fintech[[#This Row],[TransactionDate]], "MM")</f>
        <v>07</v>
      </c>
      <c r="M509" s="3" t="str">
        <f>TEXT(NIgerian_Fintech[[#This Row],[TransactionDate]], "tttt")</f>
        <v>Saturday</v>
      </c>
      <c r="N509" s="2" t="s">
        <v>16</v>
      </c>
    </row>
    <row r="510" spans="1:14" ht="14.5" x14ac:dyDescent="0.35">
      <c r="A510" s="2" t="s">
        <v>1050</v>
      </c>
      <c r="B510" s="2" t="s">
        <v>1051</v>
      </c>
      <c r="C510" s="2">
        <v>27</v>
      </c>
      <c r="D510" s="2" t="s">
        <v>39</v>
      </c>
      <c r="E510" s="2" t="s">
        <v>64</v>
      </c>
      <c r="F510" s="2" t="s">
        <v>55</v>
      </c>
      <c r="G510" s="2" t="s">
        <v>20</v>
      </c>
      <c r="H510" s="7">
        <v>6157.65</v>
      </c>
      <c r="I510" s="3">
        <v>45641</v>
      </c>
      <c r="J510" s="3" t="str">
        <f>TEXT(NIgerian_Fintech[[#This Row],[TransactionDate]], "JJJJ")</f>
        <v>2024</v>
      </c>
      <c r="K510" s="3" t="str">
        <f>TEXT(NIgerian_Fintech[[#This Row],[TransactionDate]], "MMMM")</f>
        <v>December</v>
      </c>
      <c r="L510" s="3" t="str">
        <f>TEXT(NIgerian_Fintech[[#This Row],[TransactionDate]], "MM")</f>
        <v>12</v>
      </c>
      <c r="M510" s="3" t="str">
        <f>TEXT(NIgerian_Fintech[[#This Row],[TransactionDate]], "tttt")</f>
        <v>Sunday</v>
      </c>
      <c r="N510" s="2" t="s">
        <v>16</v>
      </c>
    </row>
    <row r="511" spans="1:14" ht="14.5" x14ac:dyDescent="0.35">
      <c r="A511" s="2" t="s">
        <v>1052</v>
      </c>
      <c r="B511" s="2" t="s">
        <v>1053</v>
      </c>
      <c r="C511" s="2">
        <v>60</v>
      </c>
      <c r="D511" s="2" t="s">
        <v>39</v>
      </c>
      <c r="E511" s="2" t="s">
        <v>29</v>
      </c>
      <c r="F511" s="2" t="s">
        <v>55</v>
      </c>
      <c r="G511" s="2" t="s">
        <v>30</v>
      </c>
      <c r="H511" s="7">
        <v>3556.08</v>
      </c>
      <c r="I511" s="3">
        <v>45465</v>
      </c>
      <c r="J511" s="3" t="str">
        <f>TEXT(NIgerian_Fintech[[#This Row],[TransactionDate]], "JJJJ")</f>
        <v>2024</v>
      </c>
      <c r="K511" s="3" t="str">
        <f>TEXT(NIgerian_Fintech[[#This Row],[TransactionDate]], "MMMM")</f>
        <v>June</v>
      </c>
      <c r="L511" s="3" t="str">
        <f>TEXT(NIgerian_Fintech[[#This Row],[TransactionDate]], "MM")</f>
        <v>06</v>
      </c>
      <c r="M511" s="3" t="str">
        <f>TEXT(NIgerian_Fintech[[#This Row],[TransactionDate]], "tttt")</f>
        <v>Saturday</v>
      </c>
      <c r="N511" s="2" t="s">
        <v>21</v>
      </c>
    </row>
    <row r="512" spans="1:14" ht="14.5" x14ac:dyDescent="0.35">
      <c r="A512" s="2" t="s">
        <v>1054</v>
      </c>
      <c r="B512" s="2" t="s">
        <v>1055</v>
      </c>
      <c r="C512" s="2">
        <v>61</v>
      </c>
      <c r="D512" s="2" t="s">
        <v>12</v>
      </c>
      <c r="E512" s="2" t="s">
        <v>74</v>
      </c>
      <c r="F512" s="2" t="s">
        <v>55</v>
      </c>
      <c r="G512" s="2" t="s">
        <v>20</v>
      </c>
      <c r="H512" s="7">
        <v>9924.57</v>
      </c>
      <c r="I512" s="3">
        <v>45312</v>
      </c>
      <c r="J512" s="3" t="str">
        <f>TEXT(NIgerian_Fintech[[#This Row],[TransactionDate]], "JJJJ")</f>
        <v>2024</v>
      </c>
      <c r="K512" s="3" t="str">
        <f>TEXT(NIgerian_Fintech[[#This Row],[TransactionDate]], "MMMM")</f>
        <v>January</v>
      </c>
      <c r="L512" s="3" t="str">
        <f>TEXT(NIgerian_Fintech[[#This Row],[TransactionDate]], "MM")</f>
        <v>01</v>
      </c>
      <c r="M512" s="3" t="str">
        <f>TEXT(NIgerian_Fintech[[#This Row],[TransactionDate]], "tttt")</f>
        <v>Sunday</v>
      </c>
      <c r="N512" s="2" t="s">
        <v>16</v>
      </c>
    </row>
    <row r="513" spans="1:14" ht="14.5" x14ac:dyDescent="0.35">
      <c r="A513" s="2" t="s">
        <v>1056</v>
      </c>
      <c r="B513" s="2" t="s">
        <v>1057</v>
      </c>
      <c r="C513" s="2">
        <v>46</v>
      </c>
      <c r="D513" s="2" t="s">
        <v>12</v>
      </c>
      <c r="E513" s="2" t="s">
        <v>52</v>
      </c>
      <c r="F513" s="2" t="s">
        <v>35</v>
      </c>
      <c r="G513" s="2" t="s">
        <v>20</v>
      </c>
      <c r="H513" s="7">
        <v>11780.29</v>
      </c>
      <c r="I513" s="3">
        <v>45556</v>
      </c>
      <c r="J513" s="3" t="str">
        <f>TEXT(NIgerian_Fintech[[#This Row],[TransactionDate]], "JJJJ")</f>
        <v>2024</v>
      </c>
      <c r="K513" s="3" t="str">
        <f>TEXT(NIgerian_Fintech[[#This Row],[TransactionDate]], "MMMM")</f>
        <v>September</v>
      </c>
      <c r="L513" s="3" t="str">
        <f>TEXT(NIgerian_Fintech[[#This Row],[TransactionDate]], "MM")</f>
        <v>09</v>
      </c>
      <c r="M513" s="3" t="str">
        <f>TEXT(NIgerian_Fintech[[#This Row],[TransactionDate]], "tttt")</f>
        <v>Saturday</v>
      </c>
      <c r="N513" s="2" t="s">
        <v>16</v>
      </c>
    </row>
    <row r="514" spans="1:14" ht="14.5" x14ac:dyDescent="0.35">
      <c r="A514" s="2" t="s">
        <v>1058</v>
      </c>
      <c r="B514" s="2" t="s">
        <v>1059</v>
      </c>
      <c r="C514" s="2">
        <v>30</v>
      </c>
      <c r="D514" s="2" t="s">
        <v>12</v>
      </c>
      <c r="E514" s="2" t="s">
        <v>74</v>
      </c>
      <c r="F514" s="2" t="s">
        <v>55</v>
      </c>
      <c r="G514" s="2" t="s">
        <v>15</v>
      </c>
      <c r="H514" s="7">
        <v>5082.79</v>
      </c>
      <c r="I514" s="3">
        <v>45286</v>
      </c>
      <c r="J514" s="3" t="str">
        <f>TEXT(NIgerian_Fintech[[#This Row],[TransactionDate]], "JJJJ")</f>
        <v>2023</v>
      </c>
      <c r="K514" s="3" t="str">
        <f>TEXT(NIgerian_Fintech[[#This Row],[TransactionDate]], "MMMM")</f>
        <v>December</v>
      </c>
      <c r="L514" s="3" t="str">
        <f>TEXT(NIgerian_Fintech[[#This Row],[TransactionDate]], "MM")</f>
        <v>12</v>
      </c>
      <c r="M514" s="3" t="str">
        <f>TEXT(NIgerian_Fintech[[#This Row],[TransactionDate]], "tttt")</f>
        <v>Tuesday</v>
      </c>
      <c r="N514" s="2" t="s">
        <v>16</v>
      </c>
    </row>
    <row r="515" spans="1:14" ht="14.5" x14ac:dyDescent="0.35">
      <c r="A515" s="2" t="s">
        <v>1060</v>
      </c>
      <c r="B515" s="2" t="s">
        <v>1061</v>
      </c>
      <c r="C515" s="2">
        <v>29</v>
      </c>
      <c r="D515" s="2" t="s">
        <v>12</v>
      </c>
      <c r="E515" s="2" t="s">
        <v>24</v>
      </c>
      <c r="F515" s="2" t="s">
        <v>19</v>
      </c>
      <c r="G515" s="2" t="s">
        <v>26</v>
      </c>
      <c r="H515" s="7">
        <v>285.47000000000003</v>
      </c>
      <c r="I515" s="3">
        <v>45394</v>
      </c>
      <c r="J515" s="3" t="str">
        <f>TEXT(NIgerian_Fintech[[#This Row],[TransactionDate]], "JJJJ")</f>
        <v>2024</v>
      </c>
      <c r="K515" s="3" t="str">
        <f>TEXT(NIgerian_Fintech[[#This Row],[TransactionDate]], "MMMM")</f>
        <v>April</v>
      </c>
      <c r="L515" s="3" t="str">
        <f>TEXT(NIgerian_Fintech[[#This Row],[TransactionDate]], "MM")</f>
        <v>04</v>
      </c>
      <c r="M515" s="3" t="str">
        <f>TEXT(NIgerian_Fintech[[#This Row],[TransactionDate]], "tttt")</f>
        <v>Friday</v>
      </c>
      <c r="N515" s="2" t="s">
        <v>16</v>
      </c>
    </row>
    <row r="516" spans="1:14" ht="14.5" x14ac:dyDescent="0.35">
      <c r="A516" s="2" t="s">
        <v>1062</v>
      </c>
      <c r="B516" s="2" t="s">
        <v>1063</v>
      </c>
      <c r="C516" s="2">
        <v>48</v>
      </c>
      <c r="D516" s="2" t="s">
        <v>39</v>
      </c>
      <c r="E516" s="2" t="s">
        <v>64</v>
      </c>
      <c r="F516" s="2" t="s">
        <v>35</v>
      </c>
      <c r="G516" s="2" t="s">
        <v>20</v>
      </c>
      <c r="H516" s="7">
        <v>988.61</v>
      </c>
      <c r="I516" s="3">
        <v>45131</v>
      </c>
      <c r="J516" s="3" t="str">
        <f>TEXT(NIgerian_Fintech[[#This Row],[TransactionDate]], "JJJJ")</f>
        <v>2023</v>
      </c>
      <c r="K516" s="3" t="str">
        <f>TEXT(NIgerian_Fintech[[#This Row],[TransactionDate]], "MMMM")</f>
        <v>July</v>
      </c>
      <c r="L516" s="3" t="str">
        <f>TEXT(NIgerian_Fintech[[#This Row],[TransactionDate]], "MM")</f>
        <v>07</v>
      </c>
      <c r="M516" s="3" t="str">
        <f>TEXT(NIgerian_Fintech[[#This Row],[TransactionDate]], "tttt")</f>
        <v>Monday</v>
      </c>
      <c r="N516" s="2" t="s">
        <v>16</v>
      </c>
    </row>
    <row r="517" spans="1:14" ht="14.5" x14ac:dyDescent="0.35">
      <c r="A517" s="2" t="s">
        <v>1064</v>
      </c>
      <c r="B517" s="2" t="s">
        <v>1065</v>
      </c>
      <c r="C517" s="2">
        <v>63</v>
      </c>
      <c r="D517" s="2" t="s">
        <v>39</v>
      </c>
      <c r="E517" s="2" t="s">
        <v>13</v>
      </c>
      <c r="F517" s="2" t="s">
        <v>14</v>
      </c>
      <c r="G517" s="2" t="s">
        <v>26</v>
      </c>
      <c r="H517" s="7">
        <v>18682.009999999998</v>
      </c>
      <c r="I517" s="3">
        <v>45173</v>
      </c>
      <c r="J517" s="3" t="str">
        <f>TEXT(NIgerian_Fintech[[#This Row],[TransactionDate]], "JJJJ")</f>
        <v>2023</v>
      </c>
      <c r="K517" s="3" t="str">
        <f>TEXT(NIgerian_Fintech[[#This Row],[TransactionDate]], "MMMM")</f>
        <v>September</v>
      </c>
      <c r="L517" s="3" t="str">
        <f>TEXT(NIgerian_Fintech[[#This Row],[TransactionDate]], "MM")</f>
        <v>09</v>
      </c>
      <c r="M517" s="3" t="str">
        <f>TEXT(NIgerian_Fintech[[#This Row],[TransactionDate]], "tttt")</f>
        <v>Monday</v>
      </c>
      <c r="N517" s="2" t="s">
        <v>16</v>
      </c>
    </row>
    <row r="518" spans="1:14" ht="14.5" x14ac:dyDescent="0.35">
      <c r="A518" s="2" t="s">
        <v>1066</v>
      </c>
      <c r="B518" s="2" t="s">
        <v>1067</v>
      </c>
      <c r="C518" s="2">
        <v>19</v>
      </c>
      <c r="D518" s="2" t="s">
        <v>39</v>
      </c>
      <c r="E518" s="2" t="s">
        <v>13</v>
      </c>
      <c r="F518" s="2" t="s">
        <v>55</v>
      </c>
      <c r="G518" s="2" t="s">
        <v>26</v>
      </c>
      <c r="H518" s="7">
        <v>582.1</v>
      </c>
      <c r="I518" s="3">
        <v>44975</v>
      </c>
      <c r="J518" s="3" t="str">
        <f>TEXT(NIgerian_Fintech[[#This Row],[TransactionDate]], "JJJJ")</f>
        <v>2023</v>
      </c>
      <c r="K518" s="3" t="str">
        <f>TEXT(NIgerian_Fintech[[#This Row],[TransactionDate]], "MMMM")</f>
        <v>February</v>
      </c>
      <c r="L518" s="3" t="str">
        <f>TEXT(NIgerian_Fintech[[#This Row],[TransactionDate]], "MM")</f>
        <v>02</v>
      </c>
      <c r="M518" s="3" t="str">
        <f>TEXT(NIgerian_Fintech[[#This Row],[TransactionDate]], "tttt")</f>
        <v>Saturday</v>
      </c>
      <c r="N518" s="2" t="s">
        <v>69</v>
      </c>
    </row>
    <row r="519" spans="1:14" ht="14.5" x14ac:dyDescent="0.35">
      <c r="A519" s="2" t="s">
        <v>1068</v>
      </c>
      <c r="B519" s="2" t="s">
        <v>1069</v>
      </c>
      <c r="C519" s="2">
        <v>52</v>
      </c>
      <c r="D519" s="2" t="s">
        <v>39</v>
      </c>
      <c r="E519" s="2" t="s">
        <v>29</v>
      </c>
      <c r="F519" s="2" t="s">
        <v>25</v>
      </c>
      <c r="G519" s="2" t="s">
        <v>15</v>
      </c>
      <c r="H519" s="7">
        <v>8965.36</v>
      </c>
      <c r="I519" s="3">
        <v>45292</v>
      </c>
      <c r="J519" s="3" t="str">
        <f>TEXT(NIgerian_Fintech[[#This Row],[TransactionDate]], "JJJJ")</f>
        <v>2024</v>
      </c>
      <c r="K519" s="3" t="str">
        <f>TEXT(NIgerian_Fintech[[#This Row],[TransactionDate]], "MMMM")</f>
        <v>January</v>
      </c>
      <c r="L519" s="3" t="str">
        <f>TEXT(NIgerian_Fintech[[#This Row],[TransactionDate]], "MM")</f>
        <v>01</v>
      </c>
      <c r="M519" s="3" t="str">
        <f>TEXT(NIgerian_Fintech[[#This Row],[TransactionDate]], "tttt")</f>
        <v>Monday</v>
      </c>
      <c r="N519" s="2" t="s">
        <v>16</v>
      </c>
    </row>
    <row r="520" spans="1:14" ht="14.5" x14ac:dyDescent="0.35">
      <c r="A520" s="2" t="s">
        <v>1070</v>
      </c>
      <c r="B520" s="2" t="s">
        <v>1071</v>
      </c>
      <c r="C520" s="2">
        <v>40</v>
      </c>
      <c r="D520" s="2" t="s">
        <v>12</v>
      </c>
      <c r="E520" s="2" t="s">
        <v>52</v>
      </c>
      <c r="F520" s="2" t="s">
        <v>49</v>
      </c>
      <c r="G520" s="2" t="s">
        <v>26</v>
      </c>
      <c r="H520" s="7">
        <v>2029.85</v>
      </c>
      <c r="I520" s="3">
        <v>45179</v>
      </c>
      <c r="J520" s="3" t="str">
        <f>TEXT(NIgerian_Fintech[[#This Row],[TransactionDate]], "JJJJ")</f>
        <v>2023</v>
      </c>
      <c r="K520" s="3" t="str">
        <f>TEXT(NIgerian_Fintech[[#This Row],[TransactionDate]], "MMMM")</f>
        <v>September</v>
      </c>
      <c r="L520" s="3" t="str">
        <f>TEXT(NIgerian_Fintech[[#This Row],[TransactionDate]], "MM")</f>
        <v>09</v>
      </c>
      <c r="M520" s="3" t="str">
        <f>TEXT(NIgerian_Fintech[[#This Row],[TransactionDate]], "tttt")</f>
        <v>Sunday</v>
      </c>
      <c r="N520" s="2" t="s">
        <v>16</v>
      </c>
    </row>
    <row r="521" spans="1:14" ht="14.5" x14ac:dyDescent="0.35">
      <c r="A521" s="2" t="s">
        <v>1072</v>
      </c>
      <c r="B521" s="2" t="s">
        <v>1073</v>
      </c>
      <c r="C521" s="2">
        <v>34</v>
      </c>
      <c r="D521" s="2" t="s">
        <v>39</v>
      </c>
      <c r="E521" s="2" t="s">
        <v>42</v>
      </c>
      <c r="F521" s="2" t="s">
        <v>49</v>
      </c>
      <c r="G521" s="2" t="s">
        <v>20</v>
      </c>
      <c r="H521" s="7">
        <v>2599.71</v>
      </c>
      <c r="I521" s="3">
        <v>45004</v>
      </c>
      <c r="J521" s="3" t="str">
        <f>TEXT(NIgerian_Fintech[[#This Row],[TransactionDate]], "JJJJ")</f>
        <v>2023</v>
      </c>
      <c r="K521" s="3" t="str">
        <f>TEXT(NIgerian_Fintech[[#This Row],[TransactionDate]], "MMMM")</f>
        <v>March</v>
      </c>
      <c r="L521" s="3" t="str">
        <f>TEXT(NIgerian_Fintech[[#This Row],[TransactionDate]], "MM")</f>
        <v>03</v>
      </c>
      <c r="M521" s="3" t="str">
        <f>TEXT(NIgerian_Fintech[[#This Row],[TransactionDate]], "tttt")</f>
        <v>Sunday</v>
      </c>
      <c r="N521" s="2" t="s">
        <v>69</v>
      </c>
    </row>
    <row r="522" spans="1:14" ht="14.5" x14ac:dyDescent="0.35">
      <c r="A522" s="2" t="s">
        <v>1074</v>
      </c>
      <c r="B522" s="2" t="s">
        <v>1075</v>
      </c>
      <c r="C522" s="2">
        <v>43</v>
      </c>
      <c r="D522" s="2" t="s">
        <v>39</v>
      </c>
      <c r="E522" s="2" t="s">
        <v>64</v>
      </c>
      <c r="F522" s="2" t="s">
        <v>35</v>
      </c>
      <c r="G522" s="2" t="s">
        <v>26</v>
      </c>
      <c r="H522" s="7">
        <v>3192.88</v>
      </c>
      <c r="I522" s="3">
        <v>45558</v>
      </c>
      <c r="J522" s="3" t="str">
        <f>TEXT(NIgerian_Fintech[[#This Row],[TransactionDate]], "JJJJ")</f>
        <v>2024</v>
      </c>
      <c r="K522" s="3" t="str">
        <f>TEXT(NIgerian_Fintech[[#This Row],[TransactionDate]], "MMMM")</f>
        <v>September</v>
      </c>
      <c r="L522" s="3" t="str">
        <f>TEXT(NIgerian_Fintech[[#This Row],[TransactionDate]], "MM")</f>
        <v>09</v>
      </c>
      <c r="M522" s="3" t="str">
        <f>TEXT(NIgerian_Fintech[[#This Row],[TransactionDate]], "tttt")</f>
        <v>Monday</v>
      </c>
      <c r="N522" s="2" t="s">
        <v>16</v>
      </c>
    </row>
    <row r="523" spans="1:14" ht="14.5" x14ac:dyDescent="0.35">
      <c r="A523" s="2" t="s">
        <v>1076</v>
      </c>
      <c r="B523" s="2" t="s">
        <v>1077</v>
      </c>
      <c r="C523" s="2">
        <v>25</v>
      </c>
      <c r="D523" s="2" t="s">
        <v>39</v>
      </c>
      <c r="E523" s="2" t="s">
        <v>52</v>
      </c>
      <c r="F523" s="2" t="s">
        <v>49</v>
      </c>
      <c r="G523" s="2" t="s">
        <v>30</v>
      </c>
      <c r="H523" s="7">
        <v>390.44</v>
      </c>
      <c r="I523" s="3">
        <v>45343</v>
      </c>
      <c r="J523" s="3" t="str">
        <f>TEXT(NIgerian_Fintech[[#This Row],[TransactionDate]], "JJJJ")</f>
        <v>2024</v>
      </c>
      <c r="K523" s="3" t="str">
        <f>TEXT(NIgerian_Fintech[[#This Row],[TransactionDate]], "MMMM")</f>
        <v>February</v>
      </c>
      <c r="L523" s="3" t="str">
        <f>TEXT(NIgerian_Fintech[[#This Row],[TransactionDate]], "MM")</f>
        <v>02</v>
      </c>
      <c r="M523" s="3" t="str">
        <f>TEXT(NIgerian_Fintech[[#This Row],[TransactionDate]], "tttt")</f>
        <v>Wednesday</v>
      </c>
      <c r="N523" s="2" t="s">
        <v>16</v>
      </c>
    </row>
    <row r="524" spans="1:14" ht="14.5" x14ac:dyDescent="0.35">
      <c r="A524" s="2" t="s">
        <v>1078</v>
      </c>
      <c r="B524" s="2" t="s">
        <v>1079</v>
      </c>
      <c r="C524" s="2">
        <v>46</v>
      </c>
      <c r="D524" s="2" t="s">
        <v>39</v>
      </c>
      <c r="E524" s="2" t="s">
        <v>52</v>
      </c>
      <c r="F524" s="2" t="s">
        <v>49</v>
      </c>
      <c r="G524" s="2" t="s">
        <v>30</v>
      </c>
      <c r="H524" s="7">
        <v>1950.85</v>
      </c>
      <c r="I524" s="3">
        <v>44961</v>
      </c>
      <c r="J524" s="3" t="str">
        <f>TEXT(NIgerian_Fintech[[#This Row],[TransactionDate]], "JJJJ")</f>
        <v>2023</v>
      </c>
      <c r="K524" s="3" t="str">
        <f>TEXT(NIgerian_Fintech[[#This Row],[TransactionDate]], "MMMM")</f>
        <v>February</v>
      </c>
      <c r="L524" s="3" t="str">
        <f>TEXT(NIgerian_Fintech[[#This Row],[TransactionDate]], "MM")</f>
        <v>02</v>
      </c>
      <c r="M524" s="3" t="str">
        <f>TEXT(NIgerian_Fintech[[#This Row],[TransactionDate]], "tttt")</f>
        <v>Saturday</v>
      </c>
      <c r="N524" s="2" t="s">
        <v>16</v>
      </c>
    </row>
    <row r="525" spans="1:14" ht="14.5" x14ac:dyDescent="0.35">
      <c r="A525" s="2" t="s">
        <v>1080</v>
      </c>
      <c r="B525" s="2" t="s">
        <v>1081</v>
      </c>
      <c r="C525" s="2">
        <v>43</v>
      </c>
      <c r="D525" s="2" t="s">
        <v>12</v>
      </c>
      <c r="E525" s="2" t="s">
        <v>13</v>
      </c>
      <c r="F525" s="2" t="s">
        <v>35</v>
      </c>
      <c r="G525" s="2" t="s">
        <v>15</v>
      </c>
      <c r="H525" s="7">
        <v>10512.52</v>
      </c>
      <c r="I525" s="3">
        <v>45364</v>
      </c>
      <c r="J525" s="3" t="str">
        <f>TEXT(NIgerian_Fintech[[#This Row],[TransactionDate]], "JJJJ")</f>
        <v>2024</v>
      </c>
      <c r="K525" s="3" t="str">
        <f>TEXT(NIgerian_Fintech[[#This Row],[TransactionDate]], "MMMM")</f>
        <v>March</v>
      </c>
      <c r="L525" s="3" t="str">
        <f>TEXT(NIgerian_Fintech[[#This Row],[TransactionDate]], "MM")</f>
        <v>03</v>
      </c>
      <c r="M525" s="3" t="str">
        <f>TEXT(NIgerian_Fintech[[#This Row],[TransactionDate]], "tttt")</f>
        <v>Wednesday</v>
      </c>
      <c r="N525" s="2" t="s">
        <v>16</v>
      </c>
    </row>
    <row r="526" spans="1:14" ht="14.5" x14ac:dyDescent="0.35">
      <c r="A526" s="2" t="s">
        <v>1082</v>
      </c>
      <c r="B526" s="2" t="s">
        <v>1083</v>
      </c>
      <c r="C526" s="2">
        <v>27</v>
      </c>
      <c r="D526" s="2" t="s">
        <v>39</v>
      </c>
      <c r="E526" s="2" t="s">
        <v>29</v>
      </c>
      <c r="F526" s="2" t="s">
        <v>49</v>
      </c>
      <c r="G526" s="2" t="s">
        <v>20</v>
      </c>
      <c r="H526" s="7">
        <v>6905.85</v>
      </c>
      <c r="I526" s="3">
        <v>45238</v>
      </c>
      <c r="J526" s="3" t="str">
        <f>TEXT(NIgerian_Fintech[[#This Row],[TransactionDate]], "JJJJ")</f>
        <v>2023</v>
      </c>
      <c r="K526" s="3" t="str">
        <f>TEXT(NIgerian_Fintech[[#This Row],[TransactionDate]], "MMMM")</f>
        <v>November</v>
      </c>
      <c r="L526" s="3" t="str">
        <f>TEXT(NIgerian_Fintech[[#This Row],[TransactionDate]], "MM")</f>
        <v>11</v>
      </c>
      <c r="M526" s="3" t="str">
        <f>TEXT(NIgerian_Fintech[[#This Row],[TransactionDate]], "tttt")</f>
        <v>Wednesday</v>
      </c>
      <c r="N526" s="2" t="s">
        <v>16</v>
      </c>
    </row>
    <row r="527" spans="1:14" ht="14.5" x14ac:dyDescent="0.35">
      <c r="A527" s="2" t="s">
        <v>1084</v>
      </c>
      <c r="B527" s="2" t="s">
        <v>1085</v>
      </c>
      <c r="C527" s="2">
        <v>43</v>
      </c>
      <c r="D527" s="2" t="s">
        <v>39</v>
      </c>
      <c r="E527" s="2" t="s">
        <v>74</v>
      </c>
      <c r="F527" s="2" t="s">
        <v>55</v>
      </c>
      <c r="G527" s="2" t="s">
        <v>15</v>
      </c>
      <c r="H527" s="7">
        <v>15961.72</v>
      </c>
      <c r="I527" s="3">
        <v>45069</v>
      </c>
      <c r="J527" s="3" t="str">
        <f>TEXT(NIgerian_Fintech[[#This Row],[TransactionDate]], "JJJJ")</f>
        <v>2023</v>
      </c>
      <c r="K527" s="3" t="str">
        <f>TEXT(NIgerian_Fintech[[#This Row],[TransactionDate]], "MMMM")</f>
        <v>May</v>
      </c>
      <c r="L527" s="3" t="str">
        <f>TEXT(NIgerian_Fintech[[#This Row],[TransactionDate]], "MM")</f>
        <v>05</v>
      </c>
      <c r="M527" s="3" t="str">
        <f>TEXT(NIgerian_Fintech[[#This Row],[TransactionDate]], "tttt")</f>
        <v>Tuesday</v>
      </c>
      <c r="N527" s="2" t="s">
        <v>69</v>
      </c>
    </row>
    <row r="528" spans="1:14" ht="14.5" x14ac:dyDescent="0.35">
      <c r="A528" s="2" t="s">
        <v>1086</v>
      </c>
      <c r="B528" s="2" t="s">
        <v>1087</v>
      </c>
      <c r="C528" s="2">
        <v>51</v>
      </c>
      <c r="D528" s="2" t="s">
        <v>39</v>
      </c>
      <c r="E528" s="2" t="s">
        <v>64</v>
      </c>
      <c r="F528" s="2" t="s">
        <v>14</v>
      </c>
      <c r="G528" s="2" t="s">
        <v>30</v>
      </c>
      <c r="H528" s="7">
        <v>631.98</v>
      </c>
      <c r="I528" s="3">
        <v>45123</v>
      </c>
      <c r="J528" s="3" t="str">
        <f>TEXT(NIgerian_Fintech[[#This Row],[TransactionDate]], "JJJJ")</f>
        <v>2023</v>
      </c>
      <c r="K528" s="3" t="str">
        <f>TEXT(NIgerian_Fintech[[#This Row],[TransactionDate]], "MMMM")</f>
        <v>July</v>
      </c>
      <c r="L528" s="3" t="str">
        <f>TEXT(NIgerian_Fintech[[#This Row],[TransactionDate]], "MM")</f>
        <v>07</v>
      </c>
      <c r="M528" s="3" t="str">
        <f>TEXT(NIgerian_Fintech[[#This Row],[TransactionDate]], "tttt")</f>
        <v>Sunday</v>
      </c>
      <c r="N528" s="2" t="s">
        <v>69</v>
      </c>
    </row>
    <row r="529" spans="1:14" ht="14.5" x14ac:dyDescent="0.35">
      <c r="A529" s="2" t="s">
        <v>1088</v>
      </c>
      <c r="B529" s="2" t="s">
        <v>1089</v>
      </c>
      <c r="C529" s="2">
        <v>58</v>
      </c>
      <c r="D529" s="2" t="s">
        <v>12</v>
      </c>
      <c r="E529" s="2" t="s">
        <v>24</v>
      </c>
      <c r="F529" s="2" t="s">
        <v>35</v>
      </c>
      <c r="G529" s="2" t="s">
        <v>20</v>
      </c>
      <c r="H529" s="7">
        <v>21973.09</v>
      </c>
      <c r="I529" s="3">
        <v>45186</v>
      </c>
      <c r="J529" s="3" t="str">
        <f>TEXT(NIgerian_Fintech[[#This Row],[TransactionDate]], "JJJJ")</f>
        <v>2023</v>
      </c>
      <c r="K529" s="3" t="str">
        <f>TEXT(NIgerian_Fintech[[#This Row],[TransactionDate]], "MMMM")</f>
        <v>September</v>
      </c>
      <c r="L529" s="3" t="str">
        <f>TEXT(NIgerian_Fintech[[#This Row],[TransactionDate]], "MM")</f>
        <v>09</v>
      </c>
      <c r="M529" s="3" t="str">
        <f>TEXT(NIgerian_Fintech[[#This Row],[TransactionDate]], "tttt")</f>
        <v>Sunday</v>
      </c>
      <c r="N529" s="2" t="s">
        <v>16</v>
      </c>
    </row>
    <row r="530" spans="1:14" ht="14.5" x14ac:dyDescent="0.35">
      <c r="A530" s="2" t="s">
        <v>1090</v>
      </c>
      <c r="B530" s="2" t="s">
        <v>1091</v>
      </c>
      <c r="C530" s="2">
        <v>24</v>
      </c>
      <c r="D530" s="2" t="s">
        <v>12</v>
      </c>
      <c r="E530" s="2" t="s">
        <v>74</v>
      </c>
      <c r="F530" s="2" t="s">
        <v>25</v>
      </c>
      <c r="G530" s="2" t="s">
        <v>26</v>
      </c>
      <c r="H530" s="7">
        <v>56264.14</v>
      </c>
      <c r="I530" s="3">
        <v>45292</v>
      </c>
      <c r="J530" s="3" t="str">
        <f>TEXT(NIgerian_Fintech[[#This Row],[TransactionDate]], "JJJJ")</f>
        <v>2024</v>
      </c>
      <c r="K530" s="3" t="str">
        <f>TEXT(NIgerian_Fintech[[#This Row],[TransactionDate]], "MMMM")</f>
        <v>January</v>
      </c>
      <c r="L530" s="3" t="str">
        <f>TEXT(NIgerian_Fintech[[#This Row],[TransactionDate]], "MM")</f>
        <v>01</v>
      </c>
      <c r="M530" s="3" t="str">
        <f>TEXT(NIgerian_Fintech[[#This Row],[TransactionDate]], "tttt")</f>
        <v>Monday</v>
      </c>
      <c r="N530" s="2" t="s">
        <v>16</v>
      </c>
    </row>
    <row r="531" spans="1:14" ht="14.5" x14ac:dyDescent="0.35">
      <c r="A531" s="2" t="s">
        <v>1092</v>
      </c>
      <c r="B531" s="2" t="s">
        <v>1093</v>
      </c>
      <c r="C531" s="2">
        <v>21</v>
      </c>
      <c r="D531" s="2" t="s">
        <v>39</v>
      </c>
      <c r="E531" s="2" t="s">
        <v>93</v>
      </c>
      <c r="F531" s="2" t="s">
        <v>35</v>
      </c>
      <c r="G531" s="2" t="s">
        <v>20</v>
      </c>
      <c r="H531" s="7">
        <v>158.65</v>
      </c>
      <c r="I531" s="3">
        <v>45522</v>
      </c>
      <c r="J531" s="3" t="str">
        <f>TEXT(NIgerian_Fintech[[#This Row],[TransactionDate]], "JJJJ")</f>
        <v>2024</v>
      </c>
      <c r="K531" s="3" t="str">
        <f>TEXT(NIgerian_Fintech[[#This Row],[TransactionDate]], "MMMM")</f>
        <v>August</v>
      </c>
      <c r="L531" s="3" t="str">
        <f>TEXT(NIgerian_Fintech[[#This Row],[TransactionDate]], "MM")</f>
        <v>08</v>
      </c>
      <c r="M531" s="3" t="str">
        <f>TEXT(NIgerian_Fintech[[#This Row],[TransactionDate]], "tttt")</f>
        <v>Sunday</v>
      </c>
      <c r="N531" s="2" t="s">
        <v>16</v>
      </c>
    </row>
    <row r="532" spans="1:14" ht="14.5" x14ac:dyDescent="0.35">
      <c r="A532" s="2" t="s">
        <v>1094</v>
      </c>
      <c r="B532" s="2" t="s">
        <v>1095</v>
      </c>
      <c r="C532" s="2">
        <v>62</v>
      </c>
      <c r="D532" s="2" t="s">
        <v>39</v>
      </c>
      <c r="E532" s="2" t="s">
        <v>93</v>
      </c>
      <c r="F532" s="2" t="s">
        <v>19</v>
      </c>
      <c r="G532" s="2" t="s">
        <v>36</v>
      </c>
      <c r="H532" s="7">
        <v>34308.339999999997</v>
      </c>
      <c r="I532" s="3">
        <v>45118</v>
      </c>
      <c r="J532" s="3" t="str">
        <f>TEXT(NIgerian_Fintech[[#This Row],[TransactionDate]], "JJJJ")</f>
        <v>2023</v>
      </c>
      <c r="K532" s="3" t="str">
        <f>TEXT(NIgerian_Fintech[[#This Row],[TransactionDate]], "MMMM")</f>
        <v>July</v>
      </c>
      <c r="L532" s="3" t="str">
        <f>TEXT(NIgerian_Fintech[[#This Row],[TransactionDate]], "MM")</f>
        <v>07</v>
      </c>
      <c r="M532" s="3" t="str">
        <f>TEXT(NIgerian_Fintech[[#This Row],[TransactionDate]], "tttt")</f>
        <v>Tuesday</v>
      </c>
      <c r="N532" s="2" t="s">
        <v>16</v>
      </c>
    </row>
    <row r="533" spans="1:14" ht="14.5" x14ac:dyDescent="0.35">
      <c r="A533" s="2" t="s">
        <v>1096</v>
      </c>
      <c r="B533" s="2" t="s">
        <v>1097</v>
      </c>
      <c r="C533" s="2">
        <v>28</v>
      </c>
      <c r="D533" s="2" t="s">
        <v>39</v>
      </c>
      <c r="E533" s="2" t="s">
        <v>64</v>
      </c>
      <c r="F533" s="2" t="s">
        <v>25</v>
      </c>
      <c r="G533" s="2" t="s">
        <v>20</v>
      </c>
      <c r="H533" s="7">
        <v>2690.08</v>
      </c>
      <c r="I533" s="3">
        <v>45413</v>
      </c>
      <c r="J533" s="3" t="str">
        <f>TEXT(NIgerian_Fintech[[#This Row],[TransactionDate]], "JJJJ")</f>
        <v>2024</v>
      </c>
      <c r="K533" s="3" t="str">
        <f>TEXT(NIgerian_Fintech[[#This Row],[TransactionDate]], "MMMM")</f>
        <v>May</v>
      </c>
      <c r="L533" s="3" t="str">
        <f>TEXT(NIgerian_Fintech[[#This Row],[TransactionDate]], "MM")</f>
        <v>05</v>
      </c>
      <c r="M533" s="3" t="str">
        <f>TEXT(NIgerian_Fintech[[#This Row],[TransactionDate]], "tttt")</f>
        <v>Wednesday</v>
      </c>
      <c r="N533" s="2" t="s">
        <v>16</v>
      </c>
    </row>
    <row r="534" spans="1:14" ht="14.5" x14ac:dyDescent="0.35">
      <c r="A534" s="2" t="s">
        <v>1098</v>
      </c>
      <c r="B534" s="2" t="s">
        <v>1099</v>
      </c>
      <c r="C534" s="2">
        <v>46</v>
      </c>
      <c r="D534" s="2" t="s">
        <v>12</v>
      </c>
      <c r="E534" s="2" t="s">
        <v>29</v>
      </c>
      <c r="F534" s="2" t="s">
        <v>19</v>
      </c>
      <c r="G534" s="2" t="s">
        <v>26</v>
      </c>
      <c r="H534" s="7">
        <v>11794.2</v>
      </c>
      <c r="I534" s="3">
        <v>45460</v>
      </c>
      <c r="J534" s="3" t="str">
        <f>TEXT(NIgerian_Fintech[[#This Row],[TransactionDate]], "JJJJ")</f>
        <v>2024</v>
      </c>
      <c r="K534" s="3" t="str">
        <f>TEXT(NIgerian_Fintech[[#This Row],[TransactionDate]], "MMMM")</f>
        <v>June</v>
      </c>
      <c r="L534" s="3" t="str">
        <f>TEXT(NIgerian_Fintech[[#This Row],[TransactionDate]], "MM")</f>
        <v>06</v>
      </c>
      <c r="M534" s="3" t="str">
        <f>TEXT(NIgerian_Fintech[[#This Row],[TransactionDate]], "tttt")</f>
        <v>Monday</v>
      </c>
      <c r="N534" s="2" t="s">
        <v>16</v>
      </c>
    </row>
    <row r="535" spans="1:14" ht="14.5" x14ac:dyDescent="0.35">
      <c r="A535" s="2" t="s">
        <v>1100</v>
      </c>
      <c r="B535" s="2" t="s">
        <v>1101</v>
      </c>
      <c r="C535" s="2">
        <v>53</v>
      </c>
      <c r="D535" s="2" t="s">
        <v>39</v>
      </c>
      <c r="E535" s="2" t="s">
        <v>42</v>
      </c>
      <c r="F535" s="2" t="s">
        <v>35</v>
      </c>
      <c r="G535" s="2" t="s">
        <v>36</v>
      </c>
      <c r="H535" s="7">
        <v>3459.94</v>
      </c>
      <c r="I535" s="3">
        <v>44950</v>
      </c>
      <c r="J535" s="3" t="str">
        <f>TEXT(NIgerian_Fintech[[#This Row],[TransactionDate]], "JJJJ")</f>
        <v>2023</v>
      </c>
      <c r="K535" s="3" t="str">
        <f>TEXT(NIgerian_Fintech[[#This Row],[TransactionDate]], "MMMM")</f>
        <v>January</v>
      </c>
      <c r="L535" s="3" t="str">
        <f>TEXT(NIgerian_Fintech[[#This Row],[TransactionDate]], "MM")</f>
        <v>01</v>
      </c>
      <c r="M535" s="3" t="str">
        <f>TEXT(NIgerian_Fintech[[#This Row],[TransactionDate]], "tttt")</f>
        <v>Tuesday</v>
      </c>
      <c r="N535" s="2" t="s">
        <v>21</v>
      </c>
    </row>
    <row r="536" spans="1:14" ht="14.5" x14ac:dyDescent="0.35">
      <c r="A536" s="2" t="s">
        <v>1102</v>
      </c>
      <c r="B536" s="2" t="s">
        <v>1103</v>
      </c>
      <c r="C536" s="2">
        <v>42</v>
      </c>
      <c r="D536" s="2" t="s">
        <v>39</v>
      </c>
      <c r="E536" s="2" t="s">
        <v>93</v>
      </c>
      <c r="F536" s="2" t="s">
        <v>19</v>
      </c>
      <c r="G536" s="2" t="s">
        <v>15</v>
      </c>
      <c r="H536" s="7">
        <v>7377.53</v>
      </c>
      <c r="I536" s="3">
        <v>45001</v>
      </c>
      <c r="J536" s="3" t="str">
        <f>TEXT(NIgerian_Fintech[[#This Row],[TransactionDate]], "JJJJ")</f>
        <v>2023</v>
      </c>
      <c r="K536" s="3" t="str">
        <f>TEXT(NIgerian_Fintech[[#This Row],[TransactionDate]], "MMMM")</f>
        <v>March</v>
      </c>
      <c r="L536" s="3" t="str">
        <f>TEXT(NIgerian_Fintech[[#This Row],[TransactionDate]], "MM")</f>
        <v>03</v>
      </c>
      <c r="M536" s="3" t="str">
        <f>TEXT(NIgerian_Fintech[[#This Row],[TransactionDate]], "tttt")</f>
        <v>Thursday</v>
      </c>
      <c r="N536" s="2" t="s">
        <v>16</v>
      </c>
    </row>
    <row r="537" spans="1:14" ht="14.5" x14ac:dyDescent="0.35">
      <c r="A537" s="2" t="s">
        <v>1104</v>
      </c>
      <c r="B537" s="2" t="s">
        <v>1105</v>
      </c>
      <c r="C537" s="2">
        <v>38</v>
      </c>
      <c r="D537" s="2" t="s">
        <v>39</v>
      </c>
      <c r="E537" s="2" t="s">
        <v>13</v>
      </c>
      <c r="F537" s="2" t="s">
        <v>25</v>
      </c>
      <c r="G537" s="2" t="s">
        <v>20</v>
      </c>
      <c r="H537" s="7">
        <v>7142.04</v>
      </c>
      <c r="I537" s="3">
        <v>45572</v>
      </c>
      <c r="J537" s="3" t="str">
        <f>TEXT(NIgerian_Fintech[[#This Row],[TransactionDate]], "JJJJ")</f>
        <v>2024</v>
      </c>
      <c r="K537" s="3" t="str">
        <f>TEXT(NIgerian_Fintech[[#This Row],[TransactionDate]], "MMMM")</f>
        <v>October</v>
      </c>
      <c r="L537" s="3" t="str">
        <f>TEXT(NIgerian_Fintech[[#This Row],[TransactionDate]], "MM")</f>
        <v>10</v>
      </c>
      <c r="M537" s="3" t="str">
        <f>TEXT(NIgerian_Fintech[[#This Row],[TransactionDate]], "tttt")</f>
        <v>Monday</v>
      </c>
      <c r="N537" s="2" t="s">
        <v>16</v>
      </c>
    </row>
    <row r="538" spans="1:14" ht="14.5" x14ac:dyDescent="0.35">
      <c r="A538" s="2" t="s">
        <v>1106</v>
      </c>
      <c r="B538" s="2" t="s">
        <v>1107</v>
      </c>
      <c r="C538" s="2">
        <v>53</v>
      </c>
      <c r="D538" s="2" t="s">
        <v>12</v>
      </c>
      <c r="E538" s="2" t="s">
        <v>42</v>
      </c>
      <c r="F538" s="2" t="s">
        <v>55</v>
      </c>
      <c r="G538" s="2" t="s">
        <v>15</v>
      </c>
      <c r="H538" s="7">
        <v>4480.16</v>
      </c>
      <c r="I538" s="3">
        <v>45320</v>
      </c>
      <c r="J538" s="3" t="str">
        <f>TEXT(NIgerian_Fintech[[#This Row],[TransactionDate]], "JJJJ")</f>
        <v>2024</v>
      </c>
      <c r="K538" s="3" t="str">
        <f>TEXT(NIgerian_Fintech[[#This Row],[TransactionDate]], "MMMM")</f>
        <v>January</v>
      </c>
      <c r="L538" s="3" t="str">
        <f>TEXT(NIgerian_Fintech[[#This Row],[TransactionDate]], "MM")</f>
        <v>01</v>
      </c>
      <c r="M538" s="3" t="str">
        <f>TEXT(NIgerian_Fintech[[#This Row],[TransactionDate]], "tttt")</f>
        <v>Monday</v>
      </c>
      <c r="N538" s="2" t="s">
        <v>16</v>
      </c>
    </row>
    <row r="539" spans="1:14" ht="14.5" x14ac:dyDescent="0.35">
      <c r="A539" s="2" t="s">
        <v>1108</v>
      </c>
      <c r="B539" s="2" t="s">
        <v>1109</v>
      </c>
      <c r="C539" s="2">
        <v>27</v>
      </c>
      <c r="D539" s="2" t="s">
        <v>39</v>
      </c>
      <c r="E539" s="2" t="s">
        <v>52</v>
      </c>
      <c r="F539" s="2" t="s">
        <v>35</v>
      </c>
      <c r="G539" s="2" t="s">
        <v>20</v>
      </c>
      <c r="H539" s="7">
        <v>12642.42</v>
      </c>
      <c r="I539" s="3">
        <v>45605</v>
      </c>
      <c r="J539" s="3" t="str">
        <f>TEXT(NIgerian_Fintech[[#This Row],[TransactionDate]], "JJJJ")</f>
        <v>2024</v>
      </c>
      <c r="K539" s="3" t="str">
        <f>TEXT(NIgerian_Fintech[[#This Row],[TransactionDate]], "MMMM")</f>
        <v>November</v>
      </c>
      <c r="L539" s="3" t="str">
        <f>TEXT(NIgerian_Fintech[[#This Row],[TransactionDate]], "MM")</f>
        <v>11</v>
      </c>
      <c r="M539" s="3" t="str">
        <f>TEXT(NIgerian_Fintech[[#This Row],[TransactionDate]], "tttt")</f>
        <v>Saturday</v>
      </c>
      <c r="N539" s="2" t="s">
        <v>16</v>
      </c>
    </row>
    <row r="540" spans="1:14" ht="14.5" x14ac:dyDescent="0.35">
      <c r="A540" s="2" t="s">
        <v>1110</v>
      </c>
      <c r="B540" s="2" t="s">
        <v>1111</v>
      </c>
      <c r="C540" s="2">
        <v>54</v>
      </c>
      <c r="D540" s="2" t="s">
        <v>39</v>
      </c>
      <c r="E540" s="2" t="s">
        <v>93</v>
      </c>
      <c r="F540" s="2" t="s">
        <v>35</v>
      </c>
      <c r="G540" s="2" t="s">
        <v>30</v>
      </c>
      <c r="H540" s="7">
        <v>9153.82</v>
      </c>
      <c r="I540" s="3">
        <v>45384</v>
      </c>
      <c r="J540" s="3" t="str">
        <f>TEXT(NIgerian_Fintech[[#This Row],[TransactionDate]], "JJJJ")</f>
        <v>2024</v>
      </c>
      <c r="K540" s="3" t="str">
        <f>TEXT(NIgerian_Fintech[[#This Row],[TransactionDate]], "MMMM")</f>
        <v>April</v>
      </c>
      <c r="L540" s="3" t="str">
        <f>TEXT(NIgerian_Fintech[[#This Row],[TransactionDate]], "MM")</f>
        <v>04</v>
      </c>
      <c r="M540" s="3" t="str">
        <f>TEXT(NIgerian_Fintech[[#This Row],[TransactionDate]], "tttt")</f>
        <v>Tuesday</v>
      </c>
      <c r="N540" s="2" t="s">
        <v>16</v>
      </c>
    </row>
    <row r="541" spans="1:14" ht="14.5" x14ac:dyDescent="0.35">
      <c r="A541" s="2" t="s">
        <v>1112</v>
      </c>
      <c r="B541" s="2" t="s">
        <v>1113</v>
      </c>
      <c r="C541" s="2">
        <v>26</v>
      </c>
      <c r="D541" s="2" t="s">
        <v>12</v>
      </c>
      <c r="E541" s="2" t="s">
        <v>13</v>
      </c>
      <c r="F541" s="2" t="s">
        <v>49</v>
      </c>
      <c r="G541" s="2" t="s">
        <v>30</v>
      </c>
      <c r="H541" s="7">
        <v>7098.4</v>
      </c>
      <c r="I541" s="3">
        <v>45036</v>
      </c>
      <c r="J541" s="3" t="str">
        <f>TEXT(NIgerian_Fintech[[#This Row],[TransactionDate]], "JJJJ")</f>
        <v>2023</v>
      </c>
      <c r="K541" s="3" t="str">
        <f>TEXT(NIgerian_Fintech[[#This Row],[TransactionDate]], "MMMM")</f>
        <v>April</v>
      </c>
      <c r="L541" s="3" t="str">
        <f>TEXT(NIgerian_Fintech[[#This Row],[TransactionDate]], "MM")</f>
        <v>04</v>
      </c>
      <c r="M541" s="3" t="str">
        <f>TEXT(NIgerian_Fintech[[#This Row],[TransactionDate]], "tttt")</f>
        <v>Thursday</v>
      </c>
      <c r="N541" s="2" t="s">
        <v>16</v>
      </c>
    </row>
    <row r="542" spans="1:14" ht="14.5" x14ac:dyDescent="0.35">
      <c r="A542" s="2" t="s">
        <v>1114</v>
      </c>
      <c r="B542" s="2" t="s">
        <v>1115</v>
      </c>
      <c r="C542" s="2">
        <v>41</v>
      </c>
      <c r="D542" s="2" t="s">
        <v>12</v>
      </c>
      <c r="E542" s="2" t="s">
        <v>52</v>
      </c>
      <c r="F542" s="2" t="s">
        <v>35</v>
      </c>
      <c r="G542" s="2" t="s">
        <v>26</v>
      </c>
      <c r="H542" s="7">
        <v>40651.339999999997</v>
      </c>
      <c r="I542" s="3">
        <v>45016</v>
      </c>
      <c r="J542" s="3" t="str">
        <f>TEXT(NIgerian_Fintech[[#This Row],[TransactionDate]], "JJJJ")</f>
        <v>2023</v>
      </c>
      <c r="K542" s="3" t="str">
        <f>TEXT(NIgerian_Fintech[[#This Row],[TransactionDate]], "MMMM")</f>
        <v>March</v>
      </c>
      <c r="L542" s="3" t="str">
        <f>TEXT(NIgerian_Fintech[[#This Row],[TransactionDate]], "MM")</f>
        <v>03</v>
      </c>
      <c r="M542" s="3" t="str">
        <f>TEXT(NIgerian_Fintech[[#This Row],[TransactionDate]], "tttt")</f>
        <v>Friday</v>
      </c>
      <c r="N542" s="2" t="s">
        <v>16</v>
      </c>
    </row>
    <row r="543" spans="1:14" ht="14.5" x14ac:dyDescent="0.35">
      <c r="A543" s="2" t="s">
        <v>1116</v>
      </c>
      <c r="B543" s="2" t="s">
        <v>1117</v>
      </c>
      <c r="C543" s="2">
        <v>52</v>
      </c>
      <c r="D543" s="2" t="s">
        <v>39</v>
      </c>
      <c r="E543" s="2" t="s">
        <v>42</v>
      </c>
      <c r="F543" s="2" t="s">
        <v>35</v>
      </c>
      <c r="G543" s="2" t="s">
        <v>30</v>
      </c>
      <c r="H543" s="7">
        <v>28135.66</v>
      </c>
      <c r="I543" s="3">
        <v>44963</v>
      </c>
      <c r="J543" s="3" t="str">
        <f>TEXT(NIgerian_Fintech[[#This Row],[TransactionDate]], "JJJJ")</f>
        <v>2023</v>
      </c>
      <c r="K543" s="3" t="str">
        <f>TEXT(NIgerian_Fintech[[#This Row],[TransactionDate]], "MMMM")</f>
        <v>February</v>
      </c>
      <c r="L543" s="3" t="str">
        <f>TEXT(NIgerian_Fintech[[#This Row],[TransactionDate]], "MM")</f>
        <v>02</v>
      </c>
      <c r="M543" s="3" t="str">
        <f>TEXT(NIgerian_Fintech[[#This Row],[TransactionDate]], "tttt")</f>
        <v>Monday</v>
      </c>
      <c r="N543" s="2" t="s">
        <v>16</v>
      </c>
    </row>
    <row r="544" spans="1:14" ht="14.5" x14ac:dyDescent="0.35">
      <c r="A544" s="2" t="s">
        <v>1118</v>
      </c>
      <c r="B544" s="2" t="s">
        <v>1119</v>
      </c>
      <c r="C544" s="2">
        <v>52</v>
      </c>
      <c r="D544" s="2" t="s">
        <v>12</v>
      </c>
      <c r="E544" s="2" t="s">
        <v>64</v>
      </c>
      <c r="F544" s="2" t="s">
        <v>55</v>
      </c>
      <c r="G544" s="2" t="s">
        <v>36</v>
      </c>
      <c r="H544" s="7">
        <v>31108.25</v>
      </c>
      <c r="I544" s="3">
        <v>45489</v>
      </c>
      <c r="J544" s="3" t="str">
        <f>TEXT(NIgerian_Fintech[[#This Row],[TransactionDate]], "JJJJ")</f>
        <v>2024</v>
      </c>
      <c r="K544" s="3" t="str">
        <f>TEXT(NIgerian_Fintech[[#This Row],[TransactionDate]], "MMMM")</f>
        <v>July</v>
      </c>
      <c r="L544" s="3" t="str">
        <f>TEXT(NIgerian_Fintech[[#This Row],[TransactionDate]], "MM")</f>
        <v>07</v>
      </c>
      <c r="M544" s="3" t="str">
        <f>TEXT(NIgerian_Fintech[[#This Row],[TransactionDate]], "tttt")</f>
        <v>Tuesday</v>
      </c>
      <c r="N544" s="2" t="s">
        <v>69</v>
      </c>
    </row>
    <row r="545" spans="1:14" ht="14.5" x14ac:dyDescent="0.35">
      <c r="A545" s="2" t="s">
        <v>1120</v>
      </c>
      <c r="B545" s="2" t="s">
        <v>1121</v>
      </c>
      <c r="C545" s="2">
        <v>53</v>
      </c>
      <c r="D545" s="2" t="s">
        <v>39</v>
      </c>
      <c r="E545" s="2" t="s">
        <v>52</v>
      </c>
      <c r="F545" s="2" t="s">
        <v>49</v>
      </c>
      <c r="G545" s="2" t="s">
        <v>36</v>
      </c>
      <c r="H545" s="7">
        <v>21313.58</v>
      </c>
      <c r="I545" s="3">
        <v>45498</v>
      </c>
      <c r="J545" s="3" t="str">
        <f>TEXT(NIgerian_Fintech[[#This Row],[TransactionDate]], "JJJJ")</f>
        <v>2024</v>
      </c>
      <c r="K545" s="3" t="str">
        <f>TEXT(NIgerian_Fintech[[#This Row],[TransactionDate]], "MMMM")</f>
        <v>July</v>
      </c>
      <c r="L545" s="3" t="str">
        <f>TEXT(NIgerian_Fintech[[#This Row],[TransactionDate]], "MM")</f>
        <v>07</v>
      </c>
      <c r="M545" s="3" t="str">
        <f>TEXT(NIgerian_Fintech[[#This Row],[TransactionDate]], "tttt")</f>
        <v>Thursday</v>
      </c>
      <c r="N545" s="2" t="s">
        <v>16</v>
      </c>
    </row>
    <row r="546" spans="1:14" ht="14.5" x14ac:dyDescent="0.35">
      <c r="A546" s="2" t="s">
        <v>1122</v>
      </c>
      <c r="B546" s="2" t="s">
        <v>1123</v>
      </c>
      <c r="C546" s="2">
        <v>35</v>
      </c>
      <c r="D546" s="2" t="s">
        <v>12</v>
      </c>
      <c r="E546" s="2" t="s">
        <v>74</v>
      </c>
      <c r="F546" s="2" t="s">
        <v>14</v>
      </c>
      <c r="G546" s="2" t="s">
        <v>20</v>
      </c>
      <c r="H546" s="7">
        <v>2945.8</v>
      </c>
      <c r="I546" s="3">
        <v>45510</v>
      </c>
      <c r="J546" s="3" t="str">
        <f>TEXT(NIgerian_Fintech[[#This Row],[TransactionDate]], "JJJJ")</f>
        <v>2024</v>
      </c>
      <c r="K546" s="3" t="str">
        <f>TEXT(NIgerian_Fintech[[#This Row],[TransactionDate]], "MMMM")</f>
        <v>August</v>
      </c>
      <c r="L546" s="3" t="str">
        <f>TEXT(NIgerian_Fintech[[#This Row],[TransactionDate]], "MM")</f>
        <v>08</v>
      </c>
      <c r="M546" s="3" t="str">
        <f>TEXT(NIgerian_Fintech[[#This Row],[TransactionDate]], "tttt")</f>
        <v>Tuesday</v>
      </c>
      <c r="N546" s="2" t="s">
        <v>21</v>
      </c>
    </row>
    <row r="547" spans="1:14" ht="14.5" x14ac:dyDescent="0.35">
      <c r="A547" s="2" t="s">
        <v>1124</v>
      </c>
      <c r="B547" s="2" t="s">
        <v>1125</v>
      </c>
      <c r="C547" s="2">
        <v>56</v>
      </c>
      <c r="D547" s="2" t="s">
        <v>12</v>
      </c>
      <c r="E547" s="2" t="s">
        <v>64</v>
      </c>
      <c r="F547" s="2" t="s">
        <v>19</v>
      </c>
      <c r="G547" s="2" t="s">
        <v>15</v>
      </c>
      <c r="H547" s="7">
        <v>4307.46</v>
      </c>
      <c r="I547" s="3">
        <v>45566</v>
      </c>
      <c r="J547" s="3" t="str">
        <f>TEXT(NIgerian_Fintech[[#This Row],[TransactionDate]], "JJJJ")</f>
        <v>2024</v>
      </c>
      <c r="K547" s="3" t="str">
        <f>TEXT(NIgerian_Fintech[[#This Row],[TransactionDate]], "MMMM")</f>
        <v>October</v>
      </c>
      <c r="L547" s="3" t="str">
        <f>TEXT(NIgerian_Fintech[[#This Row],[TransactionDate]], "MM")</f>
        <v>10</v>
      </c>
      <c r="M547" s="3" t="str">
        <f>TEXT(NIgerian_Fintech[[#This Row],[TransactionDate]], "tttt")</f>
        <v>Tuesday</v>
      </c>
      <c r="N547" s="2" t="s">
        <v>16</v>
      </c>
    </row>
    <row r="548" spans="1:14" ht="14.5" x14ac:dyDescent="0.35">
      <c r="A548" s="2" t="s">
        <v>1126</v>
      </c>
      <c r="B548" s="2" t="s">
        <v>1127</v>
      </c>
      <c r="C548" s="2">
        <v>49</v>
      </c>
      <c r="D548" s="2" t="s">
        <v>39</v>
      </c>
      <c r="E548" s="2" t="s">
        <v>64</v>
      </c>
      <c r="F548" s="2" t="s">
        <v>25</v>
      </c>
      <c r="G548" s="2" t="s">
        <v>36</v>
      </c>
      <c r="H548" s="7">
        <v>2627.35</v>
      </c>
      <c r="I548" s="3">
        <v>45233</v>
      </c>
      <c r="J548" s="3" t="str">
        <f>TEXT(NIgerian_Fintech[[#This Row],[TransactionDate]], "JJJJ")</f>
        <v>2023</v>
      </c>
      <c r="K548" s="3" t="str">
        <f>TEXT(NIgerian_Fintech[[#This Row],[TransactionDate]], "MMMM")</f>
        <v>November</v>
      </c>
      <c r="L548" s="3" t="str">
        <f>TEXT(NIgerian_Fintech[[#This Row],[TransactionDate]], "MM")</f>
        <v>11</v>
      </c>
      <c r="M548" s="3" t="str">
        <f>TEXT(NIgerian_Fintech[[#This Row],[TransactionDate]], "tttt")</f>
        <v>Friday</v>
      </c>
      <c r="N548" s="2" t="s">
        <v>16</v>
      </c>
    </row>
    <row r="549" spans="1:14" ht="14.5" x14ac:dyDescent="0.35">
      <c r="A549" s="2" t="s">
        <v>1128</v>
      </c>
      <c r="B549" s="2" t="s">
        <v>1129</v>
      </c>
      <c r="C549" s="2">
        <v>41</v>
      </c>
      <c r="D549" s="2" t="s">
        <v>39</v>
      </c>
      <c r="E549" s="2" t="s">
        <v>42</v>
      </c>
      <c r="F549" s="2" t="s">
        <v>14</v>
      </c>
      <c r="G549" s="2" t="s">
        <v>20</v>
      </c>
      <c r="H549" s="7">
        <v>42814.13</v>
      </c>
      <c r="I549" s="3">
        <v>44988</v>
      </c>
      <c r="J549" s="3" t="str">
        <f>TEXT(NIgerian_Fintech[[#This Row],[TransactionDate]], "JJJJ")</f>
        <v>2023</v>
      </c>
      <c r="K549" s="3" t="str">
        <f>TEXT(NIgerian_Fintech[[#This Row],[TransactionDate]], "MMMM")</f>
        <v>March</v>
      </c>
      <c r="L549" s="3" t="str">
        <f>TEXT(NIgerian_Fintech[[#This Row],[TransactionDate]], "MM")</f>
        <v>03</v>
      </c>
      <c r="M549" s="3" t="str">
        <f>TEXT(NIgerian_Fintech[[#This Row],[TransactionDate]], "tttt")</f>
        <v>Friday</v>
      </c>
      <c r="N549" s="2" t="s">
        <v>21</v>
      </c>
    </row>
    <row r="550" spans="1:14" ht="14.5" x14ac:dyDescent="0.35">
      <c r="A550" s="2" t="s">
        <v>1130</v>
      </c>
      <c r="B550" s="2" t="s">
        <v>1131</v>
      </c>
      <c r="C550" s="2">
        <v>40</v>
      </c>
      <c r="D550" s="2" t="s">
        <v>39</v>
      </c>
      <c r="E550" s="2" t="s">
        <v>42</v>
      </c>
      <c r="F550" s="2" t="s">
        <v>49</v>
      </c>
      <c r="G550" s="2" t="s">
        <v>15</v>
      </c>
      <c r="H550" s="7">
        <v>1656.55</v>
      </c>
      <c r="I550" s="3">
        <v>45231</v>
      </c>
      <c r="J550" s="3" t="str">
        <f>TEXT(NIgerian_Fintech[[#This Row],[TransactionDate]], "JJJJ")</f>
        <v>2023</v>
      </c>
      <c r="K550" s="3" t="str">
        <f>TEXT(NIgerian_Fintech[[#This Row],[TransactionDate]], "MMMM")</f>
        <v>November</v>
      </c>
      <c r="L550" s="3" t="str">
        <f>TEXT(NIgerian_Fintech[[#This Row],[TransactionDate]], "MM")</f>
        <v>11</v>
      </c>
      <c r="M550" s="3" t="str">
        <f>TEXT(NIgerian_Fintech[[#This Row],[TransactionDate]], "tttt")</f>
        <v>Wednesday</v>
      </c>
      <c r="N550" s="2" t="s">
        <v>16</v>
      </c>
    </row>
    <row r="551" spans="1:14" ht="14.5" x14ac:dyDescent="0.35">
      <c r="A551" s="2" t="s">
        <v>1132</v>
      </c>
      <c r="B551" s="2" t="s">
        <v>1133</v>
      </c>
      <c r="C551" s="2">
        <v>49</v>
      </c>
      <c r="D551" s="2" t="s">
        <v>12</v>
      </c>
      <c r="E551" s="2" t="s">
        <v>13</v>
      </c>
      <c r="F551" s="2" t="s">
        <v>55</v>
      </c>
      <c r="G551" s="2" t="s">
        <v>30</v>
      </c>
      <c r="H551" s="7">
        <v>4565.1400000000003</v>
      </c>
      <c r="I551" s="3">
        <v>45105</v>
      </c>
      <c r="J551" s="3" t="str">
        <f>TEXT(NIgerian_Fintech[[#This Row],[TransactionDate]], "JJJJ")</f>
        <v>2023</v>
      </c>
      <c r="K551" s="3" t="str">
        <f>TEXT(NIgerian_Fintech[[#This Row],[TransactionDate]], "MMMM")</f>
        <v>June</v>
      </c>
      <c r="L551" s="3" t="str">
        <f>TEXT(NIgerian_Fintech[[#This Row],[TransactionDate]], "MM")</f>
        <v>06</v>
      </c>
      <c r="M551" s="3" t="str">
        <f>TEXT(NIgerian_Fintech[[#This Row],[TransactionDate]], "tttt")</f>
        <v>Wednesday</v>
      </c>
      <c r="N551" s="2" t="s">
        <v>21</v>
      </c>
    </row>
    <row r="552" spans="1:14" ht="14.5" x14ac:dyDescent="0.35">
      <c r="A552" s="2" t="s">
        <v>1134</v>
      </c>
      <c r="B552" s="2" t="s">
        <v>1135</v>
      </c>
      <c r="C552" s="2">
        <v>54</v>
      </c>
      <c r="D552" s="2" t="s">
        <v>39</v>
      </c>
      <c r="E552" s="2" t="s">
        <v>13</v>
      </c>
      <c r="F552" s="2" t="s">
        <v>25</v>
      </c>
      <c r="G552" s="2" t="s">
        <v>20</v>
      </c>
      <c r="H552" s="7">
        <v>2219.5</v>
      </c>
      <c r="I552" s="3">
        <v>45466</v>
      </c>
      <c r="J552" s="3" t="str">
        <f>TEXT(NIgerian_Fintech[[#This Row],[TransactionDate]], "JJJJ")</f>
        <v>2024</v>
      </c>
      <c r="K552" s="3" t="str">
        <f>TEXT(NIgerian_Fintech[[#This Row],[TransactionDate]], "MMMM")</f>
        <v>June</v>
      </c>
      <c r="L552" s="3" t="str">
        <f>TEXT(NIgerian_Fintech[[#This Row],[TransactionDate]], "MM")</f>
        <v>06</v>
      </c>
      <c r="M552" s="3" t="str">
        <f>TEXT(NIgerian_Fintech[[#This Row],[TransactionDate]], "tttt")</f>
        <v>Sunday</v>
      </c>
      <c r="N552" s="2" t="s">
        <v>16</v>
      </c>
    </row>
    <row r="553" spans="1:14" ht="14.5" x14ac:dyDescent="0.35">
      <c r="A553" s="2" t="s">
        <v>1136</v>
      </c>
      <c r="B553" s="2" t="s">
        <v>1137</v>
      </c>
      <c r="C553" s="2">
        <v>29</v>
      </c>
      <c r="D553" s="2" t="s">
        <v>39</v>
      </c>
      <c r="E553" s="2" t="s">
        <v>74</v>
      </c>
      <c r="F553" s="2" t="s">
        <v>19</v>
      </c>
      <c r="G553" s="2" t="s">
        <v>15</v>
      </c>
      <c r="H553" s="7">
        <v>2528.9899999999998</v>
      </c>
      <c r="I553" s="3">
        <v>45591</v>
      </c>
      <c r="J553" s="3" t="str">
        <f>TEXT(NIgerian_Fintech[[#This Row],[TransactionDate]], "JJJJ")</f>
        <v>2024</v>
      </c>
      <c r="K553" s="3" t="str">
        <f>TEXT(NIgerian_Fintech[[#This Row],[TransactionDate]], "MMMM")</f>
        <v>October</v>
      </c>
      <c r="L553" s="3" t="str">
        <f>TEXT(NIgerian_Fintech[[#This Row],[TransactionDate]], "MM")</f>
        <v>10</v>
      </c>
      <c r="M553" s="3" t="str">
        <f>TEXT(NIgerian_Fintech[[#This Row],[TransactionDate]], "tttt")</f>
        <v>Saturday</v>
      </c>
      <c r="N553" s="2" t="s">
        <v>16</v>
      </c>
    </row>
    <row r="554" spans="1:14" ht="14.5" x14ac:dyDescent="0.35">
      <c r="A554" s="2" t="s">
        <v>1138</v>
      </c>
      <c r="B554" s="2" t="s">
        <v>1139</v>
      </c>
      <c r="C554" s="2">
        <v>30</v>
      </c>
      <c r="D554" s="2" t="s">
        <v>39</v>
      </c>
      <c r="E554" s="2" t="s">
        <v>64</v>
      </c>
      <c r="F554" s="2" t="s">
        <v>35</v>
      </c>
      <c r="G554" s="2" t="s">
        <v>26</v>
      </c>
      <c r="H554" s="7">
        <v>2838.07</v>
      </c>
      <c r="I554" s="3">
        <v>45370</v>
      </c>
      <c r="J554" s="3" t="str">
        <f>TEXT(NIgerian_Fintech[[#This Row],[TransactionDate]], "JJJJ")</f>
        <v>2024</v>
      </c>
      <c r="K554" s="3" t="str">
        <f>TEXT(NIgerian_Fintech[[#This Row],[TransactionDate]], "MMMM")</f>
        <v>March</v>
      </c>
      <c r="L554" s="3" t="str">
        <f>TEXT(NIgerian_Fintech[[#This Row],[TransactionDate]], "MM")</f>
        <v>03</v>
      </c>
      <c r="M554" s="3" t="str">
        <f>TEXT(NIgerian_Fintech[[#This Row],[TransactionDate]], "tttt")</f>
        <v>Tuesday</v>
      </c>
      <c r="N554" s="2" t="s">
        <v>16</v>
      </c>
    </row>
    <row r="555" spans="1:14" ht="14.5" x14ac:dyDescent="0.35">
      <c r="A555" s="2" t="s">
        <v>1140</v>
      </c>
      <c r="B555" s="2" t="s">
        <v>1141</v>
      </c>
      <c r="C555" s="2">
        <v>40</v>
      </c>
      <c r="D555" s="2" t="s">
        <v>39</v>
      </c>
      <c r="E555" s="2" t="s">
        <v>24</v>
      </c>
      <c r="F555" s="2" t="s">
        <v>35</v>
      </c>
      <c r="G555" s="2" t="s">
        <v>26</v>
      </c>
      <c r="H555" s="7">
        <v>10207.370000000001</v>
      </c>
      <c r="I555" s="3">
        <v>45445</v>
      </c>
      <c r="J555" s="3" t="str">
        <f>TEXT(NIgerian_Fintech[[#This Row],[TransactionDate]], "JJJJ")</f>
        <v>2024</v>
      </c>
      <c r="K555" s="3" t="str">
        <f>TEXT(NIgerian_Fintech[[#This Row],[TransactionDate]], "MMMM")</f>
        <v>June</v>
      </c>
      <c r="L555" s="3" t="str">
        <f>TEXT(NIgerian_Fintech[[#This Row],[TransactionDate]], "MM")</f>
        <v>06</v>
      </c>
      <c r="M555" s="3" t="str">
        <f>TEXT(NIgerian_Fintech[[#This Row],[TransactionDate]], "tttt")</f>
        <v>Sunday</v>
      </c>
      <c r="N555" s="2" t="s">
        <v>16</v>
      </c>
    </row>
    <row r="556" spans="1:14" ht="14.5" x14ac:dyDescent="0.35">
      <c r="A556" s="2" t="s">
        <v>1142</v>
      </c>
      <c r="B556" s="2" t="s">
        <v>1143</v>
      </c>
      <c r="C556" s="2">
        <v>42</v>
      </c>
      <c r="D556" s="2" t="s">
        <v>39</v>
      </c>
      <c r="E556" s="2" t="s">
        <v>29</v>
      </c>
      <c r="F556" s="2" t="s">
        <v>14</v>
      </c>
      <c r="G556" s="2" t="s">
        <v>36</v>
      </c>
      <c r="H556" s="7">
        <v>790.97</v>
      </c>
      <c r="I556" s="3">
        <v>45503</v>
      </c>
      <c r="J556" s="3" t="str">
        <f>TEXT(NIgerian_Fintech[[#This Row],[TransactionDate]], "JJJJ")</f>
        <v>2024</v>
      </c>
      <c r="K556" s="3" t="str">
        <f>TEXT(NIgerian_Fintech[[#This Row],[TransactionDate]], "MMMM")</f>
        <v>July</v>
      </c>
      <c r="L556" s="3" t="str">
        <f>TEXT(NIgerian_Fintech[[#This Row],[TransactionDate]], "MM")</f>
        <v>07</v>
      </c>
      <c r="M556" s="3" t="str">
        <f>TEXT(NIgerian_Fintech[[#This Row],[TransactionDate]], "tttt")</f>
        <v>Tuesday</v>
      </c>
      <c r="N556" s="2" t="s">
        <v>21</v>
      </c>
    </row>
    <row r="557" spans="1:14" ht="14.5" x14ac:dyDescent="0.35">
      <c r="A557" s="2" t="s">
        <v>1144</v>
      </c>
      <c r="B557" s="2" t="s">
        <v>1145</v>
      </c>
      <c r="C557" s="2">
        <v>52</v>
      </c>
      <c r="D557" s="2" t="s">
        <v>12</v>
      </c>
      <c r="E557" s="2" t="s">
        <v>74</v>
      </c>
      <c r="F557" s="2" t="s">
        <v>19</v>
      </c>
      <c r="G557" s="2" t="s">
        <v>15</v>
      </c>
      <c r="H557" s="7">
        <v>8498.7099999999991</v>
      </c>
      <c r="I557" s="3">
        <v>45561</v>
      </c>
      <c r="J557" s="3" t="str">
        <f>TEXT(NIgerian_Fintech[[#This Row],[TransactionDate]], "JJJJ")</f>
        <v>2024</v>
      </c>
      <c r="K557" s="3" t="str">
        <f>TEXT(NIgerian_Fintech[[#This Row],[TransactionDate]], "MMMM")</f>
        <v>September</v>
      </c>
      <c r="L557" s="3" t="str">
        <f>TEXT(NIgerian_Fintech[[#This Row],[TransactionDate]], "MM")</f>
        <v>09</v>
      </c>
      <c r="M557" s="3" t="str">
        <f>TEXT(NIgerian_Fintech[[#This Row],[TransactionDate]], "tttt")</f>
        <v>Thursday</v>
      </c>
      <c r="N557" s="2" t="s">
        <v>16</v>
      </c>
    </row>
    <row r="558" spans="1:14" ht="14.5" x14ac:dyDescent="0.35">
      <c r="A558" s="2" t="s">
        <v>1146</v>
      </c>
      <c r="B558" s="2" t="s">
        <v>1147</v>
      </c>
      <c r="C558" s="2">
        <v>58</v>
      </c>
      <c r="D558" s="2" t="s">
        <v>39</v>
      </c>
      <c r="E558" s="2" t="s">
        <v>74</v>
      </c>
      <c r="F558" s="2" t="s">
        <v>49</v>
      </c>
      <c r="G558" s="2" t="s">
        <v>26</v>
      </c>
      <c r="H558" s="7">
        <v>17108.41</v>
      </c>
      <c r="I558" s="3">
        <v>44962</v>
      </c>
      <c r="J558" s="3" t="str">
        <f>TEXT(NIgerian_Fintech[[#This Row],[TransactionDate]], "JJJJ")</f>
        <v>2023</v>
      </c>
      <c r="K558" s="3" t="str">
        <f>TEXT(NIgerian_Fintech[[#This Row],[TransactionDate]], "MMMM")</f>
        <v>February</v>
      </c>
      <c r="L558" s="3" t="str">
        <f>TEXT(NIgerian_Fintech[[#This Row],[TransactionDate]], "MM")</f>
        <v>02</v>
      </c>
      <c r="M558" s="3" t="str">
        <f>TEXT(NIgerian_Fintech[[#This Row],[TransactionDate]], "tttt")</f>
        <v>Sunday</v>
      </c>
      <c r="N558" s="2" t="s">
        <v>16</v>
      </c>
    </row>
    <row r="559" spans="1:14" ht="14.5" x14ac:dyDescent="0.35">
      <c r="A559" s="2" t="s">
        <v>1148</v>
      </c>
      <c r="B559" s="2" t="s">
        <v>1149</v>
      </c>
      <c r="C559" s="2">
        <v>47</v>
      </c>
      <c r="D559" s="2" t="s">
        <v>39</v>
      </c>
      <c r="E559" s="2" t="s">
        <v>29</v>
      </c>
      <c r="F559" s="2" t="s">
        <v>19</v>
      </c>
      <c r="G559" s="2" t="s">
        <v>36</v>
      </c>
      <c r="H559" s="7">
        <v>14546.75</v>
      </c>
      <c r="I559" s="3">
        <v>45404</v>
      </c>
      <c r="J559" s="3" t="str">
        <f>TEXT(NIgerian_Fintech[[#This Row],[TransactionDate]], "JJJJ")</f>
        <v>2024</v>
      </c>
      <c r="K559" s="3" t="str">
        <f>TEXT(NIgerian_Fintech[[#This Row],[TransactionDate]], "MMMM")</f>
        <v>April</v>
      </c>
      <c r="L559" s="3" t="str">
        <f>TEXT(NIgerian_Fintech[[#This Row],[TransactionDate]], "MM")</f>
        <v>04</v>
      </c>
      <c r="M559" s="3" t="str">
        <f>TEXT(NIgerian_Fintech[[#This Row],[TransactionDate]], "tttt")</f>
        <v>Monday</v>
      </c>
      <c r="N559" s="2" t="s">
        <v>16</v>
      </c>
    </row>
    <row r="560" spans="1:14" ht="14.5" x14ac:dyDescent="0.35">
      <c r="A560" s="2" t="s">
        <v>1150</v>
      </c>
      <c r="B560" s="2" t="s">
        <v>1151</v>
      </c>
      <c r="C560" s="2">
        <v>34</v>
      </c>
      <c r="D560" s="2" t="s">
        <v>12</v>
      </c>
      <c r="E560" s="2" t="s">
        <v>29</v>
      </c>
      <c r="F560" s="2" t="s">
        <v>55</v>
      </c>
      <c r="G560" s="2" t="s">
        <v>20</v>
      </c>
      <c r="H560" s="7">
        <v>1638.98</v>
      </c>
      <c r="I560" s="3">
        <v>44999</v>
      </c>
      <c r="J560" s="3" t="str">
        <f>TEXT(NIgerian_Fintech[[#This Row],[TransactionDate]], "JJJJ")</f>
        <v>2023</v>
      </c>
      <c r="K560" s="3" t="str">
        <f>TEXT(NIgerian_Fintech[[#This Row],[TransactionDate]], "MMMM")</f>
        <v>March</v>
      </c>
      <c r="L560" s="3" t="str">
        <f>TEXT(NIgerian_Fintech[[#This Row],[TransactionDate]], "MM")</f>
        <v>03</v>
      </c>
      <c r="M560" s="3" t="str">
        <f>TEXT(NIgerian_Fintech[[#This Row],[TransactionDate]], "tttt")</f>
        <v>Tuesday</v>
      </c>
      <c r="N560" s="2" t="s">
        <v>16</v>
      </c>
    </row>
    <row r="561" spans="1:14" ht="14.5" x14ac:dyDescent="0.35">
      <c r="A561" s="2" t="s">
        <v>1152</v>
      </c>
      <c r="B561" s="2" t="s">
        <v>1153</v>
      </c>
      <c r="C561" s="2">
        <v>37</v>
      </c>
      <c r="D561" s="2" t="s">
        <v>39</v>
      </c>
      <c r="E561" s="2" t="s">
        <v>29</v>
      </c>
      <c r="F561" s="2" t="s">
        <v>14</v>
      </c>
      <c r="G561" s="2" t="s">
        <v>20</v>
      </c>
      <c r="H561" s="7">
        <v>24619.53</v>
      </c>
      <c r="I561" s="3">
        <v>44956</v>
      </c>
      <c r="J561" s="3" t="str">
        <f>TEXT(NIgerian_Fintech[[#This Row],[TransactionDate]], "JJJJ")</f>
        <v>2023</v>
      </c>
      <c r="K561" s="3" t="str">
        <f>TEXT(NIgerian_Fintech[[#This Row],[TransactionDate]], "MMMM")</f>
        <v>January</v>
      </c>
      <c r="L561" s="3" t="str">
        <f>TEXT(NIgerian_Fintech[[#This Row],[TransactionDate]], "MM")</f>
        <v>01</v>
      </c>
      <c r="M561" s="3" t="str">
        <f>TEXT(NIgerian_Fintech[[#This Row],[TransactionDate]], "tttt")</f>
        <v>Monday</v>
      </c>
      <c r="N561" s="2" t="s">
        <v>16</v>
      </c>
    </row>
    <row r="562" spans="1:14" ht="14.5" x14ac:dyDescent="0.35">
      <c r="A562" s="2" t="s">
        <v>1154</v>
      </c>
      <c r="B562" s="2" t="s">
        <v>1155</v>
      </c>
      <c r="C562" s="2">
        <v>42</v>
      </c>
      <c r="D562" s="2" t="s">
        <v>39</v>
      </c>
      <c r="E562" s="2" t="s">
        <v>42</v>
      </c>
      <c r="F562" s="2" t="s">
        <v>14</v>
      </c>
      <c r="G562" s="2" t="s">
        <v>15</v>
      </c>
      <c r="H562" s="7">
        <v>14700.69</v>
      </c>
      <c r="I562" s="3">
        <v>45229</v>
      </c>
      <c r="J562" s="3" t="str">
        <f>TEXT(NIgerian_Fintech[[#This Row],[TransactionDate]], "JJJJ")</f>
        <v>2023</v>
      </c>
      <c r="K562" s="3" t="str">
        <f>TEXT(NIgerian_Fintech[[#This Row],[TransactionDate]], "MMMM")</f>
        <v>October</v>
      </c>
      <c r="L562" s="3" t="str">
        <f>TEXT(NIgerian_Fintech[[#This Row],[TransactionDate]], "MM")</f>
        <v>10</v>
      </c>
      <c r="M562" s="3" t="str">
        <f>TEXT(NIgerian_Fintech[[#This Row],[TransactionDate]], "tttt")</f>
        <v>Monday</v>
      </c>
      <c r="N562" s="2" t="s">
        <v>16</v>
      </c>
    </row>
    <row r="563" spans="1:14" ht="14.5" x14ac:dyDescent="0.35">
      <c r="A563" s="2" t="s">
        <v>1156</v>
      </c>
      <c r="B563" s="2" t="s">
        <v>1157</v>
      </c>
      <c r="C563" s="2">
        <v>39</v>
      </c>
      <c r="D563" s="2" t="s">
        <v>39</v>
      </c>
      <c r="E563" s="2" t="s">
        <v>74</v>
      </c>
      <c r="F563" s="2" t="s">
        <v>55</v>
      </c>
      <c r="G563" s="2" t="s">
        <v>15</v>
      </c>
      <c r="H563" s="7">
        <v>53.17</v>
      </c>
      <c r="I563" s="3">
        <v>45273</v>
      </c>
      <c r="J563" s="3" t="str">
        <f>TEXT(NIgerian_Fintech[[#This Row],[TransactionDate]], "JJJJ")</f>
        <v>2023</v>
      </c>
      <c r="K563" s="3" t="str">
        <f>TEXT(NIgerian_Fintech[[#This Row],[TransactionDate]], "MMMM")</f>
        <v>December</v>
      </c>
      <c r="L563" s="3" t="str">
        <f>TEXT(NIgerian_Fintech[[#This Row],[TransactionDate]], "MM")</f>
        <v>12</v>
      </c>
      <c r="M563" s="3" t="str">
        <f>TEXT(NIgerian_Fintech[[#This Row],[TransactionDate]], "tttt")</f>
        <v>Wednesday</v>
      </c>
      <c r="N563" s="2" t="s">
        <v>16</v>
      </c>
    </row>
    <row r="564" spans="1:14" ht="14.5" x14ac:dyDescent="0.35">
      <c r="A564" s="2" t="s">
        <v>1158</v>
      </c>
      <c r="B564" s="2" t="s">
        <v>1159</v>
      </c>
      <c r="C564" s="2">
        <v>30</v>
      </c>
      <c r="D564" s="2" t="s">
        <v>39</v>
      </c>
      <c r="E564" s="2" t="s">
        <v>74</v>
      </c>
      <c r="F564" s="2" t="s">
        <v>19</v>
      </c>
      <c r="G564" s="2" t="s">
        <v>15</v>
      </c>
      <c r="H564" s="7">
        <v>13370.23</v>
      </c>
      <c r="I564" s="3">
        <v>45437</v>
      </c>
      <c r="J564" s="3" t="str">
        <f>TEXT(NIgerian_Fintech[[#This Row],[TransactionDate]], "JJJJ")</f>
        <v>2024</v>
      </c>
      <c r="K564" s="3" t="str">
        <f>TEXT(NIgerian_Fintech[[#This Row],[TransactionDate]], "MMMM")</f>
        <v>May</v>
      </c>
      <c r="L564" s="3" t="str">
        <f>TEXT(NIgerian_Fintech[[#This Row],[TransactionDate]], "MM")</f>
        <v>05</v>
      </c>
      <c r="M564" s="3" t="str">
        <f>TEXT(NIgerian_Fintech[[#This Row],[TransactionDate]], "tttt")</f>
        <v>Saturday</v>
      </c>
      <c r="N564" s="2" t="s">
        <v>16</v>
      </c>
    </row>
    <row r="565" spans="1:14" ht="14.5" x14ac:dyDescent="0.35">
      <c r="A565" s="2" t="s">
        <v>1160</v>
      </c>
      <c r="B565" s="2" t="s">
        <v>1161</v>
      </c>
      <c r="C565" s="2">
        <v>36</v>
      </c>
      <c r="D565" s="2" t="s">
        <v>39</v>
      </c>
      <c r="E565" s="2" t="s">
        <v>52</v>
      </c>
      <c r="F565" s="2" t="s">
        <v>55</v>
      </c>
      <c r="G565" s="2" t="s">
        <v>15</v>
      </c>
      <c r="H565" s="7">
        <v>13372.06</v>
      </c>
      <c r="I565" s="3">
        <v>45443</v>
      </c>
      <c r="J565" s="3" t="str">
        <f>TEXT(NIgerian_Fintech[[#This Row],[TransactionDate]], "JJJJ")</f>
        <v>2024</v>
      </c>
      <c r="K565" s="3" t="str">
        <f>TEXT(NIgerian_Fintech[[#This Row],[TransactionDate]], "MMMM")</f>
        <v>May</v>
      </c>
      <c r="L565" s="3" t="str">
        <f>TEXT(NIgerian_Fintech[[#This Row],[TransactionDate]], "MM")</f>
        <v>05</v>
      </c>
      <c r="M565" s="3" t="str">
        <f>TEXT(NIgerian_Fintech[[#This Row],[TransactionDate]], "tttt")</f>
        <v>Friday</v>
      </c>
      <c r="N565" s="2" t="s">
        <v>16</v>
      </c>
    </row>
    <row r="566" spans="1:14" ht="14.5" x14ac:dyDescent="0.35">
      <c r="A566" s="2" t="s">
        <v>1162</v>
      </c>
      <c r="B566" s="2" t="s">
        <v>1163</v>
      </c>
      <c r="C566" s="2">
        <v>53</v>
      </c>
      <c r="D566" s="2" t="s">
        <v>12</v>
      </c>
      <c r="E566" s="2" t="s">
        <v>29</v>
      </c>
      <c r="F566" s="2" t="s">
        <v>25</v>
      </c>
      <c r="G566" s="2" t="s">
        <v>26</v>
      </c>
      <c r="H566" s="7">
        <v>6868</v>
      </c>
      <c r="I566" s="3">
        <v>44991</v>
      </c>
      <c r="J566" s="3" t="str">
        <f>TEXT(NIgerian_Fintech[[#This Row],[TransactionDate]], "JJJJ")</f>
        <v>2023</v>
      </c>
      <c r="K566" s="3" t="str">
        <f>TEXT(NIgerian_Fintech[[#This Row],[TransactionDate]], "MMMM")</f>
        <v>March</v>
      </c>
      <c r="L566" s="3" t="str">
        <f>TEXT(NIgerian_Fintech[[#This Row],[TransactionDate]], "MM")</f>
        <v>03</v>
      </c>
      <c r="M566" s="3" t="str">
        <f>TEXT(NIgerian_Fintech[[#This Row],[TransactionDate]], "tttt")</f>
        <v>Monday</v>
      </c>
      <c r="N566" s="2" t="s">
        <v>16</v>
      </c>
    </row>
    <row r="567" spans="1:14" ht="14.5" x14ac:dyDescent="0.35">
      <c r="A567" s="2" t="s">
        <v>1164</v>
      </c>
      <c r="B567" s="2" t="s">
        <v>1165</v>
      </c>
      <c r="C567" s="2">
        <v>29</v>
      </c>
      <c r="D567" s="2" t="s">
        <v>12</v>
      </c>
      <c r="E567" s="2" t="s">
        <v>29</v>
      </c>
      <c r="F567" s="2" t="s">
        <v>55</v>
      </c>
      <c r="G567" s="2" t="s">
        <v>26</v>
      </c>
      <c r="H567" s="7">
        <v>470.73</v>
      </c>
      <c r="I567" s="3">
        <v>45553</v>
      </c>
      <c r="J567" s="3" t="str">
        <f>TEXT(NIgerian_Fintech[[#This Row],[TransactionDate]], "JJJJ")</f>
        <v>2024</v>
      </c>
      <c r="K567" s="3" t="str">
        <f>TEXT(NIgerian_Fintech[[#This Row],[TransactionDate]], "MMMM")</f>
        <v>September</v>
      </c>
      <c r="L567" s="3" t="str">
        <f>TEXT(NIgerian_Fintech[[#This Row],[TransactionDate]], "MM")</f>
        <v>09</v>
      </c>
      <c r="M567" s="3" t="str">
        <f>TEXT(NIgerian_Fintech[[#This Row],[TransactionDate]], "tttt")</f>
        <v>Wednesday</v>
      </c>
      <c r="N567" s="2" t="s">
        <v>16</v>
      </c>
    </row>
    <row r="568" spans="1:14" ht="14.5" x14ac:dyDescent="0.35">
      <c r="A568" s="2" t="s">
        <v>1166</v>
      </c>
      <c r="B568" s="2" t="s">
        <v>1167</v>
      </c>
      <c r="C568" s="2">
        <v>58</v>
      </c>
      <c r="D568" s="2" t="s">
        <v>12</v>
      </c>
      <c r="E568" s="2" t="s">
        <v>13</v>
      </c>
      <c r="F568" s="2" t="s">
        <v>19</v>
      </c>
      <c r="G568" s="2" t="s">
        <v>36</v>
      </c>
      <c r="H568" s="7">
        <v>8672.77</v>
      </c>
      <c r="I568" s="3">
        <v>45379</v>
      </c>
      <c r="J568" s="3" t="str">
        <f>TEXT(NIgerian_Fintech[[#This Row],[TransactionDate]], "JJJJ")</f>
        <v>2024</v>
      </c>
      <c r="K568" s="3" t="str">
        <f>TEXT(NIgerian_Fintech[[#This Row],[TransactionDate]], "MMMM")</f>
        <v>March</v>
      </c>
      <c r="L568" s="3" t="str">
        <f>TEXT(NIgerian_Fintech[[#This Row],[TransactionDate]], "MM")</f>
        <v>03</v>
      </c>
      <c r="M568" s="3" t="str">
        <f>TEXT(NIgerian_Fintech[[#This Row],[TransactionDate]], "tttt")</f>
        <v>Thursday</v>
      </c>
      <c r="N568" s="2" t="s">
        <v>16</v>
      </c>
    </row>
    <row r="569" spans="1:14" ht="14.5" x14ac:dyDescent="0.35">
      <c r="A569" s="2" t="s">
        <v>1168</v>
      </c>
      <c r="B569" s="2" t="s">
        <v>1169</v>
      </c>
      <c r="C569" s="2">
        <v>36</v>
      </c>
      <c r="D569" s="2" t="s">
        <v>39</v>
      </c>
      <c r="E569" s="2" t="s">
        <v>13</v>
      </c>
      <c r="F569" s="2" t="s">
        <v>55</v>
      </c>
      <c r="G569" s="2" t="s">
        <v>26</v>
      </c>
      <c r="H569" s="7">
        <v>14513.53</v>
      </c>
      <c r="I569" s="3">
        <v>45455</v>
      </c>
      <c r="J569" s="3" t="str">
        <f>TEXT(NIgerian_Fintech[[#This Row],[TransactionDate]], "JJJJ")</f>
        <v>2024</v>
      </c>
      <c r="K569" s="3" t="str">
        <f>TEXT(NIgerian_Fintech[[#This Row],[TransactionDate]], "MMMM")</f>
        <v>June</v>
      </c>
      <c r="L569" s="3" t="str">
        <f>TEXT(NIgerian_Fintech[[#This Row],[TransactionDate]], "MM")</f>
        <v>06</v>
      </c>
      <c r="M569" s="3" t="str">
        <f>TEXT(NIgerian_Fintech[[#This Row],[TransactionDate]], "tttt")</f>
        <v>Wednesday</v>
      </c>
      <c r="N569" s="2" t="s">
        <v>16</v>
      </c>
    </row>
    <row r="570" spans="1:14" ht="14.5" x14ac:dyDescent="0.35">
      <c r="A570" s="2" t="s">
        <v>1170</v>
      </c>
      <c r="B570" s="2" t="s">
        <v>1171</v>
      </c>
      <c r="C570" s="2">
        <v>29</v>
      </c>
      <c r="D570" s="2" t="s">
        <v>12</v>
      </c>
      <c r="E570" s="2" t="s">
        <v>64</v>
      </c>
      <c r="F570" s="2" t="s">
        <v>49</v>
      </c>
      <c r="G570" s="2" t="s">
        <v>20</v>
      </c>
      <c r="H570" s="7">
        <v>3159.09</v>
      </c>
      <c r="I570" s="3">
        <v>45295</v>
      </c>
      <c r="J570" s="3" t="str">
        <f>TEXT(NIgerian_Fintech[[#This Row],[TransactionDate]], "JJJJ")</f>
        <v>2024</v>
      </c>
      <c r="K570" s="3" t="str">
        <f>TEXT(NIgerian_Fintech[[#This Row],[TransactionDate]], "MMMM")</f>
        <v>January</v>
      </c>
      <c r="L570" s="3" t="str">
        <f>TEXT(NIgerian_Fintech[[#This Row],[TransactionDate]], "MM")</f>
        <v>01</v>
      </c>
      <c r="M570" s="3" t="str">
        <f>TEXT(NIgerian_Fintech[[#This Row],[TransactionDate]], "tttt")</f>
        <v>Thursday</v>
      </c>
      <c r="N570" s="2" t="s">
        <v>16</v>
      </c>
    </row>
    <row r="571" spans="1:14" ht="14.5" x14ac:dyDescent="0.35">
      <c r="A571" s="2" t="s">
        <v>1172</v>
      </c>
      <c r="B571" s="2" t="s">
        <v>1173</v>
      </c>
      <c r="C571" s="2">
        <v>26</v>
      </c>
      <c r="D571" s="2" t="s">
        <v>39</v>
      </c>
      <c r="E571" s="2" t="s">
        <v>13</v>
      </c>
      <c r="F571" s="2" t="s">
        <v>35</v>
      </c>
      <c r="G571" s="2" t="s">
        <v>36</v>
      </c>
      <c r="H571" s="7">
        <v>10998.18</v>
      </c>
      <c r="I571" s="3">
        <v>44963</v>
      </c>
      <c r="J571" s="3" t="str">
        <f>TEXT(NIgerian_Fintech[[#This Row],[TransactionDate]], "JJJJ")</f>
        <v>2023</v>
      </c>
      <c r="K571" s="3" t="str">
        <f>TEXT(NIgerian_Fintech[[#This Row],[TransactionDate]], "MMMM")</f>
        <v>February</v>
      </c>
      <c r="L571" s="3" t="str">
        <f>TEXT(NIgerian_Fintech[[#This Row],[TransactionDate]], "MM")</f>
        <v>02</v>
      </c>
      <c r="M571" s="3" t="str">
        <f>TEXT(NIgerian_Fintech[[#This Row],[TransactionDate]], "tttt")</f>
        <v>Monday</v>
      </c>
      <c r="N571" s="2" t="s">
        <v>69</v>
      </c>
    </row>
    <row r="572" spans="1:14" ht="14.5" x14ac:dyDescent="0.35">
      <c r="A572" s="2" t="s">
        <v>1174</v>
      </c>
      <c r="B572" s="2" t="s">
        <v>1175</v>
      </c>
      <c r="C572" s="2">
        <v>24</v>
      </c>
      <c r="D572" s="2" t="s">
        <v>39</v>
      </c>
      <c r="E572" s="2" t="s">
        <v>93</v>
      </c>
      <c r="F572" s="2" t="s">
        <v>55</v>
      </c>
      <c r="G572" s="2" t="s">
        <v>26</v>
      </c>
      <c r="H572" s="7">
        <v>4368.42</v>
      </c>
      <c r="I572" s="3">
        <v>45307</v>
      </c>
      <c r="J572" s="3" t="str">
        <f>TEXT(NIgerian_Fintech[[#This Row],[TransactionDate]], "JJJJ")</f>
        <v>2024</v>
      </c>
      <c r="K572" s="3" t="str">
        <f>TEXT(NIgerian_Fintech[[#This Row],[TransactionDate]], "MMMM")</f>
        <v>January</v>
      </c>
      <c r="L572" s="3" t="str">
        <f>TEXT(NIgerian_Fintech[[#This Row],[TransactionDate]], "MM")</f>
        <v>01</v>
      </c>
      <c r="M572" s="3" t="str">
        <f>TEXT(NIgerian_Fintech[[#This Row],[TransactionDate]], "tttt")</f>
        <v>Tuesday</v>
      </c>
      <c r="N572" s="2" t="s">
        <v>21</v>
      </c>
    </row>
    <row r="573" spans="1:14" ht="14.5" x14ac:dyDescent="0.35">
      <c r="A573" s="2" t="s">
        <v>1176</v>
      </c>
      <c r="B573" s="2" t="s">
        <v>1177</v>
      </c>
      <c r="C573" s="2">
        <v>45</v>
      </c>
      <c r="D573" s="2" t="s">
        <v>39</v>
      </c>
      <c r="E573" s="2" t="s">
        <v>64</v>
      </c>
      <c r="F573" s="2" t="s">
        <v>35</v>
      </c>
      <c r="G573" s="2" t="s">
        <v>15</v>
      </c>
      <c r="H573" s="7">
        <v>8529.75</v>
      </c>
      <c r="I573" s="3">
        <v>45145</v>
      </c>
      <c r="J573" s="3" t="str">
        <f>TEXT(NIgerian_Fintech[[#This Row],[TransactionDate]], "JJJJ")</f>
        <v>2023</v>
      </c>
      <c r="K573" s="3" t="str">
        <f>TEXT(NIgerian_Fintech[[#This Row],[TransactionDate]], "MMMM")</f>
        <v>August</v>
      </c>
      <c r="L573" s="3" t="str">
        <f>TEXT(NIgerian_Fintech[[#This Row],[TransactionDate]], "MM")</f>
        <v>08</v>
      </c>
      <c r="M573" s="3" t="str">
        <f>TEXT(NIgerian_Fintech[[#This Row],[TransactionDate]], "tttt")</f>
        <v>Monday</v>
      </c>
      <c r="N573" s="2" t="s">
        <v>69</v>
      </c>
    </row>
    <row r="574" spans="1:14" ht="14.5" x14ac:dyDescent="0.35">
      <c r="A574" s="2" t="s">
        <v>1178</v>
      </c>
      <c r="B574" s="2" t="s">
        <v>1179</v>
      </c>
      <c r="C574" s="2">
        <v>31</v>
      </c>
      <c r="D574" s="2" t="s">
        <v>12</v>
      </c>
      <c r="E574" s="2" t="s">
        <v>24</v>
      </c>
      <c r="F574" s="2" t="s">
        <v>55</v>
      </c>
      <c r="G574" s="2" t="s">
        <v>26</v>
      </c>
      <c r="H574" s="7">
        <v>4854.2700000000004</v>
      </c>
      <c r="I574" s="3">
        <v>45575</v>
      </c>
      <c r="J574" s="3" t="str">
        <f>TEXT(NIgerian_Fintech[[#This Row],[TransactionDate]], "JJJJ")</f>
        <v>2024</v>
      </c>
      <c r="K574" s="3" t="str">
        <f>TEXT(NIgerian_Fintech[[#This Row],[TransactionDate]], "MMMM")</f>
        <v>October</v>
      </c>
      <c r="L574" s="3" t="str">
        <f>TEXT(NIgerian_Fintech[[#This Row],[TransactionDate]], "MM")</f>
        <v>10</v>
      </c>
      <c r="M574" s="3" t="str">
        <f>TEXT(NIgerian_Fintech[[#This Row],[TransactionDate]], "tttt")</f>
        <v>Thursday</v>
      </c>
      <c r="N574" s="2" t="s">
        <v>16</v>
      </c>
    </row>
    <row r="575" spans="1:14" ht="14.5" x14ac:dyDescent="0.35">
      <c r="A575" s="2" t="s">
        <v>1180</v>
      </c>
      <c r="B575" s="2" t="s">
        <v>1181</v>
      </c>
      <c r="C575" s="2">
        <v>48</v>
      </c>
      <c r="D575" s="2" t="s">
        <v>12</v>
      </c>
      <c r="E575" s="2" t="s">
        <v>29</v>
      </c>
      <c r="F575" s="2" t="s">
        <v>19</v>
      </c>
      <c r="G575" s="2" t="s">
        <v>30</v>
      </c>
      <c r="H575" s="7">
        <v>3620.63</v>
      </c>
      <c r="I575" s="3">
        <v>45172</v>
      </c>
      <c r="J575" s="3" t="str">
        <f>TEXT(NIgerian_Fintech[[#This Row],[TransactionDate]], "JJJJ")</f>
        <v>2023</v>
      </c>
      <c r="K575" s="3" t="str">
        <f>TEXT(NIgerian_Fintech[[#This Row],[TransactionDate]], "MMMM")</f>
        <v>September</v>
      </c>
      <c r="L575" s="3" t="str">
        <f>TEXT(NIgerian_Fintech[[#This Row],[TransactionDate]], "MM")</f>
        <v>09</v>
      </c>
      <c r="M575" s="3" t="str">
        <f>TEXT(NIgerian_Fintech[[#This Row],[TransactionDate]], "tttt")</f>
        <v>Sunday</v>
      </c>
      <c r="N575" s="2" t="s">
        <v>21</v>
      </c>
    </row>
    <row r="576" spans="1:14" ht="14.5" x14ac:dyDescent="0.35">
      <c r="A576" s="2" t="s">
        <v>1182</v>
      </c>
      <c r="B576" s="2" t="s">
        <v>1183</v>
      </c>
      <c r="C576" s="2">
        <v>36</v>
      </c>
      <c r="D576" s="2" t="s">
        <v>12</v>
      </c>
      <c r="E576" s="2" t="s">
        <v>52</v>
      </c>
      <c r="F576" s="2" t="s">
        <v>25</v>
      </c>
      <c r="G576" s="2" t="s">
        <v>36</v>
      </c>
      <c r="H576" s="7">
        <v>19373.48</v>
      </c>
      <c r="I576" s="3">
        <v>45476</v>
      </c>
      <c r="J576" s="3" t="str">
        <f>TEXT(NIgerian_Fintech[[#This Row],[TransactionDate]], "JJJJ")</f>
        <v>2024</v>
      </c>
      <c r="K576" s="3" t="str">
        <f>TEXT(NIgerian_Fintech[[#This Row],[TransactionDate]], "MMMM")</f>
        <v>July</v>
      </c>
      <c r="L576" s="3" t="str">
        <f>TEXT(NIgerian_Fintech[[#This Row],[TransactionDate]], "MM")</f>
        <v>07</v>
      </c>
      <c r="M576" s="3" t="str">
        <f>TEXT(NIgerian_Fintech[[#This Row],[TransactionDate]], "tttt")</f>
        <v>Wednesday</v>
      </c>
      <c r="N576" s="2" t="s">
        <v>16</v>
      </c>
    </row>
    <row r="577" spans="1:14" ht="14.5" x14ac:dyDescent="0.35">
      <c r="A577" s="2" t="s">
        <v>1184</v>
      </c>
      <c r="B577" s="2" t="s">
        <v>1185</v>
      </c>
      <c r="C577" s="2">
        <v>64</v>
      </c>
      <c r="D577" s="2" t="s">
        <v>39</v>
      </c>
      <c r="E577" s="2" t="s">
        <v>13</v>
      </c>
      <c r="F577" s="2" t="s">
        <v>25</v>
      </c>
      <c r="G577" s="2" t="s">
        <v>26</v>
      </c>
      <c r="H577" s="7">
        <v>14017.66</v>
      </c>
      <c r="I577" s="3">
        <v>45177</v>
      </c>
      <c r="J577" s="3" t="str">
        <f>TEXT(NIgerian_Fintech[[#This Row],[TransactionDate]], "JJJJ")</f>
        <v>2023</v>
      </c>
      <c r="K577" s="3" t="str">
        <f>TEXT(NIgerian_Fintech[[#This Row],[TransactionDate]], "MMMM")</f>
        <v>September</v>
      </c>
      <c r="L577" s="3" t="str">
        <f>TEXT(NIgerian_Fintech[[#This Row],[TransactionDate]], "MM")</f>
        <v>09</v>
      </c>
      <c r="M577" s="3" t="str">
        <f>TEXT(NIgerian_Fintech[[#This Row],[TransactionDate]], "tttt")</f>
        <v>Friday</v>
      </c>
      <c r="N577" s="2" t="s">
        <v>16</v>
      </c>
    </row>
    <row r="578" spans="1:14" ht="14.5" x14ac:dyDescent="0.35">
      <c r="A578" s="2" t="s">
        <v>1186</v>
      </c>
      <c r="B578" s="2" t="s">
        <v>1187</v>
      </c>
      <c r="C578" s="2">
        <v>33</v>
      </c>
      <c r="D578" s="2" t="s">
        <v>12</v>
      </c>
      <c r="E578" s="2" t="s">
        <v>52</v>
      </c>
      <c r="F578" s="2" t="s">
        <v>35</v>
      </c>
      <c r="G578" s="2" t="s">
        <v>26</v>
      </c>
      <c r="H578" s="7">
        <v>4238.0600000000004</v>
      </c>
      <c r="I578" s="3">
        <v>45491</v>
      </c>
      <c r="J578" s="3" t="str">
        <f>TEXT(NIgerian_Fintech[[#This Row],[TransactionDate]], "JJJJ")</f>
        <v>2024</v>
      </c>
      <c r="K578" s="3" t="str">
        <f>TEXT(NIgerian_Fintech[[#This Row],[TransactionDate]], "MMMM")</f>
        <v>July</v>
      </c>
      <c r="L578" s="3" t="str">
        <f>TEXT(NIgerian_Fintech[[#This Row],[TransactionDate]], "MM")</f>
        <v>07</v>
      </c>
      <c r="M578" s="3" t="str">
        <f>TEXT(NIgerian_Fintech[[#This Row],[TransactionDate]], "tttt")</f>
        <v>Thursday</v>
      </c>
      <c r="N578" s="2" t="s">
        <v>16</v>
      </c>
    </row>
    <row r="579" spans="1:14" ht="14.5" x14ac:dyDescent="0.35">
      <c r="A579" s="2" t="s">
        <v>1188</v>
      </c>
      <c r="B579" s="2" t="s">
        <v>1189</v>
      </c>
      <c r="C579" s="2">
        <v>22</v>
      </c>
      <c r="D579" s="2" t="s">
        <v>39</v>
      </c>
      <c r="E579" s="2" t="s">
        <v>13</v>
      </c>
      <c r="F579" s="2" t="s">
        <v>19</v>
      </c>
      <c r="G579" s="2" t="s">
        <v>20</v>
      </c>
      <c r="H579" s="7">
        <v>5702.78</v>
      </c>
      <c r="I579" s="3">
        <v>45272</v>
      </c>
      <c r="J579" s="3" t="str">
        <f>TEXT(NIgerian_Fintech[[#This Row],[TransactionDate]], "JJJJ")</f>
        <v>2023</v>
      </c>
      <c r="K579" s="3" t="str">
        <f>TEXT(NIgerian_Fintech[[#This Row],[TransactionDate]], "MMMM")</f>
        <v>December</v>
      </c>
      <c r="L579" s="3" t="str">
        <f>TEXT(NIgerian_Fintech[[#This Row],[TransactionDate]], "MM")</f>
        <v>12</v>
      </c>
      <c r="M579" s="3" t="str">
        <f>TEXT(NIgerian_Fintech[[#This Row],[TransactionDate]], "tttt")</f>
        <v>Tuesday</v>
      </c>
      <c r="N579" s="2" t="s">
        <v>16</v>
      </c>
    </row>
    <row r="580" spans="1:14" ht="14.5" x14ac:dyDescent="0.35">
      <c r="A580" s="2" t="s">
        <v>1190</v>
      </c>
      <c r="B580" s="2" t="s">
        <v>1191</v>
      </c>
      <c r="C580" s="2">
        <v>52</v>
      </c>
      <c r="D580" s="2" t="s">
        <v>12</v>
      </c>
      <c r="E580" s="2" t="s">
        <v>13</v>
      </c>
      <c r="F580" s="2" t="s">
        <v>19</v>
      </c>
      <c r="G580" s="2" t="s">
        <v>15</v>
      </c>
      <c r="H580" s="7">
        <v>11766.93</v>
      </c>
      <c r="I580" s="3">
        <v>45641</v>
      </c>
      <c r="J580" s="3" t="str">
        <f>TEXT(NIgerian_Fintech[[#This Row],[TransactionDate]], "JJJJ")</f>
        <v>2024</v>
      </c>
      <c r="K580" s="3" t="str">
        <f>TEXT(NIgerian_Fintech[[#This Row],[TransactionDate]], "MMMM")</f>
        <v>December</v>
      </c>
      <c r="L580" s="3" t="str">
        <f>TEXT(NIgerian_Fintech[[#This Row],[TransactionDate]], "MM")</f>
        <v>12</v>
      </c>
      <c r="M580" s="3" t="str">
        <f>TEXT(NIgerian_Fintech[[#This Row],[TransactionDate]], "tttt")</f>
        <v>Sunday</v>
      </c>
      <c r="N580" s="2" t="s">
        <v>16</v>
      </c>
    </row>
    <row r="581" spans="1:14" ht="14.5" x14ac:dyDescent="0.35">
      <c r="A581" s="2" t="s">
        <v>1192</v>
      </c>
      <c r="B581" s="2" t="s">
        <v>1193</v>
      </c>
      <c r="C581" s="2">
        <v>29</v>
      </c>
      <c r="D581" s="2" t="s">
        <v>12</v>
      </c>
      <c r="E581" s="2" t="s">
        <v>52</v>
      </c>
      <c r="F581" s="2" t="s">
        <v>19</v>
      </c>
      <c r="G581" s="2" t="s">
        <v>15</v>
      </c>
      <c r="H581" s="7">
        <v>16664.25</v>
      </c>
      <c r="I581" s="3">
        <v>45398</v>
      </c>
      <c r="J581" s="3" t="str">
        <f>TEXT(NIgerian_Fintech[[#This Row],[TransactionDate]], "JJJJ")</f>
        <v>2024</v>
      </c>
      <c r="K581" s="3" t="str">
        <f>TEXT(NIgerian_Fintech[[#This Row],[TransactionDate]], "MMMM")</f>
        <v>April</v>
      </c>
      <c r="L581" s="3" t="str">
        <f>TEXT(NIgerian_Fintech[[#This Row],[TransactionDate]], "MM")</f>
        <v>04</v>
      </c>
      <c r="M581" s="3" t="str">
        <f>TEXT(NIgerian_Fintech[[#This Row],[TransactionDate]], "tttt")</f>
        <v>Tuesday</v>
      </c>
      <c r="N581" s="2" t="s">
        <v>16</v>
      </c>
    </row>
    <row r="582" spans="1:14" ht="14.5" x14ac:dyDescent="0.35">
      <c r="A582" s="2" t="s">
        <v>1194</v>
      </c>
      <c r="B582" s="2" t="s">
        <v>1195</v>
      </c>
      <c r="C582" s="2">
        <v>42</v>
      </c>
      <c r="D582" s="2" t="s">
        <v>39</v>
      </c>
      <c r="E582" s="2" t="s">
        <v>74</v>
      </c>
      <c r="F582" s="2" t="s">
        <v>49</v>
      </c>
      <c r="G582" s="2" t="s">
        <v>20</v>
      </c>
      <c r="H582" s="7">
        <v>11530.94</v>
      </c>
      <c r="I582" s="3">
        <v>45487</v>
      </c>
      <c r="J582" s="3" t="str">
        <f>TEXT(NIgerian_Fintech[[#This Row],[TransactionDate]], "JJJJ")</f>
        <v>2024</v>
      </c>
      <c r="K582" s="3" t="str">
        <f>TEXT(NIgerian_Fintech[[#This Row],[TransactionDate]], "MMMM")</f>
        <v>July</v>
      </c>
      <c r="L582" s="3" t="str">
        <f>TEXT(NIgerian_Fintech[[#This Row],[TransactionDate]], "MM")</f>
        <v>07</v>
      </c>
      <c r="M582" s="3" t="str">
        <f>TEXT(NIgerian_Fintech[[#This Row],[TransactionDate]], "tttt")</f>
        <v>Sunday</v>
      </c>
      <c r="N582" s="2" t="s">
        <v>16</v>
      </c>
    </row>
    <row r="583" spans="1:14" ht="14.5" x14ac:dyDescent="0.35">
      <c r="A583" s="2" t="s">
        <v>1196</v>
      </c>
      <c r="B583" s="2" t="s">
        <v>1197</v>
      </c>
      <c r="C583" s="2">
        <v>38</v>
      </c>
      <c r="D583" s="2" t="s">
        <v>39</v>
      </c>
      <c r="E583" s="2" t="s">
        <v>74</v>
      </c>
      <c r="F583" s="2" t="s">
        <v>14</v>
      </c>
      <c r="G583" s="2" t="s">
        <v>20</v>
      </c>
      <c r="H583" s="7">
        <v>7785.56</v>
      </c>
      <c r="I583" s="3">
        <v>45048</v>
      </c>
      <c r="J583" s="3" t="str">
        <f>TEXT(NIgerian_Fintech[[#This Row],[TransactionDate]], "JJJJ")</f>
        <v>2023</v>
      </c>
      <c r="K583" s="3" t="str">
        <f>TEXT(NIgerian_Fintech[[#This Row],[TransactionDate]], "MMMM")</f>
        <v>May</v>
      </c>
      <c r="L583" s="3" t="str">
        <f>TEXT(NIgerian_Fintech[[#This Row],[TransactionDate]], "MM")</f>
        <v>05</v>
      </c>
      <c r="M583" s="3" t="str">
        <f>TEXT(NIgerian_Fintech[[#This Row],[TransactionDate]], "tttt")</f>
        <v>Tuesday</v>
      </c>
      <c r="N583" s="2" t="s">
        <v>16</v>
      </c>
    </row>
    <row r="584" spans="1:14" ht="14.5" x14ac:dyDescent="0.35">
      <c r="A584" s="2" t="s">
        <v>1198</v>
      </c>
      <c r="B584" s="2" t="s">
        <v>1199</v>
      </c>
      <c r="C584" s="2">
        <v>53</v>
      </c>
      <c r="D584" s="2" t="s">
        <v>12</v>
      </c>
      <c r="E584" s="2" t="s">
        <v>74</v>
      </c>
      <c r="F584" s="2" t="s">
        <v>55</v>
      </c>
      <c r="G584" s="2" t="s">
        <v>30</v>
      </c>
      <c r="H584" s="7">
        <v>30875.37</v>
      </c>
      <c r="I584" s="3">
        <v>45252</v>
      </c>
      <c r="J584" s="3" t="str">
        <f>TEXT(NIgerian_Fintech[[#This Row],[TransactionDate]], "JJJJ")</f>
        <v>2023</v>
      </c>
      <c r="K584" s="3" t="str">
        <f>TEXT(NIgerian_Fintech[[#This Row],[TransactionDate]], "MMMM")</f>
        <v>November</v>
      </c>
      <c r="L584" s="3" t="str">
        <f>TEXT(NIgerian_Fintech[[#This Row],[TransactionDate]], "MM")</f>
        <v>11</v>
      </c>
      <c r="M584" s="3" t="str">
        <f>TEXT(NIgerian_Fintech[[#This Row],[TransactionDate]], "tttt")</f>
        <v>Wednesday</v>
      </c>
      <c r="N584" s="2" t="s">
        <v>21</v>
      </c>
    </row>
    <row r="585" spans="1:14" ht="14.5" x14ac:dyDescent="0.35">
      <c r="A585" s="2" t="s">
        <v>1200</v>
      </c>
      <c r="B585" s="2" t="s">
        <v>1201</v>
      </c>
      <c r="C585" s="2">
        <v>40</v>
      </c>
      <c r="D585" s="2" t="s">
        <v>12</v>
      </c>
      <c r="E585" s="2" t="s">
        <v>93</v>
      </c>
      <c r="F585" s="2" t="s">
        <v>19</v>
      </c>
      <c r="G585" s="2" t="s">
        <v>36</v>
      </c>
      <c r="H585" s="7">
        <v>14878.56</v>
      </c>
      <c r="I585" s="3">
        <v>45454</v>
      </c>
      <c r="J585" s="3" t="str">
        <f>TEXT(NIgerian_Fintech[[#This Row],[TransactionDate]], "JJJJ")</f>
        <v>2024</v>
      </c>
      <c r="K585" s="3" t="str">
        <f>TEXT(NIgerian_Fintech[[#This Row],[TransactionDate]], "MMMM")</f>
        <v>June</v>
      </c>
      <c r="L585" s="3" t="str">
        <f>TEXT(NIgerian_Fintech[[#This Row],[TransactionDate]], "MM")</f>
        <v>06</v>
      </c>
      <c r="M585" s="3" t="str">
        <f>TEXT(NIgerian_Fintech[[#This Row],[TransactionDate]], "tttt")</f>
        <v>Tuesday</v>
      </c>
      <c r="N585" s="2" t="s">
        <v>16</v>
      </c>
    </row>
    <row r="586" spans="1:14" ht="14.5" x14ac:dyDescent="0.35">
      <c r="A586" s="2" t="s">
        <v>1202</v>
      </c>
      <c r="B586" s="2" t="s">
        <v>1203</v>
      </c>
      <c r="C586" s="2">
        <v>33</v>
      </c>
      <c r="D586" s="2" t="s">
        <v>12</v>
      </c>
      <c r="E586" s="2" t="s">
        <v>74</v>
      </c>
      <c r="F586" s="2" t="s">
        <v>19</v>
      </c>
      <c r="G586" s="2" t="s">
        <v>15</v>
      </c>
      <c r="H586" s="7">
        <v>1228.3699999999999</v>
      </c>
      <c r="I586" s="3">
        <v>45047</v>
      </c>
      <c r="J586" s="3" t="str">
        <f>TEXT(NIgerian_Fintech[[#This Row],[TransactionDate]], "JJJJ")</f>
        <v>2023</v>
      </c>
      <c r="K586" s="3" t="str">
        <f>TEXT(NIgerian_Fintech[[#This Row],[TransactionDate]], "MMMM")</f>
        <v>May</v>
      </c>
      <c r="L586" s="3" t="str">
        <f>TEXT(NIgerian_Fintech[[#This Row],[TransactionDate]], "MM")</f>
        <v>05</v>
      </c>
      <c r="M586" s="3" t="str">
        <f>TEXT(NIgerian_Fintech[[#This Row],[TransactionDate]], "tttt")</f>
        <v>Monday</v>
      </c>
      <c r="N586" s="2" t="s">
        <v>16</v>
      </c>
    </row>
    <row r="587" spans="1:14" ht="14.5" x14ac:dyDescent="0.35">
      <c r="A587" s="2" t="s">
        <v>1204</v>
      </c>
      <c r="B587" s="2" t="s">
        <v>1205</v>
      </c>
      <c r="C587" s="2">
        <v>56</v>
      </c>
      <c r="D587" s="2" t="s">
        <v>39</v>
      </c>
      <c r="E587" s="2" t="s">
        <v>13</v>
      </c>
      <c r="F587" s="2" t="s">
        <v>19</v>
      </c>
      <c r="G587" s="2" t="s">
        <v>20</v>
      </c>
      <c r="H587" s="7">
        <v>8167.6</v>
      </c>
      <c r="I587" s="3">
        <v>45065</v>
      </c>
      <c r="J587" s="3" t="str">
        <f>TEXT(NIgerian_Fintech[[#This Row],[TransactionDate]], "JJJJ")</f>
        <v>2023</v>
      </c>
      <c r="K587" s="3" t="str">
        <f>TEXT(NIgerian_Fintech[[#This Row],[TransactionDate]], "MMMM")</f>
        <v>May</v>
      </c>
      <c r="L587" s="3" t="str">
        <f>TEXT(NIgerian_Fintech[[#This Row],[TransactionDate]], "MM")</f>
        <v>05</v>
      </c>
      <c r="M587" s="3" t="str">
        <f>TEXT(NIgerian_Fintech[[#This Row],[TransactionDate]], "tttt")</f>
        <v>Friday</v>
      </c>
      <c r="N587" s="2" t="s">
        <v>16</v>
      </c>
    </row>
    <row r="588" spans="1:14" ht="14.5" x14ac:dyDescent="0.35">
      <c r="A588" s="2" t="s">
        <v>1206</v>
      </c>
      <c r="B588" s="2" t="s">
        <v>1207</v>
      </c>
      <c r="C588" s="2">
        <v>62</v>
      </c>
      <c r="D588" s="2" t="s">
        <v>39</v>
      </c>
      <c r="E588" s="2" t="s">
        <v>29</v>
      </c>
      <c r="F588" s="2" t="s">
        <v>25</v>
      </c>
      <c r="G588" s="2" t="s">
        <v>20</v>
      </c>
      <c r="H588" s="7">
        <v>5268.82</v>
      </c>
      <c r="I588" s="3">
        <v>45013</v>
      </c>
      <c r="J588" s="3" t="str">
        <f>TEXT(NIgerian_Fintech[[#This Row],[TransactionDate]], "JJJJ")</f>
        <v>2023</v>
      </c>
      <c r="K588" s="3" t="str">
        <f>TEXT(NIgerian_Fintech[[#This Row],[TransactionDate]], "MMMM")</f>
        <v>March</v>
      </c>
      <c r="L588" s="3" t="str">
        <f>TEXT(NIgerian_Fintech[[#This Row],[TransactionDate]], "MM")</f>
        <v>03</v>
      </c>
      <c r="M588" s="3" t="str">
        <f>TEXT(NIgerian_Fintech[[#This Row],[TransactionDate]], "tttt")</f>
        <v>Tuesday</v>
      </c>
      <c r="N588" s="2" t="s">
        <v>16</v>
      </c>
    </row>
    <row r="589" spans="1:14" ht="14.5" x14ac:dyDescent="0.35">
      <c r="A589" s="2" t="s">
        <v>1208</v>
      </c>
      <c r="B589" s="2" t="s">
        <v>1209</v>
      </c>
      <c r="C589" s="2">
        <v>59</v>
      </c>
      <c r="D589" s="2" t="s">
        <v>12</v>
      </c>
      <c r="E589" s="2" t="s">
        <v>42</v>
      </c>
      <c r="F589" s="2" t="s">
        <v>19</v>
      </c>
      <c r="G589" s="2" t="s">
        <v>36</v>
      </c>
      <c r="H589" s="7">
        <v>15844.31</v>
      </c>
      <c r="I589" s="3">
        <v>45056</v>
      </c>
      <c r="J589" s="3" t="str">
        <f>TEXT(NIgerian_Fintech[[#This Row],[TransactionDate]], "JJJJ")</f>
        <v>2023</v>
      </c>
      <c r="K589" s="3" t="str">
        <f>TEXT(NIgerian_Fintech[[#This Row],[TransactionDate]], "MMMM")</f>
        <v>May</v>
      </c>
      <c r="L589" s="3" t="str">
        <f>TEXT(NIgerian_Fintech[[#This Row],[TransactionDate]], "MM")</f>
        <v>05</v>
      </c>
      <c r="M589" s="3" t="str">
        <f>TEXT(NIgerian_Fintech[[#This Row],[TransactionDate]], "tttt")</f>
        <v>Wednesday</v>
      </c>
      <c r="N589" s="2" t="s">
        <v>16</v>
      </c>
    </row>
    <row r="590" spans="1:14" ht="14.5" x14ac:dyDescent="0.35">
      <c r="A590" s="2" t="s">
        <v>1210</v>
      </c>
      <c r="B590" s="2" t="s">
        <v>1211</v>
      </c>
      <c r="C590" s="2">
        <v>56</v>
      </c>
      <c r="D590" s="2" t="s">
        <v>12</v>
      </c>
      <c r="E590" s="2" t="s">
        <v>52</v>
      </c>
      <c r="F590" s="2" t="s">
        <v>55</v>
      </c>
      <c r="G590" s="2" t="s">
        <v>20</v>
      </c>
      <c r="H590" s="7">
        <v>456.91</v>
      </c>
      <c r="I590" s="3">
        <v>45178</v>
      </c>
      <c r="J590" s="3" t="str">
        <f>TEXT(NIgerian_Fintech[[#This Row],[TransactionDate]], "JJJJ")</f>
        <v>2023</v>
      </c>
      <c r="K590" s="3" t="str">
        <f>TEXT(NIgerian_Fintech[[#This Row],[TransactionDate]], "MMMM")</f>
        <v>September</v>
      </c>
      <c r="L590" s="3" t="str">
        <f>TEXT(NIgerian_Fintech[[#This Row],[TransactionDate]], "MM")</f>
        <v>09</v>
      </c>
      <c r="M590" s="3" t="str">
        <f>TEXT(NIgerian_Fintech[[#This Row],[TransactionDate]], "tttt")</f>
        <v>Saturday</v>
      </c>
      <c r="N590" s="2" t="s">
        <v>21</v>
      </c>
    </row>
    <row r="591" spans="1:14" ht="14.5" x14ac:dyDescent="0.35">
      <c r="A591" s="2" t="s">
        <v>1212</v>
      </c>
      <c r="B591" s="2" t="s">
        <v>1213</v>
      </c>
      <c r="C591" s="2">
        <v>31</v>
      </c>
      <c r="D591" s="2" t="s">
        <v>39</v>
      </c>
      <c r="E591" s="2" t="s">
        <v>29</v>
      </c>
      <c r="F591" s="2" t="s">
        <v>19</v>
      </c>
      <c r="G591" s="2" t="s">
        <v>30</v>
      </c>
      <c r="H591" s="7">
        <v>5288.6</v>
      </c>
      <c r="I591" s="3">
        <v>45286</v>
      </c>
      <c r="J591" s="3" t="str">
        <f>TEXT(NIgerian_Fintech[[#This Row],[TransactionDate]], "JJJJ")</f>
        <v>2023</v>
      </c>
      <c r="K591" s="3" t="str">
        <f>TEXT(NIgerian_Fintech[[#This Row],[TransactionDate]], "MMMM")</f>
        <v>December</v>
      </c>
      <c r="L591" s="3" t="str">
        <f>TEXT(NIgerian_Fintech[[#This Row],[TransactionDate]], "MM")</f>
        <v>12</v>
      </c>
      <c r="M591" s="3" t="str">
        <f>TEXT(NIgerian_Fintech[[#This Row],[TransactionDate]], "tttt")</f>
        <v>Tuesday</v>
      </c>
      <c r="N591" s="2" t="s">
        <v>16</v>
      </c>
    </row>
    <row r="592" spans="1:14" ht="14.5" x14ac:dyDescent="0.35">
      <c r="A592" s="2" t="s">
        <v>1214</v>
      </c>
      <c r="B592" s="2" t="s">
        <v>1215</v>
      </c>
      <c r="C592" s="2">
        <v>48</v>
      </c>
      <c r="D592" s="2" t="s">
        <v>12</v>
      </c>
      <c r="E592" s="2" t="s">
        <v>42</v>
      </c>
      <c r="F592" s="2" t="s">
        <v>55</v>
      </c>
      <c r="G592" s="2" t="s">
        <v>36</v>
      </c>
      <c r="H592" s="7">
        <v>3831.31</v>
      </c>
      <c r="I592" s="3">
        <v>45356</v>
      </c>
      <c r="J592" s="3" t="str">
        <f>TEXT(NIgerian_Fintech[[#This Row],[TransactionDate]], "JJJJ")</f>
        <v>2024</v>
      </c>
      <c r="K592" s="3" t="str">
        <f>TEXT(NIgerian_Fintech[[#This Row],[TransactionDate]], "MMMM")</f>
        <v>March</v>
      </c>
      <c r="L592" s="3" t="str">
        <f>TEXT(NIgerian_Fintech[[#This Row],[TransactionDate]], "MM")</f>
        <v>03</v>
      </c>
      <c r="M592" s="3" t="str">
        <f>TEXT(NIgerian_Fintech[[#This Row],[TransactionDate]], "tttt")</f>
        <v>Tuesday</v>
      </c>
      <c r="N592" s="2" t="s">
        <v>16</v>
      </c>
    </row>
    <row r="593" spans="1:14" ht="14.5" x14ac:dyDescent="0.35">
      <c r="A593" s="2" t="s">
        <v>1216</v>
      </c>
      <c r="B593" s="2" t="s">
        <v>1217</v>
      </c>
      <c r="C593" s="2">
        <v>22</v>
      </c>
      <c r="D593" s="2" t="s">
        <v>39</v>
      </c>
      <c r="E593" s="2" t="s">
        <v>29</v>
      </c>
      <c r="F593" s="2" t="s">
        <v>49</v>
      </c>
      <c r="G593" s="2" t="s">
        <v>30</v>
      </c>
      <c r="H593" s="7">
        <v>1522.03</v>
      </c>
      <c r="I593" s="3">
        <v>44973</v>
      </c>
      <c r="J593" s="3" t="str">
        <f>TEXT(NIgerian_Fintech[[#This Row],[TransactionDate]], "JJJJ")</f>
        <v>2023</v>
      </c>
      <c r="K593" s="3" t="str">
        <f>TEXT(NIgerian_Fintech[[#This Row],[TransactionDate]], "MMMM")</f>
        <v>February</v>
      </c>
      <c r="L593" s="3" t="str">
        <f>TEXT(NIgerian_Fintech[[#This Row],[TransactionDate]], "MM")</f>
        <v>02</v>
      </c>
      <c r="M593" s="3" t="str">
        <f>TEXT(NIgerian_Fintech[[#This Row],[TransactionDate]], "tttt")</f>
        <v>Thursday</v>
      </c>
      <c r="N593" s="2" t="s">
        <v>16</v>
      </c>
    </row>
    <row r="594" spans="1:14" ht="14.5" x14ac:dyDescent="0.35">
      <c r="A594" s="2" t="s">
        <v>1218</v>
      </c>
      <c r="B594" s="2" t="s">
        <v>1219</v>
      </c>
      <c r="C594" s="2">
        <v>52</v>
      </c>
      <c r="D594" s="2" t="s">
        <v>39</v>
      </c>
      <c r="E594" s="2" t="s">
        <v>93</v>
      </c>
      <c r="F594" s="2" t="s">
        <v>14</v>
      </c>
      <c r="G594" s="2" t="s">
        <v>26</v>
      </c>
      <c r="H594" s="7">
        <v>4761.09</v>
      </c>
      <c r="I594" s="3">
        <v>45517</v>
      </c>
      <c r="J594" s="3" t="str">
        <f>TEXT(NIgerian_Fintech[[#This Row],[TransactionDate]], "JJJJ")</f>
        <v>2024</v>
      </c>
      <c r="K594" s="3" t="str">
        <f>TEXT(NIgerian_Fintech[[#This Row],[TransactionDate]], "MMMM")</f>
        <v>August</v>
      </c>
      <c r="L594" s="3" t="str">
        <f>TEXT(NIgerian_Fintech[[#This Row],[TransactionDate]], "MM")</f>
        <v>08</v>
      </c>
      <c r="M594" s="3" t="str">
        <f>TEXT(NIgerian_Fintech[[#This Row],[TransactionDate]], "tttt")</f>
        <v>Tuesday</v>
      </c>
      <c r="N594" s="2" t="s">
        <v>16</v>
      </c>
    </row>
    <row r="595" spans="1:14" ht="14.5" x14ac:dyDescent="0.35">
      <c r="A595" s="2" t="s">
        <v>1220</v>
      </c>
      <c r="B595" s="2" t="s">
        <v>1221</v>
      </c>
      <c r="C595" s="2">
        <v>40</v>
      </c>
      <c r="D595" s="2" t="s">
        <v>39</v>
      </c>
      <c r="E595" s="2" t="s">
        <v>42</v>
      </c>
      <c r="F595" s="2" t="s">
        <v>25</v>
      </c>
      <c r="G595" s="2" t="s">
        <v>15</v>
      </c>
      <c r="H595" s="7">
        <v>11171.85</v>
      </c>
      <c r="I595" s="3">
        <v>45427</v>
      </c>
      <c r="J595" s="3" t="str">
        <f>TEXT(NIgerian_Fintech[[#This Row],[TransactionDate]], "JJJJ")</f>
        <v>2024</v>
      </c>
      <c r="K595" s="3" t="str">
        <f>TEXT(NIgerian_Fintech[[#This Row],[TransactionDate]], "MMMM")</f>
        <v>May</v>
      </c>
      <c r="L595" s="3" t="str">
        <f>TEXT(NIgerian_Fintech[[#This Row],[TransactionDate]], "MM")</f>
        <v>05</v>
      </c>
      <c r="M595" s="3" t="str">
        <f>TEXT(NIgerian_Fintech[[#This Row],[TransactionDate]], "tttt")</f>
        <v>Wednesday</v>
      </c>
      <c r="N595" s="2" t="s">
        <v>69</v>
      </c>
    </row>
    <row r="596" spans="1:14" ht="14.5" x14ac:dyDescent="0.35">
      <c r="A596" s="2" t="s">
        <v>1222</v>
      </c>
      <c r="B596" s="2" t="s">
        <v>1223</v>
      </c>
      <c r="C596" s="2">
        <v>46</v>
      </c>
      <c r="D596" s="2" t="s">
        <v>39</v>
      </c>
      <c r="E596" s="2" t="s">
        <v>24</v>
      </c>
      <c r="F596" s="2" t="s">
        <v>55</v>
      </c>
      <c r="G596" s="2" t="s">
        <v>20</v>
      </c>
      <c r="H596" s="7">
        <v>4489.12</v>
      </c>
      <c r="I596" s="3">
        <v>45351</v>
      </c>
      <c r="J596" s="3" t="str">
        <f>TEXT(NIgerian_Fintech[[#This Row],[TransactionDate]], "JJJJ")</f>
        <v>2024</v>
      </c>
      <c r="K596" s="3" t="str">
        <f>TEXT(NIgerian_Fintech[[#This Row],[TransactionDate]], "MMMM")</f>
        <v>February</v>
      </c>
      <c r="L596" s="3" t="str">
        <f>TEXT(NIgerian_Fintech[[#This Row],[TransactionDate]], "MM")</f>
        <v>02</v>
      </c>
      <c r="M596" s="3" t="str">
        <f>TEXT(NIgerian_Fintech[[#This Row],[TransactionDate]], "tttt")</f>
        <v>Thursday</v>
      </c>
      <c r="N596" s="2" t="s">
        <v>16</v>
      </c>
    </row>
    <row r="597" spans="1:14" ht="14.5" x14ac:dyDescent="0.35">
      <c r="A597" s="2" t="s">
        <v>1224</v>
      </c>
      <c r="B597" s="2" t="s">
        <v>1225</v>
      </c>
      <c r="C597" s="2">
        <v>60</v>
      </c>
      <c r="D597" s="2" t="s">
        <v>39</v>
      </c>
      <c r="E597" s="2" t="s">
        <v>64</v>
      </c>
      <c r="F597" s="2" t="s">
        <v>35</v>
      </c>
      <c r="G597" s="2" t="s">
        <v>36</v>
      </c>
      <c r="H597" s="7">
        <v>8675.16</v>
      </c>
      <c r="I597" s="3">
        <v>45301</v>
      </c>
      <c r="J597" s="3" t="str">
        <f>TEXT(NIgerian_Fintech[[#This Row],[TransactionDate]], "JJJJ")</f>
        <v>2024</v>
      </c>
      <c r="K597" s="3" t="str">
        <f>TEXT(NIgerian_Fintech[[#This Row],[TransactionDate]], "MMMM")</f>
        <v>January</v>
      </c>
      <c r="L597" s="3" t="str">
        <f>TEXT(NIgerian_Fintech[[#This Row],[TransactionDate]], "MM")</f>
        <v>01</v>
      </c>
      <c r="M597" s="3" t="str">
        <f>TEXT(NIgerian_Fintech[[#This Row],[TransactionDate]], "tttt")</f>
        <v>Wednesday</v>
      </c>
      <c r="N597" s="2" t="s">
        <v>16</v>
      </c>
    </row>
    <row r="598" spans="1:14" ht="14.5" x14ac:dyDescent="0.35">
      <c r="A598" s="2" t="s">
        <v>1226</v>
      </c>
      <c r="B598" s="2" t="s">
        <v>1227</v>
      </c>
      <c r="C598" s="2">
        <v>28</v>
      </c>
      <c r="D598" s="2" t="s">
        <v>39</v>
      </c>
      <c r="E598" s="2" t="s">
        <v>74</v>
      </c>
      <c r="F598" s="2" t="s">
        <v>49</v>
      </c>
      <c r="G598" s="2" t="s">
        <v>30</v>
      </c>
      <c r="H598" s="7">
        <v>8984.7999999999993</v>
      </c>
      <c r="I598" s="3">
        <v>45657</v>
      </c>
      <c r="J598" s="3" t="str">
        <f>TEXT(NIgerian_Fintech[[#This Row],[TransactionDate]], "JJJJ")</f>
        <v>2024</v>
      </c>
      <c r="K598" s="3" t="str">
        <f>TEXT(NIgerian_Fintech[[#This Row],[TransactionDate]], "MMMM")</f>
        <v>December</v>
      </c>
      <c r="L598" s="3" t="str">
        <f>TEXT(NIgerian_Fintech[[#This Row],[TransactionDate]], "MM")</f>
        <v>12</v>
      </c>
      <c r="M598" s="3" t="str">
        <f>TEXT(NIgerian_Fintech[[#This Row],[TransactionDate]], "tttt")</f>
        <v>Tuesday</v>
      </c>
      <c r="N598" s="2" t="s">
        <v>16</v>
      </c>
    </row>
    <row r="599" spans="1:14" ht="14.5" x14ac:dyDescent="0.35">
      <c r="A599" s="2" t="s">
        <v>1228</v>
      </c>
      <c r="B599" s="2" t="s">
        <v>1229</v>
      </c>
      <c r="C599" s="2">
        <v>35</v>
      </c>
      <c r="D599" s="2" t="s">
        <v>12</v>
      </c>
      <c r="E599" s="2" t="s">
        <v>24</v>
      </c>
      <c r="F599" s="2" t="s">
        <v>14</v>
      </c>
      <c r="G599" s="2" t="s">
        <v>15</v>
      </c>
      <c r="H599" s="7">
        <v>8845.77</v>
      </c>
      <c r="I599" s="3">
        <v>45037</v>
      </c>
      <c r="J599" s="3" t="str">
        <f>TEXT(NIgerian_Fintech[[#This Row],[TransactionDate]], "JJJJ")</f>
        <v>2023</v>
      </c>
      <c r="K599" s="3" t="str">
        <f>TEXT(NIgerian_Fintech[[#This Row],[TransactionDate]], "MMMM")</f>
        <v>April</v>
      </c>
      <c r="L599" s="3" t="str">
        <f>TEXT(NIgerian_Fintech[[#This Row],[TransactionDate]], "MM")</f>
        <v>04</v>
      </c>
      <c r="M599" s="3" t="str">
        <f>TEXT(NIgerian_Fintech[[#This Row],[TransactionDate]], "tttt")</f>
        <v>Friday</v>
      </c>
      <c r="N599" s="2" t="s">
        <v>21</v>
      </c>
    </row>
    <row r="600" spans="1:14" ht="14.5" x14ac:dyDescent="0.35">
      <c r="A600" s="2" t="s">
        <v>1230</v>
      </c>
      <c r="B600" s="2" t="s">
        <v>1231</v>
      </c>
      <c r="C600" s="2">
        <v>64</v>
      </c>
      <c r="D600" s="2" t="s">
        <v>39</v>
      </c>
      <c r="E600" s="2" t="s">
        <v>93</v>
      </c>
      <c r="F600" s="2" t="s">
        <v>14</v>
      </c>
      <c r="G600" s="2" t="s">
        <v>15</v>
      </c>
      <c r="H600" s="7">
        <v>7540.27</v>
      </c>
      <c r="I600" s="3">
        <v>45153</v>
      </c>
      <c r="J600" s="3" t="str">
        <f>TEXT(NIgerian_Fintech[[#This Row],[TransactionDate]], "JJJJ")</f>
        <v>2023</v>
      </c>
      <c r="K600" s="3" t="str">
        <f>TEXT(NIgerian_Fintech[[#This Row],[TransactionDate]], "MMMM")</f>
        <v>August</v>
      </c>
      <c r="L600" s="3" t="str">
        <f>TEXT(NIgerian_Fintech[[#This Row],[TransactionDate]], "MM")</f>
        <v>08</v>
      </c>
      <c r="M600" s="3" t="str">
        <f>TEXT(NIgerian_Fintech[[#This Row],[TransactionDate]], "tttt")</f>
        <v>Tuesday</v>
      </c>
      <c r="N600" s="2" t="s">
        <v>16</v>
      </c>
    </row>
    <row r="601" spans="1:14" ht="14.5" x14ac:dyDescent="0.35">
      <c r="A601" s="2" t="s">
        <v>1232</v>
      </c>
      <c r="B601" s="2" t="s">
        <v>1233</v>
      </c>
      <c r="C601" s="2">
        <v>29</v>
      </c>
      <c r="D601" s="2" t="s">
        <v>39</v>
      </c>
      <c r="E601" s="2" t="s">
        <v>29</v>
      </c>
      <c r="F601" s="2" t="s">
        <v>14</v>
      </c>
      <c r="G601" s="2" t="s">
        <v>20</v>
      </c>
      <c r="H601" s="7">
        <v>1244.17</v>
      </c>
      <c r="I601" s="3">
        <v>44965</v>
      </c>
      <c r="J601" s="3" t="str">
        <f>TEXT(NIgerian_Fintech[[#This Row],[TransactionDate]], "JJJJ")</f>
        <v>2023</v>
      </c>
      <c r="K601" s="3" t="str">
        <f>TEXT(NIgerian_Fintech[[#This Row],[TransactionDate]], "MMMM")</f>
        <v>February</v>
      </c>
      <c r="L601" s="3" t="str">
        <f>TEXT(NIgerian_Fintech[[#This Row],[TransactionDate]], "MM")</f>
        <v>02</v>
      </c>
      <c r="M601" s="3" t="str">
        <f>TEXT(NIgerian_Fintech[[#This Row],[TransactionDate]], "tttt")</f>
        <v>Wednesday</v>
      </c>
      <c r="N601" s="2" t="s">
        <v>16</v>
      </c>
    </row>
    <row r="602" spans="1:14" ht="14.5" x14ac:dyDescent="0.35">
      <c r="A602" s="2" t="s">
        <v>1234</v>
      </c>
      <c r="B602" s="2" t="s">
        <v>1235</v>
      </c>
      <c r="C602" s="2">
        <v>26</v>
      </c>
      <c r="D602" s="2" t="s">
        <v>12</v>
      </c>
      <c r="E602" s="2" t="s">
        <v>13</v>
      </c>
      <c r="F602" s="2" t="s">
        <v>55</v>
      </c>
      <c r="G602" s="2" t="s">
        <v>15</v>
      </c>
      <c r="H602" s="7">
        <v>2464.84</v>
      </c>
      <c r="I602" s="3">
        <v>45061</v>
      </c>
      <c r="J602" s="3" t="str">
        <f>TEXT(NIgerian_Fintech[[#This Row],[TransactionDate]], "JJJJ")</f>
        <v>2023</v>
      </c>
      <c r="K602" s="3" t="str">
        <f>TEXT(NIgerian_Fintech[[#This Row],[TransactionDate]], "MMMM")</f>
        <v>May</v>
      </c>
      <c r="L602" s="3" t="str">
        <f>TEXT(NIgerian_Fintech[[#This Row],[TransactionDate]], "MM")</f>
        <v>05</v>
      </c>
      <c r="M602" s="3" t="str">
        <f>TEXT(NIgerian_Fintech[[#This Row],[TransactionDate]], "tttt")</f>
        <v>Monday</v>
      </c>
      <c r="N602" s="2" t="s">
        <v>16</v>
      </c>
    </row>
    <row r="603" spans="1:14" ht="14.5" x14ac:dyDescent="0.35">
      <c r="A603" s="2" t="s">
        <v>1236</v>
      </c>
      <c r="B603" s="2" t="s">
        <v>1237</v>
      </c>
      <c r="C603" s="2">
        <v>27</v>
      </c>
      <c r="D603" s="2" t="s">
        <v>39</v>
      </c>
      <c r="E603" s="2" t="s">
        <v>74</v>
      </c>
      <c r="F603" s="2" t="s">
        <v>49</v>
      </c>
      <c r="G603" s="2" t="s">
        <v>20</v>
      </c>
      <c r="H603" s="7">
        <v>16097.73</v>
      </c>
      <c r="I603" s="3">
        <v>45221</v>
      </c>
      <c r="J603" s="3" t="str">
        <f>TEXT(NIgerian_Fintech[[#This Row],[TransactionDate]], "JJJJ")</f>
        <v>2023</v>
      </c>
      <c r="K603" s="3" t="str">
        <f>TEXT(NIgerian_Fintech[[#This Row],[TransactionDate]], "MMMM")</f>
        <v>October</v>
      </c>
      <c r="L603" s="3" t="str">
        <f>TEXT(NIgerian_Fintech[[#This Row],[TransactionDate]], "MM")</f>
        <v>10</v>
      </c>
      <c r="M603" s="3" t="str">
        <f>TEXT(NIgerian_Fintech[[#This Row],[TransactionDate]], "tttt")</f>
        <v>Sunday</v>
      </c>
      <c r="N603" s="2" t="s">
        <v>16</v>
      </c>
    </row>
    <row r="604" spans="1:14" ht="14.5" x14ac:dyDescent="0.35">
      <c r="A604" s="2" t="s">
        <v>1238</v>
      </c>
      <c r="B604" s="2" t="s">
        <v>1239</v>
      </c>
      <c r="C604" s="2">
        <v>61</v>
      </c>
      <c r="D604" s="2" t="s">
        <v>12</v>
      </c>
      <c r="E604" s="2" t="s">
        <v>24</v>
      </c>
      <c r="F604" s="2" t="s">
        <v>19</v>
      </c>
      <c r="G604" s="2" t="s">
        <v>26</v>
      </c>
      <c r="H604" s="7">
        <v>6978.89</v>
      </c>
      <c r="I604" s="3">
        <v>45536</v>
      </c>
      <c r="J604" s="3" t="str">
        <f>TEXT(NIgerian_Fintech[[#This Row],[TransactionDate]], "JJJJ")</f>
        <v>2024</v>
      </c>
      <c r="K604" s="3" t="str">
        <f>TEXT(NIgerian_Fintech[[#This Row],[TransactionDate]], "MMMM")</f>
        <v>September</v>
      </c>
      <c r="L604" s="3" t="str">
        <f>TEXT(NIgerian_Fintech[[#This Row],[TransactionDate]], "MM")</f>
        <v>09</v>
      </c>
      <c r="M604" s="3" t="str">
        <f>TEXT(NIgerian_Fintech[[#This Row],[TransactionDate]], "tttt")</f>
        <v>Sunday</v>
      </c>
      <c r="N604" s="2" t="s">
        <v>16</v>
      </c>
    </row>
    <row r="605" spans="1:14" ht="14.5" x14ac:dyDescent="0.35">
      <c r="A605" s="2" t="s">
        <v>1240</v>
      </c>
      <c r="B605" s="2" t="s">
        <v>1241</v>
      </c>
      <c r="C605" s="2">
        <v>34</v>
      </c>
      <c r="D605" s="2" t="s">
        <v>39</v>
      </c>
      <c r="E605" s="2" t="s">
        <v>74</v>
      </c>
      <c r="F605" s="2" t="s">
        <v>35</v>
      </c>
      <c r="G605" s="2" t="s">
        <v>20</v>
      </c>
      <c r="H605" s="7">
        <v>12244.35</v>
      </c>
      <c r="I605" s="3">
        <v>44960</v>
      </c>
      <c r="J605" s="3" t="str">
        <f>TEXT(NIgerian_Fintech[[#This Row],[TransactionDate]], "JJJJ")</f>
        <v>2023</v>
      </c>
      <c r="K605" s="3" t="str">
        <f>TEXT(NIgerian_Fintech[[#This Row],[TransactionDate]], "MMMM")</f>
        <v>February</v>
      </c>
      <c r="L605" s="3" t="str">
        <f>TEXT(NIgerian_Fintech[[#This Row],[TransactionDate]], "MM")</f>
        <v>02</v>
      </c>
      <c r="M605" s="3" t="str">
        <f>TEXT(NIgerian_Fintech[[#This Row],[TransactionDate]], "tttt")</f>
        <v>Friday</v>
      </c>
      <c r="N605" s="2" t="s">
        <v>16</v>
      </c>
    </row>
    <row r="606" spans="1:14" ht="14.5" x14ac:dyDescent="0.35">
      <c r="A606" s="2" t="s">
        <v>1242</v>
      </c>
      <c r="B606" s="2" t="s">
        <v>1243</v>
      </c>
      <c r="C606" s="2">
        <v>55</v>
      </c>
      <c r="D606" s="2" t="s">
        <v>12</v>
      </c>
      <c r="E606" s="2" t="s">
        <v>42</v>
      </c>
      <c r="F606" s="2" t="s">
        <v>49</v>
      </c>
      <c r="G606" s="2" t="s">
        <v>30</v>
      </c>
      <c r="H606" s="7">
        <v>8437.59</v>
      </c>
      <c r="I606" s="3">
        <v>45354</v>
      </c>
      <c r="J606" s="3" t="str">
        <f>TEXT(NIgerian_Fintech[[#This Row],[TransactionDate]], "JJJJ")</f>
        <v>2024</v>
      </c>
      <c r="K606" s="3" t="str">
        <f>TEXT(NIgerian_Fintech[[#This Row],[TransactionDate]], "MMMM")</f>
        <v>March</v>
      </c>
      <c r="L606" s="3" t="str">
        <f>TEXT(NIgerian_Fintech[[#This Row],[TransactionDate]], "MM")</f>
        <v>03</v>
      </c>
      <c r="M606" s="3" t="str">
        <f>TEXT(NIgerian_Fintech[[#This Row],[TransactionDate]], "tttt")</f>
        <v>Sunday</v>
      </c>
      <c r="N606" s="2" t="s">
        <v>16</v>
      </c>
    </row>
    <row r="607" spans="1:14" ht="14.5" x14ac:dyDescent="0.35">
      <c r="A607" s="2" t="s">
        <v>1244</v>
      </c>
      <c r="B607" s="2" t="s">
        <v>1245</v>
      </c>
      <c r="C607" s="2">
        <v>24</v>
      </c>
      <c r="D607" s="2" t="s">
        <v>12</v>
      </c>
      <c r="E607" s="2" t="s">
        <v>64</v>
      </c>
      <c r="F607" s="2" t="s">
        <v>49</v>
      </c>
      <c r="G607" s="2" t="s">
        <v>15</v>
      </c>
      <c r="H607" s="7">
        <v>394.59</v>
      </c>
      <c r="I607" s="3">
        <v>44994</v>
      </c>
      <c r="J607" s="3" t="str">
        <f>TEXT(NIgerian_Fintech[[#This Row],[TransactionDate]], "JJJJ")</f>
        <v>2023</v>
      </c>
      <c r="K607" s="3" t="str">
        <f>TEXT(NIgerian_Fintech[[#This Row],[TransactionDate]], "MMMM")</f>
        <v>March</v>
      </c>
      <c r="L607" s="3" t="str">
        <f>TEXT(NIgerian_Fintech[[#This Row],[TransactionDate]], "MM")</f>
        <v>03</v>
      </c>
      <c r="M607" s="3" t="str">
        <f>TEXT(NIgerian_Fintech[[#This Row],[TransactionDate]], "tttt")</f>
        <v>Thursday</v>
      </c>
      <c r="N607" s="2" t="s">
        <v>16</v>
      </c>
    </row>
    <row r="608" spans="1:14" ht="14.5" x14ac:dyDescent="0.35">
      <c r="A608" s="2" t="s">
        <v>1246</v>
      </c>
      <c r="B608" s="2" t="s">
        <v>1247</v>
      </c>
      <c r="C608" s="2">
        <v>63</v>
      </c>
      <c r="D608" s="2" t="s">
        <v>39</v>
      </c>
      <c r="E608" s="2" t="s">
        <v>74</v>
      </c>
      <c r="F608" s="2" t="s">
        <v>49</v>
      </c>
      <c r="G608" s="2" t="s">
        <v>15</v>
      </c>
      <c r="H608" s="7">
        <v>15906.84</v>
      </c>
      <c r="I608" s="3">
        <v>45629</v>
      </c>
      <c r="J608" s="3" t="str">
        <f>TEXT(NIgerian_Fintech[[#This Row],[TransactionDate]], "JJJJ")</f>
        <v>2024</v>
      </c>
      <c r="K608" s="3" t="str">
        <f>TEXT(NIgerian_Fintech[[#This Row],[TransactionDate]], "MMMM")</f>
        <v>December</v>
      </c>
      <c r="L608" s="3" t="str">
        <f>TEXT(NIgerian_Fintech[[#This Row],[TransactionDate]], "MM")</f>
        <v>12</v>
      </c>
      <c r="M608" s="3" t="str">
        <f>TEXT(NIgerian_Fintech[[#This Row],[TransactionDate]], "tttt")</f>
        <v>Tuesday</v>
      </c>
      <c r="N608" s="2" t="s">
        <v>69</v>
      </c>
    </row>
    <row r="609" spans="1:14" ht="14.5" x14ac:dyDescent="0.35">
      <c r="A609" s="2" t="s">
        <v>1248</v>
      </c>
      <c r="B609" s="2" t="s">
        <v>1249</v>
      </c>
      <c r="C609" s="2">
        <v>30</v>
      </c>
      <c r="D609" s="2" t="s">
        <v>39</v>
      </c>
      <c r="E609" s="2" t="s">
        <v>29</v>
      </c>
      <c r="F609" s="2" t="s">
        <v>55</v>
      </c>
      <c r="G609" s="2" t="s">
        <v>15</v>
      </c>
      <c r="H609" s="7">
        <v>664.86</v>
      </c>
      <c r="I609" s="3">
        <v>45125</v>
      </c>
      <c r="J609" s="3" t="str">
        <f>TEXT(NIgerian_Fintech[[#This Row],[TransactionDate]], "JJJJ")</f>
        <v>2023</v>
      </c>
      <c r="K609" s="3" t="str">
        <f>TEXT(NIgerian_Fintech[[#This Row],[TransactionDate]], "MMMM")</f>
        <v>July</v>
      </c>
      <c r="L609" s="3" t="str">
        <f>TEXT(NIgerian_Fintech[[#This Row],[TransactionDate]], "MM")</f>
        <v>07</v>
      </c>
      <c r="M609" s="3" t="str">
        <f>TEXT(NIgerian_Fintech[[#This Row],[TransactionDate]], "tttt")</f>
        <v>Tuesday</v>
      </c>
      <c r="N609" s="2" t="s">
        <v>21</v>
      </c>
    </row>
    <row r="610" spans="1:14" ht="14.5" x14ac:dyDescent="0.35">
      <c r="A610" s="2" t="s">
        <v>1250</v>
      </c>
      <c r="B610" s="2" t="s">
        <v>1251</v>
      </c>
      <c r="C610" s="2">
        <v>57</v>
      </c>
      <c r="D610" s="2" t="s">
        <v>39</v>
      </c>
      <c r="E610" s="2" t="s">
        <v>29</v>
      </c>
      <c r="F610" s="2" t="s">
        <v>35</v>
      </c>
      <c r="G610" s="2" t="s">
        <v>20</v>
      </c>
      <c r="H610" s="7">
        <v>28677.62</v>
      </c>
      <c r="I610" s="3">
        <v>45486</v>
      </c>
      <c r="J610" s="3" t="str">
        <f>TEXT(NIgerian_Fintech[[#This Row],[TransactionDate]], "JJJJ")</f>
        <v>2024</v>
      </c>
      <c r="K610" s="3" t="str">
        <f>TEXT(NIgerian_Fintech[[#This Row],[TransactionDate]], "MMMM")</f>
        <v>July</v>
      </c>
      <c r="L610" s="3" t="str">
        <f>TEXT(NIgerian_Fintech[[#This Row],[TransactionDate]], "MM")</f>
        <v>07</v>
      </c>
      <c r="M610" s="3" t="str">
        <f>TEXT(NIgerian_Fintech[[#This Row],[TransactionDate]], "tttt")</f>
        <v>Saturday</v>
      </c>
      <c r="N610" s="2" t="s">
        <v>16</v>
      </c>
    </row>
    <row r="611" spans="1:14" ht="14.5" x14ac:dyDescent="0.35">
      <c r="A611" s="2" t="s">
        <v>1252</v>
      </c>
      <c r="B611" s="2" t="s">
        <v>1253</v>
      </c>
      <c r="C611" s="2">
        <v>59</v>
      </c>
      <c r="D611" s="2" t="s">
        <v>39</v>
      </c>
      <c r="E611" s="2" t="s">
        <v>52</v>
      </c>
      <c r="F611" s="2" t="s">
        <v>55</v>
      </c>
      <c r="G611" s="2" t="s">
        <v>36</v>
      </c>
      <c r="H611" s="7">
        <v>2425.52</v>
      </c>
      <c r="I611" s="3">
        <v>45185</v>
      </c>
      <c r="J611" s="3" t="str">
        <f>TEXT(NIgerian_Fintech[[#This Row],[TransactionDate]], "JJJJ")</f>
        <v>2023</v>
      </c>
      <c r="K611" s="3" t="str">
        <f>TEXT(NIgerian_Fintech[[#This Row],[TransactionDate]], "MMMM")</f>
        <v>September</v>
      </c>
      <c r="L611" s="3" t="str">
        <f>TEXT(NIgerian_Fintech[[#This Row],[TransactionDate]], "MM")</f>
        <v>09</v>
      </c>
      <c r="M611" s="3" t="str">
        <f>TEXT(NIgerian_Fintech[[#This Row],[TransactionDate]], "tttt")</f>
        <v>Saturday</v>
      </c>
      <c r="N611" s="2" t="s">
        <v>16</v>
      </c>
    </row>
    <row r="612" spans="1:14" ht="14.5" x14ac:dyDescent="0.35">
      <c r="A612" s="2" t="s">
        <v>1254</v>
      </c>
      <c r="B612" s="2" t="s">
        <v>1255</v>
      </c>
      <c r="C612" s="2">
        <v>26</v>
      </c>
      <c r="D612" s="2" t="s">
        <v>12</v>
      </c>
      <c r="E612" s="2" t="s">
        <v>52</v>
      </c>
      <c r="F612" s="2" t="s">
        <v>35</v>
      </c>
      <c r="G612" s="2" t="s">
        <v>20</v>
      </c>
      <c r="H612" s="7">
        <v>7182.72</v>
      </c>
      <c r="I612" s="3">
        <v>45651</v>
      </c>
      <c r="J612" s="3" t="str">
        <f>TEXT(NIgerian_Fintech[[#This Row],[TransactionDate]], "JJJJ")</f>
        <v>2024</v>
      </c>
      <c r="K612" s="3" t="str">
        <f>TEXT(NIgerian_Fintech[[#This Row],[TransactionDate]], "MMMM")</f>
        <v>December</v>
      </c>
      <c r="L612" s="3" t="str">
        <f>TEXT(NIgerian_Fintech[[#This Row],[TransactionDate]], "MM")</f>
        <v>12</v>
      </c>
      <c r="M612" s="3" t="str">
        <f>TEXT(NIgerian_Fintech[[#This Row],[TransactionDate]], "tttt")</f>
        <v>Wednesday</v>
      </c>
      <c r="N612" s="2" t="s">
        <v>16</v>
      </c>
    </row>
    <row r="613" spans="1:14" ht="14.5" x14ac:dyDescent="0.35">
      <c r="A613" s="2" t="s">
        <v>1256</v>
      </c>
      <c r="B613" s="2" t="s">
        <v>1257</v>
      </c>
      <c r="C613" s="2">
        <v>44</v>
      </c>
      <c r="D613" s="2" t="s">
        <v>12</v>
      </c>
      <c r="E613" s="2" t="s">
        <v>74</v>
      </c>
      <c r="F613" s="2" t="s">
        <v>35</v>
      </c>
      <c r="G613" s="2" t="s">
        <v>30</v>
      </c>
      <c r="H613" s="7">
        <v>657</v>
      </c>
      <c r="I613" s="3">
        <v>45600</v>
      </c>
      <c r="J613" s="3" t="str">
        <f>TEXT(NIgerian_Fintech[[#This Row],[TransactionDate]], "JJJJ")</f>
        <v>2024</v>
      </c>
      <c r="K613" s="3" t="str">
        <f>TEXT(NIgerian_Fintech[[#This Row],[TransactionDate]], "MMMM")</f>
        <v>November</v>
      </c>
      <c r="L613" s="3" t="str">
        <f>TEXT(NIgerian_Fintech[[#This Row],[TransactionDate]], "MM")</f>
        <v>11</v>
      </c>
      <c r="M613" s="3" t="str">
        <f>TEXT(NIgerian_Fintech[[#This Row],[TransactionDate]], "tttt")</f>
        <v>Monday</v>
      </c>
      <c r="N613" s="2" t="s">
        <v>16</v>
      </c>
    </row>
    <row r="614" spans="1:14" ht="14.5" x14ac:dyDescent="0.35">
      <c r="A614" s="2" t="s">
        <v>1258</v>
      </c>
      <c r="B614" s="2" t="s">
        <v>1259</v>
      </c>
      <c r="C614" s="2">
        <v>19</v>
      </c>
      <c r="D614" s="2" t="s">
        <v>12</v>
      </c>
      <c r="E614" s="2" t="s">
        <v>42</v>
      </c>
      <c r="F614" s="2" t="s">
        <v>55</v>
      </c>
      <c r="G614" s="2" t="s">
        <v>20</v>
      </c>
      <c r="H614" s="7">
        <v>22531.51</v>
      </c>
      <c r="I614" s="3">
        <v>45551</v>
      </c>
      <c r="J614" s="3" t="str">
        <f>TEXT(NIgerian_Fintech[[#This Row],[TransactionDate]], "JJJJ")</f>
        <v>2024</v>
      </c>
      <c r="K614" s="3" t="str">
        <f>TEXT(NIgerian_Fintech[[#This Row],[TransactionDate]], "MMMM")</f>
        <v>September</v>
      </c>
      <c r="L614" s="3" t="str">
        <f>TEXT(NIgerian_Fintech[[#This Row],[TransactionDate]], "MM")</f>
        <v>09</v>
      </c>
      <c r="M614" s="3" t="str">
        <f>TEXT(NIgerian_Fintech[[#This Row],[TransactionDate]], "tttt")</f>
        <v>Monday</v>
      </c>
      <c r="N614" s="2" t="s">
        <v>16</v>
      </c>
    </row>
    <row r="615" spans="1:14" ht="14.5" x14ac:dyDescent="0.35">
      <c r="A615" s="2" t="s">
        <v>1260</v>
      </c>
      <c r="B615" s="2" t="s">
        <v>1261</v>
      </c>
      <c r="C615" s="2">
        <v>22</v>
      </c>
      <c r="D615" s="2" t="s">
        <v>39</v>
      </c>
      <c r="E615" s="2" t="s">
        <v>42</v>
      </c>
      <c r="F615" s="2" t="s">
        <v>35</v>
      </c>
      <c r="G615" s="2" t="s">
        <v>15</v>
      </c>
      <c r="H615" s="7">
        <v>39090.400000000001</v>
      </c>
      <c r="I615" s="3">
        <v>45063</v>
      </c>
      <c r="J615" s="3" t="str">
        <f>TEXT(NIgerian_Fintech[[#This Row],[TransactionDate]], "JJJJ")</f>
        <v>2023</v>
      </c>
      <c r="K615" s="3" t="str">
        <f>TEXT(NIgerian_Fintech[[#This Row],[TransactionDate]], "MMMM")</f>
        <v>May</v>
      </c>
      <c r="L615" s="3" t="str">
        <f>TEXT(NIgerian_Fintech[[#This Row],[TransactionDate]], "MM")</f>
        <v>05</v>
      </c>
      <c r="M615" s="3" t="str">
        <f>TEXT(NIgerian_Fintech[[#This Row],[TransactionDate]], "tttt")</f>
        <v>Wednesday</v>
      </c>
      <c r="N615" s="2" t="s">
        <v>16</v>
      </c>
    </row>
    <row r="616" spans="1:14" ht="14.5" x14ac:dyDescent="0.35">
      <c r="A616" s="2" t="s">
        <v>1262</v>
      </c>
      <c r="B616" s="2" t="s">
        <v>1263</v>
      </c>
      <c r="C616" s="2">
        <v>46</v>
      </c>
      <c r="D616" s="2" t="s">
        <v>12</v>
      </c>
      <c r="E616" s="2" t="s">
        <v>13</v>
      </c>
      <c r="F616" s="2" t="s">
        <v>49</v>
      </c>
      <c r="G616" s="2" t="s">
        <v>26</v>
      </c>
      <c r="H616" s="7">
        <v>1581.67</v>
      </c>
      <c r="I616" s="3">
        <v>45307</v>
      </c>
      <c r="J616" s="3" t="str">
        <f>TEXT(NIgerian_Fintech[[#This Row],[TransactionDate]], "JJJJ")</f>
        <v>2024</v>
      </c>
      <c r="K616" s="3" t="str">
        <f>TEXT(NIgerian_Fintech[[#This Row],[TransactionDate]], "MMMM")</f>
        <v>January</v>
      </c>
      <c r="L616" s="3" t="str">
        <f>TEXT(NIgerian_Fintech[[#This Row],[TransactionDate]], "MM")</f>
        <v>01</v>
      </c>
      <c r="M616" s="3" t="str">
        <f>TEXT(NIgerian_Fintech[[#This Row],[TransactionDate]], "tttt")</f>
        <v>Tuesday</v>
      </c>
      <c r="N616" s="2" t="s">
        <v>69</v>
      </c>
    </row>
    <row r="617" spans="1:14" ht="14.5" x14ac:dyDescent="0.35">
      <c r="A617" s="2" t="s">
        <v>1264</v>
      </c>
      <c r="B617" s="2" t="s">
        <v>1265</v>
      </c>
      <c r="C617" s="2">
        <v>54</v>
      </c>
      <c r="D617" s="2" t="s">
        <v>39</v>
      </c>
      <c r="E617" s="2" t="s">
        <v>93</v>
      </c>
      <c r="F617" s="2" t="s">
        <v>55</v>
      </c>
      <c r="G617" s="2" t="s">
        <v>30</v>
      </c>
      <c r="H617" s="7">
        <v>3506.74</v>
      </c>
      <c r="I617" s="3">
        <v>45450</v>
      </c>
      <c r="J617" s="3" t="str">
        <f>TEXT(NIgerian_Fintech[[#This Row],[TransactionDate]], "JJJJ")</f>
        <v>2024</v>
      </c>
      <c r="K617" s="3" t="str">
        <f>TEXT(NIgerian_Fintech[[#This Row],[TransactionDate]], "MMMM")</f>
        <v>June</v>
      </c>
      <c r="L617" s="3" t="str">
        <f>TEXT(NIgerian_Fintech[[#This Row],[TransactionDate]], "MM")</f>
        <v>06</v>
      </c>
      <c r="M617" s="3" t="str">
        <f>TEXT(NIgerian_Fintech[[#This Row],[TransactionDate]], "tttt")</f>
        <v>Friday</v>
      </c>
      <c r="N617" s="2" t="s">
        <v>21</v>
      </c>
    </row>
    <row r="618" spans="1:14" ht="14.5" x14ac:dyDescent="0.35">
      <c r="A618" s="2" t="s">
        <v>1266</v>
      </c>
      <c r="B618" s="2" t="s">
        <v>1267</v>
      </c>
      <c r="C618" s="2">
        <v>55</v>
      </c>
      <c r="D618" s="2" t="s">
        <v>39</v>
      </c>
      <c r="E618" s="2" t="s">
        <v>93</v>
      </c>
      <c r="F618" s="2" t="s">
        <v>35</v>
      </c>
      <c r="G618" s="2" t="s">
        <v>26</v>
      </c>
      <c r="H618" s="7">
        <v>160.02000000000001</v>
      </c>
      <c r="I618" s="3">
        <v>45164</v>
      </c>
      <c r="J618" s="3" t="str">
        <f>TEXT(NIgerian_Fintech[[#This Row],[TransactionDate]], "JJJJ")</f>
        <v>2023</v>
      </c>
      <c r="K618" s="3" t="str">
        <f>TEXT(NIgerian_Fintech[[#This Row],[TransactionDate]], "MMMM")</f>
        <v>August</v>
      </c>
      <c r="L618" s="3" t="str">
        <f>TEXT(NIgerian_Fintech[[#This Row],[TransactionDate]], "MM")</f>
        <v>08</v>
      </c>
      <c r="M618" s="3" t="str">
        <f>TEXT(NIgerian_Fintech[[#This Row],[TransactionDate]], "tttt")</f>
        <v>Saturday</v>
      </c>
      <c r="N618" s="2" t="s">
        <v>16</v>
      </c>
    </row>
    <row r="619" spans="1:14" ht="14.5" x14ac:dyDescent="0.35">
      <c r="A619" s="2" t="s">
        <v>1268</v>
      </c>
      <c r="B619" s="2" t="s">
        <v>1269</v>
      </c>
      <c r="C619" s="2">
        <v>36</v>
      </c>
      <c r="D619" s="2" t="s">
        <v>12</v>
      </c>
      <c r="E619" s="2" t="s">
        <v>24</v>
      </c>
      <c r="F619" s="2" t="s">
        <v>14</v>
      </c>
      <c r="G619" s="2" t="s">
        <v>30</v>
      </c>
      <c r="H619" s="7">
        <v>15463.01</v>
      </c>
      <c r="I619" s="3">
        <v>45210</v>
      </c>
      <c r="J619" s="3" t="str">
        <f>TEXT(NIgerian_Fintech[[#This Row],[TransactionDate]], "JJJJ")</f>
        <v>2023</v>
      </c>
      <c r="K619" s="3" t="str">
        <f>TEXT(NIgerian_Fintech[[#This Row],[TransactionDate]], "MMMM")</f>
        <v>October</v>
      </c>
      <c r="L619" s="3" t="str">
        <f>TEXT(NIgerian_Fintech[[#This Row],[TransactionDate]], "MM")</f>
        <v>10</v>
      </c>
      <c r="M619" s="3" t="str">
        <f>TEXT(NIgerian_Fintech[[#This Row],[TransactionDate]], "tttt")</f>
        <v>Wednesday</v>
      </c>
      <c r="N619" s="2" t="s">
        <v>16</v>
      </c>
    </row>
    <row r="620" spans="1:14" ht="14.5" x14ac:dyDescent="0.35">
      <c r="A620" s="2" t="s">
        <v>1270</v>
      </c>
      <c r="B620" s="2" t="s">
        <v>1271</v>
      </c>
      <c r="C620" s="2">
        <v>25</v>
      </c>
      <c r="D620" s="2" t="s">
        <v>39</v>
      </c>
      <c r="E620" s="2" t="s">
        <v>93</v>
      </c>
      <c r="F620" s="2" t="s">
        <v>55</v>
      </c>
      <c r="G620" s="2" t="s">
        <v>30</v>
      </c>
      <c r="H620" s="7">
        <v>3731.88</v>
      </c>
      <c r="I620" s="3">
        <v>45614</v>
      </c>
      <c r="J620" s="3" t="str">
        <f>TEXT(NIgerian_Fintech[[#This Row],[TransactionDate]], "JJJJ")</f>
        <v>2024</v>
      </c>
      <c r="K620" s="3" t="str">
        <f>TEXT(NIgerian_Fintech[[#This Row],[TransactionDate]], "MMMM")</f>
        <v>November</v>
      </c>
      <c r="L620" s="3" t="str">
        <f>TEXT(NIgerian_Fintech[[#This Row],[TransactionDate]], "MM")</f>
        <v>11</v>
      </c>
      <c r="M620" s="3" t="str">
        <f>TEXT(NIgerian_Fintech[[#This Row],[TransactionDate]], "tttt")</f>
        <v>Monday</v>
      </c>
      <c r="N620" s="2" t="s">
        <v>21</v>
      </c>
    </row>
    <row r="621" spans="1:14" ht="14.5" x14ac:dyDescent="0.35">
      <c r="A621" s="2" t="s">
        <v>1272</v>
      </c>
      <c r="B621" s="2" t="s">
        <v>1273</v>
      </c>
      <c r="C621" s="2">
        <v>62</v>
      </c>
      <c r="D621" s="2" t="s">
        <v>12</v>
      </c>
      <c r="E621" s="2" t="s">
        <v>64</v>
      </c>
      <c r="F621" s="2" t="s">
        <v>25</v>
      </c>
      <c r="G621" s="2" t="s">
        <v>15</v>
      </c>
      <c r="H621" s="7">
        <v>8887.67</v>
      </c>
      <c r="I621" s="3">
        <v>45384</v>
      </c>
      <c r="J621" s="3" t="str">
        <f>TEXT(NIgerian_Fintech[[#This Row],[TransactionDate]], "JJJJ")</f>
        <v>2024</v>
      </c>
      <c r="K621" s="3" t="str">
        <f>TEXT(NIgerian_Fintech[[#This Row],[TransactionDate]], "MMMM")</f>
        <v>April</v>
      </c>
      <c r="L621" s="3" t="str">
        <f>TEXT(NIgerian_Fintech[[#This Row],[TransactionDate]], "MM")</f>
        <v>04</v>
      </c>
      <c r="M621" s="3" t="str">
        <f>TEXT(NIgerian_Fintech[[#This Row],[TransactionDate]], "tttt")</f>
        <v>Tuesday</v>
      </c>
      <c r="N621" s="2" t="s">
        <v>16</v>
      </c>
    </row>
    <row r="622" spans="1:14" ht="14.5" x14ac:dyDescent="0.35">
      <c r="A622" s="2" t="s">
        <v>1274</v>
      </c>
      <c r="B622" s="2" t="s">
        <v>1275</v>
      </c>
      <c r="C622" s="2">
        <v>18</v>
      </c>
      <c r="D622" s="2" t="s">
        <v>39</v>
      </c>
      <c r="E622" s="2" t="s">
        <v>42</v>
      </c>
      <c r="F622" s="2" t="s">
        <v>55</v>
      </c>
      <c r="G622" s="2" t="s">
        <v>20</v>
      </c>
      <c r="H622" s="7">
        <v>400.08</v>
      </c>
      <c r="I622" s="3">
        <v>45513</v>
      </c>
      <c r="J622" s="3" t="str">
        <f>TEXT(NIgerian_Fintech[[#This Row],[TransactionDate]], "JJJJ")</f>
        <v>2024</v>
      </c>
      <c r="K622" s="3" t="str">
        <f>TEXT(NIgerian_Fintech[[#This Row],[TransactionDate]], "MMMM")</f>
        <v>August</v>
      </c>
      <c r="L622" s="3" t="str">
        <f>TEXT(NIgerian_Fintech[[#This Row],[TransactionDate]], "MM")</f>
        <v>08</v>
      </c>
      <c r="M622" s="3" t="str">
        <f>TEXT(NIgerian_Fintech[[#This Row],[TransactionDate]], "tttt")</f>
        <v>Friday</v>
      </c>
      <c r="N622" s="2" t="s">
        <v>16</v>
      </c>
    </row>
    <row r="623" spans="1:14" ht="14.5" x14ac:dyDescent="0.35">
      <c r="A623" s="2" t="s">
        <v>1276</v>
      </c>
      <c r="B623" s="2" t="s">
        <v>1277</v>
      </c>
      <c r="C623" s="2">
        <v>39</v>
      </c>
      <c r="D623" s="2" t="s">
        <v>12</v>
      </c>
      <c r="E623" s="2" t="s">
        <v>13</v>
      </c>
      <c r="F623" s="2" t="s">
        <v>55</v>
      </c>
      <c r="G623" s="2" t="s">
        <v>15</v>
      </c>
      <c r="H623" s="7">
        <v>12568.82</v>
      </c>
      <c r="I623" s="3">
        <v>45061</v>
      </c>
      <c r="J623" s="3" t="str">
        <f>TEXT(NIgerian_Fintech[[#This Row],[TransactionDate]], "JJJJ")</f>
        <v>2023</v>
      </c>
      <c r="K623" s="3" t="str">
        <f>TEXT(NIgerian_Fintech[[#This Row],[TransactionDate]], "MMMM")</f>
        <v>May</v>
      </c>
      <c r="L623" s="3" t="str">
        <f>TEXT(NIgerian_Fintech[[#This Row],[TransactionDate]], "MM")</f>
        <v>05</v>
      </c>
      <c r="M623" s="3" t="str">
        <f>TEXT(NIgerian_Fintech[[#This Row],[TransactionDate]], "tttt")</f>
        <v>Monday</v>
      </c>
      <c r="N623" s="2" t="s">
        <v>16</v>
      </c>
    </row>
    <row r="624" spans="1:14" ht="14.5" x14ac:dyDescent="0.35">
      <c r="A624" s="2" t="s">
        <v>1278</v>
      </c>
      <c r="B624" s="2" t="s">
        <v>1279</v>
      </c>
      <c r="C624" s="2">
        <v>34</v>
      </c>
      <c r="D624" s="2" t="s">
        <v>39</v>
      </c>
      <c r="E624" s="2" t="s">
        <v>52</v>
      </c>
      <c r="F624" s="2" t="s">
        <v>55</v>
      </c>
      <c r="G624" s="2" t="s">
        <v>15</v>
      </c>
      <c r="H624" s="7">
        <v>7537.55</v>
      </c>
      <c r="I624" s="3">
        <v>45008</v>
      </c>
      <c r="J624" s="3" t="str">
        <f>TEXT(NIgerian_Fintech[[#This Row],[TransactionDate]], "JJJJ")</f>
        <v>2023</v>
      </c>
      <c r="K624" s="3" t="str">
        <f>TEXT(NIgerian_Fintech[[#This Row],[TransactionDate]], "MMMM")</f>
        <v>March</v>
      </c>
      <c r="L624" s="3" t="str">
        <f>TEXT(NIgerian_Fintech[[#This Row],[TransactionDate]], "MM")</f>
        <v>03</v>
      </c>
      <c r="M624" s="3" t="str">
        <f>TEXT(NIgerian_Fintech[[#This Row],[TransactionDate]], "tttt")</f>
        <v>Thursday</v>
      </c>
      <c r="N624" s="2" t="s">
        <v>21</v>
      </c>
    </row>
    <row r="625" spans="1:14" ht="14.5" x14ac:dyDescent="0.35">
      <c r="A625" s="2" t="s">
        <v>1280</v>
      </c>
      <c r="B625" s="2" t="s">
        <v>1281</v>
      </c>
      <c r="C625" s="2">
        <v>24</v>
      </c>
      <c r="D625" s="2" t="s">
        <v>12</v>
      </c>
      <c r="E625" s="2" t="s">
        <v>29</v>
      </c>
      <c r="F625" s="2" t="s">
        <v>35</v>
      </c>
      <c r="G625" s="2" t="s">
        <v>15</v>
      </c>
      <c r="H625" s="7">
        <v>12909.12</v>
      </c>
      <c r="I625" s="3">
        <v>45521</v>
      </c>
      <c r="J625" s="3" t="str">
        <f>TEXT(NIgerian_Fintech[[#This Row],[TransactionDate]], "JJJJ")</f>
        <v>2024</v>
      </c>
      <c r="K625" s="3" t="str">
        <f>TEXT(NIgerian_Fintech[[#This Row],[TransactionDate]], "MMMM")</f>
        <v>August</v>
      </c>
      <c r="L625" s="3" t="str">
        <f>TEXT(NIgerian_Fintech[[#This Row],[TransactionDate]], "MM")</f>
        <v>08</v>
      </c>
      <c r="M625" s="3" t="str">
        <f>TEXT(NIgerian_Fintech[[#This Row],[TransactionDate]], "tttt")</f>
        <v>Saturday</v>
      </c>
      <c r="N625" s="2" t="s">
        <v>16</v>
      </c>
    </row>
    <row r="626" spans="1:14" ht="14.5" x14ac:dyDescent="0.35">
      <c r="A626" s="2" t="s">
        <v>1282</v>
      </c>
      <c r="B626" s="2" t="s">
        <v>1283</v>
      </c>
      <c r="C626" s="2">
        <v>42</v>
      </c>
      <c r="D626" s="2" t="s">
        <v>12</v>
      </c>
      <c r="E626" s="2" t="s">
        <v>93</v>
      </c>
      <c r="F626" s="2" t="s">
        <v>55</v>
      </c>
      <c r="G626" s="2" t="s">
        <v>26</v>
      </c>
      <c r="H626" s="7">
        <v>15585.75</v>
      </c>
      <c r="I626" s="3">
        <v>45580</v>
      </c>
      <c r="J626" s="3" t="str">
        <f>TEXT(NIgerian_Fintech[[#This Row],[TransactionDate]], "JJJJ")</f>
        <v>2024</v>
      </c>
      <c r="K626" s="3" t="str">
        <f>TEXT(NIgerian_Fintech[[#This Row],[TransactionDate]], "MMMM")</f>
        <v>October</v>
      </c>
      <c r="L626" s="3" t="str">
        <f>TEXT(NIgerian_Fintech[[#This Row],[TransactionDate]], "MM")</f>
        <v>10</v>
      </c>
      <c r="M626" s="3" t="str">
        <f>TEXT(NIgerian_Fintech[[#This Row],[TransactionDate]], "tttt")</f>
        <v>Tuesday</v>
      </c>
      <c r="N626" s="2" t="s">
        <v>16</v>
      </c>
    </row>
    <row r="627" spans="1:14" ht="14.5" x14ac:dyDescent="0.35">
      <c r="A627" s="2" t="s">
        <v>1284</v>
      </c>
      <c r="B627" s="2" t="s">
        <v>1285</v>
      </c>
      <c r="C627" s="2">
        <v>62</v>
      </c>
      <c r="D627" s="2" t="s">
        <v>39</v>
      </c>
      <c r="E627" s="2" t="s">
        <v>52</v>
      </c>
      <c r="F627" s="2" t="s">
        <v>25</v>
      </c>
      <c r="G627" s="2" t="s">
        <v>30</v>
      </c>
      <c r="H627" s="7">
        <v>934.79</v>
      </c>
      <c r="I627" s="3">
        <v>45135</v>
      </c>
      <c r="J627" s="3" t="str">
        <f>TEXT(NIgerian_Fintech[[#This Row],[TransactionDate]], "JJJJ")</f>
        <v>2023</v>
      </c>
      <c r="K627" s="3" t="str">
        <f>TEXT(NIgerian_Fintech[[#This Row],[TransactionDate]], "MMMM")</f>
        <v>July</v>
      </c>
      <c r="L627" s="3" t="str">
        <f>TEXT(NIgerian_Fintech[[#This Row],[TransactionDate]], "MM")</f>
        <v>07</v>
      </c>
      <c r="M627" s="3" t="str">
        <f>TEXT(NIgerian_Fintech[[#This Row],[TransactionDate]], "tttt")</f>
        <v>Friday</v>
      </c>
      <c r="N627" s="2" t="s">
        <v>16</v>
      </c>
    </row>
    <row r="628" spans="1:14" ht="14.5" x14ac:dyDescent="0.35">
      <c r="A628" s="2" t="s">
        <v>1286</v>
      </c>
      <c r="B628" s="2" t="s">
        <v>1287</v>
      </c>
      <c r="C628" s="2">
        <v>21</v>
      </c>
      <c r="D628" s="2" t="s">
        <v>39</v>
      </c>
      <c r="E628" s="2" t="s">
        <v>52</v>
      </c>
      <c r="F628" s="2" t="s">
        <v>19</v>
      </c>
      <c r="G628" s="2" t="s">
        <v>36</v>
      </c>
      <c r="H628" s="7">
        <v>8629.68</v>
      </c>
      <c r="I628" s="3">
        <v>45653</v>
      </c>
      <c r="J628" s="3" t="str">
        <f>TEXT(NIgerian_Fintech[[#This Row],[TransactionDate]], "JJJJ")</f>
        <v>2024</v>
      </c>
      <c r="K628" s="3" t="str">
        <f>TEXT(NIgerian_Fintech[[#This Row],[TransactionDate]], "MMMM")</f>
        <v>December</v>
      </c>
      <c r="L628" s="3" t="str">
        <f>TEXT(NIgerian_Fintech[[#This Row],[TransactionDate]], "MM")</f>
        <v>12</v>
      </c>
      <c r="M628" s="3" t="str">
        <f>TEXT(NIgerian_Fintech[[#This Row],[TransactionDate]], "tttt")</f>
        <v>Friday</v>
      </c>
      <c r="N628" s="2" t="s">
        <v>16</v>
      </c>
    </row>
    <row r="629" spans="1:14" ht="14.5" x14ac:dyDescent="0.35">
      <c r="A629" s="2" t="s">
        <v>1288</v>
      </c>
      <c r="B629" s="2" t="s">
        <v>1289</v>
      </c>
      <c r="C629" s="2">
        <v>53</v>
      </c>
      <c r="D629" s="2" t="s">
        <v>12</v>
      </c>
      <c r="E629" s="2" t="s">
        <v>74</v>
      </c>
      <c r="F629" s="2" t="s">
        <v>55</v>
      </c>
      <c r="G629" s="2" t="s">
        <v>20</v>
      </c>
      <c r="H629" s="7">
        <v>10496.62</v>
      </c>
      <c r="I629" s="3">
        <v>45329</v>
      </c>
      <c r="J629" s="3" t="str">
        <f>TEXT(NIgerian_Fintech[[#This Row],[TransactionDate]], "JJJJ")</f>
        <v>2024</v>
      </c>
      <c r="K629" s="3" t="str">
        <f>TEXT(NIgerian_Fintech[[#This Row],[TransactionDate]], "MMMM")</f>
        <v>February</v>
      </c>
      <c r="L629" s="3" t="str">
        <f>TEXT(NIgerian_Fintech[[#This Row],[TransactionDate]], "MM")</f>
        <v>02</v>
      </c>
      <c r="M629" s="3" t="str">
        <f>TEXT(NIgerian_Fintech[[#This Row],[TransactionDate]], "tttt")</f>
        <v>Wednesday</v>
      </c>
      <c r="N629" s="2" t="s">
        <v>16</v>
      </c>
    </row>
    <row r="630" spans="1:14" ht="14.5" x14ac:dyDescent="0.35">
      <c r="A630" s="2" t="s">
        <v>1290</v>
      </c>
      <c r="B630" s="2" t="s">
        <v>1291</v>
      </c>
      <c r="C630" s="2">
        <v>23</v>
      </c>
      <c r="D630" s="2" t="s">
        <v>39</v>
      </c>
      <c r="E630" s="2" t="s">
        <v>64</v>
      </c>
      <c r="F630" s="2" t="s">
        <v>14</v>
      </c>
      <c r="G630" s="2" t="s">
        <v>15</v>
      </c>
      <c r="H630" s="7">
        <v>7271.57</v>
      </c>
      <c r="I630" s="3">
        <v>45114</v>
      </c>
      <c r="J630" s="3" t="str">
        <f>TEXT(NIgerian_Fintech[[#This Row],[TransactionDate]], "JJJJ")</f>
        <v>2023</v>
      </c>
      <c r="K630" s="3" t="str">
        <f>TEXT(NIgerian_Fintech[[#This Row],[TransactionDate]], "MMMM")</f>
        <v>July</v>
      </c>
      <c r="L630" s="3" t="str">
        <f>TEXT(NIgerian_Fintech[[#This Row],[TransactionDate]], "MM")</f>
        <v>07</v>
      </c>
      <c r="M630" s="3" t="str">
        <f>TEXT(NIgerian_Fintech[[#This Row],[TransactionDate]], "tttt")</f>
        <v>Friday</v>
      </c>
      <c r="N630" s="2" t="s">
        <v>16</v>
      </c>
    </row>
    <row r="631" spans="1:14" ht="14.5" x14ac:dyDescent="0.35">
      <c r="A631" s="2" t="s">
        <v>1292</v>
      </c>
      <c r="B631" s="2" t="s">
        <v>1293</v>
      </c>
      <c r="C631" s="2">
        <v>48</v>
      </c>
      <c r="D631" s="2" t="s">
        <v>39</v>
      </c>
      <c r="E631" s="2" t="s">
        <v>13</v>
      </c>
      <c r="F631" s="2" t="s">
        <v>25</v>
      </c>
      <c r="G631" s="2" t="s">
        <v>30</v>
      </c>
      <c r="H631" s="7">
        <v>2013.94</v>
      </c>
      <c r="I631" s="3">
        <v>45419</v>
      </c>
      <c r="J631" s="3" t="str">
        <f>TEXT(NIgerian_Fintech[[#This Row],[TransactionDate]], "JJJJ")</f>
        <v>2024</v>
      </c>
      <c r="K631" s="3" t="str">
        <f>TEXT(NIgerian_Fintech[[#This Row],[TransactionDate]], "MMMM")</f>
        <v>May</v>
      </c>
      <c r="L631" s="3" t="str">
        <f>TEXT(NIgerian_Fintech[[#This Row],[TransactionDate]], "MM")</f>
        <v>05</v>
      </c>
      <c r="M631" s="3" t="str">
        <f>TEXT(NIgerian_Fintech[[#This Row],[TransactionDate]], "tttt")</f>
        <v>Tuesday</v>
      </c>
      <c r="N631" s="2" t="s">
        <v>16</v>
      </c>
    </row>
    <row r="632" spans="1:14" ht="14.5" x14ac:dyDescent="0.35">
      <c r="A632" s="2" t="s">
        <v>1294</v>
      </c>
      <c r="B632" s="2" t="s">
        <v>1295</v>
      </c>
      <c r="C632" s="2">
        <v>36</v>
      </c>
      <c r="D632" s="2" t="s">
        <v>39</v>
      </c>
      <c r="E632" s="2" t="s">
        <v>64</v>
      </c>
      <c r="F632" s="2" t="s">
        <v>19</v>
      </c>
      <c r="G632" s="2" t="s">
        <v>20</v>
      </c>
      <c r="H632" s="7">
        <v>15876.63</v>
      </c>
      <c r="I632" s="3">
        <v>45181</v>
      </c>
      <c r="J632" s="3" t="str">
        <f>TEXT(NIgerian_Fintech[[#This Row],[TransactionDate]], "JJJJ")</f>
        <v>2023</v>
      </c>
      <c r="K632" s="3" t="str">
        <f>TEXT(NIgerian_Fintech[[#This Row],[TransactionDate]], "MMMM")</f>
        <v>September</v>
      </c>
      <c r="L632" s="3" t="str">
        <f>TEXT(NIgerian_Fintech[[#This Row],[TransactionDate]], "MM")</f>
        <v>09</v>
      </c>
      <c r="M632" s="3" t="str">
        <f>TEXT(NIgerian_Fintech[[#This Row],[TransactionDate]], "tttt")</f>
        <v>Tuesday</v>
      </c>
      <c r="N632" s="2" t="s">
        <v>16</v>
      </c>
    </row>
    <row r="633" spans="1:14" ht="14.5" x14ac:dyDescent="0.35">
      <c r="A633" s="2" t="s">
        <v>1296</v>
      </c>
      <c r="B633" s="2" t="s">
        <v>1297</v>
      </c>
      <c r="C633" s="2">
        <v>61</v>
      </c>
      <c r="D633" s="2" t="s">
        <v>12</v>
      </c>
      <c r="E633" s="2" t="s">
        <v>74</v>
      </c>
      <c r="F633" s="2" t="s">
        <v>35</v>
      </c>
      <c r="G633" s="2" t="s">
        <v>36</v>
      </c>
      <c r="H633" s="7">
        <v>59749.33</v>
      </c>
      <c r="I633" s="3">
        <v>45249</v>
      </c>
      <c r="J633" s="3" t="str">
        <f>TEXT(NIgerian_Fintech[[#This Row],[TransactionDate]], "JJJJ")</f>
        <v>2023</v>
      </c>
      <c r="K633" s="3" t="str">
        <f>TEXT(NIgerian_Fintech[[#This Row],[TransactionDate]], "MMMM")</f>
        <v>November</v>
      </c>
      <c r="L633" s="3" t="str">
        <f>TEXT(NIgerian_Fintech[[#This Row],[TransactionDate]], "MM")</f>
        <v>11</v>
      </c>
      <c r="M633" s="3" t="str">
        <f>TEXT(NIgerian_Fintech[[#This Row],[TransactionDate]], "tttt")</f>
        <v>Sunday</v>
      </c>
      <c r="N633" s="2" t="s">
        <v>16</v>
      </c>
    </row>
    <row r="634" spans="1:14" ht="14.5" x14ac:dyDescent="0.35">
      <c r="A634" s="2" t="s">
        <v>1298</v>
      </c>
      <c r="B634" s="2" t="s">
        <v>1299</v>
      </c>
      <c r="C634" s="2">
        <v>56</v>
      </c>
      <c r="D634" s="2" t="s">
        <v>12</v>
      </c>
      <c r="E634" s="2" t="s">
        <v>13</v>
      </c>
      <c r="F634" s="2" t="s">
        <v>55</v>
      </c>
      <c r="G634" s="2" t="s">
        <v>36</v>
      </c>
      <c r="H634" s="7">
        <v>34825.24</v>
      </c>
      <c r="I634" s="3">
        <v>45600</v>
      </c>
      <c r="J634" s="3" t="str">
        <f>TEXT(NIgerian_Fintech[[#This Row],[TransactionDate]], "JJJJ")</f>
        <v>2024</v>
      </c>
      <c r="K634" s="3" t="str">
        <f>TEXT(NIgerian_Fintech[[#This Row],[TransactionDate]], "MMMM")</f>
        <v>November</v>
      </c>
      <c r="L634" s="3" t="str">
        <f>TEXT(NIgerian_Fintech[[#This Row],[TransactionDate]], "MM")</f>
        <v>11</v>
      </c>
      <c r="M634" s="3" t="str">
        <f>TEXT(NIgerian_Fintech[[#This Row],[TransactionDate]], "tttt")</f>
        <v>Monday</v>
      </c>
      <c r="N634" s="2" t="s">
        <v>16</v>
      </c>
    </row>
    <row r="635" spans="1:14" ht="14.5" x14ac:dyDescent="0.35">
      <c r="A635" s="2" t="s">
        <v>1300</v>
      </c>
      <c r="B635" s="2" t="s">
        <v>1301</v>
      </c>
      <c r="C635" s="2">
        <v>44</v>
      </c>
      <c r="D635" s="2" t="s">
        <v>39</v>
      </c>
      <c r="E635" s="2" t="s">
        <v>13</v>
      </c>
      <c r="F635" s="2" t="s">
        <v>19</v>
      </c>
      <c r="G635" s="2" t="s">
        <v>15</v>
      </c>
      <c r="H635" s="7">
        <v>15029.61</v>
      </c>
      <c r="I635" s="3">
        <v>45351</v>
      </c>
      <c r="J635" s="3" t="str">
        <f>TEXT(NIgerian_Fintech[[#This Row],[TransactionDate]], "JJJJ")</f>
        <v>2024</v>
      </c>
      <c r="K635" s="3" t="str">
        <f>TEXT(NIgerian_Fintech[[#This Row],[TransactionDate]], "MMMM")</f>
        <v>February</v>
      </c>
      <c r="L635" s="3" t="str">
        <f>TEXT(NIgerian_Fintech[[#This Row],[TransactionDate]], "MM")</f>
        <v>02</v>
      </c>
      <c r="M635" s="3" t="str">
        <f>TEXT(NIgerian_Fintech[[#This Row],[TransactionDate]], "tttt")</f>
        <v>Thursday</v>
      </c>
      <c r="N635" s="2" t="s">
        <v>16</v>
      </c>
    </row>
    <row r="636" spans="1:14" ht="14.5" x14ac:dyDescent="0.35">
      <c r="A636" s="2" t="s">
        <v>1302</v>
      </c>
      <c r="B636" s="2" t="s">
        <v>1303</v>
      </c>
      <c r="C636" s="2">
        <v>27</v>
      </c>
      <c r="D636" s="2" t="s">
        <v>39</v>
      </c>
      <c r="E636" s="2" t="s">
        <v>42</v>
      </c>
      <c r="F636" s="2" t="s">
        <v>14</v>
      </c>
      <c r="G636" s="2" t="s">
        <v>36</v>
      </c>
      <c r="H636" s="7">
        <v>5414.7</v>
      </c>
      <c r="I636" s="3">
        <v>45341</v>
      </c>
      <c r="J636" s="3" t="str">
        <f>TEXT(NIgerian_Fintech[[#This Row],[TransactionDate]], "JJJJ")</f>
        <v>2024</v>
      </c>
      <c r="K636" s="3" t="str">
        <f>TEXT(NIgerian_Fintech[[#This Row],[TransactionDate]], "MMMM")</f>
        <v>February</v>
      </c>
      <c r="L636" s="3" t="str">
        <f>TEXT(NIgerian_Fintech[[#This Row],[TransactionDate]], "MM")</f>
        <v>02</v>
      </c>
      <c r="M636" s="3" t="str">
        <f>TEXT(NIgerian_Fintech[[#This Row],[TransactionDate]], "tttt")</f>
        <v>Monday</v>
      </c>
      <c r="N636" s="2" t="s">
        <v>16</v>
      </c>
    </row>
    <row r="637" spans="1:14" ht="14.5" x14ac:dyDescent="0.35">
      <c r="A637" s="2" t="s">
        <v>1304</v>
      </c>
      <c r="B637" s="2" t="s">
        <v>1305</v>
      </c>
      <c r="C637" s="2">
        <v>43</v>
      </c>
      <c r="D637" s="2" t="s">
        <v>12</v>
      </c>
      <c r="E637" s="2" t="s">
        <v>64</v>
      </c>
      <c r="F637" s="2" t="s">
        <v>25</v>
      </c>
      <c r="G637" s="2" t="s">
        <v>36</v>
      </c>
      <c r="H637" s="7">
        <v>4114.34</v>
      </c>
      <c r="I637" s="3">
        <v>45093</v>
      </c>
      <c r="J637" s="3" t="str">
        <f>TEXT(NIgerian_Fintech[[#This Row],[TransactionDate]], "JJJJ")</f>
        <v>2023</v>
      </c>
      <c r="K637" s="3" t="str">
        <f>TEXT(NIgerian_Fintech[[#This Row],[TransactionDate]], "MMMM")</f>
        <v>June</v>
      </c>
      <c r="L637" s="3" t="str">
        <f>TEXT(NIgerian_Fintech[[#This Row],[TransactionDate]], "MM")</f>
        <v>06</v>
      </c>
      <c r="M637" s="3" t="str">
        <f>TEXT(NIgerian_Fintech[[#This Row],[TransactionDate]], "tttt")</f>
        <v>Friday</v>
      </c>
      <c r="N637" s="2" t="s">
        <v>16</v>
      </c>
    </row>
    <row r="638" spans="1:14" ht="14.5" x14ac:dyDescent="0.35">
      <c r="A638" s="2" t="s">
        <v>1306</v>
      </c>
      <c r="B638" s="2" t="s">
        <v>1307</v>
      </c>
      <c r="C638" s="2">
        <v>36</v>
      </c>
      <c r="D638" s="2" t="s">
        <v>39</v>
      </c>
      <c r="E638" s="2" t="s">
        <v>64</v>
      </c>
      <c r="F638" s="2" t="s">
        <v>25</v>
      </c>
      <c r="G638" s="2" t="s">
        <v>20</v>
      </c>
      <c r="H638" s="7">
        <v>710.08</v>
      </c>
      <c r="I638" s="3">
        <v>45516</v>
      </c>
      <c r="J638" s="3" t="str">
        <f>TEXT(NIgerian_Fintech[[#This Row],[TransactionDate]], "JJJJ")</f>
        <v>2024</v>
      </c>
      <c r="K638" s="3" t="str">
        <f>TEXT(NIgerian_Fintech[[#This Row],[TransactionDate]], "MMMM")</f>
        <v>August</v>
      </c>
      <c r="L638" s="3" t="str">
        <f>TEXT(NIgerian_Fintech[[#This Row],[TransactionDate]], "MM")</f>
        <v>08</v>
      </c>
      <c r="M638" s="3" t="str">
        <f>TEXT(NIgerian_Fintech[[#This Row],[TransactionDate]], "tttt")</f>
        <v>Monday</v>
      </c>
      <c r="N638" s="2" t="s">
        <v>16</v>
      </c>
    </row>
    <row r="639" spans="1:14" ht="14.5" x14ac:dyDescent="0.35">
      <c r="A639" s="2" t="s">
        <v>1308</v>
      </c>
      <c r="B639" s="2" t="s">
        <v>1309</v>
      </c>
      <c r="C639" s="2">
        <v>56</v>
      </c>
      <c r="D639" s="2" t="s">
        <v>12</v>
      </c>
      <c r="E639" s="2" t="s">
        <v>42</v>
      </c>
      <c r="F639" s="2" t="s">
        <v>35</v>
      </c>
      <c r="G639" s="2" t="s">
        <v>20</v>
      </c>
      <c r="H639" s="7">
        <v>5383.45</v>
      </c>
      <c r="I639" s="3">
        <v>45411</v>
      </c>
      <c r="J639" s="3" t="str">
        <f>TEXT(NIgerian_Fintech[[#This Row],[TransactionDate]], "JJJJ")</f>
        <v>2024</v>
      </c>
      <c r="K639" s="3" t="str">
        <f>TEXT(NIgerian_Fintech[[#This Row],[TransactionDate]], "MMMM")</f>
        <v>April</v>
      </c>
      <c r="L639" s="3" t="str">
        <f>TEXT(NIgerian_Fintech[[#This Row],[TransactionDate]], "MM")</f>
        <v>04</v>
      </c>
      <c r="M639" s="3" t="str">
        <f>TEXT(NIgerian_Fintech[[#This Row],[TransactionDate]], "tttt")</f>
        <v>Monday</v>
      </c>
      <c r="N639" s="2" t="s">
        <v>16</v>
      </c>
    </row>
    <row r="640" spans="1:14" ht="14.5" x14ac:dyDescent="0.35">
      <c r="A640" s="2" t="s">
        <v>1310</v>
      </c>
      <c r="B640" s="2" t="s">
        <v>1311</v>
      </c>
      <c r="C640" s="2">
        <v>20</v>
      </c>
      <c r="D640" s="2" t="s">
        <v>39</v>
      </c>
      <c r="E640" s="2" t="s">
        <v>24</v>
      </c>
      <c r="F640" s="2" t="s">
        <v>35</v>
      </c>
      <c r="G640" s="2" t="s">
        <v>15</v>
      </c>
      <c r="H640" s="7">
        <v>1696.6</v>
      </c>
      <c r="I640" s="3">
        <v>45362</v>
      </c>
      <c r="J640" s="3" t="str">
        <f>TEXT(NIgerian_Fintech[[#This Row],[TransactionDate]], "JJJJ")</f>
        <v>2024</v>
      </c>
      <c r="K640" s="3" t="str">
        <f>TEXT(NIgerian_Fintech[[#This Row],[TransactionDate]], "MMMM")</f>
        <v>March</v>
      </c>
      <c r="L640" s="3" t="str">
        <f>TEXT(NIgerian_Fintech[[#This Row],[TransactionDate]], "MM")</f>
        <v>03</v>
      </c>
      <c r="M640" s="3" t="str">
        <f>TEXT(NIgerian_Fintech[[#This Row],[TransactionDate]], "tttt")</f>
        <v>Monday</v>
      </c>
      <c r="N640" s="2" t="s">
        <v>16</v>
      </c>
    </row>
    <row r="641" spans="1:14" ht="14.5" x14ac:dyDescent="0.35">
      <c r="A641" s="2" t="s">
        <v>1312</v>
      </c>
      <c r="B641" s="2" t="s">
        <v>1313</v>
      </c>
      <c r="C641" s="2">
        <v>62</v>
      </c>
      <c r="D641" s="2" t="s">
        <v>39</v>
      </c>
      <c r="E641" s="2" t="s">
        <v>52</v>
      </c>
      <c r="F641" s="2" t="s">
        <v>35</v>
      </c>
      <c r="G641" s="2" t="s">
        <v>30</v>
      </c>
      <c r="H641" s="7">
        <v>2934.78</v>
      </c>
      <c r="I641" s="3">
        <v>45613</v>
      </c>
      <c r="J641" s="3" t="str">
        <f>TEXT(NIgerian_Fintech[[#This Row],[TransactionDate]], "JJJJ")</f>
        <v>2024</v>
      </c>
      <c r="K641" s="3" t="str">
        <f>TEXT(NIgerian_Fintech[[#This Row],[TransactionDate]], "MMMM")</f>
        <v>November</v>
      </c>
      <c r="L641" s="3" t="str">
        <f>TEXT(NIgerian_Fintech[[#This Row],[TransactionDate]], "MM")</f>
        <v>11</v>
      </c>
      <c r="M641" s="3" t="str">
        <f>TEXT(NIgerian_Fintech[[#This Row],[TransactionDate]], "tttt")</f>
        <v>Sunday</v>
      </c>
      <c r="N641" s="2" t="s">
        <v>16</v>
      </c>
    </row>
    <row r="642" spans="1:14" ht="14.5" x14ac:dyDescent="0.35">
      <c r="A642" s="2" t="s">
        <v>1314</v>
      </c>
      <c r="B642" s="2" t="s">
        <v>1315</v>
      </c>
      <c r="C642" s="2">
        <v>30</v>
      </c>
      <c r="D642" s="2" t="s">
        <v>39</v>
      </c>
      <c r="E642" s="2" t="s">
        <v>74</v>
      </c>
      <c r="F642" s="2" t="s">
        <v>19</v>
      </c>
      <c r="G642" s="2" t="s">
        <v>15</v>
      </c>
      <c r="H642" s="7">
        <v>22245.759999999998</v>
      </c>
      <c r="I642" s="3">
        <v>45458</v>
      </c>
      <c r="J642" s="3" t="str">
        <f>TEXT(NIgerian_Fintech[[#This Row],[TransactionDate]], "JJJJ")</f>
        <v>2024</v>
      </c>
      <c r="K642" s="3" t="str">
        <f>TEXT(NIgerian_Fintech[[#This Row],[TransactionDate]], "MMMM")</f>
        <v>June</v>
      </c>
      <c r="L642" s="3" t="str">
        <f>TEXT(NIgerian_Fintech[[#This Row],[TransactionDate]], "MM")</f>
        <v>06</v>
      </c>
      <c r="M642" s="3" t="str">
        <f>TEXT(NIgerian_Fintech[[#This Row],[TransactionDate]], "tttt")</f>
        <v>Saturday</v>
      </c>
      <c r="N642" s="2" t="s">
        <v>16</v>
      </c>
    </row>
    <row r="643" spans="1:14" ht="14.5" x14ac:dyDescent="0.35">
      <c r="A643" s="2" t="s">
        <v>1316</v>
      </c>
      <c r="B643" s="2" t="s">
        <v>1317</v>
      </c>
      <c r="C643" s="2">
        <v>45</v>
      </c>
      <c r="D643" s="2" t="s">
        <v>12</v>
      </c>
      <c r="E643" s="2" t="s">
        <v>64</v>
      </c>
      <c r="F643" s="2" t="s">
        <v>55</v>
      </c>
      <c r="G643" s="2" t="s">
        <v>26</v>
      </c>
      <c r="H643" s="7">
        <v>34585.82</v>
      </c>
      <c r="I643" s="3">
        <v>45534</v>
      </c>
      <c r="J643" s="3" t="str">
        <f>TEXT(NIgerian_Fintech[[#This Row],[TransactionDate]], "JJJJ")</f>
        <v>2024</v>
      </c>
      <c r="K643" s="3" t="str">
        <f>TEXT(NIgerian_Fintech[[#This Row],[TransactionDate]], "MMMM")</f>
        <v>August</v>
      </c>
      <c r="L643" s="3" t="str">
        <f>TEXT(NIgerian_Fintech[[#This Row],[TransactionDate]], "MM")</f>
        <v>08</v>
      </c>
      <c r="M643" s="3" t="str">
        <f>TEXT(NIgerian_Fintech[[#This Row],[TransactionDate]], "tttt")</f>
        <v>Friday</v>
      </c>
      <c r="N643" s="2" t="s">
        <v>16</v>
      </c>
    </row>
    <row r="644" spans="1:14" ht="14.5" x14ac:dyDescent="0.35">
      <c r="A644" s="2" t="s">
        <v>1318</v>
      </c>
      <c r="B644" s="2" t="s">
        <v>1319</v>
      </c>
      <c r="C644" s="2">
        <v>37</v>
      </c>
      <c r="D644" s="2" t="s">
        <v>12</v>
      </c>
      <c r="E644" s="2" t="s">
        <v>42</v>
      </c>
      <c r="F644" s="2" t="s">
        <v>49</v>
      </c>
      <c r="G644" s="2" t="s">
        <v>36</v>
      </c>
      <c r="H644" s="7">
        <v>29673.200000000001</v>
      </c>
      <c r="I644" s="3">
        <v>45407</v>
      </c>
      <c r="J644" s="3" t="str">
        <f>TEXT(NIgerian_Fintech[[#This Row],[TransactionDate]], "JJJJ")</f>
        <v>2024</v>
      </c>
      <c r="K644" s="3" t="str">
        <f>TEXT(NIgerian_Fintech[[#This Row],[TransactionDate]], "MMMM")</f>
        <v>April</v>
      </c>
      <c r="L644" s="3" t="str">
        <f>TEXT(NIgerian_Fintech[[#This Row],[TransactionDate]], "MM")</f>
        <v>04</v>
      </c>
      <c r="M644" s="3" t="str">
        <f>TEXT(NIgerian_Fintech[[#This Row],[TransactionDate]], "tttt")</f>
        <v>Thursday</v>
      </c>
      <c r="N644" s="2" t="s">
        <v>16</v>
      </c>
    </row>
    <row r="645" spans="1:14" ht="14.5" x14ac:dyDescent="0.35">
      <c r="A645" s="2" t="s">
        <v>1320</v>
      </c>
      <c r="B645" s="2" t="s">
        <v>1321</v>
      </c>
      <c r="C645" s="2">
        <v>45</v>
      </c>
      <c r="D645" s="2" t="s">
        <v>12</v>
      </c>
      <c r="E645" s="2" t="s">
        <v>29</v>
      </c>
      <c r="F645" s="2" t="s">
        <v>25</v>
      </c>
      <c r="G645" s="2" t="s">
        <v>30</v>
      </c>
      <c r="H645" s="7">
        <v>2148.7199999999998</v>
      </c>
      <c r="I645" s="3">
        <v>45106</v>
      </c>
      <c r="J645" s="3" t="str">
        <f>TEXT(NIgerian_Fintech[[#This Row],[TransactionDate]], "JJJJ")</f>
        <v>2023</v>
      </c>
      <c r="K645" s="3" t="str">
        <f>TEXT(NIgerian_Fintech[[#This Row],[TransactionDate]], "MMMM")</f>
        <v>June</v>
      </c>
      <c r="L645" s="3" t="str">
        <f>TEXT(NIgerian_Fintech[[#This Row],[TransactionDate]], "MM")</f>
        <v>06</v>
      </c>
      <c r="M645" s="3" t="str">
        <f>TEXT(NIgerian_Fintech[[#This Row],[TransactionDate]], "tttt")</f>
        <v>Thursday</v>
      </c>
      <c r="N645" s="2" t="s">
        <v>21</v>
      </c>
    </row>
    <row r="646" spans="1:14" ht="14.5" x14ac:dyDescent="0.35">
      <c r="A646" s="2" t="s">
        <v>1322</v>
      </c>
      <c r="B646" s="2" t="s">
        <v>1323</v>
      </c>
      <c r="C646" s="2">
        <v>25</v>
      </c>
      <c r="D646" s="2" t="s">
        <v>12</v>
      </c>
      <c r="E646" s="2" t="s">
        <v>24</v>
      </c>
      <c r="F646" s="2" t="s">
        <v>49</v>
      </c>
      <c r="G646" s="2" t="s">
        <v>20</v>
      </c>
      <c r="H646" s="7">
        <v>23115.67</v>
      </c>
      <c r="I646" s="3">
        <v>45533</v>
      </c>
      <c r="J646" s="3" t="str">
        <f>TEXT(NIgerian_Fintech[[#This Row],[TransactionDate]], "JJJJ")</f>
        <v>2024</v>
      </c>
      <c r="K646" s="3" t="str">
        <f>TEXT(NIgerian_Fintech[[#This Row],[TransactionDate]], "MMMM")</f>
        <v>August</v>
      </c>
      <c r="L646" s="3" t="str">
        <f>TEXT(NIgerian_Fintech[[#This Row],[TransactionDate]], "MM")</f>
        <v>08</v>
      </c>
      <c r="M646" s="3" t="str">
        <f>TEXT(NIgerian_Fintech[[#This Row],[TransactionDate]], "tttt")</f>
        <v>Thursday</v>
      </c>
      <c r="N646" s="2" t="s">
        <v>16</v>
      </c>
    </row>
    <row r="647" spans="1:14" ht="14.5" x14ac:dyDescent="0.35">
      <c r="A647" s="2" t="s">
        <v>1324</v>
      </c>
      <c r="B647" s="2" t="s">
        <v>1325</v>
      </c>
      <c r="C647" s="2">
        <v>58</v>
      </c>
      <c r="D647" s="2" t="s">
        <v>39</v>
      </c>
      <c r="E647" s="2" t="s">
        <v>13</v>
      </c>
      <c r="F647" s="2" t="s">
        <v>25</v>
      </c>
      <c r="G647" s="2" t="s">
        <v>26</v>
      </c>
      <c r="H647" s="7">
        <v>1525.75</v>
      </c>
      <c r="I647" s="3">
        <v>44997</v>
      </c>
      <c r="J647" s="3" t="str">
        <f>TEXT(NIgerian_Fintech[[#This Row],[TransactionDate]], "JJJJ")</f>
        <v>2023</v>
      </c>
      <c r="K647" s="3" t="str">
        <f>TEXT(NIgerian_Fintech[[#This Row],[TransactionDate]], "MMMM")</f>
        <v>March</v>
      </c>
      <c r="L647" s="3" t="str">
        <f>TEXT(NIgerian_Fintech[[#This Row],[TransactionDate]], "MM")</f>
        <v>03</v>
      </c>
      <c r="M647" s="3" t="str">
        <f>TEXT(NIgerian_Fintech[[#This Row],[TransactionDate]], "tttt")</f>
        <v>Sunday</v>
      </c>
      <c r="N647" s="2" t="s">
        <v>16</v>
      </c>
    </row>
    <row r="648" spans="1:14" ht="14.5" x14ac:dyDescent="0.35">
      <c r="A648" s="2" t="s">
        <v>1326</v>
      </c>
      <c r="B648" s="2" t="s">
        <v>1327</v>
      </c>
      <c r="C648" s="2">
        <v>56</v>
      </c>
      <c r="D648" s="2" t="s">
        <v>39</v>
      </c>
      <c r="E648" s="2" t="s">
        <v>93</v>
      </c>
      <c r="F648" s="2" t="s">
        <v>35</v>
      </c>
      <c r="G648" s="2" t="s">
        <v>26</v>
      </c>
      <c r="H648" s="7">
        <v>7085.86</v>
      </c>
      <c r="I648" s="3">
        <v>45628</v>
      </c>
      <c r="J648" s="3" t="str">
        <f>TEXT(NIgerian_Fintech[[#This Row],[TransactionDate]], "JJJJ")</f>
        <v>2024</v>
      </c>
      <c r="K648" s="3" t="str">
        <f>TEXT(NIgerian_Fintech[[#This Row],[TransactionDate]], "MMMM")</f>
        <v>December</v>
      </c>
      <c r="L648" s="3" t="str">
        <f>TEXT(NIgerian_Fintech[[#This Row],[TransactionDate]], "MM")</f>
        <v>12</v>
      </c>
      <c r="M648" s="3" t="str">
        <f>TEXT(NIgerian_Fintech[[#This Row],[TransactionDate]], "tttt")</f>
        <v>Monday</v>
      </c>
      <c r="N648" s="2" t="s">
        <v>16</v>
      </c>
    </row>
    <row r="649" spans="1:14" ht="14.5" x14ac:dyDescent="0.35">
      <c r="A649" s="2" t="s">
        <v>1328</v>
      </c>
      <c r="B649" s="2" t="s">
        <v>1329</v>
      </c>
      <c r="C649" s="2">
        <v>18</v>
      </c>
      <c r="D649" s="2" t="s">
        <v>12</v>
      </c>
      <c r="E649" s="2" t="s">
        <v>29</v>
      </c>
      <c r="F649" s="2" t="s">
        <v>55</v>
      </c>
      <c r="G649" s="2" t="s">
        <v>36</v>
      </c>
      <c r="H649" s="7">
        <v>10318.790000000001</v>
      </c>
      <c r="I649" s="3">
        <v>45367</v>
      </c>
      <c r="J649" s="3" t="str">
        <f>TEXT(NIgerian_Fintech[[#This Row],[TransactionDate]], "JJJJ")</f>
        <v>2024</v>
      </c>
      <c r="K649" s="3" t="str">
        <f>TEXT(NIgerian_Fintech[[#This Row],[TransactionDate]], "MMMM")</f>
        <v>March</v>
      </c>
      <c r="L649" s="3" t="str">
        <f>TEXT(NIgerian_Fintech[[#This Row],[TransactionDate]], "MM")</f>
        <v>03</v>
      </c>
      <c r="M649" s="3" t="str">
        <f>TEXT(NIgerian_Fintech[[#This Row],[TransactionDate]], "tttt")</f>
        <v>Saturday</v>
      </c>
      <c r="N649" s="2" t="s">
        <v>16</v>
      </c>
    </row>
    <row r="650" spans="1:14" ht="14.5" x14ac:dyDescent="0.35">
      <c r="A650" s="2" t="s">
        <v>1330</v>
      </c>
      <c r="B650" s="2" t="s">
        <v>1331</v>
      </c>
      <c r="C650" s="2">
        <v>20</v>
      </c>
      <c r="D650" s="2" t="s">
        <v>39</v>
      </c>
      <c r="E650" s="2" t="s">
        <v>42</v>
      </c>
      <c r="F650" s="2" t="s">
        <v>55</v>
      </c>
      <c r="G650" s="2" t="s">
        <v>20</v>
      </c>
      <c r="H650" s="7">
        <v>6207.65</v>
      </c>
      <c r="I650" s="3">
        <v>45570</v>
      </c>
      <c r="J650" s="3" t="str">
        <f>TEXT(NIgerian_Fintech[[#This Row],[TransactionDate]], "JJJJ")</f>
        <v>2024</v>
      </c>
      <c r="K650" s="3" t="str">
        <f>TEXT(NIgerian_Fintech[[#This Row],[TransactionDate]], "MMMM")</f>
        <v>October</v>
      </c>
      <c r="L650" s="3" t="str">
        <f>TEXT(NIgerian_Fintech[[#This Row],[TransactionDate]], "MM")</f>
        <v>10</v>
      </c>
      <c r="M650" s="3" t="str">
        <f>TEXT(NIgerian_Fintech[[#This Row],[TransactionDate]], "tttt")</f>
        <v>Saturday</v>
      </c>
      <c r="N650" s="2" t="s">
        <v>16</v>
      </c>
    </row>
    <row r="651" spans="1:14" ht="14.5" x14ac:dyDescent="0.35">
      <c r="A651" s="2" t="s">
        <v>1332</v>
      </c>
      <c r="B651" s="2" t="s">
        <v>1333</v>
      </c>
      <c r="C651" s="2">
        <v>30</v>
      </c>
      <c r="D651" s="2" t="s">
        <v>39</v>
      </c>
      <c r="E651" s="2" t="s">
        <v>93</v>
      </c>
      <c r="F651" s="2" t="s">
        <v>25</v>
      </c>
      <c r="G651" s="2" t="s">
        <v>30</v>
      </c>
      <c r="H651" s="7">
        <v>30331.73</v>
      </c>
      <c r="I651" s="3">
        <v>45065</v>
      </c>
      <c r="J651" s="3" t="str">
        <f>TEXT(NIgerian_Fintech[[#This Row],[TransactionDate]], "JJJJ")</f>
        <v>2023</v>
      </c>
      <c r="K651" s="3" t="str">
        <f>TEXT(NIgerian_Fintech[[#This Row],[TransactionDate]], "MMMM")</f>
        <v>May</v>
      </c>
      <c r="L651" s="3" t="str">
        <f>TEXT(NIgerian_Fintech[[#This Row],[TransactionDate]], "MM")</f>
        <v>05</v>
      </c>
      <c r="M651" s="3" t="str">
        <f>TEXT(NIgerian_Fintech[[#This Row],[TransactionDate]], "tttt")</f>
        <v>Friday</v>
      </c>
      <c r="N651" s="2" t="s">
        <v>16</v>
      </c>
    </row>
    <row r="652" spans="1:14" ht="14.5" x14ac:dyDescent="0.35">
      <c r="A652" s="2" t="s">
        <v>1334</v>
      </c>
      <c r="B652" s="2" t="s">
        <v>1335</v>
      </c>
      <c r="C652" s="2">
        <v>45</v>
      </c>
      <c r="D652" s="2" t="s">
        <v>12</v>
      </c>
      <c r="E652" s="2" t="s">
        <v>52</v>
      </c>
      <c r="F652" s="2" t="s">
        <v>19</v>
      </c>
      <c r="G652" s="2" t="s">
        <v>20</v>
      </c>
      <c r="H652" s="7">
        <v>4052.84</v>
      </c>
      <c r="I652" s="3">
        <v>45028</v>
      </c>
      <c r="J652" s="3" t="str">
        <f>TEXT(NIgerian_Fintech[[#This Row],[TransactionDate]], "JJJJ")</f>
        <v>2023</v>
      </c>
      <c r="K652" s="3" t="str">
        <f>TEXT(NIgerian_Fintech[[#This Row],[TransactionDate]], "MMMM")</f>
        <v>April</v>
      </c>
      <c r="L652" s="3" t="str">
        <f>TEXT(NIgerian_Fintech[[#This Row],[TransactionDate]], "MM")</f>
        <v>04</v>
      </c>
      <c r="M652" s="3" t="str">
        <f>TEXT(NIgerian_Fintech[[#This Row],[TransactionDate]], "tttt")</f>
        <v>Wednesday</v>
      </c>
      <c r="N652" s="2" t="s">
        <v>16</v>
      </c>
    </row>
    <row r="653" spans="1:14" ht="14.5" x14ac:dyDescent="0.35">
      <c r="A653" s="2" t="s">
        <v>1336</v>
      </c>
      <c r="B653" s="2" t="s">
        <v>1337</v>
      </c>
      <c r="C653" s="2">
        <v>42</v>
      </c>
      <c r="D653" s="2" t="s">
        <v>39</v>
      </c>
      <c r="E653" s="2" t="s">
        <v>74</v>
      </c>
      <c r="F653" s="2" t="s">
        <v>35</v>
      </c>
      <c r="G653" s="2" t="s">
        <v>36</v>
      </c>
      <c r="H653" s="7">
        <v>7494.59</v>
      </c>
      <c r="I653" s="3">
        <v>45394</v>
      </c>
      <c r="J653" s="3" t="str">
        <f>TEXT(NIgerian_Fintech[[#This Row],[TransactionDate]], "JJJJ")</f>
        <v>2024</v>
      </c>
      <c r="K653" s="3" t="str">
        <f>TEXT(NIgerian_Fintech[[#This Row],[TransactionDate]], "MMMM")</f>
        <v>April</v>
      </c>
      <c r="L653" s="3" t="str">
        <f>TEXT(NIgerian_Fintech[[#This Row],[TransactionDate]], "MM")</f>
        <v>04</v>
      </c>
      <c r="M653" s="3" t="str">
        <f>TEXT(NIgerian_Fintech[[#This Row],[TransactionDate]], "tttt")</f>
        <v>Friday</v>
      </c>
      <c r="N653" s="2" t="s">
        <v>16</v>
      </c>
    </row>
    <row r="654" spans="1:14" ht="14.5" x14ac:dyDescent="0.35">
      <c r="A654" s="2" t="s">
        <v>1338</v>
      </c>
      <c r="B654" s="2" t="s">
        <v>1339</v>
      </c>
      <c r="C654" s="2">
        <v>50</v>
      </c>
      <c r="D654" s="2" t="s">
        <v>39</v>
      </c>
      <c r="E654" s="2" t="s">
        <v>93</v>
      </c>
      <c r="F654" s="2" t="s">
        <v>55</v>
      </c>
      <c r="G654" s="2" t="s">
        <v>26</v>
      </c>
      <c r="H654" s="7">
        <v>784.48</v>
      </c>
      <c r="I654" s="3">
        <v>45209</v>
      </c>
      <c r="J654" s="3" t="str">
        <f>TEXT(NIgerian_Fintech[[#This Row],[TransactionDate]], "JJJJ")</f>
        <v>2023</v>
      </c>
      <c r="K654" s="3" t="str">
        <f>TEXT(NIgerian_Fintech[[#This Row],[TransactionDate]], "MMMM")</f>
        <v>October</v>
      </c>
      <c r="L654" s="3" t="str">
        <f>TEXT(NIgerian_Fintech[[#This Row],[TransactionDate]], "MM")</f>
        <v>10</v>
      </c>
      <c r="M654" s="3" t="str">
        <f>TEXT(NIgerian_Fintech[[#This Row],[TransactionDate]], "tttt")</f>
        <v>Tuesday</v>
      </c>
      <c r="N654" s="2" t="s">
        <v>16</v>
      </c>
    </row>
    <row r="655" spans="1:14" ht="14.5" x14ac:dyDescent="0.35">
      <c r="A655" s="2" t="s">
        <v>1340</v>
      </c>
      <c r="B655" s="2" t="s">
        <v>1341</v>
      </c>
      <c r="C655" s="2">
        <v>55</v>
      </c>
      <c r="D655" s="2" t="s">
        <v>12</v>
      </c>
      <c r="E655" s="2" t="s">
        <v>24</v>
      </c>
      <c r="F655" s="2" t="s">
        <v>55</v>
      </c>
      <c r="G655" s="2" t="s">
        <v>36</v>
      </c>
      <c r="H655" s="7">
        <v>19120.62</v>
      </c>
      <c r="I655" s="3">
        <v>44955</v>
      </c>
      <c r="J655" s="3" t="str">
        <f>TEXT(NIgerian_Fintech[[#This Row],[TransactionDate]], "JJJJ")</f>
        <v>2023</v>
      </c>
      <c r="K655" s="3" t="str">
        <f>TEXT(NIgerian_Fintech[[#This Row],[TransactionDate]], "MMMM")</f>
        <v>January</v>
      </c>
      <c r="L655" s="3" t="str">
        <f>TEXT(NIgerian_Fintech[[#This Row],[TransactionDate]], "MM")</f>
        <v>01</v>
      </c>
      <c r="M655" s="3" t="str">
        <f>TEXT(NIgerian_Fintech[[#This Row],[TransactionDate]], "tttt")</f>
        <v>Sunday</v>
      </c>
      <c r="N655" s="2" t="s">
        <v>16</v>
      </c>
    </row>
    <row r="656" spans="1:14" ht="14.5" x14ac:dyDescent="0.35">
      <c r="A656" s="2" t="s">
        <v>1342</v>
      </c>
      <c r="B656" s="2" t="s">
        <v>1343</v>
      </c>
      <c r="C656" s="2">
        <v>23</v>
      </c>
      <c r="D656" s="2" t="s">
        <v>39</v>
      </c>
      <c r="E656" s="2" t="s">
        <v>52</v>
      </c>
      <c r="F656" s="2" t="s">
        <v>14</v>
      </c>
      <c r="G656" s="2" t="s">
        <v>15</v>
      </c>
      <c r="H656" s="7">
        <v>5333.5</v>
      </c>
      <c r="I656" s="3">
        <v>44944</v>
      </c>
      <c r="J656" s="3" t="str">
        <f>TEXT(NIgerian_Fintech[[#This Row],[TransactionDate]], "JJJJ")</f>
        <v>2023</v>
      </c>
      <c r="K656" s="3" t="str">
        <f>TEXT(NIgerian_Fintech[[#This Row],[TransactionDate]], "MMMM")</f>
        <v>January</v>
      </c>
      <c r="L656" s="3" t="str">
        <f>TEXT(NIgerian_Fintech[[#This Row],[TransactionDate]], "MM")</f>
        <v>01</v>
      </c>
      <c r="M656" s="3" t="str">
        <f>TEXT(NIgerian_Fintech[[#This Row],[TransactionDate]], "tttt")</f>
        <v>Wednesday</v>
      </c>
      <c r="N656" s="2" t="s">
        <v>16</v>
      </c>
    </row>
    <row r="657" spans="1:14" ht="14.5" x14ac:dyDescent="0.35">
      <c r="A657" s="2" t="s">
        <v>1344</v>
      </c>
      <c r="B657" s="2" t="s">
        <v>1345</v>
      </c>
      <c r="C657" s="2">
        <v>61</v>
      </c>
      <c r="D657" s="2" t="s">
        <v>39</v>
      </c>
      <c r="E657" s="2" t="s">
        <v>93</v>
      </c>
      <c r="F657" s="2" t="s">
        <v>55</v>
      </c>
      <c r="G657" s="2" t="s">
        <v>26</v>
      </c>
      <c r="H657" s="7">
        <v>12057.48</v>
      </c>
      <c r="I657" s="3">
        <v>45613</v>
      </c>
      <c r="J657" s="3" t="str">
        <f>TEXT(NIgerian_Fintech[[#This Row],[TransactionDate]], "JJJJ")</f>
        <v>2024</v>
      </c>
      <c r="K657" s="3" t="str">
        <f>TEXT(NIgerian_Fintech[[#This Row],[TransactionDate]], "MMMM")</f>
        <v>November</v>
      </c>
      <c r="L657" s="3" t="str">
        <f>TEXT(NIgerian_Fintech[[#This Row],[TransactionDate]], "MM")</f>
        <v>11</v>
      </c>
      <c r="M657" s="3" t="str">
        <f>TEXT(NIgerian_Fintech[[#This Row],[TransactionDate]], "tttt")</f>
        <v>Sunday</v>
      </c>
      <c r="N657" s="2" t="s">
        <v>16</v>
      </c>
    </row>
    <row r="658" spans="1:14" ht="14.5" x14ac:dyDescent="0.35">
      <c r="A658" s="2" t="s">
        <v>1346</v>
      </c>
      <c r="B658" s="2" t="s">
        <v>1347</v>
      </c>
      <c r="C658" s="2">
        <v>62</v>
      </c>
      <c r="D658" s="2" t="s">
        <v>39</v>
      </c>
      <c r="E658" s="2" t="s">
        <v>13</v>
      </c>
      <c r="F658" s="2" t="s">
        <v>14</v>
      </c>
      <c r="G658" s="2" t="s">
        <v>36</v>
      </c>
      <c r="H658" s="7">
        <v>11464.77</v>
      </c>
      <c r="I658" s="3">
        <v>45434</v>
      </c>
      <c r="J658" s="3" t="str">
        <f>TEXT(NIgerian_Fintech[[#This Row],[TransactionDate]], "JJJJ")</f>
        <v>2024</v>
      </c>
      <c r="K658" s="3" t="str">
        <f>TEXT(NIgerian_Fintech[[#This Row],[TransactionDate]], "MMMM")</f>
        <v>May</v>
      </c>
      <c r="L658" s="3" t="str">
        <f>TEXT(NIgerian_Fintech[[#This Row],[TransactionDate]], "MM")</f>
        <v>05</v>
      </c>
      <c r="M658" s="3" t="str">
        <f>TEXT(NIgerian_Fintech[[#This Row],[TransactionDate]], "tttt")</f>
        <v>Wednesday</v>
      </c>
      <c r="N658" s="2" t="s">
        <v>16</v>
      </c>
    </row>
    <row r="659" spans="1:14" ht="14.5" x14ac:dyDescent="0.35">
      <c r="A659" s="2" t="s">
        <v>1348</v>
      </c>
      <c r="B659" s="2" t="s">
        <v>1349</v>
      </c>
      <c r="C659" s="2">
        <v>49</v>
      </c>
      <c r="D659" s="2" t="s">
        <v>12</v>
      </c>
      <c r="E659" s="2" t="s">
        <v>13</v>
      </c>
      <c r="F659" s="2" t="s">
        <v>55</v>
      </c>
      <c r="G659" s="2" t="s">
        <v>30</v>
      </c>
      <c r="H659" s="7">
        <v>11278.23</v>
      </c>
      <c r="I659" s="3">
        <v>45527</v>
      </c>
      <c r="J659" s="3" t="str">
        <f>TEXT(NIgerian_Fintech[[#This Row],[TransactionDate]], "JJJJ")</f>
        <v>2024</v>
      </c>
      <c r="K659" s="3" t="str">
        <f>TEXT(NIgerian_Fintech[[#This Row],[TransactionDate]], "MMMM")</f>
        <v>August</v>
      </c>
      <c r="L659" s="3" t="str">
        <f>TEXT(NIgerian_Fintech[[#This Row],[TransactionDate]], "MM")</f>
        <v>08</v>
      </c>
      <c r="M659" s="3" t="str">
        <f>TEXT(NIgerian_Fintech[[#This Row],[TransactionDate]], "tttt")</f>
        <v>Friday</v>
      </c>
      <c r="N659" s="2" t="s">
        <v>16</v>
      </c>
    </row>
    <row r="660" spans="1:14" ht="14.5" x14ac:dyDescent="0.35">
      <c r="A660" s="2" t="s">
        <v>1350</v>
      </c>
      <c r="B660" s="2" t="s">
        <v>1351</v>
      </c>
      <c r="C660" s="2">
        <v>62</v>
      </c>
      <c r="D660" s="2" t="s">
        <v>12</v>
      </c>
      <c r="E660" s="2" t="s">
        <v>24</v>
      </c>
      <c r="F660" s="2" t="s">
        <v>55</v>
      </c>
      <c r="G660" s="2" t="s">
        <v>30</v>
      </c>
      <c r="H660" s="7">
        <v>7071.21</v>
      </c>
      <c r="I660" s="3">
        <v>44946</v>
      </c>
      <c r="J660" s="3" t="str">
        <f>TEXT(NIgerian_Fintech[[#This Row],[TransactionDate]], "JJJJ")</f>
        <v>2023</v>
      </c>
      <c r="K660" s="3" t="str">
        <f>TEXT(NIgerian_Fintech[[#This Row],[TransactionDate]], "MMMM")</f>
        <v>January</v>
      </c>
      <c r="L660" s="3" t="str">
        <f>TEXT(NIgerian_Fintech[[#This Row],[TransactionDate]], "MM")</f>
        <v>01</v>
      </c>
      <c r="M660" s="3" t="str">
        <f>TEXT(NIgerian_Fintech[[#This Row],[TransactionDate]], "tttt")</f>
        <v>Friday</v>
      </c>
      <c r="N660" s="2" t="s">
        <v>16</v>
      </c>
    </row>
    <row r="661" spans="1:14" ht="14.5" x14ac:dyDescent="0.35">
      <c r="A661" s="2" t="s">
        <v>1352</v>
      </c>
      <c r="B661" s="2" t="s">
        <v>1353</v>
      </c>
      <c r="C661" s="2">
        <v>64</v>
      </c>
      <c r="D661" s="2" t="s">
        <v>39</v>
      </c>
      <c r="E661" s="2" t="s">
        <v>13</v>
      </c>
      <c r="F661" s="2" t="s">
        <v>19</v>
      </c>
      <c r="G661" s="2" t="s">
        <v>30</v>
      </c>
      <c r="H661" s="7">
        <v>3250.64</v>
      </c>
      <c r="I661" s="3">
        <v>45252</v>
      </c>
      <c r="J661" s="3" t="str">
        <f>TEXT(NIgerian_Fintech[[#This Row],[TransactionDate]], "JJJJ")</f>
        <v>2023</v>
      </c>
      <c r="K661" s="3" t="str">
        <f>TEXT(NIgerian_Fintech[[#This Row],[TransactionDate]], "MMMM")</f>
        <v>November</v>
      </c>
      <c r="L661" s="3" t="str">
        <f>TEXT(NIgerian_Fintech[[#This Row],[TransactionDate]], "MM")</f>
        <v>11</v>
      </c>
      <c r="M661" s="3" t="str">
        <f>TEXT(NIgerian_Fintech[[#This Row],[TransactionDate]], "tttt")</f>
        <v>Wednesday</v>
      </c>
      <c r="N661" s="2" t="s">
        <v>16</v>
      </c>
    </row>
    <row r="662" spans="1:14" ht="14.5" x14ac:dyDescent="0.35">
      <c r="A662" s="2" t="s">
        <v>1354</v>
      </c>
      <c r="B662" s="2" t="s">
        <v>1355</v>
      </c>
      <c r="C662" s="2">
        <v>38</v>
      </c>
      <c r="D662" s="2" t="s">
        <v>39</v>
      </c>
      <c r="E662" s="2" t="s">
        <v>13</v>
      </c>
      <c r="F662" s="2" t="s">
        <v>19</v>
      </c>
      <c r="G662" s="2" t="s">
        <v>15</v>
      </c>
      <c r="H662" s="7">
        <v>9810.81</v>
      </c>
      <c r="I662" s="3">
        <v>45282</v>
      </c>
      <c r="J662" s="3" t="str">
        <f>TEXT(NIgerian_Fintech[[#This Row],[TransactionDate]], "JJJJ")</f>
        <v>2023</v>
      </c>
      <c r="K662" s="3" t="str">
        <f>TEXT(NIgerian_Fintech[[#This Row],[TransactionDate]], "MMMM")</f>
        <v>December</v>
      </c>
      <c r="L662" s="3" t="str">
        <f>TEXT(NIgerian_Fintech[[#This Row],[TransactionDate]], "MM")</f>
        <v>12</v>
      </c>
      <c r="M662" s="3" t="str">
        <f>TEXT(NIgerian_Fintech[[#This Row],[TransactionDate]], "tttt")</f>
        <v>Friday</v>
      </c>
      <c r="N662" s="2" t="s">
        <v>16</v>
      </c>
    </row>
    <row r="663" spans="1:14" ht="14.5" x14ac:dyDescent="0.35">
      <c r="A663" s="2" t="s">
        <v>1356</v>
      </c>
      <c r="B663" s="2" t="s">
        <v>1357</v>
      </c>
      <c r="C663" s="2">
        <v>33</v>
      </c>
      <c r="D663" s="2" t="s">
        <v>39</v>
      </c>
      <c r="E663" s="2" t="s">
        <v>42</v>
      </c>
      <c r="F663" s="2" t="s">
        <v>35</v>
      </c>
      <c r="G663" s="2" t="s">
        <v>20</v>
      </c>
      <c r="H663" s="7">
        <v>32646.97</v>
      </c>
      <c r="I663" s="3">
        <v>45359</v>
      </c>
      <c r="J663" s="3" t="str">
        <f>TEXT(NIgerian_Fintech[[#This Row],[TransactionDate]], "JJJJ")</f>
        <v>2024</v>
      </c>
      <c r="K663" s="3" t="str">
        <f>TEXT(NIgerian_Fintech[[#This Row],[TransactionDate]], "MMMM")</f>
        <v>March</v>
      </c>
      <c r="L663" s="3" t="str">
        <f>TEXT(NIgerian_Fintech[[#This Row],[TransactionDate]], "MM")</f>
        <v>03</v>
      </c>
      <c r="M663" s="3" t="str">
        <f>TEXT(NIgerian_Fintech[[#This Row],[TransactionDate]], "tttt")</f>
        <v>Friday</v>
      </c>
      <c r="N663" s="2" t="s">
        <v>16</v>
      </c>
    </row>
    <row r="664" spans="1:14" ht="14.5" x14ac:dyDescent="0.35">
      <c r="A664" s="2" t="s">
        <v>1358</v>
      </c>
      <c r="B664" s="2" t="s">
        <v>1359</v>
      </c>
      <c r="C664" s="2">
        <v>38</v>
      </c>
      <c r="D664" s="2" t="s">
        <v>12</v>
      </c>
      <c r="E664" s="2" t="s">
        <v>13</v>
      </c>
      <c r="F664" s="2" t="s">
        <v>55</v>
      </c>
      <c r="G664" s="2" t="s">
        <v>30</v>
      </c>
      <c r="H664" s="7">
        <v>17954.62</v>
      </c>
      <c r="I664" s="3">
        <v>45325</v>
      </c>
      <c r="J664" s="3" t="str">
        <f>TEXT(NIgerian_Fintech[[#This Row],[TransactionDate]], "JJJJ")</f>
        <v>2024</v>
      </c>
      <c r="K664" s="3" t="str">
        <f>TEXT(NIgerian_Fintech[[#This Row],[TransactionDate]], "MMMM")</f>
        <v>February</v>
      </c>
      <c r="L664" s="3" t="str">
        <f>TEXT(NIgerian_Fintech[[#This Row],[TransactionDate]], "MM")</f>
        <v>02</v>
      </c>
      <c r="M664" s="3" t="str">
        <f>TEXT(NIgerian_Fintech[[#This Row],[TransactionDate]], "tttt")</f>
        <v>Saturday</v>
      </c>
      <c r="N664" s="2" t="s">
        <v>16</v>
      </c>
    </row>
    <row r="665" spans="1:14" ht="14.5" x14ac:dyDescent="0.35">
      <c r="A665" s="2" t="s">
        <v>1360</v>
      </c>
      <c r="B665" s="2" t="s">
        <v>1361</v>
      </c>
      <c r="C665" s="2">
        <v>28</v>
      </c>
      <c r="D665" s="2" t="s">
        <v>12</v>
      </c>
      <c r="E665" s="2" t="s">
        <v>29</v>
      </c>
      <c r="F665" s="2" t="s">
        <v>35</v>
      </c>
      <c r="G665" s="2" t="s">
        <v>15</v>
      </c>
      <c r="H665" s="7">
        <v>1151.51</v>
      </c>
      <c r="I665" s="3">
        <v>44944</v>
      </c>
      <c r="J665" s="3" t="str">
        <f>TEXT(NIgerian_Fintech[[#This Row],[TransactionDate]], "JJJJ")</f>
        <v>2023</v>
      </c>
      <c r="K665" s="3" t="str">
        <f>TEXT(NIgerian_Fintech[[#This Row],[TransactionDate]], "MMMM")</f>
        <v>January</v>
      </c>
      <c r="L665" s="3" t="str">
        <f>TEXT(NIgerian_Fintech[[#This Row],[TransactionDate]], "MM")</f>
        <v>01</v>
      </c>
      <c r="M665" s="3" t="str">
        <f>TEXT(NIgerian_Fintech[[#This Row],[TransactionDate]], "tttt")</f>
        <v>Wednesday</v>
      </c>
      <c r="N665" s="2" t="s">
        <v>16</v>
      </c>
    </row>
    <row r="666" spans="1:14" ht="14.5" x14ac:dyDescent="0.35">
      <c r="A666" s="2" t="s">
        <v>1362</v>
      </c>
      <c r="B666" s="2" t="s">
        <v>1363</v>
      </c>
      <c r="C666" s="2">
        <v>54</v>
      </c>
      <c r="D666" s="2" t="s">
        <v>12</v>
      </c>
      <c r="E666" s="2" t="s">
        <v>13</v>
      </c>
      <c r="F666" s="2" t="s">
        <v>35</v>
      </c>
      <c r="G666" s="2" t="s">
        <v>30</v>
      </c>
      <c r="H666" s="7">
        <v>234.6</v>
      </c>
      <c r="I666" s="3">
        <v>45476</v>
      </c>
      <c r="J666" s="3" t="str">
        <f>TEXT(NIgerian_Fintech[[#This Row],[TransactionDate]], "JJJJ")</f>
        <v>2024</v>
      </c>
      <c r="K666" s="3" t="str">
        <f>TEXT(NIgerian_Fintech[[#This Row],[TransactionDate]], "MMMM")</f>
        <v>July</v>
      </c>
      <c r="L666" s="3" t="str">
        <f>TEXT(NIgerian_Fintech[[#This Row],[TransactionDate]], "MM")</f>
        <v>07</v>
      </c>
      <c r="M666" s="3" t="str">
        <f>TEXT(NIgerian_Fintech[[#This Row],[TransactionDate]], "tttt")</f>
        <v>Wednesday</v>
      </c>
      <c r="N666" s="2" t="s">
        <v>16</v>
      </c>
    </row>
    <row r="667" spans="1:14" ht="14.5" x14ac:dyDescent="0.35">
      <c r="A667" s="2" t="s">
        <v>1364</v>
      </c>
      <c r="B667" s="2" t="s">
        <v>1365</v>
      </c>
      <c r="C667" s="2">
        <v>53</v>
      </c>
      <c r="D667" s="2" t="s">
        <v>39</v>
      </c>
      <c r="E667" s="2" t="s">
        <v>29</v>
      </c>
      <c r="F667" s="2" t="s">
        <v>35</v>
      </c>
      <c r="G667" s="2" t="s">
        <v>15</v>
      </c>
      <c r="H667" s="7">
        <v>6910.92</v>
      </c>
      <c r="I667" s="3">
        <v>45302</v>
      </c>
      <c r="J667" s="3" t="str">
        <f>TEXT(NIgerian_Fintech[[#This Row],[TransactionDate]], "JJJJ")</f>
        <v>2024</v>
      </c>
      <c r="K667" s="3" t="str">
        <f>TEXT(NIgerian_Fintech[[#This Row],[TransactionDate]], "MMMM")</f>
        <v>January</v>
      </c>
      <c r="L667" s="3" t="str">
        <f>TEXT(NIgerian_Fintech[[#This Row],[TransactionDate]], "MM")</f>
        <v>01</v>
      </c>
      <c r="M667" s="3" t="str">
        <f>TEXT(NIgerian_Fintech[[#This Row],[TransactionDate]], "tttt")</f>
        <v>Thursday</v>
      </c>
      <c r="N667" s="2" t="s">
        <v>16</v>
      </c>
    </row>
    <row r="668" spans="1:14" ht="14.5" x14ac:dyDescent="0.35">
      <c r="A668" s="2" t="s">
        <v>1366</v>
      </c>
      <c r="B668" s="2" t="s">
        <v>1367</v>
      </c>
      <c r="C668" s="2">
        <v>52</v>
      </c>
      <c r="D668" s="2" t="s">
        <v>39</v>
      </c>
      <c r="E668" s="2" t="s">
        <v>42</v>
      </c>
      <c r="F668" s="2" t="s">
        <v>35</v>
      </c>
      <c r="G668" s="2" t="s">
        <v>30</v>
      </c>
      <c r="H668" s="7">
        <v>14953.48</v>
      </c>
      <c r="I668" s="3">
        <v>45527</v>
      </c>
      <c r="J668" s="3" t="str">
        <f>TEXT(NIgerian_Fintech[[#This Row],[TransactionDate]], "JJJJ")</f>
        <v>2024</v>
      </c>
      <c r="K668" s="3" t="str">
        <f>TEXT(NIgerian_Fintech[[#This Row],[TransactionDate]], "MMMM")</f>
        <v>August</v>
      </c>
      <c r="L668" s="3" t="str">
        <f>TEXT(NIgerian_Fintech[[#This Row],[TransactionDate]], "MM")</f>
        <v>08</v>
      </c>
      <c r="M668" s="3" t="str">
        <f>TEXT(NIgerian_Fintech[[#This Row],[TransactionDate]], "tttt")</f>
        <v>Friday</v>
      </c>
      <c r="N668" s="2" t="s">
        <v>16</v>
      </c>
    </row>
    <row r="669" spans="1:14" ht="14.5" x14ac:dyDescent="0.35">
      <c r="A669" s="2" t="s">
        <v>1368</v>
      </c>
      <c r="B669" s="2" t="s">
        <v>1369</v>
      </c>
      <c r="C669" s="2">
        <v>36</v>
      </c>
      <c r="D669" s="2" t="s">
        <v>39</v>
      </c>
      <c r="E669" s="2" t="s">
        <v>13</v>
      </c>
      <c r="F669" s="2" t="s">
        <v>25</v>
      </c>
      <c r="G669" s="2" t="s">
        <v>20</v>
      </c>
      <c r="H669" s="7">
        <v>3767.36</v>
      </c>
      <c r="I669" s="3">
        <v>45266</v>
      </c>
      <c r="J669" s="3" t="str">
        <f>TEXT(NIgerian_Fintech[[#This Row],[TransactionDate]], "JJJJ")</f>
        <v>2023</v>
      </c>
      <c r="K669" s="3" t="str">
        <f>TEXT(NIgerian_Fintech[[#This Row],[TransactionDate]], "MMMM")</f>
        <v>December</v>
      </c>
      <c r="L669" s="3" t="str">
        <f>TEXT(NIgerian_Fintech[[#This Row],[TransactionDate]], "MM")</f>
        <v>12</v>
      </c>
      <c r="M669" s="3" t="str">
        <f>TEXT(NIgerian_Fintech[[#This Row],[TransactionDate]], "tttt")</f>
        <v>Wednesday</v>
      </c>
      <c r="N669" s="2" t="s">
        <v>16</v>
      </c>
    </row>
    <row r="670" spans="1:14" ht="14.5" x14ac:dyDescent="0.35">
      <c r="A670" s="2" t="s">
        <v>1370</v>
      </c>
      <c r="B670" s="2" t="s">
        <v>1371</v>
      </c>
      <c r="C670" s="2">
        <v>37</v>
      </c>
      <c r="D670" s="2" t="s">
        <v>39</v>
      </c>
      <c r="E670" s="2" t="s">
        <v>24</v>
      </c>
      <c r="F670" s="2" t="s">
        <v>25</v>
      </c>
      <c r="G670" s="2" t="s">
        <v>36</v>
      </c>
      <c r="H670" s="7">
        <v>12081.09</v>
      </c>
      <c r="I670" s="3">
        <v>45076</v>
      </c>
      <c r="J670" s="3" t="str">
        <f>TEXT(NIgerian_Fintech[[#This Row],[TransactionDate]], "JJJJ")</f>
        <v>2023</v>
      </c>
      <c r="K670" s="3" t="str">
        <f>TEXT(NIgerian_Fintech[[#This Row],[TransactionDate]], "MMMM")</f>
        <v>May</v>
      </c>
      <c r="L670" s="3" t="str">
        <f>TEXT(NIgerian_Fintech[[#This Row],[TransactionDate]], "MM")</f>
        <v>05</v>
      </c>
      <c r="M670" s="3" t="str">
        <f>TEXT(NIgerian_Fintech[[#This Row],[TransactionDate]], "tttt")</f>
        <v>Tuesday</v>
      </c>
      <c r="N670" s="2" t="s">
        <v>16</v>
      </c>
    </row>
    <row r="671" spans="1:14" ht="14.5" x14ac:dyDescent="0.35">
      <c r="A671" s="2" t="s">
        <v>1372</v>
      </c>
      <c r="B671" s="2" t="s">
        <v>1373</v>
      </c>
      <c r="C671" s="2">
        <v>35</v>
      </c>
      <c r="D671" s="2" t="s">
        <v>39</v>
      </c>
      <c r="E671" s="2" t="s">
        <v>52</v>
      </c>
      <c r="F671" s="2" t="s">
        <v>55</v>
      </c>
      <c r="G671" s="2" t="s">
        <v>30</v>
      </c>
      <c r="H671" s="7">
        <v>26870.9</v>
      </c>
      <c r="I671" s="3">
        <v>45642</v>
      </c>
      <c r="J671" s="3" t="str">
        <f>TEXT(NIgerian_Fintech[[#This Row],[TransactionDate]], "JJJJ")</f>
        <v>2024</v>
      </c>
      <c r="K671" s="3" t="str">
        <f>TEXT(NIgerian_Fintech[[#This Row],[TransactionDate]], "MMMM")</f>
        <v>December</v>
      </c>
      <c r="L671" s="3" t="str">
        <f>TEXT(NIgerian_Fintech[[#This Row],[TransactionDate]], "MM")</f>
        <v>12</v>
      </c>
      <c r="M671" s="3" t="str">
        <f>TEXT(NIgerian_Fintech[[#This Row],[TransactionDate]], "tttt")</f>
        <v>Monday</v>
      </c>
      <c r="N671" s="2" t="s">
        <v>16</v>
      </c>
    </row>
    <row r="672" spans="1:14" ht="14.5" x14ac:dyDescent="0.35">
      <c r="A672" s="2" t="s">
        <v>1374</v>
      </c>
      <c r="B672" s="2" t="s">
        <v>1375</v>
      </c>
      <c r="C672" s="2">
        <v>64</v>
      </c>
      <c r="D672" s="2" t="s">
        <v>12</v>
      </c>
      <c r="E672" s="2" t="s">
        <v>24</v>
      </c>
      <c r="F672" s="2" t="s">
        <v>25</v>
      </c>
      <c r="G672" s="2" t="s">
        <v>36</v>
      </c>
      <c r="H672" s="7">
        <v>6143.07</v>
      </c>
      <c r="I672" s="3">
        <v>45159</v>
      </c>
      <c r="J672" s="3" t="str">
        <f>TEXT(NIgerian_Fintech[[#This Row],[TransactionDate]], "JJJJ")</f>
        <v>2023</v>
      </c>
      <c r="K672" s="3" t="str">
        <f>TEXT(NIgerian_Fintech[[#This Row],[TransactionDate]], "MMMM")</f>
        <v>August</v>
      </c>
      <c r="L672" s="3" t="str">
        <f>TEXT(NIgerian_Fintech[[#This Row],[TransactionDate]], "MM")</f>
        <v>08</v>
      </c>
      <c r="M672" s="3" t="str">
        <f>TEXT(NIgerian_Fintech[[#This Row],[TransactionDate]], "tttt")</f>
        <v>Monday</v>
      </c>
      <c r="N672" s="2" t="s">
        <v>16</v>
      </c>
    </row>
    <row r="673" spans="1:14" ht="14.5" x14ac:dyDescent="0.35">
      <c r="A673" s="2" t="s">
        <v>1376</v>
      </c>
      <c r="B673" s="2" t="s">
        <v>1377</v>
      </c>
      <c r="C673" s="2">
        <v>58</v>
      </c>
      <c r="D673" s="2" t="s">
        <v>39</v>
      </c>
      <c r="E673" s="2" t="s">
        <v>52</v>
      </c>
      <c r="F673" s="2" t="s">
        <v>55</v>
      </c>
      <c r="G673" s="2" t="s">
        <v>30</v>
      </c>
      <c r="H673" s="7">
        <v>2799.25</v>
      </c>
      <c r="I673" s="3">
        <v>45030</v>
      </c>
      <c r="J673" s="3" t="str">
        <f>TEXT(NIgerian_Fintech[[#This Row],[TransactionDate]], "JJJJ")</f>
        <v>2023</v>
      </c>
      <c r="K673" s="3" t="str">
        <f>TEXT(NIgerian_Fintech[[#This Row],[TransactionDate]], "MMMM")</f>
        <v>April</v>
      </c>
      <c r="L673" s="3" t="str">
        <f>TEXT(NIgerian_Fintech[[#This Row],[TransactionDate]], "MM")</f>
        <v>04</v>
      </c>
      <c r="M673" s="3" t="str">
        <f>TEXT(NIgerian_Fintech[[#This Row],[TransactionDate]], "tttt")</f>
        <v>Friday</v>
      </c>
      <c r="N673" s="2" t="s">
        <v>16</v>
      </c>
    </row>
    <row r="674" spans="1:14" ht="14.5" x14ac:dyDescent="0.35">
      <c r="A674" s="2" t="s">
        <v>1378</v>
      </c>
      <c r="B674" s="2" t="s">
        <v>1379</v>
      </c>
      <c r="C674" s="2">
        <v>31</v>
      </c>
      <c r="D674" s="2" t="s">
        <v>39</v>
      </c>
      <c r="E674" s="2" t="s">
        <v>64</v>
      </c>
      <c r="F674" s="2" t="s">
        <v>19</v>
      </c>
      <c r="G674" s="2" t="s">
        <v>20</v>
      </c>
      <c r="H674" s="7">
        <v>24980.87</v>
      </c>
      <c r="I674" s="3">
        <v>45549</v>
      </c>
      <c r="J674" s="3" t="str">
        <f>TEXT(NIgerian_Fintech[[#This Row],[TransactionDate]], "JJJJ")</f>
        <v>2024</v>
      </c>
      <c r="K674" s="3" t="str">
        <f>TEXT(NIgerian_Fintech[[#This Row],[TransactionDate]], "MMMM")</f>
        <v>September</v>
      </c>
      <c r="L674" s="3" t="str">
        <f>TEXT(NIgerian_Fintech[[#This Row],[TransactionDate]], "MM")</f>
        <v>09</v>
      </c>
      <c r="M674" s="3" t="str">
        <f>TEXT(NIgerian_Fintech[[#This Row],[TransactionDate]], "tttt")</f>
        <v>Saturday</v>
      </c>
      <c r="N674" s="2" t="s">
        <v>16</v>
      </c>
    </row>
    <row r="675" spans="1:14" ht="14.5" x14ac:dyDescent="0.35">
      <c r="A675" s="2" t="s">
        <v>1380</v>
      </c>
      <c r="B675" s="2" t="s">
        <v>1381</v>
      </c>
      <c r="C675" s="2">
        <v>32</v>
      </c>
      <c r="D675" s="2" t="s">
        <v>39</v>
      </c>
      <c r="E675" s="2" t="s">
        <v>52</v>
      </c>
      <c r="F675" s="2" t="s">
        <v>49</v>
      </c>
      <c r="G675" s="2" t="s">
        <v>36</v>
      </c>
      <c r="H675" s="7">
        <v>6391.59</v>
      </c>
      <c r="I675" s="3">
        <v>45147</v>
      </c>
      <c r="J675" s="3" t="str">
        <f>TEXT(NIgerian_Fintech[[#This Row],[TransactionDate]], "JJJJ")</f>
        <v>2023</v>
      </c>
      <c r="K675" s="3" t="str">
        <f>TEXT(NIgerian_Fintech[[#This Row],[TransactionDate]], "MMMM")</f>
        <v>August</v>
      </c>
      <c r="L675" s="3" t="str">
        <f>TEXT(NIgerian_Fintech[[#This Row],[TransactionDate]], "MM")</f>
        <v>08</v>
      </c>
      <c r="M675" s="3" t="str">
        <f>TEXT(NIgerian_Fintech[[#This Row],[TransactionDate]], "tttt")</f>
        <v>Wednesday</v>
      </c>
      <c r="N675" s="2" t="s">
        <v>69</v>
      </c>
    </row>
    <row r="676" spans="1:14" ht="14.5" x14ac:dyDescent="0.35">
      <c r="A676" s="2" t="s">
        <v>1382</v>
      </c>
      <c r="B676" s="2" t="s">
        <v>1383</v>
      </c>
      <c r="C676" s="2">
        <v>48</v>
      </c>
      <c r="D676" s="2" t="s">
        <v>12</v>
      </c>
      <c r="E676" s="2" t="s">
        <v>74</v>
      </c>
      <c r="F676" s="2" t="s">
        <v>14</v>
      </c>
      <c r="G676" s="2" t="s">
        <v>15</v>
      </c>
      <c r="H676" s="7">
        <v>5239.7700000000004</v>
      </c>
      <c r="I676" s="3">
        <v>44952</v>
      </c>
      <c r="J676" s="3" t="str">
        <f>TEXT(NIgerian_Fintech[[#This Row],[TransactionDate]], "JJJJ")</f>
        <v>2023</v>
      </c>
      <c r="K676" s="3" t="str">
        <f>TEXT(NIgerian_Fintech[[#This Row],[TransactionDate]], "MMMM")</f>
        <v>January</v>
      </c>
      <c r="L676" s="3" t="str">
        <f>TEXT(NIgerian_Fintech[[#This Row],[TransactionDate]], "MM")</f>
        <v>01</v>
      </c>
      <c r="M676" s="3" t="str">
        <f>TEXT(NIgerian_Fintech[[#This Row],[TransactionDate]], "tttt")</f>
        <v>Thursday</v>
      </c>
      <c r="N676" s="2" t="s">
        <v>16</v>
      </c>
    </row>
    <row r="677" spans="1:14" ht="14.5" x14ac:dyDescent="0.35">
      <c r="A677" s="2" t="s">
        <v>1384</v>
      </c>
      <c r="B677" s="2" t="s">
        <v>1385</v>
      </c>
      <c r="C677" s="2">
        <v>18</v>
      </c>
      <c r="D677" s="2" t="s">
        <v>39</v>
      </c>
      <c r="E677" s="2" t="s">
        <v>74</v>
      </c>
      <c r="F677" s="2" t="s">
        <v>25</v>
      </c>
      <c r="G677" s="2" t="s">
        <v>30</v>
      </c>
      <c r="H677" s="7">
        <v>4359.68</v>
      </c>
      <c r="I677" s="3">
        <v>44990</v>
      </c>
      <c r="J677" s="3" t="str">
        <f>TEXT(NIgerian_Fintech[[#This Row],[TransactionDate]], "JJJJ")</f>
        <v>2023</v>
      </c>
      <c r="K677" s="3" t="str">
        <f>TEXT(NIgerian_Fintech[[#This Row],[TransactionDate]], "MMMM")</f>
        <v>March</v>
      </c>
      <c r="L677" s="3" t="str">
        <f>TEXT(NIgerian_Fintech[[#This Row],[TransactionDate]], "MM")</f>
        <v>03</v>
      </c>
      <c r="M677" s="3" t="str">
        <f>TEXT(NIgerian_Fintech[[#This Row],[TransactionDate]], "tttt")</f>
        <v>Sunday</v>
      </c>
      <c r="N677" s="2" t="s">
        <v>16</v>
      </c>
    </row>
    <row r="678" spans="1:14" ht="14.5" x14ac:dyDescent="0.35">
      <c r="A678" s="2" t="s">
        <v>1386</v>
      </c>
      <c r="B678" s="2" t="s">
        <v>1387</v>
      </c>
      <c r="C678" s="2">
        <v>20</v>
      </c>
      <c r="D678" s="2" t="s">
        <v>12</v>
      </c>
      <c r="E678" s="2" t="s">
        <v>74</v>
      </c>
      <c r="F678" s="2" t="s">
        <v>25</v>
      </c>
      <c r="G678" s="2" t="s">
        <v>30</v>
      </c>
      <c r="H678" s="7">
        <v>5499.42</v>
      </c>
      <c r="I678" s="3">
        <v>45180</v>
      </c>
      <c r="J678" s="3" t="str">
        <f>TEXT(NIgerian_Fintech[[#This Row],[TransactionDate]], "JJJJ")</f>
        <v>2023</v>
      </c>
      <c r="K678" s="3" t="str">
        <f>TEXT(NIgerian_Fintech[[#This Row],[TransactionDate]], "MMMM")</f>
        <v>September</v>
      </c>
      <c r="L678" s="3" t="str">
        <f>TEXT(NIgerian_Fintech[[#This Row],[TransactionDate]], "MM")</f>
        <v>09</v>
      </c>
      <c r="M678" s="3" t="str">
        <f>TEXT(NIgerian_Fintech[[#This Row],[TransactionDate]], "tttt")</f>
        <v>Monday</v>
      </c>
      <c r="N678" s="2" t="s">
        <v>16</v>
      </c>
    </row>
    <row r="679" spans="1:14" ht="14.5" x14ac:dyDescent="0.35">
      <c r="A679" s="2" t="s">
        <v>1388</v>
      </c>
      <c r="B679" s="2" t="s">
        <v>1389</v>
      </c>
      <c r="C679" s="2">
        <v>33</v>
      </c>
      <c r="D679" s="2" t="s">
        <v>12</v>
      </c>
      <c r="E679" s="2" t="s">
        <v>42</v>
      </c>
      <c r="F679" s="2" t="s">
        <v>19</v>
      </c>
      <c r="G679" s="2" t="s">
        <v>15</v>
      </c>
      <c r="H679" s="7">
        <v>11198.09</v>
      </c>
      <c r="I679" s="3">
        <v>45175</v>
      </c>
      <c r="J679" s="3" t="str">
        <f>TEXT(NIgerian_Fintech[[#This Row],[TransactionDate]], "JJJJ")</f>
        <v>2023</v>
      </c>
      <c r="K679" s="3" t="str">
        <f>TEXT(NIgerian_Fintech[[#This Row],[TransactionDate]], "MMMM")</f>
        <v>September</v>
      </c>
      <c r="L679" s="3" t="str">
        <f>TEXT(NIgerian_Fintech[[#This Row],[TransactionDate]], "MM")</f>
        <v>09</v>
      </c>
      <c r="M679" s="3" t="str">
        <f>TEXT(NIgerian_Fintech[[#This Row],[TransactionDate]], "tttt")</f>
        <v>Wednesday</v>
      </c>
      <c r="N679" s="2" t="s">
        <v>16</v>
      </c>
    </row>
    <row r="680" spans="1:14" ht="14.5" x14ac:dyDescent="0.35">
      <c r="A680" s="2" t="s">
        <v>1390</v>
      </c>
      <c r="B680" s="2" t="s">
        <v>1391</v>
      </c>
      <c r="C680" s="2">
        <v>40</v>
      </c>
      <c r="D680" s="2" t="s">
        <v>12</v>
      </c>
      <c r="E680" s="2" t="s">
        <v>24</v>
      </c>
      <c r="F680" s="2" t="s">
        <v>25</v>
      </c>
      <c r="G680" s="2" t="s">
        <v>20</v>
      </c>
      <c r="H680" s="7">
        <v>5686.66</v>
      </c>
      <c r="I680" s="3">
        <v>45057</v>
      </c>
      <c r="J680" s="3" t="str">
        <f>TEXT(NIgerian_Fintech[[#This Row],[TransactionDate]], "JJJJ")</f>
        <v>2023</v>
      </c>
      <c r="K680" s="3" t="str">
        <f>TEXT(NIgerian_Fintech[[#This Row],[TransactionDate]], "MMMM")</f>
        <v>May</v>
      </c>
      <c r="L680" s="3" t="str">
        <f>TEXT(NIgerian_Fintech[[#This Row],[TransactionDate]], "MM")</f>
        <v>05</v>
      </c>
      <c r="M680" s="3" t="str">
        <f>TEXT(NIgerian_Fintech[[#This Row],[TransactionDate]], "tttt")</f>
        <v>Thursday</v>
      </c>
      <c r="N680" s="2" t="s">
        <v>16</v>
      </c>
    </row>
    <row r="681" spans="1:14" ht="14.5" x14ac:dyDescent="0.35">
      <c r="A681" s="2" t="s">
        <v>1392</v>
      </c>
      <c r="B681" s="2" t="s">
        <v>1393</v>
      </c>
      <c r="C681" s="2">
        <v>28</v>
      </c>
      <c r="D681" s="2" t="s">
        <v>12</v>
      </c>
      <c r="E681" s="2" t="s">
        <v>52</v>
      </c>
      <c r="F681" s="2" t="s">
        <v>55</v>
      </c>
      <c r="G681" s="2" t="s">
        <v>26</v>
      </c>
      <c r="H681" s="7">
        <v>3918.93</v>
      </c>
      <c r="I681" s="3">
        <v>44956</v>
      </c>
      <c r="J681" s="3" t="str">
        <f>TEXT(NIgerian_Fintech[[#This Row],[TransactionDate]], "JJJJ")</f>
        <v>2023</v>
      </c>
      <c r="K681" s="3" t="str">
        <f>TEXT(NIgerian_Fintech[[#This Row],[TransactionDate]], "MMMM")</f>
        <v>January</v>
      </c>
      <c r="L681" s="3" t="str">
        <f>TEXT(NIgerian_Fintech[[#This Row],[TransactionDate]], "MM")</f>
        <v>01</v>
      </c>
      <c r="M681" s="3" t="str">
        <f>TEXT(NIgerian_Fintech[[#This Row],[TransactionDate]], "tttt")</f>
        <v>Monday</v>
      </c>
      <c r="N681" s="2" t="s">
        <v>16</v>
      </c>
    </row>
    <row r="682" spans="1:14" ht="14.5" x14ac:dyDescent="0.35">
      <c r="A682" s="2" t="s">
        <v>1394</v>
      </c>
      <c r="B682" s="2" t="s">
        <v>1395</v>
      </c>
      <c r="C682" s="2">
        <v>29</v>
      </c>
      <c r="D682" s="2" t="s">
        <v>12</v>
      </c>
      <c r="E682" s="2" t="s">
        <v>24</v>
      </c>
      <c r="F682" s="2" t="s">
        <v>55</v>
      </c>
      <c r="G682" s="2" t="s">
        <v>30</v>
      </c>
      <c r="H682" s="7">
        <v>13611.63</v>
      </c>
      <c r="I682" s="3">
        <v>44936</v>
      </c>
      <c r="J682" s="3" t="str">
        <f>TEXT(NIgerian_Fintech[[#This Row],[TransactionDate]], "JJJJ")</f>
        <v>2023</v>
      </c>
      <c r="K682" s="3" t="str">
        <f>TEXT(NIgerian_Fintech[[#This Row],[TransactionDate]], "MMMM")</f>
        <v>January</v>
      </c>
      <c r="L682" s="3" t="str">
        <f>TEXT(NIgerian_Fintech[[#This Row],[TransactionDate]], "MM")</f>
        <v>01</v>
      </c>
      <c r="M682" s="3" t="str">
        <f>TEXT(NIgerian_Fintech[[#This Row],[TransactionDate]], "tttt")</f>
        <v>Tuesday</v>
      </c>
      <c r="N682" s="2" t="s">
        <v>16</v>
      </c>
    </row>
    <row r="683" spans="1:14" ht="14.5" x14ac:dyDescent="0.35">
      <c r="A683" s="2" t="s">
        <v>1396</v>
      </c>
      <c r="B683" s="2" t="s">
        <v>1397</v>
      </c>
      <c r="C683" s="2">
        <v>27</v>
      </c>
      <c r="D683" s="2" t="s">
        <v>39</v>
      </c>
      <c r="E683" s="2" t="s">
        <v>29</v>
      </c>
      <c r="F683" s="2" t="s">
        <v>49</v>
      </c>
      <c r="G683" s="2" t="s">
        <v>15</v>
      </c>
      <c r="H683" s="7">
        <v>2268.65</v>
      </c>
      <c r="I683" s="3">
        <v>45015</v>
      </c>
      <c r="J683" s="3" t="str">
        <f>TEXT(NIgerian_Fintech[[#This Row],[TransactionDate]], "JJJJ")</f>
        <v>2023</v>
      </c>
      <c r="K683" s="3" t="str">
        <f>TEXT(NIgerian_Fintech[[#This Row],[TransactionDate]], "MMMM")</f>
        <v>March</v>
      </c>
      <c r="L683" s="3" t="str">
        <f>TEXT(NIgerian_Fintech[[#This Row],[TransactionDate]], "MM")</f>
        <v>03</v>
      </c>
      <c r="M683" s="3" t="str">
        <f>TEXT(NIgerian_Fintech[[#This Row],[TransactionDate]], "tttt")</f>
        <v>Thursday</v>
      </c>
      <c r="N683" s="2" t="s">
        <v>16</v>
      </c>
    </row>
    <row r="684" spans="1:14" ht="14.5" x14ac:dyDescent="0.35">
      <c r="A684" s="2" t="s">
        <v>1398</v>
      </c>
      <c r="B684" s="2" t="s">
        <v>1399</v>
      </c>
      <c r="C684" s="2">
        <v>49</v>
      </c>
      <c r="D684" s="2" t="s">
        <v>39</v>
      </c>
      <c r="E684" s="2" t="s">
        <v>74</v>
      </c>
      <c r="F684" s="2" t="s">
        <v>49</v>
      </c>
      <c r="G684" s="2" t="s">
        <v>26</v>
      </c>
      <c r="H684" s="7">
        <v>2255.64</v>
      </c>
      <c r="I684" s="3">
        <v>45356</v>
      </c>
      <c r="J684" s="3" t="str">
        <f>TEXT(NIgerian_Fintech[[#This Row],[TransactionDate]], "JJJJ")</f>
        <v>2024</v>
      </c>
      <c r="K684" s="3" t="str">
        <f>TEXT(NIgerian_Fintech[[#This Row],[TransactionDate]], "MMMM")</f>
        <v>March</v>
      </c>
      <c r="L684" s="3" t="str">
        <f>TEXT(NIgerian_Fintech[[#This Row],[TransactionDate]], "MM")</f>
        <v>03</v>
      </c>
      <c r="M684" s="3" t="str">
        <f>TEXT(NIgerian_Fintech[[#This Row],[TransactionDate]], "tttt")</f>
        <v>Tuesday</v>
      </c>
      <c r="N684" s="2" t="s">
        <v>16</v>
      </c>
    </row>
    <row r="685" spans="1:14" ht="14.5" x14ac:dyDescent="0.35">
      <c r="A685" s="2" t="s">
        <v>1400</v>
      </c>
      <c r="B685" s="2" t="s">
        <v>1401</v>
      </c>
      <c r="C685" s="2">
        <v>33</v>
      </c>
      <c r="D685" s="2" t="s">
        <v>12</v>
      </c>
      <c r="E685" s="2" t="s">
        <v>64</v>
      </c>
      <c r="F685" s="2" t="s">
        <v>49</v>
      </c>
      <c r="G685" s="2" t="s">
        <v>30</v>
      </c>
      <c r="H685" s="7">
        <v>11921.61</v>
      </c>
      <c r="I685" s="3">
        <v>45073</v>
      </c>
      <c r="J685" s="3" t="str">
        <f>TEXT(NIgerian_Fintech[[#This Row],[TransactionDate]], "JJJJ")</f>
        <v>2023</v>
      </c>
      <c r="K685" s="3" t="str">
        <f>TEXT(NIgerian_Fintech[[#This Row],[TransactionDate]], "MMMM")</f>
        <v>May</v>
      </c>
      <c r="L685" s="3" t="str">
        <f>TEXT(NIgerian_Fintech[[#This Row],[TransactionDate]], "MM")</f>
        <v>05</v>
      </c>
      <c r="M685" s="3" t="str">
        <f>TEXT(NIgerian_Fintech[[#This Row],[TransactionDate]], "tttt")</f>
        <v>Saturday</v>
      </c>
      <c r="N685" s="2" t="s">
        <v>16</v>
      </c>
    </row>
    <row r="686" spans="1:14" ht="14.5" x14ac:dyDescent="0.35">
      <c r="A686" s="2" t="s">
        <v>1402</v>
      </c>
      <c r="B686" s="2" t="s">
        <v>1403</v>
      </c>
      <c r="C686" s="2">
        <v>25</v>
      </c>
      <c r="D686" s="2" t="s">
        <v>12</v>
      </c>
      <c r="E686" s="2" t="s">
        <v>42</v>
      </c>
      <c r="F686" s="2" t="s">
        <v>55</v>
      </c>
      <c r="G686" s="2" t="s">
        <v>36</v>
      </c>
      <c r="H686" s="7">
        <v>20152.02</v>
      </c>
      <c r="I686" s="3">
        <v>45053</v>
      </c>
      <c r="J686" s="3" t="str">
        <f>TEXT(NIgerian_Fintech[[#This Row],[TransactionDate]], "JJJJ")</f>
        <v>2023</v>
      </c>
      <c r="K686" s="3" t="str">
        <f>TEXT(NIgerian_Fintech[[#This Row],[TransactionDate]], "MMMM")</f>
        <v>May</v>
      </c>
      <c r="L686" s="3" t="str">
        <f>TEXT(NIgerian_Fintech[[#This Row],[TransactionDate]], "MM")</f>
        <v>05</v>
      </c>
      <c r="M686" s="3" t="str">
        <f>TEXT(NIgerian_Fintech[[#This Row],[TransactionDate]], "tttt")</f>
        <v>Sunday</v>
      </c>
      <c r="N686" s="2" t="s">
        <v>16</v>
      </c>
    </row>
    <row r="687" spans="1:14" ht="14.5" x14ac:dyDescent="0.35">
      <c r="A687" s="2" t="s">
        <v>1404</v>
      </c>
      <c r="B687" s="2" t="s">
        <v>1405</v>
      </c>
      <c r="C687" s="2">
        <v>55</v>
      </c>
      <c r="D687" s="2" t="s">
        <v>12</v>
      </c>
      <c r="E687" s="2" t="s">
        <v>64</v>
      </c>
      <c r="F687" s="2" t="s">
        <v>35</v>
      </c>
      <c r="G687" s="2" t="s">
        <v>15</v>
      </c>
      <c r="H687" s="7">
        <v>2760.31</v>
      </c>
      <c r="I687" s="3">
        <v>45624</v>
      </c>
      <c r="J687" s="3" t="str">
        <f>TEXT(NIgerian_Fintech[[#This Row],[TransactionDate]], "JJJJ")</f>
        <v>2024</v>
      </c>
      <c r="K687" s="3" t="str">
        <f>TEXT(NIgerian_Fintech[[#This Row],[TransactionDate]], "MMMM")</f>
        <v>November</v>
      </c>
      <c r="L687" s="3" t="str">
        <f>TEXT(NIgerian_Fintech[[#This Row],[TransactionDate]], "MM")</f>
        <v>11</v>
      </c>
      <c r="M687" s="3" t="str">
        <f>TEXT(NIgerian_Fintech[[#This Row],[TransactionDate]], "tttt")</f>
        <v>Thursday</v>
      </c>
      <c r="N687" s="2" t="s">
        <v>16</v>
      </c>
    </row>
    <row r="688" spans="1:14" ht="14.5" x14ac:dyDescent="0.35">
      <c r="A688" s="2" t="s">
        <v>1406</v>
      </c>
      <c r="B688" s="2" t="s">
        <v>1407</v>
      </c>
      <c r="C688" s="2">
        <v>29</v>
      </c>
      <c r="D688" s="2" t="s">
        <v>39</v>
      </c>
      <c r="E688" s="2" t="s">
        <v>52</v>
      </c>
      <c r="F688" s="2" t="s">
        <v>35</v>
      </c>
      <c r="G688" s="2" t="s">
        <v>36</v>
      </c>
      <c r="H688" s="7">
        <v>2121.11</v>
      </c>
      <c r="I688" s="3">
        <v>45050</v>
      </c>
      <c r="J688" s="3" t="str">
        <f>TEXT(NIgerian_Fintech[[#This Row],[TransactionDate]], "JJJJ")</f>
        <v>2023</v>
      </c>
      <c r="K688" s="3" t="str">
        <f>TEXT(NIgerian_Fintech[[#This Row],[TransactionDate]], "MMMM")</f>
        <v>May</v>
      </c>
      <c r="L688" s="3" t="str">
        <f>TEXT(NIgerian_Fintech[[#This Row],[TransactionDate]], "MM")</f>
        <v>05</v>
      </c>
      <c r="M688" s="3" t="str">
        <f>TEXT(NIgerian_Fintech[[#This Row],[TransactionDate]], "tttt")</f>
        <v>Thursday</v>
      </c>
      <c r="N688" s="2" t="s">
        <v>16</v>
      </c>
    </row>
    <row r="689" spans="1:14" ht="14.5" x14ac:dyDescent="0.35">
      <c r="A689" s="2" t="s">
        <v>1408</v>
      </c>
      <c r="B689" s="2" t="s">
        <v>1409</v>
      </c>
      <c r="C689" s="2">
        <v>41</v>
      </c>
      <c r="D689" s="2" t="s">
        <v>39</v>
      </c>
      <c r="E689" s="2" t="s">
        <v>13</v>
      </c>
      <c r="F689" s="2" t="s">
        <v>49</v>
      </c>
      <c r="G689" s="2" t="s">
        <v>20</v>
      </c>
      <c r="H689" s="7">
        <v>11095.9</v>
      </c>
      <c r="I689" s="3">
        <v>45545</v>
      </c>
      <c r="J689" s="3" t="str">
        <f>TEXT(NIgerian_Fintech[[#This Row],[TransactionDate]], "JJJJ")</f>
        <v>2024</v>
      </c>
      <c r="K689" s="3" t="str">
        <f>TEXT(NIgerian_Fintech[[#This Row],[TransactionDate]], "MMMM")</f>
        <v>September</v>
      </c>
      <c r="L689" s="3" t="str">
        <f>TEXT(NIgerian_Fintech[[#This Row],[TransactionDate]], "MM")</f>
        <v>09</v>
      </c>
      <c r="M689" s="3" t="str">
        <f>TEXT(NIgerian_Fintech[[#This Row],[TransactionDate]], "tttt")</f>
        <v>Tuesday</v>
      </c>
      <c r="N689" s="2" t="s">
        <v>16</v>
      </c>
    </row>
    <row r="690" spans="1:14" ht="14.5" x14ac:dyDescent="0.35">
      <c r="A690" s="2" t="s">
        <v>1410</v>
      </c>
      <c r="B690" s="2" t="s">
        <v>1411</v>
      </c>
      <c r="C690" s="2">
        <v>45</v>
      </c>
      <c r="D690" s="2" t="s">
        <v>12</v>
      </c>
      <c r="E690" s="2" t="s">
        <v>64</v>
      </c>
      <c r="F690" s="2" t="s">
        <v>49</v>
      </c>
      <c r="G690" s="2" t="s">
        <v>26</v>
      </c>
      <c r="H690" s="7">
        <v>9696.98</v>
      </c>
      <c r="I690" s="3">
        <v>45267</v>
      </c>
      <c r="J690" s="3" t="str">
        <f>TEXT(NIgerian_Fintech[[#This Row],[TransactionDate]], "JJJJ")</f>
        <v>2023</v>
      </c>
      <c r="K690" s="3" t="str">
        <f>TEXT(NIgerian_Fintech[[#This Row],[TransactionDate]], "MMMM")</f>
        <v>December</v>
      </c>
      <c r="L690" s="3" t="str">
        <f>TEXT(NIgerian_Fintech[[#This Row],[TransactionDate]], "MM")</f>
        <v>12</v>
      </c>
      <c r="M690" s="3" t="str">
        <f>TEXT(NIgerian_Fintech[[#This Row],[TransactionDate]], "tttt")</f>
        <v>Thursday</v>
      </c>
      <c r="N690" s="2" t="s">
        <v>16</v>
      </c>
    </row>
    <row r="691" spans="1:14" ht="14.5" x14ac:dyDescent="0.35">
      <c r="A691" s="2" t="s">
        <v>1412</v>
      </c>
      <c r="B691" s="2" t="s">
        <v>1413</v>
      </c>
      <c r="C691" s="2">
        <v>25</v>
      </c>
      <c r="D691" s="2" t="s">
        <v>39</v>
      </c>
      <c r="E691" s="2" t="s">
        <v>13</v>
      </c>
      <c r="F691" s="2" t="s">
        <v>55</v>
      </c>
      <c r="G691" s="2" t="s">
        <v>15</v>
      </c>
      <c r="H691" s="7">
        <v>5928.54</v>
      </c>
      <c r="I691" s="3">
        <v>45444</v>
      </c>
      <c r="J691" s="3" t="str">
        <f>TEXT(NIgerian_Fintech[[#This Row],[TransactionDate]], "JJJJ")</f>
        <v>2024</v>
      </c>
      <c r="K691" s="3" t="str">
        <f>TEXT(NIgerian_Fintech[[#This Row],[TransactionDate]], "MMMM")</f>
        <v>June</v>
      </c>
      <c r="L691" s="3" t="str">
        <f>TEXT(NIgerian_Fintech[[#This Row],[TransactionDate]], "MM")</f>
        <v>06</v>
      </c>
      <c r="M691" s="3" t="str">
        <f>TEXT(NIgerian_Fintech[[#This Row],[TransactionDate]], "tttt")</f>
        <v>Saturday</v>
      </c>
      <c r="N691" s="2" t="s">
        <v>16</v>
      </c>
    </row>
    <row r="692" spans="1:14" ht="14.5" x14ac:dyDescent="0.35">
      <c r="A692" s="2" t="s">
        <v>1414</v>
      </c>
      <c r="B692" s="2" t="s">
        <v>1415</v>
      </c>
      <c r="C692" s="2">
        <v>45</v>
      </c>
      <c r="D692" s="2" t="s">
        <v>39</v>
      </c>
      <c r="E692" s="2" t="s">
        <v>42</v>
      </c>
      <c r="F692" s="2" t="s">
        <v>19</v>
      </c>
      <c r="G692" s="2" t="s">
        <v>30</v>
      </c>
      <c r="H692" s="7">
        <v>1007.72</v>
      </c>
      <c r="I692" s="3">
        <v>44977</v>
      </c>
      <c r="J692" s="3" t="str">
        <f>TEXT(NIgerian_Fintech[[#This Row],[TransactionDate]], "JJJJ")</f>
        <v>2023</v>
      </c>
      <c r="K692" s="3" t="str">
        <f>TEXT(NIgerian_Fintech[[#This Row],[TransactionDate]], "MMMM")</f>
        <v>February</v>
      </c>
      <c r="L692" s="3" t="str">
        <f>TEXT(NIgerian_Fintech[[#This Row],[TransactionDate]], "MM")</f>
        <v>02</v>
      </c>
      <c r="M692" s="3" t="str">
        <f>TEXT(NIgerian_Fintech[[#This Row],[TransactionDate]], "tttt")</f>
        <v>Monday</v>
      </c>
      <c r="N692" s="2" t="s">
        <v>16</v>
      </c>
    </row>
    <row r="693" spans="1:14" ht="14.5" x14ac:dyDescent="0.35">
      <c r="A693" s="2" t="s">
        <v>1416</v>
      </c>
      <c r="B693" s="2" t="s">
        <v>1417</v>
      </c>
      <c r="C693" s="2">
        <v>53</v>
      </c>
      <c r="D693" s="2" t="s">
        <v>12</v>
      </c>
      <c r="E693" s="2" t="s">
        <v>64</v>
      </c>
      <c r="F693" s="2" t="s">
        <v>25</v>
      </c>
      <c r="G693" s="2" t="s">
        <v>30</v>
      </c>
      <c r="H693" s="7">
        <v>962.75</v>
      </c>
      <c r="I693" s="3">
        <v>45324</v>
      </c>
      <c r="J693" s="3" t="str">
        <f>TEXT(NIgerian_Fintech[[#This Row],[TransactionDate]], "JJJJ")</f>
        <v>2024</v>
      </c>
      <c r="K693" s="3" t="str">
        <f>TEXT(NIgerian_Fintech[[#This Row],[TransactionDate]], "MMMM")</f>
        <v>February</v>
      </c>
      <c r="L693" s="3" t="str">
        <f>TEXT(NIgerian_Fintech[[#This Row],[TransactionDate]], "MM")</f>
        <v>02</v>
      </c>
      <c r="M693" s="3" t="str">
        <f>TEXT(NIgerian_Fintech[[#This Row],[TransactionDate]], "tttt")</f>
        <v>Friday</v>
      </c>
      <c r="N693" s="2" t="s">
        <v>16</v>
      </c>
    </row>
    <row r="694" spans="1:14" ht="14.5" x14ac:dyDescent="0.35">
      <c r="A694" s="2" t="s">
        <v>1418</v>
      </c>
      <c r="B694" s="2" t="s">
        <v>1419</v>
      </c>
      <c r="C694" s="2">
        <v>43</v>
      </c>
      <c r="D694" s="2" t="s">
        <v>12</v>
      </c>
      <c r="E694" s="2" t="s">
        <v>64</v>
      </c>
      <c r="F694" s="2" t="s">
        <v>14</v>
      </c>
      <c r="G694" s="2" t="s">
        <v>26</v>
      </c>
      <c r="H694" s="7">
        <v>15021.17</v>
      </c>
      <c r="I694" s="3">
        <v>45240</v>
      </c>
      <c r="J694" s="3" t="str">
        <f>TEXT(NIgerian_Fintech[[#This Row],[TransactionDate]], "JJJJ")</f>
        <v>2023</v>
      </c>
      <c r="K694" s="3" t="str">
        <f>TEXT(NIgerian_Fintech[[#This Row],[TransactionDate]], "MMMM")</f>
        <v>November</v>
      </c>
      <c r="L694" s="3" t="str">
        <f>TEXT(NIgerian_Fintech[[#This Row],[TransactionDate]], "MM")</f>
        <v>11</v>
      </c>
      <c r="M694" s="3" t="str">
        <f>TEXT(NIgerian_Fintech[[#This Row],[TransactionDate]], "tttt")</f>
        <v>Friday</v>
      </c>
      <c r="N694" s="2" t="s">
        <v>16</v>
      </c>
    </row>
    <row r="695" spans="1:14" ht="14.5" x14ac:dyDescent="0.35">
      <c r="A695" s="2" t="s">
        <v>1420</v>
      </c>
      <c r="B695" s="2" t="s">
        <v>1421</v>
      </c>
      <c r="C695" s="2">
        <v>25</v>
      </c>
      <c r="D695" s="2" t="s">
        <v>39</v>
      </c>
      <c r="E695" s="2" t="s">
        <v>93</v>
      </c>
      <c r="F695" s="2" t="s">
        <v>35</v>
      </c>
      <c r="G695" s="2" t="s">
        <v>36</v>
      </c>
      <c r="H695" s="7">
        <v>6010.59</v>
      </c>
      <c r="I695" s="3">
        <v>45574</v>
      </c>
      <c r="J695" s="3" t="str">
        <f>TEXT(NIgerian_Fintech[[#This Row],[TransactionDate]], "JJJJ")</f>
        <v>2024</v>
      </c>
      <c r="K695" s="3" t="str">
        <f>TEXT(NIgerian_Fintech[[#This Row],[TransactionDate]], "MMMM")</f>
        <v>October</v>
      </c>
      <c r="L695" s="3" t="str">
        <f>TEXT(NIgerian_Fintech[[#This Row],[TransactionDate]], "MM")</f>
        <v>10</v>
      </c>
      <c r="M695" s="3" t="str">
        <f>TEXT(NIgerian_Fintech[[#This Row],[TransactionDate]], "tttt")</f>
        <v>Wednesday</v>
      </c>
      <c r="N695" s="2" t="s">
        <v>16</v>
      </c>
    </row>
    <row r="696" spans="1:14" ht="14.5" x14ac:dyDescent="0.35">
      <c r="A696" s="2" t="s">
        <v>1422</v>
      </c>
      <c r="B696" s="2" t="s">
        <v>1423</v>
      </c>
      <c r="C696" s="2">
        <v>45</v>
      </c>
      <c r="D696" s="2" t="s">
        <v>39</v>
      </c>
      <c r="E696" s="2" t="s">
        <v>42</v>
      </c>
      <c r="F696" s="2" t="s">
        <v>35</v>
      </c>
      <c r="G696" s="2" t="s">
        <v>36</v>
      </c>
      <c r="H696" s="7">
        <v>19516.96</v>
      </c>
      <c r="I696" s="3">
        <v>45440</v>
      </c>
      <c r="J696" s="3" t="str">
        <f>TEXT(NIgerian_Fintech[[#This Row],[TransactionDate]], "JJJJ")</f>
        <v>2024</v>
      </c>
      <c r="K696" s="3" t="str">
        <f>TEXT(NIgerian_Fintech[[#This Row],[TransactionDate]], "MMMM")</f>
        <v>May</v>
      </c>
      <c r="L696" s="3" t="str">
        <f>TEXT(NIgerian_Fintech[[#This Row],[TransactionDate]], "MM")</f>
        <v>05</v>
      </c>
      <c r="M696" s="3" t="str">
        <f>TEXT(NIgerian_Fintech[[#This Row],[TransactionDate]], "tttt")</f>
        <v>Tuesday</v>
      </c>
      <c r="N696" s="2" t="s">
        <v>16</v>
      </c>
    </row>
    <row r="697" spans="1:14" ht="14.5" x14ac:dyDescent="0.35">
      <c r="A697" s="2" t="s">
        <v>1424</v>
      </c>
      <c r="B697" s="2" t="s">
        <v>1425</v>
      </c>
      <c r="C697" s="2">
        <v>45</v>
      </c>
      <c r="D697" s="2" t="s">
        <v>39</v>
      </c>
      <c r="E697" s="2" t="s">
        <v>42</v>
      </c>
      <c r="F697" s="2" t="s">
        <v>55</v>
      </c>
      <c r="G697" s="2" t="s">
        <v>15</v>
      </c>
      <c r="H697" s="7">
        <v>8550.4</v>
      </c>
      <c r="I697" s="3">
        <v>45428</v>
      </c>
      <c r="J697" s="3" t="str">
        <f>TEXT(NIgerian_Fintech[[#This Row],[TransactionDate]], "JJJJ")</f>
        <v>2024</v>
      </c>
      <c r="K697" s="3" t="str">
        <f>TEXT(NIgerian_Fintech[[#This Row],[TransactionDate]], "MMMM")</f>
        <v>May</v>
      </c>
      <c r="L697" s="3" t="str">
        <f>TEXT(NIgerian_Fintech[[#This Row],[TransactionDate]], "MM")</f>
        <v>05</v>
      </c>
      <c r="M697" s="3" t="str">
        <f>TEXT(NIgerian_Fintech[[#This Row],[TransactionDate]], "tttt")</f>
        <v>Thursday</v>
      </c>
      <c r="N697" s="2" t="s">
        <v>16</v>
      </c>
    </row>
    <row r="698" spans="1:14" ht="14.5" x14ac:dyDescent="0.35">
      <c r="A698" s="2" t="s">
        <v>1426</v>
      </c>
      <c r="B698" s="2" t="s">
        <v>1427</v>
      </c>
      <c r="C698" s="2">
        <v>54</v>
      </c>
      <c r="D698" s="2" t="s">
        <v>12</v>
      </c>
      <c r="E698" s="2" t="s">
        <v>74</v>
      </c>
      <c r="F698" s="2" t="s">
        <v>55</v>
      </c>
      <c r="G698" s="2" t="s">
        <v>15</v>
      </c>
      <c r="H698" s="7">
        <v>9642.69</v>
      </c>
      <c r="I698" s="3">
        <v>45456</v>
      </c>
      <c r="J698" s="3" t="str">
        <f>TEXT(NIgerian_Fintech[[#This Row],[TransactionDate]], "JJJJ")</f>
        <v>2024</v>
      </c>
      <c r="K698" s="3" t="str">
        <f>TEXT(NIgerian_Fintech[[#This Row],[TransactionDate]], "MMMM")</f>
        <v>June</v>
      </c>
      <c r="L698" s="3" t="str">
        <f>TEXT(NIgerian_Fintech[[#This Row],[TransactionDate]], "MM")</f>
        <v>06</v>
      </c>
      <c r="M698" s="3" t="str">
        <f>TEXT(NIgerian_Fintech[[#This Row],[TransactionDate]], "tttt")</f>
        <v>Thursday</v>
      </c>
      <c r="N698" s="2" t="s">
        <v>16</v>
      </c>
    </row>
    <row r="699" spans="1:14" ht="14.5" x14ac:dyDescent="0.35">
      <c r="A699" s="2" t="s">
        <v>1428</v>
      </c>
      <c r="B699" s="2" t="s">
        <v>1429</v>
      </c>
      <c r="C699" s="2">
        <v>58</v>
      </c>
      <c r="D699" s="2" t="s">
        <v>12</v>
      </c>
      <c r="E699" s="2" t="s">
        <v>52</v>
      </c>
      <c r="F699" s="2" t="s">
        <v>14</v>
      </c>
      <c r="G699" s="2" t="s">
        <v>36</v>
      </c>
      <c r="H699" s="7">
        <v>27210.51</v>
      </c>
      <c r="I699" s="3">
        <v>45623</v>
      </c>
      <c r="J699" s="3" t="str">
        <f>TEXT(NIgerian_Fintech[[#This Row],[TransactionDate]], "JJJJ")</f>
        <v>2024</v>
      </c>
      <c r="K699" s="3" t="str">
        <f>TEXT(NIgerian_Fintech[[#This Row],[TransactionDate]], "MMMM")</f>
        <v>November</v>
      </c>
      <c r="L699" s="3" t="str">
        <f>TEXT(NIgerian_Fintech[[#This Row],[TransactionDate]], "MM")</f>
        <v>11</v>
      </c>
      <c r="M699" s="3" t="str">
        <f>TEXT(NIgerian_Fintech[[#This Row],[TransactionDate]], "tttt")</f>
        <v>Wednesday</v>
      </c>
      <c r="N699" s="2" t="s">
        <v>16</v>
      </c>
    </row>
    <row r="700" spans="1:14" ht="14.5" x14ac:dyDescent="0.35">
      <c r="A700" s="2" t="s">
        <v>1430</v>
      </c>
      <c r="B700" s="2" t="s">
        <v>1431</v>
      </c>
      <c r="C700" s="2">
        <v>53</v>
      </c>
      <c r="D700" s="2" t="s">
        <v>12</v>
      </c>
      <c r="E700" s="2" t="s">
        <v>64</v>
      </c>
      <c r="F700" s="2" t="s">
        <v>14</v>
      </c>
      <c r="G700" s="2" t="s">
        <v>15</v>
      </c>
      <c r="H700" s="7">
        <v>1798.64</v>
      </c>
      <c r="I700" s="3">
        <v>45345</v>
      </c>
      <c r="J700" s="3" t="str">
        <f>TEXT(NIgerian_Fintech[[#This Row],[TransactionDate]], "JJJJ")</f>
        <v>2024</v>
      </c>
      <c r="K700" s="3" t="str">
        <f>TEXT(NIgerian_Fintech[[#This Row],[TransactionDate]], "MMMM")</f>
        <v>February</v>
      </c>
      <c r="L700" s="3" t="str">
        <f>TEXT(NIgerian_Fintech[[#This Row],[TransactionDate]], "MM")</f>
        <v>02</v>
      </c>
      <c r="M700" s="3" t="str">
        <f>TEXT(NIgerian_Fintech[[#This Row],[TransactionDate]], "tttt")</f>
        <v>Friday</v>
      </c>
      <c r="N700" s="2" t="s">
        <v>16</v>
      </c>
    </row>
    <row r="701" spans="1:14" ht="14.5" x14ac:dyDescent="0.35">
      <c r="A701" s="2" t="s">
        <v>1432</v>
      </c>
      <c r="B701" s="2" t="s">
        <v>1433</v>
      </c>
      <c r="C701" s="2">
        <v>44</v>
      </c>
      <c r="D701" s="2" t="s">
        <v>39</v>
      </c>
      <c r="E701" s="2" t="s">
        <v>24</v>
      </c>
      <c r="F701" s="2" t="s">
        <v>49</v>
      </c>
      <c r="G701" s="2" t="s">
        <v>36</v>
      </c>
      <c r="H701" s="7">
        <v>7831.25</v>
      </c>
      <c r="I701" s="3">
        <v>45120</v>
      </c>
      <c r="J701" s="3" t="str">
        <f>TEXT(NIgerian_Fintech[[#This Row],[TransactionDate]], "JJJJ")</f>
        <v>2023</v>
      </c>
      <c r="K701" s="3" t="str">
        <f>TEXT(NIgerian_Fintech[[#This Row],[TransactionDate]], "MMMM")</f>
        <v>July</v>
      </c>
      <c r="L701" s="3" t="str">
        <f>TEXT(NIgerian_Fintech[[#This Row],[TransactionDate]], "MM")</f>
        <v>07</v>
      </c>
      <c r="M701" s="3" t="str">
        <f>TEXT(NIgerian_Fintech[[#This Row],[TransactionDate]], "tttt")</f>
        <v>Thursday</v>
      </c>
      <c r="N701" s="2" t="s">
        <v>16</v>
      </c>
    </row>
    <row r="702" spans="1:14" ht="14.5" x14ac:dyDescent="0.35">
      <c r="A702" s="2" t="s">
        <v>1434</v>
      </c>
      <c r="B702" s="2" t="s">
        <v>1435</v>
      </c>
      <c r="C702" s="2">
        <v>34</v>
      </c>
      <c r="D702" s="2" t="s">
        <v>39</v>
      </c>
      <c r="E702" s="2" t="s">
        <v>64</v>
      </c>
      <c r="F702" s="2" t="s">
        <v>14</v>
      </c>
      <c r="G702" s="2" t="s">
        <v>26</v>
      </c>
      <c r="H702" s="7">
        <v>598.97</v>
      </c>
      <c r="I702" s="3">
        <v>45238</v>
      </c>
      <c r="J702" s="3" t="str">
        <f>TEXT(NIgerian_Fintech[[#This Row],[TransactionDate]], "JJJJ")</f>
        <v>2023</v>
      </c>
      <c r="K702" s="3" t="str">
        <f>TEXT(NIgerian_Fintech[[#This Row],[TransactionDate]], "MMMM")</f>
        <v>November</v>
      </c>
      <c r="L702" s="3" t="str">
        <f>TEXT(NIgerian_Fintech[[#This Row],[TransactionDate]], "MM")</f>
        <v>11</v>
      </c>
      <c r="M702" s="3" t="str">
        <f>TEXT(NIgerian_Fintech[[#This Row],[TransactionDate]], "tttt")</f>
        <v>Wednesday</v>
      </c>
      <c r="N702" s="2" t="s">
        <v>16</v>
      </c>
    </row>
    <row r="703" spans="1:14" ht="14.5" x14ac:dyDescent="0.35">
      <c r="A703" s="2" t="s">
        <v>1436</v>
      </c>
      <c r="B703" s="2" t="s">
        <v>1437</v>
      </c>
      <c r="C703" s="2">
        <v>26</v>
      </c>
      <c r="D703" s="2" t="s">
        <v>12</v>
      </c>
      <c r="E703" s="2" t="s">
        <v>29</v>
      </c>
      <c r="F703" s="2" t="s">
        <v>25</v>
      </c>
      <c r="G703" s="2" t="s">
        <v>15</v>
      </c>
      <c r="H703" s="7">
        <v>4446.09</v>
      </c>
      <c r="I703" s="3">
        <v>45648</v>
      </c>
      <c r="J703" s="3" t="str">
        <f>TEXT(NIgerian_Fintech[[#This Row],[TransactionDate]], "JJJJ")</f>
        <v>2024</v>
      </c>
      <c r="K703" s="3" t="str">
        <f>TEXT(NIgerian_Fintech[[#This Row],[TransactionDate]], "MMMM")</f>
        <v>December</v>
      </c>
      <c r="L703" s="3" t="str">
        <f>TEXT(NIgerian_Fintech[[#This Row],[TransactionDate]], "MM")</f>
        <v>12</v>
      </c>
      <c r="M703" s="3" t="str">
        <f>TEXT(NIgerian_Fintech[[#This Row],[TransactionDate]], "tttt")</f>
        <v>Sunday</v>
      </c>
      <c r="N703" s="2" t="s">
        <v>16</v>
      </c>
    </row>
    <row r="704" spans="1:14" ht="14.5" x14ac:dyDescent="0.35">
      <c r="A704" s="2" t="s">
        <v>1438</v>
      </c>
      <c r="B704" s="2" t="s">
        <v>1439</v>
      </c>
      <c r="C704" s="2">
        <v>50</v>
      </c>
      <c r="D704" s="2" t="s">
        <v>39</v>
      </c>
      <c r="E704" s="2" t="s">
        <v>42</v>
      </c>
      <c r="F704" s="2" t="s">
        <v>25</v>
      </c>
      <c r="G704" s="2" t="s">
        <v>36</v>
      </c>
      <c r="H704" s="7">
        <v>1602.84</v>
      </c>
      <c r="I704" s="3">
        <v>45225</v>
      </c>
      <c r="J704" s="3" t="str">
        <f>TEXT(NIgerian_Fintech[[#This Row],[TransactionDate]], "JJJJ")</f>
        <v>2023</v>
      </c>
      <c r="K704" s="3" t="str">
        <f>TEXT(NIgerian_Fintech[[#This Row],[TransactionDate]], "MMMM")</f>
        <v>October</v>
      </c>
      <c r="L704" s="3" t="str">
        <f>TEXT(NIgerian_Fintech[[#This Row],[TransactionDate]], "MM")</f>
        <v>10</v>
      </c>
      <c r="M704" s="3" t="str">
        <f>TEXT(NIgerian_Fintech[[#This Row],[TransactionDate]], "tttt")</f>
        <v>Thursday</v>
      </c>
      <c r="N704" s="2" t="s">
        <v>16</v>
      </c>
    </row>
    <row r="705" spans="1:14" ht="14.5" x14ac:dyDescent="0.35">
      <c r="A705" s="2" t="s">
        <v>1440</v>
      </c>
      <c r="B705" s="2" t="s">
        <v>1441</v>
      </c>
      <c r="C705" s="2">
        <v>37</v>
      </c>
      <c r="D705" s="2" t="s">
        <v>12</v>
      </c>
      <c r="E705" s="2" t="s">
        <v>24</v>
      </c>
      <c r="F705" s="2" t="s">
        <v>35</v>
      </c>
      <c r="G705" s="2" t="s">
        <v>15</v>
      </c>
      <c r="H705" s="7">
        <v>2080.5300000000002</v>
      </c>
      <c r="I705" s="3">
        <v>45255</v>
      </c>
      <c r="J705" s="3" t="str">
        <f>TEXT(NIgerian_Fintech[[#This Row],[TransactionDate]], "JJJJ")</f>
        <v>2023</v>
      </c>
      <c r="K705" s="3" t="str">
        <f>TEXT(NIgerian_Fintech[[#This Row],[TransactionDate]], "MMMM")</f>
        <v>November</v>
      </c>
      <c r="L705" s="3" t="str">
        <f>TEXT(NIgerian_Fintech[[#This Row],[TransactionDate]], "MM")</f>
        <v>11</v>
      </c>
      <c r="M705" s="3" t="str">
        <f>TEXT(NIgerian_Fintech[[#This Row],[TransactionDate]], "tttt")</f>
        <v>Saturday</v>
      </c>
      <c r="N705" s="2" t="s">
        <v>16</v>
      </c>
    </row>
    <row r="706" spans="1:14" ht="14.5" x14ac:dyDescent="0.35">
      <c r="A706" s="2" t="s">
        <v>1442</v>
      </c>
      <c r="B706" s="2" t="s">
        <v>1443</v>
      </c>
      <c r="C706" s="2">
        <v>30</v>
      </c>
      <c r="D706" s="2" t="s">
        <v>39</v>
      </c>
      <c r="E706" s="2" t="s">
        <v>42</v>
      </c>
      <c r="F706" s="2" t="s">
        <v>25</v>
      </c>
      <c r="G706" s="2" t="s">
        <v>30</v>
      </c>
      <c r="H706" s="7">
        <v>27302.15</v>
      </c>
      <c r="I706" s="3">
        <v>45402</v>
      </c>
      <c r="J706" s="3" t="str">
        <f>TEXT(NIgerian_Fintech[[#This Row],[TransactionDate]], "JJJJ")</f>
        <v>2024</v>
      </c>
      <c r="K706" s="3" t="str">
        <f>TEXT(NIgerian_Fintech[[#This Row],[TransactionDate]], "MMMM")</f>
        <v>April</v>
      </c>
      <c r="L706" s="3" t="str">
        <f>TEXT(NIgerian_Fintech[[#This Row],[TransactionDate]], "MM")</f>
        <v>04</v>
      </c>
      <c r="M706" s="3" t="str">
        <f>TEXT(NIgerian_Fintech[[#This Row],[TransactionDate]], "tttt")</f>
        <v>Saturday</v>
      </c>
      <c r="N706" s="2" t="s">
        <v>16</v>
      </c>
    </row>
    <row r="707" spans="1:14" ht="14.5" x14ac:dyDescent="0.35">
      <c r="A707" s="2" t="s">
        <v>1444</v>
      </c>
      <c r="B707" s="2" t="s">
        <v>1445</v>
      </c>
      <c r="C707" s="2">
        <v>45</v>
      </c>
      <c r="D707" s="2" t="s">
        <v>12</v>
      </c>
      <c r="E707" s="2" t="s">
        <v>52</v>
      </c>
      <c r="F707" s="2" t="s">
        <v>25</v>
      </c>
      <c r="G707" s="2" t="s">
        <v>30</v>
      </c>
      <c r="H707" s="7">
        <v>9433.6</v>
      </c>
      <c r="I707" s="3">
        <v>45510</v>
      </c>
      <c r="J707" s="3" t="str">
        <f>TEXT(NIgerian_Fintech[[#This Row],[TransactionDate]], "JJJJ")</f>
        <v>2024</v>
      </c>
      <c r="K707" s="3" t="str">
        <f>TEXT(NIgerian_Fintech[[#This Row],[TransactionDate]], "MMMM")</f>
        <v>August</v>
      </c>
      <c r="L707" s="3" t="str">
        <f>TEXT(NIgerian_Fintech[[#This Row],[TransactionDate]], "MM")</f>
        <v>08</v>
      </c>
      <c r="M707" s="3" t="str">
        <f>TEXT(NIgerian_Fintech[[#This Row],[TransactionDate]], "tttt")</f>
        <v>Tuesday</v>
      </c>
      <c r="N707" s="2" t="s">
        <v>16</v>
      </c>
    </row>
    <row r="708" spans="1:14" ht="14.5" x14ac:dyDescent="0.35">
      <c r="A708" s="2" t="s">
        <v>1446</v>
      </c>
      <c r="B708" s="2" t="s">
        <v>1447</v>
      </c>
      <c r="C708" s="2">
        <v>46</v>
      </c>
      <c r="D708" s="2" t="s">
        <v>39</v>
      </c>
      <c r="E708" s="2" t="s">
        <v>42</v>
      </c>
      <c r="F708" s="2" t="s">
        <v>25</v>
      </c>
      <c r="G708" s="2" t="s">
        <v>20</v>
      </c>
      <c r="H708" s="7">
        <v>22270.89</v>
      </c>
      <c r="I708" s="3">
        <v>45043</v>
      </c>
      <c r="J708" s="3" t="str">
        <f>TEXT(NIgerian_Fintech[[#This Row],[TransactionDate]], "JJJJ")</f>
        <v>2023</v>
      </c>
      <c r="K708" s="3" t="str">
        <f>TEXT(NIgerian_Fintech[[#This Row],[TransactionDate]], "MMMM")</f>
        <v>April</v>
      </c>
      <c r="L708" s="3" t="str">
        <f>TEXT(NIgerian_Fintech[[#This Row],[TransactionDate]], "MM")</f>
        <v>04</v>
      </c>
      <c r="M708" s="3" t="str">
        <f>TEXT(NIgerian_Fintech[[#This Row],[TransactionDate]], "tttt")</f>
        <v>Thursday</v>
      </c>
      <c r="N708" s="2" t="s">
        <v>16</v>
      </c>
    </row>
    <row r="709" spans="1:14" ht="14.5" x14ac:dyDescent="0.35">
      <c r="A709" s="2" t="s">
        <v>1448</v>
      </c>
      <c r="B709" s="2" t="s">
        <v>1449</v>
      </c>
      <c r="C709" s="2">
        <v>30</v>
      </c>
      <c r="D709" s="2" t="s">
        <v>39</v>
      </c>
      <c r="E709" s="2" t="s">
        <v>13</v>
      </c>
      <c r="F709" s="2" t="s">
        <v>49</v>
      </c>
      <c r="G709" s="2" t="s">
        <v>36</v>
      </c>
      <c r="H709" s="7">
        <v>5861.24</v>
      </c>
      <c r="I709" s="3">
        <v>45190</v>
      </c>
      <c r="J709" s="3" t="str">
        <f>TEXT(NIgerian_Fintech[[#This Row],[TransactionDate]], "JJJJ")</f>
        <v>2023</v>
      </c>
      <c r="K709" s="3" t="str">
        <f>TEXT(NIgerian_Fintech[[#This Row],[TransactionDate]], "MMMM")</f>
        <v>September</v>
      </c>
      <c r="L709" s="3" t="str">
        <f>TEXT(NIgerian_Fintech[[#This Row],[TransactionDate]], "MM")</f>
        <v>09</v>
      </c>
      <c r="M709" s="3" t="str">
        <f>TEXT(NIgerian_Fintech[[#This Row],[TransactionDate]], "tttt")</f>
        <v>Thursday</v>
      </c>
      <c r="N709" s="2" t="s">
        <v>21</v>
      </c>
    </row>
    <row r="710" spans="1:14" ht="14.5" x14ac:dyDescent="0.35">
      <c r="A710" s="2" t="s">
        <v>1450</v>
      </c>
      <c r="B710" s="2" t="s">
        <v>1451</v>
      </c>
      <c r="C710" s="2">
        <v>63</v>
      </c>
      <c r="D710" s="2" t="s">
        <v>12</v>
      </c>
      <c r="E710" s="2" t="s">
        <v>13</v>
      </c>
      <c r="F710" s="2" t="s">
        <v>35</v>
      </c>
      <c r="G710" s="2" t="s">
        <v>20</v>
      </c>
      <c r="H710" s="7">
        <v>9104.16</v>
      </c>
      <c r="I710" s="3">
        <v>45443</v>
      </c>
      <c r="J710" s="3" t="str">
        <f>TEXT(NIgerian_Fintech[[#This Row],[TransactionDate]], "JJJJ")</f>
        <v>2024</v>
      </c>
      <c r="K710" s="3" t="str">
        <f>TEXT(NIgerian_Fintech[[#This Row],[TransactionDate]], "MMMM")</f>
        <v>May</v>
      </c>
      <c r="L710" s="3" t="str">
        <f>TEXT(NIgerian_Fintech[[#This Row],[TransactionDate]], "MM")</f>
        <v>05</v>
      </c>
      <c r="M710" s="3" t="str">
        <f>TEXT(NIgerian_Fintech[[#This Row],[TransactionDate]], "tttt")</f>
        <v>Friday</v>
      </c>
      <c r="N710" s="2" t="s">
        <v>16</v>
      </c>
    </row>
    <row r="711" spans="1:14" ht="14.5" x14ac:dyDescent="0.35">
      <c r="A711" s="2" t="s">
        <v>1452</v>
      </c>
      <c r="B711" s="2" t="s">
        <v>1453</v>
      </c>
      <c r="C711" s="2">
        <v>52</v>
      </c>
      <c r="D711" s="2" t="s">
        <v>12</v>
      </c>
      <c r="E711" s="2" t="s">
        <v>93</v>
      </c>
      <c r="F711" s="2" t="s">
        <v>55</v>
      </c>
      <c r="G711" s="2" t="s">
        <v>36</v>
      </c>
      <c r="H711" s="7">
        <v>326.20999999999998</v>
      </c>
      <c r="I711" s="3">
        <v>45445</v>
      </c>
      <c r="J711" s="3" t="str">
        <f>TEXT(NIgerian_Fintech[[#This Row],[TransactionDate]], "JJJJ")</f>
        <v>2024</v>
      </c>
      <c r="K711" s="3" t="str">
        <f>TEXT(NIgerian_Fintech[[#This Row],[TransactionDate]], "MMMM")</f>
        <v>June</v>
      </c>
      <c r="L711" s="3" t="str">
        <f>TEXT(NIgerian_Fintech[[#This Row],[TransactionDate]], "MM")</f>
        <v>06</v>
      </c>
      <c r="M711" s="3" t="str">
        <f>TEXT(NIgerian_Fintech[[#This Row],[TransactionDate]], "tttt")</f>
        <v>Sunday</v>
      </c>
      <c r="N711" s="2" t="s">
        <v>16</v>
      </c>
    </row>
    <row r="712" spans="1:14" ht="14.5" x14ac:dyDescent="0.35">
      <c r="A712" s="2" t="s">
        <v>1454</v>
      </c>
      <c r="B712" s="2" t="s">
        <v>1455</v>
      </c>
      <c r="C712" s="2">
        <v>23</v>
      </c>
      <c r="D712" s="2" t="s">
        <v>12</v>
      </c>
      <c r="E712" s="2" t="s">
        <v>13</v>
      </c>
      <c r="F712" s="2" t="s">
        <v>35</v>
      </c>
      <c r="G712" s="2" t="s">
        <v>15</v>
      </c>
      <c r="H712" s="7">
        <v>6339.4</v>
      </c>
      <c r="I712" s="3">
        <v>44947</v>
      </c>
      <c r="J712" s="3" t="str">
        <f>TEXT(NIgerian_Fintech[[#This Row],[TransactionDate]], "JJJJ")</f>
        <v>2023</v>
      </c>
      <c r="K712" s="3" t="str">
        <f>TEXT(NIgerian_Fintech[[#This Row],[TransactionDate]], "MMMM")</f>
        <v>January</v>
      </c>
      <c r="L712" s="3" t="str">
        <f>TEXT(NIgerian_Fintech[[#This Row],[TransactionDate]], "MM")</f>
        <v>01</v>
      </c>
      <c r="M712" s="3" t="str">
        <f>TEXT(NIgerian_Fintech[[#This Row],[TransactionDate]], "tttt")</f>
        <v>Saturday</v>
      </c>
      <c r="N712" s="2" t="s">
        <v>16</v>
      </c>
    </row>
    <row r="713" spans="1:14" ht="14.5" x14ac:dyDescent="0.35">
      <c r="A713" s="2" t="s">
        <v>1456</v>
      </c>
      <c r="B713" s="2" t="s">
        <v>1457</v>
      </c>
      <c r="C713" s="2">
        <v>35</v>
      </c>
      <c r="D713" s="2" t="s">
        <v>12</v>
      </c>
      <c r="E713" s="2" t="s">
        <v>13</v>
      </c>
      <c r="F713" s="2" t="s">
        <v>35</v>
      </c>
      <c r="G713" s="2" t="s">
        <v>36</v>
      </c>
      <c r="H713" s="7">
        <v>8302.43</v>
      </c>
      <c r="I713" s="3">
        <v>45403</v>
      </c>
      <c r="J713" s="3" t="str">
        <f>TEXT(NIgerian_Fintech[[#This Row],[TransactionDate]], "JJJJ")</f>
        <v>2024</v>
      </c>
      <c r="K713" s="3" t="str">
        <f>TEXT(NIgerian_Fintech[[#This Row],[TransactionDate]], "MMMM")</f>
        <v>April</v>
      </c>
      <c r="L713" s="3" t="str">
        <f>TEXT(NIgerian_Fintech[[#This Row],[TransactionDate]], "MM")</f>
        <v>04</v>
      </c>
      <c r="M713" s="3" t="str">
        <f>TEXT(NIgerian_Fintech[[#This Row],[TransactionDate]], "tttt")</f>
        <v>Sunday</v>
      </c>
      <c r="N713" s="2" t="s">
        <v>16</v>
      </c>
    </row>
    <row r="714" spans="1:14" ht="14.5" x14ac:dyDescent="0.35">
      <c r="A714" s="2" t="s">
        <v>1458</v>
      </c>
      <c r="B714" s="2" t="s">
        <v>1459</v>
      </c>
      <c r="C714" s="2">
        <v>22</v>
      </c>
      <c r="D714" s="2" t="s">
        <v>12</v>
      </c>
      <c r="E714" s="2" t="s">
        <v>52</v>
      </c>
      <c r="F714" s="2" t="s">
        <v>35</v>
      </c>
      <c r="G714" s="2" t="s">
        <v>30</v>
      </c>
      <c r="H714" s="7">
        <v>169.2</v>
      </c>
      <c r="I714" s="3">
        <v>45475</v>
      </c>
      <c r="J714" s="3" t="str">
        <f>TEXT(NIgerian_Fintech[[#This Row],[TransactionDate]], "JJJJ")</f>
        <v>2024</v>
      </c>
      <c r="K714" s="3" t="str">
        <f>TEXT(NIgerian_Fintech[[#This Row],[TransactionDate]], "MMMM")</f>
        <v>July</v>
      </c>
      <c r="L714" s="3" t="str">
        <f>TEXT(NIgerian_Fintech[[#This Row],[TransactionDate]], "MM")</f>
        <v>07</v>
      </c>
      <c r="M714" s="3" t="str">
        <f>TEXT(NIgerian_Fintech[[#This Row],[TransactionDate]], "tttt")</f>
        <v>Tuesday</v>
      </c>
      <c r="N714" s="2" t="s">
        <v>16</v>
      </c>
    </row>
    <row r="715" spans="1:14" ht="14.5" x14ac:dyDescent="0.35">
      <c r="A715" s="2" t="s">
        <v>1460</v>
      </c>
      <c r="B715" s="2" t="s">
        <v>1461</v>
      </c>
      <c r="C715" s="2">
        <v>64</v>
      </c>
      <c r="D715" s="2" t="s">
        <v>39</v>
      </c>
      <c r="E715" s="2" t="s">
        <v>64</v>
      </c>
      <c r="F715" s="2" t="s">
        <v>14</v>
      </c>
      <c r="G715" s="2" t="s">
        <v>15</v>
      </c>
      <c r="H715" s="7">
        <v>15582.18</v>
      </c>
      <c r="I715" s="3">
        <v>45099</v>
      </c>
      <c r="J715" s="3" t="str">
        <f>TEXT(NIgerian_Fintech[[#This Row],[TransactionDate]], "JJJJ")</f>
        <v>2023</v>
      </c>
      <c r="K715" s="3" t="str">
        <f>TEXT(NIgerian_Fintech[[#This Row],[TransactionDate]], "MMMM")</f>
        <v>June</v>
      </c>
      <c r="L715" s="3" t="str">
        <f>TEXT(NIgerian_Fintech[[#This Row],[TransactionDate]], "MM")</f>
        <v>06</v>
      </c>
      <c r="M715" s="3" t="str">
        <f>TEXT(NIgerian_Fintech[[#This Row],[TransactionDate]], "tttt")</f>
        <v>Thursday</v>
      </c>
      <c r="N715" s="2" t="s">
        <v>16</v>
      </c>
    </row>
    <row r="716" spans="1:14" ht="14.5" x14ac:dyDescent="0.35">
      <c r="A716" s="2" t="s">
        <v>1462</v>
      </c>
      <c r="B716" s="2" t="s">
        <v>1463</v>
      </c>
      <c r="C716" s="2">
        <v>42</v>
      </c>
      <c r="D716" s="2" t="s">
        <v>12</v>
      </c>
      <c r="E716" s="2" t="s">
        <v>13</v>
      </c>
      <c r="F716" s="2" t="s">
        <v>55</v>
      </c>
      <c r="G716" s="2" t="s">
        <v>30</v>
      </c>
      <c r="H716" s="7">
        <v>3501.58</v>
      </c>
      <c r="I716" s="3">
        <v>44988</v>
      </c>
      <c r="J716" s="3" t="str">
        <f>TEXT(NIgerian_Fintech[[#This Row],[TransactionDate]], "JJJJ")</f>
        <v>2023</v>
      </c>
      <c r="K716" s="3" t="str">
        <f>TEXT(NIgerian_Fintech[[#This Row],[TransactionDate]], "MMMM")</f>
        <v>March</v>
      </c>
      <c r="L716" s="3" t="str">
        <f>TEXT(NIgerian_Fintech[[#This Row],[TransactionDate]], "MM")</f>
        <v>03</v>
      </c>
      <c r="M716" s="3" t="str">
        <f>TEXT(NIgerian_Fintech[[#This Row],[TransactionDate]], "tttt")</f>
        <v>Friday</v>
      </c>
      <c r="N716" s="2" t="s">
        <v>16</v>
      </c>
    </row>
    <row r="717" spans="1:14" ht="14.5" x14ac:dyDescent="0.35">
      <c r="A717" s="2" t="s">
        <v>1464</v>
      </c>
      <c r="B717" s="2" t="s">
        <v>1465</v>
      </c>
      <c r="C717" s="2">
        <v>19</v>
      </c>
      <c r="D717" s="2" t="s">
        <v>12</v>
      </c>
      <c r="E717" s="2" t="s">
        <v>24</v>
      </c>
      <c r="F717" s="2" t="s">
        <v>14</v>
      </c>
      <c r="G717" s="2" t="s">
        <v>15</v>
      </c>
      <c r="H717" s="7">
        <v>6023.69</v>
      </c>
      <c r="I717" s="3">
        <v>45132</v>
      </c>
      <c r="J717" s="3" t="str">
        <f>TEXT(NIgerian_Fintech[[#This Row],[TransactionDate]], "JJJJ")</f>
        <v>2023</v>
      </c>
      <c r="K717" s="3" t="str">
        <f>TEXT(NIgerian_Fintech[[#This Row],[TransactionDate]], "MMMM")</f>
        <v>July</v>
      </c>
      <c r="L717" s="3" t="str">
        <f>TEXT(NIgerian_Fintech[[#This Row],[TransactionDate]], "MM")</f>
        <v>07</v>
      </c>
      <c r="M717" s="3" t="str">
        <f>TEXT(NIgerian_Fintech[[#This Row],[TransactionDate]], "tttt")</f>
        <v>Tuesday</v>
      </c>
      <c r="N717" s="2" t="s">
        <v>21</v>
      </c>
    </row>
    <row r="718" spans="1:14" ht="14.5" x14ac:dyDescent="0.35">
      <c r="A718" s="2" t="s">
        <v>1466</v>
      </c>
      <c r="B718" s="2" t="s">
        <v>1467</v>
      </c>
      <c r="C718" s="2">
        <v>27</v>
      </c>
      <c r="D718" s="2" t="s">
        <v>12</v>
      </c>
      <c r="E718" s="2" t="s">
        <v>93</v>
      </c>
      <c r="F718" s="2" t="s">
        <v>49</v>
      </c>
      <c r="G718" s="2" t="s">
        <v>36</v>
      </c>
      <c r="H718" s="7">
        <v>7670.74</v>
      </c>
      <c r="I718" s="3">
        <v>45539</v>
      </c>
      <c r="J718" s="3" t="str">
        <f>TEXT(NIgerian_Fintech[[#This Row],[TransactionDate]], "JJJJ")</f>
        <v>2024</v>
      </c>
      <c r="K718" s="3" t="str">
        <f>TEXT(NIgerian_Fintech[[#This Row],[TransactionDate]], "MMMM")</f>
        <v>September</v>
      </c>
      <c r="L718" s="3" t="str">
        <f>TEXT(NIgerian_Fintech[[#This Row],[TransactionDate]], "MM")</f>
        <v>09</v>
      </c>
      <c r="M718" s="3" t="str">
        <f>TEXT(NIgerian_Fintech[[#This Row],[TransactionDate]], "tttt")</f>
        <v>Wednesday</v>
      </c>
      <c r="N718" s="2" t="s">
        <v>16</v>
      </c>
    </row>
    <row r="719" spans="1:14" ht="14.5" x14ac:dyDescent="0.35">
      <c r="A719" s="2" t="s">
        <v>1468</v>
      </c>
      <c r="B719" s="2" t="s">
        <v>1469</v>
      </c>
      <c r="C719" s="2">
        <v>47</v>
      </c>
      <c r="D719" s="2" t="s">
        <v>12</v>
      </c>
      <c r="E719" s="2" t="s">
        <v>42</v>
      </c>
      <c r="F719" s="2" t="s">
        <v>49</v>
      </c>
      <c r="G719" s="2" t="s">
        <v>36</v>
      </c>
      <c r="H719" s="7">
        <v>48532.67</v>
      </c>
      <c r="I719" s="3">
        <v>45557</v>
      </c>
      <c r="J719" s="3" t="str">
        <f>TEXT(NIgerian_Fintech[[#This Row],[TransactionDate]], "JJJJ")</f>
        <v>2024</v>
      </c>
      <c r="K719" s="3" t="str">
        <f>TEXT(NIgerian_Fintech[[#This Row],[TransactionDate]], "MMMM")</f>
        <v>September</v>
      </c>
      <c r="L719" s="3" t="str">
        <f>TEXT(NIgerian_Fintech[[#This Row],[TransactionDate]], "MM")</f>
        <v>09</v>
      </c>
      <c r="M719" s="3" t="str">
        <f>TEXT(NIgerian_Fintech[[#This Row],[TransactionDate]], "tttt")</f>
        <v>Sunday</v>
      </c>
      <c r="N719" s="2" t="s">
        <v>16</v>
      </c>
    </row>
    <row r="720" spans="1:14" ht="14.5" x14ac:dyDescent="0.35">
      <c r="A720" s="2" t="s">
        <v>1470</v>
      </c>
      <c r="B720" s="2" t="s">
        <v>1471</v>
      </c>
      <c r="C720" s="2">
        <v>62</v>
      </c>
      <c r="D720" s="2" t="s">
        <v>12</v>
      </c>
      <c r="E720" s="2" t="s">
        <v>13</v>
      </c>
      <c r="F720" s="2" t="s">
        <v>19</v>
      </c>
      <c r="G720" s="2" t="s">
        <v>30</v>
      </c>
      <c r="H720" s="7">
        <v>1044.54</v>
      </c>
      <c r="I720" s="3">
        <v>45105</v>
      </c>
      <c r="J720" s="3" t="str">
        <f>TEXT(NIgerian_Fintech[[#This Row],[TransactionDate]], "JJJJ")</f>
        <v>2023</v>
      </c>
      <c r="K720" s="3" t="str">
        <f>TEXT(NIgerian_Fintech[[#This Row],[TransactionDate]], "MMMM")</f>
        <v>June</v>
      </c>
      <c r="L720" s="3" t="str">
        <f>TEXT(NIgerian_Fintech[[#This Row],[TransactionDate]], "MM")</f>
        <v>06</v>
      </c>
      <c r="M720" s="3" t="str">
        <f>TEXT(NIgerian_Fintech[[#This Row],[TransactionDate]], "tttt")</f>
        <v>Wednesday</v>
      </c>
      <c r="N720" s="2" t="s">
        <v>16</v>
      </c>
    </row>
    <row r="721" spans="1:14" ht="14.5" x14ac:dyDescent="0.35">
      <c r="A721" s="2" t="s">
        <v>1472</v>
      </c>
      <c r="B721" s="2" t="s">
        <v>1473</v>
      </c>
      <c r="C721" s="2">
        <v>22</v>
      </c>
      <c r="D721" s="2" t="s">
        <v>39</v>
      </c>
      <c r="E721" s="2" t="s">
        <v>93</v>
      </c>
      <c r="F721" s="2" t="s">
        <v>19</v>
      </c>
      <c r="G721" s="2" t="s">
        <v>26</v>
      </c>
      <c r="H721" s="7">
        <v>8103.09</v>
      </c>
      <c r="I721" s="3">
        <v>45570</v>
      </c>
      <c r="J721" s="3" t="str">
        <f>TEXT(NIgerian_Fintech[[#This Row],[TransactionDate]], "JJJJ")</f>
        <v>2024</v>
      </c>
      <c r="K721" s="3" t="str">
        <f>TEXT(NIgerian_Fintech[[#This Row],[TransactionDate]], "MMMM")</f>
        <v>October</v>
      </c>
      <c r="L721" s="3" t="str">
        <f>TEXT(NIgerian_Fintech[[#This Row],[TransactionDate]], "MM")</f>
        <v>10</v>
      </c>
      <c r="M721" s="3" t="str">
        <f>TEXT(NIgerian_Fintech[[#This Row],[TransactionDate]], "tttt")</f>
        <v>Saturday</v>
      </c>
      <c r="N721" s="2" t="s">
        <v>16</v>
      </c>
    </row>
    <row r="722" spans="1:14" ht="14.5" x14ac:dyDescent="0.35">
      <c r="A722" s="2" t="s">
        <v>1474</v>
      </c>
      <c r="B722" s="2" t="s">
        <v>1475</v>
      </c>
      <c r="C722" s="2">
        <v>50</v>
      </c>
      <c r="D722" s="2" t="s">
        <v>12</v>
      </c>
      <c r="E722" s="2" t="s">
        <v>52</v>
      </c>
      <c r="F722" s="2" t="s">
        <v>49</v>
      </c>
      <c r="G722" s="2" t="s">
        <v>36</v>
      </c>
      <c r="H722" s="7">
        <v>7562.88</v>
      </c>
      <c r="I722" s="3">
        <v>45268</v>
      </c>
      <c r="J722" s="3" t="str">
        <f>TEXT(NIgerian_Fintech[[#This Row],[TransactionDate]], "JJJJ")</f>
        <v>2023</v>
      </c>
      <c r="K722" s="3" t="str">
        <f>TEXT(NIgerian_Fintech[[#This Row],[TransactionDate]], "MMMM")</f>
        <v>December</v>
      </c>
      <c r="L722" s="3" t="str">
        <f>TEXT(NIgerian_Fintech[[#This Row],[TransactionDate]], "MM")</f>
        <v>12</v>
      </c>
      <c r="M722" s="3" t="str">
        <f>TEXT(NIgerian_Fintech[[#This Row],[TransactionDate]], "tttt")</f>
        <v>Friday</v>
      </c>
      <c r="N722" s="2" t="s">
        <v>16</v>
      </c>
    </row>
    <row r="723" spans="1:14" ht="14.5" x14ac:dyDescent="0.35">
      <c r="A723" s="2" t="s">
        <v>1476</v>
      </c>
      <c r="B723" s="2" t="s">
        <v>1477</v>
      </c>
      <c r="C723" s="2">
        <v>18</v>
      </c>
      <c r="D723" s="2" t="s">
        <v>12</v>
      </c>
      <c r="E723" s="2" t="s">
        <v>29</v>
      </c>
      <c r="F723" s="2" t="s">
        <v>49</v>
      </c>
      <c r="G723" s="2" t="s">
        <v>26</v>
      </c>
      <c r="H723" s="7">
        <v>713.99</v>
      </c>
      <c r="I723" s="3">
        <v>45366</v>
      </c>
      <c r="J723" s="3" t="str">
        <f>TEXT(NIgerian_Fintech[[#This Row],[TransactionDate]], "JJJJ")</f>
        <v>2024</v>
      </c>
      <c r="K723" s="3" t="str">
        <f>TEXT(NIgerian_Fintech[[#This Row],[TransactionDate]], "MMMM")</f>
        <v>March</v>
      </c>
      <c r="L723" s="3" t="str">
        <f>TEXT(NIgerian_Fintech[[#This Row],[TransactionDate]], "MM")</f>
        <v>03</v>
      </c>
      <c r="M723" s="3" t="str">
        <f>TEXT(NIgerian_Fintech[[#This Row],[TransactionDate]], "tttt")</f>
        <v>Friday</v>
      </c>
      <c r="N723" s="2" t="s">
        <v>16</v>
      </c>
    </row>
    <row r="724" spans="1:14" ht="14.5" x14ac:dyDescent="0.35">
      <c r="A724" s="2" t="s">
        <v>1478</v>
      </c>
      <c r="B724" s="2" t="s">
        <v>1479</v>
      </c>
      <c r="C724" s="2">
        <v>35</v>
      </c>
      <c r="D724" s="2" t="s">
        <v>12</v>
      </c>
      <c r="E724" s="2" t="s">
        <v>29</v>
      </c>
      <c r="F724" s="2" t="s">
        <v>14</v>
      </c>
      <c r="G724" s="2" t="s">
        <v>15</v>
      </c>
      <c r="H724" s="7">
        <v>10049.540000000001</v>
      </c>
      <c r="I724" s="3">
        <v>45001</v>
      </c>
      <c r="J724" s="3" t="str">
        <f>TEXT(NIgerian_Fintech[[#This Row],[TransactionDate]], "JJJJ")</f>
        <v>2023</v>
      </c>
      <c r="K724" s="3" t="str">
        <f>TEXT(NIgerian_Fintech[[#This Row],[TransactionDate]], "MMMM")</f>
        <v>March</v>
      </c>
      <c r="L724" s="3" t="str">
        <f>TEXT(NIgerian_Fintech[[#This Row],[TransactionDate]], "MM")</f>
        <v>03</v>
      </c>
      <c r="M724" s="3" t="str">
        <f>TEXT(NIgerian_Fintech[[#This Row],[TransactionDate]], "tttt")</f>
        <v>Thursday</v>
      </c>
      <c r="N724" s="2" t="s">
        <v>21</v>
      </c>
    </row>
    <row r="725" spans="1:14" ht="14.5" x14ac:dyDescent="0.35">
      <c r="A725" s="2" t="s">
        <v>1480</v>
      </c>
      <c r="B725" s="2" t="s">
        <v>1481</v>
      </c>
      <c r="C725" s="2">
        <v>49</v>
      </c>
      <c r="D725" s="2" t="s">
        <v>39</v>
      </c>
      <c r="E725" s="2" t="s">
        <v>29</v>
      </c>
      <c r="F725" s="2" t="s">
        <v>49</v>
      </c>
      <c r="G725" s="2" t="s">
        <v>26</v>
      </c>
      <c r="H725" s="7">
        <v>3380.7</v>
      </c>
      <c r="I725" s="3">
        <v>45216</v>
      </c>
      <c r="J725" s="3" t="str">
        <f>TEXT(NIgerian_Fintech[[#This Row],[TransactionDate]], "JJJJ")</f>
        <v>2023</v>
      </c>
      <c r="K725" s="3" t="str">
        <f>TEXT(NIgerian_Fintech[[#This Row],[TransactionDate]], "MMMM")</f>
        <v>October</v>
      </c>
      <c r="L725" s="3" t="str">
        <f>TEXT(NIgerian_Fintech[[#This Row],[TransactionDate]], "MM")</f>
        <v>10</v>
      </c>
      <c r="M725" s="3" t="str">
        <f>TEXT(NIgerian_Fintech[[#This Row],[TransactionDate]], "tttt")</f>
        <v>Tuesday</v>
      </c>
      <c r="N725" s="2" t="s">
        <v>16</v>
      </c>
    </row>
    <row r="726" spans="1:14" ht="14.5" x14ac:dyDescent="0.35">
      <c r="A726" s="2" t="s">
        <v>1482</v>
      </c>
      <c r="B726" s="2" t="s">
        <v>1483</v>
      </c>
      <c r="C726" s="2">
        <v>64</v>
      </c>
      <c r="D726" s="2" t="s">
        <v>39</v>
      </c>
      <c r="E726" s="2" t="s">
        <v>42</v>
      </c>
      <c r="F726" s="2" t="s">
        <v>55</v>
      </c>
      <c r="G726" s="2" t="s">
        <v>30</v>
      </c>
      <c r="H726" s="7">
        <v>1095.56</v>
      </c>
      <c r="I726" s="3">
        <v>45483</v>
      </c>
      <c r="J726" s="3" t="str">
        <f>TEXT(NIgerian_Fintech[[#This Row],[TransactionDate]], "JJJJ")</f>
        <v>2024</v>
      </c>
      <c r="K726" s="3" t="str">
        <f>TEXT(NIgerian_Fintech[[#This Row],[TransactionDate]], "MMMM")</f>
        <v>July</v>
      </c>
      <c r="L726" s="3" t="str">
        <f>TEXT(NIgerian_Fintech[[#This Row],[TransactionDate]], "MM")</f>
        <v>07</v>
      </c>
      <c r="M726" s="3" t="str">
        <f>TEXT(NIgerian_Fintech[[#This Row],[TransactionDate]], "tttt")</f>
        <v>Wednesday</v>
      </c>
      <c r="N726" s="2" t="s">
        <v>16</v>
      </c>
    </row>
    <row r="727" spans="1:14" ht="14.5" x14ac:dyDescent="0.35">
      <c r="A727" s="2" t="s">
        <v>1484</v>
      </c>
      <c r="B727" s="2" t="s">
        <v>1485</v>
      </c>
      <c r="C727" s="2">
        <v>28</v>
      </c>
      <c r="D727" s="2" t="s">
        <v>12</v>
      </c>
      <c r="E727" s="2" t="s">
        <v>93</v>
      </c>
      <c r="F727" s="2" t="s">
        <v>14</v>
      </c>
      <c r="G727" s="2" t="s">
        <v>20</v>
      </c>
      <c r="H727" s="7">
        <v>1967.96</v>
      </c>
      <c r="I727" s="3">
        <v>45070</v>
      </c>
      <c r="J727" s="3" t="str">
        <f>TEXT(NIgerian_Fintech[[#This Row],[TransactionDate]], "JJJJ")</f>
        <v>2023</v>
      </c>
      <c r="K727" s="3" t="str">
        <f>TEXT(NIgerian_Fintech[[#This Row],[TransactionDate]], "MMMM")</f>
        <v>May</v>
      </c>
      <c r="L727" s="3" t="str">
        <f>TEXT(NIgerian_Fintech[[#This Row],[TransactionDate]], "MM")</f>
        <v>05</v>
      </c>
      <c r="M727" s="3" t="str">
        <f>TEXT(NIgerian_Fintech[[#This Row],[TransactionDate]], "tttt")</f>
        <v>Wednesday</v>
      </c>
      <c r="N727" s="2" t="s">
        <v>16</v>
      </c>
    </row>
    <row r="728" spans="1:14" ht="14.5" x14ac:dyDescent="0.35">
      <c r="A728" s="2" t="s">
        <v>1486</v>
      </c>
      <c r="B728" s="2" t="s">
        <v>1487</v>
      </c>
      <c r="C728" s="2">
        <v>38</v>
      </c>
      <c r="D728" s="2" t="s">
        <v>12</v>
      </c>
      <c r="E728" s="2" t="s">
        <v>13</v>
      </c>
      <c r="F728" s="2" t="s">
        <v>49</v>
      </c>
      <c r="G728" s="2" t="s">
        <v>20</v>
      </c>
      <c r="H728" s="7">
        <v>17350.189999999999</v>
      </c>
      <c r="I728" s="3">
        <v>45575</v>
      </c>
      <c r="J728" s="3" t="str">
        <f>TEXT(NIgerian_Fintech[[#This Row],[TransactionDate]], "JJJJ")</f>
        <v>2024</v>
      </c>
      <c r="K728" s="3" t="str">
        <f>TEXT(NIgerian_Fintech[[#This Row],[TransactionDate]], "MMMM")</f>
        <v>October</v>
      </c>
      <c r="L728" s="3" t="str">
        <f>TEXT(NIgerian_Fintech[[#This Row],[TransactionDate]], "MM")</f>
        <v>10</v>
      </c>
      <c r="M728" s="3" t="str">
        <f>TEXT(NIgerian_Fintech[[#This Row],[TransactionDate]], "tttt")</f>
        <v>Thursday</v>
      </c>
      <c r="N728" s="2" t="s">
        <v>16</v>
      </c>
    </row>
    <row r="729" spans="1:14" ht="14.5" x14ac:dyDescent="0.35">
      <c r="A729" s="2" t="s">
        <v>1488</v>
      </c>
      <c r="B729" s="2" t="s">
        <v>1489</v>
      </c>
      <c r="C729" s="2">
        <v>43</v>
      </c>
      <c r="D729" s="2" t="s">
        <v>39</v>
      </c>
      <c r="E729" s="2" t="s">
        <v>64</v>
      </c>
      <c r="F729" s="2" t="s">
        <v>14</v>
      </c>
      <c r="G729" s="2" t="s">
        <v>30</v>
      </c>
      <c r="H729" s="7">
        <v>1099.54</v>
      </c>
      <c r="I729" s="3">
        <v>45134</v>
      </c>
      <c r="J729" s="3" t="str">
        <f>TEXT(NIgerian_Fintech[[#This Row],[TransactionDate]], "JJJJ")</f>
        <v>2023</v>
      </c>
      <c r="K729" s="3" t="str">
        <f>TEXT(NIgerian_Fintech[[#This Row],[TransactionDate]], "MMMM")</f>
        <v>July</v>
      </c>
      <c r="L729" s="3" t="str">
        <f>TEXT(NIgerian_Fintech[[#This Row],[TransactionDate]], "MM")</f>
        <v>07</v>
      </c>
      <c r="M729" s="3" t="str">
        <f>TEXT(NIgerian_Fintech[[#This Row],[TransactionDate]], "tttt")</f>
        <v>Thursday</v>
      </c>
      <c r="N729" s="2" t="s">
        <v>16</v>
      </c>
    </row>
    <row r="730" spans="1:14" ht="14.5" x14ac:dyDescent="0.35">
      <c r="A730" s="2" t="s">
        <v>1490</v>
      </c>
      <c r="B730" s="2" t="s">
        <v>1491</v>
      </c>
      <c r="C730" s="2">
        <v>42</v>
      </c>
      <c r="D730" s="2" t="s">
        <v>39</v>
      </c>
      <c r="E730" s="2" t="s">
        <v>42</v>
      </c>
      <c r="F730" s="2" t="s">
        <v>14</v>
      </c>
      <c r="G730" s="2" t="s">
        <v>20</v>
      </c>
      <c r="H730" s="7">
        <v>6290.98</v>
      </c>
      <c r="I730" s="3">
        <v>45198</v>
      </c>
      <c r="J730" s="3" t="str">
        <f>TEXT(NIgerian_Fintech[[#This Row],[TransactionDate]], "JJJJ")</f>
        <v>2023</v>
      </c>
      <c r="K730" s="3" t="str">
        <f>TEXT(NIgerian_Fintech[[#This Row],[TransactionDate]], "MMMM")</f>
        <v>September</v>
      </c>
      <c r="L730" s="3" t="str">
        <f>TEXT(NIgerian_Fintech[[#This Row],[TransactionDate]], "MM")</f>
        <v>09</v>
      </c>
      <c r="M730" s="3" t="str">
        <f>TEXT(NIgerian_Fintech[[#This Row],[TransactionDate]], "tttt")</f>
        <v>Friday</v>
      </c>
      <c r="N730" s="2" t="s">
        <v>16</v>
      </c>
    </row>
    <row r="731" spans="1:14" ht="14.5" x14ac:dyDescent="0.35">
      <c r="A731" s="2" t="s">
        <v>1492</v>
      </c>
      <c r="B731" s="2" t="s">
        <v>1493</v>
      </c>
      <c r="C731" s="2">
        <v>39</v>
      </c>
      <c r="D731" s="2" t="s">
        <v>39</v>
      </c>
      <c r="E731" s="2" t="s">
        <v>42</v>
      </c>
      <c r="F731" s="2" t="s">
        <v>25</v>
      </c>
      <c r="G731" s="2" t="s">
        <v>30</v>
      </c>
      <c r="H731" s="7">
        <v>2172.52</v>
      </c>
      <c r="I731" s="3">
        <v>45533</v>
      </c>
      <c r="J731" s="3" t="str">
        <f>TEXT(NIgerian_Fintech[[#This Row],[TransactionDate]], "JJJJ")</f>
        <v>2024</v>
      </c>
      <c r="K731" s="3" t="str">
        <f>TEXT(NIgerian_Fintech[[#This Row],[TransactionDate]], "MMMM")</f>
        <v>August</v>
      </c>
      <c r="L731" s="3" t="str">
        <f>TEXT(NIgerian_Fintech[[#This Row],[TransactionDate]], "MM")</f>
        <v>08</v>
      </c>
      <c r="M731" s="3" t="str">
        <f>TEXT(NIgerian_Fintech[[#This Row],[TransactionDate]], "tttt")</f>
        <v>Thursday</v>
      </c>
      <c r="N731" s="2" t="s">
        <v>16</v>
      </c>
    </row>
    <row r="732" spans="1:14" ht="14.5" x14ac:dyDescent="0.35">
      <c r="A732" s="2" t="s">
        <v>1494</v>
      </c>
      <c r="B732" s="2" t="s">
        <v>1495</v>
      </c>
      <c r="C732" s="2">
        <v>44</v>
      </c>
      <c r="D732" s="2" t="s">
        <v>12</v>
      </c>
      <c r="E732" s="2" t="s">
        <v>29</v>
      </c>
      <c r="F732" s="2" t="s">
        <v>19</v>
      </c>
      <c r="G732" s="2" t="s">
        <v>36</v>
      </c>
      <c r="H732" s="7">
        <v>1771.19</v>
      </c>
      <c r="I732" s="3">
        <v>45341</v>
      </c>
      <c r="J732" s="3" t="str">
        <f>TEXT(NIgerian_Fintech[[#This Row],[TransactionDate]], "JJJJ")</f>
        <v>2024</v>
      </c>
      <c r="K732" s="3" t="str">
        <f>TEXT(NIgerian_Fintech[[#This Row],[TransactionDate]], "MMMM")</f>
        <v>February</v>
      </c>
      <c r="L732" s="3" t="str">
        <f>TEXT(NIgerian_Fintech[[#This Row],[TransactionDate]], "MM")</f>
        <v>02</v>
      </c>
      <c r="M732" s="3" t="str">
        <f>TEXT(NIgerian_Fintech[[#This Row],[TransactionDate]], "tttt")</f>
        <v>Monday</v>
      </c>
      <c r="N732" s="2" t="s">
        <v>16</v>
      </c>
    </row>
    <row r="733" spans="1:14" ht="14.5" x14ac:dyDescent="0.35">
      <c r="A733" s="2" t="s">
        <v>1496</v>
      </c>
      <c r="B733" s="2" t="s">
        <v>1497</v>
      </c>
      <c r="C733" s="2">
        <v>30</v>
      </c>
      <c r="D733" s="2" t="s">
        <v>12</v>
      </c>
      <c r="E733" s="2" t="s">
        <v>64</v>
      </c>
      <c r="F733" s="2" t="s">
        <v>14</v>
      </c>
      <c r="G733" s="2" t="s">
        <v>26</v>
      </c>
      <c r="H733" s="7">
        <v>2303.09</v>
      </c>
      <c r="I733" s="3">
        <v>45323</v>
      </c>
      <c r="J733" s="3" t="str">
        <f>TEXT(NIgerian_Fintech[[#This Row],[TransactionDate]], "JJJJ")</f>
        <v>2024</v>
      </c>
      <c r="K733" s="3" t="str">
        <f>TEXT(NIgerian_Fintech[[#This Row],[TransactionDate]], "MMMM")</f>
        <v>February</v>
      </c>
      <c r="L733" s="3" t="str">
        <f>TEXT(NIgerian_Fintech[[#This Row],[TransactionDate]], "MM")</f>
        <v>02</v>
      </c>
      <c r="M733" s="3" t="str">
        <f>TEXT(NIgerian_Fintech[[#This Row],[TransactionDate]], "tttt")</f>
        <v>Thursday</v>
      </c>
      <c r="N733" s="2" t="s">
        <v>21</v>
      </c>
    </row>
    <row r="734" spans="1:14" ht="14.5" x14ac:dyDescent="0.35">
      <c r="A734" s="2" t="s">
        <v>1498</v>
      </c>
      <c r="B734" s="2" t="s">
        <v>1499</v>
      </c>
      <c r="C734" s="2">
        <v>50</v>
      </c>
      <c r="D734" s="2" t="s">
        <v>39</v>
      </c>
      <c r="E734" s="2" t="s">
        <v>29</v>
      </c>
      <c r="F734" s="2" t="s">
        <v>35</v>
      </c>
      <c r="G734" s="2" t="s">
        <v>20</v>
      </c>
      <c r="H734" s="7">
        <v>6788.16</v>
      </c>
      <c r="I734" s="3">
        <v>45310</v>
      </c>
      <c r="J734" s="3" t="str">
        <f>TEXT(NIgerian_Fintech[[#This Row],[TransactionDate]], "JJJJ")</f>
        <v>2024</v>
      </c>
      <c r="K734" s="3" t="str">
        <f>TEXT(NIgerian_Fintech[[#This Row],[TransactionDate]], "MMMM")</f>
        <v>January</v>
      </c>
      <c r="L734" s="3" t="str">
        <f>TEXT(NIgerian_Fintech[[#This Row],[TransactionDate]], "MM")</f>
        <v>01</v>
      </c>
      <c r="M734" s="3" t="str">
        <f>TEXT(NIgerian_Fintech[[#This Row],[TransactionDate]], "tttt")</f>
        <v>Friday</v>
      </c>
      <c r="N734" s="2" t="s">
        <v>16</v>
      </c>
    </row>
    <row r="735" spans="1:14" ht="14.5" x14ac:dyDescent="0.35">
      <c r="A735" s="2" t="s">
        <v>1500</v>
      </c>
      <c r="B735" s="2" t="s">
        <v>1501</v>
      </c>
      <c r="C735" s="2">
        <v>51</v>
      </c>
      <c r="D735" s="2" t="s">
        <v>12</v>
      </c>
      <c r="E735" s="2" t="s">
        <v>42</v>
      </c>
      <c r="F735" s="2" t="s">
        <v>14</v>
      </c>
      <c r="G735" s="2" t="s">
        <v>36</v>
      </c>
      <c r="H735" s="7">
        <v>2715.31</v>
      </c>
      <c r="I735" s="3">
        <v>45187</v>
      </c>
      <c r="J735" s="3" t="str">
        <f>TEXT(NIgerian_Fintech[[#This Row],[TransactionDate]], "JJJJ")</f>
        <v>2023</v>
      </c>
      <c r="K735" s="3" t="str">
        <f>TEXT(NIgerian_Fintech[[#This Row],[TransactionDate]], "MMMM")</f>
        <v>September</v>
      </c>
      <c r="L735" s="3" t="str">
        <f>TEXT(NIgerian_Fintech[[#This Row],[TransactionDate]], "MM")</f>
        <v>09</v>
      </c>
      <c r="M735" s="3" t="str">
        <f>TEXT(NIgerian_Fintech[[#This Row],[TransactionDate]], "tttt")</f>
        <v>Monday</v>
      </c>
      <c r="N735" s="2" t="s">
        <v>16</v>
      </c>
    </row>
    <row r="736" spans="1:14" ht="14.5" x14ac:dyDescent="0.35">
      <c r="A736" s="2" t="s">
        <v>1502</v>
      </c>
      <c r="B736" s="2" t="s">
        <v>1503</v>
      </c>
      <c r="C736" s="2">
        <v>58</v>
      </c>
      <c r="D736" s="2" t="s">
        <v>39</v>
      </c>
      <c r="E736" s="2" t="s">
        <v>13</v>
      </c>
      <c r="F736" s="2" t="s">
        <v>35</v>
      </c>
      <c r="G736" s="2" t="s">
        <v>20</v>
      </c>
      <c r="H736" s="7">
        <v>1017.37</v>
      </c>
      <c r="I736" s="3">
        <v>45565</v>
      </c>
      <c r="J736" s="3" t="str">
        <f>TEXT(NIgerian_Fintech[[#This Row],[TransactionDate]], "JJJJ")</f>
        <v>2024</v>
      </c>
      <c r="K736" s="3" t="str">
        <f>TEXT(NIgerian_Fintech[[#This Row],[TransactionDate]], "MMMM")</f>
        <v>September</v>
      </c>
      <c r="L736" s="3" t="str">
        <f>TEXT(NIgerian_Fintech[[#This Row],[TransactionDate]], "MM")</f>
        <v>09</v>
      </c>
      <c r="M736" s="3" t="str">
        <f>TEXT(NIgerian_Fintech[[#This Row],[TransactionDate]], "tttt")</f>
        <v>Monday</v>
      </c>
      <c r="N736" s="2" t="s">
        <v>16</v>
      </c>
    </row>
    <row r="737" spans="1:14" ht="14.5" x14ac:dyDescent="0.35">
      <c r="A737" s="2" t="s">
        <v>1504</v>
      </c>
      <c r="B737" s="2" t="s">
        <v>1505</v>
      </c>
      <c r="C737" s="2">
        <v>52</v>
      </c>
      <c r="D737" s="2" t="s">
        <v>39</v>
      </c>
      <c r="E737" s="2" t="s">
        <v>29</v>
      </c>
      <c r="F737" s="2" t="s">
        <v>25</v>
      </c>
      <c r="G737" s="2" t="s">
        <v>15</v>
      </c>
      <c r="H737" s="7">
        <v>16164.67</v>
      </c>
      <c r="I737" s="3">
        <v>45093</v>
      </c>
      <c r="J737" s="3" t="str">
        <f>TEXT(NIgerian_Fintech[[#This Row],[TransactionDate]], "JJJJ")</f>
        <v>2023</v>
      </c>
      <c r="K737" s="3" t="str">
        <f>TEXT(NIgerian_Fintech[[#This Row],[TransactionDate]], "MMMM")</f>
        <v>June</v>
      </c>
      <c r="L737" s="3" t="str">
        <f>TEXT(NIgerian_Fintech[[#This Row],[TransactionDate]], "MM")</f>
        <v>06</v>
      </c>
      <c r="M737" s="3" t="str">
        <f>TEXT(NIgerian_Fintech[[#This Row],[TransactionDate]], "tttt")</f>
        <v>Friday</v>
      </c>
      <c r="N737" s="2" t="s">
        <v>16</v>
      </c>
    </row>
    <row r="738" spans="1:14" ht="14.5" x14ac:dyDescent="0.35">
      <c r="A738" s="2" t="s">
        <v>1506</v>
      </c>
      <c r="B738" s="2" t="s">
        <v>1507</v>
      </c>
      <c r="C738" s="2">
        <v>18</v>
      </c>
      <c r="D738" s="2" t="s">
        <v>39</v>
      </c>
      <c r="E738" s="2" t="s">
        <v>29</v>
      </c>
      <c r="F738" s="2" t="s">
        <v>49</v>
      </c>
      <c r="G738" s="2" t="s">
        <v>30</v>
      </c>
      <c r="H738" s="7">
        <v>7761.41</v>
      </c>
      <c r="I738" s="3">
        <v>44944</v>
      </c>
      <c r="J738" s="3" t="str">
        <f>TEXT(NIgerian_Fintech[[#This Row],[TransactionDate]], "JJJJ")</f>
        <v>2023</v>
      </c>
      <c r="K738" s="3" t="str">
        <f>TEXT(NIgerian_Fintech[[#This Row],[TransactionDate]], "MMMM")</f>
        <v>January</v>
      </c>
      <c r="L738" s="3" t="str">
        <f>TEXT(NIgerian_Fintech[[#This Row],[TransactionDate]], "MM")</f>
        <v>01</v>
      </c>
      <c r="M738" s="3" t="str">
        <f>TEXT(NIgerian_Fintech[[#This Row],[TransactionDate]], "tttt")</f>
        <v>Wednesday</v>
      </c>
      <c r="N738" s="2" t="s">
        <v>16</v>
      </c>
    </row>
    <row r="739" spans="1:14" ht="14.5" x14ac:dyDescent="0.35">
      <c r="A739" s="2" t="s">
        <v>1508</v>
      </c>
      <c r="B739" s="2" t="s">
        <v>1509</v>
      </c>
      <c r="C739" s="2">
        <v>38</v>
      </c>
      <c r="D739" s="2" t="s">
        <v>12</v>
      </c>
      <c r="E739" s="2" t="s">
        <v>24</v>
      </c>
      <c r="F739" s="2" t="s">
        <v>14</v>
      </c>
      <c r="G739" s="2" t="s">
        <v>30</v>
      </c>
      <c r="H739" s="7">
        <v>1706.15</v>
      </c>
      <c r="I739" s="3">
        <v>45586</v>
      </c>
      <c r="J739" s="3" t="str">
        <f>TEXT(NIgerian_Fintech[[#This Row],[TransactionDate]], "JJJJ")</f>
        <v>2024</v>
      </c>
      <c r="K739" s="3" t="str">
        <f>TEXT(NIgerian_Fintech[[#This Row],[TransactionDate]], "MMMM")</f>
        <v>October</v>
      </c>
      <c r="L739" s="3" t="str">
        <f>TEXT(NIgerian_Fintech[[#This Row],[TransactionDate]], "MM")</f>
        <v>10</v>
      </c>
      <c r="M739" s="3" t="str">
        <f>TEXT(NIgerian_Fintech[[#This Row],[TransactionDate]], "tttt")</f>
        <v>Monday</v>
      </c>
      <c r="N739" s="2" t="s">
        <v>16</v>
      </c>
    </row>
    <row r="740" spans="1:14" ht="14.5" x14ac:dyDescent="0.35">
      <c r="A740" s="2" t="s">
        <v>1510</v>
      </c>
      <c r="B740" s="2" t="s">
        <v>1511</v>
      </c>
      <c r="C740" s="2">
        <v>23</v>
      </c>
      <c r="D740" s="2" t="s">
        <v>39</v>
      </c>
      <c r="E740" s="2" t="s">
        <v>29</v>
      </c>
      <c r="F740" s="2" t="s">
        <v>25</v>
      </c>
      <c r="G740" s="2" t="s">
        <v>36</v>
      </c>
      <c r="H740" s="7">
        <v>6375.8</v>
      </c>
      <c r="I740" s="3">
        <v>45173</v>
      </c>
      <c r="J740" s="3" t="str">
        <f>TEXT(NIgerian_Fintech[[#This Row],[TransactionDate]], "JJJJ")</f>
        <v>2023</v>
      </c>
      <c r="K740" s="3" t="str">
        <f>TEXT(NIgerian_Fintech[[#This Row],[TransactionDate]], "MMMM")</f>
        <v>September</v>
      </c>
      <c r="L740" s="3" t="str">
        <f>TEXT(NIgerian_Fintech[[#This Row],[TransactionDate]], "MM")</f>
        <v>09</v>
      </c>
      <c r="M740" s="3" t="str">
        <f>TEXT(NIgerian_Fintech[[#This Row],[TransactionDate]], "tttt")</f>
        <v>Monday</v>
      </c>
      <c r="N740" s="2" t="s">
        <v>16</v>
      </c>
    </row>
    <row r="741" spans="1:14" ht="14.5" x14ac:dyDescent="0.35">
      <c r="A741" s="2" t="s">
        <v>1512</v>
      </c>
      <c r="B741" s="2" t="s">
        <v>1513</v>
      </c>
      <c r="C741" s="2">
        <v>45</v>
      </c>
      <c r="D741" s="2" t="s">
        <v>39</v>
      </c>
      <c r="E741" s="2" t="s">
        <v>42</v>
      </c>
      <c r="F741" s="2" t="s">
        <v>55</v>
      </c>
      <c r="G741" s="2" t="s">
        <v>15</v>
      </c>
      <c r="H741" s="7">
        <v>708.11</v>
      </c>
      <c r="I741" s="3">
        <v>45568</v>
      </c>
      <c r="J741" s="3" t="str">
        <f>TEXT(NIgerian_Fintech[[#This Row],[TransactionDate]], "JJJJ")</f>
        <v>2024</v>
      </c>
      <c r="K741" s="3" t="str">
        <f>TEXT(NIgerian_Fintech[[#This Row],[TransactionDate]], "MMMM")</f>
        <v>October</v>
      </c>
      <c r="L741" s="3" t="str">
        <f>TEXT(NIgerian_Fintech[[#This Row],[TransactionDate]], "MM")</f>
        <v>10</v>
      </c>
      <c r="M741" s="3" t="str">
        <f>TEXT(NIgerian_Fintech[[#This Row],[TransactionDate]], "tttt")</f>
        <v>Thursday</v>
      </c>
      <c r="N741" s="2" t="s">
        <v>16</v>
      </c>
    </row>
    <row r="742" spans="1:14" ht="14.5" x14ac:dyDescent="0.35">
      <c r="A742" s="2" t="s">
        <v>1514</v>
      </c>
      <c r="B742" s="2" t="s">
        <v>1515</v>
      </c>
      <c r="C742" s="2">
        <v>34</v>
      </c>
      <c r="D742" s="2" t="s">
        <v>12</v>
      </c>
      <c r="E742" s="2" t="s">
        <v>13</v>
      </c>
      <c r="F742" s="2" t="s">
        <v>25</v>
      </c>
      <c r="G742" s="2" t="s">
        <v>26</v>
      </c>
      <c r="H742" s="7">
        <v>8685.25</v>
      </c>
      <c r="I742" s="3">
        <v>45222</v>
      </c>
      <c r="J742" s="3" t="str">
        <f>TEXT(NIgerian_Fintech[[#This Row],[TransactionDate]], "JJJJ")</f>
        <v>2023</v>
      </c>
      <c r="K742" s="3" t="str">
        <f>TEXT(NIgerian_Fintech[[#This Row],[TransactionDate]], "MMMM")</f>
        <v>October</v>
      </c>
      <c r="L742" s="3" t="str">
        <f>TEXT(NIgerian_Fintech[[#This Row],[TransactionDate]], "MM")</f>
        <v>10</v>
      </c>
      <c r="M742" s="3" t="str">
        <f>TEXT(NIgerian_Fintech[[#This Row],[TransactionDate]], "tttt")</f>
        <v>Monday</v>
      </c>
      <c r="N742" s="2" t="s">
        <v>16</v>
      </c>
    </row>
    <row r="743" spans="1:14" ht="14.5" x14ac:dyDescent="0.35">
      <c r="A743" s="2" t="s">
        <v>1516</v>
      </c>
      <c r="B743" s="2" t="s">
        <v>1517</v>
      </c>
      <c r="C743" s="2">
        <v>22</v>
      </c>
      <c r="D743" s="2" t="s">
        <v>39</v>
      </c>
      <c r="E743" s="2" t="s">
        <v>64</v>
      </c>
      <c r="F743" s="2" t="s">
        <v>19</v>
      </c>
      <c r="G743" s="2" t="s">
        <v>15</v>
      </c>
      <c r="H743" s="7">
        <v>4159.7700000000004</v>
      </c>
      <c r="I743" s="3">
        <v>45340</v>
      </c>
      <c r="J743" s="3" t="str">
        <f>TEXT(NIgerian_Fintech[[#This Row],[TransactionDate]], "JJJJ")</f>
        <v>2024</v>
      </c>
      <c r="K743" s="3" t="str">
        <f>TEXT(NIgerian_Fintech[[#This Row],[TransactionDate]], "MMMM")</f>
        <v>February</v>
      </c>
      <c r="L743" s="3" t="str">
        <f>TEXT(NIgerian_Fintech[[#This Row],[TransactionDate]], "MM")</f>
        <v>02</v>
      </c>
      <c r="M743" s="3" t="str">
        <f>TEXT(NIgerian_Fintech[[#This Row],[TransactionDate]], "tttt")</f>
        <v>Sunday</v>
      </c>
      <c r="N743" s="2" t="s">
        <v>16</v>
      </c>
    </row>
    <row r="744" spans="1:14" ht="14.5" x14ac:dyDescent="0.35">
      <c r="A744" s="2" t="s">
        <v>1518</v>
      </c>
      <c r="B744" s="2" t="s">
        <v>1519</v>
      </c>
      <c r="C744" s="2">
        <v>48</v>
      </c>
      <c r="D744" s="2" t="s">
        <v>12</v>
      </c>
      <c r="E744" s="2" t="s">
        <v>74</v>
      </c>
      <c r="F744" s="2" t="s">
        <v>19</v>
      </c>
      <c r="G744" s="2" t="s">
        <v>15</v>
      </c>
      <c r="H744" s="7">
        <v>1092.8900000000001</v>
      </c>
      <c r="I744" s="3">
        <v>45246</v>
      </c>
      <c r="J744" s="3" t="str">
        <f>TEXT(NIgerian_Fintech[[#This Row],[TransactionDate]], "JJJJ")</f>
        <v>2023</v>
      </c>
      <c r="K744" s="3" t="str">
        <f>TEXT(NIgerian_Fintech[[#This Row],[TransactionDate]], "MMMM")</f>
        <v>November</v>
      </c>
      <c r="L744" s="3" t="str">
        <f>TEXT(NIgerian_Fintech[[#This Row],[TransactionDate]], "MM")</f>
        <v>11</v>
      </c>
      <c r="M744" s="3" t="str">
        <f>TEXT(NIgerian_Fintech[[#This Row],[TransactionDate]], "tttt")</f>
        <v>Thursday</v>
      </c>
      <c r="N744" s="2" t="s">
        <v>16</v>
      </c>
    </row>
    <row r="745" spans="1:14" ht="14.5" x14ac:dyDescent="0.35">
      <c r="A745" s="2" t="s">
        <v>1520</v>
      </c>
      <c r="B745" s="2" t="s">
        <v>1521</v>
      </c>
      <c r="C745" s="2">
        <v>22</v>
      </c>
      <c r="D745" s="2" t="s">
        <v>39</v>
      </c>
      <c r="E745" s="2" t="s">
        <v>64</v>
      </c>
      <c r="F745" s="2" t="s">
        <v>49</v>
      </c>
      <c r="G745" s="2" t="s">
        <v>26</v>
      </c>
      <c r="H745" s="7">
        <v>2029.05</v>
      </c>
      <c r="I745" s="3">
        <v>45480</v>
      </c>
      <c r="J745" s="3" t="str">
        <f>TEXT(NIgerian_Fintech[[#This Row],[TransactionDate]], "JJJJ")</f>
        <v>2024</v>
      </c>
      <c r="K745" s="3" t="str">
        <f>TEXT(NIgerian_Fintech[[#This Row],[TransactionDate]], "MMMM")</f>
        <v>July</v>
      </c>
      <c r="L745" s="3" t="str">
        <f>TEXT(NIgerian_Fintech[[#This Row],[TransactionDate]], "MM")</f>
        <v>07</v>
      </c>
      <c r="M745" s="3" t="str">
        <f>TEXT(NIgerian_Fintech[[#This Row],[TransactionDate]], "tttt")</f>
        <v>Sunday</v>
      </c>
      <c r="N745" s="2" t="s">
        <v>16</v>
      </c>
    </row>
    <row r="746" spans="1:14" ht="14.5" x14ac:dyDescent="0.35">
      <c r="A746" s="2" t="s">
        <v>1522</v>
      </c>
      <c r="B746" s="2" t="s">
        <v>1523</v>
      </c>
      <c r="C746" s="2">
        <v>55</v>
      </c>
      <c r="D746" s="2" t="s">
        <v>12</v>
      </c>
      <c r="E746" s="2" t="s">
        <v>13</v>
      </c>
      <c r="F746" s="2" t="s">
        <v>35</v>
      </c>
      <c r="G746" s="2" t="s">
        <v>26</v>
      </c>
      <c r="H746" s="7">
        <v>4241.93</v>
      </c>
      <c r="I746" s="3">
        <v>45641</v>
      </c>
      <c r="J746" s="3" t="str">
        <f>TEXT(NIgerian_Fintech[[#This Row],[TransactionDate]], "JJJJ")</f>
        <v>2024</v>
      </c>
      <c r="K746" s="3" t="str">
        <f>TEXT(NIgerian_Fintech[[#This Row],[TransactionDate]], "MMMM")</f>
        <v>December</v>
      </c>
      <c r="L746" s="3" t="str">
        <f>TEXT(NIgerian_Fintech[[#This Row],[TransactionDate]], "MM")</f>
        <v>12</v>
      </c>
      <c r="M746" s="3" t="str">
        <f>TEXT(NIgerian_Fintech[[#This Row],[TransactionDate]], "tttt")</f>
        <v>Sunday</v>
      </c>
      <c r="N746" s="2" t="s">
        <v>16</v>
      </c>
    </row>
    <row r="747" spans="1:14" ht="14.5" x14ac:dyDescent="0.35">
      <c r="A747" s="2" t="s">
        <v>1524</v>
      </c>
      <c r="B747" s="2" t="s">
        <v>1525</v>
      </c>
      <c r="C747" s="2">
        <v>20</v>
      </c>
      <c r="D747" s="2" t="s">
        <v>39</v>
      </c>
      <c r="E747" s="2" t="s">
        <v>52</v>
      </c>
      <c r="F747" s="2" t="s">
        <v>49</v>
      </c>
      <c r="G747" s="2" t="s">
        <v>15</v>
      </c>
      <c r="H747" s="7">
        <v>16420</v>
      </c>
      <c r="I747" s="3">
        <v>45619</v>
      </c>
      <c r="J747" s="3" t="str">
        <f>TEXT(NIgerian_Fintech[[#This Row],[TransactionDate]], "JJJJ")</f>
        <v>2024</v>
      </c>
      <c r="K747" s="3" t="str">
        <f>TEXT(NIgerian_Fintech[[#This Row],[TransactionDate]], "MMMM")</f>
        <v>November</v>
      </c>
      <c r="L747" s="3" t="str">
        <f>TEXT(NIgerian_Fintech[[#This Row],[TransactionDate]], "MM")</f>
        <v>11</v>
      </c>
      <c r="M747" s="3" t="str">
        <f>TEXT(NIgerian_Fintech[[#This Row],[TransactionDate]], "tttt")</f>
        <v>Saturday</v>
      </c>
      <c r="N747" s="2" t="s">
        <v>16</v>
      </c>
    </row>
    <row r="748" spans="1:14" ht="14.5" x14ac:dyDescent="0.35">
      <c r="A748" s="2" t="s">
        <v>1526</v>
      </c>
      <c r="B748" s="2" t="s">
        <v>1527</v>
      </c>
      <c r="C748" s="2">
        <v>40</v>
      </c>
      <c r="D748" s="2" t="s">
        <v>39</v>
      </c>
      <c r="E748" s="2" t="s">
        <v>29</v>
      </c>
      <c r="F748" s="2" t="s">
        <v>35</v>
      </c>
      <c r="G748" s="2" t="s">
        <v>20</v>
      </c>
      <c r="H748" s="7">
        <v>1908.65</v>
      </c>
      <c r="I748" s="3">
        <v>45107</v>
      </c>
      <c r="J748" s="3" t="str">
        <f>TEXT(NIgerian_Fintech[[#This Row],[TransactionDate]], "JJJJ")</f>
        <v>2023</v>
      </c>
      <c r="K748" s="3" t="str">
        <f>TEXT(NIgerian_Fintech[[#This Row],[TransactionDate]], "MMMM")</f>
        <v>June</v>
      </c>
      <c r="L748" s="3" t="str">
        <f>TEXT(NIgerian_Fintech[[#This Row],[TransactionDate]], "MM")</f>
        <v>06</v>
      </c>
      <c r="M748" s="3" t="str">
        <f>TEXT(NIgerian_Fintech[[#This Row],[TransactionDate]], "tttt")</f>
        <v>Friday</v>
      </c>
      <c r="N748" s="2" t="s">
        <v>16</v>
      </c>
    </row>
    <row r="749" spans="1:14" ht="14.5" x14ac:dyDescent="0.35">
      <c r="A749" s="2" t="s">
        <v>1528</v>
      </c>
      <c r="B749" s="2" t="s">
        <v>1529</v>
      </c>
      <c r="C749" s="2">
        <v>54</v>
      </c>
      <c r="D749" s="2" t="s">
        <v>39</v>
      </c>
      <c r="E749" s="2" t="s">
        <v>64</v>
      </c>
      <c r="F749" s="2" t="s">
        <v>35</v>
      </c>
      <c r="G749" s="2" t="s">
        <v>20</v>
      </c>
      <c r="H749" s="7">
        <v>1161.57</v>
      </c>
      <c r="I749" s="3">
        <v>45222</v>
      </c>
      <c r="J749" s="3" t="str">
        <f>TEXT(NIgerian_Fintech[[#This Row],[TransactionDate]], "JJJJ")</f>
        <v>2023</v>
      </c>
      <c r="K749" s="3" t="str">
        <f>TEXT(NIgerian_Fintech[[#This Row],[TransactionDate]], "MMMM")</f>
        <v>October</v>
      </c>
      <c r="L749" s="3" t="str">
        <f>TEXT(NIgerian_Fintech[[#This Row],[TransactionDate]], "MM")</f>
        <v>10</v>
      </c>
      <c r="M749" s="3" t="str">
        <f>TEXT(NIgerian_Fintech[[#This Row],[TransactionDate]], "tttt")</f>
        <v>Monday</v>
      </c>
      <c r="N749" s="2" t="s">
        <v>16</v>
      </c>
    </row>
    <row r="750" spans="1:14" ht="14.5" x14ac:dyDescent="0.35">
      <c r="A750" s="2" t="s">
        <v>1530</v>
      </c>
      <c r="B750" s="2" t="s">
        <v>1531</v>
      </c>
      <c r="C750" s="2">
        <v>54</v>
      </c>
      <c r="D750" s="2" t="s">
        <v>39</v>
      </c>
      <c r="E750" s="2" t="s">
        <v>52</v>
      </c>
      <c r="F750" s="2" t="s">
        <v>35</v>
      </c>
      <c r="G750" s="2" t="s">
        <v>15</v>
      </c>
      <c r="H750" s="7">
        <v>7255.44</v>
      </c>
      <c r="I750" s="3">
        <v>45582</v>
      </c>
      <c r="J750" s="3" t="str">
        <f>TEXT(NIgerian_Fintech[[#This Row],[TransactionDate]], "JJJJ")</f>
        <v>2024</v>
      </c>
      <c r="K750" s="3" t="str">
        <f>TEXT(NIgerian_Fintech[[#This Row],[TransactionDate]], "MMMM")</f>
        <v>October</v>
      </c>
      <c r="L750" s="3" t="str">
        <f>TEXT(NIgerian_Fintech[[#This Row],[TransactionDate]], "MM")</f>
        <v>10</v>
      </c>
      <c r="M750" s="3" t="str">
        <f>TEXT(NIgerian_Fintech[[#This Row],[TransactionDate]], "tttt")</f>
        <v>Thursday</v>
      </c>
      <c r="N750" s="2" t="s">
        <v>16</v>
      </c>
    </row>
    <row r="751" spans="1:14" ht="14.5" x14ac:dyDescent="0.35">
      <c r="A751" s="2" t="s">
        <v>1532</v>
      </c>
      <c r="B751" s="2" t="s">
        <v>1533</v>
      </c>
      <c r="C751" s="2">
        <v>27</v>
      </c>
      <c r="D751" s="2" t="s">
        <v>39</v>
      </c>
      <c r="E751" s="2" t="s">
        <v>52</v>
      </c>
      <c r="F751" s="2" t="s">
        <v>35</v>
      </c>
      <c r="G751" s="2" t="s">
        <v>20</v>
      </c>
      <c r="H751" s="7">
        <v>8180.23</v>
      </c>
      <c r="I751" s="3">
        <v>44987</v>
      </c>
      <c r="J751" s="3" t="str">
        <f>TEXT(NIgerian_Fintech[[#This Row],[TransactionDate]], "JJJJ")</f>
        <v>2023</v>
      </c>
      <c r="K751" s="3" t="str">
        <f>TEXT(NIgerian_Fintech[[#This Row],[TransactionDate]], "MMMM")</f>
        <v>March</v>
      </c>
      <c r="L751" s="3" t="str">
        <f>TEXT(NIgerian_Fintech[[#This Row],[TransactionDate]], "MM")</f>
        <v>03</v>
      </c>
      <c r="M751" s="3" t="str">
        <f>TEXT(NIgerian_Fintech[[#This Row],[TransactionDate]], "tttt")</f>
        <v>Thursday</v>
      </c>
      <c r="N751" s="2" t="s">
        <v>69</v>
      </c>
    </row>
    <row r="752" spans="1:14" ht="14.5" x14ac:dyDescent="0.35">
      <c r="A752" s="2" t="s">
        <v>1534</v>
      </c>
      <c r="B752" s="2" t="s">
        <v>1535</v>
      </c>
      <c r="C752" s="2">
        <v>27</v>
      </c>
      <c r="D752" s="2" t="s">
        <v>12</v>
      </c>
      <c r="E752" s="2" t="s">
        <v>13</v>
      </c>
      <c r="F752" s="2" t="s">
        <v>19</v>
      </c>
      <c r="G752" s="2" t="s">
        <v>26</v>
      </c>
      <c r="H752" s="7">
        <v>945.76</v>
      </c>
      <c r="I752" s="3">
        <v>45135</v>
      </c>
      <c r="J752" s="3" t="str">
        <f>TEXT(NIgerian_Fintech[[#This Row],[TransactionDate]], "JJJJ")</f>
        <v>2023</v>
      </c>
      <c r="K752" s="3" t="str">
        <f>TEXT(NIgerian_Fintech[[#This Row],[TransactionDate]], "MMMM")</f>
        <v>July</v>
      </c>
      <c r="L752" s="3" t="str">
        <f>TEXT(NIgerian_Fintech[[#This Row],[TransactionDate]], "MM")</f>
        <v>07</v>
      </c>
      <c r="M752" s="3" t="str">
        <f>TEXT(NIgerian_Fintech[[#This Row],[TransactionDate]], "tttt")</f>
        <v>Friday</v>
      </c>
      <c r="N752" s="2" t="s">
        <v>16</v>
      </c>
    </row>
    <row r="753" spans="1:14" ht="14.5" x14ac:dyDescent="0.35">
      <c r="A753" s="2" t="s">
        <v>1536</v>
      </c>
      <c r="B753" s="2" t="s">
        <v>1537</v>
      </c>
      <c r="C753" s="2">
        <v>36</v>
      </c>
      <c r="D753" s="2" t="s">
        <v>12</v>
      </c>
      <c r="E753" s="2" t="s">
        <v>13</v>
      </c>
      <c r="F753" s="2" t="s">
        <v>19</v>
      </c>
      <c r="G753" s="2" t="s">
        <v>26</v>
      </c>
      <c r="H753" s="7">
        <v>3347.52</v>
      </c>
      <c r="I753" s="3">
        <v>45092</v>
      </c>
      <c r="J753" s="3" t="str">
        <f>TEXT(NIgerian_Fintech[[#This Row],[TransactionDate]], "JJJJ")</f>
        <v>2023</v>
      </c>
      <c r="K753" s="3" t="str">
        <f>TEXT(NIgerian_Fintech[[#This Row],[TransactionDate]], "MMMM")</f>
        <v>June</v>
      </c>
      <c r="L753" s="3" t="str">
        <f>TEXT(NIgerian_Fintech[[#This Row],[TransactionDate]], "MM")</f>
        <v>06</v>
      </c>
      <c r="M753" s="3" t="str">
        <f>TEXT(NIgerian_Fintech[[#This Row],[TransactionDate]], "tttt")</f>
        <v>Thursday</v>
      </c>
      <c r="N753" s="2" t="s">
        <v>16</v>
      </c>
    </row>
    <row r="754" spans="1:14" ht="14.5" x14ac:dyDescent="0.35">
      <c r="A754" s="2" t="s">
        <v>1538</v>
      </c>
      <c r="B754" s="2" t="s">
        <v>1539</v>
      </c>
      <c r="C754" s="2">
        <v>34</v>
      </c>
      <c r="D754" s="2" t="s">
        <v>39</v>
      </c>
      <c r="E754" s="2" t="s">
        <v>24</v>
      </c>
      <c r="F754" s="2" t="s">
        <v>14</v>
      </c>
      <c r="G754" s="2" t="s">
        <v>20</v>
      </c>
      <c r="H754" s="7">
        <v>3048.47</v>
      </c>
      <c r="I754" s="3">
        <v>45226</v>
      </c>
      <c r="J754" s="3" t="str">
        <f>TEXT(NIgerian_Fintech[[#This Row],[TransactionDate]], "JJJJ")</f>
        <v>2023</v>
      </c>
      <c r="K754" s="3" t="str">
        <f>TEXT(NIgerian_Fintech[[#This Row],[TransactionDate]], "MMMM")</f>
        <v>October</v>
      </c>
      <c r="L754" s="3" t="str">
        <f>TEXT(NIgerian_Fintech[[#This Row],[TransactionDate]], "MM")</f>
        <v>10</v>
      </c>
      <c r="M754" s="3" t="str">
        <f>TEXT(NIgerian_Fintech[[#This Row],[TransactionDate]], "tttt")</f>
        <v>Friday</v>
      </c>
      <c r="N754" s="2" t="s">
        <v>16</v>
      </c>
    </row>
    <row r="755" spans="1:14" ht="14.5" x14ac:dyDescent="0.35">
      <c r="A755" s="2" t="s">
        <v>1540</v>
      </c>
      <c r="B755" s="2" t="s">
        <v>1541</v>
      </c>
      <c r="C755" s="2">
        <v>38</v>
      </c>
      <c r="D755" s="2" t="s">
        <v>39</v>
      </c>
      <c r="E755" s="2" t="s">
        <v>29</v>
      </c>
      <c r="F755" s="2" t="s">
        <v>19</v>
      </c>
      <c r="G755" s="2" t="s">
        <v>26</v>
      </c>
      <c r="H755" s="7">
        <v>2060.67</v>
      </c>
      <c r="I755" s="3">
        <v>45581</v>
      </c>
      <c r="J755" s="3" t="str">
        <f>TEXT(NIgerian_Fintech[[#This Row],[TransactionDate]], "JJJJ")</f>
        <v>2024</v>
      </c>
      <c r="K755" s="3" t="str">
        <f>TEXT(NIgerian_Fintech[[#This Row],[TransactionDate]], "MMMM")</f>
        <v>October</v>
      </c>
      <c r="L755" s="3" t="str">
        <f>TEXT(NIgerian_Fintech[[#This Row],[TransactionDate]], "MM")</f>
        <v>10</v>
      </c>
      <c r="M755" s="3" t="str">
        <f>TEXT(NIgerian_Fintech[[#This Row],[TransactionDate]], "tttt")</f>
        <v>Wednesday</v>
      </c>
      <c r="N755" s="2" t="s">
        <v>21</v>
      </c>
    </row>
    <row r="756" spans="1:14" ht="14.5" x14ac:dyDescent="0.35">
      <c r="A756" s="2" t="s">
        <v>1542</v>
      </c>
      <c r="B756" s="2" t="s">
        <v>1543</v>
      </c>
      <c r="C756" s="2">
        <v>31</v>
      </c>
      <c r="D756" s="2" t="s">
        <v>39</v>
      </c>
      <c r="E756" s="2" t="s">
        <v>74</v>
      </c>
      <c r="F756" s="2" t="s">
        <v>49</v>
      </c>
      <c r="G756" s="2" t="s">
        <v>30</v>
      </c>
      <c r="H756" s="7">
        <v>3792.68</v>
      </c>
      <c r="I756" s="3">
        <v>45277</v>
      </c>
      <c r="J756" s="3" t="str">
        <f>TEXT(NIgerian_Fintech[[#This Row],[TransactionDate]], "JJJJ")</f>
        <v>2023</v>
      </c>
      <c r="K756" s="3" t="str">
        <f>TEXT(NIgerian_Fintech[[#This Row],[TransactionDate]], "MMMM")</f>
        <v>December</v>
      </c>
      <c r="L756" s="3" t="str">
        <f>TEXT(NIgerian_Fintech[[#This Row],[TransactionDate]], "MM")</f>
        <v>12</v>
      </c>
      <c r="M756" s="3" t="str">
        <f>TEXT(NIgerian_Fintech[[#This Row],[TransactionDate]], "tttt")</f>
        <v>Sunday</v>
      </c>
      <c r="N756" s="2" t="s">
        <v>16</v>
      </c>
    </row>
    <row r="757" spans="1:14" ht="14.5" x14ac:dyDescent="0.35">
      <c r="A757" s="2" t="s">
        <v>1544</v>
      </c>
      <c r="B757" s="2" t="s">
        <v>1545</v>
      </c>
      <c r="C757" s="2">
        <v>26</v>
      </c>
      <c r="D757" s="2" t="s">
        <v>12</v>
      </c>
      <c r="E757" s="2" t="s">
        <v>93</v>
      </c>
      <c r="F757" s="2" t="s">
        <v>19</v>
      </c>
      <c r="G757" s="2" t="s">
        <v>26</v>
      </c>
      <c r="H757" s="7">
        <v>378.15</v>
      </c>
      <c r="I757" s="3">
        <v>44987</v>
      </c>
      <c r="J757" s="3" t="str">
        <f>TEXT(NIgerian_Fintech[[#This Row],[TransactionDate]], "JJJJ")</f>
        <v>2023</v>
      </c>
      <c r="K757" s="3" t="str">
        <f>TEXT(NIgerian_Fintech[[#This Row],[TransactionDate]], "MMMM")</f>
        <v>March</v>
      </c>
      <c r="L757" s="3" t="str">
        <f>TEXT(NIgerian_Fintech[[#This Row],[TransactionDate]], "MM")</f>
        <v>03</v>
      </c>
      <c r="M757" s="3" t="str">
        <f>TEXT(NIgerian_Fintech[[#This Row],[TransactionDate]], "tttt")</f>
        <v>Thursday</v>
      </c>
      <c r="N757" s="2" t="s">
        <v>21</v>
      </c>
    </row>
    <row r="758" spans="1:14" ht="14.5" x14ac:dyDescent="0.35">
      <c r="A758" s="2" t="s">
        <v>1546</v>
      </c>
      <c r="B758" s="2" t="s">
        <v>1547</v>
      </c>
      <c r="C758" s="2">
        <v>63</v>
      </c>
      <c r="D758" s="2" t="s">
        <v>12</v>
      </c>
      <c r="E758" s="2" t="s">
        <v>42</v>
      </c>
      <c r="F758" s="2" t="s">
        <v>49</v>
      </c>
      <c r="G758" s="2" t="s">
        <v>15</v>
      </c>
      <c r="H758" s="7">
        <v>10542.6</v>
      </c>
      <c r="I758" s="3">
        <v>45189</v>
      </c>
      <c r="J758" s="3" t="str">
        <f>TEXT(NIgerian_Fintech[[#This Row],[TransactionDate]], "JJJJ")</f>
        <v>2023</v>
      </c>
      <c r="K758" s="3" t="str">
        <f>TEXT(NIgerian_Fintech[[#This Row],[TransactionDate]], "MMMM")</f>
        <v>September</v>
      </c>
      <c r="L758" s="3" t="str">
        <f>TEXT(NIgerian_Fintech[[#This Row],[TransactionDate]], "MM")</f>
        <v>09</v>
      </c>
      <c r="M758" s="3" t="str">
        <f>TEXT(NIgerian_Fintech[[#This Row],[TransactionDate]], "tttt")</f>
        <v>Wednesday</v>
      </c>
      <c r="N758" s="2" t="s">
        <v>16</v>
      </c>
    </row>
    <row r="759" spans="1:14" ht="14.5" x14ac:dyDescent="0.35">
      <c r="A759" s="2" t="s">
        <v>1548</v>
      </c>
      <c r="B759" s="2" t="s">
        <v>1549</v>
      </c>
      <c r="C759" s="2">
        <v>18</v>
      </c>
      <c r="D759" s="2" t="s">
        <v>39</v>
      </c>
      <c r="E759" s="2" t="s">
        <v>64</v>
      </c>
      <c r="F759" s="2" t="s">
        <v>55</v>
      </c>
      <c r="G759" s="2" t="s">
        <v>36</v>
      </c>
      <c r="H759" s="7">
        <v>44642.91</v>
      </c>
      <c r="I759" s="3">
        <v>45050</v>
      </c>
      <c r="J759" s="3" t="str">
        <f>TEXT(NIgerian_Fintech[[#This Row],[TransactionDate]], "JJJJ")</f>
        <v>2023</v>
      </c>
      <c r="K759" s="3" t="str">
        <f>TEXT(NIgerian_Fintech[[#This Row],[TransactionDate]], "MMMM")</f>
        <v>May</v>
      </c>
      <c r="L759" s="3" t="str">
        <f>TEXT(NIgerian_Fintech[[#This Row],[TransactionDate]], "MM")</f>
        <v>05</v>
      </c>
      <c r="M759" s="3" t="str">
        <f>TEXT(NIgerian_Fintech[[#This Row],[TransactionDate]], "tttt")</f>
        <v>Thursday</v>
      </c>
      <c r="N759" s="2" t="s">
        <v>16</v>
      </c>
    </row>
    <row r="760" spans="1:14" ht="14.5" x14ac:dyDescent="0.35">
      <c r="A760" s="2" t="s">
        <v>1550</v>
      </c>
      <c r="B760" s="2" t="s">
        <v>1551</v>
      </c>
      <c r="C760" s="2">
        <v>62</v>
      </c>
      <c r="D760" s="2" t="s">
        <v>12</v>
      </c>
      <c r="E760" s="2" t="s">
        <v>13</v>
      </c>
      <c r="F760" s="2" t="s">
        <v>19</v>
      </c>
      <c r="G760" s="2" t="s">
        <v>20</v>
      </c>
      <c r="H760" s="7">
        <v>10052.5</v>
      </c>
      <c r="I760" s="3">
        <v>45164</v>
      </c>
      <c r="J760" s="3" t="str">
        <f>TEXT(NIgerian_Fintech[[#This Row],[TransactionDate]], "JJJJ")</f>
        <v>2023</v>
      </c>
      <c r="K760" s="3" t="str">
        <f>TEXT(NIgerian_Fintech[[#This Row],[TransactionDate]], "MMMM")</f>
        <v>August</v>
      </c>
      <c r="L760" s="3" t="str">
        <f>TEXT(NIgerian_Fintech[[#This Row],[TransactionDate]], "MM")</f>
        <v>08</v>
      </c>
      <c r="M760" s="3" t="str">
        <f>TEXT(NIgerian_Fintech[[#This Row],[TransactionDate]], "tttt")</f>
        <v>Saturday</v>
      </c>
      <c r="N760" s="2" t="s">
        <v>16</v>
      </c>
    </row>
    <row r="761" spans="1:14" ht="14.5" x14ac:dyDescent="0.35">
      <c r="A761" s="2" t="s">
        <v>1552</v>
      </c>
      <c r="B761" s="2" t="s">
        <v>1553</v>
      </c>
      <c r="C761" s="2">
        <v>30</v>
      </c>
      <c r="D761" s="2" t="s">
        <v>39</v>
      </c>
      <c r="E761" s="2" t="s">
        <v>64</v>
      </c>
      <c r="F761" s="2" t="s">
        <v>49</v>
      </c>
      <c r="G761" s="2" t="s">
        <v>20</v>
      </c>
      <c r="H761" s="7">
        <v>4479.7</v>
      </c>
      <c r="I761" s="3">
        <v>45468</v>
      </c>
      <c r="J761" s="3" t="str">
        <f>TEXT(NIgerian_Fintech[[#This Row],[TransactionDate]], "JJJJ")</f>
        <v>2024</v>
      </c>
      <c r="K761" s="3" t="str">
        <f>TEXT(NIgerian_Fintech[[#This Row],[TransactionDate]], "MMMM")</f>
        <v>June</v>
      </c>
      <c r="L761" s="3" t="str">
        <f>TEXT(NIgerian_Fintech[[#This Row],[TransactionDate]], "MM")</f>
        <v>06</v>
      </c>
      <c r="M761" s="3" t="str">
        <f>TEXT(NIgerian_Fintech[[#This Row],[TransactionDate]], "tttt")</f>
        <v>Tuesday</v>
      </c>
      <c r="N761" s="2" t="s">
        <v>16</v>
      </c>
    </row>
    <row r="762" spans="1:14" ht="14.5" x14ac:dyDescent="0.35">
      <c r="A762" s="2" t="s">
        <v>1554</v>
      </c>
      <c r="B762" s="2" t="s">
        <v>1555</v>
      </c>
      <c r="C762" s="2">
        <v>21</v>
      </c>
      <c r="D762" s="2" t="s">
        <v>39</v>
      </c>
      <c r="E762" s="2" t="s">
        <v>93</v>
      </c>
      <c r="F762" s="2" t="s">
        <v>35</v>
      </c>
      <c r="G762" s="2" t="s">
        <v>26</v>
      </c>
      <c r="H762" s="7">
        <v>11023.5</v>
      </c>
      <c r="I762" s="3">
        <v>45016</v>
      </c>
      <c r="J762" s="3" t="str">
        <f>TEXT(NIgerian_Fintech[[#This Row],[TransactionDate]], "JJJJ")</f>
        <v>2023</v>
      </c>
      <c r="K762" s="3" t="str">
        <f>TEXT(NIgerian_Fintech[[#This Row],[TransactionDate]], "MMMM")</f>
        <v>March</v>
      </c>
      <c r="L762" s="3" t="str">
        <f>TEXT(NIgerian_Fintech[[#This Row],[TransactionDate]], "MM")</f>
        <v>03</v>
      </c>
      <c r="M762" s="3" t="str">
        <f>TEXT(NIgerian_Fintech[[#This Row],[TransactionDate]], "tttt")</f>
        <v>Friday</v>
      </c>
      <c r="N762" s="2" t="s">
        <v>16</v>
      </c>
    </row>
    <row r="763" spans="1:14" ht="14.5" x14ac:dyDescent="0.35">
      <c r="A763" s="2" t="s">
        <v>1556</v>
      </c>
      <c r="B763" s="2" t="s">
        <v>1557</v>
      </c>
      <c r="C763" s="2">
        <v>18</v>
      </c>
      <c r="D763" s="2" t="s">
        <v>39</v>
      </c>
      <c r="E763" s="2" t="s">
        <v>93</v>
      </c>
      <c r="F763" s="2" t="s">
        <v>25</v>
      </c>
      <c r="G763" s="2" t="s">
        <v>26</v>
      </c>
      <c r="H763" s="7">
        <v>8475.02</v>
      </c>
      <c r="I763" s="3">
        <v>45065</v>
      </c>
      <c r="J763" s="3" t="str">
        <f>TEXT(NIgerian_Fintech[[#This Row],[TransactionDate]], "JJJJ")</f>
        <v>2023</v>
      </c>
      <c r="K763" s="3" t="str">
        <f>TEXT(NIgerian_Fintech[[#This Row],[TransactionDate]], "MMMM")</f>
        <v>May</v>
      </c>
      <c r="L763" s="3" t="str">
        <f>TEXT(NIgerian_Fintech[[#This Row],[TransactionDate]], "MM")</f>
        <v>05</v>
      </c>
      <c r="M763" s="3" t="str">
        <f>TEXT(NIgerian_Fintech[[#This Row],[TransactionDate]], "tttt")</f>
        <v>Friday</v>
      </c>
      <c r="N763" s="2" t="s">
        <v>16</v>
      </c>
    </row>
    <row r="764" spans="1:14" ht="14.5" x14ac:dyDescent="0.35">
      <c r="A764" s="2" t="s">
        <v>1558</v>
      </c>
      <c r="B764" s="2" t="s">
        <v>1559</v>
      </c>
      <c r="C764" s="2">
        <v>57</v>
      </c>
      <c r="D764" s="2" t="s">
        <v>12</v>
      </c>
      <c r="E764" s="2" t="s">
        <v>29</v>
      </c>
      <c r="F764" s="2" t="s">
        <v>35</v>
      </c>
      <c r="G764" s="2" t="s">
        <v>36</v>
      </c>
      <c r="H764" s="7">
        <v>18757.36</v>
      </c>
      <c r="I764" s="3">
        <v>45288</v>
      </c>
      <c r="J764" s="3" t="str">
        <f>TEXT(NIgerian_Fintech[[#This Row],[TransactionDate]], "JJJJ")</f>
        <v>2023</v>
      </c>
      <c r="K764" s="3" t="str">
        <f>TEXT(NIgerian_Fintech[[#This Row],[TransactionDate]], "MMMM")</f>
        <v>December</v>
      </c>
      <c r="L764" s="3" t="str">
        <f>TEXT(NIgerian_Fintech[[#This Row],[TransactionDate]], "MM")</f>
        <v>12</v>
      </c>
      <c r="M764" s="3" t="str">
        <f>TEXT(NIgerian_Fintech[[#This Row],[TransactionDate]], "tttt")</f>
        <v>Thursday</v>
      </c>
      <c r="N764" s="2" t="s">
        <v>16</v>
      </c>
    </row>
    <row r="765" spans="1:14" ht="14.5" x14ac:dyDescent="0.35">
      <c r="A765" s="2" t="s">
        <v>1560</v>
      </c>
      <c r="B765" s="2" t="s">
        <v>1561</v>
      </c>
      <c r="C765" s="2">
        <v>49</v>
      </c>
      <c r="D765" s="2" t="s">
        <v>39</v>
      </c>
      <c r="E765" s="2" t="s">
        <v>52</v>
      </c>
      <c r="F765" s="2" t="s">
        <v>14</v>
      </c>
      <c r="G765" s="2" t="s">
        <v>36</v>
      </c>
      <c r="H765" s="7">
        <v>9725.2900000000009</v>
      </c>
      <c r="I765" s="3">
        <v>45339</v>
      </c>
      <c r="J765" s="3" t="str">
        <f>TEXT(NIgerian_Fintech[[#This Row],[TransactionDate]], "JJJJ")</f>
        <v>2024</v>
      </c>
      <c r="K765" s="3" t="str">
        <f>TEXT(NIgerian_Fintech[[#This Row],[TransactionDate]], "MMMM")</f>
        <v>February</v>
      </c>
      <c r="L765" s="3" t="str">
        <f>TEXT(NIgerian_Fintech[[#This Row],[TransactionDate]], "MM")</f>
        <v>02</v>
      </c>
      <c r="M765" s="3" t="str">
        <f>TEXT(NIgerian_Fintech[[#This Row],[TransactionDate]], "tttt")</f>
        <v>Saturday</v>
      </c>
      <c r="N765" s="2" t="s">
        <v>16</v>
      </c>
    </row>
    <row r="766" spans="1:14" ht="14.5" x14ac:dyDescent="0.35">
      <c r="A766" s="2" t="s">
        <v>1562</v>
      </c>
      <c r="B766" s="2" t="s">
        <v>1563</v>
      </c>
      <c r="C766" s="2">
        <v>51</v>
      </c>
      <c r="D766" s="2" t="s">
        <v>39</v>
      </c>
      <c r="E766" s="2" t="s">
        <v>29</v>
      </c>
      <c r="F766" s="2" t="s">
        <v>49</v>
      </c>
      <c r="G766" s="2" t="s">
        <v>15</v>
      </c>
      <c r="H766" s="7">
        <v>10053.31</v>
      </c>
      <c r="I766" s="3">
        <v>45645</v>
      </c>
      <c r="J766" s="3" t="str">
        <f>TEXT(NIgerian_Fintech[[#This Row],[TransactionDate]], "JJJJ")</f>
        <v>2024</v>
      </c>
      <c r="K766" s="3" t="str">
        <f>TEXT(NIgerian_Fintech[[#This Row],[TransactionDate]], "MMMM")</f>
        <v>December</v>
      </c>
      <c r="L766" s="3" t="str">
        <f>TEXT(NIgerian_Fintech[[#This Row],[TransactionDate]], "MM")</f>
        <v>12</v>
      </c>
      <c r="M766" s="3" t="str">
        <f>TEXT(NIgerian_Fintech[[#This Row],[TransactionDate]], "tttt")</f>
        <v>Thursday</v>
      </c>
      <c r="N766" s="2" t="s">
        <v>16</v>
      </c>
    </row>
    <row r="767" spans="1:14" ht="14.5" x14ac:dyDescent="0.35">
      <c r="A767" s="2" t="s">
        <v>1564</v>
      </c>
      <c r="B767" s="2" t="s">
        <v>1565</v>
      </c>
      <c r="C767" s="2">
        <v>45</v>
      </c>
      <c r="D767" s="2" t="s">
        <v>39</v>
      </c>
      <c r="E767" s="2" t="s">
        <v>42</v>
      </c>
      <c r="F767" s="2" t="s">
        <v>35</v>
      </c>
      <c r="G767" s="2" t="s">
        <v>30</v>
      </c>
      <c r="H767" s="7">
        <v>2505.9699999999998</v>
      </c>
      <c r="I767" s="3">
        <v>45019</v>
      </c>
      <c r="J767" s="3" t="str">
        <f>TEXT(NIgerian_Fintech[[#This Row],[TransactionDate]], "JJJJ")</f>
        <v>2023</v>
      </c>
      <c r="K767" s="3" t="str">
        <f>TEXT(NIgerian_Fintech[[#This Row],[TransactionDate]], "MMMM")</f>
        <v>April</v>
      </c>
      <c r="L767" s="3" t="str">
        <f>TEXT(NIgerian_Fintech[[#This Row],[TransactionDate]], "MM")</f>
        <v>04</v>
      </c>
      <c r="M767" s="3" t="str">
        <f>TEXT(NIgerian_Fintech[[#This Row],[TransactionDate]], "tttt")</f>
        <v>Monday</v>
      </c>
      <c r="N767" s="2" t="s">
        <v>16</v>
      </c>
    </row>
    <row r="768" spans="1:14" ht="14.5" x14ac:dyDescent="0.35">
      <c r="A768" s="2" t="s">
        <v>1566</v>
      </c>
      <c r="B768" s="2" t="s">
        <v>1567</v>
      </c>
      <c r="C768" s="2">
        <v>48</v>
      </c>
      <c r="D768" s="2" t="s">
        <v>12</v>
      </c>
      <c r="E768" s="2" t="s">
        <v>74</v>
      </c>
      <c r="F768" s="2" t="s">
        <v>19</v>
      </c>
      <c r="G768" s="2" t="s">
        <v>15</v>
      </c>
      <c r="H768" s="7">
        <v>5372.16</v>
      </c>
      <c r="I768" s="3">
        <v>45060</v>
      </c>
      <c r="J768" s="3" t="str">
        <f>TEXT(NIgerian_Fintech[[#This Row],[TransactionDate]], "JJJJ")</f>
        <v>2023</v>
      </c>
      <c r="K768" s="3" t="str">
        <f>TEXT(NIgerian_Fintech[[#This Row],[TransactionDate]], "MMMM")</f>
        <v>May</v>
      </c>
      <c r="L768" s="3" t="str">
        <f>TEXT(NIgerian_Fintech[[#This Row],[TransactionDate]], "MM")</f>
        <v>05</v>
      </c>
      <c r="M768" s="3" t="str">
        <f>TEXT(NIgerian_Fintech[[#This Row],[TransactionDate]], "tttt")</f>
        <v>Sunday</v>
      </c>
      <c r="N768" s="2" t="s">
        <v>16</v>
      </c>
    </row>
    <row r="769" spans="1:14" ht="14.5" x14ac:dyDescent="0.35">
      <c r="A769" s="2" t="s">
        <v>1568</v>
      </c>
      <c r="B769" s="2" t="s">
        <v>1569</v>
      </c>
      <c r="C769" s="2">
        <v>25</v>
      </c>
      <c r="D769" s="2" t="s">
        <v>12</v>
      </c>
      <c r="E769" s="2" t="s">
        <v>64</v>
      </c>
      <c r="F769" s="2" t="s">
        <v>19</v>
      </c>
      <c r="G769" s="2" t="s">
        <v>20</v>
      </c>
      <c r="H769" s="7">
        <v>4222.29</v>
      </c>
      <c r="I769" s="3">
        <v>45130</v>
      </c>
      <c r="J769" s="3" t="str">
        <f>TEXT(NIgerian_Fintech[[#This Row],[TransactionDate]], "JJJJ")</f>
        <v>2023</v>
      </c>
      <c r="K769" s="3" t="str">
        <f>TEXT(NIgerian_Fintech[[#This Row],[TransactionDate]], "MMMM")</f>
        <v>July</v>
      </c>
      <c r="L769" s="3" t="str">
        <f>TEXT(NIgerian_Fintech[[#This Row],[TransactionDate]], "MM")</f>
        <v>07</v>
      </c>
      <c r="M769" s="3" t="str">
        <f>TEXT(NIgerian_Fintech[[#This Row],[TransactionDate]], "tttt")</f>
        <v>Sunday</v>
      </c>
      <c r="N769" s="2" t="s">
        <v>16</v>
      </c>
    </row>
    <row r="770" spans="1:14" ht="14.5" x14ac:dyDescent="0.35">
      <c r="A770" s="2" t="s">
        <v>1570</v>
      </c>
      <c r="B770" s="2" t="s">
        <v>1571</v>
      </c>
      <c r="C770" s="2">
        <v>56</v>
      </c>
      <c r="D770" s="2" t="s">
        <v>12</v>
      </c>
      <c r="E770" s="2" t="s">
        <v>42</v>
      </c>
      <c r="F770" s="2" t="s">
        <v>55</v>
      </c>
      <c r="G770" s="2" t="s">
        <v>26</v>
      </c>
      <c r="H770" s="7">
        <v>114.91</v>
      </c>
      <c r="I770" s="3">
        <v>45548</v>
      </c>
      <c r="J770" s="3" t="str">
        <f>TEXT(NIgerian_Fintech[[#This Row],[TransactionDate]], "JJJJ")</f>
        <v>2024</v>
      </c>
      <c r="K770" s="3" t="str">
        <f>TEXT(NIgerian_Fintech[[#This Row],[TransactionDate]], "MMMM")</f>
        <v>September</v>
      </c>
      <c r="L770" s="3" t="str">
        <f>TEXT(NIgerian_Fintech[[#This Row],[TransactionDate]], "MM")</f>
        <v>09</v>
      </c>
      <c r="M770" s="3" t="str">
        <f>TEXT(NIgerian_Fintech[[#This Row],[TransactionDate]], "tttt")</f>
        <v>Friday</v>
      </c>
      <c r="N770" s="2" t="s">
        <v>16</v>
      </c>
    </row>
    <row r="771" spans="1:14" ht="14.5" x14ac:dyDescent="0.35">
      <c r="A771" s="2" t="s">
        <v>1572</v>
      </c>
      <c r="B771" s="2" t="s">
        <v>1573</v>
      </c>
      <c r="C771" s="2">
        <v>43</v>
      </c>
      <c r="D771" s="2" t="s">
        <v>39</v>
      </c>
      <c r="E771" s="2" t="s">
        <v>24</v>
      </c>
      <c r="F771" s="2" t="s">
        <v>25</v>
      </c>
      <c r="G771" s="2" t="s">
        <v>15</v>
      </c>
      <c r="H771" s="7">
        <v>3758.3</v>
      </c>
      <c r="I771" s="3">
        <v>44964</v>
      </c>
      <c r="J771" s="3" t="str">
        <f>TEXT(NIgerian_Fintech[[#This Row],[TransactionDate]], "JJJJ")</f>
        <v>2023</v>
      </c>
      <c r="K771" s="3" t="str">
        <f>TEXT(NIgerian_Fintech[[#This Row],[TransactionDate]], "MMMM")</f>
        <v>February</v>
      </c>
      <c r="L771" s="3" t="str">
        <f>TEXT(NIgerian_Fintech[[#This Row],[TransactionDate]], "MM")</f>
        <v>02</v>
      </c>
      <c r="M771" s="3" t="str">
        <f>TEXT(NIgerian_Fintech[[#This Row],[TransactionDate]], "tttt")</f>
        <v>Tuesday</v>
      </c>
      <c r="N771" s="2" t="s">
        <v>16</v>
      </c>
    </row>
    <row r="772" spans="1:14" ht="14.5" x14ac:dyDescent="0.35">
      <c r="A772" s="2" t="s">
        <v>1574</v>
      </c>
      <c r="B772" s="2" t="s">
        <v>1575</v>
      </c>
      <c r="C772" s="2">
        <v>51</v>
      </c>
      <c r="D772" s="2" t="s">
        <v>12</v>
      </c>
      <c r="E772" s="2" t="s">
        <v>74</v>
      </c>
      <c r="F772" s="2" t="s">
        <v>49</v>
      </c>
      <c r="G772" s="2" t="s">
        <v>26</v>
      </c>
      <c r="H772" s="7">
        <v>6656.53</v>
      </c>
      <c r="I772" s="3">
        <v>45383</v>
      </c>
      <c r="J772" s="3" t="str">
        <f>TEXT(NIgerian_Fintech[[#This Row],[TransactionDate]], "JJJJ")</f>
        <v>2024</v>
      </c>
      <c r="K772" s="3" t="str">
        <f>TEXT(NIgerian_Fintech[[#This Row],[TransactionDate]], "MMMM")</f>
        <v>April</v>
      </c>
      <c r="L772" s="3" t="str">
        <f>TEXT(NIgerian_Fintech[[#This Row],[TransactionDate]], "MM")</f>
        <v>04</v>
      </c>
      <c r="M772" s="3" t="str">
        <f>TEXT(NIgerian_Fintech[[#This Row],[TransactionDate]], "tttt")</f>
        <v>Monday</v>
      </c>
      <c r="N772" s="2" t="s">
        <v>16</v>
      </c>
    </row>
    <row r="773" spans="1:14" ht="14.5" x14ac:dyDescent="0.35">
      <c r="A773" s="2" t="s">
        <v>1576</v>
      </c>
      <c r="B773" s="2" t="s">
        <v>1577</v>
      </c>
      <c r="C773" s="2">
        <v>20</v>
      </c>
      <c r="D773" s="2" t="s">
        <v>39</v>
      </c>
      <c r="E773" s="2" t="s">
        <v>64</v>
      </c>
      <c r="F773" s="2" t="s">
        <v>35</v>
      </c>
      <c r="G773" s="2" t="s">
        <v>26</v>
      </c>
      <c r="H773" s="7">
        <v>9159.1200000000008</v>
      </c>
      <c r="I773" s="3">
        <v>45460</v>
      </c>
      <c r="J773" s="3" t="str">
        <f>TEXT(NIgerian_Fintech[[#This Row],[TransactionDate]], "JJJJ")</f>
        <v>2024</v>
      </c>
      <c r="K773" s="3" t="str">
        <f>TEXT(NIgerian_Fintech[[#This Row],[TransactionDate]], "MMMM")</f>
        <v>June</v>
      </c>
      <c r="L773" s="3" t="str">
        <f>TEXT(NIgerian_Fintech[[#This Row],[TransactionDate]], "MM")</f>
        <v>06</v>
      </c>
      <c r="M773" s="3" t="str">
        <f>TEXT(NIgerian_Fintech[[#This Row],[TransactionDate]], "tttt")</f>
        <v>Monday</v>
      </c>
      <c r="N773" s="2" t="s">
        <v>16</v>
      </c>
    </row>
    <row r="774" spans="1:14" ht="14.5" x14ac:dyDescent="0.35">
      <c r="A774" s="2" t="s">
        <v>1578</v>
      </c>
      <c r="B774" s="2" t="s">
        <v>1579</v>
      </c>
      <c r="C774" s="2">
        <v>29</v>
      </c>
      <c r="D774" s="2" t="s">
        <v>12</v>
      </c>
      <c r="E774" s="2" t="s">
        <v>42</v>
      </c>
      <c r="F774" s="2" t="s">
        <v>25</v>
      </c>
      <c r="G774" s="2" t="s">
        <v>15</v>
      </c>
      <c r="H774" s="7">
        <v>27267.58</v>
      </c>
      <c r="I774" s="3">
        <v>45364</v>
      </c>
      <c r="J774" s="3" t="str">
        <f>TEXT(NIgerian_Fintech[[#This Row],[TransactionDate]], "JJJJ")</f>
        <v>2024</v>
      </c>
      <c r="K774" s="3" t="str">
        <f>TEXT(NIgerian_Fintech[[#This Row],[TransactionDate]], "MMMM")</f>
        <v>March</v>
      </c>
      <c r="L774" s="3" t="str">
        <f>TEXT(NIgerian_Fintech[[#This Row],[TransactionDate]], "MM")</f>
        <v>03</v>
      </c>
      <c r="M774" s="3" t="str">
        <f>TEXT(NIgerian_Fintech[[#This Row],[TransactionDate]], "tttt")</f>
        <v>Wednesday</v>
      </c>
      <c r="N774" s="2" t="s">
        <v>21</v>
      </c>
    </row>
    <row r="775" spans="1:14" ht="14.5" x14ac:dyDescent="0.35">
      <c r="A775" s="2" t="s">
        <v>1580</v>
      </c>
      <c r="B775" s="2" t="s">
        <v>1581</v>
      </c>
      <c r="C775" s="2">
        <v>18</v>
      </c>
      <c r="D775" s="2" t="s">
        <v>39</v>
      </c>
      <c r="E775" s="2" t="s">
        <v>13</v>
      </c>
      <c r="F775" s="2" t="s">
        <v>55</v>
      </c>
      <c r="G775" s="2" t="s">
        <v>15</v>
      </c>
      <c r="H775" s="7">
        <v>2732.71</v>
      </c>
      <c r="I775" s="3">
        <v>45606</v>
      </c>
      <c r="J775" s="3" t="str">
        <f>TEXT(NIgerian_Fintech[[#This Row],[TransactionDate]], "JJJJ")</f>
        <v>2024</v>
      </c>
      <c r="K775" s="3" t="str">
        <f>TEXT(NIgerian_Fintech[[#This Row],[TransactionDate]], "MMMM")</f>
        <v>November</v>
      </c>
      <c r="L775" s="3" t="str">
        <f>TEXT(NIgerian_Fintech[[#This Row],[TransactionDate]], "MM")</f>
        <v>11</v>
      </c>
      <c r="M775" s="3" t="str">
        <f>TEXT(NIgerian_Fintech[[#This Row],[TransactionDate]], "tttt")</f>
        <v>Sunday</v>
      </c>
      <c r="N775" s="2" t="s">
        <v>16</v>
      </c>
    </row>
    <row r="776" spans="1:14" ht="14.5" x14ac:dyDescent="0.35">
      <c r="A776" s="2" t="s">
        <v>1582</v>
      </c>
      <c r="B776" s="2" t="s">
        <v>1583</v>
      </c>
      <c r="C776" s="2">
        <v>61</v>
      </c>
      <c r="D776" s="2" t="s">
        <v>12</v>
      </c>
      <c r="E776" s="2" t="s">
        <v>64</v>
      </c>
      <c r="F776" s="2" t="s">
        <v>14</v>
      </c>
      <c r="G776" s="2" t="s">
        <v>36</v>
      </c>
      <c r="H776" s="7">
        <v>1653.81</v>
      </c>
      <c r="I776" s="3">
        <v>45573</v>
      </c>
      <c r="J776" s="3" t="str">
        <f>TEXT(NIgerian_Fintech[[#This Row],[TransactionDate]], "JJJJ")</f>
        <v>2024</v>
      </c>
      <c r="K776" s="3" t="str">
        <f>TEXT(NIgerian_Fintech[[#This Row],[TransactionDate]], "MMMM")</f>
        <v>October</v>
      </c>
      <c r="L776" s="3" t="str">
        <f>TEXT(NIgerian_Fintech[[#This Row],[TransactionDate]], "MM")</f>
        <v>10</v>
      </c>
      <c r="M776" s="3" t="str">
        <f>TEXT(NIgerian_Fintech[[#This Row],[TransactionDate]], "tttt")</f>
        <v>Tuesday</v>
      </c>
      <c r="N776" s="2" t="s">
        <v>16</v>
      </c>
    </row>
    <row r="777" spans="1:14" ht="14.5" x14ac:dyDescent="0.35">
      <c r="A777" s="2" t="s">
        <v>1584</v>
      </c>
      <c r="B777" s="2" t="s">
        <v>1585</v>
      </c>
      <c r="C777" s="2">
        <v>22</v>
      </c>
      <c r="D777" s="2" t="s">
        <v>39</v>
      </c>
      <c r="E777" s="2" t="s">
        <v>42</v>
      </c>
      <c r="F777" s="2" t="s">
        <v>25</v>
      </c>
      <c r="G777" s="2" t="s">
        <v>30</v>
      </c>
      <c r="H777" s="7">
        <v>20359.66</v>
      </c>
      <c r="I777" s="3">
        <v>45548</v>
      </c>
      <c r="J777" s="3" t="str">
        <f>TEXT(NIgerian_Fintech[[#This Row],[TransactionDate]], "JJJJ")</f>
        <v>2024</v>
      </c>
      <c r="K777" s="3" t="str">
        <f>TEXT(NIgerian_Fintech[[#This Row],[TransactionDate]], "MMMM")</f>
        <v>September</v>
      </c>
      <c r="L777" s="3" t="str">
        <f>TEXT(NIgerian_Fintech[[#This Row],[TransactionDate]], "MM")</f>
        <v>09</v>
      </c>
      <c r="M777" s="3" t="str">
        <f>TEXT(NIgerian_Fintech[[#This Row],[TransactionDate]], "tttt")</f>
        <v>Friday</v>
      </c>
      <c r="N777" s="2" t="s">
        <v>16</v>
      </c>
    </row>
    <row r="778" spans="1:14" ht="14.5" x14ac:dyDescent="0.35">
      <c r="A778" s="2" t="s">
        <v>1586</v>
      </c>
      <c r="B778" s="2" t="s">
        <v>1587</v>
      </c>
      <c r="C778" s="2">
        <v>47</v>
      </c>
      <c r="D778" s="2" t="s">
        <v>12</v>
      </c>
      <c r="E778" s="2" t="s">
        <v>93</v>
      </c>
      <c r="F778" s="2" t="s">
        <v>55</v>
      </c>
      <c r="G778" s="2" t="s">
        <v>36</v>
      </c>
      <c r="H778" s="7">
        <v>28446.86</v>
      </c>
      <c r="I778" s="3">
        <v>45150</v>
      </c>
      <c r="J778" s="3" t="str">
        <f>TEXT(NIgerian_Fintech[[#This Row],[TransactionDate]], "JJJJ")</f>
        <v>2023</v>
      </c>
      <c r="K778" s="3" t="str">
        <f>TEXT(NIgerian_Fintech[[#This Row],[TransactionDate]], "MMMM")</f>
        <v>August</v>
      </c>
      <c r="L778" s="3" t="str">
        <f>TEXT(NIgerian_Fintech[[#This Row],[TransactionDate]], "MM")</f>
        <v>08</v>
      </c>
      <c r="M778" s="3" t="str">
        <f>TEXT(NIgerian_Fintech[[#This Row],[TransactionDate]], "tttt")</f>
        <v>Saturday</v>
      </c>
      <c r="N778" s="2" t="s">
        <v>16</v>
      </c>
    </row>
    <row r="779" spans="1:14" ht="14.5" x14ac:dyDescent="0.35">
      <c r="A779" s="2" t="s">
        <v>1588</v>
      </c>
      <c r="B779" s="2" t="s">
        <v>1589</v>
      </c>
      <c r="C779" s="2">
        <v>47</v>
      </c>
      <c r="D779" s="2" t="s">
        <v>12</v>
      </c>
      <c r="E779" s="2" t="s">
        <v>74</v>
      </c>
      <c r="F779" s="2" t="s">
        <v>49</v>
      </c>
      <c r="G779" s="2" t="s">
        <v>30</v>
      </c>
      <c r="H779" s="7">
        <v>6693.41</v>
      </c>
      <c r="I779" s="3">
        <v>45094</v>
      </c>
      <c r="J779" s="3" t="str">
        <f>TEXT(NIgerian_Fintech[[#This Row],[TransactionDate]], "JJJJ")</f>
        <v>2023</v>
      </c>
      <c r="K779" s="3" t="str">
        <f>TEXT(NIgerian_Fintech[[#This Row],[TransactionDate]], "MMMM")</f>
        <v>June</v>
      </c>
      <c r="L779" s="3" t="str">
        <f>TEXT(NIgerian_Fintech[[#This Row],[TransactionDate]], "MM")</f>
        <v>06</v>
      </c>
      <c r="M779" s="3" t="str">
        <f>TEXT(NIgerian_Fintech[[#This Row],[TransactionDate]], "tttt")</f>
        <v>Saturday</v>
      </c>
      <c r="N779" s="2" t="s">
        <v>16</v>
      </c>
    </row>
    <row r="780" spans="1:14" ht="14.5" x14ac:dyDescent="0.35">
      <c r="A780" s="2" t="s">
        <v>1590</v>
      </c>
      <c r="B780" s="2" t="s">
        <v>1591</v>
      </c>
      <c r="C780" s="2">
        <v>34</v>
      </c>
      <c r="D780" s="2" t="s">
        <v>12</v>
      </c>
      <c r="E780" s="2" t="s">
        <v>42</v>
      </c>
      <c r="F780" s="2" t="s">
        <v>14</v>
      </c>
      <c r="G780" s="2" t="s">
        <v>15</v>
      </c>
      <c r="H780" s="7">
        <v>1224.1199999999999</v>
      </c>
      <c r="I780" s="3">
        <v>45033</v>
      </c>
      <c r="J780" s="3" t="str">
        <f>TEXT(NIgerian_Fintech[[#This Row],[TransactionDate]], "JJJJ")</f>
        <v>2023</v>
      </c>
      <c r="K780" s="3" t="str">
        <f>TEXT(NIgerian_Fintech[[#This Row],[TransactionDate]], "MMMM")</f>
        <v>April</v>
      </c>
      <c r="L780" s="3" t="str">
        <f>TEXT(NIgerian_Fintech[[#This Row],[TransactionDate]], "MM")</f>
        <v>04</v>
      </c>
      <c r="M780" s="3" t="str">
        <f>TEXT(NIgerian_Fintech[[#This Row],[TransactionDate]], "tttt")</f>
        <v>Monday</v>
      </c>
      <c r="N780" s="2" t="s">
        <v>69</v>
      </c>
    </row>
    <row r="781" spans="1:14" ht="14.5" x14ac:dyDescent="0.35">
      <c r="A781" s="2" t="s">
        <v>1592</v>
      </c>
      <c r="B781" s="2" t="s">
        <v>1593</v>
      </c>
      <c r="C781" s="2">
        <v>64</v>
      </c>
      <c r="D781" s="2" t="s">
        <v>39</v>
      </c>
      <c r="E781" s="2" t="s">
        <v>13</v>
      </c>
      <c r="F781" s="2" t="s">
        <v>19</v>
      </c>
      <c r="G781" s="2" t="s">
        <v>30</v>
      </c>
      <c r="H781" s="7">
        <v>6643.43</v>
      </c>
      <c r="I781" s="3">
        <v>45306</v>
      </c>
      <c r="J781" s="3" t="str">
        <f>TEXT(NIgerian_Fintech[[#This Row],[TransactionDate]], "JJJJ")</f>
        <v>2024</v>
      </c>
      <c r="K781" s="3" t="str">
        <f>TEXT(NIgerian_Fintech[[#This Row],[TransactionDate]], "MMMM")</f>
        <v>January</v>
      </c>
      <c r="L781" s="3" t="str">
        <f>TEXT(NIgerian_Fintech[[#This Row],[TransactionDate]], "MM")</f>
        <v>01</v>
      </c>
      <c r="M781" s="3" t="str">
        <f>TEXT(NIgerian_Fintech[[#This Row],[TransactionDate]], "tttt")</f>
        <v>Monday</v>
      </c>
      <c r="N781" s="2" t="s">
        <v>69</v>
      </c>
    </row>
    <row r="782" spans="1:14" ht="14.5" x14ac:dyDescent="0.35">
      <c r="A782" s="2" t="s">
        <v>1594</v>
      </c>
      <c r="B782" s="2" t="s">
        <v>1595</v>
      </c>
      <c r="C782" s="2">
        <v>40</v>
      </c>
      <c r="D782" s="2" t="s">
        <v>12</v>
      </c>
      <c r="E782" s="2" t="s">
        <v>29</v>
      </c>
      <c r="F782" s="2" t="s">
        <v>55</v>
      </c>
      <c r="G782" s="2" t="s">
        <v>20</v>
      </c>
      <c r="H782" s="7">
        <v>1159.0899999999999</v>
      </c>
      <c r="I782" s="3">
        <v>44950</v>
      </c>
      <c r="J782" s="3" t="str">
        <f>TEXT(NIgerian_Fintech[[#This Row],[TransactionDate]], "JJJJ")</f>
        <v>2023</v>
      </c>
      <c r="K782" s="3" t="str">
        <f>TEXT(NIgerian_Fintech[[#This Row],[TransactionDate]], "MMMM")</f>
        <v>January</v>
      </c>
      <c r="L782" s="3" t="str">
        <f>TEXT(NIgerian_Fintech[[#This Row],[TransactionDate]], "MM")</f>
        <v>01</v>
      </c>
      <c r="M782" s="3" t="str">
        <f>TEXT(NIgerian_Fintech[[#This Row],[TransactionDate]], "tttt")</f>
        <v>Tuesday</v>
      </c>
      <c r="N782" s="2" t="s">
        <v>16</v>
      </c>
    </row>
    <row r="783" spans="1:14" ht="14.5" x14ac:dyDescent="0.35">
      <c r="A783" s="2" t="s">
        <v>1596</v>
      </c>
      <c r="B783" s="2" t="s">
        <v>1597</v>
      </c>
      <c r="C783" s="2">
        <v>32</v>
      </c>
      <c r="D783" s="2" t="s">
        <v>12</v>
      </c>
      <c r="E783" s="2" t="s">
        <v>64</v>
      </c>
      <c r="F783" s="2" t="s">
        <v>19</v>
      </c>
      <c r="G783" s="2" t="s">
        <v>36</v>
      </c>
      <c r="H783" s="7">
        <v>21471.69</v>
      </c>
      <c r="I783" s="3">
        <v>45437</v>
      </c>
      <c r="J783" s="3" t="str">
        <f>TEXT(NIgerian_Fintech[[#This Row],[TransactionDate]], "JJJJ")</f>
        <v>2024</v>
      </c>
      <c r="K783" s="3" t="str">
        <f>TEXT(NIgerian_Fintech[[#This Row],[TransactionDate]], "MMMM")</f>
        <v>May</v>
      </c>
      <c r="L783" s="3" t="str">
        <f>TEXT(NIgerian_Fintech[[#This Row],[TransactionDate]], "MM")</f>
        <v>05</v>
      </c>
      <c r="M783" s="3" t="str">
        <f>TEXT(NIgerian_Fintech[[#This Row],[TransactionDate]], "tttt")</f>
        <v>Saturday</v>
      </c>
      <c r="N783" s="2" t="s">
        <v>16</v>
      </c>
    </row>
    <row r="784" spans="1:14" ht="14.5" x14ac:dyDescent="0.35">
      <c r="A784" s="2" t="s">
        <v>1598</v>
      </c>
      <c r="B784" s="2" t="s">
        <v>1599</v>
      </c>
      <c r="C784" s="2">
        <v>54</v>
      </c>
      <c r="D784" s="2" t="s">
        <v>12</v>
      </c>
      <c r="E784" s="2" t="s">
        <v>24</v>
      </c>
      <c r="F784" s="2" t="s">
        <v>14</v>
      </c>
      <c r="G784" s="2" t="s">
        <v>36</v>
      </c>
      <c r="H784" s="7">
        <v>12315.16</v>
      </c>
      <c r="I784" s="3">
        <v>45233</v>
      </c>
      <c r="J784" s="3" t="str">
        <f>TEXT(NIgerian_Fintech[[#This Row],[TransactionDate]], "JJJJ")</f>
        <v>2023</v>
      </c>
      <c r="K784" s="3" t="str">
        <f>TEXT(NIgerian_Fintech[[#This Row],[TransactionDate]], "MMMM")</f>
        <v>November</v>
      </c>
      <c r="L784" s="3" t="str">
        <f>TEXT(NIgerian_Fintech[[#This Row],[TransactionDate]], "MM")</f>
        <v>11</v>
      </c>
      <c r="M784" s="3" t="str">
        <f>TEXT(NIgerian_Fintech[[#This Row],[TransactionDate]], "tttt")</f>
        <v>Friday</v>
      </c>
      <c r="N784" s="2" t="s">
        <v>21</v>
      </c>
    </row>
    <row r="785" spans="1:14" ht="14.5" x14ac:dyDescent="0.35">
      <c r="A785" s="2" t="s">
        <v>1600</v>
      </c>
      <c r="B785" s="2" t="s">
        <v>1601</v>
      </c>
      <c r="C785" s="2">
        <v>38</v>
      </c>
      <c r="D785" s="2" t="s">
        <v>12</v>
      </c>
      <c r="E785" s="2" t="s">
        <v>64</v>
      </c>
      <c r="F785" s="2" t="s">
        <v>55</v>
      </c>
      <c r="G785" s="2" t="s">
        <v>36</v>
      </c>
      <c r="H785" s="7">
        <v>2759.34</v>
      </c>
      <c r="I785" s="3">
        <v>45284</v>
      </c>
      <c r="J785" s="3" t="str">
        <f>TEXT(NIgerian_Fintech[[#This Row],[TransactionDate]], "JJJJ")</f>
        <v>2023</v>
      </c>
      <c r="K785" s="3" t="str">
        <f>TEXT(NIgerian_Fintech[[#This Row],[TransactionDate]], "MMMM")</f>
        <v>December</v>
      </c>
      <c r="L785" s="3" t="str">
        <f>TEXT(NIgerian_Fintech[[#This Row],[TransactionDate]], "MM")</f>
        <v>12</v>
      </c>
      <c r="M785" s="3" t="str">
        <f>TEXT(NIgerian_Fintech[[#This Row],[TransactionDate]], "tttt")</f>
        <v>Sunday</v>
      </c>
      <c r="N785" s="2" t="s">
        <v>16</v>
      </c>
    </row>
    <row r="786" spans="1:14" ht="14.5" x14ac:dyDescent="0.35">
      <c r="A786" s="2" t="s">
        <v>1602</v>
      </c>
      <c r="B786" s="2" t="s">
        <v>1603</v>
      </c>
      <c r="C786" s="2">
        <v>31</v>
      </c>
      <c r="D786" s="2" t="s">
        <v>39</v>
      </c>
      <c r="E786" s="2" t="s">
        <v>64</v>
      </c>
      <c r="F786" s="2" t="s">
        <v>55</v>
      </c>
      <c r="G786" s="2" t="s">
        <v>26</v>
      </c>
      <c r="H786" s="7">
        <v>21776.34</v>
      </c>
      <c r="I786" s="3">
        <v>45296</v>
      </c>
      <c r="J786" s="3" t="str">
        <f>TEXT(NIgerian_Fintech[[#This Row],[TransactionDate]], "JJJJ")</f>
        <v>2024</v>
      </c>
      <c r="K786" s="3" t="str">
        <f>TEXT(NIgerian_Fintech[[#This Row],[TransactionDate]], "MMMM")</f>
        <v>January</v>
      </c>
      <c r="L786" s="3" t="str">
        <f>TEXT(NIgerian_Fintech[[#This Row],[TransactionDate]], "MM")</f>
        <v>01</v>
      </c>
      <c r="M786" s="3" t="str">
        <f>TEXT(NIgerian_Fintech[[#This Row],[TransactionDate]], "tttt")</f>
        <v>Friday</v>
      </c>
      <c r="N786" s="2" t="s">
        <v>16</v>
      </c>
    </row>
    <row r="787" spans="1:14" ht="14.5" x14ac:dyDescent="0.35">
      <c r="A787" s="2" t="s">
        <v>1604</v>
      </c>
      <c r="B787" s="2" t="s">
        <v>1605</v>
      </c>
      <c r="C787" s="2">
        <v>19</v>
      </c>
      <c r="D787" s="2" t="s">
        <v>12</v>
      </c>
      <c r="E787" s="2" t="s">
        <v>13</v>
      </c>
      <c r="F787" s="2" t="s">
        <v>14</v>
      </c>
      <c r="G787" s="2" t="s">
        <v>26</v>
      </c>
      <c r="H787" s="7">
        <v>10158.4</v>
      </c>
      <c r="I787" s="3">
        <v>45649</v>
      </c>
      <c r="J787" s="3" t="str">
        <f>TEXT(NIgerian_Fintech[[#This Row],[TransactionDate]], "JJJJ")</f>
        <v>2024</v>
      </c>
      <c r="K787" s="3" t="str">
        <f>TEXT(NIgerian_Fintech[[#This Row],[TransactionDate]], "MMMM")</f>
        <v>December</v>
      </c>
      <c r="L787" s="3" t="str">
        <f>TEXT(NIgerian_Fintech[[#This Row],[TransactionDate]], "MM")</f>
        <v>12</v>
      </c>
      <c r="M787" s="3" t="str">
        <f>TEXT(NIgerian_Fintech[[#This Row],[TransactionDate]], "tttt")</f>
        <v>Monday</v>
      </c>
      <c r="N787" s="2" t="s">
        <v>16</v>
      </c>
    </row>
    <row r="788" spans="1:14" ht="14.5" x14ac:dyDescent="0.35">
      <c r="A788" s="2" t="s">
        <v>1606</v>
      </c>
      <c r="B788" s="2" t="s">
        <v>1607</v>
      </c>
      <c r="C788" s="2">
        <v>28</v>
      </c>
      <c r="D788" s="2" t="s">
        <v>39</v>
      </c>
      <c r="E788" s="2" t="s">
        <v>74</v>
      </c>
      <c r="F788" s="2" t="s">
        <v>49</v>
      </c>
      <c r="G788" s="2" t="s">
        <v>15</v>
      </c>
      <c r="H788" s="7">
        <v>30632.26</v>
      </c>
      <c r="I788" s="3">
        <v>45097</v>
      </c>
      <c r="J788" s="3" t="str">
        <f>TEXT(NIgerian_Fintech[[#This Row],[TransactionDate]], "JJJJ")</f>
        <v>2023</v>
      </c>
      <c r="K788" s="3" t="str">
        <f>TEXT(NIgerian_Fintech[[#This Row],[TransactionDate]], "MMMM")</f>
        <v>June</v>
      </c>
      <c r="L788" s="3" t="str">
        <f>TEXT(NIgerian_Fintech[[#This Row],[TransactionDate]], "MM")</f>
        <v>06</v>
      </c>
      <c r="M788" s="3" t="str">
        <f>TEXT(NIgerian_Fintech[[#This Row],[TransactionDate]], "tttt")</f>
        <v>Tuesday</v>
      </c>
      <c r="N788" s="2" t="s">
        <v>16</v>
      </c>
    </row>
    <row r="789" spans="1:14" ht="14.5" x14ac:dyDescent="0.35">
      <c r="A789" s="2" t="s">
        <v>1608</v>
      </c>
      <c r="B789" s="2" t="s">
        <v>1609</v>
      </c>
      <c r="C789" s="2">
        <v>56</v>
      </c>
      <c r="D789" s="2" t="s">
        <v>39</v>
      </c>
      <c r="E789" s="2" t="s">
        <v>64</v>
      </c>
      <c r="F789" s="2" t="s">
        <v>55</v>
      </c>
      <c r="G789" s="2" t="s">
        <v>15</v>
      </c>
      <c r="H789" s="7">
        <v>39363.08</v>
      </c>
      <c r="I789" s="3">
        <v>45507</v>
      </c>
      <c r="J789" s="3" t="str">
        <f>TEXT(NIgerian_Fintech[[#This Row],[TransactionDate]], "JJJJ")</f>
        <v>2024</v>
      </c>
      <c r="K789" s="3" t="str">
        <f>TEXT(NIgerian_Fintech[[#This Row],[TransactionDate]], "MMMM")</f>
        <v>August</v>
      </c>
      <c r="L789" s="3" t="str">
        <f>TEXT(NIgerian_Fintech[[#This Row],[TransactionDate]], "MM")</f>
        <v>08</v>
      </c>
      <c r="M789" s="3" t="str">
        <f>TEXT(NIgerian_Fintech[[#This Row],[TransactionDate]], "tttt")</f>
        <v>Saturday</v>
      </c>
      <c r="N789" s="2" t="s">
        <v>69</v>
      </c>
    </row>
    <row r="790" spans="1:14" ht="14.5" x14ac:dyDescent="0.35">
      <c r="A790" s="2" t="s">
        <v>1610</v>
      </c>
      <c r="B790" s="2" t="s">
        <v>1611</v>
      </c>
      <c r="C790" s="2">
        <v>55</v>
      </c>
      <c r="D790" s="2" t="s">
        <v>39</v>
      </c>
      <c r="E790" s="2" t="s">
        <v>74</v>
      </c>
      <c r="F790" s="2" t="s">
        <v>14</v>
      </c>
      <c r="G790" s="2" t="s">
        <v>26</v>
      </c>
      <c r="H790" s="7">
        <v>32.869999999999997</v>
      </c>
      <c r="I790" s="3">
        <v>45148</v>
      </c>
      <c r="J790" s="3" t="str">
        <f>TEXT(NIgerian_Fintech[[#This Row],[TransactionDate]], "JJJJ")</f>
        <v>2023</v>
      </c>
      <c r="K790" s="3" t="str">
        <f>TEXT(NIgerian_Fintech[[#This Row],[TransactionDate]], "MMMM")</f>
        <v>August</v>
      </c>
      <c r="L790" s="3" t="str">
        <f>TEXT(NIgerian_Fintech[[#This Row],[TransactionDate]], "MM")</f>
        <v>08</v>
      </c>
      <c r="M790" s="3" t="str">
        <f>TEXT(NIgerian_Fintech[[#This Row],[TransactionDate]], "tttt")</f>
        <v>Thursday</v>
      </c>
      <c r="N790" s="2" t="s">
        <v>16</v>
      </c>
    </row>
    <row r="791" spans="1:14" ht="14.5" x14ac:dyDescent="0.35">
      <c r="A791" s="2" t="s">
        <v>1612</v>
      </c>
      <c r="B791" s="2" t="s">
        <v>1613</v>
      </c>
      <c r="C791" s="2">
        <v>51</v>
      </c>
      <c r="D791" s="2" t="s">
        <v>39</v>
      </c>
      <c r="E791" s="2" t="s">
        <v>42</v>
      </c>
      <c r="F791" s="2" t="s">
        <v>25</v>
      </c>
      <c r="G791" s="2" t="s">
        <v>36</v>
      </c>
      <c r="H791" s="7">
        <v>1280.77</v>
      </c>
      <c r="I791" s="3">
        <v>45369</v>
      </c>
      <c r="J791" s="3" t="str">
        <f>TEXT(NIgerian_Fintech[[#This Row],[TransactionDate]], "JJJJ")</f>
        <v>2024</v>
      </c>
      <c r="K791" s="3" t="str">
        <f>TEXT(NIgerian_Fintech[[#This Row],[TransactionDate]], "MMMM")</f>
        <v>March</v>
      </c>
      <c r="L791" s="3" t="str">
        <f>TEXT(NIgerian_Fintech[[#This Row],[TransactionDate]], "MM")</f>
        <v>03</v>
      </c>
      <c r="M791" s="3" t="str">
        <f>TEXT(NIgerian_Fintech[[#This Row],[TransactionDate]], "tttt")</f>
        <v>Monday</v>
      </c>
      <c r="N791" s="2" t="s">
        <v>16</v>
      </c>
    </row>
    <row r="792" spans="1:14" ht="14.5" x14ac:dyDescent="0.35">
      <c r="A792" s="2" t="s">
        <v>1614</v>
      </c>
      <c r="B792" s="2" t="s">
        <v>1615</v>
      </c>
      <c r="C792" s="2">
        <v>55</v>
      </c>
      <c r="D792" s="2" t="s">
        <v>12</v>
      </c>
      <c r="E792" s="2" t="s">
        <v>93</v>
      </c>
      <c r="F792" s="2" t="s">
        <v>19</v>
      </c>
      <c r="G792" s="2" t="s">
        <v>26</v>
      </c>
      <c r="H792" s="7">
        <v>7916.92</v>
      </c>
      <c r="I792" s="3">
        <v>45079</v>
      </c>
      <c r="J792" s="3" t="str">
        <f>TEXT(NIgerian_Fintech[[#This Row],[TransactionDate]], "JJJJ")</f>
        <v>2023</v>
      </c>
      <c r="K792" s="3" t="str">
        <f>TEXT(NIgerian_Fintech[[#This Row],[TransactionDate]], "MMMM")</f>
        <v>June</v>
      </c>
      <c r="L792" s="3" t="str">
        <f>TEXT(NIgerian_Fintech[[#This Row],[TransactionDate]], "MM")</f>
        <v>06</v>
      </c>
      <c r="M792" s="3" t="str">
        <f>TEXT(NIgerian_Fintech[[#This Row],[TransactionDate]], "tttt")</f>
        <v>Friday</v>
      </c>
      <c r="N792" s="2" t="s">
        <v>16</v>
      </c>
    </row>
    <row r="793" spans="1:14" ht="14.5" x14ac:dyDescent="0.35">
      <c r="A793" s="2" t="s">
        <v>1616</v>
      </c>
      <c r="B793" s="2" t="s">
        <v>1617</v>
      </c>
      <c r="C793" s="2">
        <v>51</v>
      </c>
      <c r="D793" s="2" t="s">
        <v>39</v>
      </c>
      <c r="E793" s="2" t="s">
        <v>24</v>
      </c>
      <c r="F793" s="2" t="s">
        <v>55</v>
      </c>
      <c r="G793" s="2" t="s">
        <v>30</v>
      </c>
      <c r="H793" s="7">
        <v>31202.27</v>
      </c>
      <c r="I793" s="3">
        <v>45302</v>
      </c>
      <c r="J793" s="3" t="str">
        <f>TEXT(NIgerian_Fintech[[#This Row],[TransactionDate]], "JJJJ")</f>
        <v>2024</v>
      </c>
      <c r="K793" s="3" t="str">
        <f>TEXT(NIgerian_Fintech[[#This Row],[TransactionDate]], "MMMM")</f>
        <v>January</v>
      </c>
      <c r="L793" s="3" t="str">
        <f>TEXT(NIgerian_Fintech[[#This Row],[TransactionDate]], "MM")</f>
        <v>01</v>
      </c>
      <c r="M793" s="3" t="str">
        <f>TEXT(NIgerian_Fintech[[#This Row],[TransactionDate]], "tttt")</f>
        <v>Thursday</v>
      </c>
      <c r="N793" s="2" t="s">
        <v>16</v>
      </c>
    </row>
    <row r="794" spans="1:14" ht="14.5" x14ac:dyDescent="0.35">
      <c r="A794" s="2" t="s">
        <v>1618</v>
      </c>
      <c r="B794" s="2" t="s">
        <v>1619</v>
      </c>
      <c r="C794" s="2">
        <v>35</v>
      </c>
      <c r="D794" s="2" t="s">
        <v>39</v>
      </c>
      <c r="E794" s="2" t="s">
        <v>93</v>
      </c>
      <c r="F794" s="2" t="s">
        <v>25</v>
      </c>
      <c r="G794" s="2" t="s">
        <v>36</v>
      </c>
      <c r="H794" s="7">
        <v>51557.13</v>
      </c>
      <c r="I794" s="3">
        <v>45207</v>
      </c>
      <c r="J794" s="3" t="str">
        <f>TEXT(NIgerian_Fintech[[#This Row],[TransactionDate]], "JJJJ")</f>
        <v>2023</v>
      </c>
      <c r="K794" s="3" t="str">
        <f>TEXT(NIgerian_Fintech[[#This Row],[TransactionDate]], "MMMM")</f>
        <v>October</v>
      </c>
      <c r="L794" s="3" t="str">
        <f>TEXT(NIgerian_Fintech[[#This Row],[TransactionDate]], "MM")</f>
        <v>10</v>
      </c>
      <c r="M794" s="3" t="str">
        <f>TEXT(NIgerian_Fintech[[#This Row],[TransactionDate]], "tttt")</f>
        <v>Sunday</v>
      </c>
      <c r="N794" s="2" t="s">
        <v>21</v>
      </c>
    </row>
    <row r="795" spans="1:14" ht="14.5" x14ac:dyDescent="0.35">
      <c r="A795" s="2" t="s">
        <v>1620</v>
      </c>
      <c r="B795" s="2" t="s">
        <v>1621</v>
      </c>
      <c r="C795" s="2">
        <v>47</v>
      </c>
      <c r="D795" s="2" t="s">
        <v>39</v>
      </c>
      <c r="E795" s="2" t="s">
        <v>74</v>
      </c>
      <c r="F795" s="2" t="s">
        <v>55</v>
      </c>
      <c r="G795" s="2" t="s">
        <v>26</v>
      </c>
      <c r="H795" s="7">
        <v>8379.6</v>
      </c>
      <c r="I795" s="3">
        <v>45639</v>
      </c>
      <c r="J795" s="3" t="str">
        <f>TEXT(NIgerian_Fintech[[#This Row],[TransactionDate]], "JJJJ")</f>
        <v>2024</v>
      </c>
      <c r="K795" s="3" t="str">
        <f>TEXT(NIgerian_Fintech[[#This Row],[TransactionDate]], "MMMM")</f>
        <v>December</v>
      </c>
      <c r="L795" s="3" t="str">
        <f>TEXT(NIgerian_Fintech[[#This Row],[TransactionDate]], "MM")</f>
        <v>12</v>
      </c>
      <c r="M795" s="3" t="str">
        <f>TEXT(NIgerian_Fintech[[#This Row],[TransactionDate]], "tttt")</f>
        <v>Friday</v>
      </c>
      <c r="N795" s="2" t="s">
        <v>16</v>
      </c>
    </row>
    <row r="796" spans="1:14" ht="14.5" x14ac:dyDescent="0.35">
      <c r="A796" s="2" t="s">
        <v>1622</v>
      </c>
      <c r="B796" s="2" t="s">
        <v>1623</v>
      </c>
      <c r="C796" s="2">
        <v>32</v>
      </c>
      <c r="D796" s="2" t="s">
        <v>39</v>
      </c>
      <c r="E796" s="2" t="s">
        <v>74</v>
      </c>
      <c r="F796" s="2" t="s">
        <v>49</v>
      </c>
      <c r="G796" s="2" t="s">
        <v>15</v>
      </c>
      <c r="H796" s="7">
        <v>1909.2</v>
      </c>
      <c r="I796" s="3">
        <v>45145</v>
      </c>
      <c r="J796" s="3" t="str">
        <f>TEXT(NIgerian_Fintech[[#This Row],[TransactionDate]], "JJJJ")</f>
        <v>2023</v>
      </c>
      <c r="K796" s="3" t="str">
        <f>TEXT(NIgerian_Fintech[[#This Row],[TransactionDate]], "MMMM")</f>
        <v>August</v>
      </c>
      <c r="L796" s="3" t="str">
        <f>TEXT(NIgerian_Fintech[[#This Row],[TransactionDate]], "MM")</f>
        <v>08</v>
      </c>
      <c r="M796" s="3" t="str">
        <f>TEXT(NIgerian_Fintech[[#This Row],[TransactionDate]], "tttt")</f>
        <v>Monday</v>
      </c>
      <c r="N796" s="2" t="s">
        <v>16</v>
      </c>
    </row>
    <row r="797" spans="1:14" ht="14.5" x14ac:dyDescent="0.35">
      <c r="A797" s="2" t="s">
        <v>1624</v>
      </c>
      <c r="B797" s="2" t="s">
        <v>1625</v>
      </c>
      <c r="C797" s="2">
        <v>44</v>
      </c>
      <c r="D797" s="2" t="s">
        <v>12</v>
      </c>
      <c r="E797" s="2" t="s">
        <v>93</v>
      </c>
      <c r="F797" s="2" t="s">
        <v>14</v>
      </c>
      <c r="G797" s="2" t="s">
        <v>26</v>
      </c>
      <c r="H797" s="7">
        <v>1779.91</v>
      </c>
      <c r="I797" s="3">
        <v>45542</v>
      </c>
      <c r="J797" s="3" t="str">
        <f>TEXT(NIgerian_Fintech[[#This Row],[TransactionDate]], "JJJJ")</f>
        <v>2024</v>
      </c>
      <c r="K797" s="3" t="str">
        <f>TEXT(NIgerian_Fintech[[#This Row],[TransactionDate]], "MMMM")</f>
        <v>September</v>
      </c>
      <c r="L797" s="3" t="str">
        <f>TEXT(NIgerian_Fintech[[#This Row],[TransactionDate]], "MM")</f>
        <v>09</v>
      </c>
      <c r="M797" s="3" t="str">
        <f>TEXT(NIgerian_Fintech[[#This Row],[TransactionDate]], "tttt")</f>
        <v>Saturday</v>
      </c>
      <c r="N797" s="2" t="s">
        <v>16</v>
      </c>
    </row>
    <row r="798" spans="1:14" ht="14.5" x14ac:dyDescent="0.35">
      <c r="A798" s="2" t="s">
        <v>1626</v>
      </c>
      <c r="B798" s="2" t="s">
        <v>1627</v>
      </c>
      <c r="C798" s="2">
        <v>51</v>
      </c>
      <c r="D798" s="2" t="s">
        <v>12</v>
      </c>
      <c r="E798" s="2" t="s">
        <v>64</v>
      </c>
      <c r="F798" s="2" t="s">
        <v>55</v>
      </c>
      <c r="G798" s="2" t="s">
        <v>20</v>
      </c>
      <c r="H798" s="7">
        <v>14433.21</v>
      </c>
      <c r="I798" s="3">
        <v>45412</v>
      </c>
      <c r="J798" s="3" t="str">
        <f>TEXT(NIgerian_Fintech[[#This Row],[TransactionDate]], "JJJJ")</f>
        <v>2024</v>
      </c>
      <c r="K798" s="3" t="str">
        <f>TEXT(NIgerian_Fintech[[#This Row],[TransactionDate]], "MMMM")</f>
        <v>April</v>
      </c>
      <c r="L798" s="3" t="str">
        <f>TEXT(NIgerian_Fintech[[#This Row],[TransactionDate]], "MM")</f>
        <v>04</v>
      </c>
      <c r="M798" s="3" t="str">
        <f>TEXT(NIgerian_Fintech[[#This Row],[TransactionDate]], "tttt")</f>
        <v>Tuesday</v>
      </c>
      <c r="N798" s="2" t="s">
        <v>16</v>
      </c>
    </row>
    <row r="799" spans="1:14" ht="14.5" x14ac:dyDescent="0.35">
      <c r="A799" s="2" t="s">
        <v>1628</v>
      </c>
      <c r="B799" s="2" t="s">
        <v>1629</v>
      </c>
      <c r="C799" s="2">
        <v>55</v>
      </c>
      <c r="D799" s="2" t="s">
        <v>39</v>
      </c>
      <c r="E799" s="2" t="s">
        <v>52</v>
      </c>
      <c r="F799" s="2" t="s">
        <v>14</v>
      </c>
      <c r="G799" s="2" t="s">
        <v>26</v>
      </c>
      <c r="H799" s="7">
        <v>8963.35</v>
      </c>
      <c r="I799" s="3">
        <v>45436</v>
      </c>
      <c r="J799" s="3" t="str">
        <f>TEXT(NIgerian_Fintech[[#This Row],[TransactionDate]], "JJJJ")</f>
        <v>2024</v>
      </c>
      <c r="K799" s="3" t="str">
        <f>TEXT(NIgerian_Fintech[[#This Row],[TransactionDate]], "MMMM")</f>
        <v>May</v>
      </c>
      <c r="L799" s="3" t="str">
        <f>TEXT(NIgerian_Fintech[[#This Row],[TransactionDate]], "MM")</f>
        <v>05</v>
      </c>
      <c r="M799" s="3" t="str">
        <f>TEXT(NIgerian_Fintech[[#This Row],[TransactionDate]], "tttt")</f>
        <v>Friday</v>
      </c>
      <c r="N799" s="2" t="s">
        <v>16</v>
      </c>
    </row>
    <row r="800" spans="1:14" ht="14.5" x14ac:dyDescent="0.35">
      <c r="A800" s="2" t="s">
        <v>1630</v>
      </c>
      <c r="B800" s="2" t="s">
        <v>1631</v>
      </c>
      <c r="C800" s="2">
        <v>50</v>
      </c>
      <c r="D800" s="2" t="s">
        <v>39</v>
      </c>
      <c r="E800" s="2" t="s">
        <v>52</v>
      </c>
      <c r="F800" s="2" t="s">
        <v>35</v>
      </c>
      <c r="G800" s="2" t="s">
        <v>36</v>
      </c>
      <c r="H800" s="7">
        <v>7957.87</v>
      </c>
      <c r="I800" s="3">
        <v>45261</v>
      </c>
      <c r="J800" s="3" t="str">
        <f>TEXT(NIgerian_Fintech[[#This Row],[TransactionDate]], "JJJJ")</f>
        <v>2023</v>
      </c>
      <c r="K800" s="3" t="str">
        <f>TEXT(NIgerian_Fintech[[#This Row],[TransactionDate]], "MMMM")</f>
        <v>December</v>
      </c>
      <c r="L800" s="3" t="str">
        <f>TEXT(NIgerian_Fintech[[#This Row],[TransactionDate]], "MM")</f>
        <v>12</v>
      </c>
      <c r="M800" s="3" t="str">
        <f>TEXT(NIgerian_Fintech[[#This Row],[TransactionDate]], "tttt")</f>
        <v>Friday</v>
      </c>
      <c r="N800" s="2" t="s">
        <v>16</v>
      </c>
    </row>
    <row r="801" spans="1:14" ht="14.5" x14ac:dyDescent="0.35">
      <c r="A801" s="2" t="s">
        <v>1632</v>
      </c>
      <c r="B801" s="2" t="s">
        <v>1633</v>
      </c>
      <c r="C801" s="2">
        <v>41</v>
      </c>
      <c r="D801" s="2" t="s">
        <v>39</v>
      </c>
      <c r="E801" s="2" t="s">
        <v>13</v>
      </c>
      <c r="F801" s="2" t="s">
        <v>55</v>
      </c>
      <c r="G801" s="2" t="s">
        <v>26</v>
      </c>
      <c r="H801" s="7">
        <v>6269.19</v>
      </c>
      <c r="I801" s="3">
        <v>45336</v>
      </c>
      <c r="J801" s="3" t="str">
        <f>TEXT(NIgerian_Fintech[[#This Row],[TransactionDate]], "JJJJ")</f>
        <v>2024</v>
      </c>
      <c r="K801" s="3" t="str">
        <f>TEXT(NIgerian_Fintech[[#This Row],[TransactionDate]], "MMMM")</f>
        <v>February</v>
      </c>
      <c r="L801" s="3" t="str">
        <f>TEXT(NIgerian_Fintech[[#This Row],[TransactionDate]], "MM")</f>
        <v>02</v>
      </c>
      <c r="M801" s="3" t="str">
        <f>TEXT(NIgerian_Fintech[[#This Row],[TransactionDate]], "tttt")</f>
        <v>Wednesday</v>
      </c>
      <c r="N801" s="2" t="s">
        <v>69</v>
      </c>
    </row>
    <row r="802" spans="1:14" ht="14.5" x14ac:dyDescent="0.35">
      <c r="A802" s="2" t="s">
        <v>1634</v>
      </c>
      <c r="B802" s="2" t="s">
        <v>1635</v>
      </c>
      <c r="C802" s="2">
        <v>32</v>
      </c>
      <c r="D802" s="2" t="s">
        <v>12</v>
      </c>
      <c r="E802" s="2" t="s">
        <v>24</v>
      </c>
      <c r="F802" s="2" t="s">
        <v>49</v>
      </c>
      <c r="G802" s="2" t="s">
        <v>15</v>
      </c>
      <c r="H802" s="7">
        <v>12914.74</v>
      </c>
      <c r="I802" s="3">
        <v>44980</v>
      </c>
      <c r="J802" s="3" t="str">
        <f>TEXT(NIgerian_Fintech[[#This Row],[TransactionDate]], "JJJJ")</f>
        <v>2023</v>
      </c>
      <c r="K802" s="3" t="str">
        <f>TEXT(NIgerian_Fintech[[#This Row],[TransactionDate]], "MMMM")</f>
        <v>February</v>
      </c>
      <c r="L802" s="3" t="str">
        <f>TEXT(NIgerian_Fintech[[#This Row],[TransactionDate]], "MM")</f>
        <v>02</v>
      </c>
      <c r="M802" s="3" t="str">
        <f>TEXT(NIgerian_Fintech[[#This Row],[TransactionDate]], "tttt")</f>
        <v>Thursday</v>
      </c>
      <c r="N802" s="2" t="s">
        <v>21</v>
      </c>
    </row>
    <row r="803" spans="1:14" ht="14.5" x14ac:dyDescent="0.35">
      <c r="A803" s="2" t="s">
        <v>1636</v>
      </c>
      <c r="B803" s="2" t="s">
        <v>1637</v>
      </c>
      <c r="C803" s="2">
        <v>47</v>
      </c>
      <c r="D803" s="2" t="s">
        <v>12</v>
      </c>
      <c r="E803" s="2" t="s">
        <v>29</v>
      </c>
      <c r="F803" s="2" t="s">
        <v>49</v>
      </c>
      <c r="G803" s="2" t="s">
        <v>30</v>
      </c>
      <c r="H803" s="7">
        <v>19523.099999999999</v>
      </c>
      <c r="I803" s="3">
        <v>45627</v>
      </c>
      <c r="J803" s="3" t="str">
        <f>TEXT(NIgerian_Fintech[[#This Row],[TransactionDate]], "JJJJ")</f>
        <v>2024</v>
      </c>
      <c r="K803" s="3" t="str">
        <f>TEXT(NIgerian_Fintech[[#This Row],[TransactionDate]], "MMMM")</f>
        <v>December</v>
      </c>
      <c r="L803" s="3" t="str">
        <f>TEXT(NIgerian_Fintech[[#This Row],[TransactionDate]], "MM")</f>
        <v>12</v>
      </c>
      <c r="M803" s="3" t="str">
        <f>TEXT(NIgerian_Fintech[[#This Row],[TransactionDate]], "tttt")</f>
        <v>Sunday</v>
      </c>
      <c r="N803" s="2" t="s">
        <v>16</v>
      </c>
    </row>
    <row r="804" spans="1:14" ht="14.5" x14ac:dyDescent="0.35">
      <c r="A804" s="2" t="s">
        <v>1638</v>
      </c>
      <c r="B804" s="2" t="s">
        <v>1639</v>
      </c>
      <c r="C804" s="2">
        <v>59</v>
      </c>
      <c r="D804" s="2" t="s">
        <v>12</v>
      </c>
      <c r="E804" s="2" t="s">
        <v>93</v>
      </c>
      <c r="F804" s="2" t="s">
        <v>25</v>
      </c>
      <c r="G804" s="2" t="s">
        <v>20</v>
      </c>
      <c r="H804" s="7">
        <v>3609.1</v>
      </c>
      <c r="I804" s="3">
        <v>45001</v>
      </c>
      <c r="J804" s="3" t="str">
        <f>TEXT(NIgerian_Fintech[[#This Row],[TransactionDate]], "JJJJ")</f>
        <v>2023</v>
      </c>
      <c r="K804" s="3" t="str">
        <f>TEXT(NIgerian_Fintech[[#This Row],[TransactionDate]], "MMMM")</f>
        <v>March</v>
      </c>
      <c r="L804" s="3" t="str">
        <f>TEXT(NIgerian_Fintech[[#This Row],[TransactionDate]], "MM")</f>
        <v>03</v>
      </c>
      <c r="M804" s="3" t="str">
        <f>TEXT(NIgerian_Fintech[[#This Row],[TransactionDate]], "tttt")</f>
        <v>Thursday</v>
      </c>
      <c r="N804" s="2" t="s">
        <v>21</v>
      </c>
    </row>
    <row r="805" spans="1:14" ht="14.5" x14ac:dyDescent="0.35">
      <c r="A805" s="2" t="s">
        <v>1640</v>
      </c>
      <c r="B805" s="2" t="s">
        <v>1641</v>
      </c>
      <c r="C805" s="2">
        <v>34</v>
      </c>
      <c r="D805" s="2" t="s">
        <v>12</v>
      </c>
      <c r="E805" s="2" t="s">
        <v>93</v>
      </c>
      <c r="F805" s="2" t="s">
        <v>49</v>
      </c>
      <c r="G805" s="2" t="s">
        <v>36</v>
      </c>
      <c r="H805" s="7">
        <v>2496.39</v>
      </c>
      <c r="I805" s="3">
        <v>45275</v>
      </c>
      <c r="J805" s="3" t="str">
        <f>TEXT(NIgerian_Fintech[[#This Row],[TransactionDate]], "JJJJ")</f>
        <v>2023</v>
      </c>
      <c r="K805" s="3" t="str">
        <f>TEXT(NIgerian_Fintech[[#This Row],[TransactionDate]], "MMMM")</f>
        <v>December</v>
      </c>
      <c r="L805" s="3" t="str">
        <f>TEXT(NIgerian_Fintech[[#This Row],[TransactionDate]], "MM")</f>
        <v>12</v>
      </c>
      <c r="M805" s="3" t="str">
        <f>TEXT(NIgerian_Fintech[[#This Row],[TransactionDate]], "tttt")</f>
        <v>Friday</v>
      </c>
      <c r="N805" s="2" t="s">
        <v>21</v>
      </c>
    </row>
    <row r="806" spans="1:14" ht="14.5" x14ac:dyDescent="0.35">
      <c r="A806" s="2" t="s">
        <v>1642</v>
      </c>
      <c r="B806" s="2" t="s">
        <v>1643</v>
      </c>
      <c r="C806" s="2">
        <v>22</v>
      </c>
      <c r="D806" s="2" t="s">
        <v>12</v>
      </c>
      <c r="E806" s="2" t="s">
        <v>13</v>
      </c>
      <c r="F806" s="2" t="s">
        <v>14</v>
      </c>
      <c r="G806" s="2" t="s">
        <v>15</v>
      </c>
      <c r="H806" s="7">
        <v>11092.66</v>
      </c>
      <c r="I806" s="3">
        <v>45610</v>
      </c>
      <c r="J806" s="3" t="str">
        <f>TEXT(NIgerian_Fintech[[#This Row],[TransactionDate]], "JJJJ")</f>
        <v>2024</v>
      </c>
      <c r="K806" s="3" t="str">
        <f>TEXT(NIgerian_Fintech[[#This Row],[TransactionDate]], "MMMM")</f>
        <v>November</v>
      </c>
      <c r="L806" s="3" t="str">
        <f>TEXT(NIgerian_Fintech[[#This Row],[TransactionDate]], "MM")</f>
        <v>11</v>
      </c>
      <c r="M806" s="3" t="str">
        <f>TEXT(NIgerian_Fintech[[#This Row],[TransactionDate]], "tttt")</f>
        <v>Thursday</v>
      </c>
      <c r="N806" s="2" t="s">
        <v>16</v>
      </c>
    </row>
    <row r="807" spans="1:14" ht="14.5" x14ac:dyDescent="0.35">
      <c r="A807" s="2" t="s">
        <v>1644</v>
      </c>
      <c r="B807" s="2" t="s">
        <v>1645</v>
      </c>
      <c r="C807" s="2">
        <v>46</v>
      </c>
      <c r="D807" s="2" t="s">
        <v>39</v>
      </c>
      <c r="E807" s="2" t="s">
        <v>24</v>
      </c>
      <c r="F807" s="2" t="s">
        <v>35</v>
      </c>
      <c r="G807" s="2" t="s">
        <v>20</v>
      </c>
      <c r="H807" s="7">
        <v>24619.61</v>
      </c>
      <c r="I807" s="3">
        <v>45319</v>
      </c>
      <c r="J807" s="3" t="str">
        <f>TEXT(NIgerian_Fintech[[#This Row],[TransactionDate]], "JJJJ")</f>
        <v>2024</v>
      </c>
      <c r="K807" s="3" t="str">
        <f>TEXT(NIgerian_Fintech[[#This Row],[TransactionDate]], "MMMM")</f>
        <v>January</v>
      </c>
      <c r="L807" s="3" t="str">
        <f>TEXT(NIgerian_Fintech[[#This Row],[TransactionDate]], "MM")</f>
        <v>01</v>
      </c>
      <c r="M807" s="3" t="str">
        <f>TEXT(NIgerian_Fintech[[#This Row],[TransactionDate]], "tttt")</f>
        <v>Sunday</v>
      </c>
      <c r="N807" s="2" t="s">
        <v>16</v>
      </c>
    </row>
    <row r="808" spans="1:14" ht="14.5" x14ac:dyDescent="0.35">
      <c r="A808" s="2" t="s">
        <v>1646</v>
      </c>
      <c r="B808" s="2" t="s">
        <v>1647</v>
      </c>
      <c r="C808" s="2">
        <v>21</v>
      </c>
      <c r="D808" s="2" t="s">
        <v>12</v>
      </c>
      <c r="E808" s="2" t="s">
        <v>52</v>
      </c>
      <c r="F808" s="2" t="s">
        <v>49</v>
      </c>
      <c r="G808" s="2" t="s">
        <v>26</v>
      </c>
      <c r="H808" s="7">
        <v>4279.5200000000004</v>
      </c>
      <c r="I808" s="3">
        <v>45480</v>
      </c>
      <c r="J808" s="3" t="str">
        <f>TEXT(NIgerian_Fintech[[#This Row],[TransactionDate]], "JJJJ")</f>
        <v>2024</v>
      </c>
      <c r="K808" s="3" t="str">
        <f>TEXT(NIgerian_Fintech[[#This Row],[TransactionDate]], "MMMM")</f>
        <v>July</v>
      </c>
      <c r="L808" s="3" t="str">
        <f>TEXT(NIgerian_Fintech[[#This Row],[TransactionDate]], "MM")</f>
        <v>07</v>
      </c>
      <c r="M808" s="3" t="str">
        <f>TEXT(NIgerian_Fintech[[#This Row],[TransactionDate]], "tttt")</f>
        <v>Sunday</v>
      </c>
      <c r="N808" s="2" t="s">
        <v>21</v>
      </c>
    </row>
    <row r="809" spans="1:14" ht="14.5" x14ac:dyDescent="0.35">
      <c r="A809" s="2" t="s">
        <v>1648</v>
      </c>
      <c r="B809" s="2" t="s">
        <v>1649</v>
      </c>
      <c r="C809" s="2">
        <v>27</v>
      </c>
      <c r="D809" s="2" t="s">
        <v>12</v>
      </c>
      <c r="E809" s="2" t="s">
        <v>42</v>
      </c>
      <c r="F809" s="2" t="s">
        <v>55</v>
      </c>
      <c r="G809" s="2" t="s">
        <v>20</v>
      </c>
      <c r="H809" s="7">
        <v>3180.7</v>
      </c>
      <c r="I809" s="3">
        <v>45083</v>
      </c>
      <c r="J809" s="3" t="str">
        <f>TEXT(NIgerian_Fintech[[#This Row],[TransactionDate]], "JJJJ")</f>
        <v>2023</v>
      </c>
      <c r="K809" s="3" t="str">
        <f>TEXT(NIgerian_Fintech[[#This Row],[TransactionDate]], "MMMM")</f>
        <v>June</v>
      </c>
      <c r="L809" s="3" t="str">
        <f>TEXT(NIgerian_Fintech[[#This Row],[TransactionDate]], "MM")</f>
        <v>06</v>
      </c>
      <c r="M809" s="3" t="str">
        <f>TEXT(NIgerian_Fintech[[#This Row],[TransactionDate]], "tttt")</f>
        <v>Tuesday</v>
      </c>
      <c r="N809" s="2" t="s">
        <v>16</v>
      </c>
    </row>
    <row r="810" spans="1:14" ht="14.5" x14ac:dyDescent="0.35">
      <c r="A810" s="2" t="s">
        <v>1650</v>
      </c>
      <c r="B810" s="2" t="s">
        <v>1651</v>
      </c>
      <c r="C810" s="2">
        <v>34</v>
      </c>
      <c r="D810" s="2" t="s">
        <v>39</v>
      </c>
      <c r="E810" s="2" t="s">
        <v>64</v>
      </c>
      <c r="F810" s="2" t="s">
        <v>49</v>
      </c>
      <c r="G810" s="2" t="s">
        <v>30</v>
      </c>
      <c r="H810" s="7">
        <v>2563.3200000000002</v>
      </c>
      <c r="I810" s="3">
        <v>45007</v>
      </c>
      <c r="J810" s="3" t="str">
        <f>TEXT(NIgerian_Fintech[[#This Row],[TransactionDate]], "JJJJ")</f>
        <v>2023</v>
      </c>
      <c r="K810" s="3" t="str">
        <f>TEXT(NIgerian_Fintech[[#This Row],[TransactionDate]], "MMMM")</f>
        <v>March</v>
      </c>
      <c r="L810" s="3" t="str">
        <f>TEXT(NIgerian_Fintech[[#This Row],[TransactionDate]], "MM")</f>
        <v>03</v>
      </c>
      <c r="M810" s="3" t="str">
        <f>TEXT(NIgerian_Fintech[[#This Row],[TransactionDate]], "tttt")</f>
        <v>Wednesday</v>
      </c>
      <c r="N810" s="2" t="s">
        <v>16</v>
      </c>
    </row>
    <row r="811" spans="1:14" ht="14.5" x14ac:dyDescent="0.35">
      <c r="A811" s="2" t="s">
        <v>1652</v>
      </c>
      <c r="B811" s="2" t="s">
        <v>1653</v>
      </c>
      <c r="C811" s="2">
        <v>27</v>
      </c>
      <c r="D811" s="2" t="s">
        <v>12</v>
      </c>
      <c r="E811" s="2" t="s">
        <v>64</v>
      </c>
      <c r="F811" s="2" t="s">
        <v>35</v>
      </c>
      <c r="G811" s="2" t="s">
        <v>20</v>
      </c>
      <c r="H811" s="7">
        <v>2936.88</v>
      </c>
      <c r="I811" s="3">
        <v>45134</v>
      </c>
      <c r="J811" s="3" t="str">
        <f>TEXT(NIgerian_Fintech[[#This Row],[TransactionDate]], "JJJJ")</f>
        <v>2023</v>
      </c>
      <c r="K811" s="3" t="str">
        <f>TEXT(NIgerian_Fintech[[#This Row],[TransactionDate]], "MMMM")</f>
        <v>July</v>
      </c>
      <c r="L811" s="3" t="str">
        <f>TEXT(NIgerian_Fintech[[#This Row],[TransactionDate]], "MM")</f>
        <v>07</v>
      </c>
      <c r="M811" s="3" t="str">
        <f>TEXT(NIgerian_Fintech[[#This Row],[TransactionDate]], "tttt")</f>
        <v>Thursday</v>
      </c>
      <c r="N811" s="2" t="s">
        <v>16</v>
      </c>
    </row>
    <row r="812" spans="1:14" ht="14.5" x14ac:dyDescent="0.35">
      <c r="A812" s="2" t="s">
        <v>1654</v>
      </c>
      <c r="B812" s="2" t="s">
        <v>1655</v>
      </c>
      <c r="C812" s="2">
        <v>34</v>
      </c>
      <c r="D812" s="2" t="s">
        <v>12</v>
      </c>
      <c r="E812" s="2" t="s">
        <v>42</v>
      </c>
      <c r="F812" s="2" t="s">
        <v>14</v>
      </c>
      <c r="G812" s="2" t="s">
        <v>20</v>
      </c>
      <c r="H812" s="7">
        <v>1449.49</v>
      </c>
      <c r="I812" s="3">
        <v>45012</v>
      </c>
      <c r="J812" s="3" t="str">
        <f>TEXT(NIgerian_Fintech[[#This Row],[TransactionDate]], "JJJJ")</f>
        <v>2023</v>
      </c>
      <c r="K812" s="3" t="str">
        <f>TEXT(NIgerian_Fintech[[#This Row],[TransactionDate]], "MMMM")</f>
        <v>March</v>
      </c>
      <c r="L812" s="3" t="str">
        <f>TEXT(NIgerian_Fintech[[#This Row],[TransactionDate]], "MM")</f>
        <v>03</v>
      </c>
      <c r="M812" s="3" t="str">
        <f>TEXT(NIgerian_Fintech[[#This Row],[TransactionDate]], "tttt")</f>
        <v>Monday</v>
      </c>
      <c r="N812" s="2" t="s">
        <v>16</v>
      </c>
    </row>
    <row r="813" spans="1:14" ht="14.5" x14ac:dyDescent="0.35">
      <c r="A813" s="2" t="s">
        <v>1656</v>
      </c>
      <c r="B813" s="2" t="s">
        <v>1657</v>
      </c>
      <c r="C813" s="2">
        <v>37</v>
      </c>
      <c r="D813" s="2" t="s">
        <v>12</v>
      </c>
      <c r="E813" s="2" t="s">
        <v>42</v>
      </c>
      <c r="F813" s="2" t="s">
        <v>55</v>
      </c>
      <c r="G813" s="2" t="s">
        <v>26</v>
      </c>
      <c r="H813" s="7">
        <v>9082.69</v>
      </c>
      <c r="I813" s="3">
        <v>45373</v>
      </c>
      <c r="J813" s="3" t="str">
        <f>TEXT(NIgerian_Fintech[[#This Row],[TransactionDate]], "JJJJ")</f>
        <v>2024</v>
      </c>
      <c r="K813" s="3" t="str">
        <f>TEXT(NIgerian_Fintech[[#This Row],[TransactionDate]], "MMMM")</f>
        <v>March</v>
      </c>
      <c r="L813" s="3" t="str">
        <f>TEXT(NIgerian_Fintech[[#This Row],[TransactionDate]], "MM")</f>
        <v>03</v>
      </c>
      <c r="M813" s="3" t="str">
        <f>TEXT(NIgerian_Fintech[[#This Row],[TransactionDate]], "tttt")</f>
        <v>Friday</v>
      </c>
      <c r="N813" s="2" t="s">
        <v>21</v>
      </c>
    </row>
    <row r="814" spans="1:14" ht="14.5" x14ac:dyDescent="0.35">
      <c r="A814" s="2" t="s">
        <v>1658</v>
      </c>
      <c r="B814" s="2" t="s">
        <v>1659</v>
      </c>
      <c r="C814" s="2">
        <v>41</v>
      </c>
      <c r="D814" s="2" t="s">
        <v>39</v>
      </c>
      <c r="E814" s="2" t="s">
        <v>24</v>
      </c>
      <c r="F814" s="2" t="s">
        <v>25</v>
      </c>
      <c r="G814" s="2" t="s">
        <v>26</v>
      </c>
      <c r="H814" s="7">
        <v>3296.52</v>
      </c>
      <c r="I814" s="3">
        <v>45103</v>
      </c>
      <c r="J814" s="3" t="str">
        <f>TEXT(NIgerian_Fintech[[#This Row],[TransactionDate]], "JJJJ")</f>
        <v>2023</v>
      </c>
      <c r="K814" s="3" t="str">
        <f>TEXT(NIgerian_Fintech[[#This Row],[TransactionDate]], "MMMM")</f>
        <v>June</v>
      </c>
      <c r="L814" s="3" t="str">
        <f>TEXT(NIgerian_Fintech[[#This Row],[TransactionDate]], "MM")</f>
        <v>06</v>
      </c>
      <c r="M814" s="3" t="str">
        <f>TEXT(NIgerian_Fintech[[#This Row],[TransactionDate]], "tttt")</f>
        <v>Monday</v>
      </c>
      <c r="N814" s="2" t="s">
        <v>16</v>
      </c>
    </row>
    <row r="815" spans="1:14" ht="14.5" x14ac:dyDescent="0.35">
      <c r="A815" s="2" t="s">
        <v>1660</v>
      </c>
      <c r="B815" s="2" t="s">
        <v>1661</v>
      </c>
      <c r="C815" s="2">
        <v>22</v>
      </c>
      <c r="D815" s="2" t="s">
        <v>12</v>
      </c>
      <c r="E815" s="2" t="s">
        <v>52</v>
      </c>
      <c r="F815" s="2" t="s">
        <v>25</v>
      </c>
      <c r="G815" s="2" t="s">
        <v>36</v>
      </c>
      <c r="H815" s="7">
        <v>9543.67</v>
      </c>
      <c r="I815" s="3">
        <v>45437</v>
      </c>
      <c r="J815" s="3" t="str">
        <f>TEXT(NIgerian_Fintech[[#This Row],[TransactionDate]], "JJJJ")</f>
        <v>2024</v>
      </c>
      <c r="K815" s="3" t="str">
        <f>TEXT(NIgerian_Fintech[[#This Row],[TransactionDate]], "MMMM")</f>
        <v>May</v>
      </c>
      <c r="L815" s="3" t="str">
        <f>TEXT(NIgerian_Fintech[[#This Row],[TransactionDate]], "MM")</f>
        <v>05</v>
      </c>
      <c r="M815" s="3" t="str">
        <f>TEXT(NIgerian_Fintech[[#This Row],[TransactionDate]], "tttt")</f>
        <v>Saturday</v>
      </c>
      <c r="N815" s="2" t="s">
        <v>21</v>
      </c>
    </row>
    <row r="816" spans="1:14" ht="14.5" x14ac:dyDescent="0.35">
      <c r="A816" s="2" t="s">
        <v>1662</v>
      </c>
      <c r="B816" s="2" t="s">
        <v>1663</v>
      </c>
      <c r="C816" s="2">
        <v>51</v>
      </c>
      <c r="D816" s="2" t="s">
        <v>39</v>
      </c>
      <c r="E816" s="2" t="s">
        <v>13</v>
      </c>
      <c r="F816" s="2" t="s">
        <v>25</v>
      </c>
      <c r="G816" s="2" t="s">
        <v>26</v>
      </c>
      <c r="H816" s="7">
        <v>866.83</v>
      </c>
      <c r="I816" s="3">
        <v>45545</v>
      </c>
      <c r="J816" s="3" t="str">
        <f>TEXT(NIgerian_Fintech[[#This Row],[TransactionDate]], "JJJJ")</f>
        <v>2024</v>
      </c>
      <c r="K816" s="3" t="str">
        <f>TEXT(NIgerian_Fintech[[#This Row],[TransactionDate]], "MMMM")</f>
        <v>September</v>
      </c>
      <c r="L816" s="3" t="str">
        <f>TEXT(NIgerian_Fintech[[#This Row],[TransactionDate]], "MM")</f>
        <v>09</v>
      </c>
      <c r="M816" s="3" t="str">
        <f>TEXT(NIgerian_Fintech[[#This Row],[TransactionDate]], "tttt")</f>
        <v>Tuesday</v>
      </c>
      <c r="N816" s="2" t="s">
        <v>16</v>
      </c>
    </row>
    <row r="817" spans="1:14" ht="14.5" x14ac:dyDescent="0.35">
      <c r="A817" s="2" t="s">
        <v>1664</v>
      </c>
      <c r="B817" s="2" t="s">
        <v>1665</v>
      </c>
      <c r="C817" s="2">
        <v>23</v>
      </c>
      <c r="D817" s="2" t="s">
        <v>39</v>
      </c>
      <c r="E817" s="2" t="s">
        <v>42</v>
      </c>
      <c r="F817" s="2" t="s">
        <v>55</v>
      </c>
      <c r="G817" s="2" t="s">
        <v>20</v>
      </c>
      <c r="H817" s="7">
        <v>1226.8399999999999</v>
      </c>
      <c r="I817" s="3">
        <v>45065</v>
      </c>
      <c r="J817" s="3" t="str">
        <f>TEXT(NIgerian_Fintech[[#This Row],[TransactionDate]], "JJJJ")</f>
        <v>2023</v>
      </c>
      <c r="K817" s="3" t="str">
        <f>TEXT(NIgerian_Fintech[[#This Row],[TransactionDate]], "MMMM")</f>
        <v>May</v>
      </c>
      <c r="L817" s="3" t="str">
        <f>TEXT(NIgerian_Fintech[[#This Row],[TransactionDate]], "MM")</f>
        <v>05</v>
      </c>
      <c r="M817" s="3" t="str">
        <f>TEXT(NIgerian_Fintech[[#This Row],[TransactionDate]], "tttt")</f>
        <v>Friday</v>
      </c>
      <c r="N817" s="2" t="s">
        <v>16</v>
      </c>
    </row>
    <row r="818" spans="1:14" ht="14.5" x14ac:dyDescent="0.35">
      <c r="A818" s="2" t="s">
        <v>1666</v>
      </c>
      <c r="B818" s="2" t="s">
        <v>1667</v>
      </c>
      <c r="C818" s="2">
        <v>19</v>
      </c>
      <c r="D818" s="2" t="s">
        <v>12</v>
      </c>
      <c r="E818" s="2" t="s">
        <v>13</v>
      </c>
      <c r="F818" s="2" t="s">
        <v>25</v>
      </c>
      <c r="G818" s="2" t="s">
        <v>30</v>
      </c>
      <c r="H818" s="7">
        <v>7681.77</v>
      </c>
      <c r="I818" s="3">
        <v>45028</v>
      </c>
      <c r="J818" s="3" t="str">
        <f>TEXT(NIgerian_Fintech[[#This Row],[TransactionDate]], "JJJJ")</f>
        <v>2023</v>
      </c>
      <c r="K818" s="3" t="str">
        <f>TEXT(NIgerian_Fintech[[#This Row],[TransactionDate]], "MMMM")</f>
        <v>April</v>
      </c>
      <c r="L818" s="3" t="str">
        <f>TEXT(NIgerian_Fintech[[#This Row],[TransactionDate]], "MM")</f>
        <v>04</v>
      </c>
      <c r="M818" s="3" t="str">
        <f>TEXT(NIgerian_Fintech[[#This Row],[TransactionDate]], "tttt")</f>
        <v>Wednesday</v>
      </c>
      <c r="N818" s="2" t="s">
        <v>16</v>
      </c>
    </row>
    <row r="819" spans="1:14" ht="14.5" x14ac:dyDescent="0.35">
      <c r="A819" s="2" t="s">
        <v>1668</v>
      </c>
      <c r="B819" s="2" t="s">
        <v>1669</v>
      </c>
      <c r="C819" s="2">
        <v>30</v>
      </c>
      <c r="D819" s="2" t="s">
        <v>12</v>
      </c>
      <c r="E819" s="2" t="s">
        <v>24</v>
      </c>
      <c r="F819" s="2" t="s">
        <v>49</v>
      </c>
      <c r="G819" s="2" t="s">
        <v>26</v>
      </c>
      <c r="H819" s="7">
        <v>7164.79</v>
      </c>
      <c r="I819" s="3">
        <v>45399</v>
      </c>
      <c r="J819" s="3" t="str">
        <f>TEXT(NIgerian_Fintech[[#This Row],[TransactionDate]], "JJJJ")</f>
        <v>2024</v>
      </c>
      <c r="K819" s="3" t="str">
        <f>TEXT(NIgerian_Fintech[[#This Row],[TransactionDate]], "MMMM")</f>
        <v>April</v>
      </c>
      <c r="L819" s="3" t="str">
        <f>TEXT(NIgerian_Fintech[[#This Row],[TransactionDate]], "MM")</f>
        <v>04</v>
      </c>
      <c r="M819" s="3" t="str">
        <f>TEXT(NIgerian_Fintech[[#This Row],[TransactionDate]], "tttt")</f>
        <v>Wednesday</v>
      </c>
      <c r="N819" s="2" t="s">
        <v>16</v>
      </c>
    </row>
    <row r="820" spans="1:14" ht="14.5" x14ac:dyDescent="0.35">
      <c r="A820" s="2" t="s">
        <v>1670</v>
      </c>
      <c r="B820" s="2" t="s">
        <v>1671</v>
      </c>
      <c r="C820" s="2">
        <v>60</v>
      </c>
      <c r="D820" s="2" t="s">
        <v>12</v>
      </c>
      <c r="E820" s="2" t="s">
        <v>29</v>
      </c>
      <c r="F820" s="2" t="s">
        <v>55</v>
      </c>
      <c r="G820" s="2" t="s">
        <v>36</v>
      </c>
      <c r="H820" s="7">
        <v>3167.81</v>
      </c>
      <c r="I820" s="3">
        <v>45468</v>
      </c>
      <c r="J820" s="3" t="str">
        <f>TEXT(NIgerian_Fintech[[#This Row],[TransactionDate]], "JJJJ")</f>
        <v>2024</v>
      </c>
      <c r="K820" s="3" t="str">
        <f>TEXT(NIgerian_Fintech[[#This Row],[TransactionDate]], "MMMM")</f>
        <v>June</v>
      </c>
      <c r="L820" s="3" t="str">
        <f>TEXT(NIgerian_Fintech[[#This Row],[TransactionDate]], "MM")</f>
        <v>06</v>
      </c>
      <c r="M820" s="3" t="str">
        <f>TEXT(NIgerian_Fintech[[#This Row],[TransactionDate]], "tttt")</f>
        <v>Tuesday</v>
      </c>
      <c r="N820" s="2" t="s">
        <v>16</v>
      </c>
    </row>
    <row r="821" spans="1:14" ht="14.5" x14ac:dyDescent="0.35">
      <c r="A821" s="2" t="s">
        <v>1672</v>
      </c>
      <c r="B821" s="2" t="s">
        <v>1673</v>
      </c>
      <c r="C821" s="2">
        <v>60</v>
      </c>
      <c r="D821" s="2" t="s">
        <v>12</v>
      </c>
      <c r="E821" s="2" t="s">
        <v>74</v>
      </c>
      <c r="F821" s="2" t="s">
        <v>55</v>
      </c>
      <c r="G821" s="2" t="s">
        <v>36</v>
      </c>
      <c r="H821" s="7">
        <v>17552.2</v>
      </c>
      <c r="I821" s="3">
        <v>45120</v>
      </c>
      <c r="J821" s="3" t="str">
        <f>TEXT(NIgerian_Fintech[[#This Row],[TransactionDate]], "JJJJ")</f>
        <v>2023</v>
      </c>
      <c r="K821" s="3" t="str">
        <f>TEXT(NIgerian_Fintech[[#This Row],[TransactionDate]], "MMMM")</f>
        <v>July</v>
      </c>
      <c r="L821" s="3" t="str">
        <f>TEXT(NIgerian_Fintech[[#This Row],[TransactionDate]], "MM")</f>
        <v>07</v>
      </c>
      <c r="M821" s="3" t="str">
        <f>TEXT(NIgerian_Fintech[[#This Row],[TransactionDate]], "tttt")</f>
        <v>Thursday</v>
      </c>
      <c r="N821" s="2" t="s">
        <v>16</v>
      </c>
    </row>
    <row r="822" spans="1:14" ht="14.5" x14ac:dyDescent="0.35">
      <c r="A822" s="2" t="s">
        <v>1674</v>
      </c>
      <c r="B822" s="2" t="s">
        <v>1675</v>
      </c>
      <c r="C822" s="2">
        <v>28</v>
      </c>
      <c r="D822" s="2" t="s">
        <v>39</v>
      </c>
      <c r="E822" s="2" t="s">
        <v>64</v>
      </c>
      <c r="F822" s="2" t="s">
        <v>55</v>
      </c>
      <c r="G822" s="2" t="s">
        <v>20</v>
      </c>
      <c r="H822" s="7">
        <v>2070.8200000000002</v>
      </c>
      <c r="I822" s="3">
        <v>45412</v>
      </c>
      <c r="J822" s="3" t="str">
        <f>TEXT(NIgerian_Fintech[[#This Row],[TransactionDate]], "JJJJ")</f>
        <v>2024</v>
      </c>
      <c r="K822" s="3" t="str">
        <f>TEXT(NIgerian_Fintech[[#This Row],[TransactionDate]], "MMMM")</f>
        <v>April</v>
      </c>
      <c r="L822" s="3" t="str">
        <f>TEXT(NIgerian_Fintech[[#This Row],[TransactionDate]], "MM")</f>
        <v>04</v>
      </c>
      <c r="M822" s="3" t="str">
        <f>TEXT(NIgerian_Fintech[[#This Row],[TransactionDate]], "tttt")</f>
        <v>Tuesday</v>
      </c>
      <c r="N822" s="2" t="s">
        <v>16</v>
      </c>
    </row>
    <row r="823" spans="1:14" ht="14.5" x14ac:dyDescent="0.35">
      <c r="A823" s="2" t="s">
        <v>1676</v>
      </c>
      <c r="B823" s="2" t="s">
        <v>1677</v>
      </c>
      <c r="C823" s="2">
        <v>64</v>
      </c>
      <c r="D823" s="2" t="s">
        <v>12</v>
      </c>
      <c r="E823" s="2" t="s">
        <v>52</v>
      </c>
      <c r="F823" s="2" t="s">
        <v>19</v>
      </c>
      <c r="G823" s="2" t="s">
        <v>26</v>
      </c>
      <c r="H823" s="7">
        <v>4473.21</v>
      </c>
      <c r="I823" s="3">
        <v>45240</v>
      </c>
      <c r="J823" s="3" t="str">
        <f>TEXT(NIgerian_Fintech[[#This Row],[TransactionDate]], "JJJJ")</f>
        <v>2023</v>
      </c>
      <c r="K823" s="3" t="str">
        <f>TEXT(NIgerian_Fintech[[#This Row],[TransactionDate]], "MMMM")</f>
        <v>November</v>
      </c>
      <c r="L823" s="3" t="str">
        <f>TEXT(NIgerian_Fintech[[#This Row],[TransactionDate]], "MM")</f>
        <v>11</v>
      </c>
      <c r="M823" s="3" t="str">
        <f>TEXT(NIgerian_Fintech[[#This Row],[TransactionDate]], "tttt")</f>
        <v>Friday</v>
      </c>
      <c r="N823" s="2" t="s">
        <v>16</v>
      </c>
    </row>
    <row r="824" spans="1:14" ht="14.5" x14ac:dyDescent="0.35">
      <c r="A824" s="2" t="s">
        <v>1678</v>
      </c>
      <c r="B824" s="2" t="s">
        <v>1679</v>
      </c>
      <c r="C824" s="2">
        <v>40</v>
      </c>
      <c r="D824" s="2" t="s">
        <v>39</v>
      </c>
      <c r="E824" s="2" t="s">
        <v>64</v>
      </c>
      <c r="F824" s="2" t="s">
        <v>14</v>
      </c>
      <c r="G824" s="2" t="s">
        <v>26</v>
      </c>
      <c r="H824" s="7">
        <v>8108.32</v>
      </c>
      <c r="I824" s="3">
        <v>45623</v>
      </c>
      <c r="J824" s="3" t="str">
        <f>TEXT(NIgerian_Fintech[[#This Row],[TransactionDate]], "JJJJ")</f>
        <v>2024</v>
      </c>
      <c r="K824" s="3" t="str">
        <f>TEXT(NIgerian_Fintech[[#This Row],[TransactionDate]], "MMMM")</f>
        <v>November</v>
      </c>
      <c r="L824" s="3" t="str">
        <f>TEXT(NIgerian_Fintech[[#This Row],[TransactionDate]], "MM")</f>
        <v>11</v>
      </c>
      <c r="M824" s="3" t="str">
        <f>TEXT(NIgerian_Fintech[[#This Row],[TransactionDate]], "tttt")</f>
        <v>Wednesday</v>
      </c>
      <c r="N824" s="2" t="s">
        <v>16</v>
      </c>
    </row>
    <row r="825" spans="1:14" ht="14.5" x14ac:dyDescent="0.35">
      <c r="A825" s="2" t="s">
        <v>1680</v>
      </c>
      <c r="B825" s="2" t="s">
        <v>1681</v>
      </c>
      <c r="C825" s="2">
        <v>33</v>
      </c>
      <c r="D825" s="2" t="s">
        <v>39</v>
      </c>
      <c r="E825" s="2" t="s">
        <v>52</v>
      </c>
      <c r="F825" s="2" t="s">
        <v>19</v>
      </c>
      <c r="G825" s="2" t="s">
        <v>36</v>
      </c>
      <c r="H825" s="7">
        <v>20189.95</v>
      </c>
      <c r="I825" s="3">
        <v>45173</v>
      </c>
      <c r="J825" s="3" t="str">
        <f>TEXT(NIgerian_Fintech[[#This Row],[TransactionDate]], "JJJJ")</f>
        <v>2023</v>
      </c>
      <c r="K825" s="3" t="str">
        <f>TEXT(NIgerian_Fintech[[#This Row],[TransactionDate]], "MMMM")</f>
        <v>September</v>
      </c>
      <c r="L825" s="3" t="str">
        <f>TEXT(NIgerian_Fintech[[#This Row],[TransactionDate]], "MM")</f>
        <v>09</v>
      </c>
      <c r="M825" s="3" t="str">
        <f>TEXT(NIgerian_Fintech[[#This Row],[TransactionDate]], "tttt")</f>
        <v>Monday</v>
      </c>
      <c r="N825" s="2" t="s">
        <v>16</v>
      </c>
    </row>
    <row r="826" spans="1:14" ht="14.5" x14ac:dyDescent="0.35">
      <c r="A826" s="2" t="s">
        <v>1682</v>
      </c>
      <c r="B826" s="2" t="s">
        <v>1683</v>
      </c>
      <c r="C826" s="2">
        <v>48</v>
      </c>
      <c r="D826" s="2" t="s">
        <v>39</v>
      </c>
      <c r="E826" s="2" t="s">
        <v>24</v>
      </c>
      <c r="F826" s="2" t="s">
        <v>19</v>
      </c>
      <c r="G826" s="2" t="s">
        <v>26</v>
      </c>
      <c r="H826" s="7">
        <v>5422.32</v>
      </c>
      <c r="I826" s="3">
        <v>45556</v>
      </c>
      <c r="J826" s="3" t="str">
        <f>TEXT(NIgerian_Fintech[[#This Row],[TransactionDate]], "JJJJ")</f>
        <v>2024</v>
      </c>
      <c r="K826" s="3" t="str">
        <f>TEXT(NIgerian_Fintech[[#This Row],[TransactionDate]], "MMMM")</f>
        <v>September</v>
      </c>
      <c r="L826" s="3" t="str">
        <f>TEXT(NIgerian_Fintech[[#This Row],[TransactionDate]], "MM")</f>
        <v>09</v>
      </c>
      <c r="M826" s="3" t="str">
        <f>TEXT(NIgerian_Fintech[[#This Row],[TransactionDate]], "tttt")</f>
        <v>Saturday</v>
      </c>
      <c r="N826" s="2" t="s">
        <v>16</v>
      </c>
    </row>
    <row r="827" spans="1:14" ht="14.5" x14ac:dyDescent="0.35">
      <c r="A827" s="2" t="s">
        <v>1684</v>
      </c>
      <c r="B827" s="2" t="s">
        <v>1685</v>
      </c>
      <c r="C827" s="2">
        <v>28</v>
      </c>
      <c r="D827" s="2" t="s">
        <v>39</v>
      </c>
      <c r="E827" s="2" t="s">
        <v>74</v>
      </c>
      <c r="F827" s="2" t="s">
        <v>19</v>
      </c>
      <c r="G827" s="2" t="s">
        <v>20</v>
      </c>
      <c r="H827" s="7">
        <v>5084.97</v>
      </c>
      <c r="I827" s="3">
        <v>45364</v>
      </c>
      <c r="J827" s="3" t="str">
        <f>TEXT(NIgerian_Fintech[[#This Row],[TransactionDate]], "JJJJ")</f>
        <v>2024</v>
      </c>
      <c r="K827" s="3" t="str">
        <f>TEXT(NIgerian_Fintech[[#This Row],[TransactionDate]], "MMMM")</f>
        <v>March</v>
      </c>
      <c r="L827" s="3" t="str">
        <f>TEXT(NIgerian_Fintech[[#This Row],[TransactionDate]], "MM")</f>
        <v>03</v>
      </c>
      <c r="M827" s="3" t="str">
        <f>TEXT(NIgerian_Fintech[[#This Row],[TransactionDate]], "tttt")</f>
        <v>Wednesday</v>
      </c>
      <c r="N827" s="2" t="s">
        <v>16</v>
      </c>
    </row>
    <row r="828" spans="1:14" ht="14.5" x14ac:dyDescent="0.35">
      <c r="A828" s="2" t="s">
        <v>1686</v>
      </c>
      <c r="B828" s="2" t="s">
        <v>1687</v>
      </c>
      <c r="C828" s="2">
        <v>33</v>
      </c>
      <c r="D828" s="2" t="s">
        <v>39</v>
      </c>
      <c r="E828" s="2" t="s">
        <v>64</v>
      </c>
      <c r="F828" s="2" t="s">
        <v>14</v>
      </c>
      <c r="G828" s="2" t="s">
        <v>30</v>
      </c>
      <c r="H828" s="7">
        <v>8664</v>
      </c>
      <c r="I828" s="3">
        <v>44999</v>
      </c>
      <c r="J828" s="3" t="str">
        <f>TEXT(NIgerian_Fintech[[#This Row],[TransactionDate]], "JJJJ")</f>
        <v>2023</v>
      </c>
      <c r="K828" s="3" t="str">
        <f>TEXT(NIgerian_Fintech[[#This Row],[TransactionDate]], "MMMM")</f>
        <v>March</v>
      </c>
      <c r="L828" s="3" t="str">
        <f>TEXT(NIgerian_Fintech[[#This Row],[TransactionDate]], "MM")</f>
        <v>03</v>
      </c>
      <c r="M828" s="3" t="str">
        <f>TEXT(NIgerian_Fintech[[#This Row],[TransactionDate]], "tttt")</f>
        <v>Tuesday</v>
      </c>
      <c r="N828" s="2" t="s">
        <v>16</v>
      </c>
    </row>
    <row r="829" spans="1:14" ht="14.5" x14ac:dyDescent="0.35">
      <c r="A829" s="2" t="s">
        <v>1688</v>
      </c>
      <c r="B829" s="2" t="s">
        <v>1689</v>
      </c>
      <c r="C829" s="2">
        <v>25</v>
      </c>
      <c r="D829" s="2" t="s">
        <v>12</v>
      </c>
      <c r="E829" s="2" t="s">
        <v>74</v>
      </c>
      <c r="F829" s="2" t="s">
        <v>19</v>
      </c>
      <c r="G829" s="2" t="s">
        <v>20</v>
      </c>
      <c r="H829" s="7">
        <v>3808.15</v>
      </c>
      <c r="I829" s="3">
        <v>44995</v>
      </c>
      <c r="J829" s="3" t="str">
        <f>TEXT(NIgerian_Fintech[[#This Row],[TransactionDate]], "JJJJ")</f>
        <v>2023</v>
      </c>
      <c r="K829" s="3" t="str">
        <f>TEXT(NIgerian_Fintech[[#This Row],[TransactionDate]], "MMMM")</f>
        <v>March</v>
      </c>
      <c r="L829" s="3" t="str">
        <f>TEXT(NIgerian_Fintech[[#This Row],[TransactionDate]], "MM")</f>
        <v>03</v>
      </c>
      <c r="M829" s="3" t="str">
        <f>TEXT(NIgerian_Fintech[[#This Row],[TransactionDate]], "tttt")</f>
        <v>Friday</v>
      </c>
      <c r="N829" s="2" t="s">
        <v>16</v>
      </c>
    </row>
    <row r="830" spans="1:14" ht="14.5" x14ac:dyDescent="0.35">
      <c r="A830" s="2" t="s">
        <v>1690</v>
      </c>
      <c r="B830" s="2" t="s">
        <v>1691</v>
      </c>
      <c r="C830" s="2">
        <v>21</v>
      </c>
      <c r="D830" s="2" t="s">
        <v>39</v>
      </c>
      <c r="E830" s="2" t="s">
        <v>24</v>
      </c>
      <c r="F830" s="2" t="s">
        <v>25</v>
      </c>
      <c r="G830" s="2" t="s">
        <v>26</v>
      </c>
      <c r="H830" s="7">
        <v>12350.28</v>
      </c>
      <c r="I830" s="3">
        <v>45078</v>
      </c>
      <c r="J830" s="3" t="str">
        <f>TEXT(NIgerian_Fintech[[#This Row],[TransactionDate]], "JJJJ")</f>
        <v>2023</v>
      </c>
      <c r="K830" s="3" t="str">
        <f>TEXT(NIgerian_Fintech[[#This Row],[TransactionDate]], "MMMM")</f>
        <v>June</v>
      </c>
      <c r="L830" s="3" t="str">
        <f>TEXT(NIgerian_Fintech[[#This Row],[TransactionDate]], "MM")</f>
        <v>06</v>
      </c>
      <c r="M830" s="3" t="str">
        <f>TEXT(NIgerian_Fintech[[#This Row],[TransactionDate]], "tttt")</f>
        <v>Thursday</v>
      </c>
      <c r="N830" s="2" t="s">
        <v>16</v>
      </c>
    </row>
    <row r="831" spans="1:14" ht="14.5" x14ac:dyDescent="0.35">
      <c r="A831" s="2" t="s">
        <v>1692</v>
      </c>
      <c r="B831" s="2" t="s">
        <v>1693</v>
      </c>
      <c r="C831" s="2">
        <v>57</v>
      </c>
      <c r="D831" s="2" t="s">
        <v>39</v>
      </c>
      <c r="E831" s="2" t="s">
        <v>52</v>
      </c>
      <c r="F831" s="2" t="s">
        <v>55</v>
      </c>
      <c r="G831" s="2" t="s">
        <v>20</v>
      </c>
      <c r="H831" s="7">
        <v>2859.45</v>
      </c>
      <c r="I831" s="3">
        <v>45020</v>
      </c>
      <c r="J831" s="3" t="str">
        <f>TEXT(NIgerian_Fintech[[#This Row],[TransactionDate]], "JJJJ")</f>
        <v>2023</v>
      </c>
      <c r="K831" s="3" t="str">
        <f>TEXT(NIgerian_Fintech[[#This Row],[TransactionDate]], "MMMM")</f>
        <v>April</v>
      </c>
      <c r="L831" s="3" t="str">
        <f>TEXT(NIgerian_Fintech[[#This Row],[TransactionDate]], "MM")</f>
        <v>04</v>
      </c>
      <c r="M831" s="3" t="str">
        <f>TEXT(NIgerian_Fintech[[#This Row],[TransactionDate]], "tttt")</f>
        <v>Tuesday</v>
      </c>
      <c r="N831" s="2" t="s">
        <v>16</v>
      </c>
    </row>
    <row r="832" spans="1:14" ht="14.5" x14ac:dyDescent="0.35">
      <c r="A832" s="2" t="s">
        <v>1694</v>
      </c>
      <c r="B832" s="2" t="s">
        <v>1695</v>
      </c>
      <c r="C832" s="2">
        <v>21</v>
      </c>
      <c r="D832" s="2" t="s">
        <v>12</v>
      </c>
      <c r="E832" s="2" t="s">
        <v>42</v>
      </c>
      <c r="F832" s="2" t="s">
        <v>55</v>
      </c>
      <c r="G832" s="2" t="s">
        <v>15</v>
      </c>
      <c r="H832" s="7">
        <v>17327.13</v>
      </c>
      <c r="I832" s="3">
        <v>45361</v>
      </c>
      <c r="J832" s="3" t="str">
        <f>TEXT(NIgerian_Fintech[[#This Row],[TransactionDate]], "JJJJ")</f>
        <v>2024</v>
      </c>
      <c r="K832" s="3" t="str">
        <f>TEXT(NIgerian_Fintech[[#This Row],[TransactionDate]], "MMMM")</f>
        <v>March</v>
      </c>
      <c r="L832" s="3" t="str">
        <f>TEXT(NIgerian_Fintech[[#This Row],[TransactionDate]], "MM")</f>
        <v>03</v>
      </c>
      <c r="M832" s="3" t="str">
        <f>TEXT(NIgerian_Fintech[[#This Row],[TransactionDate]], "tttt")</f>
        <v>Sunday</v>
      </c>
      <c r="N832" s="2" t="s">
        <v>16</v>
      </c>
    </row>
    <row r="833" spans="1:14" ht="14.5" x14ac:dyDescent="0.35">
      <c r="A833" s="2" t="s">
        <v>1696</v>
      </c>
      <c r="B833" s="2" t="s">
        <v>1697</v>
      </c>
      <c r="C833" s="2">
        <v>42</v>
      </c>
      <c r="D833" s="2" t="s">
        <v>12</v>
      </c>
      <c r="E833" s="2" t="s">
        <v>29</v>
      </c>
      <c r="F833" s="2" t="s">
        <v>49</v>
      </c>
      <c r="G833" s="2" t="s">
        <v>15</v>
      </c>
      <c r="H833" s="7">
        <v>3179.4</v>
      </c>
      <c r="I833" s="3">
        <v>45357</v>
      </c>
      <c r="J833" s="3" t="str">
        <f>TEXT(NIgerian_Fintech[[#This Row],[TransactionDate]], "JJJJ")</f>
        <v>2024</v>
      </c>
      <c r="K833" s="3" t="str">
        <f>TEXT(NIgerian_Fintech[[#This Row],[TransactionDate]], "MMMM")</f>
        <v>March</v>
      </c>
      <c r="L833" s="3" t="str">
        <f>TEXT(NIgerian_Fintech[[#This Row],[TransactionDate]], "MM")</f>
        <v>03</v>
      </c>
      <c r="M833" s="3" t="str">
        <f>TEXT(NIgerian_Fintech[[#This Row],[TransactionDate]], "tttt")</f>
        <v>Wednesday</v>
      </c>
      <c r="N833" s="2" t="s">
        <v>16</v>
      </c>
    </row>
    <row r="834" spans="1:14" ht="14.5" x14ac:dyDescent="0.35">
      <c r="A834" s="2" t="s">
        <v>1698</v>
      </c>
      <c r="B834" s="2" t="s">
        <v>1699</v>
      </c>
      <c r="C834" s="2">
        <v>20</v>
      </c>
      <c r="D834" s="2" t="s">
        <v>39</v>
      </c>
      <c r="E834" s="2" t="s">
        <v>64</v>
      </c>
      <c r="F834" s="2" t="s">
        <v>35</v>
      </c>
      <c r="G834" s="2" t="s">
        <v>26</v>
      </c>
      <c r="H834" s="7">
        <v>49200.4</v>
      </c>
      <c r="I834" s="3">
        <v>45383</v>
      </c>
      <c r="J834" s="3" t="str">
        <f>TEXT(NIgerian_Fintech[[#This Row],[TransactionDate]], "JJJJ")</f>
        <v>2024</v>
      </c>
      <c r="K834" s="3" t="str">
        <f>TEXT(NIgerian_Fintech[[#This Row],[TransactionDate]], "MMMM")</f>
        <v>April</v>
      </c>
      <c r="L834" s="3" t="str">
        <f>TEXT(NIgerian_Fintech[[#This Row],[TransactionDate]], "MM")</f>
        <v>04</v>
      </c>
      <c r="M834" s="3" t="str">
        <f>TEXT(NIgerian_Fintech[[#This Row],[TransactionDate]], "tttt")</f>
        <v>Monday</v>
      </c>
      <c r="N834" s="2" t="s">
        <v>16</v>
      </c>
    </row>
    <row r="835" spans="1:14" ht="14.5" x14ac:dyDescent="0.35">
      <c r="A835" s="2" t="s">
        <v>1700</v>
      </c>
      <c r="B835" s="2" t="s">
        <v>1701</v>
      </c>
      <c r="C835" s="2">
        <v>49</v>
      </c>
      <c r="D835" s="2" t="s">
        <v>39</v>
      </c>
      <c r="E835" s="2" t="s">
        <v>74</v>
      </c>
      <c r="F835" s="2" t="s">
        <v>25</v>
      </c>
      <c r="G835" s="2" t="s">
        <v>26</v>
      </c>
      <c r="H835" s="7">
        <v>3804.74</v>
      </c>
      <c r="I835" s="3">
        <v>45356</v>
      </c>
      <c r="J835" s="3" t="str">
        <f>TEXT(NIgerian_Fintech[[#This Row],[TransactionDate]], "JJJJ")</f>
        <v>2024</v>
      </c>
      <c r="K835" s="3" t="str">
        <f>TEXT(NIgerian_Fintech[[#This Row],[TransactionDate]], "MMMM")</f>
        <v>March</v>
      </c>
      <c r="L835" s="3" t="str">
        <f>TEXT(NIgerian_Fintech[[#This Row],[TransactionDate]], "MM")</f>
        <v>03</v>
      </c>
      <c r="M835" s="3" t="str">
        <f>TEXT(NIgerian_Fintech[[#This Row],[TransactionDate]], "tttt")</f>
        <v>Tuesday</v>
      </c>
      <c r="N835" s="2" t="s">
        <v>16</v>
      </c>
    </row>
    <row r="836" spans="1:14" ht="14.5" x14ac:dyDescent="0.35">
      <c r="A836" s="2" t="s">
        <v>1702</v>
      </c>
      <c r="B836" s="2" t="s">
        <v>1703</v>
      </c>
      <c r="C836" s="2">
        <v>20</v>
      </c>
      <c r="D836" s="2" t="s">
        <v>12</v>
      </c>
      <c r="E836" s="2" t="s">
        <v>93</v>
      </c>
      <c r="F836" s="2" t="s">
        <v>14</v>
      </c>
      <c r="G836" s="2" t="s">
        <v>30</v>
      </c>
      <c r="H836" s="7">
        <v>21105.29</v>
      </c>
      <c r="I836" s="3">
        <v>45155</v>
      </c>
      <c r="J836" s="3" t="str">
        <f>TEXT(NIgerian_Fintech[[#This Row],[TransactionDate]], "JJJJ")</f>
        <v>2023</v>
      </c>
      <c r="K836" s="3" t="str">
        <f>TEXT(NIgerian_Fintech[[#This Row],[TransactionDate]], "MMMM")</f>
        <v>August</v>
      </c>
      <c r="L836" s="3" t="str">
        <f>TEXT(NIgerian_Fintech[[#This Row],[TransactionDate]], "MM")</f>
        <v>08</v>
      </c>
      <c r="M836" s="3" t="str">
        <f>TEXT(NIgerian_Fintech[[#This Row],[TransactionDate]], "tttt")</f>
        <v>Thursday</v>
      </c>
      <c r="N836" s="2" t="s">
        <v>21</v>
      </c>
    </row>
    <row r="837" spans="1:14" ht="14.5" x14ac:dyDescent="0.35">
      <c r="A837" s="2" t="s">
        <v>1704</v>
      </c>
      <c r="B837" s="2" t="s">
        <v>1705</v>
      </c>
      <c r="C837" s="2">
        <v>44</v>
      </c>
      <c r="D837" s="2" t="s">
        <v>39</v>
      </c>
      <c r="E837" s="2" t="s">
        <v>64</v>
      </c>
      <c r="F837" s="2" t="s">
        <v>35</v>
      </c>
      <c r="G837" s="2" t="s">
        <v>20</v>
      </c>
      <c r="H837" s="7">
        <v>5064.29</v>
      </c>
      <c r="I837" s="3">
        <v>44956</v>
      </c>
      <c r="J837" s="3" t="str">
        <f>TEXT(NIgerian_Fintech[[#This Row],[TransactionDate]], "JJJJ")</f>
        <v>2023</v>
      </c>
      <c r="K837" s="3" t="str">
        <f>TEXT(NIgerian_Fintech[[#This Row],[TransactionDate]], "MMMM")</f>
        <v>January</v>
      </c>
      <c r="L837" s="3" t="str">
        <f>TEXT(NIgerian_Fintech[[#This Row],[TransactionDate]], "MM")</f>
        <v>01</v>
      </c>
      <c r="M837" s="3" t="str">
        <f>TEXT(NIgerian_Fintech[[#This Row],[TransactionDate]], "tttt")</f>
        <v>Monday</v>
      </c>
      <c r="N837" s="2" t="s">
        <v>21</v>
      </c>
    </row>
    <row r="838" spans="1:14" ht="14.5" x14ac:dyDescent="0.35">
      <c r="A838" s="2" t="s">
        <v>1706</v>
      </c>
      <c r="B838" s="2" t="s">
        <v>1707</v>
      </c>
      <c r="C838" s="2">
        <v>46</v>
      </c>
      <c r="D838" s="2" t="s">
        <v>12</v>
      </c>
      <c r="E838" s="2" t="s">
        <v>64</v>
      </c>
      <c r="F838" s="2" t="s">
        <v>55</v>
      </c>
      <c r="G838" s="2" t="s">
        <v>30</v>
      </c>
      <c r="H838" s="7">
        <v>2824.36</v>
      </c>
      <c r="I838" s="3">
        <v>45551</v>
      </c>
      <c r="J838" s="3" t="str">
        <f>TEXT(NIgerian_Fintech[[#This Row],[TransactionDate]], "JJJJ")</f>
        <v>2024</v>
      </c>
      <c r="K838" s="3" t="str">
        <f>TEXT(NIgerian_Fintech[[#This Row],[TransactionDate]], "MMMM")</f>
        <v>September</v>
      </c>
      <c r="L838" s="3" t="str">
        <f>TEXT(NIgerian_Fintech[[#This Row],[TransactionDate]], "MM")</f>
        <v>09</v>
      </c>
      <c r="M838" s="3" t="str">
        <f>TEXT(NIgerian_Fintech[[#This Row],[TransactionDate]], "tttt")</f>
        <v>Monday</v>
      </c>
      <c r="N838" s="2" t="s">
        <v>16</v>
      </c>
    </row>
    <row r="839" spans="1:14" ht="14.5" x14ac:dyDescent="0.35">
      <c r="A839" s="2" t="s">
        <v>1708</v>
      </c>
      <c r="B839" s="2" t="s">
        <v>1709</v>
      </c>
      <c r="C839" s="2">
        <v>49</v>
      </c>
      <c r="D839" s="2" t="s">
        <v>12</v>
      </c>
      <c r="E839" s="2" t="s">
        <v>64</v>
      </c>
      <c r="F839" s="2" t="s">
        <v>19</v>
      </c>
      <c r="G839" s="2" t="s">
        <v>26</v>
      </c>
      <c r="H839" s="7">
        <v>2563.94</v>
      </c>
      <c r="I839" s="3">
        <v>45261</v>
      </c>
      <c r="J839" s="3" t="str">
        <f>TEXT(NIgerian_Fintech[[#This Row],[TransactionDate]], "JJJJ")</f>
        <v>2023</v>
      </c>
      <c r="K839" s="3" t="str">
        <f>TEXT(NIgerian_Fintech[[#This Row],[TransactionDate]], "MMMM")</f>
        <v>December</v>
      </c>
      <c r="L839" s="3" t="str">
        <f>TEXT(NIgerian_Fintech[[#This Row],[TransactionDate]], "MM")</f>
        <v>12</v>
      </c>
      <c r="M839" s="3" t="str">
        <f>TEXT(NIgerian_Fintech[[#This Row],[TransactionDate]], "tttt")</f>
        <v>Friday</v>
      </c>
      <c r="N839" s="2" t="s">
        <v>16</v>
      </c>
    </row>
    <row r="840" spans="1:14" ht="14.5" x14ac:dyDescent="0.35">
      <c r="A840" s="2" t="s">
        <v>1710</v>
      </c>
      <c r="B840" s="2" t="s">
        <v>1711</v>
      </c>
      <c r="C840" s="2">
        <v>36</v>
      </c>
      <c r="D840" s="2" t="s">
        <v>39</v>
      </c>
      <c r="E840" s="2" t="s">
        <v>13</v>
      </c>
      <c r="F840" s="2" t="s">
        <v>49</v>
      </c>
      <c r="G840" s="2" t="s">
        <v>26</v>
      </c>
      <c r="H840" s="7">
        <v>18983.96</v>
      </c>
      <c r="I840" s="3">
        <v>45586</v>
      </c>
      <c r="J840" s="3" t="str">
        <f>TEXT(NIgerian_Fintech[[#This Row],[TransactionDate]], "JJJJ")</f>
        <v>2024</v>
      </c>
      <c r="K840" s="3" t="str">
        <f>TEXT(NIgerian_Fintech[[#This Row],[TransactionDate]], "MMMM")</f>
        <v>October</v>
      </c>
      <c r="L840" s="3" t="str">
        <f>TEXT(NIgerian_Fintech[[#This Row],[TransactionDate]], "MM")</f>
        <v>10</v>
      </c>
      <c r="M840" s="3" t="str">
        <f>TEXT(NIgerian_Fintech[[#This Row],[TransactionDate]], "tttt")</f>
        <v>Monday</v>
      </c>
      <c r="N840" s="2" t="s">
        <v>16</v>
      </c>
    </row>
    <row r="841" spans="1:14" ht="14.5" x14ac:dyDescent="0.35">
      <c r="A841" s="2" t="s">
        <v>1712</v>
      </c>
      <c r="B841" s="2" t="s">
        <v>1713</v>
      </c>
      <c r="C841" s="2">
        <v>38</v>
      </c>
      <c r="D841" s="2" t="s">
        <v>12</v>
      </c>
      <c r="E841" s="2" t="s">
        <v>74</v>
      </c>
      <c r="F841" s="2" t="s">
        <v>49</v>
      </c>
      <c r="G841" s="2" t="s">
        <v>36</v>
      </c>
      <c r="H841" s="7">
        <v>3692.58</v>
      </c>
      <c r="I841" s="3">
        <v>45495</v>
      </c>
      <c r="J841" s="3" t="str">
        <f>TEXT(NIgerian_Fintech[[#This Row],[TransactionDate]], "JJJJ")</f>
        <v>2024</v>
      </c>
      <c r="K841" s="3" t="str">
        <f>TEXT(NIgerian_Fintech[[#This Row],[TransactionDate]], "MMMM")</f>
        <v>July</v>
      </c>
      <c r="L841" s="3" t="str">
        <f>TEXT(NIgerian_Fintech[[#This Row],[TransactionDate]], "MM")</f>
        <v>07</v>
      </c>
      <c r="M841" s="3" t="str">
        <f>TEXT(NIgerian_Fintech[[#This Row],[TransactionDate]], "tttt")</f>
        <v>Monday</v>
      </c>
      <c r="N841" s="2" t="s">
        <v>16</v>
      </c>
    </row>
    <row r="842" spans="1:14" ht="14.5" x14ac:dyDescent="0.35">
      <c r="A842" s="2" t="s">
        <v>1714</v>
      </c>
      <c r="B842" s="2" t="s">
        <v>1715</v>
      </c>
      <c r="C842" s="2">
        <v>22</v>
      </c>
      <c r="D842" s="2" t="s">
        <v>39</v>
      </c>
      <c r="E842" s="2" t="s">
        <v>74</v>
      </c>
      <c r="F842" s="2" t="s">
        <v>55</v>
      </c>
      <c r="G842" s="2" t="s">
        <v>30</v>
      </c>
      <c r="H842" s="7">
        <v>4133.41</v>
      </c>
      <c r="I842" s="3">
        <v>45103</v>
      </c>
      <c r="J842" s="3" t="str">
        <f>TEXT(NIgerian_Fintech[[#This Row],[TransactionDate]], "JJJJ")</f>
        <v>2023</v>
      </c>
      <c r="K842" s="3" t="str">
        <f>TEXT(NIgerian_Fintech[[#This Row],[TransactionDate]], "MMMM")</f>
        <v>June</v>
      </c>
      <c r="L842" s="3" t="str">
        <f>TEXT(NIgerian_Fintech[[#This Row],[TransactionDate]], "MM")</f>
        <v>06</v>
      </c>
      <c r="M842" s="3" t="str">
        <f>TEXT(NIgerian_Fintech[[#This Row],[TransactionDate]], "tttt")</f>
        <v>Monday</v>
      </c>
      <c r="N842" s="2" t="s">
        <v>16</v>
      </c>
    </row>
    <row r="843" spans="1:14" ht="14.5" x14ac:dyDescent="0.35">
      <c r="A843" s="2" t="s">
        <v>1716</v>
      </c>
      <c r="B843" s="2" t="s">
        <v>1717</v>
      </c>
      <c r="C843" s="2">
        <v>35</v>
      </c>
      <c r="D843" s="2" t="s">
        <v>39</v>
      </c>
      <c r="E843" s="2" t="s">
        <v>64</v>
      </c>
      <c r="F843" s="2" t="s">
        <v>25</v>
      </c>
      <c r="G843" s="2" t="s">
        <v>26</v>
      </c>
      <c r="H843" s="7">
        <v>2193.92</v>
      </c>
      <c r="I843" s="3">
        <v>45494</v>
      </c>
      <c r="J843" s="3" t="str">
        <f>TEXT(NIgerian_Fintech[[#This Row],[TransactionDate]], "JJJJ")</f>
        <v>2024</v>
      </c>
      <c r="K843" s="3" t="str">
        <f>TEXT(NIgerian_Fintech[[#This Row],[TransactionDate]], "MMMM")</f>
        <v>July</v>
      </c>
      <c r="L843" s="3" t="str">
        <f>TEXT(NIgerian_Fintech[[#This Row],[TransactionDate]], "MM")</f>
        <v>07</v>
      </c>
      <c r="M843" s="3" t="str">
        <f>TEXT(NIgerian_Fintech[[#This Row],[TransactionDate]], "tttt")</f>
        <v>Sunday</v>
      </c>
      <c r="N843" s="2" t="s">
        <v>16</v>
      </c>
    </row>
    <row r="844" spans="1:14" ht="14.5" x14ac:dyDescent="0.35">
      <c r="A844" s="2" t="s">
        <v>1718</v>
      </c>
      <c r="B844" s="2" t="s">
        <v>1719</v>
      </c>
      <c r="C844" s="2">
        <v>45</v>
      </c>
      <c r="D844" s="2" t="s">
        <v>39</v>
      </c>
      <c r="E844" s="2" t="s">
        <v>24</v>
      </c>
      <c r="F844" s="2" t="s">
        <v>35</v>
      </c>
      <c r="G844" s="2" t="s">
        <v>15</v>
      </c>
      <c r="H844" s="7">
        <v>32525.55</v>
      </c>
      <c r="I844" s="3">
        <v>45335</v>
      </c>
      <c r="J844" s="3" t="str">
        <f>TEXT(NIgerian_Fintech[[#This Row],[TransactionDate]], "JJJJ")</f>
        <v>2024</v>
      </c>
      <c r="K844" s="3" t="str">
        <f>TEXT(NIgerian_Fintech[[#This Row],[TransactionDate]], "MMMM")</f>
        <v>February</v>
      </c>
      <c r="L844" s="3" t="str">
        <f>TEXT(NIgerian_Fintech[[#This Row],[TransactionDate]], "MM")</f>
        <v>02</v>
      </c>
      <c r="M844" s="3" t="str">
        <f>TEXT(NIgerian_Fintech[[#This Row],[TransactionDate]], "tttt")</f>
        <v>Tuesday</v>
      </c>
      <c r="N844" s="2" t="s">
        <v>16</v>
      </c>
    </row>
    <row r="845" spans="1:14" ht="14.5" x14ac:dyDescent="0.35">
      <c r="A845" s="2" t="s">
        <v>1720</v>
      </c>
      <c r="B845" s="2" t="s">
        <v>1721</v>
      </c>
      <c r="C845" s="2">
        <v>59</v>
      </c>
      <c r="D845" s="2" t="s">
        <v>12</v>
      </c>
      <c r="E845" s="2" t="s">
        <v>24</v>
      </c>
      <c r="F845" s="2" t="s">
        <v>49</v>
      </c>
      <c r="G845" s="2" t="s">
        <v>36</v>
      </c>
      <c r="H845" s="7">
        <v>2806.98</v>
      </c>
      <c r="I845" s="3">
        <v>45163</v>
      </c>
      <c r="J845" s="3" t="str">
        <f>TEXT(NIgerian_Fintech[[#This Row],[TransactionDate]], "JJJJ")</f>
        <v>2023</v>
      </c>
      <c r="K845" s="3" t="str">
        <f>TEXT(NIgerian_Fintech[[#This Row],[TransactionDate]], "MMMM")</f>
        <v>August</v>
      </c>
      <c r="L845" s="3" t="str">
        <f>TEXT(NIgerian_Fintech[[#This Row],[TransactionDate]], "MM")</f>
        <v>08</v>
      </c>
      <c r="M845" s="3" t="str">
        <f>TEXT(NIgerian_Fintech[[#This Row],[TransactionDate]], "tttt")</f>
        <v>Friday</v>
      </c>
      <c r="N845" s="2" t="s">
        <v>16</v>
      </c>
    </row>
    <row r="846" spans="1:14" ht="14.5" x14ac:dyDescent="0.35">
      <c r="A846" s="2" t="s">
        <v>1722</v>
      </c>
      <c r="B846" s="2" t="s">
        <v>1723</v>
      </c>
      <c r="C846" s="2">
        <v>39</v>
      </c>
      <c r="D846" s="2" t="s">
        <v>39</v>
      </c>
      <c r="E846" s="2" t="s">
        <v>42</v>
      </c>
      <c r="F846" s="2" t="s">
        <v>55</v>
      </c>
      <c r="G846" s="2" t="s">
        <v>20</v>
      </c>
      <c r="H846" s="7">
        <v>2842.79</v>
      </c>
      <c r="I846" s="3">
        <v>45204</v>
      </c>
      <c r="J846" s="3" t="str">
        <f>TEXT(NIgerian_Fintech[[#This Row],[TransactionDate]], "JJJJ")</f>
        <v>2023</v>
      </c>
      <c r="K846" s="3" t="str">
        <f>TEXT(NIgerian_Fintech[[#This Row],[TransactionDate]], "MMMM")</f>
        <v>October</v>
      </c>
      <c r="L846" s="3" t="str">
        <f>TEXT(NIgerian_Fintech[[#This Row],[TransactionDate]], "MM")</f>
        <v>10</v>
      </c>
      <c r="M846" s="3" t="str">
        <f>TEXT(NIgerian_Fintech[[#This Row],[TransactionDate]], "tttt")</f>
        <v>Thursday</v>
      </c>
      <c r="N846" s="2" t="s">
        <v>16</v>
      </c>
    </row>
    <row r="847" spans="1:14" ht="14.5" x14ac:dyDescent="0.35">
      <c r="A847" s="2" t="s">
        <v>1724</v>
      </c>
      <c r="B847" s="2" t="s">
        <v>1725</v>
      </c>
      <c r="C847" s="2">
        <v>38</v>
      </c>
      <c r="D847" s="2" t="s">
        <v>12</v>
      </c>
      <c r="E847" s="2" t="s">
        <v>64</v>
      </c>
      <c r="F847" s="2" t="s">
        <v>25</v>
      </c>
      <c r="G847" s="2" t="s">
        <v>36</v>
      </c>
      <c r="H847" s="7">
        <v>28805.82</v>
      </c>
      <c r="I847" s="3">
        <v>45003</v>
      </c>
      <c r="J847" s="3" t="str">
        <f>TEXT(NIgerian_Fintech[[#This Row],[TransactionDate]], "JJJJ")</f>
        <v>2023</v>
      </c>
      <c r="K847" s="3" t="str">
        <f>TEXT(NIgerian_Fintech[[#This Row],[TransactionDate]], "MMMM")</f>
        <v>March</v>
      </c>
      <c r="L847" s="3" t="str">
        <f>TEXT(NIgerian_Fintech[[#This Row],[TransactionDate]], "MM")</f>
        <v>03</v>
      </c>
      <c r="M847" s="3" t="str">
        <f>TEXT(NIgerian_Fintech[[#This Row],[TransactionDate]], "tttt")</f>
        <v>Saturday</v>
      </c>
      <c r="N847" s="2" t="s">
        <v>16</v>
      </c>
    </row>
    <row r="848" spans="1:14" ht="14.5" x14ac:dyDescent="0.35">
      <c r="A848" s="2" t="s">
        <v>1726</v>
      </c>
      <c r="B848" s="2" t="s">
        <v>1727</v>
      </c>
      <c r="C848" s="2">
        <v>23</v>
      </c>
      <c r="D848" s="2" t="s">
        <v>39</v>
      </c>
      <c r="E848" s="2" t="s">
        <v>13</v>
      </c>
      <c r="F848" s="2" t="s">
        <v>55</v>
      </c>
      <c r="G848" s="2" t="s">
        <v>20</v>
      </c>
      <c r="H848" s="7">
        <v>23116.14</v>
      </c>
      <c r="I848" s="3">
        <v>45562</v>
      </c>
      <c r="J848" s="3" t="str">
        <f>TEXT(NIgerian_Fintech[[#This Row],[TransactionDate]], "JJJJ")</f>
        <v>2024</v>
      </c>
      <c r="K848" s="3" t="str">
        <f>TEXT(NIgerian_Fintech[[#This Row],[TransactionDate]], "MMMM")</f>
        <v>September</v>
      </c>
      <c r="L848" s="3" t="str">
        <f>TEXT(NIgerian_Fintech[[#This Row],[TransactionDate]], "MM")</f>
        <v>09</v>
      </c>
      <c r="M848" s="3" t="str">
        <f>TEXT(NIgerian_Fintech[[#This Row],[TransactionDate]], "tttt")</f>
        <v>Friday</v>
      </c>
      <c r="N848" s="2" t="s">
        <v>21</v>
      </c>
    </row>
    <row r="849" spans="1:14" ht="14.5" x14ac:dyDescent="0.35">
      <c r="A849" s="2" t="s">
        <v>1728</v>
      </c>
      <c r="B849" s="2" t="s">
        <v>1729</v>
      </c>
      <c r="C849" s="2">
        <v>18</v>
      </c>
      <c r="D849" s="2" t="s">
        <v>39</v>
      </c>
      <c r="E849" s="2" t="s">
        <v>52</v>
      </c>
      <c r="F849" s="2" t="s">
        <v>55</v>
      </c>
      <c r="G849" s="2" t="s">
        <v>15</v>
      </c>
      <c r="H849" s="7">
        <v>2862.31</v>
      </c>
      <c r="I849" s="3">
        <v>45466</v>
      </c>
      <c r="J849" s="3" t="str">
        <f>TEXT(NIgerian_Fintech[[#This Row],[TransactionDate]], "JJJJ")</f>
        <v>2024</v>
      </c>
      <c r="K849" s="3" t="str">
        <f>TEXT(NIgerian_Fintech[[#This Row],[TransactionDate]], "MMMM")</f>
        <v>June</v>
      </c>
      <c r="L849" s="3" t="str">
        <f>TEXT(NIgerian_Fintech[[#This Row],[TransactionDate]], "MM")</f>
        <v>06</v>
      </c>
      <c r="M849" s="3" t="str">
        <f>TEXT(NIgerian_Fintech[[#This Row],[TransactionDate]], "tttt")</f>
        <v>Sunday</v>
      </c>
      <c r="N849" s="2" t="s">
        <v>21</v>
      </c>
    </row>
    <row r="850" spans="1:14" ht="14.5" x14ac:dyDescent="0.35">
      <c r="A850" s="2" t="s">
        <v>1730</v>
      </c>
      <c r="B850" s="2" t="s">
        <v>1731</v>
      </c>
      <c r="C850" s="2">
        <v>22</v>
      </c>
      <c r="D850" s="2" t="s">
        <v>12</v>
      </c>
      <c r="E850" s="2" t="s">
        <v>13</v>
      </c>
      <c r="F850" s="2" t="s">
        <v>25</v>
      </c>
      <c r="G850" s="2" t="s">
        <v>20</v>
      </c>
      <c r="H850" s="7">
        <v>20004.5</v>
      </c>
      <c r="I850" s="3">
        <v>45580</v>
      </c>
      <c r="J850" s="3" t="str">
        <f>TEXT(NIgerian_Fintech[[#This Row],[TransactionDate]], "JJJJ")</f>
        <v>2024</v>
      </c>
      <c r="K850" s="3" t="str">
        <f>TEXT(NIgerian_Fintech[[#This Row],[TransactionDate]], "MMMM")</f>
        <v>October</v>
      </c>
      <c r="L850" s="3" t="str">
        <f>TEXT(NIgerian_Fintech[[#This Row],[TransactionDate]], "MM")</f>
        <v>10</v>
      </c>
      <c r="M850" s="3" t="str">
        <f>TEXT(NIgerian_Fintech[[#This Row],[TransactionDate]], "tttt")</f>
        <v>Tuesday</v>
      </c>
      <c r="N850" s="2" t="s">
        <v>21</v>
      </c>
    </row>
    <row r="851" spans="1:14" ht="14.5" x14ac:dyDescent="0.35">
      <c r="A851" s="2" t="s">
        <v>1732</v>
      </c>
      <c r="B851" s="2" t="s">
        <v>1733</v>
      </c>
      <c r="C851" s="2">
        <v>58</v>
      </c>
      <c r="D851" s="2" t="s">
        <v>39</v>
      </c>
      <c r="E851" s="2" t="s">
        <v>24</v>
      </c>
      <c r="F851" s="2" t="s">
        <v>25</v>
      </c>
      <c r="G851" s="2" t="s">
        <v>30</v>
      </c>
      <c r="H851" s="7">
        <v>2874.46</v>
      </c>
      <c r="I851" s="3">
        <v>45084</v>
      </c>
      <c r="J851" s="3" t="str">
        <f>TEXT(NIgerian_Fintech[[#This Row],[TransactionDate]], "JJJJ")</f>
        <v>2023</v>
      </c>
      <c r="K851" s="3" t="str">
        <f>TEXT(NIgerian_Fintech[[#This Row],[TransactionDate]], "MMMM")</f>
        <v>June</v>
      </c>
      <c r="L851" s="3" t="str">
        <f>TEXT(NIgerian_Fintech[[#This Row],[TransactionDate]], "MM")</f>
        <v>06</v>
      </c>
      <c r="M851" s="3" t="str">
        <f>TEXT(NIgerian_Fintech[[#This Row],[TransactionDate]], "tttt")</f>
        <v>Wednesday</v>
      </c>
      <c r="N851" s="2" t="s">
        <v>16</v>
      </c>
    </row>
    <row r="852" spans="1:14" ht="14.5" x14ac:dyDescent="0.35">
      <c r="A852" s="2" t="s">
        <v>1734</v>
      </c>
      <c r="B852" s="2" t="s">
        <v>1735</v>
      </c>
      <c r="C852" s="2">
        <v>29</v>
      </c>
      <c r="D852" s="2" t="s">
        <v>39</v>
      </c>
      <c r="E852" s="2" t="s">
        <v>42</v>
      </c>
      <c r="F852" s="2" t="s">
        <v>25</v>
      </c>
      <c r="G852" s="2" t="s">
        <v>20</v>
      </c>
      <c r="H852" s="7">
        <v>882.46</v>
      </c>
      <c r="I852" s="3">
        <v>45093</v>
      </c>
      <c r="J852" s="3" t="str">
        <f>TEXT(NIgerian_Fintech[[#This Row],[TransactionDate]], "JJJJ")</f>
        <v>2023</v>
      </c>
      <c r="K852" s="3" t="str">
        <f>TEXT(NIgerian_Fintech[[#This Row],[TransactionDate]], "MMMM")</f>
        <v>June</v>
      </c>
      <c r="L852" s="3" t="str">
        <f>TEXT(NIgerian_Fintech[[#This Row],[TransactionDate]], "MM")</f>
        <v>06</v>
      </c>
      <c r="M852" s="3" t="str">
        <f>TEXT(NIgerian_Fintech[[#This Row],[TransactionDate]], "tttt")</f>
        <v>Friday</v>
      </c>
      <c r="N852" s="2" t="s">
        <v>16</v>
      </c>
    </row>
    <row r="853" spans="1:14" ht="14.5" x14ac:dyDescent="0.35">
      <c r="A853" s="2" t="s">
        <v>1736</v>
      </c>
      <c r="B853" s="2" t="s">
        <v>1737</v>
      </c>
      <c r="C853" s="2">
        <v>43</v>
      </c>
      <c r="D853" s="2" t="s">
        <v>12</v>
      </c>
      <c r="E853" s="2" t="s">
        <v>24</v>
      </c>
      <c r="F853" s="2" t="s">
        <v>55</v>
      </c>
      <c r="G853" s="2" t="s">
        <v>20</v>
      </c>
      <c r="H853" s="7">
        <v>17168.080000000002</v>
      </c>
      <c r="I853" s="3">
        <v>45111</v>
      </c>
      <c r="J853" s="3" t="str">
        <f>TEXT(NIgerian_Fintech[[#This Row],[TransactionDate]], "JJJJ")</f>
        <v>2023</v>
      </c>
      <c r="K853" s="3" t="str">
        <f>TEXT(NIgerian_Fintech[[#This Row],[TransactionDate]], "MMMM")</f>
        <v>July</v>
      </c>
      <c r="L853" s="3" t="str">
        <f>TEXT(NIgerian_Fintech[[#This Row],[TransactionDate]], "MM")</f>
        <v>07</v>
      </c>
      <c r="M853" s="3" t="str">
        <f>TEXT(NIgerian_Fintech[[#This Row],[TransactionDate]], "tttt")</f>
        <v>Tuesday</v>
      </c>
      <c r="N853" s="2" t="s">
        <v>16</v>
      </c>
    </row>
    <row r="854" spans="1:14" ht="14.5" x14ac:dyDescent="0.35">
      <c r="A854" s="2" t="s">
        <v>1738</v>
      </c>
      <c r="B854" s="2" t="s">
        <v>1739</v>
      </c>
      <c r="C854" s="2">
        <v>63</v>
      </c>
      <c r="D854" s="2" t="s">
        <v>12</v>
      </c>
      <c r="E854" s="2" t="s">
        <v>24</v>
      </c>
      <c r="F854" s="2" t="s">
        <v>49</v>
      </c>
      <c r="G854" s="2" t="s">
        <v>36</v>
      </c>
      <c r="H854" s="7">
        <v>14764.74</v>
      </c>
      <c r="I854" s="3">
        <v>45315</v>
      </c>
      <c r="J854" s="3" t="str">
        <f>TEXT(NIgerian_Fintech[[#This Row],[TransactionDate]], "JJJJ")</f>
        <v>2024</v>
      </c>
      <c r="K854" s="3" t="str">
        <f>TEXT(NIgerian_Fintech[[#This Row],[TransactionDate]], "MMMM")</f>
        <v>January</v>
      </c>
      <c r="L854" s="3" t="str">
        <f>TEXT(NIgerian_Fintech[[#This Row],[TransactionDate]], "MM")</f>
        <v>01</v>
      </c>
      <c r="M854" s="3" t="str">
        <f>TEXT(NIgerian_Fintech[[#This Row],[TransactionDate]], "tttt")</f>
        <v>Wednesday</v>
      </c>
      <c r="N854" s="2" t="s">
        <v>16</v>
      </c>
    </row>
    <row r="855" spans="1:14" ht="14.5" x14ac:dyDescent="0.35">
      <c r="A855" s="2" t="s">
        <v>1740</v>
      </c>
      <c r="B855" s="2" t="s">
        <v>1741</v>
      </c>
      <c r="C855" s="2">
        <v>51</v>
      </c>
      <c r="D855" s="2" t="s">
        <v>12</v>
      </c>
      <c r="E855" s="2" t="s">
        <v>24</v>
      </c>
      <c r="F855" s="2" t="s">
        <v>14</v>
      </c>
      <c r="G855" s="2" t="s">
        <v>15</v>
      </c>
      <c r="H855" s="7">
        <v>3490.85</v>
      </c>
      <c r="I855" s="3">
        <v>44938</v>
      </c>
      <c r="J855" s="3" t="str">
        <f>TEXT(NIgerian_Fintech[[#This Row],[TransactionDate]], "JJJJ")</f>
        <v>2023</v>
      </c>
      <c r="K855" s="3" t="str">
        <f>TEXT(NIgerian_Fintech[[#This Row],[TransactionDate]], "MMMM")</f>
        <v>January</v>
      </c>
      <c r="L855" s="3" t="str">
        <f>TEXT(NIgerian_Fintech[[#This Row],[TransactionDate]], "MM")</f>
        <v>01</v>
      </c>
      <c r="M855" s="3" t="str">
        <f>TEXT(NIgerian_Fintech[[#This Row],[TransactionDate]], "tttt")</f>
        <v>Thursday</v>
      </c>
      <c r="N855" s="2" t="s">
        <v>16</v>
      </c>
    </row>
    <row r="856" spans="1:14" ht="14.5" x14ac:dyDescent="0.35">
      <c r="A856" s="2" t="s">
        <v>1742</v>
      </c>
      <c r="B856" s="2" t="s">
        <v>1743</v>
      </c>
      <c r="C856" s="2">
        <v>31</v>
      </c>
      <c r="D856" s="2" t="s">
        <v>39</v>
      </c>
      <c r="E856" s="2" t="s">
        <v>64</v>
      </c>
      <c r="F856" s="2" t="s">
        <v>14</v>
      </c>
      <c r="G856" s="2" t="s">
        <v>20</v>
      </c>
      <c r="H856" s="7">
        <v>944.63</v>
      </c>
      <c r="I856" s="3">
        <v>45095</v>
      </c>
      <c r="J856" s="3" t="str">
        <f>TEXT(NIgerian_Fintech[[#This Row],[TransactionDate]], "JJJJ")</f>
        <v>2023</v>
      </c>
      <c r="K856" s="3" t="str">
        <f>TEXT(NIgerian_Fintech[[#This Row],[TransactionDate]], "MMMM")</f>
        <v>June</v>
      </c>
      <c r="L856" s="3" t="str">
        <f>TEXT(NIgerian_Fintech[[#This Row],[TransactionDate]], "MM")</f>
        <v>06</v>
      </c>
      <c r="M856" s="3" t="str">
        <f>TEXT(NIgerian_Fintech[[#This Row],[TransactionDate]], "tttt")</f>
        <v>Sunday</v>
      </c>
      <c r="N856" s="2" t="s">
        <v>21</v>
      </c>
    </row>
    <row r="857" spans="1:14" ht="14.5" x14ac:dyDescent="0.35">
      <c r="A857" s="2" t="s">
        <v>1744</v>
      </c>
      <c r="B857" s="2" t="s">
        <v>1745</v>
      </c>
      <c r="C857" s="2">
        <v>43</v>
      </c>
      <c r="D857" s="2" t="s">
        <v>12</v>
      </c>
      <c r="E857" s="2" t="s">
        <v>24</v>
      </c>
      <c r="F857" s="2" t="s">
        <v>55</v>
      </c>
      <c r="G857" s="2" t="s">
        <v>30</v>
      </c>
      <c r="H857" s="7">
        <v>2312.25</v>
      </c>
      <c r="I857" s="3">
        <v>45352</v>
      </c>
      <c r="J857" s="3" t="str">
        <f>TEXT(NIgerian_Fintech[[#This Row],[TransactionDate]], "JJJJ")</f>
        <v>2024</v>
      </c>
      <c r="K857" s="3" t="str">
        <f>TEXT(NIgerian_Fintech[[#This Row],[TransactionDate]], "MMMM")</f>
        <v>March</v>
      </c>
      <c r="L857" s="3" t="str">
        <f>TEXT(NIgerian_Fintech[[#This Row],[TransactionDate]], "MM")</f>
        <v>03</v>
      </c>
      <c r="M857" s="3" t="str">
        <f>TEXT(NIgerian_Fintech[[#This Row],[TransactionDate]], "tttt")</f>
        <v>Friday</v>
      </c>
      <c r="N857" s="2" t="s">
        <v>69</v>
      </c>
    </row>
    <row r="858" spans="1:14" ht="14.5" x14ac:dyDescent="0.35">
      <c r="A858" s="2" t="s">
        <v>1746</v>
      </c>
      <c r="B858" s="2" t="s">
        <v>1747</v>
      </c>
      <c r="C858" s="2">
        <v>62</v>
      </c>
      <c r="D858" s="2" t="s">
        <v>12</v>
      </c>
      <c r="E858" s="2" t="s">
        <v>74</v>
      </c>
      <c r="F858" s="2" t="s">
        <v>55</v>
      </c>
      <c r="G858" s="2" t="s">
        <v>36</v>
      </c>
      <c r="H858" s="7">
        <v>14742.8</v>
      </c>
      <c r="I858" s="3">
        <v>45375</v>
      </c>
      <c r="J858" s="3" t="str">
        <f>TEXT(NIgerian_Fintech[[#This Row],[TransactionDate]], "JJJJ")</f>
        <v>2024</v>
      </c>
      <c r="K858" s="3" t="str">
        <f>TEXT(NIgerian_Fintech[[#This Row],[TransactionDate]], "MMMM")</f>
        <v>March</v>
      </c>
      <c r="L858" s="3" t="str">
        <f>TEXT(NIgerian_Fintech[[#This Row],[TransactionDate]], "MM")</f>
        <v>03</v>
      </c>
      <c r="M858" s="3" t="str">
        <f>TEXT(NIgerian_Fintech[[#This Row],[TransactionDate]], "tttt")</f>
        <v>Sunday</v>
      </c>
      <c r="N858" s="2" t="s">
        <v>16</v>
      </c>
    </row>
    <row r="859" spans="1:14" ht="14.5" x14ac:dyDescent="0.35">
      <c r="A859" s="2" t="s">
        <v>1748</v>
      </c>
      <c r="B859" s="2" t="s">
        <v>1749</v>
      </c>
      <c r="C859" s="2">
        <v>44</v>
      </c>
      <c r="D859" s="2" t="s">
        <v>39</v>
      </c>
      <c r="E859" s="2" t="s">
        <v>29</v>
      </c>
      <c r="F859" s="2" t="s">
        <v>49</v>
      </c>
      <c r="G859" s="2" t="s">
        <v>15</v>
      </c>
      <c r="H859" s="7">
        <v>33452.28</v>
      </c>
      <c r="I859" s="3">
        <v>45420</v>
      </c>
      <c r="J859" s="3" t="str">
        <f>TEXT(NIgerian_Fintech[[#This Row],[TransactionDate]], "JJJJ")</f>
        <v>2024</v>
      </c>
      <c r="K859" s="3" t="str">
        <f>TEXT(NIgerian_Fintech[[#This Row],[TransactionDate]], "MMMM")</f>
        <v>May</v>
      </c>
      <c r="L859" s="3" t="str">
        <f>TEXT(NIgerian_Fintech[[#This Row],[TransactionDate]], "MM")</f>
        <v>05</v>
      </c>
      <c r="M859" s="3" t="str">
        <f>TEXT(NIgerian_Fintech[[#This Row],[TransactionDate]], "tttt")</f>
        <v>Wednesday</v>
      </c>
      <c r="N859" s="2" t="s">
        <v>16</v>
      </c>
    </row>
    <row r="860" spans="1:14" ht="14.5" x14ac:dyDescent="0.35">
      <c r="A860" s="2" t="s">
        <v>1750</v>
      </c>
      <c r="B860" s="2" t="s">
        <v>1751</v>
      </c>
      <c r="C860" s="2">
        <v>26</v>
      </c>
      <c r="D860" s="2" t="s">
        <v>12</v>
      </c>
      <c r="E860" s="2" t="s">
        <v>93</v>
      </c>
      <c r="F860" s="2" t="s">
        <v>25</v>
      </c>
      <c r="G860" s="2" t="s">
        <v>15</v>
      </c>
      <c r="H860" s="7">
        <v>2997.57</v>
      </c>
      <c r="I860" s="3">
        <v>45375</v>
      </c>
      <c r="J860" s="3" t="str">
        <f>TEXT(NIgerian_Fintech[[#This Row],[TransactionDate]], "JJJJ")</f>
        <v>2024</v>
      </c>
      <c r="K860" s="3" t="str">
        <f>TEXT(NIgerian_Fintech[[#This Row],[TransactionDate]], "MMMM")</f>
        <v>March</v>
      </c>
      <c r="L860" s="3" t="str">
        <f>TEXT(NIgerian_Fintech[[#This Row],[TransactionDate]], "MM")</f>
        <v>03</v>
      </c>
      <c r="M860" s="3" t="str">
        <f>TEXT(NIgerian_Fintech[[#This Row],[TransactionDate]], "tttt")</f>
        <v>Sunday</v>
      </c>
      <c r="N860" s="2" t="s">
        <v>16</v>
      </c>
    </row>
    <row r="861" spans="1:14" ht="14.5" x14ac:dyDescent="0.35">
      <c r="A861" s="2" t="s">
        <v>1752</v>
      </c>
      <c r="B861" s="2" t="s">
        <v>1753</v>
      </c>
      <c r="C861" s="2">
        <v>43</v>
      </c>
      <c r="D861" s="2" t="s">
        <v>39</v>
      </c>
      <c r="E861" s="2" t="s">
        <v>64</v>
      </c>
      <c r="F861" s="2" t="s">
        <v>55</v>
      </c>
      <c r="G861" s="2" t="s">
        <v>26</v>
      </c>
      <c r="H861" s="7">
        <v>17051.72</v>
      </c>
      <c r="I861" s="3">
        <v>45032</v>
      </c>
      <c r="J861" s="3" t="str">
        <f>TEXT(NIgerian_Fintech[[#This Row],[TransactionDate]], "JJJJ")</f>
        <v>2023</v>
      </c>
      <c r="K861" s="3" t="str">
        <f>TEXT(NIgerian_Fintech[[#This Row],[TransactionDate]], "MMMM")</f>
        <v>April</v>
      </c>
      <c r="L861" s="3" t="str">
        <f>TEXT(NIgerian_Fintech[[#This Row],[TransactionDate]], "MM")</f>
        <v>04</v>
      </c>
      <c r="M861" s="3" t="str">
        <f>TEXT(NIgerian_Fintech[[#This Row],[TransactionDate]], "tttt")</f>
        <v>Sunday</v>
      </c>
      <c r="N861" s="2" t="s">
        <v>16</v>
      </c>
    </row>
    <row r="862" spans="1:14" ht="14.5" x14ac:dyDescent="0.35">
      <c r="A862" s="2" t="s">
        <v>1754</v>
      </c>
      <c r="B862" s="2" t="s">
        <v>1755</v>
      </c>
      <c r="C862" s="2">
        <v>64</v>
      </c>
      <c r="D862" s="2" t="s">
        <v>39</v>
      </c>
      <c r="E862" s="2" t="s">
        <v>42</v>
      </c>
      <c r="F862" s="2" t="s">
        <v>19</v>
      </c>
      <c r="G862" s="2" t="s">
        <v>30</v>
      </c>
      <c r="H862" s="7">
        <v>2586.84</v>
      </c>
      <c r="I862" s="3">
        <v>45353</v>
      </c>
      <c r="J862" s="3" t="str">
        <f>TEXT(NIgerian_Fintech[[#This Row],[TransactionDate]], "JJJJ")</f>
        <v>2024</v>
      </c>
      <c r="K862" s="3" t="str">
        <f>TEXT(NIgerian_Fintech[[#This Row],[TransactionDate]], "MMMM")</f>
        <v>March</v>
      </c>
      <c r="L862" s="3" t="str">
        <f>TEXT(NIgerian_Fintech[[#This Row],[TransactionDate]], "MM")</f>
        <v>03</v>
      </c>
      <c r="M862" s="3" t="str">
        <f>TEXT(NIgerian_Fintech[[#This Row],[TransactionDate]], "tttt")</f>
        <v>Saturday</v>
      </c>
      <c r="N862" s="2" t="s">
        <v>21</v>
      </c>
    </row>
    <row r="863" spans="1:14" ht="14.5" x14ac:dyDescent="0.35">
      <c r="A863" s="2" t="s">
        <v>1756</v>
      </c>
      <c r="B863" s="2" t="s">
        <v>1757</v>
      </c>
      <c r="C863" s="2">
        <v>39</v>
      </c>
      <c r="D863" s="2" t="s">
        <v>12</v>
      </c>
      <c r="E863" s="2" t="s">
        <v>74</v>
      </c>
      <c r="F863" s="2" t="s">
        <v>25</v>
      </c>
      <c r="G863" s="2" t="s">
        <v>36</v>
      </c>
      <c r="H863" s="7">
        <v>11381.86</v>
      </c>
      <c r="I863" s="3">
        <v>45024</v>
      </c>
      <c r="J863" s="3" t="str">
        <f>TEXT(NIgerian_Fintech[[#This Row],[TransactionDate]], "JJJJ")</f>
        <v>2023</v>
      </c>
      <c r="K863" s="3" t="str">
        <f>TEXT(NIgerian_Fintech[[#This Row],[TransactionDate]], "MMMM")</f>
        <v>April</v>
      </c>
      <c r="L863" s="3" t="str">
        <f>TEXT(NIgerian_Fintech[[#This Row],[TransactionDate]], "MM")</f>
        <v>04</v>
      </c>
      <c r="M863" s="3" t="str">
        <f>TEXT(NIgerian_Fintech[[#This Row],[TransactionDate]], "tttt")</f>
        <v>Saturday</v>
      </c>
      <c r="N863" s="2" t="s">
        <v>16</v>
      </c>
    </row>
    <row r="864" spans="1:14" ht="14.5" x14ac:dyDescent="0.35">
      <c r="A864" s="2" t="s">
        <v>1758</v>
      </c>
      <c r="B864" s="2" t="s">
        <v>1759</v>
      </c>
      <c r="C864" s="2">
        <v>64</v>
      </c>
      <c r="D864" s="2" t="s">
        <v>39</v>
      </c>
      <c r="E864" s="2" t="s">
        <v>13</v>
      </c>
      <c r="F864" s="2" t="s">
        <v>55</v>
      </c>
      <c r="G864" s="2" t="s">
        <v>36</v>
      </c>
      <c r="H864" s="7">
        <v>873.17</v>
      </c>
      <c r="I864" s="3">
        <v>45557</v>
      </c>
      <c r="J864" s="3" t="str">
        <f>TEXT(NIgerian_Fintech[[#This Row],[TransactionDate]], "JJJJ")</f>
        <v>2024</v>
      </c>
      <c r="K864" s="3" t="str">
        <f>TEXT(NIgerian_Fintech[[#This Row],[TransactionDate]], "MMMM")</f>
        <v>September</v>
      </c>
      <c r="L864" s="3" t="str">
        <f>TEXT(NIgerian_Fintech[[#This Row],[TransactionDate]], "MM")</f>
        <v>09</v>
      </c>
      <c r="M864" s="3" t="str">
        <f>TEXT(NIgerian_Fintech[[#This Row],[TransactionDate]], "tttt")</f>
        <v>Sunday</v>
      </c>
      <c r="N864" s="2" t="s">
        <v>16</v>
      </c>
    </row>
    <row r="865" spans="1:14" ht="14.5" x14ac:dyDescent="0.35">
      <c r="A865" s="2" t="s">
        <v>1760</v>
      </c>
      <c r="B865" s="2" t="s">
        <v>1761</v>
      </c>
      <c r="C865" s="2">
        <v>47</v>
      </c>
      <c r="D865" s="2" t="s">
        <v>12</v>
      </c>
      <c r="E865" s="2" t="s">
        <v>24</v>
      </c>
      <c r="F865" s="2" t="s">
        <v>19</v>
      </c>
      <c r="G865" s="2" t="s">
        <v>30</v>
      </c>
      <c r="H865" s="7">
        <v>8801.89</v>
      </c>
      <c r="I865" s="3">
        <v>45152</v>
      </c>
      <c r="J865" s="3" t="str">
        <f>TEXT(NIgerian_Fintech[[#This Row],[TransactionDate]], "JJJJ")</f>
        <v>2023</v>
      </c>
      <c r="K865" s="3" t="str">
        <f>TEXT(NIgerian_Fintech[[#This Row],[TransactionDate]], "MMMM")</f>
        <v>August</v>
      </c>
      <c r="L865" s="3" t="str">
        <f>TEXT(NIgerian_Fintech[[#This Row],[TransactionDate]], "MM")</f>
        <v>08</v>
      </c>
      <c r="M865" s="3" t="str">
        <f>TEXT(NIgerian_Fintech[[#This Row],[TransactionDate]], "tttt")</f>
        <v>Monday</v>
      </c>
      <c r="N865" s="2" t="s">
        <v>16</v>
      </c>
    </row>
    <row r="866" spans="1:14" ht="14.5" x14ac:dyDescent="0.35">
      <c r="A866" s="2" t="s">
        <v>1762</v>
      </c>
      <c r="B866" s="2" t="s">
        <v>1763</v>
      </c>
      <c r="C866" s="2">
        <v>60</v>
      </c>
      <c r="D866" s="2" t="s">
        <v>12</v>
      </c>
      <c r="E866" s="2" t="s">
        <v>52</v>
      </c>
      <c r="F866" s="2" t="s">
        <v>35</v>
      </c>
      <c r="G866" s="2" t="s">
        <v>15</v>
      </c>
      <c r="H866" s="7">
        <v>3136.02</v>
      </c>
      <c r="I866" s="3">
        <v>45373</v>
      </c>
      <c r="J866" s="3" t="str">
        <f>TEXT(NIgerian_Fintech[[#This Row],[TransactionDate]], "JJJJ")</f>
        <v>2024</v>
      </c>
      <c r="K866" s="3" t="str">
        <f>TEXT(NIgerian_Fintech[[#This Row],[TransactionDate]], "MMMM")</f>
        <v>March</v>
      </c>
      <c r="L866" s="3" t="str">
        <f>TEXT(NIgerian_Fintech[[#This Row],[TransactionDate]], "MM")</f>
        <v>03</v>
      </c>
      <c r="M866" s="3" t="str">
        <f>TEXT(NIgerian_Fintech[[#This Row],[TransactionDate]], "tttt")</f>
        <v>Friday</v>
      </c>
      <c r="N866" s="2" t="s">
        <v>16</v>
      </c>
    </row>
    <row r="867" spans="1:14" ht="14.5" x14ac:dyDescent="0.35">
      <c r="A867" s="2" t="s">
        <v>1764</v>
      </c>
      <c r="B867" s="2" t="s">
        <v>1765</v>
      </c>
      <c r="C867" s="2">
        <v>34</v>
      </c>
      <c r="D867" s="2" t="s">
        <v>12</v>
      </c>
      <c r="E867" s="2" t="s">
        <v>52</v>
      </c>
      <c r="F867" s="2" t="s">
        <v>49</v>
      </c>
      <c r="G867" s="2" t="s">
        <v>20</v>
      </c>
      <c r="H867" s="7">
        <v>26016.11</v>
      </c>
      <c r="I867" s="3">
        <v>45590</v>
      </c>
      <c r="J867" s="3" t="str">
        <f>TEXT(NIgerian_Fintech[[#This Row],[TransactionDate]], "JJJJ")</f>
        <v>2024</v>
      </c>
      <c r="K867" s="3" t="str">
        <f>TEXT(NIgerian_Fintech[[#This Row],[TransactionDate]], "MMMM")</f>
        <v>October</v>
      </c>
      <c r="L867" s="3" t="str">
        <f>TEXT(NIgerian_Fintech[[#This Row],[TransactionDate]], "MM")</f>
        <v>10</v>
      </c>
      <c r="M867" s="3" t="str">
        <f>TEXT(NIgerian_Fintech[[#This Row],[TransactionDate]], "tttt")</f>
        <v>Friday</v>
      </c>
      <c r="N867" s="2" t="s">
        <v>16</v>
      </c>
    </row>
    <row r="868" spans="1:14" ht="14.5" x14ac:dyDescent="0.35">
      <c r="A868" s="2" t="s">
        <v>1766</v>
      </c>
      <c r="B868" s="2" t="s">
        <v>1767</v>
      </c>
      <c r="C868" s="2">
        <v>43</v>
      </c>
      <c r="D868" s="2" t="s">
        <v>12</v>
      </c>
      <c r="E868" s="2" t="s">
        <v>29</v>
      </c>
      <c r="F868" s="2" t="s">
        <v>19</v>
      </c>
      <c r="G868" s="2" t="s">
        <v>30</v>
      </c>
      <c r="H868" s="7">
        <v>3421.4</v>
      </c>
      <c r="I868" s="3">
        <v>45402</v>
      </c>
      <c r="J868" s="3" t="str">
        <f>TEXT(NIgerian_Fintech[[#This Row],[TransactionDate]], "JJJJ")</f>
        <v>2024</v>
      </c>
      <c r="K868" s="3" t="str">
        <f>TEXT(NIgerian_Fintech[[#This Row],[TransactionDate]], "MMMM")</f>
        <v>April</v>
      </c>
      <c r="L868" s="3" t="str">
        <f>TEXT(NIgerian_Fintech[[#This Row],[TransactionDate]], "MM")</f>
        <v>04</v>
      </c>
      <c r="M868" s="3" t="str">
        <f>TEXT(NIgerian_Fintech[[#This Row],[TransactionDate]], "tttt")</f>
        <v>Saturday</v>
      </c>
      <c r="N868" s="2" t="s">
        <v>21</v>
      </c>
    </row>
    <row r="869" spans="1:14" ht="14.5" x14ac:dyDescent="0.35">
      <c r="A869" s="2" t="s">
        <v>1768</v>
      </c>
      <c r="B869" s="2" t="s">
        <v>1769</v>
      </c>
      <c r="C869" s="2">
        <v>53</v>
      </c>
      <c r="D869" s="2" t="s">
        <v>39</v>
      </c>
      <c r="E869" s="2" t="s">
        <v>64</v>
      </c>
      <c r="F869" s="2" t="s">
        <v>55</v>
      </c>
      <c r="G869" s="2" t="s">
        <v>36</v>
      </c>
      <c r="H869" s="7">
        <v>5082.3</v>
      </c>
      <c r="I869" s="3">
        <v>45129</v>
      </c>
      <c r="J869" s="3" t="str">
        <f>TEXT(NIgerian_Fintech[[#This Row],[TransactionDate]], "JJJJ")</f>
        <v>2023</v>
      </c>
      <c r="K869" s="3" t="str">
        <f>TEXT(NIgerian_Fintech[[#This Row],[TransactionDate]], "MMMM")</f>
        <v>July</v>
      </c>
      <c r="L869" s="3" t="str">
        <f>TEXT(NIgerian_Fintech[[#This Row],[TransactionDate]], "MM")</f>
        <v>07</v>
      </c>
      <c r="M869" s="3" t="str">
        <f>TEXT(NIgerian_Fintech[[#This Row],[TransactionDate]], "tttt")</f>
        <v>Saturday</v>
      </c>
      <c r="N869" s="2" t="s">
        <v>16</v>
      </c>
    </row>
    <row r="870" spans="1:14" ht="14.5" x14ac:dyDescent="0.35">
      <c r="A870" s="2" t="s">
        <v>1770</v>
      </c>
      <c r="B870" s="2" t="s">
        <v>1771</v>
      </c>
      <c r="C870" s="2">
        <v>18</v>
      </c>
      <c r="D870" s="2" t="s">
        <v>39</v>
      </c>
      <c r="E870" s="2" t="s">
        <v>13</v>
      </c>
      <c r="F870" s="2" t="s">
        <v>14</v>
      </c>
      <c r="G870" s="2" t="s">
        <v>30</v>
      </c>
      <c r="H870" s="7">
        <v>18368.349999999999</v>
      </c>
      <c r="I870" s="3">
        <v>45601</v>
      </c>
      <c r="J870" s="3" t="str">
        <f>TEXT(NIgerian_Fintech[[#This Row],[TransactionDate]], "JJJJ")</f>
        <v>2024</v>
      </c>
      <c r="K870" s="3" t="str">
        <f>TEXT(NIgerian_Fintech[[#This Row],[TransactionDate]], "MMMM")</f>
        <v>November</v>
      </c>
      <c r="L870" s="3" t="str">
        <f>TEXT(NIgerian_Fintech[[#This Row],[TransactionDate]], "MM")</f>
        <v>11</v>
      </c>
      <c r="M870" s="3" t="str">
        <f>TEXT(NIgerian_Fintech[[#This Row],[TransactionDate]], "tttt")</f>
        <v>Tuesday</v>
      </c>
      <c r="N870" s="2" t="s">
        <v>16</v>
      </c>
    </row>
    <row r="871" spans="1:14" ht="14.5" x14ac:dyDescent="0.35">
      <c r="A871" s="2" t="s">
        <v>1772</v>
      </c>
      <c r="B871" s="2" t="s">
        <v>1773</v>
      </c>
      <c r="C871" s="2">
        <v>25</v>
      </c>
      <c r="D871" s="2" t="s">
        <v>12</v>
      </c>
      <c r="E871" s="2" t="s">
        <v>29</v>
      </c>
      <c r="F871" s="2" t="s">
        <v>55</v>
      </c>
      <c r="G871" s="2" t="s">
        <v>15</v>
      </c>
      <c r="H871" s="7">
        <v>5767.42</v>
      </c>
      <c r="I871" s="3">
        <v>45223</v>
      </c>
      <c r="J871" s="3" t="str">
        <f>TEXT(NIgerian_Fintech[[#This Row],[TransactionDate]], "JJJJ")</f>
        <v>2023</v>
      </c>
      <c r="K871" s="3" t="str">
        <f>TEXT(NIgerian_Fintech[[#This Row],[TransactionDate]], "MMMM")</f>
        <v>October</v>
      </c>
      <c r="L871" s="3" t="str">
        <f>TEXT(NIgerian_Fintech[[#This Row],[TransactionDate]], "MM")</f>
        <v>10</v>
      </c>
      <c r="M871" s="3" t="str">
        <f>TEXT(NIgerian_Fintech[[#This Row],[TransactionDate]], "tttt")</f>
        <v>Tuesday</v>
      </c>
      <c r="N871" s="2" t="s">
        <v>16</v>
      </c>
    </row>
    <row r="872" spans="1:14" ht="14.5" x14ac:dyDescent="0.35">
      <c r="A872" s="2" t="s">
        <v>1774</v>
      </c>
      <c r="B872" s="2" t="s">
        <v>1775</v>
      </c>
      <c r="C872" s="2">
        <v>52</v>
      </c>
      <c r="D872" s="2" t="s">
        <v>12</v>
      </c>
      <c r="E872" s="2" t="s">
        <v>93</v>
      </c>
      <c r="F872" s="2" t="s">
        <v>14</v>
      </c>
      <c r="G872" s="2" t="s">
        <v>26</v>
      </c>
      <c r="H872" s="7">
        <v>2723.5</v>
      </c>
      <c r="I872" s="3">
        <v>45560</v>
      </c>
      <c r="J872" s="3" t="str">
        <f>TEXT(NIgerian_Fintech[[#This Row],[TransactionDate]], "JJJJ")</f>
        <v>2024</v>
      </c>
      <c r="K872" s="3" t="str">
        <f>TEXT(NIgerian_Fintech[[#This Row],[TransactionDate]], "MMMM")</f>
        <v>September</v>
      </c>
      <c r="L872" s="3" t="str">
        <f>TEXT(NIgerian_Fintech[[#This Row],[TransactionDate]], "MM")</f>
        <v>09</v>
      </c>
      <c r="M872" s="3" t="str">
        <f>TEXT(NIgerian_Fintech[[#This Row],[TransactionDate]], "tttt")</f>
        <v>Wednesday</v>
      </c>
      <c r="N872" s="2" t="s">
        <v>16</v>
      </c>
    </row>
    <row r="873" spans="1:14" ht="14.5" x14ac:dyDescent="0.35">
      <c r="A873" s="2" t="s">
        <v>1776</v>
      </c>
      <c r="B873" s="2" t="s">
        <v>1777</v>
      </c>
      <c r="C873" s="2">
        <v>32</v>
      </c>
      <c r="D873" s="2" t="s">
        <v>39</v>
      </c>
      <c r="E873" s="2" t="s">
        <v>93</v>
      </c>
      <c r="F873" s="2" t="s">
        <v>49</v>
      </c>
      <c r="G873" s="2" t="s">
        <v>26</v>
      </c>
      <c r="H873" s="7">
        <v>7930.65</v>
      </c>
      <c r="I873" s="3">
        <v>44942</v>
      </c>
      <c r="J873" s="3" t="str">
        <f>TEXT(NIgerian_Fintech[[#This Row],[TransactionDate]], "JJJJ")</f>
        <v>2023</v>
      </c>
      <c r="K873" s="3" t="str">
        <f>TEXT(NIgerian_Fintech[[#This Row],[TransactionDate]], "MMMM")</f>
        <v>January</v>
      </c>
      <c r="L873" s="3" t="str">
        <f>TEXT(NIgerian_Fintech[[#This Row],[TransactionDate]], "MM")</f>
        <v>01</v>
      </c>
      <c r="M873" s="3" t="str">
        <f>TEXT(NIgerian_Fintech[[#This Row],[TransactionDate]], "tttt")</f>
        <v>Monday</v>
      </c>
      <c r="N873" s="2" t="s">
        <v>16</v>
      </c>
    </row>
    <row r="874" spans="1:14" ht="14.5" x14ac:dyDescent="0.35">
      <c r="A874" s="2" t="s">
        <v>1778</v>
      </c>
      <c r="B874" s="2" t="s">
        <v>1779</v>
      </c>
      <c r="C874" s="2">
        <v>64</v>
      </c>
      <c r="D874" s="2" t="s">
        <v>12</v>
      </c>
      <c r="E874" s="2" t="s">
        <v>29</v>
      </c>
      <c r="F874" s="2" t="s">
        <v>49</v>
      </c>
      <c r="G874" s="2" t="s">
        <v>20</v>
      </c>
      <c r="H874" s="7">
        <v>18325.259999999998</v>
      </c>
      <c r="I874" s="3">
        <v>45304</v>
      </c>
      <c r="J874" s="3" t="str">
        <f>TEXT(NIgerian_Fintech[[#This Row],[TransactionDate]], "JJJJ")</f>
        <v>2024</v>
      </c>
      <c r="K874" s="3" t="str">
        <f>TEXT(NIgerian_Fintech[[#This Row],[TransactionDate]], "MMMM")</f>
        <v>January</v>
      </c>
      <c r="L874" s="3" t="str">
        <f>TEXT(NIgerian_Fintech[[#This Row],[TransactionDate]], "MM")</f>
        <v>01</v>
      </c>
      <c r="M874" s="3" t="str">
        <f>TEXT(NIgerian_Fintech[[#This Row],[TransactionDate]], "tttt")</f>
        <v>Saturday</v>
      </c>
      <c r="N874" s="2" t="s">
        <v>16</v>
      </c>
    </row>
    <row r="875" spans="1:14" ht="14.5" x14ac:dyDescent="0.35">
      <c r="A875" s="2" t="s">
        <v>1780</v>
      </c>
      <c r="B875" s="2" t="s">
        <v>1781</v>
      </c>
      <c r="C875" s="2">
        <v>39</v>
      </c>
      <c r="D875" s="2" t="s">
        <v>39</v>
      </c>
      <c r="E875" s="2" t="s">
        <v>42</v>
      </c>
      <c r="F875" s="2" t="s">
        <v>25</v>
      </c>
      <c r="G875" s="2" t="s">
        <v>20</v>
      </c>
      <c r="H875" s="7">
        <v>5677.09</v>
      </c>
      <c r="I875" s="3">
        <v>45262</v>
      </c>
      <c r="J875" s="3" t="str">
        <f>TEXT(NIgerian_Fintech[[#This Row],[TransactionDate]], "JJJJ")</f>
        <v>2023</v>
      </c>
      <c r="K875" s="3" t="str">
        <f>TEXT(NIgerian_Fintech[[#This Row],[TransactionDate]], "MMMM")</f>
        <v>December</v>
      </c>
      <c r="L875" s="3" t="str">
        <f>TEXT(NIgerian_Fintech[[#This Row],[TransactionDate]], "MM")</f>
        <v>12</v>
      </c>
      <c r="M875" s="3" t="str">
        <f>TEXT(NIgerian_Fintech[[#This Row],[TransactionDate]], "tttt")</f>
        <v>Saturday</v>
      </c>
      <c r="N875" s="2" t="s">
        <v>16</v>
      </c>
    </row>
    <row r="876" spans="1:14" ht="14.5" x14ac:dyDescent="0.35">
      <c r="A876" s="2" t="s">
        <v>1782</v>
      </c>
      <c r="B876" s="2" t="s">
        <v>1783</v>
      </c>
      <c r="C876" s="2">
        <v>31</v>
      </c>
      <c r="D876" s="2" t="s">
        <v>12</v>
      </c>
      <c r="E876" s="2" t="s">
        <v>52</v>
      </c>
      <c r="F876" s="2" t="s">
        <v>25</v>
      </c>
      <c r="G876" s="2" t="s">
        <v>15</v>
      </c>
      <c r="H876" s="7">
        <v>1425.88</v>
      </c>
      <c r="I876" s="3">
        <v>45544</v>
      </c>
      <c r="J876" s="3" t="str">
        <f>TEXT(NIgerian_Fintech[[#This Row],[TransactionDate]], "JJJJ")</f>
        <v>2024</v>
      </c>
      <c r="K876" s="3" t="str">
        <f>TEXT(NIgerian_Fintech[[#This Row],[TransactionDate]], "MMMM")</f>
        <v>September</v>
      </c>
      <c r="L876" s="3" t="str">
        <f>TEXT(NIgerian_Fintech[[#This Row],[TransactionDate]], "MM")</f>
        <v>09</v>
      </c>
      <c r="M876" s="3" t="str">
        <f>TEXT(NIgerian_Fintech[[#This Row],[TransactionDate]], "tttt")</f>
        <v>Monday</v>
      </c>
      <c r="N876" s="2" t="s">
        <v>69</v>
      </c>
    </row>
    <row r="877" spans="1:14" ht="14.5" x14ac:dyDescent="0.35">
      <c r="A877" s="2" t="s">
        <v>1784</v>
      </c>
      <c r="B877" s="2" t="s">
        <v>1785</v>
      </c>
      <c r="C877" s="2">
        <v>43</v>
      </c>
      <c r="D877" s="2" t="s">
        <v>39</v>
      </c>
      <c r="E877" s="2" t="s">
        <v>13</v>
      </c>
      <c r="F877" s="2" t="s">
        <v>14</v>
      </c>
      <c r="G877" s="2" t="s">
        <v>20</v>
      </c>
      <c r="H877" s="7">
        <v>4830.2700000000004</v>
      </c>
      <c r="I877" s="3">
        <v>44946</v>
      </c>
      <c r="J877" s="3" t="str">
        <f>TEXT(NIgerian_Fintech[[#This Row],[TransactionDate]], "JJJJ")</f>
        <v>2023</v>
      </c>
      <c r="K877" s="3" t="str">
        <f>TEXT(NIgerian_Fintech[[#This Row],[TransactionDate]], "MMMM")</f>
        <v>January</v>
      </c>
      <c r="L877" s="3" t="str">
        <f>TEXT(NIgerian_Fintech[[#This Row],[TransactionDate]], "MM")</f>
        <v>01</v>
      </c>
      <c r="M877" s="3" t="str">
        <f>TEXT(NIgerian_Fintech[[#This Row],[TransactionDate]], "tttt")</f>
        <v>Friday</v>
      </c>
      <c r="N877" s="2" t="s">
        <v>16</v>
      </c>
    </row>
    <row r="878" spans="1:14" ht="14.5" x14ac:dyDescent="0.35">
      <c r="A878" s="2" t="s">
        <v>1786</v>
      </c>
      <c r="B878" s="2" t="s">
        <v>1787</v>
      </c>
      <c r="C878" s="2">
        <v>45</v>
      </c>
      <c r="D878" s="2" t="s">
        <v>39</v>
      </c>
      <c r="E878" s="2" t="s">
        <v>64</v>
      </c>
      <c r="F878" s="2" t="s">
        <v>14</v>
      </c>
      <c r="G878" s="2" t="s">
        <v>26</v>
      </c>
      <c r="H878" s="7">
        <v>30894.97</v>
      </c>
      <c r="I878" s="3">
        <v>45366</v>
      </c>
      <c r="J878" s="3" t="str">
        <f>TEXT(NIgerian_Fintech[[#This Row],[TransactionDate]], "JJJJ")</f>
        <v>2024</v>
      </c>
      <c r="K878" s="3" t="str">
        <f>TEXT(NIgerian_Fintech[[#This Row],[TransactionDate]], "MMMM")</f>
        <v>March</v>
      </c>
      <c r="L878" s="3" t="str">
        <f>TEXT(NIgerian_Fintech[[#This Row],[TransactionDate]], "MM")</f>
        <v>03</v>
      </c>
      <c r="M878" s="3" t="str">
        <f>TEXT(NIgerian_Fintech[[#This Row],[TransactionDate]], "tttt")</f>
        <v>Friday</v>
      </c>
      <c r="N878" s="2" t="s">
        <v>16</v>
      </c>
    </row>
    <row r="879" spans="1:14" ht="14.5" x14ac:dyDescent="0.35">
      <c r="A879" s="2" t="s">
        <v>1788</v>
      </c>
      <c r="B879" s="2" t="s">
        <v>1789</v>
      </c>
      <c r="C879" s="2">
        <v>40</v>
      </c>
      <c r="D879" s="2" t="s">
        <v>39</v>
      </c>
      <c r="E879" s="2" t="s">
        <v>24</v>
      </c>
      <c r="F879" s="2" t="s">
        <v>49</v>
      </c>
      <c r="G879" s="2" t="s">
        <v>15</v>
      </c>
      <c r="H879" s="7">
        <v>747.47</v>
      </c>
      <c r="I879" s="3">
        <v>45170</v>
      </c>
      <c r="J879" s="3" t="str">
        <f>TEXT(NIgerian_Fintech[[#This Row],[TransactionDate]], "JJJJ")</f>
        <v>2023</v>
      </c>
      <c r="K879" s="3" t="str">
        <f>TEXT(NIgerian_Fintech[[#This Row],[TransactionDate]], "MMMM")</f>
        <v>September</v>
      </c>
      <c r="L879" s="3" t="str">
        <f>TEXT(NIgerian_Fintech[[#This Row],[TransactionDate]], "MM")</f>
        <v>09</v>
      </c>
      <c r="M879" s="3" t="str">
        <f>TEXT(NIgerian_Fintech[[#This Row],[TransactionDate]], "tttt")</f>
        <v>Friday</v>
      </c>
      <c r="N879" s="2" t="s">
        <v>21</v>
      </c>
    </row>
    <row r="880" spans="1:14" ht="14.5" x14ac:dyDescent="0.35">
      <c r="A880" s="2" t="s">
        <v>1790</v>
      </c>
      <c r="B880" s="2" t="s">
        <v>1791</v>
      </c>
      <c r="C880" s="2">
        <v>31</v>
      </c>
      <c r="D880" s="2" t="s">
        <v>12</v>
      </c>
      <c r="E880" s="2" t="s">
        <v>74</v>
      </c>
      <c r="F880" s="2" t="s">
        <v>19</v>
      </c>
      <c r="G880" s="2" t="s">
        <v>15</v>
      </c>
      <c r="H880" s="7">
        <v>5250.01</v>
      </c>
      <c r="I880" s="3">
        <v>45170</v>
      </c>
      <c r="J880" s="3" t="str">
        <f>TEXT(NIgerian_Fintech[[#This Row],[TransactionDate]], "JJJJ")</f>
        <v>2023</v>
      </c>
      <c r="K880" s="3" t="str">
        <f>TEXT(NIgerian_Fintech[[#This Row],[TransactionDate]], "MMMM")</f>
        <v>September</v>
      </c>
      <c r="L880" s="3" t="str">
        <f>TEXT(NIgerian_Fintech[[#This Row],[TransactionDate]], "MM")</f>
        <v>09</v>
      </c>
      <c r="M880" s="3" t="str">
        <f>TEXT(NIgerian_Fintech[[#This Row],[TransactionDate]], "tttt")</f>
        <v>Friday</v>
      </c>
      <c r="N880" s="2" t="s">
        <v>69</v>
      </c>
    </row>
    <row r="881" spans="1:14" ht="14.5" x14ac:dyDescent="0.35">
      <c r="A881" s="2" t="s">
        <v>1792</v>
      </c>
      <c r="B881" s="2" t="s">
        <v>1793</v>
      </c>
      <c r="C881" s="2">
        <v>41</v>
      </c>
      <c r="D881" s="2" t="s">
        <v>12</v>
      </c>
      <c r="E881" s="2" t="s">
        <v>64</v>
      </c>
      <c r="F881" s="2" t="s">
        <v>14</v>
      </c>
      <c r="G881" s="2" t="s">
        <v>15</v>
      </c>
      <c r="H881" s="7">
        <v>10442.06</v>
      </c>
      <c r="I881" s="3">
        <v>45318</v>
      </c>
      <c r="J881" s="3" t="str">
        <f>TEXT(NIgerian_Fintech[[#This Row],[TransactionDate]], "JJJJ")</f>
        <v>2024</v>
      </c>
      <c r="K881" s="3" t="str">
        <f>TEXT(NIgerian_Fintech[[#This Row],[TransactionDate]], "MMMM")</f>
        <v>January</v>
      </c>
      <c r="L881" s="3" t="str">
        <f>TEXT(NIgerian_Fintech[[#This Row],[TransactionDate]], "MM")</f>
        <v>01</v>
      </c>
      <c r="M881" s="3" t="str">
        <f>TEXT(NIgerian_Fintech[[#This Row],[TransactionDate]], "tttt")</f>
        <v>Saturday</v>
      </c>
      <c r="N881" s="2" t="s">
        <v>16</v>
      </c>
    </row>
    <row r="882" spans="1:14" ht="14.5" x14ac:dyDescent="0.35">
      <c r="A882" s="2" t="s">
        <v>1794</v>
      </c>
      <c r="B882" s="2" t="s">
        <v>1795</v>
      </c>
      <c r="C882" s="2">
        <v>19</v>
      </c>
      <c r="D882" s="2" t="s">
        <v>12</v>
      </c>
      <c r="E882" s="2" t="s">
        <v>64</v>
      </c>
      <c r="F882" s="2" t="s">
        <v>14</v>
      </c>
      <c r="G882" s="2" t="s">
        <v>30</v>
      </c>
      <c r="H882" s="7">
        <v>817.72</v>
      </c>
      <c r="I882" s="3">
        <v>45650</v>
      </c>
      <c r="J882" s="3" t="str">
        <f>TEXT(NIgerian_Fintech[[#This Row],[TransactionDate]], "JJJJ")</f>
        <v>2024</v>
      </c>
      <c r="K882" s="3" t="str">
        <f>TEXT(NIgerian_Fintech[[#This Row],[TransactionDate]], "MMMM")</f>
        <v>December</v>
      </c>
      <c r="L882" s="3" t="str">
        <f>TEXT(NIgerian_Fintech[[#This Row],[TransactionDate]], "MM")</f>
        <v>12</v>
      </c>
      <c r="M882" s="3" t="str">
        <f>TEXT(NIgerian_Fintech[[#This Row],[TransactionDate]], "tttt")</f>
        <v>Tuesday</v>
      </c>
      <c r="N882" s="2" t="s">
        <v>16</v>
      </c>
    </row>
    <row r="883" spans="1:14" ht="14.5" x14ac:dyDescent="0.35">
      <c r="A883" s="2" t="s">
        <v>1796</v>
      </c>
      <c r="B883" s="2" t="s">
        <v>1797</v>
      </c>
      <c r="C883" s="2">
        <v>62</v>
      </c>
      <c r="D883" s="2" t="s">
        <v>12</v>
      </c>
      <c r="E883" s="2" t="s">
        <v>13</v>
      </c>
      <c r="F883" s="2" t="s">
        <v>19</v>
      </c>
      <c r="G883" s="2" t="s">
        <v>20</v>
      </c>
      <c r="H883" s="7">
        <v>4230.4799999999996</v>
      </c>
      <c r="I883" s="3">
        <v>45188</v>
      </c>
      <c r="J883" s="3" t="str">
        <f>TEXT(NIgerian_Fintech[[#This Row],[TransactionDate]], "JJJJ")</f>
        <v>2023</v>
      </c>
      <c r="K883" s="3" t="str">
        <f>TEXT(NIgerian_Fintech[[#This Row],[TransactionDate]], "MMMM")</f>
        <v>September</v>
      </c>
      <c r="L883" s="3" t="str">
        <f>TEXT(NIgerian_Fintech[[#This Row],[TransactionDate]], "MM")</f>
        <v>09</v>
      </c>
      <c r="M883" s="3" t="str">
        <f>TEXT(NIgerian_Fintech[[#This Row],[TransactionDate]], "tttt")</f>
        <v>Tuesday</v>
      </c>
      <c r="N883" s="2" t="s">
        <v>16</v>
      </c>
    </row>
    <row r="884" spans="1:14" ht="14.5" x14ac:dyDescent="0.35">
      <c r="A884" s="2" t="s">
        <v>1798</v>
      </c>
      <c r="B884" s="2" t="s">
        <v>1799</v>
      </c>
      <c r="C884" s="2">
        <v>43</v>
      </c>
      <c r="D884" s="2" t="s">
        <v>12</v>
      </c>
      <c r="E884" s="2" t="s">
        <v>52</v>
      </c>
      <c r="F884" s="2" t="s">
        <v>25</v>
      </c>
      <c r="G884" s="2" t="s">
        <v>36</v>
      </c>
      <c r="H884" s="7">
        <v>28230.97</v>
      </c>
      <c r="I884" s="3">
        <v>45146</v>
      </c>
      <c r="J884" s="3" t="str">
        <f>TEXT(NIgerian_Fintech[[#This Row],[TransactionDate]], "JJJJ")</f>
        <v>2023</v>
      </c>
      <c r="K884" s="3" t="str">
        <f>TEXT(NIgerian_Fintech[[#This Row],[TransactionDate]], "MMMM")</f>
        <v>August</v>
      </c>
      <c r="L884" s="3" t="str">
        <f>TEXT(NIgerian_Fintech[[#This Row],[TransactionDate]], "MM")</f>
        <v>08</v>
      </c>
      <c r="M884" s="3" t="str">
        <f>TEXT(NIgerian_Fintech[[#This Row],[TransactionDate]], "tttt")</f>
        <v>Tuesday</v>
      </c>
      <c r="N884" s="2" t="s">
        <v>16</v>
      </c>
    </row>
    <row r="885" spans="1:14" ht="14.5" x14ac:dyDescent="0.35">
      <c r="A885" s="2" t="s">
        <v>1800</v>
      </c>
      <c r="B885" s="2" t="s">
        <v>1801</v>
      </c>
      <c r="C885" s="2">
        <v>31</v>
      </c>
      <c r="D885" s="2" t="s">
        <v>39</v>
      </c>
      <c r="E885" s="2" t="s">
        <v>13</v>
      </c>
      <c r="F885" s="2" t="s">
        <v>25</v>
      </c>
      <c r="G885" s="2" t="s">
        <v>26</v>
      </c>
      <c r="H885" s="7">
        <v>311.14999999999998</v>
      </c>
      <c r="I885" s="3">
        <v>44934</v>
      </c>
      <c r="J885" s="3" t="str">
        <f>TEXT(NIgerian_Fintech[[#This Row],[TransactionDate]], "JJJJ")</f>
        <v>2023</v>
      </c>
      <c r="K885" s="3" t="str">
        <f>TEXT(NIgerian_Fintech[[#This Row],[TransactionDate]], "MMMM")</f>
        <v>January</v>
      </c>
      <c r="L885" s="3" t="str">
        <f>TEXT(NIgerian_Fintech[[#This Row],[TransactionDate]], "MM")</f>
        <v>01</v>
      </c>
      <c r="M885" s="3" t="str">
        <f>TEXT(NIgerian_Fintech[[#This Row],[TransactionDate]], "tttt")</f>
        <v>Sunday</v>
      </c>
      <c r="N885" s="2" t="s">
        <v>16</v>
      </c>
    </row>
    <row r="886" spans="1:14" ht="14.5" x14ac:dyDescent="0.35">
      <c r="A886" s="2" t="s">
        <v>1802</v>
      </c>
      <c r="B886" s="2" t="s">
        <v>1803</v>
      </c>
      <c r="C886" s="2">
        <v>24</v>
      </c>
      <c r="D886" s="2" t="s">
        <v>39</v>
      </c>
      <c r="E886" s="2" t="s">
        <v>74</v>
      </c>
      <c r="F886" s="2" t="s">
        <v>14</v>
      </c>
      <c r="G886" s="2" t="s">
        <v>20</v>
      </c>
      <c r="H886" s="7">
        <v>13932.86</v>
      </c>
      <c r="I886" s="3">
        <v>45372</v>
      </c>
      <c r="J886" s="3" t="str">
        <f>TEXT(NIgerian_Fintech[[#This Row],[TransactionDate]], "JJJJ")</f>
        <v>2024</v>
      </c>
      <c r="K886" s="3" t="str">
        <f>TEXT(NIgerian_Fintech[[#This Row],[TransactionDate]], "MMMM")</f>
        <v>March</v>
      </c>
      <c r="L886" s="3" t="str">
        <f>TEXT(NIgerian_Fintech[[#This Row],[TransactionDate]], "MM")</f>
        <v>03</v>
      </c>
      <c r="M886" s="3" t="str">
        <f>TEXT(NIgerian_Fintech[[#This Row],[TransactionDate]], "tttt")</f>
        <v>Thursday</v>
      </c>
      <c r="N886" s="2" t="s">
        <v>16</v>
      </c>
    </row>
    <row r="887" spans="1:14" ht="14.5" x14ac:dyDescent="0.35">
      <c r="A887" s="2" t="s">
        <v>1804</v>
      </c>
      <c r="B887" s="2" t="s">
        <v>1805</v>
      </c>
      <c r="C887" s="2">
        <v>20</v>
      </c>
      <c r="D887" s="2" t="s">
        <v>39</v>
      </c>
      <c r="E887" s="2" t="s">
        <v>29</v>
      </c>
      <c r="F887" s="2" t="s">
        <v>25</v>
      </c>
      <c r="G887" s="2" t="s">
        <v>26</v>
      </c>
      <c r="H887" s="7">
        <v>18412.12</v>
      </c>
      <c r="I887" s="3">
        <v>44940</v>
      </c>
      <c r="J887" s="3" t="str">
        <f>TEXT(NIgerian_Fintech[[#This Row],[TransactionDate]], "JJJJ")</f>
        <v>2023</v>
      </c>
      <c r="K887" s="3" t="str">
        <f>TEXT(NIgerian_Fintech[[#This Row],[TransactionDate]], "MMMM")</f>
        <v>January</v>
      </c>
      <c r="L887" s="3" t="str">
        <f>TEXT(NIgerian_Fintech[[#This Row],[TransactionDate]], "MM")</f>
        <v>01</v>
      </c>
      <c r="M887" s="3" t="str">
        <f>TEXT(NIgerian_Fintech[[#This Row],[TransactionDate]], "tttt")</f>
        <v>Saturday</v>
      </c>
      <c r="N887" s="2" t="s">
        <v>16</v>
      </c>
    </row>
    <row r="888" spans="1:14" ht="14.5" x14ac:dyDescent="0.35">
      <c r="A888" s="2" t="s">
        <v>1806</v>
      </c>
      <c r="B888" s="2" t="s">
        <v>1807</v>
      </c>
      <c r="C888" s="2">
        <v>64</v>
      </c>
      <c r="D888" s="2" t="s">
        <v>39</v>
      </c>
      <c r="E888" s="2" t="s">
        <v>13</v>
      </c>
      <c r="F888" s="2" t="s">
        <v>25</v>
      </c>
      <c r="G888" s="2" t="s">
        <v>20</v>
      </c>
      <c r="H888" s="7">
        <v>3244.3</v>
      </c>
      <c r="I888" s="3">
        <v>45313</v>
      </c>
      <c r="J888" s="3" t="str">
        <f>TEXT(NIgerian_Fintech[[#This Row],[TransactionDate]], "JJJJ")</f>
        <v>2024</v>
      </c>
      <c r="K888" s="3" t="str">
        <f>TEXT(NIgerian_Fintech[[#This Row],[TransactionDate]], "MMMM")</f>
        <v>January</v>
      </c>
      <c r="L888" s="3" t="str">
        <f>TEXT(NIgerian_Fintech[[#This Row],[TransactionDate]], "MM")</f>
        <v>01</v>
      </c>
      <c r="M888" s="3" t="str">
        <f>TEXT(NIgerian_Fintech[[#This Row],[TransactionDate]], "tttt")</f>
        <v>Monday</v>
      </c>
      <c r="N888" s="2" t="s">
        <v>16</v>
      </c>
    </row>
    <row r="889" spans="1:14" ht="14.5" x14ac:dyDescent="0.35">
      <c r="A889" s="2" t="s">
        <v>1808</v>
      </c>
      <c r="B889" s="2" t="s">
        <v>1809</v>
      </c>
      <c r="C889" s="2">
        <v>40</v>
      </c>
      <c r="D889" s="2" t="s">
        <v>39</v>
      </c>
      <c r="E889" s="2" t="s">
        <v>42</v>
      </c>
      <c r="F889" s="2" t="s">
        <v>35</v>
      </c>
      <c r="G889" s="2" t="s">
        <v>36</v>
      </c>
      <c r="H889" s="7">
        <v>2417.08</v>
      </c>
      <c r="I889" s="3">
        <v>45568</v>
      </c>
      <c r="J889" s="3" t="str">
        <f>TEXT(NIgerian_Fintech[[#This Row],[TransactionDate]], "JJJJ")</f>
        <v>2024</v>
      </c>
      <c r="K889" s="3" t="str">
        <f>TEXT(NIgerian_Fintech[[#This Row],[TransactionDate]], "MMMM")</f>
        <v>October</v>
      </c>
      <c r="L889" s="3" t="str">
        <f>TEXT(NIgerian_Fintech[[#This Row],[TransactionDate]], "MM")</f>
        <v>10</v>
      </c>
      <c r="M889" s="3" t="str">
        <f>TEXT(NIgerian_Fintech[[#This Row],[TransactionDate]], "tttt")</f>
        <v>Thursday</v>
      </c>
      <c r="N889" s="2" t="s">
        <v>16</v>
      </c>
    </row>
    <row r="890" spans="1:14" ht="14.5" x14ac:dyDescent="0.35">
      <c r="A890" s="2" t="s">
        <v>1810</v>
      </c>
      <c r="B890" s="2" t="s">
        <v>1811</v>
      </c>
      <c r="C890" s="2">
        <v>63</v>
      </c>
      <c r="D890" s="2" t="s">
        <v>39</v>
      </c>
      <c r="E890" s="2" t="s">
        <v>64</v>
      </c>
      <c r="F890" s="2" t="s">
        <v>25</v>
      </c>
      <c r="G890" s="2" t="s">
        <v>26</v>
      </c>
      <c r="H890" s="7">
        <v>24629.99</v>
      </c>
      <c r="I890" s="3">
        <v>44948</v>
      </c>
      <c r="J890" s="3" t="str">
        <f>TEXT(NIgerian_Fintech[[#This Row],[TransactionDate]], "JJJJ")</f>
        <v>2023</v>
      </c>
      <c r="K890" s="3" t="str">
        <f>TEXT(NIgerian_Fintech[[#This Row],[TransactionDate]], "MMMM")</f>
        <v>January</v>
      </c>
      <c r="L890" s="3" t="str">
        <f>TEXT(NIgerian_Fintech[[#This Row],[TransactionDate]], "MM")</f>
        <v>01</v>
      </c>
      <c r="M890" s="3" t="str">
        <f>TEXT(NIgerian_Fintech[[#This Row],[TransactionDate]], "tttt")</f>
        <v>Sunday</v>
      </c>
      <c r="N890" s="2" t="s">
        <v>16</v>
      </c>
    </row>
    <row r="891" spans="1:14" ht="14.5" x14ac:dyDescent="0.35">
      <c r="A891" s="2" t="s">
        <v>1812</v>
      </c>
      <c r="B891" s="2" t="s">
        <v>1813</v>
      </c>
      <c r="C891" s="2">
        <v>60</v>
      </c>
      <c r="D891" s="2" t="s">
        <v>39</v>
      </c>
      <c r="E891" s="2" t="s">
        <v>52</v>
      </c>
      <c r="F891" s="2" t="s">
        <v>49</v>
      </c>
      <c r="G891" s="2" t="s">
        <v>36</v>
      </c>
      <c r="H891" s="7">
        <v>14439.31</v>
      </c>
      <c r="I891" s="3">
        <v>45151</v>
      </c>
      <c r="J891" s="3" t="str">
        <f>TEXT(NIgerian_Fintech[[#This Row],[TransactionDate]], "JJJJ")</f>
        <v>2023</v>
      </c>
      <c r="K891" s="3" t="str">
        <f>TEXT(NIgerian_Fintech[[#This Row],[TransactionDate]], "MMMM")</f>
        <v>August</v>
      </c>
      <c r="L891" s="3" t="str">
        <f>TEXT(NIgerian_Fintech[[#This Row],[TransactionDate]], "MM")</f>
        <v>08</v>
      </c>
      <c r="M891" s="3" t="str">
        <f>TEXT(NIgerian_Fintech[[#This Row],[TransactionDate]], "tttt")</f>
        <v>Sunday</v>
      </c>
      <c r="N891" s="2" t="s">
        <v>16</v>
      </c>
    </row>
    <row r="892" spans="1:14" ht="14.5" x14ac:dyDescent="0.35">
      <c r="A892" s="2" t="s">
        <v>1814</v>
      </c>
      <c r="B892" s="2" t="s">
        <v>1815</v>
      </c>
      <c r="C892" s="2">
        <v>64</v>
      </c>
      <c r="D892" s="2" t="s">
        <v>12</v>
      </c>
      <c r="E892" s="2" t="s">
        <v>24</v>
      </c>
      <c r="F892" s="2" t="s">
        <v>55</v>
      </c>
      <c r="G892" s="2" t="s">
        <v>26</v>
      </c>
      <c r="H892" s="7">
        <v>1203.4000000000001</v>
      </c>
      <c r="I892" s="3">
        <v>45161</v>
      </c>
      <c r="J892" s="3" t="str">
        <f>TEXT(NIgerian_Fintech[[#This Row],[TransactionDate]], "JJJJ")</f>
        <v>2023</v>
      </c>
      <c r="K892" s="3" t="str">
        <f>TEXT(NIgerian_Fintech[[#This Row],[TransactionDate]], "MMMM")</f>
        <v>August</v>
      </c>
      <c r="L892" s="3" t="str">
        <f>TEXT(NIgerian_Fintech[[#This Row],[TransactionDate]], "MM")</f>
        <v>08</v>
      </c>
      <c r="M892" s="3" t="str">
        <f>TEXT(NIgerian_Fintech[[#This Row],[TransactionDate]], "tttt")</f>
        <v>Wednesday</v>
      </c>
      <c r="N892" s="2" t="s">
        <v>16</v>
      </c>
    </row>
    <row r="893" spans="1:14" ht="14.5" x14ac:dyDescent="0.35">
      <c r="A893" s="2" t="s">
        <v>1816</v>
      </c>
      <c r="B893" s="2" t="s">
        <v>1817</v>
      </c>
      <c r="C893" s="2">
        <v>62</v>
      </c>
      <c r="D893" s="2" t="s">
        <v>39</v>
      </c>
      <c r="E893" s="2" t="s">
        <v>93</v>
      </c>
      <c r="F893" s="2" t="s">
        <v>14</v>
      </c>
      <c r="G893" s="2" t="s">
        <v>30</v>
      </c>
      <c r="H893" s="7">
        <v>2385.08</v>
      </c>
      <c r="I893" s="3">
        <v>45267</v>
      </c>
      <c r="J893" s="3" t="str">
        <f>TEXT(NIgerian_Fintech[[#This Row],[TransactionDate]], "JJJJ")</f>
        <v>2023</v>
      </c>
      <c r="K893" s="3" t="str">
        <f>TEXT(NIgerian_Fintech[[#This Row],[TransactionDate]], "MMMM")</f>
        <v>December</v>
      </c>
      <c r="L893" s="3" t="str">
        <f>TEXT(NIgerian_Fintech[[#This Row],[TransactionDate]], "MM")</f>
        <v>12</v>
      </c>
      <c r="M893" s="3" t="str">
        <f>TEXT(NIgerian_Fintech[[#This Row],[TransactionDate]], "tttt")</f>
        <v>Thursday</v>
      </c>
      <c r="N893" s="2" t="s">
        <v>16</v>
      </c>
    </row>
    <row r="894" spans="1:14" ht="14.5" x14ac:dyDescent="0.35">
      <c r="A894" s="2" t="s">
        <v>1818</v>
      </c>
      <c r="B894" s="2" t="s">
        <v>1819</v>
      </c>
      <c r="C894" s="2">
        <v>35</v>
      </c>
      <c r="D894" s="2" t="s">
        <v>12</v>
      </c>
      <c r="E894" s="2" t="s">
        <v>74</v>
      </c>
      <c r="F894" s="2" t="s">
        <v>14</v>
      </c>
      <c r="G894" s="2" t="s">
        <v>30</v>
      </c>
      <c r="H894" s="7">
        <v>9711.57</v>
      </c>
      <c r="I894" s="3">
        <v>45637</v>
      </c>
      <c r="J894" s="3" t="str">
        <f>TEXT(NIgerian_Fintech[[#This Row],[TransactionDate]], "JJJJ")</f>
        <v>2024</v>
      </c>
      <c r="K894" s="3" t="str">
        <f>TEXT(NIgerian_Fintech[[#This Row],[TransactionDate]], "MMMM")</f>
        <v>December</v>
      </c>
      <c r="L894" s="3" t="str">
        <f>TEXT(NIgerian_Fintech[[#This Row],[TransactionDate]], "MM")</f>
        <v>12</v>
      </c>
      <c r="M894" s="3" t="str">
        <f>TEXT(NIgerian_Fintech[[#This Row],[TransactionDate]], "tttt")</f>
        <v>Wednesday</v>
      </c>
      <c r="N894" s="2" t="s">
        <v>16</v>
      </c>
    </row>
    <row r="895" spans="1:14" ht="14.5" x14ac:dyDescent="0.35">
      <c r="A895" s="2" t="s">
        <v>1820</v>
      </c>
      <c r="B895" s="2" t="s">
        <v>1821</v>
      </c>
      <c r="C895" s="2">
        <v>55</v>
      </c>
      <c r="D895" s="2" t="s">
        <v>39</v>
      </c>
      <c r="E895" s="2" t="s">
        <v>93</v>
      </c>
      <c r="F895" s="2" t="s">
        <v>49</v>
      </c>
      <c r="G895" s="2" t="s">
        <v>26</v>
      </c>
      <c r="H895" s="7">
        <v>5437.22</v>
      </c>
      <c r="I895" s="3">
        <v>45060</v>
      </c>
      <c r="J895" s="3" t="str">
        <f>TEXT(NIgerian_Fintech[[#This Row],[TransactionDate]], "JJJJ")</f>
        <v>2023</v>
      </c>
      <c r="K895" s="3" t="str">
        <f>TEXT(NIgerian_Fintech[[#This Row],[TransactionDate]], "MMMM")</f>
        <v>May</v>
      </c>
      <c r="L895" s="3" t="str">
        <f>TEXT(NIgerian_Fintech[[#This Row],[TransactionDate]], "MM")</f>
        <v>05</v>
      </c>
      <c r="M895" s="3" t="str">
        <f>TEXT(NIgerian_Fintech[[#This Row],[TransactionDate]], "tttt")</f>
        <v>Sunday</v>
      </c>
      <c r="N895" s="2" t="s">
        <v>69</v>
      </c>
    </row>
    <row r="896" spans="1:14" ht="14.5" x14ac:dyDescent="0.35">
      <c r="A896" s="2" t="s">
        <v>1822</v>
      </c>
      <c r="B896" s="2" t="s">
        <v>1823</v>
      </c>
      <c r="C896" s="2">
        <v>52</v>
      </c>
      <c r="D896" s="2" t="s">
        <v>39</v>
      </c>
      <c r="E896" s="2" t="s">
        <v>64</v>
      </c>
      <c r="F896" s="2" t="s">
        <v>55</v>
      </c>
      <c r="G896" s="2" t="s">
        <v>26</v>
      </c>
      <c r="H896" s="7">
        <v>7015.31</v>
      </c>
      <c r="I896" s="3">
        <v>45104</v>
      </c>
      <c r="J896" s="3" t="str">
        <f>TEXT(NIgerian_Fintech[[#This Row],[TransactionDate]], "JJJJ")</f>
        <v>2023</v>
      </c>
      <c r="K896" s="3" t="str">
        <f>TEXT(NIgerian_Fintech[[#This Row],[TransactionDate]], "MMMM")</f>
        <v>June</v>
      </c>
      <c r="L896" s="3" t="str">
        <f>TEXT(NIgerian_Fintech[[#This Row],[TransactionDate]], "MM")</f>
        <v>06</v>
      </c>
      <c r="M896" s="3" t="str">
        <f>TEXT(NIgerian_Fintech[[#This Row],[TransactionDate]], "tttt")</f>
        <v>Tuesday</v>
      </c>
      <c r="N896" s="2" t="s">
        <v>16</v>
      </c>
    </row>
    <row r="897" spans="1:14" ht="14.5" x14ac:dyDescent="0.35">
      <c r="A897" s="2" t="s">
        <v>1824</v>
      </c>
      <c r="B897" s="2" t="s">
        <v>1825</v>
      </c>
      <c r="C897" s="2">
        <v>32</v>
      </c>
      <c r="D897" s="2" t="s">
        <v>12</v>
      </c>
      <c r="E897" s="2" t="s">
        <v>13</v>
      </c>
      <c r="F897" s="2" t="s">
        <v>55</v>
      </c>
      <c r="G897" s="2" t="s">
        <v>36</v>
      </c>
      <c r="H897" s="7">
        <v>30270.67</v>
      </c>
      <c r="I897" s="3">
        <v>45482</v>
      </c>
      <c r="J897" s="3" t="str">
        <f>TEXT(NIgerian_Fintech[[#This Row],[TransactionDate]], "JJJJ")</f>
        <v>2024</v>
      </c>
      <c r="K897" s="3" t="str">
        <f>TEXT(NIgerian_Fintech[[#This Row],[TransactionDate]], "MMMM")</f>
        <v>July</v>
      </c>
      <c r="L897" s="3" t="str">
        <f>TEXT(NIgerian_Fintech[[#This Row],[TransactionDate]], "MM")</f>
        <v>07</v>
      </c>
      <c r="M897" s="3" t="str">
        <f>TEXT(NIgerian_Fintech[[#This Row],[TransactionDate]], "tttt")</f>
        <v>Tuesday</v>
      </c>
      <c r="N897" s="2" t="s">
        <v>16</v>
      </c>
    </row>
    <row r="898" spans="1:14" ht="14.5" x14ac:dyDescent="0.35">
      <c r="A898" s="2" t="s">
        <v>1826</v>
      </c>
      <c r="B898" s="2" t="s">
        <v>1827</v>
      </c>
      <c r="C898" s="2">
        <v>42</v>
      </c>
      <c r="D898" s="2" t="s">
        <v>39</v>
      </c>
      <c r="E898" s="2" t="s">
        <v>93</v>
      </c>
      <c r="F898" s="2" t="s">
        <v>49</v>
      </c>
      <c r="G898" s="2" t="s">
        <v>15</v>
      </c>
      <c r="H898" s="7">
        <v>5451.33</v>
      </c>
      <c r="I898" s="3">
        <v>45446</v>
      </c>
      <c r="J898" s="3" t="str">
        <f>TEXT(NIgerian_Fintech[[#This Row],[TransactionDate]], "JJJJ")</f>
        <v>2024</v>
      </c>
      <c r="K898" s="3" t="str">
        <f>TEXT(NIgerian_Fintech[[#This Row],[TransactionDate]], "MMMM")</f>
        <v>June</v>
      </c>
      <c r="L898" s="3" t="str">
        <f>TEXT(NIgerian_Fintech[[#This Row],[TransactionDate]], "MM")</f>
        <v>06</v>
      </c>
      <c r="M898" s="3" t="str">
        <f>TEXT(NIgerian_Fintech[[#This Row],[TransactionDate]], "tttt")</f>
        <v>Monday</v>
      </c>
      <c r="N898" s="2" t="s">
        <v>16</v>
      </c>
    </row>
    <row r="899" spans="1:14" ht="14.5" x14ac:dyDescent="0.35">
      <c r="A899" s="2" t="s">
        <v>1828</v>
      </c>
      <c r="B899" s="2" t="s">
        <v>1829</v>
      </c>
      <c r="C899" s="2">
        <v>54</v>
      </c>
      <c r="D899" s="2" t="s">
        <v>12</v>
      </c>
      <c r="E899" s="2" t="s">
        <v>42</v>
      </c>
      <c r="F899" s="2" t="s">
        <v>19</v>
      </c>
      <c r="G899" s="2" t="s">
        <v>26</v>
      </c>
      <c r="H899" s="7">
        <v>21343.79</v>
      </c>
      <c r="I899" s="3">
        <v>45465</v>
      </c>
      <c r="J899" s="3" t="str">
        <f>TEXT(NIgerian_Fintech[[#This Row],[TransactionDate]], "JJJJ")</f>
        <v>2024</v>
      </c>
      <c r="K899" s="3" t="str">
        <f>TEXT(NIgerian_Fintech[[#This Row],[TransactionDate]], "MMMM")</f>
        <v>June</v>
      </c>
      <c r="L899" s="3" t="str">
        <f>TEXT(NIgerian_Fintech[[#This Row],[TransactionDate]], "MM")</f>
        <v>06</v>
      </c>
      <c r="M899" s="3" t="str">
        <f>TEXT(NIgerian_Fintech[[#This Row],[TransactionDate]], "tttt")</f>
        <v>Saturday</v>
      </c>
      <c r="N899" s="2" t="s">
        <v>16</v>
      </c>
    </row>
    <row r="900" spans="1:14" ht="14.5" x14ac:dyDescent="0.35">
      <c r="A900" s="2" t="s">
        <v>1830</v>
      </c>
      <c r="B900" s="2" t="s">
        <v>1831</v>
      </c>
      <c r="C900" s="2">
        <v>45</v>
      </c>
      <c r="D900" s="2" t="s">
        <v>39</v>
      </c>
      <c r="E900" s="2" t="s">
        <v>13</v>
      </c>
      <c r="F900" s="2" t="s">
        <v>19</v>
      </c>
      <c r="G900" s="2" t="s">
        <v>20</v>
      </c>
      <c r="H900" s="7">
        <v>10810.02</v>
      </c>
      <c r="I900" s="3">
        <v>45363</v>
      </c>
      <c r="J900" s="3" t="str">
        <f>TEXT(NIgerian_Fintech[[#This Row],[TransactionDate]], "JJJJ")</f>
        <v>2024</v>
      </c>
      <c r="K900" s="3" t="str">
        <f>TEXT(NIgerian_Fintech[[#This Row],[TransactionDate]], "MMMM")</f>
        <v>March</v>
      </c>
      <c r="L900" s="3" t="str">
        <f>TEXT(NIgerian_Fintech[[#This Row],[TransactionDate]], "MM")</f>
        <v>03</v>
      </c>
      <c r="M900" s="3" t="str">
        <f>TEXT(NIgerian_Fintech[[#This Row],[TransactionDate]], "tttt")</f>
        <v>Tuesday</v>
      </c>
      <c r="N900" s="2" t="s">
        <v>16</v>
      </c>
    </row>
    <row r="901" spans="1:14" ht="14.5" x14ac:dyDescent="0.35">
      <c r="A901" s="2" t="s">
        <v>1832</v>
      </c>
      <c r="B901" s="2" t="s">
        <v>1833</v>
      </c>
      <c r="C901" s="2">
        <v>27</v>
      </c>
      <c r="D901" s="2" t="s">
        <v>12</v>
      </c>
      <c r="E901" s="2" t="s">
        <v>64</v>
      </c>
      <c r="F901" s="2" t="s">
        <v>55</v>
      </c>
      <c r="G901" s="2" t="s">
        <v>20</v>
      </c>
      <c r="H901" s="7">
        <v>1296.75</v>
      </c>
      <c r="I901" s="3">
        <v>44977</v>
      </c>
      <c r="J901" s="3" t="str">
        <f>TEXT(NIgerian_Fintech[[#This Row],[TransactionDate]], "JJJJ")</f>
        <v>2023</v>
      </c>
      <c r="K901" s="3" t="str">
        <f>TEXT(NIgerian_Fintech[[#This Row],[TransactionDate]], "MMMM")</f>
        <v>February</v>
      </c>
      <c r="L901" s="3" t="str">
        <f>TEXT(NIgerian_Fintech[[#This Row],[TransactionDate]], "MM")</f>
        <v>02</v>
      </c>
      <c r="M901" s="3" t="str">
        <f>TEXT(NIgerian_Fintech[[#This Row],[TransactionDate]], "tttt")</f>
        <v>Monday</v>
      </c>
      <c r="N901" s="2" t="s">
        <v>16</v>
      </c>
    </row>
    <row r="902" spans="1:14" ht="14.5" x14ac:dyDescent="0.35">
      <c r="A902" s="2" t="s">
        <v>1834</v>
      </c>
      <c r="B902" s="2" t="s">
        <v>1835</v>
      </c>
      <c r="C902" s="2">
        <v>56</v>
      </c>
      <c r="D902" s="2" t="s">
        <v>39</v>
      </c>
      <c r="E902" s="2" t="s">
        <v>93</v>
      </c>
      <c r="F902" s="2" t="s">
        <v>19</v>
      </c>
      <c r="G902" s="2" t="s">
        <v>20</v>
      </c>
      <c r="H902" s="7">
        <v>13645.6</v>
      </c>
      <c r="I902" s="3">
        <v>45369</v>
      </c>
      <c r="J902" s="3" t="str">
        <f>TEXT(NIgerian_Fintech[[#This Row],[TransactionDate]], "JJJJ")</f>
        <v>2024</v>
      </c>
      <c r="K902" s="3" t="str">
        <f>TEXT(NIgerian_Fintech[[#This Row],[TransactionDate]], "MMMM")</f>
        <v>March</v>
      </c>
      <c r="L902" s="3" t="str">
        <f>TEXT(NIgerian_Fintech[[#This Row],[TransactionDate]], "MM")</f>
        <v>03</v>
      </c>
      <c r="M902" s="3" t="str">
        <f>TEXT(NIgerian_Fintech[[#This Row],[TransactionDate]], "tttt")</f>
        <v>Monday</v>
      </c>
      <c r="N902" s="2" t="s">
        <v>16</v>
      </c>
    </row>
    <row r="903" spans="1:14" ht="14.5" x14ac:dyDescent="0.35">
      <c r="A903" s="2" t="s">
        <v>1836</v>
      </c>
      <c r="B903" s="2" t="s">
        <v>1837</v>
      </c>
      <c r="C903" s="2">
        <v>34</v>
      </c>
      <c r="D903" s="2" t="s">
        <v>12</v>
      </c>
      <c r="E903" s="2" t="s">
        <v>24</v>
      </c>
      <c r="F903" s="2" t="s">
        <v>19</v>
      </c>
      <c r="G903" s="2" t="s">
        <v>30</v>
      </c>
      <c r="H903" s="7">
        <v>7344.05</v>
      </c>
      <c r="I903" s="3">
        <v>45507</v>
      </c>
      <c r="J903" s="3" t="str">
        <f>TEXT(NIgerian_Fintech[[#This Row],[TransactionDate]], "JJJJ")</f>
        <v>2024</v>
      </c>
      <c r="K903" s="3" t="str">
        <f>TEXT(NIgerian_Fintech[[#This Row],[TransactionDate]], "MMMM")</f>
        <v>August</v>
      </c>
      <c r="L903" s="3" t="str">
        <f>TEXT(NIgerian_Fintech[[#This Row],[TransactionDate]], "MM")</f>
        <v>08</v>
      </c>
      <c r="M903" s="3" t="str">
        <f>TEXT(NIgerian_Fintech[[#This Row],[TransactionDate]], "tttt")</f>
        <v>Saturday</v>
      </c>
      <c r="N903" s="2" t="s">
        <v>16</v>
      </c>
    </row>
    <row r="904" spans="1:14" ht="14.5" x14ac:dyDescent="0.35">
      <c r="A904" s="2" t="s">
        <v>1838</v>
      </c>
      <c r="B904" s="2" t="s">
        <v>1839</v>
      </c>
      <c r="C904" s="2">
        <v>56</v>
      </c>
      <c r="D904" s="2" t="s">
        <v>12</v>
      </c>
      <c r="E904" s="2" t="s">
        <v>29</v>
      </c>
      <c r="F904" s="2" t="s">
        <v>19</v>
      </c>
      <c r="G904" s="2" t="s">
        <v>36</v>
      </c>
      <c r="H904" s="7">
        <v>2550.1799999999998</v>
      </c>
      <c r="I904" s="3">
        <v>45207</v>
      </c>
      <c r="J904" s="3" t="str">
        <f>TEXT(NIgerian_Fintech[[#This Row],[TransactionDate]], "JJJJ")</f>
        <v>2023</v>
      </c>
      <c r="K904" s="3" t="str">
        <f>TEXT(NIgerian_Fintech[[#This Row],[TransactionDate]], "MMMM")</f>
        <v>October</v>
      </c>
      <c r="L904" s="3" t="str">
        <f>TEXT(NIgerian_Fintech[[#This Row],[TransactionDate]], "MM")</f>
        <v>10</v>
      </c>
      <c r="M904" s="3" t="str">
        <f>TEXT(NIgerian_Fintech[[#This Row],[TransactionDate]], "tttt")</f>
        <v>Sunday</v>
      </c>
      <c r="N904" s="2" t="s">
        <v>16</v>
      </c>
    </row>
    <row r="905" spans="1:14" ht="14.5" x14ac:dyDescent="0.35">
      <c r="A905" s="2" t="s">
        <v>1840</v>
      </c>
      <c r="B905" s="2" t="s">
        <v>1841</v>
      </c>
      <c r="C905" s="2">
        <v>39</v>
      </c>
      <c r="D905" s="2" t="s">
        <v>39</v>
      </c>
      <c r="E905" s="2" t="s">
        <v>74</v>
      </c>
      <c r="F905" s="2" t="s">
        <v>55</v>
      </c>
      <c r="G905" s="2" t="s">
        <v>30</v>
      </c>
      <c r="H905" s="7">
        <v>3418.56</v>
      </c>
      <c r="I905" s="3">
        <v>44970</v>
      </c>
      <c r="J905" s="3" t="str">
        <f>TEXT(NIgerian_Fintech[[#This Row],[TransactionDate]], "JJJJ")</f>
        <v>2023</v>
      </c>
      <c r="K905" s="3" t="str">
        <f>TEXT(NIgerian_Fintech[[#This Row],[TransactionDate]], "MMMM")</f>
        <v>February</v>
      </c>
      <c r="L905" s="3" t="str">
        <f>TEXT(NIgerian_Fintech[[#This Row],[TransactionDate]], "MM")</f>
        <v>02</v>
      </c>
      <c r="M905" s="3" t="str">
        <f>TEXT(NIgerian_Fintech[[#This Row],[TransactionDate]], "tttt")</f>
        <v>Monday</v>
      </c>
      <c r="N905" s="2" t="s">
        <v>16</v>
      </c>
    </row>
    <row r="906" spans="1:14" ht="14.5" x14ac:dyDescent="0.35">
      <c r="A906" s="2" t="s">
        <v>1842</v>
      </c>
      <c r="B906" s="2" t="s">
        <v>1843</v>
      </c>
      <c r="C906" s="2">
        <v>43</v>
      </c>
      <c r="D906" s="2" t="s">
        <v>39</v>
      </c>
      <c r="E906" s="2" t="s">
        <v>93</v>
      </c>
      <c r="F906" s="2" t="s">
        <v>19</v>
      </c>
      <c r="G906" s="2" t="s">
        <v>20</v>
      </c>
      <c r="H906" s="7">
        <v>8149.36</v>
      </c>
      <c r="I906" s="3">
        <v>45613</v>
      </c>
      <c r="J906" s="3" t="str">
        <f>TEXT(NIgerian_Fintech[[#This Row],[TransactionDate]], "JJJJ")</f>
        <v>2024</v>
      </c>
      <c r="K906" s="3" t="str">
        <f>TEXT(NIgerian_Fintech[[#This Row],[TransactionDate]], "MMMM")</f>
        <v>November</v>
      </c>
      <c r="L906" s="3" t="str">
        <f>TEXT(NIgerian_Fintech[[#This Row],[TransactionDate]], "MM")</f>
        <v>11</v>
      </c>
      <c r="M906" s="3" t="str">
        <f>TEXT(NIgerian_Fintech[[#This Row],[TransactionDate]], "tttt")</f>
        <v>Sunday</v>
      </c>
      <c r="N906" s="2" t="s">
        <v>16</v>
      </c>
    </row>
    <row r="907" spans="1:14" ht="14.5" x14ac:dyDescent="0.35">
      <c r="A907" s="2" t="s">
        <v>1844</v>
      </c>
      <c r="B907" s="2" t="s">
        <v>1845</v>
      </c>
      <c r="C907" s="2">
        <v>61</v>
      </c>
      <c r="D907" s="2" t="s">
        <v>12</v>
      </c>
      <c r="E907" s="2" t="s">
        <v>24</v>
      </c>
      <c r="F907" s="2" t="s">
        <v>14</v>
      </c>
      <c r="G907" s="2" t="s">
        <v>26</v>
      </c>
      <c r="H907" s="7">
        <v>9205.56</v>
      </c>
      <c r="I907" s="3">
        <v>45557</v>
      </c>
      <c r="J907" s="3" t="str">
        <f>TEXT(NIgerian_Fintech[[#This Row],[TransactionDate]], "JJJJ")</f>
        <v>2024</v>
      </c>
      <c r="K907" s="3" t="str">
        <f>TEXT(NIgerian_Fintech[[#This Row],[TransactionDate]], "MMMM")</f>
        <v>September</v>
      </c>
      <c r="L907" s="3" t="str">
        <f>TEXT(NIgerian_Fintech[[#This Row],[TransactionDate]], "MM")</f>
        <v>09</v>
      </c>
      <c r="M907" s="3" t="str">
        <f>TEXT(NIgerian_Fintech[[#This Row],[TransactionDate]], "tttt")</f>
        <v>Sunday</v>
      </c>
      <c r="N907" s="2" t="s">
        <v>21</v>
      </c>
    </row>
    <row r="908" spans="1:14" ht="14.5" x14ac:dyDescent="0.35">
      <c r="A908" s="2" t="s">
        <v>1846</v>
      </c>
      <c r="B908" s="2" t="s">
        <v>1847</v>
      </c>
      <c r="C908" s="2">
        <v>42</v>
      </c>
      <c r="D908" s="2" t="s">
        <v>39</v>
      </c>
      <c r="E908" s="2" t="s">
        <v>29</v>
      </c>
      <c r="F908" s="2" t="s">
        <v>35</v>
      </c>
      <c r="G908" s="2" t="s">
        <v>20</v>
      </c>
      <c r="H908" s="7">
        <v>34475.47</v>
      </c>
      <c r="I908" s="3">
        <v>45291</v>
      </c>
      <c r="J908" s="3" t="str">
        <f>TEXT(NIgerian_Fintech[[#This Row],[TransactionDate]], "JJJJ")</f>
        <v>2023</v>
      </c>
      <c r="K908" s="3" t="str">
        <f>TEXT(NIgerian_Fintech[[#This Row],[TransactionDate]], "MMMM")</f>
        <v>December</v>
      </c>
      <c r="L908" s="3" t="str">
        <f>TEXT(NIgerian_Fintech[[#This Row],[TransactionDate]], "MM")</f>
        <v>12</v>
      </c>
      <c r="M908" s="3" t="str">
        <f>TEXT(NIgerian_Fintech[[#This Row],[TransactionDate]], "tttt")</f>
        <v>Sunday</v>
      </c>
      <c r="N908" s="2" t="s">
        <v>16</v>
      </c>
    </row>
    <row r="909" spans="1:14" ht="14.5" x14ac:dyDescent="0.35">
      <c r="A909" s="2" t="s">
        <v>1848</v>
      </c>
      <c r="B909" s="2" t="s">
        <v>1849</v>
      </c>
      <c r="C909" s="2">
        <v>34</v>
      </c>
      <c r="D909" s="2" t="s">
        <v>12</v>
      </c>
      <c r="E909" s="2" t="s">
        <v>29</v>
      </c>
      <c r="F909" s="2" t="s">
        <v>55</v>
      </c>
      <c r="G909" s="2" t="s">
        <v>26</v>
      </c>
      <c r="H909" s="7">
        <v>19290.93</v>
      </c>
      <c r="I909" s="3">
        <v>45195</v>
      </c>
      <c r="J909" s="3" t="str">
        <f>TEXT(NIgerian_Fintech[[#This Row],[TransactionDate]], "JJJJ")</f>
        <v>2023</v>
      </c>
      <c r="K909" s="3" t="str">
        <f>TEXT(NIgerian_Fintech[[#This Row],[TransactionDate]], "MMMM")</f>
        <v>September</v>
      </c>
      <c r="L909" s="3" t="str">
        <f>TEXT(NIgerian_Fintech[[#This Row],[TransactionDate]], "MM")</f>
        <v>09</v>
      </c>
      <c r="M909" s="3" t="str">
        <f>TEXT(NIgerian_Fintech[[#This Row],[TransactionDate]], "tttt")</f>
        <v>Tuesday</v>
      </c>
      <c r="N909" s="2" t="s">
        <v>16</v>
      </c>
    </row>
    <row r="910" spans="1:14" ht="14.5" x14ac:dyDescent="0.35">
      <c r="A910" s="2" t="s">
        <v>1850</v>
      </c>
      <c r="B910" s="2" t="s">
        <v>1851</v>
      </c>
      <c r="C910" s="2">
        <v>30</v>
      </c>
      <c r="D910" s="2" t="s">
        <v>39</v>
      </c>
      <c r="E910" s="2" t="s">
        <v>93</v>
      </c>
      <c r="F910" s="2" t="s">
        <v>49</v>
      </c>
      <c r="G910" s="2" t="s">
        <v>36</v>
      </c>
      <c r="H910" s="7">
        <v>2304.69</v>
      </c>
      <c r="I910" s="3">
        <v>45619</v>
      </c>
      <c r="J910" s="3" t="str">
        <f>TEXT(NIgerian_Fintech[[#This Row],[TransactionDate]], "JJJJ")</f>
        <v>2024</v>
      </c>
      <c r="K910" s="3" t="str">
        <f>TEXT(NIgerian_Fintech[[#This Row],[TransactionDate]], "MMMM")</f>
        <v>November</v>
      </c>
      <c r="L910" s="3" t="str">
        <f>TEXT(NIgerian_Fintech[[#This Row],[TransactionDate]], "MM")</f>
        <v>11</v>
      </c>
      <c r="M910" s="3" t="str">
        <f>TEXT(NIgerian_Fintech[[#This Row],[TransactionDate]], "tttt")</f>
        <v>Saturday</v>
      </c>
      <c r="N910" s="2" t="s">
        <v>16</v>
      </c>
    </row>
    <row r="911" spans="1:14" ht="14.5" x14ac:dyDescent="0.35">
      <c r="A911" s="2" t="s">
        <v>1852</v>
      </c>
      <c r="B911" s="2" t="s">
        <v>1853</v>
      </c>
      <c r="C911" s="2">
        <v>37</v>
      </c>
      <c r="D911" s="2" t="s">
        <v>12</v>
      </c>
      <c r="E911" s="2" t="s">
        <v>52</v>
      </c>
      <c r="F911" s="2" t="s">
        <v>19</v>
      </c>
      <c r="G911" s="2" t="s">
        <v>15</v>
      </c>
      <c r="H911" s="7">
        <v>14871.85</v>
      </c>
      <c r="I911" s="3">
        <v>45491</v>
      </c>
      <c r="J911" s="3" t="str">
        <f>TEXT(NIgerian_Fintech[[#This Row],[TransactionDate]], "JJJJ")</f>
        <v>2024</v>
      </c>
      <c r="K911" s="3" t="str">
        <f>TEXT(NIgerian_Fintech[[#This Row],[TransactionDate]], "MMMM")</f>
        <v>July</v>
      </c>
      <c r="L911" s="3" t="str">
        <f>TEXT(NIgerian_Fintech[[#This Row],[TransactionDate]], "MM")</f>
        <v>07</v>
      </c>
      <c r="M911" s="3" t="str">
        <f>TEXT(NIgerian_Fintech[[#This Row],[TransactionDate]], "tttt")</f>
        <v>Thursday</v>
      </c>
      <c r="N911" s="2" t="s">
        <v>16</v>
      </c>
    </row>
    <row r="912" spans="1:14" ht="14.5" x14ac:dyDescent="0.35">
      <c r="A912" s="2" t="s">
        <v>1854</v>
      </c>
      <c r="B912" s="2" t="s">
        <v>1855</v>
      </c>
      <c r="C912" s="2">
        <v>42</v>
      </c>
      <c r="D912" s="2" t="s">
        <v>39</v>
      </c>
      <c r="E912" s="2" t="s">
        <v>93</v>
      </c>
      <c r="F912" s="2" t="s">
        <v>25</v>
      </c>
      <c r="G912" s="2" t="s">
        <v>26</v>
      </c>
      <c r="H912" s="7">
        <v>83.26</v>
      </c>
      <c r="I912" s="3">
        <v>45219</v>
      </c>
      <c r="J912" s="3" t="str">
        <f>TEXT(NIgerian_Fintech[[#This Row],[TransactionDate]], "JJJJ")</f>
        <v>2023</v>
      </c>
      <c r="K912" s="3" t="str">
        <f>TEXT(NIgerian_Fintech[[#This Row],[TransactionDate]], "MMMM")</f>
        <v>October</v>
      </c>
      <c r="L912" s="3" t="str">
        <f>TEXT(NIgerian_Fintech[[#This Row],[TransactionDate]], "MM")</f>
        <v>10</v>
      </c>
      <c r="M912" s="3" t="str">
        <f>TEXT(NIgerian_Fintech[[#This Row],[TransactionDate]], "tttt")</f>
        <v>Friday</v>
      </c>
      <c r="N912" s="2" t="s">
        <v>69</v>
      </c>
    </row>
    <row r="913" spans="1:14" ht="14.5" x14ac:dyDescent="0.35">
      <c r="A913" s="2" t="s">
        <v>1856</v>
      </c>
      <c r="B913" s="2" t="s">
        <v>1857</v>
      </c>
      <c r="C913" s="2">
        <v>21</v>
      </c>
      <c r="D913" s="2" t="s">
        <v>12</v>
      </c>
      <c r="E913" s="2" t="s">
        <v>64</v>
      </c>
      <c r="F913" s="2" t="s">
        <v>55</v>
      </c>
      <c r="G913" s="2" t="s">
        <v>30</v>
      </c>
      <c r="H913" s="7">
        <v>1390.42</v>
      </c>
      <c r="I913" s="3">
        <v>45629</v>
      </c>
      <c r="J913" s="3" t="str">
        <f>TEXT(NIgerian_Fintech[[#This Row],[TransactionDate]], "JJJJ")</f>
        <v>2024</v>
      </c>
      <c r="K913" s="3" t="str">
        <f>TEXT(NIgerian_Fintech[[#This Row],[TransactionDate]], "MMMM")</f>
        <v>December</v>
      </c>
      <c r="L913" s="3" t="str">
        <f>TEXT(NIgerian_Fintech[[#This Row],[TransactionDate]], "MM")</f>
        <v>12</v>
      </c>
      <c r="M913" s="3" t="str">
        <f>TEXT(NIgerian_Fintech[[#This Row],[TransactionDate]], "tttt")</f>
        <v>Tuesday</v>
      </c>
      <c r="N913" s="2" t="s">
        <v>21</v>
      </c>
    </row>
    <row r="914" spans="1:14" ht="14.5" x14ac:dyDescent="0.35">
      <c r="A914" s="2" t="s">
        <v>1858</v>
      </c>
      <c r="B914" s="2" t="s">
        <v>1859</v>
      </c>
      <c r="C914" s="2">
        <v>27</v>
      </c>
      <c r="D914" s="2" t="s">
        <v>39</v>
      </c>
      <c r="E914" s="2" t="s">
        <v>29</v>
      </c>
      <c r="F914" s="2" t="s">
        <v>49</v>
      </c>
      <c r="G914" s="2" t="s">
        <v>20</v>
      </c>
      <c r="H914" s="7">
        <v>2227.69</v>
      </c>
      <c r="I914" s="3">
        <v>45120</v>
      </c>
      <c r="J914" s="3" t="str">
        <f>TEXT(NIgerian_Fintech[[#This Row],[TransactionDate]], "JJJJ")</f>
        <v>2023</v>
      </c>
      <c r="K914" s="3" t="str">
        <f>TEXT(NIgerian_Fintech[[#This Row],[TransactionDate]], "MMMM")</f>
        <v>July</v>
      </c>
      <c r="L914" s="3" t="str">
        <f>TEXT(NIgerian_Fintech[[#This Row],[TransactionDate]], "MM")</f>
        <v>07</v>
      </c>
      <c r="M914" s="3" t="str">
        <f>TEXT(NIgerian_Fintech[[#This Row],[TransactionDate]], "tttt")</f>
        <v>Thursday</v>
      </c>
      <c r="N914" s="2" t="s">
        <v>16</v>
      </c>
    </row>
    <row r="915" spans="1:14" ht="14.5" x14ac:dyDescent="0.35">
      <c r="A915" s="2" t="s">
        <v>1860</v>
      </c>
      <c r="B915" s="2" t="s">
        <v>1861</v>
      </c>
      <c r="C915" s="2">
        <v>20</v>
      </c>
      <c r="D915" s="2" t="s">
        <v>12</v>
      </c>
      <c r="E915" s="2" t="s">
        <v>74</v>
      </c>
      <c r="F915" s="2" t="s">
        <v>35</v>
      </c>
      <c r="G915" s="2" t="s">
        <v>20</v>
      </c>
      <c r="H915" s="7">
        <v>9093.14</v>
      </c>
      <c r="I915" s="3">
        <v>45297</v>
      </c>
      <c r="J915" s="3" t="str">
        <f>TEXT(NIgerian_Fintech[[#This Row],[TransactionDate]], "JJJJ")</f>
        <v>2024</v>
      </c>
      <c r="K915" s="3" t="str">
        <f>TEXT(NIgerian_Fintech[[#This Row],[TransactionDate]], "MMMM")</f>
        <v>January</v>
      </c>
      <c r="L915" s="3" t="str">
        <f>TEXT(NIgerian_Fintech[[#This Row],[TransactionDate]], "MM")</f>
        <v>01</v>
      </c>
      <c r="M915" s="3" t="str">
        <f>TEXT(NIgerian_Fintech[[#This Row],[TransactionDate]], "tttt")</f>
        <v>Saturday</v>
      </c>
      <c r="N915" s="2" t="s">
        <v>16</v>
      </c>
    </row>
    <row r="916" spans="1:14" ht="14.5" x14ac:dyDescent="0.35">
      <c r="A916" s="2" t="s">
        <v>1862</v>
      </c>
      <c r="B916" s="2" t="s">
        <v>1863</v>
      </c>
      <c r="C916" s="2">
        <v>58</v>
      </c>
      <c r="D916" s="2" t="s">
        <v>12</v>
      </c>
      <c r="E916" s="2" t="s">
        <v>64</v>
      </c>
      <c r="F916" s="2" t="s">
        <v>14</v>
      </c>
      <c r="G916" s="2" t="s">
        <v>20</v>
      </c>
      <c r="H916" s="7">
        <v>2165.2199999999998</v>
      </c>
      <c r="I916" s="3">
        <v>45478</v>
      </c>
      <c r="J916" s="3" t="str">
        <f>TEXT(NIgerian_Fintech[[#This Row],[TransactionDate]], "JJJJ")</f>
        <v>2024</v>
      </c>
      <c r="K916" s="3" t="str">
        <f>TEXT(NIgerian_Fintech[[#This Row],[TransactionDate]], "MMMM")</f>
        <v>July</v>
      </c>
      <c r="L916" s="3" t="str">
        <f>TEXT(NIgerian_Fintech[[#This Row],[TransactionDate]], "MM")</f>
        <v>07</v>
      </c>
      <c r="M916" s="3" t="str">
        <f>TEXT(NIgerian_Fintech[[#This Row],[TransactionDate]], "tttt")</f>
        <v>Friday</v>
      </c>
      <c r="N916" s="2" t="s">
        <v>16</v>
      </c>
    </row>
    <row r="917" spans="1:14" ht="14.5" x14ac:dyDescent="0.35">
      <c r="A917" s="2" t="s">
        <v>1864</v>
      </c>
      <c r="B917" s="2" t="s">
        <v>1865</v>
      </c>
      <c r="C917" s="2">
        <v>62</v>
      </c>
      <c r="D917" s="2" t="s">
        <v>39</v>
      </c>
      <c r="E917" s="2" t="s">
        <v>42</v>
      </c>
      <c r="F917" s="2" t="s">
        <v>49</v>
      </c>
      <c r="G917" s="2" t="s">
        <v>26</v>
      </c>
      <c r="H917" s="7">
        <v>4545.6000000000004</v>
      </c>
      <c r="I917" s="3">
        <v>45004</v>
      </c>
      <c r="J917" s="3" t="str">
        <f>TEXT(NIgerian_Fintech[[#This Row],[TransactionDate]], "JJJJ")</f>
        <v>2023</v>
      </c>
      <c r="K917" s="3" t="str">
        <f>TEXT(NIgerian_Fintech[[#This Row],[TransactionDate]], "MMMM")</f>
        <v>March</v>
      </c>
      <c r="L917" s="3" t="str">
        <f>TEXT(NIgerian_Fintech[[#This Row],[TransactionDate]], "MM")</f>
        <v>03</v>
      </c>
      <c r="M917" s="3" t="str">
        <f>TEXT(NIgerian_Fintech[[#This Row],[TransactionDate]], "tttt")</f>
        <v>Sunday</v>
      </c>
      <c r="N917" s="2" t="s">
        <v>16</v>
      </c>
    </row>
    <row r="918" spans="1:14" ht="14.5" x14ac:dyDescent="0.35">
      <c r="A918" s="2" t="s">
        <v>1866</v>
      </c>
      <c r="B918" s="2" t="s">
        <v>1867</v>
      </c>
      <c r="C918" s="2">
        <v>35</v>
      </c>
      <c r="D918" s="2" t="s">
        <v>39</v>
      </c>
      <c r="E918" s="2" t="s">
        <v>13</v>
      </c>
      <c r="F918" s="2" t="s">
        <v>19</v>
      </c>
      <c r="G918" s="2" t="s">
        <v>36</v>
      </c>
      <c r="H918" s="7">
        <v>2781.01</v>
      </c>
      <c r="I918" s="3">
        <v>45115</v>
      </c>
      <c r="J918" s="3" t="str">
        <f>TEXT(NIgerian_Fintech[[#This Row],[TransactionDate]], "JJJJ")</f>
        <v>2023</v>
      </c>
      <c r="K918" s="3" t="str">
        <f>TEXT(NIgerian_Fintech[[#This Row],[TransactionDate]], "MMMM")</f>
        <v>July</v>
      </c>
      <c r="L918" s="3" t="str">
        <f>TEXT(NIgerian_Fintech[[#This Row],[TransactionDate]], "MM")</f>
        <v>07</v>
      </c>
      <c r="M918" s="3" t="str">
        <f>TEXT(NIgerian_Fintech[[#This Row],[TransactionDate]], "tttt")</f>
        <v>Saturday</v>
      </c>
      <c r="N918" s="2" t="s">
        <v>21</v>
      </c>
    </row>
    <row r="919" spans="1:14" ht="14.5" x14ac:dyDescent="0.35">
      <c r="A919" s="2" t="s">
        <v>1868</v>
      </c>
      <c r="B919" s="2" t="s">
        <v>1869</v>
      </c>
      <c r="C919" s="2">
        <v>64</v>
      </c>
      <c r="D919" s="2" t="s">
        <v>12</v>
      </c>
      <c r="E919" s="2" t="s">
        <v>93</v>
      </c>
      <c r="F919" s="2" t="s">
        <v>25</v>
      </c>
      <c r="G919" s="2" t="s">
        <v>26</v>
      </c>
      <c r="H919" s="7">
        <v>4116.09</v>
      </c>
      <c r="I919" s="3">
        <v>45533</v>
      </c>
      <c r="J919" s="3" t="str">
        <f>TEXT(NIgerian_Fintech[[#This Row],[TransactionDate]], "JJJJ")</f>
        <v>2024</v>
      </c>
      <c r="K919" s="3" t="str">
        <f>TEXT(NIgerian_Fintech[[#This Row],[TransactionDate]], "MMMM")</f>
        <v>August</v>
      </c>
      <c r="L919" s="3" t="str">
        <f>TEXT(NIgerian_Fintech[[#This Row],[TransactionDate]], "MM")</f>
        <v>08</v>
      </c>
      <c r="M919" s="3" t="str">
        <f>TEXT(NIgerian_Fintech[[#This Row],[TransactionDate]], "tttt")</f>
        <v>Thursday</v>
      </c>
      <c r="N919" s="2" t="s">
        <v>16</v>
      </c>
    </row>
    <row r="920" spans="1:14" ht="14.5" x14ac:dyDescent="0.35">
      <c r="A920" s="2" t="s">
        <v>1870</v>
      </c>
      <c r="B920" s="2" t="s">
        <v>1871</v>
      </c>
      <c r="C920" s="2">
        <v>53</v>
      </c>
      <c r="D920" s="2" t="s">
        <v>12</v>
      </c>
      <c r="E920" s="2" t="s">
        <v>52</v>
      </c>
      <c r="F920" s="2" t="s">
        <v>19</v>
      </c>
      <c r="G920" s="2" t="s">
        <v>30</v>
      </c>
      <c r="H920" s="7">
        <v>28551.26</v>
      </c>
      <c r="I920" s="3">
        <v>45316</v>
      </c>
      <c r="J920" s="3" t="str">
        <f>TEXT(NIgerian_Fintech[[#This Row],[TransactionDate]], "JJJJ")</f>
        <v>2024</v>
      </c>
      <c r="K920" s="3" t="str">
        <f>TEXT(NIgerian_Fintech[[#This Row],[TransactionDate]], "MMMM")</f>
        <v>January</v>
      </c>
      <c r="L920" s="3" t="str">
        <f>TEXT(NIgerian_Fintech[[#This Row],[TransactionDate]], "MM")</f>
        <v>01</v>
      </c>
      <c r="M920" s="3" t="str">
        <f>TEXT(NIgerian_Fintech[[#This Row],[TransactionDate]], "tttt")</f>
        <v>Thursday</v>
      </c>
      <c r="N920" s="2" t="s">
        <v>16</v>
      </c>
    </row>
    <row r="921" spans="1:14" ht="14.5" x14ac:dyDescent="0.35">
      <c r="A921" s="2" t="s">
        <v>1872</v>
      </c>
      <c r="B921" s="2" t="s">
        <v>1873</v>
      </c>
      <c r="C921" s="2">
        <v>64</v>
      </c>
      <c r="D921" s="2" t="s">
        <v>12</v>
      </c>
      <c r="E921" s="2" t="s">
        <v>74</v>
      </c>
      <c r="F921" s="2" t="s">
        <v>49</v>
      </c>
      <c r="G921" s="2" t="s">
        <v>20</v>
      </c>
      <c r="H921" s="7">
        <v>59431.9</v>
      </c>
      <c r="I921" s="3">
        <v>44951</v>
      </c>
      <c r="J921" s="3" t="str">
        <f>TEXT(NIgerian_Fintech[[#This Row],[TransactionDate]], "JJJJ")</f>
        <v>2023</v>
      </c>
      <c r="K921" s="3" t="str">
        <f>TEXT(NIgerian_Fintech[[#This Row],[TransactionDate]], "MMMM")</f>
        <v>January</v>
      </c>
      <c r="L921" s="3" t="str">
        <f>TEXT(NIgerian_Fintech[[#This Row],[TransactionDate]], "MM")</f>
        <v>01</v>
      </c>
      <c r="M921" s="3" t="str">
        <f>TEXT(NIgerian_Fintech[[#This Row],[TransactionDate]], "tttt")</f>
        <v>Wednesday</v>
      </c>
      <c r="N921" s="2" t="s">
        <v>16</v>
      </c>
    </row>
    <row r="922" spans="1:14" ht="14.5" x14ac:dyDescent="0.35">
      <c r="A922" s="2" t="s">
        <v>1874</v>
      </c>
      <c r="B922" s="2" t="s">
        <v>1875</v>
      </c>
      <c r="C922" s="2">
        <v>39</v>
      </c>
      <c r="D922" s="2" t="s">
        <v>12</v>
      </c>
      <c r="E922" s="2" t="s">
        <v>52</v>
      </c>
      <c r="F922" s="2" t="s">
        <v>55</v>
      </c>
      <c r="G922" s="2" t="s">
        <v>26</v>
      </c>
      <c r="H922" s="7">
        <v>11574.78</v>
      </c>
      <c r="I922" s="3">
        <v>45541</v>
      </c>
      <c r="J922" s="3" t="str">
        <f>TEXT(NIgerian_Fintech[[#This Row],[TransactionDate]], "JJJJ")</f>
        <v>2024</v>
      </c>
      <c r="K922" s="3" t="str">
        <f>TEXT(NIgerian_Fintech[[#This Row],[TransactionDate]], "MMMM")</f>
        <v>September</v>
      </c>
      <c r="L922" s="3" t="str">
        <f>TEXT(NIgerian_Fintech[[#This Row],[TransactionDate]], "MM")</f>
        <v>09</v>
      </c>
      <c r="M922" s="3" t="str">
        <f>TEXT(NIgerian_Fintech[[#This Row],[TransactionDate]], "tttt")</f>
        <v>Friday</v>
      </c>
      <c r="N922" s="2" t="s">
        <v>16</v>
      </c>
    </row>
    <row r="923" spans="1:14" ht="14.5" x14ac:dyDescent="0.35">
      <c r="A923" s="2" t="s">
        <v>1876</v>
      </c>
      <c r="B923" s="2" t="s">
        <v>1877</v>
      </c>
      <c r="C923" s="2">
        <v>51</v>
      </c>
      <c r="D923" s="2" t="s">
        <v>39</v>
      </c>
      <c r="E923" s="2" t="s">
        <v>52</v>
      </c>
      <c r="F923" s="2" t="s">
        <v>25</v>
      </c>
      <c r="G923" s="2" t="s">
        <v>20</v>
      </c>
      <c r="H923" s="7">
        <v>8493.52</v>
      </c>
      <c r="I923" s="3">
        <v>45228</v>
      </c>
      <c r="J923" s="3" t="str">
        <f>TEXT(NIgerian_Fintech[[#This Row],[TransactionDate]], "JJJJ")</f>
        <v>2023</v>
      </c>
      <c r="K923" s="3" t="str">
        <f>TEXT(NIgerian_Fintech[[#This Row],[TransactionDate]], "MMMM")</f>
        <v>October</v>
      </c>
      <c r="L923" s="3" t="str">
        <f>TEXT(NIgerian_Fintech[[#This Row],[TransactionDate]], "MM")</f>
        <v>10</v>
      </c>
      <c r="M923" s="3" t="str">
        <f>TEXT(NIgerian_Fintech[[#This Row],[TransactionDate]], "tttt")</f>
        <v>Sunday</v>
      </c>
      <c r="N923" s="2" t="s">
        <v>16</v>
      </c>
    </row>
    <row r="924" spans="1:14" ht="14.5" x14ac:dyDescent="0.35">
      <c r="A924" s="2" t="s">
        <v>1878</v>
      </c>
      <c r="B924" s="2" t="s">
        <v>1879</v>
      </c>
      <c r="C924" s="2">
        <v>64</v>
      </c>
      <c r="D924" s="2" t="s">
        <v>12</v>
      </c>
      <c r="E924" s="2" t="s">
        <v>52</v>
      </c>
      <c r="F924" s="2" t="s">
        <v>25</v>
      </c>
      <c r="G924" s="2" t="s">
        <v>30</v>
      </c>
      <c r="H924" s="7">
        <v>12325.36</v>
      </c>
      <c r="I924" s="3">
        <v>45597</v>
      </c>
      <c r="J924" s="3" t="str">
        <f>TEXT(NIgerian_Fintech[[#This Row],[TransactionDate]], "JJJJ")</f>
        <v>2024</v>
      </c>
      <c r="K924" s="3" t="str">
        <f>TEXT(NIgerian_Fintech[[#This Row],[TransactionDate]], "MMMM")</f>
        <v>November</v>
      </c>
      <c r="L924" s="3" t="str">
        <f>TEXT(NIgerian_Fintech[[#This Row],[TransactionDate]], "MM")</f>
        <v>11</v>
      </c>
      <c r="M924" s="3" t="str">
        <f>TEXT(NIgerian_Fintech[[#This Row],[TransactionDate]], "tttt")</f>
        <v>Friday</v>
      </c>
      <c r="N924" s="2" t="s">
        <v>16</v>
      </c>
    </row>
    <row r="925" spans="1:14" ht="14.5" x14ac:dyDescent="0.35">
      <c r="A925" s="2" t="s">
        <v>1880</v>
      </c>
      <c r="B925" s="2" t="s">
        <v>1881</v>
      </c>
      <c r="C925" s="2">
        <v>25</v>
      </c>
      <c r="D925" s="2" t="s">
        <v>12</v>
      </c>
      <c r="E925" s="2" t="s">
        <v>93</v>
      </c>
      <c r="F925" s="2" t="s">
        <v>49</v>
      </c>
      <c r="G925" s="2" t="s">
        <v>15</v>
      </c>
      <c r="H925" s="7">
        <v>14768.85</v>
      </c>
      <c r="I925" s="3">
        <v>45284</v>
      </c>
      <c r="J925" s="3" t="str">
        <f>TEXT(NIgerian_Fintech[[#This Row],[TransactionDate]], "JJJJ")</f>
        <v>2023</v>
      </c>
      <c r="K925" s="3" t="str">
        <f>TEXT(NIgerian_Fintech[[#This Row],[TransactionDate]], "MMMM")</f>
        <v>December</v>
      </c>
      <c r="L925" s="3" t="str">
        <f>TEXT(NIgerian_Fintech[[#This Row],[TransactionDate]], "MM")</f>
        <v>12</v>
      </c>
      <c r="M925" s="3" t="str">
        <f>TEXT(NIgerian_Fintech[[#This Row],[TransactionDate]], "tttt")</f>
        <v>Sunday</v>
      </c>
      <c r="N925" s="2" t="s">
        <v>16</v>
      </c>
    </row>
    <row r="926" spans="1:14" ht="14.5" x14ac:dyDescent="0.35">
      <c r="A926" s="2" t="s">
        <v>1882</v>
      </c>
      <c r="B926" s="2" t="s">
        <v>1883</v>
      </c>
      <c r="C926" s="2">
        <v>57</v>
      </c>
      <c r="D926" s="2" t="s">
        <v>12</v>
      </c>
      <c r="E926" s="2" t="s">
        <v>74</v>
      </c>
      <c r="F926" s="2" t="s">
        <v>35</v>
      </c>
      <c r="G926" s="2" t="s">
        <v>15</v>
      </c>
      <c r="H926" s="7">
        <v>13432.84</v>
      </c>
      <c r="I926" s="3">
        <v>45646</v>
      </c>
      <c r="J926" s="3" t="str">
        <f>TEXT(NIgerian_Fintech[[#This Row],[TransactionDate]], "JJJJ")</f>
        <v>2024</v>
      </c>
      <c r="K926" s="3" t="str">
        <f>TEXT(NIgerian_Fintech[[#This Row],[TransactionDate]], "MMMM")</f>
        <v>December</v>
      </c>
      <c r="L926" s="3" t="str">
        <f>TEXT(NIgerian_Fintech[[#This Row],[TransactionDate]], "MM")</f>
        <v>12</v>
      </c>
      <c r="M926" s="3" t="str">
        <f>TEXT(NIgerian_Fintech[[#This Row],[TransactionDate]], "tttt")</f>
        <v>Friday</v>
      </c>
      <c r="N926" s="2" t="s">
        <v>16</v>
      </c>
    </row>
    <row r="927" spans="1:14" ht="14.5" x14ac:dyDescent="0.35">
      <c r="A927" s="2" t="s">
        <v>1884</v>
      </c>
      <c r="B927" s="2" t="s">
        <v>1885</v>
      </c>
      <c r="C927" s="2">
        <v>61</v>
      </c>
      <c r="D927" s="2" t="s">
        <v>39</v>
      </c>
      <c r="E927" s="2" t="s">
        <v>74</v>
      </c>
      <c r="F927" s="2" t="s">
        <v>35</v>
      </c>
      <c r="G927" s="2" t="s">
        <v>15</v>
      </c>
      <c r="H927" s="7">
        <v>854.41</v>
      </c>
      <c r="I927" s="3">
        <v>45020</v>
      </c>
      <c r="J927" s="3" t="str">
        <f>TEXT(NIgerian_Fintech[[#This Row],[TransactionDate]], "JJJJ")</f>
        <v>2023</v>
      </c>
      <c r="K927" s="3" t="str">
        <f>TEXT(NIgerian_Fintech[[#This Row],[TransactionDate]], "MMMM")</f>
        <v>April</v>
      </c>
      <c r="L927" s="3" t="str">
        <f>TEXT(NIgerian_Fintech[[#This Row],[TransactionDate]], "MM")</f>
        <v>04</v>
      </c>
      <c r="M927" s="3" t="str">
        <f>TEXT(NIgerian_Fintech[[#This Row],[TransactionDate]], "tttt")</f>
        <v>Tuesday</v>
      </c>
      <c r="N927" s="2" t="s">
        <v>16</v>
      </c>
    </row>
    <row r="928" spans="1:14" ht="14.5" x14ac:dyDescent="0.35">
      <c r="A928" s="2" t="s">
        <v>1886</v>
      </c>
      <c r="B928" s="2" t="s">
        <v>1887</v>
      </c>
      <c r="C928" s="2">
        <v>36</v>
      </c>
      <c r="D928" s="2" t="s">
        <v>12</v>
      </c>
      <c r="E928" s="2" t="s">
        <v>29</v>
      </c>
      <c r="F928" s="2" t="s">
        <v>19</v>
      </c>
      <c r="G928" s="2" t="s">
        <v>20</v>
      </c>
      <c r="H928" s="7">
        <v>3714.89</v>
      </c>
      <c r="I928" s="3">
        <v>45477</v>
      </c>
      <c r="J928" s="3" t="str">
        <f>TEXT(NIgerian_Fintech[[#This Row],[TransactionDate]], "JJJJ")</f>
        <v>2024</v>
      </c>
      <c r="K928" s="3" t="str">
        <f>TEXT(NIgerian_Fintech[[#This Row],[TransactionDate]], "MMMM")</f>
        <v>July</v>
      </c>
      <c r="L928" s="3" t="str">
        <f>TEXT(NIgerian_Fintech[[#This Row],[TransactionDate]], "MM")</f>
        <v>07</v>
      </c>
      <c r="M928" s="3" t="str">
        <f>TEXT(NIgerian_Fintech[[#This Row],[TransactionDate]], "tttt")</f>
        <v>Thursday</v>
      </c>
      <c r="N928" s="2" t="s">
        <v>16</v>
      </c>
    </row>
    <row r="929" spans="1:14" ht="14.5" x14ac:dyDescent="0.35">
      <c r="A929" s="2" t="s">
        <v>1888</v>
      </c>
      <c r="B929" s="2" t="s">
        <v>1889</v>
      </c>
      <c r="C929" s="2">
        <v>59</v>
      </c>
      <c r="D929" s="2" t="s">
        <v>39</v>
      </c>
      <c r="E929" s="2" t="s">
        <v>52</v>
      </c>
      <c r="F929" s="2" t="s">
        <v>49</v>
      </c>
      <c r="G929" s="2" t="s">
        <v>26</v>
      </c>
      <c r="H929" s="7">
        <v>4207.28</v>
      </c>
      <c r="I929" s="3">
        <v>45262</v>
      </c>
      <c r="J929" s="3" t="str">
        <f>TEXT(NIgerian_Fintech[[#This Row],[TransactionDate]], "JJJJ")</f>
        <v>2023</v>
      </c>
      <c r="K929" s="3" t="str">
        <f>TEXT(NIgerian_Fintech[[#This Row],[TransactionDate]], "MMMM")</f>
        <v>December</v>
      </c>
      <c r="L929" s="3" t="str">
        <f>TEXT(NIgerian_Fintech[[#This Row],[TransactionDate]], "MM")</f>
        <v>12</v>
      </c>
      <c r="M929" s="3" t="str">
        <f>TEXT(NIgerian_Fintech[[#This Row],[TransactionDate]], "tttt")</f>
        <v>Saturday</v>
      </c>
      <c r="N929" s="2" t="s">
        <v>16</v>
      </c>
    </row>
    <row r="930" spans="1:14" ht="14.5" x14ac:dyDescent="0.35">
      <c r="A930" s="2" t="s">
        <v>1890</v>
      </c>
      <c r="B930" s="2" t="s">
        <v>1891</v>
      </c>
      <c r="C930" s="2">
        <v>58</v>
      </c>
      <c r="D930" s="2" t="s">
        <v>39</v>
      </c>
      <c r="E930" s="2" t="s">
        <v>29</v>
      </c>
      <c r="F930" s="2" t="s">
        <v>25</v>
      </c>
      <c r="G930" s="2" t="s">
        <v>20</v>
      </c>
      <c r="H930" s="7">
        <v>4608.53</v>
      </c>
      <c r="I930" s="3">
        <v>45090</v>
      </c>
      <c r="J930" s="3" t="str">
        <f>TEXT(NIgerian_Fintech[[#This Row],[TransactionDate]], "JJJJ")</f>
        <v>2023</v>
      </c>
      <c r="K930" s="3" t="str">
        <f>TEXT(NIgerian_Fintech[[#This Row],[TransactionDate]], "MMMM")</f>
        <v>June</v>
      </c>
      <c r="L930" s="3" t="str">
        <f>TEXT(NIgerian_Fintech[[#This Row],[TransactionDate]], "MM")</f>
        <v>06</v>
      </c>
      <c r="M930" s="3" t="str">
        <f>TEXT(NIgerian_Fintech[[#This Row],[TransactionDate]], "tttt")</f>
        <v>Tuesday</v>
      </c>
      <c r="N930" s="2" t="s">
        <v>16</v>
      </c>
    </row>
    <row r="931" spans="1:14" ht="14.5" x14ac:dyDescent="0.35">
      <c r="A931" s="2" t="s">
        <v>1892</v>
      </c>
      <c r="B931" s="2" t="s">
        <v>1893</v>
      </c>
      <c r="C931" s="2">
        <v>54</v>
      </c>
      <c r="D931" s="2" t="s">
        <v>39</v>
      </c>
      <c r="E931" s="2" t="s">
        <v>29</v>
      </c>
      <c r="F931" s="2" t="s">
        <v>49</v>
      </c>
      <c r="G931" s="2" t="s">
        <v>36</v>
      </c>
      <c r="H931" s="7">
        <v>4220.7299999999996</v>
      </c>
      <c r="I931" s="3">
        <v>45267</v>
      </c>
      <c r="J931" s="3" t="str">
        <f>TEXT(NIgerian_Fintech[[#This Row],[TransactionDate]], "JJJJ")</f>
        <v>2023</v>
      </c>
      <c r="K931" s="3" t="str">
        <f>TEXT(NIgerian_Fintech[[#This Row],[TransactionDate]], "MMMM")</f>
        <v>December</v>
      </c>
      <c r="L931" s="3" t="str">
        <f>TEXT(NIgerian_Fintech[[#This Row],[TransactionDate]], "MM")</f>
        <v>12</v>
      </c>
      <c r="M931" s="3" t="str">
        <f>TEXT(NIgerian_Fintech[[#This Row],[TransactionDate]], "tttt")</f>
        <v>Thursday</v>
      </c>
      <c r="N931" s="2" t="s">
        <v>16</v>
      </c>
    </row>
    <row r="932" spans="1:14" ht="14.5" x14ac:dyDescent="0.35">
      <c r="A932" s="2" t="s">
        <v>1894</v>
      </c>
      <c r="B932" s="2" t="s">
        <v>1895</v>
      </c>
      <c r="C932" s="2">
        <v>23</v>
      </c>
      <c r="D932" s="2" t="s">
        <v>39</v>
      </c>
      <c r="E932" s="2" t="s">
        <v>13</v>
      </c>
      <c r="F932" s="2" t="s">
        <v>25</v>
      </c>
      <c r="G932" s="2" t="s">
        <v>26</v>
      </c>
      <c r="H932" s="7">
        <v>15468.97</v>
      </c>
      <c r="I932" s="3">
        <v>45493</v>
      </c>
      <c r="J932" s="3" t="str">
        <f>TEXT(NIgerian_Fintech[[#This Row],[TransactionDate]], "JJJJ")</f>
        <v>2024</v>
      </c>
      <c r="K932" s="3" t="str">
        <f>TEXT(NIgerian_Fintech[[#This Row],[TransactionDate]], "MMMM")</f>
        <v>July</v>
      </c>
      <c r="L932" s="3" t="str">
        <f>TEXT(NIgerian_Fintech[[#This Row],[TransactionDate]], "MM")</f>
        <v>07</v>
      </c>
      <c r="M932" s="3" t="str">
        <f>TEXT(NIgerian_Fintech[[#This Row],[TransactionDate]], "tttt")</f>
        <v>Saturday</v>
      </c>
      <c r="N932" s="2" t="s">
        <v>16</v>
      </c>
    </row>
    <row r="933" spans="1:14" ht="14.5" x14ac:dyDescent="0.35">
      <c r="A933" s="2" t="s">
        <v>1896</v>
      </c>
      <c r="B933" s="2" t="s">
        <v>1897</v>
      </c>
      <c r="C933" s="2">
        <v>43</v>
      </c>
      <c r="D933" s="2" t="s">
        <v>39</v>
      </c>
      <c r="E933" s="2" t="s">
        <v>93</v>
      </c>
      <c r="F933" s="2" t="s">
        <v>19</v>
      </c>
      <c r="G933" s="2" t="s">
        <v>30</v>
      </c>
      <c r="H933" s="7">
        <v>13767.59</v>
      </c>
      <c r="I933" s="3">
        <v>44998</v>
      </c>
      <c r="J933" s="3" t="str">
        <f>TEXT(NIgerian_Fintech[[#This Row],[TransactionDate]], "JJJJ")</f>
        <v>2023</v>
      </c>
      <c r="K933" s="3" t="str">
        <f>TEXT(NIgerian_Fintech[[#This Row],[TransactionDate]], "MMMM")</f>
        <v>March</v>
      </c>
      <c r="L933" s="3" t="str">
        <f>TEXT(NIgerian_Fintech[[#This Row],[TransactionDate]], "MM")</f>
        <v>03</v>
      </c>
      <c r="M933" s="3" t="str">
        <f>TEXT(NIgerian_Fintech[[#This Row],[TransactionDate]], "tttt")</f>
        <v>Monday</v>
      </c>
      <c r="N933" s="2" t="s">
        <v>16</v>
      </c>
    </row>
    <row r="934" spans="1:14" ht="14.5" x14ac:dyDescent="0.35">
      <c r="A934" s="2" t="s">
        <v>1898</v>
      </c>
      <c r="B934" s="2" t="s">
        <v>1899</v>
      </c>
      <c r="C934" s="2">
        <v>51</v>
      </c>
      <c r="D934" s="2" t="s">
        <v>39</v>
      </c>
      <c r="E934" s="2" t="s">
        <v>93</v>
      </c>
      <c r="F934" s="2" t="s">
        <v>55</v>
      </c>
      <c r="G934" s="2" t="s">
        <v>15</v>
      </c>
      <c r="H934" s="7">
        <v>46.11</v>
      </c>
      <c r="I934" s="3">
        <v>44968</v>
      </c>
      <c r="J934" s="3" t="str">
        <f>TEXT(NIgerian_Fintech[[#This Row],[TransactionDate]], "JJJJ")</f>
        <v>2023</v>
      </c>
      <c r="K934" s="3" t="str">
        <f>TEXT(NIgerian_Fintech[[#This Row],[TransactionDate]], "MMMM")</f>
        <v>February</v>
      </c>
      <c r="L934" s="3" t="str">
        <f>TEXT(NIgerian_Fintech[[#This Row],[TransactionDate]], "MM")</f>
        <v>02</v>
      </c>
      <c r="M934" s="3" t="str">
        <f>TEXT(NIgerian_Fintech[[#This Row],[TransactionDate]], "tttt")</f>
        <v>Saturday</v>
      </c>
      <c r="N934" s="2" t="s">
        <v>16</v>
      </c>
    </row>
    <row r="935" spans="1:14" ht="14.5" x14ac:dyDescent="0.35">
      <c r="A935" s="2" t="s">
        <v>1900</v>
      </c>
      <c r="B935" s="2" t="s">
        <v>1901</v>
      </c>
      <c r="C935" s="2">
        <v>62</v>
      </c>
      <c r="D935" s="2" t="s">
        <v>39</v>
      </c>
      <c r="E935" s="2" t="s">
        <v>64</v>
      </c>
      <c r="F935" s="2" t="s">
        <v>55</v>
      </c>
      <c r="G935" s="2" t="s">
        <v>26</v>
      </c>
      <c r="H935" s="7">
        <v>3515.19</v>
      </c>
      <c r="I935" s="3">
        <v>45337</v>
      </c>
      <c r="J935" s="3" t="str">
        <f>TEXT(NIgerian_Fintech[[#This Row],[TransactionDate]], "JJJJ")</f>
        <v>2024</v>
      </c>
      <c r="K935" s="3" t="str">
        <f>TEXT(NIgerian_Fintech[[#This Row],[TransactionDate]], "MMMM")</f>
        <v>February</v>
      </c>
      <c r="L935" s="3" t="str">
        <f>TEXT(NIgerian_Fintech[[#This Row],[TransactionDate]], "MM")</f>
        <v>02</v>
      </c>
      <c r="M935" s="3" t="str">
        <f>TEXT(NIgerian_Fintech[[#This Row],[TransactionDate]], "tttt")</f>
        <v>Thursday</v>
      </c>
      <c r="N935" s="2" t="s">
        <v>16</v>
      </c>
    </row>
    <row r="936" spans="1:14" ht="14.5" x14ac:dyDescent="0.35">
      <c r="A936" s="2" t="s">
        <v>1902</v>
      </c>
      <c r="B936" s="2" t="s">
        <v>1903</v>
      </c>
      <c r="C936" s="2">
        <v>23</v>
      </c>
      <c r="D936" s="2" t="s">
        <v>12</v>
      </c>
      <c r="E936" s="2" t="s">
        <v>24</v>
      </c>
      <c r="F936" s="2" t="s">
        <v>49</v>
      </c>
      <c r="G936" s="2" t="s">
        <v>26</v>
      </c>
      <c r="H936" s="7">
        <v>9772.7199999999993</v>
      </c>
      <c r="I936" s="3">
        <v>45570</v>
      </c>
      <c r="J936" s="3" t="str">
        <f>TEXT(NIgerian_Fintech[[#This Row],[TransactionDate]], "JJJJ")</f>
        <v>2024</v>
      </c>
      <c r="K936" s="3" t="str">
        <f>TEXT(NIgerian_Fintech[[#This Row],[TransactionDate]], "MMMM")</f>
        <v>October</v>
      </c>
      <c r="L936" s="3" t="str">
        <f>TEXT(NIgerian_Fintech[[#This Row],[TransactionDate]], "MM")</f>
        <v>10</v>
      </c>
      <c r="M936" s="3" t="str">
        <f>TEXT(NIgerian_Fintech[[#This Row],[TransactionDate]], "tttt")</f>
        <v>Saturday</v>
      </c>
      <c r="N936" s="2" t="s">
        <v>16</v>
      </c>
    </row>
    <row r="937" spans="1:14" ht="14.5" x14ac:dyDescent="0.35">
      <c r="A937" s="2" t="s">
        <v>1904</v>
      </c>
      <c r="B937" s="2" t="s">
        <v>1905</v>
      </c>
      <c r="C937" s="2">
        <v>54</v>
      </c>
      <c r="D937" s="2" t="s">
        <v>12</v>
      </c>
      <c r="E937" s="2" t="s">
        <v>29</v>
      </c>
      <c r="F937" s="2" t="s">
        <v>25</v>
      </c>
      <c r="G937" s="2" t="s">
        <v>15</v>
      </c>
      <c r="H937" s="7">
        <v>1281.3499999999999</v>
      </c>
      <c r="I937" s="3">
        <v>44947</v>
      </c>
      <c r="J937" s="3" t="str">
        <f>TEXT(NIgerian_Fintech[[#This Row],[TransactionDate]], "JJJJ")</f>
        <v>2023</v>
      </c>
      <c r="K937" s="3" t="str">
        <f>TEXT(NIgerian_Fintech[[#This Row],[TransactionDate]], "MMMM")</f>
        <v>January</v>
      </c>
      <c r="L937" s="3" t="str">
        <f>TEXT(NIgerian_Fintech[[#This Row],[TransactionDate]], "MM")</f>
        <v>01</v>
      </c>
      <c r="M937" s="3" t="str">
        <f>TEXT(NIgerian_Fintech[[#This Row],[TransactionDate]], "tttt")</f>
        <v>Saturday</v>
      </c>
      <c r="N937" s="2" t="s">
        <v>16</v>
      </c>
    </row>
    <row r="938" spans="1:14" ht="14.5" x14ac:dyDescent="0.35">
      <c r="A938" s="2" t="s">
        <v>1906</v>
      </c>
      <c r="B938" s="2" t="s">
        <v>1907</v>
      </c>
      <c r="C938" s="2">
        <v>50</v>
      </c>
      <c r="D938" s="2" t="s">
        <v>39</v>
      </c>
      <c r="E938" s="2" t="s">
        <v>93</v>
      </c>
      <c r="F938" s="2" t="s">
        <v>55</v>
      </c>
      <c r="G938" s="2" t="s">
        <v>30</v>
      </c>
      <c r="H938" s="7">
        <v>738.6</v>
      </c>
      <c r="I938" s="3">
        <v>44927</v>
      </c>
      <c r="J938" s="3" t="str">
        <f>TEXT(NIgerian_Fintech[[#This Row],[TransactionDate]], "JJJJ")</f>
        <v>2023</v>
      </c>
      <c r="K938" s="3" t="str">
        <f>TEXT(NIgerian_Fintech[[#This Row],[TransactionDate]], "MMMM")</f>
        <v>January</v>
      </c>
      <c r="L938" s="3" t="str">
        <f>TEXT(NIgerian_Fintech[[#This Row],[TransactionDate]], "MM")</f>
        <v>01</v>
      </c>
      <c r="M938" s="3" t="str">
        <f>TEXT(NIgerian_Fintech[[#This Row],[TransactionDate]], "tttt")</f>
        <v>Sunday</v>
      </c>
      <c r="N938" s="2" t="s">
        <v>16</v>
      </c>
    </row>
    <row r="939" spans="1:14" ht="14.5" x14ac:dyDescent="0.35">
      <c r="A939" s="2" t="s">
        <v>1908</v>
      </c>
      <c r="B939" s="2" t="s">
        <v>1909</v>
      </c>
      <c r="C939" s="2">
        <v>39</v>
      </c>
      <c r="D939" s="2" t="s">
        <v>12</v>
      </c>
      <c r="E939" s="2" t="s">
        <v>52</v>
      </c>
      <c r="F939" s="2" t="s">
        <v>25</v>
      </c>
      <c r="G939" s="2" t="s">
        <v>20</v>
      </c>
      <c r="H939" s="7">
        <v>17625.78</v>
      </c>
      <c r="I939" s="3">
        <v>45604</v>
      </c>
      <c r="J939" s="3" t="str">
        <f>TEXT(NIgerian_Fintech[[#This Row],[TransactionDate]], "JJJJ")</f>
        <v>2024</v>
      </c>
      <c r="K939" s="3" t="str">
        <f>TEXT(NIgerian_Fintech[[#This Row],[TransactionDate]], "MMMM")</f>
        <v>November</v>
      </c>
      <c r="L939" s="3" t="str">
        <f>TEXT(NIgerian_Fintech[[#This Row],[TransactionDate]], "MM")</f>
        <v>11</v>
      </c>
      <c r="M939" s="3" t="str">
        <f>TEXT(NIgerian_Fintech[[#This Row],[TransactionDate]], "tttt")</f>
        <v>Friday</v>
      </c>
      <c r="N939" s="2" t="s">
        <v>69</v>
      </c>
    </row>
    <row r="940" spans="1:14" ht="14.5" x14ac:dyDescent="0.35">
      <c r="A940" s="2" t="s">
        <v>1910</v>
      </c>
      <c r="B940" s="2" t="s">
        <v>1911</v>
      </c>
      <c r="C940" s="2">
        <v>38</v>
      </c>
      <c r="D940" s="2" t="s">
        <v>12</v>
      </c>
      <c r="E940" s="2" t="s">
        <v>24</v>
      </c>
      <c r="F940" s="2" t="s">
        <v>19</v>
      </c>
      <c r="G940" s="2" t="s">
        <v>20</v>
      </c>
      <c r="H940" s="7">
        <v>6027.29</v>
      </c>
      <c r="I940" s="3">
        <v>45498</v>
      </c>
      <c r="J940" s="3" t="str">
        <f>TEXT(NIgerian_Fintech[[#This Row],[TransactionDate]], "JJJJ")</f>
        <v>2024</v>
      </c>
      <c r="K940" s="3" t="str">
        <f>TEXT(NIgerian_Fintech[[#This Row],[TransactionDate]], "MMMM")</f>
        <v>July</v>
      </c>
      <c r="L940" s="3" t="str">
        <f>TEXT(NIgerian_Fintech[[#This Row],[TransactionDate]], "MM")</f>
        <v>07</v>
      </c>
      <c r="M940" s="3" t="str">
        <f>TEXT(NIgerian_Fintech[[#This Row],[TransactionDate]], "tttt")</f>
        <v>Thursday</v>
      </c>
      <c r="N940" s="2" t="s">
        <v>69</v>
      </c>
    </row>
    <row r="941" spans="1:14" ht="14.5" x14ac:dyDescent="0.35">
      <c r="A941" s="2" t="s">
        <v>1912</v>
      </c>
      <c r="B941" s="2" t="s">
        <v>1913</v>
      </c>
      <c r="C941" s="2">
        <v>23</v>
      </c>
      <c r="D941" s="2" t="s">
        <v>39</v>
      </c>
      <c r="E941" s="2" t="s">
        <v>42</v>
      </c>
      <c r="F941" s="2" t="s">
        <v>49</v>
      </c>
      <c r="G941" s="2" t="s">
        <v>26</v>
      </c>
      <c r="H941" s="7">
        <v>19357.73</v>
      </c>
      <c r="I941" s="3">
        <v>45002</v>
      </c>
      <c r="J941" s="3" t="str">
        <f>TEXT(NIgerian_Fintech[[#This Row],[TransactionDate]], "JJJJ")</f>
        <v>2023</v>
      </c>
      <c r="K941" s="3" t="str">
        <f>TEXT(NIgerian_Fintech[[#This Row],[TransactionDate]], "MMMM")</f>
        <v>March</v>
      </c>
      <c r="L941" s="3" t="str">
        <f>TEXT(NIgerian_Fintech[[#This Row],[TransactionDate]], "MM")</f>
        <v>03</v>
      </c>
      <c r="M941" s="3" t="str">
        <f>TEXT(NIgerian_Fintech[[#This Row],[TransactionDate]], "tttt")</f>
        <v>Friday</v>
      </c>
      <c r="N941" s="2" t="s">
        <v>69</v>
      </c>
    </row>
    <row r="942" spans="1:14" ht="14.5" x14ac:dyDescent="0.35">
      <c r="A942" s="2" t="s">
        <v>1914</v>
      </c>
      <c r="B942" s="2" t="s">
        <v>1915</v>
      </c>
      <c r="C942" s="2">
        <v>23</v>
      </c>
      <c r="D942" s="2" t="s">
        <v>12</v>
      </c>
      <c r="E942" s="2" t="s">
        <v>52</v>
      </c>
      <c r="F942" s="2" t="s">
        <v>25</v>
      </c>
      <c r="G942" s="2" t="s">
        <v>15</v>
      </c>
      <c r="H942" s="7">
        <v>17347.330000000002</v>
      </c>
      <c r="I942" s="3">
        <v>45529</v>
      </c>
      <c r="J942" s="3" t="str">
        <f>TEXT(NIgerian_Fintech[[#This Row],[TransactionDate]], "JJJJ")</f>
        <v>2024</v>
      </c>
      <c r="K942" s="3" t="str">
        <f>TEXT(NIgerian_Fintech[[#This Row],[TransactionDate]], "MMMM")</f>
        <v>August</v>
      </c>
      <c r="L942" s="3" t="str">
        <f>TEXT(NIgerian_Fintech[[#This Row],[TransactionDate]], "MM")</f>
        <v>08</v>
      </c>
      <c r="M942" s="3" t="str">
        <f>TEXT(NIgerian_Fintech[[#This Row],[TransactionDate]], "tttt")</f>
        <v>Sunday</v>
      </c>
      <c r="N942" s="2" t="s">
        <v>16</v>
      </c>
    </row>
    <row r="943" spans="1:14" ht="14.5" x14ac:dyDescent="0.35">
      <c r="A943" s="2" t="s">
        <v>1916</v>
      </c>
      <c r="B943" s="2" t="s">
        <v>1917</v>
      </c>
      <c r="C943" s="2">
        <v>21</v>
      </c>
      <c r="D943" s="2" t="s">
        <v>39</v>
      </c>
      <c r="E943" s="2" t="s">
        <v>74</v>
      </c>
      <c r="F943" s="2" t="s">
        <v>49</v>
      </c>
      <c r="G943" s="2" t="s">
        <v>36</v>
      </c>
      <c r="H943" s="7">
        <v>22383.95</v>
      </c>
      <c r="I943" s="3">
        <v>45324</v>
      </c>
      <c r="J943" s="3" t="str">
        <f>TEXT(NIgerian_Fintech[[#This Row],[TransactionDate]], "JJJJ")</f>
        <v>2024</v>
      </c>
      <c r="K943" s="3" t="str">
        <f>TEXT(NIgerian_Fintech[[#This Row],[TransactionDate]], "MMMM")</f>
        <v>February</v>
      </c>
      <c r="L943" s="3" t="str">
        <f>TEXT(NIgerian_Fintech[[#This Row],[TransactionDate]], "MM")</f>
        <v>02</v>
      </c>
      <c r="M943" s="3" t="str">
        <f>TEXT(NIgerian_Fintech[[#This Row],[TransactionDate]], "tttt")</f>
        <v>Friday</v>
      </c>
      <c r="N943" s="2" t="s">
        <v>16</v>
      </c>
    </row>
    <row r="944" spans="1:14" ht="14.5" x14ac:dyDescent="0.35">
      <c r="A944" s="2" t="s">
        <v>1918</v>
      </c>
      <c r="B944" s="2" t="s">
        <v>1919</v>
      </c>
      <c r="C944" s="2">
        <v>47</v>
      </c>
      <c r="D944" s="2" t="s">
        <v>12</v>
      </c>
      <c r="E944" s="2" t="s">
        <v>93</v>
      </c>
      <c r="F944" s="2" t="s">
        <v>25</v>
      </c>
      <c r="G944" s="2" t="s">
        <v>30</v>
      </c>
      <c r="H944" s="7">
        <v>494.79</v>
      </c>
      <c r="I944" s="3">
        <v>45645</v>
      </c>
      <c r="J944" s="3" t="str">
        <f>TEXT(NIgerian_Fintech[[#This Row],[TransactionDate]], "JJJJ")</f>
        <v>2024</v>
      </c>
      <c r="K944" s="3" t="str">
        <f>TEXT(NIgerian_Fintech[[#This Row],[TransactionDate]], "MMMM")</f>
        <v>December</v>
      </c>
      <c r="L944" s="3" t="str">
        <f>TEXT(NIgerian_Fintech[[#This Row],[TransactionDate]], "MM")</f>
        <v>12</v>
      </c>
      <c r="M944" s="3" t="str">
        <f>TEXT(NIgerian_Fintech[[#This Row],[TransactionDate]], "tttt")</f>
        <v>Thursday</v>
      </c>
      <c r="N944" s="2" t="s">
        <v>16</v>
      </c>
    </row>
    <row r="945" spans="1:14" ht="14.5" x14ac:dyDescent="0.35">
      <c r="A945" s="2" t="s">
        <v>1920</v>
      </c>
      <c r="B945" s="2" t="s">
        <v>1921</v>
      </c>
      <c r="C945" s="2">
        <v>28</v>
      </c>
      <c r="D945" s="2" t="s">
        <v>39</v>
      </c>
      <c r="E945" s="2" t="s">
        <v>24</v>
      </c>
      <c r="F945" s="2" t="s">
        <v>35</v>
      </c>
      <c r="G945" s="2" t="s">
        <v>20</v>
      </c>
      <c r="H945" s="7">
        <v>2059.5500000000002</v>
      </c>
      <c r="I945" s="3">
        <v>45014</v>
      </c>
      <c r="J945" s="3" t="str">
        <f>TEXT(NIgerian_Fintech[[#This Row],[TransactionDate]], "JJJJ")</f>
        <v>2023</v>
      </c>
      <c r="K945" s="3" t="str">
        <f>TEXT(NIgerian_Fintech[[#This Row],[TransactionDate]], "MMMM")</f>
        <v>March</v>
      </c>
      <c r="L945" s="3" t="str">
        <f>TEXT(NIgerian_Fintech[[#This Row],[TransactionDate]], "MM")</f>
        <v>03</v>
      </c>
      <c r="M945" s="3" t="str">
        <f>TEXT(NIgerian_Fintech[[#This Row],[TransactionDate]], "tttt")</f>
        <v>Wednesday</v>
      </c>
      <c r="N945" s="2" t="s">
        <v>21</v>
      </c>
    </row>
    <row r="946" spans="1:14" ht="14.5" x14ac:dyDescent="0.35">
      <c r="A946" s="2" t="s">
        <v>1922</v>
      </c>
      <c r="B946" s="2" t="s">
        <v>1923</v>
      </c>
      <c r="C946" s="2">
        <v>47</v>
      </c>
      <c r="D946" s="2" t="s">
        <v>39</v>
      </c>
      <c r="E946" s="2" t="s">
        <v>93</v>
      </c>
      <c r="F946" s="2" t="s">
        <v>35</v>
      </c>
      <c r="G946" s="2" t="s">
        <v>30</v>
      </c>
      <c r="H946" s="7">
        <v>3511.8</v>
      </c>
      <c r="I946" s="3">
        <v>45520</v>
      </c>
      <c r="J946" s="3" t="str">
        <f>TEXT(NIgerian_Fintech[[#This Row],[TransactionDate]], "JJJJ")</f>
        <v>2024</v>
      </c>
      <c r="K946" s="3" t="str">
        <f>TEXT(NIgerian_Fintech[[#This Row],[TransactionDate]], "MMMM")</f>
        <v>August</v>
      </c>
      <c r="L946" s="3" t="str">
        <f>TEXT(NIgerian_Fintech[[#This Row],[TransactionDate]], "MM")</f>
        <v>08</v>
      </c>
      <c r="M946" s="3" t="str">
        <f>TEXT(NIgerian_Fintech[[#This Row],[TransactionDate]], "tttt")</f>
        <v>Friday</v>
      </c>
      <c r="N946" s="2" t="s">
        <v>69</v>
      </c>
    </row>
    <row r="947" spans="1:14" ht="14.5" x14ac:dyDescent="0.35">
      <c r="A947" s="2" t="s">
        <v>1924</v>
      </c>
      <c r="B947" s="2" t="s">
        <v>1925</v>
      </c>
      <c r="C947" s="2">
        <v>48</v>
      </c>
      <c r="D947" s="2" t="s">
        <v>12</v>
      </c>
      <c r="E947" s="2" t="s">
        <v>64</v>
      </c>
      <c r="F947" s="2" t="s">
        <v>25</v>
      </c>
      <c r="G947" s="2" t="s">
        <v>30</v>
      </c>
      <c r="H947" s="7">
        <v>1464.49</v>
      </c>
      <c r="I947" s="3">
        <v>44943</v>
      </c>
      <c r="J947" s="3" t="str">
        <f>TEXT(NIgerian_Fintech[[#This Row],[TransactionDate]], "JJJJ")</f>
        <v>2023</v>
      </c>
      <c r="K947" s="3" t="str">
        <f>TEXT(NIgerian_Fintech[[#This Row],[TransactionDate]], "MMMM")</f>
        <v>January</v>
      </c>
      <c r="L947" s="3" t="str">
        <f>TEXT(NIgerian_Fintech[[#This Row],[TransactionDate]], "MM")</f>
        <v>01</v>
      </c>
      <c r="M947" s="3" t="str">
        <f>TEXT(NIgerian_Fintech[[#This Row],[TransactionDate]], "tttt")</f>
        <v>Tuesday</v>
      </c>
      <c r="N947" s="2" t="s">
        <v>16</v>
      </c>
    </row>
    <row r="948" spans="1:14" ht="14.5" x14ac:dyDescent="0.35">
      <c r="A948" s="2" t="s">
        <v>1926</v>
      </c>
      <c r="B948" s="2" t="s">
        <v>1927</v>
      </c>
      <c r="C948" s="2">
        <v>41</v>
      </c>
      <c r="D948" s="2" t="s">
        <v>12</v>
      </c>
      <c r="E948" s="2" t="s">
        <v>29</v>
      </c>
      <c r="F948" s="2" t="s">
        <v>19</v>
      </c>
      <c r="G948" s="2" t="s">
        <v>30</v>
      </c>
      <c r="H948" s="7">
        <v>6645.01</v>
      </c>
      <c r="I948" s="3">
        <v>45255</v>
      </c>
      <c r="J948" s="3" t="str">
        <f>TEXT(NIgerian_Fintech[[#This Row],[TransactionDate]], "JJJJ")</f>
        <v>2023</v>
      </c>
      <c r="K948" s="3" t="str">
        <f>TEXT(NIgerian_Fintech[[#This Row],[TransactionDate]], "MMMM")</f>
        <v>November</v>
      </c>
      <c r="L948" s="3" t="str">
        <f>TEXT(NIgerian_Fintech[[#This Row],[TransactionDate]], "MM")</f>
        <v>11</v>
      </c>
      <c r="M948" s="3" t="str">
        <f>TEXT(NIgerian_Fintech[[#This Row],[TransactionDate]], "tttt")</f>
        <v>Saturday</v>
      </c>
      <c r="N948" s="2" t="s">
        <v>16</v>
      </c>
    </row>
    <row r="949" spans="1:14" ht="14.5" x14ac:dyDescent="0.35">
      <c r="A949" s="2" t="s">
        <v>1928</v>
      </c>
      <c r="B949" s="2" t="s">
        <v>1929</v>
      </c>
      <c r="C949" s="2">
        <v>26</v>
      </c>
      <c r="D949" s="2" t="s">
        <v>39</v>
      </c>
      <c r="E949" s="2" t="s">
        <v>42</v>
      </c>
      <c r="F949" s="2" t="s">
        <v>49</v>
      </c>
      <c r="G949" s="2" t="s">
        <v>15</v>
      </c>
      <c r="H949" s="7">
        <v>16043.35</v>
      </c>
      <c r="I949" s="3">
        <v>45136</v>
      </c>
      <c r="J949" s="3" t="str">
        <f>TEXT(NIgerian_Fintech[[#This Row],[TransactionDate]], "JJJJ")</f>
        <v>2023</v>
      </c>
      <c r="K949" s="3" t="str">
        <f>TEXT(NIgerian_Fintech[[#This Row],[TransactionDate]], "MMMM")</f>
        <v>July</v>
      </c>
      <c r="L949" s="3" t="str">
        <f>TEXT(NIgerian_Fintech[[#This Row],[TransactionDate]], "MM")</f>
        <v>07</v>
      </c>
      <c r="M949" s="3" t="str">
        <f>TEXT(NIgerian_Fintech[[#This Row],[TransactionDate]], "tttt")</f>
        <v>Saturday</v>
      </c>
      <c r="N949" s="2" t="s">
        <v>16</v>
      </c>
    </row>
    <row r="950" spans="1:14" ht="14.5" x14ac:dyDescent="0.35">
      <c r="A950" s="2" t="s">
        <v>1930</v>
      </c>
      <c r="B950" s="2" t="s">
        <v>1931</v>
      </c>
      <c r="C950" s="2">
        <v>20</v>
      </c>
      <c r="D950" s="2" t="s">
        <v>39</v>
      </c>
      <c r="E950" s="2" t="s">
        <v>93</v>
      </c>
      <c r="F950" s="2" t="s">
        <v>14</v>
      </c>
      <c r="G950" s="2" t="s">
        <v>15</v>
      </c>
      <c r="H950" s="7">
        <v>30196.52</v>
      </c>
      <c r="I950" s="3">
        <v>45309</v>
      </c>
      <c r="J950" s="3" t="str">
        <f>TEXT(NIgerian_Fintech[[#This Row],[TransactionDate]], "JJJJ")</f>
        <v>2024</v>
      </c>
      <c r="K950" s="3" t="str">
        <f>TEXT(NIgerian_Fintech[[#This Row],[TransactionDate]], "MMMM")</f>
        <v>January</v>
      </c>
      <c r="L950" s="3" t="str">
        <f>TEXT(NIgerian_Fintech[[#This Row],[TransactionDate]], "MM")</f>
        <v>01</v>
      </c>
      <c r="M950" s="3" t="str">
        <f>TEXT(NIgerian_Fintech[[#This Row],[TransactionDate]], "tttt")</f>
        <v>Thursday</v>
      </c>
      <c r="N950" s="2" t="s">
        <v>16</v>
      </c>
    </row>
    <row r="951" spans="1:14" ht="14.5" x14ac:dyDescent="0.35">
      <c r="A951" s="2" t="s">
        <v>1932</v>
      </c>
      <c r="B951" s="2" t="s">
        <v>1933</v>
      </c>
      <c r="C951" s="2">
        <v>48</v>
      </c>
      <c r="D951" s="2" t="s">
        <v>39</v>
      </c>
      <c r="E951" s="2" t="s">
        <v>64</v>
      </c>
      <c r="F951" s="2" t="s">
        <v>25</v>
      </c>
      <c r="G951" s="2" t="s">
        <v>15</v>
      </c>
      <c r="H951" s="7">
        <v>22034.11</v>
      </c>
      <c r="I951" s="3">
        <v>45491</v>
      </c>
      <c r="J951" s="3" t="str">
        <f>TEXT(NIgerian_Fintech[[#This Row],[TransactionDate]], "JJJJ")</f>
        <v>2024</v>
      </c>
      <c r="K951" s="3" t="str">
        <f>TEXT(NIgerian_Fintech[[#This Row],[TransactionDate]], "MMMM")</f>
        <v>July</v>
      </c>
      <c r="L951" s="3" t="str">
        <f>TEXT(NIgerian_Fintech[[#This Row],[TransactionDate]], "MM")</f>
        <v>07</v>
      </c>
      <c r="M951" s="3" t="str">
        <f>TEXT(NIgerian_Fintech[[#This Row],[TransactionDate]], "tttt")</f>
        <v>Thursday</v>
      </c>
      <c r="N951" s="2" t="s">
        <v>16</v>
      </c>
    </row>
    <row r="952" spans="1:14" ht="14.5" x14ac:dyDescent="0.35">
      <c r="A952" s="2" t="s">
        <v>1934</v>
      </c>
      <c r="B952" s="2" t="s">
        <v>1935</v>
      </c>
      <c r="C952" s="2">
        <v>57</v>
      </c>
      <c r="D952" s="2" t="s">
        <v>12</v>
      </c>
      <c r="E952" s="2" t="s">
        <v>64</v>
      </c>
      <c r="F952" s="2" t="s">
        <v>25</v>
      </c>
      <c r="G952" s="2" t="s">
        <v>26</v>
      </c>
      <c r="H952" s="7">
        <v>6112.66</v>
      </c>
      <c r="I952" s="3">
        <v>45566</v>
      </c>
      <c r="J952" s="3" t="str">
        <f>TEXT(NIgerian_Fintech[[#This Row],[TransactionDate]], "JJJJ")</f>
        <v>2024</v>
      </c>
      <c r="K952" s="3" t="str">
        <f>TEXT(NIgerian_Fintech[[#This Row],[TransactionDate]], "MMMM")</f>
        <v>October</v>
      </c>
      <c r="L952" s="3" t="str">
        <f>TEXT(NIgerian_Fintech[[#This Row],[TransactionDate]], "MM")</f>
        <v>10</v>
      </c>
      <c r="M952" s="3" t="str">
        <f>TEXT(NIgerian_Fintech[[#This Row],[TransactionDate]], "tttt")</f>
        <v>Tuesday</v>
      </c>
      <c r="N952" s="2" t="s">
        <v>21</v>
      </c>
    </row>
    <row r="953" spans="1:14" ht="14.5" x14ac:dyDescent="0.35">
      <c r="A953" s="2" t="s">
        <v>1936</v>
      </c>
      <c r="B953" s="2" t="s">
        <v>1937</v>
      </c>
      <c r="C953" s="2">
        <v>54</v>
      </c>
      <c r="D953" s="2" t="s">
        <v>12</v>
      </c>
      <c r="E953" s="2" t="s">
        <v>42</v>
      </c>
      <c r="F953" s="2" t="s">
        <v>35</v>
      </c>
      <c r="G953" s="2" t="s">
        <v>15</v>
      </c>
      <c r="H953" s="7">
        <v>10119.52</v>
      </c>
      <c r="I953" s="3">
        <v>45072</v>
      </c>
      <c r="J953" s="3" t="str">
        <f>TEXT(NIgerian_Fintech[[#This Row],[TransactionDate]], "JJJJ")</f>
        <v>2023</v>
      </c>
      <c r="K953" s="3" t="str">
        <f>TEXT(NIgerian_Fintech[[#This Row],[TransactionDate]], "MMMM")</f>
        <v>May</v>
      </c>
      <c r="L953" s="3" t="str">
        <f>TEXT(NIgerian_Fintech[[#This Row],[TransactionDate]], "MM")</f>
        <v>05</v>
      </c>
      <c r="M953" s="3" t="str">
        <f>TEXT(NIgerian_Fintech[[#This Row],[TransactionDate]], "tttt")</f>
        <v>Friday</v>
      </c>
      <c r="N953" s="2" t="s">
        <v>16</v>
      </c>
    </row>
    <row r="954" spans="1:14" ht="14.5" x14ac:dyDescent="0.35">
      <c r="A954" s="2" t="s">
        <v>1938</v>
      </c>
      <c r="B954" s="2" t="s">
        <v>1939</v>
      </c>
      <c r="C954" s="2">
        <v>53</v>
      </c>
      <c r="D954" s="2" t="s">
        <v>12</v>
      </c>
      <c r="E954" s="2" t="s">
        <v>52</v>
      </c>
      <c r="F954" s="2" t="s">
        <v>55</v>
      </c>
      <c r="G954" s="2" t="s">
        <v>26</v>
      </c>
      <c r="H954" s="7">
        <v>2622.69</v>
      </c>
      <c r="I954" s="3">
        <v>45379</v>
      </c>
      <c r="J954" s="3" t="str">
        <f>TEXT(NIgerian_Fintech[[#This Row],[TransactionDate]], "JJJJ")</f>
        <v>2024</v>
      </c>
      <c r="K954" s="3" t="str">
        <f>TEXT(NIgerian_Fintech[[#This Row],[TransactionDate]], "MMMM")</f>
        <v>March</v>
      </c>
      <c r="L954" s="3" t="str">
        <f>TEXT(NIgerian_Fintech[[#This Row],[TransactionDate]], "MM")</f>
        <v>03</v>
      </c>
      <c r="M954" s="3" t="str">
        <f>TEXT(NIgerian_Fintech[[#This Row],[TransactionDate]], "tttt")</f>
        <v>Thursday</v>
      </c>
      <c r="N954" s="2" t="s">
        <v>16</v>
      </c>
    </row>
    <row r="955" spans="1:14" ht="14.5" x14ac:dyDescent="0.35">
      <c r="A955" s="2" t="s">
        <v>1940</v>
      </c>
      <c r="B955" s="2" t="s">
        <v>1941</v>
      </c>
      <c r="C955" s="2">
        <v>41</v>
      </c>
      <c r="D955" s="2" t="s">
        <v>12</v>
      </c>
      <c r="E955" s="2" t="s">
        <v>52</v>
      </c>
      <c r="F955" s="2" t="s">
        <v>35</v>
      </c>
      <c r="G955" s="2" t="s">
        <v>20</v>
      </c>
      <c r="H955" s="7">
        <v>5158.53</v>
      </c>
      <c r="I955" s="3">
        <v>45319</v>
      </c>
      <c r="J955" s="3" t="str">
        <f>TEXT(NIgerian_Fintech[[#This Row],[TransactionDate]], "JJJJ")</f>
        <v>2024</v>
      </c>
      <c r="K955" s="3" t="str">
        <f>TEXT(NIgerian_Fintech[[#This Row],[TransactionDate]], "MMMM")</f>
        <v>January</v>
      </c>
      <c r="L955" s="3" t="str">
        <f>TEXT(NIgerian_Fintech[[#This Row],[TransactionDate]], "MM")</f>
        <v>01</v>
      </c>
      <c r="M955" s="3" t="str">
        <f>TEXT(NIgerian_Fintech[[#This Row],[TransactionDate]], "tttt")</f>
        <v>Sunday</v>
      </c>
      <c r="N955" s="2" t="s">
        <v>69</v>
      </c>
    </row>
    <row r="956" spans="1:14" ht="14.5" x14ac:dyDescent="0.35">
      <c r="A956" s="2" t="s">
        <v>1942</v>
      </c>
      <c r="B956" s="2" t="s">
        <v>1943</v>
      </c>
      <c r="C956" s="2">
        <v>48</v>
      </c>
      <c r="D956" s="2" t="s">
        <v>39</v>
      </c>
      <c r="E956" s="2" t="s">
        <v>52</v>
      </c>
      <c r="F956" s="2" t="s">
        <v>49</v>
      </c>
      <c r="G956" s="2" t="s">
        <v>20</v>
      </c>
      <c r="H956" s="7">
        <v>20493.59</v>
      </c>
      <c r="I956" s="3">
        <v>45236</v>
      </c>
      <c r="J956" s="3" t="str">
        <f>TEXT(NIgerian_Fintech[[#This Row],[TransactionDate]], "JJJJ")</f>
        <v>2023</v>
      </c>
      <c r="K956" s="3" t="str">
        <f>TEXT(NIgerian_Fintech[[#This Row],[TransactionDate]], "MMMM")</f>
        <v>November</v>
      </c>
      <c r="L956" s="3" t="str">
        <f>TEXT(NIgerian_Fintech[[#This Row],[TransactionDate]], "MM")</f>
        <v>11</v>
      </c>
      <c r="M956" s="3" t="str">
        <f>TEXT(NIgerian_Fintech[[#This Row],[TransactionDate]], "tttt")</f>
        <v>Monday</v>
      </c>
      <c r="N956" s="2" t="s">
        <v>16</v>
      </c>
    </row>
    <row r="957" spans="1:14" ht="14.5" x14ac:dyDescent="0.35">
      <c r="A957" s="2" t="s">
        <v>1944</v>
      </c>
      <c r="B957" s="2" t="s">
        <v>1945</v>
      </c>
      <c r="C957" s="2">
        <v>23</v>
      </c>
      <c r="D957" s="2" t="s">
        <v>39</v>
      </c>
      <c r="E957" s="2" t="s">
        <v>13</v>
      </c>
      <c r="F957" s="2" t="s">
        <v>35</v>
      </c>
      <c r="G957" s="2" t="s">
        <v>20</v>
      </c>
      <c r="H957" s="7">
        <v>296.32</v>
      </c>
      <c r="I957" s="3">
        <v>45418</v>
      </c>
      <c r="J957" s="3" t="str">
        <f>TEXT(NIgerian_Fintech[[#This Row],[TransactionDate]], "JJJJ")</f>
        <v>2024</v>
      </c>
      <c r="K957" s="3" t="str">
        <f>TEXT(NIgerian_Fintech[[#This Row],[TransactionDate]], "MMMM")</f>
        <v>May</v>
      </c>
      <c r="L957" s="3" t="str">
        <f>TEXT(NIgerian_Fintech[[#This Row],[TransactionDate]], "MM")</f>
        <v>05</v>
      </c>
      <c r="M957" s="3" t="str">
        <f>TEXT(NIgerian_Fintech[[#This Row],[TransactionDate]], "tttt")</f>
        <v>Monday</v>
      </c>
      <c r="N957" s="2" t="s">
        <v>16</v>
      </c>
    </row>
    <row r="958" spans="1:14" ht="14.5" x14ac:dyDescent="0.35">
      <c r="A958" s="2" t="s">
        <v>1946</v>
      </c>
      <c r="B958" s="2" t="s">
        <v>1947</v>
      </c>
      <c r="C958" s="2">
        <v>19</v>
      </c>
      <c r="D958" s="2" t="s">
        <v>39</v>
      </c>
      <c r="E958" s="2" t="s">
        <v>29</v>
      </c>
      <c r="F958" s="2" t="s">
        <v>14</v>
      </c>
      <c r="G958" s="2" t="s">
        <v>20</v>
      </c>
      <c r="H958" s="7">
        <v>7609.11</v>
      </c>
      <c r="I958" s="3">
        <v>45356</v>
      </c>
      <c r="J958" s="3" t="str">
        <f>TEXT(NIgerian_Fintech[[#This Row],[TransactionDate]], "JJJJ")</f>
        <v>2024</v>
      </c>
      <c r="K958" s="3" t="str">
        <f>TEXT(NIgerian_Fintech[[#This Row],[TransactionDate]], "MMMM")</f>
        <v>March</v>
      </c>
      <c r="L958" s="3" t="str">
        <f>TEXT(NIgerian_Fintech[[#This Row],[TransactionDate]], "MM")</f>
        <v>03</v>
      </c>
      <c r="M958" s="3" t="str">
        <f>TEXT(NIgerian_Fintech[[#This Row],[TransactionDate]], "tttt")</f>
        <v>Tuesday</v>
      </c>
      <c r="N958" s="2" t="s">
        <v>16</v>
      </c>
    </row>
    <row r="959" spans="1:14" ht="14.5" x14ac:dyDescent="0.35">
      <c r="A959" s="2" t="s">
        <v>1948</v>
      </c>
      <c r="B959" s="2" t="s">
        <v>1949</v>
      </c>
      <c r="C959" s="2">
        <v>37</v>
      </c>
      <c r="D959" s="2" t="s">
        <v>39</v>
      </c>
      <c r="E959" s="2" t="s">
        <v>24</v>
      </c>
      <c r="F959" s="2" t="s">
        <v>19</v>
      </c>
      <c r="G959" s="2" t="s">
        <v>20</v>
      </c>
      <c r="H959" s="7">
        <v>20619.810000000001</v>
      </c>
      <c r="I959" s="3">
        <v>44927</v>
      </c>
      <c r="J959" s="3" t="str">
        <f>TEXT(NIgerian_Fintech[[#This Row],[TransactionDate]], "JJJJ")</f>
        <v>2023</v>
      </c>
      <c r="K959" s="3" t="str">
        <f>TEXT(NIgerian_Fintech[[#This Row],[TransactionDate]], "MMMM")</f>
        <v>January</v>
      </c>
      <c r="L959" s="3" t="str">
        <f>TEXT(NIgerian_Fintech[[#This Row],[TransactionDate]], "MM")</f>
        <v>01</v>
      </c>
      <c r="M959" s="3" t="str">
        <f>TEXT(NIgerian_Fintech[[#This Row],[TransactionDate]], "tttt")</f>
        <v>Sunday</v>
      </c>
      <c r="N959" s="2" t="s">
        <v>16</v>
      </c>
    </row>
    <row r="960" spans="1:14" ht="14.5" x14ac:dyDescent="0.35">
      <c r="A960" s="2" t="s">
        <v>1950</v>
      </c>
      <c r="B960" s="2" t="s">
        <v>1951</v>
      </c>
      <c r="C960" s="2">
        <v>45</v>
      </c>
      <c r="D960" s="2" t="s">
        <v>12</v>
      </c>
      <c r="E960" s="2" t="s">
        <v>29</v>
      </c>
      <c r="F960" s="2" t="s">
        <v>14</v>
      </c>
      <c r="G960" s="2" t="s">
        <v>15</v>
      </c>
      <c r="H960" s="7">
        <v>1301.2</v>
      </c>
      <c r="I960" s="3">
        <v>44967</v>
      </c>
      <c r="J960" s="3" t="str">
        <f>TEXT(NIgerian_Fintech[[#This Row],[TransactionDate]], "JJJJ")</f>
        <v>2023</v>
      </c>
      <c r="K960" s="3" t="str">
        <f>TEXT(NIgerian_Fintech[[#This Row],[TransactionDate]], "MMMM")</f>
        <v>February</v>
      </c>
      <c r="L960" s="3" t="str">
        <f>TEXT(NIgerian_Fintech[[#This Row],[TransactionDate]], "MM")</f>
        <v>02</v>
      </c>
      <c r="M960" s="3" t="str">
        <f>TEXT(NIgerian_Fintech[[#This Row],[TransactionDate]], "tttt")</f>
        <v>Friday</v>
      </c>
      <c r="N960" s="2" t="s">
        <v>16</v>
      </c>
    </row>
    <row r="961" spans="1:14" ht="14.5" x14ac:dyDescent="0.35">
      <c r="A961" s="2" t="s">
        <v>1952</v>
      </c>
      <c r="B961" s="2" t="s">
        <v>1953</v>
      </c>
      <c r="C961" s="2">
        <v>28</v>
      </c>
      <c r="D961" s="2" t="s">
        <v>39</v>
      </c>
      <c r="E961" s="2" t="s">
        <v>52</v>
      </c>
      <c r="F961" s="2" t="s">
        <v>19</v>
      </c>
      <c r="G961" s="2" t="s">
        <v>36</v>
      </c>
      <c r="H961" s="7">
        <v>40481.980000000003</v>
      </c>
      <c r="I961" s="3">
        <v>45511</v>
      </c>
      <c r="J961" s="3" t="str">
        <f>TEXT(NIgerian_Fintech[[#This Row],[TransactionDate]], "JJJJ")</f>
        <v>2024</v>
      </c>
      <c r="K961" s="3" t="str">
        <f>TEXT(NIgerian_Fintech[[#This Row],[TransactionDate]], "MMMM")</f>
        <v>August</v>
      </c>
      <c r="L961" s="3" t="str">
        <f>TEXT(NIgerian_Fintech[[#This Row],[TransactionDate]], "MM")</f>
        <v>08</v>
      </c>
      <c r="M961" s="3" t="str">
        <f>TEXT(NIgerian_Fintech[[#This Row],[TransactionDate]], "tttt")</f>
        <v>Wednesday</v>
      </c>
      <c r="N961" s="2" t="s">
        <v>16</v>
      </c>
    </row>
    <row r="962" spans="1:14" ht="14.5" x14ac:dyDescent="0.35">
      <c r="A962" s="2" t="s">
        <v>1954</v>
      </c>
      <c r="B962" s="2" t="s">
        <v>1955</v>
      </c>
      <c r="C962" s="2">
        <v>21</v>
      </c>
      <c r="D962" s="2" t="s">
        <v>39</v>
      </c>
      <c r="E962" s="2" t="s">
        <v>42</v>
      </c>
      <c r="F962" s="2" t="s">
        <v>14</v>
      </c>
      <c r="G962" s="2" t="s">
        <v>15</v>
      </c>
      <c r="H962" s="7">
        <v>124.69</v>
      </c>
      <c r="I962" s="3">
        <v>45598</v>
      </c>
      <c r="J962" s="3" t="str">
        <f>TEXT(NIgerian_Fintech[[#This Row],[TransactionDate]], "JJJJ")</f>
        <v>2024</v>
      </c>
      <c r="K962" s="3" t="str">
        <f>TEXT(NIgerian_Fintech[[#This Row],[TransactionDate]], "MMMM")</f>
        <v>November</v>
      </c>
      <c r="L962" s="3" t="str">
        <f>TEXT(NIgerian_Fintech[[#This Row],[TransactionDate]], "MM")</f>
        <v>11</v>
      </c>
      <c r="M962" s="3" t="str">
        <f>TEXT(NIgerian_Fintech[[#This Row],[TransactionDate]], "tttt")</f>
        <v>Saturday</v>
      </c>
      <c r="N962" s="2" t="s">
        <v>16</v>
      </c>
    </row>
    <row r="963" spans="1:14" ht="14.5" x14ac:dyDescent="0.35">
      <c r="A963" s="2" t="s">
        <v>1956</v>
      </c>
      <c r="B963" s="2" t="s">
        <v>1957</v>
      </c>
      <c r="C963" s="2">
        <v>32</v>
      </c>
      <c r="D963" s="2" t="s">
        <v>12</v>
      </c>
      <c r="E963" s="2" t="s">
        <v>13</v>
      </c>
      <c r="F963" s="2" t="s">
        <v>35</v>
      </c>
      <c r="G963" s="2" t="s">
        <v>36</v>
      </c>
      <c r="H963" s="7">
        <v>21726.1</v>
      </c>
      <c r="I963" s="3">
        <v>45138</v>
      </c>
      <c r="J963" s="3" t="str">
        <f>TEXT(NIgerian_Fintech[[#This Row],[TransactionDate]], "JJJJ")</f>
        <v>2023</v>
      </c>
      <c r="K963" s="3" t="str">
        <f>TEXT(NIgerian_Fintech[[#This Row],[TransactionDate]], "MMMM")</f>
        <v>July</v>
      </c>
      <c r="L963" s="3" t="str">
        <f>TEXT(NIgerian_Fintech[[#This Row],[TransactionDate]], "MM")</f>
        <v>07</v>
      </c>
      <c r="M963" s="3" t="str">
        <f>TEXT(NIgerian_Fintech[[#This Row],[TransactionDate]], "tttt")</f>
        <v>Monday</v>
      </c>
      <c r="N963" s="2" t="s">
        <v>16</v>
      </c>
    </row>
    <row r="964" spans="1:14" ht="14.5" x14ac:dyDescent="0.35">
      <c r="A964" s="2" t="s">
        <v>1958</v>
      </c>
      <c r="B964" s="2" t="s">
        <v>1959</v>
      </c>
      <c r="C964" s="2">
        <v>23</v>
      </c>
      <c r="D964" s="2" t="s">
        <v>12</v>
      </c>
      <c r="E964" s="2" t="s">
        <v>29</v>
      </c>
      <c r="F964" s="2" t="s">
        <v>14</v>
      </c>
      <c r="G964" s="2" t="s">
        <v>15</v>
      </c>
      <c r="H964" s="7">
        <v>4364.49</v>
      </c>
      <c r="I964" s="3">
        <v>45259</v>
      </c>
      <c r="J964" s="3" t="str">
        <f>TEXT(NIgerian_Fintech[[#This Row],[TransactionDate]], "JJJJ")</f>
        <v>2023</v>
      </c>
      <c r="K964" s="3" t="str">
        <f>TEXT(NIgerian_Fintech[[#This Row],[TransactionDate]], "MMMM")</f>
        <v>November</v>
      </c>
      <c r="L964" s="3" t="str">
        <f>TEXT(NIgerian_Fintech[[#This Row],[TransactionDate]], "MM")</f>
        <v>11</v>
      </c>
      <c r="M964" s="3" t="str">
        <f>TEXT(NIgerian_Fintech[[#This Row],[TransactionDate]], "tttt")</f>
        <v>Wednesday</v>
      </c>
      <c r="N964" s="2" t="s">
        <v>16</v>
      </c>
    </row>
    <row r="965" spans="1:14" ht="14.5" x14ac:dyDescent="0.35">
      <c r="A965" s="2" t="s">
        <v>1960</v>
      </c>
      <c r="B965" s="2" t="s">
        <v>1961</v>
      </c>
      <c r="C965" s="2">
        <v>47</v>
      </c>
      <c r="D965" s="2" t="s">
        <v>39</v>
      </c>
      <c r="E965" s="2" t="s">
        <v>52</v>
      </c>
      <c r="F965" s="2" t="s">
        <v>35</v>
      </c>
      <c r="G965" s="2" t="s">
        <v>20</v>
      </c>
      <c r="H965" s="7">
        <v>1423.59</v>
      </c>
      <c r="I965" s="3">
        <v>45577</v>
      </c>
      <c r="J965" s="3" t="str">
        <f>TEXT(NIgerian_Fintech[[#This Row],[TransactionDate]], "JJJJ")</f>
        <v>2024</v>
      </c>
      <c r="K965" s="3" t="str">
        <f>TEXT(NIgerian_Fintech[[#This Row],[TransactionDate]], "MMMM")</f>
        <v>October</v>
      </c>
      <c r="L965" s="3" t="str">
        <f>TEXT(NIgerian_Fintech[[#This Row],[TransactionDate]], "MM")</f>
        <v>10</v>
      </c>
      <c r="M965" s="3" t="str">
        <f>TEXT(NIgerian_Fintech[[#This Row],[TransactionDate]], "tttt")</f>
        <v>Saturday</v>
      </c>
      <c r="N965" s="2" t="s">
        <v>16</v>
      </c>
    </row>
    <row r="966" spans="1:14" ht="14.5" x14ac:dyDescent="0.35">
      <c r="A966" s="2" t="s">
        <v>1962</v>
      </c>
      <c r="B966" s="2" t="s">
        <v>1963</v>
      </c>
      <c r="C966" s="2">
        <v>55</v>
      </c>
      <c r="D966" s="2" t="s">
        <v>12</v>
      </c>
      <c r="E966" s="2" t="s">
        <v>13</v>
      </c>
      <c r="F966" s="2" t="s">
        <v>35</v>
      </c>
      <c r="G966" s="2" t="s">
        <v>30</v>
      </c>
      <c r="H966" s="7">
        <v>1712.13</v>
      </c>
      <c r="I966" s="3">
        <v>45372</v>
      </c>
      <c r="J966" s="3" t="str">
        <f>TEXT(NIgerian_Fintech[[#This Row],[TransactionDate]], "JJJJ")</f>
        <v>2024</v>
      </c>
      <c r="K966" s="3" t="str">
        <f>TEXT(NIgerian_Fintech[[#This Row],[TransactionDate]], "MMMM")</f>
        <v>March</v>
      </c>
      <c r="L966" s="3" t="str">
        <f>TEXT(NIgerian_Fintech[[#This Row],[TransactionDate]], "MM")</f>
        <v>03</v>
      </c>
      <c r="M966" s="3" t="str">
        <f>TEXT(NIgerian_Fintech[[#This Row],[TransactionDate]], "tttt")</f>
        <v>Thursday</v>
      </c>
      <c r="N966" s="2" t="s">
        <v>16</v>
      </c>
    </row>
    <row r="967" spans="1:14" ht="14.5" x14ac:dyDescent="0.35">
      <c r="A967" s="2" t="s">
        <v>1964</v>
      </c>
      <c r="B967" s="2" t="s">
        <v>1965</v>
      </c>
      <c r="C967" s="2">
        <v>19</v>
      </c>
      <c r="D967" s="2" t="s">
        <v>39</v>
      </c>
      <c r="E967" s="2" t="s">
        <v>24</v>
      </c>
      <c r="F967" s="2" t="s">
        <v>49</v>
      </c>
      <c r="G967" s="2" t="s">
        <v>36</v>
      </c>
      <c r="H967" s="7">
        <v>12079.1</v>
      </c>
      <c r="I967" s="3">
        <v>45230</v>
      </c>
      <c r="J967" s="3" t="str">
        <f>TEXT(NIgerian_Fintech[[#This Row],[TransactionDate]], "JJJJ")</f>
        <v>2023</v>
      </c>
      <c r="K967" s="3" t="str">
        <f>TEXT(NIgerian_Fintech[[#This Row],[TransactionDate]], "MMMM")</f>
        <v>October</v>
      </c>
      <c r="L967" s="3" t="str">
        <f>TEXT(NIgerian_Fintech[[#This Row],[TransactionDate]], "MM")</f>
        <v>10</v>
      </c>
      <c r="M967" s="3" t="str">
        <f>TEXT(NIgerian_Fintech[[#This Row],[TransactionDate]], "tttt")</f>
        <v>Tuesday</v>
      </c>
      <c r="N967" s="2" t="s">
        <v>16</v>
      </c>
    </row>
    <row r="968" spans="1:14" ht="14.5" x14ac:dyDescent="0.35">
      <c r="A968" s="2" t="s">
        <v>1966</v>
      </c>
      <c r="B968" s="2" t="s">
        <v>1967</v>
      </c>
      <c r="C968" s="2">
        <v>32</v>
      </c>
      <c r="D968" s="2" t="s">
        <v>12</v>
      </c>
      <c r="E968" s="2" t="s">
        <v>42</v>
      </c>
      <c r="F968" s="2" t="s">
        <v>35</v>
      </c>
      <c r="G968" s="2" t="s">
        <v>30</v>
      </c>
      <c r="H968" s="7">
        <v>20457.72</v>
      </c>
      <c r="I968" s="3">
        <v>45481</v>
      </c>
      <c r="J968" s="3" t="str">
        <f>TEXT(NIgerian_Fintech[[#This Row],[TransactionDate]], "JJJJ")</f>
        <v>2024</v>
      </c>
      <c r="K968" s="3" t="str">
        <f>TEXT(NIgerian_Fintech[[#This Row],[TransactionDate]], "MMMM")</f>
        <v>July</v>
      </c>
      <c r="L968" s="3" t="str">
        <f>TEXT(NIgerian_Fintech[[#This Row],[TransactionDate]], "MM")</f>
        <v>07</v>
      </c>
      <c r="M968" s="3" t="str">
        <f>TEXT(NIgerian_Fintech[[#This Row],[TransactionDate]], "tttt")</f>
        <v>Monday</v>
      </c>
      <c r="N968" s="2" t="s">
        <v>16</v>
      </c>
    </row>
    <row r="969" spans="1:14" ht="14.5" x14ac:dyDescent="0.35">
      <c r="A969" s="2" t="s">
        <v>1968</v>
      </c>
      <c r="B969" s="2" t="s">
        <v>1969</v>
      </c>
      <c r="C969" s="2">
        <v>28</v>
      </c>
      <c r="D969" s="2" t="s">
        <v>12</v>
      </c>
      <c r="E969" s="2" t="s">
        <v>52</v>
      </c>
      <c r="F969" s="2" t="s">
        <v>55</v>
      </c>
      <c r="G969" s="2" t="s">
        <v>20</v>
      </c>
      <c r="H969" s="7">
        <v>10246.18</v>
      </c>
      <c r="I969" s="3">
        <v>45617</v>
      </c>
      <c r="J969" s="3" t="str">
        <f>TEXT(NIgerian_Fintech[[#This Row],[TransactionDate]], "JJJJ")</f>
        <v>2024</v>
      </c>
      <c r="K969" s="3" t="str">
        <f>TEXT(NIgerian_Fintech[[#This Row],[TransactionDate]], "MMMM")</f>
        <v>November</v>
      </c>
      <c r="L969" s="3" t="str">
        <f>TEXT(NIgerian_Fintech[[#This Row],[TransactionDate]], "MM")</f>
        <v>11</v>
      </c>
      <c r="M969" s="3" t="str">
        <f>TEXT(NIgerian_Fintech[[#This Row],[TransactionDate]], "tttt")</f>
        <v>Thursday</v>
      </c>
      <c r="N969" s="2" t="s">
        <v>16</v>
      </c>
    </row>
    <row r="970" spans="1:14" ht="14.5" x14ac:dyDescent="0.35">
      <c r="A970" s="2" t="s">
        <v>1970</v>
      </c>
      <c r="B970" s="2" t="s">
        <v>1971</v>
      </c>
      <c r="C970" s="2">
        <v>25</v>
      </c>
      <c r="D970" s="2" t="s">
        <v>39</v>
      </c>
      <c r="E970" s="2" t="s">
        <v>24</v>
      </c>
      <c r="F970" s="2" t="s">
        <v>14</v>
      </c>
      <c r="G970" s="2" t="s">
        <v>36</v>
      </c>
      <c r="H970" s="7">
        <v>26412.09</v>
      </c>
      <c r="I970" s="3">
        <v>45627</v>
      </c>
      <c r="J970" s="3" t="str">
        <f>TEXT(NIgerian_Fintech[[#This Row],[TransactionDate]], "JJJJ")</f>
        <v>2024</v>
      </c>
      <c r="K970" s="3" t="str">
        <f>TEXT(NIgerian_Fintech[[#This Row],[TransactionDate]], "MMMM")</f>
        <v>December</v>
      </c>
      <c r="L970" s="3" t="str">
        <f>TEXT(NIgerian_Fintech[[#This Row],[TransactionDate]], "MM")</f>
        <v>12</v>
      </c>
      <c r="M970" s="3" t="str">
        <f>TEXT(NIgerian_Fintech[[#This Row],[TransactionDate]], "tttt")</f>
        <v>Sunday</v>
      </c>
      <c r="N970" s="2" t="s">
        <v>16</v>
      </c>
    </row>
    <row r="971" spans="1:14" ht="14.5" x14ac:dyDescent="0.35">
      <c r="A971" s="2" t="s">
        <v>1972</v>
      </c>
      <c r="B971" s="2" t="s">
        <v>1973</v>
      </c>
      <c r="C971" s="2">
        <v>43</v>
      </c>
      <c r="D971" s="2" t="s">
        <v>12</v>
      </c>
      <c r="E971" s="2" t="s">
        <v>74</v>
      </c>
      <c r="F971" s="2" t="s">
        <v>25</v>
      </c>
      <c r="G971" s="2" t="s">
        <v>30</v>
      </c>
      <c r="H971" s="7">
        <v>18481.95</v>
      </c>
      <c r="I971" s="3">
        <v>45080</v>
      </c>
      <c r="J971" s="3" t="str">
        <f>TEXT(NIgerian_Fintech[[#This Row],[TransactionDate]], "JJJJ")</f>
        <v>2023</v>
      </c>
      <c r="K971" s="3" t="str">
        <f>TEXT(NIgerian_Fintech[[#This Row],[TransactionDate]], "MMMM")</f>
        <v>June</v>
      </c>
      <c r="L971" s="3" t="str">
        <f>TEXT(NIgerian_Fintech[[#This Row],[TransactionDate]], "MM")</f>
        <v>06</v>
      </c>
      <c r="M971" s="3" t="str">
        <f>TEXT(NIgerian_Fintech[[#This Row],[TransactionDate]], "tttt")</f>
        <v>Saturday</v>
      </c>
      <c r="N971" s="2" t="s">
        <v>16</v>
      </c>
    </row>
    <row r="972" spans="1:14" ht="14.5" x14ac:dyDescent="0.35">
      <c r="A972" s="2" t="s">
        <v>1974</v>
      </c>
      <c r="B972" s="2" t="s">
        <v>1975</v>
      </c>
      <c r="C972" s="2">
        <v>62</v>
      </c>
      <c r="D972" s="2" t="s">
        <v>39</v>
      </c>
      <c r="E972" s="2" t="s">
        <v>24</v>
      </c>
      <c r="F972" s="2" t="s">
        <v>25</v>
      </c>
      <c r="G972" s="2" t="s">
        <v>15</v>
      </c>
      <c r="H972" s="7">
        <v>90.73</v>
      </c>
      <c r="I972" s="3">
        <v>45542</v>
      </c>
      <c r="J972" s="3" t="str">
        <f>TEXT(NIgerian_Fintech[[#This Row],[TransactionDate]], "JJJJ")</f>
        <v>2024</v>
      </c>
      <c r="K972" s="3" t="str">
        <f>TEXT(NIgerian_Fintech[[#This Row],[TransactionDate]], "MMMM")</f>
        <v>September</v>
      </c>
      <c r="L972" s="3" t="str">
        <f>TEXT(NIgerian_Fintech[[#This Row],[TransactionDate]], "MM")</f>
        <v>09</v>
      </c>
      <c r="M972" s="3" t="str">
        <f>TEXT(NIgerian_Fintech[[#This Row],[TransactionDate]], "tttt")</f>
        <v>Saturday</v>
      </c>
      <c r="N972" s="2" t="s">
        <v>16</v>
      </c>
    </row>
    <row r="973" spans="1:14" ht="14.5" x14ac:dyDescent="0.35">
      <c r="A973" s="2" t="s">
        <v>1976</v>
      </c>
      <c r="B973" s="2" t="s">
        <v>1977</v>
      </c>
      <c r="C973" s="2">
        <v>61</v>
      </c>
      <c r="D973" s="2" t="s">
        <v>12</v>
      </c>
      <c r="E973" s="2" t="s">
        <v>93</v>
      </c>
      <c r="F973" s="2" t="s">
        <v>25</v>
      </c>
      <c r="G973" s="2" t="s">
        <v>20</v>
      </c>
      <c r="H973" s="7">
        <v>11069.36</v>
      </c>
      <c r="I973" s="3">
        <v>45449</v>
      </c>
      <c r="J973" s="3" t="str">
        <f>TEXT(NIgerian_Fintech[[#This Row],[TransactionDate]], "JJJJ")</f>
        <v>2024</v>
      </c>
      <c r="K973" s="3" t="str">
        <f>TEXT(NIgerian_Fintech[[#This Row],[TransactionDate]], "MMMM")</f>
        <v>June</v>
      </c>
      <c r="L973" s="3" t="str">
        <f>TEXT(NIgerian_Fintech[[#This Row],[TransactionDate]], "MM")</f>
        <v>06</v>
      </c>
      <c r="M973" s="3" t="str">
        <f>TEXT(NIgerian_Fintech[[#This Row],[TransactionDate]], "tttt")</f>
        <v>Thursday</v>
      </c>
      <c r="N973" s="2" t="s">
        <v>16</v>
      </c>
    </row>
    <row r="974" spans="1:14" ht="14.5" x14ac:dyDescent="0.35">
      <c r="A974" s="2" t="s">
        <v>1978</v>
      </c>
      <c r="B974" s="2" t="s">
        <v>1979</v>
      </c>
      <c r="C974" s="2">
        <v>22</v>
      </c>
      <c r="D974" s="2" t="s">
        <v>12</v>
      </c>
      <c r="E974" s="2" t="s">
        <v>42</v>
      </c>
      <c r="F974" s="2" t="s">
        <v>55</v>
      </c>
      <c r="G974" s="2" t="s">
        <v>15</v>
      </c>
      <c r="H974" s="7">
        <v>3633.18</v>
      </c>
      <c r="I974" s="3">
        <v>44951</v>
      </c>
      <c r="J974" s="3" t="str">
        <f>TEXT(NIgerian_Fintech[[#This Row],[TransactionDate]], "JJJJ")</f>
        <v>2023</v>
      </c>
      <c r="K974" s="3" t="str">
        <f>TEXT(NIgerian_Fintech[[#This Row],[TransactionDate]], "MMMM")</f>
        <v>January</v>
      </c>
      <c r="L974" s="3" t="str">
        <f>TEXT(NIgerian_Fintech[[#This Row],[TransactionDate]], "MM")</f>
        <v>01</v>
      </c>
      <c r="M974" s="3" t="str">
        <f>TEXT(NIgerian_Fintech[[#This Row],[TransactionDate]], "tttt")</f>
        <v>Wednesday</v>
      </c>
      <c r="N974" s="2" t="s">
        <v>69</v>
      </c>
    </row>
    <row r="975" spans="1:14" ht="14.5" x14ac:dyDescent="0.35">
      <c r="A975" s="2" t="s">
        <v>1980</v>
      </c>
      <c r="B975" s="2" t="s">
        <v>1981</v>
      </c>
      <c r="C975" s="2">
        <v>23</v>
      </c>
      <c r="D975" s="2" t="s">
        <v>12</v>
      </c>
      <c r="E975" s="2" t="s">
        <v>24</v>
      </c>
      <c r="F975" s="2" t="s">
        <v>35</v>
      </c>
      <c r="G975" s="2" t="s">
        <v>15</v>
      </c>
      <c r="H975" s="7">
        <v>6060.52</v>
      </c>
      <c r="I975" s="3">
        <v>44951</v>
      </c>
      <c r="J975" s="3" t="str">
        <f>TEXT(NIgerian_Fintech[[#This Row],[TransactionDate]], "JJJJ")</f>
        <v>2023</v>
      </c>
      <c r="K975" s="3" t="str">
        <f>TEXT(NIgerian_Fintech[[#This Row],[TransactionDate]], "MMMM")</f>
        <v>January</v>
      </c>
      <c r="L975" s="3" t="str">
        <f>TEXT(NIgerian_Fintech[[#This Row],[TransactionDate]], "MM")</f>
        <v>01</v>
      </c>
      <c r="M975" s="3" t="str">
        <f>TEXT(NIgerian_Fintech[[#This Row],[TransactionDate]], "tttt")</f>
        <v>Wednesday</v>
      </c>
      <c r="N975" s="2" t="s">
        <v>21</v>
      </c>
    </row>
    <row r="976" spans="1:14" ht="14.5" x14ac:dyDescent="0.35">
      <c r="A976" s="2" t="s">
        <v>1982</v>
      </c>
      <c r="B976" s="2" t="s">
        <v>1983</v>
      </c>
      <c r="C976" s="2">
        <v>43</v>
      </c>
      <c r="D976" s="2" t="s">
        <v>12</v>
      </c>
      <c r="E976" s="2" t="s">
        <v>24</v>
      </c>
      <c r="F976" s="2" t="s">
        <v>14</v>
      </c>
      <c r="G976" s="2" t="s">
        <v>20</v>
      </c>
      <c r="H976" s="7">
        <v>987.5</v>
      </c>
      <c r="I976" s="3">
        <v>45522</v>
      </c>
      <c r="J976" s="3" t="str">
        <f>TEXT(NIgerian_Fintech[[#This Row],[TransactionDate]], "JJJJ")</f>
        <v>2024</v>
      </c>
      <c r="K976" s="3" t="str">
        <f>TEXT(NIgerian_Fintech[[#This Row],[TransactionDate]], "MMMM")</f>
        <v>August</v>
      </c>
      <c r="L976" s="3" t="str">
        <f>TEXT(NIgerian_Fintech[[#This Row],[TransactionDate]], "MM")</f>
        <v>08</v>
      </c>
      <c r="M976" s="3" t="str">
        <f>TEXT(NIgerian_Fintech[[#This Row],[TransactionDate]], "tttt")</f>
        <v>Sunday</v>
      </c>
      <c r="N976" s="2" t="s">
        <v>16</v>
      </c>
    </row>
    <row r="977" spans="1:14" ht="14.5" x14ac:dyDescent="0.35">
      <c r="A977" s="2" t="s">
        <v>1984</v>
      </c>
      <c r="B977" s="2" t="s">
        <v>1985</v>
      </c>
      <c r="C977" s="2">
        <v>21</v>
      </c>
      <c r="D977" s="2" t="s">
        <v>12</v>
      </c>
      <c r="E977" s="2" t="s">
        <v>64</v>
      </c>
      <c r="F977" s="2" t="s">
        <v>19</v>
      </c>
      <c r="G977" s="2" t="s">
        <v>36</v>
      </c>
      <c r="H977" s="7">
        <v>3314.24</v>
      </c>
      <c r="I977" s="3">
        <v>45032</v>
      </c>
      <c r="J977" s="3" t="str">
        <f>TEXT(NIgerian_Fintech[[#This Row],[TransactionDate]], "JJJJ")</f>
        <v>2023</v>
      </c>
      <c r="K977" s="3" t="str">
        <f>TEXT(NIgerian_Fintech[[#This Row],[TransactionDate]], "MMMM")</f>
        <v>April</v>
      </c>
      <c r="L977" s="3" t="str">
        <f>TEXT(NIgerian_Fintech[[#This Row],[TransactionDate]], "MM")</f>
        <v>04</v>
      </c>
      <c r="M977" s="3" t="str">
        <f>TEXT(NIgerian_Fintech[[#This Row],[TransactionDate]], "tttt")</f>
        <v>Sunday</v>
      </c>
      <c r="N977" s="2" t="s">
        <v>16</v>
      </c>
    </row>
    <row r="978" spans="1:14" ht="14.5" x14ac:dyDescent="0.35">
      <c r="A978" s="2" t="s">
        <v>1986</v>
      </c>
      <c r="B978" s="2" t="s">
        <v>1987</v>
      </c>
      <c r="C978" s="2">
        <v>36</v>
      </c>
      <c r="D978" s="2" t="s">
        <v>39</v>
      </c>
      <c r="E978" s="2" t="s">
        <v>64</v>
      </c>
      <c r="F978" s="2" t="s">
        <v>19</v>
      </c>
      <c r="G978" s="2" t="s">
        <v>26</v>
      </c>
      <c r="H978" s="7">
        <v>10015.379999999999</v>
      </c>
      <c r="I978" s="3">
        <v>45045</v>
      </c>
      <c r="J978" s="3" t="str">
        <f>TEXT(NIgerian_Fintech[[#This Row],[TransactionDate]], "JJJJ")</f>
        <v>2023</v>
      </c>
      <c r="K978" s="3" t="str">
        <f>TEXT(NIgerian_Fintech[[#This Row],[TransactionDate]], "MMMM")</f>
        <v>April</v>
      </c>
      <c r="L978" s="3" t="str">
        <f>TEXT(NIgerian_Fintech[[#This Row],[TransactionDate]], "MM")</f>
        <v>04</v>
      </c>
      <c r="M978" s="3" t="str">
        <f>TEXT(NIgerian_Fintech[[#This Row],[TransactionDate]], "tttt")</f>
        <v>Saturday</v>
      </c>
      <c r="N978" s="2" t="s">
        <v>16</v>
      </c>
    </row>
    <row r="979" spans="1:14" ht="14.5" x14ac:dyDescent="0.35">
      <c r="A979" s="2" t="s">
        <v>1988</v>
      </c>
      <c r="B979" s="2" t="s">
        <v>1989</v>
      </c>
      <c r="C979" s="2">
        <v>37</v>
      </c>
      <c r="D979" s="2" t="s">
        <v>12</v>
      </c>
      <c r="E979" s="2" t="s">
        <v>24</v>
      </c>
      <c r="F979" s="2" t="s">
        <v>49</v>
      </c>
      <c r="G979" s="2" t="s">
        <v>26</v>
      </c>
      <c r="H979" s="7">
        <v>2463.89</v>
      </c>
      <c r="I979" s="3">
        <v>45034</v>
      </c>
      <c r="J979" s="3" t="str">
        <f>TEXT(NIgerian_Fintech[[#This Row],[TransactionDate]], "JJJJ")</f>
        <v>2023</v>
      </c>
      <c r="K979" s="3" t="str">
        <f>TEXT(NIgerian_Fintech[[#This Row],[TransactionDate]], "MMMM")</f>
        <v>April</v>
      </c>
      <c r="L979" s="3" t="str">
        <f>TEXT(NIgerian_Fintech[[#This Row],[TransactionDate]], "MM")</f>
        <v>04</v>
      </c>
      <c r="M979" s="3" t="str">
        <f>TEXT(NIgerian_Fintech[[#This Row],[TransactionDate]], "tttt")</f>
        <v>Tuesday</v>
      </c>
      <c r="N979" s="2" t="s">
        <v>16</v>
      </c>
    </row>
    <row r="980" spans="1:14" ht="14.5" x14ac:dyDescent="0.35">
      <c r="A980" s="2" t="s">
        <v>1990</v>
      </c>
      <c r="B980" s="2" t="s">
        <v>1991</v>
      </c>
      <c r="C980" s="2">
        <v>50</v>
      </c>
      <c r="D980" s="2" t="s">
        <v>39</v>
      </c>
      <c r="E980" s="2" t="s">
        <v>24</v>
      </c>
      <c r="F980" s="2" t="s">
        <v>55</v>
      </c>
      <c r="G980" s="2" t="s">
        <v>20</v>
      </c>
      <c r="H980" s="7">
        <v>10428.09</v>
      </c>
      <c r="I980" s="3">
        <v>45256</v>
      </c>
      <c r="J980" s="3" t="str">
        <f>TEXT(NIgerian_Fintech[[#This Row],[TransactionDate]], "JJJJ")</f>
        <v>2023</v>
      </c>
      <c r="K980" s="3" t="str">
        <f>TEXT(NIgerian_Fintech[[#This Row],[TransactionDate]], "MMMM")</f>
        <v>November</v>
      </c>
      <c r="L980" s="3" t="str">
        <f>TEXT(NIgerian_Fintech[[#This Row],[TransactionDate]], "MM")</f>
        <v>11</v>
      </c>
      <c r="M980" s="3" t="str">
        <f>TEXT(NIgerian_Fintech[[#This Row],[TransactionDate]], "tttt")</f>
        <v>Sunday</v>
      </c>
      <c r="N980" s="2" t="s">
        <v>16</v>
      </c>
    </row>
    <row r="981" spans="1:14" ht="14.5" x14ac:dyDescent="0.35">
      <c r="A981" s="2" t="s">
        <v>1992</v>
      </c>
      <c r="B981" s="2" t="s">
        <v>1993</v>
      </c>
      <c r="C981" s="2">
        <v>37</v>
      </c>
      <c r="D981" s="2" t="s">
        <v>12</v>
      </c>
      <c r="E981" s="2" t="s">
        <v>42</v>
      </c>
      <c r="F981" s="2" t="s">
        <v>14</v>
      </c>
      <c r="G981" s="2" t="s">
        <v>26</v>
      </c>
      <c r="H981" s="7">
        <v>25643.68</v>
      </c>
      <c r="I981" s="3">
        <v>45106</v>
      </c>
      <c r="J981" s="3" t="str">
        <f>TEXT(NIgerian_Fintech[[#This Row],[TransactionDate]], "JJJJ")</f>
        <v>2023</v>
      </c>
      <c r="K981" s="3" t="str">
        <f>TEXT(NIgerian_Fintech[[#This Row],[TransactionDate]], "MMMM")</f>
        <v>June</v>
      </c>
      <c r="L981" s="3" t="str">
        <f>TEXT(NIgerian_Fintech[[#This Row],[TransactionDate]], "MM")</f>
        <v>06</v>
      </c>
      <c r="M981" s="3" t="str">
        <f>TEXT(NIgerian_Fintech[[#This Row],[TransactionDate]], "tttt")</f>
        <v>Thursday</v>
      </c>
      <c r="N981" s="2" t="s">
        <v>16</v>
      </c>
    </row>
    <row r="982" spans="1:14" ht="14.5" x14ac:dyDescent="0.35">
      <c r="A982" s="2" t="s">
        <v>1994</v>
      </c>
      <c r="B982" s="2" t="s">
        <v>1995</v>
      </c>
      <c r="C982" s="2">
        <v>29</v>
      </c>
      <c r="D982" s="2" t="s">
        <v>39</v>
      </c>
      <c r="E982" s="2" t="s">
        <v>64</v>
      </c>
      <c r="F982" s="2" t="s">
        <v>35</v>
      </c>
      <c r="G982" s="2" t="s">
        <v>30</v>
      </c>
      <c r="H982" s="7">
        <v>49.53</v>
      </c>
      <c r="I982" s="3">
        <v>45057</v>
      </c>
      <c r="J982" s="3" t="str">
        <f>TEXT(NIgerian_Fintech[[#This Row],[TransactionDate]], "JJJJ")</f>
        <v>2023</v>
      </c>
      <c r="K982" s="3" t="str">
        <f>TEXT(NIgerian_Fintech[[#This Row],[TransactionDate]], "MMMM")</f>
        <v>May</v>
      </c>
      <c r="L982" s="3" t="str">
        <f>TEXT(NIgerian_Fintech[[#This Row],[TransactionDate]], "MM")</f>
        <v>05</v>
      </c>
      <c r="M982" s="3" t="str">
        <f>TEXT(NIgerian_Fintech[[#This Row],[TransactionDate]], "tttt")</f>
        <v>Thursday</v>
      </c>
      <c r="N982" s="2" t="s">
        <v>16</v>
      </c>
    </row>
    <row r="983" spans="1:14" ht="14.5" x14ac:dyDescent="0.35">
      <c r="A983" s="2" t="s">
        <v>1996</v>
      </c>
      <c r="B983" s="2" t="s">
        <v>1997</v>
      </c>
      <c r="C983" s="2">
        <v>64</v>
      </c>
      <c r="D983" s="2" t="s">
        <v>12</v>
      </c>
      <c r="E983" s="2" t="s">
        <v>29</v>
      </c>
      <c r="F983" s="2" t="s">
        <v>25</v>
      </c>
      <c r="G983" s="2" t="s">
        <v>36</v>
      </c>
      <c r="H983" s="7">
        <v>15407.08</v>
      </c>
      <c r="I983" s="3">
        <v>45529</v>
      </c>
      <c r="J983" s="3" t="str">
        <f>TEXT(NIgerian_Fintech[[#This Row],[TransactionDate]], "JJJJ")</f>
        <v>2024</v>
      </c>
      <c r="K983" s="3" t="str">
        <f>TEXT(NIgerian_Fintech[[#This Row],[TransactionDate]], "MMMM")</f>
        <v>August</v>
      </c>
      <c r="L983" s="3" t="str">
        <f>TEXT(NIgerian_Fintech[[#This Row],[TransactionDate]], "MM")</f>
        <v>08</v>
      </c>
      <c r="M983" s="3" t="str">
        <f>TEXT(NIgerian_Fintech[[#This Row],[TransactionDate]], "tttt")</f>
        <v>Sunday</v>
      </c>
      <c r="N983" s="2" t="s">
        <v>21</v>
      </c>
    </row>
    <row r="984" spans="1:14" ht="14.5" x14ac:dyDescent="0.35">
      <c r="A984" s="2" t="s">
        <v>1998</v>
      </c>
      <c r="B984" s="2" t="s">
        <v>1999</v>
      </c>
      <c r="C984" s="2">
        <v>18</v>
      </c>
      <c r="D984" s="2" t="s">
        <v>39</v>
      </c>
      <c r="E984" s="2" t="s">
        <v>42</v>
      </c>
      <c r="F984" s="2" t="s">
        <v>55</v>
      </c>
      <c r="G984" s="2" t="s">
        <v>15</v>
      </c>
      <c r="H984" s="7">
        <v>10253.219999999999</v>
      </c>
      <c r="I984" s="3">
        <v>45094</v>
      </c>
      <c r="J984" s="3" t="str">
        <f>TEXT(NIgerian_Fintech[[#This Row],[TransactionDate]], "JJJJ")</f>
        <v>2023</v>
      </c>
      <c r="K984" s="3" t="str">
        <f>TEXT(NIgerian_Fintech[[#This Row],[TransactionDate]], "MMMM")</f>
        <v>June</v>
      </c>
      <c r="L984" s="3" t="str">
        <f>TEXT(NIgerian_Fintech[[#This Row],[TransactionDate]], "MM")</f>
        <v>06</v>
      </c>
      <c r="M984" s="3" t="str">
        <f>TEXT(NIgerian_Fintech[[#This Row],[TransactionDate]], "tttt")</f>
        <v>Saturday</v>
      </c>
      <c r="N984" s="2" t="s">
        <v>16</v>
      </c>
    </row>
    <row r="985" spans="1:14" ht="14.5" x14ac:dyDescent="0.35">
      <c r="A985" s="2" t="s">
        <v>2000</v>
      </c>
      <c r="B985" s="2" t="s">
        <v>2001</v>
      </c>
      <c r="C985" s="2">
        <v>43</v>
      </c>
      <c r="D985" s="2" t="s">
        <v>39</v>
      </c>
      <c r="E985" s="2" t="s">
        <v>74</v>
      </c>
      <c r="F985" s="2" t="s">
        <v>55</v>
      </c>
      <c r="G985" s="2" t="s">
        <v>15</v>
      </c>
      <c r="H985" s="7">
        <v>477.55</v>
      </c>
      <c r="I985" s="3">
        <v>45149</v>
      </c>
      <c r="J985" s="3" t="str">
        <f>TEXT(NIgerian_Fintech[[#This Row],[TransactionDate]], "JJJJ")</f>
        <v>2023</v>
      </c>
      <c r="K985" s="3" t="str">
        <f>TEXT(NIgerian_Fintech[[#This Row],[TransactionDate]], "MMMM")</f>
        <v>August</v>
      </c>
      <c r="L985" s="3" t="str">
        <f>TEXT(NIgerian_Fintech[[#This Row],[TransactionDate]], "MM")</f>
        <v>08</v>
      </c>
      <c r="M985" s="3" t="str">
        <f>TEXT(NIgerian_Fintech[[#This Row],[TransactionDate]], "tttt")</f>
        <v>Friday</v>
      </c>
      <c r="N985" s="2" t="s">
        <v>16</v>
      </c>
    </row>
    <row r="986" spans="1:14" ht="14.5" x14ac:dyDescent="0.35">
      <c r="A986" s="2" t="s">
        <v>2002</v>
      </c>
      <c r="B986" s="2" t="s">
        <v>2003</v>
      </c>
      <c r="C986" s="2">
        <v>31</v>
      </c>
      <c r="D986" s="2" t="s">
        <v>12</v>
      </c>
      <c r="E986" s="2" t="s">
        <v>42</v>
      </c>
      <c r="F986" s="2" t="s">
        <v>14</v>
      </c>
      <c r="G986" s="2" t="s">
        <v>20</v>
      </c>
      <c r="H986" s="7">
        <v>15614.44</v>
      </c>
      <c r="I986" s="3">
        <v>45395</v>
      </c>
      <c r="J986" s="3" t="str">
        <f>TEXT(NIgerian_Fintech[[#This Row],[TransactionDate]], "JJJJ")</f>
        <v>2024</v>
      </c>
      <c r="K986" s="3" t="str">
        <f>TEXT(NIgerian_Fintech[[#This Row],[TransactionDate]], "MMMM")</f>
        <v>April</v>
      </c>
      <c r="L986" s="3" t="str">
        <f>TEXT(NIgerian_Fintech[[#This Row],[TransactionDate]], "MM")</f>
        <v>04</v>
      </c>
      <c r="M986" s="3" t="str">
        <f>TEXT(NIgerian_Fintech[[#This Row],[TransactionDate]], "tttt")</f>
        <v>Saturday</v>
      </c>
      <c r="N986" s="2" t="s">
        <v>16</v>
      </c>
    </row>
    <row r="987" spans="1:14" ht="14.5" x14ac:dyDescent="0.35">
      <c r="A987" s="2" t="s">
        <v>2004</v>
      </c>
      <c r="B987" s="2" t="s">
        <v>2005</v>
      </c>
      <c r="C987" s="2">
        <v>55</v>
      </c>
      <c r="D987" s="2" t="s">
        <v>12</v>
      </c>
      <c r="E987" s="2" t="s">
        <v>52</v>
      </c>
      <c r="F987" s="2" t="s">
        <v>35</v>
      </c>
      <c r="G987" s="2" t="s">
        <v>15</v>
      </c>
      <c r="H987" s="7">
        <v>2542.7399999999998</v>
      </c>
      <c r="I987" s="3">
        <v>45204</v>
      </c>
      <c r="J987" s="3" t="str">
        <f>TEXT(NIgerian_Fintech[[#This Row],[TransactionDate]], "JJJJ")</f>
        <v>2023</v>
      </c>
      <c r="K987" s="3" t="str">
        <f>TEXT(NIgerian_Fintech[[#This Row],[TransactionDate]], "MMMM")</f>
        <v>October</v>
      </c>
      <c r="L987" s="3" t="str">
        <f>TEXT(NIgerian_Fintech[[#This Row],[TransactionDate]], "MM")</f>
        <v>10</v>
      </c>
      <c r="M987" s="3" t="str">
        <f>TEXT(NIgerian_Fintech[[#This Row],[TransactionDate]], "tttt")</f>
        <v>Thursday</v>
      </c>
      <c r="N987" s="2" t="s">
        <v>16</v>
      </c>
    </row>
    <row r="988" spans="1:14" ht="14.5" x14ac:dyDescent="0.35">
      <c r="A988" s="2" t="s">
        <v>2006</v>
      </c>
      <c r="B988" s="2" t="s">
        <v>2007</v>
      </c>
      <c r="C988" s="2">
        <v>54</v>
      </c>
      <c r="D988" s="2" t="s">
        <v>12</v>
      </c>
      <c r="E988" s="2" t="s">
        <v>52</v>
      </c>
      <c r="F988" s="2" t="s">
        <v>49</v>
      </c>
      <c r="G988" s="2" t="s">
        <v>30</v>
      </c>
      <c r="H988" s="7">
        <v>3090.02</v>
      </c>
      <c r="I988" s="3">
        <v>45116</v>
      </c>
      <c r="J988" s="3" t="str">
        <f>TEXT(NIgerian_Fintech[[#This Row],[TransactionDate]], "JJJJ")</f>
        <v>2023</v>
      </c>
      <c r="K988" s="3" t="str">
        <f>TEXT(NIgerian_Fintech[[#This Row],[TransactionDate]], "MMMM")</f>
        <v>July</v>
      </c>
      <c r="L988" s="3" t="str">
        <f>TEXT(NIgerian_Fintech[[#This Row],[TransactionDate]], "MM")</f>
        <v>07</v>
      </c>
      <c r="M988" s="3" t="str">
        <f>TEXT(NIgerian_Fintech[[#This Row],[TransactionDate]], "tttt")</f>
        <v>Sunday</v>
      </c>
      <c r="N988" s="2" t="s">
        <v>21</v>
      </c>
    </row>
    <row r="989" spans="1:14" ht="14.5" x14ac:dyDescent="0.35">
      <c r="A989" s="2" t="s">
        <v>2008</v>
      </c>
      <c r="B989" s="2" t="s">
        <v>2009</v>
      </c>
      <c r="C989" s="2">
        <v>28</v>
      </c>
      <c r="D989" s="2" t="s">
        <v>39</v>
      </c>
      <c r="E989" s="2" t="s">
        <v>13</v>
      </c>
      <c r="F989" s="2" t="s">
        <v>35</v>
      </c>
      <c r="G989" s="2" t="s">
        <v>30</v>
      </c>
      <c r="H989" s="7">
        <v>981.82</v>
      </c>
      <c r="I989" s="3">
        <v>45457</v>
      </c>
      <c r="J989" s="3" t="str">
        <f>TEXT(NIgerian_Fintech[[#This Row],[TransactionDate]], "JJJJ")</f>
        <v>2024</v>
      </c>
      <c r="K989" s="3" t="str">
        <f>TEXT(NIgerian_Fintech[[#This Row],[TransactionDate]], "MMMM")</f>
        <v>June</v>
      </c>
      <c r="L989" s="3" t="str">
        <f>TEXT(NIgerian_Fintech[[#This Row],[TransactionDate]], "MM")</f>
        <v>06</v>
      </c>
      <c r="M989" s="3" t="str">
        <f>TEXT(NIgerian_Fintech[[#This Row],[TransactionDate]], "tttt")</f>
        <v>Friday</v>
      </c>
      <c r="N989" s="2" t="s">
        <v>16</v>
      </c>
    </row>
    <row r="990" spans="1:14" ht="14.5" x14ac:dyDescent="0.35">
      <c r="A990" s="2" t="s">
        <v>2010</v>
      </c>
      <c r="B990" s="2" t="s">
        <v>2011</v>
      </c>
      <c r="C990" s="2">
        <v>53</v>
      </c>
      <c r="D990" s="2" t="s">
        <v>39</v>
      </c>
      <c r="E990" s="2" t="s">
        <v>64</v>
      </c>
      <c r="F990" s="2" t="s">
        <v>49</v>
      </c>
      <c r="G990" s="2" t="s">
        <v>20</v>
      </c>
      <c r="H990" s="7">
        <v>7643.85</v>
      </c>
      <c r="I990" s="3">
        <v>45452</v>
      </c>
      <c r="J990" s="3" t="str">
        <f>TEXT(NIgerian_Fintech[[#This Row],[TransactionDate]], "JJJJ")</f>
        <v>2024</v>
      </c>
      <c r="K990" s="3" t="str">
        <f>TEXT(NIgerian_Fintech[[#This Row],[TransactionDate]], "MMMM")</f>
        <v>June</v>
      </c>
      <c r="L990" s="3" t="str">
        <f>TEXT(NIgerian_Fintech[[#This Row],[TransactionDate]], "MM")</f>
        <v>06</v>
      </c>
      <c r="M990" s="3" t="str">
        <f>TEXT(NIgerian_Fintech[[#This Row],[TransactionDate]], "tttt")</f>
        <v>Sunday</v>
      </c>
      <c r="N990" s="2" t="s">
        <v>16</v>
      </c>
    </row>
    <row r="991" spans="1:14" ht="14.5" x14ac:dyDescent="0.35">
      <c r="A991" s="2" t="s">
        <v>2012</v>
      </c>
      <c r="B991" s="2" t="s">
        <v>2013</v>
      </c>
      <c r="C991" s="2">
        <v>30</v>
      </c>
      <c r="D991" s="2" t="s">
        <v>12</v>
      </c>
      <c r="E991" s="2" t="s">
        <v>24</v>
      </c>
      <c r="F991" s="2" t="s">
        <v>49</v>
      </c>
      <c r="G991" s="2" t="s">
        <v>15</v>
      </c>
      <c r="H991" s="7">
        <v>6896.01</v>
      </c>
      <c r="I991" s="3">
        <v>45547</v>
      </c>
      <c r="J991" s="3" t="str">
        <f>TEXT(NIgerian_Fintech[[#This Row],[TransactionDate]], "JJJJ")</f>
        <v>2024</v>
      </c>
      <c r="K991" s="3" t="str">
        <f>TEXT(NIgerian_Fintech[[#This Row],[TransactionDate]], "MMMM")</f>
        <v>September</v>
      </c>
      <c r="L991" s="3" t="str">
        <f>TEXT(NIgerian_Fintech[[#This Row],[TransactionDate]], "MM")</f>
        <v>09</v>
      </c>
      <c r="M991" s="3" t="str">
        <f>TEXT(NIgerian_Fintech[[#This Row],[TransactionDate]], "tttt")</f>
        <v>Thursday</v>
      </c>
      <c r="N991" s="2" t="s">
        <v>16</v>
      </c>
    </row>
    <row r="992" spans="1:14" ht="14.5" x14ac:dyDescent="0.35">
      <c r="A992" s="2" t="s">
        <v>2014</v>
      </c>
      <c r="B992" s="2" t="s">
        <v>2015</v>
      </c>
      <c r="C992" s="2">
        <v>60</v>
      </c>
      <c r="D992" s="2" t="s">
        <v>12</v>
      </c>
      <c r="E992" s="2" t="s">
        <v>93</v>
      </c>
      <c r="F992" s="2" t="s">
        <v>25</v>
      </c>
      <c r="G992" s="2" t="s">
        <v>26</v>
      </c>
      <c r="H992" s="7">
        <v>4264.45</v>
      </c>
      <c r="I992" s="3">
        <v>45116</v>
      </c>
      <c r="J992" s="3" t="str">
        <f>TEXT(NIgerian_Fintech[[#This Row],[TransactionDate]], "JJJJ")</f>
        <v>2023</v>
      </c>
      <c r="K992" s="3" t="str">
        <f>TEXT(NIgerian_Fintech[[#This Row],[TransactionDate]], "MMMM")</f>
        <v>July</v>
      </c>
      <c r="L992" s="3" t="str">
        <f>TEXT(NIgerian_Fintech[[#This Row],[TransactionDate]], "MM")</f>
        <v>07</v>
      </c>
      <c r="M992" s="3" t="str">
        <f>TEXT(NIgerian_Fintech[[#This Row],[TransactionDate]], "tttt")</f>
        <v>Sunday</v>
      </c>
      <c r="N992" s="2" t="s">
        <v>16</v>
      </c>
    </row>
    <row r="993" spans="1:14" ht="14.5" x14ac:dyDescent="0.35">
      <c r="A993" s="2" t="s">
        <v>2016</v>
      </c>
      <c r="B993" s="2" t="s">
        <v>2017</v>
      </c>
      <c r="C993" s="2">
        <v>20</v>
      </c>
      <c r="D993" s="2" t="s">
        <v>39</v>
      </c>
      <c r="E993" s="2" t="s">
        <v>64</v>
      </c>
      <c r="F993" s="2" t="s">
        <v>25</v>
      </c>
      <c r="G993" s="2" t="s">
        <v>26</v>
      </c>
      <c r="H993" s="7">
        <v>1848.29</v>
      </c>
      <c r="I993" s="3">
        <v>45144</v>
      </c>
      <c r="J993" s="3" t="str">
        <f>TEXT(NIgerian_Fintech[[#This Row],[TransactionDate]], "JJJJ")</f>
        <v>2023</v>
      </c>
      <c r="K993" s="3" t="str">
        <f>TEXT(NIgerian_Fintech[[#This Row],[TransactionDate]], "MMMM")</f>
        <v>August</v>
      </c>
      <c r="L993" s="3" t="str">
        <f>TEXT(NIgerian_Fintech[[#This Row],[TransactionDate]], "MM")</f>
        <v>08</v>
      </c>
      <c r="M993" s="3" t="str">
        <f>TEXT(NIgerian_Fintech[[#This Row],[TransactionDate]], "tttt")</f>
        <v>Sunday</v>
      </c>
      <c r="N993" s="2" t="s">
        <v>16</v>
      </c>
    </row>
    <row r="994" spans="1:14" ht="14.5" x14ac:dyDescent="0.35">
      <c r="A994" s="2" t="s">
        <v>2018</v>
      </c>
      <c r="B994" s="2" t="s">
        <v>2019</v>
      </c>
      <c r="C994" s="2">
        <v>50</v>
      </c>
      <c r="D994" s="2" t="s">
        <v>39</v>
      </c>
      <c r="E994" s="2" t="s">
        <v>29</v>
      </c>
      <c r="F994" s="2" t="s">
        <v>14</v>
      </c>
      <c r="G994" s="2" t="s">
        <v>36</v>
      </c>
      <c r="H994" s="7">
        <v>18198.72</v>
      </c>
      <c r="I994" s="3">
        <v>45225</v>
      </c>
      <c r="J994" s="3" t="str">
        <f>TEXT(NIgerian_Fintech[[#This Row],[TransactionDate]], "JJJJ")</f>
        <v>2023</v>
      </c>
      <c r="K994" s="3" t="str">
        <f>TEXT(NIgerian_Fintech[[#This Row],[TransactionDate]], "MMMM")</f>
        <v>October</v>
      </c>
      <c r="L994" s="3" t="str">
        <f>TEXT(NIgerian_Fintech[[#This Row],[TransactionDate]], "MM")</f>
        <v>10</v>
      </c>
      <c r="M994" s="3" t="str">
        <f>TEXT(NIgerian_Fintech[[#This Row],[TransactionDate]], "tttt")</f>
        <v>Thursday</v>
      </c>
      <c r="N994" s="2" t="s">
        <v>16</v>
      </c>
    </row>
    <row r="995" spans="1:14" ht="14.5" x14ac:dyDescent="0.35">
      <c r="A995" s="2" t="s">
        <v>2020</v>
      </c>
      <c r="B995" s="2" t="s">
        <v>2021</v>
      </c>
      <c r="C995" s="2">
        <v>23</v>
      </c>
      <c r="D995" s="2" t="s">
        <v>12</v>
      </c>
      <c r="E995" s="2" t="s">
        <v>42</v>
      </c>
      <c r="F995" s="2" t="s">
        <v>35</v>
      </c>
      <c r="G995" s="2" t="s">
        <v>20</v>
      </c>
      <c r="H995" s="7">
        <v>20905.3</v>
      </c>
      <c r="I995" s="3">
        <v>45237</v>
      </c>
      <c r="J995" s="3" t="str">
        <f>TEXT(NIgerian_Fintech[[#This Row],[TransactionDate]], "JJJJ")</f>
        <v>2023</v>
      </c>
      <c r="K995" s="3" t="str">
        <f>TEXT(NIgerian_Fintech[[#This Row],[TransactionDate]], "MMMM")</f>
        <v>November</v>
      </c>
      <c r="L995" s="3" t="str">
        <f>TEXT(NIgerian_Fintech[[#This Row],[TransactionDate]], "MM")</f>
        <v>11</v>
      </c>
      <c r="M995" s="3" t="str">
        <f>TEXT(NIgerian_Fintech[[#This Row],[TransactionDate]], "tttt")</f>
        <v>Tuesday</v>
      </c>
      <c r="N995" s="2" t="s">
        <v>16</v>
      </c>
    </row>
    <row r="996" spans="1:14" ht="14.5" x14ac:dyDescent="0.35">
      <c r="A996" s="2" t="s">
        <v>2022</v>
      </c>
      <c r="B996" s="2" t="s">
        <v>2023</v>
      </c>
      <c r="C996" s="2">
        <v>27</v>
      </c>
      <c r="D996" s="2" t="s">
        <v>39</v>
      </c>
      <c r="E996" s="2" t="s">
        <v>93</v>
      </c>
      <c r="F996" s="2" t="s">
        <v>49</v>
      </c>
      <c r="G996" s="2" t="s">
        <v>36</v>
      </c>
      <c r="H996" s="7">
        <v>7777.9</v>
      </c>
      <c r="I996" s="3">
        <v>45162</v>
      </c>
      <c r="J996" s="3" t="str">
        <f>TEXT(NIgerian_Fintech[[#This Row],[TransactionDate]], "JJJJ")</f>
        <v>2023</v>
      </c>
      <c r="K996" s="3" t="str">
        <f>TEXT(NIgerian_Fintech[[#This Row],[TransactionDate]], "MMMM")</f>
        <v>August</v>
      </c>
      <c r="L996" s="3" t="str">
        <f>TEXT(NIgerian_Fintech[[#This Row],[TransactionDate]], "MM")</f>
        <v>08</v>
      </c>
      <c r="M996" s="3" t="str">
        <f>TEXT(NIgerian_Fintech[[#This Row],[TransactionDate]], "tttt")</f>
        <v>Thursday</v>
      </c>
      <c r="N996" s="2" t="s">
        <v>16</v>
      </c>
    </row>
    <row r="997" spans="1:14" ht="14.5" x14ac:dyDescent="0.35">
      <c r="A997" s="2" t="s">
        <v>2024</v>
      </c>
      <c r="B997" s="2" t="s">
        <v>2025</v>
      </c>
      <c r="C997" s="2">
        <v>22</v>
      </c>
      <c r="D997" s="2" t="s">
        <v>12</v>
      </c>
      <c r="E997" s="2" t="s">
        <v>93</v>
      </c>
      <c r="F997" s="2" t="s">
        <v>14</v>
      </c>
      <c r="G997" s="2" t="s">
        <v>26</v>
      </c>
      <c r="H997" s="7">
        <v>2800.12</v>
      </c>
      <c r="I997" s="3">
        <v>45094</v>
      </c>
      <c r="J997" s="3" t="str">
        <f>TEXT(NIgerian_Fintech[[#This Row],[TransactionDate]], "JJJJ")</f>
        <v>2023</v>
      </c>
      <c r="K997" s="3" t="str">
        <f>TEXT(NIgerian_Fintech[[#This Row],[TransactionDate]], "MMMM")</f>
        <v>June</v>
      </c>
      <c r="L997" s="3" t="str">
        <f>TEXT(NIgerian_Fintech[[#This Row],[TransactionDate]], "MM")</f>
        <v>06</v>
      </c>
      <c r="M997" s="3" t="str">
        <f>TEXT(NIgerian_Fintech[[#This Row],[TransactionDate]], "tttt")</f>
        <v>Saturday</v>
      </c>
      <c r="N997" s="2" t="s">
        <v>16</v>
      </c>
    </row>
    <row r="998" spans="1:14" ht="14.5" x14ac:dyDescent="0.35">
      <c r="A998" s="2" t="s">
        <v>2026</v>
      </c>
      <c r="B998" s="2" t="s">
        <v>2027</v>
      </c>
      <c r="C998" s="2">
        <v>40</v>
      </c>
      <c r="D998" s="2" t="s">
        <v>12</v>
      </c>
      <c r="E998" s="2" t="s">
        <v>24</v>
      </c>
      <c r="F998" s="2" t="s">
        <v>49</v>
      </c>
      <c r="G998" s="2" t="s">
        <v>26</v>
      </c>
      <c r="H998" s="7">
        <v>1010.48</v>
      </c>
      <c r="I998" s="3">
        <v>45119</v>
      </c>
      <c r="J998" s="3" t="str">
        <f>TEXT(NIgerian_Fintech[[#This Row],[TransactionDate]], "JJJJ")</f>
        <v>2023</v>
      </c>
      <c r="K998" s="3" t="str">
        <f>TEXT(NIgerian_Fintech[[#This Row],[TransactionDate]], "MMMM")</f>
        <v>July</v>
      </c>
      <c r="L998" s="3" t="str">
        <f>TEXT(NIgerian_Fintech[[#This Row],[TransactionDate]], "MM")</f>
        <v>07</v>
      </c>
      <c r="M998" s="3" t="str">
        <f>TEXT(NIgerian_Fintech[[#This Row],[TransactionDate]], "tttt")</f>
        <v>Wednesday</v>
      </c>
      <c r="N998" s="2" t="s">
        <v>16</v>
      </c>
    </row>
    <row r="999" spans="1:14" ht="14.5" x14ac:dyDescent="0.35">
      <c r="A999" s="2" t="s">
        <v>2028</v>
      </c>
      <c r="B999" s="2" t="s">
        <v>2029</v>
      </c>
      <c r="C999" s="2">
        <v>27</v>
      </c>
      <c r="D999" s="2" t="s">
        <v>12</v>
      </c>
      <c r="E999" s="2" t="s">
        <v>24</v>
      </c>
      <c r="F999" s="2" t="s">
        <v>55</v>
      </c>
      <c r="G999" s="2" t="s">
        <v>26</v>
      </c>
      <c r="H999" s="7">
        <v>20290.84</v>
      </c>
      <c r="I999" s="3">
        <v>45168</v>
      </c>
      <c r="J999" s="3" t="str">
        <f>TEXT(NIgerian_Fintech[[#This Row],[TransactionDate]], "JJJJ")</f>
        <v>2023</v>
      </c>
      <c r="K999" s="3" t="str">
        <f>TEXT(NIgerian_Fintech[[#This Row],[TransactionDate]], "MMMM")</f>
        <v>August</v>
      </c>
      <c r="L999" s="3" t="str">
        <f>TEXT(NIgerian_Fintech[[#This Row],[TransactionDate]], "MM")</f>
        <v>08</v>
      </c>
      <c r="M999" s="3" t="str">
        <f>TEXT(NIgerian_Fintech[[#This Row],[TransactionDate]], "tttt")</f>
        <v>Wednesday</v>
      </c>
      <c r="N999" s="2" t="s">
        <v>16</v>
      </c>
    </row>
    <row r="1000" spans="1:14" ht="14.5" x14ac:dyDescent="0.35">
      <c r="A1000" s="2" t="s">
        <v>2030</v>
      </c>
      <c r="B1000" s="2" t="s">
        <v>2031</v>
      </c>
      <c r="C1000" s="2">
        <v>61</v>
      </c>
      <c r="D1000" s="2" t="s">
        <v>39</v>
      </c>
      <c r="E1000" s="2" t="s">
        <v>64</v>
      </c>
      <c r="F1000" s="2" t="s">
        <v>19</v>
      </c>
      <c r="G1000" s="2" t="s">
        <v>36</v>
      </c>
      <c r="H1000" s="7">
        <v>1009.84</v>
      </c>
      <c r="I1000" s="3">
        <v>45088</v>
      </c>
      <c r="J1000" s="3" t="str">
        <f>TEXT(NIgerian_Fintech[[#This Row],[TransactionDate]], "JJJJ")</f>
        <v>2023</v>
      </c>
      <c r="K1000" s="3" t="str">
        <f>TEXT(NIgerian_Fintech[[#This Row],[TransactionDate]], "MMMM")</f>
        <v>June</v>
      </c>
      <c r="L1000" s="3" t="str">
        <f>TEXT(NIgerian_Fintech[[#This Row],[TransactionDate]], "MM")</f>
        <v>06</v>
      </c>
      <c r="M1000" s="3" t="str">
        <f>TEXT(NIgerian_Fintech[[#This Row],[TransactionDate]], "tttt")</f>
        <v>Sunday</v>
      </c>
      <c r="N1000" s="2" t="s">
        <v>16</v>
      </c>
    </row>
    <row r="1001" spans="1:14" ht="14.5" x14ac:dyDescent="0.35">
      <c r="A1001" s="2" t="s">
        <v>2032</v>
      </c>
      <c r="B1001" s="2" t="s">
        <v>2033</v>
      </c>
      <c r="C1001" s="2">
        <v>19</v>
      </c>
      <c r="D1001" s="2" t="s">
        <v>39</v>
      </c>
      <c r="E1001" s="2" t="s">
        <v>93</v>
      </c>
      <c r="F1001" s="2" t="s">
        <v>19</v>
      </c>
      <c r="G1001" s="2" t="s">
        <v>20</v>
      </c>
      <c r="H1001" s="7">
        <v>132.68</v>
      </c>
      <c r="I1001" s="3">
        <v>45265</v>
      </c>
      <c r="J1001" s="3" t="str">
        <f>TEXT(NIgerian_Fintech[[#This Row],[TransactionDate]], "JJJJ")</f>
        <v>2023</v>
      </c>
      <c r="K1001" s="3" t="str">
        <f>TEXT(NIgerian_Fintech[[#This Row],[TransactionDate]], "MMMM")</f>
        <v>December</v>
      </c>
      <c r="L1001" s="3" t="str">
        <f>TEXT(NIgerian_Fintech[[#This Row],[TransactionDate]], "MM")</f>
        <v>12</v>
      </c>
      <c r="M1001" s="3" t="str">
        <f>TEXT(NIgerian_Fintech[[#This Row],[TransactionDate]], "tttt")</f>
        <v>Tuesday</v>
      </c>
      <c r="N1001" s="2" t="s">
        <v>69</v>
      </c>
    </row>
    <row r="1002" spans="1:14" ht="14.5" x14ac:dyDescent="0.35">
      <c r="A1002" s="2" t="s">
        <v>2034</v>
      </c>
      <c r="B1002" s="2" t="s">
        <v>2035</v>
      </c>
      <c r="C1002" s="2">
        <v>30</v>
      </c>
      <c r="D1002" s="2" t="s">
        <v>39</v>
      </c>
      <c r="E1002" s="2" t="s">
        <v>93</v>
      </c>
      <c r="F1002" s="2" t="s">
        <v>49</v>
      </c>
      <c r="G1002" s="2" t="s">
        <v>30</v>
      </c>
      <c r="H1002" s="7">
        <v>6337.42</v>
      </c>
      <c r="I1002" s="3">
        <v>45381</v>
      </c>
      <c r="J1002" s="3" t="str">
        <f>TEXT(NIgerian_Fintech[[#This Row],[TransactionDate]], "JJJJ")</f>
        <v>2024</v>
      </c>
      <c r="K1002" s="3" t="str">
        <f>TEXT(NIgerian_Fintech[[#This Row],[TransactionDate]], "MMMM")</f>
        <v>March</v>
      </c>
      <c r="L1002" s="3" t="str">
        <f>TEXT(NIgerian_Fintech[[#This Row],[TransactionDate]], "MM")</f>
        <v>03</v>
      </c>
      <c r="M1002" s="3" t="str">
        <f>TEXT(NIgerian_Fintech[[#This Row],[TransactionDate]], "tttt")</f>
        <v>Saturday</v>
      </c>
      <c r="N1002" s="2" t="s">
        <v>16</v>
      </c>
    </row>
    <row r="1003" spans="1:14" ht="14.5" x14ac:dyDescent="0.35">
      <c r="A1003" s="2" t="s">
        <v>2036</v>
      </c>
      <c r="B1003" s="2" t="s">
        <v>2037</v>
      </c>
      <c r="C1003" s="2">
        <v>57</v>
      </c>
      <c r="D1003" s="2" t="s">
        <v>39</v>
      </c>
      <c r="E1003" s="2" t="s">
        <v>52</v>
      </c>
      <c r="F1003" s="2" t="s">
        <v>14</v>
      </c>
      <c r="G1003" s="2" t="s">
        <v>30</v>
      </c>
      <c r="H1003" s="7">
        <v>13140.52</v>
      </c>
      <c r="I1003" s="3">
        <v>45061</v>
      </c>
      <c r="J1003" s="3" t="str">
        <f>TEXT(NIgerian_Fintech[[#This Row],[TransactionDate]], "JJJJ")</f>
        <v>2023</v>
      </c>
      <c r="K1003" s="3" t="str">
        <f>TEXT(NIgerian_Fintech[[#This Row],[TransactionDate]], "MMMM")</f>
        <v>May</v>
      </c>
      <c r="L1003" s="3" t="str">
        <f>TEXT(NIgerian_Fintech[[#This Row],[TransactionDate]], "MM")</f>
        <v>05</v>
      </c>
      <c r="M1003" s="3" t="str">
        <f>TEXT(NIgerian_Fintech[[#This Row],[TransactionDate]], "tttt")</f>
        <v>Monday</v>
      </c>
      <c r="N1003" s="2" t="s">
        <v>16</v>
      </c>
    </row>
    <row r="1004" spans="1:14" ht="14.5" x14ac:dyDescent="0.35">
      <c r="A1004" s="2" t="s">
        <v>2038</v>
      </c>
      <c r="B1004" s="2" t="s">
        <v>2039</v>
      </c>
      <c r="C1004" s="2">
        <v>19</v>
      </c>
      <c r="D1004" s="2" t="s">
        <v>12</v>
      </c>
      <c r="E1004" s="2" t="s">
        <v>74</v>
      </c>
      <c r="F1004" s="2" t="s">
        <v>25</v>
      </c>
      <c r="G1004" s="2" t="s">
        <v>26</v>
      </c>
      <c r="H1004" s="7">
        <v>6116.35</v>
      </c>
      <c r="I1004" s="3">
        <v>45119</v>
      </c>
      <c r="J1004" s="3" t="str">
        <f>TEXT(NIgerian_Fintech[[#This Row],[TransactionDate]], "JJJJ")</f>
        <v>2023</v>
      </c>
      <c r="K1004" s="3" t="str">
        <f>TEXT(NIgerian_Fintech[[#This Row],[TransactionDate]], "MMMM")</f>
        <v>July</v>
      </c>
      <c r="L1004" s="3" t="str">
        <f>TEXT(NIgerian_Fintech[[#This Row],[TransactionDate]], "MM")</f>
        <v>07</v>
      </c>
      <c r="M1004" s="3" t="str">
        <f>TEXT(NIgerian_Fintech[[#This Row],[TransactionDate]], "tttt")</f>
        <v>Wednesday</v>
      </c>
      <c r="N1004" s="2" t="s">
        <v>21</v>
      </c>
    </row>
    <row r="1005" spans="1:14" ht="14.5" x14ac:dyDescent="0.35">
      <c r="A1005" s="2" t="s">
        <v>2040</v>
      </c>
      <c r="B1005" s="2" t="s">
        <v>2041</v>
      </c>
      <c r="C1005" s="2">
        <v>37</v>
      </c>
      <c r="D1005" s="2" t="s">
        <v>39</v>
      </c>
      <c r="E1005" s="2" t="s">
        <v>24</v>
      </c>
      <c r="F1005" s="2" t="s">
        <v>35</v>
      </c>
      <c r="G1005" s="2" t="s">
        <v>20</v>
      </c>
      <c r="H1005" s="7">
        <v>527.79</v>
      </c>
      <c r="I1005" s="3">
        <v>45328</v>
      </c>
      <c r="J1005" s="3" t="str">
        <f>TEXT(NIgerian_Fintech[[#This Row],[TransactionDate]], "JJJJ")</f>
        <v>2024</v>
      </c>
      <c r="K1005" s="3" t="str">
        <f>TEXT(NIgerian_Fintech[[#This Row],[TransactionDate]], "MMMM")</f>
        <v>February</v>
      </c>
      <c r="L1005" s="3" t="str">
        <f>TEXT(NIgerian_Fintech[[#This Row],[TransactionDate]], "MM")</f>
        <v>02</v>
      </c>
      <c r="M1005" s="3" t="str">
        <f>TEXT(NIgerian_Fintech[[#This Row],[TransactionDate]], "tttt")</f>
        <v>Tuesday</v>
      </c>
      <c r="N1005" s="2" t="s">
        <v>69</v>
      </c>
    </row>
    <row r="1006" spans="1:14" ht="14.5" x14ac:dyDescent="0.35">
      <c r="A1006" s="2" t="s">
        <v>2042</v>
      </c>
      <c r="B1006" s="2" t="s">
        <v>2043</v>
      </c>
      <c r="C1006" s="2">
        <v>18</v>
      </c>
      <c r="D1006" s="2" t="s">
        <v>12</v>
      </c>
      <c r="E1006" s="2" t="s">
        <v>42</v>
      </c>
      <c r="F1006" s="2" t="s">
        <v>49</v>
      </c>
      <c r="G1006" s="2" t="s">
        <v>20</v>
      </c>
      <c r="H1006" s="7">
        <v>11712.77</v>
      </c>
      <c r="I1006" s="3">
        <v>45318</v>
      </c>
      <c r="J1006" s="3" t="str">
        <f>TEXT(NIgerian_Fintech[[#This Row],[TransactionDate]], "JJJJ")</f>
        <v>2024</v>
      </c>
      <c r="K1006" s="3" t="str">
        <f>TEXT(NIgerian_Fintech[[#This Row],[TransactionDate]], "MMMM")</f>
        <v>January</v>
      </c>
      <c r="L1006" s="3" t="str">
        <f>TEXT(NIgerian_Fintech[[#This Row],[TransactionDate]], "MM")</f>
        <v>01</v>
      </c>
      <c r="M1006" s="3" t="str">
        <f>TEXT(NIgerian_Fintech[[#This Row],[TransactionDate]], "tttt")</f>
        <v>Saturday</v>
      </c>
      <c r="N1006" s="2" t="s">
        <v>16</v>
      </c>
    </row>
    <row r="1007" spans="1:14" ht="14.5" x14ac:dyDescent="0.35">
      <c r="A1007" s="2" t="s">
        <v>2044</v>
      </c>
      <c r="B1007" s="2" t="s">
        <v>2045</v>
      </c>
      <c r="C1007" s="2">
        <v>54</v>
      </c>
      <c r="D1007" s="2" t="s">
        <v>12</v>
      </c>
      <c r="E1007" s="2" t="s">
        <v>64</v>
      </c>
      <c r="F1007" s="2" t="s">
        <v>49</v>
      </c>
      <c r="G1007" s="2" t="s">
        <v>15</v>
      </c>
      <c r="H1007" s="7">
        <v>10281.52</v>
      </c>
      <c r="I1007" s="3">
        <v>45527</v>
      </c>
      <c r="J1007" s="3" t="str">
        <f>TEXT(NIgerian_Fintech[[#This Row],[TransactionDate]], "JJJJ")</f>
        <v>2024</v>
      </c>
      <c r="K1007" s="3" t="str">
        <f>TEXT(NIgerian_Fintech[[#This Row],[TransactionDate]], "MMMM")</f>
        <v>August</v>
      </c>
      <c r="L1007" s="3" t="str">
        <f>TEXT(NIgerian_Fintech[[#This Row],[TransactionDate]], "MM")</f>
        <v>08</v>
      </c>
      <c r="M1007" s="3" t="str">
        <f>TEXT(NIgerian_Fintech[[#This Row],[TransactionDate]], "tttt")</f>
        <v>Friday</v>
      </c>
      <c r="N1007" s="2" t="s">
        <v>16</v>
      </c>
    </row>
    <row r="1008" spans="1:14" ht="14.5" x14ac:dyDescent="0.35">
      <c r="A1008" s="2" t="s">
        <v>2046</v>
      </c>
      <c r="B1008" s="2" t="s">
        <v>2047</v>
      </c>
      <c r="C1008" s="2">
        <v>26</v>
      </c>
      <c r="D1008" s="2" t="s">
        <v>12</v>
      </c>
      <c r="E1008" s="2" t="s">
        <v>24</v>
      </c>
      <c r="F1008" s="2" t="s">
        <v>35</v>
      </c>
      <c r="G1008" s="2" t="s">
        <v>15</v>
      </c>
      <c r="H1008" s="7">
        <v>11442.26</v>
      </c>
      <c r="I1008" s="3">
        <v>44968</v>
      </c>
      <c r="J1008" s="3" t="str">
        <f>TEXT(NIgerian_Fintech[[#This Row],[TransactionDate]], "JJJJ")</f>
        <v>2023</v>
      </c>
      <c r="K1008" s="3" t="str">
        <f>TEXT(NIgerian_Fintech[[#This Row],[TransactionDate]], "MMMM")</f>
        <v>February</v>
      </c>
      <c r="L1008" s="3" t="str">
        <f>TEXT(NIgerian_Fintech[[#This Row],[TransactionDate]], "MM")</f>
        <v>02</v>
      </c>
      <c r="M1008" s="3" t="str">
        <f>TEXT(NIgerian_Fintech[[#This Row],[TransactionDate]], "tttt")</f>
        <v>Saturday</v>
      </c>
      <c r="N1008" s="2" t="s">
        <v>16</v>
      </c>
    </row>
    <row r="1009" spans="1:14" ht="14.5" x14ac:dyDescent="0.35">
      <c r="A1009" s="2" t="s">
        <v>2048</v>
      </c>
      <c r="B1009" s="2" t="s">
        <v>2049</v>
      </c>
      <c r="C1009" s="2">
        <v>34</v>
      </c>
      <c r="D1009" s="2" t="s">
        <v>39</v>
      </c>
      <c r="E1009" s="2" t="s">
        <v>52</v>
      </c>
      <c r="F1009" s="2" t="s">
        <v>25</v>
      </c>
      <c r="G1009" s="2" t="s">
        <v>36</v>
      </c>
      <c r="H1009" s="7">
        <v>2372.46</v>
      </c>
      <c r="I1009" s="3">
        <v>45019</v>
      </c>
      <c r="J1009" s="3" t="str">
        <f>TEXT(NIgerian_Fintech[[#This Row],[TransactionDate]], "JJJJ")</f>
        <v>2023</v>
      </c>
      <c r="K1009" s="3" t="str">
        <f>TEXT(NIgerian_Fintech[[#This Row],[TransactionDate]], "MMMM")</f>
        <v>April</v>
      </c>
      <c r="L1009" s="3" t="str">
        <f>TEXT(NIgerian_Fintech[[#This Row],[TransactionDate]], "MM")</f>
        <v>04</v>
      </c>
      <c r="M1009" s="3" t="str">
        <f>TEXT(NIgerian_Fintech[[#This Row],[TransactionDate]], "tttt")</f>
        <v>Monday</v>
      </c>
      <c r="N1009" s="2" t="s">
        <v>16</v>
      </c>
    </row>
    <row r="1010" spans="1:14" ht="14.5" x14ac:dyDescent="0.35">
      <c r="A1010" s="2" t="s">
        <v>2050</v>
      </c>
      <c r="B1010" s="2" t="s">
        <v>2051</v>
      </c>
      <c r="C1010" s="2">
        <v>26</v>
      </c>
      <c r="D1010" s="2" t="s">
        <v>12</v>
      </c>
      <c r="E1010" s="2" t="s">
        <v>29</v>
      </c>
      <c r="F1010" s="2" t="s">
        <v>49</v>
      </c>
      <c r="G1010" s="2" t="s">
        <v>15</v>
      </c>
      <c r="H1010" s="7">
        <v>15881.58</v>
      </c>
      <c r="I1010" s="3">
        <v>45141</v>
      </c>
      <c r="J1010" s="3" t="str">
        <f>TEXT(NIgerian_Fintech[[#This Row],[TransactionDate]], "JJJJ")</f>
        <v>2023</v>
      </c>
      <c r="K1010" s="3" t="str">
        <f>TEXT(NIgerian_Fintech[[#This Row],[TransactionDate]], "MMMM")</f>
        <v>August</v>
      </c>
      <c r="L1010" s="3" t="str">
        <f>TEXT(NIgerian_Fintech[[#This Row],[TransactionDate]], "MM")</f>
        <v>08</v>
      </c>
      <c r="M1010" s="3" t="str">
        <f>TEXT(NIgerian_Fintech[[#This Row],[TransactionDate]], "tttt")</f>
        <v>Thursday</v>
      </c>
      <c r="N1010" s="2" t="s">
        <v>16</v>
      </c>
    </row>
    <row r="1011" spans="1:14" ht="14.5" x14ac:dyDescent="0.35">
      <c r="A1011" s="2" t="s">
        <v>2052</v>
      </c>
      <c r="B1011" s="2" t="s">
        <v>2053</v>
      </c>
      <c r="C1011" s="2">
        <v>28</v>
      </c>
      <c r="D1011" s="2" t="s">
        <v>12</v>
      </c>
      <c r="E1011" s="2" t="s">
        <v>24</v>
      </c>
      <c r="F1011" s="2" t="s">
        <v>55</v>
      </c>
      <c r="G1011" s="2" t="s">
        <v>36</v>
      </c>
      <c r="H1011" s="7">
        <v>6523.28</v>
      </c>
      <c r="I1011" s="3">
        <v>45275</v>
      </c>
      <c r="J1011" s="3" t="str">
        <f>TEXT(NIgerian_Fintech[[#This Row],[TransactionDate]], "JJJJ")</f>
        <v>2023</v>
      </c>
      <c r="K1011" s="3" t="str">
        <f>TEXT(NIgerian_Fintech[[#This Row],[TransactionDate]], "MMMM")</f>
        <v>December</v>
      </c>
      <c r="L1011" s="3" t="str">
        <f>TEXT(NIgerian_Fintech[[#This Row],[TransactionDate]], "MM")</f>
        <v>12</v>
      </c>
      <c r="M1011" s="3" t="str">
        <f>TEXT(NIgerian_Fintech[[#This Row],[TransactionDate]], "tttt")</f>
        <v>Friday</v>
      </c>
      <c r="N1011" s="2" t="s">
        <v>16</v>
      </c>
    </row>
    <row r="1012" spans="1:14" ht="14.5" x14ac:dyDescent="0.35">
      <c r="A1012" s="2" t="s">
        <v>2054</v>
      </c>
      <c r="B1012" s="2" t="s">
        <v>2055</v>
      </c>
      <c r="C1012" s="2">
        <v>32</v>
      </c>
      <c r="D1012" s="2" t="s">
        <v>39</v>
      </c>
      <c r="E1012" s="2" t="s">
        <v>29</v>
      </c>
      <c r="F1012" s="2" t="s">
        <v>25</v>
      </c>
      <c r="G1012" s="2" t="s">
        <v>30</v>
      </c>
      <c r="H1012" s="7">
        <v>7686.31</v>
      </c>
      <c r="I1012" s="3">
        <v>45439</v>
      </c>
      <c r="J1012" s="3" t="str">
        <f>TEXT(NIgerian_Fintech[[#This Row],[TransactionDate]], "JJJJ")</f>
        <v>2024</v>
      </c>
      <c r="K1012" s="3" t="str">
        <f>TEXT(NIgerian_Fintech[[#This Row],[TransactionDate]], "MMMM")</f>
        <v>May</v>
      </c>
      <c r="L1012" s="3" t="str">
        <f>TEXT(NIgerian_Fintech[[#This Row],[TransactionDate]], "MM")</f>
        <v>05</v>
      </c>
      <c r="M1012" s="3" t="str">
        <f>TEXT(NIgerian_Fintech[[#This Row],[TransactionDate]], "tttt")</f>
        <v>Monday</v>
      </c>
      <c r="N1012" s="2" t="s">
        <v>16</v>
      </c>
    </row>
    <row r="1013" spans="1:14" ht="14.5" x14ac:dyDescent="0.35">
      <c r="A1013" s="2" t="s">
        <v>2056</v>
      </c>
      <c r="B1013" s="2" t="s">
        <v>2057</v>
      </c>
      <c r="C1013" s="2">
        <v>41</v>
      </c>
      <c r="D1013" s="2" t="s">
        <v>12</v>
      </c>
      <c r="E1013" s="2" t="s">
        <v>13</v>
      </c>
      <c r="F1013" s="2" t="s">
        <v>55</v>
      </c>
      <c r="G1013" s="2" t="s">
        <v>26</v>
      </c>
      <c r="H1013" s="7">
        <v>7892.84</v>
      </c>
      <c r="I1013" s="3">
        <v>45261</v>
      </c>
      <c r="J1013" s="3" t="str">
        <f>TEXT(NIgerian_Fintech[[#This Row],[TransactionDate]], "JJJJ")</f>
        <v>2023</v>
      </c>
      <c r="K1013" s="3" t="str">
        <f>TEXT(NIgerian_Fintech[[#This Row],[TransactionDate]], "MMMM")</f>
        <v>December</v>
      </c>
      <c r="L1013" s="3" t="str">
        <f>TEXT(NIgerian_Fintech[[#This Row],[TransactionDate]], "MM")</f>
        <v>12</v>
      </c>
      <c r="M1013" s="3" t="str">
        <f>TEXT(NIgerian_Fintech[[#This Row],[TransactionDate]], "tttt")</f>
        <v>Friday</v>
      </c>
      <c r="N1013" s="2" t="s">
        <v>16</v>
      </c>
    </row>
    <row r="1014" spans="1:14" ht="14.5" x14ac:dyDescent="0.35">
      <c r="A1014" s="2" t="s">
        <v>2058</v>
      </c>
      <c r="B1014" s="2" t="s">
        <v>2059</v>
      </c>
      <c r="C1014" s="2">
        <v>55</v>
      </c>
      <c r="D1014" s="2" t="s">
        <v>39</v>
      </c>
      <c r="E1014" s="2" t="s">
        <v>93</v>
      </c>
      <c r="F1014" s="2" t="s">
        <v>19</v>
      </c>
      <c r="G1014" s="2" t="s">
        <v>20</v>
      </c>
      <c r="H1014" s="7">
        <v>3380.02</v>
      </c>
      <c r="I1014" s="3">
        <v>45325</v>
      </c>
      <c r="J1014" s="3" t="str">
        <f>TEXT(NIgerian_Fintech[[#This Row],[TransactionDate]], "JJJJ")</f>
        <v>2024</v>
      </c>
      <c r="K1014" s="3" t="str">
        <f>TEXT(NIgerian_Fintech[[#This Row],[TransactionDate]], "MMMM")</f>
        <v>February</v>
      </c>
      <c r="L1014" s="3" t="str">
        <f>TEXT(NIgerian_Fintech[[#This Row],[TransactionDate]], "MM")</f>
        <v>02</v>
      </c>
      <c r="M1014" s="3" t="str">
        <f>TEXT(NIgerian_Fintech[[#This Row],[TransactionDate]], "tttt")</f>
        <v>Saturday</v>
      </c>
      <c r="N1014" s="2" t="s">
        <v>16</v>
      </c>
    </row>
    <row r="1015" spans="1:14" ht="14.5" x14ac:dyDescent="0.35">
      <c r="A1015" s="2" t="s">
        <v>2060</v>
      </c>
      <c r="B1015" s="2" t="s">
        <v>2061</v>
      </c>
      <c r="C1015" s="2">
        <v>52</v>
      </c>
      <c r="D1015" s="2" t="s">
        <v>39</v>
      </c>
      <c r="E1015" s="2" t="s">
        <v>93</v>
      </c>
      <c r="F1015" s="2" t="s">
        <v>35</v>
      </c>
      <c r="G1015" s="2" t="s">
        <v>30</v>
      </c>
      <c r="H1015" s="7">
        <v>2878.61</v>
      </c>
      <c r="I1015" s="3">
        <v>45090</v>
      </c>
      <c r="J1015" s="3" t="str">
        <f>TEXT(NIgerian_Fintech[[#This Row],[TransactionDate]], "JJJJ")</f>
        <v>2023</v>
      </c>
      <c r="K1015" s="3" t="str">
        <f>TEXT(NIgerian_Fintech[[#This Row],[TransactionDate]], "MMMM")</f>
        <v>June</v>
      </c>
      <c r="L1015" s="3" t="str">
        <f>TEXT(NIgerian_Fintech[[#This Row],[TransactionDate]], "MM")</f>
        <v>06</v>
      </c>
      <c r="M1015" s="3" t="str">
        <f>TEXT(NIgerian_Fintech[[#This Row],[TransactionDate]], "tttt")</f>
        <v>Tuesday</v>
      </c>
      <c r="N1015" s="2" t="s">
        <v>16</v>
      </c>
    </row>
    <row r="1016" spans="1:14" ht="14.5" x14ac:dyDescent="0.35">
      <c r="A1016" s="2" t="s">
        <v>2062</v>
      </c>
      <c r="B1016" s="2" t="s">
        <v>2063</v>
      </c>
      <c r="C1016" s="2">
        <v>47</v>
      </c>
      <c r="D1016" s="2" t="s">
        <v>39</v>
      </c>
      <c r="E1016" s="2" t="s">
        <v>64</v>
      </c>
      <c r="F1016" s="2" t="s">
        <v>25</v>
      </c>
      <c r="G1016" s="2" t="s">
        <v>30</v>
      </c>
      <c r="H1016" s="7">
        <v>47.78</v>
      </c>
      <c r="I1016" s="3">
        <v>45032</v>
      </c>
      <c r="J1016" s="3" t="str">
        <f>TEXT(NIgerian_Fintech[[#This Row],[TransactionDate]], "JJJJ")</f>
        <v>2023</v>
      </c>
      <c r="K1016" s="3" t="str">
        <f>TEXT(NIgerian_Fintech[[#This Row],[TransactionDate]], "MMMM")</f>
        <v>April</v>
      </c>
      <c r="L1016" s="3" t="str">
        <f>TEXT(NIgerian_Fintech[[#This Row],[TransactionDate]], "MM")</f>
        <v>04</v>
      </c>
      <c r="M1016" s="3" t="str">
        <f>TEXT(NIgerian_Fintech[[#This Row],[TransactionDate]], "tttt")</f>
        <v>Sunday</v>
      </c>
      <c r="N1016" s="2" t="s">
        <v>16</v>
      </c>
    </row>
    <row r="1017" spans="1:14" ht="14.5" x14ac:dyDescent="0.35">
      <c r="A1017" s="2" t="s">
        <v>2064</v>
      </c>
      <c r="B1017" s="2" t="s">
        <v>2065</v>
      </c>
      <c r="C1017" s="2">
        <v>48</v>
      </c>
      <c r="D1017" s="2" t="s">
        <v>12</v>
      </c>
      <c r="E1017" s="2" t="s">
        <v>74</v>
      </c>
      <c r="F1017" s="2" t="s">
        <v>25</v>
      </c>
      <c r="G1017" s="2" t="s">
        <v>36</v>
      </c>
      <c r="H1017" s="7">
        <v>5051.92</v>
      </c>
      <c r="I1017" s="3">
        <v>45158</v>
      </c>
      <c r="J1017" s="3" t="str">
        <f>TEXT(NIgerian_Fintech[[#This Row],[TransactionDate]], "JJJJ")</f>
        <v>2023</v>
      </c>
      <c r="K1017" s="3" t="str">
        <f>TEXT(NIgerian_Fintech[[#This Row],[TransactionDate]], "MMMM")</f>
        <v>August</v>
      </c>
      <c r="L1017" s="3" t="str">
        <f>TEXT(NIgerian_Fintech[[#This Row],[TransactionDate]], "MM")</f>
        <v>08</v>
      </c>
      <c r="M1017" s="3" t="str">
        <f>TEXT(NIgerian_Fintech[[#This Row],[TransactionDate]], "tttt")</f>
        <v>Sunday</v>
      </c>
      <c r="N1017" s="2" t="s">
        <v>16</v>
      </c>
    </row>
    <row r="1018" spans="1:14" ht="14.5" x14ac:dyDescent="0.35">
      <c r="A1018" s="2" t="s">
        <v>2066</v>
      </c>
      <c r="B1018" s="2" t="s">
        <v>2067</v>
      </c>
      <c r="C1018" s="2">
        <v>22</v>
      </c>
      <c r="D1018" s="2" t="s">
        <v>39</v>
      </c>
      <c r="E1018" s="2" t="s">
        <v>74</v>
      </c>
      <c r="F1018" s="2" t="s">
        <v>14</v>
      </c>
      <c r="G1018" s="2" t="s">
        <v>26</v>
      </c>
      <c r="H1018" s="7">
        <v>6637.88</v>
      </c>
      <c r="I1018" s="3">
        <v>45484</v>
      </c>
      <c r="J1018" s="3" t="str">
        <f>TEXT(NIgerian_Fintech[[#This Row],[TransactionDate]], "JJJJ")</f>
        <v>2024</v>
      </c>
      <c r="K1018" s="3" t="str">
        <f>TEXT(NIgerian_Fintech[[#This Row],[TransactionDate]], "MMMM")</f>
        <v>July</v>
      </c>
      <c r="L1018" s="3" t="str">
        <f>TEXT(NIgerian_Fintech[[#This Row],[TransactionDate]], "MM")</f>
        <v>07</v>
      </c>
      <c r="M1018" s="3" t="str">
        <f>TEXT(NIgerian_Fintech[[#This Row],[TransactionDate]], "tttt")</f>
        <v>Thursday</v>
      </c>
      <c r="N1018" s="2" t="s">
        <v>16</v>
      </c>
    </row>
    <row r="1019" spans="1:14" ht="14.5" x14ac:dyDescent="0.35">
      <c r="A1019" s="2" t="s">
        <v>2068</v>
      </c>
      <c r="B1019" s="2" t="s">
        <v>2069</v>
      </c>
      <c r="C1019" s="2">
        <v>61</v>
      </c>
      <c r="D1019" s="2" t="s">
        <v>39</v>
      </c>
      <c r="E1019" s="2" t="s">
        <v>64</v>
      </c>
      <c r="F1019" s="2" t="s">
        <v>14</v>
      </c>
      <c r="G1019" s="2" t="s">
        <v>36</v>
      </c>
      <c r="H1019" s="7">
        <v>13579.16</v>
      </c>
      <c r="I1019" s="3">
        <v>45643</v>
      </c>
      <c r="J1019" s="3" t="str">
        <f>TEXT(NIgerian_Fintech[[#This Row],[TransactionDate]], "JJJJ")</f>
        <v>2024</v>
      </c>
      <c r="K1019" s="3" t="str">
        <f>TEXT(NIgerian_Fintech[[#This Row],[TransactionDate]], "MMMM")</f>
        <v>December</v>
      </c>
      <c r="L1019" s="3" t="str">
        <f>TEXT(NIgerian_Fintech[[#This Row],[TransactionDate]], "MM")</f>
        <v>12</v>
      </c>
      <c r="M1019" s="3" t="str">
        <f>TEXT(NIgerian_Fintech[[#This Row],[TransactionDate]], "tttt")</f>
        <v>Tuesday</v>
      </c>
      <c r="N1019" s="2" t="s">
        <v>21</v>
      </c>
    </row>
    <row r="1020" spans="1:14" ht="14.5" x14ac:dyDescent="0.35">
      <c r="A1020" s="2" t="s">
        <v>2070</v>
      </c>
      <c r="B1020" s="2" t="s">
        <v>2071</v>
      </c>
      <c r="C1020" s="2">
        <v>31</v>
      </c>
      <c r="D1020" s="2" t="s">
        <v>39</v>
      </c>
      <c r="E1020" s="2" t="s">
        <v>64</v>
      </c>
      <c r="F1020" s="2" t="s">
        <v>35</v>
      </c>
      <c r="G1020" s="2" t="s">
        <v>30</v>
      </c>
      <c r="H1020" s="7">
        <v>689.5</v>
      </c>
      <c r="I1020" s="3">
        <v>45459</v>
      </c>
      <c r="J1020" s="3" t="str">
        <f>TEXT(NIgerian_Fintech[[#This Row],[TransactionDate]], "JJJJ")</f>
        <v>2024</v>
      </c>
      <c r="K1020" s="3" t="str">
        <f>TEXT(NIgerian_Fintech[[#This Row],[TransactionDate]], "MMMM")</f>
        <v>June</v>
      </c>
      <c r="L1020" s="3" t="str">
        <f>TEXT(NIgerian_Fintech[[#This Row],[TransactionDate]], "MM")</f>
        <v>06</v>
      </c>
      <c r="M1020" s="3" t="str">
        <f>TEXT(NIgerian_Fintech[[#This Row],[TransactionDate]], "tttt")</f>
        <v>Sunday</v>
      </c>
      <c r="N1020" s="2" t="s">
        <v>16</v>
      </c>
    </row>
    <row r="1021" spans="1:14" ht="14.5" x14ac:dyDescent="0.35">
      <c r="A1021" s="2" t="s">
        <v>2072</v>
      </c>
      <c r="B1021" s="2" t="s">
        <v>2073</v>
      </c>
      <c r="C1021" s="2">
        <v>28</v>
      </c>
      <c r="D1021" s="2" t="s">
        <v>39</v>
      </c>
      <c r="E1021" s="2" t="s">
        <v>52</v>
      </c>
      <c r="F1021" s="2" t="s">
        <v>25</v>
      </c>
      <c r="G1021" s="2" t="s">
        <v>20</v>
      </c>
      <c r="H1021" s="7">
        <v>25768.83</v>
      </c>
      <c r="I1021" s="3">
        <v>45103</v>
      </c>
      <c r="J1021" s="3" t="str">
        <f>TEXT(NIgerian_Fintech[[#This Row],[TransactionDate]], "JJJJ")</f>
        <v>2023</v>
      </c>
      <c r="K1021" s="3" t="str">
        <f>TEXT(NIgerian_Fintech[[#This Row],[TransactionDate]], "MMMM")</f>
        <v>June</v>
      </c>
      <c r="L1021" s="3" t="str">
        <f>TEXT(NIgerian_Fintech[[#This Row],[TransactionDate]], "MM")</f>
        <v>06</v>
      </c>
      <c r="M1021" s="3" t="str">
        <f>TEXT(NIgerian_Fintech[[#This Row],[TransactionDate]], "tttt")</f>
        <v>Monday</v>
      </c>
      <c r="N1021" s="2" t="s">
        <v>16</v>
      </c>
    </row>
    <row r="1022" spans="1:14" ht="14.5" x14ac:dyDescent="0.35">
      <c r="A1022" s="2" t="s">
        <v>2074</v>
      </c>
      <c r="B1022" s="2" t="s">
        <v>2075</v>
      </c>
      <c r="C1022" s="2">
        <v>26</v>
      </c>
      <c r="D1022" s="2" t="s">
        <v>12</v>
      </c>
      <c r="E1022" s="2" t="s">
        <v>29</v>
      </c>
      <c r="F1022" s="2" t="s">
        <v>19</v>
      </c>
      <c r="G1022" s="2" t="s">
        <v>15</v>
      </c>
      <c r="H1022" s="7">
        <v>3064.69</v>
      </c>
      <c r="I1022" s="3">
        <v>45605</v>
      </c>
      <c r="J1022" s="3" t="str">
        <f>TEXT(NIgerian_Fintech[[#This Row],[TransactionDate]], "JJJJ")</f>
        <v>2024</v>
      </c>
      <c r="K1022" s="3" t="str">
        <f>TEXT(NIgerian_Fintech[[#This Row],[TransactionDate]], "MMMM")</f>
        <v>November</v>
      </c>
      <c r="L1022" s="3" t="str">
        <f>TEXT(NIgerian_Fintech[[#This Row],[TransactionDate]], "MM")</f>
        <v>11</v>
      </c>
      <c r="M1022" s="3" t="str">
        <f>TEXT(NIgerian_Fintech[[#This Row],[TransactionDate]], "tttt")</f>
        <v>Saturday</v>
      </c>
      <c r="N1022" s="2" t="s">
        <v>16</v>
      </c>
    </row>
    <row r="1023" spans="1:14" ht="14.5" x14ac:dyDescent="0.35">
      <c r="A1023" s="2" t="s">
        <v>2076</v>
      </c>
      <c r="B1023" s="2" t="s">
        <v>2077</v>
      </c>
      <c r="C1023" s="2">
        <v>51</v>
      </c>
      <c r="D1023" s="2" t="s">
        <v>39</v>
      </c>
      <c r="E1023" s="2" t="s">
        <v>64</v>
      </c>
      <c r="F1023" s="2" t="s">
        <v>49</v>
      </c>
      <c r="G1023" s="2" t="s">
        <v>36</v>
      </c>
      <c r="H1023" s="7">
        <v>4568.4399999999996</v>
      </c>
      <c r="I1023" s="3">
        <v>45220</v>
      </c>
      <c r="J1023" s="3" t="str">
        <f>TEXT(NIgerian_Fintech[[#This Row],[TransactionDate]], "JJJJ")</f>
        <v>2023</v>
      </c>
      <c r="K1023" s="3" t="str">
        <f>TEXT(NIgerian_Fintech[[#This Row],[TransactionDate]], "MMMM")</f>
        <v>October</v>
      </c>
      <c r="L1023" s="3" t="str">
        <f>TEXT(NIgerian_Fintech[[#This Row],[TransactionDate]], "MM")</f>
        <v>10</v>
      </c>
      <c r="M1023" s="3" t="str">
        <f>TEXT(NIgerian_Fintech[[#This Row],[TransactionDate]], "tttt")</f>
        <v>Saturday</v>
      </c>
      <c r="N1023" s="2" t="s">
        <v>16</v>
      </c>
    </row>
    <row r="1024" spans="1:14" ht="14.5" x14ac:dyDescent="0.35">
      <c r="A1024" s="2" t="s">
        <v>2078</v>
      </c>
      <c r="B1024" s="2" t="s">
        <v>2079</v>
      </c>
      <c r="C1024" s="2">
        <v>29</v>
      </c>
      <c r="D1024" s="2" t="s">
        <v>12</v>
      </c>
      <c r="E1024" s="2" t="s">
        <v>29</v>
      </c>
      <c r="F1024" s="2" t="s">
        <v>35</v>
      </c>
      <c r="G1024" s="2" t="s">
        <v>30</v>
      </c>
      <c r="H1024" s="7">
        <v>495.71</v>
      </c>
      <c r="I1024" s="3">
        <v>45191</v>
      </c>
      <c r="J1024" s="3" t="str">
        <f>TEXT(NIgerian_Fintech[[#This Row],[TransactionDate]], "JJJJ")</f>
        <v>2023</v>
      </c>
      <c r="K1024" s="3" t="str">
        <f>TEXT(NIgerian_Fintech[[#This Row],[TransactionDate]], "MMMM")</f>
        <v>September</v>
      </c>
      <c r="L1024" s="3" t="str">
        <f>TEXT(NIgerian_Fintech[[#This Row],[TransactionDate]], "MM")</f>
        <v>09</v>
      </c>
      <c r="M1024" s="3" t="str">
        <f>TEXT(NIgerian_Fintech[[#This Row],[TransactionDate]], "tttt")</f>
        <v>Friday</v>
      </c>
      <c r="N1024" s="2" t="s">
        <v>16</v>
      </c>
    </row>
    <row r="1025" spans="1:14" ht="14.5" x14ac:dyDescent="0.35">
      <c r="A1025" s="2" t="s">
        <v>2080</v>
      </c>
      <c r="B1025" s="2" t="s">
        <v>2081</v>
      </c>
      <c r="C1025" s="2">
        <v>52</v>
      </c>
      <c r="D1025" s="2" t="s">
        <v>39</v>
      </c>
      <c r="E1025" s="2" t="s">
        <v>24</v>
      </c>
      <c r="F1025" s="2" t="s">
        <v>35</v>
      </c>
      <c r="G1025" s="2" t="s">
        <v>15</v>
      </c>
      <c r="H1025" s="7">
        <v>10588.24</v>
      </c>
      <c r="I1025" s="3">
        <v>45446</v>
      </c>
      <c r="J1025" s="3" t="str">
        <f>TEXT(NIgerian_Fintech[[#This Row],[TransactionDate]], "JJJJ")</f>
        <v>2024</v>
      </c>
      <c r="K1025" s="3" t="str">
        <f>TEXT(NIgerian_Fintech[[#This Row],[TransactionDate]], "MMMM")</f>
        <v>June</v>
      </c>
      <c r="L1025" s="3" t="str">
        <f>TEXT(NIgerian_Fintech[[#This Row],[TransactionDate]], "MM")</f>
        <v>06</v>
      </c>
      <c r="M1025" s="3" t="str">
        <f>TEXT(NIgerian_Fintech[[#This Row],[TransactionDate]], "tttt")</f>
        <v>Monday</v>
      </c>
      <c r="N1025" s="2" t="s">
        <v>16</v>
      </c>
    </row>
    <row r="1026" spans="1:14" ht="14.5" x14ac:dyDescent="0.35">
      <c r="A1026" s="2" t="s">
        <v>2082</v>
      </c>
      <c r="B1026" s="2" t="s">
        <v>2083</v>
      </c>
      <c r="C1026" s="2">
        <v>52</v>
      </c>
      <c r="D1026" s="2" t="s">
        <v>12</v>
      </c>
      <c r="E1026" s="2" t="s">
        <v>24</v>
      </c>
      <c r="F1026" s="2" t="s">
        <v>14</v>
      </c>
      <c r="G1026" s="2" t="s">
        <v>15</v>
      </c>
      <c r="H1026" s="7">
        <v>12341.67</v>
      </c>
      <c r="I1026" s="3">
        <v>45196</v>
      </c>
      <c r="J1026" s="3" t="str">
        <f>TEXT(NIgerian_Fintech[[#This Row],[TransactionDate]], "JJJJ")</f>
        <v>2023</v>
      </c>
      <c r="K1026" s="3" t="str">
        <f>TEXT(NIgerian_Fintech[[#This Row],[TransactionDate]], "MMMM")</f>
        <v>September</v>
      </c>
      <c r="L1026" s="3" t="str">
        <f>TEXT(NIgerian_Fintech[[#This Row],[TransactionDate]], "MM")</f>
        <v>09</v>
      </c>
      <c r="M1026" s="3" t="str">
        <f>TEXT(NIgerian_Fintech[[#This Row],[TransactionDate]], "tttt")</f>
        <v>Wednesday</v>
      </c>
      <c r="N1026" s="2" t="s">
        <v>21</v>
      </c>
    </row>
    <row r="1027" spans="1:14" ht="14.5" x14ac:dyDescent="0.35">
      <c r="A1027" s="2" t="s">
        <v>2084</v>
      </c>
      <c r="B1027" s="2" t="s">
        <v>2085</v>
      </c>
      <c r="C1027" s="2">
        <v>18</v>
      </c>
      <c r="D1027" s="2" t="s">
        <v>39</v>
      </c>
      <c r="E1027" s="2" t="s">
        <v>13</v>
      </c>
      <c r="F1027" s="2" t="s">
        <v>19</v>
      </c>
      <c r="G1027" s="2" t="s">
        <v>30</v>
      </c>
      <c r="H1027" s="7">
        <v>26421.39</v>
      </c>
      <c r="I1027" s="3">
        <v>45138</v>
      </c>
      <c r="J1027" s="3" t="str">
        <f>TEXT(NIgerian_Fintech[[#This Row],[TransactionDate]], "JJJJ")</f>
        <v>2023</v>
      </c>
      <c r="K1027" s="3" t="str">
        <f>TEXT(NIgerian_Fintech[[#This Row],[TransactionDate]], "MMMM")</f>
        <v>July</v>
      </c>
      <c r="L1027" s="3" t="str">
        <f>TEXT(NIgerian_Fintech[[#This Row],[TransactionDate]], "MM")</f>
        <v>07</v>
      </c>
      <c r="M1027" s="3" t="str">
        <f>TEXT(NIgerian_Fintech[[#This Row],[TransactionDate]], "tttt")</f>
        <v>Monday</v>
      </c>
      <c r="N1027" s="2" t="s">
        <v>21</v>
      </c>
    </row>
    <row r="1028" spans="1:14" ht="14.5" x14ac:dyDescent="0.35">
      <c r="A1028" s="2" t="s">
        <v>2086</v>
      </c>
      <c r="B1028" s="2" t="s">
        <v>2087</v>
      </c>
      <c r="C1028" s="2">
        <v>57</v>
      </c>
      <c r="D1028" s="2" t="s">
        <v>12</v>
      </c>
      <c r="E1028" s="2" t="s">
        <v>29</v>
      </c>
      <c r="F1028" s="2" t="s">
        <v>35</v>
      </c>
      <c r="G1028" s="2" t="s">
        <v>26</v>
      </c>
      <c r="H1028" s="7">
        <v>4107.22</v>
      </c>
      <c r="I1028" s="3">
        <v>45089</v>
      </c>
      <c r="J1028" s="3" t="str">
        <f>TEXT(NIgerian_Fintech[[#This Row],[TransactionDate]], "JJJJ")</f>
        <v>2023</v>
      </c>
      <c r="K1028" s="3" t="str">
        <f>TEXT(NIgerian_Fintech[[#This Row],[TransactionDate]], "MMMM")</f>
        <v>June</v>
      </c>
      <c r="L1028" s="3" t="str">
        <f>TEXT(NIgerian_Fintech[[#This Row],[TransactionDate]], "MM")</f>
        <v>06</v>
      </c>
      <c r="M1028" s="3" t="str">
        <f>TEXT(NIgerian_Fintech[[#This Row],[TransactionDate]], "tttt")</f>
        <v>Monday</v>
      </c>
      <c r="N1028" s="2" t="s">
        <v>16</v>
      </c>
    </row>
    <row r="1029" spans="1:14" ht="14.5" x14ac:dyDescent="0.35">
      <c r="A1029" s="2" t="s">
        <v>2088</v>
      </c>
      <c r="B1029" s="2" t="s">
        <v>2089</v>
      </c>
      <c r="C1029" s="2">
        <v>39</v>
      </c>
      <c r="D1029" s="2" t="s">
        <v>39</v>
      </c>
      <c r="E1029" s="2" t="s">
        <v>52</v>
      </c>
      <c r="F1029" s="2" t="s">
        <v>19</v>
      </c>
      <c r="G1029" s="2" t="s">
        <v>30</v>
      </c>
      <c r="H1029" s="7">
        <v>2975.56</v>
      </c>
      <c r="I1029" s="3">
        <v>45483</v>
      </c>
      <c r="J1029" s="3" t="str">
        <f>TEXT(NIgerian_Fintech[[#This Row],[TransactionDate]], "JJJJ")</f>
        <v>2024</v>
      </c>
      <c r="K1029" s="3" t="str">
        <f>TEXT(NIgerian_Fintech[[#This Row],[TransactionDate]], "MMMM")</f>
        <v>July</v>
      </c>
      <c r="L1029" s="3" t="str">
        <f>TEXT(NIgerian_Fintech[[#This Row],[TransactionDate]], "MM")</f>
        <v>07</v>
      </c>
      <c r="M1029" s="3" t="str">
        <f>TEXT(NIgerian_Fintech[[#This Row],[TransactionDate]], "tttt")</f>
        <v>Wednesday</v>
      </c>
      <c r="N1029" s="2" t="s">
        <v>16</v>
      </c>
    </row>
    <row r="1030" spans="1:14" ht="14.5" x14ac:dyDescent="0.35">
      <c r="A1030" s="2" t="s">
        <v>2090</v>
      </c>
      <c r="B1030" s="2" t="s">
        <v>2091</v>
      </c>
      <c r="C1030" s="2">
        <v>46</v>
      </c>
      <c r="D1030" s="2" t="s">
        <v>12</v>
      </c>
      <c r="E1030" s="2" t="s">
        <v>24</v>
      </c>
      <c r="F1030" s="2" t="s">
        <v>35</v>
      </c>
      <c r="G1030" s="2" t="s">
        <v>20</v>
      </c>
      <c r="H1030" s="7">
        <v>12949.43</v>
      </c>
      <c r="I1030" s="3">
        <v>44979</v>
      </c>
      <c r="J1030" s="3" t="str">
        <f>TEXT(NIgerian_Fintech[[#This Row],[TransactionDate]], "JJJJ")</f>
        <v>2023</v>
      </c>
      <c r="K1030" s="3" t="str">
        <f>TEXT(NIgerian_Fintech[[#This Row],[TransactionDate]], "MMMM")</f>
        <v>February</v>
      </c>
      <c r="L1030" s="3" t="str">
        <f>TEXT(NIgerian_Fintech[[#This Row],[TransactionDate]], "MM")</f>
        <v>02</v>
      </c>
      <c r="M1030" s="3" t="str">
        <f>TEXT(NIgerian_Fintech[[#This Row],[TransactionDate]], "tttt")</f>
        <v>Wednesday</v>
      </c>
      <c r="N1030" s="2" t="s">
        <v>16</v>
      </c>
    </row>
    <row r="1031" spans="1:14" ht="14.5" x14ac:dyDescent="0.35">
      <c r="A1031" s="2" t="s">
        <v>2092</v>
      </c>
      <c r="B1031" s="2" t="s">
        <v>2093</v>
      </c>
      <c r="C1031" s="2">
        <v>25</v>
      </c>
      <c r="D1031" s="2" t="s">
        <v>12</v>
      </c>
      <c r="E1031" s="2" t="s">
        <v>93</v>
      </c>
      <c r="F1031" s="2" t="s">
        <v>14</v>
      </c>
      <c r="G1031" s="2" t="s">
        <v>15</v>
      </c>
      <c r="H1031" s="7">
        <v>12269.03</v>
      </c>
      <c r="I1031" s="3">
        <v>45159</v>
      </c>
      <c r="J1031" s="3" t="str">
        <f>TEXT(NIgerian_Fintech[[#This Row],[TransactionDate]], "JJJJ")</f>
        <v>2023</v>
      </c>
      <c r="K1031" s="3" t="str">
        <f>TEXT(NIgerian_Fintech[[#This Row],[TransactionDate]], "MMMM")</f>
        <v>August</v>
      </c>
      <c r="L1031" s="3" t="str">
        <f>TEXT(NIgerian_Fintech[[#This Row],[TransactionDate]], "MM")</f>
        <v>08</v>
      </c>
      <c r="M1031" s="3" t="str">
        <f>TEXT(NIgerian_Fintech[[#This Row],[TransactionDate]], "tttt")</f>
        <v>Monday</v>
      </c>
      <c r="N1031" s="2" t="s">
        <v>16</v>
      </c>
    </row>
    <row r="1032" spans="1:14" ht="14.5" x14ac:dyDescent="0.35">
      <c r="A1032" s="2" t="s">
        <v>2094</v>
      </c>
      <c r="B1032" s="2" t="s">
        <v>2095</v>
      </c>
      <c r="C1032" s="2">
        <v>28</v>
      </c>
      <c r="D1032" s="2" t="s">
        <v>12</v>
      </c>
      <c r="E1032" s="2" t="s">
        <v>93</v>
      </c>
      <c r="F1032" s="2" t="s">
        <v>49</v>
      </c>
      <c r="G1032" s="2" t="s">
        <v>20</v>
      </c>
      <c r="H1032" s="7">
        <v>27665.919999999998</v>
      </c>
      <c r="I1032" s="3">
        <v>45364</v>
      </c>
      <c r="J1032" s="3" t="str">
        <f>TEXT(NIgerian_Fintech[[#This Row],[TransactionDate]], "JJJJ")</f>
        <v>2024</v>
      </c>
      <c r="K1032" s="3" t="str">
        <f>TEXT(NIgerian_Fintech[[#This Row],[TransactionDate]], "MMMM")</f>
        <v>March</v>
      </c>
      <c r="L1032" s="3" t="str">
        <f>TEXT(NIgerian_Fintech[[#This Row],[TransactionDate]], "MM")</f>
        <v>03</v>
      </c>
      <c r="M1032" s="3" t="str">
        <f>TEXT(NIgerian_Fintech[[#This Row],[TransactionDate]], "tttt")</f>
        <v>Wednesday</v>
      </c>
      <c r="N1032" s="2" t="s">
        <v>16</v>
      </c>
    </row>
    <row r="1033" spans="1:14" ht="14.5" x14ac:dyDescent="0.35">
      <c r="A1033" s="2" t="s">
        <v>2096</v>
      </c>
      <c r="B1033" s="2" t="s">
        <v>2097</v>
      </c>
      <c r="C1033" s="2">
        <v>58</v>
      </c>
      <c r="D1033" s="2" t="s">
        <v>39</v>
      </c>
      <c r="E1033" s="2" t="s">
        <v>24</v>
      </c>
      <c r="F1033" s="2" t="s">
        <v>14</v>
      </c>
      <c r="G1033" s="2" t="s">
        <v>36</v>
      </c>
      <c r="H1033" s="7">
        <v>2298.14</v>
      </c>
      <c r="I1033" s="3">
        <v>45609</v>
      </c>
      <c r="J1033" s="3" t="str">
        <f>TEXT(NIgerian_Fintech[[#This Row],[TransactionDate]], "JJJJ")</f>
        <v>2024</v>
      </c>
      <c r="K1033" s="3" t="str">
        <f>TEXT(NIgerian_Fintech[[#This Row],[TransactionDate]], "MMMM")</f>
        <v>November</v>
      </c>
      <c r="L1033" s="3" t="str">
        <f>TEXT(NIgerian_Fintech[[#This Row],[TransactionDate]], "MM")</f>
        <v>11</v>
      </c>
      <c r="M1033" s="3" t="str">
        <f>TEXT(NIgerian_Fintech[[#This Row],[TransactionDate]], "tttt")</f>
        <v>Wednesday</v>
      </c>
      <c r="N1033" s="2" t="s">
        <v>16</v>
      </c>
    </row>
    <row r="1034" spans="1:14" ht="14.5" x14ac:dyDescent="0.35">
      <c r="A1034" s="2" t="s">
        <v>2098</v>
      </c>
      <c r="B1034" s="2" t="s">
        <v>2099</v>
      </c>
      <c r="C1034" s="2">
        <v>54</v>
      </c>
      <c r="D1034" s="2" t="s">
        <v>12</v>
      </c>
      <c r="E1034" s="2" t="s">
        <v>24</v>
      </c>
      <c r="F1034" s="2" t="s">
        <v>35</v>
      </c>
      <c r="G1034" s="2" t="s">
        <v>15</v>
      </c>
      <c r="H1034" s="7">
        <v>12217.72</v>
      </c>
      <c r="I1034" s="3">
        <v>45444</v>
      </c>
      <c r="J1034" s="3" t="str">
        <f>TEXT(NIgerian_Fintech[[#This Row],[TransactionDate]], "JJJJ")</f>
        <v>2024</v>
      </c>
      <c r="K1034" s="3" t="str">
        <f>TEXT(NIgerian_Fintech[[#This Row],[TransactionDate]], "MMMM")</f>
        <v>June</v>
      </c>
      <c r="L1034" s="3" t="str">
        <f>TEXT(NIgerian_Fintech[[#This Row],[TransactionDate]], "MM")</f>
        <v>06</v>
      </c>
      <c r="M1034" s="3" t="str">
        <f>TEXT(NIgerian_Fintech[[#This Row],[TransactionDate]], "tttt")</f>
        <v>Saturday</v>
      </c>
      <c r="N1034" s="2" t="s">
        <v>16</v>
      </c>
    </row>
    <row r="1035" spans="1:14" ht="14.5" x14ac:dyDescent="0.35">
      <c r="A1035" s="2" t="s">
        <v>2100</v>
      </c>
      <c r="B1035" s="2" t="s">
        <v>2101</v>
      </c>
      <c r="C1035" s="2">
        <v>31</v>
      </c>
      <c r="D1035" s="2" t="s">
        <v>12</v>
      </c>
      <c r="E1035" s="2" t="s">
        <v>24</v>
      </c>
      <c r="F1035" s="2" t="s">
        <v>19</v>
      </c>
      <c r="G1035" s="2" t="s">
        <v>26</v>
      </c>
      <c r="H1035" s="7">
        <v>692.09</v>
      </c>
      <c r="I1035" s="3">
        <v>44970</v>
      </c>
      <c r="J1035" s="3" t="str">
        <f>TEXT(NIgerian_Fintech[[#This Row],[TransactionDate]], "JJJJ")</f>
        <v>2023</v>
      </c>
      <c r="K1035" s="3" t="str">
        <f>TEXT(NIgerian_Fintech[[#This Row],[TransactionDate]], "MMMM")</f>
        <v>February</v>
      </c>
      <c r="L1035" s="3" t="str">
        <f>TEXT(NIgerian_Fintech[[#This Row],[TransactionDate]], "MM")</f>
        <v>02</v>
      </c>
      <c r="M1035" s="3" t="str">
        <f>TEXT(NIgerian_Fintech[[#This Row],[TransactionDate]], "tttt")</f>
        <v>Monday</v>
      </c>
      <c r="N1035" s="2" t="s">
        <v>16</v>
      </c>
    </row>
    <row r="1036" spans="1:14" ht="14.5" x14ac:dyDescent="0.35">
      <c r="A1036" s="2" t="s">
        <v>2102</v>
      </c>
      <c r="B1036" s="2" t="s">
        <v>2103</v>
      </c>
      <c r="C1036" s="2">
        <v>47</v>
      </c>
      <c r="D1036" s="2" t="s">
        <v>12</v>
      </c>
      <c r="E1036" s="2" t="s">
        <v>29</v>
      </c>
      <c r="F1036" s="2" t="s">
        <v>55</v>
      </c>
      <c r="G1036" s="2" t="s">
        <v>30</v>
      </c>
      <c r="H1036" s="7">
        <v>6546.35</v>
      </c>
      <c r="I1036" s="3">
        <v>45529</v>
      </c>
      <c r="J1036" s="3" t="str">
        <f>TEXT(NIgerian_Fintech[[#This Row],[TransactionDate]], "JJJJ")</f>
        <v>2024</v>
      </c>
      <c r="K1036" s="3" t="str">
        <f>TEXT(NIgerian_Fintech[[#This Row],[TransactionDate]], "MMMM")</f>
        <v>August</v>
      </c>
      <c r="L1036" s="3" t="str">
        <f>TEXT(NIgerian_Fintech[[#This Row],[TransactionDate]], "MM")</f>
        <v>08</v>
      </c>
      <c r="M1036" s="3" t="str">
        <f>TEXT(NIgerian_Fintech[[#This Row],[TransactionDate]], "tttt")</f>
        <v>Sunday</v>
      </c>
      <c r="N1036" s="2" t="s">
        <v>16</v>
      </c>
    </row>
    <row r="1037" spans="1:14" ht="14.5" x14ac:dyDescent="0.35">
      <c r="A1037" s="2" t="s">
        <v>2104</v>
      </c>
      <c r="B1037" s="2" t="s">
        <v>2105</v>
      </c>
      <c r="C1037" s="2">
        <v>52</v>
      </c>
      <c r="D1037" s="2" t="s">
        <v>12</v>
      </c>
      <c r="E1037" s="2" t="s">
        <v>93</v>
      </c>
      <c r="F1037" s="2" t="s">
        <v>14</v>
      </c>
      <c r="G1037" s="2" t="s">
        <v>36</v>
      </c>
      <c r="H1037" s="7">
        <v>1271.4100000000001</v>
      </c>
      <c r="I1037" s="3">
        <v>45634</v>
      </c>
      <c r="J1037" s="3" t="str">
        <f>TEXT(NIgerian_Fintech[[#This Row],[TransactionDate]], "JJJJ")</f>
        <v>2024</v>
      </c>
      <c r="K1037" s="3" t="str">
        <f>TEXT(NIgerian_Fintech[[#This Row],[TransactionDate]], "MMMM")</f>
        <v>December</v>
      </c>
      <c r="L1037" s="3" t="str">
        <f>TEXT(NIgerian_Fintech[[#This Row],[TransactionDate]], "MM")</f>
        <v>12</v>
      </c>
      <c r="M1037" s="3" t="str">
        <f>TEXT(NIgerian_Fintech[[#This Row],[TransactionDate]], "tttt")</f>
        <v>Sunday</v>
      </c>
      <c r="N1037" s="2" t="s">
        <v>16</v>
      </c>
    </row>
    <row r="1038" spans="1:14" ht="14.5" x14ac:dyDescent="0.35">
      <c r="A1038" s="2" t="s">
        <v>2106</v>
      </c>
      <c r="B1038" s="2" t="s">
        <v>2107</v>
      </c>
      <c r="C1038" s="2">
        <v>38</v>
      </c>
      <c r="D1038" s="2" t="s">
        <v>39</v>
      </c>
      <c r="E1038" s="2" t="s">
        <v>93</v>
      </c>
      <c r="F1038" s="2" t="s">
        <v>19</v>
      </c>
      <c r="G1038" s="2" t="s">
        <v>20</v>
      </c>
      <c r="H1038" s="7">
        <v>10588.51</v>
      </c>
      <c r="I1038" s="3">
        <v>45442</v>
      </c>
      <c r="J1038" s="3" t="str">
        <f>TEXT(NIgerian_Fintech[[#This Row],[TransactionDate]], "JJJJ")</f>
        <v>2024</v>
      </c>
      <c r="K1038" s="3" t="str">
        <f>TEXT(NIgerian_Fintech[[#This Row],[TransactionDate]], "MMMM")</f>
        <v>May</v>
      </c>
      <c r="L1038" s="3" t="str">
        <f>TEXT(NIgerian_Fintech[[#This Row],[TransactionDate]], "MM")</f>
        <v>05</v>
      </c>
      <c r="M1038" s="3" t="str">
        <f>TEXT(NIgerian_Fintech[[#This Row],[TransactionDate]], "tttt")</f>
        <v>Thursday</v>
      </c>
      <c r="N1038" s="2" t="s">
        <v>16</v>
      </c>
    </row>
    <row r="1039" spans="1:14" ht="14.5" x14ac:dyDescent="0.35">
      <c r="A1039" s="2" t="s">
        <v>2108</v>
      </c>
      <c r="B1039" s="2" t="s">
        <v>2109</v>
      </c>
      <c r="C1039" s="2">
        <v>54</v>
      </c>
      <c r="D1039" s="2" t="s">
        <v>12</v>
      </c>
      <c r="E1039" s="2" t="s">
        <v>42</v>
      </c>
      <c r="F1039" s="2" t="s">
        <v>14</v>
      </c>
      <c r="G1039" s="2" t="s">
        <v>36</v>
      </c>
      <c r="H1039" s="7">
        <v>9199.64</v>
      </c>
      <c r="I1039" s="3">
        <v>45559</v>
      </c>
      <c r="J1039" s="3" t="str">
        <f>TEXT(NIgerian_Fintech[[#This Row],[TransactionDate]], "JJJJ")</f>
        <v>2024</v>
      </c>
      <c r="K1039" s="3" t="str">
        <f>TEXT(NIgerian_Fintech[[#This Row],[TransactionDate]], "MMMM")</f>
        <v>September</v>
      </c>
      <c r="L1039" s="3" t="str">
        <f>TEXT(NIgerian_Fintech[[#This Row],[TransactionDate]], "MM")</f>
        <v>09</v>
      </c>
      <c r="M1039" s="3" t="str">
        <f>TEXT(NIgerian_Fintech[[#This Row],[TransactionDate]], "tttt")</f>
        <v>Tuesday</v>
      </c>
      <c r="N1039" s="2" t="s">
        <v>16</v>
      </c>
    </row>
    <row r="1040" spans="1:14" ht="14.5" x14ac:dyDescent="0.35">
      <c r="A1040" s="2" t="s">
        <v>2110</v>
      </c>
      <c r="B1040" s="2" t="s">
        <v>2111</v>
      </c>
      <c r="C1040" s="2">
        <v>22</v>
      </c>
      <c r="D1040" s="2" t="s">
        <v>12</v>
      </c>
      <c r="E1040" s="2" t="s">
        <v>24</v>
      </c>
      <c r="F1040" s="2" t="s">
        <v>35</v>
      </c>
      <c r="G1040" s="2" t="s">
        <v>26</v>
      </c>
      <c r="H1040" s="7">
        <v>500.66</v>
      </c>
      <c r="I1040" s="3">
        <v>45501</v>
      </c>
      <c r="J1040" s="3" t="str">
        <f>TEXT(NIgerian_Fintech[[#This Row],[TransactionDate]], "JJJJ")</f>
        <v>2024</v>
      </c>
      <c r="K1040" s="3" t="str">
        <f>TEXT(NIgerian_Fintech[[#This Row],[TransactionDate]], "MMMM")</f>
        <v>July</v>
      </c>
      <c r="L1040" s="3" t="str">
        <f>TEXT(NIgerian_Fintech[[#This Row],[TransactionDate]], "MM")</f>
        <v>07</v>
      </c>
      <c r="M1040" s="3" t="str">
        <f>TEXT(NIgerian_Fintech[[#This Row],[TransactionDate]], "tttt")</f>
        <v>Sunday</v>
      </c>
      <c r="N1040" s="2" t="s">
        <v>16</v>
      </c>
    </row>
    <row r="1041" spans="1:14" ht="14.5" x14ac:dyDescent="0.35">
      <c r="A1041" s="2" t="s">
        <v>2112</v>
      </c>
      <c r="B1041" s="2" t="s">
        <v>2113</v>
      </c>
      <c r="C1041" s="2">
        <v>36</v>
      </c>
      <c r="D1041" s="2" t="s">
        <v>12</v>
      </c>
      <c r="E1041" s="2" t="s">
        <v>13</v>
      </c>
      <c r="F1041" s="2" t="s">
        <v>19</v>
      </c>
      <c r="G1041" s="2" t="s">
        <v>30</v>
      </c>
      <c r="H1041" s="7">
        <v>3851.01</v>
      </c>
      <c r="I1041" s="3">
        <v>45018</v>
      </c>
      <c r="J1041" s="3" t="str">
        <f>TEXT(NIgerian_Fintech[[#This Row],[TransactionDate]], "JJJJ")</f>
        <v>2023</v>
      </c>
      <c r="K1041" s="3" t="str">
        <f>TEXT(NIgerian_Fintech[[#This Row],[TransactionDate]], "MMMM")</f>
        <v>April</v>
      </c>
      <c r="L1041" s="3" t="str">
        <f>TEXT(NIgerian_Fintech[[#This Row],[TransactionDate]], "MM")</f>
        <v>04</v>
      </c>
      <c r="M1041" s="3" t="str">
        <f>TEXT(NIgerian_Fintech[[#This Row],[TransactionDate]], "tttt")</f>
        <v>Sunday</v>
      </c>
      <c r="N1041" s="2" t="s">
        <v>21</v>
      </c>
    </row>
    <row r="1042" spans="1:14" ht="14.5" x14ac:dyDescent="0.35">
      <c r="A1042" s="2" t="s">
        <v>2114</v>
      </c>
      <c r="B1042" s="2" t="s">
        <v>2115</v>
      </c>
      <c r="C1042" s="2">
        <v>31</v>
      </c>
      <c r="D1042" s="2" t="s">
        <v>39</v>
      </c>
      <c r="E1042" s="2" t="s">
        <v>24</v>
      </c>
      <c r="F1042" s="2" t="s">
        <v>49</v>
      </c>
      <c r="G1042" s="2" t="s">
        <v>36</v>
      </c>
      <c r="H1042" s="7">
        <v>5025.82</v>
      </c>
      <c r="I1042" s="3">
        <v>45657</v>
      </c>
      <c r="J1042" s="3" t="str">
        <f>TEXT(NIgerian_Fintech[[#This Row],[TransactionDate]], "JJJJ")</f>
        <v>2024</v>
      </c>
      <c r="K1042" s="3" t="str">
        <f>TEXT(NIgerian_Fintech[[#This Row],[TransactionDate]], "MMMM")</f>
        <v>December</v>
      </c>
      <c r="L1042" s="3" t="str">
        <f>TEXT(NIgerian_Fintech[[#This Row],[TransactionDate]], "MM")</f>
        <v>12</v>
      </c>
      <c r="M1042" s="3" t="str">
        <f>TEXT(NIgerian_Fintech[[#This Row],[TransactionDate]], "tttt")</f>
        <v>Tuesday</v>
      </c>
      <c r="N1042" s="2" t="s">
        <v>16</v>
      </c>
    </row>
    <row r="1043" spans="1:14" ht="14.5" x14ac:dyDescent="0.35">
      <c r="A1043" s="2" t="s">
        <v>2116</v>
      </c>
      <c r="B1043" s="2" t="s">
        <v>2117</v>
      </c>
      <c r="C1043" s="2">
        <v>43</v>
      </c>
      <c r="D1043" s="2" t="s">
        <v>12</v>
      </c>
      <c r="E1043" s="2" t="s">
        <v>52</v>
      </c>
      <c r="F1043" s="2" t="s">
        <v>19</v>
      </c>
      <c r="G1043" s="2" t="s">
        <v>20</v>
      </c>
      <c r="H1043" s="7">
        <v>2850.99</v>
      </c>
      <c r="I1043" s="3">
        <v>45364</v>
      </c>
      <c r="J1043" s="3" t="str">
        <f>TEXT(NIgerian_Fintech[[#This Row],[TransactionDate]], "JJJJ")</f>
        <v>2024</v>
      </c>
      <c r="K1043" s="3" t="str">
        <f>TEXT(NIgerian_Fintech[[#This Row],[TransactionDate]], "MMMM")</f>
        <v>March</v>
      </c>
      <c r="L1043" s="3" t="str">
        <f>TEXT(NIgerian_Fintech[[#This Row],[TransactionDate]], "MM")</f>
        <v>03</v>
      </c>
      <c r="M1043" s="3" t="str">
        <f>TEXT(NIgerian_Fintech[[#This Row],[TransactionDate]], "tttt")</f>
        <v>Wednesday</v>
      </c>
      <c r="N1043" s="2" t="s">
        <v>16</v>
      </c>
    </row>
    <row r="1044" spans="1:14" ht="14.5" x14ac:dyDescent="0.35">
      <c r="A1044" s="2" t="s">
        <v>2118</v>
      </c>
      <c r="B1044" s="2" t="s">
        <v>2119</v>
      </c>
      <c r="C1044" s="2">
        <v>21</v>
      </c>
      <c r="D1044" s="2" t="s">
        <v>12</v>
      </c>
      <c r="E1044" s="2" t="s">
        <v>52</v>
      </c>
      <c r="F1044" s="2" t="s">
        <v>25</v>
      </c>
      <c r="G1044" s="2" t="s">
        <v>36</v>
      </c>
      <c r="H1044" s="7">
        <v>394.38</v>
      </c>
      <c r="I1044" s="3">
        <v>45263</v>
      </c>
      <c r="J1044" s="3" t="str">
        <f>TEXT(NIgerian_Fintech[[#This Row],[TransactionDate]], "JJJJ")</f>
        <v>2023</v>
      </c>
      <c r="K1044" s="3" t="str">
        <f>TEXT(NIgerian_Fintech[[#This Row],[TransactionDate]], "MMMM")</f>
        <v>December</v>
      </c>
      <c r="L1044" s="3" t="str">
        <f>TEXT(NIgerian_Fintech[[#This Row],[TransactionDate]], "MM")</f>
        <v>12</v>
      </c>
      <c r="M1044" s="3" t="str">
        <f>TEXT(NIgerian_Fintech[[#This Row],[TransactionDate]], "tttt")</f>
        <v>Sunday</v>
      </c>
      <c r="N1044" s="2" t="s">
        <v>16</v>
      </c>
    </row>
    <row r="1045" spans="1:14" ht="14.5" x14ac:dyDescent="0.35">
      <c r="A1045" s="2" t="s">
        <v>2120</v>
      </c>
      <c r="B1045" s="2" t="s">
        <v>2121</v>
      </c>
      <c r="C1045" s="2">
        <v>42</v>
      </c>
      <c r="D1045" s="2" t="s">
        <v>12</v>
      </c>
      <c r="E1045" s="2" t="s">
        <v>93</v>
      </c>
      <c r="F1045" s="2" t="s">
        <v>55</v>
      </c>
      <c r="G1045" s="2" t="s">
        <v>30</v>
      </c>
      <c r="H1045" s="7">
        <v>3839.31</v>
      </c>
      <c r="I1045" s="3">
        <v>45220</v>
      </c>
      <c r="J1045" s="3" t="str">
        <f>TEXT(NIgerian_Fintech[[#This Row],[TransactionDate]], "JJJJ")</f>
        <v>2023</v>
      </c>
      <c r="K1045" s="3" t="str">
        <f>TEXT(NIgerian_Fintech[[#This Row],[TransactionDate]], "MMMM")</f>
        <v>October</v>
      </c>
      <c r="L1045" s="3" t="str">
        <f>TEXT(NIgerian_Fintech[[#This Row],[TransactionDate]], "MM")</f>
        <v>10</v>
      </c>
      <c r="M1045" s="3" t="str">
        <f>TEXT(NIgerian_Fintech[[#This Row],[TransactionDate]], "tttt")</f>
        <v>Saturday</v>
      </c>
      <c r="N1045" s="2" t="s">
        <v>16</v>
      </c>
    </row>
    <row r="1046" spans="1:14" ht="14.5" x14ac:dyDescent="0.35">
      <c r="A1046" s="2" t="s">
        <v>2122</v>
      </c>
      <c r="B1046" s="2" t="s">
        <v>2123</v>
      </c>
      <c r="C1046" s="2">
        <v>62</v>
      </c>
      <c r="D1046" s="2" t="s">
        <v>12</v>
      </c>
      <c r="E1046" s="2" t="s">
        <v>24</v>
      </c>
      <c r="F1046" s="2" t="s">
        <v>35</v>
      </c>
      <c r="G1046" s="2" t="s">
        <v>36</v>
      </c>
      <c r="H1046" s="7">
        <v>15732.26</v>
      </c>
      <c r="I1046" s="3">
        <v>45626</v>
      </c>
      <c r="J1046" s="3" t="str">
        <f>TEXT(NIgerian_Fintech[[#This Row],[TransactionDate]], "JJJJ")</f>
        <v>2024</v>
      </c>
      <c r="K1046" s="3" t="str">
        <f>TEXT(NIgerian_Fintech[[#This Row],[TransactionDate]], "MMMM")</f>
        <v>November</v>
      </c>
      <c r="L1046" s="3" t="str">
        <f>TEXT(NIgerian_Fintech[[#This Row],[TransactionDate]], "MM")</f>
        <v>11</v>
      </c>
      <c r="M1046" s="3" t="str">
        <f>TEXT(NIgerian_Fintech[[#This Row],[TransactionDate]], "tttt")</f>
        <v>Saturday</v>
      </c>
      <c r="N1046" s="2" t="s">
        <v>16</v>
      </c>
    </row>
    <row r="1047" spans="1:14" ht="14.5" x14ac:dyDescent="0.35">
      <c r="A1047" s="2" t="s">
        <v>2124</v>
      </c>
      <c r="B1047" s="2" t="s">
        <v>2125</v>
      </c>
      <c r="C1047" s="2">
        <v>59</v>
      </c>
      <c r="D1047" s="2" t="s">
        <v>39</v>
      </c>
      <c r="E1047" s="2" t="s">
        <v>74</v>
      </c>
      <c r="F1047" s="2" t="s">
        <v>19</v>
      </c>
      <c r="G1047" s="2" t="s">
        <v>20</v>
      </c>
      <c r="H1047" s="7">
        <v>4464.58</v>
      </c>
      <c r="I1047" s="3">
        <v>45606</v>
      </c>
      <c r="J1047" s="3" t="str">
        <f>TEXT(NIgerian_Fintech[[#This Row],[TransactionDate]], "JJJJ")</f>
        <v>2024</v>
      </c>
      <c r="K1047" s="3" t="str">
        <f>TEXT(NIgerian_Fintech[[#This Row],[TransactionDate]], "MMMM")</f>
        <v>November</v>
      </c>
      <c r="L1047" s="3" t="str">
        <f>TEXT(NIgerian_Fintech[[#This Row],[TransactionDate]], "MM")</f>
        <v>11</v>
      </c>
      <c r="M1047" s="3" t="str">
        <f>TEXT(NIgerian_Fintech[[#This Row],[TransactionDate]], "tttt")</f>
        <v>Sunday</v>
      </c>
      <c r="N1047" s="2" t="s">
        <v>16</v>
      </c>
    </row>
    <row r="1048" spans="1:14" ht="14.5" x14ac:dyDescent="0.35">
      <c r="A1048" s="2" t="s">
        <v>2126</v>
      </c>
      <c r="B1048" s="2" t="s">
        <v>2127</v>
      </c>
      <c r="C1048" s="2">
        <v>42</v>
      </c>
      <c r="D1048" s="2" t="s">
        <v>12</v>
      </c>
      <c r="E1048" s="2" t="s">
        <v>52</v>
      </c>
      <c r="F1048" s="2" t="s">
        <v>35</v>
      </c>
      <c r="G1048" s="2" t="s">
        <v>30</v>
      </c>
      <c r="H1048" s="7">
        <v>3906.3</v>
      </c>
      <c r="I1048" s="3">
        <v>45190</v>
      </c>
      <c r="J1048" s="3" t="str">
        <f>TEXT(NIgerian_Fintech[[#This Row],[TransactionDate]], "JJJJ")</f>
        <v>2023</v>
      </c>
      <c r="K1048" s="3" t="str">
        <f>TEXT(NIgerian_Fintech[[#This Row],[TransactionDate]], "MMMM")</f>
        <v>September</v>
      </c>
      <c r="L1048" s="3" t="str">
        <f>TEXT(NIgerian_Fintech[[#This Row],[TransactionDate]], "MM")</f>
        <v>09</v>
      </c>
      <c r="M1048" s="3" t="str">
        <f>TEXT(NIgerian_Fintech[[#This Row],[TransactionDate]], "tttt")</f>
        <v>Thursday</v>
      </c>
      <c r="N1048" s="2" t="s">
        <v>16</v>
      </c>
    </row>
    <row r="1049" spans="1:14" ht="14.5" x14ac:dyDescent="0.35">
      <c r="A1049" s="2" t="s">
        <v>2128</v>
      </c>
      <c r="B1049" s="2" t="s">
        <v>2129</v>
      </c>
      <c r="C1049" s="2">
        <v>35</v>
      </c>
      <c r="D1049" s="2" t="s">
        <v>12</v>
      </c>
      <c r="E1049" s="2" t="s">
        <v>24</v>
      </c>
      <c r="F1049" s="2" t="s">
        <v>14</v>
      </c>
      <c r="G1049" s="2" t="s">
        <v>26</v>
      </c>
      <c r="H1049" s="7">
        <v>28430.65</v>
      </c>
      <c r="I1049" s="3">
        <v>45031</v>
      </c>
      <c r="J1049" s="3" t="str">
        <f>TEXT(NIgerian_Fintech[[#This Row],[TransactionDate]], "JJJJ")</f>
        <v>2023</v>
      </c>
      <c r="K1049" s="3" t="str">
        <f>TEXT(NIgerian_Fintech[[#This Row],[TransactionDate]], "MMMM")</f>
        <v>April</v>
      </c>
      <c r="L1049" s="3" t="str">
        <f>TEXT(NIgerian_Fintech[[#This Row],[TransactionDate]], "MM")</f>
        <v>04</v>
      </c>
      <c r="M1049" s="3" t="str">
        <f>TEXT(NIgerian_Fintech[[#This Row],[TransactionDate]], "tttt")</f>
        <v>Saturday</v>
      </c>
      <c r="N1049" s="2" t="s">
        <v>16</v>
      </c>
    </row>
    <row r="1050" spans="1:14" ht="14.5" x14ac:dyDescent="0.35">
      <c r="A1050" s="2" t="s">
        <v>2130</v>
      </c>
      <c r="B1050" s="2" t="s">
        <v>2131</v>
      </c>
      <c r="C1050" s="2">
        <v>57</v>
      </c>
      <c r="D1050" s="2" t="s">
        <v>39</v>
      </c>
      <c r="E1050" s="2" t="s">
        <v>13</v>
      </c>
      <c r="F1050" s="2" t="s">
        <v>14</v>
      </c>
      <c r="G1050" s="2" t="s">
        <v>26</v>
      </c>
      <c r="H1050" s="7">
        <v>425.22</v>
      </c>
      <c r="I1050" s="3">
        <v>45150</v>
      </c>
      <c r="J1050" s="3" t="str">
        <f>TEXT(NIgerian_Fintech[[#This Row],[TransactionDate]], "JJJJ")</f>
        <v>2023</v>
      </c>
      <c r="K1050" s="3" t="str">
        <f>TEXT(NIgerian_Fintech[[#This Row],[TransactionDate]], "MMMM")</f>
        <v>August</v>
      </c>
      <c r="L1050" s="3" t="str">
        <f>TEXT(NIgerian_Fintech[[#This Row],[TransactionDate]], "MM")</f>
        <v>08</v>
      </c>
      <c r="M1050" s="3" t="str">
        <f>TEXT(NIgerian_Fintech[[#This Row],[TransactionDate]], "tttt")</f>
        <v>Saturday</v>
      </c>
      <c r="N1050" s="2" t="s">
        <v>16</v>
      </c>
    </row>
    <row r="1051" spans="1:14" ht="14.5" x14ac:dyDescent="0.35">
      <c r="A1051" s="2" t="s">
        <v>2132</v>
      </c>
      <c r="B1051" s="2" t="s">
        <v>2133</v>
      </c>
      <c r="C1051" s="2">
        <v>25</v>
      </c>
      <c r="D1051" s="2" t="s">
        <v>39</v>
      </c>
      <c r="E1051" s="2" t="s">
        <v>64</v>
      </c>
      <c r="F1051" s="2" t="s">
        <v>19</v>
      </c>
      <c r="G1051" s="2" t="s">
        <v>15</v>
      </c>
      <c r="H1051" s="7">
        <v>14579.54</v>
      </c>
      <c r="I1051" s="3">
        <v>45345</v>
      </c>
      <c r="J1051" s="3" t="str">
        <f>TEXT(NIgerian_Fintech[[#This Row],[TransactionDate]], "JJJJ")</f>
        <v>2024</v>
      </c>
      <c r="K1051" s="3" t="str">
        <f>TEXT(NIgerian_Fintech[[#This Row],[TransactionDate]], "MMMM")</f>
        <v>February</v>
      </c>
      <c r="L1051" s="3" t="str">
        <f>TEXT(NIgerian_Fintech[[#This Row],[TransactionDate]], "MM")</f>
        <v>02</v>
      </c>
      <c r="M1051" s="3" t="str">
        <f>TEXT(NIgerian_Fintech[[#This Row],[TransactionDate]], "tttt")</f>
        <v>Friday</v>
      </c>
      <c r="N1051" s="2" t="s">
        <v>16</v>
      </c>
    </row>
    <row r="1052" spans="1:14" ht="14.5" x14ac:dyDescent="0.35">
      <c r="A1052" s="2" t="s">
        <v>2134</v>
      </c>
      <c r="B1052" s="2" t="s">
        <v>2135</v>
      </c>
      <c r="C1052" s="2">
        <v>56</v>
      </c>
      <c r="D1052" s="2" t="s">
        <v>39</v>
      </c>
      <c r="E1052" s="2" t="s">
        <v>24</v>
      </c>
      <c r="F1052" s="2" t="s">
        <v>25</v>
      </c>
      <c r="G1052" s="2" t="s">
        <v>36</v>
      </c>
      <c r="H1052" s="7">
        <v>6598.93</v>
      </c>
      <c r="I1052" s="3">
        <v>45041</v>
      </c>
      <c r="J1052" s="3" t="str">
        <f>TEXT(NIgerian_Fintech[[#This Row],[TransactionDate]], "JJJJ")</f>
        <v>2023</v>
      </c>
      <c r="K1052" s="3" t="str">
        <f>TEXT(NIgerian_Fintech[[#This Row],[TransactionDate]], "MMMM")</f>
        <v>April</v>
      </c>
      <c r="L1052" s="3" t="str">
        <f>TEXT(NIgerian_Fintech[[#This Row],[TransactionDate]], "MM")</f>
        <v>04</v>
      </c>
      <c r="M1052" s="3" t="str">
        <f>TEXT(NIgerian_Fintech[[#This Row],[TransactionDate]], "tttt")</f>
        <v>Tuesday</v>
      </c>
      <c r="N1052" s="2" t="s">
        <v>16</v>
      </c>
    </row>
    <row r="1053" spans="1:14" ht="14.5" x14ac:dyDescent="0.35">
      <c r="A1053" s="2" t="s">
        <v>2136</v>
      </c>
      <c r="B1053" s="2" t="s">
        <v>2137</v>
      </c>
      <c r="C1053" s="2">
        <v>57</v>
      </c>
      <c r="D1053" s="2" t="s">
        <v>12</v>
      </c>
      <c r="E1053" s="2" t="s">
        <v>13</v>
      </c>
      <c r="F1053" s="2" t="s">
        <v>19</v>
      </c>
      <c r="G1053" s="2" t="s">
        <v>20</v>
      </c>
      <c r="H1053" s="7">
        <v>28906.97</v>
      </c>
      <c r="I1053" s="3">
        <v>45161</v>
      </c>
      <c r="J1053" s="3" t="str">
        <f>TEXT(NIgerian_Fintech[[#This Row],[TransactionDate]], "JJJJ")</f>
        <v>2023</v>
      </c>
      <c r="K1053" s="3" t="str">
        <f>TEXT(NIgerian_Fintech[[#This Row],[TransactionDate]], "MMMM")</f>
        <v>August</v>
      </c>
      <c r="L1053" s="3" t="str">
        <f>TEXT(NIgerian_Fintech[[#This Row],[TransactionDate]], "MM")</f>
        <v>08</v>
      </c>
      <c r="M1053" s="3" t="str">
        <f>TEXT(NIgerian_Fintech[[#This Row],[TransactionDate]], "tttt")</f>
        <v>Wednesday</v>
      </c>
      <c r="N1053" s="2" t="s">
        <v>16</v>
      </c>
    </row>
    <row r="1054" spans="1:14" ht="14.5" x14ac:dyDescent="0.35">
      <c r="A1054" s="2" t="s">
        <v>2138</v>
      </c>
      <c r="B1054" s="2" t="s">
        <v>2139</v>
      </c>
      <c r="C1054" s="2">
        <v>31</v>
      </c>
      <c r="D1054" s="2" t="s">
        <v>39</v>
      </c>
      <c r="E1054" s="2" t="s">
        <v>93</v>
      </c>
      <c r="F1054" s="2" t="s">
        <v>49</v>
      </c>
      <c r="G1054" s="2" t="s">
        <v>36</v>
      </c>
      <c r="H1054" s="7">
        <v>5000.0200000000004</v>
      </c>
      <c r="I1054" s="3">
        <v>45200</v>
      </c>
      <c r="J1054" s="3" t="str">
        <f>TEXT(NIgerian_Fintech[[#This Row],[TransactionDate]], "JJJJ")</f>
        <v>2023</v>
      </c>
      <c r="K1054" s="3" t="str">
        <f>TEXT(NIgerian_Fintech[[#This Row],[TransactionDate]], "MMMM")</f>
        <v>October</v>
      </c>
      <c r="L1054" s="3" t="str">
        <f>TEXT(NIgerian_Fintech[[#This Row],[TransactionDate]], "MM")</f>
        <v>10</v>
      </c>
      <c r="M1054" s="3" t="str">
        <f>TEXT(NIgerian_Fintech[[#This Row],[TransactionDate]], "tttt")</f>
        <v>Sunday</v>
      </c>
      <c r="N1054" s="2" t="s">
        <v>16</v>
      </c>
    </row>
    <row r="1055" spans="1:14" ht="14.5" x14ac:dyDescent="0.35">
      <c r="A1055" s="2" t="s">
        <v>2140</v>
      </c>
      <c r="B1055" s="2" t="s">
        <v>2141</v>
      </c>
      <c r="C1055" s="2">
        <v>49</v>
      </c>
      <c r="D1055" s="2" t="s">
        <v>12</v>
      </c>
      <c r="E1055" s="2" t="s">
        <v>93</v>
      </c>
      <c r="F1055" s="2" t="s">
        <v>25</v>
      </c>
      <c r="G1055" s="2" t="s">
        <v>30</v>
      </c>
      <c r="H1055" s="7">
        <v>12311.46</v>
      </c>
      <c r="I1055" s="3">
        <v>45156</v>
      </c>
      <c r="J1055" s="3" t="str">
        <f>TEXT(NIgerian_Fintech[[#This Row],[TransactionDate]], "JJJJ")</f>
        <v>2023</v>
      </c>
      <c r="K1055" s="3" t="str">
        <f>TEXT(NIgerian_Fintech[[#This Row],[TransactionDate]], "MMMM")</f>
        <v>August</v>
      </c>
      <c r="L1055" s="3" t="str">
        <f>TEXT(NIgerian_Fintech[[#This Row],[TransactionDate]], "MM")</f>
        <v>08</v>
      </c>
      <c r="M1055" s="3" t="str">
        <f>TEXT(NIgerian_Fintech[[#This Row],[TransactionDate]], "tttt")</f>
        <v>Friday</v>
      </c>
      <c r="N1055" s="2" t="s">
        <v>16</v>
      </c>
    </row>
    <row r="1056" spans="1:14" ht="14.5" x14ac:dyDescent="0.35">
      <c r="A1056" s="2" t="s">
        <v>2142</v>
      </c>
      <c r="B1056" s="2" t="s">
        <v>2143</v>
      </c>
      <c r="C1056" s="2">
        <v>55</v>
      </c>
      <c r="D1056" s="2" t="s">
        <v>39</v>
      </c>
      <c r="E1056" s="2" t="s">
        <v>42</v>
      </c>
      <c r="F1056" s="2" t="s">
        <v>35</v>
      </c>
      <c r="G1056" s="2" t="s">
        <v>15</v>
      </c>
      <c r="H1056" s="7">
        <v>725.01</v>
      </c>
      <c r="I1056" s="3">
        <v>45655</v>
      </c>
      <c r="J1056" s="3" t="str">
        <f>TEXT(NIgerian_Fintech[[#This Row],[TransactionDate]], "JJJJ")</f>
        <v>2024</v>
      </c>
      <c r="K1056" s="3" t="str">
        <f>TEXT(NIgerian_Fintech[[#This Row],[TransactionDate]], "MMMM")</f>
        <v>December</v>
      </c>
      <c r="L1056" s="3" t="str">
        <f>TEXT(NIgerian_Fintech[[#This Row],[TransactionDate]], "MM")</f>
        <v>12</v>
      </c>
      <c r="M1056" s="3" t="str">
        <f>TEXT(NIgerian_Fintech[[#This Row],[TransactionDate]], "tttt")</f>
        <v>Sunday</v>
      </c>
      <c r="N1056" s="2" t="s">
        <v>16</v>
      </c>
    </row>
    <row r="1057" spans="1:14" ht="14.5" x14ac:dyDescent="0.35">
      <c r="A1057" s="2" t="s">
        <v>2144</v>
      </c>
      <c r="B1057" s="2" t="s">
        <v>2145</v>
      </c>
      <c r="C1057" s="2">
        <v>50</v>
      </c>
      <c r="D1057" s="2" t="s">
        <v>12</v>
      </c>
      <c r="E1057" s="2" t="s">
        <v>29</v>
      </c>
      <c r="F1057" s="2" t="s">
        <v>19</v>
      </c>
      <c r="G1057" s="2" t="s">
        <v>20</v>
      </c>
      <c r="H1057" s="7">
        <v>26418.75</v>
      </c>
      <c r="I1057" s="3">
        <v>44960</v>
      </c>
      <c r="J1057" s="3" t="str">
        <f>TEXT(NIgerian_Fintech[[#This Row],[TransactionDate]], "JJJJ")</f>
        <v>2023</v>
      </c>
      <c r="K1057" s="3" t="str">
        <f>TEXT(NIgerian_Fintech[[#This Row],[TransactionDate]], "MMMM")</f>
        <v>February</v>
      </c>
      <c r="L1057" s="3" t="str">
        <f>TEXT(NIgerian_Fintech[[#This Row],[TransactionDate]], "MM")</f>
        <v>02</v>
      </c>
      <c r="M1057" s="3" t="str">
        <f>TEXT(NIgerian_Fintech[[#This Row],[TransactionDate]], "tttt")</f>
        <v>Friday</v>
      </c>
      <c r="N1057" s="2" t="s">
        <v>16</v>
      </c>
    </row>
    <row r="1058" spans="1:14" ht="14.5" x14ac:dyDescent="0.35">
      <c r="A1058" s="2" t="s">
        <v>2146</v>
      </c>
      <c r="B1058" s="2" t="s">
        <v>2147</v>
      </c>
      <c r="C1058" s="2">
        <v>40</v>
      </c>
      <c r="D1058" s="2" t="s">
        <v>39</v>
      </c>
      <c r="E1058" s="2" t="s">
        <v>52</v>
      </c>
      <c r="F1058" s="2" t="s">
        <v>35</v>
      </c>
      <c r="G1058" s="2" t="s">
        <v>36</v>
      </c>
      <c r="H1058" s="7">
        <v>4224.22</v>
      </c>
      <c r="I1058" s="3">
        <v>45314</v>
      </c>
      <c r="J1058" s="3" t="str">
        <f>TEXT(NIgerian_Fintech[[#This Row],[TransactionDate]], "JJJJ")</f>
        <v>2024</v>
      </c>
      <c r="K1058" s="3" t="str">
        <f>TEXT(NIgerian_Fintech[[#This Row],[TransactionDate]], "MMMM")</f>
        <v>January</v>
      </c>
      <c r="L1058" s="3" t="str">
        <f>TEXT(NIgerian_Fintech[[#This Row],[TransactionDate]], "MM")</f>
        <v>01</v>
      </c>
      <c r="M1058" s="3" t="str">
        <f>TEXT(NIgerian_Fintech[[#This Row],[TransactionDate]], "tttt")</f>
        <v>Tuesday</v>
      </c>
      <c r="N1058" s="2" t="s">
        <v>16</v>
      </c>
    </row>
    <row r="1059" spans="1:14" ht="14.5" x14ac:dyDescent="0.35">
      <c r="A1059" s="2" t="s">
        <v>2148</v>
      </c>
      <c r="B1059" s="2" t="s">
        <v>2149</v>
      </c>
      <c r="C1059" s="2">
        <v>32</v>
      </c>
      <c r="D1059" s="2" t="s">
        <v>12</v>
      </c>
      <c r="E1059" s="2" t="s">
        <v>29</v>
      </c>
      <c r="F1059" s="2" t="s">
        <v>55</v>
      </c>
      <c r="G1059" s="2" t="s">
        <v>20</v>
      </c>
      <c r="H1059" s="7">
        <v>7423.47</v>
      </c>
      <c r="I1059" s="3">
        <v>45635</v>
      </c>
      <c r="J1059" s="3" t="str">
        <f>TEXT(NIgerian_Fintech[[#This Row],[TransactionDate]], "JJJJ")</f>
        <v>2024</v>
      </c>
      <c r="K1059" s="3" t="str">
        <f>TEXT(NIgerian_Fintech[[#This Row],[TransactionDate]], "MMMM")</f>
        <v>December</v>
      </c>
      <c r="L1059" s="3" t="str">
        <f>TEXT(NIgerian_Fintech[[#This Row],[TransactionDate]], "MM")</f>
        <v>12</v>
      </c>
      <c r="M1059" s="3" t="str">
        <f>TEXT(NIgerian_Fintech[[#This Row],[TransactionDate]], "tttt")</f>
        <v>Monday</v>
      </c>
      <c r="N1059" s="2" t="s">
        <v>16</v>
      </c>
    </row>
    <row r="1060" spans="1:14" ht="14.5" x14ac:dyDescent="0.35">
      <c r="A1060" s="2" t="s">
        <v>2150</v>
      </c>
      <c r="B1060" s="2" t="s">
        <v>2151</v>
      </c>
      <c r="C1060" s="2">
        <v>50</v>
      </c>
      <c r="D1060" s="2" t="s">
        <v>39</v>
      </c>
      <c r="E1060" s="2" t="s">
        <v>24</v>
      </c>
      <c r="F1060" s="2" t="s">
        <v>25</v>
      </c>
      <c r="G1060" s="2" t="s">
        <v>30</v>
      </c>
      <c r="H1060" s="7">
        <v>1490.59</v>
      </c>
      <c r="I1060" s="3">
        <v>45427</v>
      </c>
      <c r="J1060" s="3" t="str">
        <f>TEXT(NIgerian_Fintech[[#This Row],[TransactionDate]], "JJJJ")</f>
        <v>2024</v>
      </c>
      <c r="K1060" s="3" t="str">
        <f>TEXT(NIgerian_Fintech[[#This Row],[TransactionDate]], "MMMM")</f>
        <v>May</v>
      </c>
      <c r="L1060" s="3" t="str">
        <f>TEXT(NIgerian_Fintech[[#This Row],[TransactionDate]], "MM")</f>
        <v>05</v>
      </c>
      <c r="M1060" s="3" t="str">
        <f>TEXT(NIgerian_Fintech[[#This Row],[TransactionDate]], "tttt")</f>
        <v>Wednesday</v>
      </c>
      <c r="N1060" s="2" t="s">
        <v>16</v>
      </c>
    </row>
    <row r="1061" spans="1:14" ht="14.5" x14ac:dyDescent="0.35">
      <c r="A1061" s="2" t="s">
        <v>2152</v>
      </c>
      <c r="B1061" s="2" t="s">
        <v>2153</v>
      </c>
      <c r="C1061" s="2">
        <v>42</v>
      </c>
      <c r="D1061" s="2" t="s">
        <v>12</v>
      </c>
      <c r="E1061" s="2" t="s">
        <v>29</v>
      </c>
      <c r="F1061" s="2" t="s">
        <v>19</v>
      </c>
      <c r="G1061" s="2" t="s">
        <v>15</v>
      </c>
      <c r="H1061" s="7">
        <v>29106.17</v>
      </c>
      <c r="I1061" s="3">
        <v>45388</v>
      </c>
      <c r="J1061" s="3" t="str">
        <f>TEXT(NIgerian_Fintech[[#This Row],[TransactionDate]], "JJJJ")</f>
        <v>2024</v>
      </c>
      <c r="K1061" s="3" t="str">
        <f>TEXT(NIgerian_Fintech[[#This Row],[TransactionDate]], "MMMM")</f>
        <v>April</v>
      </c>
      <c r="L1061" s="3" t="str">
        <f>TEXT(NIgerian_Fintech[[#This Row],[TransactionDate]], "MM")</f>
        <v>04</v>
      </c>
      <c r="M1061" s="3" t="str">
        <f>TEXT(NIgerian_Fintech[[#This Row],[TransactionDate]], "tttt")</f>
        <v>Saturday</v>
      </c>
      <c r="N1061" s="2" t="s">
        <v>16</v>
      </c>
    </row>
    <row r="1062" spans="1:14" ht="14.5" x14ac:dyDescent="0.35">
      <c r="A1062" s="2" t="s">
        <v>2154</v>
      </c>
      <c r="B1062" s="2" t="s">
        <v>2155</v>
      </c>
      <c r="C1062" s="2">
        <v>34</v>
      </c>
      <c r="D1062" s="2" t="s">
        <v>12</v>
      </c>
      <c r="E1062" s="2" t="s">
        <v>52</v>
      </c>
      <c r="F1062" s="2" t="s">
        <v>55</v>
      </c>
      <c r="G1062" s="2" t="s">
        <v>20</v>
      </c>
      <c r="H1062" s="7">
        <v>11177.05</v>
      </c>
      <c r="I1062" s="3">
        <v>45375</v>
      </c>
      <c r="J1062" s="3" t="str">
        <f>TEXT(NIgerian_Fintech[[#This Row],[TransactionDate]], "JJJJ")</f>
        <v>2024</v>
      </c>
      <c r="K1062" s="3" t="str">
        <f>TEXT(NIgerian_Fintech[[#This Row],[TransactionDate]], "MMMM")</f>
        <v>March</v>
      </c>
      <c r="L1062" s="3" t="str">
        <f>TEXT(NIgerian_Fintech[[#This Row],[TransactionDate]], "MM")</f>
        <v>03</v>
      </c>
      <c r="M1062" s="3" t="str">
        <f>TEXT(NIgerian_Fintech[[#This Row],[TransactionDate]], "tttt")</f>
        <v>Sunday</v>
      </c>
      <c r="N1062" s="2" t="s">
        <v>69</v>
      </c>
    </row>
    <row r="1063" spans="1:14" ht="14.5" x14ac:dyDescent="0.35">
      <c r="A1063" s="2" t="s">
        <v>2156</v>
      </c>
      <c r="B1063" s="2" t="s">
        <v>2157</v>
      </c>
      <c r="C1063" s="2">
        <v>50</v>
      </c>
      <c r="D1063" s="2" t="s">
        <v>12</v>
      </c>
      <c r="E1063" s="2" t="s">
        <v>52</v>
      </c>
      <c r="F1063" s="2" t="s">
        <v>19</v>
      </c>
      <c r="G1063" s="2" t="s">
        <v>30</v>
      </c>
      <c r="H1063" s="7">
        <v>554.57000000000005</v>
      </c>
      <c r="I1063" s="3">
        <v>45140</v>
      </c>
      <c r="J1063" s="3" t="str">
        <f>TEXT(NIgerian_Fintech[[#This Row],[TransactionDate]], "JJJJ")</f>
        <v>2023</v>
      </c>
      <c r="K1063" s="3" t="str">
        <f>TEXT(NIgerian_Fintech[[#This Row],[TransactionDate]], "MMMM")</f>
        <v>August</v>
      </c>
      <c r="L1063" s="3" t="str">
        <f>TEXT(NIgerian_Fintech[[#This Row],[TransactionDate]], "MM")</f>
        <v>08</v>
      </c>
      <c r="M1063" s="3" t="str">
        <f>TEXT(NIgerian_Fintech[[#This Row],[TransactionDate]], "tttt")</f>
        <v>Wednesday</v>
      </c>
      <c r="N1063" s="2" t="s">
        <v>16</v>
      </c>
    </row>
    <row r="1064" spans="1:14" ht="14.5" x14ac:dyDescent="0.35">
      <c r="A1064" s="2" t="s">
        <v>2158</v>
      </c>
      <c r="B1064" s="2" t="s">
        <v>2159</v>
      </c>
      <c r="C1064" s="2">
        <v>64</v>
      </c>
      <c r="D1064" s="2" t="s">
        <v>12</v>
      </c>
      <c r="E1064" s="2" t="s">
        <v>24</v>
      </c>
      <c r="F1064" s="2" t="s">
        <v>49</v>
      </c>
      <c r="G1064" s="2" t="s">
        <v>26</v>
      </c>
      <c r="H1064" s="7">
        <v>1686.63</v>
      </c>
      <c r="I1064" s="3">
        <v>44972</v>
      </c>
      <c r="J1064" s="3" t="str">
        <f>TEXT(NIgerian_Fintech[[#This Row],[TransactionDate]], "JJJJ")</f>
        <v>2023</v>
      </c>
      <c r="K1064" s="3" t="str">
        <f>TEXT(NIgerian_Fintech[[#This Row],[TransactionDate]], "MMMM")</f>
        <v>February</v>
      </c>
      <c r="L1064" s="3" t="str">
        <f>TEXT(NIgerian_Fintech[[#This Row],[TransactionDate]], "MM")</f>
        <v>02</v>
      </c>
      <c r="M1064" s="3" t="str">
        <f>TEXT(NIgerian_Fintech[[#This Row],[TransactionDate]], "tttt")</f>
        <v>Wednesday</v>
      </c>
      <c r="N1064" s="2" t="s">
        <v>21</v>
      </c>
    </row>
    <row r="1065" spans="1:14" ht="14.5" x14ac:dyDescent="0.35">
      <c r="A1065" s="2" t="s">
        <v>2160</v>
      </c>
      <c r="B1065" s="2" t="s">
        <v>2161</v>
      </c>
      <c r="C1065" s="2">
        <v>19</v>
      </c>
      <c r="D1065" s="2" t="s">
        <v>12</v>
      </c>
      <c r="E1065" s="2" t="s">
        <v>93</v>
      </c>
      <c r="F1065" s="2" t="s">
        <v>14</v>
      </c>
      <c r="G1065" s="2" t="s">
        <v>20</v>
      </c>
      <c r="H1065" s="7">
        <v>5105.49</v>
      </c>
      <c r="I1065" s="3">
        <v>45331</v>
      </c>
      <c r="J1065" s="3" t="str">
        <f>TEXT(NIgerian_Fintech[[#This Row],[TransactionDate]], "JJJJ")</f>
        <v>2024</v>
      </c>
      <c r="K1065" s="3" t="str">
        <f>TEXT(NIgerian_Fintech[[#This Row],[TransactionDate]], "MMMM")</f>
        <v>February</v>
      </c>
      <c r="L1065" s="3" t="str">
        <f>TEXT(NIgerian_Fintech[[#This Row],[TransactionDate]], "MM")</f>
        <v>02</v>
      </c>
      <c r="M1065" s="3" t="str">
        <f>TEXT(NIgerian_Fintech[[#This Row],[TransactionDate]], "tttt")</f>
        <v>Friday</v>
      </c>
      <c r="N1065" s="2" t="s">
        <v>16</v>
      </c>
    </row>
    <row r="1066" spans="1:14" ht="14.5" x14ac:dyDescent="0.35">
      <c r="A1066" s="2" t="s">
        <v>2162</v>
      </c>
      <c r="B1066" s="2" t="s">
        <v>2163</v>
      </c>
      <c r="C1066" s="2">
        <v>31</v>
      </c>
      <c r="D1066" s="2" t="s">
        <v>12</v>
      </c>
      <c r="E1066" s="2" t="s">
        <v>52</v>
      </c>
      <c r="F1066" s="2" t="s">
        <v>35</v>
      </c>
      <c r="G1066" s="2" t="s">
        <v>15</v>
      </c>
      <c r="H1066" s="7">
        <v>2443.3000000000002</v>
      </c>
      <c r="I1066" s="3">
        <v>45259</v>
      </c>
      <c r="J1066" s="3" t="str">
        <f>TEXT(NIgerian_Fintech[[#This Row],[TransactionDate]], "JJJJ")</f>
        <v>2023</v>
      </c>
      <c r="K1066" s="3" t="str">
        <f>TEXT(NIgerian_Fintech[[#This Row],[TransactionDate]], "MMMM")</f>
        <v>November</v>
      </c>
      <c r="L1066" s="3" t="str">
        <f>TEXT(NIgerian_Fintech[[#This Row],[TransactionDate]], "MM")</f>
        <v>11</v>
      </c>
      <c r="M1066" s="3" t="str">
        <f>TEXT(NIgerian_Fintech[[#This Row],[TransactionDate]], "tttt")</f>
        <v>Wednesday</v>
      </c>
      <c r="N1066" s="2" t="s">
        <v>16</v>
      </c>
    </row>
    <row r="1067" spans="1:14" ht="14.5" x14ac:dyDescent="0.35">
      <c r="A1067" s="2" t="s">
        <v>2164</v>
      </c>
      <c r="B1067" s="2" t="s">
        <v>2165</v>
      </c>
      <c r="C1067" s="2">
        <v>57</v>
      </c>
      <c r="D1067" s="2" t="s">
        <v>12</v>
      </c>
      <c r="E1067" s="2" t="s">
        <v>74</v>
      </c>
      <c r="F1067" s="2" t="s">
        <v>19</v>
      </c>
      <c r="G1067" s="2" t="s">
        <v>20</v>
      </c>
      <c r="H1067" s="7">
        <v>3633.05</v>
      </c>
      <c r="I1067" s="3">
        <v>45166</v>
      </c>
      <c r="J1067" s="3" t="str">
        <f>TEXT(NIgerian_Fintech[[#This Row],[TransactionDate]], "JJJJ")</f>
        <v>2023</v>
      </c>
      <c r="K1067" s="3" t="str">
        <f>TEXT(NIgerian_Fintech[[#This Row],[TransactionDate]], "MMMM")</f>
        <v>August</v>
      </c>
      <c r="L1067" s="3" t="str">
        <f>TEXT(NIgerian_Fintech[[#This Row],[TransactionDate]], "MM")</f>
        <v>08</v>
      </c>
      <c r="M1067" s="3" t="str">
        <f>TEXT(NIgerian_Fintech[[#This Row],[TransactionDate]], "tttt")</f>
        <v>Monday</v>
      </c>
      <c r="N1067" s="2" t="s">
        <v>16</v>
      </c>
    </row>
    <row r="1068" spans="1:14" ht="14.5" x14ac:dyDescent="0.35">
      <c r="A1068" s="2" t="s">
        <v>2166</v>
      </c>
      <c r="B1068" s="2" t="s">
        <v>2167</v>
      </c>
      <c r="C1068" s="2">
        <v>57</v>
      </c>
      <c r="D1068" s="2" t="s">
        <v>12</v>
      </c>
      <c r="E1068" s="2" t="s">
        <v>74</v>
      </c>
      <c r="F1068" s="2" t="s">
        <v>25</v>
      </c>
      <c r="G1068" s="2" t="s">
        <v>20</v>
      </c>
      <c r="H1068" s="7">
        <v>59879.35</v>
      </c>
      <c r="I1068" s="3">
        <v>45180</v>
      </c>
      <c r="J1068" s="3" t="str">
        <f>TEXT(NIgerian_Fintech[[#This Row],[TransactionDate]], "JJJJ")</f>
        <v>2023</v>
      </c>
      <c r="K1068" s="3" t="str">
        <f>TEXT(NIgerian_Fintech[[#This Row],[TransactionDate]], "MMMM")</f>
        <v>September</v>
      </c>
      <c r="L1068" s="3" t="str">
        <f>TEXT(NIgerian_Fintech[[#This Row],[TransactionDate]], "MM")</f>
        <v>09</v>
      </c>
      <c r="M1068" s="3" t="str">
        <f>TEXT(NIgerian_Fintech[[#This Row],[TransactionDate]], "tttt")</f>
        <v>Monday</v>
      </c>
      <c r="N1068" s="2" t="s">
        <v>16</v>
      </c>
    </row>
    <row r="1069" spans="1:14" ht="14.5" x14ac:dyDescent="0.35">
      <c r="A1069" s="2" t="s">
        <v>2168</v>
      </c>
      <c r="B1069" s="2" t="s">
        <v>2169</v>
      </c>
      <c r="C1069" s="2">
        <v>56</v>
      </c>
      <c r="D1069" s="2" t="s">
        <v>39</v>
      </c>
      <c r="E1069" s="2" t="s">
        <v>64</v>
      </c>
      <c r="F1069" s="2" t="s">
        <v>19</v>
      </c>
      <c r="G1069" s="2" t="s">
        <v>30</v>
      </c>
      <c r="H1069" s="7">
        <v>10748.43</v>
      </c>
      <c r="I1069" s="3">
        <v>45154</v>
      </c>
      <c r="J1069" s="3" t="str">
        <f>TEXT(NIgerian_Fintech[[#This Row],[TransactionDate]], "JJJJ")</f>
        <v>2023</v>
      </c>
      <c r="K1069" s="3" t="str">
        <f>TEXT(NIgerian_Fintech[[#This Row],[TransactionDate]], "MMMM")</f>
        <v>August</v>
      </c>
      <c r="L1069" s="3" t="str">
        <f>TEXT(NIgerian_Fintech[[#This Row],[TransactionDate]], "MM")</f>
        <v>08</v>
      </c>
      <c r="M1069" s="3" t="str">
        <f>TEXT(NIgerian_Fintech[[#This Row],[TransactionDate]], "tttt")</f>
        <v>Wednesday</v>
      </c>
      <c r="N1069" s="2" t="s">
        <v>16</v>
      </c>
    </row>
    <row r="1070" spans="1:14" ht="14.5" x14ac:dyDescent="0.35">
      <c r="A1070" s="2" t="s">
        <v>2170</v>
      </c>
      <c r="B1070" s="2" t="s">
        <v>2171</v>
      </c>
      <c r="C1070" s="2">
        <v>23</v>
      </c>
      <c r="D1070" s="2" t="s">
        <v>12</v>
      </c>
      <c r="E1070" s="2" t="s">
        <v>52</v>
      </c>
      <c r="F1070" s="2" t="s">
        <v>19</v>
      </c>
      <c r="G1070" s="2" t="s">
        <v>36</v>
      </c>
      <c r="H1070" s="7">
        <v>25538.400000000001</v>
      </c>
      <c r="I1070" s="3">
        <v>45092</v>
      </c>
      <c r="J1070" s="3" t="str">
        <f>TEXT(NIgerian_Fintech[[#This Row],[TransactionDate]], "JJJJ")</f>
        <v>2023</v>
      </c>
      <c r="K1070" s="3" t="str">
        <f>TEXT(NIgerian_Fintech[[#This Row],[TransactionDate]], "MMMM")</f>
        <v>June</v>
      </c>
      <c r="L1070" s="3" t="str">
        <f>TEXT(NIgerian_Fintech[[#This Row],[TransactionDate]], "MM")</f>
        <v>06</v>
      </c>
      <c r="M1070" s="3" t="str">
        <f>TEXT(NIgerian_Fintech[[#This Row],[TransactionDate]], "tttt")</f>
        <v>Thursday</v>
      </c>
      <c r="N1070" s="2" t="s">
        <v>16</v>
      </c>
    </row>
    <row r="1071" spans="1:14" ht="14.5" x14ac:dyDescent="0.35">
      <c r="A1071" s="2" t="s">
        <v>2172</v>
      </c>
      <c r="B1071" s="2" t="s">
        <v>2173</v>
      </c>
      <c r="C1071" s="2">
        <v>23</v>
      </c>
      <c r="D1071" s="2" t="s">
        <v>12</v>
      </c>
      <c r="E1071" s="2" t="s">
        <v>42</v>
      </c>
      <c r="F1071" s="2" t="s">
        <v>19</v>
      </c>
      <c r="G1071" s="2" t="s">
        <v>36</v>
      </c>
      <c r="H1071" s="7">
        <v>5723.44</v>
      </c>
      <c r="I1071" s="3">
        <v>45511</v>
      </c>
      <c r="J1071" s="3" t="str">
        <f>TEXT(NIgerian_Fintech[[#This Row],[TransactionDate]], "JJJJ")</f>
        <v>2024</v>
      </c>
      <c r="K1071" s="3" t="str">
        <f>TEXT(NIgerian_Fintech[[#This Row],[TransactionDate]], "MMMM")</f>
        <v>August</v>
      </c>
      <c r="L1071" s="3" t="str">
        <f>TEXT(NIgerian_Fintech[[#This Row],[TransactionDate]], "MM")</f>
        <v>08</v>
      </c>
      <c r="M1071" s="3" t="str">
        <f>TEXT(NIgerian_Fintech[[#This Row],[TransactionDate]], "tttt")</f>
        <v>Wednesday</v>
      </c>
      <c r="N1071" s="2" t="s">
        <v>16</v>
      </c>
    </row>
    <row r="1072" spans="1:14" ht="14.5" x14ac:dyDescent="0.35">
      <c r="A1072" s="2" t="s">
        <v>2174</v>
      </c>
      <c r="B1072" s="2" t="s">
        <v>2175</v>
      </c>
      <c r="C1072" s="2">
        <v>20</v>
      </c>
      <c r="D1072" s="2" t="s">
        <v>39</v>
      </c>
      <c r="E1072" s="2" t="s">
        <v>64</v>
      </c>
      <c r="F1072" s="2" t="s">
        <v>19</v>
      </c>
      <c r="G1072" s="2" t="s">
        <v>20</v>
      </c>
      <c r="H1072" s="7">
        <v>12388.48</v>
      </c>
      <c r="I1072" s="3">
        <v>45437</v>
      </c>
      <c r="J1072" s="3" t="str">
        <f>TEXT(NIgerian_Fintech[[#This Row],[TransactionDate]], "JJJJ")</f>
        <v>2024</v>
      </c>
      <c r="K1072" s="3" t="str">
        <f>TEXT(NIgerian_Fintech[[#This Row],[TransactionDate]], "MMMM")</f>
        <v>May</v>
      </c>
      <c r="L1072" s="3" t="str">
        <f>TEXT(NIgerian_Fintech[[#This Row],[TransactionDate]], "MM")</f>
        <v>05</v>
      </c>
      <c r="M1072" s="3" t="str">
        <f>TEXT(NIgerian_Fintech[[#This Row],[TransactionDate]], "tttt")</f>
        <v>Saturday</v>
      </c>
      <c r="N1072" s="2" t="s">
        <v>16</v>
      </c>
    </row>
    <row r="1073" spans="1:14" ht="14.5" x14ac:dyDescent="0.35">
      <c r="A1073" s="2" t="s">
        <v>2176</v>
      </c>
      <c r="B1073" s="2" t="s">
        <v>2177</v>
      </c>
      <c r="C1073" s="2">
        <v>24</v>
      </c>
      <c r="D1073" s="2" t="s">
        <v>12</v>
      </c>
      <c r="E1073" s="2" t="s">
        <v>93</v>
      </c>
      <c r="F1073" s="2" t="s">
        <v>25</v>
      </c>
      <c r="G1073" s="2" t="s">
        <v>15</v>
      </c>
      <c r="H1073" s="7">
        <v>6156.13</v>
      </c>
      <c r="I1073" s="3">
        <v>45524</v>
      </c>
      <c r="J1073" s="3" t="str">
        <f>TEXT(NIgerian_Fintech[[#This Row],[TransactionDate]], "JJJJ")</f>
        <v>2024</v>
      </c>
      <c r="K1073" s="3" t="str">
        <f>TEXT(NIgerian_Fintech[[#This Row],[TransactionDate]], "MMMM")</f>
        <v>August</v>
      </c>
      <c r="L1073" s="3" t="str">
        <f>TEXT(NIgerian_Fintech[[#This Row],[TransactionDate]], "MM")</f>
        <v>08</v>
      </c>
      <c r="M1073" s="3" t="str">
        <f>TEXT(NIgerian_Fintech[[#This Row],[TransactionDate]], "tttt")</f>
        <v>Tuesday</v>
      </c>
      <c r="N1073" s="2" t="s">
        <v>16</v>
      </c>
    </row>
    <row r="1074" spans="1:14" ht="14.5" x14ac:dyDescent="0.35">
      <c r="A1074" s="2" t="s">
        <v>2178</v>
      </c>
      <c r="B1074" s="2" t="s">
        <v>2179</v>
      </c>
      <c r="C1074" s="2">
        <v>25</v>
      </c>
      <c r="D1074" s="2" t="s">
        <v>39</v>
      </c>
      <c r="E1074" s="2" t="s">
        <v>52</v>
      </c>
      <c r="F1074" s="2" t="s">
        <v>25</v>
      </c>
      <c r="G1074" s="2" t="s">
        <v>15</v>
      </c>
      <c r="H1074" s="7">
        <v>3978.31</v>
      </c>
      <c r="I1074" s="3">
        <v>45519</v>
      </c>
      <c r="J1074" s="3" t="str">
        <f>TEXT(NIgerian_Fintech[[#This Row],[TransactionDate]], "JJJJ")</f>
        <v>2024</v>
      </c>
      <c r="K1074" s="3" t="str">
        <f>TEXT(NIgerian_Fintech[[#This Row],[TransactionDate]], "MMMM")</f>
        <v>August</v>
      </c>
      <c r="L1074" s="3" t="str">
        <f>TEXT(NIgerian_Fintech[[#This Row],[TransactionDate]], "MM")</f>
        <v>08</v>
      </c>
      <c r="M1074" s="3" t="str">
        <f>TEXT(NIgerian_Fintech[[#This Row],[TransactionDate]], "tttt")</f>
        <v>Thursday</v>
      </c>
      <c r="N1074" s="2" t="s">
        <v>16</v>
      </c>
    </row>
    <row r="1075" spans="1:14" ht="14.5" x14ac:dyDescent="0.35">
      <c r="A1075" s="2" t="s">
        <v>2180</v>
      </c>
      <c r="B1075" s="2" t="s">
        <v>2181</v>
      </c>
      <c r="C1075" s="2">
        <v>59</v>
      </c>
      <c r="D1075" s="2" t="s">
        <v>12</v>
      </c>
      <c r="E1075" s="2" t="s">
        <v>74</v>
      </c>
      <c r="F1075" s="2" t="s">
        <v>19</v>
      </c>
      <c r="G1075" s="2" t="s">
        <v>30</v>
      </c>
      <c r="H1075" s="7">
        <v>7322.48</v>
      </c>
      <c r="I1075" s="3">
        <v>45653</v>
      </c>
      <c r="J1075" s="3" t="str">
        <f>TEXT(NIgerian_Fintech[[#This Row],[TransactionDate]], "JJJJ")</f>
        <v>2024</v>
      </c>
      <c r="K1075" s="3" t="str">
        <f>TEXT(NIgerian_Fintech[[#This Row],[TransactionDate]], "MMMM")</f>
        <v>December</v>
      </c>
      <c r="L1075" s="3" t="str">
        <f>TEXT(NIgerian_Fintech[[#This Row],[TransactionDate]], "MM")</f>
        <v>12</v>
      </c>
      <c r="M1075" s="3" t="str">
        <f>TEXT(NIgerian_Fintech[[#This Row],[TransactionDate]], "tttt")</f>
        <v>Friday</v>
      </c>
      <c r="N1075" s="2" t="s">
        <v>16</v>
      </c>
    </row>
    <row r="1076" spans="1:14" ht="14.5" x14ac:dyDescent="0.35">
      <c r="A1076" s="2" t="s">
        <v>2182</v>
      </c>
      <c r="B1076" s="2" t="s">
        <v>2183</v>
      </c>
      <c r="C1076" s="2">
        <v>32</v>
      </c>
      <c r="D1076" s="2" t="s">
        <v>39</v>
      </c>
      <c r="E1076" s="2" t="s">
        <v>42</v>
      </c>
      <c r="F1076" s="2" t="s">
        <v>14</v>
      </c>
      <c r="G1076" s="2" t="s">
        <v>20</v>
      </c>
      <c r="H1076" s="7">
        <v>5574.13</v>
      </c>
      <c r="I1076" s="3">
        <v>45602</v>
      </c>
      <c r="J1076" s="3" t="str">
        <f>TEXT(NIgerian_Fintech[[#This Row],[TransactionDate]], "JJJJ")</f>
        <v>2024</v>
      </c>
      <c r="K1076" s="3" t="str">
        <f>TEXT(NIgerian_Fintech[[#This Row],[TransactionDate]], "MMMM")</f>
        <v>November</v>
      </c>
      <c r="L1076" s="3" t="str">
        <f>TEXT(NIgerian_Fintech[[#This Row],[TransactionDate]], "MM")</f>
        <v>11</v>
      </c>
      <c r="M1076" s="3" t="str">
        <f>TEXT(NIgerian_Fintech[[#This Row],[TransactionDate]], "tttt")</f>
        <v>Wednesday</v>
      </c>
      <c r="N1076" s="2" t="s">
        <v>21</v>
      </c>
    </row>
    <row r="1077" spans="1:14" ht="14.5" x14ac:dyDescent="0.35">
      <c r="A1077" s="2" t="s">
        <v>2184</v>
      </c>
      <c r="B1077" s="2" t="s">
        <v>2185</v>
      </c>
      <c r="C1077" s="2">
        <v>64</v>
      </c>
      <c r="D1077" s="2" t="s">
        <v>39</v>
      </c>
      <c r="E1077" s="2" t="s">
        <v>24</v>
      </c>
      <c r="F1077" s="2" t="s">
        <v>19</v>
      </c>
      <c r="G1077" s="2" t="s">
        <v>20</v>
      </c>
      <c r="H1077" s="7">
        <v>39394.28</v>
      </c>
      <c r="I1077" s="3">
        <v>45316</v>
      </c>
      <c r="J1077" s="3" t="str">
        <f>TEXT(NIgerian_Fintech[[#This Row],[TransactionDate]], "JJJJ")</f>
        <v>2024</v>
      </c>
      <c r="K1077" s="3" t="str">
        <f>TEXT(NIgerian_Fintech[[#This Row],[TransactionDate]], "MMMM")</f>
        <v>January</v>
      </c>
      <c r="L1077" s="3" t="str">
        <f>TEXT(NIgerian_Fintech[[#This Row],[TransactionDate]], "MM")</f>
        <v>01</v>
      </c>
      <c r="M1077" s="3" t="str">
        <f>TEXT(NIgerian_Fintech[[#This Row],[TransactionDate]], "tttt")</f>
        <v>Thursday</v>
      </c>
      <c r="N1077" s="2" t="s">
        <v>16</v>
      </c>
    </row>
    <row r="1078" spans="1:14" ht="14.5" x14ac:dyDescent="0.35">
      <c r="A1078" s="2" t="s">
        <v>2186</v>
      </c>
      <c r="B1078" s="2" t="s">
        <v>2187</v>
      </c>
      <c r="C1078" s="2">
        <v>46</v>
      </c>
      <c r="D1078" s="2" t="s">
        <v>12</v>
      </c>
      <c r="E1078" s="2" t="s">
        <v>64</v>
      </c>
      <c r="F1078" s="2" t="s">
        <v>35</v>
      </c>
      <c r="G1078" s="2" t="s">
        <v>36</v>
      </c>
      <c r="H1078" s="7">
        <v>6855.09</v>
      </c>
      <c r="I1078" s="3">
        <v>45349</v>
      </c>
      <c r="J1078" s="3" t="str">
        <f>TEXT(NIgerian_Fintech[[#This Row],[TransactionDate]], "JJJJ")</f>
        <v>2024</v>
      </c>
      <c r="K1078" s="3" t="str">
        <f>TEXT(NIgerian_Fintech[[#This Row],[TransactionDate]], "MMMM")</f>
        <v>February</v>
      </c>
      <c r="L1078" s="3" t="str">
        <f>TEXT(NIgerian_Fintech[[#This Row],[TransactionDate]], "MM")</f>
        <v>02</v>
      </c>
      <c r="M1078" s="3" t="str">
        <f>TEXT(NIgerian_Fintech[[#This Row],[TransactionDate]], "tttt")</f>
        <v>Tuesday</v>
      </c>
      <c r="N1078" s="2" t="s">
        <v>16</v>
      </c>
    </row>
    <row r="1079" spans="1:14" ht="14.5" x14ac:dyDescent="0.35">
      <c r="A1079" s="2" t="s">
        <v>2188</v>
      </c>
      <c r="B1079" s="2" t="s">
        <v>2189</v>
      </c>
      <c r="C1079" s="2">
        <v>50</v>
      </c>
      <c r="D1079" s="2" t="s">
        <v>39</v>
      </c>
      <c r="E1079" s="2" t="s">
        <v>42</v>
      </c>
      <c r="F1079" s="2" t="s">
        <v>35</v>
      </c>
      <c r="G1079" s="2" t="s">
        <v>30</v>
      </c>
      <c r="H1079" s="7">
        <v>16666.07</v>
      </c>
      <c r="I1079" s="3">
        <v>45337</v>
      </c>
      <c r="J1079" s="3" t="str">
        <f>TEXT(NIgerian_Fintech[[#This Row],[TransactionDate]], "JJJJ")</f>
        <v>2024</v>
      </c>
      <c r="K1079" s="3" t="str">
        <f>TEXT(NIgerian_Fintech[[#This Row],[TransactionDate]], "MMMM")</f>
        <v>February</v>
      </c>
      <c r="L1079" s="3" t="str">
        <f>TEXT(NIgerian_Fintech[[#This Row],[TransactionDate]], "MM")</f>
        <v>02</v>
      </c>
      <c r="M1079" s="3" t="str">
        <f>TEXT(NIgerian_Fintech[[#This Row],[TransactionDate]], "tttt")</f>
        <v>Thursday</v>
      </c>
      <c r="N1079" s="2" t="s">
        <v>16</v>
      </c>
    </row>
    <row r="1080" spans="1:14" ht="14.5" x14ac:dyDescent="0.35">
      <c r="A1080" s="2" t="s">
        <v>2190</v>
      </c>
      <c r="B1080" s="2" t="s">
        <v>2191</v>
      </c>
      <c r="C1080" s="2">
        <v>47</v>
      </c>
      <c r="D1080" s="2" t="s">
        <v>12</v>
      </c>
      <c r="E1080" s="2" t="s">
        <v>52</v>
      </c>
      <c r="F1080" s="2" t="s">
        <v>25</v>
      </c>
      <c r="G1080" s="2" t="s">
        <v>26</v>
      </c>
      <c r="H1080" s="7">
        <v>10990.71</v>
      </c>
      <c r="I1080" s="3">
        <v>45507</v>
      </c>
      <c r="J1080" s="3" t="str">
        <f>TEXT(NIgerian_Fintech[[#This Row],[TransactionDate]], "JJJJ")</f>
        <v>2024</v>
      </c>
      <c r="K1080" s="3" t="str">
        <f>TEXT(NIgerian_Fintech[[#This Row],[TransactionDate]], "MMMM")</f>
        <v>August</v>
      </c>
      <c r="L1080" s="3" t="str">
        <f>TEXT(NIgerian_Fintech[[#This Row],[TransactionDate]], "MM")</f>
        <v>08</v>
      </c>
      <c r="M1080" s="3" t="str">
        <f>TEXT(NIgerian_Fintech[[#This Row],[TransactionDate]], "tttt")</f>
        <v>Saturday</v>
      </c>
      <c r="N1080" s="2" t="s">
        <v>21</v>
      </c>
    </row>
    <row r="1081" spans="1:14" ht="14.5" x14ac:dyDescent="0.35">
      <c r="A1081" s="2" t="s">
        <v>2192</v>
      </c>
      <c r="B1081" s="2" t="s">
        <v>2193</v>
      </c>
      <c r="C1081" s="2">
        <v>56</v>
      </c>
      <c r="D1081" s="2" t="s">
        <v>12</v>
      </c>
      <c r="E1081" s="2" t="s">
        <v>13</v>
      </c>
      <c r="F1081" s="2" t="s">
        <v>35</v>
      </c>
      <c r="G1081" s="2" t="s">
        <v>15</v>
      </c>
      <c r="H1081" s="7">
        <v>6532.1</v>
      </c>
      <c r="I1081" s="3">
        <v>45575</v>
      </c>
      <c r="J1081" s="3" t="str">
        <f>TEXT(NIgerian_Fintech[[#This Row],[TransactionDate]], "JJJJ")</f>
        <v>2024</v>
      </c>
      <c r="K1081" s="3" t="str">
        <f>TEXT(NIgerian_Fintech[[#This Row],[TransactionDate]], "MMMM")</f>
        <v>October</v>
      </c>
      <c r="L1081" s="3" t="str">
        <f>TEXT(NIgerian_Fintech[[#This Row],[TransactionDate]], "MM")</f>
        <v>10</v>
      </c>
      <c r="M1081" s="3" t="str">
        <f>TEXT(NIgerian_Fintech[[#This Row],[TransactionDate]], "tttt")</f>
        <v>Thursday</v>
      </c>
      <c r="N1081" s="2" t="s">
        <v>16</v>
      </c>
    </row>
    <row r="1082" spans="1:14" ht="14.5" x14ac:dyDescent="0.35">
      <c r="A1082" s="2" t="s">
        <v>2194</v>
      </c>
      <c r="B1082" s="2" t="s">
        <v>2195</v>
      </c>
      <c r="C1082" s="2">
        <v>44</v>
      </c>
      <c r="D1082" s="2" t="s">
        <v>12</v>
      </c>
      <c r="E1082" s="2" t="s">
        <v>42</v>
      </c>
      <c r="F1082" s="2" t="s">
        <v>35</v>
      </c>
      <c r="G1082" s="2" t="s">
        <v>15</v>
      </c>
      <c r="H1082" s="7">
        <v>6427.39</v>
      </c>
      <c r="I1082" s="3">
        <v>45590</v>
      </c>
      <c r="J1082" s="3" t="str">
        <f>TEXT(NIgerian_Fintech[[#This Row],[TransactionDate]], "JJJJ")</f>
        <v>2024</v>
      </c>
      <c r="K1082" s="3" t="str">
        <f>TEXT(NIgerian_Fintech[[#This Row],[TransactionDate]], "MMMM")</f>
        <v>October</v>
      </c>
      <c r="L1082" s="3" t="str">
        <f>TEXT(NIgerian_Fintech[[#This Row],[TransactionDate]], "MM")</f>
        <v>10</v>
      </c>
      <c r="M1082" s="3" t="str">
        <f>TEXT(NIgerian_Fintech[[#This Row],[TransactionDate]], "tttt")</f>
        <v>Friday</v>
      </c>
      <c r="N1082" s="2" t="s">
        <v>69</v>
      </c>
    </row>
    <row r="1083" spans="1:14" ht="14.5" x14ac:dyDescent="0.35">
      <c r="A1083" s="2" t="s">
        <v>2196</v>
      </c>
      <c r="B1083" s="2" t="s">
        <v>2197</v>
      </c>
      <c r="C1083" s="2">
        <v>53</v>
      </c>
      <c r="D1083" s="2" t="s">
        <v>12</v>
      </c>
      <c r="E1083" s="2" t="s">
        <v>42</v>
      </c>
      <c r="F1083" s="2" t="s">
        <v>49</v>
      </c>
      <c r="G1083" s="2" t="s">
        <v>20</v>
      </c>
      <c r="H1083" s="7">
        <v>4183.83</v>
      </c>
      <c r="I1083" s="3">
        <v>45373</v>
      </c>
      <c r="J1083" s="3" t="str">
        <f>TEXT(NIgerian_Fintech[[#This Row],[TransactionDate]], "JJJJ")</f>
        <v>2024</v>
      </c>
      <c r="K1083" s="3" t="str">
        <f>TEXT(NIgerian_Fintech[[#This Row],[TransactionDate]], "MMMM")</f>
        <v>March</v>
      </c>
      <c r="L1083" s="3" t="str">
        <f>TEXT(NIgerian_Fintech[[#This Row],[TransactionDate]], "MM")</f>
        <v>03</v>
      </c>
      <c r="M1083" s="3" t="str">
        <f>TEXT(NIgerian_Fintech[[#This Row],[TransactionDate]], "tttt")</f>
        <v>Friday</v>
      </c>
      <c r="N1083" s="2" t="s">
        <v>16</v>
      </c>
    </row>
    <row r="1084" spans="1:14" ht="14.5" x14ac:dyDescent="0.35">
      <c r="A1084" s="2" t="s">
        <v>2198</v>
      </c>
      <c r="B1084" s="2" t="s">
        <v>2199</v>
      </c>
      <c r="C1084" s="2">
        <v>46</v>
      </c>
      <c r="D1084" s="2" t="s">
        <v>39</v>
      </c>
      <c r="E1084" s="2" t="s">
        <v>93</v>
      </c>
      <c r="F1084" s="2" t="s">
        <v>19</v>
      </c>
      <c r="G1084" s="2" t="s">
        <v>30</v>
      </c>
      <c r="H1084" s="7">
        <v>1131.48</v>
      </c>
      <c r="I1084" s="3">
        <v>45329</v>
      </c>
      <c r="J1084" s="3" t="str">
        <f>TEXT(NIgerian_Fintech[[#This Row],[TransactionDate]], "JJJJ")</f>
        <v>2024</v>
      </c>
      <c r="K1084" s="3" t="str">
        <f>TEXT(NIgerian_Fintech[[#This Row],[TransactionDate]], "MMMM")</f>
        <v>February</v>
      </c>
      <c r="L1084" s="3" t="str">
        <f>TEXT(NIgerian_Fintech[[#This Row],[TransactionDate]], "MM")</f>
        <v>02</v>
      </c>
      <c r="M1084" s="3" t="str">
        <f>TEXT(NIgerian_Fintech[[#This Row],[TransactionDate]], "tttt")</f>
        <v>Wednesday</v>
      </c>
      <c r="N1084" s="2" t="s">
        <v>21</v>
      </c>
    </row>
    <row r="1085" spans="1:14" ht="14.5" x14ac:dyDescent="0.35">
      <c r="A1085" s="2" t="s">
        <v>2200</v>
      </c>
      <c r="B1085" s="2" t="s">
        <v>2201</v>
      </c>
      <c r="C1085" s="2">
        <v>55</v>
      </c>
      <c r="D1085" s="2" t="s">
        <v>12</v>
      </c>
      <c r="E1085" s="2" t="s">
        <v>74</v>
      </c>
      <c r="F1085" s="2" t="s">
        <v>19</v>
      </c>
      <c r="G1085" s="2" t="s">
        <v>26</v>
      </c>
      <c r="H1085" s="7">
        <v>14332.57</v>
      </c>
      <c r="I1085" s="3">
        <v>45023</v>
      </c>
      <c r="J1085" s="3" t="str">
        <f>TEXT(NIgerian_Fintech[[#This Row],[TransactionDate]], "JJJJ")</f>
        <v>2023</v>
      </c>
      <c r="K1085" s="3" t="str">
        <f>TEXT(NIgerian_Fintech[[#This Row],[TransactionDate]], "MMMM")</f>
        <v>April</v>
      </c>
      <c r="L1085" s="3" t="str">
        <f>TEXT(NIgerian_Fintech[[#This Row],[TransactionDate]], "MM")</f>
        <v>04</v>
      </c>
      <c r="M1085" s="3" t="str">
        <f>TEXT(NIgerian_Fintech[[#This Row],[TransactionDate]], "tttt")</f>
        <v>Friday</v>
      </c>
      <c r="N1085" s="2" t="s">
        <v>16</v>
      </c>
    </row>
    <row r="1086" spans="1:14" ht="14.5" x14ac:dyDescent="0.35">
      <c r="A1086" s="2" t="s">
        <v>2202</v>
      </c>
      <c r="B1086" s="2" t="s">
        <v>2203</v>
      </c>
      <c r="C1086" s="2">
        <v>50</v>
      </c>
      <c r="D1086" s="2" t="s">
        <v>39</v>
      </c>
      <c r="E1086" s="2" t="s">
        <v>24</v>
      </c>
      <c r="F1086" s="2" t="s">
        <v>19</v>
      </c>
      <c r="G1086" s="2" t="s">
        <v>15</v>
      </c>
      <c r="H1086" s="7">
        <v>25021.93</v>
      </c>
      <c r="I1086" s="3">
        <v>45305</v>
      </c>
      <c r="J1086" s="3" t="str">
        <f>TEXT(NIgerian_Fintech[[#This Row],[TransactionDate]], "JJJJ")</f>
        <v>2024</v>
      </c>
      <c r="K1086" s="3" t="str">
        <f>TEXT(NIgerian_Fintech[[#This Row],[TransactionDate]], "MMMM")</f>
        <v>January</v>
      </c>
      <c r="L1086" s="3" t="str">
        <f>TEXT(NIgerian_Fintech[[#This Row],[TransactionDate]], "MM")</f>
        <v>01</v>
      </c>
      <c r="M1086" s="3" t="str">
        <f>TEXT(NIgerian_Fintech[[#This Row],[TransactionDate]], "tttt")</f>
        <v>Sunday</v>
      </c>
      <c r="N1086" s="2" t="s">
        <v>16</v>
      </c>
    </row>
    <row r="1087" spans="1:14" ht="14.5" x14ac:dyDescent="0.35">
      <c r="A1087" s="2" t="s">
        <v>2204</v>
      </c>
      <c r="B1087" s="2" t="s">
        <v>2205</v>
      </c>
      <c r="C1087" s="2">
        <v>54</v>
      </c>
      <c r="D1087" s="2" t="s">
        <v>39</v>
      </c>
      <c r="E1087" s="2" t="s">
        <v>52</v>
      </c>
      <c r="F1087" s="2" t="s">
        <v>19</v>
      </c>
      <c r="G1087" s="2" t="s">
        <v>30</v>
      </c>
      <c r="H1087" s="7">
        <v>2458.4299999999998</v>
      </c>
      <c r="I1087" s="3">
        <v>45596</v>
      </c>
      <c r="J1087" s="3" t="str">
        <f>TEXT(NIgerian_Fintech[[#This Row],[TransactionDate]], "JJJJ")</f>
        <v>2024</v>
      </c>
      <c r="K1087" s="3" t="str">
        <f>TEXT(NIgerian_Fintech[[#This Row],[TransactionDate]], "MMMM")</f>
        <v>October</v>
      </c>
      <c r="L1087" s="3" t="str">
        <f>TEXT(NIgerian_Fintech[[#This Row],[TransactionDate]], "MM")</f>
        <v>10</v>
      </c>
      <c r="M1087" s="3" t="str">
        <f>TEXT(NIgerian_Fintech[[#This Row],[TransactionDate]], "tttt")</f>
        <v>Thursday</v>
      </c>
      <c r="N1087" s="2" t="s">
        <v>16</v>
      </c>
    </row>
    <row r="1088" spans="1:14" ht="14.5" x14ac:dyDescent="0.35">
      <c r="A1088" s="2" t="s">
        <v>2206</v>
      </c>
      <c r="B1088" s="2" t="s">
        <v>2207</v>
      </c>
      <c r="C1088" s="2">
        <v>44</v>
      </c>
      <c r="D1088" s="2" t="s">
        <v>12</v>
      </c>
      <c r="E1088" s="2" t="s">
        <v>42</v>
      </c>
      <c r="F1088" s="2" t="s">
        <v>55</v>
      </c>
      <c r="G1088" s="2" t="s">
        <v>26</v>
      </c>
      <c r="H1088" s="7">
        <v>25992.880000000001</v>
      </c>
      <c r="I1088" s="3">
        <v>45112</v>
      </c>
      <c r="J1088" s="3" t="str">
        <f>TEXT(NIgerian_Fintech[[#This Row],[TransactionDate]], "JJJJ")</f>
        <v>2023</v>
      </c>
      <c r="K1088" s="3" t="str">
        <f>TEXT(NIgerian_Fintech[[#This Row],[TransactionDate]], "MMMM")</f>
        <v>July</v>
      </c>
      <c r="L1088" s="3" t="str">
        <f>TEXT(NIgerian_Fintech[[#This Row],[TransactionDate]], "MM")</f>
        <v>07</v>
      </c>
      <c r="M1088" s="3" t="str">
        <f>TEXT(NIgerian_Fintech[[#This Row],[TransactionDate]], "tttt")</f>
        <v>Wednesday</v>
      </c>
      <c r="N1088" s="2" t="s">
        <v>16</v>
      </c>
    </row>
    <row r="1089" spans="1:14" ht="14.5" x14ac:dyDescent="0.35">
      <c r="A1089" s="2" t="s">
        <v>2208</v>
      </c>
      <c r="B1089" s="2" t="s">
        <v>2209</v>
      </c>
      <c r="C1089" s="2">
        <v>50</v>
      </c>
      <c r="D1089" s="2" t="s">
        <v>12</v>
      </c>
      <c r="E1089" s="2" t="s">
        <v>52</v>
      </c>
      <c r="F1089" s="2" t="s">
        <v>19</v>
      </c>
      <c r="G1089" s="2" t="s">
        <v>20</v>
      </c>
      <c r="H1089" s="7">
        <v>2643.62</v>
      </c>
      <c r="I1089" s="3">
        <v>45606</v>
      </c>
      <c r="J1089" s="3" t="str">
        <f>TEXT(NIgerian_Fintech[[#This Row],[TransactionDate]], "JJJJ")</f>
        <v>2024</v>
      </c>
      <c r="K1089" s="3" t="str">
        <f>TEXT(NIgerian_Fintech[[#This Row],[TransactionDate]], "MMMM")</f>
        <v>November</v>
      </c>
      <c r="L1089" s="3" t="str">
        <f>TEXT(NIgerian_Fintech[[#This Row],[TransactionDate]], "MM")</f>
        <v>11</v>
      </c>
      <c r="M1089" s="3" t="str">
        <f>TEXT(NIgerian_Fintech[[#This Row],[TransactionDate]], "tttt")</f>
        <v>Sunday</v>
      </c>
      <c r="N1089" s="2" t="s">
        <v>16</v>
      </c>
    </row>
    <row r="1090" spans="1:14" ht="14.5" x14ac:dyDescent="0.35">
      <c r="A1090" s="2" t="s">
        <v>2210</v>
      </c>
      <c r="B1090" s="2" t="s">
        <v>2211</v>
      </c>
      <c r="C1090" s="2">
        <v>21</v>
      </c>
      <c r="D1090" s="2" t="s">
        <v>12</v>
      </c>
      <c r="E1090" s="2" t="s">
        <v>74</v>
      </c>
      <c r="F1090" s="2" t="s">
        <v>25</v>
      </c>
      <c r="G1090" s="2" t="s">
        <v>36</v>
      </c>
      <c r="H1090" s="7">
        <v>7551.91</v>
      </c>
      <c r="I1090" s="3">
        <v>45170</v>
      </c>
      <c r="J1090" s="3" t="str">
        <f>TEXT(NIgerian_Fintech[[#This Row],[TransactionDate]], "JJJJ")</f>
        <v>2023</v>
      </c>
      <c r="K1090" s="3" t="str">
        <f>TEXT(NIgerian_Fintech[[#This Row],[TransactionDate]], "MMMM")</f>
        <v>September</v>
      </c>
      <c r="L1090" s="3" t="str">
        <f>TEXT(NIgerian_Fintech[[#This Row],[TransactionDate]], "MM")</f>
        <v>09</v>
      </c>
      <c r="M1090" s="3" t="str">
        <f>TEXT(NIgerian_Fintech[[#This Row],[TransactionDate]], "tttt")</f>
        <v>Friday</v>
      </c>
      <c r="N1090" s="2" t="s">
        <v>16</v>
      </c>
    </row>
    <row r="1091" spans="1:14" ht="14.5" x14ac:dyDescent="0.35">
      <c r="A1091" s="2" t="s">
        <v>2212</v>
      </c>
      <c r="B1091" s="2" t="s">
        <v>2213</v>
      </c>
      <c r="C1091" s="2">
        <v>39</v>
      </c>
      <c r="D1091" s="2" t="s">
        <v>12</v>
      </c>
      <c r="E1091" s="2" t="s">
        <v>93</v>
      </c>
      <c r="F1091" s="2" t="s">
        <v>25</v>
      </c>
      <c r="G1091" s="2" t="s">
        <v>15</v>
      </c>
      <c r="H1091" s="7">
        <v>4210.18</v>
      </c>
      <c r="I1091" s="3">
        <v>45557</v>
      </c>
      <c r="J1091" s="3" t="str">
        <f>TEXT(NIgerian_Fintech[[#This Row],[TransactionDate]], "JJJJ")</f>
        <v>2024</v>
      </c>
      <c r="K1091" s="3" t="str">
        <f>TEXT(NIgerian_Fintech[[#This Row],[TransactionDate]], "MMMM")</f>
        <v>September</v>
      </c>
      <c r="L1091" s="3" t="str">
        <f>TEXT(NIgerian_Fintech[[#This Row],[TransactionDate]], "MM")</f>
        <v>09</v>
      </c>
      <c r="M1091" s="3" t="str">
        <f>TEXT(NIgerian_Fintech[[#This Row],[TransactionDate]], "tttt")</f>
        <v>Sunday</v>
      </c>
      <c r="N1091" s="2" t="s">
        <v>16</v>
      </c>
    </row>
    <row r="1092" spans="1:14" ht="14.5" x14ac:dyDescent="0.35">
      <c r="A1092" s="2" t="s">
        <v>2214</v>
      </c>
      <c r="B1092" s="2" t="s">
        <v>2215</v>
      </c>
      <c r="C1092" s="2">
        <v>19</v>
      </c>
      <c r="D1092" s="2" t="s">
        <v>39</v>
      </c>
      <c r="E1092" s="2" t="s">
        <v>52</v>
      </c>
      <c r="F1092" s="2" t="s">
        <v>55</v>
      </c>
      <c r="G1092" s="2" t="s">
        <v>15</v>
      </c>
      <c r="H1092" s="7">
        <v>1216.1300000000001</v>
      </c>
      <c r="I1092" s="3">
        <v>45634</v>
      </c>
      <c r="J1092" s="3" t="str">
        <f>TEXT(NIgerian_Fintech[[#This Row],[TransactionDate]], "JJJJ")</f>
        <v>2024</v>
      </c>
      <c r="K1092" s="3" t="str">
        <f>TEXT(NIgerian_Fintech[[#This Row],[TransactionDate]], "MMMM")</f>
        <v>December</v>
      </c>
      <c r="L1092" s="3" t="str">
        <f>TEXT(NIgerian_Fintech[[#This Row],[TransactionDate]], "MM")</f>
        <v>12</v>
      </c>
      <c r="M1092" s="3" t="str">
        <f>TEXT(NIgerian_Fintech[[#This Row],[TransactionDate]], "tttt")</f>
        <v>Sunday</v>
      </c>
      <c r="N1092" s="2" t="s">
        <v>16</v>
      </c>
    </row>
    <row r="1093" spans="1:14" ht="14.5" x14ac:dyDescent="0.35">
      <c r="A1093" s="2" t="s">
        <v>2216</v>
      </c>
      <c r="B1093" s="2" t="s">
        <v>2217</v>
      </c>
      <c r="C1093" s="2">
        <v>27</v>
      </c>
      <c r="D1093" s="2" t="s">
        <v>12</v>
      </c>
      <c r="E1093" s="2" t="s">
        <v>29</v>
      </c>
      <c r="F1093" s="2" t="s">
        <v>19</v>
      </c>
      <c r="G1093" s="2" t="s">
        <v>26</v>
      </c>
      <c r="H1093" s="7">
        <v>542.86</v>
      </c>
      <c r="I1093" s="3">
        <v>45429</v>
      </c>
      <c r="J1093" s="3" t="str">
        <f>TEXT(NIgerian_Fintech[[#This Row],[TransactionDate]], "JJJJ")</f>
        <v>2024</v>
      </c>
      <c r="K1093" s="3" t="str">
        <f>TEXT(NIgerian_Fintech[[#This Row],[TransactionDate]], "MMMM")</f>
        <v>May</v>
      </c>
      <c r="L1093" s="3" t="str">
        <f>TEXT(NIgerian_Fintech[[#This Row],[TransactionDate]], "MM")</f>
        <v>05</v>
      </c>
      <c r="M1093" s="3" t="str">
        <f>TEXT(NIgerian_Fintech[[#This Row],[TransactionDate]], "tttt")</f>
        <v>Friday</v>
      </c>
      <c r="N1093" s="2" t="s">
        <v>16</v>
      </c>
    </row>
    <row r="1094" spans="1:14" ht="14.5" x14ac:dyDescent="0.35">
      <c r="A1094" s="2" t="s">
        <v>2218</v>
      </c>
      <c r="B1094" s="2" t="s">
        <v>2219</v>
      </c>
      <c r="C1094" s="2">
        <v>22</v>
      </c>
      <c r="D1094" s="2" t="s">
        <v>39</v>
      </c>
      <c r="E1094" s="2" t="s">
        <v>74</v>
      </c>
      <c r="F1094" s="2" t="s">
        <v>14</v>
      </c>
      <c r="G1094" s="2" t="s">
        <v>36</v>
      </c>
      <c r="H1094" s="7">
        <v>4546.76</v>
      </c>
      <c r="I1094" s="3">
        <v>45214</v>
      </c>
      <c r="J1094" s="3" t="str">
        <f>TEXT(NIgerian_Fintech[[#This Row],[TransactionDate]], "JJJJ")</f>
        <v>2023</v>
      </c>
      <c r="K1094" s="3" t="str">
        <f>TEXT(NIgerian_Fintech[[#This Row],[TransactionDate]], "MMMM")</f>
        <v>October</v>
      </c>
      <c r="L1094" s="3" t="str">
        <f>TEXT(NIgerian_Fintech[[#This Row],[TransactionDate]], "MM")</f>
        <v>10</v>
      </c>
      <c r="M1094" s="3" t="str">
        <f>TEXT(NIgerian_Fintech[[#This Row],[TransactionDate]], "tttt")</f>
        <v>Sunday</v>
      </c>
      <c r="N1094" s="2" t="s">
        <v>16</v>
      </c>
    </row>
    <row r="1095" spans="1:14" ht="14.5" x14ac:dyDescent="0.35">
      <c r="A1095" s="2" t="s">
        <v>2220</v>
      </c>
      <c r="B1095" s="2" t="s">
        <v>2221</v>
      </c>
      <c r="C1095" s="2">
        <v>27</v>
      </c>
      <c r="D1095" s="2" t="s">
        <v>12</v>
      </c>
      <c r="E1095" s="2" t="s">
        <v>74</v>
      </c>
      <c r="F1095" s="2" t="s">
        <v>19</v>
      </c>
      <c r="G1095" s="2" t="s">
        <v>30</v>
      </c>
      <c r="H1095" s="7">
        <v>485.01</v>
      </c>
      <c r="I1095" s="3">
        <v>45295</v>
      </c>
      <c r="J1095" s="3" t="str">
        <f>TEXT(NIgerian_Fintech[[#This Row],[TransactionDate]], "JJJJ")</f>
        <v>2024</v>
      </c>
      <c r="K1095" s="3" t="str">
        <f>TEXT(NIgerian_Fintech[[#This Row],[TransactionDate]], "MMMM")</f>
        <v>January</v>
      </c>
      <c r="L1095" s="3" t="str">
        <f>TEXT(NIgerian_Fintech[[#This Row],[TransactionDate]], "MM")</f>
        <v>01</v>
      </c>
      <c r="M1095" s="3" t="str">
        <f>TEXT(NIgerian_Fintech[[#This Row],[TransactionDate]], "tttt")</f>
        <v>Thursday</v>
      </c>
      <c r="N1095" s="2" t="s">
        <v>16</v>
      </c>
    </row>
    <row r="1096" spans="1:14" ht="14.5" x14ac:dyDescent="0.35">
      <c r="A1096" s="2" t="s">
        <v>2222</v>
      </c>
      <c r="B1096" s="2" t="s">
        <v>2223</v>
      </c>
      <c r="C1096" s="2">
        <v>50</v>
      </c>
      <c r="D1096" s="2" t="s">
        <v>12</v>
      </c>
      <c r="E1096" s="2" t="s">
        <v>24</v>
      </c>
      <c r="F1096" s="2" t="s">
        <v>25</v>
      </c>
      <c r="G1096" s="2" t="s">
        <v>20</v>
      </c>
      <c r="H1096" s="7">
        <v>1100.45</v>
      </c>
      <c r="I1096" s="3">
        <v>44991</v>
      </c>
      <c r="J1096" s="3" t="str">
        <f>TEXT(NIgerian_Fintech[[#This Row],[TransactionDate]], "JJJJ")</f>
        <v>2023</v>
      </c>
      <c r="K1096" s="3" t="str">
        <f>TEXT(NIgerian_Fintech[[#This Row],[TransactionDate]], "MMMM")</f>
        <v>March</v>
      </c>
      <c r="L1096" s="3" t="str">
        <f>TEXT(NIgerian_Fintech[[#This Row],[TransactionDate]], "MM")</f>
        <v>03</v>
      </c>
      <c r="M1096" s="3" t="str">
        <f>TEXT(NIgerian_Fintech[[#This Row],[TransactionDate]], "tttt")</f>
        <v>Monday</v>
      </c>
      <c r="N1096" s="2" t="s">
        <v>16</v>
      </c>
    </row>
    <row r="1097" spans="1:14" ht="14.5" x14ac:dyDescent="0.35">
      <c r="A1097" s="2" t="s">
        <v>2224</v>
      </c>
      <c r="B1097" s="2" t="s">
        <v>2225</v>
      </c>
      <c r="C1097" s="2">
        <v>55</v>
      </c>
      <c r="D1097" s="2" t="s">
        <v>12</v>
      </c>
      <c r="E1097" s="2" t="s">
        <v>64</v>
      </c>
      <c r="F1097" s="2" t="s">
        <v>49</v>
      </c>
      <c r="G1097" s="2" t="s">
        <v>30</v>
      </c>
      <c r="H1097" s="7">
        <v>1534.98</v>
      </c>
      <c r="I1097" s="3">
        <v>45088</v>
      </c>
      <c r="J1097" s="3" t="str">
        <f>TEXT(NIgerian_Fintech[[#This Row],[TransactionDate]], "JJJJ")</f>
        <v>2023</v>
      </c>
      <c r="K1097" s="3" t="str">
        <f>TEXT(NIgerian_Fintech[[#This Row],[TransactionDate]], "MMMM")</f>
        <v>June</v>
      </c>
      <c r="L1097" s="3" t="str">
        <f>TEXT(NIgerian_Fintech[[#This Row],[TransactionDate]], "MM")</f>
        <v>06</v>
      </c>
      <c r="M1097" s="3" t="str">
        <f>TEXT(NIgerian_Fintech[[#This Row],[TransactionDate]], "tttt")</f>
        <v>Sunday</v>
      </c>
      <c r="N1097" s="2" t="s">
        <v>16</v>
      </c>
    </row>
    <row r="1098" spans="1:14" ht="14.5" x14ac:dyDescent="0.35">
      <c r="A1098" s="2" t="s">
        <v>2226</v>
      </c>
      <c r="B1098" s="2" t="s">
        <v>2227</v>
      </c>
      <c r="C1098" s="2">
        <v>30</v>
      </c>
      <c r="D1098" s="2" t="s">
        <v>12</v>
      </c>
      <c r="E1098" s="2" t="s">
        <v>93</v>
      </c>
      <c r="F1098" s="2" t="s">
        <v>35</v>
      </c>
      <c r="G1098" s="2" t="s">
        <v>26</v>
      </c>
      <c r="H1098" s="7">
        <v>19.18</v>
      </c>
      <c r="I1098" s="3">
        <v>45523</v>
      </c>
      <c r="J1098" s="3" t="str">
        <f>TEXT(NIgerian_Fintech[[#This Row],[TransactionDate]], "JJJJ")</f>
        <v>2024</v>
      </c>
      <c r="K1098" s="3" t="str">
        <f>TEXT(NIgerian_Fintech[[#This Row],[TransactionDate]], "MMMM")</f>
        <v>August</v>
      </c>
      <c r="L1098" s="3" t="str">
        <f>TEXT(NIgerian_Fintech[[#This Row],[TransactionDate]], "MM")</f>
        <v>08</v>
      </c>
      <c r="M1098" s="3" t="str">
        <f>TEXT(NIgerian_Fintech[[#This Row],[TransactionDate]], "tttt")</f>
        <v>Monday</v>
      </c>
      <c r="N1098" s="2" t="s">
        <v>16</v>
      </c>
    </row>
    <row r="1099" spans="1:14" ht="14.5" x14ac:dyDescent="0.35">
      <c r="A1099" s="2" t="s">
        <v>2228</v>
      </c>
      <c r="B1099" s="2" t="s">
        <v>2229</v>
      </c>
      <c r="C1099" s="2">
        <v>48</v>
      </c>
      <c r="D1099" s="2" t="s">
        <v>39</v>
      </c>
      <c r="E1099" s="2" t="s">
        <v>93</v>
      </c>
      <c r="F1099" s="2" t="s">
        <v>49</v>
      </c>
      <c r="G1099" s="2" t="s">
        <v>15</v>
      </c>
      <c r="H1099" s="7">
        <v>1663.52</v>
      </c>
      <c r="I1099" s="3">
        <v>45497</v>
      </c>
      <c r="J1099" s="3" t="str">
        <f>TEXT(NIgerian_Fintech[[#This Row],[TransactionDate]], "JJJJ")</f>
        <v>2024</v>
      </c>
      <c r="K1099" s="3" t="str">
        <f>TEXT(NIgerian_Fintech[[#This Row],[TransactionDate]], "MMMM")</f>
        <v>July</v>
      </c>
      <c r="L1099" s="3" t="str">
        <f>TEXT(NIgerian_Fintech[[#This Row],[TransactionDate]], "MM")</f>
        <v>07</v>
      </c>
      <c r="M1099" s="3" t="str">
        <f>TEXT(NIgerian_Fintech[[#This Row],[TransactionDate]], "tttt")</f>
        <v>Wednesday</v>
      </c>
      <c r="N1099" s="2" t="s">
        <v>16</v>
      </c>
    </row>
    <row r="1100" spans="1:14" ht="14.5" x14ac:dyDescent="0.35">
      <c r="A1100" s="2" t="s">
        <v>2230</v>
      </c>
      <c r="B1100" s="2" t="s">
        <v>2231</v>
      </c>
      <c r="C1100" s="2">
        <v>64</v>
      </c>
      <c r="D1100" s="2" t="s">
        <v>39</v>
      </c>
      <c r="E1100" s="2" t="s">
        <v>24</v>
      </c>
      <c r="F1100" s="2" t="s">
        <v>14</v>
      </c>
      <c r="G1100" s="2" t="s">
        <v>15</v>
      </c>
      <c r="H1100" s="7">
        <v>8610.42</v>
      </c>
      <c r="I1100" s="3">
        <v>45588</v>
      </c>
      <c r="J1100" s="3" t="str">
        <f>TEXT(NIgerian_Fintech[[#This Row],[TransactionDate]], "JJJJ")</f>
        <v>2024</v>
      </c>
      <c r="K1100" s="3" t="str">
        <f>TEXT(NIgerian_Fintech[[#This Row],[TransactionDate]], "MMMM")</f>
        <v>October</v>
      </c>
      <c r="L1100" s="3" t="str">
        <f>TEXT(NIgerian_Fintech[[#This Row],[TransactionDate]], "MM")</f>
        <v>10</v>
      </c>
      <c r="M1100" s="3" t="str">
        <f>TEXT(NIgerian_Fintech[[#This Row],[TransactionDate]], "tttt")</f>
        <v>Wednesday</v>
      </c>
      <c r="N1100" s="2" t="s">
        <v>16</v>
      </c>
    </row>
    <row r="1101" spans="1:14" ht="14.5" x14ac:dyDescent="0.35">
      <c r="A1101" s="2" t="s">
        <v>2232</v>
      </c>
      <c r="B1101" s="2" t="s">
        <v>2233</v>
      </c>
      <c r="C1101" s="2">
        <v>53</v>
      </c>
      <c r="D1101" s="2" t="s">
        <v>12</v>
      </c>
      <c r="E1101" s="2" t="s">
        <v>29</v>
      </c>
      <c r="F1101" s="2" t="s">
        <v>19</v>
      </c>
      <c r="G1101" s="2" t="s">
        <v>30</v>
      </c>
      <c r="H1101" s="7">
        <v>17121.53</v>
      </c>
      <c r="I1101" s="3">
        <v>45344</v>
      </c>
      <c r="J1101" s="3" t="str">
        <f>TEXT(NIgerian_Fintech[[#This Row],[TransactionDate]], "JJJJ")</f>
        <v>2024</v>
      </c>
      <c r="K1101" s="3" t="str">
        <f>TEXT(NIgerian_Fintech[[#This Row],[TransactionDate]], "MMMM")</f>
        <v>February</v>
      </c>
      <c r="L1101" s="3" t="str">
        <f>TEXT(NIgerian_Fintech[[#This Row],[TransactionDate]], "MM")</f>
        <v>02</v>
      </c>
      <c r="M1101" s="3" t="str">
        <f>TEXT(NIgerian_Fintech[[#This Row],[TransactionDate]], "tttt")</f>
        <v>Thursday</v>
      </c>
      <c r="N1101" s="2" t="s">
        <v>16</v>
      </c>
    </row>
    <row r="1102" spans="1:14" ht="14.5" x14ac:dyDescent="0.35">
      <c r="A1102" s="2" t="s">
        <v>2234</v>
      </c>
      <c r="B1102" s="2" t="s">
        <v>2235</v>
      </c>
      <c r="C1102" s="2">
        <v>62</v>
      </c>
      <c r="D1102" s="2" t="s">
        <v>39</v>
      </c>
      <c r="E1102" s="2" t="s">
        <v>52</v>
      </c>
      <c r="F1102" s="2" t="s">
        <v>55</v>
      </c>
      <c r="G1102" s="2" t="s">
        <v>20</v>
      </c>
      <c r="H1102" s="7">
        <v>2149.65</v>
      </c>
      <c r="I1102" s="3">
        <v>45407</v>
      </c>
      <c r="J1102" s="3" t="str">
        <f>TEXT(NIgerian_Fintech[[#This Row],[TransactionDate]], "JJJJ")</f>
        <v>2024</v>
      </c>
      <c r="K1102" s="3" t="str">
        <f>TEXT(NIgerian_Fintech[[#This Row],[TransactionDate]], "MMMM")</f>
        <v>April</v>
      </c>
      <c r="L1102" s="3" t="str">
        <f>TEXT(NIgerian_Fintech[[#This Row],[TransactionDate]], "MM")</f>
        <v>04</v>
      </c>
      <c r="M1102" s="3" t="str">
        <f>TEXT(NIgerian_Fintech[[#This Row],[TransactionDate]], "tttt")</f>
        <v>Thursday</v>
      </c>
      <c r="N1102" s="2" t="s">
        <v>16</v>
      </c>
    </row>
    <row r="1103" spans="1:14" ht="14.5" x14ac:dyDescent="0.35">
      <c r="A1103" s="2" t="s">
        <v>2236</v>
      </c>
      <c r="B1103" s="2" t="s">
        <v>2237</v>
      </c>
      <c r="C1103" s="2">
        <v>41</v>
      </c>
      <c r="D1103" s="2" t="s">
        <v>39</v>
      </c>
      <c r="E1103" s="2" t="s">
        <v>13</v>
      </c>
      <c r="F1103" s="2" t="s">
        <v>19</v>
      </c>
      <c r="G1103" s="2" t="s">
        <v>26</v>
      </c>
      <c r="H1103" s="7">
        <v>843.31</v>
      </c>
      <c r="I1103" s="3">
        <v>45559</v>
      </c>
      <c r="J1103" s="3" t="str">
        <f>TEXT(NIgerian_Fintech[[#This Row],[TransactionDate]], "JJJJ")</f>
        <v>2024</v>
      </c>
      <c r="K1103" s="3" t="str">
        <f>TEXT(NIgerian_Fintech[[#This Row],[TransactionDate]], "MMMM")</f>
        <v>September</v>
      </c>
      <c r="L1103" s="3" t="str">
        <f>TEXT(NIgerian_Fintech[[#This Row],[TransactionDate]], "MM")</f>
        <v>09</v>
      </c>
      <c r="M1103" s="3" t="str">
        <f>TEXT(NIgerian_Fintech[[#This Row],[TransactionDate]], "tttt")</f>
        <v>Tuesday</v>
      </c>
      <c r="N1103" s="2" t="s">
        <v>16</v>
      </c>
    </row>
    <row r="1104" spans="1:14" ht="14.5" x14ac:dyDescent="0.35">
      <c r="A1104" s="2" t="s">
        <v>2238</v>
      </c>
      <c r="B1104" s="2" t="s">
        <v>2239</v>
      </c>
      <c r="C1104" s="2">
        <v>32</v>
      </c>
      <c r="D1104" s="2" t="s">
        <v>12</v>
      </c>
      <c r="E1104" s="2" t="s">
        <v>29</v>
      </c>
      <c r="F1104" s="2" t="s">
        <v>14</v>
      </c>
      <c r="G1104" s="2" t="s">
        <v>20</v>
      </c>
      <c r="H1104" s="7">
        <v>13075.36</v>
      </c>
      <c r="I1104" s="3">
        <v>45195</v>
      </c>
      <c r="J1104" s="3" t="str">
        <f>TEXT(NIgerian_Fintech[[#This Row],[TransactionDate]], "JJJJ")</f>
        <v>2023</v>
      </c>
      <c r="K1104" s="3" t="str">
        <f>TEXT(NIgerian_Fintech[[#This Row],[TransactionDate]], "MMMM")</f>
        <v>September</v>
      </c>
      <c r="L1104" s="3" t="str">
        <f>TEXT(NIgerian_Fintech[[#This Row],[TransactionDate]], "MM")</f>
        <v>09</v>
      </c>
      <c r="M1104" s="3" t="str">
        <f>TEXT(NIgerian_Fintech[[#This Row],[TransactionDate]], "tttt")</f>
        <v>Tuesday</v>
      </c>
      <c r="N1104" s="2" t="s">
        <v>16</v>
      </c>
    </row>
    <row r="1105" spans="1:14" ht="14.5" x14ac:dyDescent="0.35">
      <c r="A1105" s="2" t="s">
        <v>2240</v>
      </c>
      <c r="B1105" s="2" t="s">
        <v>2241</v>
      </c>
      <c r="C1105" s="2">
        <v>46</v>
      </c>
      <c r="D1105" s="2" t="s">
        <v>12</v>
      </c>
      <c r="E1105" s="2" t="s">
        <v>64</v>
      </c>
      <c r="F1105" s="2" t="s">
        <v>14</v>
      </c>
      <c r="G1105" s="2" t="s">
        <v>26</v>
      </c>
      <c r="H1105" s="7">
        <v>81.96</v>
      </c>
      <c r="I1105" s="3">
        <v>45493</v>
      </c>
      <c r="J1105" s="3" t="str">
        <f>TEXT(NIgerian_Fintech[[#This Row],[TransactionDate]], "JJJJ")</f>
        <v>2024</v>
      </c>
      <c r="K1105" s="3" t="str">
        <f>TEXT(NIgerian_Fintech[[#This Row],[TransactionDate]], "MMMM")</f>
        <v>July</v>
      </c>
      <c r="L1105" s="3" t="str">
        <f>TEXT(NIgerian_Fintech[[#This Row],[TransactionDate]], "MM")</f>
        <v>07</v>
      </c>
      <c r="M1105" s="3" t="str">
        <f>TEXT(NIgerian_Fintech[[#This Row],[TransactionDate]], "tttt")</f>
        <v>Saturday</v>
      </c>
      <c r="N1105" s="2" t="s">
        <v>16</v>
      </c>
    </row>
    <row r="1106" spans="1:14" ht="14.5" x14ac:dyDescent="0.35">
      <c r="A1106" s="2" t="s">
        <v>2242</v>
      </c>
      <c r="B1106" s="2" t="s">
        <v>2243</v>
      </c>
      <c r="C1106" s="2">
        <v>25</v>
      </c>
      <c r="D1106" s="2" t="s">
        <v>39</v>
      </c>
      <c r="E1106" s="2" t="s">
        <v>93</v>
      </c>
      <c r="F1106" s="2" t="s">
        <v>35</v>
      </c>
      <c r="G1106" s="2" t="s">
        <v>20</v>
      </c>
      <c r="H1106" s="7">
        <v>13248.69</v>
      </c>
      <c r="I1106" s="3">
        <v>45574</v>
      </c>
      <c r="J1106" s="3" t="str">
        <f>TEXT(NIgerian_Fintech[[#This Row],[TransactionDate]], "JJJJ")</f>
        <v>2024</v>
      </c>
      <c r="K1106" s="3" t="str">
        <f>TEXT(NIgerian_Fintech[[#This Row],[TransactionDate]], "MMMM")</f>
        <v>October</v>
      </c>
      <c r="L1106" s="3" t="str">
        <f>TEXT(NIgerian_Fintech[[#This Row],[TransactionDate]], "MM")</f>
        <v>10</v>
      </c>
      <c r="M1106" s="3" t="str">
        <f>TEXT(NIgerian_Fintech[[#This Row],[TransactionDate]], "tttt")</f>
        <v>Wednesday</v>
      </c>
      <c r="N1106" s="2" t="s">
        <v>21</v>
      </c>
    </row>
    <row r="1107" spans="1:14" ht="14.5" x14ac:dyDescent="0.35">
      <c r="A1107" s="2" t="s">
        <v>2244</v>
      </c>
      <c r="B1107" s="2" t="s">
        <v>2245</v>
      </c>
      <c r="C1107" s="2">
        <v>22</v>
      </c>
      <c r="D1107" s="2" t="s">
        <v>39</v>
      </c>
      <c r="E1107" s="2" t="s">
        <v>74</v>
      </c>
      <c r="F1107" s="2" t="s">
        <v>14</v>
      </c>
      <c r="G1107" s="2" t="s">
        <v>30</v>
      </c>
      <c r="H1107" s="7">
        <v>1405.47</v>
      </c>
      <c r="I1107" s="3">
        <v>45116</v>
      </c>
      <c r="J1107" s="3" t="str">
        <f>TEXT(NIgerian_Fintech[[#This Row],[TransactionDate]], "JJJJ")</f>
        <v>2023</v>
      </c>
      <c r="K1107" s="3" t="str">
        <f>TEXT(NIgerian_Fintech[[#This Row],[TransactionDate]], "MMMM")</f>
        <v>July</v>
      </c>
      <c r="L1107" s="3" t="str">
        <f>TEXT(NIgerian_Fintech[[#This Row],[TransactionDate]], "MM")</f>
        <v>07</v>
      </c>
      <c r="M1107" s="3" t="str">
        <f>TEXT(NIgerian_Fintech[[#This Row],[TransactionDate]], "tttt")</f>
        <v>Sunday</v>
      </c>
      <c r="N1107" s="2" t="s">
        <v>16</v>
      </c>
    </row>
    <row r="1108" spans="1:14" ht="14.5" x14ac:dyDescent="0.35">
      <c r="A1108" s="2" t="s">
        <v>2246</v>
      </c>
      <c r="B1108" s="2" t="s">
        <v>2247</v>
      </c>
      <c r="C1108" s="2">
        <v>46</v>
      </c>
      <c r="D1108" s="2" t="s">
        <v>39</v>
      </c>
      <c r="E1108" s="2" t="s">
        <v>93</v>
      </c>
      <c r="F1108" s="2" t="s">
        <v>49</v>
      </c>
      <c r="G1108" s="2" t="s">
        <v>36</v>
      </c>
      <c r="H1108" s="7">
        <v>2591.4</v>
      </c>
      <c r="I1108" s="3">
        <v>45332</v>
      </c>
      <c r="J1108" s="3" t="str">
        <f>TEXT(NIgerian_Fintech[[#This Row],[TransactionDate]], "JJJJ")</f>
        <v>2024</v>
      </c>
      <c r="K1108" s="3" t="str">
        <f>TEXT(NIgerian_Fintech[[#This Row],[TransactionDate]], "MMMM")</f>
        <v>February</v>
      </c>
      <c r="L1108" s="3" t="str">
        <f>TEXT(NIgerian_Fintech[[#This Row],[TransactionDate]], "MM")</f>
        <v>02</v>
      </c>
      <c r="M1108" s="3" t="str">
        <f>TEXT(NIgerian_Fintech[[#This Row],[TransactionDate]], "tttt")</f>
        <v>Saturday</v>
      </c>
      <c r="N1108" s="2" t="s">
        <v>16</v>
      </c>
    </row>
    <row r="1109" spans="1:14" ht="14.5" x14ac:dyDescent="0.35">
      <c r="A1109" s="2" t="s">
        <v>2248</v>
      </c>
      <c r="B1109" s="2" t="s">
        <v>2249</v>
      </c>
      <c r="C1109" s="2">
        <v>64</v>
      </c>
      <c r="D1109" s="2" t="s">
        <v>39</v>
      </c>
      <c r="E1109" s="2" t="s">
        <v>29</v>
      </c>
      <c r="F1109" s="2" t="s">
        <v>35</v>
      </c>
      <c r="G1109" s="2" t="s">
        <v>26</v>
      </c>
      <c r="H1109" s="7">
        <v>1279.1300000000001</v>
      </c>
      <c r="I1109" s="3">
        <v>45415</v>
      </c>
      <c r="J1109" s="3" t="str">
        <f>TEXT(NIgerian_Fintech[[#This Row],[TransactionDate]], "JJJJ")</f>
        <v>2024</v>
      </c>
      <c r="K1109" s="3" t="str">
        <f>TEXT(NIgerian_Fintech[[#This Row],[TransactionDate]], "MMMM")</f>
        <v>May</v>
      </c>
      <c r="L1109" s="3" t="str">
        <f>TEXT(NIgerian_Fintech[[#This Row],[TransactionDate]], "MM")</f>
        <v>05</v>
      </c>
      <c r="M1109" s="3" t="str">
        <f>TEXT(NIgerian_Fintech[[#This Row],[TransactionDate]], "tttt")</f>
        <v>Friday</v>
      </c>
      <c r="N1109" s="2" t="s">
        <v>21</v>
      </c>
    </row>
    <row r="1110" spans="1:14" ht="14.5" x14ac:dyDescent="0.35">
      <c r="A1110" s="2" t="s">
        <v>2250</v>
      </c>
      <c r="B1110" s="2" t="s">
        <v>2251</v>
      </c>
      <c r="C1110" s="2">
        <v>21</v>
      </c>
      <c r="D1110" s="2" t="s">
        <v>12</v>
      </c>
      <c r="E1110" s="2" t="s">
        <v>13</v>
      </c>
      <c r="F1110" s="2" t="s">
        <v>19</v>
      </c>
      <c r="G1110" s="2" t="s">
        <v>30</v>
      </c>
      <c r="H1110" s="7">
        <v>2841.39</v>
      </c>
      <c r="I1110" s="3">
        <v>45238</v>
      </c>
      <c r="J1110" s="3" t="str">
        <f>TEXT(NIgerian_Fintech[[#This Row],[TransactionDate]], "JJJJ")</f>
        <v>2023</v>
      </c>
      <c r="K1110" s="3" t="str">
        <f>TEXT(NIgerian_Fintech[[#This Row],[TransactionDate]], "MMMM")</f>
        <v>November</v>
      </c>
      <c r="L1110" s="3" t="str">
        <f>TEXT(NIgerian_Fintech[[#This Row],[TransactionDate]], "MM")</f>
        <v>11</v>
      </c>
      <c r="M1110" s="3" t="str">
        <f>TEXT(NIgerian_Fintech[[#This Row],[TransactionDate]], "tttt")</f>
        <v>Wednesday</v>
      </c>
      <c r="N1110" s="2" t="s">
        <v>16</v>
      </c>
    </row>
    <row r="1111" spans="1:14" ht="14.5" x14ac:dyDescent="0.35">
      <c r="A1111" s="2" t="s">
        <v>2252</v>
      </c>
      <c r="B1111" s="2" t="s">
        <v>2253</v>
      </c>
      <c r="C1111" s="2">
        <v>29</v>
      </c>
      <c r="D1111" s="2" t="s">
        <v>12</v>
      </c>
      <c r="E1111" s="2" t="s">
        <v>42</v>
      </c>
      <c r="F1111" s="2" t="s">
        <v>19</v>
      </c>
      <c r="G1111" s="2" t="s">
        <v>15</v>
      </c>
      <c r="H1111" s="7">
        <v>16003.59</v>
      </c>
      <c r="I1111" s="3">
        <v>45522</v>
      </c>
      <c r="J1111" s="3" t="str">
        <f>TEXT(NIgerian_Fintech[[#This Row],[TransactionDate]], "JJJJ")</f>
        <v>2024</v>
      </c>
      <c r="K1111" s="3" t="str">
        <f>TEXT(NIgerian_Fintech[[#This Row],[TransactionDate]], "MMMM")</f>
        <v>August</v>
      </c>
      <c r="L1111" s="3" t="str">
        <f>TEXT(NIgerian_Fintech[[#This Row],[TransactionDate]], "MM")</f>
        <v>08</v>
      </c>
      <c r="M1111" s="3" t="str">
        <f>TEXT(NIgerian_Fintech[[#This Row],[TransactionDate]], "tttt")</f>
        <v>Sunday</v>
      </c>
      <c r="N1111" s="2" t="s">
        <v>16</v>
      </c>
    </row>
    <row r="1112" spans="1:14" ht="14.5" x14ac:dyDescent="0.35">
      <c r="A1112" s="2" t="s">
        <v>2254</v>
      </c>
      <c r="B1112" s="2" t="s">
        <v>2255</v>
      </c>
      <c r="C1112" s="2">
        <v>62</v>
      </c>
      <c r="D1112" s="2" t="s">
        <v>39</v>
      </c>
      <c r="E1112" s="2" t="s">
        <v>42</v>
      </c>
      <c r="F1112" s="2" t="s">
        <v>55</v>
      </c>
      <c r="G1112" s="2" t="s">
        <v>15</v>
      </c>
      <c r="H1112" s="7">
        <v>1421.91</v>
      </c>
      <c r="I1112" s="3">
        <v>45615</v>
      </c>
      <c r="J1112" s="3" t="str">
        <f>TEXT(NIgerian_Fintech[[#This Row],[TransactionDate]], "JJJJ")</f>
        <v>2024</v>
      </c>
      <c r="K1112" s="3" t="str">
        <f>TEXT(NIgerian_Fintech[[#This Row],[TransactionDate]], "MMMM")</f>
        <v>November</v>
      </c>
      <c r="L1112" s="3" t="str">
        <f>TEXT(NIgerian_Fintech[[#This Row],[TransactionDate]], "MM")</f>
        <v>11</v>
      </c>
      <c r="M1112" s="3" t="str">
        <f>TEXT(NIgerian_Fintech[[#This Row],[TransactionDate]], "tttt")</f>
        <v>Tuesday</v>
      </c>
      <c r="N1112" s="2" t="s">
        <v>69</v>
      </c>
    </row>
    <row r="1113" spans="1:14" ht="14.5" x14ac:dyDescent="0.35">
      <c r="A1113" s="2" t="s">
        <v>2256</v>
      </c>
      <c r="B1113" s="2" t="s">
        <v>2257</v>
      </c>
      <c r="C1113" s="2">
        <v>19</v>
      </c>
      <c r="D1113" s="2" t="s">
        <v>12</v>
      </c>
      <c r="E1113" s="2" t="s">
        <v>24</v>
      </c>
      <c r="F1113" s="2" t="s">
        <v>14</v>
      </c>
      <c r="G1113" s="2" t="s">
        <v>20</v>
      </c>
      <c r="H1113" s="7">
        <v>51439.89</v>
      </c>
      <c r="I1113" s="3">
        <v>45020</v>
      </c>
      <c r="J1113" s="3" t="str">
        <f>TEXT(NIgerian_Fintech[[#This Row],[TransactionDate]], "JJJJ")</f>
        <v>2023</v>
      </c>
      <c r="K1113" s="3" t="str">
        <f>TEXT(NIgerian_Fintech[[#This Row],[TransactionDate]], "MMMM")</f>
        <v>April</v>
      </c>
      <c r="L1113" s="3" t="str">
        <f>TEXT(NIgerian_Fintech[[#This Row],[TransactionDate]], "MM")</f>
        <v>04</v>
      </c>
      <c r="M1113" s="3" t="str">
        <f>TEXT(NIgerian_Fintech[[#This Row],[TransactionDate]], "tttt")</f>
        <v>Tuesday</v>
      </c>
      <c r="N1113" s="2" t="s">
        <v>16</v>
      </c>
    </row>
    <row r="1114" spans="1:14" ht="14.5" x14ac:dyDescent="0.35">
      <c r="A1114" s="2" t="s">
        <v>2258</v>
      </c>
      <c r="B1114" s="2" t="s">
        <v>2259</v>
      </c>
      <c r="C1114" s="2">
        <v>44</v>
      </c>
      <c r="D1114" s="2" t="s">
        <v>39</v>
      </c>
      <c r="E1114" s="2" t="s">
        <v>93</v>
      </c>
      <c r="F1114" s="2" t="s">
        <v>14</v>
      </c>
      <c r="G1114" s="2" t="s">
        <v>15</v>
      </c>
      <c r="H1114" s="7">
        <v>3961.55</v>
      </c>
      <c r="I1114" s="3">
        <v>45316</v>
      </c>
      <c r="J1114" s="3" t="str">
        <f>TEXT(NIgerian_Fintech[[#This Row],[TransactionDate]], "JJJJ")</f>
        <v>2024</v>
      </c>
      <c r="K1114" s="3" t="str">
        <f>TEXT(NIgerian_Fintech[[#This Row],[TransactionDate]], "MMMM")</f>
        <v>January</v>
      </c>
      <c r="L1114" s="3" t="str">
        <f>TEXT(NIgerian_Fintech[[#This Row],[TransactionDate]], "MM")</f>
        <v>01</v>
      </c>
      <c r="M1114" s="3" t="str">
        <f>TEXT(NIgerian_Fintech[[#This Row],[TransactionDate]], "tttt")</f>
        <v>Thursday</v>
      </c>
      <c r="N1114" s="2" t="s">
        <v>16</v>
      </c>
    </row>
    <row r="1115" spans="1:14" ht="14.5" x14ac:dyDescent="0.35">
      <c r="A1115" s="2" t="s">
        <v>2260</v>
      </c>
      <c r="B1115" s="2" t="s">
        <v>2261</v>
      </c>
      <c r="C1115" s="2">
        <v>48</v>
      </c>
      <c r="D1115" s="2" t="s">
        <v>39</v>
      </c>
      <c r="E1115" s="2" t="s">
        <v>93</v>
      </c>
      <c r="F1115" s="2" t="s">
        <v>25</v>
      </c>
      <c r="G1115" s="2" t="s">
        <v>36</v>
      </c>
      <c r="H1115" s="7">
        <v>25506.38</v>
      </c>
      <c r="I1115" s="3">
        <v>45473</v>
      </c>
      <c r="J1115" s="3" t="str">
        <f>TEXT(NIgerian_Fintech[[#This Row],[TransactionDate]], "JJJJ")</f>
        <v>2024</v>
      </c>
      <c r="K1115" s="3" t="str">
        <f>TEXT(NIgerian_Fintech[[#This Row],[TransactionDate]], "MMMM")</f>
        <v>June</v>
      </c>
      <c r="L1115" s="3" t="str">
        <f>TEXT(NIgerian_Fintech[[#This Row],[TransactionDate]], "MM")</f>
        <v>06</v>
      </c>
      <c r="M1115" s="3" t="str">
        <f>TEXT(NIgerian_Fintech[[#This Row],[TransactionDate]], "tttt")</f>
        <v>Sunday</v>
      </c>
      <c r="N1115" s="2" t="s">
        <v>16</v>
      </c>
    </row>
    <row r="1116" spans="1:14" ht="14.5" x14ac:dyDescent="0.35">
      <c r="A1116" s="2" t="s">
        <v>2262</v>
      </c>
      <c r="B1116" s="2" t="s">
        <v>2263</v>
      </c>
      <c r="C1116" s="2">
        <v>53</v>
      </c>
      <c r="D1116" s="2" t="s">
        <v>12</v>
      </c>
      <c r="E1116" s="2" t="s">
        <v>64</v>
      </c>
      <c r="F1116" s="2" t="s">
        <v>35</v>
      </c>
      <c r="G1116" s="2" t="s">
        <v>26</v>
      </c>
      <c r="H1116" s="7">
        <v>2107.62</v>
      </c>
      <c r="I1116" s="3">
        <v>45337</v>
      </c>
      <c r="J1116" s="3" t="str">
        <f>TEXT(NIgerian_Fintech[[#This Row],[TransactionDate]], "JJJJ")</f>
        <v>2024</v>
      </c>
      <c r="K1116" s="3" t="str">
        <f>TEXT(NIgerian_Fintech[[#This Row],[TransactionDate]], "MMMM")</f>
        <v>February</v>
      </c>
      <c r="L1116" s="3" t="str">
        <f>TEXT(NIgerian_Fintech[[#This Row],[TransactionDate]], "MM")</f>
        <v>02</v>
      </c>
      <c r="M1116" s="3" t="str">
        <f>TEXT(NIgerian_Fintech[[#This Row],[TransactionDate]], "tttt")</f>
        <v>Thursday</v>
      </c>
      <c r="N1116" s="2" t="s">
        <v>16</v>
      </c>
    </row>
    <row r="1117" spans="1:14" ht="14.5" x14ac:dyDescent="0.35">
      <c r="A1117" s="2" t="s">
        <v>2264</v>
      </c>
      <c r="B1117" s="2" t="s">
        <v>2265</v>
      </c>
      <c r="C1117" s="2">
        <v>53</v>
      </c>
      <c r="D1117" s="2" t="s">
        <v>39</v>
      </c>
      <c r="E1117" s="2" t="s">
        <v>93</v>
      </c>
      <c r="F1117" s="2" t="s">
        <v>25</v>
      </c>
      <c r="G1117" s="2" t="s">
        <v>20</v>
      </c>
      <c r="H1117" s="7">
        <v>2081.29</v>
      </c>
      <c r="I1117" s="3">
        <v>45138</v>
      </c>
      <c r="J1117" s="3" t="str">
        <f>TEXT(NIgerian_Fintech[[#This Row],[TransactionDate]], "JJJJ")</f>
        <v>2023</v>
      </c>
      <c r="K1117" s="3" t="str">
        <f>TEXT(NIgerian_Fintech[[#This Row],[TransactionDate]], "MMMM")</f>
        <v>July</v>
      </c>
      <c r="L1117" s="3" t="str">
        <f>TEXT(NIgerian_Fintech[[#This Row],[TransactionDate]], "MM")</f>
        <v>07</v>
      </c>
      <c r="M1117" s="3" t="str">
        <f>TEXT(NIgerian_Fintech[[#This Row],[TransactionDate]], "tttt")</f>
        <v>Monday</v>
      </c>
      <c r="N1117" s="2" t="s">
        <v>21</v>
      </c>
    </row>
    <row r="1118" spans="1:14" ht="14.5" x14ac:dyDescent="0.35">
      <c r="A1118" s="2" t="s">
        <v>2266</v>
      </c>
      <c r="B1118" s="2" t="s">
        <v>2267</v>
      </c>
      <c r="C1118" s="2">
        <v>43</v>
      </c>
      <c r="D1118" s="2" t="s">
        <v>39</v>
      </c>
      <c r="E1118" s="2" t="s">
        <v>13</v>
      </c>
      <c r="F1118" s="2" t="s">
        <v>35</v>
      </c>
      <c r="G1118" s="2" t="s">
        <v>26</v>
      </c>
      <c r="H1118" s="7">
        <v>8331.81</v>
      </c>
      <c r="I1118" s="3">
        <v>45564</v>
      </c>
      <c r="J1118" s="3" t="str">
        <f>TEXT(NIgerian_Fintech[[#This Row],[TransactionDate]], "JJJJ")</f>
        <v>2024</v>
      </c>
      <c r="K1118" s="3" t="str">
        <f>TEXT(NIgerian_Fintech[[#This Row],[TransactionDate]], "MMMM")</f>
        <v>September</v>
      </c>
      <c r="L1118" s="3" t="str">
        <f>TEXT(NIgerian_Fintech[[#This Row],[TransactionDate]], "MM")</f>
        <v>09</v>
      </c>
      <c r="M1118" s="3" t="str">
        <f>TEXT(NIgerian_Fintech[[#This Row],[TransactionDate]], "tttt")</f>
        <v>Sunday</v>
      </c>
      <c r="N1118" s="2" t="s">
        <v>16</v>
      </c>
    </row>
    <row r="1119" spans="1:14" ht="14.5" x14ac:dyDescent="0.35">
      <c r="A1119" s="2" t="s">
        <v>2268</v>
      </c>
      <c r="B1119" s="2" t="s">
        <v>2269</v>
      </c>
      <c r="C1119" s="2">
        <v>60</v>
      </c>
      <c r="D1119" s="2" t="s">
        <v>12</v>
      </c>
      <c r="E1119" s="2" t="s">
        <v>93</v>
      </c>
      <c r="F1119" s="2" t="s">
        <v>49</v>
      </c>
      <c r="G1119" s="2" t="s">
        <v>26</v>
      </c>
      <c r="H1119" s="7">
        <v>519.25</v>
      </c>
      <c r="I1119" s="3">
        <v>45295</v>
      </c>
      <c r="J1119" s="3" t="str">
        <f>TEXT(NIgerian_Fintech[[#This Row],[TransactionDate]], "JJJJ")</f>
        <v>2024</v>
      </c>
      <c r="K1119" s="3" t="str">
        <f>TEXT(NIgerian_Fintech[[#This Row],[TransactionDate]], "MMMM")</f>
        <v>January</v>
      </c>
      <c r="L1119" s="3" t="str">
        <f>TEXT(NIgerian_Fintech[[#This Row],[TransactionDate]], "MM")</f>
        <v>01</v>
      </c>
      <c r="M1119" s="3" t="str">
        <f>TEXT(NIgerian_Fintech[[#This Row],[TransactionDate]], "tttt")</f>
        <v>Thursday</v>
      </c>
      <c r="N1119" s="2" t="s">
        <v>16</v>
      </c>
    </row>
    <row r="1120" spans="1:14" ht="14.5" x14ac:dyDescent="0.35">
      <c r="A1120" s="2" t="s">
        <v>2270</v>
      </c>
      <c r="B1120" s="2" t="s">
        <v>2271</v>
      </c>
      <c r="C1120" s="2">
        <v>44</v>
      </c>
      <c r="D1120" s="2" t="s">
        <v>12</v>
      </c>
      <c r="E1120" s="2" t="s">
        <v>52</v>
      </c>
      <c r="F1120" s="2" t="s">
        <v>35</v>
      </c>
      <c r="G1120" s="2" t="s">
        <v>30</v>
      </c>
      <c r="H1120" s="7">
        <v>16144.65</v>
      </c>
      <c r="I1120" s="3">
        <v>45094</v>
      </c>
      <c r="J1120" s="3" t="str">
        <f>TEXT(NIgerian_Fintech[[#This Row],[TransactionDate]], "JJJJ")</f>
        <v>2023</v>
      </c>
      <c r="K1120" s="3" t="str">
        <f>TEXT(NIgerian_Fintech[[#This Row],[TransactionDate]], "MMMM")</f>
        <v>June</v>
      </c>
      <c r="L1120" s="3" t="str">
        <f>TEXT(NIgerian_Fintech[[#This Row],[TransactionDate]], "MM")</f>
        <v>06</v>
      </c>
      <c r="M1120" s="3" t="str">
        <f>TEXT(NIgerian_Fintech[[#This Row],[TransactionDate]], "tttt")</f>
        <v>Saturday</v>
      </c>
      <c r="N1120" s="2" t="s">
        <v>16</v>
      </c>
    </row>
    <row r="1121" spans="1:14" ht="14.5" x14ac:dyDescent="0.35">
      <c r="A1121" s="2" t="s">
        <v>2272</v>
      </c>
      <c r="B1121" s="2" t="s">
        <v>2273</v>
      </c>
      <c r="C1121" s="2">
        <v>22</v>
      </c>
      <c r="D1121" s="2" t="s">
        <v>39</v>
      </c>
      <c r="E1121" s="2" t="s">
        <v>29</v>
      </c>
      <c r="F1121" s="2" t="s">
        <v>19</v>
      </c>
      <c r="G1121" s="2" t="s">
        <v>15</v>
      </c>
      <c r="H1121" s="7">
        <v>5791.32</v>
      </c>
      <c r="I1121" s="3">
        <v>44940</v>
      </c>
      <c r="J1121" s="3" t="str">
        <f>TEXT(NIgerian_Fintech[[#This Row],[TransactionDate]], "JJJJ")</f>
        <v>2023</v>
      </c>
      <c r="K1121" s="3" t="str">
        <f>TEXT(NIgerian_Fintech[[#This Row],[TransactionDate]], "MMMM")</f>
        <v>January</v>
      </c>
      <c r="L1121" s="3" t="str">
        <f>TEXT(NIgerian_Fintech[[#This Row],[TransactionDate]], "MM")</f>
        <v>01</v>
      </c>
      <c r="M1121" s="3" t="str">
        <f>TEXT(NIgerian_Fintech[[#This Row],[TransactionDate]], "tttt")</f>
        <v>Saturday</v>
      </c>
      <c r="N1121" s="2" t="s">
        <v>16</v>
      </c>
    </row>
    <row r="1122" spans="1:14" ht="14.5" x14ac:dyDescent="0.35">
      <c r="A1122" s="2" t="s">
        <v>2274</v>
      </c>
      <c r="B1122" s="2" t="s">
        <v>2275</v>
      </c>
      <c r="C1122" s="2">
        <v>37</v>
      </c>
      <c r="D1122" s="2" t="s">
        <v>39</v>
      </c>
      <c r="E1122" s="2" t="s">
        <v>24</v>
      </c>
      <c r="F1122" s="2" t="s">
        <v>55</v>
      </c>
      <c r="G1122" s="2" t="s">
        <v>26</v>
      </c>
      <c r="H1122" s="7">
        <v>12012.98</v>
      </c>
      <c r="I1122" s="3">
        <v>45512</v>
      </c>
      <c r="J1122" s="3" t="str">
        <f>TEXT(NIgerian_Fintech[[#This Row],[TransactionDate]], "JJJJ")</f>
        <v>2024</v>
      </c>
      <c r="K1122" s="3" t="str">
        <f>TEXT(NIgerian_Fintech[[#This Row],[TransactionDate]], "MMMM")</f>
        <v>August</v>
      </c>
      <c r="L1122" s="3" t="str">
        <f>TEXT(NIgerian_Fintech[[#This Row],[TransactionDate]], "MM")</f>
        <v>08</v>
      </c>
      <c r="M1122" s="3" t="str">
        <f>TEXT(NIgerian_Fintech[[#This Row],[TransactionDate]], "tttt")</f>
        <v>Thursday</v>
      </c>
      <c r="N1122" s="2" t="s">
        <v>21</v>
      </c>
    </row>
    <row r="1123" spans="1:14" ht="14.5" x14ac:dyDescent="0.35">
      <c r="A1123" s="2" t="s">
        <v>2276</v>
      </c>
      <c r="B1123" s="2" t="s">
        <v>2277</v>
      </c>
      <c r="C1123" s="2">
        <v>28</v>
      </c>
      <c r="D1123" s="2" t="s">
        <v>12</v>
      </c>
      <c r="E1123" s="2" t="s">
        <v>13</v>
      </c>
      <c r="F1123" s="2" t="s">
        <v>35</v>
      </c>
      <c r="G1123" s="2" t="s">
        <v>36</v>
      </c>
      <c r="H1123" s="7">
        <v>1919.26</v>
      </c>
      <c r="I1123" s="3">
        <v>45490</v>
      </c>
      <c r="J1123" s="3" t="str">
        <f>TEXT(NIgerian_Fintech[[#This Row],[TransactionDate]], "JJJJ")</f>
        <v>2024</v>
      </c>
      <c r="K1123" s="3" t="str">
        <f>TEXT(NIgerian_Fintech[[#This Row],[TransactionDate]], "MMMM")</f>
        <v>July</v>
      </c>
      <c r="L1123" s="3" t="str">
        <f>TEXT(NIgerian_Fintech[[#This Row],[TransactionDate]], "MM")</f>
        <v>07</v>
      </c>
      <c r="M1123" s="3" t="str">
        <f>TEXT(NIgerian_Fintech[[#This Row],[TransactionDate]], "tttt")</f>
        <v>Wednesday</v>
      </c>
      <c r="N1123" s="2" t="s">
        <v>16</v>
      </c>
    </row>
    <row r="1124" spans="1:14" ht="14.5" x14ac:dyDescent="0.35">
      <c r="A1124" s="2" t="s">
        <v>2278</v>
      </c>
      <c r="B1124" s="2" t="s">
        <v>2279</v>
      </c>
      <c r="C1124" s="2">
        <v>27</v>
      </c>
      <c r="D1124" s="2" t="s">
        <v>39</v>
      </c>
      <c r="E1124" s="2" t="s">
        <v>64</v>
      </c>
      <c r="F1124" s="2" t="s">
        <v>35</v>
      </c>
      <c r="G1124" s="2" t="s">
        <v>36</v>
      </c>
      <c r="H1124" s="7">
        <v>10282.209999999999</v>
      </c>
      <c r="I1124" s="3">
        <v>45133</v>
      </c>
      <c r="J1124" s="3" t="str">
        <f>TEXT(NIgerian_Fintech[[#This Row],[TransactionDate]], "JJJJ")</f>
        <v>2023</v>
      </c>
      <c r="K1124" s="3" t="str">
        <f>TEXT(NIgerian_Fintech[[#This Row],[TransactionDate]], "MMMM")</f>
        <v>July</v>
      </c>
      <c r="L1124" s="3" t="str">
        <f>TEXT(NIgerian_Fintech[[#This Row],[TransactionDate]], "MM")</f>
        <v>07</v>
      </c>
      <c r="M1124" s="3" t="str">
        <f>TEXT(NIgerian_Fintech[[#This Row],[TransactionDate]], "tttt")</f>
        <v>Wednesday</v>
      </c>
      <c r="N1124" s="2" t="s">
        <v>16</v>
      </c>
    </row>
    <row r="1125" spans="1:14" ht="14.5" x14ac:dyDescent="0.35">
      <c r="A1125" s="2" t="s">
        <v>2280</v>
      </c>
      <c r="B1125" s="2" t="s">
        <v>2281</v>
      </c>
      <c r="C1125" s="2">
        <v>57</v>
      </c>
      <c r="D1125" s="2" t="s">
        <v>39</v>
      </c>
      <c r="E1125" s="2" t="s">
        <v>52</v>
      </c>
      <c r="F1125" s="2" t="s">
        <v>35</v>
      </c>
      <c r="G1125" s="2" t="s">
        <v>15</v>
      </c>
      <c r="H1125" s="7">
        <v>9015.76</v>
      </c>
      <c r="I1125" s="3">
        <v>44969</v>
      </c>
      <c r="J1125" s="3" t="str">
        <f>TEXT(NIgerian_Fintech[[#This Row],[TransactionDate]], "JJJJ")</f>
        <v>2023</v>
      </c>
      <c r="K1125" s="3" t="str">
        <f>TEXT(NIgerian_Fintech[[#This Row],[TransactionDate]], "MMMM")</f>
        <v>February</v>
      </c>
      <c r="L1125" s="3" t="str">
        <f>TEXT(NIgerian_Fintech[[#This Row],[TransactionDate]], "MM")</f>
        <v>02</v>
      </c>
      <c r="M1125" s="3" t="str">
        <f>TEXT(NIgerian_Fintech[[#This Row],[TransactionDate]], "tttt")</f>
        <v>Sunday</v>
      </c>
      <c r="N1125" s="2" t="s">
        <v>16</v>
      </c>
    </row>
    <row r="1126" spans="1:14" ht="14.5" x14ac:dyDescent="0.35">
      <c r="A1126" s="2" t="s">
        <v>2282</v>
      </c>
      <c r="B1126" s="2" t="s">
        <v>2283</v>
      </c>
      <c r="C1126" s="2">
        <v>55</v>
      </c>
      <c r="D1126" s="2" t="s">
        <v>12</v>
      </c>
      <c r="E1126" s="2" t="s">
        <v>52</v>
      </c>
      <c r="F1126" s="2" t="s">
        <v>55</v>
      </c>
      <c r="G1126" s="2" t="s">
        <v>15</v>
      </c>
      <c r="H1126" s="7">
        <v>14092</v>
      </c>
      <c r="I1126" s="3">
        <v>45368</v>
      </c>
      <c r="J1126" s="3" t="str">
        <f>TEXT(NIgerian_Fintech[[#This Row],[TransactionDate]], "JJJJ")</f>
        <v>2024</v>
      </c>
      <c r="K1126" s="3" t="str">
        <f>TEXT(NIgerian_Fintech[[#This Row],[TransactionDate]], "MMMM")</f>
        <v>March</v>
      </c>
      <c r="L1126" s="3" t="str">
        <f>TEXT(NIgerian_Fintech[[#This Row],[TransactionDate]], "MM")</f>
        <v>03</v>
      </c>
      <c r="M1126" s="3" t="str">
        <f>TEXT(NIgerian_Fintech[[#This Row],[TransactionDate]], "tttt")</f>
        <v>Sunday</v>
      </c>
      <c r="N1126" s="2" t="s">
        <v>16</v>
      </c>
    </row>
    <row r="1127" spans="1:14" ht="14.5" x14ac:dyDescent="0.35">
      <c r="A1127" s="2" t="s">
        <v>2284</v>
      </c>
      <c r="B1127" s="2" t="s">
        <v>2285</v>
      </c>
      <c r="C1127" s="2">
        <v>23</v>
      </c>
      <c r="D1127" s="2" t="s">
        <v>12</v>
      </c>
      <c r="E1127" s="2" t="s">
        <v>29</v>
      </c>
      <c r="F1127" s="2" t="s">
        <v>14</v>
      </c>
      <c r="G1127" s="2" t="s">
        <v>20</v>
      </c>
      <c r="H1127" s="7">
        <v>3529.69</v>
      </c>
      <c r="I1127" s="3">
        <v>45441</v>
      </c>
      <c r="J1127" s="3" t="str">
        <f>TEXT(NIgerian_Fintech[[#This Row],[TransactionDate]], "JJJJ")</f>
        <v>2024</v>
      </c>
      <c r="K1127" s="3" t="str">
        <f>TEXT(NIgerian_Fintech[[#This Row],[TransactionDate]], "MMMM")</f>
        <v>May</v>
      </c>
      <c r="L1127" s="3" t="str">
        <f>TEXT(NIgerian_Fintech[[#This Row],[TransactionDate]], "MM")</f>
        <v>05</v>
      </c>
      <c r="M1127" s="3" t="str">
        <f>TEXT(NIgerian_Fintech[[#This Row],[TransactionDate]], "tttt")</f>
        <v>Wednesday</v>
      </c>
      <c r="N1127" s="2" t="s">
        <v>16</v>
      </c>
    </row>
    <row r="1128" spans="1:14" ht="14.5" x14ac:dyDescent="0.35">
      <c r="A1128" s="2" t="s">
        <v>2286</v>
      </c>
      <c r="B1128" s="2" t="s">
        <v>2287</v>
      </c>
      <c r="C1128" s="2">
        <v>25</v>
      </c>
      <c r="D1128" s="2" t="s">
        <v>12</v>
      </c>
      <c r="E1128" s="2" t="s">
        <v>42</v>
      </c>
      <c r="F1128" s="2" t="s">
        <v>55</v>
      </c>
      <c r="G1128" s="2" t="s">
        <v>20</v>
      </c>
      <c r="H1128" s="7">
        <v>27055.37</v>
      </c>
      <c r="I1128" s="3">
        <v>45533</v>
      </c>
      <c r="J1128" s="3" t="str">
        <f>TEXT(NIgerian_Fintech[[#This Row],[TransactionDate]], "JJJJ")</f>
        <v>2024</v>
      </c>
      <c r="K1128" s="3" t="str">
        <f>TEXT(NIgerian_Fintech[[#This Row],[TransactionDate]], "MMMM")</f>
        <v>August</v>
      </c>
      <c r="L1128" s="3" t="str">
        <f>TEXT(NIgerian_Fintech[[#This Row],[TransactionDate]], "MM")</f>
        <v>08</v>
      </c>
      <c r="M1128" s="3" t="str">
        <f>TEXT(NIgerian_Fintech[[#This Row],[TransactionDate]], "tttt")</f>
        <v>Thursday</v>
      </c>
      <c r="N1128" s="2" t="s">
        <v>16</v>
      </c>
    </row>
    <row r="1129" spans="1:14" ht="14.5" x14ac:dyDescent="0.35">
      <c r="A1129" s="2" t="s">
        <v>2288</v>
      </c>
      <c r="B1129" s="2" t="s">
        <v>2289</v>
      </c>
      <c r="C1129" s="2">
        <v>40</v>
      </c>
      <c r="D1129" s="2" t="s">
        <v>12</v>
      </c>
      <c r="E1129" s="2" t="s">
        <v>13</v>
      </c>
      <c r="F1129" s="2" t="s">
        <v>14</v>
      </c>
      <c r="G1129" s="2" t="s">
        <v>20</v>
      </c>
      <c r="H1129" s="7">
        <v>32519.43</v>
      </c>
      <c r="I1129" s="3">
        <v>45321</v>
      </c>
      <c r="J1129" s="3" t="str">
        <f>TEXT(NIgerian_Fintech[[#This Row],[TransactionDate]], "JJJJ")</f>
        <v>2024</v>
      </c>
      <c r="K1129" s="3" t="str">
        <f>TEXT(NIgerian_Fintech[[#This Row],[TransactionDate]], "MMMM")</f>
        <v>January</v>
      </c>
      <c r="L1129" s="3" t="str">
        <f>TEXT(NIgerian_Fintech[[#This Row],[TransactionDate]], "MM")</f>
        <v>01</v>
      </c>
      <c r="M1129" s="3" t="str">
        <f>TEXT(NIgerian_Fintech[[#This Row],[TransactionDate]], "tttt")</f>
        <v>Tuesday</v>
      </c>
      <c r="N1129" s="2" t="s">
        <v>16</v>
      </c>
    </row>
    <row r="1130" spans="1:14" ht="14.5" x14ac:dyDescent="0.35">
      <c r="A1130" s="2" t="s">
        <v>2290</v>
      </c>
      <c r="B1130" s="2" t="s">
        <v>2291</v>
      </c>
      <c r="C1130" s="2">
        <v>64</v>
      </c>
      <c r="D1130" s="2" t="s">
        <v>12</v>
      </c>
      <c r="E1130" s="2" t="s">
        <v>29</v>
      </c>
      <c r="F1130" s="2" t="s">
        <v>19</v>
      </c>
      <c r="G1130" s="2" t="s">
        <v>15</v>
      </c>
      <c r="H1130" s="7">
        <v>20258.900000000001</v>
      </c>
      <c r="I1130" s="3">
        <v>45164</v>
      </c>
      <c r="J1130" s="3" t="str">
        <f>TEXT(NIgerian_Fintech[[#This Row],[TransactionDate]], "JJJJ")</f>
        <v>2023</v>
      </c>
      <c r="K1130" s="3" t="str">
        <f>TEXT(NIgerian_Fintech[[#This Row],[TransactionDate]], "MMMM")</f>
        <v>August</v>
      </c>
      <c r="L1130" s="3" t="str">
        <f>TEXT(NIgerian_Fintech[[#This Row],[TransactionDate]], "MM")</f>
        <v>08</v>
      </c>
      <c r="M1130" s="3" t="str">
        <f>TEXT(NIgerian_Fintech[[#This Row],[TransactionDate]], "tttt")</f>
        <v>Saturday</v>
      </c>
      <c r="N1130" s="2" t="s">
        <v>16</v>
      </c>
    </row>
    <row r="1131" spans="1:14" ht="14.5" x14ac:dyDescent="0.35">
      <c r="A1131" s="2" t="s">
        <v>2292</v>
      </c>
      <c r="B1131" s="2" t="s">
        <v>2293</v>
      </c>
      <c r="C1131" s="2">
        <v>43</v>
      </c>
      <c r="D1131" s="2" t="s">
        <v>12</v>
      </c>
      <c r="E1131" s="2" t="s">
        <v>52</v>
      </c>
      <c r="F1131" s="2" t="s">
        <v>55</v>
      </c>
      <c r="G1131" s="2" t="s">
        <v>26</v>
      </c>
      <c r="H1131" s="7">
        <v>8487.11</v>
      </c>
      <c r="I1131" s="3">
        <v>45605</v>
      </c>
      <c r="J1131" s="3" t="str">
        <f>TEXT(NIgerian_Fintech[[#This Row],[TransactionDate]], "JJJJ")</f>
        <v>2024</v>
      </c>
      <c r="K1131" s="3" t="str">
        <f>TEXT(NIgerian_Fintech[[#This Row],[TransactionDate]], "MMMM")</f>
        <v>November</v>
      </c>
      <c r="L1131" s="3" t="str">
        <f>TEXT(NIgerian_Fintech[[#This Row],[TransactionDate]], "MM")</f>
        <v>11</v>
      </c>
      <c r="M1131" s="3" t="str">
        <f>TEXT(NIgerian_Fintech[[#This Row],[TransactionDate]], "tttt")</f>
        <v>Saturday</v>
      </c>
      <c r="N1131" s="2" t="s">
        <v>21</v>
      </c>
    </row>
    <row r="1132" spans="1:14" ht="14.5" x14ac:dyDescent="0.35">
      <c r="A1132" s="2" t="s">
        <v>2294</v>
      </c>
      <c r="B1132" s="2" t="s">
        <v>2295</v>
      </c>
      <c r="C1132" s="2">
        <v>63</v>
      </c>
      <c r="D1132" s="2" t="s">
        <v>39</v>
      </c>
      <c r="E1132" s="2" t="s">
        <v>64</v>
      </c>
      <c r="F1132" s="2" t="s">
        <v>14</v>
      </c>
      <c r="G1132" s="2" t="s">
        <v>30</v>
      </c>
      <c r="H1132" s="7">
        <v>5452.24</v>
      </c>
      <c r="I1132" s="3">
        <v>45457</v>
      </c>
      <c r="J1132" s="3" t="str">
        <f>TEXT(NIgerian_Fintech[[#This Row],[TransactionDate]], "JJJJ")</f>
        <v>2024</v>
      </c>
      <c r="K1132" s="3" t="str">
        <f>TEXT(NIgerian_Fintech[[#This Row],[TransactionDate]], "MMMM")</f>
        <v>June</v>
      </c>
      <c r="L1132" s="3" t="str">
        <f>TEXT(NIgerian_Fintech[[#This Row],[TransactionDate]], "MM")</f>
        <v>06</v>
      </c>
      <c r="M1132" s="3" t="str">
        <f>TEXT(NIgerian_Fintech[[#This Row],[TransactionDate]], "tttt")</f>
        <v>Friday</v>
      </c>
      <c r="N1132" s="2" t="s">
        <v>16</v>
      </c>
    </row>
    <row r="1133" spans="1:14" ht="14.5" x14ac:dyDescent="0.35">
      <c r="A1133" s="2" t="s">
        <v>2296</v>
      </c>
      <c r="B1133" s="2" t="s">
        <v>2297</v>
      </c>
      <c r="C1133" s="2">
        <v>60</v>
      </c>
      <c r="D1133" s="2" t="s">
        <v>39</v>
      </c>
      <c r="E1133" s="2" t="s">
        <v>29</v>
      </c>
      <c r="F1133" s="2" t="s">
        <v>19</v>
      </c>
      <c r="G1133" s="2" t="s">
        <v>20</v>
      </c>
      <c r="H1133" s="7">
        <v>597.41999999999996</v>
      </c>
      <c r="I1133" s="3">
        <v>45645</v>
      </c>
      <c r="J1133" s="3" t="str">
        <f>TEXT(NIgerian_Fintech[[#This Row],[TransactionDate]], "JJJJ")</f>
        <v>2024</v>
      </c>
      <c r="K1133" s="3" t="str">
        <f>TEXT(NIgerian_Fintech[[#This Row],[TransactionDate]], "MMMM")</f>
        <v>December</v>
      </c>
      <c r="L1133" s="3" t="str">
        <f>TEXT(NIgerian_Fintech[[#This Row],[TransactionDate]], "MM")</f>
        <v>12</v>
      </c>
      <c r="M1133" s="3" t="str">
        <f>TEXT(NIgerian_Fintech[[#This Row],[TransactionDate]], "tttt")</f>
        <v>Thursday</v>
      </c>
      <c r="N1133" s="2" t="s">
        <v>16</v>
      </c>
    </row>
    <row r="1134" spans="1:14" ht="14.5" x14ac:dyDescent="0.35">
      <c r="A1134" s="2" t="s">
        <v>2298</v>
      </c>
      <c r="B1134" s="2" t="s">
        <v>2299</v>
      </c>
      <c r="C1134" s="2">
        <v>29</v>
      </c>
      <c r="D1134" s="2" t="s">
        <v>12</v>
      </c>
      <c r="E1134" s="2" t="s">
        <v>42</v>
      </c>
      <c r="F1134" s="2" t="s">
        <v>19</v>
      </c>
      <c r="G1134" s="2" t="s">
        <v>30</v>
      </c>
      <c r="H1134" s="7">
        <v>29417.71</v>
      </c>
      <c r="I1134" s="3">
        <v>45330</v>
      </c>
      <c r="J1134" s="3" t="str">
        <f>TEXT(NIgerian_Fintech[[#This Row],[TransactionDate]], "JJJJ")</f>
        <v>2024</v>
      </c>
      <c r="K1134" s="3" t="str">
        <f>TEXT(NIgerian_Fintech[[#This Row],[TransactionDate]], "MMMM")</f>
        <v>February</v>
      </c>
      <c r="L1134" s="3" t="str">
        <f>TEXT(NIgerian_Fintech[[#This Row],[TransactionDate]], "MM")</f>
        <v>02</v>
      </c>
      <c r="M1134" s="3" t="str">
        <f>TEXT(NIgerian_Fintech[[#This Row],[TransactionDate]], "tttt")</f>
        <v>Thursday</v>
      </c>
      <c r="N1134" s="2" t="s">
        <v>16</v>
      </c>
    </row>
    <row r="1135" spans="1:14" ht="14.5" x14ac:dyDescent="0.35">
      <c r="A1135" s="2" t="s">
        <v>2300</v>
      </c>
      <c r="B1135" s="2" t="s">
        <v>2301</v>
      </c>
      <c r="C1135" s="2">
        <v>43</v>
      </c>
      <c r="D1135" s="2" t="s">
        <v>12</v>
      </c>
      <c r="E1135" s="2" t="s">
        <v>52</v>
      </c>
      <c r="F1135" s="2" t="s">
        <v>14</v>
      </c>
      <c r="G1135" s="2" t="s">
        <v>36</v>
      </c>
      <c r="H1135" s="7">
        <v>30320.09</v>
      </c>
      <c r="I1135" s="3">
        <v>45140</v>
      </c>
      <c r="J1135" s="3" t="str">
        <f>TEXT(NIgerian_Fintech[[#This Row],[TransactionDate]], "JJJJ")</f>
        <v>2023</v>
      </c>
      <c r="K1135" s="3" t="str">
        <f>TEXT(NIgerian_Fintech[[#This Row],[TransactionDate]], "MMMM")</f>
        <v>August</v>
      </c>
      <c r="L1135" s="3" t="str">
        <f>TEXT(NIgerian_Fintech[[#This Row],[TransactionDate]], "MM")</f>
        <v>08</v>
      </c>
      <c r="M1135" s="3" t="str">
        <f>TEXT(NIgerian_Fintech[[#This Row],[TransactionDate]], "tttt")</f>
        <v>Wednesday</v>
      </c>
      <c r="N1135" s="2" t="s">
        <v>16</v>
      </c>
    </row>
    <row r="1136" spans="1:14" ht="14.5" x14ac:dyDescent="0.35">
      <c r="A1136" s="2" t="s">
        <v>2302</v>
      </c>
      <c r="B1136" s="2" t="s">
        <v>2303</v>
      </c>
      <c r="C1136" s="2">
        <v>30</v>
      </c>
      <c r="D1136" s="2" t="s">
        <v>39</v>
      </c>
      <c r="E1136" s="2" t="s">
        <v>29</v>
      </c>
      <c r="F1136" s="2" t="s">
        <v>14</v>
      </c>
      <c r="G1136" s="2" t="s">
        <v>15</v>
      </c>
      <c r="H1136" s="7">
        <v>188.65</v>
      </c>
      <c r="I1136" s="3">
        <v>45494</v>
      </c>
      <c r="J1136" s="3" t="str">
        <f>TEXT(NIgerian_Fintech[[#This Row],[TransactionDate]], "JJJJ")</f>
        <v>2024</v>
      </c>
      <c r="K1136" s="3" t="str">
        <f>TEXT(NIgerian_Fintech[[#This Row],[TransactionDate]], "MMMM")</f>
        <v>July</v>
      </c>
      <c r="L1136" s="3" t="str">
        <f>TEXT(NIgerian_Fintech[[#This Row],[TransactionDate]], "MM")</f>
        <v>07</v>
      </c>
      <c r="M1136" s="3" t="str">
        <f>TEXT(NIgerian_Fintech[[#This Row],[TransactionDate]], "tttt")</f>
        <v>Sunday</v>
      </c>
      <c r="N1136" s="2" t="s">
        <v>16</v>
      </c>
    </row>
    <row r="1137" spans="1:14" ht="14.5" x14ac:dyDescent="0.35">
      <c r="A1137" s="2" t="s">
        <v>2304</v>
      </c>
      <c r="B1137" s="2" t="s">
        <v>2305</v>
      </c>
      <c r="C1137" s="2">
        <v>57</v>
      </c>
      <c r="D1137" s="2" t="s">
        <v>39</v>
      </c>
      <c r="E1137" s="2" t="s">
        <v>13</v>
      </c>
      <c r="F1137" s="2" t="s">
        <v>49</v>
      </c>
      <c r="G1137" s="2" t="s">
        <v>36</v>
      </c>
      <c r="H1137" s="7">
        <v>4414.3599999999997</v>
      </c>
      <c r="I1137" s="3">
        <v>45300</v>
      </c>
      <c r="J1137" s="3" t="str">
        <f>TEXT(NIgerian_Fintech[[#This Row],[TransactionDate]], "JJJJ")</f>
        <v>2024</v>
      </c>
      <c r="K1137" s="3" t="str">
        <f>TEXT(NIgerian_Fintech[[#This Row],[TransactionDate]], "MMMM")</f>
        <v>January</v>
      </c>
      <c r="L1137" s="3" t="str">
        <f>TEXT(NIgerian_Fintech[[#This Row],[TransactionDate]], "MM")</f>
        <v>01</v>
      </c>
      <c r="M1137" s="3" t="str">
        <f>TEXT(NIgerian_Fintech[[#This Row],[TransactionDate]], "tttt")</f>
        <v>Tuesday</v>
      </c>
      <c r="N1137" s="2" t="s">
        <v>16</v>
      </c>
    </row>
    <row r="1138" spans="1:14" ht="14.5" x14ac:dyDescent="0.35">
      <c r="A1138" s="2" t="s">
        <v>2306</v>
      </c>
      <c r="B1138" s="2" t="s">
        <v>2307</v>
      </c>
      <c r="C1138" s="2">
        <v>35</v>
      </c>
      <c r="D1138" s="2" t="s">
        <v>39</v>
      </c>
      <c r="E1138" s="2" t="s">
        <v>42</v>
      </c>
      <c r="F1138" s="2" t="s">
        <v>19</v>
      </c>
      <c r="G1138" s="2" t="s">
        <v>20</v>
      </c>
      <c r="H1138" s="7">
        <v>21205.67</v>
      </c>
      <c r="I1138" s="3">
        <v>45058</v>
      </c>
      <c r="J1138" s="3" t="str">
        <f>TEXT(NIgerian_Fintech[[#This Row],[TransactionDate]], "JJJJ")</f>
        <v>2023</v>
      </c>
      <c r="K1138" s="3" t="str">
        <f>TEXT(NIgerian_Fintech[[#This Row],[TransactionDate]], "MMMM")</f>
        <v>May</v>
      </c>
      <c r="L1138" s="3" t="str">
        <f>TEXT(NIgerian_Fintech[[#This Row],[TransactionDate]], "MM")</f>
        <v>05</v>
      </c>
      <c r="M1138" s="3" t="str">
        <f>TEXT(NIgerian_Fintech[[#This Row],[TransactionDate]], "tttt")</f>
        <v>Friday</v>
      </c>
      <c r="N1138" s="2" t="s">
        <v>21</v>
      </c>
    </row>
    <row r="1139" spans="1:14" ht="14.5" x14ac:dyDescent="0.35">
      <c r="A1139" s="2" t="s">
        <v>2308</v>
      </c>
      <c r="B1139" s="2" t="s">
        <v>2309</v>
      </c>
      <c r="C1139" s="2">
        <v>42</v>
      </c>
      <c r="D1139" s="2" t="s">
        <v>12</v>
      </c>
      <c r="E1139" s="2" t="s">
        <v>13</v>
      </c>
      <c r="F1139" s="2" t="s">
        <v>14</v>
      </c>
      <c r="G1139" s="2" t="s">
        <v>26</v>
      </c>
      <c r="H1139" s="7">
        <v>843.08</v>
      </c>
      <c r="I1139" s="3">
        <v>44935</v>
      </c>
      <c r="J1139" s="3" t="str">
        <f>TEXT(NIgerian_Fintech[[#This Row],[TransactionDate]], "JJJJ")</f>
        <v>2023</v>
      </c>
      <c r="K1139" s="3" t="str">
        <f>TEXT(NIgerian_Fintech[[#This Row],[TransactionDate]], "MMMM")</f>
        <v>January</v>
      </c>
      <c r="L1139" s="3" t="str">
        <f>TEXT(NIgerian_Fintech[[#This Row],[TransactionDate]], "MM")</f>
        <v>01</v>
      </c>
      <c r="M1139" s="3" t="str">
        <f>TEXT(NIgerian_Fintech[[#This Row],[TransactionDate]], "tttt")</f>
        <v>Monday</v>
      </c>
      <c r="N1139" s="2" t="s">
        <v>16</v>
      </c>
    </row>
    <row r="1140" spans="1:14" ht="14.5" x14ac:dyDescent="0.35">
      <c r="A1140" s="2" t="s">
        <v>2310</v>
      </c>
      <c r="B1140" s="2" t="s">
        <v>2311</v>
      </c>
      <c r="C1140" s="2">
        <v>50</v>
      </c>
      <c r="D1140" s="2" t="s">
        <v>12</v>
      </c>
      <c r="E1140" s="2" t="s">
        <v>13</v>
      </c>
      <c r="F1140" s="2" t="s">
        <v>19</v>
      </c>
      <c r="G1140" s="2" t="s">
        <v>20</v>
      </c>
      <c r="H1140" s="7">
        <v>2188.61</v>
      </c>
      <c r="I1140" s="3">
        <v>45079</v>
      </c>
      <c r="J1140" s="3" t="str">
        <f>TEXT(NIgerian_Fintech[[#This Row],[TransactionDate]], "JJJJ")</f>
        <v>2023</v>
      </c>
      <c r="K1140" s="3" t="str">
        <f>TEXT(NIgerian_Fintech[[#This Row],[TransactionDate]], "MMMM")</f>
        <v>June</v>
      </c>
      <c r="L1140" s="3" t="str">
        <f>TEXT(NIgerian_Fintech[[#This Row],[TransactionDate]], "MM")</f>
        <v>06</v>
      </c>
      <c r="M1140" s="3" t="str">
        <f>TEXT(NIgerian_Fintech[[#This Row],[TransactionDate]], "tttt")</f>
        <v>Friday</v>
      </c>
      <c r="N1140" s="2" t="s">
        <v>16</v>
      </c>
    </row>
    <row r="1141" spans="1:14" ht="14.5" x14ac:dyDescent="0.35">
      <c r="A1141" s="2" t="s">
        <v>2312</v>
      </c>
      <c r="B1141" s="2" t="s">
        <v>2313</v>
      </c>
      <c r="C1141" s="2">
        <v>64</v>
      </c>
      <c r="D1141" s="2" t="s">
        <v>39</v>
      </c>
      <c r="E1141" s="2" t="s">
        <v>13</v>
      </c>
      <c r="F1141" s="2" t="s">
        <v>55</v>
      </c>
      <c r="G1141" s="2" t="s">
        <v>30</v>
      </c>
      <c r="H1141" s="7">
        <v>38479.839999999997</v>
      </c>
      <c r="I1141" s="3">
        <v>45357</v>
      </c>
      <c r="J1141" s="3" t="str">
        <f>TEXT(NIgerian_Fintech[[#This Row],[TransactionDate]], "JJJJ")</f>
        <v>2024</v>
      </c>
      <c r="K1141" s="3" t="str">
        <f>TEXT(NIgerian_Fintech[[#This Row],[TransactionDate]], "MMMM")</f>
        <v>March</v>
      </c>
      <c r="L1141" s="3" t="str">
        <f>TEXT(NIgerian_Fintech[[#This Row],[TransactionDate]], "MM")</f>
        <v>03</v>
      </c>
      <c r="M1141" s="3" t="str">
        <f>TEXT(NIgerian_Fintech[[#This Row],[TransactionDate]], "tttt")</f>
        <v>Wednesday</v>
      </c>
      <c r="N1141" s="2" t="s">
        <v>21</v>
      </c>
    </row>
    <row r="1142" spans="1:14" ht="14.5" x14ac:dyDescent="0.35">
      <c r="A1142" s="2" t="s">
        <v>2314</v>
      </c>
      <c r="B1142" s="2" t="s">
        <v>2315</v>
      </c>
      <c r="C1142" s="2">
        <v>57</v>
      </c>
      <c r="D1142" s="2" t="s">
        <v>12</v>
      </c>
      <c r="E1142" s="2" t="s">
        <v>29</v>
      </c>
      <c r="F1142" s="2" t="s">
        <v>25</v>
      </c>
      <c r="G1142" s="2" t="s">
        <v>20</v>
      </c>
      <c r="H1142" s="7">
        <v>18792.07</v>
      </c>
      <c r="I1142" s="3">
        <v>45409</v>
      </c>
      <c r="J1142" s="3" t="str">
        <f>TEXT(NIgerian_Fintech[[#This Row],[TransactionDate]], "JJJJ")</f>
        <v>2024</v>
      </c>
      <c r="K1142" s="3" t="str">
        <f>TEXT(NIgerian_Fintech[[#This Row],[TransactionDate]], "MMMM")</f>
        <v>April</v>
      </c>
      <c r="L1142" s="3" t="str">
        <f>TEXT(NIgerian_Fintech[[#This Row],[TransactionDate]], "MM")</f>
        <v>04</v>
      </c>
      <c r="M1142" s="3" t="str">
        <f>TEXT(NIgerian_Fintech[[#This Row],[TransactionDate]], "tttt")</f>
        <v>Saturday</v>
      </c>
      <c r="N1142" s="2" t="s">
        <v>16</v>
      </c>
    </row>
    <row r="1143" spans="1:14" ht="14.5" x14ac:dyDescent="0.35">
      <c r="A1143" s="2" t="s">
        <v>2316</v>
      </c>
      <c r="B1143" s="2" t="s">
        <v>2317</v>
      </c>
      <c r="C1143" s="2">
        <v>60</v>
      </c>
      <c r="D1143" s="2" t="s">
        <v>12</v>
      </c>
      <c r="E1143" s="2" t="s">
        <v>42</v>
      </c>
      <c r="F1143" s="2" t="s">
        <v>25</v>
      </c>
      <c r="G1143" s="2" t="s">
        <v>26</v>
      </c>
      <c r="H1143" s="7">
        <v>24311.4</v>
      </c>
      <c r="I1143" s="3">
        <v>45231</v>
      </c>
      <c r="J1143" s="3" t="str">
        <f>TEXT(NIgerian_Fintech[[#This Row],[TransactionDate]], "JJJJ")</f>
        <v>2023</v>
      </c>
      <c r="K1143" s="3" t="str">
        <f>TEXT(NIgerian_Fintech[[#This Row],[TransactionDate]], "MMMM")</f>
        <v>November</v>
      </c>
      <c r="L1143" s="3" t="str">
        <f>TEXT(NIgerian_Fintech[[#This Row],[TransactionDate]], "MM")</f>
        <v>11</v>
      </c>
      <c r="M1143" s="3" t="str">
        <f>TEXT(NIgerian_Fintech[[#This Row],[TransactionDate]], "tttt")</f>
        <v>Wednesday</v>
      </c>
      <c r="N1143" s="2" t="s">
        <v>16</v>
      </c>
    </row>
    <row r="1144" spans="1:14" ht="14.5" x14ac:dyDescent="0.35">
      <c r="A1144" s="2" t="s">
        <v>2318</v>
      </c>
      <c r="B1144" s="2" t="s">
        <v>2319</v>
      </c>
      <c r="C1144" s="2">
        <v>29</v>
      </c>
      <c r="D1144" s="2" t="s">
        <v>12</v>
      </c>
      <c r="E1144" s="2" t="s">
        <v>29</v>
      </c>
      <c r="F1144" s="2" t="s">
        <v>35</v>
      </c>
      <c r="G1144" s="2" t="s">
        <v>26</v>
      </c>
      <c r="H1144" s="7">
        <v>1533.31</v>
      </c>
      <c r="I1144" s="3">
        <v>45210</v>
      </c>
      <c r="J1144" s="3" t="str">
        <f>TEXT(NIgerian_Fintech[[#This Row],[TransactionDate]], "JJJJ")</f>
        <v>2023</v>
      </c>
      <c r="K1144" s="3" t="str">
        <f>TEXT(NIgerian_Fintech[[#This Row],[TransactionDate]], "MMMM")</f>
        <v>October</v>
      </c>
      <c r="L1144" s="3" t="str">
        <f>TEXT(NIgerian_Fintech[[#This Row],[TransactionDate]], "MM")</f>
        <v>10</v>
      </c>
      <c r="M1144" s="3" t="str">
        <f>TEXT(NIgerian_Fintech[[#This Row],[TransactionDate]], "tttt")</f>
        <v>Wednesday</v>
      </c>
      <c r="N1144" s="2" t="s">
        <v>16</v>
      </c>
    </row>
    <row r="1145" spans="1:14" ht="14.5" x14ac:dyDescent="0.35">
      <c r="A1145" s="2" t="s">
        <v>2320</v>
      </c>
      <c r="B1145" s="2" t="s">
        <v>2321</v>
      </c>
      <c r="C1145" s="2">
        <v>61</v>
      </c>
      <c r="D1145" s="2" t="s">
        <v>39</v>
      </c>
      <c r="E1145" s="2" t="s">
        <v>29</v>
      </c>
      <c r="F1145" s="2" t="s">
        <v>14</v>
      </c>
      <c r="G1145" s="2" t="s">
        <v>15</v>
      </c>
      <c r="H1145" s="7">
        <v>2373.89</v>
      </c>
      <c r="I1145" s="3">
        <v>45398</v>
      </c>
      <c r="J1145" s="3" t="str">
        <f>TEXT(NIgerian_Fintech[[#This Row],[TransactionDate]], "JJJJ")</f>
        <v>2024</v>
      </c>
      <c r="K1145" s="3" t="str">
        <f>TEXT(NIgerian_Fintech[[#This Row],[TransactionDate]], "MMMM")</f>
        <v>April</v>
      </c>
      <c r="L1145" s="3" t="str">
        <f>TEXT(NIgerian_Fintech[[#This Row],[TransactionDate]], "MM")</f>
        <v>04</v>
      </c>
      <c r="M1145" s="3" t="str">
        <f>TEXT(NIgerian_Fintech[[#This Row],[TransactionDate]], "tttt")</f>
        <v>Tuesday</v>
      </c>
      <c r="N1145" s="2" t="s">
        <v>21</v>
      </c>
    </row>
    <row r="1146" spans="1:14" ht="14.5" x14ac:dyDescent="0.35">
      <c r="A1146" s="2" t="s">
        <v>2322</v>
      </c>
      <c r="B1146" s="2" t="s">
        <v>2323</v>
      </c>
      <c r="C1146" s="2">
        <v>53</v>
      </c>
      <c r="D1146" s="2" t="s">
        <v>39</v>
      </c>
      <c r="E1146" s="2" t="s">
        <v>29</v>
      </c>
      <c r="F1146" s="2" t="s">
        <v>14</v>
      </c>
      <c r="G1146" s="2" t="s">
        <v>15</v>
      </c>
      <c r="H1146" s="7">
        <v>9299.25</v>
      </c>
      <c r="I1146" s="3">
        <v>45116</v>
      </c>
      <c r="J1146" s="3" t="str">
        <f>TEXT(NIgerian_Fintech[[#This Row],[TransactionDate]], "JJJJ")</f>
        <v>2023</v>
      </c>
      <c r="K1146" s="3" t="str">
        <f>TEXT(NIgerian_Fintech[[#This Row],[TransactionDate]], "MMMM")</f>
        <v>July</v>
      </c>
      <c r="L1146" s="3" t="str">
        <f>TEXT(NIgerian_Fintech[[#This Row],[TransactionDate]], "MM")</f>
        <v>07</v>
      </c>
      <c r="M1146" s="3" t="str">
        <f>TEXT(NIgerian_Fintech[[#This Row],[TransactionDate]], "tttt")</f>
        <v>Sunday</v>
      </c>
      <c r="N1146" s="2" t="s">
        <v>16</v>
      </c>
    </row>
    <row r="1147" spans="1:14" ht="14.5" x14ac:dyDescent="0.35">
      <c r="A1147" s="2" t="s">
        <v>2324</v>
      </c>
      <c r="B1147" s="2" t="s">
        <v>2325</v>
      </c>
      <c r="C1147" s="2">
        <v>21</v>
      </c>
      <c r="D1147" s="2" t="s">
        <v>12</v>
      </c>
      <c r="E1147" s="2" t="s">
        <v>52</v>
      </c>
      <c r="F1147" s="2" t="s">
        <v>19</v>
      </c>
      <c r="G1147" s="2" t="s">
        <v>26</v>
      </c>
      <c r="H1147" s="7">
        <v>6966.3</v>
      </c>
      <c r="I1147" s="3">
        <v>45454</v>
      </c>
      <c r="J1147" s="3" t="str">
        <f>TEXT(NIgerian_Fintech[[#This Row],[TransactionDate]], "JJJJ")</f>
        <v>2024</v>
      </c>
      <c r="K1147" s="3" t="str">
        <f>TEXT(NIgerian_Fintech[[#This Row],[TransactionDate]], "MMMM")</f>
        <v>June</v>
      </c>
      <c r="L1147" s="3" t="str">
        <f>TEXT(NIgerian_Fintech[[#This Row],[TransactionDate]], "MM")</f>
        <v>06</v>
      </c>
      <c r="M1147" s="3" t="str">
        <f>TEXT(NIgerian_Fintech[[#This Row],[TransactionDate]], "tttt")</f>
        <v>Tuesday</v>
      </c>
      <c r="N1147" s="2" t="s">
        <v>16</v>
      </c>
    </row>
    <row r="1148" spans="1:14" ht="14.5" x14ac:dyDescent="0.35">
      <c r="A1148" s="2" t="s">
        <v>2326</v>
      </c>
      <c r="B1148" s="2" t="s">
        <v>2327</v>
      </c>
      <c r="C1148" s="2">
        <v>22</v>
      </c>
      <c r="D1148" s="2" t="s">
        <v>12</v>
      </c>
      <c r="E1148" s="2" t="s">
        <v>93</v>
      </c>
      <c r="F1148" s="2" t="s">
        <v>35</v>
      </c>
      <c r="G1148" s="2" t="s">
        <v>26</v>
      </c>
      <c r="H1148" s="7">
        <v>3545.39</v>
      </c>
      <c r="I1148" s="3">
        <v>45438</v>
      </c>
      <c r="J1148" s="3" t="str">
        <f>TEXT(NIgerian_Fintech[[#This Row],[TransactionDate]], "JJJJ")</f>
        <v>2024</v>
      </c>
      <c r="K1148" s="3" t="str">
        <f>TEXT(NIgerian_Fintech[[#This Row],[TransactionDate]], "MMMM")</f>
        <v>May</v>
      </c>
      <c r="L1148" s="3" t="str">
        <f>TEXT(NIgerian_Fintech[[#This Row],[TransactionDate]], "MM")</f>
        <v>05</v>
      </c>
      <c r="M1148" s="3" t="str">
        <f>TEXT(NIgerian_Fintech[[#This Row],[TransactionDate]], "tttt")</f>
        <v>Sunday</v>
      </c>
      <c r="N1148" s="2" t="s">
        <v>16</v>
      </c>
    </row>
    <row r="1149" spans="1:14" ht="14.5" x14ac:dyDescent="0.35">
      <c r="A1149" s="2" t="s">
        <v>2328</v>
      </c>
      <c r="B1149" s="2" t="s">
        <v>2329</v>
      </c>
      <c r="C1149" s="2">
        <v>54</v>
      </c>
      <c r="D1149" s="2" t="s">
        <v>12</v>
      </c>
      <c r="E1149" s="2" t="s">
        <v>74</v>
      </c>
      <c r="F1149" s="2" t="s">
        <v>14</v>
      </c>
      <c r="G1149" s="2" t="s">
        <v>30</v>
      </c>
      <c r="H1149" s="7">
        <v>21528.41</v>
      </c>
      <c r="I1149" s="3">
        <v>45269</v>
      </c>
      <c r="J1149" s="3" t="str">
        <f>TEXT(NIgerian_Fintech[[#This Row],[TransactionDate]], "JJJJ")</f>
        <v>2023</v>
      </c>
      <c r="K1149" s="3" t="str">
        <f>TEXT(NIgerian_Fintech[[#This Row],[TransactionDate]], "MMMM")</f>
        <v>December</v>
      </c>
      <c r="L1149" s="3" t="str">
        <f>TEXT(NIgerian_Fintech[[#This Row],[TransactionDate]], "MM")</f>
        <v>12</v>
      </c>
      <c r="M1149" s="3" t="str">
        <f>TEXT(NIgerian_Fintech[[#This Row],[TransactionDate]], "tttt")</f>
        <v>Saturday</v>
      </c>
      <c r="N1149" s="2" t="s">
        <v>16</v>
      </c>
    </row>
    <row r="1150" spans="1:14" ht="14.5" x14ac:dyDescent="0.35">
      <c r="A1150" s="2" t="s">
        <v>2330</v>
      </c>
      <c r="B1150" s="2" t="s">
        <v>2331</v>
      </c>
      <c r="C1150" s="2">
        <v>25</v>
      </c>
      <c r="D1150" s="2" t="s">
        <v>12</v>
      </c>
      <c r="E1150" s="2" t="s">
        <v>52</v>
      </c>
      <c r="F1150" s="2" t="s">
        <v>19</v>
      </c>
      <c r="G1150" s="2" t="s">
        <v>20</v>
      </c>
      <c r="H1150" s="7">
        <v>23165.69</v>
      </c>
      <c r="I1150" s="3">
        <v>45356</v>
      </c>
      <c r="J1150" s="3" t="str">
        <f>TEXT(NIgerian_Fintech[[#This Row],[TransactionDate]], "JJJJ")</f>
        <v>2024</v>
      </c>
      <c r="K1150" s="3" t="str">
        <f>TEXT(NIgerian_Fintech[[#This Row],[TransactionDate]], "MMMM")</f>
        <v>March</v>
      </c>
      <c r="L1150" s="3" t="str">
        <f>TEXT(NIgerian_Fintech[[#This Row],[TransactionDate]], "MM")</f>
        <v>03</v>
      </c>
      <c r="M1150" s="3" t="str">
        <f>TEXT(NIgerian_Fintech[[#This Row],[TransactionDate]], "tttt")</f>
        <v>Tuesday</v>
      </c>
      <c r="N1150" s="2" t="s">
        <v>16</v>
      </c>
    </row>
    <row r="1151" spans="1:14" ht="14.5" x14ac:dyDescent="0.35">
      <c r="A1151" s="2" t="s">
        <v>2332</v>
      </c>
      <c r="B1151" s="2" t="s">
        <v>2333</v>
      </c>
      <c r="C1151" s="2">
        <v>59</v>
      </c>
      <c r="D1151" s="2" t="s">
        <v>12</v>
      </c>
      <c r="E1151" s="2" t="s">
        <v>42</v>
      </c>
      <c r="F1151" s="2" t="s">
        <v>14</v>
      </c>
      <c r="G1151" s="2" t="s">
        <v>15</v>
      </c>
      <c r="H1151" s="7">
        <v>3448.65</v>
      </c>
      <c r="I1151" s="3">
        <v>45641</v>
      </c>
      <c r="J1151" s="3" t="str">
        <f>TEXT(NIgerian_Fintech[[#This Row],[TransactionDate]], "JJJJ")</f>
        <v>2024</v>
      </c>
      <c r="K1151" s="3" t="str">
        <f>TEXT(NIgerian_Fintech[[#This Row],[TransactionDate]], "MMMM")</f>
        <v>December</v>
      </c>
      <c r="L1151" s="3" t="str">
        <f>TEXT(NIgerian_Fintech[[#This Row],[TransactionDate]], "MM")</f>
        <v>12</v>
      </c>
      <c r="M1151" s="3" t="str">
        <f>TEXT(NIgerian_Fintech[[#This Row],[TransactionDate]], "tttt")</f>
        <v>Sunday</v>
      </c>
      <c r="N1151" s="2" t="s">
        <v>16</v>
      </c>
    </row>
    <row r="1152" spans="1:14" ht="14.5" x14ac:dyDescent="0.35">
      <c r="A1152" s="2" t="s">
        <v>2334</v>
      </c>
      <c r="B1152" s="2" t="s">
        <v>2335</v>
      </c>
      <c r="C1152" s="2">
        <v>45</v>
      </c>
      <c r="D1152" s="2" t="s">
        <v>39</v>
      </c>
      <c r="E1152" s="2" t="s">
        <v>74</v>
      </c>
      <c r="F1152" s="2" t="s">
        <v>19</v>
      </c>
      <c r="G1152" s="2" t="s">
        <v>30</v>
      </c>
      <c r="H1152" s="7">
        <v>1693.1</v>
      </c>
      <c r="I1152" s="3">
        <v>45612</v>
      </c>
      <c r="J1152" s="3" t="str">
        <f>TEXT(NIgerian_Fintech[[#This Row],[TransactionDate]], "JJJJ")</f>
        <v>2024</v>
      </c>
      <c r="K1152" s="3" t="str">
        <f>TEXT(NIgerian_Fintech[[#This Row],[TransactionDate]], "MMMM")</f>
        <v>November</v>
      </c>
      <c r="L1152" s="3" t="str">
        <f>TEXT(NIgerian_Fintech[[#This Row],[TransactionDate]], "MM")</f>
        <v>11</v>
      </c>
      <c r="M1152" s="3" t="str">
        <f>TEXT(NIgerian_Fintech[[#This Row],[TransactionDate]], "tttt")</f>
        <v>Saturday</v>
      </c>
      <c r="N1152" s="2" t="s">
        <v>21</v>
      </c>
    </row>
    <row r="1153" spans="1:14" ht="14.5" x14ac:dyDescent="0.35">
      <c r="A1153" s="2" t="s">
        <v>2336</v>
      </c>
      <c r="B1153" s="2" t="s">
        <v>2337</v>
      </c>
      <c r="C1153" s="2">
        <v>48</v>
      </c>
      <c r="D1153" s="2" t="s">
        <v>12</v>
      </c>
      <c r="E1153" s="2" t="s">
        <v>74</v>
      </c>
      <c r="F1153" s="2" t="s">
        <v>14</v>
      </c>
      <c r="G1153" s="2" t="s">
        <v>20</v>
      </c>
      <c r="H1153" s="7">
        <v>1614.52</v>
      </c>
      <c r="I1153" s="3">
        <v>45606</v>
      </c>
      <c r="J1153" s="3" t="str">
        <f>TEXT(NIgerian_Fintech[[#This Row],[TransactionDate]], "JJJJ")</f>
        <v>2024</v>
      </c>
      <c r="K1153" s="3" t="str">
        <f>TEXT(NIgerian_Fintech[[#This Row],[TransactionDate]], "MMMM")</f>
        <v>November</v>
      </c>
      <c r="L1153" s="3" t="str">
        <f>TEXT(NIgerian_Fintech[[#This Row],[TransactionDate]], "MM")</f>
        <v>11</v>
      </c>
      <c r="M1153" s="3" t="str">
        <f>TEXT(NIgerian_Fintech[[#This Row],[TransactionDate]], "tttt")</f>
        <v>Sunday</v>
      </c>
      <c r="N1153" s="2" t="s">
        <v>16</v>
      </c>
    </row>
    <row r="1154" spans="1:14" ht="14.5" x14ac:dyDescent="0.35">
      <c r="A1154" s="2" t="s">
        <v>2338</v>
      </c>
      <c r="B1154" s="2" t="s">
        <v>2339</v>
      </c>
      <c r="C1154" s="2">
        <v>26</v>
      </c>
      <c r="D1154" s="2" t="s">
        <v>12</v>
      </c>
      <c r="E1154" s="2" t="s">
        <v>74</v>
      </c>
      <c r="F1154" s="2" t="s">
        <v>49</v>
      </c>
      <c r="G1154" s="2" t="s">
        <v>15</v>
      </c>
      <c r="H1154" s="7">
        <v>6624.73</v>
      </c>
      <c r="I1154" s="3">
        <v>44960</v>
      </c>
      <c r="J1154" s="3" t="str">
        <f>TEXT(NIgerian_Fintech[[#This Row],[TransactionDate]], "JJJJ")</f>
        <v>2023</v>
      </c>
      <c r="K1154" s="3" t="str">
        <f>TEXT(NIgerian_Fintech[[#This Row],[TransactionDate]], "MMMM")</f>
        <v>February</v>
      </c>
      <c r="L1154" s="3" t="str">
        <f>TEXT(NIgerian_Fintech[[#This Row],[TransactionDate]], "MM")</f>
        <v>02</v>
      </c>
      <c r="M1154" s="3" t="str">
        <f>TEXT(NIgerian_Fintech[[#This Row],[TransactionDate]], "tttt")</f>
        <v>Friday</v>
      </c>
      <c r="N1154" s="2" t="s">
        <v>16</v>
      </c>
    </row>
    <row r="1155" spans="1:14" ht="14.5" x14ac:dyDescent="0.35">
      <c r="A1155" s="2" t="s">
        <v>2340</v>
      </c>
      <c r="B1155" s="2" t="s">
        <v>2341</v>
      </c>
      <c r="C1155" s="2">
        <v>46</v>
      </c>
      <c r="D1155" s="2" t="s">
        <v>12</v>
      </c>
      <c r="E1155" s="2" t="s">
        <v>93</v>
      </c>
      <c r="F1155" s="2" t="s">
        <v>19</v>
      </c>
      <c r="G1155" s="2" t="s">
        <v>30</v>
      </c>
      <c r="H1155" s="7">
        <v>1426.22</v>
      </c>
      <c r="I1155" s="3">
        <v>45397</v>
      </c>
      <c r="J1155" s="3" t="str">
        <f>TEXT(NIgerian_Fintech[[#This Row],[TransactionDate]], "JJJJ")</f>
        <v>2024</v>
      </c>
      <c r="K1155" s="3" t="str">
        <f>TEXT(NIgerian_Fintech[[#This Row],[TransactionDate]], "MMMM")</f>
        <v>April</v>
      </c>
      <c r="L1155" s="3" t="str">
        <f>TEXT(NIgerian_Fintech[[#This Row],[TransactionDate]], "MM")</f>
        <v>04</v>
      </c>
      <c r="M1155" s="3" t="str">
        <f>TEXT(NIgerian_Fintech[[#This Row],[TransactionDate]], "tttt")</f>
        <v>Monday</v>
      </c>
      <c r="N1155" s="2" t="s">
        <v>21</v>
      </c>
    </row>
    <row r="1156" spans="1:14" ht="14.5" x14ac:dyDescent="0.35">
      <c r="A1156" s="2" t="s">
        <v>2342</v>
      </c>
      <c r="B1156" s="2" t="s">
        <v>2343</v>
      </c>
      <c r="C1156" s="2">
        <v>31</v>
      </c>
      <c r="D1156" s="2" t="s">
        <v>39</v>
      </c>
      <c r="E1156" s="2" t="s">
        <v>29</v>
      </c>
      <c r="F1156" s="2" t="s">
        <v>49</v>
      </c>
      <c r="G1156" s="2" t="s">
        <v>36</v>
      </c>
      <c r="H1156" s="7">
        <v>6412.01</v>
      </c>
      <c r="I1156" s="3">
        <v>45320</v>
      </c>
      <c r="J1156" s="3" t="str">
        <f>TEXT(NIgerian_Fintech[[#This Row],[TransactionDate]], "JJJJ")</f>
        <v>2024</v>
      </c>
      <c r="K1156" s="3" t="str">
        <f>TEXT(NIgerian_Fintech[[#This Row],[TransactionDate]], "MMMM")</f>
        <v>January</v>
      </c>
      <c r="L1156" s="3" t="str">
        <f>TEXT(NIgerian_Fintech[[#This Row],[TransactionDate]], "MM")</f>
        <v>01</v>
      </c>
      <c r="M1156" s="3" t="str">
        <f>TEXT(NIgerian_Fintech[[#This Row],[TransactionDate]], "tttt")</f>
        <v>Monday</v>
      </c>
      <c r="N1156" s="2" t="s">
        <v>16</v>
      </c>
    </row>
    <row r="1157" spans="1:14" ht="14.5" x14ac:dyDescent="0.35">
      <c r="A1157" s="2" t="s">
        <v>2344</v>
      </c>
      <c r="B1157" s="2" t="s">
        <v>2345</v>
      </c>
      <c r="C1157" s="2">
        <v>57</v>
      </c>
      <c r="D1157" s="2" t="s">
        <v>39</v>
      </c>
      <c r="E1157" s="2" t="s">
        <v>24</v>
      </c>
      <c r="F1157" s="2" t="s">
        <v>49</v>
      </c>
      <c r="G1157" s="2" t="s">
        <v>36</v>
      </c>
      <c r="H1157" s="7">
        <v>6197.74</v>
      </c>
      <c r="I1157" s="3">
        <v>45421</v>
      </c>
      <c r="J1157" s="3" t="str">
        <f>TEXT(NIgerian_Fintech[[#This Row],[TransactionDate]], "JJJJ")</f>
        <v>2024</v>
      </c>
      <c r="K1157" s="3" t="str">
        <f>TEXT(NIgerian_Fintech[[#This Row],[TransactionDate]], "MMMM")</f>
        <v>May</v>
      </c>
      <c r="L1157" s="3" t="str">
        <f>TEXT(NIgerian_Fintech[[#This Row],[TransactionDate]], "MM")</f>
        <v>05</v>
      </c>
      <c r="M1157" s="3" t="str">
        <f>TEXT(NIgerian_Fintech[[#This Row],[TransactionDate]], "tttt")</f>
        <v>Thursday</v>
      </c>
      <c r="N1157" s="2" t="s">
        <v>16</v>
      </c>
    </row>
    <row r="1158" spans="1:14" ht="14.5" x14ac:dyDescent="0.35">
      <c r="A1158" s="2" t="s">
        <v>2346</v>
      </c>
      <c r="B1158" s="2" t="s">
        <v>2347</v>
      </c>
      <c r="C1158" s="2">
        <v>58</v>
      </c>
      <c r="D1158" s="2" t="s">
        <v>12</v>
      </c>
      <c r="E1158" s="2" t="s">
        <v>64</v>
      </c>
      <c r="F1158" s="2" t="s">
        <v>49</v>
      </c>
      <c r="G1158" s="2" t="s">
        <v>15</v>
      </c>
      <c r="H1158" s="7">
        <v>21551.16</v>
      </c>
      <c r="I1158" s="3">
        <v>45439</v>
      </c>
      <c r="J1158" s="3" t="str">
        <f>TEXT(NIgerian_Fintech[[#This Row],[TransactionDate]], "JJJJ")</f>
        <v>2024</v>
      </c>
      <c r="K1158" s="3" t="str">
        <f>TEXT(NIgerian_Fintech[[#This Row],[TransactionDate]], "MMMM")</f>
        <v>May</v>
      </c>
      <c r="L1158" s="3" t="str">
        <f>TEXT(NIgerian_Fintech[[#This Row],[TransactionDate]], "MM")</f>
        <v>05</v>
      </c>
      <c r="M1158" s="3" t="str">
        <f>TEXT(NIgerian_Fintech[[#This Row],[TransactionDate]], "tttt")</f>
        <v>Monday</v>
      </c>
      <c r="N1158" s="2" t="s">
        <v>16</v>
      </c>
    </row>
    <row r="1159" spans="1:14" ht="14.5" x14ac:dyDescent="0.35">
      <c r="A1159" s="2" t="s">
        <v>2348</v>
      </c>
      <c r="B1159" s="2" t="s">
        <v>2349</v>
      </c>
      <c r="C1159" s="2">
        <v>39</v>
      </c>
      <c r="D1159" s="2" t="s">
        <v>39</v>
      </c>
      <c r="E1159" s="2" t="s">
        <v>42</v>
      </c>
      <c r="F1159" s="2" t="s">
        <v>49</v>
      </c>
      <c r="G1159" s="2" t="s">
        <v>30</v>
      </c>
      <c r="H1159" s="7">
        <v>3512.76</v>
      </c>
      <c r="I1159" s="3">
        <v>45248</v>
      </c>
      <c r="J1159" s="3" t="str">
        <f>TEXT(NIgerian_Fintech[[#This Row],[TransactionDate]], "JJJJ")</f>
        <v>2023</v>
      </c>
      <c r="K1159" s="3" t="str">
        <f>TEXT(NIgerian_Fintech[[#This Row],[TransactionDate]], "MMMM")</f>
        <v>November</v>
      </c>
      <c r="L1159" s="3" t="str">
        <f>TEXT(NIgerian_Fintech[[#This Row],[TransactionDate]], "MM")</f>
        <v>11</v>
      </c>
      <c r="M1159" s="3" t="str">
        <f>TEXT(NIgerian_Fintech[[#This Row],[TransactionDate]], "tttt")</f>
        <v>Saturday</v>
      </c>
      <c r="N1159" s="2" t="s">
        <v>16</v>
      </c>
    </row>
    <row r="1160" spans="1:14" ht="14.5" x14ac:dyDescent="0.35">
      <c r="A1160" s="2" t="s">
        <v>2350</v>
      </c>
      <c r="B1160" s="2" t="s">
        <v>2351</v>
      </c>
      <c r="C1160" s="2">
        <v>28</v>
      </c>
      <c r="D1160" s="2" t="s">
        <v>39</v>
      </c>
      <c r="E1160" s="2" t="s">
        <v>24</v>
      </c>
      <c r="F1160" s="2" t="s">
        <v>55</v>
      </c>
      <c r="G1160" s="2" t="s">
        <v>20</v>
      </c>
      <c r="H1160" s="7">
        <v>8224.65</v>
      </c>
      <c r="I1160" s="3">
        <v>45041</v>
      </c>
      <c r="J1160" s="3" t="str">
        <f>TEXT(NIgerian_Fintech[[#This Row],[TransactionDate]], "JJJJ")</f>
        <v>2023</v>
      </c>
      <c r="K1160" s="3" t="str">
        <f>TEXT(NIgerian_Fintech[[#This Row],[TransactionDate]], "MMMM")</f>
        <v>April</v>
      </c>
      <c r="L1160" s="3" t="str">
        <f>TEXT(NIgerian_Fintech[[#This Row],[TransactionDate]], "MM")</f>
        <v>04</v>
      </c>
      <c r="M1160" s="3" t="str">
        <f>TEXT(NIgerian_Fintech[[#This Row],[TransactionDate]], "tttt")</f>
        <v>Tuesday</v>
      </c>
      <c r="N1160" s="2" t="s">
        <v>16</v>
      </c>
    </row>
    <row r="1161" spans="1:14" ht="14.5" x14ac:dyDescent="0.35">
      <c r="A1161" s="2" t="s">
        <v>2352</v>
      </c>
      <c r="B1161" s="2" t="s">
        <v>2353</v>
      </c>
      <c r="C1161" s="2">
        <v>40</v>
      </c>
      <c r="D1161" s="2" t="s">
        <v>39</v>
      </c>
      <c r="E1161" s="2" t="s">
        <v>93</v>
      </c>
      <c r="F1161" s="2" t="s">
        <v>35</v>
      </c>
      <c r="G1161" s="2" t="s">
        <v>20</v>
      </c>
      <c r="H1161" s="7">
        <v>13606.26</v>
      </c>
      <c r="I1161" s="3">
        <v>45140</v>
      </c>
      <c r="J1161" s="3" t="str">
        <f>TEXT(NIgerian_Fintech[[#This Row],[TransactionDate]], "JJJJ")</f>
        <v>2023</v>
      </c>
      <c r="K1161" s="3" t="str">
        <f>TEXT(NIgerian_Fintech[[#This Row],[TransactionDate]], "MMMM")</f>
        <v>August</v>
      </c>
      <c r="L1161" s="3" t="str">
        <f>TEXT(NIgerian_Fintech[[#This Row],[TransactionDate]], "MM")</f>
        <v>08</v>
      </c>
      <c r="M1161" s="3" t="str">
        <f>TEXT(NIgerian_Fintech[[#This Row],[TransactionDate]], "tttt")</f>
        <v>Wednesday</v>
      </c>
      <c r="N1161" s="2" t="s">
        <v>16</v>
      </c>
    </row>
    <row r="1162" spans="1:14" ht="14.5" x14ac:dyDescent="0.35">
      <c r="A1162" s="2" t="s">
        <v>2354</v>
      </c>
      <c r="B1162" s="2" t="s">
        <v>2355</v>
      </c>
      <c r="C1162" s="2">
        <v>18</v>
      </c>
      <c r="D1162" s="2" t="s">
        <v>39</v>
      </c>
      <c r="E1162" s="2" t="s">
        <v>93</v>
      </c>
      <c r="F1162" s="2" t="s">
        <v>25</v>
      </c>
      <c r="G1162" s="2" t="s">
        <v>30</v>
      </c>
      <c r="H1162" s="7">
        <v>9061.2999999999993</v>
      </c>
      <c r="I1162" s="3">
        <v>45071</v>
      </c>
      <c r="J1162" s="3" t="str">
        <f>TEXT(NIgerian_Fintech[[#This Row],[TransactionDate]], "JJJJ")</f>
        <v>2023</v>
      </c>
      <c r="K1162" s="3" t="str">
        <f>TEXT(NIgerian_Fintech[[#This Row],[TransactionDate]], "MMMM")</f>
        <v>May</v>
      </c>
      <c r="L1162" s="3" t="str">
        <f>TEXT(NIgerian_Fintech[[#This Row],[TransactionDate]], "MM")</f>
        <v>05</v>
      </c>
      <c r="M1162" s="3" t="str">
        <f>TEXT(NIgerian_Fintech[[#This Row],[TransactionDate]], "tttt")</f>
        <v>Thursday</v>
      </c>
      <c r="N1162" s="2" t="s">
        <v>16</v>
      </c>
    </row>
    <row r="1163" spans="1:14" ht="14.5" x14ac:dyDescent="0.35">
      <c r="A1163" s="2" t="s">
        <v>2356</v>
      </c>
      <c r="B1163" s="2" t="s">
        <v>2357</v>
      </c>
      <c r="C1163" s="2">
        <v>63</v>
      </c>
      <c r="D1163" s="2" t="s">
        <v>39</v>
      </c>
      <c r="E1163" s="2" t="s">
        <v>64</v>
      </c>
      <c r="F1163" s="2" t="s">
        <v>55</v>
      </c>
      <c r="G1163" s="2" t="s">
        <v>36</v>
      </c>
      <c r="H1163" s="7">
        <v>30805.9</v>
      </c>
      <c r="I1163" s="3">
        <v>45485</v>
      </c>
      <c r="J1163" s="3" t="str">
        <f>TEXT(NIgerian_Fintech[[#This Row],[TransactionDate]], "JJJJ")</f>
        <v>2024</v>
      </c>
      <c r="K1163" s="3" t="str">
        <f>TEXT(NIgerian_Fintech[[#This Row],[TransactionDate]], "MMMM")</f>
        <v>July</v>
      </c>
      <c r="L1163" s="3" t="str">
        <f>TEXT(NIgerian_Fintech[[#This Row],[TransactionDate]], "MM")</f>
        <v>07</v>
      </c>
      <c r="M1163" s="3" t="str">
        <f>TEXT(NIgerian_Fintech[[#This Row],[TransactionDate]], "tttt")</f>
        <v>Friday</v>
      </c>
      <c r="N1163" s="2" t="s">
        <v>16</v>
      </c>
    </row>
    <row r="1164" spans="1:14" ht="14.5" x14ac:dyDescent="0.35">
      <c r="A1164" s="2" t="s">
        <v>2358</v>
      </c>
      <c r="B1164" s="2" t="s">
        <v>2359</v>
      </c>
      <c r="C1164" s="2">
        <v>54</v>
      </c>
      <c r="D1164" s="2" t="s">
        <v>39</v>
      </c>
      <c r="E1164" s="2" t="s">
        <v>74</v>
      </c>
      <c r="F1164" s="2" t="s">
        <v>14</v>
      </c>
      <c r="G1164" s="2" t="s">
        <v>30</v>
      </c>
      <c r="H1164" s="7">
        <v>9220.01</v>
      </c>
      <c r="I1164" s="3">
        <v>45104</v>
      </c>
      <c r="J1164" s="3" t="str">
        <f>TEXT(NIgerian_Fintech[[#This Row],[TransactionDate]], "JJJJ")</f>
        <v>2023</v>
      </c>
      <c r="K1164" s="3" t="str">
        <f>TEXT(NIgerian_Fintech[[#This Row],[TransactionDate]], "MMMM")</f>
        <v>June</v>
      </c>
      <c r="L1164" s="3" t="str">
        <f>TEXT(NIgerian_Fintech[[#This Row],[TransactionDate]], "MM")</f>
        <v>06</v>
      </c>
      <c r="M1164" s="3" t="str">
        <f>TEXT(NIgerian_Fintech[[#This Row],[TransactionDate]], "tttt")</f>
        <v>Tuesday</v>
      </c>
      <c r="N1164" s="2" t="s">
        <v>16</v>
      </c>
    </row>
    <row r="1165" spans="1:14" ht="14.5" x14ac:dyDescent="0.35">
      <c r="A1165" s="2" t="s">
        <v>2360</v>
      </c>
      <c r="B1165" s="2" t="s">
        <v>2361</v>
      </c>
      <c r="C1165" s="2">
        <v>38</v>
      </c>
      <c r="D1165" s="2" t="s">
        <v>12</v>
      </c>
      <c r="E1165" s="2" t="s">
        <v>29</v>
      </c>
      <c r="F1165" s="2" t="s">
        <v>14</v>
      </c>
      <c r="G1165" s="2" t="s">
        <v>36</v>
      </c>
      <c r="H1165" s="7">
        <v>23213.82</v>
      </c>
      <c r="I1165" s="3">
        <v>45651</v>
      </c>
      <c r="J1165" s="3" t="str">
        <f>TEXT(NIgerian_Fintech[[#This Row],[TransactionDate]], "JJJJ")</f>
        <v>2024</v>
      </c>
      <c r="K1165" s="3" t="str">
        <f>TEXT(NIgerian_Fintech[[#This Row],[TransactionDate]], "MMMM")</f>
        <v>December</v>
      </c>
      <c r="L1165" s="3" t="str">
        <f>TEXT(NIgerian_Fintech[[#This Row],[TransactionDate]], "MM")</f>
        <v>12</v>
      </c>
      <c r="M1165" s="3" t="str">
        <f>TEXT(NIgerian_Fintech[[#This Row],[TransactionDate]], "tttt")</f>
        <v>Wednesday</v>
      </c>
      <c r="N1165" s="2" t="s">
        <v>16</v>
      </c>
    </row>
    <row r="1166" spans="1:14" ht="14.5" x14ac:dyDescent="0.35">
      <c r="A1166" s="2" t="s">
        <v>2362</v>
      </c>
      <c r="B1166" s="2" t="s">
        <v>2363</v>
      </c>
      <c r="C1166" s="2">
        <v>43</v>
      </c>
      <c r="D1166" s="2" t="s">
        <v>39</v>
      </c>
      <c r="E1166" s="2" t="s">
        <v>64</v>
      </c>
      <c r="F1166" s="2" t="s">
        <v>35</v>
      </c>
      <c r="G1166" s="2" t="s">
        <v>36</v>
      </c>
      <c r="H1166" s="7">
        <v>2811.12</v>
      </c>
      <c r="I1166" s="3">
        <v>45286</v>
      </c>
      <c r="J1166" s="3" t="str">
        <f>TEXT(NIgerian_Fintech[[#This Row],[TransactionDate]], "JJJJ")</f>
        <v>2023</v>
      </c>
      <c r="K1166" s="3" t="str">
        <f>TEXT(NIgerian_Fintech[[#This Row],[TransactionDate]], "MMMM")</f>
        <v>December</v>
      </c>
      <c r="L1166" s="3" t="str">
        <f>TEXT(NIgerian_Fintech[[#This Row],[TransactionDate]], "MM")</f>
        <v>12</v>
      </c>
      <c r="M1166" s="3" t="str">
        <f>TEXT(NIgerian_Fintech[[#This Row],[TransactionDate]], "tttt")</f>
        <v>Tuesday</v>
      </c>
      <c r="N1166" s="2" t="s">
        <v>16</v>
      </c>
    </row>
    <row r="1167" spans="1:14" ht="14.5" x14ac:dyDescent="0.35">
      <c r="A1167" s="2" t="s">
        <v>2364</v>
      </c>
      <c r="B1167" s="2" t="s">
        <v>2365</v>
      </c>
      <c r="C1167" s="2">
        <v>63</v>
      </c>
      <c r="D1167" s="2" t="s">
        <v>39</v>
      </c>
      <c r="E1167" s="2" t="s">
        <v>24</v>
      </c>
      <c r="F1167" s="2" t="s">
        <v>25</v>
      </c>
      <c r="G1167" s="2" t="s">
        <v>20</v>
      </c>
      <c r="H1167" s="7">
        <v>8226.93</v>
      </c>
      <c r="I1167" s="3">
        <v>45211</v>
      </c>
      <c r="J1167" s="3" t="str">
        <f>TEXT(NIgerian_Fintech[[#This Row],[TransactionDate]], "JJJJ")</f>
        <v>2023</v>
      </c>
      <c r="K1167" s="3" t="str">
        <f>TEXT(NIgerian_Fintech[[#This Row],[TransactionDate]], "MMMM")</f>
        <v>October</v>
      </c>
      <c r="L1167" s="3" t="str">
        <f>TEXT(NIgerian_Fintech[[#This Row],[TransactionDate]], "MM")</f>
        <v>10</v>
      </c>
      <c r="M1167" s="3" t="str">
        <f>TEXT(NIgerian_Fintech[[#This Row],[TransactionDate]], "tttt")</f>
        <v>Thursday</v>
      </c>
      <c r="N1167" s="2" t="s">
        <v>16</v>
      </c>
    </row>
    <row r="1168" spans="1:14" ht="14.5" x14ac:dyDescent="0.35">
      <c r="A1168" s="2" t="s">
        <v>2366</v>
      </c>
      <c r="B1168" s="2" t="s">
        <v>2367</v>
      </c>
      <c r="C1168" s="2">
        <v>53</v>
      </c>
      <c r="D1168" s="2" t="s">
        <v>12</v>
      </c>
      <c r="E1168" s="2" t="s">
        <v>24</v>
      </c>
      <c r="F1168" s="2" t="s">
        <v>25</v>
      </c>
      <c r="G1168" s="2" t="s">
        <v>15</v>
      </c>
      <c r="H1168" s="7">
        <v>7837.42</v>
      </c>
      <c r="I1168" s="3">
        <v>45171</v>
      </c>
      <c r="J1168" s="3" t="str">
        <f>TEXT(NIgerian_Fintech[[#This Row],[TransactionDate]], "JJJJ")</f>
        <v>2023</v>
      </c>
      <c r="K1168" s="3" t="str">
        <f>TEXT(NIgerian_Fintech[[#This Row],[TransactionDate]], "MMMM")</f>
        <v>September</v>
      </c>
      <c r="L1168" s="3" t="str">
        <f>TEXT(NIgerian_Fintech[[#This Row],[TransactionDate]], "MM")</f>
        <v>09</v>
      </c>
      <c r="M1168" s="3" t="str">
        <f>TEXT(NIgerian_Fintech[[#This Row],[TransactionDate]], "tttt")</f>
        <v>Saturday</v>
      </c>
      <c r="N1168" s="2" t="s">
        <v>16</v>
      </c>
    </row>
    <row r="1169" spans="1:14" ht="14.5" x14ac:dyDescent="0.35">
      <c r="A1169" s="2" t="s">
        <v>2368</v>
      </c>
      <c r="B1169" s="2" t="s">
        <v>2369</v>
      </c>
      <c r="C1169" s="2">
        <v>40</v>
      </c>
      <c r="D1169" s="2" t="s">
        <v>12</v>
      </c>
      <c r="E1169" s="2" t="s">
        <v>64</v>
      </c>
      <c r="F1169" s="2" t="s">
        <v>25</v>
      </c>
      <c r="G1169" s="2" t="s">
        <v>26</v>
      </c>
      <c r="H1169" s="7">
        <v>45518.29</v>
      </c>
      <c r="I1169" s="3">
        <v>45132</v>
      </c>
      <c r="J1169" s="3" t="str">
        <f>TEXT(NIgerian_Fintech[[#This Row],[TransactionDate]], "JJJJ")</f>
        <v>2023</v>
      </c>
      <c r="K1169" s="3" t="str">
        <f>TEXT(NIgerian_Fintech[[#This Row],[TransactionDate]], "MMMM")</f>
        <v>July</v>
      </c>
      <c r="L1169" s="3" t="str">
        <f>TEXT(NIgerian_Fintech[[#This Row],[TransactionDate]], "MM")</f>
        <v>07</v>
      </c>
      <c r="M1169" s="3" t="str">
        <f>TEXT(NIgerian_Fintech[[#This Row],[TransactionDate]], "tttt")</f>
        <v>Tuesday</v>
      </c>
      <c r="N1169" s="2" t="s">
        <v>16</v>
      </c>
    </row>
    <row r="1170" spans="1:14" ht="14.5" x14ac:dyDescent="0.35">
      <c r="A1170" s="2" t="s">
        <v>2370</v>
      </c>
      <c r="B1170" s="2" t="s">
        <v>2371</v>
      </c>
      <c r="C1170" s="2">
        <v>18</v>
      </c>
      <c r="D1170" s="2" t="s">
        <v>12</v>
      </c>
      <c r="E1170" s="2" t="s">
        <v>93</v>
      </c>
      <c r="F1170" s="2" t="s">
        <v>49</v>
      </c>
      <c r="G1170" s="2" t="s">
        <v>30</v>
      </c>
      <c r="H1170" s="7">
        <v>2287.92</v>
      </c>
      <c r="I1170" s="3">
        <v>45510</v>
      </c>
      <c r="J1170" s="3" t="str">
        <f>TEXT(NIgerian_Fintech[[#This Row],[TransactionDate]], "JJJJ")</f>
        <v>2024</v>
      </c>
      <c r="K1170" s="3" t="str">
        <f>TEXT(NIgerian_Fintech[[#This Row],[TransactionDate]], "MMMM")</f>
        <v>August</v>
      </c>
      <c r="L1170" s="3" t="str">
        <f>TEXT(NIgerian_Fintech[[#This Row],[TransactionDate]], "MM")</f>
        <v>08</v>
      </c>
      <c r="M1170" s="3" t="str">
        <f>TEXT(NIgerian_Fintech[[#This Row],[TransactionDate]], "tttt")</f>
        <v>Tuesday</v>
      </c>
      <c r="N1170" s="2" t="s">
        <v>16</v>
      </c>
    </row>
    <row r="1171" spans="1:14" ht="14.5" x14ac:dyDescent="0.35">
      <c r="A1171" s="2" t="s">
        <v>2372</v>
      </c>
      <c r="B1171" s="2" t="s">
        <v>2373</v>
      </c>
      <c r="C1171" s="2">
        <v>57</v>
      </c>
      <c r="D1171" s="2" t="s">
        <v>12</v>
      </c>
      <c r="E1171" s="2" t="s">
        <v>42</v>
      </c>
      <c r="F1171" s="2" t="s">
        <v>55</v>
      </c>
      <c r="G1171" s="2" t="s">
        <v>36</v>
      </c>
      <c r="H1171" s="7">
        <v>1519.79</v>
      </c>
      <c r="I1171" s="3">
        <v>45268</v>
      </c>
      <c r="J1171" s="3" t="str">
        <f>TEXT(NIgerian_Fintech[[#This Row],[TransactionDate]], "JJJJ")</f>
        <v>2023</v>
      </c>
      <c r="K1171" s="3" t="str">
        <f>TEXT(NIgerian_Fintech[[#This Row],[TransactionDate]], "MMMM")</f>
        <v>December</v>
      </c>
      <c r="L1171" s="3" t="str">
        <f>TEXT(NIgerian_Fintech[[#This Row],[TransactionDate]], "MM")</f>
        <v>12</v>
      </c>
      <c r="M1171" s="3" t="str">
        <f>TEXT(NIgerian_Fintech[[#This Row],[TransactionDate]], "tttt")</f>
        <v>Friday</v>
      </c>
      <c r="N1171" s="2" t="s">
        <v>16</v>
      </c>
    </row>
    <row r="1172" spans="1:14" ht="14.5" x14ac:dyDescent="0.35">
      <c r="A1172" s="2" t="s">
        <v>2374</v>
      </c>
      <c r="B1172" s="2" t="s">
        <v>2375</v>
      </c>
      <c r="C1172" s="2">
        <v>32</v>
      </c>
      <c r="D1172" s="2" t="s">
        <v>39</v>
      </c>
      <c r="E1172" s="2" t="s">
        <v>13</v>
      </c>
      <c r="F1172" s="2" t="s">
        <v>14</v>
      </c>
      <c r="G1172" s="2" t="s">
        <v>30</v>
      </c>
      <c r="H1172" s="7">
        <v>9459.0499999999993</v>
      </c>
      <c r="I1172" s="3">
        <v>45653</v>
      </c>
      <c r="J1172" s="3" t="str">
        <f>TEXT(NIgerian_Fintech[[#This Row],[TransactionDate]], "JJJJ")</f>
        <v>2024</v>
      </c>
      <c r="K1172" s="3" t="str">
        <f>TEXT(NIgerian_Fintech[[#This Row],[TransactionDate]], "MMMM")</f>
        <v>December</v>
      </c>
      <c r="L1172" s="3" t="str">
        <f>TEXT(NIgerian_Fintech[[#This Row],[TransactionDate]], "MM")</f>
        <v>12</v>
      </c>
      <c r="M1172" s="3" t="str">
        <f>TEXT(NIgerian_Fintech[[#This Row],[TransactionDate]], "tttt")</f>
        <v>Friday</v>
      </c>
      <c r="N1172" s="2" t="s">
        <v>16</v>
      </c>
    </row>
    <row r="1173" spans="1:14" ht="14.5" x14ac:dyDescent="0.35">
      <c r="A1173" s="2" t="s">
        <v>2376</v>
      </c>
      <c r="B1173" s="2" t="s">
        <v>2377</v>
      </c>
      <c r="C1173" s="2">
        <v>38</v>
      </c>
      <c r="D1173" s="2" t="s">
        <v>39</v>
      </c>
      <c r="E1173" s="2" t="s">
        <v>29</v>
      </c>
      <c r="F1173" s="2" t="s">
        <v>55</v>
      </c>
      <c r="G1173" s="2" t="s">
        <v>15</v>
      </c>
      <c r="H1173" s="7">
        <v>2532.06</v>
      </c>
      <c r="I1173" s="3">
        <v>45286</v>
      </c>
      <c r="J1173" s="3" t="str">
        <f>TEXT(NIgerian_Fintech[[#This Row],[TransactionDate]], "JJJJ")</f>
        <v>2023</v>
      </c>
      <c r="K1173" s="3" t="str">
        <f>TEXT(NIgerian_Fintech[[#This Row],[TransactionDate]], "MMMM")</f>
        <v>December</v>
      </c>
      <c r="L1173" s="3" t="str">
        <f>TEXT(NIgerian_Fintech[[#This Row],[TransactionDate]], "MM")</f>
        <v>12</v>
      </c>
      <c r="M1173" s="3" t="str">
        <f>TEXT(NIgerian_Fintech[[#This Row],[TransactionDate]], "tttt")</f>
        <v>Tuesday</v>
      </c>
      <c r="N1173" s="2" t="s">
        <v>16</v>
      </c>
    </row>
    <row r="1174" spans="1:14" ht="14.5" x14ac:dyDescent="0.35">
      <c r="A1174" s="2" t="s">
        <v>2378</v>
      </c>
      <c r="B1174" s="2" t="s">
        <v>2379</v>
      </c>
      <c r="C1174" s="2">
        <v>64</v>
      </c>
      <c r="D1174" s="2" t="s">
        <v>39</v>
      </c>
      <c r="E1174" s="2" t="s">
        <v>24</v>
      </c>
      <c r="F1174" s="2" t="s">
        <v>55</v>
      </c>
      <c r="G1174" s="2" t="s">
        <v>15</v>
      </c>
      <c r="H1174" s="7">
        <v>10193.08</v>
      </c>
      <c r="I1174" s="3">
        <v>45425</v>
      </c>
      <c r="J1174" s="3" t="str">
        <f>TEXT(NIgerian_Fintech[[#This Row],[TransactionDate]], "JJJJ")</f>
        <v>2024</v>
      </c>
      <c r="K1174" s="3" t="str">
        <f>TEXT(NIgerian_Fintech[[#This Row],[TransactionDate]], "MMMM")</f>
        <v>May</v>
      </c>
      <c r="L1174" s="3" t="str">
        <f>TEXT(NIgerian_Fintech[[#This Row],[TransactionDate]], "MM")</f>
        <v>05</v>
      </c>
      <c r="M1174" s="3" t="str">
        <f>TEXT(NIgerian_Fintech[[#This Row],[TransactionDate]], "tttt")</f>
        <v>Monday</v>
      </c>
      <c r="N1174" s="2" t="s">
        <v>16</v>
      </c>
    </row>
    <row r="1175" spans="1:14" ht="14.5" x14ac:dyDescent="0.35">
      <c r="A1175" s="2" t="s">
        <v>2380</v>
      </c>
      <c r="B1175" s="2" t="s">
        <v>2381</v>
      </c>
      <c r="C1175" s="2">
        <v>26</v>
      </c>
      <c r="D1175" s="2" t="s">
        <v>39</v>
      </c>
      <c r="E1175" s="2" t="s">
        <v>24</v>
      </c>
      <c r="F1175" s="2" t="s">
        <v>55</v>
      </c>
      <c r="G1175" s="2" t="s">
        <v>26</v>
      </c>
      <c r="H1175" s="7">
        <v>35931.730000000003</v>
      </c>
      <c r="I1175" s="3">
        <v>45067</v>
      </c>
      <c r="J1175" s="3" t="str">
        <f>TEXT(NIgerian_Fintech[[#This Row],[TransactionDate]], "JJJJ")</f>
        <v>2023</v>
      </c>
      <c r="K1175" s="3" t="str">
        <f>TEXT(NIgerian_Fintech[[#This Row],[TransactionDate]], "MMMM")</f>
        <v>May</v>
      </c>
      <c r="L1175" s="3" t="str">
        <f>TEXT(NIgerian_Fintech[[#This Row],[TransactionDate]], "MM")</f>
        <v>05</v>
      </c>
      <c r="M1175" s="3" t="str">
        <f>TEXT(NIgerian_Fintech[[#This Row],[TransactionDate]], "tttt")</f>
        <v>Sunday</v>
      </c>
      <c r="N1175" s="2" t="s">
        <v>16</v>
      </c>
    </row>
    <row r="1176" spans="1:14" ht="14.5" x14ac:dyDescent="0.35">
      <c r="A1176" s="2" t="s">
        <v>2382</v>
      </c>
      <c r="B1176" s="2" t="s">
        <v>2383</v>
      </c>
      <c r="C1176" s="2">
        <v>26</v>
      </c>
      <c r="D1176" s="2" t="s">
        <v>12</v>
      </c>
      <c r="E1176" s="2" t="s">
        <v>64</v>
      </c>
      <c r="F1176" s="2" t="s">
        <v>25</v>
      </c>
      <c r="G1176" s="2" t="s">
        <v>26</v>
      </c>
      <c r="H1176" s="7">
        <v>29281.86</v>
      </c>
      <c r="I1176" s="3">
        <v>45594</v>
      </c>
      <c r="J1176" s="3" t="str">
        <f>TEXT(NIgerian_Fintech[[#This Row],[TransactionDate]], "JJJJ")</f>
        <v>2024</v>
      </c>
      <c r="K1176" s="3" t="str">
        <f>TEXT(NIgerian_Fintech[[#This Row],[TransactionDate]], "MMMM")</f>
        <v>October</v>
      </c>
      <c r="L1176" s="3" t="str">
        <f>TEXT(NIgerian_Fintech[[#This Row],[TransactionDate]], "MM")</f>
        <v>10</v>
      </c>
      <c r="M1176" s="3" t="str">
        <f>TEXT(NIgerian_Fintech[[#This Row],[TransactionDate]], "tttt")</f>
        <v>Tuesday</v>
      </c>
      <c r="N1176" s="2" t="s">
        <v>16</v>
      </c>
    </row>
    <row r="1177" spans="1:14" ht="14.5" x14ac:dyDescent="0.35">
      <c r="A1177" s="2" t="s">
        <v>2384</v>
      </c>
      <c r="B1177" s="2" t="s">
        <v>2385</v>
      </c>
      <c r="C1177" s="2">
        <v>27</v>
      </c>
      <c r="D1177" s="2" t="s">
        <v>39</v>
      </c>
      <c r="E1177" s="2" t="s">
        <v>29</v>
      </c>
      <c r="F1177" s="2" t="s">
        <v>35</v>
      </c>
      <c r="G1177" s="2" t="s">
        <v>36</v>
      </c>
      <c r="H1177" s="7">
        <v>2627.98</v>
      </c>
      <c r="I1177" s="3">
        <v>45148</v>
      </c>
      <c r="J1177" s="3" t="str">
        <f>TEXT(NIgerian_Fintech[[#This Row],[TransactionDate]], "JJJJ")</f>
        <v>2023</v>
      </c>
      <c r="K1177" s="3" t="str">
        <f>TEXT(NIgerian_Fintech[[#This Row],[TransactionDate]], "MMMM")</f>
        <v>August</v>
      </c>
      <c r="L1177" s="3" t="str">
        <f>TEXT(NIgerian_Fintech[[#This Row],[TransactionDate]], "MM")</f>
        <v>08</v>
      </c>
      <c r="M1177" s="3" t="str">
        <f>TEXT(NIgerian_Fintech[[#This Row],[TransactionDate]], "tttt")</f>
        <v>Thursday</v>
      </c>
      <c r="N1177" s="2" t="s">
        <v>21</v>
      </c>
    </row>
    <row r="1178" spans="1:14" ht="14.5" x14ac:dyDescent="0.35">
      <c r="A1178" s="2" t="s">
        <v>2386</v>
      </c>
      <c r="B1178" s="2" t="s">
        <v>2387</v>
      </c>
      <c r="C1178" s="2">
        <v>43</v>
      </c>
      <c r="D1178" s="2" t="s">
        <v>39</v>
      </c>
      <c r="E1178" s="2" t="s">
        <v>64</v>
      </c>
      <c r="F1178" s="2" t="s">
        <v>35</v>
      </c>
      <c r="G1178" s="2" t="s">
        <v>26</v>
      </c>
      <c r="H1178" s="7">
        <v>1874.1</v>
      </c>
      <c r="I1178" s="3">
        <v>45315</v>
      </c>
      <c r="J1178" s="3" t="str">
        <f>TEXT(NIgerian_Fintech[[#This Row],[TransactionDate]], "JJJJ")</f>
        <v>2024</v>
      </c>
      <c r="K1178" s="3" t="str">
        <f>TEXT(NIgerian_Fintech[[#This Row],[TransactionDate]], "MMMM")</f>
        <v>January</v>
      </c>
      <c r="L1178" s="3" t="str">
        <f>TEXT(NIgerian_Fintech[[#This Row],[TransactionDate]], "MM")</f>
        <v>01</v>
      </c>
      <c r="M1178" s="3" t="str">
        <f>TEXT(NIgerian_Fintech[[#This Row],[TransactionDate]], "tttt")</f>
        <v>Wednesday</v>
      </c>
      <c r="N1178" s="2" t="s">
        <v>16</v>
      </c>
    </row>
    <row r="1179" spans="1:14" ht="14.5" x14ac:dyDescent="0.35">
      <c r="A1179" s="2" t="s">
        <v>2388</v>
      </c>
      <c r="B1179" s="2" t="s">
        <v>2389</v>
      </c>
      <c r="C1179" s="2">
        <v>58</v>
      </c>
      <c r="D1179" s="2" t="s">
        <v>12</v>
      </c>
      <c r="E1179" s="2" t="s">
        <v>74</v>
      </c>
      <c r="F1179" s="2" t="s">
        <v>25</v>
      </c>
      <c r="G1179" s="2" t="s">
        <v>36</v>
      </c>
      <c r="H1179" s="7">
        <v>8226.6200000000008</v>
      </c>
      <c r="I1179" s="3">
        <v>45256</v>
      </c>
      <c r="J1179" s="3" t="str">
        <f>TEXT(NIgerian_Fintech[[#This Row],[TransactionDate]], "JJJJ")</f>
        <v>2023</v>
      </c>
      <c r="K1179" s="3" t="str">
        <f>TEXT(NIgerian_Fintech[[#This Row],[TransactionDate]], "MMMM")</f>
        <v>November</v>
      </c>
      <c r="L1179" s="3" t="str">
        <f>TEXT(NIgerian_Fintech[[#This Row],[TransactionDate]], "MM")</f>
        <v>11</v>
      </c>
      <c r="M1179" s="3" t="str">
        <f>TEXT(NIgerian_Fintech[[#This Row],[TransactionDate]], "tttt")</f>
        <v>Sunday</v>
      </c>
      <c r="N1179" s="2" t="s">
        <v>16</v>
      </c>
    </row>
    <row r="1180" spans="1:14" ht="14.5" x14ac:dyDescent="0.35">
      <c r="A1180" s="2" t="s">
        <v>2390</v>
      </c>
      <c r="B1180" s="2" t="s">
        <v>2391</v>
      </c>
      <c r="C1180" s="2">
        <v>52</v>
      </c>
      <c r="D1180" s="2" t="s">
        <v>39</v>
      </c>
      <c r="E1180" s="2" t="s">
        <v>29</v>
      </c>
      <c r="F1180" s="2" t="s">
        <v>14</v>
      </c>
      <c r="G1180" s="2" t="s">
        <v>20</v>
      </c>
      <c r="H1180" s="7">
        <v>8837.69</v>
      </c>
      <c r="I1180" s="3">
        <v>45319</v>
      </c>
      <c r="J1180" s="3" t="str">
        <f>TEXT(NIgerian_Fintech[[#This Row],[TransactionDate]], "JJJJ")</f>
        <v>2024</v>
      </c>
      <c r="K1180" s="3" t="str">
        <f>TEXT(NIgerian_Fintech[[#This Row],[TransactionDate]], "MMMM")</f>
        <v>January</v>
      </c>
      <c r="L1180" s="3" t="str">
        <f>TEXT(NIgerian_Fintech[[#This Row],[TransactionDate]], "MM")</f>
        <v>01</v>
      </c>
      <c r="M1180" s="3" t="str">
        <f>TEXT(NIgerian_Fintech[[#This Row],[TransactionDate]], "tttt")</f>
        <v>Sunday</v>
      </c>
      <c r="N1180" s="2" t="s">
        <v>16</v>
      </c>
    </row>
    <row r="1181" spans="1:14" ht="14.5" x14ac:dyDescent="0.35">
      <c r="A1181" s="2" t="s">
        <v>2392</v>
      </c>
      <c r="B1181" s="2" t="s">
        <v>2393</v>
      </c>
      <c r="C1181" s="2">
        <v>42</v>
      </c>
      <c r="D1181" s="2" t="s">
        <v>39</v>
      </c>
      <c r="E1181" s="2" t="s">
        <v>74</v>
      </c>
      <c r="F1181" s="2" t="s">
        <v>14</v>
      </c>
      <c r="G1181" s="2" t="s">
        <v>36</v>
      </c>
      <c r="H1181" s="7">
        <v>10854.5</v>
      </c>
      <c r="I1181" s="3">
        <v>45580</v>
      </c>
      <c r="J1181" s="3" t="str">
        <f>TEXT(NIgerian_Fintech[[#This Row],[TransactionDate]], "JJJJ")</f>
        <v>2024</v>
      </c>
      <c r="K1181" s="3" t="str">
        <f>TEXT(NIgerian_Fintech[[#This Row],[TransactionDate]], "MMMM")</f>
        <v>October</v>
      </c>
      <c r="L1181" s="3" t="str">
        <f>TEXT(NIgerian_Fintech[[#This Row],[TransactionDate]], "MM")</f>
        <v>10</v>
      </c>
      <c r="M1181" s="3" t="str">
        <f>TEXT(NIgerian_Fintech[[#This Row],[TransactionDate]], "tttt")</f>
        <v>Tuesday</v>
      </c>
      <c r="N1181" s="2" t="s">
        <v>16</v>
      </c>
    </row>
    <row r="1182" spans="1:14" ht="14.5" x14ac:dyDescent="0.35">
      <c r="A1182" s="2" t="s">
        <v>2394</v>
      </c>
      <c r="B1182" s="2" t="s">
        <v>2395</v>
      </c>
      <c r="C1182" s="2">
        <v>43</v>
      </c>
      <c r="D1182" s="2" t="s">
        <v>39</v>
      </c>
      <c r="E1182" s="2" t="s">
        <v>24</v>
      </c>
      <c r="F1182" s="2" t="s">
        <v>14</v>
      </c>
      <c r="G1182" s="2" t="s">
        <v>26</v>
      </c>
      <c r="H1182" s="7">
        <v>13528.24</v>
      </c>
      <c r="I1182" s="3">
        <v>45284</v>
      </c>
      <c r="J1182" s="3" t="str">
        <f>TEXT(NIgerian_Fintech[[#This Row],[TransactionDate]], "JJJJ")</f>
        <v>2023</v>
      </c>
      <c r="K1182" s="3" t="str">
        <f>TEXT(NIgerian_Fintech[[#This Row],[TransactionDate]], "MMMM")</f>
        <v>December</v>
      </c>
      <c r="L1182" s="3" t="str">
        <f>TEXT(NIgerian_Fintech[[#This Row],[TransactionDate]], "MM")</f>
        <v>12</v>
      </c>
      <c r="M1182" s="3" t="str">
        <f>TEXT(NIgerian_Fintech[[#This Row],[TransactionDate]], "tttt")</f>
        <v>Sunday</v>
      </c>
      <c r="N1182" s="2" t="s">
        <v>16</v>
      </c>
    </row>
    <row r="1183" spans="1:14" ht="14.5" x14ac:dyDescent="0.35">
      <c r="A1183" s="2" t="s">
        <v>2396</v>
      </c>
      <c r="B1183" s="2" t="s">
        <v>2397</v>
      </c>
      <c r="C1183" s="2">
        <v>28</v>
      </c>
      <c r="D1183" s="2" t="s">
        <v>39</v>
      </c>
      <c r="E1183" s="2" t="s">
        <v>93</v>
      </c>
      <c r="F1183" s="2" t="s">
        <v>35</v>
      </c>
      <c r="G1183" s="2" t="s">
        <v>30</v>
      </c>
      <c r="H1183" s="7">
        <v>9186.8700000000008</v>
      </c>
      <c r="I1183" s="3">
        <v>45320</v>
      </c>
      <c r="J1183" s="3" t="str">
        <f>TEXT(NIgerian_Fintech[[#This Row],[TransactionDate]], "JJJJ")</f>
        <v>2024</v>
      </c>
      <c r="K1183" s="3" t="str">
        <f>TEXT(NIgerian_Fintech[[#This Row],[TransactionDate]], "MMMM")</f>
        <v>January</v>
      </c>
      <c r="L1183" s="3" t="str">
        <f>TEXT(NIgerian_Fintech[[#This Row],[TransactionDate]], "MM")</f>
        <v>01</v>
      </c>
      <c r="M1183" s="3" t="str">
        <f>TEXT(NIgerian_Fintech[[#This Row],[TransactionDate]], "tttt")</f>
        <v>Monday</v>
      </c>
      <c r="N1183" s="2" t="s">
        <v>16</v>
      </c>
    </row>
    <row r="1184" spans="1:14" ht="14.5" x14ac:dyDescent="0.35">
      <c r="A1184" s="2" t="s">
        <v>2398</v>
      </c>
      <c r="B1184" s="2" t="s">
        <v>2399</v>
      </c>
      <c r="C1184" s="2">
        <v>55</v>
      </c>
      <c r="D1184" s="2" t="s">
        <v>12</v>
      </c>
      <c r="E1184" s="2" t="s">
        <v>74</v>
      </c>
      <c r="F1184" s="2" t="s">
        <v>35</v>
      </c>
      <c r="G1184" s="2" t="s">
        <v>26</v>
      </c>
      <c r="H1184" s="7">
        <v>1185.05</v>
      </c>
      <c r="I1184" s="3">
        <v>45513</v>
      </c>
      <c r="J1184" s="3" t="str">
        <f>TEXT(NIgerian_Fintech[[#This Row],[TransactionDate]], "JJJJ")</f>
        <v>2024</v>
      </c>
      <c r="K1184" s="3" t="str">
        <f>TEXT(NIgerian_Fintech[[#This Row],[TransactionDate]], "MMMM")</f>
        <v>August</v>
      </c>
      <c r="L1184" s="3" t="str">
        <f>TEXT(NIgerian_Fintech[[#This Row],[TransactionDate]], "MM")</f>
        <v>08</v>
      </c>
      <c r="M1184" s="3" t="str">
        <f>TEXT(NIgerian_Fintech[[#This Row],[TransactionDate]], "tttt")</f>
        <v>Friday</v>
      </c>
      <c r="N1184" s="2" t="s">
        <v>16</v>
      </c>
    </row>
    <row r="1185" spans="1:14" ht="14.5" x14ac:dyDescent="0.35">
      <c r="A1185" s="2" t="s">
        <v>2400</v>
      </c>
      <c r="B1185" s="2" t="s">
        <v>2401</v>
      </c>
      <c r="C1185" s="2">
        <v>19</v>
      </c>
      <c r="D1185" s="2" t="s">
        <v>12</v>
      </c>
      <c r="E1185" s="2" t="s">
        <v>29</v>
      </c>
      <c r="F1185" s="2" t="s">
        <v>55</v>
      </c>
      <c r="G1185" s="2" t="s">
        <v>15</v>
      </c>
      <c r="H1185" s="7">
        <v>15614</v>
      </c>
      <c r="I1185" s="3">
        <v>44966</v>
      </c>
      <c r="J1185" s="3" t="str">
        <f>TEXT(NIgerian_Fintech[[#This Row],[TransactionDate]], "JJJJ")</f>
        <v>2023</v>
      </c>
      <c r="K1185" s="3" t="str">
        <f>TEXT(NIgerian_Fintech[[#This Row],[TransactionDate]], "MMMM")</f>
        <v>February</v>
      </c>
      <c r="L1185" s="3" t="str">
        <f>TEXT(NIgerian_Fintech[[#This Row],[TransactionDate]], "MM")</f>
        <v>02</v>
      </c>
      <c r="M1185" s="3" t="str">
        <f>TEXT(NIgerian_Fintech[[#This Row],[TransactionDate]], "tttt")</f>
        <v>Thursday</v>
      </c>
      <c r="N1185" s="2" t="s">
        <v>16</v>
      </c>
    </row>
    <row r="1186" spans="1:14" ht="14.5" x14ac:dyDescent="0.35">
      <c r="A1186" s="2" t="s">
        <v>2402</v>
      </c>
      <c r="B1186" s="2" t="s">
        <v>2403</v>
      </c>
      <c r="C1186" s="2">
        <v>24</v>
      </c>
      <c r="D1186" s="2" t="s">
        <v>12</v>
      </c>
      <c r="E1186" s="2" t="s">
        <v>52</v>
      </c>
      <c r="F1186" s="2" t="s">
        <v>25</v>
      </c>
      <c r="G1186" s="2" t="s">
        <v>26</v>
      </c>
      <c r="H1186" s="7">
        <v>828.57</v>
      </c>
      <c r="I1186" s="3">
        <v>45199</v>
      </c>
      <c r="J1186" s="3" t="str">
        <f>TEXT(NIgerian_Fintech[[#This Row],[TransactionDate]], "JJJJ")</f>
        <v>2023</v>
      </c>
      <c r="K1186" s="3" t="str">
        <f>TEXT(NIgerian_Fintech[[#This Row],[TransactionDate]], "MMMM")</f>
        <v>September</v>
      </c>
      <c r="L1186" s="3" t="str">
        <f>TEXT(NIgerian_Fintech[[#This Row],[TransactionDate]], "MM")</f>
        <v>09</v>
      </c>
      <c r="M1186" s="3" t="str">
        <f>TEXT(NIgerian_Fintech[[#This Row],[TransactionDate]], "tttt")</f>
        <v>Saturday</v>
      </c>
      <c r="N1186" s="2" t="s">
        <v>16</v>
      </c>
    </row>
    <row r="1187" spans="1:14" ht="14.5" x14ac:dyDescent="0.35">
      <c r="A1187" s="2" t="s">
        <v>2404</v>
      </c>
      <c r="B1187" s="2" t="s">
        <v>2405</v>
      </c>
      <c r="C1187" s="2">
        <v>35</v>
      </c>
      <c r="D1187" s="2" t="s">
        <v>12</v>
      </c>
      <c r="E1187" s="2" t="s">
        <v>29</v>
      </c>
      <c r="F1187" s="2" t="s">
        <v>49</v>
      </c>
      <c r="G1187" s="2" t="s">
        <v>20</v>
      </c>
      <c r="H1187" s="7">
        <v>201.95</v>
      </c>
      <c r="I1187" s="3">
        <v>45346</v>
      </c>
      <c r="J1187" s="3" t="str">
        <f>TEXT(NIgerian_Fintech[[#This Row],[TransactionDate]], "JJJJ")</f>
        <v>2024</v>
      </c>
      <c r="K1187" s="3" t="str">
        <f>TEXT(NIgerian_Fintech[[#This Row],[TransactionDate]], "MMMM")</f>
        <v>February</v>
      </c>
      <c r="L1187" s="3" t="str">
        <f>TEXT(NIgerian_Fintech[[#This Row],[TransactionDate]], "MM")</f>
        <v>02</v>
      </c>
      <c r="M1187" s="3" t="str">
        <f>TEXT(NIgerian_Fintech[[#This Row],[TransactionDate]], "tttt")</f>
        <v>Saturday</v>
      </c>
      <c r="N1187" s="2" t="s">
        <v>21</v>
      </c>
    </row>
    <row r="1188" spans="1:14" ht="14.5" x14ac:dyDescent="0.35">
      <c r="A1188" s="2" t="s">
        <v>2406</v>
      </c>
      <c r="B1188" s="2" t="s">
        <v>2407</v>
      </c>
      <c r="C1188" s="2">
        <v>44</v>
      </c>
      <c r="D1188" s="2" t="s">
        <v>12</v>
      </c>
      <c r="E1188" s="2" t="s">
        <v>64</v>
      </c>
      <c r="F1188" s="2" t="s">
        <v>55</v>
      </c>
      <c r="G1188" s="2" t="s">
        <v>36</v>
      </c>
      <c r="H1188" s="7">
        <v>14681.91</v>
      </c>
      <c r="I1188" s="3">
        <v>44996</v>
      </c>
      <c r="J1188" s="3" t="str">
        <f>TEXT(NIgerian_Fintech[[#This Row],[TransactionDate]], "JJJJ")</f>
        <v>2023</v>
      </c>
      <c r="K1188" s="3" t="str">
        <f>TEXT(NIgerian_Fintech[[#This Row],[TransactionDate]], "MMMM")</f>
        <v>March</v>
      </c>
      <c r="L1188" s="3" t="str">
        <f>TEXT(NIgerian_Fintech[[#This Row],[TransactionDate]], "MM")</f>
        <v>03</v>
      </c>
      <c r="M1188" s="3" t="str">
        <f>TEXT(NIgerian_Fintech[[#This Row],[TransactionDate]], "tttt")</f>
        <v>Saturday</v>
      </c>
      <c r="N1188" s="2" t="s">
        <v>16</v>
      </c>
    </row>
    <row r="1189" spans="1:14" ht="14.5" x14ac:dyDescent="0.35">
      <c r="A1189" s="2" t="s">
        <v>2408</v>
      </c>
      <c r="B1189" s="2" t="s">
        <v>2409</v>
      </c>
      <c r="C1189" s="2">
        <v>51</v>
      </c>
      <c r="D1189" s="2" t="s">
        <v>39</v>
      </c>
      <c r="E1189" s="2" t="s">
        <v>74</v>
      </c>
      <c r="F1189" s="2" t="s">
        <v>19</v>
      </c>
      <c r="G1189" s="2" t="s">
        <v>15</v>
      </c>
      <c r="H1189" s="7">
        <v>7948.64</v>
      </c>
      <c r="I1189" s="3">
        <v>45549</v>
      </c>
      <c r="J1189" s="3" t="str">
        <f>TEXT(NIgerian_Fintech[[#This Row],[TransactionDate]], "JJJJ")</f>
        <v>2024</v>
      </c>
      <c r="K1189" s="3" t="str">
        <f>TEXT(NIgerian_Fintech[[#This Row],[TransactionDate]], "MMMM")</f>
        <v>September</v>
      </c>
      <c r="L1189" s="3" t="str">
        <f>TEXT(NIgerian_Fintech[[#This Row],[TransactionDate]], "MM")</f>
        <v>09</v>
      </c>
      <c r="M1189" s="3" t="str">
        <f>TEXT(NIgerian_Fintech[[#This Row],[TransactionDate]], "tttt")</f>
        <v>Saturday</v>
      </c>
      <c r="N1189" s="2" t="s">
        <v>16</v>
      </c>
    </row>
    <row r="1190" spans="1:14" ht="14.5" x14ac:dyDescent="0.35">
      <c r="A1190" s="2" t="s">
        <v>2410</v>
      </c>
      <c r="B1190" s="2" t="s">
        <v>2411</v>
      </c>
      <c r="C1190" s="2">
        <v>44</v>
      </c>
      <c r="D1190" s="2" t="s">
        <v>39</v>
      </c>
      <c r="E1190" s="2" t="s">
        <v>42</v>
      </c>
      <c r="F1190" s="2" t="s">
        <v>35</v>
      </c>
      <c r="G1190" s="2" t="s">
        <v>36</v>
      </c>
      <c r="H1190" s="7">
        <v>11992.89</v>
      </c>
      <c r="I1190" s="3">
        <v>45384</v>
      </c>
      <c r="J1190" s="3" t="str">
        <f>TEXT(NIgerian_Fintech[[#This Row],[TransactionDate]], "JJJJ")</f>
        <v>2024</v>
      </c>
      <c r="K1190" s="3" t="str">
        <f>TEXT(NIgerian_Fintech[[#This Row],[TransactionDate]], "MMMM")</f>
        <v>April</v>
      </c>
      <c r="L1190" s="3" t="str">
        <f>TEXT(NIgerian_Fintech[[#This Row],[TransactionDate]], "MM")</f>
        <v>04</v>
      </c>
      <c r="M1190" s="3" t="str">
        <f>TEXT(NIgerian_Fintech[[#This Row],[TransactionDate]], "tttt")</f>
        <v>Tuesday</v>
      </c>
      <c r="N1190" s="2" t="s">
        <v>16</v>
      </c>
    </row>
    <row r="1191" spans="1:14" ht="14.5" x14ac:dyDescent="0.35">
      <c r="A1191" s="2" t="s">
        <v>2412</v>
      </c>
      <c r="B1191" s="2" t="s">
        <v>2413</v>
      </c>
      <c r="C1191" s="2">
        <v>34</v>
      </c>
      <c r="D1191" s="2" t="s">
        <v>12</v>
      </c>
      <c r="E1191" s="2" t="s">
        <v>52</v>
      </c>
      <c r="F1191" s="2" t="s">
        <v>55</v>
      </c>
      <c r="G1191" s="2" t="s">
        <v>36</v>
      </c>
      <c r="H1191" s="7">
        <v>4824.7700000000004</v>
      </c>
      <c r="I1191" s="3">
        <v>45160</v>
      </c>
      <c r="J1191" s="3" t="str">
        <f>TEXT(NIgerian_Fintech[[#This Row],[TransactionDate]], "JJJJ")</f>
        <v>2023</v>
      </c>
      <c r="K1191" s="3" t="str">
        <f>TEXT(NIgerian_Fintech[[#This Row],[TransactionDate]], "MMMM")</f>
        <v>August</v>
      </c>
      <c r="L1191" s="3" t="str">
        <f>TEXT(NIgerian_Fintech[[#This Row],[TransactionDate]], "MM")</f>
        <v>08</v>
      </c>
      <c r="M1191" s="3" t="str">
        <f>TEXT(NIgerian_Fintech[[#This Row],[TransactionDate]], "tttt")</f>
        <v>Tuesday</v>
      </c>
      <c r="N1191" s="2" t="s">
        <v>69</v>
      </c>
    </row>
    <row r="1192" spans="1:14" ht="14.5" x14ac:dyDescent="0.35">
      <c r="A1192" s="2" t="s">
        <v>2414</v>
      </c>
      <c r="B1192" s="2" t="s">
        <v>2415</v>
      </c>
      <c r="C1192" s="2">
        <v>60</v>
      </c>
      <c r="D1192" s="2" t="s">
        <v>12</v>
      </c>
      <c r="E1192" s="2" t="s">
        <v>93</v>
      </c>
      <c r="F1192" s="2" t="s">
        <v>25</v>
      </c>
      <c r="G1192" s="2" t="s">
        <v>26</v>
      </c>
      <c r="H1192" s="7">
        <v>111.54</v>
      </c>
      <c r="I1192" s="3">
        <v>45123</v>
      </c>
      <c r="J1192" s="3" t="str">
        <f>TEXT(NIgerian_Fintech[[#This Row],[TransactionDate]], "JJJJ")</f>
        <v>2023</v>
      </c>
      <c r="K1192" s="3" t="str">
        <f>TEXT(NIgerian_Fintech[[#This Row],[TransactionDate]], "MMMM")</f>
        <v>July</v>
      </c>
      <c r="L1192" s="3" t="str">
        <f>TEXT(NIgerian_Fintech[[#This Row],[TransactionDate]], "MM")</f>
        <v>07</v>
      </c>
      <c r="M1192" s="3" t="str">
        <f>TEXT(NIgerian_Fintech[[#This Row],[TransactionDate]], "tttt")</f>
        <v>Sunday</v>
      </c>
      <c r="N1192" s="2" t="s">
        <v>16</v>
      </c>
    </row>
    <row r="1193" spans="1:14" ht="14.5" x14ac:dyDescent="0.35">
      <c r="A1193" s="2" t="s">
        <v>2416</v>
      </c>
      <c r="B1193" s="2" t="s">
        <v>2417</v>
      </c>
      <c r="C1193" s="2">
        <v>61</v>
      </c>
      <c r="D1193" s="2" t="s">
        <v>12</v>
      </c>
      <c r="E1193" s="2" t="s">
        <v>13</v>
      </c>
      <c r="F1193" s="2" t="s">
        <v>19</v>
      </c>
      <c r="G1193" s="2" t="s">
        <v>30</v>
      </c>
      <c r="H1193" s="7">
        <v>4019.94</v>
      </c>
      <c r="I1193" s="3">
        <v>45637</v>
      </c>
      <c r="J1193" s="3" t="str">
        <f>TEXT(NIgerian_Fintech[[#This Row],[TransactionDate]], "JJJJ")</f>
        <v>2024</v>
      </c>
      <c r="K1193" s="3" t="str">
        <f>TEXT(NIgerian_Fintech[[#This Row],[TransactionDate]], "MMMM")</f>
        <v>December</v>
      </c>
      <c r="L1193" s="3" t="str">
        <f>TEXT(NIgerian_Fintech[[#This Row],[TransactionDate]], "MM")</f>
        <v>12</v>
      </c>
      <c r="M1193" s="3" t="str">
        <f>TEXT(NIgerian_Fintech[[#This Row],[TransactionDate]], "tttt")</f>
        <v>Wednesday</v>
      </c>
      <c r="N1193" s="2" t="s">
        <v>16</v>
      </c>
    </row>
    <row r="1194" spans="1:14" ht="14.5" x14ac:dyDescent="0.35">
      <c r="A1194" s="2" t="s">
        <v>2418</v>
      </c>
      <c r="B1194" s="2" t="s">
        <v>2419</v>
      </c>
      <c r="C1194" s="2">
        <v>41</v>
      </c>
      <c r="D1194" s="2" t="s">
        <v>39</v>
      </c>
      <c r="E1194" s="2" t="s">
        <v>64</v>
      </c>
      <c r="F1194" s="2" t="s">
        <v>55</v>
      </c>
      <c r="G1194" s="2" t="s">
        <v>15</v>
      </c>
      <c r="H1194" s="7">
        <v>9368.3799999999992</v>
      </c>
      <c r="I1194" s="3">
        <v>45435</v>
      </c>
      <c r="J1194" s="3" t="str">
        <f>TEXT(NIgerian_Fintech[[#This Row],[TransactionDate]], "JJJJ")</f>
        <v>2024</v>
      </c>
      <c r="K1194" s="3" t="str">
        <f>TEXT(NIgerian_Fintech[[#This Row],[TransactionDate]], "MMMM")</f>
        <v>May</v>
      </c>
      <c r="L1194" s="3" t="str">
        <f>TEXT(NIgerian_Fintech[[#This Row],[TransactionDate]], "MM")</f>
        <v>05</v>
      </c>
      <c r="M1194" s="3" t="str">
        <f>TEXT(NIgerian_Fintech[[#This Row],[TransactionDate]], "tttt")</f>
        <v>Thursday</v>
      </c>
      <c r="N1194" s="2" t="s">
        <v>16</v>
      </c>
    </row>
    <row r="1195" spans="1:14" ht="14.5" x14ac:dyDescent="0.35">
      <c r="A1195" s="2" t="s">
        <v>2420</v>
      </c>
      <c r="B1195" s="2" t="s">
        <v>2421</v>
      </c>
      <c r="C1195" s="2">
        <v>42</v>
      </c>
      <c r="D1195" s="2" t="s">
        <v>12</v>
      </c>
      <c r="E1195" s="2" t="s">
        <v>64</v>
      </c>
      <c r="F1195" s="2" t="s">
        <v>25</v>
      </c>
      <c r="G1195" s="2" t="s">
        <v>20</v>
      </c>
      <c r="H1195" s="7">
        <v>2558</v>
      </c>
      <c r="I1195" s="3">
        <v>45462</v>
      </c>
      <c r="J1195" s="3" t="str">
        <f>TEXT(NIgerian_Fintech[[#This Row],[TransactionDate]], "JJJJ")</f>
        <v>2024</v>
      </c>
      <c r="K1195" s="3" t="str">
        <f>TEXT(NIgerian_Fintech[[#This Row],[TransactionDate]], "MMMM")</f>
        <v>June</v>
      </c>
      <c r="L1195" s="3" t="str">
        <f>TEXT(NIgerian_Fintech[[#This Row],[TransactionDate]], "MM")</f>
        <v>06</v>
      </c>
      <c r="M1195" s="3" t="str">
        <f>TEXT(NIgerian_Fintech[[#This Row],[TransactionDate]], "tttt")</f>
        <v>Wednesday</v>
      </c>
      <c r="N1195" s="2" t="s">
        <v>16</v>
      </c>
    </row>
    <row r="1196" spans="1:14" ht="14.5" x14ac:dyDescent="0.35">
      <c r="A1196" s="2" t="s">
        <v>2422</v>
      </c>
      <c r="B1196" s="2" t="s">
        <v>2423</v>
      </c>
      <c r="C1196" s="2">
        <v>24</v>
      </c>
      <c r="D1196" s="2" t="s">
        <v>39</v>
      </c>
      <c r="E1196" s="2" t="s">
        <v>42</v>
      </c>
      <c r="F1196" s="2" t="s">
        <v>25</v>
      </c>
      <c r="G1196" s="2" t="s">
        <v>20</v>
      </c>
      <c r="H1196" s="7">
        <v>11641.25</v>
      </c>
      <c r="I1196" s="3">
        <v>45073</v>
      </c>
      <c r="J1196" s="3" t="str">
        <f>TEXT(NIgerian_Fintech[[#This Row],[TransactionDate]], "JJJJ")</f>
        <v>2023</v>
      </c>
      <c r="K1196" s="3" t="str">
        <f>TEXT(NIgerian_Fintech[[#This Row],[TransactionDate]], "MMMM")</f>
        <v>May</v>
      </c>
      <c r="L1196" s="3" t="str">
        <f>TEXT(NIgerian_Fintech[[#This Row],[TransactionDate]], "MM")</f>
        <v>05</v>
      </c>
      <c r="M1196" s="3" t="str">
        <f>TEXT(NIgerian_Fintech[[#This Row],[TransactionDate]], "tttt")</f>
        <v>Saturday</v>
      </c>
      <c r="N1196" s="2" t="s">
        <v>16</v>
      </c>
    </row>
    <row r="1197" spans="1:14" ht="14.5" x14ac:dyDescent="0.35">
      <c r="A1197" s="2" t="s">
        <v>2424</v>
      </c>
      <c r="B1197" s="2" t="s">
        <v>2425</v>
      </c>
      <c r="C1197" s="2">
        <v>23</v>
      </c>
      <c r="D1197" s="2" t="s">
        <v>39</v>
      </c>
      <c r="E1197" s="2" t="s">
        <v>13</v>
      </c>
      <c r="F1197" s="2" t="s">
        <v>35</v>
      </c>
      <c r="G1197" s="2" t="s">
        <v>30</v>
      </c>
      <c r="H1197" s="7">
        <v>15818.28</v>
      </c>
      <c r="I1197" s="3">
        <v>45500</v>
      </c>
      <c r="J1197" s="3" t="str">
        <f>TEXT(NIgerian_Fintech[[#This Row],[TransactionDate]], "JJJJ")</f>
        <v>2024</v>
      </c>
      <c r="K1197" s="3" t="str">
        <f>TEXT(NIgerian_Fintech[[#This Row],[TransactionDate]], "MMMM")</f>
        <v>July</v>
      </c>
      <c r="L1197" s="3" t="str">
        <f>TEXT(NIgerian_Fintech[[#This Row],[TransactionDate]], "MM")</f>
        <v>07</v>
      </c>
      <c r="M1197" s="3" t="str">
        <f>TEXT(NIgerian_Fintech[[#This Row],[TransactionDate]], "tttt")</f>
        <v>Saturday</v>
      </c>
      <c r="N1197" s="2" t="s">
        <v>16</v>
      </c>
    </row>
    <row r="1198" spans="1:14" ht="14.5" x14ac:dyDescent="0.35">
      <c r="A1198" s="2" t="s">
        <v>2426</v>
      </c>
      <c r="B1198" s="2" t="s">
        <v>2427</v>
      </c>
      <c r="C1198" s="2">
        <v>41</v>
      </c>
      <c r="D1198" s="2" t="s">
        <v>39</v>
      </c>
      <c r="E1198" s="2" t="s">
        <v>24</v>
      </c>
      <c r="F1198" s="2" t="s">
        <v>49</v>
      </c>
      <c r="G1198" s="2" t="s">
        <v>30</v>
      </c>
      <c r="H1198" s="7">
        <v>6056.25</v>
      </c>
      <c r="I1198" s="3">
        <v>45385</v>
      </c>
      <c r="J1198" s="3" t="str">
        <f>TEXT(NIgerian_Fintech[[#This Row],[TransactionDate]], "JJJJ")</f>
        <v>2024</v>
      </c>
      <c r="K1198" s="3" t="str">
        <f>TEXT(NIgerian_Fintech[[#This Row],[TransactionDate]], "MMMM")</f>
        <v>April</v>
      </c>
      <c r="L1198" s="3" t="str">
        <f>TEXT(NIgerian_Fintech[[#This Row],[TransactionDate]], "MM")</f>
        <v>04</v>
      </c>
      <c r="M1198" s="3" t="str">
        <f>TEXT(NIgerian_Fintech[[#This Row],[TransactionDate]], "tttt")</f>
        <v>Wednesday</v>
      </c>
      <c r="N1198" s="2" t="s">
        <v>69</v>
      </c>
    </row>
    <row r="1199" spans="1:14" ht="14.5" x14ac:dyDescent="0.35">
      <c r="A1199" s="2" t="s">
        <v>2428</v>
      </c>
      <c r="B1199" s="2" t="s">
        <v>2429</v>
      </c>
      <c r="C1199" s="2">
        <v>50</v>
      </c>
      <c r="D1199" s="2" t="s">
        <v>39</v>
      </c>
      <c r="E1199" s="2" t="s">
        <v>13</v>
      </c>
      <c r="F1199" s="2" t="s">
        <v>55</v>
      </c>
      <c r="G1199" s="2" t="s">
        <v>26</v>
      </c>
      <c r="H1199" s="7">
        <v>20852.29</v>
      </c>
      <c r="I1199" s="3">
        <v>44993</v>
      </c>
      <c r="J1199" s="3" t="str">
        <f>TEXT(NIgerian_Fintech[[#This Row],[TransactionDate]], "JJJJ")</f>
        <v>2023</v>
      </c>
      <c r="K1199" s="3" t="str">
        <f>TEXT(NIgerian_Fintech[[#This Row],[TransactionDate]], "MMMM")</f>
        <v>March</v>
      </c>
      <c r="L1199" s="3" t="str">
        <f>TEXT(NIgerian_Fintech[[#This Row],[TransactionDate]], "MM")</f>
        <v>03</v>
      </c>
      <c r="M1199" s="3" t="str">
        <f>TEXT(NIgerian_Fintech[[#This Row],[TransactionDate]], "tttt")</f>
        <v>Wednesday</v>
      </c>
      <c r="N1199" s="2" t="s">
        <v>16</v>
      </c>
    </row>
    <row r="1200" spans="1:14" ht="14.5" x14ac:dyDescent="0.35">
      <c r="A1200" s="2" t="s">
        <v>2430</v>
      </c>
      <c r="B1200" s="2" t="s">
        <v>2431</v>
      </c>
      <c r="C1200" s="2">
        <v>46</v>
      </c>
      <c r="D1200" s="2" t="s">
        <v>12</v>
      </c>
      <c r="E1200" s="2" t="s">
        <v>93</v>
      </c>
      <c r="F1200" s="2" t="s">
        <v>25</v>
      </c>
      <c r="G1200" s="2" t="s">
        <v>20</v>
      </c>
      <c r="H1200" s="7">
        <v>19297.57</v>
      </c>
      <c r="I1200" s="3">
        <v>44956</v>
      </c>
      <c r="J1200" s="3" t="str">
        <f>TEXT(NIgerian_Fintech[[#This Row],[TransactionDate]], "JJJJ")</f>
        <v>2023</v>
      </c>
      <c r="K1200" s="3" t="str">
        <f>TEXT(NIgerian_Fintech[[#This Row],[TransactionDate]], "MMMM")</f>
        <v>January</v>
      </c>
      <c r="L1200" s="3" t="str">
        <f>TEXT(NIgerian_Fintech[[#This Row],[TransactionDate]], "MM")</f>
        <v>01</v>
      </c>
      <c r="M1200" s="3" t="str">
        <f>TEXT(NIgerian_Fintech[[#This Row],[TransactionDate]], "tttt")</f>
        <v>Monday</v>
      </c>
      <c r="N1200" s="2" t="s">
        <v>16</v>
      </c>
    </row>
    <row r="1201" spans="1:14" ht="14.5" x14ac:dyDescent="0.35">
      <c r="A1201" s="2" t="s">
        <v>2432</v>
      </c>
      <c r="B1201" s="2" t="s">
        <v>2433</v>
      </c>
      <c r="C1201" s="2">
        <v>60</v>
      </c>
      <c r="D1201" s="2" t="s">
        <v>39</v>
      </c>
      <c r="E1201" s="2" t="s">
        <v>93</v>
      </c>
      <c r="F1201" s="2" t="s">
        <v>14</v>
      </c>
      <c r="G1201" s="2" t="s">
        <v>15</v>
      </c>
      <c r="H1201" s="7">
        <v>21042.09</v>
      </c>
      <c r="I1201" s="3">
        <v>45033</v>
      </c>
      <c r="J1201" s="3" t="str">
        <f>TEXT(NIgerian_Fintech[[#This Row],[TransactionDate]], "JJJJ")</f>
        <v>2023</v>
      </c>
      <c r="K1201" s="3" t="str">
        <f>TEXT(NIgerian_Fintech[[#This Row],[TransactionDate]], "MMMM")</f>
        <v>April</v>
      </c>
      <c r="L1201" s="3" t="str">
        <f>TEXT(NIgerian_Fintech[[#This Row],[TransactionDate]], "MM")</f>
        <v>04</v>
      </c>
      <c r="M1201" s="3" t="str">
        <f>TEXT(NIgerian_Fintech[[#This Row],[TransactionDate]], "tttt")</f>
        <v>Monday</v>
      </c>
      <c r="N1201" s="2" t="s">
        <v>16</v>
      </c>
    </row>
    <row r="1202" spans="1:14" ht="14.5" x14ac:dyDescent="0.35">
      <c r="A1202" s="2" t="s">
        <v>2434</v>
      </c>
      <c r="B1202" s="2" t="s">
        <v>2435</v>
      </c>
      <c r="C1202" s="2">
        <v>39</v>
      </c>
      <c r="D1202" s="2" t="s">
        <v>39</v>
      </c>
      <c r="E1202" s="2" t="s">
        <v>52</v>
      </c>
      <c r="F1202" s="2" t="s">
        <v>25</v>
      </c>
      <c r="G1202" s="2" t="s">
        <v>30</v>
      </c>
      <c r="H1202" s="7">
        <v>10818.64</v>
      </c>
      <c r="I1202" s="3">
        <v>45604</v>
      </c>
      <c r="J1202" s="3" t="str">
        <f>TEXT(NIgerian_Fintech[[#This Row],[TransactionDate]], "JJJJ")</f>
        <v>2024</v>
      </c>
      <c r="K1202" s="3" t="str">
        <f>TEXT(NIgerian_Fintech[[#This Row],[TransactionDate]], "MMMM")</f>
        <v>November</v>
      </c>
      <c r="L1202" s="3" t="str">
        <f>TEXT(NIgerian_Fintech[[#This Row],[TransactionDate]], "MM")</f>
        <v>11</v>
      </c>
      <c r="M1202" s="3" t="str">
        <f>TEXT(NIgerian_Fintech[[#This Row],[TransactionDate]], "tttt")</f>
        <v>Friday</v>
      </c>
      <c r="N1202" s="2" t="s">
        <v>21</v>
      </c>
    </row>
    <row r="1203" spans="1:14" ht="14.5" x14ac:dyDescent="0.35">
      <c r="A1203" s="2" t="s">
        <v>2436</v>
      </c>
      <c r="B1203" s="2" t="s">
        <v>2437</v>
      </c>
      <c r="C1203" s="2">
        <v>43</v>
      </c>
      <c r="D1203" s="2" t="s">
        <v>12</v>
      </c>
      <c r="E1203" s="2" t="s">
        <v>24</v>
      </c>
      <c r="F1203" s="2" t="s">
        <v>49</v>
      </c>
      <c r="G1203" s="2" t="s">
        <v>30</v>
      </c>
      <c r="H1203" s="7">
        <v>3635.4</v>
      </c>
      <c r="I1203" s="3">
        <v>45316</v>
      </c>
      <c r="J1203" s="3" t="str">
        <f>TEXT(NIgerian_Fintech[[#This Row],[TransactionDate]], "JJJJ")</f>
        <v>2024</v>
      </c>
      <c r="K1203" s="3" t="str">
        <f>TEXT(NIgerian_Fintech[[#This Row],[TransactionDate]], "MMMM")</f>
        <v>January</v>
      </c>
      <c r="L1203" s="3" t="str">
        <f>TEXT(NIgerian_Fintech[[#This Row],[TransactionDate]], "MM")</f>
        <v>01</v>
      </c>
      <c r="M1203" s="3" t="str">
        <f>TEXT(NIgerian_Fintech[[#This Row],[TransactionDate]], "tttt")</f>
        <v>Thursday</v>
      </c>
      <c r="N1203" s="2" t="s">
        <v>16</v>
      </c>
    </row>
    <row r="1204" spans="1:14" ht="14.5" x14ac:dyDescent="0.35">
      <c r="A1204" s="2" t="s">
        <v>2438</v>
      </c>
      <c r="B1204" s="2" t="s">
        <v>2439</v>
      </c>
      <c r="C1204" s="2">
        <v>45</v>
      </c>
      <c r="D1204" s="2" t="s">
        <v>39</v>
      </c>
      <c r="E1204" s="2" t="s">
        <v>64</v>
      </c>
      <c r="F1204" s="2" t="s">
        <v>25</v>
      </c>
      <c r="G1204" s="2" t="s">
        <v>30</v>
      </c>
      <c r="H1204" s="7">
        <v>6563.36</v>
      </c>
      <c r="I1204" s="3">
        <v>45332</v>
      </c>
      <c r="J1204" s="3" t="str">
        <f>TEXT(NIgerian_Fintech[[#This Row],[TransactionDate]], "JJJJ")</f>
        <v>2024</v>
      </c>
      <c r="K1204" s="3" t="str">
        <f>TEXT(NIgerian_Fintech[[#This Row],[TransactionDate]], "MMMM")</f>
        <v>February</v>
      </c>
      <c r="L1204" s="3" t="str">
        <f>TEXT(NIgerian_Fintech[[#This Row],[TransactionDate]], "MM")</f>
        <v>02</v>
      </c>
      <c r="M1204" s="3" t="str">
        <f>TEXT(NIgerian_Fintech[[#This Row],[TransactionDate]], "tttt")</f>
        <v>Saturday</v>
      </c>
      <c r="N1204" s="2" t="s">
        <v>16</v>
      </c>
    </row>
    <row r="1205" spans="1:14" ht="14.5" x14ac:dyDescent="0.35">
      <c r="A1205" s="2" t="s">
        <v>2440</v>
      </c>
      <c r="B1205" s="2" t="s">
        <v>2441</v>
      </c>
      <c r="C1205" s="2">
        <v>38</v>
      </c>
      <c r="D1205" s="2" t="s">
        <v>39</v>
      </c>
      <c r="E1205" s="2" t="s">
        <v>74</v>
      </c>
      <c r="F1205" s="2" t="s">
        <v>35</v>
      </c>
      <c r="G1205" s="2" t="s">
        <v>15</v>
      </c>
      <c r="H1205" s="7">
        <v>12396.37</v>
      </c>
      <c r="I1205" s="3">
        <v>45047</v>
      </c>
      <c r="J1205" s="3" t="str">
        <f>TEXT(NIgerian_Fintech[[#This Row],[TransactionDate]], "JJJJ")</f>
        <v>2023</v>
      </c>
      <c r="K1205" s="3" t="str">
        <f>TEXT(NIgerian_Fintech[[#This Row],[TransactionDate]], "MMMM")</f>
        <v>May</v>
      </c>
      <c r="L1205" s="3" t="str">
        <f>TEXT(NIgerian_Fintech[[#This Row],[TransactionDate]], "MM")</f>
        <v>05</v>
      </c>
      <c r="M1205" s="3" t="str">
        <f>TEXT(NIgerian_Fintech[[#This Row],[TransactionDate]], "tttt")</f>
        <v>Monday</v>
      </c>
      <c r="N1205" s="2" t="s">
        <v>16</v>
      </c>
    </row>
    <row r="1206" spans="1:14" ht="14.5" x14ac:dyDescent="0.35">
      <c r="A1206" s="2" t="s">
        <v>2442</v>
      </c>
      <c r="B1206" s="2" t="s">
        <v>2443</v>
      </c>
      <c r="C1206" s="2">
        <v>24</v>
      </c>
      <c r="D1206" s="2" t="s">
        <v>39</v>
      </c>
      <c r="E1206" s="2" t="s">
        <v>93</v>
      </c>
      <c r="F1206" s="2" t="s">
        <v>55</v>
      </c>
      <c r="G1206" s="2" t="s">
        <v>20</v>
      </c>
      <c r="H1206" s="7">
        <v>2364.36</v>
      </c>
      <c r="I1206" s="3">
        <v>44937</v>
      </c>
      <c r="J1206" s="3" t="str">
        <f>TEXT(NIgerian_Fintech[[#This Row],[TransactionDate]], "JJJJ")</f>
        <v>2023</v>
      </c>
      <c r="K1206" s="3" t="str">
        <f>TEXT(NIgerian_Fintech[[#This Row],[TransactionDate]], "MMMM")</f>
        <v>January</v>
      </c>
      <c r="L1206" s="3" t="str">
        <f>TEXT(NIgerian_Fintech[[#This Row],[TransactionDate]], "MM")</f>
        <v>01</v>
      </c>
      <c r="M1206" s="3" t="str">
        <f>TEXT(NIgerian_Fintech[[#This Row],[TransactionDate]], "tttt")</f>
        <v>Wednesday</v>
      </c>
      <c r="N1206" s="2" t="s">
        <v>16</v>
      </c>
    </row>
    <row r="1207" spans="1:14" ht="14.5" x14ac:dyDescent="0.35">
      <c r="A1207" s="2" t="s">
        <v>2444</v>
      </c>
      <c r="B1207" s="2" t="s">
        <v>2445</v>
      </c>
      <c r="C1207" s="2">
        <v>34</v>
      </c>
      <c r="D1207" s="2" t="s">
        <v>12</v>
      </c>
      <c r="E1207" s="2" t="s">
        <v>42</v>
      </c>
      <c r="F1207" s="2" t="s">
        <v>35</v>
      </c>
      <c r="G1207" s="2" t="s">
        <v>15</v>
      </c>
      <c r="H1207" s="7">
        <v>13426.35</v>
      </c>
      <c r="I1207" s="3">
        <v>45510</v>
      </c>
      <c r="J1207" s="3" t="str">
        <f>TEXT(NIgerian_Fintech[[#This Row],[TransactionDate]], "JJJJ")</f>
        <v>2024</v>
      </c>
      <c r="K1207" s="3" t="str">
        <f>TEXT(NIgerian_Fintech[[#This Row],[TransactionDate]], "MMMM")</f>
        <v>August</v>
      </c>
      <c r="L1207" s="3" t="str">
        <f>TEXT(NIgerian_Fintech[[#This Row],[TransactionDate]], "MM")</f>
        <v>08</v>
      </c>
      <c r="M1207" s="3" t="str">
        <f>TEXT(NIgerian_Fintech[[#This Row],[TransactionDate]], "tttt")</f>
        <v>Tuesday</v>
      </c>
      <c r="N1207" s="2" t="s">
        <v>16</v>
      </c>
    </row>
    <row r="1208" spans="1:14" ht="14.5" x14ac:dyDescent="0.35">
      <c r="A1208" s="2" t="s">
        <v>2446</v>
      </c>
      <c r="B1208" s="2" t="s">
        <v>2447</v>
      </c>
      <c r="C1208" s="2">
        <v>37</v>
      </c>
      <c r="D1208" s="2" t="s">
        <v>39</v>
      </c>
      <c r="E1208" s="2" t="s">
        <v>42</v>
      </c>
      <c r="F1208" s="2" t="s">
        <v>55</v>
      </c>
      <c r="G1208" s="2" t="s">
        <v>15</v>
      </c>
      <c r="H1208" s="7">
        <v>7942.69</v>
      </c>
      <c r="I1208" s="3">
        <v>45273</v>
      </c>
      <c r="J1208" s="3" t="str">
        <f>TEXT(NIgerian_Fintech[[#This Row],[TransactionDate]], "JJJJ")</f>
        <v>2023</v>
      </c>
      <c r="K1208" s="3" t="str">
        <f>TEXT(NIgerian_Fintech[[#This Row],[TransactionDate]], "MMMM")</f>
        <v>December</v>
      </c>
      <c r="L1208" s="3" t="str">
        <f>TEXT(NIgerian_Fintech[[#This Row],[TransactionDate]], "MM")</f>
        <v>12</v>
      </c>
      <c r="M1208" s="3" t="str">
        <f>TEXT(NIgerian_Fintech[[#This Row],[TransactionDate]], "tttt")</f>
        <v>Wednesday</v>
      </c>
      <c r="N1208" s="2" t="s">
        <v>16</v>
      </c>
    </row>
    <row r="1209" spans="1:14" ht="14.5" x14ac:dyDescent="0.35">
      <c r="A1209" s="2" t="s">
        <v>2448</v>
      </c>
      <c r="B1209" s="2" t="s">
        <v>2449</v>
      </c>
      <c r="C1209" s="2">
        <v>58</v>
      </c>
      <c r="D1209" s="2" t="s">
        <v>39</v>
      </c>
      <c r="E1209" s="2" t="s">
        <v>42</v>
      </c>
      <c r="F1209" s="2" t="s">
        <v>19</v>
      </c>
      <c r="G1209" s="2" t="s">
        <v>26</v>
      </c>
      <c r="H1209" s="7">
        <v>1009.45</v>
      </c>
      <c r="I1209" s="3">
        <v>45179</v>
      </c>
      <c r="J1209" s="3" t="str">
        <f>TEXT(NIgerian_Fintech[[#This Row],[TransactionDate]], "JJJJ")</f>
        <v>2023</v>
      </c>
      <c r="K1209" s="3" t="str">
        <f>TEXT(NIgerian_Fintech[[#This Row],[TransactionDate]], "MMMM")</f>
        <v>September</v>
      </c>
      <c r="L1209" s="3" t="str">
        <f>TEXT(NIgerian_Fintech[[#This Row],[TransactionDate]], "MM")</f>
        <v>09</v>
      </c>
      <c r="M1209" s="3" t="str">
        <f>TEXT(NIgerian_Fintech[[#This Row],[TransactionDate]], "tttt")</f>
        <v>Sunday</v>
      </c>
      <c r="N1209" s="2" t="s">
        <v>16</v>
      </c>
    </row>
    <row r="1210" spans="1:14" ht="14.5" x14ac:dyDescent="0.35">
      <c r="A1210" s="2" t="s">
        <v>2450</v>
      </c>
      <c r="B1210" s="2" t="s">
        <v>2451</v>
      </c>
      <c r="C1210" s="2">
        <v>37</v>
      </c>
      <c r="D1210" s="2" t="s">
        <v>12</v>
      </c>
      <c r="E1210" s="2" t="s">
        <v>29</v>
      </c>
      <c r="F1210" s="2" t="s">
        <v>55</v>
      </c>
      <c r="G1210" s="2" t="s">
        <v>30</v>
      </c>
      <c r="H1210" s="7">
        <v>8148.32</v>
      </c>
      <c r="I1210" s="3">
        <v>45045</v>
      </c>
      <c r="J1210" s="3" t="str">
        <f>TEXT(NIgerian_Fintech[[#This Row],[TransactionDate]], "JJJJ")</f>
        <v>2023</v>
      </c>
      <c r="K1210" s="3" t="str">
        <f>TEXT(NIgerian_Fintech[[#This Row],[TransactionDate]], "MMMM")</f>
        <v>April</v>
      </c>
      <c r="L1210" s="3" t="str">
        <f>TEXT(NIgerian_Fintech[[#This Row],[TransactionDate]], "MM")</f>
        <v>04</v>
      </c>
      <c r="M1210" s="3" t="str">
        <f>TEXT(NIgerian_Fintech[[#This Row],[TransactionDate]], "tttt")</f>
        <v>Saturday</v>
      </c>
      <c r="N1210" s="2" t="s">
        <v>16</v>
      </c>
    </row>
    <row r="1211" spans="1:14" ht="14.5" x14ac:dyDescent="0.35">
      <c r="A1211" s="2" t="s">
        <v>2452</v>
      </c>
      <c r="B1211" s="2" t="s">
        <v>2453</v>
      </c>
      <c r="C1211" s="2">
        <v>39</v>
      </c>
      <c r="D1211" s="2" t="s">
        <v>12</v>
      </c>
      <c r="E1211" s="2" t="s">
        <v>24</v>
      </c>
      <c r="F1211" s="2" t="s">
        <v>19</v>
      </c>
      <c r="G1211" s="2" t="s">
        <v>20</v>
      </c>
      <c r="H1211" s="7">
        <v>691.1</v>
      </c>
      <c r="I1211" s="3">
        <v>45446</v>
      </c>
      <c r="J1211" s="3" t="str">
        <f>TEXT(NIgerian_Fintech[[#This Row],[TransactionDate]], "JJJJ")</f>
        <v>2024</v>
      </c>
      <c r="K1211" s="3" t="str">
        <f>TEXT(NIgerian_Fintech[[#This Row],[TransactionDate]], "MMMM")</f>
        <v>June</v>
      </c>
      <c r="L1211" s="3" t="str">
        <f>TEXT(NIgerian_Fintech[[#This Row],[TransactionDate]], "MM")</f>
        <v>06</v>
      </c>
      <c r="M1211" s="3" t="str">
        <f>TEXT(NIgerian_Fintech[[#This Row],[TransactionDate]], "tttt")</f>
        <v>Monday</v>
      </c>
      <c r="N1211" s="2" t="s">
        <v>16</v>
      </c>
    </row>
    <row r="1212" spans="1:14" ht="14.5" x14ac:dyDescent="0.35">
      <c r="A1212" s="2" t="s">
        <v>2454</v>
      </c>
      <c r="B1212" s="2" t="s">
        <v>2455</v>
      </c>
      <c r="C1212" s="2">
        <v>45</v>
      </c>
      <c r="D1212" s="2" t="s">
        <v>39</v>
      </c>
      <c r="E1212" s="2" t="s">
        <v>24</v>
      </c>
      <c r="F1212" s="2" t="s">
        <v>35</v>
      </c>
      <c r="G1212" s="2" t="s">
        <v>26</v>
      </c>
      <c r="H1212" s="7">
        <v>144.11000000000001</v>
      </c>
      <c r="I1212" s="3">
        <v>45141</v>
      </c>
      <c r="J1212" s="3" t="str">
        <f>TEXT(NIgerian_Fintech[[#This Row],[TransactionDate]], "JJJJ")</f>
        <v>2023</v>
      </c>
      <c r="K1212" s="3" t="str">
        <f>TEXT(NIgerian_Fintech[[#This Row],[TransactionDate]], "MMMM")</f>
        <v>August</v>
      </c>
      <c r="L1212" s="3" t="str">
        <f>TEXT(NIgerian_Fintech[[#This Row],[TransactionDate]], "MM")</f>
        <v>08</v>
      </c>
      <c r="M1212" s="3" t="str">
        <f>TEXT(NIgerian_Fintech[[#This Row],[TransactionDate]], "tttt")</f>
        <v>Thursday</v>
      </c>
      <c r="N1212" s="2" t="s">
        <v>16</v>
      </c>
    </row>
    <row r="1213" spans="1:14" ht="14.5" x14ac:dyDescent="0.35">
      <c r="A1213" s="2" t="s">
        <v>2456</v>
      </c>
      <c r="B1213" s="2" t="s">
        <v>2457</v>
      </c>
      <c r="C1213" s="2">
        <v>57</v>
      </c>
      <c r="D1213" s="2" t="s">
        <v>39</v>
      </c>
      <c r="E1213" s="2" t="s">
        <v>93</v>
      </c>
      <c r="F1213" s="2" t="s">
        <v>14</v>
      </c>
      <c r="G1213" s="2" t="s">
        <v>26</v>
      </c>
      <c r="H1213" s="7">
        <v>22038.959999999999</v>
      </c>
      <c r="I1213" s="3">
        <v>45006</v>
      </c>
      <c r="J1213" s="3" t="str">
        <f>TEXT(NIgerian_Fintech[[#This Row],[TransactionDate]], "JJJJ")</f>
        <v>2023</v>
      </c>
      <c r="K1213" s="3" t="str">
        <f>TEXT(NIgerian_Fintech[[#This Row],[TransactionDate]], "MMMM")</f>
        <v>March</v>
      </c>
      <c r="L1213" s="3" t="str">
        <f>TEXT(NIgerian_Fintech[[#This Row],[TransactionDate]], "MM")</f>
        <v>03</v>
      </c>
      <c r="M1213" s="3" t="str">
        <f>TEXT(NIgerian_Fintech[[#This Row],[TransactionDate]], "tttt")</f>
        <v>Tuesday</v>
      </c>
      <c r="N1213" s="2" t="s">
        <v>16</v>
      </c>
    </row>
    <row r="1214" spans="1:14" ht="14.5" x14ac:dyDescent="0.35">
      <c r="A1214" s="2" t="s">
        <v>2458</v>
      </c>
      <c r="B1214" s="2" t="s">
        <v>2459</v>
      </c>
      <c r="C1214" s="2">
        <v>24</v>
      </c>
      <c r="D1214" s="2" t="s">
        <v>12</v>
      </c>
      <c r="E1214" s="2" t="s">
        <v>93</v>
      </c>
      <c r="F1214" s="2" t="s">
        <v>49</v>
      </c>
      <c r="G1214" s="2" t="s">
        <v>36</v>
      </c>
      <c r="H1214" s="7">
        <v>6731.8</v>
      </c>
      <c r="I1214" s="3">
        <v>45345</v>
      </c>
      <c r="J1214" s="3" t="str">
        <f>TEXT(NIgerian_Fintech[[#This Row],[TransactionDate]], "JJJJ")</f>
        <v>2024</v>
      </c>
      <c r="K1214" s="3" t="str">
        <f>TEXT(NIgerian_Fintech[[#This Row],[TransactionDate]], "MMMM")</f>
        <v>February</v>
      </c>
      <c r="L1214" s="3" t="str">
        <f>TEXT(NIgerian_Fintech[[#This Row],[TransactionDate]], "MM")</f>
        <v>02</v>
      </c>
      <c r="M1214" s="3" t="str">
        <f>TEXT(NIgerian_Fintech[[#This Row],[TransactionDate]], "tttt")</f>
        <v>Friday</v>
      </c>
      <c r="N1214" s="2" t="s">
        <v>16</v>
      </c>
    </row>
    <row r="1215" spans="1:14" ht="14.5" x14ac:dyDescent="0.35">
      <c r="A1215" s="2" t="s">
        <v>2460</v>
      </c>
      <c r="B1215" s="2" t="s">
        <v>2461</v>
      </c>
      <c r="C1215" s="2">
        <v>18</v>
      </c>
      <c r="D1215" s="2" t="s">
        <v>39</v>
      </c>
      <c r="E1215" s="2" t="s">
        <v>42</v>
      </c>
      <c r="F1215" s="2" t="s">
        <v>14</v>
      </c>
      <c r="G1215" s="2" t="s">
        <v>30</v>
      </c>
      <c r="H1215" s="7">
        <v>7837.06</v>
      </c>
      <c r="I1215" s="3">
        <v>45510</v>
      </c>
      <c r="J1215" s="3" t="str">
        <f>TEXT(NIgerian_Fintech[[#This Row],[TransactionDate]], "JJJJ")</f>
        <v>2024</v>
      </c>
      <c r="K1215" s="3" t="str">
        <f>TEXT(NIgerian_Fintech[[#This Row],[TransactionDate]], "MMMM")</f>
        <v>August</v>
      </c>
      <c r="L1215" s="3" t="str">
        <f>TEXT(NIgerian_Fintech[[#This Row],[TransactionDate]], "MM")</f>
        <v>08</v>
      </c>
      <c r="M1215" s="3" t="str">
        <f>TEXT(NIgerian_Fintech[[#This Row],[TransactionDate]], "tttt")</f>
        <v>Tuesday</v>
      </c>
      <c r="N1215" s="2" t="s">
        <v>16</v>
      </c>
    </row>
    <row r="1216" spans="1:14" ht="14.5" x14ac:dyDescent="0.35">
      <c r="A1216" s="2" t="s">
        <v>2462</v>
      </c>
      <c r="B1216" s="2" t="s">
        <v>2463</v>
      </c>
      <c r="C1216" s="2">
        <v>49</v>
      </c>
      <c r="D1216" s="2" t="s">
        <v>12</v>
      </c>
      <c r="E1216" s="2" t="s">
        <v>24</v>
      </c>
      <c r="F1216" s="2" t="s">
        <v>19</v>
      </c>
      <c r="G1216" s="2" t="s">
        <v>20</v>
      </c>
      <c r="H1216" s="7">
        <v>3284.18</v>
      </c>
      <c r="I1216" s="3">
        <v>45638</v>
      </c>
      <c r="J1216" s="3" t="str">
        <f>TEXT(NIgerian_Fintech[[#This Row],[TransactionDate]], "JJJJ")</f>
        <v>2024</v>
      </c>
      <c r="K1216" s="3" t="str">
        <f>TEXT(NIgerian_Fintech[[#This Row],[TransactionDate]], "MMMM")</f>
        <v>December</v>
      </c>
      <c r="L1216" s="3" t="str">
        <f>TEXT(NIgerian_Fintech[[#This Row],[TransactionDate]], "MM")</f>
        <v>12</v>
      </c>
      <c r="M1216" s="3" t="str">
        <f>TEXT(NIgerian_Fintech[[#This Row],[TransactionDate]], "tttt")</f>
        <v>Thursday</v>
      </c>
      <c r="N1216" s="2" t="s">
        <v>16</v>
      </c>
    </row>
    <row r="1217" spans="1:14" ht="14.5" x14ac:dyDescent="0.35">
      <c r="A1217" s="2" t="s">
        <v>2464</v>
      </c>
      <c r="B1217" s="2" t="s">
        <v>2465</v>
      </c>
      <c r="C1217" s="2">
        <v>30</v>
      </c>
      <c r="D1217" s="2" t="s">
        <v>39</v>
      </c>
      <c r="E1217" s="2" t="s">
        <v>24</v>
      </c>
      <c r="F1217" s="2" t="s">
        <v>25</v>
      </c>
      <c r="G1217" s="2" t="s">
        <v>20</v>
      </c>
      <c r="H1217" s="7">
        <v>7825.13</v>
      </c>
      <c r="I1217" s="3">
        <v>45611</v>
      </c>
      <c r="J1217" s="3" t="str">
        <f>TEXT(NIgerian_Fintech[[#This Row],[TransactionDate]], "JJJJ")</f>
        <v>2024</v>
      </c>
      <c r="K1217" s="3" t="str">
        <f>TEXT(NIgerian_Fintech[[#This Row],[TransactionDate]], "MMMM")</f>
        <v>November</v>
      </c>
      <c r="L1217" s="3" t="str">
        <f>TEXT(NIgerian_Fintech[[#This Row],[TransactionDate]], "MM")</f>
        <v>11</v>
      </c>
      <c r="M1217" s="3" t="str">
        <f>TEXT(NIgerian_Fintech[[#This Row],[TransactionDate]], "tttt")</f>
        <v>Friday</v>
      </c>
      <c r="N1217" s="2" t="s">
        <v>16</v>
      </c>
    </row>
    <row r="1218" spans="1:14" ht="14.5" x14ac:dyDescent="0.35">
      <c r="A1218" s="2" t="s">
        <v>2466</v>
      </c>
      <c r="B1218" s="2" t="s">
        <v>2467</v>
      </c>
      <c r="C1218" s="2">
        <v>47</v>
      </c>
      <c r="D1218" s="2" t="s">
        <v>12</v>
      </c>
      <c r="E1218" s="2" t="s">
        <v>93</v>
      </c>
      <c r="F1218" s="2" t="s">
        <v>25</v>
      </c>
      <c r="G1218" s="2" t="s">
        <v>20</v>
      </c>
      <c r="H1218" s="7">
        <v>1849.67</v>
      </c>
      <c r="I1218" s="3">
        <v>45215</v>
      </c>
      <c r="J1218" s="3" t="str">
        <f>TEXT(NIgerian_Fintech[[#This Row],[TransactionDate]], "JJJJ")</f>
        <v>2023</v>
      </c>
      <c r="K1218" s="3" t="str">
        <f>TEXT(NIgerian_Fintech[[#This Row],[TransactionDate]], "MMMM")</f>
        <v>October</v>
      </c>
      <c r="L1218" s="3" t="str">
        <f>TEXT(NIgerian_Fintech[[#This Row],[TransactionDate]], "MM")</f>
        <v>10</v>
      </c>
      <c r="M1218" s="3" t="str">
        <f>TEXT(NIgerian_Fintech[[#This Row],[TransactionDate]], "tttt")</f>
        <v>Monday</v>
      </c>
      <c r="N1218" s="2" t="s">
        <v>16</v>
      </c>
    </row>
    <row r="1219" spans="1:14" ht="14.5" x14ac:dyDescent="0.35">
      <c r="A1219" s="2" t="s">
        <v>2468</v>
      </c>
      <c r="B1219" s="2" t="s">
        <v>2469</v>
      </c>
      <c r="C1219" s="2">
        <v>40</v>
      </c>
      <c r="D1219" s="2" t="s">
        <v>39</v>
      </c>
      <c r="E1219" s="2" t="s">
        <v>29</v>
      </c>
      <c r="F1219" s="2" t="s">
        <v>14</v>
      </c>
      <c r="G1219" s="2" t="s">
        <v>30</v>
      </c>
      <c r="H1219" s="7">
        <v>13690.27</v>
      </c>
      <c r="I1219" s="3">
        <v>45160</v>
      </c>
      <c r="J1219" s="3" t="str">
        <f>TEXT(NIgerian_Fintech[[#This Row],[TransactionDate]], "JJJJ")</f>
        <v>2023</v>
      </c>
      <c r="K1219" s="3" t="str">
        <f>TEXT(NIgerian_Fintech[[#This Row],[TransactionDate]], "MMMM")</f>
        <v>August</v>
      </c>
      <c r="L1219" s="3" t="str">
        <f>TEXT(NIgerian_Fintech[[#This Row],[TransactionDate]], "MM")</f>
        <v>08</v>
      </c>
      <c r="M1219" s="3" t="str">
        <f>TEXT(NIgerian_Fintech[[#This Row],[TransactionDate]], "tttt")</f>
        <v>Tuesday</v>
      </c>
      <c r="N1219" s="2" t="s">
        <v>16</v>
      </c>
    </row>
    <row r="1220" spans="1:14" ht="14.5" x14ac:dyDescent="0.35">
      <c r="A1220" s="2" t="s">
        <v>2470</v>
      </c>
      <c r="B1220" s="2" t="s">
        <v>2471</v>
      </c>
      <c r="C1220" s="2">
        <v>36</v>
      </c>
      <c r="D1220" s="2" t="s">
        <v>12</v>
      </c>
      <c r="E1220" s="2" t="s">
        <v>74</v>
      </c>
      <c r="F1220" s="2" t="s">
        <v>25</v>
      </c>
      <c r="G1220" s="2" t="s">
        <v>20</v>
      </c>
      <c r="H1220" s="7">
        <v>17335.8</v>
      </c>
      <c r="I1220" s="3">
        <v>45187</v>
      </c>
      <c r="J1220" s="3" t="str">
        <f>TEXT(NIgerian_Fintech[[#This Row],[TransactionDate]], "JJJJ")</f>
        <v>2023</v>
      </c>
      <c r="K1220" s="3" t="str">
        <f>TEXT(NIgerian_Fintech[[#This Row],[TransactionDate]], "MMMM")</f>
        <v>September</v>
      </c>
      <c r="L1220" s="3" t="str">
        <f>TEXT(NIgerian_Fintech[[#This Row],[TransactionDate]], "MM")</f>
        <v>09</v>
      </c>
      <c r="M1220" s="3" t="str">
        <f>TEXT(NIgerian_Fintech[[#This Row],[TransactionDate]], "tttt")</f>
        <v>Monday</v>
      </c>
      <c r="N1220" s="2" t="s">
        <v>16</v>
      </c>
    </row>
    <row r="1221" spans="1:14" ht="14.5" x14ac:dyDescent="0.35">
      <c r="A1221" s="2" t="s">
        <v>2472</v>
      </c>
      <c r="B1221" s="2" t="s">
        <v>2473</v>
      </c>
      <c r="C1221" s="2">
        <v>49</v>
      </c>
      <c r="D1221" s="2" t="s">
        <v>12</v>
      </c>
      <c r="E1221" s="2" t="s">
        <v>74</v>
      </c>
      <c r="F1221" s="2" t="s">
        <v>19</v>
      </c>
      <c r="G1221" s="2" t="s">
        <v>15</v>
      </c>
      <c r="H1221" s="7">
        <v>19370.8</v>
      </c>
      <c r="I1221" s="3">
        <v>45583</v>
      </c>
      <c r="J1221" s="3" t="str">
        <f>TEXT(NIgerian_Fintech[[#This Row],[TransactionDate]], "JJJJ")</f>
        <v>2024</v>
      </c>
      <c r="K1221" s="3" t="str">
        <f>TEXT(NIgerian_Fintech[[#This Row],[TransactionDate]], "MMMM")</f>
        <v>October</v>
      </c>
      <c r="L1221" s="3" t="str">
        <f>TEXT(NIgerian_Fintech[[#This Row],[TransactionDate]], "MM")</f>
        <v>10</v>
      </c>
      <c r="M1221" s="3" t="str">
        <f>TEXT(NIgerian_Fintech[[#This Row],[TransactionDate]], "tttt")</f>
        <v>Friday</v>
      </c>
      <c r="N1221" s="2" t="s">
        <v>16</v>
      </c>
    </row>
    <row r="1222" spans="1:14" ht="14.5" x14ac:dyDescent="0.35">
      <c r="A1222" s="2" t="s">
        <v>2474</v>
      </c>
      <c r="B1222" s="2" t="s">
        <v>2475</v>
      </c>
      <c r="C1222" s="2">
        <v>47</v>
      </c>
      <c r="D1222" s="2" t="s">
        <v>12</v>
      </c>
      <c r="E1222" s="2" t="s">
        <v>52</v>
      </c>
      <c r="F1222" s="2" t="s">
        <v>35</v>
      </c>
      <c r="G1222" s="2" t="s">
        <v>15</v>
      </c>
      <c r="H1222" s="7">
        <v>1127.8</v>
      </c>
      <c r="I1222" s="3">
        <v>44948</v>
      </c>
      <c r="J1222" s="3" t="str">
        <f>TEXT(NIgerian_Fintech[[#This Row],[TransactionDate]], "JJJJ")</f>
        <v>2023</v>
      </c>
      <c r="K1222" s="3" t="str">
        <f>TEXT(NIgerian_Fintech[[#This Row],[TransactionDate]], "MMMM")</f>
        <v>January</v>
      </c>
      <c r="L1222" s="3" t="str">
        <f>TEXT(NIgerian_Fintech[[#This Row],[TransactionDate]], "MM")</f>
        <v>01</v>
      </c>
      <c r="M1222" s="3" t="str">
        <f>TEXT(NIgerian_Fintech[[#This Row],[TransactionDate]], "tttt")</f>
        <v>Sunday</v>
      </c>
      <c r="N1222" s="2" t="s">
        <v>16</v>
      </c>
    </row>
    <row r="1223" spans="1:14" ht="14.5" x14ac:dyDescent="0.35">
      <c r="A1223" s="2" t="s">
        <v>2476</v>
      </c>
      <c r="B1223" s="2" t="s">
        <v>2477</v>
      </c>
      <c r="C1223" s="2">
        <v>46</v>
      </c>
      <c r="D1223" s="2" t="s">
        <v>12</v>
      </c>
      <c r="E1223" s="2" t="s">
        <v>24</v>
      </c>
      <c r="F1223" s="2" t="s">
        <v>49</v>
      </c>
      <c r="G1223" s="2" t="s">
        <v>30</v>
      </c>
      <c r="H1223" s="7">
        <v>8158.9</v>
      </c>
      <c r="I1223" s="3">
        <v>45004</v>
      </c>
      <c r="J1223" s="3" t="str">
        <f>TEXT(NIgerian_Fintech[[#This Row],[TransactionDate]], "JJJJ")</f>
        <v>2023</v>
      </c>
      <c r="K1223" s="3" t="str">
        <f>TEXT(NIgerian_Fintech[[#This Row],[TransactionDate]], "MMMM")</f>
        <v>March</v>
      </c>
      <c r="L1223" s="3" t="str">
        <f>TEXT(NIgerian_Fintech[[#This Row],[TransactionDate]], "MM")</f>
        <v>03</v>
      </c>
      <c r="M1223" s="3" t="str">
        <f>TEXT(NIgerian_Fintech[[#This Row],[TransactionDate]], "tttt")</f>
        <v>Sunday</v>
      </c>
      <c r="N1223" s="2" t="s">
        <v>16</v>
      </c>
    </row>
    <row r="1224" spans="1:14" ht="14.5" x14ac:dyDescent="0.35">
      <c r="A1224" s="2" t="s">
        <v>2478</v>
      </c>
      <c r="B1224" s="2" t="s">
        <v>2479</v>
      </c>
      <c r="C1224" s="2">
        <v>62</v>
      </c>
      <c r="D1224" s="2" t="s">
        <v>12</v>
      </c>
      <c r="E1224" s="2" t="s">
        <v>64</v>
      </c>
      <c r="F1224" s="2" t="s">
        <v>55</v>
      </c>
      <c r="G1224" s="2" t="s">
        <v>20</v>
      </c>
      <c r="H1224" s="7">
        <v>16541.79</v>
      </c>
      <c r="I1224" s="3">
        <v>45598</v>
      </c>
      <c r="J1224" s="3" t="str">
        <f>TEXT(NIgerian_Fintech[[#This Row],[TransactionDate]], "JJJJ")</f>
        <v>2024</v>
      </c>
      <c r="K1224" s="3" t="str">
        <f>TEXT(NIgerian_Fintech[[#This Row],[TransactionDate]], "MMMM")</f>
        <v>November</v>
      </c>
      <c r="L1224" s="3" t="str">
        <f>TEXT(NIgerian_Fintech[[#This Row],[TransactionDate]], "MM")</f>
        <v>11</v>
      </c>
      <c r="M1224" s="3" t="str">
        <f>TEXT(NIgerian_Fintech[[#This Row],[TransactionDate]], "tttt")</f>
        <v>Saturday</v>
      </c>
      <c r="N1224" s="2" t="s">
        <v>16</v>
      </c>
    </row>
    <row r="1225" spans="1:14" ht="14.5" x14ac:dyDescent="0.35">
      <c r="A1225" s="2" t="s">
        <v>2480</v>
      </c>
      <c r="B1225" s="2" t="s">
        <v>2481</v>
      </c>
      <c r="C1225" s="2">
        <v>46</v>
      </c>
      <c r="D1225" s="2" t="s">
        <v>39</v>
      </c>
      <c r="E1225" s="2" t="s">
        <v>74</v>
      </c>
      <c r="F1225" s="2" t="s">
        <v>19</v>
      </c>
      <c r="G1225" s="2" t="s">
        <v>36</v>
      </c>
      <c r="H1225" s="7">
        <v>1372.14</v>
      </c>
      <c r="I1225" s="3">
        <v>44940</v>
      </c>
      <c r="J1225" s="3" t="str">
        <f>TEXT(NIgerian_Fintech[[#This Row],[TransactionDate]], "JJJJ")</f>
        <v>2023</v>
      </c>
      <c r="K1225" s="3" t="str">
        <f>TEXT(NIgerian_Fintech[[#This Row],[TransactionDate]], "MMMM")</f>
        <v>January</v>
      </c>
      <c r="L1225" s="3" t="str">
        <f>TEXT(NIgerian_Fintech[[#This Row],[TransactionDate]], "MM")</f>
        <v>01</v>
      </c>
      <c r="M1225" s="3" t="str">
        <f>TEXT(NIgerian_Fintech[[#This Row],[TransactionDate]], "tttt")</f>
        <v>Saturday</v>
      </c>
      <c r="N1225" s="2" t="s">
        <v>16</v>
      </c>
    </row>
    <row r="1226" spans="1:14" ht="14.5" x14ac:dyDescent="0.35">
      <c r="A1226" s="2" t="s">
        <v>2482</v>
      </c>
      <c r="B1226" s="2" t="s">
        <v>2483</v>
      </c>
      <c r="C1226" s="2">
        <v>47</v>
      </c>
      <c r="D1226" s="2" t="s">
        <v>39</v>
      </c>
      <c r="E1226" s="2" t="s">
        <v>52</v>
      </c>
      <c r="F1226" s="2" t="s">
        <v>19</v>
      </c>
      <c r="G1226" s="2" t="s">
        <v>36</v>
      </c>
      <c r="H1226" s="7">
        <v>1048.3</v>
      </c>
      <c r="I1226" s="3">
        <v>45074</v>
      </c>
      <c r="J1226" s="3" t="str">
        <f>TEXT(NIgerian_Fintech[[#This Row],[TransactionDate]], "JJJJ")</f>
        <v>2023</v>
      </c>
      <c r="K1226" s="3" t="str">
        <f>TEXT(NIgerian_Fintech[[#This Row],[TransactionDate]], "MMMM")</f>
        <v>May</v>
      </c>
      <c r="L1226" s="3" t="str">
        <f>TEXT(NIgerian_Fintech[[#This Row],[TransactionDate]], "MM")</f>
        <v>05</v>
      </c>
      <c r="M1226" s="3" t="str">
        <f>TEXT(NIgerian_Fintech[[#This Row],[TransactionDate]], "tttt")</f>
        <v>Sunday</v>
      </c>
      <c r="N1226" s="2" t="s">
        <v>21</v>
      </c>
    </row>
    <row r="1227" spans="1:14" ht="14.5" x14ac:dyDescent="0.35">
      <c r="A1227" s="2" t="s">
        <v>2484</v>
      </c>
      <c r="B1227" s="2" t="s">
        <v>2485</v>
      </c>
      <c r="C1227" s="2">
        <v>33</v>
      </c>
      <c r="D1227" s="2" t="s">
        <v>12</v>
      </c>
      <c r="E1227" s="2" t="s">
        <v>13</v>
      </c>
      <c r="F1227" s="2" t="s">
        <v>55</v>
      </c>
      <c r="G1227" s="2" t="s">
        <v>36</v>
      </c>
      <c r="H1227" s="7">
        <v>16979.52</v>
      </c>
      <c r="I1227" s="3">
        <v>45588</v>
      </c>
      <c r="J1227" s="3" t="str">
        <f>TEXT(NIgerian_Fintech[[#This Row],[TransactionDate]], "JJJJ")</f>
        <v>2024</v>
      </c>
      <c r="K1227" s="3" t="str">
        <f>TEXT(NIgerian_Fintech[[#This Row],[TransactionDate]], "MMMM")</f>
        <v>October</v>
      </c>
      <c r="L1227" s="3" t="str">
        <f>TEXT(NIgerian_Fintech[[#This Row],[TransactionDate]], "MM")</f>
        <v>10</v>
      </c>
      <c r="M1227" s="3" t="str">
        <f>TEXT(NIgerian_Fintech[[#This Row],[TransactionDate]], "tttt")</f>
        <v>Wednesday</v>
      </c>
      <c r="N1227" s="2" t="s">
        <v>16</v>
      </c>
    </row>
    <row r="1228" spans="1:14" ht="14.5" x14ac:dyDescent="0.35">
      <c r="A1228" s="2" t="s">
        <v>2486</v>
      </c>
      <c r="B1228" s="2" t="s">
        <v>2487</v>
      </c>
      <c r="C1228" s="2">
        <v>57</v>
      </c>
      <c r="D1228" s="2" t="s">
        <v>39</v>
      </c>
      <c r="E1228" s="2" t="s">
        <v>64</v>
      </c>
      <c r="F1228" s="2" t="s">
        <v>55</v>
      </c>
      <c r="G1228" s="2" t="s">
        <v>15</v>
      </c>
      <c r="H1228" s="7">
        <v>15932.5</v>
      </c>
      <c r="I1228" s="3">
        <v>44956</v>
      </c>
      <c r="J1228" s="3" t="str">
        <f>TEXT(NIgerian_Fintech[[#This Row],[TransactionDate]], "JJJJ")</f>
        <v>2023</v>
      </c>
      <c r="K1228" s="3" t="str">
        <f>TEXT(NIgerian_Fintech[[#This Row],[TransactionDate]], "MMMM")</f>
        <v>January</v>
      </c>
      <c r="L1228" s="3" t="str">
        <f>TEXT(NIgerian_Fintech[[#This Row],[TransactionDate]], "MM")</f>
        <v>01</v>
      </c>
      <c r="M1228" s="3" t="str">
        <f>TEXT(NIgerian_Fintech[[#This Row],[TransactionDate]], "tttt")</f>
        <v>Monday</v>
      </c>
      <c r="N1228" s="2" t="s">
        <v>16</v>
      </c>
    </row>
    <row r="1229" spans="1:14" ht="14.5" x14ac:dyDescent="0.35">
      <c r="A1229" s="2" t="s">
        <v>2488</v>
      </c>
      <c r="B1229" s="2" t="s">
        <v>2489</v>
      </c>
      <c r="C1229" s="2">
        <v>36</v>
      </c>
      <c r="D1229" s="2" t="s">
        <v>39</v>
      </c>
      <c r="E1229" s="2" t="s">
        <v>24</v>
      </c>
      <c r="F1229" s="2" t="s">
        <v>49</v>
      </c>
      <c r="G1229" s="2" t="s">
        <v>36</v>
      </c>
      <c r="H1229" s="7">
        <v>5954.64</v>
      </c>
      <c r="I1229" s="3">
        <v>45364</v>
      </c>
      <c r="J1229" s="3" t="str">
        <f>TEXT(NIgerian_Fintech[[#This Row],[TransactionDate]], "JJJJ")</f>
        <v>2024</v>
      </c>
      <c r="K1229" s="3" t="str">
        <f>TEXT(NIgerian_Fintech[[#This Row],[TransactionDate]], "MMMM")</f>
        <v>March</v>
      </c>
      <c r="L1229" s="3" t="str">
        <f>TEXT(NIgerian_Fintech[[#This Row],[TransactionDate]], "MM")</f>
        <v>03</v>
      </c>
      <c r="M1229" s="3" t="str">
        <f>TEXT(NIgerian_Fintech[[#This Row],[TransactionDate]], "tttt")</f>
        <v>Wednesday</v>
      </c>
      <c r="N1229" s="2" t="s">
        <v>16</v>
      </c>
    </row>
    <row r="1230" spans="1:14" ht="14.5" x14ac:dyDescent="0.35">
      <c r="A1230" s="2" t="s">
        <v>2490</v>
      </c>
      <c r="B1230" s="2" t="s">
        <v>2491</v>
      </c>
      <c r="C1230" s="2">
        <v>35</v>
      </c>
      <c r="D1230" s="2" t="s">
        <v>39</v>
      </c>
      <c r="E1230" s="2" t="s">
        <v>74</v>
      </c>
      <c r="F1230" s="2" t="s">
        <v>49</v>
      </c>
      <c r="G1230" s="2" t="s">
        <v>20</v>
      </c>
      <c r="H1230" s="7">
        <v>1162.0899999999999</v>
      </c>
      <c r="I1230" s="3">
        <v>45599</v>
      </c>
      <c r="J1230" s="3" t="str">
        <f>TEXT(NIgerian_Fintech[[#This Row],[TransactionDate]], "JJJJ")</f>
        <v>2024</v>
      </c>
      <c r="K1230" s="3" t="str">
        <f>TEXT(NIgerian_Fintech[[#This Row],[TransactionDate]], "MMMM")</f>
        <v>November</v>
      </c>
      <c r="L1230" s="3" t="str">
        <f>TEXT(NIgerian_Fintech[[#This Row],[TransactionDate]], "MM")</f>
        <v>11</v>
      </c>
      <c r="M1230" s="3" t="str">
        <f>TEXT(NIgerian_Fintech[[#This Row],[TransactionDate]], "tttt")</f>
        <v>Sunday</v>
      </c>
      <c r="N1230" s="2" t="s">
        <v>16</v>
      </c>
    </row>
    <row r="1231" spans="1:14" ht="14.5" x14ac:dyDescent="0.35">
      <c r="A1231" s="2" t="s">
        <v>2492</v>
      </c>
      <c r="B1231" s="2" t="s">
        <v>2493</v>
      </c>
      <c r="C1231" s="2">
        <v>18</v>
      </c>
      <c r="D1231" s="2" t="s">
        <v>39</v>
      </c>
      <c r="E1231" s="2" t="s">
        <v>29</v>
      </c>
      <c r="F1231" s="2" t="s">
        <v>49</v>
      </c>
      <c r="G1231" s="2" t="s">
        <v>20</v>
      </c>
      <c r="H1231" s="7">
        <v>7259.25</v>
      </c>
      <c r="I1231" s="3">
        <v>45456</v>
      </c>
      <c r="J1231" s="3" t="str">
        <f>TEXT(NIgerian_Fintech[[#This Row],[TransactionDate]], "JJJJ")</f>
        <v>2024</v>
      </c>
      <c r="K1231" s="3" t="str">
        <f>TEXT(NIgerian_Fintech[[#This Row],[TransactionDate]], "MMMM")</f>
        <v>June</v>
      </c>
      <c r="L1231" s="3" t="str">
        <f>TEXT(NIgerian_Fintech[[#This Row],[TransactionDate]], "MM")</f>
        <v>06</v>
      </c>
      <c r="M1231" s="3" t="str">
        <f>TEXT(NIgerian_Fintech[[#This Row],[TransactionDate]], "tttt")</f>
        <v>Thursday</v>
      </c>
      <c r="N1231" s="2" t="s">
        <v>16</v>
      </c>
    </row>
    <row r="1232" spans="1:14" ht="14.5" x14ac:dyDescent="0.35">
      <c r="A1232" s="2" t="s">
        <v>2494</v>
      </c>
      <c r="B1232" s="2" t="s">
        <v>2495</v>
      </c>
      <c r="C1232" s="2">
        <v>31</v>
      </c>
      <c r="D1232" s="2" t="s">
        <v>39</v>
      </c>
      <c r="E1232" s="2" t="s">
        <v>13</v>
      </c>
      <c r="F1232" s="2" t="s">
        <v>25</v>
      </c>
      <c r="G1232" s="2" t="s">
        <v>36</v>
      </c>
      <c r="H1232" s="7">
        <v>5022.0200000000004</v>
      </c>
      <c r="I1232" s="3">
        <v>44989</v>
      </c>
      <c r="J1232" s="3" t="str">
        <f>TEXT(NIgerian_Fintech[[#This Row],[TransactionDate]], "JJJJ")</f>
        <v>2023</v>
      </c>
      <c r="K1232" s="3" t="str">
        <f>TEXT(NIgerian_Fintech[[#This Row],[TransactionDate]], "MMMM")</f>
        <v>March</v>
      </c>
      <c r="L1232" s="3" t="str">
        <f>TEXT(NIgerian_Fintech[[#This Row],[TransactionDate]], "MM")</f>
        <v>03</v>
      </c>
      <c r="M1232" s="3" t="str">
        <f>TEXT(NIgerian_Fintech[[#This Row],[TransactionDate]], "tttt")</f>
        <v>Saturday</v>
      </c>
      <c r="N1232" s="2" t="s">
        <v>16</v>
      </c>
    </row>
    <row r="1233" spans="1:14" ht="14.5" x14ac:dyDescent="0.35">
      <c r="A1233" s="2" t="s">
        <v>2496</v>
      </c>
      <c r="B1233" s="2" t="s">
        <v>2497</v>
      </c>
      <c r="C1233" s="2">
        <v>64</v>
      </c>
      <c r="D1233" s="2" t="s">
        <v>39</v>
      </c>
      <c r="E1233" s="2" t="s">
        <v>52</v>
      </c>
      <c r="F1233" s="2" t="s">
        <v>19</v>
      </c>
      <c r="G1233" s="2" t="s">
        <v>26</v>
      </c>
      <c r="H1233" s="7">
        <v>7309.48</v>
      </c>
      <c r="I1233" s="3">
        <v>45356</v>
      </c>
      <c r="J1233" s="3" t="str">
        <f>TEXT(NIgerian_Fintech[[#This Row],[TransactionDate]], "JJJJ")</f>
        <v>2024</v>
      </c>
      <c r="K1233" s="3" t="str">
        <f>TEXT(NIgerian_Fintech[[#This Row],[TransactionDate]], "MMMM")</f>
        <v>March</v>
      </c>
      <c r="L1233" s="3" t="str">
        <f>TEXT(NIgerian_Fintech[[#This Row],[TransactionDate]], "MM")</f>
        <v>03</v>
      </c>
      <c r="M1233" s="3" t="str">
        <f>TEXT(NIgerian_Fintech[[#This Row],[TransactionDate]], "tttt")</f>
        <v>Tuesday</v>
      </c>
      <c r="N1233" s="2" t="s">
        <v>16</v>
      </c>
    </row>
    <row r="1234" spans="1:14" ht="14.5" x14ac:dyDescent="0.35">
      <c r="A1234" s="2" t="s">
        <v>2498</v>
      </c>
      <c r="B1234" s="2" t="s">
        <v>2499</v>
      </c>
      <c r="C1234" s="2">
        <v>19</v>
      </c>
      <c r="D1234" s="2" t="s">
        <v>12</v>
      </c>
      <c r="E1234" s="2" t="s">
        <v>74</v>
      </c>
      <c r="F1234" s="2" t="s">
        <v>35</v>
      </c>
      <c r="G1234" s="2" t="s">
        <v>36</v>
      </c>
      <c r="H1234" s="7">
        <v>5796.31</v>
      </c>
      <c r="I1234" s="3">
        <v>45061</v>
      </c>
      <c r="J1234" s="3" t="str">
        <f>TEXT(NIgerian_Fintech[[#This Row],[TransactionDate]], "JJJJ")</f>
        <v>2023</v>
      </c>
      <c r="K1234" s="3" t="str">
        <f>TEXT(NIgerian_Fintech[[#This Row],[TransactionDate]], "MMMM")</f>
        <v>May</v>
      </c>
      <c r="L1234" s="3" t="str">
        <f>TEXT(NIgerian_Fintech[[#This Row],[TransactionDate]], "MM")</f>
        <v>05</v>
      </c>
      <c r="M1234" s="3" t="str">
        <f>TEXT(NIgerian_Fintech[[#This Row],[TransactionDate]], "tttt")</f>
        <v>Monday</v>
      </c>
      <c r="N1234" s="2" t="s">
        <v>16</v>
      </c>
    </row>
    <row r="1235" spans="1:14" ht="14.5" x14ac:dyDescent="0.35">
      <c r="A1235" s="2" t="s">
        <v>2500</v>
      </c>
      <c r="B1235" s="2" t="s">
        <v>2501</v>
      </c>
      <c r="C1235" s="2">
        <v>45</v>
      </c>
      <c r="D1235" s="2" t="s">
        <v>39</v>
      </c>
      <c r="E1235" s="2" t="s">
        <v>24</v>
      </c>
      <c r="F1235" s="2" t="s">
        <v>55</v>
      </c>
      <c r="G1235" s="2" t="s">
        <v>26</v>
      </c>
      <c r="H1235" s="7">
        <v>8405.2099999999991</v>
      </c>
      <c r="I1235" s="3">
        <v>45083</v>
      </c>
      <c r="J1235" s="3" t="str">
        <f>TEXT(NIgerian_Fintech[[#This Row],[TransactionDate]], "JJJJ")</f>
        <v>2023</v>
      </c>
      <c r="K1235" s="3" t="str">
        <f>TEXT(NIgerian_Fintech[[#This Row],[TransactionDate]], "MMMM")</f>
        <v>June</v>
      </c>
      <c r="L1235" s="3" t="str">
        <f>TEXT(NIgerian_Fintech[[#This Row],[TransactionDate]], "MM")</f>
        <v>06</v>
      </c>
      <c r="M1235" s="3" t="str">
        <f>TEXT(NIgerian_Fintech[[#This Row],[TransactionDate]], "tttt")</f>
        <v>Tuesday</v>
      </c>
      <c r="N1235" s="2" t="s">
        <v>16</v>
      </c>
    </row>
    <row r="1236" spans="1:14" ht="14.5" x14ac:dyDescent="0.35">
      <c r="A1236" s="2" t="s">
        <v>2502</v>
      </c>
      <c r="B1236" s="2" t="s">
        <v>2503</v>
      </c>
      <c r="C1236" s="2">
        <v>47</v>
      </c>
      <c r="D1236" s="2" t="s">
        <v>39</v>
      </c>
      <c r="E1236" s="2" t="s">
        <v>74</v>
      </c>
      <c r="F1236" s="2" t="s">
        <v>19</v>
      </c>
      <c r="G1236" s="2" t="s">
        <v>30</v>
      </c>
      <c r="H1236" s="7">
        <v>12987.59</v>
      </c>
      <c r="I1236" s="3">
        <v>45495</v>
      </c>
      <c r="J1236" s="3" t="str">
        <f>TEXT(NIgerian_Fintech[[#This Row],[TransactionDate]], "JJJJ")</f>
        <v>2024</v>
      </c>
      <c r="K1236" s="3" t="str">
        <f>TEXT(NIgerian_Fintech[[#This Row],[TransactionDate]], "MMMM")</f>
        <v>July</v>
      </c>
      <c r="L1236" s="3" t="str">
        <f>TEXT(NIgerian_Fintech[[#This Row],[TransactionDate]], "MM")</f>
        <v>07</v>
      </c>
      <c r="M1236" s="3" t="str">
        <f>TEXT(NIgerian_Fintech[[#This Row],[TransactionDate]], "tttt")</f>
        <v>Monday</v>
      </c>
      <c r="N1236" s="2" t="s">
        <v>69</v>
      </c>
    </row>
    <row r="1237" spans="1:14" ht="14.5" x14ac:dyDescent="0.35">
      <c r="A1237" s="2" t="s">
        <v>2504</v>
      </c>
      <c r="B1237" s="2" t="s">
        <v>2505</v>
      </c>
      <c r="C1237" s="2">
        <v>55</v>
      </c>
      <c r="D1237" s="2" t="s">
        <v>39</v>
      </c>
      <c r="E1237" s="2" t="s">
        <v>93</v>
      </c>
      <c r="F1237" s="2" t="s">
        <v>19</v>
      </c>
      <c r="G1237" s="2" t="s">
        <v>30</v>
      </c>
      <c r="H1237" s="7">
        <v>14910.32</v>
      </c>
      <c r="I1237" s="3">
        <v>45180</v>
      </c>
      <c r="J1237" s="3" t="str">
        <f>TEXT(NIgerian_Fintech[[#This Row],[TransactionDate]], "JJJJ")</f>
        <v>2023</v>
      </c>
      <c r="K1237" s="3" t="str">
        <f>TEXT(NIgerian_Fintech[[#This Row],[TransactionDate]], "MMMM")</f>
        <v>September</v>
      </c>
      <c r="L1237" s="3" t="str">
        <f>TEXT(NIgerian_Fintech[[#This Row],[TransactionDate]], "MM")</f>
        <v>09</v>
      </c>
      <c r="M1237" s="3" t="str">
        <f>TEXT(NIgerian_Fintech[[#This Row],[TransactionDate]], "tttt")</f>
        <v>Monday</v>
      </c>
      <c r="N1237" s="2" t="s">
        <v>16</v>
      </c>
    </row>
    <row r="1238" spans="1:14" ht="14.5" x14ac:dyDescent="0.35">
      <c r="A1238" s="2" t="s">
        <v>2506</v>
      </c>
      <c r="B1238" s="2" t="s">
        <v>2507</v>
      </c>
      <c r="C1238" s="2">
        <v>21</v>
      </c>
      <c r="D1238" s="2" t="s">
        <v>12</v>
      </c>
      <c r="E1238" s="2" t="s">
        <v>13</v>
      </c>
      <c r="F1238" s="2" t="s">
        <v>49</v>
      </c>
      <c r="G1238" s="2" t="s">
        <v>20</v>
      </c>
      <c r="H1238" s="7">
        <v>10469.18</v>
      </c>
      <c r="I1238" s="3">
        <v>45113</v>
      </c>
      <c r="J1238" s="3" t="str">
        <f>TEXT(NIgerian_Fintech[[#This Row],[TransactionDate]], "JJJJ")</f>
        <v>2023</v>
      </c>
      <c r="K1238" s="3" t="str">
        <f>TEXT(NIgerian_Fintech[[#This Row],[TransactionDate]], "MMMM")</f>
        <v>July</v>
      </c>
      <c r="L1238" s="3" t="str">
        <f>TEXT(NIgerian_Fintech[[#This Row],[TransactionDate]], "MM")</f>
        <v>07</v>
      </c>
      <c r="M1238" s="3" t="str">
        <f>TEXT(NIgerian_Fintech[[#This Row],[TransactionDate]], "tttt")</f>
        <v>Thursday</v>
      </c>
      <c r="N1238" s="2" t="s">
        <v>16</v>
      </c>
    </row>
    <row r="1239" spans="1:14" ht="14.5" x14ac:dyDescent="0.35">
      <c r="A1239" s="2" t="s">
        <v>2508</v>
      </c>
      <c r="B1239" s="2" t="s">
        <v>2509</v>
      </c>
      <c r="C1239" s="2">
        <v>18</v>
      </c>
      <c r="D1239" s="2" t="s">
        <v>39</v>
      </c>
      <c r="E1239" s="2" t="s">
        <v>74</v>
      </c>
      <c r="F1239" s="2" t="s">
        <v>49</v>
      </c>
      <c r="G1239" s="2" t="s">
        <v>15</v>
      </c>
      <c r="H1239" s="7">
        <v>2218.1999999999998</v>
      </c>
      <c r="I1239" s="3">
        <v>45305</v>
      </c>
      <c r="J1239" s="3" t="str">
        <f>TEXT(NIgerian_Fintech[[#This Row],[TransactionDate]], "JJJJ")</f>
        <v>2024</v>
      </c>
      <c r="K1239" s="3" t="str">
        <f>TEXT(NIgerian_Fintech[[#This Row],[TransactionDate]], "MMMM")</f>
        <v>January</v>
      </c>
      <c r="L1239" s="3" t="str">
        <f>TEXT(NIgerian_Fintech[[#This Row],[TransactionDate]], "MM")</f>
        <v>01</v>
      </c>
      <c r="M1239" s="3" t="str">
        <f>TEXT(NIgerian_Fintech[[#This Row],[TransactionDate]], "tttt")</f>
        <v>Sunday</v>
      </c>
      <c r="N1239" s="2" t="s">
        <v>16</v>
      </c>
    </row>
    <row r="1240" spans="1:14" ht="14.5" x14ac:dyDescent="0.35">
      <c r="A1240" s="2" t="s">
        <v>2510</v>
      </c>
      <c r="B1240" s="2" t="s">
        <v>2511</v>
      </c>
      <c r="C1240" s="2">
        <v>25</v>
      </c>
      <c r="D1240" s="2" t="s">
        <v>39</v>
      </c>
      <c r="E1240" s="2" t="s">
        <v>42</v>
      </c>
      <c r="F1240" s="2" t="s">
        <v>19</v>
      </c>
      <c r="G1240" s="2" t="s">
        <v>20</v>
      </c>
      <c r="H1240" s="7">
        <v>5060.42</v>
      </c>
      <c r="I1240" s="3">
        <v>45253</v>
      </c>
      <c r="J1240" s="3" t="str">
        <f>TEXT(NIgerian_Fintech[[#This Row],[TransactionDate]], "JJJJ")</f>
        <v>2023</v>
      </c>
      <c r="K1240" s="3" t="str">
        <f>TEXT(NIgerian_Fintech[[#This Row],[TransactionDate]], "MMMM")</f>
        <v>November</v>
      </c>
      <c r="L1240" s="3" t="str">
        <f>TEXT(NIgerian_Fintech[[#This Row],[TransactionDate]], "MM")</f>
        <v>11</v>
      </c>
      <c r="M1240" s="3" t="str">
        <f>TEXT(NIgerian_Fintech[[#This Row],[TransactionDate]], "tttt")</f>
        <v>Thursday</v>
      </c>
      <c r="N1240" s="2" t="s">
        <v>16</v>
      </c>
    </row>
    <row r="1241" spans="1:14" ht="14.5" x14ac:dyDescent="0.35">
      <c r="A1241" s="2" t="s">
        <v>2512</v>
      </c>
      <c r="B1241" s="2" t="s">
        <v>2513</v>
      </c>
      <c r="C1241" s="2">
        <v>46</v>
      </c>
      <c r="D1241" s="2" t="s">
        <v>39</v>
      </c>
      <c r="E1241" s="2" t="s">
        <v>29</v>
      </c>
      <c r="F1241" s="2" t="s">
        <v>49</v>
      </c>
      <c r="G1241" s="2" t="s">
        <v>20</v>
      </c>
      <c r="H1241" s="7">
        <v>738.88</v>
      </c>
      <c r="I1241" s="3">
        <v>45125</v>
      </c>
      <c r="J1241" s="3" t="str">
        <f>TEXT(NIgerian_Fintech[[#This Row],[TransactionDate]], "JJJJ")</f>
        <v>2023</v>
      </c>
      <c r="K1241" s="3" t="str">
        <f>TEXT(NIgerian_Fintech[[#This Row],[TransactionDate]], "MMMM")</f>
        <v>July</v>
      </c>
      <c r="L1241" s="3" t="str">
        <f>TEXT(NIgerian_Fintech[[#This Row],[TransactionDate]], "MM")</f>
        <v>07</v>
      </c>
      <c r="M1241" s="3" t="str">
        <f>TEXT(NIgerian_Fintech[[#This Row],[TransactionDate]], "tttt")</f>
        <v>Tuesday</v>
      </c>
      <c r="N1241" s="2" t="s">
        <v>16</v>
      </c>
    </row>
    <row r="1242" spans="1:14" ht="14.5" x14ac:dyDescent="0.35">
      <c r="A1242" s="2" t="s">
        <v>2514</v>
      </c>
      <c r="B1242" s="2" t="s">
        <v>2515</v>
      </c>
      <c r="C1242" s="2">
        <v>56</v>
      </c>
      <c r="D1242" s="2" t="s">
        <v>12</v>
      </c>
      <c r="E1242" s="2" t="s">
        <v>93</v>
      </c>
      <c r="F1242" s="2" t="s">
        <v>25</v>
      </c>
      <c r="G1242" s="2" t="s">
        <v>15</v>
      </c>
      <c r="H1242" s="7">
        <v>6008.85</v>
      </c>
      <c r="I1242" s="3">
        <v>45097</v>
      </c>
      <c r="J1242" s="3" t="str">
        <f>TEXT(NIgerian_Fintech[[#This Row],[TransactionDate]], "JJJJ")</f>
        <v>2023</v>
      </c>
      <c r="K1242" s="3" t="str">
        <f>TEXT(NIgerian_Fintech[[#This Row],[TransactionDate]], "MMMM")</f>
        <v>June</v>
      </c>
      <c r="L1242" s="3" t="str">
        <f>TEXT(NIgerian_Fintech[[#This Row],[TransactionDate]], "MM")</f>
        <v>06</v>
      </c>
      <c r="M1242" s="3" t="str">
        <f>TEXT(NIgerian_Fintech[[#This Row],[TransactionDate]], "tttt")</f>
        <v>Tuesday</v>
      </c>
      <c r="N1242" s="2" t="s">
        <v>69</v>
      </c>
    </row>
    <row r="1243" spans="1:14" ht="14.5" x14ac:dyDescent="0.35">
      <c r="A1243" s="2" t="s">
        <v>2516</v>
      </c>
      <c r="B1243" s="2" t="s">
        <v>2517</v>
      </c>
      <c r="C1243" s="2">
        <v>20</v>
      </c>
      <c r="D1243" s="2" t="s">
        <v>39</v>
      </c>
      <c r="E1243" s="2" t="s">
        <v>93</v>
      </c>
      <c r="F1243" s="2" t="s">
        <v>55</v>
      </c>
      <c r="G1243" s="2" t="s">
        <v>20</v>
      </c>
      <c r="H1243" s="7">
        <v>35179.360000000001</v>
      </c>
      <c r="I1243" s="3">
        <v>45241</v>
      </c>
      <c r="J1243" s="3" t="str">
        <f>TEXT(NIgerian_Fintech[[#This Row],[TransactionDate]], "JJJJ")</f>
        <v>2023</v>
      </c>
      <c r="K1243" s="3" t="str">
        <f>TEXT(NIgerian_Fintech[[#This Row],[TransactionDate]], "MMMM")</f>
        <v>November</v>
      </c>
      <c r="L1243" s="3" t="str">
        <f>TEXT(NIgerian_Fintech[[#This Row],[TransactionDate]], "MM")</f>
        <v>11</v>
      </c>
      <c r="M1243" s="3" t="str">
        <f>TEXT(NIgerian_Fintech[[#This Row],[TransactionDate]], "tttt")</f>
        <v>Saturday</v>
      </c>
      <c r="N1243" s="2" t="s">
        <v>16</v>
      </c>
    </row>
    <row r="1244" spans="1:14" ht="14.5" x14ac:dyDescent="0.35">
      <c r="A1244" s="2" t="s">
        <v>2518</v>
      </c>
      <c r="B1244" s="2" t="s">
        <v>2519</v>
      </c>
      <c r="C1244" s="2">
        <v>49</v>
      </c>
      <c r="D1244" s="2" t="s">
        <v>12</v>
      </c>
      <c r="E1244" s="2" t="s">
        <v>74</v>
      </c>
      <c r="F1244" s="2" t="s">
        <v>19</v>
      </c>
      <c r="G1244" s="2" t="s">
        <v>15</v>
      </c>
      <c r="H1244" s="7">
        <v>10264.700000000001</v>
      </c>
      <c r="I1244" s="3">
        <v>44932</v>
      </c>
      <c r="J1244" s="3" t="str">
        <f>TEXT(NIgerian_Fintech[[#This Row],[TransactionDate]], "JJJJ")</f>
        <v>2023</v>
      </c>
      <c r="K1244" s="3" t="str">
        <f>TEXT(NIgerian_Fintech[[#This Row],[TransactionDate]], "MMMM")</f>
        <v>January</v>
      </c>
      <c r="L1244" s="3" t="str">
        <f>TEXT(NIgerian_Fintech[[#This Row],[TransactionDate]], "MM")</f>
        <v>01</v>
      </c>
      <c r="M1244" s="3" t="str">
        <f>TEXT(NIgerian_Fintech[[#This Row],[TransactionDate]], "tttt")</f>
        <v>Friday</v>
      </c>
      <c r="N1244" s="2" t="s">
        <v>16</v>
      </c>
    </row>
    <row r="1245" spans="1:14" ht="14.5" x14ac:dyDescent="0.35">
      <c r="A1245" s="2" t="s">
        <v>2520</v>
      </c>
      <c r="B1245" s="2" t="s">
        <v>2521</v>
      </c>
      <c r="C1245" s="2">
        <v>27</v>
      </c>
      <c r="D1245" s="2" t="s">
        <v>39</v>
      </c>
      <c r="E1245" s="2" t="s">
        <v>29</v>
      </c>
      <c r="F1245" s="2" t="s">
        <v>55</v>
      </c>
      <c r="G1245" s="2" t="s">
        <v>20</v>
      </c>
      <c r="H1245" s="7">
        <v>1679.6</v>
      </c>
      <c r="I1245" s="3">
        <v>45182</v>
      </c>
      <c r="J1245" s="3" t="str">
        <f>TEXT(NIgerian_Fintech[[#This Row],[TransactionDate]], "JJJJ")</f>
        <v>2023</v>
      </c>
      <c r="K1245" s="3" t="str">
        <f>TEXT(NIgerian_Fintech[[#This Row],[TransactionDate]], "MMMM")</f>
        <v>September</v>
      </c>
      <c r="L1245" s="3" t="str">
        <f>TEXT(NIgerian_Fintech[[#This Row],[TransactionDate]], "MM")</f>
        <v>09</v>
      </c>
      <c r="M1245" s="3" t="str">
        <f>TEXT(NIgerian_Fintech[[#This Row],[TransactionDate]], "tttt")</f>
        <v>Wednesday</v>
      </c>
      <c r="N1245" s="2" t="s">
        <v>16</v>
      </c>
    </row>
    <row r="1246" spans="1:14" ht="14.5" x14ac:dyDescent="0.35">
      <c r="A1246" s="2" t="s">
        <v>2522</v>
      </c>
      <c r="B1246" s="2" t="s">
        <v>2523</v>
      </c>
      <c r="C1246" s="2">
        <v>27</v>
      </c>
      <c r="D1246" s="2" t="s">
        <v>12</v>
      </c>
      <c r="E1246" s="2" t="s">
        <v>93</v>
      </c>
      <c r="F1246" s="2" t="s">
        <v>25</v>
      </c>
      <c r="G1246" s="2" t="s">
        <v>30</v>
      </c>
      <c r="H1246" s="7">
        <v>3127.64</v>
      </c>
      <c r="I1246" s="3">
        <v>45246</v>
      </c>
      <c r="J1246" s="3" t="str">
        <f>TEXT(NIgerian_Fintech[[#This Row],[TransactionDate]], "JJJJ")</f>
        <v>2023</v>
      </c>
      <c r="K1246" s="3" t="str">
        <f>TEXT(NIgerian_Fintech[[#This Row],[TransactionDate]], "MMMM")</f>
        <v>November</v>
      </c>
      <c r="L1246" s="3" t="str">
        <f>TEXT(NIgerian_Fintech[[#This Row],[TransactionDate]], "MM")</f>
        <v>11</v>
      </c>
      <c r="M1246" s="3" t="str">
        <f>TEXT(NIgerian_Fintech[[#This Row],[TransactionDate]], "tttt")</f>
        <v>Thursday</v>
      </c>
      <c r="N1246" s="2" t="s">
        <v>16</v>
      </c>
    </row>
    <row r="1247" spans="1:14" ht="14.5" x14ac:dyDescent="0.35">
      <c r="A1247" s="2" t="s">
        <v>2524</v>
      </c>
      <c r="B1247" s="2" t="s">
        <v>2525</v>
      </c>
      <c r="C1247" s="2">
        <v>36</v>
      </c>
      <c r="D1247" s="2" t="s">
        <v>12</v>
      </c>
      <c r="E1247" s="2" t="s">
        <v>64</v>
      </c>
      <c r="F1247" s="2" t="s">
        <v>49</v>
      </c>
      <c r="G1247" s="2" t="s">
        <v>26</v>
      </c>
      <c r="H1247" s="7">
        <v>667.53</v>
      </c>
      <c r="I1247" s="3">
        <v>45174</v>
      </c>
      <c r="J1247" s="3" t="str">
        <f>TEXT(NIgerian_Fintech[[#This Row],[TransactionDate]], "JJJJ")</f>
        <v>2023</v>
      </c>
      <c r="K1247" s="3" t="str">
        <f>TEXT(NIgerian_Fintech[[#This Row],[TransactionDate]], "MMMM")</f>
        <v>September</v>
      </c>
      <c r="L1247" s="3" t="str">
        <f>TEXT(NIgerian_Fintech[[#This Row],[TransactionDate]], "MM")</f>
        <v>09</v>
      </c>
      <c r="M1247" s="3" t="str">
        <f>TEXT(NIgerian_Fintech[[#This Row],[TransactionDate]], "tttt")</f>
        <v>Tuesday</v>
      </c>
      <c r="N1247" s="2" t="s">
        <v>16</v>
      </c>
    </row>
    <row r="1248" spans="1:14" ht="14.5" x14ac:dyDescent="0.35">
      <c r="A1248" s="2" t="s">
        <v>2526</v>
      </c>
      <c r="B1248" s="2" t="s">
        <v>2527</v>
      </c>
      <c r="C1248" s="2">
        <v>63</v>
      </c>
      <c r="D1248" s="2" t="s">
        <v>12</v>
      </c>
      <c r="E1248" s="2" t="s">
        <v>13</v>
      </c>
      <c r="F1248" s="2" t="s">
        <v>14</v>
      </c>
      <c r="G1248" s="2" t="s">
        <v>20</v>
      </c>
      <c r="H1248" s="7">
        <v>2013.99</v>
      </c>
      <c r="I1248" s="3">
        <v>45657</v>
      </c>
      <c r="J1248" s="3" t="str">
        <f>TEXT(NIgerian_Fintech[[#This Row],[TransactionDate]], "JJJJ")</f>
        <v>2024</v>
      </c>
      <c r="K1248" s="3" t="str">
        <f>TEXT(NIgerian_Fintech[[#This Row],[TransactionDate]], "MMMM")</f>
        <v>December</v>
      </c>
      <c r="L1248" s="3" t="str">
        <f>TEXT(NIgerian_Fintech[[#This Row],[TransactionDate]], "MM")</f>
        <v>12</v>
      </c>
      <c r="M1248" s="3" t="str">
        <f>TEXT(NIgerian_Fintech[[#This Row],[TransactionDate]], "tttt")</f>
        <v>Tuesday</v>
      </c>
      <c r="N1248" s="2" t="s">
        <v>16</v>
      </c>
    </row>
    <row r="1249" spans="1:14" ht="14.5" x14ac:dyDescent="0.35">
      <c r="A1249" s="2" t="s">
        <v>2528</v>
      </c>
      <c r="B1249" s="2" t="s">
        <v>2529</v>
      </c>
      <c r="C1249" s="2">
        <v>51</v>
      </c>
      <c r="D1249" s="2" t="s">
        <v>39</v>
      </c>
      <c r="E1249" s="2" t="s">
        <v>64</v>
      </c>
      <c r="F1249" s="2" t="s">
        <v>25</v>
      </c>
      <c r="G1249" s="2" t="s">
        <v>26</v>
      </c>
      <c r="H1249" s="7">
        <v>6691.21</v>
      </c>
      <c r="I1249" s="3">
        <v>44930</v>
      </c>
      <c r="J1249" s="3" t="str">
        <f>TEXT(NIgerian_Fintech[[#This Row],[TransactionDate]], "JJJJ")</f>
        <v>2023</v>
      </c>
      <c r="K1249" s="3" t="str">
        <f>TEXT(NIgerian_Fintech[[#This Row],[TransactionDate]], "MMMM")</f>
        <v>January</v>
      </c>
      <c r="L1249" s="3" t="str">
        <f>TEXT(NIgerian_Fintech[[#This Row],[TransactionDate]], "MM")</f>
        <v>01</v>
      </c>
      <c r="M1249" s="3" t="str">
        <f>TEXT(NIgerian_Fintech[[#This Row],[TransactionDate]], "tttt")</f>
        <v>Wednesday</v>
      </c>
      <c r="N1249" s="2" t="s">
        <v>16</v>
      </c>
    </row>
    <row r="1250" spans="1:14" ht="14.5" x14ac:dyDescent="0.35">
      <c r="A1250" s="2" t="s">
        <v>2530</v>
      </c>
      <c r="B1250" s="2" t="s">
        <v>2531</v>
      </c>
      <c r="C1250" s="2">
        <v>50</v>
      </c>
      <c r="D1250" s="2" t="s">
        <v>12</v>
      </c>
      <c r="E1250" s="2" t="s">
        <v>52</v>
      </c>
      <c r="F1250" s="2" t="s">
        <v>14</v>
      </c>
      <c r="G1250" s="2" t="s">
        <v>36</v>
      </c>
      <c r="H1250" s="7">
        <v>4229.01</v>
      </c>
      <c r="I1250" s="3">
        <v>45439</v>
      </c>
      <c r="J1250" s="3" t="str">
        <f>TEXT(NIgerian_Fintech[[#This Row],[TransactionDate]], "JJJJ")</f>
        <v>2024</v>
      </c>
      <c r="K1250" s="3" t="str">
        <f>TEXT(NIgerian_Fintech[[#This Row],[TransactionDate]], "MMMM")</f>
        <v>May</v>
      </c>
      <c r="L1250" s="3" t="str">
        <f>TEXT(NIgerian_Fintech[[#This Row],[TransactionDate]], "MM")</f>
        <v>05</v>
      </c>
      <c r="M1250" s="3" t="str">
        <f>TEXT(NIgerian_Fintech[[#This Row],[TransactionDate]], "tttt")</f>
        <v>Monday</v>
      </c>
      <c r="N1250" s="2" t="s">
        <v>16</v>
      </c>
    </row>
    <row r="1251" spans="1:14" ht="14.5" x14ac:dyDescent="0.35">
      <c r="A1251" s="2" t="s">
        <v>2532</v>
      </c>
      <c r="B1251" s="2" t="s">
        <v>2533</v>
      </c>
      <c r="C1251" s="2">
        <v>40</v>
      </c>
      <c r="D1251" s="2" t="s">
        <v>12</v>
      </c>
      <c r="E1251" s="2" t="s">
        <v>64</v>
      </c>
      <c r="F1251" s="2" t="s">
        <v>55</v>
      </c>
      <c r="G1251" s="2" t="s">
        <v>20</v>
      </c>
      <c r="H1251" s="7">
        <v>2281.09</v>
      </c>
      <c r="I1251" s="3">
        <v>45432</v>
      </c>
      <c r="J1251" s="3" t="str">
        <f>TEXT(NIgerian_Fintech[[#This Row],[TransactionDate]], "JJJJ")</f>
        <v>2024</v>
      </c>
      <c r="K1251" s="3" t="str">
        <f>TEXT(NIgerian_Fintech[[#This Row],[TransactionDate]], "MMMM")</f>
        <v>May</v>
      </c>
      <c r="L1251" s="3" t="str">
        <f>TEXT(NIgerian_Fintech[[#This Row],[TransactionDate]], "MM")</f>
        <v>05</v>
      </c>
      <c r="M1251" s="3" t="str">
        <f>TEXT(NIgerian_Fintech[[#This Row],[TransactionDate]], "tttt")</f>
        <v>Monday</v>
      </c>
      <c r="N1251" s="2" t="s">
        <v>16</v>
      </c>
    </row>
    <row r="1252" spans="1:14" ht="14.5" x14ac:dyDescent="0.35">
      <c r="A1252" s="2" t="s">
        <v>2534</v>
      </c>
      <c r="B1252" s="2" t="s">
        <v>2535</v>
      </c>
      <c r="C1252" s="2">
        <v>45</v>
      </c>
      <c r="D1252" s="2" t="s">
        <v>12</v>
      </c>
      <c r="E1252" s="2" t="s">
        <v>29</v>
      </c>
      <c r="F1252" s="2" t="s">
        <v>19</v>
      </c>
      <c r="G1252" s="2" t="s">
        <v>30</v>
      </c>
      <c r="H1252" s="7">
        <v>1585.25</v>
      </c>
      <c r="I1252" s="3">
        <v>44957</v>
      </c>
      <c r="J1252" s="3" t="str">
        <f>TEXT(NIgerian_Fintech[[#This Row],[TransactionDate]], "JJJJ")</f>
        <v>2023</v>
      </c>
      <c r="K1252" s="3" t="str">
        <f>TEXT(NIgerian_Fintech[[#This Row],[TransactionDate]], "MMMM")</f>
        <v>January</v>
      </c>
      <c r="L1252" s="3" t="str">
        <f>TEXT(NIgerian_Fintech[[#This Row],[TransactionDate]], "MM")</f>
        <v>01</v>
      </c>
      <c r="M1252" s="3" t="str">
        <f>TEXT(NIgerian_Fintech[[#This Row],[TransactionDate]], "tttt")</f>
        <v>Tuesday</v>
      </c>
      <c r="N1252" s="2" t="s">
        <v>16</v>
      </c>
    </row>
    <row r="1253" spans="1:14" ht="14.5" x14ac:dyDescent="0.35">
      <c r="A1253" s="2" t="s">
        <v>2536</v>
      </c>
      <c r="B1253" s="2" t="s">
        <v>2537</v>
      </c>
      <c r="C1253" s="2">
        <v>49</v>
      </c>
      <c r="D1253" s="2" t="s">
        <v>12</v>
      </c>
      <c r="E1253" s="2" t="s">
        <v>42</v>
      </c>
      <c r="F1253" s="2" t="s">
        <v>49</v>
      </c>
      <c r="G1253" s="2" t="s">
        <v>15</v>
      </c>
      <c r="H1253" s="7">
        <v>10673.2</v>
      </c>
      <c r="I1253" s="3">
        <v>45555</v>
      </c>
      <c r="J1253" s="3" t="str">
        <f>TEXT(NIgerian_Fintech[[#This Row],[TransactionDate]], "JJJJ")</f>
        <v>2024</v>
      </c>
      <c r="K1253" s="3" t="str">
        <f>TEXT(NIgerian_Fintech[[#This Row],[TransactionDate]], "MMMM")</f>
        <v>September</v>
      </c>
      <c r="L1253" s="3" t="str">
        <f>TEXT(NIgerian_Fintech[[#This Row],[TransactionDate]], "MM")</f>
        <v>09</v>
      </c>
      <c r="M1253" s="3" t="str">
        <f>TEXT(NIgerian_Fintech[[#This Row],[TransactionDate]], "tttt")</f>
        <v>Friday</v>
      </c>
      <c r="N1253" s="2" t="s">
        <v>21</v>
      </c>
    </row>
    <row r="1254" spans="1:14" ht="14.5" x14ac:dyDescent="0.35">
      <c r="A1254" s="2" t="s">
        <v>2538</v>
      </c>
      <c r="B1254" s="2" t="s">
        <v>2539</v>
      </c>
      <c r="C1254" s="2">
        <v>24</v>
      </c>
      <c r="D1254" s="2" t="s">
        <v>39</v>
      </c>
      <c r="E1254" s="2" t="s">
        <v>93</v>
      </c>
      <c r="F1254" s="2" t="s">
        <v>25</v>
      </c>
      <c r="G1254" s="2" t="s">
        <v>30</v>
      </c>
      <c r="H1254" s="7">
        <v>8166.77</v>
      </c>
      <c r="I1254" s="3">
        <v>45201</v>
      </c>
      <c r="J1254" s="3" t="str">
        <f>TEXT(NIgerian_Fintech[[#This Row],[TransactionDate]], "JJJJ")</f>
        <v>2023</v>
      </c>
      <c r="K1254" s="3" t="str">
        <f>TEXT(NIgerian_Fintech[[#This Row],[TransactionDate]], "MMMM")</f>
        <v>October</v>
      </c>
      <c r="L1254" s="3" t="str">
        <f>TEXT(NIgerian_Fintech[[#This Row],[TransactionDate]], "MM")</f>
        <v>10</v>
      </c>
      <c r="M1254" s="3" t="str">
        <f>TEXT(NIgerian_Fintech[[#This Row],[TransactionDate]], "tttt")</f>
        <v>Monday</v>
      </c>
      <c r="N1254" s="2" t="s">
        <v>21</v>
      </c>
    </row>
    <row r="1255" spans="1:14" ht="14.5" x14ac:dyDescent="0.35">
      <c r="A1255" s="2" t="s">
        <v>2540</v>
      </c>
      <c r="B1255" s="2" t="s">
        <v>2541</v>
      </c>
      <c r="C1255" s="2">
        <v>46</v>
      </c>
      <c r="D1255" s="2" t="s">
        <v>39</v>
      </c>
      <c r="E1255" s="2" t="s">
        <v>29</v>
      </c>
      <c r="F1255" s="2" t="s">
        <v>49</v>
      </c>
      <c r="G1255" s="2" t="s">
        <v>26</v>
      </c>
      <c r="H1255" s="7">
        <v>18492.21</v>
      </c>
      <c r="I1255" s="3">
        <v>45635</v>
      </c>
      <c r="J1255" s="3" t="str">
        <f>TEXT(NIgerian_Fintech[[#This Row],[TransactionDate]], "JJJJ")</f>
        <v>2024</v>
      </c>
      <c r="K1255" s="3" t="str">
        <f>TEXT(NIgerian_Fintech[[#This Row],[TransactionDate]], "MMMM")</f>
        <v>December</v>
      </c>
      <c r="L1255" s="3" t="str">
        <f>TEXT(NIgerian_Fintech[[#This Row],[TransactionDate]], "MM")</f>
        <v>12</v>
      </c>
      <c r="M1255" s="3" t="str">
        <f>TEXT(NIgerian_Fintech[[#This Row],[TransactionDate]], "tttt")</f>
        <v>Monday</v>
      </c>
      <c r="N1255" s="2" t="s">
        <v>16</v>
      </c>
    </row>
    <row r="1256" spans="1:14" ht="14.5" x14ac:dyDescent="0.35">
      <c r="A1256" s="2" t="s">
        <v>2542</v>
      </c>
      <c r="B1256" s="2" t="s">
        <v>2543</v>
      </c>
      <c r="C1256" s="2">
        <v>25</v>
      </c>
      <c r="D1256" s="2" t="s">
        <v>39</v>
      </c>
      <c r="E1256" s="2" t="s">
        <v>93</v>
      </c>
      <c r="F1256" s="2" t="s">
        <v>14</v>
      </c>
      <c r="G1256" s="2" t="s">
        <v>15</v>
      </c>
      <c r="H1256" s="7">
        <v>2024.26</v>
      </c>
      <c r="I1256" s="3">
        <v>45251</v>
      </c>
      <c r="J1256" s="3" t="str">
        <f>TEXT(NIgerian_Fintech[[#This Row],[TransactionDate]], "JJJJ")</f>
        <v>2023</v>
      </c>
      <c r="K1256" s="3" t="str">
        <f>TEXT(NIgerian_Fintech[[#This Row],[TransactionDate]], "MMMM")</f>
        <v>November</v>
      </c>
      <c r="L1256" s="3" t="str">
        <f>TEXT(NIgerian_Fintech[[#This Row],[TransactionDate]], "MM")</f>
        <v>11</v>
      </c>
      <c r="M1256" s="3" t="str">
        <f>TEXT(NIgerian_Fintech[[#This Row],[TransactionDate]], "tttt")</f>
        <v>Tuesday</v>
      </c>
      <c r="N1256" s="2" t="s">
        <v>16</v>
      </c>
    </row>
    <row r="1257" spans="1:14" ht="14.5" x14ac:dyDescent="0.35">
      <c r="A1257" s="2" t="s">
        <v>2544</v>
      </c>
      <c r="B1257" s="2" t="s">
        <v>2545</v>
      </c>
      <c r="C1257" s="2">
        <v>18</v>
      </c>
      <c r="D1257" s="2" t="s">
        <v>39</v>
      </c>
      <c r="E1257" s="2" t="s">
        <v>24</v>
      </c>
      <c r="F1257" s="2" t="s">
        <v>14</v>
      </c>
      <c r="G1257" s="2" t="s">
        <v>30</v>
      </c>
      <c r="H1257" s="7">
        <v>18837.79</v>
      </c>
      <c r="I1257" s="3">
        <v>45103</v>
      </c>
      <c r="J1257" s="3" t="str">
        <f>TEXT(NIgerian_Fintech[[#This Row],[TransactionDate]], "JJJJ")</f>
        <v>2023</v>
      </c>
      <c r="K1257" s="3" t="str">
        <f>TEXT(NIgerian_Fintech[[#This Row],[TransactionDate]], "MMMM")</f>
        <v>June</v>
      </c>
      <c r="L1257" s="3" t="str">
        <f>TEXT(NIgerian_Fintech[[#This Row],[TransactionDate]], "MM")</f>
        <v>06</v>
      </c>
      <c r="M1257" s="3" t="str">
        <f>TEXT(NIgerian_Fintech[[#This Row],[TransactionDate]], "tttt")</f>
        <v>Monday</v>
      </c>
      <c r="N1257" s="2" t="s">
        <v>16</v>
      </c>
    </row>
    <row r="1258" spans="1:14" ht="14.5" x14ac:dyDescent="0.35">
      <c r="A1258" s="2" t="s">
        <v>2546</v>
      </c>
      <c r="B1258" s="2" t="s">
        <v>2547</v>
      </c>
      <c r="C1258" s="2">
        <v>20</v>
      </c>
      <c r="D1258" s="2" t="s">
        <v>12</v>
      </c>
      <c r="E1258" s="2" t="s">
        <v>42</v>
      </c>
      <c r="F1258" s="2" t="s">
        <v>35</v>
      </c>
      <c r="G1258" s="2" t="s">
        <v>30</v>
      </c>
      <c r="H1258" s="7">
        <v>8625.39</v>
      </c>
      <c r="I1258" s="3">
        <v>45213</v>
      </c>
      <c r="J1258" s="3" t="str">
        <f>TEXT(NIgerian_Fintech[[#This Row],[TransactionDate]], "JJJJ")</f>
        <v>2023</v>
      </c>
      <c r="K1258" s="3" t="str">
        <f>TEXT(NIgerian_Fintech[[#This Row],[TransactionDate]], "MMMM")</f>
        <v>October</v>
      </c>
      <c r="L1258" s="3" t="str">
        <f>TEXT(NIgerian_Fintech[[#This Row],[TransactionDate]], "MM")</f>
        <v>10</v>
      </c>
      <c r="M1258" s="3" t="str">
        <f>TEXT(NIgerian_Fintech[[#This Row],[TransactionDate]], "tttt")</f>
        <v>Saturday</v>
      </c>
      <c r="N1258" s="2" t="s">
        <v>16</v>
      </c>
    </row>
    <row r="1259" spans="1:14" ht="14.5" x14ac:dyDescent="0.35">
      <c r="A1259" s="2" t="s">
        <v>2548</v>
      </c>
      <c r="B1259" s="2" t="s">
        <v>2549</v>
      </c>
      <c r="C1259" s="2">
        <v>41</v>
      </c>
      <c r="D1259" s="2" t="s">
        <v>39</v>
      </c>
      <c r="E1259" s="2" t="s">
        <v>93</v>
      </c>
      <c r="F1259" s="2" t="s">
        <v>19</v>
      </c>
      <c r="G1259" s="2" t="s">
        <v>30</v>
      </c>
      <c r="H1259" s="7">
        <v>3095.5</v>
      </c>
      <c r="I1259" s="3">
        <v>45005</v>
      </c>
      <c r="J1259" s="3" t="str">
        <f>TEXT(NIgerian_Fintech[[#This Row],[TransactionDate]], "JJJJ")</f>
        <v>2023</v>
      </c>
      <c r="K1259" s="3" t="str">
        <f>TEXT(NIgerian_Fintech[[#This Row],[TransactionDate]], "MMMM")</f>
        <v>March</v>
      </c>
      <c r="L1259" s="3" t="str">
        <f>TEXT(NIgerian_Fintech[[#This Row],[TransactionDate]], "MM")</f>
        <v>03</v>
      </c>
      <c r="M1259" s="3" t="str">
        <f>TEXT(NIgerian_Fintech[[#This Row],[TransactionDate]], "tttt")</f>
        <v>Monday</v>
      </c>
      <c r="N1259" s="2" t="s">
        <v>69</v>
      </c>
    </row>
    <row r="1260" spans="1:14" ht="14.5" x14ac:dyDescent="0.35">
      <c r="A1260" s="2" t="s">
        <v>2550</v>
      </c>
      <c r="B1260" s="2" t="s">
        <v>2551</v>
      </c>
      <c r="C1260" s="2">
        <v>40</v>
      </c>
      <c r="D1260" s="2" t="s">
        <v>12</v>
      </c>
      <c r="E1260" s="2" t="s">
        <v>64</v>
      </c>
      <c r="F1260" s="2" t="s">
        <v>14</v>
      </c>
      <c r="G1260" s="2" t="s">
        <v>15</v>
      </c>
      <c r="H1260" s="7">
        <v>3195.9</v>
      </c>
      <c r="I1260" s="3">
        <v>45169</v>
      </c>
      <c r="J1260" s="3" t="str">
        <f>TEXT(NIgerian_Fintech[[#This Row],[TransactionDate]], "JJJJ")</f>
        <v>2023</v>
      </c>
      <c r="K1260" s="3" t="str">
        <f>TEXT(NIgerian_Fintech[[#This Row],[TransactionDate]], "MMMM")</f>
        <v>August</v>
      </c>
      <c r="L1260" s="3" t="str">
        <f>TEXT(NIgerian_Fintech[[#This Row],[TransactionDate]], "MM")</f>
        <v>08</v>
      </c>
      <c r="M1260" s="3" t="str">
        <f>TEXT(NIgerian_Fintech[[#This Row],[TransactionDate]], "tttt")</f>
        <v>Thursday</v>
      </c>
      <c r="N1260" s="2" t="s">
        <v>21</v>
      </c>
    </row>
    <row r="1261" spans="1:14" ht="14.5" x14ac:dyDescent="0.35">
      <c r="A1261" s="2" t="s">
        <v>2552</v>
      </c>
      <c r="B1261" s="2" t="s">
        <v>2553</v>
      </c>
      <c r="C1261" s="2">
        <v>25</v>
      </c>
      <c r="D1261" s="2" t="s">
        <v>39</v>
      </c>
      <c r="E1261" s="2" t="s">
        <v>24</v>
      </c>
      <c r="F1261" s="2" t="s">
        <v>19</v>
      </c>
      <c r="G1261" s="2" t="s">
        <v>30</v>
      </c>
      <c r="H1261" s="7">
        <v>4949.2</v>
      </c>
      <c r="I1261" s="3">
        <v>45427</v>
      </c>
      <c r="J1261" s="3" t="str">
        <f>TEXT(NIgerian_Fintech[[#This Row],[TransactionDate]], "JJJJ")</f>
        <v>2024</v>
      </c>
      <c r="K1261" s="3" t="str">
        <f>TEXT(NIgerian_Fintech[[#This Row],[TransactionDate]], "MMMM")</f>
        <v>May</v>
      </c>
      <c r="L1261" s="3" t="str">
        <f>TEXT(NIgerian_Fintech[[#This Row],[TransactionDate]], "MM")</f>
        <v>05</v>
      </c>
      <c r="M1261" s="3" t="str">
        <f>TEXT(NIgerian_Fintech[[#This Row],[TransactionDate]], "tttt")</f>
        <v>Wednesday</v>
      </c>
      <c r="N1261" s="2" t="s">
        <v>16</v>
      </c>
    </row>
    <row r="1262" spans="1:14" ht="14.5" x14ac:dyDescent="0.35">
      <c r="A1262" s="2" t="s">
        <v>2554</v>
      </c>
      <c r="B1262" s="2" t="s">
        <v>2555</v>
      </c>
      <c r="C1262" s="2">
        <v>64</v>
      </c>
      <c r="D1262" s="2" t="s">
        <v>39</v>
      </c>
      <c r="E1262" s="2" t="s">
        <v>24</v>
      </c>
      <c r="F1262" s="2" t="s">
        <v>35</v>
      </c>
      <c r="G1262" s="2" t="s">
        <v>30</v>
      </c>
      <c r="H1262" s="7">
        <v>6164.22</v>
      </c>
      <c r="I1262" s="3">
        <v>45131</v>
      </c>
      <c r="J1262" s="3" t="str">
        <f>TEXT(NIgerian_Fintech[[#This Row],[TransactionDate]], "JJJJ")</f>
        <v>2023</v>
      </c>
      <c r="K1262" s="3" t="str">
        <f>TEXT(NIgerian_Fintech[[#This Row],[TransactionDate]], "MMMM")</f>
        <v>July</v>
      </c>
      <c r="L1262" s="3" t="str">
        <f>TEXT(NIgerian_Fintech[[#This Row],[TransactionDate]], "MM")</f>
        <v>07</v>
      </c>
      <c r="M1262" s="3" t="str">
        <f>TEXT(NIgerian_Fintech[[#This Row],[TransactionDate]], "tttt")</f>
        <v>Monday</v>
      </c>
      <c r="N1262" s="2" t="s">
        <v>16</v>
      </c>
    </row>
    <row r="1263" spans="1:14" ht="14.5" x14ac:dyDescent="0.35">
      <c r="A1263" s="2" t="s">
        <v>2556</v>
      </c>
      <c r="B1263" s="2" t="s">
        <v>2557</v>
      </c>
      <c r="C1263" s="2">
        <v>54</v>
      </c>
      <c r="D1263" s="2" t="s">
        <v>39</v>
      </c>
      <c r="E1263" s="2" t="s">
        <v>52</v>
      </c>
      <c r="F1263" s="2" t="s">
        <v>25</v>
      </c>
      <c r="G1263" s="2" t="s">
        <v>26</v>
      </c>
      <c r="H1263" s="7">
        <v>861.08</v>
      </c>
      <c r="I1263" s="3">
        <v>45386</v>
      </c>
      <c r="J1263" s="3" t="str">
        <f>TEXT(NIgerian_Fintech[[#This Row],[TransactionDate]], "JJJJ")</f>
        <v>2024</v>
      </c>
      <c r="K1263" s="3" t="str">
        <f>TEXT(NIgerian_Fintech[[#This Row],[TransactionDate]], "MMMM")</f>
        <v>April</v>
      </c>
      <c r="L1263" s="3" t="str">
        <f>TEXT(NIgerian_Fintech[[#This Row],[TransactionDate]], "MM")</f>
        <v>04</v>
      </c>
      <c r="M1263" s="3" t="str">
        <f>TEXT(NIgerian_Fintech[[#This Row],[TransactionDate]], "tttt")</f>
        <v>Thursday</v>
      </c>
      <c r="N1263" s="2" t="s">
        <v>16</v>
      </c>
    </row>
    <row r="1264" spans="1:14" ht="14.5" x14ac:dyDescent="0.35">
      <c r="A1264" s="2" t="s">
        <v>2558</v>
      </c>
      <c r="B1264" s="2" t="s">
        <v>2559</v>
      </c>
      <c r="C1264" s="2">
        <v>20</v>
      </c>
      <c r="D1264" s="2" t="s">
        <v>12</v>
      </c>
      <c r="E1264" s="2" t="s">
        <v>24</v>
      </c>
      <c r="F1264" s="2" t="s">
        <v>35</v>
      </c>
      <c r="G1264" s="2" t="s">
        <v>30</v>
      </c>
      <c r="H1264" s="7">
        <v>18451.55</v>
      </c>
      <c r="I1264" s="3">
        <v>45309</v>
      </c>
      <c r="J1264" s="3" t="str">
        <f>TEXT(NIgerian_Fintech[[#This Row],[TransactionDate]], "JJJJ")</f>
        <v>2024</v>
      </c>
      <c r="K1264" s="3" t="str">
        <f>TEXT(NIgerian_Fintech[[#This Row],[TransactionDate]], "MMMM")</f>
        <v>January</v>
      </c>
      <c r="L1264" s="3" t="str">
        <f>TEXT(NIgerian_Fintech[[#This Row],[TransactionDate]], "MM")</f>
        <v>01</v>
      </c>
      <c r="M1264" s="3" t="str">
        <f>TEXT(NIgerian_Fintech[[#This Row],[TransactionDate]], "tttt")</f>
        <v>Thursday</v>
      </c>
      <c r="N1264" s="2" t="s">
        <v>16</v>
      </c>
    </row>
    <row r="1265" spans="1:14" ht="14.5" x14ac:dyDescent="0.35">
      <c r="A1265" s="2" t="s">
        <v>2560</v>
      </c>
      <c r="B1265" s="2" t="s">
        <v>2561</v>
      </c>
      <c r="C1265" s="2">
        <v>50</v>
      </c>
      <c r="D1265" s="2" t="s">
        <v>39</v>
      </c>
      <c r="E1265" s="2" t="s">
        <v>24</v>
      </c>
      <c r="F1265" s="2" t="s">
        <v>19</v>
      </c>
      <c r="G1265" s="2" t="s">
        <v>30</v>
      </c>
      <c r="H1265" s="7">
        <v>1295.8599999999999</v>
      </c>
      <c r="I1265" s="3">
        <v>45649</v>
      </c>
      <c r="J1265" s="3" t="str">
        <f>TEXT(NIgerian_Fintech[[#This Row],[TransactionDate]], "JJJJ")</f>
        <v>2024</v>
      </c>
      <c r="K1265" s="3" t="str">
        <f>TEXT(NIgerian_Fintech[[#This Row],[TransactionDate]], "MMMM")</f>
        <v>December</v>
      </c>
      <c r="L1265" s="3" t="str">
        <f>TEXT(NIgerian_Fintech[[#This Row],[TransactionDate]], "MM")</f>
        <v>12</v>
      </c>
      <c r="M1265" s="3" t="str">
        <f>TEXT(NIgerian_Fintech[[#This Row],[TransactionDate]], "tttt")</f>
        <v>Monday</v>
      </c>
      <c r="N1265" s="2" t="s">
        <v>16</v>
      </c>
    </row>
    <row r="1266" spans="1:14" ht="14.5" x14ac:dyDescent="0.35">
      <c r="A1266" s="2" t="s">
        <v>2562</v>
      </c>
      <c r="B1266" s="2" t="s">
        <v>2563</v>
      </c>
      <c r="C1266" s="2">
        <v>45</v>
      </c>
      <c r="D1266" s="2" t="s">
        <v>39</v>
      </c>
      <c r="E1266" s="2" t="s">
        <v>74</v>
      </c>
      <c r="F1266" s="2" t="s">
        <v>14</v>
      </c>
      <c r="G1266" s="2" t="s">
        <v>36</v>
      </c>
      <c r="H1266" s="7">
        <v>6606.02</v>
      </c>
      <c r="I1266" s="3">
        <v>45259</v>
      </c>
      <c r="J1266" s="3" t="str">
        <f>TEXT(NIgerian_Fintech[[#This Row],[TransactionDate]], "JJJJ")</f>
        <v>2023</v>
      </c>
      <c r="K1266" s="3" t="str">
        <f>TEXT(NIgerian_Fintech[[#This Row],[TransactionDate]], "MMMM")</f>
        <v>November</v>
      </c>
      <c r="L1266" s="3" t="str">
        <f>TEXT(NIgerian_Fintech[[#This Row],[TransactionDate]], "MM")</f>
        <v>11</v>
      </c>
      <c r="M1266" s="3" t="str">
        <f>TEXT(NIgerian_Fintech[[#This Row],[TransactionDate]], "tttt")</f>
        <v>Wednesday</v>
      </c>
      <c r="N1266" s="2" t="s">
        <v>16</v>
      </c>
    </row>
    <row r="1267" spans="1:14" ht="14.5" x14ac:dyDescent="0.35">
      <c r="A1267" s="2" t="s">
        <v>2564</v>
      </c>
      <c r="B1267" s="2" t="s">
        <v>2565</v>
      </c>
      <c r="C1267" s="2">
        <v>64</v>
      </c>
      <c r="D1267" s="2" t="s">
        <v>39</v>
      </c>
      <c r="E1267" s="2" t="s">
        <v>42</v>
      </c>
      <c r="F1267" s="2" t="s">
        <v>55</v>
      </c>
      <c r="G1267" s="2" t="s">
        <v>15</v>
      </c>
      <c r="H1267" s="7">
        <v>4828.3500000000004</v>
      </c>
      <c r="I1267" s="3">
        <v>45529</v>
      </c>
      <c r="J1267" s="3" t="str">
        <f>TEXT(NIgerian_Fintech[[#This Row],[TransactionDate]], "JJJJ")</f>
        <v>2024</v>
      </c>
      <c r="K1267" s="3" t="str">
        <f>TEXT(NIgerian_Fintech[[#This Row],[TransactionDate]], "MMMM")</f>
        <v>August</v>
      </c>
      <c r="L1267" s="3" t="str">
        <f>TEXT(NIgerian_Fintech[[#This Row],[TransactionDate]], "MM")</f>
        <v>08</v>
      </c>
      <c r="M1267" s="3" t="str">
        <f>TEXT(NIgerian_Fintech[[#This Row],[TransactionDate]], "tttt")</f>
        <v>Sunday</v>
      </c>
      <c r="N1267" s="2" t="s">
        <v>16</v>
      </c>
    </row>
    <row r="1268" spans="1:14" ht="14.5" x14ac:dyDescent="0.35">
      <c r="A1268" s="2" t="s">
        <v>2566</v>
      </c>
      <c r="B1268" s="2" t="s">
        <v>2567</v>
      </c>
      <c r="C1268" s="2">
        <v>25</v>
      </c>
      <c r="D1268" s="2" t="s">
        <v>12</v>
      </c>
      <c r="E1268" s="2" t="s">
        <v>64</v>
      </c>
      <c r="F1268" s="2" t="s">
        <v>19</v>
      </c>
      <c r="G1268" s="2" t="s">
        <v>36</v>
      </c>
      <c r="H1268" s="7">
        <v>7180.28</v>
      </c>
      <c r="I1268" s="3">
        <v>45092</v>
      </c>
      <c r="J1268" s="3" t="str">
        <f>TEXT(NIgerian_Fintech[[#This Row],[TransactionDate]], "JJJJ")</f>
        <v>2023</v>
      </c>
      <c r="K1268" s="3" t="str">
        <f>TEXT(NIgerian_Fintech[[#This Row],[TransactionDate]], "MMMM")</f>
        <v>June</v>
      </c>
      <c r="L1268" s="3" t="str">
        <f>TEXT(NIgerian_Fintech[[#This Row],[TransactionDate]], "MM")</f>
        <v>06</v>
      </c>
      <c r="M1268" s="3" t="str">
        <f>TEXT(NIgerian_Fintech[[#This Row],[TransactionDate]], "tttt")</f>
        <v>Thursday</v>
      </c>
      <c r="N1268" s="2" t="s">
        <v>16</v>
      </c>
    </row>
    <row r="1269" spans="1:14" ht="14.5" x14ac:dyDescent="0.35">
      <c r="A1269" s="2" t="s">
        <v>2568</v>
      </c>
      <c r="B1269" s="2" t="s">
        <v>2569</v>
      </c>
      <c r="C1269" s="2">
        <v>51</v>
      </c>
      <c r="D1269" s="2" t="s">
        <v>39</v>
      </c>
      <c r="E1269" s="2" t="s">
        <v>29</v>
      </c>
      <c r="F1269" s="2" t="s">
        <v>49</v>
      </c>
      <c r="G1269" s="2" t="s">
        <v>26</v>
      </c>
      <c r="H1269" s="7">
        <v>21846.47</v>
      </c>
      <c r="I1269" s="3">
        <v>45087</v>
      </c>
      <c r="J1269" s="3" t="str">
        <f>TEXT(NIgerian_Fintech[[#This Row],[TransactionDate]], "JJJJ")</f>
        <v>2023</v>
      </c>
      <c r="K1269" s="3" t="str">
        <f>TEXT(NIgerian_Fintech[[#This Row],[TransactionDate]], "MMMM")</f>
        <v>June</v>
      </c>
      <c r="L1269" s="3" t="str">
        <f>TEXT(NIgerian_Fintech[[#This Row],[TransactionDate]], "MM")</f>
        <v>06</v>
      </c>
      <c r="M1269" s="3" t="str">
        <f>TEXT(NIgerian_Fintech[[#This Row],[TransactionDate]], "tttt")</f>
        <v>Saturday</v>
      </c>
      <c r="N1269" s="2" t="s">
        <v>16</v>
      </c>
    </row>
    <row r="1270" spans="1:14" ht="14.5" x14ac:dyDescent="0.35">
      <c r="A1270" s="2" t="s">
        <v>2570</v>
      </c>
      <c r="B1270" s="2" t="s">
        <v>2571</v>
      </c>
      <c r="C1270" s="2">
        <v>52</v>
      </c>
      <c r="D1270" s="2" t="s">
        <v>39</v>
      </c>
      <c r="E1270" s="2" t="s">
        <v>64</v>
      </c>
      <c r="F1270" s="2" t="s">
        <v>55</v>
      </c>
      <c r="G1270" s="2" t="s">
        <v>36</v>
      </c>
      <c r="H1270" s="7">
        <v>45179.23</v>
      </c>
      <c r="I1270" s="3">
        <v>44932</v>
      </c>
      <c r="J1270" s="3" t="str">
        <f>TEXT(NIgerian_Fintech[[#This Row],[TransactionDate]], "JJJJ")</f>
        <v>2023</v>
      </c>
      <c r="K1270" s="3" t="str">
        <f>TEXT(NIgerian_Fintech[[#This Row],[TransactionDate]], "MMMM")</f>
        <v>January</v>
      </c>
      <c r="L1270" s="3" t="str">
        <f>TEXT(NIgerian_Fintech[[#This Row],[TransactionDate]], "MM")</f>
        <v>01</v>
      </c>
      <c r="M1270" s="3" t="str">
        <f>TEXT(NIgerian_Fintech[[#This Row],[TransactionDate]], "tttt")</f>
        <v>Friday</v>
      </c>
      <c r="N1270" s="2" t="s">
        <v>21</v>
      </c>
    </row>
    <row r="1271" spans="1:14" ht="14.5" x14ac:dyDescent="0.35">
      <c r="A1271" s="2" t="s">
        <v>2572</v>
      </c>
      <c r="B1271" s="2" t="s">
        <v>2573</v>
      </c>
      <c r="C1271" s="2">
        <v>49</v>
      </c>
      <c r="D1271" s="2" t="s">
        <v>12</v>
      </c>
      <c r="E1271" s="2" t="s">
        <v>64</v>
      </c>
      <c r="F1271" s="2" t="s">
        <v>19</v>
      </c>
      <c r="G1271" s="2" t="s">
        <v>20</v>
      </c>
      <c r="H1271" s="7">
        <v>204.8</v>
      </c>
      <c r="I1271" s="3">
        <v>45579</v>
      </c>
      <c r="J1271" s="3" t="str">
        <f>TEXT(NIgerian_Fintech[[#This Row],[TransactionDate]], "JJJJ")</f>
        <v>2024</v>
      </c>
      <c r="K1271" s="3" t="str">
        <f>TEXT(NIgerian_Fintech[[#This Row],[TransactionDate]], "MMMM")</f>
        <v>October</v>
      </c>
      <c r="L1271" s="3" t="str">
        <f>TEXT(NIgerian_Fintech[[#This Row],[TransactionDate]], "MM")</f>
        <v>10</v>
      </c>
      <c r="M1271" s="3" t="str">
        <f>TEXT(NIgerian_Fintech[[#This Row],[TransactionDate]], "tttt")</f>
        <v>Monday</v>
      </c>
      <c r="N1271" s="2" t="s">
        <v>16</v>
      </c>
    </row>
    <row r="1272" spans="1:14" ht="14.5" x14ac:dyDescent="0.35">
      <c r="A1272" s="2" t="s">
        <v>2574</v>
      </c>
      <c r="B1272" s="2" t="s">
        <v>2575</v>
      </c>
      <c r="C1272" s="2">
        <v>41</v>
      </c>
      <c r="D1272" s="2" t="s">
        <v>12</v>
      </c>
      <c r="E1272" s="2" t="s">
        <v>74</v>
      </c>
      <c r="F1272" s="2" t="s">
        <v>49</v>
      </c>
      <c r="G1272" s="2" t="s">
        <v>15</v>
      </c>
      <c r="H1272" s="7">
        <v>4996.21</v>
      </c>
      <c r="I1272" s="3">
        <v>45131</v>
      </c>
      <c r="J1272" s="3" t="str">
        <f>TEXT(NIgerian_Fintech[[#This Row],[TransactionDate]], "JJJJ")</f>
        <v>2023</v>
      </c>
      <c r="K1272" s="3" t="str">
        <f>TEXT(NIgerian_Fintech[[#This Row],[TransactionDate]], "MMMM")</f>
        <v>July</v>
      </c>
      <c r="L1272" s="3" t="str">
        <f>TEXT(NIgerian_Fintech[[#This Row],[TransactionDate]], "MM")</f>
        <v>07</v>
      </c>
      <c r="M1272" s="3" t="str">
        <f>TEXT(NIgerian_Fintech[[#This Row],[TransactionDate]], "tttt")</f>
        <v>Monday</v>
      </c>
      <c r="N1272" s="2" t="s">
        <v>21</v>
      </c>
    </row>
    <row r="1273" spans="1:14" ht="14.5" x14ac:dyDescent="0.35">
      <c r="A1273" s="2" t="s">
        <v>2576</v>
      </c>
      <c r="B1273" s="2" t="s">
        <v>2577</v>
      </c>
      <c r="C1273" s="2">
        <v>31</v>
      </c>
      <c r="D1273" s="2" t="s">
        <v>39</v>
      </c>
      <c r="E1273" s="2" t="s">
        <v>13</v>
      </c>
      <c r="F1273" s="2" t="s">
        <v>35</v>
      </c>
      <c r="G1273" s="2" t="s">
        <v>30</v>
      </c>
      <c r="H1273" s="7">
        <v>17016.11</v>
      </c>
      <c r="I1273" s="3">
        <v>45458</v>
      </c>
      <c r="J1273" s="3" t="str">
        <f>TEXT(NIgerian_Fintech[[#This Row],[TransactionDate]], "JJJJ")</f>
        <v>2024</v>
      </c>
      <c r="K1273" s="3" t="str">
        <f>TEXT(NIgerian_Fintech[[#This Row],[TransactionDate]], "MMMM")</f>
        <v>June</v>
      </c>
      <c r="L1273" s="3" t="str">
        <f>TEXT(NIgerian_Fintech[[#This Row],[TransactionDate]], "MM")</f>
        <v>06</v>
      </c>
      <c r="M1273" s="3" t="str">
        <f>TEXT(NIgerian_Fintech[[#This Row],[TransactionDate]], "tttt")</f>
        <v>Saturday</v>
      </c>
      <c r="N1273" s="2" t="s">
        <v>21</v>
      </c>
    </row>
    <row r="1274" spans="1:14" ht="14.5" x14ac:dyDescent="0.35">
      <c r="A1274" s="2" t="s">
        <v>2578</v>
      </c>
      <c r="B1274" s="2" t="s">
        <v>2579</v>
      </c>
      <c r="C1274" s="2">
        <v>49</v>
      </c>
      <c r="D1274" s="2" t="s">
        <v>39</v>
      </c>
      <c r="E1274" s="2" t="s">
        <v>93</v>
      </c>
      <c r="F1274" s="2" t="s">
        <v>55</v>
      </c>
      <c r="G1274" s="2" t="s">
        <v>36</v>
      </c>
      <c r="H1274" s="7">
        <v>3954.2</v>
      </c>
      <c r="I1274" s="3">
        <v>45026</v>
      </c>
      <c r="J1274" s="3" t="str">
        <f>TEXT(NIgerian_Fintech[[#This Row],[TransactionDate]], "JJJJ")</f>
        <v>2023</v>
      </c>
      <c r="K1274" s="3" t="str">
        <f>TEXT(NIgerian_Fintech[[#This Row],[TransactionDate]], "MMMM")</f>
        <v>April</v>
      </c>
      <c r="L1274" s="3" t="str">
        <f>TEXT(NIgerian_Fintech[[#This Row],[TransactionDate]], "MM")</f>
        <v>04</v>
      </c>
      <c r="M1274" s="3" t="str">
        <f>TEXT(NIgerian_Fintech[[#This Row],[TransactionDate]], "tttt")</f>
        <v>Monday</v>
      </c>
      <c r="N1274" s="2" t="s">
        <v>16</v>
      </c>
    </row>
    <row r="1275" spans="1:14" ht="14.5" x14ac:dyDescent="0.35">
      <c r="A1275" s="2" t="s">
        <v>2580</v>
      </c>
      <c r="B1275" s="2" t="s">
        <v>2581</v>
      </c>
      <c r="C1275" s="2">
        <v>63</v>
      </c>
      <c r="D1275" s="2" t="s">
        <v>39</v>
      </c>
      <c r="E1275" s="2" t="s">
        <v>93</v>
      </c>
      <c r="F1275" s="2" t="s">
        <v>19</v>
      </c>
      <c r="G1275" s="2" t="s">
        <v>36</v>
      </c>
      <c r="H1275" s="7">
        <v>10470.719999999999</v>
      </c>
      <c r="I1275" s="3">
        <v>45603</v>
      </c>
      <c r="J1275" s="3" t="str">
        <f>TEXT(NIgerian_Fintech[[#This Row],[TransactionDate]], "JJJJ")</f>
        <v>2024</v>
      </c>
      <c r="K1275" s="3" t="str">
        <f>TEXT(NIgerian_Fintech[[#This Row],[TransactionDate]], "MMMM")</f>
        <v>November</v>
      </c>
      <c r="L1275" s="3" t="str">
        <f>TEXT(NIgerian_Fintech[[#This Row],[TransactionDate]], "MM")</f>
        <v>11</v>
      </c>
      <c r="M1275" s="3" t="str">
        <f>TEXT(NIgerian_Fintech[[#This Row],[TransactionDate]], "tttt")</f>
        <v>Thursday</v>
      </c>
      <c r="N1275" s="2" t="s">
        <v>16</v>
      </c>
    </row>
    <row r="1276" spans="1:14" ht="14.5" x14ac:dyDescent="0.35">
      <c r="A1276" s="2" t="s">
        <v>2582</v>
      </c>
      <c r="B1276" s="2" t="s">
        <v>2583</v>
      </c>
      <c r="C1276" s="2">
        <v>60</v>
      </c>
      <c r="D1276" s="2" t="s">
        <v>12</v>
      </c>
      <c r="E1276" s="2" t="s">
        <v>29</v>
      </c>
      <c r="F1276" s="2" t="s">
        <v>25</v>
      </c>
      <c r="G1276" s="2" t="s">
        <v>30</v>
      </c>
      <c r="H1276" s="7">
        <v>48612.51</v>
      </c>
      <c r="I1276" s="3">
        <v>44971</v>
      </c>
      <c r="J1276" s="3" t="str">
        <f>TEXT(NIgerian_Fintech[[#This Row],[TransactionDate]], "JJJJ")</f>
        <v>2023</v>
      </c>
      <c r="K1276" s="3" t="str">
        <f>TEXT(NIgerian_Fintech[[#This Row],[TransactionDate]], "MMMM")</f>
        <v>February</v>
      </c>
      <c r="L1276" s="3" t="str">
        <f>TEXT(NIgerian_Fintech[[#This Row],[TransactionDate]], "MM")</f>
        <v>02</v>
      </c>
      <c r="M1276" s="3" t="str">
        <f>TEXT(NIgerian_Fintech[[#This Row],[TransactionDate]], "tttt")</f>
        <v>Tuesday</v>
      </c>
      <c r="N1276" s="2" t="s">
        <v>16</v>
      </c>
    </row>
    <row r="1277" spans="1:14" ht="14.5" x14ac:dyDescent="0.35">
      <c r="A1277" s="2" t="s">
        <v>2584</v>
      </c>
      <c r="B1277" s="2" t="s">
        <v>2585</v>
      </c>
      <c r="C1277" s="2">
        <v>33</v>
      </c>
      <c r="D1277" s="2" t="s">
        <v>12</v>
      </c>
      <c r="E1277" s="2" t="s">
        <v>24</v>
      </c>
      <c r="F1277" s="2" t="s">
        <v>35</v>
      </c>
      <c r="G1277" s="2" t="s">
        <v>30</v>
      </c>
      <c r="H1277" s="7">
        <v>10406.4</v>
      </c>
      <c r="I1277" s="3">
        <v>45383</v>
      </c>
      <c r="J1277" s="3" t="str">
        <f>TEXT(NIgerian_Fintech[[#This Row],[TransactionDate]], "JJJJ")</f>
        <v>2024</v>
      </c>
      <c r="K1277" s="3" t="str">
        <f>TEXT(NIgerian_Fintech[[#This Row],[TransactionDate]], "MMMM")</f>
        <v>April</v>
      </c>
      <c r="L1277" s="3" t="str">
        <f>TEXT(NIgerian_Fintech[[#This Row],[TransactionDate]], "MM")</f>
        <v>04</v>
      </c>
      <c r="M1277" s="3" t="str">
        <f>TEXT(NIgerian_Fintech[[#This Row],[TransactionDate]], "tttt")</f>
        <v>Monday</v>
      </c>
      <c r="N1277" s="2" t="s">
        <v>16</v>
      </c>
    </row>
    <row r="1278" spans="1:14" ht="14.5" x14ac:dyDescent="0.35">
      <c r="A1278" s="2" t="s">
        <v>2586</v>
      </c>
      <c r="B1278" s="2" t="s">
        <v>2587</v>
      </c>
      <c r="C1278" s="2">
        <v>21</v>
      </c>
      <c r="D1278" s="2" t="s">
        <v>12</v>
      </c>
      <c r="E1278" s="2" t="s">
        <v>52</v>
      </c>
      <c r="F1278" s="2" t="s">
        <v>49</v>
      </c>
      <c r="G1278" s="2" t="s">
        <v>26</v>
      </c>
      <c r="H1278" s="7">
        <v>1178.73</v>
      </c>
      <c r="I1278" s="3">
        <v>45153</v>
      </c>
      <c r="J1278" s="3" t="str">
        <f>TEXT(NIgerian_Fintech[[#This Row],[TransactionDate]], "JJJJ")</f>
        <v>2023</v>
      </c>
      <c r="K1278" s="3" t="str">
        <f>TEXT(NIgerian_Fintech[[#This Row],[TransactionDate]], "MMMM")</f>
        <v>August</v>
      </c>
      <c r="L1278" s="3" t="str">
        <f>TEXT(NIgerian_Fintech[[#This Row],[TransactionDate]], "MM")</f>
        <v>08</v>
      </c>
      <c r="M1278" s="3" t="str">
        <f>TEXT(NIgerian_Fintech[[#This Row],[TransactionDate]], "tttt")</f>
        <v>Tuesday</v>
      </c>
      <c r="N1278" s="2" t="s">
        <v>16</v>
      </c>
    </row>
    <row r="1279" spans="1:14" ht="14.5" x14ac:dyDescent="0.35">
      <c r="A1279" s="2" t="s">
        <v>2588</v>
      </c>
      <c r="B1279" s="2" t="s">
        <v>2589</v>
      </c>
      <c r="C1279" s="2">
        <v>54</v>
      </c>
      <c r="D1279" s="2" t="s">
        <v>39</v>
      </c>
      <c r="E1279" s="2" t="s">
        <v>29</v>
      </c>
      <c r="F1279" s="2" t="s">
        <v>25</v>
      </c>
      <c r="G1279" s="2" t="s">
        <v>36</v>
      </c>
      <c r="H1279" s="7">
        <v>18510.759999999998</v>
      </c>
      <c r="I1279" s="3">
        <v>45241</v>
      </c>
      <c r="J1279" s="3" t="str">
        <f>TEXT(NIgerian_Fintech[[#This Row],[TransactionDate]], "JJJJ")</f>
        <v>2023</v>
      </c>
      <c r="K1279" s="3" t="str">
        <f>TEXT(NIgerian_Fintech[[#This Row],[TransactionDate]], "MMMM")</f>
        <v>November</v>
      </c>
      <c r="L1279" s="3" t="str">
        <f>TEXT(NIgerian_Fintech[[#This Row],[TransactionDate]], "MM")</f>
        <v>11</v>
      </c>
      <c r="M1279" s="3" t="str">
        <f>TEXT(NIgerian_Fintech[[#This Row],[TransactionDate]], "tttt")</f>
        <v>Saturday</v>
      </c>
      <c r="N1279" s="2" t="s">
        <v>21</v>
      </c>
    </row>
    <row r="1280" spans="1:14" ht="14.5" x14ac:dyDescent="0.35">
      <c r="A1280" s="2" t="s">
        <v>2590</v>
      </c>
      <c r="B1280" s="2" t="s">
        <v>2591</v>
      </c>
      <c r="C1280" s="2">
        <v>38</v>
      </c>
      <c r="D1280" s="2" t="s">
        <v>12</v>
      </c>
      <c r="E1280" s="2" t="s">
        <v>13</v>
      </c>
      <c r="F1280" s="2" t="s">
        <v>14</v>
      </c>
      <c r="G1280" s="2" t="s">
        <v>36</v>
      </c>
      <c r="H1280" s="7">
        <v>34009.21</v>
      </c>
      <c r="I1280" s="3">
        <v>44978</v>
      </c>
      <c r="J1280" s="3" t="str">
        <f>TEXT(NIgerian_Fintech[[#This Row],[TransactionDate]], "JJJJ")</f>
        <v>2023</v>
      </c>
      <c r="K1280" s="3" t="str">
        <f>TEXT(NIgerian_Fintech[[#This Row],[TransactionDate]], "MMMM")</f>
        <v>February</v>
      </c>
      <c r="L1280" s="3" t="str">
        <f>TEXT(NIgerian_Fintech[[#This Row],[TransactionDate]], "MM")</f>
        <v>02</v>
      </c>
      <c r="M1280" s="3" t="str">
        <f>TEXT(NIgerian_Fintech[[#This Row],[TransactionDate]], "tttt")</f>
        <v>Tuesday</v>
      </c>
      <c r="N1280" s="2" t="s">
        <v>16</v>
      </c>
    </row>
    <row r="1281" spans="1:14" ht="14.5" x14ac:dyDescent="0.35">
      <c r="A1281" s="2" t="s">
        <v>2592</v>
      </c>
      <c r="B1281" s="2" t="s">
        <v>2593</v>
      </c>
      <c r="C1281" s="2">
        <v>31</v>
      </c>
      <c r="D1281" s="2" t="s">
        <v>39</v>
      </c>
      <c r="E1281" s="2" t="s">
        <v>93</v>
      </c>
      <c r="F1281" s="2" t="s">
        <v>35</v>
      </c>
      <c r="G1281" s="2" t="s">
        <v>20</v>
      </c>
      <c r="H1281" s="7">
        <v>12465.62</v>
      </c>
      <c r="I1281" s="3">
        <v>45072</v>
      </c>
      <c r="J1281" s="3" t="str">
        <f>TEXT(NIgerian_Fintech[[#This Row],[TransactionDate]], "JJJJ")</f>
        <v>2023</v>
      </c>
      <c r="K1281" s="3" t="str">
        <f>TEXT(NIgerian_Fintech[[#This Row],[TransactionDate]], "MMMM")</f>
        <v>May</v>
      </c>
      <c r="L1281" s="3" t="str">
        <f>TEXT(NIgerian_Fintech[[#This Row],[TransactionDate]], "MM")</f>
        <v>05</v>
      </c>
      <c r="M1281" s="3" t="str">
        <f>TEXT(NIgerian_Fintech[[#This Row],[TransactionDate]], "tttt")</f>
        <v>Friday</v>
      </c>
      <c r="N1281" s="2" t="s">
        <v>16</v>
      </c>
    </row>
    <row r="1282" spans="1:14" ht="14.5" x14ac:dyDescent="0.35">
      <c r="A1282" s="2" t="s">
        <v>2594</v>
      </c>
      <c r="B1282" s="2" t="s">
        <v>2595</v>
      </c>
      <c r="C1282" s="2">
        <v>48</v>
      </c>
      <c r="D1282" s="2" t="s">
        <v>12</v>
      </c>
      <c r="E1282" s="2" t="s">
        <v>52</v>
      </c>
      <c r="F1282" s="2" t="s">
        <v>35</v>
      </c>
      <c r="G1282" s="2" t="s">
        <v>20</v>
      </c>
      <c r="H1282" s="7">
        <v>5431.22</v>
      </c>
      <c r="I1282" s="3">
        <v>45207</v>
      </c>
      <c r="J1282" s="3" t="str">
        <f>TEXT(NIgerian_Fintech[[#This Row],[TransactionDate]], "JJJJ")</f>
        <v>2023</v>
      </c>
      <c r="K1282" s="3" t="str">
        <f>TEXT(NIgerian_Fintech[[#This Row],[TransactionDate]], "MMMM")</f>
        <v>October</v>
      </c>
      <c r="L1282" s="3" t="str">
        <f>TEXT(NIgerian_Fintech[[#This Row],[TransactionDate]], "MM")</f>
        <v>10</v>
      </c>
      <c r="M1282" s="3" t="str">
        <f>TEXT(NIgerian_Fintech[[#This Row],[TransactionDate]], "tttt")</f>
        <v>Sunday</v>
      </c>
      <c r="N1282" s="2" t="s">
        <v>69</v>
      </c>
    </row>
    <row r="1283" spans="1:14" ht="14.5" x14ac:dyDescent="0.35">
      <c r="A1283" s="2" t="s">
        <v>2596</v>
      </c>
      <c r="B1283" s="2" t="s">
        <v>2597</v>
      </c>
      <c r="C1283" s="2">
        <v>35</v>
      </c>
      <c r="D1283" s="2" t="s">
        <v>12</v>
      </c>
      <c r="E1283" s="2" t="s">
        <v>29</v>
      </c>
      <c r="F1283" s="2" t="s">
        <v>19</v>
      </c>
      <c r="G1283" s="2" t="s">
        <v>36</v>
      </c>
      <c r="H1283" s="7">
        <v>29642.37</v>
      </c>
      <c r="I1283" s="3">
        <v>45049</v>
      </c>
      <c r="J1283" s="3" t="str">
        <f>TEXT(NIgerian_Fintech[[#This Row],[TransactionDate]], "JJJJ")</f>
        <v>2023</v>
      </c>
      <c r="K1283" s="3" t="str">
        <f>TEXT(NIgerian_Fintech[[#This Row],[TransactionDate]], "MMMM")</f>
        <v>May</v>
      </c>
      <c r="L1283" s="3" t="str">
        <f>TEXT(NIgerian_Fintech[[#This Row],[TransactionDate]], "MM")</f>
        <v>05</v>
      </c>
      <c r="M1283" s="3" t="str">
        <f>TEXT(NIgerian_Fintech[[#This Row],[TransactionDate]], "tttt")</f>
        <v>Wednesday</v>
      </c>
      <c r="N1283" s="2" t="s">
        <v>16</v>
      </c>
    </row>
    <row r="1284" spans="1:14" ht="14.5" x14ac:dyDescent="0.35">
      <c r="A1284" s="2" t="s">
        <v>2598</v>
      </c>
      <c r="B1284" s="2" t="s">
        <v>2599</v>
      </c>
      <c r="C1284" s="2">
        <v>24</v>
      </c>
      <c r="D1284" s="2" t="s">
        <v>12</v>
      </c>
      <c r="E1284" s="2" t="s">
        <v>52</v>
      </c>
      <c r="F1284" s="2" t="s">
        <v>19</v>
      </c>
      <c r="G1284" s="2" t="s">
        <v>20</v>
      </c>
      <c r="H1284" s="7">
        <v>34600.57</v>
      </c>
      <c r="I1284" s="3">
        <v>45645</v>
      </c>
      <c r="J1284" s="3" t="str">
        <f>TEXT(NIgerian_Fintech[[#This Row],[TransactionDate]], "JJJJ")</f>
        <v>2024</v>
      </c>
      <c r="K1284" s="3" t="str">
        <f>TEXT(NIgerian_Fintech[[#This Row],[TransactionDate]], "MMMM")</f>
        <v>December</v>
      </c>
      <c r="L1284" s="3" t="str">
        <f>TEXT(NIgerian_Fintech[[#This Row],[TransactionDate]], "MM")</f>
        <v>12</v>
      </c>
      <c r="M1284" s="3" t="str">
        <f>TEXT(NIgerian_Fintech[[#This Row],[TransactionDate]], "tttt")</f>
        <v>Thursday</v>
      </c>
      <c r="N1284" s="2" t="s">
        <v>16</v>
      </c>
    </row>
    <row r="1285" spans="1:14" ht="14.5" x14ac:dyDescent="0.35">
      <c r="A1285" s="2" t="s">
        <v>2600</v>
      </c>
      <c r="B1285" s="2" t="s">
        <v>2601</v>
      </c>
      <c r="C1285" s="2">
        <v>27</v>
      </c>
      <c r="D1285" s="2" t="s">
        <v>39</v>
      </c>
      <c r="E1285" s="2" t="s">
        <v>64</v>
      </c>
      <c r="F1285" s="2" t="s">
        <v>49</v>
      </c>
      <c r="G1285" s="2" t="s">
        <v>36</v>
      </c>
      <c r="H1285" s="7">
        <v>27351.66</v>
      </c>
      <c r="I1285" s="3">
        <v>45397</v>
      </c>
      <c r="J1285" s="3" t="str">
        <f>TEXT(NIgerian_Fintech[[#This Row],[TransactionDate]], "JJJJ")</f>
        <v>2024</v>
      </c>
      <c r="K1285" s="3" t="str">
        <f>TEXT(NIgerian_Fintech[[#This Row],[TransactionDate]], "MMMM")</f>
        <v>April</v>
      </c>
      <c r="L1285" s="3" t="str">
        <f>TEXT(NIgerian_Fintech[[#This Row],[TransactionDate]], "MM")</f>
        <v>04</v>
      </c>
      <c r="M1285" s="3" t="str">
        <f>TEXT(NIgerian_Fintech[[#This Row],[TransactionDate]], "tttt")</f>
        <v>Monday</v>
      </c>
      <c r="N1285" s="2" t="s">
        <v>16</v>
      </c>
    </row>
    <row r="1286" spans="1:14" ht="14.5" x14ac:dyDescent="0.35">
      <c r="A1286" s="2" t="s">
        <v>2602</v>
      </c>
      <c r="B1286" s="2" t="s">
        <v>2603</v>
      </c>
      <c r="C1286" s="2">
        <v>24</v>
      </c>
      <c r="D1286" s="2" t="s">
        <v>39</v>
      </c>
      <c r="E1286" s="2" t="s">
        <v>42</v>
      </c>
      <c r="F1286" s="2" t="s">
        <v>35</v>
      </c>
      <c r="G1286" s="2" t="s">
        <v>15</v>
      </c>
      <c r="H1286" s="7">
        <v>5307.21</v>
      </c>
      <c r="I1286" s="3">
        <v>45223</v>
      </c>
      <c r="J1286" s="3" t="str">
        <f>TEXT(NIgerian_Fintech[[#This Row],[TransactionDate]], "JJJJ")</f>
        <v>2023</v>
      </c>
      <c r="K1286" s="3" t="str">
        <f>TEXT(NIgerian_Fintech[[#This Row],[TransactionDate]], "MMMM")</f>
        <v>October</v>
      </c>
      <c r="L1286" s="3" t="str">
        <f>TEXT(NIgerian_Fintech[[#This Row],[TransactionDate]], "MM")</f>
        <v>10</v>
      </c>
      <c r="M1286" s="3" t="str">
        <f>TEXT(NIgerian_Fintech[[#This Row],[TransactionDate]], "tttt")</f>
        <v>Tuesday</v>
      </c>
      <c r="N1286" s="2" t="s">
        <v>16</v>
      </c>
    </row>
    <row r="1287" spans="1:14" ht="14.5" x14ac:dyDescent="0.35">
      <c r="A1287" s="2" t="s">
        <v>2604</v>
      </c>
      <c r="B1287" s="2" t="s">
        <v>2605</v>
      </c>
      <c r="C1287" s="2">
        <v>50</v>
      </c>
      <c r="D1287" s="2" t="s">
        <v>39</v>
      </c>
      <c r="E1287" s="2" t="s">
        <v>64</v>
      </c>
      <c r="F1287" s="2" t="s">
        <v>19</v>
      </c>
      <c r="G1287" s="2" t="s">
        <v>26</v>
      </c>
      <c r="H1287" s="7">
        <v>15592.57</v>
      </c>
      <c r="I1287" s="3">
        <v>45540</v>
      </c>
      <c r="J1287" s="3" t="str">
        <f>TEXT(NIgerian_Fintech[[#This Row],[TransactionDate]], "JJJJ")</f>
        <v>2024</v>
      </c>
      <c r="K1287" s="3" t="str">
        <f>TEXT(NIgerian_Fintech[[#This Row],[TransactionDate]], "MMMM")</f>
        <v>September</v>
      </c>
      <c r="L1287" s="3" t="str">
        <f>TEXT(NIgerian_Fintech[[#This Row],[TransactionDate]], "MM")</f>
        <v>09</v>
      </c>
      <c r="M1287" s="3" t="str">
        <f>TEXT(NIgerian_Fintech[[#This Row],[TransactionDate]], "tttt")</f>
        <v>Thursday</v>
      </c>
      <c r="N1287" s="2" t="s">
        <v>16</v>
      </c>
    </row>
    <row r="1288" spans="1:14" ht="14.5" x14ac:dyDescent="0.35">
      <c r="A1288" s="2" t="s">
        <v>2606</v>
      </c>
      <c r="B1288" s="2" t="s">
        <v>2607</v>
      </c>
      <c r="C1288" s="2">
        <v>40</v>
      </c>
      <c r="D1288" s="2" t="s">
        <v>39</v>
      </c>
      <c r="E1288" s="2" t="s">
        <v>74</v>
      </c>
      <c r="F1288" s="2" t="s">
        <v>14</v>
      </c>
      <c r="G1288" s="2" t="s">
        <v>20</v>
      </c>
      <c r="H1288" s="7">
        <v>10618.35</v>
      </c>
      <c r="I1288" s="3">
        <v>45438</v>
      </c>
      <c r="J1288" s="3" t="str">
        <f>TEXT(NIgerian_Fintech[[#This Row],[TransactionDate]], "JJJJ")</f>
        <v>2024</v>
      </c>
      <c r="K1288" s="3" t="str">
        <f>TEXT(NIgerian_Fintech[[#This Row],[TransactionDate]], "MMMM")</f>
        <v>May</v>
      </c>
      <c r="L1288" s="3" t="str">
        <f>TEXT(NIgerian_Fintech[[#This Row],[TransactionDate]], "MM")</f>
        <v>05</v>
      </c>
      <c r="M1288" s="3" t="str">
        <f>TEXT(NIgerian_Fintech[[#This Row],[TransactionDate]], "tttt")</f>
        <v>Sunday</v>
      </c>
      <c r="N1288" s="2" t="s">
        <v>16</v>
      </c>
    </row>
    <row r="1289" spans="1:14" ht="14.5" x14ac:dyDescent="0.35">
      <c r="A1289" s="2" t="s">
        <v>2608</v>
      </c>
      <c r="B1289" s="2" t="s">
        <v>2609</v>
      </c>
      <c r="C1289" s="2">
        <v>38</v>
      </c>
      <c r="D1289" s="2" t="s">
        <v>12</v>
      </c>
      <c r="E1289" s="2" t="s">
        <v>24</v>
      </c>
      <c r="F1289" s="2" t="s">
        <v>19</v>
      </c>
      <c r="G1289" s="2" t="s">
        <v>36</v>
      </c>
      <c r="H1289" s="7">
        <v>1980.93</v>
      </c>
      <c r="I1289" s="3">
        <v>45567</v>
      </c>
      <c r="J1289" s="3" t="str">
        <f>TEXT(NIgerian_Fintech[[#This Row],[TransactionDate]], "JJJJ")</f>
        <v>2024</v>
      </c>
      <c r="K1289" s="3" t="str">
        <f>TEXT(NIgerian_Fintech[[#This Row],[TransactionDate]], "MMMM")</f>
        <v>October</v>
      </c>
      <c r="L1289" s="3" t="str">
        <f>TEXT(NIgerian_Fintech[[#This Row],[TransactionDate]], "MM")</f>
        <v>10</v>
      </c>
      <c r="M1289" s="3" t="str">
        <f>TEXT(NIgerian_Fintech[[#This Row],[TransactionDate]], "tttt")</f>
        <v>Wednesday</v>
      </c>
      <c r="N1289" s="2" t="s">
        <v>16</v>
      </c>
    </row>
    <row r="1290" spans="1:14" ht="14.5" x14ac:dyDescent="0.35">
      <c r="A1290" s="2" t="s">
        <v>2610</v>
      </c>
      <c r="B1290" s="2" t="s">
        <v>2611</v>
      </c>
      <c r="C1290" s="2">
        <v>36</v>
      </c>
      <c r="D1290" s="2" t="s">
        <v>39</v>
      </c>
      <c r="E1290" s="2" t="s">
        <v>93</v>
      </c>
      <c r="F1290" s="2" t="s">
        <v>35</v>
      </c>
      <c r="G1290" s="2" t="s">
        <v>20</v>
      </c>
      <c r="H1290" s="7">
        <v>7668.26</v>
      </c>
      <c r="I1290" s="3">
        <v>45428</v>
      </c>
      <c r="J1290" s="3" t="str">
        <f>TEXT(NIgerian_Fintech[[#This Row],[TransactionDate]], "JJJJ")</f>
        <v>2024</v>
      </c>
      <c r="K1290" s="3" t="str">
        <f>TEXT(NIgerian_Fintech[[#This Row],[TransactionDate]], "MMMM")</f>
        <v>May</v>
      </c>
      <c r="L1290" s="3" t="str">
        <f>TEXT(NIgerian_Fintech[[#This Row],[TransactionDate]], "MM")</f>
        <v>05</v>
      </c>
      <c r="M1290" s="3" t="str">
        <f>TEXT(NIgerian_Fintech[[#This Row],[TransactionDate]], "tttt")</f>
        <v>Thursday</v>
      </c>
      <c r="N1290" s="2" t="s">
        <v>16</v>
      </c>
    </row>
    <row r="1291" spans="1:14" ht="14.5" x14ac:dyDescent="0.35">
      <c r="A1291" s="2" t="s">
        <v>2612</v>
      </c>
      <c r="B1291" s="2" t="s">
        <v>2613</v>
      </c>
      <c r="C1291" s="2">
        <v>36</v>
      </c>
      <c r="D1291" s="2" t="s">
        <v>12</v>
      </c>
      <c r="E1291" s="2" t="s">
        <v>52</v>
      </c>
      <c r="F1291" s="2" t="s">
        <v>55</v>
      </c>
      <c r="G1291" s="2" t="s">
        <v>26</v>
      </c>
      <c r="H1291" s="7">
        <v>13771.01</v>
      </c>
      <c r="I1291" s="3">
        <v>45605</v>
      </c>
      <c r="J1291" s="3" t="str">
        <f>TEXT(NIgerian_Fintech[[#This Row],[TransactionDate]], "JJJJ")</f>
        <v>2024</v>
      </c>
      <c r="K1291" s="3" t="str">
        <f>TEXT(NIgerian_Fintech[[#This Row],[TransactionDate]], "MMMM")</f>
        <v>November</v>
      </c>
      <c r="L1291" s="3" t="str">
        <f>TEXT(NIgerian_Fintech[[#This Row],[TransactionDate]], "MM")</f>
        <v>11</v>
      </c>
      <c r="M1291" s="3" t="str">
        <f>TEXT(NIgerian_Fintech[[#This Row],[TransactionDate]], "tttt")</f>
        <v>Saturday</v>
      </c>
      <c r="N1291" s="2" t="s">
        <v>16</v>
      </c>
    </row>
    <row r="1292" spans="1:14" ht="14.5" x14ac:dyDescent="0.35">
      <c r="A1292" s="2" t="s">
        <v>2614</v>
      </c>
      <c r="B1292" s="2" t="s">
        <v>2615</v>
      </c>
      <c r="C1292" s="2">
        <v>53</v>
      </c>
      <c r="D1292" s="2" t="s">
        <v>39</v>
      </c>
      <c r="E1292" s="2" t="s">
        <v>29</v>
      </c>
      <c r="F1292" s="2" t="s">
        <v>25</v>
      </c>
      <c r="G1292" s="2" t="s">
        <v>15</v>
      </c>
      <c r="H1292" s="7">
        <v>22625.21</v>
      </c>
      <c r="I1292" s="3">
        <v>45128</v>
      </c>
      <c r="J1292" s="3" t="str">
        <f>TEXT(NIgerian_Fintech[[#This Row],[TransactionDate]], "JJJJ")</f>
        <v>2023</v>
      </c>
      <c r="K1292" s="3" t="str">
        <f>TEXT(NIgerian_Fintech[[#This Row],[TransactionDate]], "MMMM")</f>
        <v>July</v>
      </c>
      <c r="L1292" s="3" t="str">
        <f>TEXT(NIgerian_Fintech[[#This Row],[TransactionDate]], "MM")</f>
        <v>07</v>
      </c>
      <c r="M1292" s="3" t="str">
        <f>TEXT(NIgerian_Fintech[[#This Row],[TransactionDate]], "tttt")</f>
        <v>Friday</v>
      </c>
      <c r="N1292" s="2" t="s">
        <v>16</v>
      </c>
    </row>
    <row r="1293" spans="1:14" ht="14.5" x14ac:dyDescent="0.35">
      <c r="A1293" s="2" t="s">
        <v>2616</v>
      </c>
      <c r="B1293" s="2" t="s">
        <v>2617</v>
      </c>
      <c r="C1293" s="2">
        <v>46</v>
      </c>
      <c r="D1293" s="2" t="s">
        <v>39</v>
      </c>
      <c r="E1293" s="2" t="s">
        <v>24</v>
      </c>
      <c r="F1293" s="2" t="s">
        <v>35</v>
      </c>
      <c r="G1293" s="2" t="s">
        <v>30</v>
      </c>
      <c r="H1293" s="7">
        <v>19848.47</v>
      </c>
      <c r="I1293" s="3">
        <v>45341</v>
      </c>
      <c r="J1293" s="3" t="str">
        <f>TEXT(NIgerian_Fintech[[#This Row],[TransactionDate]], "JJJJ")</f>
        <v>2024</v>
      </c>
      <c r="K1293" s="3" t="str">
        <f>TEXT(NIgerian_Fintech[[#This Row],[TransactionDate]], "MMMM")</f>
        <v>February</v>
      </c>
      <c r="L1293" s="3" t="str">
        <f>TEXT(NIgerian_Fintech[[#This Row],[TransactionDate]], "MM")</f>
        <v>02</v>
      </c>
      <c r="M1293" s="3" t="str">
        <f>TEXT(NIgerian_Fintech[[#This Row],[TransactionDate]], "tttt")</f>
        <v>Monday</v>
      </c>
      <c r="N1293" s="2" t="s">
        <v>16</v>
      </c>
    </row>
    <row r="1294" spans="1:14" ht="14.5" x14ac:dyDescent="0.35">
      <c r="A1294" s="2" t="s">
        <v>2618</v>
      </c>
      <c r="B1294" s="2" t="s">
        <v>2619</v>
      </c>
      <c r="C1294" s="2">
        <v>35</v>
      </c>
      <c r="D1294" s="2" t="s">
        <v>12</v>
      </c>
      <c r="E1294" s="2" t="s">
        <v>42</v>
      </c>
      <c r="F1294" s="2" t="s">
        <v>14</v>
      </c>
      <c r="G1294" s="2" t="s">
        <v>30</v>
      </c>
      <c r="H1294" s="7">
        <v>1680.15</v>
      </c>
      <c r="I1294" s="3">
        <v>45540</v>
      </c>
      <c r="J1294" s="3" t="str">
        <f>TEXT(NIgerian_Fintech[[#This Row],[TransactionDate]], "JJJJ")</f>
        <v>2024</v>
      </c>
      <c r="K1294" s="3" t="str">
        <f>TEXT(NIgerian_Fintech[[#This Row],[TransactionDate]], "MMMM")</f>
        <v>September</v>
      </c>
      <c r="L1294" s="3" t="str">
        <f>TEXT(NIgerian_Fintech[[#This Row],[TransactionDate]], "MM")</f>
        <v>09</v>
      </c>
      <c r="M1294" s="3" t="str">
        <f>TEXT(NIgerian_Fintech[[#This Row],[TransactionDate]], "tttt")</f>
        <v>Thursday</v>
      </c>
      <c r="N1294" s="2" t="s">
        <v>16</v>
      </c>
    </row>
    <row r="1295" spans="1:14" ht="14.5" x14ac:dyDescent="0.35">
      <c r="A1295" s="2" t="s">
        <v>2620</v>
      </c>
      <c r="B1295" s="2" t="s">
        <v>2621</v>
      </c>
      <c r="C1295" s="2">
        <v>19</v>
      </c>
      <c r="D1295" s="2" t="s">
        <v>12</v>
      </c>
      <c r="E1295" s="2" t="s">
        <v>29</v>
      </c>
      <c r="F1295" s="2" t="s">
        <v>35</v>
      </c>
      <c r="G1295" s="2" t="s">
        <v>20</v>
      </c>
      <c r="H1295" s="7">
        <v>6694.96</v>
      </c>
      <c r="I1295" s="3">
        <v>45509</v>
      </c>
      <c r="J1295" s="3" t="str">
        <f>TEXT(NIgerian_Fintech[[#This Row],[TransactionDate]], "JJJJ")</f>
        <v>2024</v>
      </c>
      <c r="K1295" s="3" t="str">
        <f>TEXT(NIgerian_Fintech[[#This Row],[TransactionDate]], "MMMM")</f>
        <v>August</v>
      </c>
      <c r="L1295" s="3" t="str">
        <f>TEXT(NIgerian_Fintech[[#This Row],[TransactionDate]], "MM")</f>
        <v>08</v>
      </c>
      <c r="M1295" s="3" t="str">
        <f>TEXT(NIgerian_Fintech[[#This Row],[TransactionDate]], "tttt")</f>
        <v>Monday</v>
      </c>
      <c r="N1295" s="2" t="s">
        <v>16</v>
      </c>
    </row>
    <row r="1296" spans="1:14" ht="14.5" x14ac:dyDescent="0.35">
      <c r="A1296" s="2" t="s">
        <v>2622</v>
      </c>
      <c r="B1296" s="2" t="s">
        <v>2623</v>
      </c>
      <c r="C1296" s="2">
        <v>18</v>
      </c>
      <c r="D1296" s="2" t="s">
        <v>39</v>
      </c>
      <c r="E1296" s="2" t="s">
        <v>93</v>
      </c>
      <c r="F1296" s="2" t="s">
        <v>14</v>
      </c>
      <c r="G1296" s="2" t="s">
        <v>36</v>
      </c>
      <c r="H1296" s="7">
        <v>6506.02</v>
      </c>
      <c r="I1296" s="3">
        <v>45348</v>
      </c>
      <c r="J1296" s="3" t="str">
        <f>TEXT(NIgerian_Fintech[[#This Row],[TransactionDate]], "JJJJ")</f>
        <v>2024</v>
      </c>
      <c r="K1296" s="3" t="str">
        <f>TEXT(NIgerian_Fintech[[#This Row],[TransactionDate]], "MMMM")</f>
        <v>February</v>
      </c>
      <c r="L1296" s="3" t="str">
        <f>TEXT(NIgerian_Fintech[[#This Row],[TransactionDate]], "MM")</f>
        <v>02</v>
      </c>
      <c r="M1296" s="3" t="str">
        <f>TEXT(NIgerian_Fintech[[#This Row],[TransactionDate]], "tttt")</f>
        <v>Monday</v>
      </c>
      <c r="N1296" s="2" t="s">
        <v>16</v>
      </c>
    </row>
    <row r="1297" spans="1:14" ht="14.5" x14ac:dyDescent="0.35">
      <c r="A1297" s="2" t="s">
        <v>2624</v>
      </c>
      <c r="B1297" s="2" t="s">
        <v>2625</v>
      </c>
      <c r="C1297" s="2">
        <v>64</v>
      </c>
      <c r="D1297" s="2" t="s">
        <v>39</v>
      </c>
      <c r="E1297" s="2" t="s">
        <v>52</v>
      </c>
      <c r="F1297" s="2" t="s">
        <v>35</v>
      </c>
      <c r="G1297" s="2" t="s">
        <v>26</v>
      </c>
      <c r="H1297" s="7">
        <v>22900.35</v>
      </c>
      <c r="I1297" s="3">
        <v>45446</v>
      </c>
      <c r="J1297" s="3" t="str">
        <f>TEXT(NIgerian_Fintech[[#This Row],[TransactionDate]], "JJJJ")</f>
        <v>2024</v>
      </c>
      <c r="K1297" s="3" t="str">
        <f>TEXT(NIgerian_Fintech[[#This Row],[TransactionDate]], "MMMM")</f>
        <v>June</v>
      </c>
      <c r="L1297" s="3" t="str">
        <f>TEXT(NIgerian_Fintech[[#This Row],[TransactionDate]], "MM")</f>
        <v>06</v>
      </c>
      <c r="M1297" s="3" t="str">
        <f>TEXT(NIgerian_Fintech[[#This Row],[TransactionDate]], "tttt")</f>
        <v>Monday</v>
      </c>
      <c r="N1297" s="2" t="s">
        <v>16</v>
      </c>
    </row>
    <row r="1298" spans="1:14" ht="14.5" x14ac:dyDescent="0.35">
      <c r="A1298" s="2" t="s">
        <v>2626</v>
      </c>
      <c r="B1298" s="2" t="s">
        <v>2627</v>
      </c>
      <c r="C1298" s="2">
        <v>22</v>
      </c>
      <c r="D1298" s="2" t="s">
        <v>12</v>
      </c>
      <c r="E1298" s="2" t="s">
        <v>52</v>
      </c>
      <c r="F1298" s="2" t="s">
        <v>25</v>
      </c>
      <c r="G1298" s="2" t="s">
        <v>15</v>
      </c>
      <c r="H1298" s="7">
        <v>19.39</v>
      </c>
      <c r="I1298" s="3">
        <v>45600</v>
      </c>
      <c r="J1298" s="3" t="str">
        <f>TEXT(NIgerian_Fintech[[#This Row],[TransactionDate]], "JJJJ")</f>
        <v>2024</v>
      </c>
      <c r="K1298" s="3" t="str">
        <f>TEXT(NIgerian_Fintech[[#This Row],[TransactionDate]], "MMMM")</f>
        <v>November</v>
      </c>
      <c r="L1298" s="3" t="str">
        <f>TEXT(NIgerian_Fintech[[#This Row],[TransactionDate]], "MM")</f>
        <v>11</v>
      </c>
      <c r="M1298" s="3" t="str">
        <f>TEXT(NIgerian_Fintech[[#This Row],[TransactionDate]], "tttt")</f>
        <v>Monday</v>
      </c>
      <c r="N1298" s="2" t="s">
        <v>16</v>
      </c>
    </row>
    <row r="1299" spans="1:14" ht="14.5" x14ac:dyDescent="0.35">
      <c r="A1299" s="2" t="s">
        <v>2628</v>
      </c>
      <c r="B1299" s="2" t="s">
        <v>2629</v>
      </c>
      <c r="C1299" s="2">
        <v>37</v>
      </c>
      <c r="D1299" s="2" t="s">
        <v>12</v>
      </c>
      <c r="E1299" s="2" t="s">
        <v>64</v>
      </c>
      <c r="F1299" s="2" t="s">
        <v>25</v>
      </c>
      <c r="G1299" s="2" t="s">
        <v>15</v>
      </c>
      <c r="H1299" s="7">
        <v>13421.38</v>
      </c>
      <c r="I1299" s="3">
        <v>44999</v>
      </c>
      <c r="J1299" s="3" t="str">
        <f>TEXT(NIgerian_Fintech[[#This Row],[TransactionDate]], "JJJJ")</f>
        <v>2023</v>
      </c>
      <c r="K1299" s="3" t="str">
        <f>TEXT(NIgerian_Fintech[[#This Row],[TransactionDate]], "MMMM")</f>
        <v>March</v>
      </c>
      <c r="L1299" s="3" t="str">
        <f>TEXT(NIgerian_Fintech[[#This Row],[TransactionDate]], "MM")</f>
        <v>03</v>
      </c>
      <c r="M1299" s="3" t="str">
        <f>TEXT(NIgerian_Fintech[[#This Row],[TransactionDate]], "tttt")</f>
        <v>Tuesday</v>
      </c>
      <c r="N1299" s="2" t="s">
        <v>69</v>
      </c>
    </row>
    <row r="1300" spans="1:14" ht="14.5" x14ac:dyDescent="0.35">
      <c r="A1300" s="2" t="s">
        <v>2630</v>
      </c>
      <c r="B1300" s="2" t="s">
        <v>2631</v>
      </c>
      <c r="C1300" s="2">
        <v>28</v>
      </c>
      <c r="D1300" s="2" t="s">
        <v>12</v>
      </c>
      <c r="E1300" s="2" t="s">
        <v>42</v>
      </c>
      <c r="F1300" s="2" t="s">
        <v>14</v>
      </c>
      <c r="G1300" s="2" t="s">
        <v>15</v>
      </c>
      <c r="H1300" s="7">
        <v>9640.15</v>
      </c>
      <c r="I1300" s="3">
        <v>45271</v>
      </c>
      <c r="J1300" s="3" t="str">
        <f>TEXT(NIgerian_Fintech[[#This Row],[TransactionDate]], "JJJJ")</f>
        <v>2023</v>
      </c>
      <c r="K1300" s="3" t="str">
        <f>TEXT(NIgerian_Fintech[[#This Row],[TransactionDate]], "MMMM")</f>
        <v>December</v>
      </c>
      <c r="L1300" s="3" t="str">
        <f>TEXT(NIgerian_Fintech[[#This Row],[TransactionDate]], "MM")</f>
        <v>12</v>
      </c>
      <c r="M1300" s="3" t="str">
        <f>TEXT(NIgerian_Fintech[[#This Row],[TransactionDate]], "tttt")</f>
        <v>Monday</v>
      </c>
      <c r="N1300" s="2" t="s">
        <v>16</v>
      </c>
    </row>
    <row r="1301" spans="1:14" ht="14.5" x14ac:dyDescent="0.35">
      <c r="A1301" s="2" t="s">
        <v>2632</v>
      </c>
      <c r="B1301" s="2" t="s">
        <v>2633</v>
      </c>
      <c r="C1301" s="2">
        <v>59</v>
      </c>
      <c r="D1301" s="2" t="s">
        <v>12</v>
      </c>
      <c r="E1301" s="2" t="s">
        <v>42</v>
      </c>
      <c r="F1301" s="2" t="s">
        <v>35</v>
      </c>
      <c r="G1301" s="2" t="s">
        <v>30</v>
      </c>
      <c r="H1301" s="7">
        <v>25455.68</v>
      </c>
      <c r="I1301" s="3">
        <v>44953</v>
      </c>
      <c r="J1301" s="3" t="str">
        <f>TEXT(NIgerian_Fintech[[#This Row],[TransactionDate]], "JJJJ")</f>
        <v>2023</v>
      </c>
      <c r="K1301" s="3" t="str">
        <f>TEXT(NIgerian_Fintech[[#This Row],[TransactionDate]], "MMMM")</f>
        <v>January</v>
      </c>
      <c r="L1301" s="3" t="str">
        <f>TEXT(NIgerian_Fintech[[#This Row],[TransactionDate]], "MM")</f>
        <v>01</v>
      </c>
      <c r="M1301" s="3" t="str">
        <f>TEXT(NIgerian_Fintech[[#This Row],[TransactionDate]], "tttt")</f>
        <v>Friday</v>
      </c>
      <c r="N1301" s="2" t="s">
        <v>16</v>
      </c>
    </row>
    <row r="1302" spans="1:14" ht="14.5" x14ac:dyDescent="0.35">
      <c r="A1302" s="2" t="s">
        <v>2634</v>
      </c>
      <c r="B1302" s="2" t="s">
        <v>2635</v>
      </c>
      <c r="C1302" s="2">
        <v>19</v>
      </c>
      <c r="D1302" s="2" t="s">
        <v>12</v>
      </c>
      <c r="E1302" s="2" t="s">
        <v>93</v>
      </c>
      <c r="F1302" s="2" t="s">
        <v>25</v>
      </c>
      <c r="G1302" s="2" t="s">
        <v>26</v>
      </c>
      <c r="H1302" s="7">
        <v>6104.94</v>
      </c>
      <c r="I1302" s="3">
        <v>45095</v>
      </c>
      <c r="J1302" s="3" t="str">
        <f>TEXT(NIgerian_Fintech[[#This Row],[TransactionDate]], "JJJJ")</f>
        <v>2023</v>
      </c>
      <c r="K1302" s="3" t="str">
        <f>TEXT(NIgerian_Fintech[[#This Row],[TransactionDate]], "MMMM")</f>
        <v>June</v>
      </c>
      <c r="L1302" s="3" t="str">
        <f>TEXT(NIgerian_Fintech[[#This Row],[TransactionDate]], "MM")</f>
        <v>06</v>
      </c>
      <c r="M1302" s="3" t="str">
        <f>TEXT(NIgerian_Fintech[[#This Row],[TransactionDate]], "tttt")</f>
        <v>Sunday</v>
      </c>
      <c r="N1302" s="2" t="s">
        <v>16</v>
      </c>
    </row>
    <row r="1303" spans="1:14" ht="14.5" x14ac:dyDescent="0.35">
      <c r="A1303" s="2" t="s">
        <v>2636</v>
      </c>
      <c r="B1303" s="2" t="s">
        <v>2637</v>
      </c>
      <c r="C1303" s="2">
        <v>20</v>
      </c>
      <c r="D1303" s="2" t="s">
        <v>39</v>
      </c>
      <c r="E1303" s="2" t="s">
        <v>52</v>
      </c>
      <c r="F1303" s="2" t="s">
        <v>49</v>
      </c>
      <c r="G1303" s="2" t="s">
        <v>30</v>
      </c>
      <c r="H1303" s="7">
        <v>10719.87</v>
      </c>
      <c r="I1303" s="3">
        <v>45511</v>
      </c>
      <c r="J1303" s="3" t="str">
        <f>TEXT(NIgerian_Fintech[[#This Row],[TransactionDate]], "JJJJ")</f>
        <v>2024</v>
      </c>
      <c r="K1303" s="3" t="str">
        <f>TEXT(NIgerian_Fintech[[#This Row],[TransactionDate]], "MMMM")</f>
        <v>August</v>
      </c>
      <c r="L1303" s="3" t="str">
        <f>TEXT(NIgerian_Fintech[[#This Row],[TransactionDate]], "MM")</f>
        <v>08</v>
      </c>
      <c r="M1303" s="3" t="str">
        <f>TEXT(NIgerian_Fintech[[#This Row],[TransactionDate]], "tttt")</f>
        <v>Wednesday</v>
      </c>
      <c r="N1303" s="2" t="s">
        <v>21</v>
      </c>
    </row>
    <row r="1304" spans="1:14" ht="14.5" x14ac:dyDescent="0.35">
      <c r="A1304" s="2" t="s">
        <v>2638</v>
      </c>
      <c r="B1304" s="2" t="s">
        <v>2639</v>
      </c>
      <c r="C1304" s="2">
        <v>40</v>
      </c>
      <c r="D1304" s="2" t="s">
        <v>39</v>
      </c>
      <c r="E1304" s="2" t="s">
        <v>24</v>
      </c>
      <c r="F1304" s="2" t="s">
        <v>35</v>
      </c>
      <c r="G1304" s="2" t="s">
        <v>20</v>
      </c>
      <c r="H1304" s="7">
        <v>36025.93</v>
      </c>
      <c r="I1304" s="3">
        <v>45135</v>
      </c>
      <c r="J1304" s="3" t="str">
        <f>TEXT(NIgerian_Fintech[[#This Row],[TransactionDate]], "JJJJ")</f>
        <v>2023</v>
      </c>
      <c r="K1304" s="3" t="str">
        <f>TEXT(NIgerian_Fintech[[#This Row],[TransactionDate]], "MMMM")</f>
        <v>July</v>
      </c>
      <c r="L1304" s="3" t="str">
        <f>TEXT(NIgerian_Fintech[[#This Row],[TransactionDate]], "MM")</f>
        <v>07</v>
      </c>
      <c r="M1304" s="3" t="str">
        <f>TEXT(NIgerian_Fintech[[#This Row],[TransactionDate]], "tttt")</f>
        <v>Friday</v>
      </c>
      <c r="N1304" s="2" t="s">
        <v>16</v>
      </c>
    </row>
    <row r="1305" spans="1:14" ht="14.5" x14ac:dyDescent="0.35">
      <c r="A1305" s="2" t="s">
        <v>2640</v>
      </c>
      <c r="B1305" s="2" t="s">
        <v>2641</v>
      </c>
      <c r="C1305" s="2">
        <v>29</v>
      </c>
      <c r="D1305" s="2" t="s">
        <v>39</v>
      </c>
      <c r="E1305" s="2" t="s">
        <v>42</v>
      </c>
      <c r="F1305" s="2" t="s">
        <v>25</v>
      </c>
      <c r="G1305" s="2" t="s">
        <v>15</v>
      </c>
      <c r="H1305" s="7">
        <v>13622.02</v>
      </c>
      <c r="I1305" s="3">
        <v>45537</v>
      </c>
      <c r="J1305" s="3" t="str">
        <f>TEXT(NIgerian_Fintech[[#This Row],[TransactionDate]], "JJJJ")</f>
        <v>2024</v>
      </c>
      <c r="K1305" s="3" t="str">
        <f>TEXT(NIgerian_Fintech[[#This Row],[TransactionDate]], "MMMM")</f>
        <v>September</v>
      </c>
      <c r="L1305" s="3" t="str">
        <f>TEXT(NIgerian_Fintech[[#This Row],[TransactionDate]], "MM")</f>
        <v>09</v>
      </c>
      <c r="M1305" s="3" t="str">
        <f>TEXT(NIgerian_Fintech[[#This Row],[TransactionDate]], "tttt")</f>
        <v>Monday</v>
      </c>
      <c r="N1305" s="2" t="s">
        <v>16</v>
      </c>
    </row>
    <row r="1306" spans="1:14" ht="14.5" x14ac:dyDescent="0.35">
      <c r="A1306" s="2" t="s">
        <v>2642</v>
      </c>
      <c r="B1306" s="2" t="s">
        <v>2643</v>
      </c>
      <c r="C1306" s="2">
        <v>37</v>
      </c>
      <c r="D1306" s="2" t="s">
        <v>39</v>
      </c>
      <c r="E1306" s="2" t="s">
        <v>42</v>
      </c>
      <c r="F1306" s="2" t="s">
        <v>55</v>
      </c>
      <c r="G1306" s="2" t="s">
        <v>26</v>
      </c>
      <c r="H1306" s="7">
        <v>697.62</v>
      </c>
      <c r="I1306" s="3">
        <v>45469</v>
      </c>
      <c r="J1306" s="3" t="str">
        <f>TEXT(NIgerian_Fintech[[#This Row],[TransactionDate]], "JJJJ")</f>
        <v>2024</v>
      </c>
      <c r="K1306" s="3" t="str">
        <f>TEXT(NIgerian_Fintech[[#This Row],[TransactionDate]], "MMMM")</f>
        <v>June</v>
      </c>
      <c r="L1306" s="3" t="str">
        <f>TEXT(NIgerian_Fintech[[#This Row],[TransactionDate]], "MM")</f>
        <v>06</v>
      </c>
      <c r="M1306" s="3" t="str">
        <f>TEXT(NIgerian_Fintech[[#This Row],[TransactionDate]], "tttt")</f>
        <v>Wednesday</v>
      </c>
      <c r="N1306" s="2" t="s">
        <v>16</v>
      </c>
    </row>
    <row r="1307" spans="1:14" ht="14.5" x14ac:dyDescent="0.35">
      <c r="A1307" s="2" t="s">
        <v>2644</v>
      </c>
      <c r="B1307" s="2" t="s">
        <v>2645</v>
      </c>
      <c r="C1307" s="2">
        <v>22</v>
      </c>
      <c r="D1307" s="2" t="s">
        <v>12</v>
      </c>
      <c r="E1307" s="2" t="s">
        <v>29</v>
      </c>
      <c r="F1307" s="2" t="s">
        <v>55</v>
      </c>
      <c r="G1307" s="2" t="s">
        <v>15</v>
      </c>
      <c r="H1307" s="7">
        <v>1833.62</v>
      </c>
      <c r="I1307" s="3">
        <v>45471</v>
      </c>
      <c r="J1307" s="3" t="str">
        <f>TEXT(NIgerian_Fintech[[#This Row],[TransactionDate]], "JJJJ")</f>
        <v>2024</v>
      </c>
      <c r="K1307" s="3" t="str">
        <f>TEXT(NIgerian_Fintech[[#This Row],[TransactionDate]], "MMMM")</f>
        <v>June</v>
      </c>
      <c r="L1307" s="3" t="str">
        <f>TEXT(NIgerian_Fintech[[#This Row],[TransactionDate]], "MM")</f>
        <v>06</v>
      </c>
      <c r="M1307" s="3" t="str">
        <f>TEXT(NIgerian_Fintech[[#This Row],[TransactionDate]], "tttt")</f>
        <v>Friday</v>
      </c>
      <c r="N1307" s="2" t="s">
        <v>16</v>
      </c>
    </row>
    <row r="1308" spans="1:14" ht="14.5" x14ac:dyDescent="0.35">
      <c r="A1308" s="2" t="s">
        <v>2646</v>
      </c>
      <c r="B1308" s="2" t="s">
        <v>2647</v>
      </c>
      <c r="C1308" s="2">
        <v>54</v>
      </c>
      <c r="D1308" s="2" t="s">
        <v>12</v>
      </c>
      <c r="E1308" s="2" t="s">
        <v>93</v>
      </c>
      <c r="F1308" s="2" t="s">
        <v>49</v>
      </c>
      <c r="G1308" s="2" t="s">
        <v>30</v>
      </c>
      <c r="H1308" s="7">
        <v>17228.93</v>
      </c>
      <c r="I1308" s="3">
        <v>45651</v>
      </c>
      <c r="J1308" s="3" t="str">
        <f>TEXT(NIgerian_Fintech[[#This Row],[TransactionDate]], "JJJJ")</f>
        <v>2024</v>
      </c>
      <c r="K1308" s="3" t="str">
        <f>TEXT(NIgerian_Fintech[[#This Row],[TransactionDate]], "MMMM")</f>
        <v>December</v>
      </c>
      <c r="L1308" s="3" t="str">
        <f>TEXT(NIgerian_Fintech[[#This Row],[TransactionDate]], "MM")</f>
        <v>12</v>
      </c>
      <c r="M1308" s="3" t="str">
        <f>TEXT(NIgerian_Fintech[[#This Row],[TransactionDate]], "tttt")</f>
        <v>Wednesday</v>
      </c>
      <c r="N1308" s="2" t="s">
        <v>16</v>
      </c>
    </row>
    <row r="1309" spans="1:14" ht="14.5" x14ac:dyDescent="0.35">
      <c r="A1309" s="2" t="s">
        <v>2648</v>
      </c>
      <c r="B1309" s="2" t="s">
        <v>2649</v>
      </c>
      <c r="C1309" s="2">
        <v>55</v>
      </c>
      <c r="D1309" s="2" t="s">
        <v>12</v>
      </c>
      <c r="E1309" s="2" t="s">
        <v>64</v>
      </c>
      <c r="F1309" s="2" t="s">
        <v>25</v>
      </c>
      <c r="G1309" s="2" t="s">
        <v>30</v>
      </c>
      <c r="H1309" s="7">
        <v>4076.61</v>
      </c>
      <c r="I1309" s="3">
        <v>45583</v>
      </c>
      <c r="J1309" s="3" t="str">
        <f>TEXT(NIgerian_Fintech[[#This Row],[TransactionDate]], "JJJJ")</f>
        <v>2024</v>
      </c>
      <c r="K1309" s="3" t="str">
        <f>TEXT(NIgerian_Fintech[[#This Row],[TransactionDate]], "MMMM")</f>
        <v>October</v>
      </c>
      <c r="L1309" s="3" t="str">
        <f>TEXT(NIgerian_Fintech[[#This Row],[TransactionDate]], "MM")</f>
        <v>10</v>
      </c>
      <c r="M1309" s="3" t="str">
        <f>TEXT(NIgerian_Fintech[[#This Row],[TransactionDate]], "tttt")</f>
        <v>Friday</v>
      </c>
      <c r="N1309" s="2" t="s">
        <v>21</v>
      </c>
    </row>
    <row r="1310" spans="1:14" ht="14.5" x14ac:dyDescent="0.35">
      <c r="A1310" s="2" t="s">
        <v>2650</v>
      </c>
      <c r="B1310" s="2" t="s">
        <v>2651</v>
      </c>
      <c r="C1310" s="2">
        <v>47</v>
      </c>
      <c r="D1310" s="2" t="s">
        <v>39</v>
      </c>
      <c r="E1310" s="2" t="s">
        <v>29</v>
      </c>
      <c r="F1310" s="2" t="s">
        <v>55</v>
      </c>
      <c r="G1310" s="2" t="s">
        <v>30</v>
      </c>
      <c r="H1310" s="7">
        <v>12238.97</v>
      </c>
      <c r="I1310" s="3">
        <v>45537</v>
      </c>
      <c r="J1310" s="3" t="str">
        <f>TEXT(NIgerian_Fintech[[#This Row],[TransactionDate]], "JJJJ")</f>
        <v>2024</v>
      </c>
      <c r="K1310" s="3" t="str">
        <f>TEXT(NIgerian_Fintech[[#This Row],[TransactionDate]], "MMMM")</f>
        <v>September</v>
      </c>
      <c r="L1310" s="3" t="str">
        <f>TEXT(NIgerian_Fintech[[#This Row],[TransactionDate]], "MM")</f>
        <v>09</v>
      </c>
      <c r="M1310" s="3" t="str">
        <f>TEXT(NIgerian_Fintech[[#This Row],[TransactionDate]], "tttt")</f>
        <v>Monday</v>
      </c>
      <c r="N1310" s="2" t="s">
        <v>16</v>
      </c>
    </row>
    <row r="1311" spans="1:14" ht="14.5" x14ac:dyDescent="0.35">
      <c r="A1311" s="2" t="s">
        <v>2652</v>
      </c>
      <c r="B1311" s="2" t="s">
        <v>2653</v>
      </c>
      <c r="C1311" s="2">
        <v>26</v>
      </c>
      <c r="D1311" s="2" t="s">
        <v>12</v>
      </c>
      <c r="E1311" s="2" t="s">
        <v>29</v>
      </c>
      <c r="F1311" s="2" t="s">
        <v>35</v>
      </c>
      <c r="G1311" s="2" t="s">
        <v>15</v>
      </c>
      <c r="H1311" s="7">
        <v>12033.85</v>
      </c>
      <c r="I1311" s="3">
        <v>45236</v>
      </c>
      <c r="J1311" s="3" t="str">
        <f>TEXT(NIgerian_Fintech[[#This Row],[TransactionDate]], "JJJJ")</f>
        <v>2023</v>
      </c>
      <c r="K1311" s="3" t="str">
        <f>TEXT(NIgerian_Fintech[[#This Row],[TransactionDate]], "MMMM")</f>
        <v>November</v>
      </c>
      <c r="L1311" s="3" t="str">
        <f>TEXT(NIgerian_Fintech[[#This Row],[TransactionDate]], "MM")</f>
        <v>11</v>
      </c>
      <c r="M1311" s="3" t="str">
        <f>TEXT(NIgerian_Fintech[[#This Row],[TransactionDate]], "tttt")</f>
        <v>Monday</v>
      </c>
      <c r="N1311" s="2" t="s">
        <v>16</v>
      </c>
    </row>
    <row r="1312" spans="1:14" ht="14.5" x14ac:dyDescent="0.35">
      <c r="A1312" s="2" t="s">
        <v>2654</v>
      </c>
      <c r="B1312" s="2" t="s">
        <v>2655</v>
      </c>
      <c r="C1312" s="2">
        <v>51</v>
      </c>
      <c r="D1312" s="2" t="s">
        <v>12</v>
      </c>
      <c r="E1312" s="2" t="s">
        <v>13</v>
      </c>
      <c r="F1312" s="2" t="s">
        <v>19</v>
      </c>
      <c r="G1312" s="2" t="s">
        <v>26</v>
      </c>
      <c r="H1312" s="7">
        <v>50672.89</v>
      </c>
      <c r="I1312" s="3">
        <v>45106</v>
      </c>
      <c r="J1312" s="3" t="str">
        <f>TEXT(NIgerian_Fintech[[#This Row],[TransactionDate]], "JJJJ")</f>
        <v>2023</v>
      </c>
      <c r="K1312" s="3" t="str">
        <f>TEXT(NIgerian_Fintech[[#This Row],[TransactionDate]], "MMMM")</f>
        <v>June</v>
      </c>
      <c r="L1312" s="3" t="str">
        <f>TEXT(NIgerian_Fintech[[#This Row],[TransactionDate]], "MM")</f>
        <v>06</v>
      </c>
      <c r="M1312" s="3" t="str">
        <f>TEXT(NIgerian_Fintech[[#This Row],[TransactionDate]], "tttt")</f>
        <v>Thursday</v>
      </c>
      <c r="N1312" s="2" t="s">
        <v>16</v>
      </c>
    </row>
    <row r="1313" spans="1:14" ht="14.5" x14ac:dyDescent="0.35">
      <c r="A1313" s="2" t="s">
        <v>2656</v>
      </c>
      <c r="B1313" s="2" t="s">
        <v>2657</v>
      </c>
      <c r="C1313" s="2">
        <v>61</v>
      </c>
      <c r="D1313" s="2" t="s">
        <v>39</v>
      </c>
      <c r="E1313" s="2" t="s">
        <v>74</v>
      </c>
      <c r="F1313" s="2" t="s">
        <v>25</v>
      </c>
      <c r="G1313" s="2" t="s">
        <v>26</v>
      </c>
      <c r="H1313" s="7">
        <v>6346.38</v>
      </c>
      <c r="I1313" s="3">
        <v>45573</v>
      </c>
      <c r="J1313" s="3" t="str">
        <f>TEXT(NIgerian_Fintech[[#This Row],[TransactionDate]], "JJJJ")</f>
        <v>2024</v>
      </c>
      <c r="K1313" s="3" t="str">
        <f>TEXT(NIgerian_Fintech[[#This Row],[TransactionDate]], "MMMM")</f>
        <v>October</v>
      </c>
      <c r="L1313" s="3" t="str">
        <f>TEXT(NIgerian_Fintech[[#This Row],[TransactionDate]], "MM")</f>
        <v>10</v>
      </c>
      <c r="M1313" s="3" t="str">
        <f>TEXT(NIgerian_Fintech[[#This Row],[TransactionDate]], "tttt")</f>
        <v>Tuesday</v>
      </c>
      <c r="N1313" s="2" t="s">
        <v>16</v>
      </c>
    </row>
    <row r="1314" spans="1:14" ht="14.5" x14ac:dyDescent="0.35">
      <c r="A1314" s="2" t="s">
        <v>2658</v>
      </c>
      <c r="B1314" s="2" t="s">
        <v>2659</v>
      </c>
      <c r="C1314" s="2">
        <v>52</v>
      </c>
      <c r="D1314" s="2" t="s">
        <v>39</v>
      </c>
      <c r="E1314" s="2" t="s">
        <v>13</v>
      </c>
      <c r="F1314" s="2" t="s">
        <v>49</v>
      </c>
      <c r="G1314" s="2" t="s">
        <v>20</v>
      </c>
      <c r="H1314" s="7">
        <v>13387.71</v>
      </c>
      <c r="I1314" s="3">
        <v>45364</v>
      </c>
      <c r="J1314" s="3" t="str">
        <f>TEXT(NIgerian_Fintech[[#This Row],[TransactionDate]], "JJJJ")</f>
        <v>2024</v>
      </c>
      <c r="K1314" s="3" t="str">
        <f>TEXT(NIgerian_Fintech[[#This Row],[TransactionDate]], "MMMM")</f>
        <v>March</v>
      </c>
      <c r="L1314" s="3" t="str">
        <f>TEXT(NIgerian_Fintech[[#This Row],[TransactionDate]], "MM")</f>
        <v>03</v>
      </c>
      <c r="M1314" s="3" t="str">
        <f>TEXT(NIgerian_Fintech[[#This Row],[TransactionDate]], "tttt")</f>
        <v>Wednesday</v>
      </c>
      <c r="N1314" s="2" t="s">
        <v>16</v>
      </c>
    </row>
    <row r="1315" spans="1:14" ht="14.5" x14ac:dyDescent="0.35">
      <c r="A1315" s="2" t="s">
        <v>2660</v>
      </c>
      <c r="B1315" s="2" t="s">
        <v>2661</v>
      </c>
      <c r="C1315" s="2">
        <v>39</v>
      </c>
      <c r="D1315" s="2" t="s">
        <v>39</v>
      </c>
      <c r="E1315" s="2" t="s">
        <v>42</v>
      </c>
      <c r="F1315" s="2" t="s">
        <v>25</v>
      </c>
      <c r="G1315" s="2" t="s">
        <v>15</v>
      </c>
      <c r="H1315" s="7">
        <v>499.81</v>
      </c>
      <c r="I1315" s="3">
        <v>45403</v>
      </c>
      <c r="J1315" s="3" t="str">
        <f>TEXT(NIgerian_Fintech[[#This Row],[TransactionDate]], "JJJJ")</f>
        <v>2024</v>
      </c>
      <c r="K1315" s="3" t="str">
        <f>TEXT(NIgerian_Fintech[[#This Row],[TransactionDate]], "MMMM")</f>
        <v>April</v>
      </c>
      <c r="L1315" s="3" t="str">
        <f>TEXT(NIgerian_Fintech[[#This Row],[TransactionDate]], "MM")</f>
        <v>04</v>
      </c>
      <c r="M1315" s="3" t="str">
        <f>TEXT(NIgerian_Fintech[[#This Row],[TransactionDate]], "tttt")</f>
        <v>Sunday</v>
      </c>
      <c r="N1315" s="2" t="s">
        <v>16</v>
      </c>
    </row>
    <row r="1316" spans="1:14" ht="14.5" x14ac:dyDescent="0.35">
      <c r="A1316" s="2" t="s">
        <v>2662</v>
      </c>
      <c r="B1316" s="2" t="s">
        <v>2663</v>
      </c>
      <c r="C1316" s="2">
        <v>61</v>
      </c>
      <c r="D1316" s="2" t="s">
        <v>12</v>
      </c>
      <c r="E1316" s="2" t="s">
        <v>52</v>
      </c>
      <c r="F1316" s="2" t="s">
        <v>14</v>
      </c>
      <c r="G1316" s="2" t="s">
        <v>20</v>
      </c>
      <c r="H1316" s="7">
        <v>6209.96</v>
      </c>
      <c r="I1316" s="3">
        <v>45321</v>
      </c>
      <c r="J1316" s="3" t="str">
        <f>TEXT(NIgerian_Fintech[[#This Row],[TransactionDate]], "JJJJ")</f>
        <v>2024</v>
      </c>
      <c r="K1316" s="3" t="str">
        <f>TEXT(NIgerian_Fintech[[#This Row],[TransactionDate]], "MMMM")</f>
        <v>January</v>
      </c>
      <c r="L1316" s="3" t="str">
        <f>TEXT(NIgerian_Fintech[[#This Row],[TransactionDate]], "MM")</f>
        <v>01</v>
      </c>
      <c r="M1316" s="3" t="str">
        <f>TEXT(NIgerian_Fintech[[#This Row],[TransactionDate]], "tttt")</f>
        <v>Tuesday</v>
      </c>
      <c r="N1316" s="2" t="s">
        <v>16</v>
      </c>
    </row>
    <row r="1317" spans="1:14" ht="14.5" x14ac:dyDescent="0.35">
      <c r="A1317" s="2" t="s">
        <v>2664</v>
      </c>
      <c r="B1317" s="2" t="s">
        <v>2665</v>
      </c>
      <c r="C1317" s="2">
        <v>41</v>
      </c>
      <c r="D1317" s="2" t="s">
        <v>12</v>
      </c>
      <c r="E1317" s="2" t="s">
        <v>74</v>
      </c>
      <c r="F1317" s="2" t="s">
        <v>14</v>
      </c>
      <c r="G1317" s="2" t="s">
        <v>20</v>
      </c>
      <c r="H1317" s="7">
        <v>2066.33</v>
      </c>
      <c r="I1317" s="3">
        <v>45628</v>
      </c>
      <c r="J1317" s="3" t="str">
        <f>TEXT(NIgerian_Fintech[[#This Row],[TransactionDate]], "JJJJ")</f>
        <v>2024</v>
      </c>
      <c r="K1317" s="3" t="str">
        <f>TEXT(NIgerian_Fintech[[#This Row],[TransactionDate]], "MMMM")</f>
        <v>December</v>
      </c>
      <c r="L1317" s="3" t="str">
        <f>TEXT(NIgerian_Fintech[[#This Row],[TransactionDate]], "MM")</f>
        <v>12</v>
      </c>
      <c r="M1317" s="3" t="str">
        <f>TEXT(NIgerian_Fintech[[#This Row],[TransactionDate]], "tttt")</f>
        <v>Monday</v>
      </c>
      <c r="N1317" s="2" t="s">
        <v>69</v>
      </c>
    </row>
    <row r="1318" spans="1:14" ht="14.5" x14ac:dyDescent="0.35">
      <c r="A1318" s="2" t="s">
        <v>2666</v>
      </c>
      <c r="B1318" s="2" t="s">
        <v>2667</v>
      </c>
      <c r="C1318" s="2">
        <v>34</v>
      </c>
      <c r="D1318" s="2" t="s">
        <v>39</v>
      </c>
      <c r="E1318" s="2" t="s">
        <v>74</v>
      </c>
      <c r="F1318" s="2" t="s">
        <v>55</v>
      </c>
      <c r="G1318" s="2" t="s">
        <v>20</v>
      </c>
      <c r="H1318" s="7">
        <v>18361.599999999999</v>
      </c>
      <c r="I1318" s="3">
        <v>45468</v>
      </c>
      <c r="J1318" s="3" t="str">
        <f>TEXT(NIgerian_Fintech[[#This Row],[TransactionDate]], "JJJJ")</f>
        <v>2024</v>
      </c>
      <c r="K1318" s="3" t="str">
        <f>TEXT(NIgerian_Fintech[[#This Row],[TransactionDate]], "MMMM")</f>
        <v>June</v>
      </c>
      <c r="L1318" s="3" t="str">
        <f>TEXT(NIgerian_Fintech[[#This Row],[TransactionDate]], "MM")</f>
        <v>06</v>
      </c>
      <c r="M1318" s="3" t="str">
        <f>TEXT(NIgerian_Fintech[[#This Row],[TransactionDate]], "tttt")</f>
        <v>Tuesday</v>
      </c>
      <c r="N1318" s="2" t="s">
        <v>16</v>
      </c>
    </row>
    <row r="1319" spans="1:14" ht="14.5" x14ac:dyDescent="0.35">
      <c r="A1319" s="2" t="s">
        <v>2668</v>
      </c>
      <c r="B1319" s="2" t="s">
        <v>2669</v>
      </c>
      <c r="C1319" s="2">
        <v>27</v>
      </c>
      <c r="D1319" s="2" t="s">
        <v>39</v>
      </c>
      <c r="E1319" s="2" t="s">
        <v>52</v>
      </c>
      <c r="F1319" s="2" t="s">
        <v>14</v>
      </c>
      <c r="G1319" s="2" t="s">
        <v>20</v>
      </c>
      <c r="H1319" s="7">
        <v>18320.09</v>
      </c>
      <c r="I1319" s="3">
        <v>45520</v>
      </c>
      <c r="J1319" s="3" t="str">
        <f>TEXT(NIgerian_Fintech[[#This Row],[TransactionDate]], "JJJJ")</f>
        <v>2024</v>
      </c>
      <c r="K1319" s="3" t="str">
        <f>TEXT(NIgerian_Fintech[[#This Row],[TransactionDate]], "MMMM")</f>
        <v>August</v>
      </c>
      <c r="L1319" s="3" t="str">
        <f>TEXT(NIgerian_Fintech[[#This Row],[TransactionDate]], "MM")</f>
        <v>08</v>
      </c>
      <c r="M1319" s="3" t="str">
        <f>TEXT(NIgerian_Fintech[[#This Row],[TransactionDate]], "tttt")</f>
        <v>Friday</v>
      </c>
      <c r="N1319" s="2" t="s">
        <v>16</v>
      </c>
    </row>
    <row r="1320" spans="1:14" ht="14.5" x14ac:dyDescent="0.35">
      <c r="A1320" s="2" t="s">
        <v>2670</v>
      </c>
      <c r="B1320" s="2" t="s">
        <v>2671</v>
      </c>
      <c r="C1320" s="2">
        <v>47</v>
      </c>
      <c r="D1320" s="2" t="s">
        <v>12</v>
      </c>
      <c r="E1320" s="2" t="s">
        <v>74</v>
      </c>
      <c r="F1320" s="2" t="s">
        <v>49</v>
      </c>
      <c r="G1320" s="2" t="s">
        <v>30</v>
      </c>
      <c r="H1320" s="7">
        <v>2696.65</v>
      </c>
      <c r="I1320" s="3">
        <v>44983</v>
      </c>
      <c r="J1320" s="3" t="str">
        <f>TEXT(NIgerian_Fintech[[#This Row],[TransactionDate]], "JJJJ")</f>
        <v>2023</v>
      </c>
      <c r="K1320" s="3" t="str">
        <f>TEXT(NIgerian_Fintech[[#This Row],[TransactionDate]], "MMMM")</f>
        <v>February</v>
      </c>
      <c r="L1320" s="3" t="str">
        <f>TEXT(NIgerian_Fintech[[#This Row],[TransactionDate]], "MM")</f>
        <v>02</v>
      </c>
      <c r="M1320" s="3" t="str">
        <f>TEXT(NIgerian_Fintech[[#This Row],[TransactionDate]], "tttt")</f>
        <v>Sunday</v>
      </c>
      <c r="N1320" s="2" t="s">
        <v>16</v>
      </c>
    </row>
    <row r="1321" spans="1:14" ht="14.5" x14ac:dyDescent="0.35">
      <c r="A1321" s="2" t="s">
        <v>2672</v>
      </c>
      <c r="B1321" s="2" t="s">
        <v>2673</v>
      </c>
      <c r="C1321" s="2">
        <v>63</v>
      </c>
      <c r="D1321" s="2" t="s">
        <v>39</v>
      </c>
      <c r="E1321" s="2" t="s">
        <v>52</v>
      </c>
      <c r="F1321" s="2" t="s">
        <v>55</v>
      </c>
      <c r="G1321" s="2" t="s">
        <v>20</v>
      </c>
      <c r="H1321" s="7">
        <v>3831.44</v>
      </c>
      <c r="I1321" s="3">
        <v>45100</v>
      </c>
      <c r="J1321" s="3" t="str">
        <f>TEXT(NIgerian_Fintech[[#This Row],[TransactionDate]], "JJJJ")</f>
        <v>2023</v>
      </c>
      <c r="K1321" s="3" t="str">
        <f>TEXT(NIgerian_Fintech[[#This Row],[TransactionDate]], "MMMM")</f>
        <v>June</v>
      </c>
      <c r="L1321" s="3" t="str">
        <f>TEXT(NIgerian_Fintech[[#This Row],[TransactionDate]], "MM")</f>
        <v>06</v>
      </c>
      <c r="M1321" s="3" t="str">
        <f>TEXT(NIgerian_Fintech[[#This Row],[TransactionDate]], "tttt")</f>
        <v>Friday</v>
      </c>
      <c r="N1321" s="2" t="s">
        <v>16</v>
      </c>
    </row>
    <row r="1322" spans="1:14" ht="14.5" x14ac:dyDescent="0.35">
      <c r="A1322" s="2" t="s">
        <v>2674</v>
      </c>
      <c r="B1322" s="2" t="s">
        <v>2675</v>
      </c>
      <c r="C1322" s="2">
        <v>40</v>
      </c>
      <c r="D1322" s="2" t="s">
        <v>12</v>
      </c>
      <c r="E1322" s="2" t="s">
        <v>74</v>
      </c>
      <c r="F1322" s="2" t="s">
        <v>49</v>
      </c>
      <c r="G1322" s="2" t="s">
        <v>26</v>
      </c>
      <c r="H1322" s="7">
        <v>12122.66</v>
      </c>
      <c r="I1322" s="3">
        <v>45646</v>
      </c>
      <c r="J1322" s="3" t="str">
        <f>TEXT(NIgerian_Fintech[[#This Row],[TransactionDate]], "JJJJ")</f>
        <v>2024</v>
      </c>
      <c r="K1322" s="3" t="str">
        <f>TEXT(NIgerian_Fintech[[#This Row],[TransactionDate]], "MMMM")</f>
        <v>December</v>
      </c>
      <c r="L1322" s="3" t="str">
        <f>TEXT(NIgerian_Fintech[[#This Row],[TransactionDate]], "MM")</f>
        <v>12</v>
      </c>
      <c r="M1322" s="3" t="str">
        <f>TEXT(NIgerian_Fintech[[#This Row],[TransactionDate]], "tttt")</f>
        <v>Friday</v>
      </c>
      <c r="N1322" s="2" t="s">
        <v>16</v>
      </c>
    </row>
    <row r="1323" spans="1:14" ht="14.5" x14ac:dyDescent="0.35">
      <c r="A1323" s="2" t="s">
        <v>2676</v>
      </c>
      <c r="B1323" s="2" t="s">
        <v>2677</v>
      </c>
      <c r="C1323" s="2">
        <v>49</v>
      </c>
      <c r="D1323" s="2" t="s">
        <v>39</v>
      </c>
      <c r="E1323" s="2" t="s">
        <v>29</v>
      </c>
      <c r="F1323" s="2" t="s">
        <v>35</v>
      </c>
      <c r="G1323" s="2" t="s">
        <v>20</v>
      </c>
      <c r="H1323" s="7">
        <v>13404.26</v>
      </c>
      <c r="I1323" s="3">
        <v>45252</v>
      </c>
      <c r="J1323" s="3" t="str">
        <f>TEXT(NIgerian_Fintech[[#This Row],[TransactionDate]], "JJJJ")</f>
        <v>2023</v>
      </c>
      <c r="K1323" s="3" t="str">
        <f>TEXT(NIgerian_Fintech[[#This Row],[TransactionDate]], "MMMM")</f>
        <v>November</v>
      </c>
      <c r="L1323" s="3" t="str">
        <f>TEXT(NIgerian_Fintech[[#This Row],[TransactionDate]], "MM")</f>
        <v>11</v>
      </c>
      <c r="M1323" s="3" t="str">
        <f>TEXT(NIgerian_Fintech[[#This Row],[TransactionDate]], "tttt")</f>
        <v>Wednesday</v>
      </c>
      <c r="N1323" s="2" t="s">
        <v>16</v>
      </c>
    </row>
    <row r="1324" spans="1:14" ht="14.5" x14ac:dyDescent="0.35">
      <c r="A1324" s="2" t="s">
        <v>2678</v>
      </c>
      <c r="B1324" s="2" t="s">
        <v>2679</v>
      </c>
      <c r="C1324" s="2">
        <v>34</v>
      </c>
      <c r="D1324" s="2" t="s">
        <v>39</v>
      </c>
      <c r="E1324" s="2" t="s">
        <v>24</v>
      </c>
      <c r="F1324" s="2" t="s">
        <v>49</v>
      </c>
      <c r="G1324" s="2" t="s">
        <v>30</v>
      </c>
      <c r="H1324" s="7">
        <v>10718.68</v>
      </c>
      <c r="I1324" s="3">
        <v>45248</v>
      </c>
      <c r="J1324" s="3" t="str">
        <f>TEXT(NIgerian_Fintech[[#This Row],[TransactionDate]], "JJJJ")</f>
        <v>2023</v>
      </c>
      <c r="K1324" s="3" t="str">
        <f>TEXT(NIgerian_Fintech[[#This Row],[TransactionDate]], "MMMM")</f>
        <v>November</v>
      </c>
      <c r="L1324" s="3" t="str">
        <f>TEXT(NIgerian_Fintech[[#This Row],[TransactionDate]], "MM")</f>
        <v>11</v>
      </c>
      <c r="M1324" s="3" t="str">
        <f>TEXT(NIgerian_Fintech[[#This Row],[TransactionDate]], "tttt")</f>
        <v>Saturday</v>
      </c>
      <c r="N1324" s="2" t="s">
        <v>16</v>
      </c>
    </row>
    <row r="1325" spans="1:14" ht="14.5" x14ac:dyDescent="0.35">
      <c r="A1325" s="2" t="s">
        <v>2680</v>
      </c>
      <c r="B1325" s="2" t="s">
        <v>2681</v>
      </c>
      <c r="C1325" s="2">
        <v>34</v>
      </c>
      <c r="D1325" s="2" t="s">
        <v>39</v>
      </c>
      <c r="E1325" s="2" t="s">
        <v>93</v>
      </c>
      <c r="F1325" s="2" t="s">
        <v>14</v>
      </c>
      <c r="G1325" s="2" t="s">
        <v>36</v>
      </c>
      <c r="H1325" s="7">
        <v>57122.09</v>
      </c>
      <c r="I1325" s="3">
        <v>45109</v>
      </c>
      <c r="J1325" s="3" t="str">
        <f>TEXT(NIgerian_Fintech[[#This Row],[TransactionDate]], "JJJJ")</f>
        <v>2023</v>
      </c>
      <c r="K1325" s="3" t="str">
        <f>TEXT(NIgerian_Fintech[[#This Row],[TransactionDate]], "MMMM")</f>
        <v>July</v>
      </c>
      <c r="L1325" s="3" t="str">
        <f>TEXT(NIgerian_Fintech[[#This Row],[TransactionDate]], "MM")</f>
        <v>07</v>
      </c>
      <c r="M1325" s="3" t="str">
        <f>TEXT(NIgerian_Fintech[[#This Row],[TransactionDate]], "tttt")</f>
        <v>Sunday</v>
      </c>
      <c r="N1325" s="2" t="s">
        <v>16</v>
      </c>
    </row>
    <row r="1326" spans="1:14" ht="14.5" x14ac:dyDescent="0.35">
      <c r="A1326" s="2" t="s">
        <v>2682</v>
      </c>
      <c r="B1326" s="2" t="s">
        <v>2683</v>
      </c>
      <c r="C1326" s="2">
        <v>31</v>
      </c>
      <c r="D1326" s="2" t="s">
        <v>12</v>
      </c>
      <c r="E1326" s="2" t="s">
        <v>93</v>
      </c>
      <c r="F1326" s="2" t="s">
        <v>35</v>
      </c>
      <c r="G1326" s="2" t="s">
        <v>36</v>
      </c>
      <c r="H1326" s="7">
        <v>20301.43</v>
      </c>
      <c r="I1326" s="3">
        <v>45161</v>
      </c>
      <c r="J1326" s="3" t="str">
        <f>TEXT(NIgerian_Fintech[[#This Row],[TransactionDate]], "JJJJ")</f>
        <v>2023</v>
      </c>
      <c r="K1326" s="3" t="str">
        <f>TEXT(NIgerian_Fintech[[#This Row],[TransactionDate]], "MMMM")</f>
        <v>August</v>
      </c>
      <c r="L1326" s="3" t="str">
        <f>TEXT(NIgerian_Fintech[[#This Row],[TransactionDate]], "MM")</f>
        <v>08</v>
      </c>
      <c r="M1326" s="3" t="str">
        <f>TEXT(NIgerian_Fintech[[#This Row],[TransactionDate]], "tttt")</f>
        <v>Wednesday</v>
      </c>
      <c r="N1326" s="2" t="s">
        <v>16</v>
      </c>
    </row>
    <row r="1327" spans="1:14" ht="14.5" x14ac:dyDescent="0.35">
      <c r="A1327" s="2" t="s">
        <v>2684</v>
      </c>
      <c r="B1327" s="2" t="s">
        <v>2685</v>
      </c>
      <c r="C1327" s="2">
        <v>26</v>
      </c>
      <c r="D1327" s="2" t="s">
        <v>12</v>
      </c>
      <c r="E1327" s="2" t="s">
        <v>13</v>
      </c>
      <c r="F1327" s="2" t="s">
        <v>14</v>
      </c>
      <c r="G1327" s="2" t="s">
        <v>36</v>
      </c>
      <c r="H1327" s="7">
        <v>5396.69</v>
      </c>
      <c r="I1327" s="3">
        <v>45545</v>
      </c>
      <c r="J1327" s="3" t="str">
        <f>TEXT(NIgerian_Fintech[[#This Row],[TransactionDate]], "JJJJ")</f>
        <v>2024</v>
      </c>
      <c r="K1327" s="3" t="str">
        <f>TEXT(NIgerian_Fintech[[#This Row],[TransactionDate]], "MMMM")</f>
        <v>September</v>
      </c>
      <c r="L1327" s="3" t="str">
        <f>TEXT(NIgerian_Fintech[[#This Row],[TransactionDate]], "MM")</f>
        <v>09</v>
      </c>
      <c r="M1327" s="3" t="str">
        <f>TEXT(NIgerian_Fintech[[#This Row],[TransactionDate]], "tttt")</f>
        <v>Tuesday</v>
      </c>
      <c r="N1327" s="2" t="s">
        <v>16</v>
      </c>
    </row>
    <row r="1328" spans="1:14" ht="14.5" x14ac:dyDescent="0.35">
      <c r="A1328" s="2" t="s">
        <v>2686</v>
      </c>
      <c r="B1328" s="2" t="s">
        <v>2687</v>
      </c>
      <c r="C1328" s="2">
        <v>57</v>
      </c>
      <c r="D1328" s="2" t="s">
        <v>39</v>
      </c>
      <c r="E1328" s="2" t="s">
        <v>29</v>
      </c>
      <c r="F1328" s="2" t="s">
        <v>49</v>
      </c>
      <c r="G1328" s="2" t="s">
        <v>15</v>
      </c>
      <c r="H1328" s="7">
        <v>3959.75</v>
      </c>
      <c r="I1328" s="3">
        <v>45112</v>
      </c>
      <c r="J1328" s="3" t="str">
        <f>TEXT(NIgerian_Fintech[[#This Row],[TransactionDate]], "JJJJ")</f>
        <v>2023</v>
      </c>
      <c r="K1328" s="3" t="str">
        <f>TEXT(NIgerian_Fintech[[#This Row],[TransactionDate]], "MMMM")</f>
        <v>July</v>
      </c>
      <c r="L1328" s="3" t="str">
        <f>TEXT(NIgerian_Fintech[[#This Row],[TransactionDate]], "MM")</f>
        <v>07</v>
      </c>
      <c r="M1328" s="3" t="str">
        <f>TEXT(NIgerian_Fintech[[#This Row],[TransactionDate]], "tttt")</f>
        <v>Wednesday</v>
      </c>
      <c r="N1328" s="2" t="s">
        <v>16</v>
      </c>
    </row>
    <row r="1329" spans="1:14" ht="14.5" x14ac:dyDescent="0.35">
      <c r="A1329" s="2" t="s">
        <v>2688</v>
      </c>
      <c r="B1329" s="2" t="s">
        <v>2689</v>
      </c>
      <c r="C1329" s="2">
        <v>19</v>
      </c>
      <c r="D1329" s="2" t="s">
        <v>12</v>
      </c>
      <c r="E1329" s="2" t="s">
        <v>74</v>
      </c>
      <c r="F1329" s="2" t="s">
        <v>14</v>
      </c>
      <c r="G1329" s="2" t="s">
        <v>26</v>
      </c>
      <c r="H1329" s="7">
        <v>9084.4599999999991</v>
      </c>
      <c r="I1329" s="3">
        <v>45192</v>
      </c>
      <c r="J1329" s="3" t="str">
        <f>TEXT(NIgerian_Fintech[[#This Row],[TransactionDate]], "JJJJ")</f>
        <v>2023</v>
      </c>
      <c r="K1329" s="3" t="str">
        <f>TEXT(NIgerian_Fintech[[#This Row],[TransactionDate]], "MMMM")</f>
        <v>September</v>
      </c>
      <c r="L1329" s="3" t="str">
        <f>TEXT(NIgerian_Fintech[[#This Row],[TransactionDate]], "MM")</f>
        <v>09</v>
      </c>
      <c r="M1329" s="3" t="str">
        <f>TEXT(NIgerian_Fintech[[#This Row],[TransactionDate]], "tttt")</f>
        <v>Saturday</v>
      </c>
      <c r="N1329" s="2" t="s">
        <v>16</v>
      </c>
    </row>
    <row r="1330" spans="1:14" ht="14.5" x14ac:dyDescent="0.35">
      <c r="A1330" s="2" t="s">
        <v>2690</v>
      </c>
      <c r="B1330" s="2" t="s">
        <v>2691</v>
      </c>
      <c r="C1330" s="2">
        <v>62</v>
      </c>
      <c r="D1330" s="2" t="s">
        <v>39</v>
      </c>
      <c r="E1330" s="2" t="s">
        <v>64</v>
      </c>
      <c r="F1330" s="2" t="s">
        <v>14</v>
      </c>
      <c r="G1330" s="2" t="s">
        <v>30</v>
      </c>
      <c r="H1330" s="7">
        <v>17017.52</v>
      </c>
      <c r="I1330" s="3">
        <v>45570</v>
      </c>
      <c r="J1330" s="3" t="str">
        <f>TEXT(NIgerian_Fintech[[#This Row],[TransactionDate]], "JJJJ")</f>
        <v>2024</v>
      </c>
      <c r="K1330" s="3" t="str">
        <f>TEXT(NIgerian_Fintech[[#This Row],[TransactionDate]], "MMMM")</f>
        <v>October</v>
      </c>
      <c r="L1330" s="3" t="str">
        <f>TEXT(NIgerian_Fintech[[#This Row],[TransactionDate]], "MM")</f>
        <v>10</v>
      </c>
      <c r="M1330" s="3" t="str">
        <f>TEXT(NIgerian_Fintech[[#This Row],[TransactionDate]], "tttt")</f>
        <v>Saturday</v>
      </c>
      <c r="N1330" s="2" t="s">
        <v>21</v>
      </c>
    </row>
    <row r="1331" spans="1:14" ht="14.5" x14ac:dyDescent="0.35">
      <c r="A1331" s="2" t="s">
        <v>2692</v>
      </c>
      <c r="B1331" s="2" t="s">
        <v>2693</v>
      </c>
      <c r="C1331" s="2">
        <v>42</v>
      </c>
      <c r="D1331" s="2" t="s">
        <v>39</v>
      </c>
      <c r="E1331" s="2" t="s">
        <v>52</v>
      </c>
      <c r="F1331" s="2" t="s">
        <v>14</v>
      </c>
      <c r="G1331" s="2" t="s">
        <v>36</v>
      </c>
      <c r="H1331" s="7">
        <v>6450.11</v>
      </c>
      <c r="I1331" s="3">
        <v>45255</v>
      </c>
      <c r="J1331" s="3" t="str">
        <f>TEXT(NIgerian_Fintech[[#This Row],[TransactionDate]], "JJJJ")</f>
        <v>2023</v>
      </c>
      <c r="K1331" s="3" t="str">
        <f>TEXT(NIgerian_Fintech[[#This Row],[TransactionDate]], "MMMM")</f>
        <v>November</v>
      </c>
      <c r="L1331" s="3" t="str">
        <f>TEXT(NIgerian_Fintech[[#This Row],[TransactionDate]], "MM")</f>
        <v>11</v>
      </c>
      <c r="M1331" s="3" t="str">
        <f>TEXT(NIgerian_Fintech[[#This Row],[TransactionDate]], "tttt")</f>
        <v>Saturday</v>
      </c>
      <c r="N1331" s="2" t="s">
        <v>16</v>
      </c>
    </row>
    <row r="1332" spans="1:14" ht="14.5" x14ac:dyDescent="0.35">
      <c r="A1332" s="2" t="s">
        <v>2694</v>
      </c>
      <c r="B1332" s="2" t="s">
        <v>2695</v>
      </c>
      <c r="C1332" s="2">
        <v>56</v>
      </c>
      <c r="D1332" s="2" t="s">
        <v>12</v>
      </c>
      <c r="E1332" s="2" t="s">
        <v>29</v>
      </c>
      <c r="F1332" s="2" t="s">
        <v>25</v>
      </c>
      <c r="G1332" s="2" t="s">
        <v>30</v>
      </c>
      <c r="H1332" s="7">
        <v>13382.38</v>
      </c>
      <c r="I1332" s="3">
        <v>45291</v>
      </c>
      <c r="J1332" s="3" t="str">
        <f>TEXT(NIgerian_Fintech[[#This Row],[TransactionDate]], "JJJJ")</f>
        <v>2023</v>
      </c>
      <c r="K1332" s="3" t="str">
        <f>TEXT(NIgerian_Fintech[[#This Row],[TransactionDate]], "MMMM")</f>
        <v>December</v>
      </c>
      <c r="L1332" s="3" t="str">
        <f>TEXT(NIgerian_Fintech[[#This Row],[TransactionDate]], "MM")</f>
        <v>12</v>
      </c>
      <c r="M1332" s="3" t="str">
        <f>TEXT(NIgerian_Fintech[[#This Row],[TransactionDate]], "tttt")</f>
        <v>Sunday</v>
      </c>
      <c r="N1332" s="2" t="s">
        <v>16</v>
      </c>
    </row>
    <row r="1333" spans="1:14" ht="14.5" x14ac:dyDescent="0.35">
      <c r="A1333" s="2" t="s">
        <v>2696</v>
      </c>
      <c r="B1333" s="2" t="s">
        <v>2697</v>
      </c>
      <c r="C1333" s="2">
        <v>26</v>
      </c>
      <c r="D1333" s="2" t="s">
        <v>12</v>
      </c>
      <c r="E1333" s="2" t="s">
        <v>74</v>
      </c>
      <c r="F1333" s="2" t="s">
        <v>35</v>
      </c>
      <c r="G1333" s="2" t="s">
        <v>30</v>
      </c>
      <c r="H1333" s="7">
        <v>193.46</v>
      </c>
      <c r="I1333" s="3">
        <v>45609</v>
      </c>
      <c r="J1333" s="3" t="str">
        <f>TEXT(NIgerian_Fintech[[#This Row],[TransactionDate]], "JJJJ")</f>
        <v>2024</v>
      </c>
      <c r="K1333" s="3" t="str">
        <f>TEXT(NIgerian_Fintech[[#This Row],[TransactionDate]], "MMMM")</f>
        <v>November</v>
      </c>
      <c r="L1333" s="3" t="str">
        <f>TEXT(NIgerian_Fintech[[#This Row],[TransactionDate]], "MM")</f>
        <v>11</v>
      </c>
      <c r="M1333" s="3" t="str">
        <f>TEXT(NIgerian_Fintech[[#This Row],[TransactionDate]], "tttt")</f>
        <v>Wednesday</v>
      </c>
      <c r="N1333" s="2" t="s">
        <v>21</v>
      </c>
    </row>
    <row r="1334" spans="1:14" ht="14.5" x14ac:dyDescent="0.35">
      <c r="A1334" s="2" t="s">
        <v>2698</v>
      </c>
      <c r="B1334" s="2" t="s">
        <v>2699</v>
      </c>
      <c r="C1334" s="2">
        <v>39</v>
      </c>
      <c r="D1334" s="2" t="s">
        <v>12</v>
      </c>
      <c r="E1334" s="2" t="s">
        <v>93</v>
      </c>
      <c r="F1334" s="2" t="s">
        <v>35</v>
      </c>
      <c r="G1334" s="2" t="s">
        <v>15</v>
      </c>
      <c r="H1334" s="7">
        <v>26015.32</v>
      </c>
      <c r="I1334" s="3">
        <v>44950</v>
      </c>
      <c r="J1334" s="3" t="str">
        <f>TEXT(NIgerian_Fintech[[#This Row],[TransactionDate]], "JJJJ")</f>
        <v>2023</v>
      </c>
      <c r="K1334" s="3" t="str">
        <f>TEXT(NIgerian_Fintech[[#This Row],[TransactionDate]], "MMMM")</f>
        <v>January</v>
      </c>
      <c r="L1334" s="3" t="str">
        <f>TEXT(NIgerian_Fintech[[#This Row],[TransactionDate]], "MM")</f>
        <v>01</v>
      </c>
      <c r="M1334" s="3" t="str">
        <f>TEXT(NIgerian_Fintech[[#This Row],[TransactionDate]], "tttt")</f>
        <v>Tuesday</v>
      </c>
      <c r="N1334" s="2" t="s">
        <v>16</v>
      </c>
    </row>
    <row r="1335" spans="1:14" ht="14.5" x14ac:dyDescent="0.35">
      <c r="A1335" s="2" t="s">
        <v>2700</v>
      </c>
      <c r="B1335" s="2" t="s">
        <v>2701</v>
      </c>
      <c r="C1335" s="2">
        <v>60</v>
      </c>
      <c r="D1335" s="2" t="s">
        <v>12</v>
      </c>
      <c r="E1335" s="2" t="s">
        <v>93</v>
      </c>
      <c r="F1335" s="2" t="s">
        <v>35</v>
      </c>
      <c r="G1335" s="2" t="s">
        <v>36</v>
      </c>
      <c r="H1335" s="7">
        <v>14864.89</v>
      </c>
      <c r="I1335" s="3">
        <v>45187</v>
      </c>
      <c r="J1335" s="3" t="str">
        <f>TEXT(NIgerian_Fintech[[#This Row],[TransactionDate]], "JJJJ")</f>
        <v>2023</v>
      </c>
      <c r="K1335" s="3" t="str">
        <f>TEXT(NIgerian_Fintech[[#This Row],[TransactionDate]], "MMMM")</f>
        <v>September</v>
      </c>
      <c r="L1335" s="3" t="str">
        <f>TEXT(NIgerian_Fintech[[#This Row],[TransactionDate]], "MM")</f>
        <v>09</v>
      </c>
      <c r="M1335" s="3" t="str">
        <f>TEXT(NIgerian_Fintech[[#This Row],[TransactionDate]], "tttt")</f>
        <v>Monday</v>
      </c>
      <c r="N1335" s="2" t="s">
        <v>16</v>
      </c>
    </row>
    <row r="1336" spans="1:14" ht="14.5" x14ac:dyDescent="0.35">
      <c r="A1336" s="2" t="s">
        <v>2702</v>
      </c>
      <c r="B1336" s="2" t="s">
        <v>2703</v>
      </c>
      <c r="C1336" s="2">
        <v>63</v>
      </c>
      <c r="D1336" s="2" t="s">
        <v>39</v>
      </c>
      <c r="E1336" s="2" t="s">
        <v>52</v>
      </c>
      <c r="F1336" s="2" t="s">
        <v>49</v>
      </c>
      <c r="G1336" s="2" t="s">
        <v>20</v>
      </c>
      <c r="H1336" s="7">
        <v>5011.8900000000003</v>
      </c>
      <c r="I1336" s="3">
        <v>45281</v>
      </c>
      <c r="J1336" s="3" t="str">
        <f>TEXT(NIgerian_Fintech[[#This Row],[TransactionDate]], "JJJJ")</f>
        <v>2023</v>
      </c>
      <c r="K1336" s="3" t="str">
        <f>TEXT(NIgerian_Fintech[[#This Row],[TransactionDate]], "MMMM")</f>
        <v>December</v>
      </c>
      <c r="L1336" s="3" t="str">
        <f>TEXT(NIgerian_Fintech[[#This Row],[TransactionDate]], "MM")</f>
        <v>12</v>
      </c>
      <c r="M1336" s="3" t="str">
        <f>TEXT(NIgerian_Fintech[[#This Row],[TransactionDate]], "tttt")</f>
        <v>Thursday</v>
      </c>
      <c r="N1336" s="2" t="s">
        <v>16</v>
      </c>
    </row>
    <row r="1337" spans="1:14" ht="14.5" x14ac:dyDescent="0.35">
      <c r="A1337" s="2" t="s">
        <v>2704</v>
      </c>
      <c r="B1337" s="2" t="s">
        <v>2705</v>
      </c>
      <c r="C1337" s="2">
        <v>21</v>
      </c>
      <c r="D1337" s="2" t="s">
        <v>12</v>
      </c>
      <c r="E1337" s="2" t="s">
        <v>64</v>
      </c>
      <c r="F1337" s="2" t="s">
        <v>19</v>
      </c>
      <c r="G1337" s="2" t="s">
        <v>30</v>
      </c>
      <c r="H1337" s="7">
        <v>4845.28</v>
      </c>
      <c r="I1337" s="3">
        <v>45122</v>
      </c>
      <c r="J1337" s="3" t="str">
        <f>TEXT(NIgerian_Fintech[[#This Row],[TransactionDate]], "JJJJ")</f>
        <v>2023</v>
      </c>
      <c r="K1337" s="3" t="str">
        <f>TEXT(NIgerian_Fintech[[#This Row],[TransactionDate]], "MMMM")</f>
        <v>July</v>
      </c>
      <c r="L1337" s="3" t="str">
        <f>TEXT(NIgerian_Fintech[[#This Row],[TransactionDate]], "MM")</f>
        <v>07</v>
      </c>
      <c r="M1337" s="3" t="str">
        <f>TEXT(NIgerian_Fintech[[#This Row],[TransactionDate]], "tttt")</f>
        <v>Saturday</v>
      </c>
      <c r="N1337" s="2" t="s">
        <v>21</v>
      </c>
    </row>
    <row r="1338" spans="1:14" ht="14.5" x14ac:dyDescent="0.35">
      <c r="A1338" s="2" t="s">
        <v>2706</v>
      </c>
      <c r="B1338" s="2" t="s">
        <v>2707</v>
      </c>
      <c r="C1338" s="2">
        <v>43</v>
      </c>
      <c r="D1338" s="2" t="s">
        <v>12</v>
      </c>
      <c r="E1338" s="2" t="s">
        <v>74</v>
      </c>
      <c r="F1338" s="2" t="s">
        <v>49</v>
      </c>
      <c r="G1338" s="2" t="s">
        <v>36</v>
      </c>
      <c r="H1338" s="7">
        <v>1085.73</v>
      </c>
      <c r="I1338" s="3">
        <v>45537</v>
      </c>
      <c r="J1338" s="3" t="str">
        <f>TEXT(NIgerian_Fintech[[#This Row],[TransactionDate]], "JJJJ")</f>
        <v>2024</v>
      </c>
      <c r="K1338" s="3" t="str">
        <f>TEXT(NIgerian_Fintech[[#This Row],[TransactionDate]], "MMMM")</f>
        <v>September</v>
      </c>
      <c r="L1338" s="3" t="str">
        <f>TEXT(NIgerian_Fintech[[#This Row],[TransactionDate]], "MM")</f>
        <v>09</v>
      </c>
      <c r="M1338" s="3" t="str">
        <f>TEXT(NIgerian_Fintech[[#This Row],[TransactionDate]], "tttt")</f>
        <v>Monday</v>
      </c>
      <c r="N1338" s="2" t="s">
        <v>16</v>
      </c>
    </row>
    <row r="1339" spans="1:14" ht="14.5" x14ac:dyDescent="0.35">
      <c r="A1339" s="2" t="s">
        <v>2708</v>
      </c>
      <c r="B1339" s="2" t="s">
        <v>2709</v>
      </c>
      <c r="C1339" s="2">
        <v>46</v>
      </c>
      <c r="D1339" s="2" t="s">
        <v>39</v>
      </c>
      <c r="E1339" s="2" t="s">
        <v>74</v>
      </c>
      <c r="F1339" s="2" t="s">
        <v>35</v>
      </c>
      <c r="G1339" s="2" t="s">
        <v>30</v>
      </c>
      <c r="H1339" s="7">
        <v>16936.55</v>
      </c>
      <c r="I1339" s="3">
        <v>45416</v>
      </c>
      <c r="J1339" s="3" t="str">
        <f>TEXT(NIgerian_Fintech[[#This Row],[TransactionDate]], "JJJJ")</f>
        <v>2024</v>
      </c>
      <c r="K1339" s="3" t="str">
        <f>TEXT(NIgerian_Fintech[[#This Row],[TransactionDate]], "MMMM")</f>
        <v>May</v>
      </c>
      <c r="L1339" s="3" t="str">
        <f>TEXT(NIgerian_Fintech[[#This Row],[TransactionDate]], "MM")</f>
        <v>05</v>
      </c>
      <c r="M1339" s="3" t="str">
        <f>TEXT(NIgerian_Fintech[[#This Row],[TransactionDate]], "tttt")</f>
        <v>Saturday</v>
      </c>
      <c r="N1339" s="2" t="s">
        <v>16</v>
      </c>
    </row>
    <row r="1340" spans="1:14" ht="14.5" x14ac:dyDescent="0.35">
      <c r="A1340" s="2" t="s">
        <v>2710</v>
      </c>
      <c r="B1340" s="2" t="s">
        <v>2711</v>
      </c>
      <c r="C1340" s="2">
        <v>62</v>
      </c>
      <c r="D1340" s="2" t="s">
        <v>39</v>
      </c>
      <c r="E1340" s="2" t="s">
        <v>64</v>
      </c>
      <c r="F1340" s="2" t="s">
        <v>55</v>
      </c>
      <c r="G1340" s="2" t="s">
        <v>15</v>
      </c>
      <c r="H1340" s="7">
        <v>14637.35</v>
      </c>
      <c r="I1340" s="3">
        <v>45259</v>
      </c>
      <c r="J1340" s="3" t="str">
        <f>TEXT(NIgerian_Fintech[[#This Row],[TransactionDate]], "JJJJ")</f>
        <v>2023</v>
      </c>
      <c r="K1340" s="3" t="str">
        <f>TEXT(NIgerian_Fintech[[#This Row],[TransactionDate]], "MMMM")</f>
        <v>November</v>
      </c>
      <c r="L1340" s="3" t="str">
        <f>TEXT(NIgerian_Fintech[[#This Row],[TransactionDate]], "MM")</f>
        <v>11</v>
      </c>
      <c r="M1340" s="3" t="str">
        <f>TEXT(NIgerian_Fintech[[#This Row],[TransactionDate]], "tttt")</f>
        <v>Wednesday</v>
      </c>
      <c r="N1340" s="2" t="s">
        <v>16</v>
      </c>
    </row>
    <row r="1341" spans="1:14" ht="14.5" x14ac:dyDescent="0.35">
      <c r="A1341" s="2" t="s">
        <v>2712</v>
      </c>
      <c r="B1341" s="2" t="s">
        <v>2713</v>
      </c>
      <c r="C1341" s="2">
        <v>51</v>
      </c>
      <c r="D1341" s="2" t="s">
        <v>39</v>
      </c>
      <c r="E1341" s="2" t="s">
        <v>64</v>
      </c>
      <c r="F1341" s="2" t="s">
        <v>14</v>
      </c>
      <c r="G1341" s="2" t="s">
        <v>15</v>
      </c>
      <c r="H1341" s="7">
        <v>9949.27</v>
      </c>
      <c r="I1341" s="3">
        <v>45539</v>
      </c>
      <c r="J1341" s="3" t="str">
        <f>TEXT(NIgerian_Fintech[[#This Row],[TransactionDate]], "JJJJ")</f>
        <v>2024</v>
      </c>
      <c r="K1341" s="3" t="str">
        <f>TEXT(NIgerian_Fintech[[#This Row],[TransactionDate]], "MMMM")</f>
        <v>September</v>
      </c>
      <c r="L1341" s="3" t="str">
        <f>TEXT(NIgerian_Fintech[[#This Row],[TransactionDate]], "MM")</f>
        <v>09</v>
      </c>
      <c r="M1341" s="3" t="str">
        <f>TEXT(NIgerian_Fintech[[#This Row],[TransactionDate]], "tttt")</f>
        <v>Wednesday</v>
      </c>
      <c r="N1341" s="2" t="s">
        <v>16</v>
      </c>
    </row>
    <row r="1342" spans="1:14" ht="14.5" x14ac:dyDescent="0.35">
      <c r="A1342" s="2" t="s">
        <v>2714</v>
      </c>
      <c r="B1342" s="2" t="s">
        <v>2715</v>
      </c>
      <c r="C1342" s="2">
        <v>40</v>
      </c>
      <c r="D1342" s="2" t="s">
        <v>39</v>
      </c>
      <c r="E1342" s="2" t="s">
        <v>64</v>
      </c>
      <c r="F1342" s="2" t="s">
        <v>14</v>
      </c>
      <c r="G1342" s="2" t="s">
        <v>20</v>
      </c>
      <c r="H1342" s="7">
        <v>1069.8</v>
      </c>
      <c r="I1342" s="3">
        <v>45558</v>
      </c>
      <c r="J1342" s="3" t="str">
        <f>TEXT(NIgerian_Fintech[[#This Row],[TransactionDate]], "JJJJ")</f>
        <v>2024</v>
      </c>
      <c r="K1342" s="3" t="str">
        <f>TEXT(NIgerian_Fintech[[#This Row],[TransactionDate]], "MMMM")</f>
        <v>September</v>
      </c>
      <c r="L1342" s="3" t="str">
        <f>TEXT(NIgerian_Fintech[[#This Row],[TransactionDate]], "MM")</f>
        <v>09</v>
      </c>
      <c r="M1342" s="3" t="str">
        <f>TEXT(NIgerian_Fintech[[#This Row],[TransactionDate]], "tttt")</f>
        <v>Monday</v>
      </c>
      <c r="N1342" s="2" t="s">
        <v>16</v>
      </c>
    </row>
    <row r="1343" spans="1:14" ht="14.5" x14ac:dyDescent="0.35">
      <c r="A1343" s="2" t="s">
        <v>2716</v>
      </c>
      <c r="B1343" s="2" t="s">
        <v>2717</v>
      </c>
      <c r="C1343" s="2">
        <v>54</v>
      </c>
      <c r="D1343" s="2" t="s">
        <v>12</v>
      </c>
      <c r="E1343" s="2" t="s">
        <v>93</v>
      </c>
      <c r="F1343" s="2" t="s">
        <v>19</v>
      </c>
      <c r="G1343" s="2" t="s">
        <v>15</v>
      </c>
      <c r="H1343" s="7">
        <v>3042.74</v>
      </c>
      <c r="I1343" s="3">
        <v>45247</v>
      </c>
      <c r="J1343" s="3" t="str">
        <f>TEXT(NIgerian_Fintech[[#This Row],[TransactionDate]], "JJJJ")</f>
        <v>2023</v>
      </c>
      <c r="K1343" s="3" t="str">
        <f>TEXT(NIgerian_Fintech[[#This Row],[TransactionDate]], "MMMM")</f>
        <v>November</v>
      </c>
      <c r="L1343" s="3" t="str">
        <f>TEXT(NIgerian_Fintech[[#This Row],[TransactionDate]], "MM")</f>
        <v>11</v>
      </c>
      <c r="M1343" s="3" t="str">
        <f>TEXT(NIgerian_Fintech[[#This Row],[TransactionDate]], "tttt")</f>
        <v>Friday</v>
      </c>
      <c r="N1343" s="2" t="s">
        <v>16</v>
      </c>
    </row>
    <row r="1344" spans="1:14" ht="14.5" x14ac:dyDescent="0.35">
      <c r="A1344" s="2" t="s">
        <v>2718</v>
      </c>
      <c r="B1344" s="2" t="s">
        <v>2719</v>
      </c>
      <c r="C1344" s="2">
        <v>28</v>
      </c>
      <c r="D1344" s="2" t="s">
        <v>12</v>
      </c>
      <c r="E1344" s="2" t="s">
        <v>52</v>
      </c>
      <c r="F1344" s="2" t="s">
        <v>55</v>
      </c>
      <c r="G1344" s="2" t="s">
        <v>36</v>
      </c>
      <c r="H1344" s="7">
        <v>6141.78</v>
      </c>
      <c r="I1344" s="3">
        <v>45373</v>
      </c>
      <c r="J1344" s="3" t="str">
        <f>TEXT(NIgerian_Fintech[[#This Row],[TransactionDate]], "JJJJ")</f>
        <v>2024</v>
      </c>
      <c r="K1344" s="3" t="str">
        <f>TEXT(NIgerian_Fintech[[#This Row],[TransactionDate]], "MMMM")</f>
        <v>March</v>
      </c>
      <c r="L1344" s="3" t="str">
        <f>TEXT(NIgerian_Fintech[[#This Row],[TransactionDate]], "MM")</f>
        <v>03</v>
      </c>
      <c r="M1344" s="3" t="str">
        <f>TEXT(NIgerian_Fintech[[#This Row],[TransactionDate]], "tttt")</f>
        <v>Friday</v>
      </c>
      <c r="N1344" s="2" t="s">
        <v>16</v>
      </c>
    </row>
    <row r="1345" spans="1:14" ht="14.5" x14ac:dyDescent="0.35">
      <c r="A1345" s="2" t="s">
        <v>2720</v>
      </c>
      <c r="B1345" s="2" t="s">
        <v>2721</v>
      </c>
      <c r="C1345" s="2">
        <v>23</v>
      </c>
      <c r="D1345" s="2" t="s">
        <v>39</v>
      </c>
      <c r="E1345" s="2" t="s">
        <v>29</v>
      </c>
      <c r="F1345" s="2" t="s">
        <v>25</v>
      </c>
      <c r="G1345" s="2" t="s">
        <v>15</v>
      </c>
      <c r="H1345" s="7">
        <v>3092.08</v>
      </c>
      <c r="I1345" s="3">
        <v>45303</v>
      </c>
      <c r="J1345" s="3" t="str">
        <f>TEXT(NIgerian_Fintech[[#This Row],[TransactionDate]], "JJJJ")</f>
        <v>2024</v>
      </c>
      <c r="K1345" s="3" t="str">
        <f>TEXT(NIgerian_Fintech[[#This Row],[TransactionDate]], "MMMM")</f>
        <v>January</v>
      </c>
      <c r="L1345" s="3" t="str">
        <f>TEXT(NIgerian_Fintech[[#This Row],[TransactionDate]], "MM")</f>
        <v>01</v>
      </c>
      <c r="M1345" s="3" t="str">
        <f>TEXT(NIgerian_Fintech[[#This Row],[TransactionDate]], "tttt")</f>
        <v>Friday</v>
      </c>
      <c r="N1345" s="2" t="s">
        <v>21</v>
      </c>
    </row>
    <row r="1346" spans="1:14" ht="14.5" x14ac:dyDescent="0.35">
      <c r="A1346" s="2" t="s">
        <v>2722</v>
      </c>
      <c r="B1346" s="2" t="s">
        <v>2723</v>
      </c>
      <c r="C1346" s="2">
        <v>35</v>
      </c>
      <c r="D1346" s="2" t="s">
        <v>39</v>
      </c>
      <c r="E1346" s="2" t="s">
        <v>24</v>
      </c>
      <c r="F1346" s="2" t="s">
        <v>49</v>
      </c>
      <c r="G1346" s="2" t="s">
        <v>20</v>
      </c>
      <c r="H1346" s="7">
        <v>5691.15</v>
      </c>
      <c r="I1346" s="3">
        <v>45129</v>
      </c>
      <c r="J1346" s="3" t="str">
        <f>TEXT(NIgerian_Fintech[[#This Row],[TransactionDate]], "JJJJ")</f>
        <v>2023</v>
      </c>
      <c r="K1346" s="3" t="str">
        <f>TEXT(NIgerian_Fintech[[#This Row],[TransactionDate]], "MMMM")</f>
        <v>July</v>
      </c>
      <c r="L1346" s="3" t="str">
        <f>TEXT(NIgerian_Fintech[[#This Row],[TransactionDate]], "MM")</f>
        <v>07</v>
      </c>
      <c r="M1346" s="3" t="str">
        <f>TEXT(NIgerian_Fintech[[#This Row],[TransactionDate]], "tttt")</f>
        <v>Saturday</v>
      </c>
      <c r="N1346" s="2" t="s">
        <v>16</v>
      </c>
    </row>
    <row r="1347" spans="1:14" ht="14.5" x14ac:dyDescent="0.35">
      <c r="A1347" s="2" t="s">
        <v>2724</v>
      </c>
      <c r="B1347" s="2" t="s">
        <v>2725</v>
      </c>
      <c r="C1347" s="2">
        <v>38</v>
      </c>
      <c r="D1347" s="2" t="s">
        <v>12</v>
      </c>
      <c r="E1347" s="2" t="s">
        <v>64</v>
      </c>
      <c r="F1347" s="2" t="s">
        <v>25</v>
      </c>
      <c r="G1347" s="2" t="s">
        <v>26</v>
      </c>
      <c r="H1347" s="7">
        <v>2561.29</v>
      </c>
      <c r="I1347" s="3">
        <v>45016</v>
      </c>
      <c r="J1347" s="3" t="str">
        <f>TEXT(NIgerian_Fintech[[#This Row],[TransactionDate]], "JJJJ")</f>
        <v>2023</v>
      </c>
      <c r="K1347" s="3" t="str">
        <f>TEXT(NIgerian_Fintech[[#This Row],[TransactionDate]], "MMMM")</f>
        <v>March</v>
      </c>
      <c r="L1347" s="3" t="str">
        <f>TEXT(NIgerian_Fintech[[#This Row],[TransactionDate]], "MM")</f>
        <v>03</v>
      </c>
      <c r="M1347" s="3" t="str">
        <f>TEXT(NIgerian_Fintech[[#This Row],[TransactionDate]], "tttt")</f>
        <v>Friday</v>
      </c>
      <c r="N1347" s="2" t="s">
        <v>16</v>
      </c>
    </row>
    <row r="1348" spans="1:14" ht="14.5" x14ac:dyDescent="0.35">
      <c r="A1348" s="2" t="s">
        <v>2726</v>
      </c>
      <c r="B1348" s="2" t="s">
        <v>2727</v>
      </c>
      <c r="C1348" s="2">
        <v>59</v>
      </c>
      <c r="D1348" s="2" t="s">
        <v>12</v>
      </c>
      <c r="E1348" s="2" t="s">
        <v>52</v>
      </c>
      <c r="F1348" s="2" t="s">
        <v>55</v>
      </c>
      <c r="G1348" s="2" t="s">
        <v>30</v>
      </c>
      <c r="H1348" s="7">
        <v>4301.68</v>
      </c>
      <c r="I1348" s="3">
        <v>45633</v>
      </c>
      <c r="J1348" s="3" t="str">
        <f>TEXT(NIgerian_Fintech[[#This Row],[TransactionDate]], "JJJJ")</f>
        <v>2024</v>
      </c>
      <c r="K1348" s="3" t="str">
        <f>TEXT(NIgerian_Fintech[[#This Row],[TransactionDate]], "MMMM")</f>
        <v>December</v>
      </c>
      <c r="L1348" s="3" t="str">
        <f>TEXT(NIgerian_Fintech[[#This Row],[TransactionDate]], "MM")</f>
        <v>12</v>
      </c>
      <c r="M1348" s="3" t="str">
        <f>TEXT(NIgerian_Fintech[[#This Row],[TransactionDate]], "tttt")</f>
        <v>Saturday</v>
      </c>
      <c r="N1348" s="2" t="s">
        <v>16</v>
      </c>
    </row>
    <row r="1349" spans="1:14" ht="14.5" x14ac:dyDescent="0.35">
      <c r="A1349" s="2" t="s">
        <v>2728</v>
      </c>
      <c r="B1349" s="2" t="s">
        <v>2729</v>
      </c>
      <c r="C1349" s="2">
        <v>53</v>
      </c>
      <c r="D1349" s="2" t="s">
        <v>12</v>
      </c>
      <c r="E1349" s="2" t="s">
        <v>13</v>
      </c>
      <c r="F1349" s="2" t="s">
        <v>19</v>
      </c>
      <c r="G1349" s="2" t="s">
        <v>30</v>
      </c>
      <c r="H1349" s="7">
        <v>10564.06</v>
      </c>
      <c r="I1349" s="3">
        <v>45103</v>
      </c>
      <c r="J1349" s="3" t="str">
        <f>TEXT(NIgerian_Fintech[[#This Row],[TransactionDate]], "JJJJ")</f>
        <v>2023</v>
      </c>
      <c r="K1349" s="3" t="str">
        <f>TEXT(NIgerian_Fintech[[#This Row],[TransactionDate]], "MMMM")</f>
        <v>June</v>
      </c>
      <c r="L1349" s="3" t="str">
        <f>TEXT(NIgerian_Fintech[[#This Row],[TransactionDate]], "MM")</f>
        <v>06</v>
      </c>
      <c r="M1349" s="3" t="str">
        <f>TEXT(NIgerian_Fintech[[#This Row],[TransactionDate]], "tttt")</f>
        <v>Monday</v>
      </c>
      <c r="N1349" s="2" t="s">
        <v>16</v>
      </c>
    </row>
    <row r="1350" spans="1:14" ht="14.5" x14ac:dyDescent="0.35">
      <c r="A1350" s="2" t="s">
        <v>2730</v>
      </c>
      <c r="B1350" s="2" t="s">
        <v>2731</v>
      </c>
      <c r="C1350" s="2">
        <v>58</v>
      </c>
      <c r="D1350" s="2" t="s">
        <v>12</v>
      </c>
      <c r="E1350" s="2" t="s">
        <v>74</v>
      </c>
      <c r="F1350" s="2" t="s">
        <v>55</v>
      </c>
      <c r="G1350" s="2" t="s">
        <v>36</v>
      </c>
      <c r="H1350" s="7">
        <v>22289.73</v>
      </c>
      <c r="I1350" s="3">
        <v>45553</v>
      </c>
      <c r="J1350" s="3" t="str">
        <f>TEXT(NIgerian_Fintech[[#This Row],[TransactionDate]], "JJJJ")</f>
        <v>2024</v>
      </c>
      <c r="K1350" s="3" t="str">
        <f>TEXT(NIgerian_Fintech[[#This Row],[TransactionDate]], "MMMM")</f>
        <v>September</v>
      </c>
      <c r="L1350" s="3" t="str">
        <f>TEXT(NIgerian_Fintech[[#This Row],[TransactionDate]], "MM")</f>
        <v>09</v>
      </c>
      <c r="M1350" s="3" t="str">
        <f>TEXT(NIgerian_Fintech[[#This Row],[TransactionDate]], "tttt")</f>
        <v>Wednesday</v>
      </c>
      <c r="N1350" s="2" t="s">
        <v>16</v>
      </c>
    </row>
    <row r="1351" spans="1:14" ht="14.5" x14ac:dyDescent="0.35">
      <c r="A1351" s="2" t="s">
        <v>2732</v>
      </c>
      <c r="B1351" s="2" t="s">
        <v>2733</v>
      </c>
      <c r="C1351" s="2">
        <v>55</v>
      </c>
      <c r="D1351" s="2" t="s">
        <v>12</v>
      </c>
      <c r="E1351" s="2" t="s">
        <v>74</v>
      </c>
      <c r="F1351" s="2" t="s">
        <v>19</v>
      </c>
      <c r="G1351" s="2" t="s">
        <v>20</v>
      </c>
      <c r="H1351" s="7">
        <v>4861.83</v>
      </c>
      <c r="I1351" s="3">
        <v>44958</v>
      </c>
      <c r="J1351" s="3" t="str">
        <f>TEXT(NIgerian_Fintech[[#This Row],[TransactionDate]], "JJJJ")</f>
        <v>2023</v>
      </c>
      <c r="K1351" s="3" t="str">
        <f>TEXT(NIgerian_Fintech[[#This Row],[TransactionDate]], "MMMM")</f>
        <v>February</v>
      </c>
      <c r="L1351" s="3" t="str">
        <f>TEXT(NIgerian_Fintech[[#This Row],[TransactionDate]], "MM")</f>
        <v>02</v>
      </c>
      <c r="M1351" s="3" t="str">
        <f>TEXT(NIgerian_Fintech[[#This Row],[TransactionDate]], "tttt")</f>
        <v>Wednesday</v>
      </c>
      <c r="N1351" s="2" t="s">
        <v>21</v>
      </c>
    </row>
    <row r="1352" spans="1:14" ht="14.5" x14ac:dyDescent="0.35">
      <c r="A1352" s="2" t="s">
        <v>2734</v>
      </c>
      <c r="B1352" s="2" t="s">
        <v>2735</v>
      </c>
      <c r="C1352" s="2">
        <v>51</v>
      </c>
      <c r="D1352" s="2" t="s">
        <v>39</v>
      </c>
      <c r="E1352" s="2" t="s">
        <v>24</v>
      </c>
      <c r="F1352" s="2" t="s">
        <v>25</v>
      </c>
      <c r="G1352" s="2" t="s">
        <v>20</v>
      </c>
      <c r="H1352" s="7">
        <v>11773.58</v>
      </c>
      <c r="I1352" s="3">
        <v>45653</v>
      </c>
      <c r="J1352" s="3" t="str">
        <f>TEXT(NIgerian_Fintech[[#This Row],[TransactionDate]], "JJJJ")</f>
        <v>2024</v>
      </c>
      <c r="K1352" s="3" t="str">
        <f>TEXT(NIgerian_Fintech[[#This Row],[TransactionDate]], "MMMM")</f>
        <v>December</v>
      </c>
      <c r="L1352" s="3" t="str">
        <f>TEXT(NIgerian_Fintech[[#This Row],[TransactionDate]], "MM")</f>
        <v>12</v>
      </c>
      <c r="M1352" s="3" t="str">
        <f>TEXT(NIgerian_Fintech[[#This Row],[TransactionDate]], "tttt")</f>
        <v>Friday</v>
      </c>
      <c r="N1352" s="2" t="s">
        <v>16</v>
      </c>
    </row>
    <row r="1353" spans="1:14" ht="14.5" x14ac:dyDescent="0.35">
      <c r="A1353" s="2" t="s">
        <v>2736</v>
      </c>
      <c r="B1353" s="2" t="s">
        <v>2737</v>
      </c>
      <c r="C1353" s="2">
        <v>34</v>
      </c>
      <c r="D1353" s="2" t="s">
        <v>39</v>
      </c>
      <c r="E1353" s="2" t="s">
        <v>24</v>
      </c>
      <c r="F1353" s="2" t="s">
        <v>25</v>
      </c>
      <c r="G1353" s="2" t="s">
        <v>20</v>
      </c>
      <c r="H1353" s="7">
        <v>1447.87</v>
      </c>
      <c r="I1353" s="3">
        <v>45169</v>
      </c>
      <c r="J1353" s="3" t="str">
        <f>TEXT(NIgerian_Fintech[[#This Row],[TransactionDate]], "JJJJ")</f>
        <v>2023</v>
      </c>
      <c r="K1353" s="3" t="str">
        <f>TEXT(NIgerian_Fintech[[#This Row],[TransactionDate]], "MMMM")</f>
        <v>August</v>
      </c>
      <c r="L1353" s="3" t="str">
        <f>TEXT(NIgerian_Fintech[[#This Row],[TransactionDate]], "MM")</f>
        <v>08</v>
      </c>
      <c r="M1353" s="3" t="str">
        <f>TEXT(NIgerian_Fintech[[#This Row],[TransactionDate]], "tttt")</f>
        <v>Thursday</v>
      </c>
      <c r="N1353" s="2" t="s">
        <v>16</v>
      </c>
    </row>
    <row r="1354" spans="1:14" ht="14.5" x14ac:dyDescent="0.35">
      <c r="A1354" s="2" t="s">
        <v>2738</v>
      </c>
      <c r="B1354" s="2" t="s">
        <v>2739</v>
      </c>
      <c r="C1354" s="2">
        <v>54</v>
      </c>
      <c r="D1354" s="2" t="s">
        <v>39</v>
      </c>
      <c r="E1354" s="2" t="s">
        <v>42</v>
      </c>
      <c r="F1354" s="2" t="s">
        <v>55</v>
      </c>
      <c r="G1354" s="2" t="s">
        <v>30</v>
      </c>
      <c r="H1354" s="7">
        <v>7783.09</v>
      </c>
      <c r="I1354" s="3">
        <v>44996</v>
      </c>
      <c r="J1354" s="3" t="str">
        <f>TEXT(NIgerian_Fintech[[#This Row],[TransactionDate]], "JJJJ")</f>
        <v>2023</v>
      </c>
      <c r="K1354" s="3" t="str">
        <f>TEXT(NIgerian_Fintech[[#This Row],[TransactionDate]], "MMMM")</f>
        <v>March</v>
      </c>
      <c r="L1354" s="3" t="str">
        <f>TEXT(NIgerian_Fintech[[#This Row],[TransactionDate]], "MM")</f>
        <v>03</v>
      </c>
      <c r="M1354" s="3" t="str">
        <f>TEXT(NIgerian_Fintech[[#This Row],[TransactionDate]], "tttt")</f>
        <v>Saturday</v>
      </c>
      <c r="N1354" s="2" t="s">
        <v>69</v>
      </c>
    </row>
    <row r="1355" spans="1:14" ht="14.5" x14ac:dyDescent="0.35">
      <c r="A1355" s="2" t="s">
        <v>2740</v>
      </c>
      <c r="B1355" s="2" t="s">
        <v>2741</v>
      </c>
      <c r="C1355" s="2">
        <v>42</v>
      </c>
      <c r="D1355" s="2" t="s">
        <v>39</v>
      </c>
      <c r="E1355" s="2" t="s">
        <v>13</v>
      </c>
      <c r="F1355" s="2" t="s">
        <v>55</v>
      </c>
      <c r="G1355" s="2" t="s">
        <v>15</v>
      </c>
      <c r="H1355" s="7">
        <v>25472.62</v>
      </c>
      <c r="I1355" s="3">
        <v>44997</v>
      </c>
      <c r="J1355" s="3" t="str">
        <f>TEXT(NIgerian_Fintech[[#This Row],[TransactionDate]], "JJJJ")</f>
        <v>2023</v>
      </c>
      <c r="K1355" s="3" t="str">
        <f>TEXT(NIgerian_Fintech[[#This Row],[TransactionDate]], "MMMM")</f>
        <v>March</v>
      </c>
      <c r="L1355" s="3" t="str">
        <f>TEXT(NIgerian_Fintech[[#This Row],[TransactionDate]], "MM")</f>
        <v>03</v>
      </c>
      <c r="M1355" s="3" t="str">
        <f>TEXT(NIgerian_Fintech[[#This Row],[TransactionDate]], "tttt")</f>
        <v>Sunday</v>
      </c>
      <c r="N1355" s="2" t="s">
        <v>16</v>
      </c>
    </row>
    <row r="1356" spans="1:14" ht="14.5" x14ac:dyDescent="0.35">
      <c r="A1356" s="2" t="s">
        <v>2742</v>
      </c>
      <c r="B1356" s="2" t="s">
        <v>2743</v>
      </c>
      <c r="C1356" s="2">
        <v>55</v>
      </c>
      <c r="D1356" s="2" t="s">
        <v>12</v>
      </c>
      <c r="E1356" s="2" t="s">
        <v>29</v>
      </c>
      <c r="F1356" s="2" t="s">
        <v>14</v>
      </c>
      <c r="G1356" s="2" t="s">
        <v>30</v>
      </c>
      <c r="H1356" s="7">
        <v>283.33</v>
      </c>
      <c r="I1356" s="3">
        <v>45549</v>
      </c>
      <c r="J1356" s="3" t="str">
        <f>TEXT(NIgerian_Fintech[[#This Row],[TransactionDate]], "JJJJ")</f>
        <v>2024</v>
      </c>
      <c r="K1356" s="3" t="str">
        <f>TEXT(NIgerian_Fintech[[#This Row],[TransactionDate]], "MMMM")</f>
        <v>September</v>
      </c>
      <c r="L1356" s="3" t="str">
        <f>TEXT(NIgerian_Fintech[[#This Row],[TransactionDate]], "MM")</f>
        <v>09</v>
      </c>
      <c r="M1356" s="3" t="str">
        <f>TEXT(NIgerian_Fintech[[#This Row],[TransactionDate]], "tttt")</f>
        <v>Saturday</v>
      </c>
      <c r="N1356" s="2" t="s">
        <v>21</v>
      </c>
    </row>
    <row r="1357" spans="1:14" ht="14.5" x14ac:dyDescent="0.35">
      <c r="A1357" s="2" t="s">
        <v>2744</v>
      </c>
      <c r="B1357" s="2" t="s">
        <v>2745</v>
      </c>
      <c r="C1357" s="2">
        <v>29</v>
      </c>
      <c r="D1357" s="2" t="s">
        <v>39</v>
      </c>
      <c r="E1357" s="2" t="s">
        <v>24</v>
      </c>
      <c r="F1357" s="2" t="s">
        <v>19</v>
      </c>
      <c r="G1357" s="2" t="s">
        <v>30</v>
      </c>
      <c r="H1357" s="7">
        <v>3113.7</v>
      </c>
      <c r="I1357" s="3">
        <v>45084</v>
      </c>
      <c r="J1357" s="3" t="str">
        <f>TEXT(NIgerian_Fintech[[#This Row],[TransactionDate]], "JJJJ")</f>
        <v>2023</v>
      </c>
      <c r="K1357" s="3" t="str">
        <f>TEXT(NIgerian_Fintech[[#This Row],[TransactionDate]], "MMMM")</f>
        <v>June</v>
      </c>
      <c r="L1357" s="3" t="str">
        <f>TEXT(NIgerian_Fintech[[#This Row],[TransactionDate]], "MM")</f>
        <v>06</v>
      </c>
      <c r="M1357" s="3" t="str">
        <f>TEXT(NIgerian_Fintech[[#This Row],[TransactionDate]], "tttt")</f>
        <v>Wednesday</v>
      </c>
      <c r="N1357" s="2" t="s">
        <v>21</v>
      </c>
    </row>
    <row r="1358" spans="1:14" ht="14.5" x14ac:dyDescent="0.35">
      <c r="A1358" s="2" t="s">
        <v>2746</v>
      </c>
      <c r="B1358" s="2" t="s">
        <v>2747</v>
      </c>
      <c r="C1358" s="2">
        <v>40</v>
      </c>
      <c r="D1358" s="2" t="s">
        <v>12</v>
      </c>
      <c r="E1358" s="2" t="s">
        <v>64</v>
      </c>
      <c r="F1358" s="2" t="s">
        <v>14</v>
      </c>
      <c r="G1358" s="2" t="s">
        <v>30</v>
      </c>
      <c r="H1358" s="7">
        <v>1421.32</v>
      </c>
      <c r="I1358" s="3">
        <v>45475</v>
      </c>
      <c r="J1358" s="3" t="str">
        <f>TEXT(NIgerian_Fintech[[#This Row],[TransactionDate]], "JJJJ")</f>
        <v>2024</v>
      </c>
      <c r="K1358" s="3" t="str">
        <f>TEXT(NIgerian_Fintech[[#This Row],[TransactionDate]], "MMMM")</f>
        <v>July</v>
      </c>
      <c r="L1358" s="3" t="str">
        <f>TEXT(NIgerian_Fintech[[#This Row],[TransactionDate]], "MM")</f>
        <v>07</v>
      </c>
      <c r="M1358" s="3" t="str">
        <f>TEXT(NIgerian_Fintech[[#This Row],[TransactionDate]], "tttt")</f>
        <v>Tuesday</v>
      </c>
      <c r="N1358" s="2" t="s">
        <v>16</v>
      </c>
    </row>
    <row r="1359" spans="1:14" ht="14.5" x14ac:dyDescent="0.35">
      <c r="A1359" s="2" t="s">
        <v>2748</v>
      </c>
      <c r="B1359" s="2" t="s">
        <v>2749</v>
      </c>
      <c r="C1359" s="2">
        <v>59</v>
      </c>
      <c r="D1359" s="2" t="s">
        <v>12</v>
      </c>
      <c r="E1359" s="2" t="s">
        <v>64</v>
      </c>
      <c r="F1359" s="2" t="s">
        <v>49</v>
      </c>
      <c r="G1359" s="2" t="s">
        <v>15</v>
      </c>
      <c r="H1359" s="7">
        <v>7616.86</v>
      </c>
      <c r="I1359" s="3">
        <v>45252</v>
      </c>
      <c r="J1359" s="3" t="str">
        <f>TEXT(NIgerian_Fintech[[#This Row],[TransactionDate]], "JJJJ")</f>
        <v>2023</v>
      </c>
      <c r="K1359" s="3" t="str">
        <f>TEXT(NIgerian_Fintech[[#This Row],[TransactionDate]], "MMMM")</f>
        <v>November</v>
      </c>
      <c r="L1359" s="3" t="str">
        <f>TEXT(NIgerian_Fintech[[#This Row],[TransactionDate]], "MM")</f>
        <v>11</v>
      </c>
      <c r="M1359" s="3" t="str">
        <f>TEXT(NIgerian_Fintech[[#This Row],[TransactionDate]], "tttt")</f>
        <v>Wednesday</v>
      </c>
      <c r="N1359" s="2" t="s">
        <v>16</v>
      </c>
    </row>
    <row r="1360" spans="1:14" ht="14.5" x14ac:dyDescent="0.35">
      <c r="A1360" s="2" t="s">
        <v>2750</v>
      </c>
      <c r="B1360" s="2" t="s">
        <v>2751</v>
      </c>
      <c r="C1360" s="2">
        <v>39</v>
      </c>
      <c r="D1360" s="2" t="s">
        <v>12</v>
      </c>
      <c r="E1360" s="2" t="s">
        <v>29</v>
      </c>
      <c r="F1360" s="2" t="s">
        <v>49</v>
      </c>
      <c r="G1360" s="2" t="s">
        <v>26</v>
      </c>
      <c r="H1360" s="7">
        <v>11383.18</v>
      </c>
      <c r="I1360" s="3">
        <v>44961</v>
      </c>
      <c r="J1360" s="3" t="str">
        <f>TEXT(NIgerian_Fintech[[#This Row],[TransactionDate]], "JJJJ")</f>
        <v>2023</v>
      </c>
      <c r="K1360" s="3" t="str">
        <f>TEXT(NIgerian_Fintech[[#This Row],[TransactionDate]], "MMMM")</f>
        <v>February</v>
      </c>
      <c r="L1360" s="3" t="str">
        <f>TEXT(NIgerian_Fintech[[#This Row],[TransactionDate]], "MM")</f>
        <v>02</v>
      </c>
      <c r="M1360" s="3" t="str">
        <f>TEXT(NIgerian_Fintech[[#This Row],[TransactionDate]], "tttt")</f>
        <v>Saturday</v>
      </c>
      <c r="N1360" s="2" t="s">
        <v>69</v>
      </c>
    </row>
    <row r="1361" spans="1:14" ht="14.5" x14ac:dyDescent="0.35">
      <c r="A1361" s="2" t="s">
        <v>2752</v>
      </c>
      <c r="B1361" s="2" t="s">
        <v>2753</v>
      </c>
      <c r="C1361" s="2">
        <v>38</v>
      </c>
      <c r="D1361" s="2" t="s">
        <v>12</v>
      </c>
      <c r="E1361" s="2" t="s">
        <v>93</v>
      </c>
      <c r="F1361" s="2" t="s">
        <v>55</v>
      </c>
      <c r="G1361" s="2" t="s">
        <v>36</v>
      </c>
      <c r="H1361" s="7">
        <v>595.16</v>
      </c>
      <c r="I1361" s="3">
        <v>45406</v>
      </c>
      <c r="J1361" s="3" t="str">
        <f>TEXT(NIgerian_Fintech[[#This Row],[TransactionDate]], "JJJJ")</f>
        <v>2024</v>
      </c>
      <c r="K1361" s="3" t="str">
        <f>TEXT(NIgerian_Fintech[[#This Row],[TransactionDate]], "MMMM")</f>
        <v>April</v>
      </c>
      <c r="L1361" s="3" t="str">
        <f>TEXT(NIgerian_Fintech[[#This Row],[TransactionDate]], "MM")</f>
        <v>04</v>
      </c>
      <c r="M1361" s="3" t="str">
        <f>TEXT(NIgerian_Fintech[[#This Row],[TransactionDate]], "tttt")</f>
        <v>Wednesday</v>
      </c>
      <c r="N1361" s="2" t="s">
        <v>16</v>
      </c>
    </row>
    <row r="1362" spans="1:14" ht="14.5" x14ac:dyDescent="0.35">
      <c r="A1362" s="2" t="s">
        <v>2754</v>
      </c>
      <c r="B1362" s="2" t="s">
        <v>2755</v>
      </c>
      <c r="C1362" s="2">
        <v>44</v>
      </c>
      <c r="D1362" s="2" t="s">
        <v>12</v>
      </c>
      <c r="E1362" s="2" t="s">
        <v>13</v>
      </c>
      <c r="F1362" s="2" t="s">
        <v>25</v>
      </c>
      <c r="G1362" s="2" t="s">
        <v>26</v>
      </c>
      <c r="H1362" s="7">
        <v>728.77</v>
      </c>
      <c r="I1362" s="3">
        <v>45386</v>
      </c>
      <c r="J1362" s="3" t="str">
        <f>TEXT(NIgerian_Fintech[[#This Row],[TransactionDate]], "JJJJ")</f>
        <v>2024</v>
      </c>
      <c r="K1362" s="3" t="str">
        <f>TEXT(NIgerian_Fintech[[#This Row],[TransactionDate]], "MMMM")</f>
        <v>April</v>
      </c>
      <c r="L1362" s="3" t="str">
        <f>TEXT(NIgerian_Fintech[[#This Row],[TransactionDate]], "MM")</f>
        <v>04</v>
      </c>
      <c r="M1362" s="3" t="str">
        <f>TEXT(NIgerian_Fintech[[#This Row],[TransactionDate]], "tttt")</f>
        <v>Thursday</v>
      </c>
      <c r="N1362" s="2" t="s">
        <v>16</v>
      </c>
    </row>
    <row r="1363" spans="1:14" ht="14.5" x14ac:dyDescent="0.35">
      <c r="A1363" s="2" t="s">
        <v>2756</v>
      </c>
      <c r="B1363" s="2" t="s">
        <v>2757</v>
      </c>
      <c r="C1363" s="2">
        <v>48</v>
      </c>
      <c r="D1363" s="2" t="s">
        <v>12</v>
      </c>
      <c r="E1363" s="2" t="s">
        <v>64</v>
      </c>
      <c r="F1363" s="2" t="s">
        <v>49</v>
      </c>
      <c r="G1363" s="2" t="s">
        <v>26</v>
      </c>
      <c r="H1363" s="7">
        <v>20373.73</v>
      </c>
      <c r="I1363" s="3">
        <v>45342</v>
      </c>
      <c r="J1363" s="3" t="str">
        <f>TEXT(NIgerian_Fintech[[#This Row],[TransactionDate]], "JJJJ")</f>
        <v>2024</v>
      </c>
      <c r="K1363" s="3" t="str">
        <f>TEXT(NIgerian_Fintech[[#This Row],[TransactionDate]], "MMMM")</f>
        <v>February</v>
      </c>
      <c r="L1363" s="3" t="str">
        <f>TEXT(NIgerian_Fintech[[#This Row],[TransactionDate]], "MM")</f>
        <v>02</v>
      </c>
      <c r="M1363" s="3" t="str">
        <f>TEXT(NIgerian_Fintech[[#This Row],[TransactionDate]], "tttt")</f>
        <v>Tuesday</v>
      </c>
      <c r="N1363" s="2" t="s">
        <v>16</v>
      </c>
    </row>
    <row r="1364" spans="1:14" ht="14.5" x14ac:dyDescent="0.35">
      <c r="A1364" s="2" t="s">
        <v>2758</v>
      </c>
      <c r="B1364" s="2" t="s">
        <v>2759</v>
      </c>
      <c r="C1364" s="2">
        <v>23</v>
      </c>
      <c r="D1364" s="2" t="s">
        <v>12</v>
      </c>
      <c r="E1364" s="2" t="s">
        <v>24</v>
      </c>
      <c r="F1364" s="2" t="s">
        <v>49</v>
      </c>
      <c r="G1364" s="2" t="s">
        <v>30</v>
      </c>
      <c r="H1364" s="7">
        <v>6092.35</v>
      </c>
      <c r="I1364" s="3">
        <v>45497</v>
      </c>
      <c r="J1364" s="3" t="str">
        <f>TEXT(NIgerian_Fintech[[#This Row],[TransactionDate]], "JJJJ")</f>
        <v>2024</v>
      </c>
      <c r="K1364" s="3" t="str">
        <f>TEXT(NIgerian_Fintech[[#This Row],[TransactionDate]], "MMMM")</f>
        <v>July</v>
      </c>
      <c r="L1364" s="3" t="str">
        <f>TEXT(NIgerian_Fintech[[#This Row],[TransactionDate]], "MM")</f>
        <v>07</v>
      </c>
      <c r="M1364" s="3" t="str">
        <f>TEXT(NIgerian_Fintech[[#This Row],[TransactionDate]], "tttt")</f>
        <v>Wednesday</v>
      </c>
      <c r="N1364" s="2" t="s">
        <v>16</v>
      </c>
    </row>
    <row r="1365" spans="1:14" ht="14.5" x14ac:dyDescent="0.35">
      <c r="A1365" s="2" t="s">
        <v>2760</v>
      </c>
      <c r="B1365" s="2" t="s">
        <v>2761</v>
      </c>
      <c r="C1365" s="2">
        <v>44</v>
      </c>
      <c r="D1365" s="2" t="s">
        <v>39</v>
      </c>
      <c r="E1365" s="2" t="s">
        <v>42</v>
      </c>
      <c r="F1365" s="2" t="s">
        <v>14</v>
      </c>
      <c r="G1365" s="2" t="s">
        <v>26</v>
      </c>
      <c r="H1365" s="7">
        <v>6216.67</v>
      </c>
      <c r="I1365" s="3">
        <v>45345</v>
      </c>
      <c r="J1365" s="3" t="str">
        <f>TEXT(NIgerian_Fintech[[#This Row],[TransactionDate]], "JJJJ")</f>
        <v>2024</v>
      </c>
      <c r="K1365" s="3" t="str">
        <f>TEXT(NIgerian_Fintech[[#This Row],[TransactionDate]], "MMMM")</f>
        <v>February</v>
      </c>
      <c r="L1365" s="3" t="str">
        <f>TEXT(NIgerian_Fintech[[#This Row],[TransactionDate]], "MM")</f>
        <v>02</v>
      </c>
      <c r="M1365" s="3" t="str">
        <f>TEXT(NIgerian_Fintech[[#This Row],[TransactionDate]], "tttt")</f>
        <v>Friday</v>
      </c>
      <c r="N1365" s="2" t="s">
        <v>16</v>
      </c>
    </row>
    <row r="1366" spans="1:14" ht="14.5" x14ac:dyDescent="0.35">
      <c r="A1366" s="2" t="s">
        <v>2762</v>
      </c>
      <c r="B1366" s="2" t="s">
        <v>2763</v>
      </c>
      <c r="C1366" s="2">
        <v>57</v>
      </c>
      <c r="D1366" s="2" t="s">
        <v>12</v>
      </c>
      <c r="E1366" s="2" t="s">
        <v>52</v>
      </c>
      <c r="F1366" s="2" t="s">
        <v>14</v>
      </c>
      <c r="G1366" s="2" t="s">
        <v>30</v>
      </c>
      <c r="H1366" s="7">
        <v>28928.22</v>
      </c>
      <c r="I1366" s="3">
        <v>45437</v>
      </c>
      <c r="J1366" s="3" t="str">
        <f>TEXT(NIgerian_Fintech[[#This Row],[TransactionDate]], "JJJJ")</f>
        <v>2024</v>
      </c>
      <c r="K1366" s="3" t="str">
        <f>TEXT(NIgerian_Fintech[[#This Row],[TransactionDate]], "MMMM")</f>
        <v>May</v>
      </c>
      <c r="L1366" s="3" t="str">
        <f>TEXT(NIgerian_Fintech[[#This Row],[TransactionDate]], "MM")</f>
        <v>05</v>
      </c>
      <c r="M1366" s="3" t="str">
        <f>TEXT(NIgerian_Fintech[[#This Row],[TransactionDate]], "tttt")</f>
        <v>Saturday</v>
      </c>
      <c r="N1366" s="2" t="s">
        <v>21</v>
      </c>
    </row>
    <row r="1367" spans="1:14" ht="14.5" x14ac:dyDescent="0.35">
      <c r="A1367" s="2" t="s">
        <v>2764</v>
      </c>
      <c r="B1367" s="2" t="s">
        <v>2765</v>
      </c>
      <c r="C1367" s="2">
        <v>51</v>
      </c>
      <c r="D1367" s="2" t="s">
        <v>39</v>
      </c>
      <c r="E1367" s="2" t="s">
        <v>74</v>
      </c>
      <c r="F1367" s="2" t="s">
        <v>49</v>
      </c>
      <c r="G1367" s="2" t="s">
        <v>30</v>
      </c>
      <c r="H1367" s="7">
        <v>3859.71</v>
      </c>
      <c r="I1367" s="3">
        <v>45294</v>
      </c>
      <c r="J1367" s="3" t="str">
        <f>TEXT(NIgerian_Fintech[[#This Row],[TransactionDate]], "JJJJ")</f>
        <v>2024</v>
      </c>
      <c r="K1367" s="3" t="str">
        <f>TEXT(NIgerian_Fintech[[#This Row],[TransactionDate]], "MMMM")</f>
        <v>January</v>
      </c>
      <c r="L1367" s="3" t="str">
        <f>TEXT(NIgerian_Fintech[[#This Row],[TransactionDate]], "MM")</f>
        <v>01</v>
      </c>
      <c r="M1367" s="3" t="str">
        <f>TEXT(NIgerian_Fintech[[#This Row],[TransactionDate]], "tttt")</f>
        <v>Wednesday</v>
      </c>
      <c r="N1367" s="2" t="s">
        <v>21</v>
      </c>
    </row>
    <row r="1368" spans="1:14" ht="14.5" x14ac:dyDescent="0.35">
      <c r="A1368" s="2" t="s">
        <v>2766</v>
      </c>
      <c r="B1368" s="2" t="s">
        <v>2767</v>
      </c>
      <c r="C1368" s="2">
        <v>29</v>
      </c>
      <c r="D1368" s="2" t="s">
        <v>39</v>
      </c>
      <c r="E1368" s="2" t="s">
        <v>13</v>
      </c>
      <c r="F1368" s="2" t="s">
        <v>55</v>
      </c>
      <c r="G1368" s="2" t="s">
        <v>36</v>
      </c>
      <c r="H1368" s="7">
        <v>22732.560000000001</v>
      </c>
      <c r="I1368" s="3">
        <v>45133</v>
      </c>
      <c r="J1368" s="3" t="str">
        <f>TEXT(NIgerian_Fintech[[#This Row],[TransactionDate]], "JJJJ")</f>
        <v>2023</v>
      </c>
      <c r="K1368" s="3" t="str">
        <f>TEXT(NIgerian_Fintech[[#This Row],[TransactionDate]], "MMMM")</f>
        <v>July</v>
      </c>
      <c r="L1368" s="3" t="str">
        <f>TEXT(NIgerian_Fintech[[#This Row],[TransactionDate]], "MM")</f>
        <v>07</v>
      </c>
      <c r="M1368" s="3" t="str">
        <f>TEXT(NIgerian_Fintech[[#This Row],[TransactionDate]], "tttt")</f>
        <v>Wednesday</v>
      </c>
      <c r="N1368" s="2" t="s">
        <v>21</v>
      </c>
    </row>
    <row r="1369" spans="1:14" ht="14.5" x14ac:dyDescent="0.35">
      <c r="A1369" s="2" t="s">
        <v>2768</v>
      </c>
      <c r="B1369" s="2" t="s">
        <v>2769</v>
      </c>
      <c r="C1369" s="2">
        <v>62</v>
      </c>
      <c r="D1369" s="2" t="s">
        <v>12</v>
      </c>
      <c r="E1369" s="2" t="s">
        <v>74</v>
      </c>
      <c r="F1369" s="2" t="s">
        <v>14</v>
      </c>
      <c r="G1369" s="2" t="s">
        <v>20</v>
      </c>
      <c r="H1369" s="7">
        <v>36595.050000000003</v>
      </c>
      <c r="I1369" s="3">
        <v>45287</v>
      </c>
      <c r="J1369" s="3" t="str">
        <f>TEXT(NIgerian_Fintech[[#This Row],[TransactionDate]], "JJJJ")</f>
        <v>2023</v>
      </c>
      <c r="K1369" s="3" t="str">
        <f>TEXT(NIgerian_Fintech[[#This Row],[TransactionDate]], "MMMM")</f>
        <v>December</v>
      </c>
      <c r="L1369" s="3" t="str">
        <f>TEXT(NIgerian_Fintech[[#This Row],[TransactionDate]], "MM")</f>
        <v>12</v>
      </c>
      <c r="M1369" s="3" t="str">
        <f>TEXT(NIgerian_Fintech[[#This Row],[TransactionDate]], "tttt")</f>
        <v>Wednesday</v>
      </c>
      <c r="N1369" s="2" t="s">
        <v>16</v>
      </c>
    </row>
    <row r="1370" spans="1:14" ht="14.5" x14ac:dyDescent="0.35">
      <c r="A1370" s="2" t="s">
        <v>2770</v>
      </c>
      <c r="B1370" s="2" t="s">
        <v>2771</v>
      </c>
      <c r="C1370" s="2">
        <v>24</v>
      </c>
      <c r="D1370" s="2" t="s">
        <v>12</v>
      </c>
      <c r="E1370" s="2" t="s">
        <v>52</v>
      </c>
      <c r="F1370" s="2" t="s">
        <v>49</v>
      </c>
      <c r="G1370" s="2" t="s">
        <v>30</v>
      </c>
      <c r="H1370" s="7">
        <v>2766.69</v>
      </c>
      <c r="I1370" s="3">
        <v>45362</v>
      </c>
      <c r="J1370" s="3" t="str">
        <f>TEXT(NIgerian_Fintech[[#This Row],[TransactionDate]], "JJJJ")</f>
        <v>2024</v>
      </c>
      <c r="K1370" s="3" t="str">
        <f>TEXT(NIgerian_Fintech[[#This Row],[TransactionDate]], "MMMM")</f>
        <v>March</v>
      </c>
      <c r="L1370" s="3" t="str">
        <f>TEXT(NIgerian_Fintech[[#This Row],[TransactionDate]], "MM")</f>
        <v>03</v>
      </c>
      <c r="M1370" s="3" t="str">
        <f>TEXT(NIgerian_Fintech[[#This Row],[TransactionDate]], "tttt")</f>
        <v>Monday</v>
      </c>
      <c r="N1370" s="2" t="s">
        <v>16</v>
      </c>
    </row>
    <row r="1371" spans="1:14" ht="14.5" x14ac:dyDescent="0.35">
      <c r="A1371" s="2" t="s">
        <v>2772</v>
      </c>
      <c r="B1371" s="2" t="s">
        <v>2773</v>
      </c>
      <c r="C1371" s="2">
        <v>27</v>
      </c>
      <c r="D1371" s="2" t="s">
        <v>39</v>
      </c>
      <c r="E1371" s="2" t="s">
        <v>13</v>
      </c>
      <c r="F1371" s="2" t="s">
        <v>25</v>
      </c>
      <c r="G1371" s="2" t="s">
        <v>26</v>
      </c>
      <c r="H1371" s="7">
        <v>7216.27</v>
      </c>
      <c r="I1371" s="3">
        <v>45504</v>
      </c>
      <c r="J1371" s="3" t="str">
        <f>TEXT(NIgerian_Fintech[[#This Row],[TransactionDate]], "JJJJ")</f>
        <v>2024</v>
      </c>
      <c r="K1371" s="3" t="str">
        <f>TEXT(NIgerian_Fintech[[#This Row],[TransactionDate]], "MMMM")</f>
        <v>July</v>
      </c>
      <c r="L1371" s="3" t="str">
        <f>TEXT(NIgerian_Fintech[[#This Row],[TransactionDate]], "MM")</f>
        <v>07</v>
      </c>
      <c r="M1371" s="3" t="str">
        <f>TEXT(NIgerian_Fintech[[#This Row],[TransactionDate]], "tttt")</f>
        <v>Wednesday</v>
      </c>
      <c r="N1371" s="2" t="s">
        <v>16</v>
      </c>
    </row>
    <row r="1372" spans="1:14" ht="14.5" x14ac:dyDescent="0.35">
      <c r="A1372" s="2" t="s">
        <v>2774</v>
      </c>
      <c r="B1372" s="2" t="s">
        <v>2775</v>
      </c>
      <c r="C1372" s="2">
        <v>62</v>
      </c>
      <c r="D1372" s="2" t="s">
        <v>39</v>
      </c>
      <c r="E1372" s="2" t="s">
        <v>24</v>
      </c>
      <c r="F1372" s="2" t="s">
        <v>14</v>
      </c>
      <c r="G1372" s="2" t="s">
        <v>36</v>
      </c>
      <c r="H1372" s="7">
        <v>7643.34</v>
      </c>
      <c r="I1372" s="3">
        <v>45196</v>
      </c>
      <c r="J1372" s="3" t="str">
        <f>TEXT(NIgerian_Fintech[[#This Row],[TransactionDate]], "JJJJ")</f>
        <v>2023</v>
      </c>
      <c r="K1372" s="3" t="str">
        <f>TEXT(NIgerian_Fintech[[#This Row],[TransactionDate]], "MMMM")</f>
        <v>September</v>
      </c>
      <c r="L1372" s="3" t="str">
        <f>TEXT(NIgerian_Fintech[[#This Row],[TransactionDate]], "MM")</f>
        <v>09</v>
      </c>
      <c r="M1372" s="3" t="str">
        <f>TEXT(NIgerian_Fintech[[#This Row],[TransactionDate]], "tttt")</f>
        <v>Wednesday</v>
      </c>
      <c r="N1372" s="2" t="s">
        <v>16</v>
      </c>
    </row>
    <row r="1373" spans="1:14" ht="14.5" x14ac:dyDescent="0.35">
      <c r="A1373" s="2" t="s">
        <v>2776</v>
      </c>
      <c r="B1373" s="2" t="s">
        <v>2777</v>
      </c>
      <c r="C1373" s="2">
        <v>34</v>
      </c>
      <c r="D1373" s="2" t="s">
        <v>39</v>
      </c>
      <c r="E1373" s="2" t="s">
        <v>52</v>
      </c>
      <c r="F1373" s="2" t="s">
        <v>49</v>
      </c>
      <c r="G1373" s="2" t="s">
        <v>26</v>
      </c>
      <c r="H1373" s="7">
        <v>20111.71</v>
      </c>
      <c r="I1373" s="3">
        <v>45159</v>
      </c>
      <c r="J1373" s="3" t="str">
        <f>TEXT(NIgerian_Fintech[[#This Row],[TransactionDate]], "JJJJ")</f>
        <v>2023</v>
      </c>
      <c r="K1373" s="3" t="str">
        <f>TEXT(NIgerian_Fintech[[#This Row],[TransactionDate]], "MMMM")</f>
        <v>August</v>
      </c>
      <c r="L1373" s="3" t="str">
        <f>TEXT(NIgerian_Fintech[[#This Row],[TransactionDate]], "MM")</f>
        <v>08</v>
      </c>
      <c r="M1373" s="3" t="str">
        <f>TEXT(NIgerian_Fintech[[#This Row],[TransactionDate]], "tttt")</f>
        <v>Monday</v>
      </c>
      <c r="N1373" s="2" t="s">
        <v>16</v>
      </c>
    </row>
    <row r="1374" spans="1:14" ht="14.5" x14ac:dyDescent="0.35">
      <c r="A1374" s="2" t="s">
        <v>2778</v>
      </c>
      <c r="B1374" s="2" t="s">
        <v>2779</v>
      </c>
      <c r="C1374" s="2">
        <v>43</v>
      </c>
      <c r="D1374" s="2" t="s">
        <v>39</v>
      </c>
      <c r="E1374" s="2" t="s">
        <v>64</v>
      </c>
      <c r="F1374" s="2" t="s">
        <v>19</v>
      </c>
      <c r="G1374" s="2" t="s">
        <v>20</v>
      </c>
      <c r="H1374" s="7">
        <v>3622.74</v>
      </c>
      <c r="I1374" s="3">
        <v>45595</v>
      </c>
      <c r="J1374" s="3" t="str">
        <f>TEXT(NIgerian_Fintech[[#This Row],[TransactionDate]], "JJJJ")</f>
        <v>2024</v>
      </c>
      <c r="K1374" s="3" t="str">
        <f>TEXT(NIgerian_Fintech[[#This Row],[TransactionDate]], "MMMM")</f>
        <v>October</v>
      </c>
      <c r="L1374" s="3" t="str">
        <f>TEXT(NIgerian_Fintech[[#This Row],[TransactionDate]], "MM")</f>
        <v>10</v>
      </c>
      <c r="M1374" s="3" t="str">
        <f>TEXT(NIgerian_Fintech[[#This Row],[TransactionDate]], "tttt")</f>
        <v>Wednesday</v>
      </c>
      <c r="N1374" s="2" t="s">
        <v>16</v>
      </c>
    </row>
    <row r="1375" spans="1:14" ht="14.5" x14ac:dyDescent="0.35">
      <c r="A1375" s="2" t="s">
        <v>2780</v>
      </c>
      <c r="B1375" s="2" t="s">
        <v>2781</v>
      </c>
      <c r="C1375" s="2">
        <v>38</v>
      </c>
      <c r="D1375" s="2" t="s">
        <v>12</v>
      </c>
      <c r="E1375" s="2" t="s">
        <v>29</v>
      </c>
      <c r="F1375" s="2" t="s">
        <v>14</v>
      </c>
      <c r="G1375" s="2" t="s">
        <v>15</v>
      </c>
      <c r="H1375" s="7">
        <v>15996.98</v>
      </c>
      <c r="I1375" s="3">
        <v>45032</v>
      </c>
      <c r="J1375" s="3" t="str">
        <f>TEXT(NIgerian_Fintech[[#This Row],[TransactionDate]], "JJJJ")</f>
        <v>2023</v>
      </c>
      <c r="K1375" s="3" t="str">
        <f>TEXT(NIgerian_Fintech[[#This Row],[TransactionDate]], "MMMM")</f>
        <v>April</v>
      </c>
      <c r="L1375" s="3" t="str">
        <f>TEXT(NIgerian_Fintech[[#This Row],[TransactionDate]], "MM")</f>
        <v>04</v>
      </c>
      <c r="M1375" s="3" t="str">
        <f>TEXT(NIgerian_Fintech[[#This Row],[TransactionDate]], "tttt")</f>
        <v>Sunday</v>
      </c>
      <c r="N1375" s="2" t="s">
        <v>21</v>
      </c>
    </row>
    <row r="1376" spans="1:14" ht="14.5" x14ac:dyDescent="0.35">
      <c r="A1376" s="2" t="s">
        <v>2782</v>
      </c>
      <c r="B1376" s="2" t="s">
        <v>2783</v>
      </c>
      <c r="C1376" s="2">
        <v>45</v>
      </c>
      <c r="D1376" s="2" t="s">
        <v>12</v>
      </c>
      <c r="E1376" s="2" t="s">
        <v>64</v>
      </c>
      <c r="F1376" s="2" t="s">
        <v>19</v>
      </c>
      <c r="G1376" s="2" t="s">
        <v>20</v>
      </c>
      <c r="H1376" s="7">
        <v>35407.14</v>
      </c>
      <c r="I1376" s="3">
        <v>45592</v>
      </c>
      <c r="J1376" s="3" t="str">
        <f>TEXT(NIgerian_Fintech[[#This Row],[TransactionDate]], "JJJJ")</f>
        <v>2024</v>
      </c>
      <c r="K1376" s="3" t="str">
        <f>TEXT(NIgerian_Fintech[[#This Row],[TransactionDate]], "MMMM")</f>
        <v>October</v>
      </c>
      <c r="L1376" s="3" t="str">
        <f>TEXT(NIgerian_Fintech[[#This Row],[TransactionDate]], "MM")</f>
        <v>10</v>
      </c>
      <c r="M1376" s="3" t="str">
        <f>TEXT(NIgerian_Fintech[[#This Row],[TransactionDate]], "tttt")</f>
        <v>Sunday</v>
      </c>
      <c r="N1376" s="2" t="s">
        <v>16</v>
      </c>
    </row>
    <row r="1377" spans="1:14" ht="14.5" x14ac:dyDescent="0.35">
      <c r="A1377" s="2" t="s">
        <v>2784</v>
      </c>
      <c r="B1377" s="2" t="s">
        <v>2785</v>
      </c>
      <c r="C1377" s="2">
        <v>63</v>
      </c>
      <c r="D1377" s="2" t="s">
        <v>12</v>
      </c>
      <c r="E1377" s="2" t="s">
        <v>24</v>
      </c>
      <c r="F1377" s="2" t="s">
        <v>14</v>
      </c>
      <c r="G1377" s="2" t="s">
        <v>36</v>
      </c>
      <c r="H1377" s="7">
        <v>18346.88</v>
      </c>
      <c r="I1377" s="3">
        <v>44944</v>
      </c>
      <c r="J1377" s="3" t="str">
        <f>TEXT(NIgerian_Fintech[[#This Row],[TransactionDate]], "JJJJ")</f>
        <v>2023</v>
      </c>
      <c r="K1377" s="3" t="str">
        <f>TEXT(NIgerian_Fintech[[#This Row],[TransactionDate]], "MMMM")</f>
        <v>January</v>
      </c>
      <c r="L1377" s="3" t="str">
        <f>TEXT(NIgerian_Fintech[[#This Row],[TransactionDate]], "MM")</f>
        <v>01</v>
      </c>
      <c r="M1377" s="3" t="str">
        <f>TEXT(NIgerian_Fintech[[#This Row],[TransactionDate]], "tttt")</f>
        <v>Wednesday</v>
      </c>
      <c r="N1377" s="2" t="s">
        <v>16</v>
      </c>
    </row>
    <row r="1378" spans="1:14" ht="14.5" x14ac:dyDescent="0.35">
      <c r="A1378" s="2" t="s">
        <v>2786</v>
      </c>
      <c r="B1378" s="2" t="s">
        <v>2787</v>
      </c>
      <c r="C1378" s="2">
        <v>19</v>
      </c>
      <c r="D1378" s="2" t="s">
        <v>39</v>
      </c>
      <c r="E1378" s="2" t="s">
        <v>29</v>
      </c>
      <c r="F1378" s="2" t="s">
        <v>14</v>
      </c>
      <c r="G1378" s="2" t="s">
        <v>20</v>
      </c>
      <c r="H1378" s="7">
        <v>23984.39</v>
      </c>
      <c r="I1378" s="3">
        <v>45421</v>
      </c>
      <c r="J1378" s="3" t="str">
        <f>TEXT(NIgerian_Fintech[[#This Row],[TransactionDate]], "JJJJ")</f>
        <v>2024</v>
      </c>
      <c r="K1378" s="3" t="str">
        <f>TEXT(NIgerian_Fintech[[#This Row],[TransactionDate]], "MMMM")</f>
        <v>May</v>
      </c>
      <c r="L1378" s="3" t="str">
        <f>TEXT(NIgerian_Fintech[[#This Row],[TransactionDate]], "MM")</f>
        <v>05</v>
      </c>
      <c r="M1378" s="3" t="str">
        <f>TEXT(NIgerian_Fintech[[#This Row],[TransactionDate]], "tttt")</f>
        <v>Thursday</v>
      </c>
      <c r="N1378" s="2" t="s">
        <v>16</v>
      </c>
    </row>
    <row r="1379" spans="1:14" ht="14.5" x14ac:dyDescent="0.35">
      <c r="A1379" s="2" t="s">
        <v>2788</v>
      </c>
      <c r="B1379" s="2" t="s">
        <v>2789</v>
      </c>
      <c r="C1379" s="2">
        <v>60</v>
      </c>
      <c r="D1379" s="2" t="s">
        <v>12</v>
      </c>
      <c r="E1379" s="2" t="s">
        <v>64</v>
      </c>
      <c r="F1379" s="2" t="s">
        <v>35</v>
      </c>
      <c r="G1379" s="2" t="s">
        <v>20</v>
      </c>
      <c r="H1379" s="7">
        <v>12322.16</v>
      </c>
      <c r="I1379" s="3">
        <v>45186</v>
      </c>
      <c r="J1379" s="3" t="str">
        <f>TEXT(NIgerian_Fintech[[#This Row],[TransactionDate]], "JJJJ")</f>
        <v>2023</v>
      </c>
      <c r="K1379" s="3" t="str">
        <f>TEXT(NIgerian_Fintech[[#This Row],[TransactionDate]], "MMMM")</f>
        <v>September</v>
      </c>
      <c r="L1379" s="3" t="str">
        <f>TEXT(NIgerian_Fintech[[#This Row],[TransactionDate]], "MM")</f>
        <v>09</v>
      </c>
      <c r="M1379" s="3" t="str">
        <f>TEXT(NIgerian_Fintech[[#This Row],[TransactionDate]], "tttt")</f>
        <v>Sunday</v>
      </c>
      <c r="N1379" s="2" t="s">
        <v>16</v>
      </c>
    </row>
    <row r="1380" spans="1:14" ht="14.5" x14ac:dyDescent="0.35">
      <c r="A1380" s="2" t="s">
        <v>2790</v>
      </c>
      <c r="B1380" s="2" t="s">
        <v>2791</v>
      </c>
      <c r="C1380" s="2">
        <v>18</v>
      </c>
      <c r="D1380" s="2" t="s">
        <v>39</v>
      </c>
      <c r="E1380" s="2" t="s">
        <v>52</v>
      </c>
      <c r="F1380" s="2" t="s">
        <v>35</v>
      </c>
      <c r="G1380" s="2" t="s">
        <v>36</v>
      </c>
      <c r="H1380" s="7">
        <v>23429.46</v>
      </c>
      <c r="I1380" s="3">
        <v>45411</v>
      </c>
      <c r="J1380" s="3" t="str">
        <f>TEXT(NIgerian_Fintech[[#This Row],[TransactionDate]], "JJJJ")</f>
        <v>2024</v>
      </c>
      <c r="K1380" s="3" t="str">
        <f>TEXT(NIgerian_Fintech[[#This Row],[TransactionDate]], "MMMM")</f>
        <v>April</v>
      </c>
      <c r="L1380" s="3" t="str">
        <f>TEXT(NIgerian_Fintech[[#This Row],[TransactionDate]], "MM")</f>
        <v>04</v>
      </c>
      <c r="M1380" s="3" t="str">
        <f>TEXT(NIgerian_Fintech[[#This Row],[TransactionDate]], "tttt")</f>
        <v>Monday</v>
      </c>
      <c r="N1380" s="2" t="s">
        <v>16</v>
      </c>
    </row>
    <row r="1381" spans="1:14" ht="14.5" x14ac:dyDescent="0.35">
      <c r="A1381" s="2" t="s">
        <v>2792</v>
      </c>
      <c r="B1381" s="2" t="s">
        <v>2793</v>
      </c>
      <c r="C1381" s="2">
        <v>53</v>
      </c>
      <c r="D1381" s="2" t="s">
        <v>12</v>
      </c>
      <c r="E1381" s="2" t="s">
        <v>52</v>
      </c>
      <c r="F1381" s="2" t="s">
        <v>19</v>
      </c>
      <c r="G1381" s="2" t="s">
        <v>36</v>
      </c>
      <c r="H1381" s="7">
        <v>1801.45</v>
      </c>
      <c r="I1381" s="3">
        <v>45239</v>
      </c>
      <c r="J1381" s="3" t="str">
        <f>TEXT(NIgerian_Fintech[[#This Row],[TransactionDate]], "JJJJ")</f>
        <v>2023</v>
      </c>
      <c r="K1381" s="3" t="str">
        <f>TEXT(NIgerian_Fintech[[#This Row],[TransactionDate]], "MMMM")</f>
        <v>November</v>
      </c>
      <c r="L1381" s="3" t="str">
        <f>TEXT(NIgerian_Fintech[[#This Row],[TransactionDate]], "MM")</f>
        <v>11</v>
      </c>
      <c r="M1381" s="3" t="str">
        <f>TEXT(NIgerian_Fintech[[#This Row],[TransactionDate]], "tttt")</f>
        <v>Thursday</v>
      </c>
      <c r="N1381" s="2" t="s">
        <v>16</v>
      </c>
    </row>
    <row r="1382" spans="1:14" ht="14.5" x14ac:dyDescent="0.35">
      <c r="A1382" s="2" t="s">
        <v>2794</v>
      </c>
      <c r="B1382" s="2" t="s">
        <v>2795</v>
      </c>
      <c r="C1382" s="2">
        <v>43</v>
      </c>
      <c r="D1382" s="2" t="s">
        <v>39</v>
      </c>
      <c r="E1382" s="2" t="s">
        <v>52</v>
      </c>
      <c r="F1382" s="2" t="s">
        <v>55</v>
      </c>
      <c r="G1382" s="2" t="s">
        <v>26</v>
      </c>
      <c r="H1382" s="7">
        <v>12460.51</v>
      </c>
      <c r="I1382" s="3">
        <v>45557</v>
      </c>
      <c r="J1382" s="3" t="str">
        <f>TEXT(NIgerian_Fintech[[#This Row],[TransactionDate]], "JJJJ")</f>
        <v>2024</v>
      </c>
      <c r="K1382" s="3" t="str">
        <f>TEXT(NIgerian_Fintech[[#This Row],[TransactionDate]], "MMMM")</f>
        <v>September</v>
      </c>
      <c r="L1382" s="3" t="str">
        <f>TEXT(NIgerian_Fintech[[#This Row],[TransactionDate]], "MM")</f>
        <v>09</v>
      </c>
      <c r="M1382" s="3" t="str">
        <f>TEXT(NIgerian_Fintech[[#This Row],[TransactionDate]], "tttt")</f>
        <v>Sunday</v>
      </c>
      <c r="N1382" s="2" t="s">
        <v>16</v>
      </c>
    </row>
    <row r="1383" spans="1:14" ht="14.5" x14ac:dyDescent="0.35">
      <c r="A1383" s="2" t="s">
        <v>2796</v>
      </c>
      <c r="B1383" s="2" t="s">
        <v>2797</v>
      </c>
      <c r="C1383" s="2">
        <v>46</v>
      </c>
      <c r="D1383" s="2" t="s">
        <v>12</v>
      </c>
      <c r="E1383" s="2" t="s">
        <v>74</v>
      </c>
      <c r="F1383" s="2" t="s">
        <v>49</v>
      </c>
      <c r="G1383" s="2" t="s">
        <v>30</v>
      </c>
      <c r="H1383" s="7">
        <v>13163.11</v>
      </c>
      <c r="I1383" s="3">
        <v>45028</v>
      </c>
      <c r="J1383" s="3" t="str">
        <f>TEXT(NIgerian_Fintech[[#This Row],[TransactionDate]], "JJJJ")</f>
        <v>2023</v>
      </c>
      <c r="K1383" s="3" t="str">
        <f>TEXT(NIgerian_Fintech[[#This Row],[TransactionDate]], "MMMM")</f>
        <v>April</v>
      </c>
      <c r="L1383" s="3" t="str">
        <f>TEXT(NIgerian_Fintech[[#This Row],[TransactionDate]], "MM")</f>
        <v>04</v>
      </c>
      <c r="M1383" s="3" t="str">
        <f>TEXT(NIgerian_Fintech[[#This Row],[TransactionDate]], "tttt")</f>
        <v>Wednesday</v>
      </c>
      <c r="N1383" s="2" t="s">
        <v>21</v>
      </c>
    </row>
    <row r="1384" spans="1:14" ht="14.5" x14ac:dyDescent="0.35">
      <c r="A1384" s="2" t="s">
        <v>2798</v>
      </c>
      <c r="B1384" s="2" t="s">
        <v>2799</v>
      </c>
      <c r="C1384" s="2">
        <v>38</v>
      </c>
      <c r="D1384" s="2" t="s">
        <v>12</v>
      </c>
      <c r="E1384" s="2" t="s">
        <v>24</v>
      </c>
      <c r="F1384" s="2" t="s">
        <v>55</v>
      </c>
      <c r="G1384" s="2" t="s">
        <v>15</v>
      </c>
      <c r="H1384" s="7">
        <v>5783.57</v>
      </c>
      <c r="I1384" s="3">
        <v>45463</v>
      </c>
      <c r="J1384" s="3" t="str">
        <f>TEXT(NIgerian_Fintech[[#This Row],[TransactionDate]], "JJJJ")</f>
        <v>2024</v>
      </c>
      <c r="K1384" s="3" t="str">
        <f>TEXT(NIgerian_Fintech[[#This Row],[TransactionDate]], "MMMM")</f>
        <v>June</v>
      </c>
      <c r="L1384" s="3" t="str">
        <f>TEXT(NIgerian_Fintech[[#This Row],[TransactionDate]], "MM")</f>
        <v>06</v>
      </c>
      <c r="M1384" s="3" t="str">
        <f>TEXT(NIgerian_Fintech[[#This Row],[TransactionDate]], "tttt")</f>
        <v>Thursday</v>
      </c>
      <c r="N1384" s="2" t="s">
        <v>16</v>
      </c>
    </row>
    <row r="1385" spans="1:14" ht="14.5" x14ac:dyDescent="0.35">
      <c r="A1385" s="2" t="s">
        <v>2800</v>
      </c>
      <c r="B1385" s="2" t="s">
        <v>2801</v>
      </c>
      <c r="C1385" s="2">
        <v>28</v>
      </c>
      <c r="D1385" s="2" t="s">
        <v>39</v>
      </c>
      <c r="E1385" s="2" t="s">
        <v>52</v>
      </c>
      <c r="F1385" s="2" t="s">
        <v>55</v>
      </c>
      <c r="G1385" s="2" t="s">
        <v>15</v>
      </c>
      <c r="H1385" s="7">
        <v>830.97</v>
      </c>
      <c r="I1385" s="3">
        <v>45106</v>
      </c>
      <c r="J1385" s="3" t="str">
        <f>TEXT(NIgerian_Fintech[[#This Row],[TransactionDate]], "JJJJ")</f>
        <v>2023</v>
      </c>
      <c r="K1385" s="3" t="str">
        <f>TEXT(NIgerian_Fintech[[#This Row],[TransactionDate]], "MMMM")</f>
        <v>June</v>
      </c>
      <c r="L1385" s="3" t="str">
        <f>TEXT(NIgerian_Fintech[[#This Row],[TransactionDate]], "MM")</f>
        <v>06</v>
      </c>
      <c r="M1385" s="3" t="str">
        <f>TEXT(NIgerian_Fintech[[#This Row],[TransactionDate]], "tttt")</f>
        <v>Thursday</v>
      </c>
      <c r="N1385" s="2" t="s">
        <v>16</v>
      </c>
    </row>
    <row r="1386" spans="1:14" ht="14.5" x14ac:dyDescent="0.35">
      <c r="A1386" s="2" t="s">
        <v>2802</v>
      </c>
      <c r="B1386" s="2" t="s">
        <v>2803</v>
      </c>
      <c r="C1386" s="2">
        <v>57</v>
      </c>
      <c r="D1386" s="2" t="s">
        <v>39</v>
      </c>
      <c r="E1386" s="2" t="s">
        <v>64</v>
      </c>
      <c r="F1386" s="2" t="s">
        <v>35</v>
      </c>
      <c r="G1386" s="2" t="s">
        <v>15</v>
      </c>
      <c r="H1386" s="7">
        <v>9740.36</v>
      </c>
      <c r="I1386" s="3">
        <v>45436</v>
      </c>
      <c r="J1386" s="3" t="str">
        <f>TEXT(NIgerian_Fintech[[#This Row],[TransactionDate]], "JJJJ")</f>
        <v>2024</v>
      </c>
      <c r="K1386" s="3" t="str">
        <f>TEXT(NIgerian_Fintech[[#This Row],[TransactionDate]], "MMMM")</f>
        <v>May</v>
      </c>
      <c r="L1386" s="3" t="str">
        <f>TEXT(NIgerian_Fintech[[#This Row],[TransactionDate]], "MM")</f>
        <v>05</v>
      </c>
      <c r="M1386" s="3" t="str">
        <f>TEXT(NIgerian_Fintech[[#This Row],[TransactionDate]], "tttt")</f>
        <v>Friday</v>
      </c>
      <c r="N1386" s="2" t="s">
        <v>16</v>
      </c>
    </row>
    <row r="1387" spans="1:14" ht="14.5" x14ac:dyDescent="0.35">
      <c r="A1387" s="2" t="s">
        <v>2804</v>
      </c>
      <c r="B1387" s="2" t="s">
        <v>2805</v>
      </c>
      <c r="C1387" s="2">
        <v>28</v>
      </c>
      <c r="D1387" s="2" t="s">
        <v>39</v>
      </c>
      <c r="E1387" s="2" t="s">
        <v>42</v>
      </c>
      <c r="F1387" s="2" t="s">
        <v>49</v>
      </c>
      <c r="G1387" s="2" t="s">
        <v>20</v>
      </c>
      <c r="H1387" s="7">
        <v>532.75</v>
      </c>
      <c r="I1387" s="3">
        <v>45403</v>
      </c>
      <c r="J1387" s="3" t="str">
        <f>TEXT(NIgerian_Fintech[[#This Row],[TransactionDate]], "JJJJ")</f>
        <v>2024</v>
      </c>
      <c r="K1387" s="3" t="str">
        <f>TEXT(NIgerian_Fintech[[#This Row],[TransactionDate]], "MMMM")</f>
        <v>April</v>
      </c>
      <c r="L1387" s="3" t="str">
        <f>TEXT(NIgerian_Fintech[[#This Row],[TransactionDate]], "MM")</f>
        <v>04</v>
      </c>
      <c r="M1387" s="3" t="str">
        <f>TEXT(NIgerian_Fintech[[#This Row],[TransactionDate]], "tttt")</f>
        <v>Sunday</v>
      </c>
      <c r="N1387" s="2" t="s">
        <v>16</v>
      </c>
    </row>
    <row r="1388" spans="1:14" ht="14.5" x14ac:dyDescent="0.35">
      <c r="A1388" s="2" t="s">
        <v>2806</v>
      </c>
      <c r="B1388" s="2" t="s">
        <v>2807</v>
      </c>
      <c r="C1388" s="2">
        <v>53</v>
      </c>
      <c r="D1388" s="2" t="s">
        <v>39</v>
      </c>
      <c r="E1388" s="2" t="s">
        <v>24</v>
      </c>
      <c r="F1388" s="2" t="s">
        <v>35</v>
      </c>
      <c r="G1388" s="2" t="s">
        <v>36</v>
      </c>
      <c r="H1388" s="7">
        <v>4819.18</v>
      </c>
      <c r="I1388" s="3">
        <v>45600</v>
      </c>
      <c r="J1388" s="3" t="str">
        <f>TEXT(NIgerian_Fintech[[#This Row],[TransactionDate]], "JJJJ")</f>
        <v>2024</v>
      </c>
      <c r="K1388" s="3" t="str">
        <f>TEXT(NIgerian_Fintech[[#This Row],[TransactionDate]], "MMMM")</f>
        <v>November</v>
      </c>
      <c r="L1388" s="3" t="str">
        <f>TEXT(NIgerian_Fintech[[#This Row],[TransactionDate]], "MM")</f>
        <v>11</v>
      </c>
      <c r="M1388" s="3" t="str">
        <f>TEXT(NIgerian_Fintech[[#This Row],[TransactionDate]], "tttt")</f>
        <v>Monday</v>
      </c>
      <c r="N1388" s="2" t="s">
        <v>16</v>
      </c>
    </row>
    <row r="1389" spans="1:14" ht="14.5" x14ac:dyDescent="0.35">
      <c r="A1389" s="2" t="s">
        <v>2808</v>
      </c>
      <c r="B1389" s="2" t="s">
        <v>2809</v>
      </c>
      <c r="C1389" s="2">
        <v>56</v>
      </c>
      <c r="D1389" s="2" t="s">
        <v>39</v>
      </c>
      <c r="E1389" s="2" t="s">
        <v>52</v>
      </c>
      <c r="F1389" s="2" t="s">
        <v>35</v>
      </c>
      <c r="G1389" s="2" t="s">
        <v>36</v>
      </c>
      <c r="H1389" s="7">
        <v>5003.3100000000004</v>
      </c>
      <c r="I1389" s="3">
        <v>45326</v>
      </c>
      <c r="J1389" s="3" t="str">
        <f>TEXT(NIgerian_Fintech[[#This Row],[TransactionDate]], "JJJJ")</f>
        <v>2024</v>
      </c>
      <c r="K1389" s="3" t="str">
        <f>TEXT(NIgerian_Fintech[[#This Row],[TransactionDate]], "MMMM")</f>
        <v>February</v>
      </c>
      <c r="L1389" s="3" t="str">
        <f>TEXT(NIgerian_Fintech[[#This Row],[TransactionDate]], "MM")</f>
        <v>02</v>
      </c>
      <c r="M1389" s="3" t="str">
        <f>TEXT(NIgerian_Fintech[[#This Row],[TransactionDate]], "tttt")</f>
        <v>Sunday</v>
      </c>
      <c r="N1389" s="2" t="s">
        <v>16</v>
      </c>
    </row>
    <row r="1390" spans="1:14" ht="14.5" x14ac:dyDescent="0.35">
      <c r="A1390" s="2" t="s">
        <v>2810</v>
      </c>
      <c r="B1390" s="2" t="s">
        <v>2811</v>
      </c>
      <c r="C1390" s="2">
        <v>57</v>
      </c>
      <c r="D1390" s="2" t="s">
        <v>12</v>
      </c>
      <c r="E1390" s="2" t="s">
        <v>42</v>
      </c>
      <c r="F1390" s="2" t="s">
        <v>35</v>
      </c>
      <c r="G1390" s="2" t="s">
        <v>36</v>
      </c>
      <c r="H1390" s="7">
        <v>68331.199999999997</v>
      </c>
      <c r="I1390" s="3">
        <v>45276</v>
      </c>
      <c r="J1390" s="3" t="str">
        <f>TEXT(NIgerian_Fintech[[#This Row],[TransactionDate]], "JJJJ")</f>
        <v>2023</v>
      </c>
      <c r="K1390" s="3" t="str">
        <f>TEXT(NIgerian_Fintech[[#This Row],[TransactionDate]], "MMMM")</f>
        <v>December</v>
      </c>
      <c r="L1390" s="3" t="str">
        <f>TEXT(NIgerian_Fintech[[#This Row],[TransactionDate]], "MM")</f>
        <v>12</v>
      </c>
      <c r="M1390" s="3" t="str">
        <f>TEXT(NIgerian_Fintech[[#This Row],[TransactionDate]], "tttt")</f>
        <v>Saturday</v>
      </c>
      <c r="N1390" s="2" t="s">
        <v>16</v>
      </c>
    </row>
    <row r="1391" spans="1:14" ht="14.5" x14ac:dyDescent="0.35">
      <c r="A1391" s="2" t="s">
        <v>2812</v>
      </c>
      <c r="B1391" s="2" t="s">
        <v>2813</v>
      </c>
      <c r="C1391" s="2">
        <v>52</v>
      </c>
      <c r="D1391" s="2" t="s">
        <v>39</v>
      </c>
      <c r="E1391" s="2" t="s">
        <v>29</v>
      </c>
      <c r="F1391" s="2" t="s">
        <v>25</v>
      </c>
      <c r="G1391" s="2" t="s">
        <v>30</v>
      </c>
      <c r="H1391" s="7">
        <v>3563.92</v>
      </c>
      <c r="I1391" s="3">
        <v>45141</v>
      </c>
      <c r="J1391" s="3" t="str">
        <f>TEXT(NIgerian_Fintech[[#This Row],[TransactionDate]], "JJJJ")</f>
        <v>2023</v>
      </c>
      <c r="K1391" s="3" t="str">
        <f>TEXT(NIgerian_Fintech[[#This Row],[TransactionDate]], "MMMM")</f>
        <v>August</v>
      </c>
      <c r="L1391" s="3" t="str">
        <f>TEXT(NIgerian_Fintech[[#This Row],[TransactionDate]], "MM")</f>
        <v>08</v>
      </c>
      <c r="M1391" s="3" t="str">
        <f>TEXT(NIgerian_Fintech[[#This Row],[TransactionDate]], "tttt")</f>
        <v>Thursday</v>
      </c>
      <c r="N1391" s="2" t="s">
        <v>16</v>
      </c>
    </row>
    <row r="1392" spans="1:14" ht="14.5" x14ac:dyDescent="0.35">
      <c r="A1392" s="2" t="s">
        <v>2814</v>
      </c>
      <c r="B1392" s="2" t="s">
        <v>2815</v>
      </c>
      <c r="C1392" s="2">
        <v>51</v>
      </c>
      <c r="D1392" s="2" t="s">
        <v>12</v>
      </c>
      <c r="E1392" s="2" t="s">
        <v>64</v>
      </c>
      <c r="F1392" s="2" t="s">
        <v>55</v>
      </c>
      <c r="G1392" s="2" t="s">
        <v>36</v>
      </c>
      <c r="H1392" s="7">
        <v>17173.23</v>
      </c>
      <c r="I1392" s="3">
        <v>45309</v>
      </c>
      <c r="J1392" s="3" t="str">
        <f>TEXT(NIgerian_Fintech[[#This Row],[TransactionDate]], "JJJJ")</f>
        <v>2024</v>
      </c>
      <c r="K1392" s="3" t="str">
        <f>TEXT(NIgerian_Fintech[[#This Row],[TransactionDate]], "MMMM")</f>
        <v>January</v>
      </c>
      <c r="L1392" s="3" t="str">
        <f>TEXT(NIgerian_Fintech[[#This Row],[TransactionDate]], "MM")</f>
        <v>01</v>
      </c>
      <c r="M1392" s="3" t="str">
        <f>TEXT(NIgerian_Fintech[[#This Row],[TransactionDate]], "tttt")</f>
        <v>Thursday</v>
      </c>
      <c r="N1392" s="2" t="s">
        <v>16</v>
      </c>
    </row>
    <row r="1393" spans="1:14" ht="14.5" x14ac:dyDescent="0.35">
      <c r="A1393" s="2" t="s">
        <v>2816</v>
      </c>
      <c r="B1393" s="2" t="s">
        <v>2817</v>
      </c>
      <c r="C1393" s="2">
        <v>64</v>
      </c>
      <c r="D1393" s="2" t="s">
        <v>12</v>
      </c>
      <c r="E1393" s="2" t="s">
        <v>52</v>
      </c>
      <c r="F1393" s="2" t="s">
        <v>55</v>
      </c>
      <c r="G1393" s="2" t="s">
        <v>36</v>
      </c>
      <c r="H1393" s="7">
        <v>546.37</v>
      </c>
      <c r="I1393" s="3">
        <v>45050</v>
      </c>
      <c r="J1393" s="3" t="str">
        <f>TEXT(NIgerian_Fintech[[#This Row],[TransactionDate]], "JJJJ")</f>
        <v>2023</v>
      </c>
      <c r="K1393" s="3" t="str">
        <f>TEXT(NIgerian_Fintech[[#This Row],[TransactionDate]], "MMMM")</f>
        <v>May</v>
      </c>
      <c r="L1393" s="3" t="str">
        <f>TEXT(NIgerian_Fintech[[#This Row],[TransactionDate]], "MM")</f>
        <v>05</v>
      </c>
      <c r="M1393" s="3" t="str">
        <f>TEXT(NIgerian_Fintech[[#This Row],[TransactionDate]], "tttt")</f>
        <v>Thursday</v>
      </c>
      <c r="N1393" s="2" t="s">
        <v>16</v>
      </c>
    </row>
    <row r="1394" spans="1:14" ht="14.5" x14ac:dyDescent="0.35">
      <c r="A1394" s="2" t="s">
        <v>2818</v>
      </c>
      <c r="B1394" s="2" t="s">
        <v>2819</v>
      </c>
      <c r="C1394" s="2">
        <v>41</v>
      </c>
      <c r="D1394" s="2" t="s">
        <v>12</v>
      </c>
      <c r="E1394" s="2" t="s">
        <v>74</v>
      </c>
      <c r="F1394" s="2" t="s">
        <v>55</v>
      </c>
      <c r="G1394" s="2" t="s">
        <v>20</v>
      </c>
      <c r="H1394" s="7">
        <v>7545.25</v>
      </c>
      <c r="I1394" s="3">
        <v>45218</v>
      </c>
      <c r="J1394" s="3" t="str">
        <f>TEXT(NIgerian_Fintech[[#This Row],[TransactionDate]], "JJJJ")</f>
        <v>2023</v>
      </c>
      <c r="K1394" s="3" t="str">
        <f>TEXT(NIgerian_Fintech[[#This Row],[TransactionDate]], "MMMM")</f>
        <v>October</v>
      </c>
      <c r="L1394" s="3" t="str">
        <f>TEXT(NIgerian_Fintech[[#This Row],[TransactionDate]], "MM")</f>
        <v>10</v>
      </c>
      <c r="M1394" s="3" t="str">
        <f>TEXT(NIgerian_Fintech[[#This Row],[TransactionDate]], "tttt")</f>
        <v>Thursday</v>
      </c>
      <c r="N1394" s="2" t="s">
        <v>16</v>
      </c>
    </row>
    <row r="1395" spans="1:14" ht="14.5" x14ac:dyDescent="0.35">
      <c r="A1395" s="2" t="s">
        <v>2820</v>
      </c>
      <c r="B1395" s="2" t="s">
        <v>2821</v>
      </c>
      <c r="C1395" s="2">
        <v>39</v>
      </c>
      <c r="D1395" s="2" t="s">
        <v>12</v>
      </c>
      <c r="E1395" s="2" t="s">
        <v>74</v>
      </c>
      <c r="F1395" s="2" t="s">
        <v>25</v>
      </c>
      <c r="G1395" s="2" t="s">
        <v>26</v>
      </c>
      <c r="H1395" s="7">
        <v>7693.63</v>
      </c>
      <c r="I1395" s="3">
        <v>45594</v>
      </c>
      <c r="J1395" s="3" t="str">
        <f>TEXT(NIgerian_Fintech[[#This Row],[TransactionDate]], "JJJJ")</f>
        <v>2024</v>
      </c>
      <c r="K1395" s="3" t="str">
        <f>TEXT(NIgerian_Fintech[[#This Row],[TransactionDate]], "MMMM")</f>
        <v>October</v>
      </c>
      <c r="L1395" s="3" t="str">
        <f>TEXT(NIgerian_Fintech[[#This Row],[TransactionDate]], "MM")</f>
        <v>10</v>
      </c>
      <c r="M1395" s="3" t="str">
        <f>TEXT(NIgerian_Fintech[[#This Row],[TransactionDate]], "tttt")</f>
        <v>Tuesday</v>
      </c>
      <c r="N1395" s="2" t="s">
        <v>16</v>
      </c>
    </row>
    <row r="1396" spans="1:14" ht="14.5" x14ac:dyDescent="0.35">
      <c r="A1396" s="2" t="s">
        <v>2822</v>
      </c>
      <c r="B1396" s="2" t="s">
        <v>2823</v>
      </c>
      <c r="C1396" s="2">
        <v>22</v>
      </c>
      <c r="D1396" s="2" t="s">
        <v>12</v>
      </c>
      <c r="E1396" s="2" t="s">
        <v>29</v>
      </c>
      <c r="F1396" s="2" t="s">
        <v>14</v>
      </c>
      <c r="G1396" s="2" t="s">
        <v>15</v>
      </c>
      <c r="H1396" s="7">
        <v>9908.7900000000009</v>
      </c>
      <c r="I1396" s="3">
        <v>45631</v>
      </c>
      <c r="J1396" s="3" t="str">
        <f>TEXT(NIgerian_Fintech[[#This Row],[TransactionDate]], "JJJJ")</f>
        <v>2024</v>
      </c>
      <c r="K1396" s="3" t="str">
        <f>TEXT(NIgerian_Fintech[[#This Row],[TransactionDate]], "MMMM")</f>
        <v>December</v>
      </c>
      <c r="L1396" s="3" t="str">
        <f>TEXT(NIgerian_Fintech[[#This Row],[TransactionDate]], "MM")</f>
        <v>12</v>
      </c>
      <c r="M1396" s="3" t="str">
        <f>TEXT(NIgerian_Fintech[[#This Row],[TransactionDate]], "tttt")</f>
        <v>Thursday</v>
      </c>
      <c r="N1396" s="2" t="s">
        <v>16</v>
      </c>
    </row>
    <row r="1397" spans="1:14" ht="14.5" x14ac:dyDescent="0.35">
      <c r="A1397" s="2" t="s">
        <v>2824</v>
      </c>
      <c r="B1397" s="2" t="s">
        <v>2825</v>
      </c>
      <c r="C1397" s="2">
        <v>50</v>
      </c>
      <c r="D1397" s="2" t="s">
        <v>39</v>
      </c>
      <c r="E1397" s="2" t="s">
        <v>42</v>
      </c>
      <c r="F1397" s="2" t="s">
        <v>19</v>
      </c>
      <c r="G1397" s="2" t="s">
        <v>20</v>
      </c>
      <c r="H1397" s="7">
        <v>16607.59</v>
      </c>
      <c r="I1397" s="3">
        <v>45254</v>
      </c>
      <c r="J1397" s="3" t="str">
        <f>TEXT(NIgerian_Fintech[[#This Row],[TransactionDate]], "JJJJ")</f>
        <v>2023</v>
      </c>
      <c r="K1397" s="3" t="str">
        <f>TEXT(NIgerian_Fintech[[#This Row],[TransactionDate]], "MMMM")</f>
        <v>November</v>
      </c>
      <c r="L1397" s="3" t="str">
        <f>TEXT(NIgerian_Fintech[[#This Row],[TransactionDate]], "MM")</f>
        <v>11</v>
      </c>
      <c r="M1397" s="3" t="str">
        <f>TEXT(NIgerian_Fintech[[#This Row],[TransactionDate]], "tttt")</f>
        <v>Friday</v>
      </c>
      <c r="N1397" s="2" t="s">
        <v>16</v>
      </c>
    </row>
    <row r="1398" spans="1:14" ht="14.5" x14ac:dyDescent="0.35">
      <c r="A1398" s="2" t="s">
        <v>2826</v>
      </c>
      <c r="B1398" s="2" t="s">
        <v>2827</v>
      </c>
      <c r="C1398" s="2">
        <v>53</v>
      </c>
      <c r="D1398" s="2" t="s">
        <v>39</v>
      </c>
      <c r="E1398" s="2" t="s">
        <v>93</v>
      </c>
      <c r="F1398" s="2" t="s">
        <v>19</v>
      </c>
      <c r="G1398" s="2" t="s">
        <v>20</v>
      </c>
      <c r="H1398" s="7">
        <v>14351.63</v>
      </c>
      <c r="I1398" s="3">
        <v>45491</v>
      </c>
      <c r="J1398" s="3" t="str">
        <f>TEXT(NIgerian_Fintech[[#This Row],[TransactionDate]], "JJJJ")</f>
        <v>2024</v>
      </c>
      <c r="K1398" s="3" t="str">
        <f>TEXT(NIgerian_Fintech[[#This Row],[TransactionDate]], "MMMM")</f>
        <v>July</v>
      </c>
      <c r="L1398" s="3" t="str">
        <f>TEXT(NIgerian_Fintech[[#This Row],[TransactionDate]], "MM")</f>
        <v>07</v>
      </c>
      <c r="M1398" s="3" t="str">
        <f>TEXT(NIgerian_Fintech[[#This Row],[TransactionDate]], "tttt")</f>
        <v>Thursday</v>
      </c>
      <c r="N1398" s="2" t="s">
        <v>16</v>
      </c>
    </row>
    <row r="1399" spans="1:14" ht="14.5" x14ac:dyDescent="0.35">
      <c r="A1399" s="2" t="s">
        <v>2828</v>
      </c>
      <c r="B1399" s="2" t="s">
        <v>2829</v>
      </c>
      <c r="C1399" s="2">
        <v>64</v>
      </c>
      <c r="D1399" s="2" t="s">
        <v>12</v>
      </c>
      <c r="E1399" s="2" t="s">
        <v>74</v>
      </c>
      <c r="F1399" s="2" t="s">
        <v>25</v>
      </c>
      <c r="G1399" s="2" t="s">
        <v>20</v>
      </c>
      <c r="H1399" s="7">
        <v>14313.26</v>
      </c>
      <c r="I1399" s="3">
        <v>45608</v>
      </c>
      <c r="J1399" s="3" t="str">
        <f>TEXT(NIgerian_Fintech[[#This Row],[TransactionDate]], "JJJJ")</f>
        <v>2024</v>
      </c>
      <c r="K1399" s="3" t="str">
        <f>TEXT(NIgerian_Fintech[[#This Row],[TransactionDate]], "MMMM")</f>
        <v>November</v>
      </c>
      <c r="L1399" s="3" t="str">
        <f>TEXT(NIgerian_Fintech[[#This Row],[TransactionDate]], "MM")</f>
        <v>11</v>
      </c>
      <c r="M1399" s="3" t="str">
        <f>TEXT(NIgerian_Fintech[[#This Row],[TransactionDate]], "tttt")</f>
        <v>Tuesday</v>
      </c>
      <c r="N1399" s="2" t="s">
        <v>16</v>
      </c>
    </row>
    <row r="1400" spans="1:14" ht="14.5" x14ac:dyDescent="0.35">
      <c r="A1400" s="2" t="s">
        <v>2830</v>
      </c>
      <c r="B1400" s="2" t="s">
        <v>2831</v>
      </c>
      <c r="C1400" s="2">
        <v>37</v>
      </c>
      <c r="D1400" s="2" t="s">
        <v>12</v>
      </c>
      <c r="E1400" s="2" t="s">
        <v>24</v>
      </c>
      <c r="F1400" s="2" t="s">
        <v>55</v>
      </c>
      <c r="G1400" s="2" t="s">
        <v>15</v>
      </c>
      <c r="H1400" s="7">
        <v>5661.51</v>
      </c>
      <c r="I1400" s="3">
        <v>45024</v>
      </c>
      <c r="J1400" s="3" t="str">
        <f>TEXT(NIgerian_Fintech[[#This Row],[TransactionDate]], "JJJJ")</f>
        <v>2023</v>
      </c>
      <c r="K1400" s="3" t="str">
        <f>TEXT(NIgerian_Fintech[[#This Row],[TransactionDate]], "MMMM")</f>
        <v>April</v>
      </c>
      <c r="L1400" s="3" t="str">
        <f>TEXT(NIgerian_Fintech[[#This Row],[TransactionDate]], "MM")</f>
        <v>04</v>
      </c>
      <c r="M1400" s="3" t="str">
        <f>TEXT(NIgerian_Fintech[[#This Row],[TransactionDate]], "tttt")</f>
        <v>Saturday</v>
      </c>
      <c r="N1400" s="2" t="s">
        <v>21</v>
      </c>
    </row>
    <row r="1401" spans="1:14" ht="14.5" x14ac:dyDescent="0.35">
      <c r="A1401" s="2" t="s">
        <v>2832</v>
      </c>
      <c r="B1401" s="2" t="s">
        <v>2833</v>
      </c>
      <c r="C1401" s="2">
        <v>36</v>
      </c>
      <c r="D1401" s="2" t="s">
        <v>39</v>
      </c>
      <c r="E1401" s="2" t="s">
        <v>74</v>
      </c>
      <c r="F1401" s="2" t="s">
        <v>19</v>
      </c>
      <c r="G1401" s="2" t="s">
        <v>20</v>
      </c>
      <c r="H1401" s="7">
        <v>13000.12</v>
      </c>
      <c r="I1401" s="3">
        <v>45585</v>
      </c>
      <c r="J1401" s="3" t="str">
        <f>TEXT(NIgerian_Fintech[[#This Row],[TransactionDate]], "JJJJ")</f>
        <v>2024</v>
      </c>
      <c r="K1401" s="3" t="str">
        <f>TEXT(NIgerian_Fintech[[#This Row],[TransactionDate]], "MMMM")</f>
        <v>October</v>
      </c>
      <c r="L1401" s="3" t="str">
        <f>TEXT(NIgerian_Fintech[[#This Row],[TransactionDate]], "MM")</f>
        <v>10</v>
      </c>
      <c r="M1401" s="3" t="str">
        <f>TEXT(NIgerian_Fintech[[#This Row],[TransactionDate]], "tttt")</f>
        <v>Sunday</v>
      </c>
      <c r="N1401" s="2" t="s">
        <v>16</v>
      </c>
    </row>
    <row r="1402" spans="1:14" ht="14.5" x14ac:dyDescent="0.35">
      <c r="A1402" s="2" t="s">
        <v>2834</v>
      </c>
      <c r="B1402" s="2" t="s">
        <v>2835</v>
      </c>
      <c r="C1402" s="2">
        <v>52</v>
      </c>
      <c r="D1402" s="2" t="s">
        <v>39</v>
      </c>
      <c r="E1402" s="2" t="s">
        <v>74</v>
      </c>
      <c r="F1402" s="2" t="s">
        <v>25</v>
      </c>
      <c r="G1402" s="2" t="s">
        <v>26</v>
      </c>
      <c r="H1402" s="7">
        <v>6759.28</v>
      </c>
      <c r="I1402" s="3">
        <v>45226</v>
      </c>
      <c r="J1402" s="3" t="str">
        <f>TEXT(NIgerian_Fintech[[#This Row],[TransactionDate]], "JJJJ")</f>
        <v>2023</v>
      </c>
      <c r="K1402" s="3" t="str">
        <f>TEXT(NIgerian_Fintech[[#This Row],[TransactionDate]], "MMMM")</f>
        <v>October</v>
      </c>
      <c r="L1402" s="3" t="str">
        <f>TEXT(NIgerian_Fintech[[#This Row],[TransactionDate]], "MM")</f>
        <v>10</v>
      </c>
      <c r="M1402" s="3" t="str">
        <f>TEXT(NIgerian_Fintech[[#This Row],[TransactionDate]], "tttt")</f>
        <v>Friday</v>
      </c>
      <c r="N1402" s="2" t="s">
        <v>16</v>
      </c>
    </row>
    <row r="1403" spans="1:14" ht="14.5" x14ac:dyDescent="0.35">
      <c r="A1403" s="2" t="s">
        <v>2836</v>
      </c>
      <c r="B1403" s="2" t="s">
        <v>2837</v>
      </c>
      <c r="C1403" s="2">
        <v>60</v>
      </c>
      <c r="D1403" s="2" t="s">
        <v>12</v>
      </c>
      <c r="E1403" s="2" t="s">
        <v>64</v>
      </c>
      <c r="F1403" s="2" t="s">
        <v>35</v>
      </c>
      <c r="G1403" s="2" t="s">
        <v>36</v>
      </c>
      <c r="H1403" s="7">
        <v>692.98</v>
      </c>
      <c r="I1403" s="3">
        <v>44956</v>
      </c>
      <c r="J1403" s="3" t="str">
        <f>TEXT(NIgerian_Fintech[[#This Row],[TransactionDate]], "JJJJ")</f>
        <v>2023</v>
      </c>
      <c r="K1403" s="3" t="str">
        <f>TEXT(NIgerian_Fintech[[#This Row],[TransactionDate]], "MMMM")</f>
        <v>January</v>
      </c>
      <c r="L1403" s="3" t="str">
        <f>TEXT(NIgerian_Fintech[[#This Row],[TransactionDate]], "MM")</f>
        <v>01</v>
      </c>
      <c r="M1403" s="3" t="str">
        <f>TEXT(NIgerian_Fintech[[#This Row],[TransactionDate]], "tttt")</f>
        <v>Monday</v>
      </c>
      <c r="N1403" s="2" t="s">
        <v>16</v>
      </c>
    </row>
    <row r="1404" spans="1:14" ht="14.5" x14ac:dyDescent="0.35">
      <c r="A1404" s="2" t="s">
        <v>2838</v>
      </c>
      <c r="B1404" s="2" t="s">
        <v>2839</v>
      </c>
      <c r="C1404" s="2">
        <v>34</v>
      </c>
      <c r="D1404" s="2" t="s">
        <v>39</v>
      </c>
      <c r="E1404" s="2" t="s">
        <v>74</v>
      </c>
      <c r="F1404" s="2" t="s">
        <v>49</v>
      </c>
      <c r="G1404" s="2" t="s">
        <v>26</v>
      </c>
      <c r="H1404" s="7">
        <v>22089.29</v>
      </c>
      <c r="I1404" s="3">
        <v>45000</v>
      </c>
      <c r="J1404" s="3" t="str">
        <f>TEXT(NIgerian_Fintech[[#This Row],[TransactionDate]], "JJJJ")</f>
        <v>2023</v>
      </c>
      <c r="K1404" s="3" t="str">
        <f>TEXT(NIgerian_Fintech[[#This Row],[TransactionDate]], "MMMM")</f>
        <v>March</v>
      </c>
      <c r="L1404" s="3" t="str">
        <f>TEXT(NIgerian_Fintech[[#This Row],[TransactionDate]], "MM")</f>
        <v>03</v>
      </c>
      <c r="M1404" s="3" t="str">
        <f>TEXT(NIgerian_Fintech[[#This Row],[TransactionDate]], "tttt")</f>
        <v>Wednesday</v>
      </c>
      <c r="N1404" s="2" t="s">
        <v>16</v>
      </c>
    </row>
    <row r="1405" spans="1:14" ht="14.5" x14ac:dyDescent="0.35">
      <c r="A1405" s="2" t="s">
        <v>2840</v>
      </c>
      <c r="B1405" s="2" t="s">
        <v>2841</v>
      </c>
      <c r="C1405" s="2">
        <v>62</v>
      </c>
      <c r="D1405" s="2" t="s">
        <v>39</v>
      </c>
      <c r="E1405" s="2" t="s">
        <v>13</v>
      </c>
      <c r="F1405" s="2" t="s">
        <v>19</v>
      </c>
      <c r="G1405" s="2" t="s">
        <v>36</v>
      </c>
      <c r="H1405" s="7">
        <v>22087.61</v>
      </c>
      <c r="I1405" s="3">
        <v>45098</v>
      </c>
      <c r="J1405" s="3" t="str">
        <f>TEXT(NIgerian_Fintech[[#This Row],[TransactionDate]], "JJJJ")</f>
        <v>2023</v>
      </c>
      <c r="K1405" s="3" t="str">
        <f>TEXT(NIgerian_Fintech[[#This Row],[TransactionDate]], "MMMM")</f>
        <v>June</v>
      </c>
      <c r="L1405" s="3" t="str">
        <f>TEXT(NIgerian_Fintech[[#This Row],[TransactionDate]], "MM")</f>
        <v>06</v>
      </c>
      <c r="M1405" s="3" t="str">
        <f>TEXT(NIgerian_Fintech[[#This Row],[TransactionDate]], "tttt")</f>
        <v>Wednesday</v>
      </c>
      <c r="N1405" s="2" t="s">
        <v>16</v>
      </c>
    </row>
    <row r="1406" spans="1:14" ht="14.5" x14ac:dyDescent="0.35">
      <c r="A1406" s="2" t="s">
        <v>2842</v>
      </c>
      <c r="B1406" s="2" t="s">
        <v>2843</v>
      </c>
      <c r="C1406" s="2">
        <v>60</v>
      </c>
      <c r="D1406" s="2" t="s">
        <v>39</v>
      </c>
      <c r="E1406" s="2" t="s">
        <v>52</v>
      </c>
      <c r="F1406" s="2" t="s">
        <v>49</v>
      </c>
      <c r="G1406" s="2" t="s">
        <v>36</v>
      </c>
      <c r="H1406" s="7">
        <v>3899.05</v>
      </c>
      <c r="I1406" s="3">
        <v>45010</v>
      </c>
      <c r="J1406" s="3" t="str">
        <f>TEXT(NIgerian_Fintech[[#This Row],[TransactionDate]], "JJJJ")</f>
        <v>2023</v>
      </c>
      <c r="K1406" s="3" t="str">
        <f>TEXT(NIgerian_Fintech[[#This Row],[TransactionDate]], "MMMM")</f>
        <v>March</v>
      </c>
      <c r="L1406" s="3" t="str">
        <f>TEXT(NIgerian_Fintech[[#This Row],[TransactionDate]], "MM")</f>
        <v>03</v>
      </c>
      <c r="M1406" s="3" t="str">
        <f>TEXT(NIgerian_Fintech[[#This Row],[TransactionDate]], "tttt")</f>
        <v>Saturday</v>
      </c>
      <c r="N1406" s="2" t="s">
        <v>69</v>
      </c>
    </row>
    <row r="1407" spans="1:14" ht="14.5" x14ac:dyDescent="0.35">
      <c r="A1407" s="2" t="s">
        <v>2844</v>
      </c>
      <c r="B1407" s="2" t="s">
        <v>2845</v>
      </c>
      <c r="C1407" s="2">
        <v>51</v>
      </c>
      <c r="D1407" s="2" t="s">
        <v>12</v>
      </c>
      <c r="E1407" s="2" t="s">
        <v>29</v>
      </c>
      <c r="F1407" s="2" t="s">
        <v>55</v>
      </c>
      <c r="G1407" s="2" t="s">
        <v>20</v>
      </c>
      <c r="H1407" s="7">
        <v>24522.76</v>
      </c>
      <c r="I1407" s="3">
        <v>45511</v>
      </c>
      <c r="J1407" s="3" t="str">
        <f>TEXT(NIgerian_Fintech[[#This Row],[TransactionDate]], "JJJJ")</f>
        <v>2024</v>
      </c>
      <c r="K1407" s="3" t="str">
        <f>TEXT(NIgerian_Fintech[[#This Row],[TransactionDate]], "MMMM")</f>
        <v>August</v>
      </c>
      <c r="L1407" s="3" t="str">
        <f>TEXT(NIgerian_Fintech[[#This Row],[TransactionDate]], "MM")</f>
        <v>08</v>
      </c>
      <c r="M1407" s="3" t="str">
        <f>TEXT(NIgerian_Fintech[[#This Row],[TransactionDate]], "tttt")</f>
        <v>Wednesday</v>
      </c>
      <c r="N1407" s="2" t="s">
        <v>16</v>
      </c>
    </row>
    <row r="1408" spans="1:14" ht="14.5" x14ac:dyDescent="0.35">
      <c r="A1408" s="2" t="s">
        <v>2846</v>
      </c>
      <c r="B1408" s="2" t="s">
        <v>2847</v>
      </c>
      <c r="C1408" s="2">
        <v>26</v>
      </c>
      <c r="D1408" s="2" t="s">
        <v>39</v>
      </c>
      <c r="E1408" s="2" t="s">
        <v>74</v>
      </c>
      <c r="F1408" s="2" t="s">
        <v>19</v>
      </c>
      <c r="G1408" s="2" t="s">
        <v>20</v>
      </c>
      <c r="H1408" s="7">
        <v>14187.52</v>
      </c>
      <c r="I1408" s="3">
        <v>45216</v>
      </c>
      <c r="J1408" s="3" t="str">
        <f>TEXT(NIgerian_Fintech[[#This Row],[TransactionDate]], "JJJJ")</f>
        <v>2023</v>
      </c>
      <c r="K1408" s="3" t="str">
        <f>TEXT(NIgerian_Fintech[[#This Row],[TransactionDate]], "MMMM")</f>
        <v>October</v>
      </c>
      <c r="L1408" s="3" t="str">
        <f>TEXT(NIgerian_Fintech[[#This Row],[TransactionDate]], "MM")</f>
        <v>10</v>
      </c>
      <c r="M1408" s="3" t="str">
        <f>TEXT(NIgerian_Fintech[[#This Row],[TransactionDate]], "tttt")</f>
        <v>Tuesday</v>
      </c>
      <c r="N1408" s="2" t="s">
        <v>21</v>
      </c>
    </row>
    <row r="1409" spans="1:14" ht="14.5" x14ac:dyDescent="0.35">
      <c r="A1409" s="2" t="s">
        <v>2848</v>
      </c>
      <c r="B1409" s="2" t="s">
        <v>2849</v>
      </c>
      <c r="C1409" s="2">
        <v>43</v>
      </c>
      <c r="D1409" s="2" t="s">
        <v>12</v>
      </c>
      <c r="E1409" s="2" t="s">
        <v>93</v>
      </c>
      <c r="F1409" s="2" t="s">
        <v>25</v>
      </c>
      <c r="G1409" s="2" t="s">
        <v>15</v>
      </c>
      <c r="H1409" s="7">
        <v>5121.62</v>
      </c>
      <c r="I1409" s="3">
        <v>45565</v>
      </c>
      <c r="J1409" s="3" t="str">
        <f>TEXT(NIgerian_Fintech[[#This Row],[TransactionDate]], "JJJJ")</f>
        <v>2024</v>
      </c>
      <c r="K1409" s="3" t="str">
        <f>TEXT(NIgerian_Fintech[[#This Row],[TransactionDate]], "MMMM")</f>
        <v>September</v>
      </c>
      <c r="L1409" s="3" t="str">
        <f>TEXT(NIgerian_Fintech[[#This Row],[TransactionDate]], "MM")</f>
        <v>09</v>
      </c>
      <c r="M1409" s="3" t="str">
        <f>TEXT(NIgerian_Fintech[[#This Row],[TransactionDate]], "tttt")</f>
        <v>Monday</v>
      </c>
      <c r="N1409" s="2" t="s">
        <v>16</v>
      </c>
    </row>
    <row r="1410" spans="1:14" ht="14.5" x14ac:dyDescent="0.35">
      <c r="A1410" s="2" t="s">
        <v>2850</v>
      </c>
      <c r="B1410" s="2" t="s">
        <v>2851</v>
      </c>
      <c r="C1410" s="2">
        <v>19</v>
      </c>
      <c r="D1410" s="2" t="s">
        <v>12</v>
      </c>
      <c r="E1410" s="2" t="s">
        <v>24</v>
      </c>
      <c r="F1410" s="2" t="s">
        <v>14</v>
      </c>
      <c r="G1410" s="2" t="s">
        <v>30</v>
      </c>
      <c r="H1410" s="7">
        <v>4027.27</v>
      </c>
      <c r="I1410" s="3">
        <v>45011</v>
      </c>
      <c r="J1410" s="3" t="str">
        <f>TEXT(NIgerian_Fintech[[#This Row],[TransactionDate]], "JJJJ")</f>
        <v>2023</v>
      </c>
      <c r="K1410" s="3" t="str">
        <f>TEXT(NIgerian_Fintech[[#This Row],[TransactionDate]], "MMMM")</f>
        <v>March</v>
      </c>
      <c r="L1410" s="3" t="str">
        <f>TEXT(NIgerian_Fintech[[#This Row],[TransactionDate]], "MM")</f>
        <v>03</v>
      </c>
      <c r="M1410" s="3" t="str">
        <f>TEXT(NIgerian_Fintech[[#This Row],[TransactionDate]], "tttt")</f>
        <v>Sunday</v>
      </c>
      <c r="N1410" s="2" t="s">
        <v>16</v>
      </c>
    </row>
    <row r="1411" spans="1:14" ht="14.5" x14ac:dyDescent="0.35">
      <c r="A1411" s="2" t="s">
        <v>2852</v>
      </c>
      <c r="B1411" s="2" t="s">
        <v>2853</v>
      </c>
      <c r="C1411" s="2">
        <v>26</v>
      </c>
      <c r="D1411" s="2" t="s">
        <v>12</v>
      </c>
      <c r="E1411" s="2" t="s">
        <v>93</v>
      </c>
      <c r="F1411" s="2" t="s">
        <v>19</v>
      </c>
      <c r="G1411" s="2" t="s">
        <v>26</v>
      </c>
      <c r="H1411" s="7">
        <v>36946.04</v>
      </c>
      <c r="I1411" s="3">
        <v>45180</v>
      </c>
      <c r="J1411" s="3" t="str">
        <f>TEXT(NIgerian_Fintech[[#This Row],[TransactionDate]], "JJJJ")</f>
        <v>2023</v>
      </c>
      <c r="K1411" s="3" t="str">
        <f>TEXT(NIgerian_Fintech[[#This Row],[TransactionDate]], "MMMM")</f>
        <v>September</v>
      </c>
      <c r="L1411" s="3" t="str">
        <f>TEXT(NIgerian_Fintech[[#This Row],[TransactionDate]], "MM")</f>
        <v>09</v>
      </c>
      <c r="M1411" s="3" t="str">
        <f>TEXT(NIgerian_Fintech[[#This Row],[TransactionDate]], "tttt")</f>
        <v>Monday</v>
      </c>
      <c r="N1411" s="2" t="s">
        <v>69</v>
      </c>
    </row>
    <row r="1412" spans="1:14" ht="14.5" x14ac:dyDescent="0.35">
      <c r="A1412" s="2" t="s">
        <v>2854</v>
      </c>
      <c r="B1412" s="2" t="s">
        <v>2855</v>
      </c>
      <c r="C1412" s="2">
        <v>26</v>
      </c>
      <c r="D1412" s="2" t="s">
        <v>12</v>
      </c>
      <c r="E1412" s="2" t="s">
        <v>74</v>
      </c>
      <c r="F1412" s="2" t="s">
        <v>19</v>
      </c>
      <c r="G1412" s="2" t="s">
        <v>15</v>
      </c>
      <c r="H1412" s="7">
        <v>12469.74</v>
      </c>
      <c r="I1412" s="3">
        <v>45590</v>
      </c>
      <c r="J1412" s="3" t="str">
        <f>TEXT(NIgerian_Fintech[[#This Row],[TransactionDate]], "JJJJ")</f>
        <v>2024</v>
      </c>
      <c r="K1412" s="3" t="str">
        <f>TEXT(NIgerian_Fintech[[#This Row],[TransactionDate]], "MMMM")</f>
        <v>October</v>
      </c>
      <c r="L1412" s="3" t="str">
        <f>TEXT(NIgerian_Fintech[[#This Row],[TransactionDate]], "MM")</f>
        <v>10</v>
      </c>
      <c r="M1412" s="3" t="str">
        <f>TEXT(NIgerian_Fintech[[#This Row],[TransactionDate]], "tttt")</f>
        <v>Friday</v>
      </c>
      <c r="N1412" s="2" t="s">
        <v>16</v>
      </c>
    </row>
    <row r="1413" spans="1:14" ht="14.5" x14ac:dyDescent="0.35">
      <c r="A1413" s="2" t="s">
        <v>2856</v>
      </c>
      <c r="B1413" s="2" t="s">
        <v>2857</v>
      </c>
      <c r="C1413" s="2">
        <v>57</v>
      </c>
      <c r="D1413" s="2" t="s">
        <v>12</v>
      </c>
      <c r="E1413" s="2" t="s">
        <v>74</v>
      </c>
      <c r="F1413" s="2" t="s">
        <v>19</v>
      </c>
      <c r="G1413" s="2" t="s">
        <v>15</v>
      </c>
      <c r="H1413" s="7">
        <v>4761.18</v>
      </c>
      <c r="I1413" s="3">
        <v>45445</v>
      </c>
      <c r="J1413" s="3" t="str">
        <f>TEXT(NIgerian_Fintech[[#This Row],[TransactionDate]], "JJJJ")</f>
        <v>2024</v>
      </c>
      <c r="K1413" s="3" t="str">
        <f>TEXT(NIgerian_Fintech[[#This Row],[TransactionDate]], "MMMM")</f>
        <v>June</v>
      </c>
      <c r="L1413" s="3" t="str">
        <f>TEXT(NIgerian_Fintech[[#This Row],[TransactionDate]], "MM")</f>
        <v>06</v>
      </c>
      <c r="M1413" s="3" t="str">
        <f>TEXT(NIgerian_Fintech[[#This Row],[TransactionDate]], "tttt")</f>
        <v>Sunday</v>
      </c>
      <c r="N1413" s="2" t="s">
        <v>16</v>
      </c>
    </row>
    <row r="1414" spans="1:14" ht="14.5" x14ac:dyDescent="0.35">
      <c r="A1414" s="2" t="s">
        <v>2858</v>
      </c>
      <c r="B1414" s="2" t="s">
        <v>2859</v>
      </c>
      <c r="C1414" s="2">
        <v>34</v>
      </c>
      <c r="D1414" s="2" t="s">
        <v>39</v>
      </c>
      <c r="E1414" s="2" t="s">
        <v>13</v>
      </c>
      <c r="F1414" s="2" t="s">
        <v>19</v>
      </c>
      <c r="G1414" s="2" t="s">
        <v>26</v>
      </c>
      <c r="H1414" s="7">
        <v>10271.77</v>
      </c>
      <c r="I1414" s="3">
        <v>45378</v>
      </c>
      <c r="J1414" s="3" t="str">
        <f>TEXT(NIgerian_Fintech[[#This Row],[TransactionDate]], "JJJJ")</f>
        <v>2024</v>
      </c>
      <c r="K1414" s="3" t="str">
        <f>TEXT(NIgerian_Fintech[[#This Row],[TransactionDate]], "MMMM")</f>
        <v>March</v>
      </c>
      <c r="L1414" s="3" t="str">
        <f>TEXT(NIgerian_Fintech[[#This Row],[TransactionDate]], "MM")</f>
        <v>03</v>
      </c>
      <c r="M1414" s="3" t="str">
        <f>TEXT(NIgerian_Fintech[[#This Row],[TransactionDate]], "tttt")</f>
        <v>Wednesday</v>
      </c>
      <c r="N1414" s="2" t="s">
        <v>21</v>
      </c>
    </row>
    <row r="1415" spans="1:14" ht="14.5" x14ac:dyDescent="0.35">
      <c r="A1415" s="2" t="s">
        <v>2860</v>
      </c>
      <c r="B1415" s="2" t="s">
        <v>2861</v>
      </c>
      <c r="C1415" s="2">
        <v>18</v>
      </c>
      <c r="D1415" s="2" t="s">
        <v>12</v>
      </c>
      <c r="E1415" s="2" t="s">
        <v>74</v>
      </c>
      <c r="F1415" s="2" t="s">
        <v>25</v>
      </c>
      <c r="G1415" s="2" t="s">
        <v>26</v>
      </c>
      <c r="H1415" s="7">
        <v>8475.26</v>
      </c>
      <c r="I1415" s="3">
        <v>45233</v>
      </c>
      <c r="J1415" s="3" t="str">
        <f>TEXT(NIgerian_Fintech[[#This Row],[TransactionDate]], "JJJJ")</f>
        <v>2023</v>
      </c>
      <c r="K1415" s="3" t="str">
        <f>TEXT(NIgerian_Fintech[[#This Row],[TransactionDate]], "MMMM")</f>
        <v>November</v>
      </c>
      <c r="L1415" s="3" t="str">
        <f>TEXT(NIgerian_Fintech[[#This Row],[TransactionDate]], "MM")</f>
        <v>11</v>
      </c>
      <c r="M1415" s="3" t="str">
        <f>TEXT(NIgerian_Fintech[[#This Row],[TransactionDate]], "tttt")</f>
        <v>Friday</v>
      </c>
      <c r="N1415" s="2" t="s">
        <v>21</v>
      </c>
    </row>
    <row r="1416" spans="1:14" ht="14.5" x14ac:dyDescent="0.35">
      <c r="A1416" s="2" t="s">
        <v>2862</v>
      </c>
      <c r="B1416" s="2" t="s">
        <v>2863</v>
      </c>
      <c r="C1416" s="2">
        <v>42</v>
      </c>
      <c r="D1416" s="2" t="s">
        <v>12</v>
      </c>
      <c r="E1416" s="2" t="s">
        <v>74</v>
      </c>
      <c r="F1416" s="2" t="s">
        <v>25</v>
      </c>
      <c r="G1416" s="2" t="s">
        <v>36</v>
      </c>
      <c r="H1416" s="7">
        <v>7434.73</v>
      </c>
      <c r="I1416" s="3">
        <v>45574</v>
      </c>
      <c r="J1416" s="3" t="str">
        <f>TEXT(NIgerian_Fintech[[#This Row],[TransactionDate]], "JJJJ")</f>
        <v>2024</v>
      </c>
      <c r="K1416" s="3" t="str">
        <f>TEXT(NIgerian_Fintech[[#This Row],[TransactionDate]], "MMMM")</f>
        <v>October</v>
      </c>
      <c r="L1416" s="3" t="str">
        <f>TEXT(NIgerian_Fintech[[#This Row],[TransactionDate]], "MM")</f>
        <v>10</v>
      </c>
      <c r="M1416" s="3" t="str">
        <f>TEXT(NIgerian_Fintech[[#This Row],[TransactionDate]], "tttt")</f>
        <v>Wednesday</v>
      </c>
      <c r="N1416" s="2" t="s">
        <v>16</v>
      </c>
    </row>
    <row r="1417" spans="1:14" ht="14.5" x14ac:dyDescent="0.35">
      <c r="A1417" s="2" t="s">
        <v>2864</v>
      </c>
      <c r="B1417" s="2" t="s">
        <v>2865</v>
      </c>
      <c r="C1417" s="2">
        <v>60</v>
      </c>
      <c r="D1417" s="2" t="s">
        <v>12</v>
      </c>
      <c r="E1417" s="2" t="s">
        <v>52</v>
      </c>
      <c r="F1417" s="2" t="s">
        <v>14</v>
      </c>
      <c r="G1417" s="2" t="s">
        <v>30</v>
      </c>
      <c r="H1417" s="7">
        <v>10347.98</v>
      </c>
      <c r="I1417" s="3">
        <v>45110</v>
      </c>
      <c r="J1417" s="3" t="str">
        <f>TEXT(NIgerian_Fintech[[#This Row],[TransactionDate]], "JJJJ")</f>
        <v>2023</v>
      </c>
      <c r="K1417" s="3" t="str">
        <f>TEXT(NIgerian_Fintech[[#This Row],[TransactionDate]], "MMMM")</f>
        <v>July</v>
      </c>
      <c r="L1417" s="3" t="str">
        <f>TEXT(NIgerian_Fintech[[#This Row],[TransactionDate]], "MM")</f>
        <v>07</v>
      </c>
      <c r="M1417" s="3" t="str">
        <f>TEXT(NIgerian_Fintech[[#This Row],[TransactionDate]], "tttt")</f>
        <v>Monday</v>
      </c>
      <c r="N1417" s="2" t="s">
        <v>21</v>
      </c>
    </row>
    <row r="1418" spans="1:14" ht="14.5" x14ac:dyDescent="0.35">
      <c r="A1418" s="2" t="s">
        <v>2866</v>
      </c>
      <c r="B1418" s="2" t="s">
        <v>2867</v>
      </c>
      <c r="C1418" s="2">
        <v>57</v>
      </c>
      <c r="D1418" s="2" t="s">
        <v>39</v>
      </c>
      <c r="E1418" s="2" t="s">
        <v>93</v>
      </c>
      <c r="F1418" s="2" t="s">
        <v>25</v>
      </c>
      <c r="G1418" s="2" t="s">
        <v>20</v>
      </c>
      <c r="H1418" s="7">
        <v>7713.82</v>
      </c>
      <c r="I1418" s="3">
        <v>45240</v>
      </c>
      <c r="J1418" s="3" t="str">
        <f>TEXT(NIgerian_Fintech[[#This Row],[TransactionDate]], "JJJJ")</f>
        <v>2023</v>
      </c>
      <c r="K1418" s="3" t="str">
        <f>TEXT(NIgerian_Fintech[[#This Row],[TransactionDate]], "MMMM")</f>
        <v>November</v>
      </c>
      <c r="L1418" s="3" t="str">
        <f>TEXT(NIgerian_Fintech[[#This Row],[TransactionDate]], "MM")</f>
        <v>11</v>
      </c>
      <c r="M1418" s="3" t="str">
        <f>TEXT(NIgerian_Fintech[[#This Row],[TransactionDate]], "tttt")</f>
        <v>Friday</v>
      </c>
      <c r="N1418" s="2" t="s">
        <v>16</v>
      </c>
    </row>
    <row r="1419" spans="1:14" ht="14.5" x14ac:dyDescent="0.35">
      <c r="A1419" s="2" t="s">
        <v>2868</v>
      </c>
      <c r="B1419" s="2" t="s">
        <v>2869</v>
      </c>
      <c r="C1419" s="2">
        <v>59</v>
      </c>
      <c r="D1419" s="2" t="s">
        <v>39</v>
      </c>
      <c r="E1419" s="2" t="s">
        <v>13</v>
      </c>
      <c r="F1419" s="2" t="s">
        <v>25</v>
      </c>
      <c r="G1419" s="2" t="s">
        <v>30</v>
      </c>
      <c r="H1419" s="7">
        <v>10636.03</v>
      </c>
      <c r="I1419" s="3">
        <v>45267</v>
      </c>
      <c r="J1419" s="3" t="str">
        <f>TEXT(NIgerian_Fintech[[#This Row],[TransactionDate]], "JJJJ")</f>
        <v>2023</v>
      </c>
      <c r="K1419" s="3" t="str">
        <f>TEXT(NIgerian_Fintech[[#This Row],[TransactionDate]], "MMMM")</f>
        <v>December</v>
      </c>
      <c r="L1419" s="3" t="str">
        <f>TEXT(NIgerian_Fintech[[#This Row],[TransactionDate]], "MM")</f>
        <v>12</v>
      </c>
      <c r="M1419" s="3" t="str">
        <f>TEXT(NIgerian_Fintech[[#This Row],[TransactionDate]], "tttt")</f>
        <v>Thursday</v>
      </c>
      <c r="N1419" s="2" t="s">
        <v>16</v>
      </c>
    </row>
    <row r="1420" spans="1:14" ht="14.5" x14ac:dyDescent="0.35">
      <c r="A1420" s="2" t="s">
        <v>2870</v>
      </c>
      <c r="B1420" s="2" t="s">
        <v>2871</v>
      </c>
      <c r="C1420" s="2">
        <v>42</v>
      </c>
      <c r="D1420" s="2" t="s">
        <v>39</v>
      </c>
      <c r="E1420" s="2" t="s">
        <v>93</v>
      </c>
      <c r="F1420" s="2" t="s">
        <v>55</v>
      </c>
      <c r="G1420" s="2" t="s">
        <v>30</v>
      </c>
      <c r="H1420" s="7">
        <v>23812.880000000001</v>
      </c>
      <c r="I1420" s="3">
        <v>45153</v>
      </c>
      <c r="J1420" s="3" t="str">
        <f>TEXT(NIgerian_Fintech[[#This Row],[TransactionDate]], "JJJJ")</f>
        <v>2023</v>
      </c>
      <c r="K1420" s="3" t="str">
        <f>TEXT(NIgerian_Fintech[[#This Row],[TransactionDate]], "MMMM")</f>
        <v>August</v>
      </c>
      <c r="L1420" s="3" t="str">
        <f>TEXT(NIgerian_Fintech[[#This Row],[TransactionDate]], "MM")</f>
        <v>08</v>
      </c>
      <c r="M1420" s="3" t="str">
        <f>TEXT(NIgerian_Fintech[[#This Row],[TransactionDate]], "tttt")</f>
        <v>Tuesday</v>
      </c>
      <c r="N1420" s="2" t="s">
        <v>16</v>
      </c>
    </row>
    <row r="1421" spans="1:14" ht="14.5" x14ac:dyDescent="0.35">
      <c r="A1421" s="2" t="s">
        <v>2872</v>
      </c>
      <c r="B1421" s="2" t="s">
        <v>2873</v>
      </c>
      <c r="C1421" s="2">
        <v>56</v>
      </c>
      <c r="D1421" s="2" t="s">
        <v>39</v>
      </c>
      <c r="E1421" s="2" t="s">
        <v>13</v>
      </c>
      <c r="F1421" s="2" t="s">
        <v>55</v>
      </c>
      <c r="G1421" s="2" t="s">
        <v>20</v>
      </c>
      <c r="H1421" s="7">
        <v>50004.33</v>
      </c>
      <c r="I1421" s="3">
        <v>45190</v>
      </c>
      <c r="J1421" s="3" t="str">
        <f>TEXT(NIgerian_Fintech[[#This Row],[TransactionDate]], "JJJJ")</f>
        <v>2023</v>
      </c>
      <c r="K1421" s="3" t="str">
        <f>TEXT(NIgerian_Fintech[[#This Row],[TransactionDate]], "MMMM")</f>
        <v>September</v>
      </c>
      <c r="L1421" s="3" t="str">
        <f>TEXT(NIgerian_Fintech[[#This Row],[TransactionDate]], "MM")</f>
        <v>09</v>
      </c>
      <c r="M1421" s="3" t="str">
        <f>TEXT(NIgerian_Fintech[[#This Row],[TransactionDate]], "tttt")</f>
        <v>Thursday</v>
      </c>
      <c r="N1421" s="2" t="s">
        <v>69</v>
      </c>
    </row>
    <row r="1422" spans="1:14" ht="14.5" x14ac:dyDescent="0.35">
      <c r="A1422" s="2" t="s">
        <v>2874</v>
      </c>
      <c r="B1422" s="2" t="s">
        <v>2875</v>
      </c>
      <c r="C1422" s="2">
        <v>52</v>
      </c>
      <c r="D1422" s="2" t="s">
        <v>39</v>
      </c>
      <c r="E1422" s="2" t="s">
        <v>93</v>
      </c>
      <c r="F1422" s="2" t="s">
        <v>49</v>
      </c>
      <c r="G1422" s="2" t="s">
        <v>30</v>
      </c>
      <c r="H1422" s="7">
        <v>12354.18</v>
      </c>
      <c r="I1422" s="3">
        <v>45376</v>
      </c>
      <c r="J1422" s="3" t="str">
        <f>TEXT(NIgerian_Fintech[[#This Row],[TransactionDate]], "JJJJ")</f>
        <v>2024</v>
      </c>
      <c r="K1422" s="3" t="str">
        <f>TEXT(NIgerian_Fintech[[#This Row],[TransactionDate]], "MMMM")</f>
        <v>March</v>
      </c>
      <c r="L1422" s="3" t="str">
        <f>TEXT(NIgerian_Fintech[[#This Row],[TransactionDate]], "MM")</f>
        <v>03</v>
      </c>
      <c r="M1422" s="3" t="str">
        <f>TEXT(NIgerian_Fintech[[#This Row],[TransactionDate]], "tttt")</f>
        <v>Monday</v>
      </c>
      <c r="N1422" s="2" t="s">
        <v>16</v>
      </c>
    </row>
    <row r="1423" spans="1:14" ht="14.5" x14ac:dyDescent="0.35">
      <c r="A1423" s="2" t="s">
        <v>2876</v>
      </c>
      <c r="B1423" s="2" t="s">
        <v>2877</v>
      </c>
      <c r="C1423" s="2">
        <v>20</v>
      </c>
      <c r="D1423" s="2" t="s">
        <v>39</v>
      </c>
      <c r="E1423" s="2" t="s">
        <v>74</v>
      </c>
      <c r="F1423" s="2" t="s">
        <v>14</v>
      </c>
      <c r="G1423" s="2" t="s">
        <v>15</v>
      </c>
      <c r="H1423" s="7">
        <v>26286.03</v>
      </c>
      <c r="I1423" s="3">
        <v>45177</v>
      </c>
      <c r="J1423" s="3" t="str">
        <f>TEXT(NIgerian_Fintech[[#This Row],[TransactionDate]], "JJJJ")</f>
        <v>2023</v>
      </c>
      <c r="K1423" s="3" t="str">
        <f>TEXT(NIgerian_Fintech[[#This Row],[TransactionDate]], "MMMM")</f>
        <v>September</v>
      </c>
      <c r="L1423" s="3" t="str">
        <f>TEXT(NIgerian_Fintech[[#This Row],[TransactionDate]], "MM")</f>
        <v>09</v>
      </c>
      <c r="M1423" s="3" t="str">
        <f>TEXT(NIgerian_Fintech[[#This Row],[TransactionDate]], "tttt")</f>
        <v>Friday</v>
      </c>
      <c r="N1423" s="2" t="s">
        <v>16</v>
      </c>
    </row>
    <row r="1424" spans="1:14" ht="14.5" x14ac:dyDescent="0.35">
      <c r="A1424" s="2" t="s">
        <v>2878</v>
      </c>
      <c r="B1424" s="2" t="s">
        <v>2879</v>
      </c>
      <c r="C1424" s="2">
        <v>54</v>
      </c>
      <c r="D1424" s="2" t="s">
        <v>39</v>
      </c>
      <c r="E1424" s="2" t="s">
        <v>93</v>
      </c>
      <c r="F1424" s="2" t="s">
        <v>55</v>
      </c>
      <c r="G1424" s="2" t="s">
        <v>15</v>
      </c>
      <c r="H1424" s="7">
        <v>19548.22</v>
      </c>
      <c r="I1424" s="3">
        <v>45334</v>
      </c>
      <c r="J1424" s="3" t="str">
        <f>TEXT(NIgerian_Fintech[[#This Row],[TransactionDate]], "JJJJ")</f>
        <v>2024</v>
      </c>
      <c r="K1424" s="3" t="str">
        <f>TEXT(NIgerian_Fintech[[#This Row],[TransactionDate]], "MMMM")</f>
        <v>February</v>
      </c>
      <c r="L1424" s="3" t="str">
        <f>TEXT(NIgerian_Fintech[[#This Row],[TransactionDate]], "MM")</f>
        <v>02</v>
      </c>
      <c r="M1424" s="3" t="str">
        <f>TEXT(NIgerian_Fintech[[#This Row],[TransactionDate]], "tttt")</f>
        <v>Monday</v>
      </c>
      <c r="N1424" s="2" t="s">
        <v>16</v>
      </c>
    </row>
    <row r="1425" spans="1:14" ht="14.5" x14ac:dyDescent="0.35">
      <c r="A1425" s="2" t="s">
        <v>2880</v>
      </c>
      <c r="B1425" s="2" t="s">
        <v>2881</v>
      </c>
      <c r="C1425" s="2">
        <v>61</v>
      </c>
      <c r="D1425" s="2" t="s">
        <v>12</v>
      </c>
      <c r="E1425" s="2" t="s">
        <v>93</v>
      </c>
      <c r="F1425" s="2" t="s">
        <v>14</v>
      </c>
      <c r="G1425" s="2" t="s">
        <v>20</v>
      </c>
      <c r="H1425" s="7">
        <v>3496.11</v>
      </c>
      <c r="I1425" s="3">
        <v>45096</v>
      </c>
      <c r="J1425" s="3" t="str">
        <f>TEXT(NIgerian_Fintech[[#This Row],[TransactionDate]], "JJJJ")</f>
        <v>2023</v>
      </c>
      <c r="K1425" s="3" t="str">
        <f>TEXT(NIgerian_Fintech[[#This Row],[TransactionDate]], "MMMM")</f>
        <v>June</v>
      </c>
      <c r="L1425" s="3" t="str">
        <f>TEXT(NIgerian_Fintech[[#This Row],[TransactionDate]], "MM")</f>
        <v>06</v>
      </c>
      <c r="M1425" s="3" t="str">
        <f>TEXT(NIgerian_Fintech[[#This Row],[TransactionDate]], "tttt")</f>
        <v>Monday</v>
      </c>
      <c r="N1425" s="2" t="s">
        <v>16</v>
      </c>
    </row>
    <row r="1426" spans="1:14" ht="14.5" x14ac:dyDescent="0.35">
      <c r="A1426" s="2" t="s">
        <v>2882</v>
      </c>
      <c r="B1426" s="2" t="s">
        <v>2883</v>
      </c>
      <c r="C1426" s="2">
        <v>61</v>
      </c>
      <c r="D1426" s="2" t="s">
        <v>12</v>
      </c>
      <c r="E1426" s="2" t="s">
        <v>13</v>
      </c>
      <c r="F1426" s="2" t="s">
        <v>14</v>
      </c>
      <c r="G1426" s="2" t="s">
        <v>20</v>
      </c>
      <c r="H1426" s="7">
        <v>27016.9</v>
      </c>
      <c r="I1426" s="3">
        <v>45492</v>
      </c>
      <c r="J1426" s="3" t="str">
        <f>TEXT(NIgerian_Fintech[[#This Row],[TransactionDate]], "JJJJ")</f>
        <v>2024</v>
      </c>
      <c r="K1426" s="3" t="str">
        <f>TEXT(NIgerian_Fintech[[#This Row],[TransactionDate]], "MMMM")</f>
        <v>July</v>
      </c>
      <c r="L1426" s="3" t="str">
        <f>TEXT(NIgerian_Fintech[[#This Row],[TransactionDate]], "MM")</f>
        <v>07</v>
      </c>
      <c r="M1426" s="3" t="str">
        <f>TEXT(NIgerian_Fintech[[#This Row],[TransactionDate]], "tttt")</f>
        <v>Friday</v>
      </c>
      <c r="N1426" s="2" t="s">
        <v>16</v>
      </c>
    </row>
    <row r="1427" spans="1:14" ht="14.5" x14ac:dyDescent="0.35">
      <c r="A1427" s="2" t="s">
        <v>2884</v>
      </c>
      <c r="B1427" s="2" t="s">
        <v>2885</v>
      </c>
      <c r="C1427" s="2">
        <v>47</v>
      </c>
      <c r="D1427" s="2" t="s">
        <v>39</v>
      </c>
      <c r="E1427" s="2" t="s">
        <v>29</v>
      </c>
      <c r="F1427" s="2" t="s">
        <v>19</v>
      </c>
      <c r="G1427" s="2" t="s">
        <v>26</v>
      </c>
      <c r="H1427" s="7">
        <v>734.41</v>
      </c>
      <c r="I1427" s="3">
        <v>45058</v>
      </c>
      <c r="J1427" s="3" t="str">
        <f>TEXT(NIgerian_Fintech[[#This Row],[TransactionDate]], "JJJJ")</f>
        <v>2023</v>
      </c>
      <c r="K1427" s="3" t="str">
        <f>TEXT(NIgerian_Fintech[[#This Row],[TransactionDate]], "MMMM")</f>
        <v>May</v>
      </c>
      <c r="L1427" s="3" t="str">
        <f>TEXT(NIgerian_Fintech[[#This Row],[TransactionDate]], "MM")</f>
        <v>05</v>
      </c>
      <c r="M1427" s="3" t="str">
        <f>TEXT(NIgerian_Fintech[[#This Row],[TransactionDate]], "tttt")</f>
        <v>Friday</v>
      </c>
      <c r="N1427" s="2" t="s">
        <v>16</v>
      </c>
    </row>
    <row r="1428" spans="1:14" ht="14.5" x14ac:dyDescent="0.35">
      <c r="A1428" s="2" t="s">
        <v>2886</v>
      </c>
      <c r="B1428" s="2" t="s">
        <v>2887</v>
      </c>
      <c r="C1428" s="2">
        <v>55</v>
      </c>
      <c r="D1428" s="2" t="s">
        <v>12</v>
      </c>
      <c r="E1428" s="2" t="s">
        <v>42</v>
      </c>
      <c r="F1428" s="2" t="s">
        <v>35</v>
      </c>
      <c r="G1428" s="2" t="s">
        <v>26</v>
      </c>
      <c r="H1428" s="7">
        <v>4003.61</v>
      </c>
      <c r="I1428" s="3">
        <v>45532</v>
      </c>
      <c r="J1428" s="3" t="str">
        <f>TEXT(NIgerian_Fintech[[#This Row],[TransactionDate]], "JJJJ")</f>
        <v>2024</v>
      </c>
      <c r="K1428" s="3" t="str">
        <f>TEXT(NIgerian_Fintech[[#This Row],[TransactionDate]], "MMMM")</f>
        <v>August</v>
      </c>
      <c r="L1428" s="3" t="str">
        <f>TEXT(NIgerian_Fintech[[#This Row],[TransactionDate]], "MM")</f>
        <v>08</v>
      </c>
      <c r="M1428" s="3" t="str">
        <f>TEXT(NIgerian_Fintech[[#This Row],[TransactionDate]], "tttt")</f>
        <v>Wednesday</v>
      </c>
      <c r="N1428" s="2" t="s">
        <v>16</v>
      </c>
    </row>
    <row r="1429" spans="1:14" ht="14.5" x14ac:dyDescent="0.35">
      <c r="A1429" s="2" t="s">
        <v>2888</v>
      </c>
      <c r="B1429" s="2" t="s">
        <v>2889</v>
      </c>
      <c r="C1429" s="2">
        <v>51</v>
      </c>
      <c r="D1429" s="2" t="s">
        <v>12</v>
      </c>
      <c r="E1429" s="2" t="s">
        <v>13</v>
      </c>
      <c r="F1429" s="2" t="s">
        <v>35</v>
      </c>
      <c r="G1429" s="2" t="s">
        <v>30</v>
      </c>
      <c r="H1429" s="7">
        <v>10214.98</v>
      </c>
      <c r="I1429" s="3">
        <v>44972</v>
      </c>
      <c r="J1429" s="3" t="str">
        <f>TEXT(NIgerian_Fintech[[#This Row],[TransactionDate]], "JJJJ")</f>
        <v>2023</v>
      </c>
      <c r="K1429" s="3" t="str">
        <f>TEXT(NIgerian_Fintech[[#This Row],[TransactionDate]], "MMMM")</f>
        <v>February</v>
      </c>
      <c r="L1429" s="3" t="str">
        <f>TEXT(NIgerian_Fintech[[#This Row],[TransactionDate]], "MM")</f>
        <v>02</v>
      </c>
      <c r="M1429" s="3" t="str">
        <f>TEXT(NIgerian_Fintech[[#This Row],[TransactionDate]], "tttt")</f>
        <v>Wednesday</v>
      </c>
      <c r="N1429" s="2" t="s">
        <v>16</v>
      </c>
    </row>
    <row r="1430" spans="1:14" ht="14.5" x14ac:dyDescent="0.35">
      <c r="A1430" s="2" t="s">
        <v>2890</v>
      </c>
      <c r="B1430" s="2" t="s">
        <v>2891</v>
      </c>
      <c r="C1430" s="2">
        <v>29</v>
      </c>
      <c r="D1430" s="2" t="s">
        <v>39</v>
      </c>
      <c r="E1430" s="2" t="s">
        <v>13</v>
      </c>
      <c r="F1430" s="2" t="s">
        <v>35</v>
      </c>
      <c r="G1430" s="2" t="s">
        <v>30</v>
      </c>
      <c r="H1430" s="7">
        <v>7484.81</v>
      </c>
      <c r="I1430" s="3">
        <v>45276</v>
      </c>
      <c r="J1430" s="3" t="str">
        <f>TEXT(NIgerian_Fintech[[#This Row],[TransactionDate]], "JJJJ")</f>
        <v>2023</v>
      </c>
      <c r="K1430" s="3" t="str">
        <f>TEXT(NIgerian_Fintech[[#This Row],[TransactionDate]], "MMMM")</f>
        <v>December</v>
      </c>
      <c r="L1430" s="3" t="str">
        <f>TEXT(NIgerian_Fintech[[#This Row],[TransactionDate]], "MM")</f>
        <v>12</v>
      </c>
      <c r="M1430" s="3" t="str">
        <f>TEXT(NIgerian_Fintech[[#This Row],[TransactionDate]], "tttt")</f>
        <v>Saturday</v>
      </c>
      <c r="N1430" s="2" t="s">
        <v>16</v>
      </c>
    </row>
    <row r="1431" spans="1:14" ht="14.5" x14ac:dyDescent="0.35">
      <c r="A1431" s="2" t="s">
        <v>2892</v>
      </c>
      <c r="B1431" s="2" t="s">
        <v>2893</v>
      </c>
      <c r="C1431" s="2">
        <v>36</v>
      </c>
      <c r="D1431" s="2" t="s">
        <v>12</v>
      </c>
      <c r="E1431" s="2" t="s">
        <v>13</v>
      </c>
      <c r="F1431" s="2" t="s">
        <v>14</v>
      </c>
      <c r="G1431" s="2" t="s">
        <v>20</v>
      </c>
      <c r="H1431" s="7">
        <v>7817.87</v>
      </c>
      <c r="I1431" s="3">
        <v>45025</v>
      </c>
      <c r="J1431" s="3" t="str">
        <f>TEXT(NIgerian_Fintech[[#This Row],[TransactionDate]], "JJJJ")</f>
        <v>2023</v>
      </c>
      <c r="K1431" s="3" t="str">
        <f>TEXT(NIgerian_Fintech[[#This Row],[TransactionDate]], "MMMM")</f>
        <v>April</v>
      </c>
      <c r="L1431" s="3" t="str">
        <f>TEXT(NIgerian_Fintech[[#This Row],[TransactionDate]], "MM")</f>
        <v>04</v>
      </c>
      <c r="M1431" s="3" t="str">
        <f>TEXT(NIgerian_Fintech[[#This Row],[TransactionDate]], "tttt")</f>
        <v>Sunday</v>
      </c>
      <c r="N1431" s="2" t="s">
        <v>16</v>
      </c>
    </row>
    <row r="1432" spans="1:14" ht="14.5" x14ac:dyDescent="0.35">
      <c r="A1432" s="2" t="s">
        <v>2894</v>
      </c>
      <c r="B1432" s="2" t="s">
        <v>2895</v>
      </c>
      <c r="C1432" s="2">
        <v>54</v>
      </c>
      <c r="D1432" s="2" t="s">
        <v>12</v>
      </c>
      <c r="E1432" s="2" t="s">
        <v>64</v>
      </c>
      <c r="F1432" s="2" t="s">
        <v>19</v>
      </c>
      <c r="G1432" s="2" t="s">
        <v>30</v>
      </c>
      <c r="H1432" s="7">
        <v>15842.01</v>
      </c>
      <c r="I1432" s="3">
        <v>44963</v>
      </c>
      <c r="J1432" s="3" t="str">
        <f>TEXT(NIgerian_Fintech[[#This Row],[TransactionDate]], "JJJJ")</f>
        <v>2023</v>
      </c>
      <c r="K1432" s="3" t="str">
        <f>TEXT(NIgerian_Fintech[[#This Row],[TransactionDate]], "MMMM")</f>
        <v>February</v>
      </c>
      <c r="L1432" s="3" t="str">
        <f>TEXT(NIgerian_Fintech[[#This Row],[TransactionDate]], "MM")</f>
        <v>02</v>
      </c>
      <c r="M1432" s="3" t="str">
        <f>TEXT(NIgerian_Fintech[[#This Row],[TransactionDate]], "tttt")</f>
        <v>Monday</v>
      </c>
      <c r="N1432" s="2" t="s">
        <v>16</v>
      </c>
    </row>
    <row r="1433" spans="1:14" ht="14.5" x14ac:dyDescent="0.35">
      <c r="A1433" s="2" t="s">
        <v>2896</v>
      </c>
      <c r="B1433" s="2" t="s">
        <v>2897</v>
      </c>
      <c r="C1433" s="2">
        <v>61</v>
      </c>
      <c r="D1433" s="2" t="s">
        <v>39</v>
      </c>
      <c r="E1433" s="2" t="s">
        <v>29</v>
      </c>
      <c r="F1433" s="2" t="s">
        <v>49</v>
      </c>
      <c r="G1433" s="2" t="s">
        <v>36</v>
      </c>
      <c r="H1433" s="7">
        <v>2165.4499999999998</v>
      </c>
      <c r="I1433" s="3">
        <v>45364</v>
      </c>
      <c r="J1433" s="3" t="str">
        <f>TEXT(NIgerian_Fintech[[#This Row],[TransactionDate]], "JJJJ")</f>
        <v>2024</v>
      </c>
      <c r="K1433" s="3" t="str">
        <f>TEXT(NIgerian_Fintech[[#This Row],[TransactionDate]], "MMMM")</f>
        <v>March</v>
      </c>
      <c r="L1433" s="3" t="str">
        <f>TEXT(NIgerian_Fintech[[#This Row],[TransactionDate]], "MM")</f>
        <v>03</v>
      </c>
      <c r="M1433" s="3" t="str">
        <f>TEXT(NIgerian_Fintech[[#This Row],[TransactionDate]], "tttt")</f>
        <v>Wednesday</v>
      </c>
      <c r="N1433" s="2" t="s">
        <v>16</v>
      </c>
    </row>
    <row r="1434" spans="1:14" ht="14.5" x14ac:dyDescent="0.35">
      <c r="A1434" s="2" t="s">
        <v>2898</v>
      </c>
      <c r="B1434" s="2" t="s">
        <v>2899</v>
      </c>
      <c r="C1434" s="2">
        <v>34</v>
      </c>
      <c r="D1434" s="2" t="s">
        <v>12</v>
      </c>
      <c r="E1434" s="2" t="s">
        <v>64</v>
      </c>
      <c r="F1434" s="2" t="s">
        <v>49</v>
      </c>
      <c r="G1434" s="2" t="s">
        <v>15</v>
      </c>
      <c r="H1434" s="7">
        <v>40215.870000000003</v>
      </c>
      <c r="I1434" s="3">
        <v>45001</v>
      </c>
      <c r="J1434" s="3" t="str">
        <f>TEXT(NIgerian_Fintech[[#This Row],[TransactionDate]], "JJJJ")</f>
        <v>2023</v>
      </c>
      <c r="K1434" s="3" t="str">
        <f>TEXT(NIgerian_Fintech[[#This Row],[TransactionDate]], "MMMM")</f>
        <v>March</v>
      </c>
      <c r="L1434" s="3" t="str">
        <f>TEXT(NIgerian_Fintech[[#This Row],[TransactionDate]], "MM")</f>
        <v>03</v>
      </c>
      <c r="M1434" s="3" t="str">
        <f>TEXT(NIgerian_Fintech[[#This Row],[TransactionDate]], "tttt")</f>
        <v>Thursday</v>
      </c>
      <c r="N1434" s="2" t="s">
        <v>16</v>
      </c>
    </row>
    <row r="1435" spans="1:14" ht="14.5" x14ac:dyDescent="0.35">
      <c r="A1435" s="2" t="s">
        <v>2900</v>
      </c>
      <c r="B1435" s="2" t="s">
        <v>2901</v>
      </c>
      <c r="C1435" s="2">
        <v>27</v>
      </c>
      <c r="D1435" s="2" t="s">
        <v>39</v>
      </c>
      <c r="E1435" s="2" t="s">
        <v>64</v>
      </c>
      <c r="F1435" s="2" t="s">
        <v>35</v>
      </c>
      <c r="G1435" s="2" t="s">
        <v>30</v>
      </c>
      <c r="H1435" s="7">
        <v>5752.9</v>
      </c>
      <c r="I1435" s="3">
        <v>44984</v>
      </c>
      <c r="J1435" s="3" t="str">
        <f>TEXT(NIgerian_Fintech[[#This Row],[TransactionDate]], "JJJJ")</f>
        <v>2023</v>
      </c>
      <c r="K1435" s="3" t="str">
        <f>TEXT(NIgerian_Fintech[[#This Row],[TransactionDate]], "MMMM")</f>
        <v>February</v>
      </c>
      <c r="L1435" s="3" t="str">
        <f>TEXT(NIgerian_Fintech[[#This Row],[TransactionDate]], "MM")</f>
        <v>02</v>
      </c>
      <c r="M1435" s="3" t="str">
        <f>TEXT(NIgerian_Fintech[[#This Row],[TransactionDate]], "tttt")</f>
        <v>Monday</v>
      </c>
      <c r="N1435" s="2" t="s">
        <v>16</v>
      </c>
    </row>
    <row r="1436" spans="1:14" ht="14.5" x14ac:dyDescent="0.35">
      <c r="A1436" s="2" t="s">
        <v>2902</v>
      </c>
      <c r="B1436" s="2" t="s">
        <v>2903</v>
      </c>
      <c r="C1436" s="2">
        <v>64</v>
      </c>
      <c r="D1436" s="2" t="s">
        <v>39</v>
      </c>
      <c r="E1436" s="2" t="s">
        <v>13</v>
      </c>
      <c r="F1436" s="2" t="s">
        <v>49</v>
      </c>
      <c r="G1436" s="2" t="s">
        <v>30</v>
      </c>
      <c r="H1436" s="7">
        <v>29926.02</v>
      </c>
      <c r="I1436" s="3">
        <v>44945</v>
      </c>
      <c r="J1436" s="3" t="str">
        <f>TEXT(NIgerian_Fintech[[#This Row],[TransactionDate]], "JJJJ")</f>
        <v>2023</v>
      </c>
      <c r="K1436" s="3" t="str">
        <f>TEXT(NIgerian_Fintech[[#This Row],[TransactionDate]], "MMMM")</f>
        <v>January</v>
      </c>
      <c r="L1436" s="3" t="str">
        <f>TEXT(NIgerian_Fintech[[#This Row],[TransactionDate]], "MM")</f>
        <v>01</v>
      </c>
      <c r="M1436" s="3" t="str">
        <f>TEXT(NIgerian_Fintech[[#This Row],[TransactionDate]], "tttt")</f>
        <v>Thursday</v>
      </c>
      <c r="N1436" s="2" t="s">
        <v>16</v>
      </c>
    </row>
    <row r="1437" spans="1:14" ht="14.5" x14ac:dyDescent="0.35">
      <c r="A1437" s="2" t="s">
        <v>2904</v>
      </c>
      <c r="B1437" s="2" t="s">
        <v>2905</v>
      </c>
      <c r="C1437" s="2">
        <v>29</v>
      </c>
      <c r="D1437" s="2" t="s">
        <v>12</v>
      </c>
      <c r="E1437" s="2" t="s">
        <v>42</v>
      </c>
      <c r="F1437" s="2" t="s">
        <v>19</v>
      </c>
      <c r="G1437" s="2" t="s">
        <v>26</v>
      </c>
      <c r="H1437" s="7">
        <v>4830.74</v>
      </c>
      <c r="I1437" s="3">
        <v>45328</v>
      </c>
      <c r="J1437" s="3" t="str">
        <f>TEXT(NIgerian_Fintech[[#This Row],[TransactionDate]], "JJJJ")</f>
        <v>2024</v>
      </c>
      <c r="K1437" s="3" t="str">
        <f>TEXT(NIgerian_Fintech[[#This Row],[TransactionDate]], "MMMM")</f>
        <v>February</v>
      </c>
      <c r="L1437" s="3" t="str">
        <f>TEXT(NIgerian_Fintech[[#This Row],[TransactionDate]], "MM")</f>
        <v>02</v>
      </c>
      <c r="M1437" s="3" t="str">
        <f>TEXT(NIgerian_Fintech[[#This Row],[TransactionDate]], "tttt")</f>
        <v>Tuesday</v>
      </c>
      <c r="N1437" s="2" t="s">
        <v>16</v>
      </c>
    </row>
    <row r="1438" spans="1:14" ht="14.5" x14ac:dyDescent="0.35">
      <c r="A1438" s="2" t="s">
        <v>2906</v>
      </c>
      <c r="B1438" s="2" t="s">
        <v>2907</v>
      </c>
      <c r="C1438" s="2">
        <v>33</v>
      </c>
      <c r="D1438" s="2" t="s">
        <v>12</v>
      </c>
      <c r="E1438" s="2" t="s">
        <v>13</v>
      </c>
      <c r="F1438" s="2" t="s">
        <v>35</v>
      </c>
      <c r="G1438" s="2" t="s">
        <v>36</v>
      </c>
      <c r="H1438" s="7">
        <v>9207.67</v>
      </c>
      <c r="I1438" s="3">
        <v>45114</v>
      </c>
      <c r="J1438" s="3" t="str">
        <f>TEXT(NIgerian_Fintech[[#This Row],[TransactionDate]], "JJJJ")</f>
        <v>2023</v>
      </c>
      <c r="K1438" s="3" t="str">
        <f>TEXT(NIgerian_Fintech[[#This Row],[TransactionDate]], "MMMM")</f>
        <v>July</v>
      </c>
      <c r="L1438" s="3" t="str">
        <f>TEXT(NIgerian_Fintech[[#This Row],[TransactionDate]], "MM")</f>
        <v>07</v>
      </c>
      <c r="M1438" s="3" t="str">
        <f>TEXT(NIgerian_Fintech[[#This Row],[TransactionDate]], "tttt")</f>
        <v>Friday</v>
      </c>
      <c r="N1438" s="2" t="s">
        <v>69</v>
      </c>
    </row>
    <row r="1439" spans="1:14" ht="14.5" x14ac:dyDescent="0.35">
      <c r="A1439" s="2" t="s">
        <v>2908</v>
      </c>
      <c r="B1439" s="2" t="s">
        <v>2909</v>
      </c>
      <c r="C1439" s="2">
        <v>41</v>
      </c>
      <c r="D1439" s="2" t="s">
        <v>12</v>
      </c>
      <c r="E1439" s="2" t="s">
        <v>74</v>
      </c>
      <c r="F1439" s="2" t="s">
        <v>19</v>
      </c>
      <c r="G1439" s="2" t="s">
        <v>30</v>
      </c>
      <c r="H1439" s="7">
        <v>5984.03</v>
      </c>
      <c r="I1439" s="3">
        <v>45065</v>
      </c>
      <c r="J1439" s="3" t="str">
        <f>TEXT(NIgerian_Fintech[[#This Row],[TransactionDate]], "JJJJ")</f>
        <v>2023</v>
      </c>
      <c r="K1439" s="3" t="str">
        <f>TEXT(NIgerian_Fintech[[#This Row],[TransactionDate]], "MMMM")</f>
        <v>May</v>
      </c>
      <c r="L1439" s="3" t="str">
        <f>TEXT(NIgerian_Fintech[[#This Row],[TransactionDate]], "MM")</f>
        <v>05</v>
      </c>
      <c r="M1439" s="3" t="str">
        <f>TEXT(NIgerian_Fintech[[#This Row],[TransactionDate]], "tttt")</f>
        <v>Friday</v>
      </c>
      <c r="N1439" s="2" t="s">
        <v>16</v>
      </c>
    </row>
    <row r="1440" spans="1:14" ht="14.5" x14ac:dyDescent="0.35">
      <c r="A1440" s="2" t="s">
        <v>2910</v>
      </c>
      <c r="B1440" s="2" t="s">
        <v>2911</v>
      </c>
      <c r="C1440" s="2">
        <v>36</v>
      </c>
      <c r="D1440" s="2" t="s">
        <v>39</v>
      </c>
      <c r="E1440" s="2" t="s">
        <v>42</v>
      </c>
      <c r="F1440" s="2" t="s">
        <v>49</v>
      </c>
      <c r="G1440" s="2" t="s">
        <v>15</v>
      </c>
      <c r="H1440" s="7">
        <v>11268.12</v>
      </c>
      <c r="I1440" s="3">
        <v>45069</v>
      </c>
      <c r="J1440" s="3" t="str">
        <f>TEXT(NIgerian_Fintech[[#This Row],[TransactionDate]], "JJJJ")</f>
        <v>2023</v>
      </c>
      <c r="K1440" s="3" t="str">
        <f>TEXT(NIgerian_Fintech[[#This Row],[TransactionDate]], "MMMM")</f>
        <v>May</v>
      </c>
      <c r="L1440" s="3" t="str">
        <f>TEXT(NIgerian_Fintech[[#This Row],[TransactionDate]], "MM")</f>
        <v>05</v>
      </c>
      <c r="M1440" s="3" t="str">
        <f>TEXT(NIgerian_Fintech[[#This Row],[TransactionDate]], "tttt")</f>
        <v>Tuesday</v>
      </c>
      <c r="N1440" s="2" t="s">
        <v>21</v>
      </c>
    </row>
    <row r="1441" spans="1:14" ht="14.5" x14ac:dyDescent="0.35">
      <c r="A1441" s="2" t="s">
        <v>2912</v>
      </c>
      <c r="B1441" s="2" t="s">
        <v>2913</v>
      </c>
      <c r="C1441" s="2">
        <v>25</v>
      </c>
      <c r="D1441" s="2" t="s">
        <v>39</v>
      </c>
      <c r="E1441" s="2" t="s">
        <v>64</v>
      </c>
      <c r="F1441" s="2" t="s">
        <v>35</v>
      </c>
      <c r="G1441" s="2" t="s">
        <v>30</v>
      </c>
      <c r="H1441" s="7">
        <v>2028.81</v>
      </c>
      <c r="I1441" s="3">
        <v>45034</v>
      </c>
      <c r="J1441" s="3" t="str">
        <f>TEXT(NIgerian_Fintech[[#This Row],[TransactionDate]], "JJJJ")</f>
        <v>2023</v>
      </c>
      <c r="K1441" s="3" t="str">
        <f>TEXT(NIgerian_Fintech[[#This Row],[TransactionDate]], "MMMM")</f>
        <v>April</v>
      </c>
      <c r="L1441" s="3" t="str">
        <f>TEXT(NIgerian_Fintech[[#This Row],[TransactionDate]], "MM")</f>
        <v>04</v>
      </c>
      <c r="M1441" s="3" t="str">
        <f>TEXT(NIgerian_Fintech[[#This Row],[TransactionDate]], "tttt")</f>
        <v>Tuesday</v>
      </c>
      <c r="N1441" s="2" t="s">
        <v>16</v>
      </c>
    </row>
    <row r="1442" spans="1:14" ht="14.5" x14ac:dyDescent="0.35">
      <c r="A1442" s="2" t="s">
        <v>2914</v>
      </c>
      <c r="B1442" s="2" t="s">
        <v>2915</v>
      </c>
      <c r="C1442" s="2">
        <v>48</v>
      </c>
      <c r="D1442" s="2" t="s">
        <v>39</v>
      </c>
      <c r="E1442" s="2" t="s">
        <v>24</v>
      </c>
      <c r="F1442" s="2" t="s">
        <v>19</v>
      </c>
      <c r="G1442" s="2" t="s">
        <v>20</v>
      </c>
      <c r="H1442" s="7">
        <v>5118.74</v>
      </c>
      <c r="I1442" s="3">
        <v>45147</v>
      </c>
      <c r="J1442" s="3" t="str">
        <f>TEXT(NIgerian_Fintech[[#This Row],[TransactionDate]], "JJJJ")</f>
        <v>2023</v>
      </c>
      <c r="K1442" s="3" t="str">
        <f>TEXT(NIgerian_Fintech[[#This Row],[TransactionDate]], "MMMM")</f>
        <v>August</v>
      </c>
      <c r="L1442" s="3" t="str">
        <f>TEXT(NIgerian_Fintech[[#This Row],[TransactionDate]], "MM")</f>
        <v>08</v>
      </c>
      <c r="M1442" s="3" t="str">
        <f>TEXT(NIgerian_Fintech[[#This Row],[TransactionDate]], "tttt")</f>
        <v>Wednesday</v>
      </c>
      <c r="N1442" s="2" t="s">
        <v>16</v>
      </c>
    </row>
    <row r="1443" spans="1:14" ht="14.5" x14ac:dyDescent="0.35">
      <c r="A1443" s="2" t="s">
        <v>2916</v>
      </c>
      <c r="B1443" s="2" t="s">
        <v>2917</v>
      </c>
      <c r="C1443" s="2">
        <v>38</v>
      </c>
      <c r="D1443" s="2" t="s">
        <v>12</v>
      </c>
      <c r="E1443" s="2" t="s">
        <v>93</v>
      </c>
      <c r="F1443" s="2" t="s">
        <v>25</v>
      </c>
      <c r="G1443" s="2" t="s">
        <v>36</v>
      </c>
      <c r="H1443" s="7">
        <v>708.31</v>
      </c>
      <c r="I1443" s="3">
        <v>45071</v>
      </c>
      <c r="J1443" s="3" t="str">
        <f>TEXT(NIgerian_Fintech[[#This Row],[TransactionDate]], "JJJJ")</f>
        <v>2023</v>
      </c>
      <c r="K1443" s="3" t="str">
        <f>TEXT(NIgerian_Fintech[[#This Row],[TransactionDate]], "MMMM")</f>
        <v>May</v>
      </c>
      <c r="L1443" s="3" t="str">
        <f>TEXT(NIgerian_Fintech[[#This Row],[TransactionDate]], "MM")</f>
        <v>05</v>
      </c>
      <c r="M1443" s="3" t="str">
        <f>TEXT(NIgerian_Fintech[[#This Row],[TransactionDate]], "tttt")</f>
        <v>Thursday</v>
      </c>
      <c r="N1443" s="2" t="s">
        <v>16</v>
      </c>
    </row>
    <row r="1444" spans="1:14" ht="14.5" x14ac:dyDescent="0.35">
      <c r="A1444" s="2" t="s">
        <v>2918</v>
      </c>
      <c r="B1444" s="2" t="s">
        <v>2919</v>
      </c>
      <c r="C1444" s="2">
        <v>34</v>
      </c>
      <c r="D1444" s="2" t="s">
        <v>12</v>
      </c>
      <c r="E1444" s="2" t="s">
        <v>93</v>
      </c>
      <c r="F1444" s="2" t="s">
        <v>25</v>
      </c>
      <c r="G1444" s="2" t="s">
        <v>30</v>
      </c>
      <c r="H1444" s="7">
        <v>9115.56</v>
      </c>
      <c r="I1444" s="3">
        <v>45436</v>
      </c>
      <c r="J1444" s="3" t="str">
        <f>TEXT(NIgerian_Fintech[[#This Row],[TransactionDate]], "JJJJ")</f>
        <v>2024</v>
      </c>
      <c r="K1444" s="3" t="str">
        <f>TEXT(NIgerian_Fintech[[#This Row],[TransactionDate]], "MMMM")</f>
        <v>May</v>
      </c>
      <c r="L1444" s="3" t="str">
        <f>TEXT(NIgerian_Fintech[[#This Row],[TransactionDate]], "MM")</f>
        <v>05</v>
      </c>
      <c r="M1444" s="3" t="str">
        <f>TEXT(NIgerian_Fintech[[#This Row],[TransactionDate]], "tttt")</f>
        <v>Friday</v>
      </c>
      <c r="N1444" s="2" t="s">
        <v>16</v>
      </c>
    </row>
    <row r="1445" spans="1:14" ht="14.5" x14ac:dyDescent="0.35">
      <c r="A1445" s="2" t="s">
        <v>2920</v>
      </c>
      <c r="B1445" s="2" t="s">
        <v>2921</v>
      </c>
      <c r="C1445" s="2">
        <v>40</v>
      </c>
      <c r="D1445" s="2" t="s">
        <v>39</v>
      </c>
      <c r="E1445" s="2" t="s">
        <v>29</v>
      </c>
      <c r="F1445" s="2" t="s">
        <v>19</v>
      </c>
      <c r="G1445" s="2" t="s">
        <v>36</v>
      </c>
      <c r="H1445" s="7">
        <v>32882.71</v>
      </c>
      <c r="I1445" s="3">
        <v>45302</v>
      </c>
      <c r="J1445" s="3" t="str">
        <f>TEXT(NIgerian_Fintech[[#This Row],[TransactionDate]], "JJJJ")</f>
        <v>2024</v>
      </c>
      <c r="K1445" s="3" t="str">
        <f>TEXT(NIgerian_Fintech[[#This Row],[TransactionDate]], "MMMM")</f>
        <v>January</v>
      </c>
      <c r="L1445" s="3" t="str">
        <f>TEXT(NIgerian_Fintech[[#This Row],[TransactionDate]], "MM")</f>
        <v>01</v>
      </c>
      <c r="M1445" s="3" t="str">
        <f>TEXT(NIgerian_Fintech[[#This Row],[TransactionDate]], "tttt")</f>
        <v>Thursday</v>
      </c>
      <c r="N1445" s="2" t="s">
        <v>16</v>
      </c>
    </row>
    <row r="1446" spans="1:14" ht="14.5" x14ac:dyDescent="0.35">
      <c r="A1446" s="2" t="s">
        <v>2922</v>
      </c>
      <c r="B1446" s="2" t="s">
        <v>2923</v>
      </c>
      <c r="C1446" s="2">
        <v>54</v>
      </c>
      <c r="D1446" s="2" t="s">
        <v>12</v>
      </c>
      <c r="E1446" s="2" t="s">
        <v>24</v>
      </c>
      <c r="F1446" s="2" t="s">
        <v>19</v>
      </c>
      <c r="G1446" s="2" t="s">
        <v>30</v>
      </c>
      <c r="H1446" s="7">
        <v>469.94</v>
      </c>
      <c r="I1446" s="3">
        <v>44931</v>
      </c>
      <c r="J1446" s="3" t="str">
        <f>TEXT(NIgerian_Fintech[[#This Row],[TransactionDate]], "JJJJ")</f>
        <v>2023</v>
      </c>
      <c r="K1446" s="3" t="str">
        <f>TEXT(NIgerian_Fintech[[#This Row],[TransactionDate]], "MMMM")</f>
        <v>January</v>
      </c>
      <c r="L1446" s="3" t="str">
        <f>TEXT(NIgerian_Fintech[[#This Row],[TransactionDate]], "MM")</f>
        <v>01</v>
      </c>
      <c r="M1446" s="3" t="str">
        <f>TEXT(NIgerian_Fintech[[#This Row],[TransactionDate]], "tttt")</f>
        <v>Thursday</v>
      </c>
      <c r="N1446" s="2" t="s">
        <v>16</v>
      </c>
    </row>
    <row r="1447" spans="1:14" ht="14.5" x14ac:dyDescent="0.35">
      <c r="A1447" s="2" t="s">
        <v>2924</v>
      </c>
      <c r="B1447" s="2" t="s">
        <v>2925</v>
      </c>
      <c r="C1447" s="2">
        <v>33</v>
      </c>
      <c r="D1447" s="2" t="s">
        <v>12</v>
      </c>
      <c r="E1447" s="2" t="s">
        <v>52</v>
      </c>
      <c r="F1447" s="2" t="s">
        <v>55</v>
      </c>
      <c r="G1447" s="2" t="s">
        <v>15</v>
      </c>
      <c r="H1447" s="7">
        <v>10777.22</v>
      </c>
      <c r="I1447" s="3">
        <v>45314</v>
      </c>
      <c r="J1447" s="3" t="str">
        <f>TEXT(NIgerian_Fintech[[#This Row],[TransactionDate]], "JJJJ")</f>
        <v>2024</v>
      </c>
      <c r="K1447" s="3" t="str">
        <f>TEXT(NIgerian_Fintech[[#This Row],[TransactionDate]], "MMMM")</f>
        <v>January</v>
      </c>
      <c r="L1447" s="3" t="str">
        <f>TEXT(NIgerian_Fintech[[#This Row],[TransactionDate]], "MM")</f>
        <v>01</v>
      </c>
      <c r="M1447" s="3" t="str">
        <f>TEXT(NIgerian_Fintech[[#This Row],[TransactionDate]], "tttt")</f>
        <v>Tuesday</v>
      </c>
      <c r="N1447" s="2" t="s">
        <v>16</v>
      </c>
    </row>
    <row r="1448" spans="1:14" ht="14.5" x14ac:dyDescent="0.35">
      <c r="A1448" s="2" t="s">
        <v>2926</v>
      </c>
      <c r="B1448" s="2" t="s">
        <v>2927</v>
      </c>
      <c r="C1448" s="2">
        <v>23</v>
      </c>
      <c r="D1448" s="2" t="s">
        <v>39</v>
      </c>
      <c r="E1448" s="2" t="s">
        <v>29</v>
      </c>
      <c r="F1448" s="2" t="s">
        <v>55</v>
      </c>
      <c r="G1448" s="2" t="s">
        <v>15</v>
      </c>
      <c r="H1448" s="7">
        <v>14920.9</v>
      </c>
      <c r="I1448" s="3">
        <v>45494</v>
      </c>
      <c r="J1448" s="3" t="str">
        <f>TEXT(NIgerian_Fintech[[#This Row],[TransactionDate]], "JJJJ")</f>
        <v>2024</v>
      </c>
      <c r="K1448" s="3" t="str">
        <f>TEXT(NIgerian_Fintech[[#This Row],[TransactionDate]], "MMMM")</f>
        <v>July</v>
      </c>
      <c r="L1448" s="3" t="str">
        <f>TEXT(NIgerian_Fintech[[#This Row],[TransactionDate]], "MM")</f>
        <v>07</v>
      </c>
      <c r="M1448" s="3" t="str">
        <f>TEXT(NIgerian_Fintech[[#This Row],[TransactionDate]], "tttt")</f>
        <v>Sunday</v>
      </c>
      <c r="N1448" s="2" t="s">
        <v>16</v>
      </c>
    </row>
    <row r="1449" spans="1:14" ht="14.5" x14ac:dyDescent="0.35">
      <c r="A1449" s="2" t="s">
        <v>2928</v>
      </c>
      <c r="B1449" s="2" t="s">
        <v>2929</v>
      </c>
      <c r="C1449" s="2">
        <v>25</v>
      </c>
      <c r="D1449" s="2" t="s">
        <v>39</v>
      </c>
      <c r="E1449" s="2" t="s">
        <v>42</v>
      </c>
      <c r="F1449" s="2" t="s">
        <v>14</v>
      </c>
      <c r="G1449" s="2" t="s">
        <v>36</v>
      </c>
      <c r="H1449" s="7">
        <v>2396.65</v>
      </c>
      <c r="I1449" s="3">
        <v>45486</v>
      </c>
      <c r="J1449" s="3" t="str">
        <f>TEXT(NIgerian_Fintech[[#This Row],[TransactionDate]], "JJJJ")</f>
        <v>2024</v>
      </c>
      <c r="K1449" s="3" t="str">
        <f>TEXT(NIgerian_Fintech[[#This Row],[TransactionDate]], "MMMM")</f>
        <v>July</v>
      </c>
      <c r="L1449" s="3" t="str">
        <f>TEXT(NIgerian_Fintech[[#This Row],[TransactionDate]], "MM")</f>
        <v>07</v>
      </c>
      <c r="M1449" s="3" t="str">
        <f>TEXT(NIgerian_Fintech[[#This Row],[TransactionDate]], "tttt")</f>
        <v>Saturday</v>
      </c>
      <c r="N1449" s="2" t="s">
        <v>16</v>
      </c>
    </row>
    <row r="1450" spans="1:14" ht="14.5" x14ac:dyDescent="0.35">
      <c r="A1450" s="2" t="s">
        <v>2930</v>
      </c>
      <c r="B1450" s="2" t="s">
        <v>2931</v>
      </c>
      <c r="C1450" s="2">
        <v>42</v>
      </c>
      <c r="D1450" s="2" t="s">
        <v>12</v>
      </c>
      <c r="E1450" s="2" t="s">
        <v>64</v>
      </c>
      <c r="F1450" s="2" t="s">
        <v>35</v>
      </c>
      <c r="G1450" s="2" t="s">
        <v>26</v>
      </c>
      <c r="H1450" s="7">
        <v>3189.31</v>
      </c>
      <c r="I1450" s="3">
        <v>45089</v>
      </c>
      <c r="J1450" s="3" t="str">
        <f>TEXT(NIgerian_Fintech[[#This Row],[TransactionDate]], "JJJJ")</f>
        <v>2023</v>
      </c>
      <c r="K1450" s="3" t="str">
        <f>TEXT(NIgerian_Fintech[[#This Row],[TransactionDate]], "MMMM")</f>
        <v>June</v>
      </c>
      <c r="L1450" s="3" t="str">
        <f>TEXT(NIgerian_Fintech[[#This Row],[TransactionDate]], "MM")</f>
        <v>06</v>
      </c>
      <c r="M1450" s="3" t="str">
        <f>TEXT(NIgerian_Fintech[[#This Row],[TransactionDate]], "tttt")</f>
        <v>Monday</v>
      </c>
      <c r="N1450" s="2" t="s">
        <v>16</v>
      </c>
    </row>
    <row r="1451" spans="1:14" ht="14.5" x14ac:dyDescent="0.35">
      <c r="A1451" s="2" t="s">
        <v>2932</v>
      </c>
      <c r="B1451" s="2" t="s">
        <v>2933</v>
      </c>
      <c r="C1451" s="2">
        <v>35</v>
      </c>
      <c r="D1451" s="2" t="s">
        <v>39</v>
      </c>
      <c r="E1451" s="2" t="s">
        <v>42</v>
      </c>
      <c r="F1451" s="2" t="s">
        <v>14</v>
      </c>
      <c r="G1451" s="2" t="s">
        <v>26</v>
      </c>
      <c r="H1451" s="7">
        <v>2251.2199999999998</v>
      </c>
      <c r="I1451" s="3">
        <v>45291</v>
      </c>
      <c r="J1451" s="3" t="str">
        <f>TEXT(NIgerian_Fintech[[#This Row],[TransactionDate]], "JJJJ")</f>
        <v>2023</v>
      </c>
      <c r="K1451" s="3" t="str">
        <f>TEXT(NIgerian_Fintech[[#This Row],[TransactionDate]], "MMMM")</f>
        <v>December</v>
      </c>
      <c r="L1451" s="3" t="str">
        <f>TEXT(NIgerian_Fintech[[#This Row],[TransactionDate]], "MM")</f>
        <v>12</v>
      </c>
      <c r="M1451" s="3" t="str">
        <f>TEXT(NIgerian_Fintech[[#This Row],[TransactionDate]], "tttt")</f>
        <v>Sunday</v>
      </c>
      <c r="N1451" s="2" t="s">
        <v>16</v>
      </c>
    </row>
    <row r="1452" spans="1:14" ht="14.5" x14ac:dyDescent="0.35">
      <c r="A1452" s="2" t="s">
        <v>2934</v>
      </c>
      <c r="B1452" s="2" t="s">
        <v>2935</v>
      </c>
      <c r="C1452" s="2">
        <v>42</v>
      </c>
      <c r="D1452" s="2" t="s">
        <v>12</v>
      </c>
      <c r="E1452" s="2" t="s">
        <v>42</v>
      </c>
      <c r="F1452" s="2" t="s">
        <v>14</v>
      </c>
      <c r="G1452" s="2" t="s">
        <v>20</v>
      </c>
      <c r="H1452" s="7">
        <v>3529.86</v>
      </c>
      <c r="I1452" s="3">
        <v>45343</v>
      </c>
      <c r="J1452" s="3" t="str">
        <f>TEXT(NIgerian_Fintech[[#This Row],[TransactionDate]], "JJJJ")</f>
        <v>2024</v>
      </c>
      <c r="K1452" s="3" t="str">
        <f>TEXT(NIgerian_Fintech[[#This Row],[TransactionDate]], "MMMM")</f>
        <v>February</v>
      </c>
      <c r="L1452" s="3" t="str">
        <f>TEXT(NIgerian_Fintech[[#This Row],[TransactionDate]], "MM")</f>
        <v>02</v>
      </c>
      <c r="M1452" s="3" t="str">
        <f>TEXT(NIgerian_Fintech[[#This Row],[TransactionDate]], "tttt")</f>
        <v>Wednesday</v>
      </c>
      <c r="N1452" s="2" t="s">
        <v>16</v>
      </c>
    </row>
    <row r="1453" spans="1:14" ht="14.5" x14ac:dyDescent="0.35">
      <c r="A1453" s="2" t="s">
        <v>2936</v>
      </c>
      <c r="B1453" s="2" t="s">
        <v>2937</v>
      </c>
      <c r="C1453" s="2">
        <v>29</v>
      </c>
      <c r="D1453" s="2" t="s">
        <v>39</v>
      </c>
      <c r="E1453" s="2" t="s">
        <v>93</v>
      </c>
      <c r="F1453" s="2" t="s">
        <v>49</v>
      </c>
      <c r="G1453" s="2" t="s">
        <v>26</v>
      </c>
      <c r="H1453" s="7">
        <v>1166.27</v>
      </c>
      <c r="I1453" s="3">
        <v>45435</v>
      </c>
      <c r="J1453" s="3" t="str">
        <f>TEXT(NIgerian_Fintech[[#This Row],[TransactionDate]], "JJJJ")</f>
        <v>2024</v>
      </c>
      <c r="K1453" s="3" t="str">
        <f>TEXT(NIgerian_Fintech[[#This Row],[TransactionDate]], "MMMM")</f>
        <v>May</v>
      </c>
      <c r="L1453" s="3" t="str">
        <f>TEXT(NIgerian_Fintech[[#This Row],[TransactionDate]], "MM")</f>
        <v>05</v>
      </c>
      <c r="M1453" s="3" t="str">
        <f>TEXT(NIgerian_Fintech[[#This Row],[TransactionDate]], "tttt")</f>
        <v>Thursday</v>
      </c>
      <c r="N1453" s="2" t="s">
        <v>21</v>
      </c>
    </row>
    <row r="1454" spans="1:14" ht="14.5" x14ac:dyDescent="0.35">
      <c r="A1454" s="2" t="s">
        <v>2938</v>
      </c>
      <c r="B1454" s="2" t="s">
        <v>2939</v>
      </c>
      <c r="C1454" s="2">
        <v>32</v>
      </c>
      <c r="D1454" s="2" t="s">
        <v>39</v>
      </c>
      <c r="E1454" s="2" t="s">
        <v>13</v>
      </c>
      <c r="F1454" s="2" t="s">
        <v>25</v>
      </c>
      <c r="G1454" s="2" t="s">
        <v>36</v>
      </c>
      <c r="H1454" s="7">
        <v>4625.88</v>
      </c>
      <c r="I1454" s="3">
        <v>45538</v>
      </c>
      <c r="J1454" s="3" t="str">
        <f>TEXT(NIgerian_Fintech[[#This Row],[TransactionDate]], "JJJJ")</f>
        <v>2024</v>
      </c>
      <c r="K1454" s="3" t="str">
        <f>TEXT(NIgerian_Fintech[[#This Row],[TransactionDate]], "MMMM")</f>
        <v>September</v>
      </c>
      <c r="L1454" s="3" t="str">
        <f>TEXT(NIgerian_Fintech[[#This Row],[TransactionDate]], "MM")</f>
        <v>09</v>
      </c>
      <c r="M1454" s="3" t="str">
        <f>TEXT(NIgerian_Fintech[[#This Row],[TransactionDate]], "tttt")</f>
        <v>Tuesday</v>
      </c>
      <c r="N1454" s="2" t="s">
        <v>16</v>
      </c>
    </row>
    <row r="1455" spans="1:14" ht="14.5" x14ac:dyDescent="0.35">
      <c r="A1455" s="2" t="s">
        <v>2940</v>
      </c>
      <c r="B1455" s="2" t="s">
        <v>2941</v>
      </c>
      <c r="C1455" s="2">
        <v>43</v>
      </c>
      <c r="D1455" s="2" t="s">
        <v>39</v>
      </c>
      <c r="E1455" s="2" t="s">
        <v>74</v>
      </c>
      <c r="F1455" s="2" t="s">
        <v>49</v>
      </c>
      <c r="G1455" s="2" t="s">
        <v>26</v>
      </c>
      <c r="H1455" s="7">
        <v>4603.37</v>
      </c>
      <c r="I1455" s="3">
        <v>44947</v>
      </c>
      <c r="J1455" s="3" t="str">
        <f>TEXT(NIgerian_Fintech[[#This Row],[TransactionDate]], "JJJJ")</f>
        <v>2023</v>
      </c>
      <c r="K1455" s="3" t="str">
        <f>TEXT(NIgerian_Fintech[[#This Row],[TransactionDate]], "MMMM")</f>
        <v>January</v>
      </c>
      <c r="L1455" s="3" t="str">
        <f>TEXT(NIgerian_Fintech[[#This Row],[TransactionDate]], "MM")</f>
        <v>01</v>
      </c>
      <c r="M1455" s="3" t="str">
        <f>TEXT(NIgerian_Fintech[[#This Row],[TransactionDate]], "tttt")</f>
        <v>Saturday</v>
      </c>
      <c r="N1455" s="2" t="s">
        <v>16</v>
      </c>
    </row>
    <row r="1456" spans="1:14" ht="14.5" x14ac:dyDescent="0.35">
      <c r="A1456" s="2" t="s">
        <v>2942</v>
      </c>
      <c r="B1456" s="2" t="s">
        <v>2943</v>
      </c>
      <c r="C1456" s="2">
        <v>58</v>
      </c>
      <c r="D1456" s="2" t="s">
        <v>12</v>
      </c>
      <c r="E1456" s="2" t="s">
        <v>52</v>
      </c>
      <c r="F1456" s="2" t="s">
        <v>35</v>
      </c>
      <c r="G1456" s="2" t="s">
        <v>20</v>
      </c>
      <c r="H1456" s="7">
        <v>16464.52</v>
      </c>
      <c r="I1456" s="3">
        <v>45540</v>
      </c>
      <c r="J1456" s="3" t="str">
        <f>TEXT(NIgerian_Fintech[[#This Row],[TransactionDate]], "JJJJ")</f>
        <v>2024</v>
      </c>
      <c r="K1456" s="3" t="str">
        <f>TEXT(NIgerian_Fintech[[#This Row],[TransactionDate]], "MMMM")</f>
        <v>September</v>
      </c>
      <c r="L1456" s="3" t="str">
        <f>TEXT(NIgerian_Fintech[[#This Row],[TransactionDate]], "MM")</f>
        <v>09</v>
      </c>
      <c r="M1456" s="3" t="str">
        <f>TEXT(NIgerian_Fintech[[#This Row],[TransactionDate]], "tttt")</f>
        <v>Thursday</v>
      </c>
      <c r="N1456" s="2" t="s">
        <v>16</v>
      </c>
    </row>
    <row r="1457" spans="1:14" ht="14.5" x14ac:dyDescent="0.35">
      <c r="A1457" s="2" t="s">
        <v>2944</v>
      </c>
      <c r="B1457" s="2" t="s">
        <v>2945</v>
      </c>
      <c r="C1457" s="2">
        <v>62</v>
      </c>
      <c r="D1457" s="2" t="s">
        <v>12</v>
      </c>
      <c r="E1457" s="2" t="s">
        <v>64</v>
      </c>
      <c r="F1457" s="2" t="s">
        <v>19</v>
      </c>
      <c r="G1457" s="2" t="s">
        <v>30</v>
      </c>
      <c r="H1457" s="7">
        <v>16142.41</v>
      </c>
      <c r="I1457" s="3">
        <v>45443</v>
      </c>
      <c r="J1457" s="3" t="str">
        <f>TEXT(NIgerian_Fintech[[#This Row],[TransactionDate]], "JJJJ")</f>
        <v>2024</v>
      </c>
      <c r="K1457" s="3" t="str">
        <f>TEXT(NIgerian_Fintech[[#This Row],[TransactionDate]], "MMMM")</f>
        <v>May</v>
      </c>
      <c r="L1457" s="3" t="str">
        <f>TEXT(NIgerian_Fintech[[#This Row],[TransactionDate]], "MM")</f>
        <v>05</v>
      </c>
      <c r="M1457" s="3" t="str">
        <f>TEXT(NIgerian_Fintech[[#This Row],[TransactionDate]], "tttt")</f>
        <v>Friday</v>
      </c>
      <c r="N1457" s="2" t="s">
        <v>16</v>
      </c>
    </row>
    <row r="1458" spans="1:14" ht="14.5" x14ac:dyDescent="0.35">
      <c r="A1458" s="2" t="s">
        <v>2946</v>
      </c>
      <c r="B1458" s="2" t="s">
        <v>2947</v>
      </c>
      <c r="C1458" s="2">
        <v>43</v>
      </c>
      <c r="D1458" s="2" t="s">
        <v>39</v>
      </c>
      <c r="E1458" s="2" t="s">
        <v>42</v>
      </c>
      <c r="F1458" s="2" t="s">
        <v>55</v>
      </c>
      <c r="G1458" s="2" t="s">
        <v>26</v>
      </c>
      <c r="H1458" s="7">
        <v>15931.87</v>
      </c>
      <c r="I1458" s="3">
        <v>45123</v>
      </c>
      <c r="J1458" s="3" t="str">
        <f>TEXT(NIgerian_Fintech[[#This Row],[TransactionDate]], "JJJJ")</f>
        <v>2023</v>
      </c>
      <c r="K1458" s="3" t="str">
        <f>TEXT(NIgerian_Fintech[[#This Row],[TransactionDate]], "MMMM")</f>
        <v>July</v>
      </c>
      <c r="L1458" s="3" t="str">
        <f>TEXT(NIgerian_Fintech[[#This Row],[TransactionDate]], "MM")</f>
        <v>07</v>
      </c>
      <c r="M1458" s="3" t="str">
        <f>TEXT(NIgerian_Fintech[[#This Row],[TransactionDate]], "tttt")</f>
        <v>Sunday</v>
      </c>
      <c r="N1458" s="2" t="s">
        <v>16</v>
      </c>
    </row>
    <row r="1459" spans="1:14" ht="14.5" x14ac:dyDescent="0.35">
      <c r="A1459" s="2" t="s">
        <v>2948</v>
      </c>
      <c r="B1459" s="2" t="s">
        <v>2949</v>
      </c>
      <c r="C1459" s="2">
        <v>64</v>
      </c>
      <c r="D1459" s="2" t="s">
        <v>39</v>
      </c>
      <c r="E1459" s="2" t="s">
        <v>52</v>
      </c>
      <c r="F1459" s="2" t="s">
        <v>35</v>
      </c>
      <c r="G1459" s="2" t="s">
        <v>36</v>
      </c>
      <c r="H1459" s="7">
        <v>8371</v>
      </c>
      <c r="I1459" s="3">
        <v>45587</v>
      </c>
      <c r="J1459" s="3" t="str">
        <f>TEXT(NIgerian_Fintech[[#This Row],[TransactionDate]], "JJJJ")</f>
        <v>2024</v>
      </c>
      <c r="K1459" s="3" t="str">
        <f>TEXT(NIgerian_Fintech[[#This Row],[TransactionDate]], "MMMM")</f>
        <v>October</v>
      </c>
      <c r="L1459" s="3" t="str">
        <f>TEXT(NIgerian_Fintech[[#This Row],[TransactionDate]], "MM")</f>
        <v>10</v>
      </c>
      <c r="M1459" s="3" t="str">
        <f>TEXT(NIgerian_Fintech[[#This Row],[TransactionDate]], "tttt")</f>
        <v>Tuesday</v>
      </c>
      <c r="N1459" s="2" t="s">
        <v>16</v>
      </c>
    </row>
    <row r="1460" spans="1:14" ht="14.5" x14ac:dyDescent="0.35">
      <c r="A1460" s="2" t="s">
        <v>2950</v>
      </c>
      <c r="B1460" s="2" t="s">
        <v>2951</v>
      </c>
      <c r="C1460" s="2">
        <v>49</v>
      </c>
      <c r="D1460" s="2" t="s">
        <v>39</v>
      </c>
      <c r="E1460" s="2" t="s">
        <v>42</v>
      </c>
      <c r="F1460" s="2" t="s">
        <v>19</v>
      </c>
      <c r="G1460" s="2" t="s">
        <v>36</v>
      </c>
      <c r="H1460" s="7">
        <v>3943.48</v>
      </c>
      <c r="I1460" s="3">
        <v>45271</v>
      </c>
      <c r="J1460" s="3" t="str">
        <f>TEXT(NIgerian_Fintech[[#This Row],[TransactionDate]], "JJJJ")</f>
        <v>2023</v>
      </c>
      <c r="K1460" s="3" t="str">
        <f>TEXT(NIgerian_Fintech[[#This Row],[TransactionDate]], "MMMM")</f>
        <v>December</v>
      </c>
      <c r="L1460" s="3" t="str">
        <f>TEXT(NIgerian_Fintech[[#This Row],[TransactionDate]], "MM")</f>
        <v>12</v>
      </c>
      <c r="M1460" s="3" t="str">
        <f>TEXT(NIgerian_Fintech[[#This Row],[TransactionDate]], "tttt")</f>
        <v>Monday</v>
      </c>
      <c r="N1460" s="2" t="s">
        <v>16</v>
      </c>
    </row>
    <row r="1461" spans="1:14" ht="14.5" x14ac:dyDescent="0.35">
      <c r="A1461" s="2" t="s">
        <v>2952</v>
      </c>
      <c r="B1461" s="2" t="s">
        <v>2953</v>
      </c>
      <c r="C1461" s="2">
        <v>27</v>
      </c>
      <c r="D1461" s="2" t="s">
        <v>12</v>
      </c>
      <c r="E1461" s="2" t="s">
        <v>24</v>
      </c>
      <c r="F1461" s="2" t="s">
        <v>35</v>
      </c>
      <c r="G1461" s="2" t="s">
        <v>20</v>
      </c>
      <c r="H1461" s="7">
        <v>5292.69</v>
      </c>
      <c r="I1461" s="3">
        <v>45256</v>
      </c>
      <c r="J1461" s="3" t="str">
        <f>TEXT(NIgerian_Fintech[[#This Row],[TransactionDate]], "JJJJ")</f>
        <v>2023</v>
      </c>
      <c r="K1461" s="3" t="str">
        <f>TEXT(NIgerian_Fintech[[#This Row],[TransactionDate]], "MMMM")</f>
        <v>November</v>
      </c>
      <c r="L1461" s="3" t="str">
        <f>TEXT(NIgerian_Fintech[[#This Row],[TransactionDate]], "MM")</f>
        <v>11</v>
      </c>
      <c r="M1461" s="3" t="str">
        <f>TEXT(NIgerian_Fintech[[#This Row],[TransactionDate]], "tttt")</f>
        <v>Sunday</v>
      </c>
      <c r="N1461" s="2" t="s">
        <v>21</v>
      </c>
    </row>
    <row r="1462" spans="1:14" ht="14.5" x14ac:dyDescent="0.35">
      <c r="A1462" s="2" t="s">
        <v>2954</v>
      </c>
      <c r="B1462" s="2" t="s">
        <v>2955</v>
      </c>
      <c r="C1462" s="2">
        <v>33</v>
      </c>
      <c r="D1462" s="2" t="s">
        <v>39</v>
      </c>
      <c r="E1462" s="2" t="s">
        <v>93</v>
      </c>
      <c r="F1462" s="2" t="s">
        <v>19</v>
      </c>
      <c r="G1462" s="2" t="s">
        <v>20</v>
      </c>
      <c r="H1462" s="7">
        <v>3823.5</v>
      </c>
      <c r="I1462" s="3">
        <v>45304</v>
      </c>
      <c r="J1462" s="3" t="str">
        <f>TEXT(NIgerian_Fintech[[#This Row],[TransactionDate]], "JJJJ")</f>
        <v>2024</v>
      </c>
      <c r="K1462" s="3" t="str">
        <f>TEXT(NIgerian_Fintech[[#This Row],[TransactionDate]], "MMMM")</f>
        <v>January</v>
      </c>
      <c r="L1462" s="3" t="str">
        <f>TEXT(NIgerian_Fintech[[#This Row],[TransactionDate]], "MM")</f>
        <v>01</v>
      </c>
      <c r="M1462" s="3" t="str">
        <f>TEXT(NIgerian_Fintech[[#This Row],[TransactionDate]], "tttt")</f>
        <v>Saturday</v>
      </c>
      <c r="N1462" s="2" t="s">
        <v>16</v>
      </c>
    </row>
    <row r="1463" spans="1:14" ht="14.5" x14ac:dyDescent="0.35">
      <c r="A1463" s="2" t="s">
        <v>2956</v>
      </c>
      <c r="B1463" s="2" t="s">
        <v>2957</v>
      </c>
      <c r="C1463" s="2">
        <v>24</v>
      </c>
      <c r="D1463" s="2" t="s">
        <v>39</v>
      </c>
      <c r="E1463" s="2" t="s">
        <v>74</v>
      </c>
      <c r="F1463" s="2" t="s">
        <v>55</v>
      </c>
      <c r="G1463" s="2" t="s">
        <v>15</v>
      </c>
      <c r="H1463" s="7">
        <v>8721.01</v>
      </c>
      <c r="I1463" s="3">
        <v>45137</v>
      </c>
      <c r="J1463" s="3" t="str">
        <f>TEXT(NIgerian_Fintech[[#This Row],[TransactionDate]], "JJJJ")</f>
        <v>2023</v>
      </c>
      <c r="K1463" s="3" t="str">
        <f>TEXT(NIgerian_Fintech[[#This Row],[TransactionDate]], "MMMM")</f>
        <v>July</v>
      </c>
      <c r="L1463" s="3" t="str">
        <f>TEXT(NIgerian_Fintech[[#This Row],[TransactionDate]], "MM")</f>
        <v>07</v>
      </c>
      <c r="M1463" s="3" t="str">
        <f>TEXT(NIgerian_Fintech[[#This Row],[TransactionDate]], "tttt")</f>
        <v>Sunday</v>
      </c>
      <c r="N1463" s="2" t="s">
        <v>16</v>
      </c>
    </row>
    <row r="1464" spans="1:14" ht="14.5" x14ac:dyDescent="0.35">
      <c r="A1464" s="2" t="s">
        <v>2958</v>
      </c>
      <c r="B1464" s="2" t="s">
        <v>2959</v>
      </c>
      <c r="C1464" s="2">
        <v>34</v>
      </c>
      <c r="D1464" s="2" t="s">
        <v>39</v>
      </c>
      <c r="E1464" s="2" t="s">
        <v>93</v>
      </c>
      <c r="F1464" s="2" t="s">
        <v>19</v>
      </c>
      <c r="G1464" s="2" t="s">
        <v>15</v>
      </c>
      <c r="H1464" s="7">
        <v>27802.84</v>
      </c>
      <c r="I1464" s="3">
        <v>45086</v>
      </c>
      <c r="J1464" s="3" t="str">
        <f>TEXT(NIgerian_Fintech[[#This Row],[TransactionDate]], "JJJJ")</f>
        <v>2023</v>
      </c>
      <c r="K1464" s="3" t="str">
        <f>TEXT(NIgerian_Fintech[[#This Row],[TransactionDate]], "MMMM")</f>
        <v>June</v>
      </c>
      <c r="L1464" s="3" t="str">
        <f>TEXT(NIgerian_Fintech[[#This Row],[TransactionDate]], "MM")</f>
        <v>06</v>
      </c>
      <c r="M1464" s="3" t="str">
        <f>TEXT(NIgerian_Fintech[[#This Row],[TransactionDate]], "tttt")</f>
        <v>Friday</v>
      </c>
      <c r="N1464" s="2" t="s">
        <v>69</v>
      </c>
    </row>
    <row r="1465" spans="1:14" ht="14.5" x14ac:dyDescent="0.35">
      <c r="A1465" s="2" t="s">
        <v>2960</v>
      </c>
      <c r="B1465" s="2" t="s">
        <v>2961</v>
      </c>
      <c r="C1465" s="2">
        <v>40</v>
      </c>
      <c r="D1465" s="2" t="s">
        <v>39</v>
      </c>
      <c r="E1465" s="2" t="s">
        <v>52</v>
      </c>
      <c r="F1465" s="2" t="s">
        <v>14</v>
      </c>
      <c r="G1465" s="2" t="s">
        <v>15</v>
      </c>
      <c r="H1465" s="7">
        <v>3347.69</v>
      </c>
      <c r="I1465" s="3">
        <v>45584</v>
      </c>
      <c r="J1465" s="3" t="str">
        <f>TEXT(NIgerian_Fintech[[#This Row],[TransactionDate]], "JJJJ")</f>
        <v>2024</v>
      </c>
      <c r="K1465" s="3" t="str">
        <f>TEXT(NIgerian_Fintech[[#This Row],[TransactionDate]], "MMMM")</f>
        <v>October</v>
      </c>
      <c r="L1465" s="3" t="str">
        <f>TEXT(NIgerian_Fintech[[#This Row],[TransactionDate]], "MM")</f>
        <v>10</v>
      </c>
      <c r="M1465" s="3" t="str">
        <f>TEXT(NIgerian_Fintech[[#This Row],[TransactionDate]], "tttt")</f>
        <v>Saturday</v>
      </c>
      <c r="N1465" s="2" t="s">
        <v>16</v>
      </c>
    </row>
    <row r="1466" spans="1:14" ht="14.5" x14ac:dyDescent="0.35">
      <c r="A1466" s="2" t="s">
        <v>2962</v>
      </c>
      <c r="B1466" s="2" t="s">
        <v>2963</v>
      </c>
      <c r="C1466" s="2">
        <v>43</v>
      </c>
      <c r="D1466" s="2" t="s">
        <v>12</v>
      </c>
      <c r="E1466" s="2" t="s">
        <v>64</v>
      </c>
      <c r="F1466" s="2" t="s">
        <v>35</v>
      </c>
      <c r="G1466" s="2" t="s">
        <v>30</v>
      </c>
      <c r="H1466" s="7">
        <v>6140.62</v>
      </c>
      <c r="I1466" s="3">
        <v>45496</v>
      </c>
      <c r="J1466" s="3" t="str">
        <f>TEXT(NIgerian_Fintech[[#This Row],[TransactionDate]], "JJJJ")</f>
        <v>2024</v>
      </c>
      <c r="K1466" s="3" t="str">
        <f>TEXT(NIgerian_Fintech[[#This Row],[TransactionDate]], "MMMM")</f>
        <v>July</v>
      </c>
      <c r="L1466" s="3" t="str">
        <f>TEXT(NIgerian_Fintech[[#This Row],[TransactionDate]], "MM")</f>
        <v>07</v>
      </c>
      <c r="M1466" s="3" t="str">
        <f>TEXT(NIgerian_Fintech[[#This Row],[TransactionDate]], "tttt")</f>
        <v>Tuesday</v>
      </c>
      <c r="N1466" s="2" t="s">
        <v>21</v>
      </c>
    </row>
    <row r="1467" spans="1:14" ht="14.5" x14ac:dyDescent="0.35">
      <c r="A1467" s="2" t="s">
        <v>2964</v>
      </c>
      <c r="B1467" s="2" t="s">
        <v>2965</v>
      </c>
      <c r="C1467" s="2">
        <v>38</v>
      </c>
      <c r="D1467" s="2" t="s">
        <v>12</v>
      </c>
      <c r="E1467" s="2" t="s">
        <v>42</v>
      </c>
      <c r="F1467" s="2" t="s">
        <v>55</v>
      </c>
      <c r="G1467" s="2" t="s">
        <v>36</v>
      </c>
      <c r="H1467" s="7">
        <v>10645.5</v>
      </c>
      <c r="I1467" s="3">
        <v>45280</v>
      </c>
      <c r="J1467" s="3" t="str">
        <f>TEXT(NIgerian_Fintech[[#This Row],[TransactionDate]], "JJJJ")</f>
        <v>2023</v>
      </c>
      <c r="K1467" s="3" t="str">
        <f>TEXT(NIgerian_Fintech[[#This Row],[TransactionDate]], "MMMM")</f>
        <v>December</v>
      </c>
      <c r="L1467" s="3" t="str">
        <f>TEXT(NIgerian_Fintech[[#This Row],[TransactionDate]], "MM")</f>
        <v>12</v>
      </c>
      <c r="M1467" s="3" t="str">
        <f>TEXT(NIgerian_Fintech[[#This Row],[TransactionDate]], "tttt")</f>
        <v>Wednesday</v>
      </c>
      <c r="N1467" s="2" t="s">
        <v>16</v>
      </c>
    </row>
    <row r="1468" spans="1:14" ht="14.5" x14ac:dyDescent="0.35">
      <c r="A1468" s="2" t="s">
        <v>2966</v>
      </c>
      <c r="B1468" s="2" t="s">
        <v>2967</v>
      </c>
      <c r="C1468" s="2">
        <v>39</v>
      </c>
      <c r="D1468" s="2" t="s">
        <v>39</v>
      </c>
      <c r="E1468" s="2" t="s">
        <v>74</v>
      </c>
      <c r="F1468" s="2" t="s">
        <v>19</v>
      </c>
      <c r="G1468" s="2" t="s">
        <v>15</v>
      </c>
      <c r="H1468" s="7">
        <v>18623.64</v>
      </c>
      <c r="I1468" s="3">
        <v>45166</v>
      </c>
      <c r="J1468" s="3" t="str">
        <f>TEXT(NIgerian_Fintech[[#This Row],[TransactionDate]], "JJJJ")</f>
        <v>2023</v>
      </c>
      <c r="K1468" s="3" t="str">
        <f>TEXT(NIgerian_Fintech[[#This Row],[TransactionDate]], "MMMM")</f>
        <v>August</v>
      </c>
      <c r="L1468" s="3" t="str">
        <f>TEXT(NIgerian_Fintech[[#This Row],[TransactionDate]], "MM")</f>
        <v>08</v>
      </c>
      <c r="M1468" s="3" t="str">
        <f>TEXT(NIgerian_Fintech[[#This Row],[TransactionDate]], "tttt")</f>
        <v>Monday</v>
      </c>
      <c r="N1468" s="2" t="s">
        <v>16</v>
      </c>
    </row>
    <row r="1469" spans="1:14" ht="14.5" x14ac:dyDescent="0.35">
      <c r="A1469" s="2" t="s">
        <v>2968</v>
      </c>
      <c r="B1469" s="2" t="s">
        <v>2969</v>
      </c>
      <c r="C1469" s="2">
        <v>24</v>
      </c>
      <c r="D1469" s="2" t="s">
        <v>12</v>
      </c>
      <c r="E1469" s="2" t="s">
        <v>24</v>
      </c>
      <c r="F1469" s="2" t="s">
        <v>14</v>
      </c>
      <c r="G1469" s="2" t="s">
        <v>36</v>
      </c>
      <c r="H1469" s="7">
        <v>2921.37</v>
      </c>
      <c r="I1469" s="3">
        <v>45005</v>
      </c>
      <c r="J1469" s="3" t="str">
        <f>TEXT(NIgerian_Fintech[[#This Row],[TransactionDate]], "JJJJ")</f>
        <v>2023</v>
      </c>
      <c r="K1469" s="3" t="str">
        <f>TEXT(NIgerian_Fintech[[#This Row],[TransactionDate]], "MMMM")</f>
        <v>March</v>
      </c>
      <c r="L1469" s="3" t="str">
        <f>TEXT(NIgerian_Fintech[[#This Row],[TransactionDate]], "MM")</f>
        <v>03</v>
      </c>
      <c r="M1469" s="3" t="str">
        <f>TEXT(NIgerian_Fintech[[#This Row],[TransactionDate]], "tttt")</f>
        <v>Monday</v>
      </c>
      <c r="N1469" s="2" t="s">
        <v>16</v>
      </c>
    </row>
    <row r="1470" spans="1:14" ht="14.5" x14ac:dyDescent="0.35">
      <c r="A1470" s="2" t="s">
        <v>2970</v>
      </c>
      <c r="B1470" s="2" t="s">
        <v>2971</v>
      </c>
      <c r="C1470" s="2">
        <v>31</v>
      </c>
      <c r="D1470" s="2" t="s">
        <v>12</v>
      </c>
      <c r="E1470" s="2" t="s">
        <v>93</v>
      </c>
      <c r="F1470" s="2" t="s">
        <v>14</v>
      </c>
      <c r="G1470" s="2" t="s">
        <v>20</v>
      </c>
      <c r="H1470" s="7">
        <v>3289.07</v>
      </c>
      <c r="I1470" s="3">
        <v>45078</v>
      </c>
      <c r="J1470" s="3" t="str">
        <f>TEXT(NIgerian_Fintech[[#This Row],[TransactionDate]], "JJJJ")</f>
        <v>2023</v>
      </c>
      <c r="K1470" s="3" t="str">
        <f>TEXT(NIgerian_Fintech[[#This Row],[TransactionDate]], "MMMM")</f>
        <v>June</v>
      </c>
      <c r="L1470" s="3" t="str">
        <f>TEXT(NIgerian_Fintech[[#This Row],[TransactionDate]], "MM")</f>
        <v>06</v>
      </c>
      <c r="M1470" s="3" t="str">
        <f>TEXT(NIgerian_Fintech[[#This Row],[TransactionDate]], "tttt")</f>
        <v>Thursday</v>
      </c>
      <c r="N1470" s="2" t="s">
        <v>16</v>
      </c>
    </row>
    <row r="1471" spans="1:14" ht="14.5" x14ac:dyDescent="0.35">
      <c r="A1471" s="2" t="s">
        <v>2972</v>
      </c>
      <c r="B1471" s="2" t="s">
        <v>2973</v>
      </c>
      <c r="C1471" s="2">
        <v>32</v>
      </c>
      <c r="D1471" s="2" t="s">
        <v>12</v>
      </c>
      <c r="E1471" s="2" t="s">
        <v>24</v>
      </c>
      <c r="F1471" s="2" t="s">
        <v>25</v>
      </c>
      <c r="G1471" s="2" t="s">
        <v>30</v>
      </c>
      <c r="H1471" s="7">
        <v>21642.639999999999</v>
      </c>
      <c r="I1471" s="3">
        <v>45443</v>
      </c>
      <c r="J1471" s="3" t="str">
        <f>TEXT(NIgerian_Fintech[[#This Row],[TransactionDate]], "JJJJ")</f>
        <v>2024</v>
      </c>
      <c r="K1471" s="3" t="str">
        <f>TEXT(NIgerian_Fintech[[#This Row],[TransactionDate]], "MMMM")</f>
        <v>May</v>
      </c>
      <c r="L1471" s="3" t="str">
        <f>TEXT(NIgerian_Fintech[[#This Row],[TransactionDate]], "MM")</f>
        <v>05</v>
      </c>
      <c r="M1471" s="3" t="str">
        <f>TEXT(NIgerian_Fintech[[#This Row],[TransactionDate]], "tttt")</f>
        <v>Friday</v>
      </c>
      <c r="N1471" s="2" t="s">
        <v>21</v>
      </c>
    </row>
    <row r="1472" spans="1:14" ht="14.5" x14ac:dyDescent="0.35">
      <c r="A1472" s="2" t="s">
        <v>2974</v>
      </c>
      <c r="B1472" s="2" t="s">
        <v>2975</v>
      </c>
      <c r="C1472" s="2">
        <v>24</v>
      </c>
      <c r="D1472" s="2" t="s">
        <v>39</v>
      </c>
      <c r="E1472" s="2" t="s">
        <v>52</v>
      </c>
      <c r="F1472" s="2" t="s">
        <v>14</v>
      </c>
      <c r="G1472" s="2" t="s">
        <v>20</v>
      </c>
      <c r="H1472" s="7">
        <v>836.62</v>
      </c>
      <c r="I1472" s="3">
        <v>45309</v>
      </c>
      <c r="J1472" s="3" t="str">
        <f>TEXT(NIgerian_Fintech[[#This Row],[TransactionDate]], "JJJJ")</f>
        <v>2024</v>
      </c>
      <c r="K1472" s="3" t="str">
        <f>TEXT(NIgerian_Fintech[[#This Row],[TransactionDate]], "MMMM")</f>
        <v>January</v>
      </c>
      <c r="L1472" s="3" t="str">
        <f>TEXT(NIgerian_Fintech[[#This Row],[TransactionDate]], "MM")</f>
        <v>01</v>
      </c>
      <c r="M1472" s="3" t="str">
        <f>TEXT(NIgerian_Fintech[[#This Row],[TransactionDate]], "tttt")</f>
        <v>Thursday</v>
      </c>
      <c r="N1472" s="2" t="s">
        <v>16</v>
      </c>
    </row>
    <row r="1473" spans="1:14" ht="14.5" x14ac:dyDescent="0.35">
      <c r="A1473" s="2" t="s">
        <v>2976</v>
      </c>
      <c r="B1473" s="2" t="s">
        <v>2977</v>
      </c>
      <c r="C1473" s="2">
        <v>26</v>
      </c>
      <c r="D1473" s="2" t="s">
        <v>12</v>
      </c>
      <c r="E1473" s="2" t="s">
        <v>93</v>
      </c>
      <c r="F1473" s="2" t="s">
        <v>49</v>
      </c>
      <c r="G1473" s="2" t="s">
        <v>36</v>
      </c>
      <c r="H1473" s="7">
        <v>9300.0300000000007</v>
      </c>
      <c r="I1473" s="3">
        <v>45619</v>
      </c>
      <c r="J1473" s="3" t="str">
        <f>TEXT(NIgerian_Fintech[[#This Row],[TransactionDate]], "JJJJ")</f>
        <v>2024</v>
      </c>
      <c r="K1473" s="3" t="str">
        <f>TEXT(NIgerian_Fintech[[#This Row],[TransactionDate]], "MMMM")</f>
        <v>November</v>
      </c>
      <c r="L1473" s="3" t="str">
        <f>TEXT(NIgerian_Fintech[[#This Row],[TransactionDate]], "MM")</f>
        <v>11</v>
      </c>
      <c r="M1473" s="3" t="str">
        <f>TEXT(NIgerian_Fintech[[#This Row],[TransactionDate]], "tttt")</f>
        <v>Saturday</v>
      </c>
      <c r="N1473" s="2" t="s">
        <v>16</v>
      </c>
    </row>
    <row r="1474" spans="1:14" ht="14.5" x14ac:dyDescent="0.35">
      <c r="A1474" s="2" t="s">
        <v>2978</v>
      </c>
      <c r="B1474" s="2" t="s">
        <v>2979</v>
      </c>
      <c r="C1474" s="2">
        <v>25</v>
      </c>
      <c r="D1474" s="2" t="s">
        <v>12</v>
      </c>
      <c r="E1474" s="2" t="s">
        <v>42</v>
      </c>
      <c r="F1474" s="2" t="s">
        <v>55</v>
      </c>
      <c r="G1474" s="2" t="s">
        <v>15</v>
      </c>
      <c r="H1474" s="7">
        <v>19693.71</v>
      </c>
      <c r="I1474" s="3">
        <v>45278</v>
      </c>
      <c r="J1474" s="3" t="str">
        <f>TEXT(NIgerian_Fintech[[#This Row],[TransactionDate]], "JJJJ")</f>
        <v>2023</v>
      </c>
      <c r="K1474" s="3" t="str">
        <f>TEXT(NIgerian_Fintech[[#This Row],[TransactionDate]], "MMMM")</f>
        <v>December</v>
      </c>
      <c r="L1474" s="3" t="str">
        <f>TEXT(NIgerian_Fintech[[#This Row],[TransactionDate]], "MM")</f>
        <v>12</v>
      </c>
      <c r="M1474" s="3" t="str">
        <f>TEXT(NIgerian_Fintech[[#This Row],[TransactionDate]], "tttt")</f>
        <v>Monday</v>
      </c>
      <c r="N1474" s="2" t="s">
        <v>16</v>
      </c>
    </row>
    <row r="1475" spans="1:14" ht="14.5" x14ac:dyDescent="0.35">
      <c r="A1475" s="2" t="s">
        <v>2980</v>
      </c>
      <c r="B1475" s="2" t="s">
        <v>2981</v>
      </c>
      <c r="C1475" s="2">
        <v>40</v>
      </c>
      <c r="D1475" s="2" t="s">
        <v>12</v>
      </c>
      <c r="E1475" s="2" t="s">
        <v>42</v>
      </c>
      <c r="F1475" s="2" t="s">
        <v>55</v>
      </c>
      <c r="G1475" s="2" t="s">
        <v>20</v>
      </c>
      <c r="H1475" s="7">
        <v>25477.54</v>
      </c>
      <c r="I1475" s="3">
        <v>45127</v>
      </c>
      <c r="J1475" s="3" t="str">
        <f>TEXT(NIgerian_Fintech[[#This Row],[TransactionDate]], "JJJJ")</f>
        <v>2023</v>
      </c>
      <c r="K1475" s="3" t="str">
        <f>TEXT(NIgerian_Fintech[[#This Row],[TransactionDate]], "MMMM")</f>
        <v>July</v>
      </c>
      <c r="L1475" s="3" t="str">
        <f>TEXT(NIgerian_Fintech[[#This Row],[TransactionDate]], "MM")</f>
        <v>07</v>
      </c>
      <c r="M1475" s="3" t="str">
        <f>TEXT(NIgerian_Fintech[[#This Row],[TransactionDate]], "tttt")</f>
        <v>Thursday</v>
      </c>
      <c r="N1475" s="2" t="s">
        <v>16</v>
      </c>
    </row>
    <row r="1476" spans="1:14" ht="14.5" x14ac:dyDescent="0.35">
      <c r="A1476" s="2" t="s">
        <v>2982</v>
      </c>
      <c r="B1476" s="2" t="s">
        <v>2983</v>
      </c>
      <c r="C1476" s="2">
        <v>46</v>
      </c>
      <c r="D1476" s="2" t="s">
        <v>39</v>
      </c>
      <c r="E1476" s="2" t="s">
        <v>24</v>
      </c>
      <c r="F1476" s="2" t="s">
        <v>55</v>
      </c>
      <c r="G1476" s="2" t="s">
        <v>26</v>
      </c>
      <c r="H1476" s="7">
        <v>127.68</v>
      </c>
      <c r="I1476" s="3">
        <v>45059</v>
      </c>
      <c r="J1476" s="3" t="str">
        <f>TEXT(NIgerian_Fintech[[#This Row],[TransactionDate]], "JJJJ")</f>
        <v>2023</v>
      </c>
      <c r="K1476" s="3" t="str">
        <f>TEXT(NIgerian_Fintech[[#This Row],[TransactionDate]], "MMMM")</f>
        <v>May</v>
      </c>
      <c r="L1476" s="3" t="str">
        <f>TEXT(NIgerian_Fintech[[#This Row],[TransactionDate]], "MM")</f>
        <v>05</v>
      </c>
      <c r="M1476" s="3" t="str">
        <f>TEXT(NIgerian_Fintech[[#This Row],[TransactionDate]], "tttt")</f>
        <v>Saturday</v>
      </c>
      <c r="N1476" s="2" t="s">
        <v>16</v>
      </c>
    </row>
    <row r="1477" spans="1:14" ht="14.5" x14ac:dyDescent="0.35">
      <c r="A1477" s="2" t="s">
        <v>2984</v>
      </c>
      <c r="B1477" s="2" t="s">
        <v>2985</v>
      </c>
      <c r="C1477" s="2">
        <v>35</v>
      </c>
      <c r="D1477" s="2" t="s">
        <v>39</v>
      </c>
      <c r="E1477" s="2" t="s">
        <v>64</v>
      </c>
      <c r="F1477" s="2" t="s">
        <v>19</v>
      </c>
      <c r="G1477" s="2" t="s">
        <v>30</v>
      </c>
      <c r="H1477" s="7">
        <v>4615.05</v>
      </c>
      <c r="I1477" s="3">
        <v>45560</v>
      </c>
      <c r="J1477" s="3" t="str">
        <f>TEXT(NIgerian_Fintech[[#This Row],[TransactionDate]], "JJJJ")</f>
        <v>2024</v>
      </c>
      <c r="K1477" s="3" t="str">
        <f>TEXT(NIgerian_Fintech[[#This Row],[TransactionDate]], "MMMM")</f>
        <v>September</v>
      </c>
      <c r="L1477" s="3" t="str">
        <f>TEXT(NIgerian_Fintech[[#This Row],[TransactionDate]], "MM")</f>
        <v>09</v>
      </c>
      <c r="M1477" s="3" t="str">
        <f>TEXT(NIgerian_Fintech[[#This Row],[TransactionDate]], "tttt")</f>
        <v>Wednesday</v>
      </c>
      <c r="N1477" s="2" t="s">
        <v>16</v>
      </c>
    </row>
    <row r="1478" spans="1:14" ht="14.5" x14ac:dyDescent="0.35">
      <c r="A1478" s="2" t="s">
        <v>2986</v>
      </c>
      <c r="B1478" s="2" t="s">
        <v>2987</v>
      </c>
      <c r="C1478" s="2">
        <v>48</v>
      </c>
      <c r="D1478" s="2" t="s">
        <v>12</v>
      </c>
      <c r="E1478" s="2" t="s">
        <v>74</v>
      </c>
      <c r="F1478" s="2" t="s">
        <v>35</v>
      </c>
      <c r="G1478" s="2" t="s">
        <v>36</v>
      </c>
      <c r="H1478" s="7">
        <v>2974.16</v>
      </c>
      <c r="I1478" s="3">
        <v>45095</v>
      </c>
      <c r="J1478" s="3" t="str">
        <f>TEXT(NIgerian_Fintech[[#This Row],[TransactionDate]], "JJJJ")</f>
        <v>2023</v>
      </c>
      <c r="K1478" s="3" t="str">
        <f>TEXT(NIgerian_Fintech[[#This Row],[TransactionDate]], "MMMM")</f>
        <v>June</v>
      </c>
      <c r="L1478" s="3" t="str">
        <f>TEXT(NIgerian_Fintech[[#This Row],[TransactionDate]], "MM")</f>
        <v>06</v>
      </c>
      <c r="M1478" s="3" t="str">
        <f>TEXT(NIgerian_Fintech[[#This Row],[TransactionDate]], "tttt")</f>
        <v>Sunday</v>
      </c>
      <c r="N1478" s="2" t="s">
        <v>69</v>
      </c>
    </row>
    <row r="1479" spans="1:14" ht="14.5" x14ac:dyDescent="0.35">
      <c r="A1479" s="2" t="s">
        <v>2988</v>
      </c>
      <c r="B1479" s="2" t="s">
        <v>2989</v>
      </c>
      <c r="C1479" s="2">
        <v>47</v>
      </c>
      <c r="D1479" s="2" t="s">
        <v>12</v>
      </c>
      <c r="E1479" s="2" t="s">
        <v>13</v>
      </c>
      <c r="F1479" s="2" t="s">
        <v>19</v>
      </c>
      <c r="G1479" s="2" t="s">
        <v>15</v>
      </c>
      <c r="H1479" s="7">
        <v>8394.0499999999993</v>
      </c>
      <c r="I1479" s="3">
        <v>45317</v>
      </c>
      <c r="J1479" s="3" t="str">
        <f>TEXT(NIgerian_Fintech[[#This Row],[TransactionDate]], "JJJJ")</f>
        <v>2024</v>
      </c>
      <c r="K1479" s="3" t="str">
        <f>TEXT(NIgerian_Fintech[[#This Row],[TransactionDate]], "MMMM")</f>
        <v>January</v>
      </c>
      <c r="L1479" s="3" t="str">
        <f>TEXT(NIgerian_Fintech[[#This Row],[TransactionDate]], "MM")</f>
        <v>01</v>
      </c>
      <c r="M1479" s="3" t="str">
        <f>TEXT(NIgerian_Fintech[[#This Row],[TransactionDate]], "tttt")</f>
        <v>Friday</v>
      </c>
      <c r="N1479" s="2" t="s">
        <v>16</v>
      </c>
    </row>
    <row r="1480" spans="1:14" ht="14.5" x14ac:dyDescent="0.35">
      <c r="A1480" s="2" t="s">
        <v>2990</v>
      </c>
      <c r="B1480" s="2" t="s">
        <v>2991</v>
      </c>
      <c r="C1480" s="2">
        <v>56</v>
      </c>
      <c r="D1480" s="2" t="s">
        <v>39</v>
      </c>
      <c r="E1480" s="2" t="s">
        <v>93</v>
      </c>
      <c r="F1480" s="2" t="s">
        <v>49</v>
      </c>
      <c r="G1480" s="2" t="s">
        <v>20</v>
      </c>
      <c r="H1480" s="7">
        <v>10020.18</v>
      </c>
      <c r="I1480" s="3">
        <v>45311</v>
      </c>
      <c r="J1480" s="3" t="str">
        <f>TEXT(NIgerian_Fintech[[#This Row],[TransactionDate]], "JJJJ")</f>
        <v>2024</v>
      </c>
      <c r="K1480" s="3" t="str">
        <f>TEXT(NIgerian_Fintech[[#This Row],[TransactionDate]], "MMMM")</f>
        <v>January</v>
      </c>
      <c r="L1480" s="3" t="str">
        <f>TEXT(NIgerian_Fintech[[#This Row],[TransactionDate]], "MM")</f>
        <v>01</v>
      </c>
      <c r="M1480" s="3" t="str">
        <f>TEXT(NIgerian_Fintech[[#This Row],[TransactionDate]], "tttt")</f>
        <v>Saturday</v>
      </c>
      <c r="N1480" s="2" t="s">
        <v>16</v>
      </c>
    </row>
    <row r="1481" spans="1:14" ht="14.5" x14ac:dyDescent="0.35">
      <c r="A1481" s="2" t="s">
        <v>2992</v>
      </c>
      <c r="B1481" s="2" t="s">
        <v>2993</v>
      </c>
      <c r="C1481" s="2">
        <v>52</v>
      </c>
      <c r="D1481" s="2" t="s">
        <v>39</v>
      </c>
      <c r="E1481" s="2" t="s">
        <v>42</v>
      </c>
      <c r="F1481" s="2" t="s">
        <v>35</v>
      </c>
      <c r="G1481" s="2" t="s">
        <v>30</v>
      </c>
      <c r="H1481" s="7">
        <v>83970.91</v>
      </c>
      <c r="I1481" s="3">
        <v>45024</v>
      </c>
      <c r="J1481" s="3" t="str">
        <f>TEXT(NIgerian_Fintech[[#This Row],[TransactionDate]], "JJJJ")</f>
        <v>2023</v>
      </c>
      <c r="K1481" s="3" t="str">
        <f>TEXT(NIgerian_Fintech[[#This Row],[TransactionDate]], "MMMM")</f>
        <v>April</v>
      </c>
      <c r="L1481" s="3" t="str">
        <f>TEXT(NIgerian_Fintech[[#This Row],[TransactionDate]], "MM")</f>
        <v>04</v>
      </c>
      <c r="M1481" s="3" t="str">
        <f>TEXT(NIgerian_Fintech[[#This Row],[TransactionDate]], "tttt")</f>
        <v>Saturday</v>
      </c>
      <c r="N1481" s="2" t="s">
        <v>16</v>
      </c>
    </row>
    <row r="1482" spans="1:14" ht="14.5" x14ac:dyDescent="0.35">
      <c r="A1482" s="2" t="s">
        <v>2994</v>
      </c>
      <c r="B1482" s="2" t="s">
        <v>2995</v>
      </c>
      <c r="C1482" s="2">
        <v>35</v>
      </c>
      <c r="D1482" s="2" t="s">
        <v>12</v>
      </c>
      <c r="E1482" s="2" t="s">
        <v>52</v>
      </c>
      <c r="F1482" s="2" t="s">
        <v>14</v>
      </c>
      <c r="G1482" s="2" t="s">
        <v>15</v>
      </c>
      <c r="H1482" s="7">
        <v>7190.04</v>
      </c>
      <c r="I1482" s="3">
        <v>45303</v>
      </c>
      <c r="J1482" s="3" t="str">
        <f>TEXT(NIgerian_Fintech[[#This Row],[TransactionDate]], "JJJJ")</f>
        <v>2024</v>
      </c>
      <c r="K1482" s="3" t="str">
        <f>TEXT(NIgerian_Fintech[[#This Row],[TransactionDate]], "MMMM")</f>
        <v>January</v>
      </c>
      <c r="L1482" s="3" t="str">
        <f>TEXT(NIgerian_Fintech[[#This Row],[TransactionDate]], "MM")</f>
        <v>01</v>
      </c>
      <c r="M1482" s="3" t="str">
        <f>TEXT(NIgerian_Fintech[[#This Row],[TransactionDate]], "tttt")</f>
        <v>Friday</v>
      </c>
      <c r="N1482" s="2" t="s">
        <v>16</v>
      </c>
    </row>
    <row r="1483" spans="1:14" ht="14.5" x14ac:dyDescent="0.35">
      <c r="A1483" s="2" t="s">
        <v>2996</v>
      </c>
      <c r="B1483" s="2" t="s">
        <v>2997</v>
      </c>
      <c r="C1483" s="2">
        <v>59</v>
      </c>
      <c r="D1483" s="2" t="s">
        <v>12</v>
      </c>
      <c r="E1483" s="2" t="s">
        <v>93</v>
      </c>
      <c r="F1483" s="2" t="s">
        <v>19</v>
      </c>
      <c r="G1483" s="2" t="s">
        <v>20</v>
      </c>
      <c r="H1483" s="7">
        <v>8017.73</v>
      </c>
      <c r="I1483" s="3">
        <v>45266</v>
      </c>
      <c r="J1483" s="3" t="str">
        <f>TEXT(NIgerian_Fintech[[#This Row],[TransactionDate]], "JJJJ")</f>
        <v>2023</v>
      </c>
      <c r="K1483" s="3" t="str">
        <f>TEXT(NIgerian_Fintech[[#This Row],[TransactionDate]], "MMMM")</f>
        <v>December</v>
      </c>
      <c r="L1483" s="3" t="str">
        <f>TEXT(NIgerian_Fintech[[#This Row],[TransactionDate]], "MM")</f>
        <v>12</v>
      </c>
      <c r="M1483" s="3" t="str">
        <f>TEXT(NIgerian_Fintech[[#This Row],[TransactionDate]], "tttt")</f>
        <v>Wednesday</v>
      </c>
      <c r="N1483" s="2" t="s">
        <v>16</v>
      </c>
    </row>
    <row r="1484" spans="1:14" ht="14.5" x14ac:dyDescent="0.35">
      <c r="A1484" s="2" t="s">
        <v>2998</v>
      </c>
      <c r="B1484" s="2" t="s">
        <v>2999</v>
      </c>
      <c r="C1484" s="2">
        <v>56</v>
      </c>
      <c r="D1484" s="2" t="s">
        <v>39</v>
      </c>
      <c r="E1484" s="2" t="s">
        <v>64</v>
      </c>
      <c r="F1484" s="2" t="s">
        <v>35</v>
      </c>
      <c r="G1484" s="2" t="s">
        <v>36</v>
      </c>
      <c r="H1484" s="7">
        <v>5349.71</v>
      </c>
      <c r="I1484" s="3">
        <v>45457</v>
      </c>
      <c r="J1484" s="3" t="str">
        <f>TEXT(NIgerian_Fintech[[#This Row],[TransactionDate]], "JJJJ")</f>
        <v>2024</v>
      </c>
      <c r="K1484" s="3" t="str">
        <f>TEXT(NIgerian_Fintech[[#This Row],[TransactionDate]], "MMMM")</f>
        <v>June</v>
      </c>
      <c r="L1484" s="3" t="str">
        <f>TEXT(NIgerian_Fintech[[#This Row],[TransactionDate]], "MM")</f>
        <v>06</v>
      </c>
      <c r="M1484" s="3" t="str">
        <f>TEXT(NIgerian_Fintech[[#This Row],[TransactionDate]], "tttt")</f>
        <v>Friday</v>
      </c>
      <c r="N1484" s="2" t="s">
        <v>16</v>
      </c>
    </row>
    <row r="1485" spans="1:14" ht="14.5" x14ac:dyDescent="0.35">
      <c r="A1485" s="2" t="s">
        <v>3000</v>
      </c>
      <c r="B1485" s="2" t="s">
        <v>3001</v>
      </c>
      <c r="C1485" s="2">
        <v>34</v>
      </c>
      <c r="D1485" s="2" t="s">
        <v>39</v>
      </c>
      <c r="E1485" s="2" t="s">
        <v>64</v>
      </c>
      <c r="F1485" s="2" t="s">
        <v>14</v>
      </c>
      <c r="G1485" s="2" t="s">
        <v>26</v>
      </c>
      <c r="H1485" s="7">
        <v>1597.9</v>
      </c>
      <c r="I1485" s="3">
        <v>45058</v>
      </c>
      <c r="J1485" s="3" t="str">
        <f>TEXT(NIgerian_Fintech[[#This Row],[TransactionDate]], "JJJJ")</f>
        <v>2023</v>
      </c>
      <c r="K1485" s="3" t="str">
        <f>TEXT(NIgerian_Fintech[[#This Row],[TransactionDate]], "MMMM")</f>
        <v>May</v>
      </c>
      <c r="L1485" s="3" t="str">
        <f>TEXT(NIgerian_Fintech[[#This Row],[TransactionDate]], "MM")</f>
        <v>05</v>
      </c>
      <c r="M1485" s="3" t="str">
        <f>TEXT(NIgerian_Fintech[[#This Row],[TransactionDate]], "tttt")</f>
        <v>Friday</v>
      </c>
      <c r="N1485" s="2" t="s">
        <v>16</v>
      </c>
    </row>
    <row r="1486" spans="1:14" ht="14.5" x14ac:dyDescent="0.35">
      <c r="A1486" s="2" t="s">
        <v>3002</v>
      </c>
      <c r="B1486" s="2" t="s">
        <v>3003</v>
      </c>
      <c r="C1486" s="2">
        <v>31</v>
      </c>
      <c r="D1486" s="2" t="s">
        <v>12</v>
      </c>
      <c r="E1486" s="2" t="s">
        <v>42</v>
      </c>
      <c r="F1486" s="2" t="s">
        <v>35</v>
      </c>
      <c r="G1486" s="2" t="s">
        <v>26</v>
      </c>
      <c r="H1486" s="7">
        <v>3614.36</v>
      </c>
      <c r="I1486" s="3">
        <v>45534</v>
      </c>
      <c r="J1486" s="3" t="str">
        <f>TEXT(NIgerian_Fintech[[#This Row],[TransactionDate]], "JJJJ")</f>
        <v>2024</v>
      </c>
      <c r="K1486" s="3" t="str">
        <f>TEXT(NIgerian_Fintech[[#This Row],[TransactionDate]], "MMMM")</f>
        <v>August</v>
      </c>
      <c r="L1486" s="3" t="str">
        <f>TEXT(NIgerian_Fintech[[#This Row],[TransactionDate]], "MM")</f>
        <v>08</v>
      </c>
      <c r="M1486" s="3" t="str">
        <f>TEXT(NIgerian_Fintech[[#This Row],[TransactionDate]], "tttt")</f>
        <v>Friday</v>
      </c>
      <c r="N1486" s="2" t="s">
        <v>16</v>
      </c>
    </row>
    <row r="1487" spans="1:14" ht="14.5" x14ac:dyDescent="0.35">
      <c r="A1487" s="2" t="s">
        <v>3004</v>
      </c>
      <c r="B1487" s="2" t="s">
        <v>3005</v>
      </c>
      <c r="C1487" s="2">
        <v>48</v>
      </c>
      <c r="D1487" s="2" t="s">
        <v>39</v>
      </c>
      <c r="E1487" s="2" t="s">
        <v>42</v>
      </c>
      <c r="F1487" s="2" t="s">
        <v>14</v>
      </c>
      <c r="G1487" s="2" t="s">
        <v>36</v>
      </c>
      <c r="H1487" s="7">
        <v>2836.7</v>
      </c>
      <c r="I1487" s="3">
        <v>45136</v>
      </c>
      <c r="J1487" s="3" t="str">
        <f>TEXT(NIgerian_Fintech[[#This Row],[TransactionDate]], "JJJJ")</f>
        <v>2023</v>
      </c>
      <c r="K1487" s="3" t="str">
        <f>TEXT(NIgerian_Fintech[[#This Row],[TransactionDate]], "MMMM")</f>
        <v>July</v>
      </c>
      <c r="L1487" s="3" t="str">
        <f>TEXT(NIgerian_Fintech[[#This Row],[TransactionDate]], "MM")</f>
        <v>07</v>
      </c>
      <c r="M1487" s="3" t="str">
        <f>TEXT(NIgerian_Fintech[[#This Row],[TransactionDate]], "tttt")</f>
        <v>Saturday</v>
      </c>
      <c r="N1487" s="2" t="s">
        <v>16</v>
      </c>
    </row>
    <row r="1488" spans="1:14" ht="14.5" x14ac:dyDescent="0.35">
      <c r="A1488" s="2" t="s">
        <v>3006</v>
      </c>
      <c r="B1488" s="2" t="s">
        <v>3007</v>
      </c>
      <c r="C1488" s="2">
        <v>41</v>
      </c>
      <c r="D1488" s="2" t="s">
        <v>12</v>
      </c>
      <c r="E1488" s="2" t="s">
        <v>24</v>
      </c>
      <c r="F1488" s="2" t="s">
        <v>35</v>
      </c>
      <c r="G1488" s="2" t="s">
        <v>30</v>
      </c>
      <c r="H1488" s="7">
        <v>16155.55</v>
      </c>
      <c r="I1488" s="3">
        <v>44931</v>
      </c>
      <c r="J1488" s="3" t="str">
        <f>TEXT(NIgerian_Fintech[[#This Row],[TransactionDate]], "JJJJ")</f>
        <v>2023</v>
      </c>
      <c r="K1488" s="3" t="str">
        <f>TEXT(NIgerian_Fintech[[#This Row],[TransactionDate]], "MMMM")</f>
        <v>January</v>
      </c>
      <c r="L1488" s="3" t="str">
        <f>TEXT(NIgerian_Fintech[[#This Row],[TransactionDate]], "MM")</f>
        <v>01</v>
      </c>
      <c r="M1488" s="3" t="str">
        <f>TEXT(NIgerian_Fintech[[#This Row],[TransactionDate]], "tttt")</f>
        <v>Thursday</v>
      </c>
      <c r="N1488" s="2" t="s">
        <v>16</v>
      </c>
    </row>
    <row r="1489" spans="1:14" ht="14.5" x14ac:dyDescent="0.35">
      <c r="A1489" s="2" t="s">
        <v>3008</v>
      </c>
      <c r="B1489" s="2" t="s">
        <v>3009</v>
      </c>
      <c r="C1489" s="2">
        <v>52</v>
      </c>
      <c r="D1489" s="2" t="s">
        <v>12</v>
      </c>
      <c r="E1489" s="2" t="s">
        <v>42</v>
      </c>
      <c r="F1489" s="2" t="s">
        <v>19</v>
      </c>
      <c r="G1489" s="2" t="s">
        <v>36</v>
      </c>
      <c r="H1489" s="7">
        <v>7892.54</v>
      </c>
      <c r="I1489" s="3">
        <v>45303</v>
      </c>
      <c r="J1489" s="3" t="str">
        <f>TEXT(NIgerian_Fintech[[#This Row],[TransactionDate]], "JJJJ")</f>
        <v>2024</v>
      </c>
      <c r="K1489" s="3" t="str">
        <f>TEXT(NIgerian_Fintech[[#This Row],[TransactionDate]], "MMMM")</f>
        <v>January</v>
      </c>
      <c r="L1489" s="3" t="str">
        <f>TEXT(NIgerian_Fintech[[#This Row],[TransactionDate]], "MM")</f>
        <v>01</v>
      </c>
      <c r="M1489" s="3" t="str">
        <f>TEXT(NIgerian_Fintech[[#This Row],[TransactionDate]], "tttt")</f>
        <v>Friday</v>
      </c>
      <c r="N1489" s="2" t="s">
        <v>16</v>
      </c>
    </row>
    <row r="1490" spans="1:14" ht="14.5" x14ac:dyDescent="0.35">
      <c r="A1490" s="2" t="s">
        <v>3010</v>
      </c>
      <c r="B1490" s="2" t="s">
        <v>3011</v>
      </c>
      <c r="C1490" s="2">
        <v>61</v>
      </c>
      <c r="D1490" s="2" t="s">
        <v>12</v>
      </c>
      <c r="E1490" s="2" t="s">
        <v>24</v>
      </c>
      <c r="F1490" s="2" t="s">
        <v>19</v>
      </c>
      <c r="G1490" s="2" t="s">
        <v>20</v>
      </c>
      <c r="H1490" s="7">
        <v>3512.52</v>
      </c>
      <c r="I1490" s="3">
        <v>45566</v>
      </c>
      <c r="J1490" s="3" t="str">
        <f>TEXT(NIgerian_Fintech[[#This Row],[TransactionDate]], "JJJJ")</f>
        <v>2024</v>
      </c>
      <c r="K1490" s="3" t="str">
        <f>TEXT(NIgerian_Fintech[[#This Row],[TransactionDate]], "MMMM")</f>
        <v>October</v>
      </c>
      <c r="L1490" s="3" t="str">
        <f>TEXT(NIgerian_Fintech[[#This Row],[TransactionDate]], "MM")</f>
        <v>10</v>
      </c>
      <c r="M1490" s="3" t="str">
        <f>TEXT(NIgerian_Fintech[[#This Row],[TransactionDate]], "tttt")</f>
        <v>Tuesday</v>
      </c>
      <c r="N1490" s="2" t="s">
        <v>16</v>
      </c>
    </row>
    <row r="1491" spans="1:14" ht="14.5" x14ac:dyDescent="0.35">
      <c r="A1491" s="2" t="s">
        <v>3012</v>
      </c>
      <c r="B1491" s="2" t="s">
        <v>3013</v>
      </c>
      <c r="C1491" s="2">
        <v>62</v>
      </c>
      <c r="D1491" s="2" t="s">
        <v>39</v>
      </c>
      <c r="E1491" s="2" t="s">
        <v>29</v>
      </c>
      <c r="F1491" s="2" t="s">
        <v>49</v>
      </c>
      <c r="G1491" s="2" t="s">
        <v>30</v>
      </c>
      <c r="H1491" s="7">
        <v>6715.68</v>
      </c>
      <c r="I1491" s="3">
        <v>44980</v>
      </c>
      <c r="J1491" s="3" t="str">
        <f>TEXT(NIgerian_Fintech[[#This Row],[TransactionDate]], "JJJJ")</f>
        <v>2023</v>
      </c>
      <c r="K1491" s="3" t="str">
        <f>TEXT(NIgerian_Fintech[[#This Row],[TransactionDate]], "MMMM")</f>
        <v>February</v>
      </c>
      <c r="L1491" s="3" t="str">
        <f>TEXT(NIgerian_Fintech[[#This Row],[TransactionDate]], "MM")</f>
        <v>02</v>
      </c>
      <c r="M1491" s="3" t="str">
        <f>TEXT(NIgerian_Fintech[[#This Row],[TransactionDate]], "tttt")</f>
        <v>Thursday</v>
      </c>
      <c r="N1491" s="2" t="s">
        <v>16</v>
      </c>
    </row>
    <row r="1492" spans="1:14" ht="14.5" x14ac:dyDescent="0.35">
      <c r="A1492" s="2" t="s">
        <v>3014</v>
      </c>
      <c r="B1492" s="2" t="s">
        <v>3015</v>
      </c>
      <c r="C1492" s="2">
        <v>51</v>
      </c>
      <c r="D1492" s="2" t="s">
        <v>12</v>
      </c>
      <c r="E1492" s="2" t="s">
        <v>13</v>
      </c>
      <c r="F1492" s="2" t="s">
        <v>25</v>
      </c>
      <c r="G1492" s="2" t="s">
        <v>26</v>
      </c>
      <c r="H1492" s="7">
        <v>2470.0700000000002</v>
      </c>
      <c r="I1492" s="3">
        <v>45424</v>
      </c>
      <c r="J1492" s="3" t="str">
        <f>TEXT(NIgerian_Fintech[[#This Row],[TransactionDate]], "JJJJ")</f>
        <v>2024</v>
      </c>
      <c r="K1492" s="3" t="str">
        <f>TEXT(NIgerian_Fintech[[#This Row],[TransactionDate]], "MMMM")</f>
        <v>May</v>
      </c>
      <c r="L1492" s="3" t="str">
        <f>TEXT(NIgerian_Fintech[[#This Row],[TransactionDate]], "MM")</f>
        <v>05</v>
      </c>
      <c r="M1492" s="3" t="str">
        <f>TEXT(NIgerian_Fintech[[#This Row],[TransactionDate]], "tttt")</f>
        <v>Sunday</v>
      </c>
      <c r="N1492" s="2" t="s">
        <v>16</v>
      </c>
    </row>
    <row r="1493" spans="1:14" ht="14.5" x14ac:dyDescent="0.35">
      <c r="A1493" s="2" t="s">
        <v>3016</v>
      </c>
      <c r="B1493" s="2" t="s">
        <v>3017</v>
      </c>
      <c r="C1493" s="2">
        <v>20</v>
      </c>
      <c r="D1493" s="2" t="s">
        <v>12</v>
      </c>
      <c r="E1493" s="2" t="s">
        <v>42</v>
      </c>
      <c r="F1493" s="2" t="s">
        <v>55</v>
      </c>
      <c r="G1493" s="2" t="s">
        <v>20</v>
      </c>
      <c r="H1493" s="7">
        <v>2047.23</v>
      </c>
      <c r="I1493" s="3">
        <v>45124</v>
      </c>
      <c r="J1493" s="3" t="str">
        <f>TEXT(NIgerian_Fintech[[#This Row],[TransactionDate]], "JJJJ")</f>
        <v>2023</v>
      </c>
      <c r="K1493" s="3" t="str">
        <f>TEXT(NIgerian_Fintech[[#This Row],[TransactionDate]], "MMMM")</f>
        <v>July</v>
      </c>
      <c r="L1493" s="3" t="str">
        <f>TEXT(NIgerian_Fintech[[#This Row],[TransactionDate]], "MM")</f>
        <v>07</v>
      </c>
      <c r="M1493" s="3" t="str">
        <f>TEXT(NIgerian_Fintech[[#This Row],[TransactionDate]], "tttt")</f>
        <v>Monday</v>
      </c>
      <c r="N1493" s="2" t="s">
        <v>21</v>
      </c>
    </row>
    <row r="1494" spans="1:14" ht="14.5" x14ac:dyDescent="0.35">
      <c r="A1494" s="2" t="s">
        <v>3018</v>
      </c>
      <c r="B1494" s="2" t="s">
        <v>3019</v>
      </c>
      <c r="C1494" s="2">
        <v>54</v>
      </c>
      <c r="D1494" s="2" t="s">
        <v>39</v>
      </c>
      <c r="E1494" s="2" t="s">
        <v>93</v>
      </c>
      <c r="F1494" s="2" t="s">
        <v>19</v>
      </c>
      <c r="G1494" s="2" t="s">
        <v>15</v>
      </c>
      <c r="H1494" s="7">
        <v>19657</v>
      </c>
      <c r="I1494" s="3">
        <v>45367</v>
      </c>
      <c r="J1494" s="3" t="str">
        <f>TEXT(NIgerian_Fintech[[#This Row],[TransactionDate]], "JJJJ")</f>
        <v>2024</v>
      </c>
      <c r="K1494" s="3" t="str">
        <f>TEXT(NIgerian_Fintech[[#This Row],[TransactionDate]], "MMMM")</f>
        <v>March</v>
      </c>
      <c r="L1494" s="3" t="str">
        <f>TEXT(NIgerian_Fintech[[#This Row],[TransactionDate]], "MM")</f>
        <v>03</v>
      </c>
      <c r="M1494" s="3" t="str">
        <f>TEXT(NIgerian_Fintech[[#This Row],[TransactionDate]], "tttt")</f>
        <v>Saturday</v>
      </c>
      <c r="N1494" s="2" t="s">
        <v>16</v>
      </c>
    </row>
    <row r="1495" spans="1:14" ht="14.5" x14ac:dyDescent="0.35">
      <c r="A1495" s="2" t="s">
        <v>3020</v>
      </c>
      <c r="B1495" s="2" t="s">
        <v>3021</v>
      </c>
      <c r="C1495" s="2">
        <v>60</v>
      </c>
      <c r="D1495" s="2" t="s">
        <v>39</v>
      </c>
      <c r="E1495" s="2" t="s">
        <v>93</v>
      </c>
      <c r="F1495" s="2" t="s">
        <v>19</v>
      </c>
      <c r="G1495" s="2" t="s">
        <v>15</v>
      </c>
      <c r="H1495" s="7">
        <v>28969.89</v>
      </c>
      <c r="I1495" s="3">
        <v>45644</v>
      </c>
      <c r="J1495" s="3" t="str">
        <f>TEXT(NIgerian_Fintech[[#This Row],[TransactionDate]], "JJJJ")</f>
        <v>2024</v>
      </c>
      <c r="K1495" s="3" t="str">
        <f>TEXT(NIgerian_Fintech[[#This Row],[TransactionDate]], "MMMM")</f>
        <v>December</v>
      </c>
      <c r="L1495" s="3" t="str">
        <f>TEXT(NIgerian_Fintech[[#This Row],[TransactionDate]], "MM")</f>
        <v>12</v>
      </c>
      <c r="M1495" s="3" t="str">
        <f>TEXT(NIgerian_Fintech[[#This Row],[TransactionDate]], "tttt")</f>
        <v>Wednesday</v>
      </c>
      <c r="N1495" s="2" t="s">
        <v>16</v>
      </c>
    </row>
    <row r="1496" spans="1:14" ht="14.5" x14ac:dyDescent="0.35">
      <c r="A1496" s="2" t="s">
        <v>3022</v>
      </c>
      <c r="B1496" s="2" t="s">
        <v>3023</v>
      </c>
      <c r="C1496" s="2">
        <v>57</v>
      </c>
      <c r="D1496" s="2" t="s">
        <v>12</v>
      </c>
      <c r="E1496" s="2" t="s">
        <v>24</v>
      </c>
      <c r="F1496" s="2" t="s">
        <v>14</v>
      </c>
      <c r="G1496" s="2" t="s">
        <v>15</v>
      </c>
      <c r="H1496" s="7">
        <v>833.97</v>
      </c>
      <c r="I1496" s="3">
        <v>45106</v>
      </c>
      <c r="J1496" s="3" t="str">
        <f>TEXT(NIgerian_Fintech[[#This Row],[TransactionDate]], "JJJJ")</f>
        <v>2023</v>
      </c>
      <c r="K1496" s="3" t="str">
        <f>TEXT(NIgerian_Fintech[[#This Row],[TransactionDate]], "MMMM")</f>
        <v>June</v>
      </c>
      <c r="L1496" s="3" t="str">
        <f>TEXT(NIgerian_Fintech[[#This Row],[TransactionDate]], "MM")</f>
        <v>06</v>
      </c>
      <c r="M1496" s="3" t="str">
        <f>TEXT(NIgerian_Fintech[[#This Row],[TransactionDate]], "tttt")</f>
        <v>Thursday</v>
      </c>
      <c r="N1496" s="2" t="s">
        <v>16</v>
      </c>
    </row>
    <row r="1497" spans="1:14" ht="14.5" x14ac:dyDescent="0.35">
      <c r="A1497" s="2" t="s">
        <v>3024</v>
      </c>
      <c r="B1497" s="2" t="s">
        <v>3025</v>
      </c>
      <c r="C1497" s="2">
        <v>43</v>
      </c>
      <c r="D1497" s="2" t="s">
        <v>12</v>
      </c>
      <c r="E1497" s="2" t="s">
        <v>29</v>
      </c>
      <c r="F1497" s="2" t="s">
        <v>25</v>
      </c>
      <c r="G1497" s="2" t="s">
        <v>26</v>
      </c>
      <c r="H1497" s="7">
        <v>14476.71</v>
      </c>
      <c r="I1497" s="3">
        <v>45167</v>
      </c>
      <c r="J1497" s="3" t="str">
        <f>TEXT(NIgerian_Fintech[[#This Row],[TransactionDate]], "JJJJ")</f>
        <v>2023</v>
      </c>
      <c r="K1497" s="3" t="str">
        <f>TEXT(NIgerian_Fintech[[#This Row],[TransactionDate]], "MMMM")</f>
        <v>August</v>
      </c>
      <c r="L1497" s="3" t="str">
        <f>TEXT(NIgerian_Fintech[[#This Row],[TransactionDate]], "MM")</f>
        <v>08</v>
      </c>
      <c r="M1497" s="3" t="str">
        <f>TEXT(NIgerian_Fintech[[#This Row],[TransactionDate]], "tttt")</f>
        <v>Tuesday</v>
      </c>
      <c r="N1497" s="2" t="s">
        <v>16</v>
      </c>
    </row>
    <row r="1498" spans="1:14" ht="14.5" x14ac:dyDescent="0.35">
      <c r="A1498" s="2" t="s">
        <v>3026</v>
      </c>
      <c r="B1498" s="2" t="s">
        <v>3027</v>
      </c>
      <c r="C1498" s="2">
        <v>40</v>
      </c>
      <c r="D1498" s="2" t="s">
        <v>39</v>
      </c>
      <c r="E1498" s="2" t="s">
        <v>29</v>
      </c>
      <c r="F1498" s="2" t="s">
        <v>19</v>
      </c>
      <c r="G1498" s="2" t="s">
        <v>36</v>
      </c>
      <c r="H1498" s="7">
        <v>6038.76</v>
      </c>
      <c r="I1498" s="3">
        <v>45246</v>
      </c>
      <c r="J1498" s="3" t="str">
        <f>TEXT(NIgerian_Fintech[[#This Row],[TransactionDate]], "JJJJ")</f>
        <v>2023</v>
      </c>
      <c r="K1498" s="3" t="str">
        <f>TEXT(NIgerian_Fintech[[#This Row],[TransactionDate]], "MMMM")</f>
        <v>November</v>
      </c>
      <c r="L1498" s="3" t="str">
        <f>TEXT(NIgerian_Fintech[[#This Row],[TransactionDate]], "MM")</f>
        <v>11</v>
      </c>
      <c r="M1498" s="3" t="str">
        <f>TEXT(NIgerian_Fintech[[#This Row],[TransactionDate]], "tttt")</f>
        <v>Thursday</v>
      </c>
      <c r="N1498" s="2" t="s">
        <v>16</v>
      </c>
    </row>
    <row r="1499" spans="1:14" ht="14.5" x14ac:dyDescent="0.35">
      <c r="A1499" s="2" t="s">
        <v>3028</v>
      </c>
      <c r="B1499" s="2" t="s">
        <v>3029</v>
      </c>
      <c r="C1499" s="2">
        <v>61</v>
      </c>
      <c r="D1499" s="2" t="s">
        <v>39</v>
      </c>
      <c r="E1499" s="2" t="s">
        <v>74</v>
      </c>
      <c r="F1499" s="2" t="s">
        <v>35</v>
      </c>
      <c r="G1499" s="2" t="s">
        <v>30</v>
      </c>
      <c r="H1499" s="7">
        <v>4926.12</v>
      </c>
      <c r="I1499" s="3">
        <v>45427</v>
      </c>
      <c r="J1499" s="3" t="str">
        <f>TEXT(NIgerian_Fintech[[#This Row],[TransactionDate]], "JJJJ")</f>
        <v>2024</v>
      </c>
      <c r="K1499" s="3" t="str">
        <f>TEXT(NIgerian_Fintech[[#This Row],[TransactionDate]], "MMMM")</f>
        <v>May</v>
      </c>
      <c r="L1499" s="3" t="str">
        <f>TEXT(NIgerian_Fintech[[#This Row],[TransactionDate]], "MM")</f>
        <v>05</v>
      </c>
      <c r="M1499" s="3" t="str">
        <f>TEXT(NIgerian_Fintech[[#This Row],[TransactionDate]], "tttt")</f>
        <v>Wednesday</v>
      </c>
      <c r="N1499" s="2" t="s">
        <v>16</v>
      </c>
    </row>
    <row r="1500" spans="1:14" ht="14.5" x14ac:dyDescent="0.35">
      <c r="A1500" s="2" t="s">
        <v>3030</v>
      </c>
      <c r="B1500" s="2" t="s">
        <v>3031</v>
      </c>
      <c r="C1500" s="2">
        <v>56</v>
      </c>
      <c r="D1500" s="2" t="s">
        <v>39</v>
      </c>
      <c r="E1500" s="2" t="s">
        <v>52</v>
      </c>
      <c r="F1500" s="2" t="s">
        <v>25</v>
      </c>
      <c r="G1500" s="2" t="s">
        <v>26</v>
      </c>
      <c r="H1500" s="7">
        <v>11692.86</v>
      </c>
      <c r="I1500" s="3">
        <v>45576</v>
      </c>
      <c r="J1500" s="3" t="str">
        <f>TEXT(NIgerian_Fintech[[#This Row],[TransactionDate]], "JJJJ")</f>
        <v>2024</v>
      </c>
      <c r="K1500" s="3" t="str">
        <f>TEXT(NIgerian_Fintech[[#This Row],[TransactionDate]], "MMMM")</f>
        <v>October</v>
      </c>
      <c r="L1500" s="3" t="str">
        <f>TEXT(NIgerian_Fintech[[#This Row],[TransactionDate]], "MM")</f>
        <v>10</v>
      </c>
      <c r="M1500" s="3" t="str">
        <f>TEXT(NIgerian_Fintech[[#This Row],[TransactionDate]], "tttt")</f>
        <v>Friday</v>
      </c>
      <c r="N1500" s="2" t="s">
        <v>16</v>
      </c>
    </row>
    <row r="1501" spans="1:14" ht="14.5" x14ac:dyDescent="0.35">
      <c r="A1501" s="2" t="s">
        <v>3032</v>
      </c>
      <c r="B1501" s="2" t="s">
        <v>3033</v>
      </c>
      <c r="C1501" s="2">
        <v>32</v>
      </c>
      <c r="D1501" s="2" t="s">
        <v>12</v>
      </c>
      <c r="E1501" s="2" t="s">
        <v>42</v>
      </c>
      <c r="F1501" s="2" t="s">
        <v>55</v>
      </c>
      <c r="G1501" s="2" t="s">
        <v>20</v>
      </c>
      <c r="H1501" s="7">
        <v>3095.92</v>
      </c>
      <c r="I1501" s="3">
        <v>44949</v>
      </c>
      <c r="J1501" s="3" t="str">
        <f>TEXT(NIgerian_Fintech[[#This Row],[TransactionDate]], "JJJJ")</f>
        <v>2023</v>
      </c>
      <c r="K1501" s="3" t="str">
        <f>TEXT(NIgerian_Fintech[[#This Row],[TransactionDate]], "MMMM")</f>
        <v>January</v>
      </c>
      <c r="L1501" s="3" t="str">
        <f>TEXT(NIgerian_Fintech[[#This Row],[TransactionDate]], "MM")</f>
        <v>01</v>
      </c>
      <c r="M1501" s="3" t="str">
        <f>TEXT(NIgerian_Fintech[[#This Row],[TransactionDate]], "tttt")</f>
        <v>Monday</v>
      </c>
      <c r="N1501" s="2" t="s">
        <v>16</v>
      </c>
    </row>
    <row r="1502" spans="1:14" ht="14.5" x14ac:dyDescent="0.35">
      <c r="A1502" s="2" t="s">
        <v>3034</v>
      </c>
      <c r="B1502" s="2" t="s">
        <v>3035</v>
      </c>
      <c r="C1502" s="2">
        <v>21</v>
      </c>
      <c r="D1502" s="2" t="s">
        <v>12</v>
      </c>
      <c r="E1502" s="2" t="s">
        <v>24</v>
      </c>
      <c r="F1502" s="2" t="s">
        <v>35</v>
      </c>
      <c r="G1502" s="2" t="s">
        <v>20</v>
      </c>
      <c r="H1502" s="7">
        <v>207.96</v>
      </c>
      <c r="I1502" s="3">
        <v>45558</v>
      </c>
      <c r="J1502" s="3" t="str">
        <f>TEXT(NIgerian_Fintech[[#This Row],[TransactionDate]], "JJJJ")</f>
        <v>2024</v>
      </c>
      <c r="K1502" s="3" t="str">
        <f>TEXT(NIgerian_Fintech[[#This Row],[TransactionDate]], "MMMM")</f>
        <v>September</v>
      </c>
      <c r="L1502" s="3" t="str">
        <f>TEXT(NIgerian_Fintech[[#This Row],[TransactionDate]], "MM")</f>
        <v>09</v>
      </c>
      <c r="M1502" s="3" t="str">
        <f>TEXT(NIgerian_Fintech[[#This Row],[TransactionDate]], "tttt")</f>
        <v>Monday</v>
      </c>
      <c r="N1502" s="2" t="s">
        <v>16</v>
      </c>
    </row>
    <row r="1503" spans="1:14" ht="14.5" x14ac:dyDescent="0.35">
      <c r="A1503" s="2" t="s">
        <v>3036</v>
      </c>
      <c r="B1503" s="2" t="s">
        <v>3037</v>
      </c>
      <c r="C1503" s="2">
        <v>46</v>
      </c>
      <c r="D1503" s="2" t="s">
        <v>12</v>
      </c>
      <c r="E1503" s="2" t="s">
        <v>93</v>
      </c>
      <c r="F1503" s="2" t="s">
        <v>14</v>
      </c>
      <c r="G1503" s="2" t="s">
        <v>15</v>
      </c>
      <c r="H1503" s="7">
        <v>2408.02</v>
      </c>
      <c r="I1503" s="3">
        <v>45553</v>
      </c>
      <c r="J1503" s="3" t="str">
        <f>TEXT(NIgerian_Fintech[[#This Row],[TransactionDate]], "JJJJ")</f>
        <v>2024</v>
      </c>
      <c r="K1503" s="3" t="str">
        <f>TEXT(NIgerian_Fintech[[#This Row],[TransactionDate]], "MMMM")</f>
        <v>September</v>
      </c>
      <c r="L1503" s="3" t="str">
        <f>TEXT(NIgerian_Fintech[[#This Row],[TransactionDate]], "MM")</f>
        <v>09</v>
      </c>
      <c r="M1503" s="3" t="str">
        <f>TEXT(NIgerian_Fintech[[#This Row],[TransactionDate]], "tttt")</f>
        <v>Wednesday</v>
      </c>
      <c r="N1503" s="2" t="s">
        <v>16</v>
      </c>
    </row>
    <row r="1504" spans="1:14" ht="14.5" x14ac:dyDescent="0.35">
      <c r="A1504" s="2" t="s">
        <v>3038</v>
      </c>
      <c r="B1504" s="2" t="s">
        <v>3039</v>
      </c>
      <c r="C1504" s="2">
        <v>39</v>
      </c>
      <c r="D1504" s="2" t="s">
        <v>39</v>
      </c>
      <c r="E1504" s="2" t="s">
        <v>29</v>
      </c>
      <c r="F1504" s="2" t="s">
        <v>49</v>
      </c>
      <c r="G1504" s="2" t="s">
        <v>30</v>
      </c>
      <c r="H1504" s="7">
        <v>2044.75</v>
      </c>
      <c r="I1504" s="3">
        <v>45520</v>
      </c>
      <c r="J1504" s="3" t="str">
        <f>TEXT(NIgerian_Fintech[[#This Row],[TransactionDate]], "JJJJ")</f>
        <v>2024</v>
      </c>
      <c r="K1504" s="3" t="str">
        <f>TEXT(NIgerian_Fintech[[#This Row],[TransactionDate]], "MMMM")</f>
        <v>August</v>
      </c>
      <c r="L1504" s="3" t="str">
        <f>TEXT(NIgerian_Fintech[[#This Row],[TransactionDate]], "MM")</f>
        <v>08</v>
      </c>
      <c r="M1504" s="3" t="str">
        <f>TEXT(NIgerian_Fintech[[#This Row],[TransactionDate]], "tttt")</f>
        <v>Friday</v>
      </c>
      <c r="N1504" s="2" t="s">
        <v>16</v>
      </c>
    </row>
    <row r="1505" spans="1:14" ht="14.5" x14ac:dyDescent="0.35">
      <c r="A1505" s="2" t="s">
        <v>3040</v>
      </c>
      <c r="B1505" s="2" t="s">
        <v>3041</v>
      </c>
      <c r="C1505" s="2">
        <v>42</v>
      </c>
      <c r="D1505" s="2" t="s">
        <v>12</v>
      </c>
      <c r="E1505" s="2" t="s">
        <v>93</v>
      </c>
      <c r="F1505" s="2" t="s">
        <v>35</v>
      </c>
      <c r="G1505" s="2" t="s">
        <v>15</v>
      </c>
      <c r="H1505" s="7">
        <v>346.43</v>
      </c>
      <c r="I1505" s="3">
        <v>45634</v>
      </c>
      <c r="J1505" s="3" t="str">
        <f>TEXT(NIgerian_Fintech[[#This Row],[TransactionDate]], "JJJJ")</f>
        <v>2024</v>
      </c>
      <c r="K1505" s="3" t="str">
        <f>TEXT(NIgerian_Fintech[[#This Row],[TransactionDate]], "MMMM")</f>
        <v>December</v>
      </c>
      <c r="L1505" s="3" t="str">
        <f>TEXT(NIgerian_Fintech[[#This Row],[TransactionDate]], "MM")</f>
        <v>12</v>
      </c>
      <c r="M1505" s="3" t="str">
        <f>TEXT(NIgerian_Fintech[[#This Row],[TransactionDate]], "tttt")</f>
        <v>Sunday</v>
      </c>
      <c r="N1505" s="2" t="s">
        <v>16</v>
      </c>
    </row>
    <row r="1506" spans="1:14" ht="14.5" x14ac:dyDescent="0.35">
      <c r="A1506" s="2" t="s">
        <v>3042</v>
      </c>
      <c r="B1506" s="2" t="s">
        <v>3043</v>
      </c>
      <c r="C1506" s="2">
        <v>30</v>
      </c>
      <c r="D1506" s="2" t="s">
        <v>39</v>
      </c>
      <c r="E1506" s="2" t="s">
        <v>93</v>
      </c>
      <c r="F1506" s="2" t="s">
        <v>55</v>
      </c>
      <c r="G1506" s="2" t="s">
        <v>20</v>
      </c>
      <c r="H1506" s="7">
        <v>3875.99</v>
      </c>
      <c r="I1506" s="3">
        <v>45106</v>
      </c>
      <c r="J1506" s="3" t="str">
        <f>TEXT(NIgerian_Fintech[[#This Row],[TransactionDate]], "JJJJ")</f>
        <v>2023</v>
      </c>
      <c r="K1506" s="3" t="str">
        <f>TEXT(NIgerian_Fintech[[#This Row],[TransactionDate]], "MMMM")</f>
        <v>June</v>
      </c>
      <c r="L1506" s="3" t="str">
        <f>TEXT(NIgerian_Fintech[[#This Row],[TransactionDate]], "MM")</f>
        <v>06</v>
      </c>
      <c r="M1506" s="3" t="str">
        <f>TEXT(NIgerian_Fintech[[#This Row],[TransactionDate]], "tttt")</f>
        <v>Thursday</v>
      </c>
      <c r="N1506" s="2" t="s">
        <v>21</v>
      </c>
    </row>
    <row r="1507" spans="1:14" ht="14.5" x14ac:dyDescent="0.35">
      <c r="A1507" s="2" t="s">
        <v>3044</v>
      </c>
      <c r="B1507" s="2" t="s">
        <v>3045</v>
      </c>
      <c r="C1507" s="2">
        <v>35</v>
      </c>
      <c r="D1507" s="2" t="s">
        <v>12</v>
      </c>
      <c r="E1507" s="2" t="s">
        <v>29</v>
      </c>
      <c r="F1507" s="2" t="s">
        <v>35</v>
      </c>
      <c r="G1507" s="2" t="s">
        <v>20</v>
      </c>
      <c r="H1507" s="7">
        <v>6434.4</v>
      </c>
      <c r="I1507" s="3">
        <v>45101</v>
      </c>
      <c r="J1507" s="3" t="str">
        <f>TEXT(NIgerian_Fintech[[#This Row],[TransactionDate]], "JJJJ")</f>
        <v>2023</v>
      </c>
      <c r="K1507" s="3" t="str">
        <f>TEXT(NIgerian_Fintech[[#This Row],[TransactionDate]], "MMMM")</f>
        <v>June</v>
      </c>
      <c r="L1507" s="3" t="str">
        <f>TEXT(NIgerian_Fintech[[#This Row],[TransactionDate]], "MM")</f>
        <v>06</v>
      </c>
      <c r="M1507" s="3" t="str">
        <f>TEXT(NIgerian_Fintech[[#This Row],[TransactionDate]], "tttt")</f>
        <v>Saturday</v>
      </c>
      <c r="N1507" s="2" t="s">
        <v>16</v>
      </c>
    </row>
    <row r="1508" spans="1:14" ht="14.5" x14ac:dyDescent="0.35">
      <c r="A1508" s="2" t="s">
        <v>3046</v>
      </c>
      <c r="B1508" s="2" t="s">
        <v>3047</v>
      </c>
      <c r="C1508" s="2">
        <v>50</v>
      </c>
      <c r="D1508" s="2" t="s">
        <v>39</v>
      </c>
      <c r="E1508" s="2" t="s">
        <v>13</v>
      </c>
      <c r="F1508" s="2" t="s">
        <v>25</v>
      </c>
      <c r="G1508" s="2" t="s">
        <v>36</v>
      </c>
      <c r="H1508" s="7">
        <v>13311.58</v>
      </c>
      <c r="I1508" s="3">
        <v>45124</v>
      </c>
      <c r="J1508" s="3" t="str">
        <f>TEXT(NIgerian_Fintech[[#This Row],[TransactionDate]], "JJJJ")</f>
        <v>2023</v>
      </c>
      <c r="K1508" s="3" t="str">
        <f>TEXT(NIgerian_Fintech[[#This Row],[TransactionDate]], "MMMM")</f>
        <v>July</v>
      </c>
      <c r="L1508" s="3" t="str">
        <f>TEXT(NIgerian_Fintech[[#This Row],[TransactionDate]], "MM")</f>
        <v>07</v>
      </c>
      <c r="M1508" s="3" t="str">
        <f>TEXT(NIgerian_Fintech[[#This Row],[TransactionDate]], "tttt")</f>
        <v>Monday</v>
      </c>
      <c r="N1508" s="2" t="s">
        <v>16</v>
      </c>
    </row>
    <row r="1509" spans="1:14" ht="14.5" x14ac:dyDescent="0.35">
      <c r="A1509" s="2" t="s">
        <v>3048</v>
      </c>
      <c r="B1509" s="2" t="s">
        <v>3049</v>
      </c>
      <c r="C1509" s="2">
        <v>33</v>
      </c>
      <c r="D1509" s="2" t="s">
        <v>12</v>
      </c>
      <c r="E1509" s="2" t="s">
        <v>29</v>
      </c>
      <c r="F1509" s="2" t="s">
        <v>25</v>
      </c>
      <c r="G1509" s="2" t="s">
        <v>36</v>
      </c>
      <c r="H1509" s="7">
        <v>3940.23</v>
      </c>
      <c r="I1509" s="3">
        <v>45464</v>
      </c>
      <c r="J1509" s="3" t="str">
        <f>TEXT(NIgerian_Fintech[[#This Row],[TransactionDate]], "JJJJ")</f>
        <v>2024</v>
      </c>
      <c r="K1509" s="3" t="str">
        <f>TEXT(NIgerian_Fintech[[#This Row],[TransactionDate]], "MMMM")</f>
        <v>June</v>
      </c>
      <c r="L1509" s="3" t="str">
        <f>TEXT(NIgerian_Fintech[[#This Row],[TransactionDate]], "MM")</f>
        <v>06</v>
      </c>
      <c r="M1509" s="3" t="str">
        <f>TEXT(NIgerian_Fintech[[#This Row],[TransactionDate]], "tttt")</f>
        <v>Friday</v>
      </c>
      <c r="N1509" s="2" t="s">
        <v>16</v>
      </c>
    </row>
    <row r="1510" spans="1:14" ht="14.5" x14ac:dyDescent="0.35">
      <c r="A1510" s="2" t="s">
        <v>3050</v>
      </c>
      <c r="B1510" s="2" t="s">
        <v>3051</v>
      </c>
      <c r="C1510" s="2">
        <v>62</v>
      </c>
      <c r="D1510" s="2" t="s">
        <v>12</v>
      </c>
      <c r="E1510" s="2" t="s">
        <v>29</v>
      </c>
      <c r="F1510" s="2" t="s">
        <v>55</v>
      </c>
      <c r="G1510" s="2" t="s">
        <v>36</v>
      </c>
      <c r="H1510" s="7">
        <v>2163.42</v>
      </c>
      <c r="I1510" s="3">
        <v>45380</v>
      </c>
      <c r="J1510" s="3" t="str">
        <f>TEXT(NIgerian_Fintech[[#This Row],[TransactionDate]], "JJJJ")</f>
        <v>2024</v>
      </c>
      <c r="K1510" s="3" t="str">
        <f>TEXT(NIgerian_Fintech[[#This Row],[TransactionDate]], "MMMM")</f>
        <v>March</v>
      </c>
      <c r="L1510" s="3" t="str">
        <f>TEXT(NIgerian_Fintech[[#This Row],[TransactionDate]], "MM")</f>
        <v>03</v>
      </c>
      <c r="M1510" s="3" t="str">
        <f>TEXT(NIgerian_Fintech[[#This Row],[TransactionDate]], "tttt")</f>
        <v>Friday</v>
      </c>
      <c r="N1510" s="2" t="s">
        <v>16</v>
      </c>
    </row>
    <row r="1511" spans="1:14" ht="14.5" x14ac:dyDescent="0.35">
      <c r="A1511" s="2" t="s">
        <v>3052</v>
      </c>
      <c r="B1511" s="2" t="s">
        <v>3053</v>
      </c>
      <c r="C1511" s="2">
        <v>59</v>
      </c>
      <c r="D1511" s="2" t="s">
        <v>39</v>
      </c>
      <c r="E1511" s="2" t="s">
        <v>52</v>
      </c>
      <c r="F1511" s="2" t="s">
        <v>25</v>
      </c>
      <c r="G1511" s="2" t="s">
        <v>15</v>
      </c>
      <c r="H1511" s="7">
        <v>2621.7</v>
      </c>
      <c r="I1511" s="3">
        <v>45025</v>
      </c>
      <c r="J1511" s="3" t="str">
        <f>TEXT(NIgerian_Fintech[[#This Row],[TransactionDate]], "JJJJ")</f>
        <v>2023</v>
      </c>
      <c r="K1511" s="3" t="str">
        <f>TEXT(NIgerian_Fintech[[#This Row],[TransactionDate]], "MMMM")</f>
        <v>April</v>
      </c>
      <c r="L1511" s="3" t="str">
        <f>TEXT(NIgerian_Fintech[[#This Row],[TransactionDate]], "MM")</f>
        <v>04</v>
      </c>
      <c r="M1511" s="3" t="str">
        <f>TEXT(NIgerian_Fintech[[#This Row],[TransactionDate]], "tttt")</f>
        <v>Sunday</v>
      </c>
      <c r="N1511" s="2" t="s">
        <v>16</v>
      </c>
    </row>
    <row r="1512" spans="1:14" ht="14.5" x14ac:dyDescent="0.35">
      <c r="A1512" s="2" t="s">
        <v>3054</v>
      </c>
      <c r="B1512" s="2" t="s">
        <v>3055</v>
      </c>
      <c r="C1512" s="2">
        <v>61</v>
      </c>
      <c r="D1512" s="2" t="s">
        <v>39</v>
      </c>
      <c r="E1512" s="2" t="s">
        <v>24</v>
      </c>
      <c r="F1512" s="2" t="s">
        <v>35</v>
      </c>
      <c r="G1512" s="2" t="s">
        <v>30</v>
      </c>
      <c r="H1512" s="7">
        <v>22180.33</v>
      </c>
      <c r="I1512" s="3">
        <v>45353</v>
      </c>
      <c r="J1512" s="3" t="str">
        <f>TEXT(NIgerian_Fintech[[#This Row],[TransactionDate]], "JJJJ")</f>
        <v>2024</v>
      </c>
      <c r="K1512" s="3" t="str">
        <f>TEXT(NIgerian_Fintech[[#This Row],[TransactionDate]], "MMMM")</f>
        <v>March</v>
      </c>
      <c r="L1512" s="3" t="str">
        <f>TEXT(NIgerian_Fintech[[#This Row],[TransactionDate]], "MM")</f>
        <v>03</v>
      </c>
      <c r="M1512" s="3" t="str">
        <f>TEXT(NIgerian_Fintech[[#This Row],[TransactionDate]], "tttt")</f>
        <v>Saturday</v>
      </c>
      <c r="N1512" s="2" t="s">
        <v>16</v>
      </c>
    </row>
    <row r="1513" spans="1:14" ht="14.5" x14ac:dyDescent="0.35">
      <c r="A1513" s="2" t="s">
        <v>3056</v>
      </c>
      <c r="B1513" s="2" t="s">
        <v>3057</v>
      </c>
      <c r="C1513" s="2">
        <v>19</v>
      </c>
      <c r="D1513" s="2" t="s">
        <v>12</v>
      </c>
      <c r="E1513" s="2" t="s">
        <v>24</v>
      </c>
      <c r="F1513" s="2" t="s">
        <v>49</v>
      </c>
      <c r="G1513" s="2" t="s">
        <v>36</v>
      </c>
      <c r="H1513" s="7">
        <v>2290.62</v>
      </c>
      <c r="I1513" s="3">
        <v>45379</v>
      </c>
      <c r="J1513" s="3" t="str">
        <f>TEXT(NIgerian_Fintech[[#This Row],[TransactionDate]], "JJJJ")</f>
        <v>2024</v>
      </c>
      <c r="K1513" s="3" t="str">
        <f>TEXT(NIgerian_Fintech[[#This Row],[TransactionDate]], "MMMM")</f>
        <v>March</v>
      </c>
      <c r="L1513" s="3" t="str">
        <f>TEXT(NIgerian_Fintech[[#This Row],[TransactionDate]], "MM")</f>
        <v>03</v>
      </c>
      <c r="M1513" s="3" t="str">
        <f>TEXT(NIgerian_Fintech[[#This Row],[TransactionDate]], "tttt")</f>
        <v>Thursday</v>
      </c>
      <c r="N1513" s="2" t="s">
        <v>16</v>
      </c>
    </row>
    <row r="1514" spans="1:14" ht="14.5" x14ac:dyDescent="0.35">
      <c r="A1514" s="2" t="s">
        <v>3058</v>
      </c>
      <c r="B1514" s="2" t="s">
        <v>3059</v>
      </c>
      <c r="C1514" s="2">
        <v>52</v>
      </c>
      <c r="D1514" s="2" t="s">
        <v>39</v>
      </c>
      <c r="E1514" s="2" t="s">
        <v>29</v>
      </c>
      <c r="F1514" s="2" t="s">
        <v>35</v>
      </c>
      <c r="G1514" s="2" t="s">
        <v>26</v>
      </c>
      <c r="H1514" s="7">
        <v>21139.56</v>
      </c>
      <c r="I1514" s="3">
        <v>45117</v>
      </c>
      <c r="J1514" s="3" t="str">
        <f>TEXT(NIgerian_Fintech[[#This Row],[TransactionDate]], "JJJJ")</f>
        <v>2023</v>
      </c>
      <c r="K1514" s="3" t="str">
        <f>TEXT(NIgerian_Fintech[[#This Row],[TransactionDate]], "MMMM")</f>
        <v>July</v>
      </c>
      <c r="L1514" s="3" t="str">
        <f>TEXT(NIgerian_Fintech[[#This Row],[TransactionDate]], "MM")</f>
        <v>07</v>
      </c>
      <c r="M1514" s="3" t="str">
        <f>TEXT(NIgerian_Fintech[[#This Row],[TransactionDate]], "tttt")</f>
        <v>Monday</v>
      </c>
      <c r="N1514" s="2" t="s">
        <v>16</v>
      </c>
    </row>
    <row r="1515" spans="1:14" ht="14.5" x14ac:dyDescent="0.35">
      <c r="A1515" s="2" t="s">
        <v>3060</v>
      </c>
      <c r="B1515" s="2" t="s">
        <v>3061</v>
      </c>
      <c r="C1515" s="2">
        <v>59</v>
      </c>
      <c r="D1515" s="2" t="s">
        <v>39</v>
      </c>
      <c r="E1515" s="2" t="s">
        <v>64</v>
      </c>
      <c r="F1515" s="2" t="s">
        <v>49</v>
      </c>
      <c r="G1515" s="2" t="s">
        <v>36</v>
      </c>
      <c r="H1515" s="7">
        <v>5925.76</v>
      </c>
      <c r="I1515" s="3">
        <v>45504</v>
      </c>
      <c r="J1515" s="3" t="str">
        <f>TEXT(NIgerian_Fintech[[#This Row],[TransactionDate]], "JJJJ")</f>
        <v>2024</v>
      </c>
      <c r="K1515" s="3" t="str">
        <f>TEXT(NIgerian_Fintech[[#This Row],[TransactionDate]], "MMMM")</f>
        <v>July</v>
      </c>
      <c r="L1515" s="3" t="str">
        <f>TEXT(NIgerian_Fintech[[#This Row],[TransactionDate]], "MM")</f>
        <v>07</v>
      </c>
      <c r="M1515" s="3" t="str">
        <f>TEXT(NIgerian_Fintech[[#This Row],[TransactionDate]], "tttt")</f>
        <v>Wednesday</v>
      </c>
      <c r="N1515" s="2" t="s">
        <v>16</v>
      </c>
    </row>
    <row r="1516" spans="1:14" ht="14.5" x14ac:dyDescent="0.35">
      <c r="A1516" s="2" t="s">
        <v>3062</v>
      </c>
      <c r="B1516" s="2" t="s">
        <v>3063</v>
      </c>
      <c r="C1516" s="2">
        <v>51</v>
      </c>
      <c r="D1516" s="2" t="s">
        <v>12</v>
      </c>
      <c r="E1516" s="2" t="s">
        <v>24</v>
      </c>
      <c r="F1516" s="2" t="s">
        <v>25</v>
      </c>
      <c r="G1516" s="2" t="s">
        <v>15</v>
      </c>
      <c r="H1516" s="7">
        <v>27241.86</v>
      </c>
      <c r="I1516" s="3">
        <v>45425</v>
      </c>
      <c r="J1516" s="3" t="str">
        <f>TEXT(NIgerian_Fintech[[#This Row],[TransactionDate]], "JJJJ")</f>
        <v>2024</v>
      </c>
      <c r="K1516" s="3" t="str">
        <f>TEXT(NIgerian_Fintech[[#This Row],[TransactionDate]], "MMMM")</f>
        <v>May</v>
      </c>
      <c r="L1516" s="3" t="str">
        <f>TEXT(NIgerian_Fintech[[#This Row],[TransactionDate]], "MM")</f>
        <v>05</v>
      </c>
      <c r="M1516" s="3" t="str">
        <f>TEXT(NIgerian_Fintech[[#This Row],[TransactionDate]], "tttt")</f>
        <v>Monday</v>
      </c>
      <c r="N1516" s="2" t="s">
        <v>16</v>
      </c>
    </row>
    <row r="1517" spans="1:14" ht="14.5" x14ac:dyDescent="0.35">
      <c r="A1517" s="2" t="s">
        <v>3064</v>
      </c>
      <c r="B1517" s="2" t="s">
        <v>3065</v>
      </c>
      <c r="C1517" s="2">
        <v>47</v>
      </c>
      <c r="D1517" s="2" t="s">
        <v>39</v>
      </c>
      <c r="E1517" s="2" t="s">
        <v>24</v>
      </c>
      <c r="F1517" s="2" t="s">
        <v>35</v>
      </c>
      <c r="G1517" s="2" t="s">
        <v>30</v>
      </c>
      <c r="H1517" s="7">
        <v>5244.04</v>
      </c>
      <c r="I1517" s="3">
        <v>45542</v>
      </c>
      <c r="J1517" s="3" t="str">
        <f>TEXT(NIgerian_Fintech[[#This Row],[TransactionDate]], "JJJJ")</f>
        <v>2024</v>
      </c>
      <c r="K1517" s="3" t="str">
        <f>TEXT(NIgerian_Fintech[[#This Row],[TransactionDate]], "MMMM")</f>
        <v>September</v>
      </c>
      <c r="L1517" s="3" t="str">
        <f>TEXT(NIgerian_Fintech[[#This Row],[TransactionDate]], "MM")</f>
        <v>09</v>
      </c>
      <c r="M1517" s="3" t="str">
        <f>TEXT(NIgerian_Fintech[[#This Row],[TransactionDate]], "tttt")</f>
        <v>Saturday</v>
      </c>
      <c r="N1517" s="2" t="s">
        <v>16</v>
      </c>
    </row>
    <row r="1518" spans="1:14" ht="14.5" x14ac:dyDescent="0.35">
      <c r="A1518" s="2" t="s">
        <v>3066</v>
      </c>
      <c r="B1518" s="2" t="s">
        <v>3067</v>
      </c>
      <c r="C1518" s="2">
        <v>30</v>
      </c>
      <c r="D1518" s="2" t="s">
        <v>12</v>
      </c>
      <c r="E1518" s="2" t="s">
        <v>24</v>
      </c>
      <c r="F1518" s="2" t="s">
        <v>25</v>
      </c>
      <c r="G1518" s="2" t="s">
        <v>36</v>
      </c>
      <c r="H1518" s="7">
        <v>1956.29</v>
      </c>
      <c r="I1518" s="3">
        <v>45117</v>
      </c>
      <c r="J1518" s="3" t="str">
        <f>TEXT(NIgerian_Fintech[[#This Row],[TransactionDate]], "JJJJ")</f>
        <v>2023</v>
      </c>
      <c r="K1518" s="3" t="str">
        <f>TEXT(NIgerian_Fintech[[#This Row],[TransactionDate]], "MMMM")</f>
        <v>July</v>
      </c>
      <c r="L1518" s="3" t="str">
        <f>TEXT(NIgerian_Fintech[[#This Row],[TransactionDate]], "MM")</f>
        <v>07</v>
      </c>
      <c r="M1518" s="3" t="str">
        <f>TEXT(NIgerian_Fintech[[#This Row],[TransactionDate]], "tttt")</f>
        <v>Monday</v>
      </c>
      <c r="N1518" s="2" t="s">
        <v>16</v>
      </c>
    </row>
    <row r="1519" spans="1:14" ht="14.5" x14ac:dyDescent="0.35">
      <c r="A1519" s="2" t="s">
        <v>3068</v>
      </c>
      <c r="B1519" s="2" t="s">
        <v>3069</v>
      </c>
      <c r="C1519" s="2">
        <v>30</v>
      </c>
      <c r="D1519" s="2" t="s">
        <v>12</v>
      </c>
      <c r="E1519" s="2" t="s">
        <v>29</v>
      </c>
      <c r="F1519" s="2" t="s">
        <v>49</v>
      </c>
      <c r="G1519" s="2" t="s">
        <v>30</v>
      </c>
      <c r="H1519" s="7">
        <v>7963.54</v>
      </c>
      <c r="I1519" s="3">
        <v>45067</v>
      </c>
      <c r="J1519" s="3" t="str">
        <f>TEXT(NIgerian_Fintech[[#This Row],[TransactionDate]], "JJJJ")</f>
        <v>2023</v>
      </c>
      <c r="K1519" s="3" t="str">
        <f>TEXT(NIgerian_Fintech[[#This Row],[TransactionDate]], "MMMM")</f>
        <v>May</v>
      </c>
      <c r="L1519" s="3" t="str">
        <f>TEXT(NIgerian_Fintech[[#This Row],[TransactionDate]], "MM")</f>
        <v>05</v>
      </c>
      <c r="M1519" s="3" t="str">
        <f>TEXT(NIgerian_Fintech[[#This Row],[TransactionDate]], "tttt")</f>
        <v>Sunday</v>
      </c>
      <c r="N1519" s="2" t="s">
        <v>16</v>
      </c>
    </row>
    <row r="1520" spans="1:14" ht="14.5" x14ac:dyDescent="0.35">
      <c r="A1520" s="2" t="s">
        <v>3070</v>
      </c>
      <c r="B1520" s="2" t="s">
        <v>3071</v>
      </c>
      <c r="C1520" s="2">
        <v>35</v>
      </c>
      <c r="D1520" s="2" t="s">
        <v>39</v>
      </c>
      <c r="E1520" s="2" t="s">
        <v>93</v>
      </c>
      <c r="F1520" s="2" t="s">
        <v>25</v>
      </c>
      <c r="G1520" s="2" t="s">
        <v>26</v>
      </c>
      <c r="H1520" s="7">
        <v>8860.2000000000007</v>
      </c>
      <c r="I1520" s="3">
        <v>45617</v>
      </c>
      <c r="J1520" s="3" t="str">
        <f>TEXT(NIgerian_Fintech[[#This Row],[TransactionDate]], "JJJJ")</f>
        <v>2024</v>
      </c>
      <c r="K1520" s="3" t="str">
        <f>TEXT(NIgerian_Fintech[[#This Row],[TransactionDate]], "MMMM")</f>
        <v>November</v>
      </c>
      <c r="L1520" s="3" t="str">
        <f>TEXT(NIgerian_Fintech[[#This Row],[TransactionDate]], "MM")</f>
        <v>11</v>
      </c>
      <c r="M1520" s="3" t="str">
        <f>TEXT(NIgerian_Fintech[[#This Row],[TransactionDate]], "tttt")</f>
        <v>Thursday</v>
      </c>
      <c r="N1520" s="2" t="s">
        <v>16</v>
      </c>
    </row>
    <row r="1521" spans="1:14" ht="14.5" x14ac:dyDescent="0.35">
      <c r="A1521" s="2" t="s">
        <v>3072</v>
      </c>
      <c r="B1521" s="2" t="s">
        <v>3073</v>
      </c>
      <c r="C1521" s="2">
        <v>49</v>
      </c>
      <c r="D1521" s="2" t="s">
        <v>39</v>
      </c>
      <c r="E1521" s="2" t="s">
        <v>42</v>
      </c>
      <c r="F1521" s="2" t="s">
        <v>19</v>
      </c>
      <c r="G1521" s="2" t="s">
        <v>20</v>
      </c>
      <c r="H1521" s="7">
        <v>10091.99</v>
      </c>
      <c r="I1521" s="3">
        <v>45101</v>
      </c>
      <c r="J1521" s="3" t="str">
        <f>TEXT(NIgerian_Fintech[[#This Row],[TransactionDate]], "JJJJ")</f>
        <v>2023</v>
      </c>
      <c r="K1521" s="3" t="str">
        <f>TEXT(NIgerian_Fintech[[#This Row],[TransactionDate]], "MMMM")</f>
        <v>June</v>
      </c>
      <c r="L1521" s="3" t="str">
        <f>TEXT(NIgerian_Fintech[[#This Row],[TransactionDate]], "MM")</f>
        <v>06</v>
      </c>
      <c r="M1521" s="3" t="str">
        <f>TEXT(NIgerian_Fintech[[#This Row],[TransactionDate]], "tttt")</f>
        <v>Saturday</v>
      </c>
      <c r="N1521" s="2" t="s">
        <v>16</v>
      </c>
    </row>
    <row r="1522" spans="1:14" ht="14.5" x14ac:dyDescent="0.35">
      <c r="A1522" s="2" t="s">
        <v>3074</v>
      </c>
      <c r="B1522" s="2" t="s">
        <v>3075</v>
      </c>
      <c r="C1522" s="2">
        <v>49</v>
      </c>
      <c r="D1522" s="2" t="s">
        <v>12</v>
      </c>
      <c r="E1522" s="2" t="s">
        <v>93</v>
      </c>
      <c r="F1522" s="2" t="s">
        <v>14</v>
      </c>
      <c r="G1522" s="2" t="s">
        <v>30</v>
      </c>
      <c r="H1522" s="7">
        <v>5301.73</v>
      </c>
      <c r="I1522" s="3">
        <v>45346</v>
      </c>
      <c r="J1522" s="3" t="str">
        <f>TEXT(NIgerian_Fintech[[#This Row],[TransactionDate]], "JJJJ")</f>
        <v>2024</v>
      </c>
      <c r="K1522" s="3" t="str">
        <f>TEXT(NIgerian_Fintech[[#This Row],[TransactionDate]], "MMMM")</f>
        <v>February</v>
      </c>
      <c r="L1522" s="3" t="str">
        <f>TEXT(NIgerian_Fintech[[#This Row],[TransactionDate]], "MM")</f>
        <v>02</v>
      </c>
      <c r="M1522" s="3" t="str">
        <f>TEXT(NIgerian_Fintech[[#This Row],[TransactionDate]], "tttt")</f>
        <v>Saturday</v>
      </c>
      <c r="N1522" s="2" t="s">
        <v>69</v>
      </c>
    </row>
    <row r="1523" spans="1:14" ht="14.5" x14ac:dyDescent="0.35">
      <c r="A1523" s="2" t="s">
        <v>3076</v>
      </c>
      <c r="B1523" s="2" t="s">
        <v>3077</v>
      </c>
      <c r="C1523" s="2">
        <v>52</v>
      </c>
      <c r="D1523" s="2" t="s">
        <v>12</v>
      </c>
      <c r="E1523" s="2" t="s">
        <v>52</v>
      </c>
      <c r="F1523" s="2" t="s">
        <v>35</v>
      </c>
      <c r="G1523" s="2" t="s">
        <v>36</v>
      </c>
      <c r="H1523" s="7">
        <v>498.22</v>
      </c>
      <c r="I1523" s="3">
        <v>45602</v>
      </c>
      <c r="J1523" s="3" t="str">
        <f>TEXT(NIgerian_Fintech[[#This Row],[TransactionDate]], "JJJJ")</f>
        <v>2024</v>
      </c>
      <c r="K1523" s="3" t="str">
        <f>TEXT(NIgerian_Fintech[[#This Row],[TransactionDate]], "MMMM")</f>
        <v>November</v>
      </c>
      <c r="L1523" s="3" t="str">
        <f>TEXT(NIgerian_Fintech[[#This Row],[TransactionDate]], "MM")</f>
        <v>11</v>
      </c>
      <c r="M1523" s="3" t="str">
        <f>TEXT(NIgerian_Fintech[[#This Row],[TransactionDate]], "tttt")</f>
        <v>Wednesday</v>
      </c>
      <c r="N1523" s="2" t="s">
        <v>16</v>
      </c>
    </row>
    <row r="1524" spans="1:14" ht="14.5" x14ac:dyDescent="0.35">
      <c r="A1524" s="2" t="s">
        <v>3078</v>
      </c>
      <c r="B1524" s="2" t="s">
        <v>3079</v>
      </c>
      <c r="C1524" s="2">
        <v>56</v>
      </c>
      <c r="D1524" s="2" t="s">
        <v>12</v>
      </c>
      <c r="E1524" s="2" t="s">
        <v>64</v>
      </c>
      <c r="F1524" s="2" t="s">
        <v>19</v>
      </c>
      <c r="G1524" s="2" t="s">
        <v>15</v>
      </c>
      <c r="H1524" s="7">
        <v>9854.26</v>
      </c>
      <c r="I1524" s="3">
        <v>45360</v>
      </c>
      <c r="J1524" s="3" t="str">
        <f>TEXT(NIgerian_Fintech[[#This Row],[TransactionDate]], "JJJJ")</f>
        <v>2024</v>
      </c>
      <c r="K1524" s="3" t="str">
        <f>TEXT(NIgerian_Fintech[[#This Row],[TransactionDate]], "MMMM")</f>
        <v>March</v>
      </c>
      <c r="L1524" s="3" t="str">
        <f>TEXT(NIgerian_Fintech[[#This Row],[TransactionDate]], "MM")</f>
        <v>03</v>
      </c>
      <c r="M1524" s="3" t="str">
        <f>TEXT(NIgerian_Fintech[[#This Row],[TransactionDate]], "tttt")</f>
        <v>Saturday</v>
      </c>
      <c r="N1524" s="2" t="s">
        <v>21</v>
      </c>
    </row>
    <row r="1525" spans="1:14" ht="14.5" x14ac:dyDescent="0.35">
      <c r="A1525" s="2" t="s">
        <v>3080</v>
      </c>
      <c r="B1525" s="2" t="s">
        <v>3081</v>
      </c>
      <c r="C1525" s="2">
        <v>63</v>
      </c>
      <c r="D1525" s="2" t="s">
        <v>12</v>
      </c>
      <c r="E1525" s="2" t="s">
        <v>29</v>
      </c>
      <c r="F1525" s="2" t="s">
        <v>25</v>
      </c>
      <c r="G1525" s="2" t="s">
        <v>15</v>
      </c>
      <c r="H1525" s="7">
        <v>27035.13</v>
      </c>
      <c r="I1525" s="3">
        <v>45366</v>
      </c>
      <c r="J1525" s="3" t="str">
        <f>TEXT(NIgerian_Fintech[[#This Row],[TransactionDate]], "JJJJ")</f>
        <v>2024</v>
      </c>
      <c r="K1525" s="3" t="str">
        <f>TEXT(NIgerian_Fintech[[#This Row],[TransactionDate]], "MMMM")</f>
        <v>March</v>
      </c>
      <c r="L1525" s="3" t="str">
        <f>TEXT(NIgerian_Fintech[[#This Row],[TransactionDate]], "MM")</f>
        <v>03</v>
      </c>
      <c r="M1525" s="3" t="str">
        <f>TEXT(NIgerian_Fintech[[#This Row],[TransactionDate]], "tttt")</f>
        <v>Friday</v>
      </c>
      <c r="N1525" s="2" t="s">
        <v>16</v>
      </c>
    </row>
    <row r="1526" spans="1:14" ht="14.5" x14ac:dyDescent="0.35">
      <c r="A1526" s="2" t="s">
        <v>3082</v>
      </c>
      <c r="B1526" s="2" t="s">
        <v>3083</v>
      </c>
      <c r="C1526" s="2">
        <v>46</v>
      </c>
      <c r="D1526" s="2" t="s">
        <v>12</v>
      </c>
      <c r="E1526" s="2" t="s">
        <v>13</v>
      </c>
      <c r="F1526" s="2" t="s">
        <v>25</v>
      </c>
      <c r="G1526" s="2" t="s">
        <v>15</v>
      </c>
      <c r="H1526" s="7">
        <v>31596.32</v>
      </c>
      <c r="I1526" s="3">
        <v>45457</v>
      </c>
      <c r="J1526" s="3" t="str">
        <f>TEXT(NIgerian_Fintech[[#This Row],[TransactionDate]], "JJJJ")</f>
        <v>2024</v>
      </c>
      <c r="K1526" s="3" t="str">
        <f>TEXT(NIgerian_Fintech[[#This Row],[TransactionDate]], "MMMM")</f>
        <v>June</v>
      </c>
      <c r="L1526" s="3" t="str">
        <f>TEXT(NIgerian_Fintech[[#This Row],[TransactionDate]], "MM")</f>
        <v>06</v>
      </c>
      <c r="M1526" s="3" t="str">
        <f>TEXT(NIgerian_Fintech[[#This Row],[TransactionDate]], "tttt")</f>
        <v>Friday</v>
      </c>
      <c r="N1526" s="2" t="s">
        <v>16</v>
      </c>
    </row>
    <row r="1527" spans="1:14" ht="14.5" x14ac:dyDescent="0.35">
      <c r="A1527" s="2" t="s">
        <v>3084</v>
      </c>
      <c r="B1527" s="2" t="s">
        <v>3085</v>
      </c>
      <c r="C1527" s="2">
        <v>46</v>
      </c>
      <c r="D1527" s="2" t="s">
        <v>12</v>
      </c>
      <c r="E1527" s="2" t="s">
        <v>74</v>
      </c>
      <c r="F1527" s="2" t="s">
        <v>14</v>
      </c>
      <c r="G1527" s="2" t="s">
        <v>15</v>
      </c>
      <c r="H1527" s="7">
        <v>9085.34</v>
      </c>
      <c r="I1527" s="3">
        <v>45458</v>
      </c>
      <c r="J1527" s="3" t="str">
        <f>TEXT(NIgerian_Fintech[[#This Row],[TransactionDate]], "JJJJ")</f>
        <v>2024</v>
      </c>
      <c r="K1527" s="3" t="str">
        <f>TEXT(NIgerian_Fintech[[#This Row],[TransactionDate]], "MMMM")</f>
        <v>June</v>
      </c>
      <c r="L1527" s="3" t="str">
        <f>TEXT(NIgerian_Fintech[[#This Row],[TransactionDate]], "MM")</f>
        <v>06</v>
      </c>
      <c r="M1527" s="3" t="str">
        <f>TEXT(NIgerian_Fintech[[#This Row],[TransactionDate]], "tttt")</f>
        <v>Saturday</v>
      </c>
      <c r="N1527" s="2" t="s">
        <v>16</v>
      </c>
    </row>
    <row r="1528" spans="1:14" ht="14.5" x14ac:dyDescent="0.35">
      <c r="A1528" s="2" t="s">
        <v>3086</v>
      </c>
      <c r="B1528" s="2" t="s">
        <v>3087</v>
      </c>
      <c r="C1528" s="2">
        <v>61</v>
      </c>
      <c r="D1528" s="2" t="s">
        <v>39</v>
      </c>
      <c r="E1528" s="2" t="s">
        <v>29</v>
      </c>
      <c r="F1528" s="2" t="s">
        <v>25</v>
      </c>
      <c r="G1528" s="2" t="s">
        <v>30</v>
      </c>
      <c r="H1528" s="7">
        <v>200.87</v>
      </c>
      <c r="I1528" s="3">
        <v>45287</v>
      </c>
      <c r="J1528" s="3" t="str">
        <f>TEXT(NIgerian_Fintech[[#This Row],[TransactionDate]], "JJJJ")</f>
        <v>2023</v>
      </c>
      <c r="K1528" s="3" t="str">
        <f>TEXT(NIgerian_Fintech[[#This Row],[TransactionDate]], "MMMM")</f>
        <v>December</v>
      </c>
      <c r="L1528" s="3" t="str">
        <f>TEXT(NIgerian_Fintech[[#This Row],[TransactionDate]], "MM")</f>
        <v>12</v>
      </c>
      <c r="M1528" s="3" t="str">
        <f>TEXT(NIgerian_Fintech[[#This Row],[TransactionDate]], "tttt")</f>
        <v>Wednesday</v>
      </c>
      <c r="N1528" s="2" t="s">
        <v>16</v>
      </c>
    </row>
    <row r="1529" spans="1:14" ht="14.5" x14ac:dyDescent="0.35">
      <c r="A1529" s="2" t="s">
        <v>3088</v>
      </c>
      <c r="B1529" s="2" t="s">
        <v>3089</v>
      </c>
      <c r="C1529" s="2">
        <v>33</v>
      </c>
      <c r="D1529" s="2" t="s">
        <v>39</v>
      </c>
      <c r="E1529" s="2" t="s">
        <v>42</v>
      </c>
      <c r="F1529" s="2" t="s">
        <v>14</v>
      </c>
      <c r="G1529" s="2" t="s">
        <v>15</v>
      </c>
      <c r="H1529" s="7">
        <v>1120.93</v>
      </c>
      <c r="I1529" s="3">
        <v>45372</v>
      </c>
      <c r="J1529" s="3" t="str">
        <f>TEXT(NIgerian_Fintech[[#This Row],[TransactionDate]], "JJJJ")</f>
        <v>2024</v>
      </c>
      <c r="K1529" s="3" t="str">
        <f>TEXT(NIgerian_Fintech[[#This Row],[TransactionDate]], "MMMM")</f>
        <v>March</v>
      </c>
      <c r="L1529" s="3" t="str">
        <f>TEXT(NIgerian_Fintech[[#This Row],[TransactionDate]], "MM")</f>
        <v>03</v>
      </c>
      <c r="M1529" s="3" t="str">
        <f>TEXT(NIgerian_Fintech[[#This Row],[TransactionDate]], "tttt")</f>
        <v>Thursday</v>
      </c>
      <c r="N1529" s="2" t="s">
        <v>16</v>
      </c>
    </row>
    <row r="1530" spans="1:14" ht="14.5" x14ac:dyDescent="0.35">
      <c r="A1530" s="2" t="s">
        <v>3090</v>
      </c>
      <c r="B1530" s="2" t="s">
        <v>3091</v>
      </c>
      <c r="C1530" s="2">
        <v>61</v>
      </c>
      <c r="D1530" s="2" t="s">
        <v>39</v>
      </c>
      <c r="E1530" s="2" t="s">
        <v>74</v>
      </c>
      <c r="F1530" s="2" t="s">
        <v>35</v>
      </c>
      <c r="G1530" s="2" t="s">
        <v>20</v>
      </c>
      <c r="H1530" s="7">
        <v>17957.099999999999</v>
      </c>
      <c r="I1530" s="3">
        <v>45482</v>
      </c>
      <c r="J1530" s="3" t="str">
        <f>TEXT(NIgerian_Fintech[[#This Row],[TransactionDate]], "JJJJ")</f>
        <v>2024</v>
      </c>
      <c r="K1530" s="3" t="str">
        <f>TEXT(NIgerian_Fintech[[#This Row],[TransactionDate]], "MMMM")</f>
        <v>July</v>
      </c>
      <c r="L1530" s="3" t="str">
        <f>TEXT(NIgerian_Fintech[[#This Row],[TransactionDate]], "MM")</f>
        <v>07</v>
      </c>
      <c r="M1530" s="3" t="str">
        <f>TEXT(NIgerian_Fintech[[#This Row],[TransactionDate]], "tttt")</f>
        <v>Tuesday</v>
      </c>
      <c r="N1530" s="2" t="s">
        <v>16</v>
      </c>
    </row>
    <row r="1531" spans="1:14" ht="14.5" x14ac:dyDescent="0.35">
      <c r="A1531" s="2" t="s">
        <v>3092</v>
      </c>
      <c r="B1531" s="2" t="s">
        <v>3093</v>
      </c>
      <c r="C1531" s="2">
        <v>64</v>
      </c>
      <c r="D1531" s="2" t="s">
        <v>12</v>
      </c>
      <c r="E1531" s="2" t="s">
        <v>13</v>
      </c>
      <c r="F1531" s="2" t="s">
        <v>49</v>
      </c>
      <c r="G1531" s="2" t="s">
        <v>26</v>
      </c>
      <c r="H1531" s="7">
        <v>17704.55</v>
      </c>
      <c r="I1531" s="3">
        <v>45634</v>
      </c>
      <c r="J1531" s="3" t="str">
        <f>TEXT(NIgerian_Fintech[[#This Row],[TransactionDate]], "JJJJ")</f>
        <v>2024</v>
      </c>
      <c r="K1531" s="3" t="str">
        <f>TEXT(NIgerian_Fintech[[#This Row],[TransactionDate]], "MMMM")</f>
        <v>December</v>
      </c>
      <c r="L1531" s="3" t="str">
        <f>TEXT(NIgerian_Fintech[[#This Row],[TransactionDate]], "MM")</f>
        <v>12</v>
      </c>
      <c r="M1531" s="3" t="str">
        <f>TEXT(NIgerian_Fintech[[#This Row],[TransactionDate]], "tttt")</f>
        <v>Sunday</v>
      </c>
      <c r="N1531" s="2" t="s">
        <v>16</v>
      </c>
    </row>
    <row r="1532" spans="1:14" ht="14.5" x14ac:dyDescent="0.35">
      <c r="A1532" s="2" t="s">
        <v>3094</v>
      </c>
      <c r="B1532" s="2" t="s">
        <v>3095</v>
      </c>
      <c r="C1532" s="2">
        <v>27</v>
      </c>
      <c r="D1532" s="2" t="s">
        <v>39</v>
      </c>
      <c r="E1532" s="2" t="s">
        <v>52</v>
      </c>
      <c r="F1532" s="2" t="s">
        <v>14</v>
      </c>
      <c r="G1532" s="2" t="s">
        <v>30</v>
      </c>
      <c r="H1532" s="7">
        <v>29190.6</v>
      </c>
      <c r="I1532" s="3">
        <v>45633</v>
      </c>
      <c r="J1532" s="3" t="str">
        <f>TEXT(NIgerian_Fintech[[#This Row],[TransactionDate]], "JJJJ")</f>
        <v>2024</v>
      </c>
      <c r="K1532" s="3" t="str">
        <f>TEXT(NIgerian_Fintech[[#This Row],[TransactionDate]], "MMMM")</f>
        <v>December</v>
      </c>
      <c r="L1532" s="3" t="str">
        <f>TEXT(NIgerian_Fintech[[#This Row],[TransactionDate]], "MM")</f>
        <v>12</v>
      </c>
      <c r="M1532" s="3" t="str">
        <f>TEXT(NIgerian_Fintech[[#This Row],[TransactionDate]], "tttt")</f>
        <v>Saturday</v>
      </c>
      <c r="N1532" s="2" t="s">
        <v>16</v>
      </c>
    </row>
    <row r="1533" spans="1:14" ht="14.5" x14ac:dyDescent="0.35">
      <c r="A1533" s="2" t="s">
        <v>3096</v>
      </c>
      <c r="B1533" s="2" t="s">
        <v>3097</v>
      </c>
      <c r="C1533" s="2">
        <v>47</v>
      </c>
      <c r="D1533" s="2" t="s">
        <v>12</v>
      </c>
      <c r="E1533" s="2" t="s">
        <v>52</v>
      </c>
      <c r="F1533" s="2" t="s">
        <v>14</v>
      </c>
      <c r="G1533" s="2" t="s">
        <v>30</v>
      </c>
      <c r="H1533" s="7">
        <v>8295.9599999999991</v>
      </c>
      <c r="I1533" s="3">
        <v>45283</v>
      </c>
      <c r="J1533" s="3" t="str">
        <f>TEXT(NIgerian_Fintech[[#This Row],[TransactionDate]], "JJJJ")</f>
        <v>2023</v>
      </c>
      <c r="K1533" s="3" t="str">
        <f>TEXT(NIgerian_Fintech[[#This Row],[TransactionDate]], "MMMM")</f>
        <v>December</v>
      </c>
      <c r="L1533" s="3" t="str">
        <f>TEXT(NIgerian_Fintech[[#This Row],[TransactionDate]], "MM")</f>
        <v>12</v>
      </c>
      <c r="M1533" s="3" t="str">
        <f>TEXT(NIgerian_Fintech[[#This Row],[TransactionDate]], "tttt")</f>
        <v>Saturday</v>
      </c>
      <c r="N1533" s="2" t="s">
        <v>16</v>
      </c>
    </row>
    <row r="1534" spans="1:14" ht="14.5" x14ac:dyDescent="0.35">
      <c r="A1534" s="2" t="s">
        <v>3098</v>
      </c>
      <c r="B1534" s="2" t="s">
        <v>3099</v>
      </c>
      <c r="C1534" s="2">
        <v>42</v>
      </c>
      <c r="D1534" s="2" t="s">
        <v>12</v>
      </c>
      <c r="E1534" s="2" t="s">
        <v>13</v>
      </c>
      <c r="F1534" s="2" t="s">
        <v>19</v>
      </c>
      <c r="G1534" s="2" t="s">
        <v>15</v>
      </c>
      <c r="H1534" s="7">
        <v>19937.509999999998</v>
      </c>
      <c r="I1534" s="3">
        <v>45487</v>
      </c>
      <c r="J1534" s="3" t="str">
        <f>TEXT(NIgerian_Fintech[[#This Row],[TransactionDate]], "JJJJ")</f>
        <v>2024</v>
      </c>
      <c r="K1534" s="3" t="str">
        <f>TEXT(NIgerian_Fintech[[#This Row],[TransactionDate]], "MMMM")</f>
        <v>July</v>
      </c>
      <c r="L1534" s="3" t="str">
        <f>TEXT(NIgerian_Fintech[[#This Row],[TransactionDate]], "MM")</f>
        <v>07</v>
      </c>
      <c r="M1534" s="3" t="str">
        <f>TEXT(NIgerian_Fintech[[#This Row],[TransactionDate]], "tttt")</f>
        <v>Sunday</v>
      </c>
      <c r="N1534" s="2" t="s">
        <v>16</v>
      </c>
    </row>
    <row r="1535" spans="1:14" ht="14.5" x14ac:dyDescent="0.35">
      <c r="A1535" s="2" t="s">
        <v>3100</v>
      </c>
      <c r="B1535" s="2" t="s">
        <v>3101</v>
      </c>
      <c r="C1535" s="2">
        <v>56</v>
      </c>
      <c r="D1535" s="2" t="s">
        <v>39</v>
      </c>
      <c r="E1535" s="2" t="s">
        <v>93</v>
      </c>
      <c r="F1535" s="2" t="s">
        <v>25</v>
      </c>
      <c r="G1535" s="2" t="s">
        <v>15</v>
      </c>
      <c r="H1535" s="7">
        <v>17423.23</v>
      </c>
      <c r="I1535" s="3">
        <v>44985</v>
      </c>
      <c r="J1535" s="3" t="str">
        <f>TEXT(NIgerian_Fintech[[#This Row],[TransactionDate]], "JJJJ")</f>
        <v>2023</v>
      </c>
      <c r="K1535" s="3" t="str">
        <f>TEXT(NIgerian_Fintech[[#This Row],[TransactionDate]], "MMMM")</f>
        <v>February</v>
      </c>
      <c r="L1535" s="3" t="str">
        <f>TEXT(NIgerian_Fintech[[#This Row],[TransactionDate]], "MM")</f>
        <v>02</v>
      </c>
      <c r="M1535" s="3" t="str">
        <f>TEXT(NIgerian_Fintech[[#This Row],[TransactionDate]], "tttt")</f>
        <v>Tuesday</v>
      </c>
      <c r="N1535" s="2" t="s">
        <v>16</v>
      </c>
    </row>
    <row r="1536" spans="1:14" ht="14.5" x14ac:dyDescent="0.35">
      <c r="A1536" s="2" t="s">
        <v>3102</v>
      </c>
      <c r="B1536" s="2" t="s">
        <v>3103</v>
      </c>
      <c r="C1536" s="2">
        <v>37</v>
      </c>
      <c r="D1536" s="2" t="s">
        <v>12</v>
      </c>
      <c r="E1536" s="2" t="s">
        <v>13</v>
      </c>
      <c r="F1536" s="2" t="s">
        <v>35</v>
      </c>
      <c r="G1536" s="2" t="s">
        <v>30</v>
      </c>
      <c r="H1536" s="7">
        <v>8901.86</v>
      </c>
      <c r="I1536" s="3">
        <v>45570</v>
      </c>
      <c r="J1536" s="3" t="str">
        <f>TEXT(NIgerian_Fintech[[#This Row],[TransactionDate]], "JJJJ")</f>
        <v>2024</v>
      </c>
      <c r="K1536" s="3" t="str">
        <f>TEXT(NIgerian_Fintech[[#This Row],[TransactionDate]], "MMMM")</f>
        <v>October</v>
      </c>
      <c r="L1536" s="3" t="str">
        <f>TEXT(NIgerian_Fintech[[#This Row],[TransactionDate]], "MM")</f>
        <v>10</v>
      </c>
      <c r="M1536" s="3" t="str">
        <f>TEXT(NIgerian_Fintech[[#This Row],[TransactionDate]], "tttt")</f>
        <v>Saturday</v>
      </c>
      <c r="N1536" s="2" t="s">
        <v>16</v>
      </c>
    </row>
    <row r="1537" spans="1:14" ht="14.5" x14ac:dyDescent="0.35">
      <c r="A1537" s="2" t="s">
        <v>3104</v>
      </c>
      <c r="B1537" s="2" t="s">
        <v>3105</v>
      </c>
      <c r="C1537" s="2">
        <v>22</v>
      </c>
      <c r="D1537" s="2" t="s">
        <v>12</v>
      </c>
      <c r="E1537" s="2" t="s">
        <v>24</v>
      </c>
      <c r="F1537" s="2" t="s">
        <v>49</v>
      </c>
      <c r="G1537" s="2" t="s">
        <v>15</v>
      </c>
      <c r="H1537" s="7">
        <v>15308</v>
      </c>
      <c r="I1537" s="3">
        <v>45093</v>
      </c>
      <c r="J1537" s="3" t="str">
        <f>TEXT(NIgerian_Fintech[[#This Row],[TransactionDate]], "JJJJ")</f>
        <v>2023</v>
      </c>
      <c r="K1537" s="3" t="str">
        <f>TEXT(NIgerian_Fintech[[#This Row],[TransactionDate]], "MMMM")</f>
        <v>June</v>
      </c>
      <c r="L1537" s="3" t="str">
        <f>TEXT(NIgerian_Fintech[[#This Row],[TransactionDate]], "MM")</f>
        <v>06</v>
      </c>
      <c r="M1537" s="3" t="str">
        <f>TEXT(NIgerian_Fintech[[#This Row],[TransactionDate]], "tttt")</f>
        <v>Friday</v>
      </c>
      <c r="N1537" s="2" t="s">
        <v>16</v>
      </c>
    </row>
    <row r="1538" spans="1:14" ht="14.5" x14ac:dyDescent="0.35">
      <c r="A1538" s="2" t="s">
        <v>3106</v>
      </c>
      <c r="B1538" s="2" t="s">
        <v>3107</v>
      </c>
      <c r="C1538" s="2">
        <v>18</v>
      </c>
      <c r="D1538" s="2" t="s">
        <v>12</v>
      </c>
      <c r="E1538" s="2" t="s">
        <v>24</v>
      </c>
      <c r="F1538" s="2" t="s">
        <v>55</v>
      </c>
      <c r="G1538" s="2" t="s">
        <v>15</v>
      </c>
      <c r="H1538" s="7">
        <v>1343.44</v>
      </c>
      <c r="I1538" s="3">
        <v>45573</v>
      </c>
      <c r="J1538" s="3" t="str">
        <f>TEXT(NIgerian_Fintech[[#This Row],[TransactionDate]], "JJJJ")</f>
        <v>2024</v>
      </c>
      <c r="K1538" s="3" t="str">
        <f>TEXT(NIgerian_Fintech[[#This Row],[TransactionDate]], "MMMM")</f>
        <v>October</v>
      </c>
      <c r="L1538" s="3" t="str">
        <f>TEXT(NIgerian_Fintech[[#This Row],[TransactionDate]], "MM")</f>
        <v>10</v>
      </c>
      <c r="M1538" s="3" t="str">
        <f>TEXT(NIgerian_Fintech[[#This Row],[TransactionDate]], "tttt")</f>
        <v>Tuesday</v>
      </c>
      <c r="N1538" s="2" t="s">
        <v>16</v>
      </c>
    </row>
    <row r="1539" spans="1:14" ht="14.5" x14ac:dyDescent="0.35">
      <c r="A1539" s="2" t="s">
        <v>3108</v>
      </c>
      <c r="B1539" s="2" t="s">
        <v>3109</v>
      </c>
      <c r="C1539" s="2">
        <v>47</v>
      </c>
      <c r="D1539" s="2" t="s">
        <v>12</v>
      </c>
      <c r="E1539" s="2" t="s">
        <v>29</v>
      </c>
      <c r="F1539" s="2" t="s">
        <v>14</v>
      </c>
      <c r="G1539" s="2" t="s">
        <v>15</v>
      </c>
      <c r="H1539" s="7">
        <v>10194.39</v>
      </c>
      <c r="I1539" s="3">
        <v>45527</v>
      </c>
      <c r="J1539" s="3" t="str">
        <f>TEXT(NIgerian_Fintech[[#This Row],[TransactionDate]], "JJJJ")</f>
        <v>2024</v>
      </c>
      <c r="K1539" s="3" t="str">
        <f>TEXT(NIgerian_Fintech[[#This Row],[TransactionDate]], "MMMM")</f>
        <v>August</v>
      </c>
      <c r="L1539" s="3" t="str">
        <f>TEXT(NIgerian_Fintech[[#This Row],[TransactionDate]], "MM")</f>
        <v>08</v>
      </c>
      <c r="M1539" s="3" t="str">
        <f>TEXT(NIgerian_Fintech[[#This Row],[TransactionDate]], "tttt")</f>
        <v>Friday</v>
      </c>
      <c r="N1539" s="2" t="s">
        <v>69</v>
      </c>
    </row>
    <row r="1540" spans="1:14" ht="14.5" x14ac:dyDescent="0.35">
      <c r="A1540" s="2" t="s">
        <v>3110</v>
      </c>
      <c r="B1540" s="2" t="s">
        <v>3111</v>
      </c>
      <c r="C1540" s="2">
        <v>20</v>
      </c>
      <c r="D1540" s="2" t="s">
        <v>12</v>
      </c>
      <c r="E1540" s="2" t="s">
        <v>42</v>
      </c>
      <c r="F1540" s="2" t="s">
        <v>55</v>
      </c>
      <c r="G1540" s="2" t="s">
        <v>15</v>
      </c>
      <c r="H1540" s="7">
        <v>30672.49</v>
      </c>
      <c r="I1540" s="3">
        <v>45189</v>
      </c>
      <c r="J1540" s="3" t="str">
        <f>TEXT(NIgerian_Fintech[[#This Row],[TransactionDate]], "JJJJ")</f>
        <v>2023</v>
      </c>
      <c r="K1540" s="3" t="str">
        <f>TEXT(NIgerian_Fintech[[#This Row],[TransactionDate]], "MMMM")</f>
        <v>September</v>
      </c>
      <c r="L1540" s="3" t="str">
        <f>TEXT(NIgerian_Fintech[[#This Row],[TransactionDate]], "MM")</f>
        <v>09</v>
      </c>
      <c r="M1540" s="3" t="str">
        <f>TEXT(NIgerian_Fintech[[#This Row],[TransactionDate]], "tttt")</f>
        <v>Wednesday</v>
      </c>
      <c r="N1540" s="2" t="s">
        <v>16</v>
      </c>
    </row>
    <row r="1541" spans="1:14" ht="14.5" x14ac:dyDescent="0.35">
      <c r="A1541" s="2" t="s">
        <v>3112</v>
      </c>
      <c r="B1541" s="2" t="s">
        <v>3113</v>
      </c>
      <c r="C1541" s="2">
        <v>62</v>
      </c>
      <c r="D1541" s="2" t="s">
        <v>12</v>
      </c>
      <c r="E1541" s="2" t="s">
        <v>24</v>
      </c>
      <c r="F1541" s="2" t="s">
        <v>25</v>
      </c>
      <c r="G1541" s="2" t="s">
        <v>15</v>
      </c>
      <c r="H1541" s="7">
        <v>1766.86</v>
      </c>
      <c r="I1541" s="3">
        <v>45357</v>
      </c>
      <c r="J1541" s="3" t="str">
        <f>TEXT(NIgerian_Fintech[[#This Row],[TransactionDate]], "JJJJ")</f>
        <v>2024</v>
      </c>
      <c r="K1541" s="3" t="str">
        <f>TEXT(NIgerian_Fintech[[#This Row],[TransactionDate]], "MMMM")</f>
        <v>March</v>
      </c>
      <c r="L1541" s="3" t="str">
        <f>TEXT(NIgerian_Fintech[[#This Row],[TransactionDate]], "MM")</f>
        <v>03</v>
      </c>
      <c r="M1541" s="3" t="str">
        <f>TEXT(NIgerian_Fintech[[#This Row],[TransactionDate]], "tttt")</f>
        <v>Wednesday</v>
      </c>
      <c r="N1541" s="2" t="s">
        <v>21</v>
      </c>
    </row>
    <row r="1542" spans="1:14" ht="14.5" x14ac:dyDescent="0.35">
      <c r="A1542" s="2" t="s">
        <v>3114</v>
      </c>
      <c r="B1542" s="2" t="s">
        <v>3115</v>
      </c>
      <c r="C1542" s="2">
        <v>31</v>
      </c>
      <c r="D1542" s="2" t="s">
        <v>39</v>
      </c>
      <c r="E1542" s="2" t="s">
        <v>64</v>
      </c>
      <c r="F1542" s="2" t="s">
        <v>14</v>
      </c>
      <c r="G1542" s="2" t="s">
        <v>36</v>
      </c>
      <c r="H1542" s="7">
        <v>13627.45</v>
      </c>
      <c r="I1542" s="3">
        <v>45554</v>
      </c>
      <c r="J1542" s="3" t="str">
        <f>TEXT(NIgerian_Fintech[[#This Row],[TransactionDate]], "JJJJ")</f>
        <v>2024</v>
      </c>
      <c r="K1542" s="3" t="str">
        <f>TEXT(NIgerian_Fintech[[#This Row],[TransactionDate]], "MMMM")</f>
        <v>September</v>
      </c>
      <c r="L1542" s="3" t="str">
        <f>TEXT(NIgerian_Fintech[[#This Row],[TransactionDate]], "MM")</f>
        <v>09</v>
      </c>
      <c r="M1542" s="3" t="str">
        <f>TEXT(NIgerian_Fintech[[#This Row],[TransactionDate]], "tttt")</f>
        <v>Thursday</v>
      </c>
      <c r="N1542" s="2" t="s">
        <v>16</v>
      </c>
    </row>
    <row r="1543" spans="1:14" ht="14.5" x14ac:dyDescent="0.35">
      <c r="A1543" s="2" t="s">
        <v>3116</v>
      </c>
      <c r="B1543" s="2" t="s">
        <v>3117</v>
      </c>
      <c r="C1543" s="2">
        <v>47</v>
      </c>
      <c r="D1543" s="2" t="s">
        <v>12</v>
      </c>
      <c r="E1543" s="2" t="s">
        <v>29</v>
      </c>
      <c r="F1543" s="2" t="s">
        <v>55</v>
      </c>
      <c r="G1543" s="2" t="s">
        <v>36</v>
      </c>
      <c r="H1543" s="7">
        <v>3868.19</v>
      </c>
      <c r="I1543" s="3">
        <v>45122</v>
      </c>
      <c r="J1543" s="3" t="str">
        <f>TEXT(NIgerian_Fintech[[#This Row],[TransactionDate]], "JJJJ")</f>
        <v>2023</v>
      </c>
      <c r="K1543" s="3" t="str">
        <f>TEXT(NIgerian_Fintech[[#This Row],[TransactionDate]], "MMMM")</f>
        <v>July</v>
      </c>
      <c r="L1543" s="3" t="str">
        <f>TEXT(NIgerian_Fintech[[#This Row],[TransactionDate]], "MM")</f>
        <v>07</v>
      </c>
      <c r="M1543" s="3" t="str">
        <f>TEXT(NIgerian_Fintech[[#This Row],[TransactionDate]], "tttt")</f>
        <v>Saturday</v>
      </c>
      <c r="N1543" s="2" t="s">
        <v>21</v>
      </c>
    </row>
    <row r="1544" spans="1:14" ht="14.5" x14ac:dyDescent="0.35">
      <c r="A1544" s="2" t="s">
        <v>3118</v>
      </c>
      <c r="B1544" s="2" t="s">
        <v>3119</v>
      </c>
      <c r="C1544" s="2">
        <v>21</v>
      </c>
      <c r="D1544" s="2" t="s">
        <v>12</v>
      </c>
      <c r="E1544" s="2" t="s">
        <v>29</v>
      </c>
      <c r="F1544" s="2" t="s">
        <v>19</v>
      </c>
      <c r="G1544" s="2" t="s">
        <v>36</v>
      </c>
      <c r="H1544" s="7">
        <v>16988.37</v>
      </c>
      <c r="I1544" s="3">
        <v>45280</v>
      </c>
      <c r="J1544" s="3" t="str">
        <f>TEXT(NIgerian_Fintech[[#This Row],[TransactionDate]], "JJJJ")</f>
        <v>2023</v>
      </c>
      <c r="K1544" s="3" t="str">
        <f>TEXT(NIgerian_Fintech[[#This Row],[TransactionDate]], "MMMM")</f>
        <v>December</v>
      </c>
      <c r="L1544" s="3" t="str">
        <f>TEXT(NIgerian_Fintech[[#This Row],[TransactionDate]], "MM")</f>
        <v>12</v>
      </c>
      <c r="M1544" s="3" t="str">
        <f>TEXT(NIgerian_Fintech[[#This Row],[TransactionDate]], "tttt")</f>
        <v>Wednesday</v>
      </c>
      <c r="N1544" s="2" t="s">
        <v>16</v>
      </c>
    </row>
    <row r="1545" spans="1:14" ht="14.5" x14ac:dyDescent="0.35">
      <c r="A1545" s="2" t="s">
        <v>3120</v>
      </c>
      <c r="B1545" s="2" t="s">
        <v>3121</v>
      </c>
      <c r="C1545" s="2">
        <v>35</v>
      </c>
      <c r="D1545" s="2" t="s">
        <v>12</v>
      </c>
      <c r="E1545" s="2" t="s">
        <v>29</v>
      </c>
      <c r="F1545" s="2" t="s">
        <v>55</v>
      </c>
      <c r="G1545" s="2" t="s">
        <v>30</v>
      </c>
      <c r="H1545" s="7">
        <v>11947.19</v>
      </c>
      <c r="I1545" s="3">
        <v>45546</v>
      </c>
      <c r="J1545" s="3" t="str">
        <f>TEXT(NIgerian_Fintech[[#This Row],[TransactionDate]], "JJJJ")</f>
        <v>2024</v>
      </c>
      <c r="K1545" s="3" t="str">
        <f>TEXT(NIgerian_Fintech[[#This Row],[TransactionDate]], "MMMM")</f>
        <v>September</v>
      </c>
      <c r="L1545" s="3" t="str">
        <f>TEXT(NIgerian_Fintech[[#This Row],[TransactionDate]], "MM")</f>
        <v>09</v>
      </c>
      <c r="M1545" s="3" t="str">
        <f>TEXT(NIgerian_Fintech[[#This Row],[TransactionDate]], "tttt")</f>
        <v>Wednesday</v>
      </c>
      <c r="N1545" s="2" t="s">
        <v>21</v>
      </c>
    </row>
    <row r="1546" spans="1:14" ht="14.5" x14ac:dyDescent="0.35">
      <c r="A1546" s="2" t="s">
        <v>3122</v>
      </c>
      <c r="B1546" s="2" t="s">
        <v>3123</v>
      </c>
      <c r="C1546" s="2">
        <v>54</v>
      </c>
      <c r="D1546" s="2" t="s">
        <v>12</v>
      </c>
      <c r="E1546" s="2" t="s">
        <v>74</v>
      </c>
      <c r="F1546" s="2" t="s">
        <v>19</v>
      </c>
      <c r="G1546" s="2" t="s">
        <v>26</v>
      </c>
      <c r="H1546" s="7">
        <v>26060.48</v>
      </c>
      <c r="I1546" s="3">
        <v>44973</v>
      </c>
      <c r="J1546" s="3" t="str">
        <f>TEXT(NIgerian_Fintech[[#This Row],[TransactionDate]], "JJJJ")</f>
        <v>2023</v>
      </c>
      <c r="K1546" s="3" t="str">
        <f>TEXT(NIgerian_Fintech[[#This Row],[TransactionDate]], "MMMM")</f>
        <v>February</v>
      </c>
      <c r="L1546" s="3" t="str">
        <f>TEXT(NIgerian_Fintech[[#This Row],[TransactionDate]], "MM")</f>
        <v>02</v>
      </c>
      <c r="M1546" s="3" t="str">
        <f>TEXT(NIgerian_Fintech[[#This Row],[TransactionDate]], "tttt")</f>
        <v>Thursday</v>
      </c>
      <c r="N1546" s="2" t="s">
        <v>16</v>
      </c>
    </row>
    <row r="1547" spans="1:14" ht="14.5" x14ac:dyDescent="0.35">
      <c r="A1547" s="2" t="s">
        <v>3124</v>
      </c>
      <c r="B1547" s="2" t="s">
        <v>3125</v>
      </c>
      <c r="C1547" s="2">
        <v>42</v>
      </c>
      <c r="D1547" s="2" t="s">
        <v>39</v>
      </c>
      <c r="E1547" s="2" t="s">
        <v>74</v>
      </c>
      <c r="F1547" s="2" t="s">
        <v>49</v>
      </c>
      <c r="G1547" s="2" t="s">
        <v>30</v>
      </c>
      <c r="H1547" s="7">
        <v>12445.71</v>
      </c>
      <c r="I1547" s="3">
        <v>45235</v>
      </c>
      <c r="J1547" s="3" t="str">
        <f>TEXT(NIgerian_Fintech[[#This Row],[TransactionDate]], "JJJJ")</f>
        <v>2023</v>
      </c>
      <c r="K1547" s="3" t="str">
        <f>TEXT(NIgerian_Fintech[[#This Row],[TransactionDate]], "MMMM")</f>
        <v>November</v>
      </c>
      <c r="L1547" s="3" t="str">
        <f>TEXT(NIgerian_Fintech[[#This Row],[TransactionDate]], "MM")</f>
        <v>11</v>
      </c>
      <c r="M1547" s="3" t="str">
        <f>TEXT(NIgerian_Fintech[[#This Row],[TransactionDate]], "tttt")</f>
        <v>Sunday</v>
      </c>
      <c r="N1547" s="2" t="s">
        <v>16</v>
      </c>
    </row>
    <row r="1548" spans="1:14" ht="14.5" x14ac:dyDescent="0.35">
      <c r="A1548" s="2" t="s">
        <v>3126</v>
      </c>
      <c r="B1548" s="2" t="s">
        <v>3127</v>
      </c>
      <c r="C1548" s="2">
        <v>18</v>
      </c>
      <c r="D1548" s="2" t="s">
        <v>39</v>
      </c>
      <c r="E1548" s="2" t="s">
        <v>52</v>
      </c>
      <c r="F1548" s="2" t="s">
        <v>25</v>
      </c>
      <c r="G1548" s="2" t="s">
        <v>36</v>
      </c>
      <c r="H1548" s="7">
        <v>5281.59</v>
      </c>
      <c r="I1548" s="3">
        <v>45156</v>
      </c>
      <c r="J1548" s="3" t="str">
        <f>TEXT(NIgerian_Fintech[[#This Row],[TransactionDate]], "JJJJ")</f>
        <v>2023</v>
      </c>
      <c r="K1548" s="3" t="str">
        <f>TEXT(NIgerian_Fintech[[#This Row],[TransactionDate]], "MMMM")</f>
        <v>August</v>
      </c>
      <c r="L1548" s="3" t="str">
        <f>TEXT(NIgerian_Fintech[[#This Row],[TransactionDate]], "MM")</f>
        <v>08</v>
      </c>
      <c r="M1548" s="3" t="str">
        <f>TEXT(NIgerian_Fintech[[#This Row],[TransactionDate]], "tttt")</f>
        <v>Friday</v>
      </c>
      <c r="N1548" s="2" t="s">
        <v>16</v>
      </c>
    </row>
    <row r="1549" spans="1:14" ht="14.5" x14ac:dyDescent="0.35">
      <c r="A1549" s="2" t="s">
        <v>3128</v>
      </c>
      <c r="B1549" s="2" t="s">
        <v>3129</v>
      </c>
      <c r="C1549" s="2">
        <v>63</v>
      </c>
      <c r="D1549" s="2" t="s">
        <v>12</v>
      </c>
      <c r="E1549" s="2" t="s">
        <v>29</v>
      </c>
      <c r="F1549" s="2" t="s">
        <v>35</v>
      </c>
      <c r="G1549" s="2" t="s">
        <v>30</v>
      </c>
      <c r="H1549" s="7">
        <v>109.52</v>
      </c>
      <c r="I1549" s="3">
        <v>45337</v>
      </c>
      <c r="J1549" s="3" t="str">
        <f>TEXT(NIgerian_Fintech[[#This Row],[TransactionDate]], "JJJJ")</f>
        <v>2024</v>
      </c>
      <c r="K1549" s="3" t="str">
        <f>TEXT(NIgerian_Fintech[[#This Row],[TransactionDate]], "MMMM")</f>
        <v>February</v>
      </c>
      <c r="L1549" s="3" t="str">
        <f>TEXT(NIgerian_Fintech[[#This Row],[TransactionDate]], "MM")</f>
        <v>02</v>
      </c>
      <c r="M1549" s="3" t="str">
        <f>TEXT(NIgerian_Fintech[[#This Row],[TransactionDate]], "tttt")</f>
        <v>Thursday</v>
      </c>
      <c r="N1549" s="2" t="s">
        <v>16</v>
      </c>
    </row>
    <row r="1550" spans="1:14" ht="14.5" x14ac:dyDescent="0.35">
      <c r="A1550" s="2" t="s">
        <v>3130</v>
      </c>
      <c r="B1550" s="2" t="s">
        <v>3131</v>
      </c>
      <c r="C1550" s="2">
        <v>32</v>
      </c>
      <c r="D1550" s="2" t="s">
        <v>12</v>
      </c>
      <c r="E1550" s="2" t="s">
        <v>93</v>
      </c>
      <c r="F1550" s="2" t="s">
        <v>55</v>
      </c>
      <c r="G1550" s="2" t="s">
        <v>26</v>
      </c>
      <c r="H1550" s="7">
        <v>15746.35</v>
      </c>
      <c r="I1550" s="3">
        <v>45242</v>
      </c>
      <c r="J1550" s="3" t="str">
        <f>TEXT(NIgerian_Fintech[[#This Row],[TransactionDate]], "JJJJ")</f>
        <v>2023</v>
      </c>
      <c r="K1550" s="3" t="str">
        <f>TEXT(NIgerian_Fintech[[#This Row],[TransactionDate]], "MMMM")</f>
        <v>November</v>
      </c>
      <c r="L1550" s="3" t="str">
        <f>TEXT(NIgerian_Fintech[[#This Row],[TransactionDate]], "MM")</f>
        <v>11</v>
      </c>
      <c r="M1550" s="3" t="str">
        <f>TEXT(NIgerian_Fintech[[#This Row],[TransactionDate]], "tttt")</f>
        <v>Sunday</v>
      </c>
      <c r="N1550" s="2" t="s">
        <v>16</v>
      </c>
    </row>
    <row r="1551" spans="1:14" ht="14.5" x14ac:dyDescent="0.35">
      <c r="A1551" s="2" t="s">
        <v>3132</v>
      </c>
      <c r="B1551" s="2" t="s">
        <v>3133</v>
      </c>
      <c r="C1551" s="2">
        <v>26</v>
      </c>
      <c r="D1551" s="2" t="s">
        <v>12</v>
      </c>
      <c r="E1551" s="2" t="s">
        <v>24</v>
      </c>
      <c r="F1551" s="2" t="s">
        <v>14</v>
      </c>
      <c r="G1551" s="2" t="s">
        <v>15</v>
      </c>
      <c r="H1551" s="7">
        <v>5250.34</v>
      </c>
      <c r="I1551" s="3">
        <v>45003</v>
      </c>
      <c r="J1551" s="3" t="str">
        <f>TEXT(NIgerian_Fintech[[#This Row],[TransactionDate]], "JJJJ")</f>
        <v>2023</v>
      </c>
      <c r="K1551" s="3" t="str">
        <f>TEXT(NIgerian_Fintech[[#This Row],[TransactionDate]], "MMMM")</f>
        <v>March</v>
      </c>
      <c r="L1551" s="3" t="str">
        <f>TEXT(NIgerian_Fintech[[#This Row],[TransactionDate]], "MM")</f>
        <v>03</v>
      </c>
      <c r="M1551" s="3" t="str">
        <f>TEXT(NIgerian_Fintech[[#This Row],[TransactionDate]], "tttt")</f>
        <v>Saturday</v>
      </c>
      <c r="N1551" s="2" t="s">
        <v>16</v>
      </c>
    </row>
    <row r="1552" spans="1:14" ht="14.5" x14ac:dyDescent="0.35">
      <c r="A1552" s="2" t="s">
        <v>3134</v>
      </c>
      <c r="B1552" s="2" t="s">
        <v>3135</v>
      </c>
      <c r="C1552" s="2">
        <v>32</v>
      </c>
      <c r="D1552" s="2" t="s">
        <v>39</v>
      </c>
      <c r="E1552" s="2" t="s">
        <v>52</v>
      </c>
      <c r="F1552" s="2" t="s">
        <v>25</v>
      </c>
      <c r="G1552" s="2" t="s">
        <v>20</v>
      </c>
      <c r="H1552" s="7">
        <v>11105.86</v>
      </c>
      <c r="I1552" s="3">
        <v>44988</v>
      </c>
      <c r="J1552" s="3" t="str">
        <f>TEXT(NIgerian_Fintech[[#This Row],[TransactionDate]], "JJJJ")</f>
        <v>2023</v>
      </c>
      <c r="K1552" s="3" t="str">
        <f>TEXT(NIgerian_Fintech[[#This Row],[TransactionDate]], "MMMM")</f>
        <v>March</v>
      </c>
      <c r="L1552" s="3" t="str">
        <f>TEXT(NIgerian_Fintech[[#This Row],[TransactionDate]], "MM")</f>
        <v>03</v>
      </c>
      <c r="M1552" s="3" t="str">
        <f>TEXT(NIgerian_Fintech[[#This Row],[TransactionDate]], "tttt")</f>
        <v>Friday</v>
      </c>
      <c r="N1552" s="2" t="s">
        <v>69</v>
      </c>
    </row>
    <row r="1553" spans="1:14" ht="14.5" x14ac:dyDescent="0.35">
      <c r="A1553" s="2" t="s">
        <v>3136</v>
      </c>
      <c r="B1553" s="2" t="s">
        <v>3137</v>
      </c>
      <c r="C1553" s="2">
        <v>41</v>
      </c>
      <c r="D1553" s="2" t="s">
        <v>39</v>
      </c>
      <c r="E1553" s="2" t="s">
        <v>42</v>
      </c>
      <c r="F1553" s="2" t="s">
        <v>55</v>
      </c>
      <c r="G1553" s="2" t="s">
        <v>36</v>
      </c>
      <c r="H1553" s="7">
        <v>1110.06</v>
      </c>
      <c r="I1553" s="3">
        <v>45497</v>
      </c>
      <c r="J1553" s="3" t="str">
        <f>TEXT(NIgerian_Fintech[[#This Row],[TransactionDate]], "JJJJ")</f>
        <v>2024</v>
      </c>
      <c r="K1553" s="3" t="str">
        <f>TEXT(NIgerian_Fintech[[#This Row],[TransactionDate]], "MMMM")</f>
        <v>July</v>
      </c>
      <c r="L1553" s="3" t="str">
        <f>TEXT(NIgerian_Fintech[[#This Row],[TransactionDate]], "MM")</f>
        <v>07</v>
      </c>
      <c r="M1553" s="3" t="str">
        <f>TEXT(NIgerian_Fintech[[#This Row],[TransactionDate]], "tttt")</f>
        <v>Wednesday</v>
      </c>
      <c r="N1553" s="2" t="s">
        <v>16</v>
      </c>
    </row>
    <row r="1554" spans="1:14" ht="14.5" x14ac:dyDescent="0.35">
      <c r="A1554" s="2" t="s">
        <v>3138</v>
      </c>
      <c r="B1554" s="2" t="s">
        <v>3139</v>
      </c>
      <c r="C1554" s="2">
        <v>21</v>
      </c>
      <c r="D1554" s="2" t="s">
        <v>39</v>
      </c>
      <c r="E1554" s="2" t="s">
        <v>13</v>
      </c>
      <c r="F1554" s="2" t="s">
        <v>14</v>
      </c>
      <c r="G1554" s="2" t="s">
        <v>36</v>
      </c>
      <c r="H1554" s="7">
        <v>22161.200000000001</v>
      </c>
      <c r="I1554" s="3">
        <v>45164</v>
      </c>
      <c r="J1554" s="3" t="str">
        <f>TEXT(NIgerian_Fintech[[#This Row],[TransactionDate]], "JJJJ")</f>
        <v>2023</v>
      </c>
      <c r="K1554" s="3" t="str">
        <f>TEXT(NIgerian_Fintech[[#This Row],[TransactionDate]], "MMMM")</f>
        <v>August</v>
      </c>
      <c r="L1554" s="3" t="str">
        <f>TEXT(NIgerian_Fintech[[#This Row],[TransactionDate]], "MM")</f>
        <v>08</v>
      </c>
      <c r="M1554" s="3" t="str">
        <f>TEXT(NIgerian_Fintech[[#This Row],[TransactionDate]], "tttt")</f>
        <v>Saturday</v>
      </c>
      <c r="N1554" s="2" t="s">
        <v>16</v>
      </c>
    </row>
    <row r="1555" spans="1:14" ht="14.5" x14ac:dyDescent="0.35">
      <c r="A1555" s="2" t="s">
        <v>3140</v>
      </c>
      <c r="B1555" s="2" t="s">
        <v>3141</v>
      </c>
      <c r="C1555" s="2">
        <v>29</v>
      </c>
      <c r="D1555" s="2" t="s">
        <v>39</v>
      </c>
      <c r="E1555" s="2" t="s">
        <v>74</v>
      </c>
      <c r="F1555" s="2" t="s">
        <v>14</v>
      </c>
      <c r="G1555" s="2" t="s">
        <v>26</v>
      </c>
      <c r="H1555" s="7">
        <v>5720.94</v>
      </c>
      <c r="I1555" s="3">
        <v>45627</v>
      </c>
      <c r="J1555" s="3" t="str">
        <f>TEXT(NIgerian_Fintech[[#This Row],[TransactionDate]], "JJJJ")</f>
        <v>2024</v>
      </c>
      <c r="K1555" s="3" t="str">
        <f>TEXT(NIgerian_Fintech[[#This Row],[TransactionDate]], "MMMM")</f>
        <v>December</v>
      </c>
      <c r="L1555" s="3" t="str">
        <f>TEXT(NIgerian_Fintech[[#This Row],[TransactionDate]], "MM")</f>
        <v>12</v>
      </c>
      <c r="M1555" s="3" t="str">
        <f>TEXT(NIgerian_Fintech[[#This Row],[TransactionDate]], "tttt")</f>
        <v>Sunday</v>
      </c>
      <c r="N1555" s="2" t="s">
        <v>16</v>
      </c>
    </row>
    <row r="1556" spans="1:14" ht="14.5" x14ac:dyDescent="0.35">
      <c r="A1556" s="2" t="s">
        <v>3142</v>
      </c>
      <c r="B1556" s="2" t="s">
        <v>3143</v>
      </c>
      <c r="C1556" s="2">
        <v>54</v>
      </c>
      <c r="D1556" s="2" t="s">
        <v>12</v>
      </c>
      <c r="E1556" s="2" t="s">
        <v>29</v>
      </c>
      <c r="F1556" s="2" t="s">
        <v>35</v>
      </c>
      <c r="G1556" s="2" t="s">
        <v>15</v>
      </c>
      <c r="H1556" s="7">
        <v>25218.83</v>
      </c>
      <c r="I1556" s="3">
        <v>45494</v>
      </c>
      <c r="J1556" s="3" t="str">
        <f>TEXT(NIgerian_Fintech[[#This Row],[TransactionDate]], "JJJJ")</f>
        <v>2024</v>
      </c>
      <c r="K1556" s="3" t="str">
        <f>TEXT(NIgerian_Fintech[[#This Row],[TransactionDate]], "MMMM")</f>
        <v>July</v>
      </c>
      <c r="L1556" s="3" t="str">
        <f>TEXT(NIgerian_Fintech[[#This Row],[TransactionDate]], "MM")</f>
        <v>07</v>
      </c>
      <c r="M1556" s="3" t="str">
        <f>TEXT(NIgerian_Fintech[[#This Row],[TransactionDate]], "tttt")</f>
        <v>Sunday</v>
      </c>
      <c r="N1556" s="2" t="s">
        <v>16</v>
      </c>
    </row>
    <row r="1557" spans="1:14" ht="14.5" x14ac:dyDescent="0.35">
      <c r="A1557" s="2" t="s">
        <v>3144</v>
      </c>
      <c r="B1557" s="2" t="s">
        <v>3145</v>
      </c>
      <c r="C1557" s="2">
        <v>54</v>
      </c>
      <c r="D1557" s="2" t="s">
        <v>39</v>
      </c>
      <c r="E1557" s="2" t="s">
        <v>42</v>
      </c>
      <c r="F1557" s="2" t="s">
        <v>35</v>
      </c>
      <c r="G1557" s="2" t="s">
        <v>15</v>
      </c>
      <c r="H1557" s="7">
        <v>12276.42</v>
      </c>
      <c r="I1557" s="3">
        <v>45004</v>
      </c>
      <c r="J1557" s="3" t="str">
        <f>TEXT(NIgerian_Fintech[[#This Row],[TransactionDate]], "JJJJ")</f>
        <v>2023</v>
      </c>
      <c r="K1557" s="3" t="str">
        <f>TEXT(NIgerian_Fintech[[#This Row],[TransactionDate]], "MMMM")</f>
        <v>March</v>
      </c>
      <c r="L1557" s="3" t="str">
        <f>TEXT(NIgerian_Fintech[[#This Row],[TransactionDate]], "MM")</f>
        <v>03</v>
      </c>
      <c r="M1557" s="3" t="str">
        <f>TEXT(NIgerian_Fintech[[#This Row],[TransactionDate]], "tttt")</f>
        <v>Sunday</v>
      </c>
      <c r="N1557" s="2" t="s">
        <v>16</v>
      </c>
    </row>
    <row r="1558" spans="1:14" ht="14.5" x14ac:dyDescent="0.35">
      <c r="A1558" s="2" t="s">
        <v>3146</v>
      </c>
      <c r="B1558" s="2" t="s">
        <v>3147</v>
      </c>
      <c r="C1558" s="2">
        <v>60</v>
      </c>
      <c r="D1558" s="2" t="s">
        <v>39</v>
      </c>
      <c r="E1558" s="2" t="s">
        <v>52</v>
      </c>
      <c r="F1558" s="2" t="s">
        <v>14</v>
      </c>
      <c r="G1558" s="2" t="s">
        <v>20</v>
      </c>
      <c r="H1558" s="7">
        <v>1294.96</v>
      </c>
      <c r="I1558" s="3">
        <v>45485</v>
      </c>
      <c r="J1558" s="3" t="str">
        <f>TEXT(NIgerian_Fintech[[#This Row],[TransactionDate]], "JJJJ")</f>
        <v>2024</v>
      </c>
      <c r="K1558" s="3" t="str">
        <f>TEXT(NIgerian_Fintech[[#This Row],[TransactionDate]], "MMMM")</f>
        <v>July</v>
      </c>
      <c r="L1558" s="3" t="str">
        <f>TEXT(NIgerian_Fintech[[#This Row],[TransactionDate]], "MM")</f>
        <v>07</v>
      </c>
      <c r="M1558" s="3" t="str">
        <f>TEXT(NIgerian_Fintech[[#This Row],[TransactionDate]], "tttt")</f>
        <v>Friday</v>
      </c>
      <c r="N1558" s="2" t="s">
        <v>16</v>
      </c>
    </row>
    <row r="1559" spans="1:14" ht="14.5" x14ac:dyDescent="0.35">
      <c r="A1559" s="2" t="s">
        <v>3148</v>
      </c>
      <c r="B1559" s="2" t="s">
        <v>3149</v>
      </c>
      <c r="C1559" s="2">
        <v>23</v>
      </c>
      <c r="D1559" s="2" t="s">
        <v>12</v>
      </c>
      <c r="E1559" s="2" t="s">
        <v>52</v>
      </c>
      <c r="F1559" s="2" t="s">
        <v>35</v>
      </c>
      <c r="G1559" s="2" t="s">
        <v>15</v>
      </c>
      <c r="H1559" s="7">
        <v>8655.9</v>
      </c>
      <c r="I1559" s="3">
        <v>45576</v>
      </c>
      <c r="J1559" s="3" t="str">
        <f>TEXT(NIgerian_Fintech[[#This Row],[TransactionDate]], "JJJJ")</f>
        <v>2024</v>
      </c>
      <c r="K1559" s="3" t="str">
        <f>TEXT(NIgerian_Fintech[[#This Row],[TransactionDate]], "MMMM")</f>
        <v>October</v>
      </c>
      <c r="L1559" s="3" t="str">
        <f>TEXT(NIgerian_Fintech[[#This Row],[TransactionDate]], "MM")</f>
        <v>10</v>
      </c>
      <c r="M1559" s="3" t="str">
        <f>TEXT(NIgerian_Fintech[[#This Row],[TransactionDate]], "tttt")</f>
        <v>Friday</v>
      </c>
      <c r="N1559" s="2" t="s">
        <v>21</v>
      </c>
    </row>
    <row r="1560" spans="1:14" ht="14.5" x14ac:dyDescent="0.35">
      <c r="A1560" s="2" t="s">
        <v>3150</v>
      </c>
      <c r="B1560" s="2" t="s">
        <v>3151</v>
      </c>
      <c r="C1560" s="2">
        <v>56</v>
      </c>
      <c r="D1560" s="2" t="s">
        <v>12</v>
      </c>
      <c r="E1560" s="2" t="s">
        <v>74</v>
      </c>
      <c r="F1560" s="2" t="s">
        <v>14</v>
      </c>
      <c r="G1560" s="2" t="s">
        <v>26</v>
      </c>
      <c r="H1560" s="7">
        <v>24072.18</v>
      </c>
      <c r="I1560" s="3">
        <v>45342</v>
      </c>
      <c r="J1560" s="3" t="str">
        <f>TEXT(NIgerian_Fintech[[#This Row],[TransactionDate]], "JJJJ")</f>
        <v>2024</v>
      </c>
      <c r="K1560" s="3" t="str">
        <f>TEXT(NIgerian_Fintech[[#This Row],[TransactionDate]], "MMMM")</f>
        <v>February</v>
      </c>
      <c r="L1560" s="3" t="str">
        <f>TEXT(NIgerian_Fintech[[#This Row],[TransactionDate]], "MM")</f>
        <v>02</v>
      </c>
      <c r="M1560" s="3" t="str">
        <f>TEXT(NIgerian_Fintech[[#This Row],[TransactionDate]], "tttt")</f>
        <v>Tuesday</v>
      </c>
      <c r="N1560" s="2" t="s">
        <v>16</v>
      </c>
    </row>
    <row r="1561" spans="1:14" ht="14.5" x14ac:dyDescent="0.35">
      <c r="A1561" s="2" t="s">
        <v>3152</v>
      </c>
      <c r="B1561" s="2" t="s">
        <v>3153</v>
      </c>
      <c r="C1561" s="2">
        <v>63</v>
      </c>
      <c r="D1561" s="2" t="s">
        <v>39</v>
      </c>
      <c r="E1561" s="2" t="s">
        <v>52</v>
      </c>
      <c r="F1561" s="2" t="s">
        <v>55</v>
      </c>
      <c r="G1561" s="2" t="s">
        <v>15</v>
      </c>
      <c r="H1561" s="7">
        <v>16092.91</v>
      </c>
      <c r="I1561" s="3">
        <v>44950</v>
      </c>
      <c r="J1561" s="3" t="str">
        <f>TEXT(NIgerian_Fintech[[#This Row],[TransactionDate]], "JJJJ")</f>
        <v>2023</v>
      </c>
      <c r="K1561" s="3" t="str">
        <f>TEXT(NIgerian_Fintech[[#This Row],[TransactionDate]], "MMMM")</f>
        <v>January</v>
      </c>
      <c r="L1561" s="3" t="str">
        <f>TEXT(NIgerian_Fintech[[#This Row],[TransactionDate]], "MM")</f>
        <v>01</v>
      </c>
      <c r="M1561" s="3" t="str">
        <f>TEXT(NIgerian_Fintech[[#This Row],[TransactionDate]], "tttt")</f>
        <v>Tuesday</v>
      </c>
      <c r="N1561" s="2" t="s">
        <v>16</v>
      </c>
    </row>
    <row r="1562" spans="1:14" ht="14.5" x14ac:dyDescent="0.35">
      <c r="A1562" s="2" t="s">
        <v>3154</v>
      </c>
      <c r="B1562" s="2" t="s">
        <v>3155</v>
      </c>
      <c r="C1562" s="2">
        <v>41</v>
      </c>
      <c r="D1562" s="2" t="s">
        <v>39</v>
      </c>
      <c r="E1562" s="2" t="s">
        <v>93</v>
      </c>
      <c r="F1562" s="2" t="s">
        <v>49</v>
      </c>
      <c r="G1562" s="2" t="s">
        <v>26</v>
      </c>
      <c r="H1562" s="7">
        <v>5412.51</v>
      </c>
      <c r="I1562" s="3">
        <v>44955</v>
      </c>
      <c r="J1562" s="3" t="str">
        <f>TEXT(NIgerian_Fintech[[#This Row],[TransactionDate]], "JJJJ")</f>
        <v>2023</v>
      </c>
      <c r="K1562" s="3" t="str">
        <f>TEXT(NIgerian_Fintech[[#This Row],[TransactionDate]], "MMMM")</f>
        <v>January</v>
      </c>
      <c r="L1562" s="3" t="str">
        <f>TEXT(NIgerian_Fintech[[#This Row],[TransactionDate]], "MM")</f>
        <v>01</v>
      </c>
      <c r="M1562" s="3" t="str">
        <f>TEXT(NIgerian_Fintech[[#This Row],[TransactionDate]], "tttt")</f>
        <v>Sunday</v>
      </c>
      <c r="N1562" s="2" t="s">
        <v>16</v>
      </c>
    </row>
    <row r="1563" spans="1:14" ht="14.5" x14ac:dyDescent="0.35">
      <c r="A1563" s="2" t="s">
        <v>3156</v>
      </c>
      <c r="B1563" s="2" t="s">
        <v>3157</v>
      </c>
      <c r="C1563" s="2">
        <v>28</v>
      </c>
      <c r="D1563" s="2" t="s">
        <v>39</v>
      </c>
      <c r="E1563" s="2" t="s">
        <v>52</v>
      </c>
      <c r="F1563" s="2" t="s">
        <v>35</v>
      </c>
      <c r="G1563" s="2" t="s">
        <v>36</v>
      </c>
      <c r="H1563" s="7">
        <v>31025.25</v>
      </c>
      <c r="I1563" s="3">
        <v>45417</v>
      </c>
      <c r="J1563" s="3" t="str">
        <f>TEXT(NIgerian_Fintech[[#This Row],[TransactionDate]], "JJJJ")</f>
        <v>2024</v>
      </c>
      <c r="K1563" s="3" t="str">
        <f>TEXT(NIgerian_Fintech[[#This Row],[TransactionDate]], "MMMM")</f>
        <v>May</v>
      </c>
      <c r="L1563" s="3" t="str">
        <f>TEXT(NIgerian_Fintech[[#This Row],[TransactionDate]], "MM")</f>
        <v>05</v>
      </c>
      <c r="M1563" s="3" t="str">
        <f>TEXT(NIgerian_Fintech[[#This Row],[TransactionDate]], "tttt")</f>
        <v>Sunday</v>
      </c>
      <c r="N1563" s="2" t="s">
        <v>16</v>
      </c>
    </row>
    <row r="1564" spans="1:14" ht="14.5" x14ac:dyDescent="0.35">
      <c r="A1564" s="2" t="s">
        <v>3158</v>
      </c>
      <c r="B1564" s="2" t="s">
        <v>3159</v>
      </c>
      <c r="C1564" s="2">
        <v>30</v>
      </c>
      <c r="D1564" s="2" t="s">
        <v>39</v>
      </c>
      <c r="E1564" s="2" t="s">
        <v>64</v>
      </c>
      <c r="F1564" s="2" t="s">
        <v>19</v>
      </c>
      <c r="G1564" s="2" t="s">
        <v>36</v>
      </c>
      <c r="H1564" s="7">
        <v>3127.62</v>
      </c>
      <c r="I1564" s="3">
        <v>45061</v>
      </c>
      <c r="J1564" s="3" t="str">
        <f>TEXT(NIgerian_Fintech[[#This Row],[TransactionDate]], "JJJJ")</f>
        <v>2023</v>
      </c>
      <c r="K1564" s="3" t="str">
        <f>TEXT(NIgerian_Fintech[[#This Row],[TransactionDate]], "MMMM")</f>
        <v>May</v>
      </c>
      <c r="L1564" s="3" t="str">
        <f>TEXT(NIgerian_Fintech[[#This Row],[TransactionDate]], "MM")</f>
        <v>05</v>
      </c>
      <c r="M1564" s="3" t="str">
        <f>TEXT(NIgerian_Fintech[[#This Row],[TransactionDate]], "tttt")</f>
        <v>Monday</v>
      </c>
      <c r="N1564" s="2" t="s">
        <v>16</v>
      </c>
    </row>
    <row r="1565" spans="1:14" ht="14.5" x14ac:dyDescent="0.35">
      <c r="A1565" s="2" t="s">
        <v>3160</v>
      </c>
      <c r="B1565" s="2" t="s">
        <v>3161</v>
      </c>
      <c r="C1565" s="2">
        <v>51</v>
      </c>
      <c r="D1565" s="2" t="s">
        <v>12</v>
      </c>
      <c r="E1565" s="2" t="s">
        <v>24</v>
      </c>
      <c r="F1565" s="2" t="s">
        <v>19</v>
      </c>
      <c r="G1565" s="2" t="s">
        <v>36</v>
      </c>
      <c r="H1565" s="7">
        <v>4701.76</v>
      </c>
      <c r="I1565" s="3">
        <v>45277</v>
      </c>
      <c r="J1565" s="3" t="str">
        <f>TEXT(NIgerian_Fintech[[#This Row],[TransactionDate]], "JJJJ")</f>
        <v>2023</v>
      </c>
      <c r="K1565" s="3" t="str">
        <f>TEXT(NIgerian_Fintech[[#This Row],[TransactionDate]], "MMMM")</f>
        <v>December</v>
      </c>
      <c r="L1565" s="3" t="str">
        <f>TEXT(NIgerian_Fintech[[#This Row],[TransactionDate]], "MM")</f>
        <v>12</v>
      </c>
      <c r="M1565" s="3" t="str">
        <f>TEXT(NIgerian_Fintech[[#This Row],[TransactionDate]], "tttt")</f>
        <v>Sunday</v>
      </c>
      <c r="N1565" s="2" t="s">
        <v>16</v>
      </c>
    </row>
    <row r="1566" spans="1:14" ht="14.5" x14ac:dyDescent="0.35">
      <c r="A1566" s="2" t="s">
        <v>3162</v>
      </c>
      <c r="B1566" s="2" t="s">
        <v>3163</v>
      </c>
      <c r="C1566" s="2">
        <v>42</v>
      </c>
      <c r="D1566" s="2" t="s">
        <v>12</v>
      </c>
      <c r="E1566" s="2" t="s">
        <v>13</v>
      </c>
      <c r="F1566" s="2" t="s">
        <v>19</v>
      </c>
      <c r="G1566" s="2" t="s">
        <v>30</v>
      </c>
      <c r="H1566" s="7">
        <v>13851.52</v>
      </c>
      <c r="I1566" s="3">
        <v>45276</v>
      </c>
      <c r="J1566" s="3" t="str">
        <f>TEXT(NIgerian_Fintech[[#This Row],[TransactionDate]], "JJJJ")</f>
        <v>2023</v>
      </c>
      <c r="K1566" s="3" t="str">
        <f>TEXT(NIgerian_Fintech[[#This Row],[TransactionDate]], "MMMM")</f>
        <v>December</v>
      </c>
      <c r="L1566" s="3" t="str">
        <f>TEXT(NIgerian_Fintech[[#This Row],[TransactionDate]], "MM")</f>
        <v>12</v>
      </c>
      <c r="M1566" s="3" t="str">
        <f>TEXT(NIgerian_Fintech[[#This Row],[TransactionDate]], "tttt")</f>
        <v>Saturday</v>
      </c>
      <c r="N1566" s="2" t="s">
        <v>16</v>
      </c>
    </row>
    <row r="1567" spans="1:14" ht="14.5" x14ac:dyDescent="0.35">
      <c r="A1567" s="2" t="s">
        <v>3164</v>
      </c>
      <c r="B1567" s="2" t="s">
        <v>3165</v>
      </c>
      <c r="C1567" s="2">
        <v>24</v>
      </c>
      <c r="D1567" s="2" t="s">
        <v>39</v>
      </c>
      <c r="E1567" s="2" t="s">
        <v>52</v>
      </c>
      <c r="F1567" s="2" t="s">
        <v>49</v>
      </c>
      <c r="G1567" s="2" t="s">
        <v>36</v>
      </c>
      <c r="H1567" s="7">
        <v>2651.44</v>
      </c>
      <c r="I1567" s="3">
        <v>45207</v>
      </c>
      <c r="J1567" s="3" t="str">
        <f>TEXT(NIgerian_Fintech[[#This Row],[TransactionDate]], "JJJJ")</f>
        <v>2023</v>
      </c>
      <c r="K1567" s="3" t="str">
        <f>TEXT(NIgerian_Fintech[[#This Row],[TransactionDate]], "MMMM")</f>
        <v>October</v>
      </c>
      <c r="L1567" s="3" t="str">
        <f>TEXT(NIgerian_Fintech[[#This Row],[TransactionDate]], "MM")</f>
        <v>10</v>
      </c>
      <c r="M1567" s="3" t="str">
        <f>TEXT(NIgerian_Fintech[[#This Row],[TransactionDate]], "tttt")</f>
        <v>Sunday</v>
      </c>
      <c r="N1567" s="2" t="s">
        <v>16</v>
      </c>
    </row>
    <row r="1568" spans="1:14" ht="14.5" x14ac:dyDescent="0.35">
      <c r="A1568" s="2" t="s">
        <v>3166</v>
      </c>
      <c r="B1568" s="2" t="s">
        <v>3167</v>
      </c>
      <c r="C1568" s="2">
        <v>21</v>
      </c>
      <c r="D1568" s="2" t="s">
        <v>39</v>
      </c>
      <c r="E1568" s="2" t="s">
        <v>24</v>
      </c>
      <c r="F1568" s="2" t="s">
        <v>14</v>
      </c>
      <c r="G1568" s="2" t="s">
        <v>26</v>
      </c>
      <c r="H1568" s="7">
        <v>7243.79</v>
      </c>
      <c r="I1568" s="3">
        <v>45402</v>
      </c>
      <c r="J1568" s="3" t="str">
        <f>TEXT(NIgerian_Fintech[[#This Row],[TransactionDate]], "JJJJ")</f>
        <v>2024</v>
      </c>
      <c r="K1568" s="3" t="str">
        <f>TEXT(NIgerian_Fintech[[#This Row],[TransactionDate]], "MMMM")</f>
        <v>April</v>
      </c>
      <c r="L1568" s="3" t="str">
        <f>TEXT(NIgerian_Fintech[[#This Row],[TransactionDate]], "MM")</f>
        <v>04</v>
      </c>
      <c r="M1568" s="3" t="str">
        <f>TEXT(NIgerian_Fintech[[#This Row],[TransactionDate]], "tttt")</f>
        <v>Saturday</v>
      </c>
      <c r="N1568" s="2" t="s">
        <v>16</v>
      </c>
    </row>
    <row r="1569" spans="1:14" ht="14.5" x14ac:dyDescent="0.35">
      <c r="A1569" s="2" t="s">
        <v>3168</v>
      </c>
      <c r="B1569" s="2" t="s">
        <v>3169</v>
      </c>
      <c r="C1569" s="2">
        <v>25</v>
      </c>
      <c r="D1569" s="2" t="s">
        <v>39</v>
      </c>
      <c r="E1569" s="2" t="s">
        <v>24</v>
      </c>
      <c r="F1569" s="2" t="s">
        <v>14</v>
      </c>
      <c r="G1569" s="2" t="s">
        <v>20</v>
      </c>
      <c r="H1569" s="7">
        <v>13048.59</v>
      </c>
      <c r="I1569" s="3">
        <v>45218</v>
      </c>
      <c r="J1569" s="3" t="str">
        <f>TEXT(NIgerian_Fintech[[#This Row],[TransactionDate]], "JJJJ")</f>
        <v>2023</v>
      </c>
      <c r="K1569" s="3" t="str">
        <f>TEXT(NIgerian_Fintech[[#This Row],[TransactionDate]], "MMMM")</f>
        <v>October</v>
      </c>
      <c r="L1569" s="3" t="str">
        <f>TEXT(NIgerian_Fintech[[#This Row],[TransactionDate]], "MM")</f>
        <v>10</v>
      </c>
      <c r="M1569" s="3" t="str">
        <f>TEXT(NIgerian_Fintech[[#This Row],[TransactionDate]], "tttt")</f>
        <v>Thursday</v>
      </c>
      <c r="N1569" s="2" t="s">
        <v>16</v>
      </c>
    </row>
    <row r="1570" spans="1:14" ht="14.5" x14ac:dyDescent="0.35">
      <c r="A1570" s="2" t="s">
        <v>3170</v>
      </c>
      <c r="B1570" s="2" t="s">
        <v>3171</v>
      </c>
      <c r="C1570" s="2">
        <v>37</v>
      </c>
      <c r="D1570" s="2" t="s">
        <v>39</v>
      </c>
      <c r="E1570" s="2" t="s">
        <v>64</v>
      </c>
      <c r="F1570" s="2" t="s">
        <v>25</v>
      </c>
      <c r="G1570" s="2" t="s">
        <v>15</v>
      </c>
      <c r="H1570" s="7">
        <v>10327.34</v>
      </c>
      <c r="I1570" s="3">
        <v>45115</v>
      </c>
      <c r="J1570" s="3" t="str">
        <f>TEXT(NIgerian_Fintech[[#This Row],[TransactionDate]], "JJJJ")</f>
        <v>2023</v>
      </c>
      <c r="K1570" s="3" t="str">
        <f>TEXT(NIgerian_Fintech[[#This Row],[TransactionDate]], "MMMM")</f>
        <v>July</v>
      </c>
      <c r="L1570" s="3" t="str">
        <f>TEXT(NIgerian_Fintech[[#This Row],[TransactionDate]], "MM")</f>
        <v>07</v>
      </c>
      <c r="M1570" s="3" t="str">
        <f>TEXT(NIgerian_Fintech[[#This Row],[TransactionDate]], "tttt")</f>
        <v>Saturday</v>
      </c>
      <c r="N1570" s="2" t="s">
        <v>16</v>
      </c>
    </row>
    <row r="1571" spans="1:14" ht="14.5" x14ac:dyDescent="0.35">
      <c r="A1571" s="2" t="s">
        <v>3172</v>
      </c>
      <c r="B1571" s="2" t="s">
        <v>3173</v>
      </c>
      <c r="C1571" s="2">
        <v>46</v>
      </c>
      <c r="D1571" s="2" t="s">
        <v>39</v>
      </c>
      <c r="E1571" s="2" t="s">
        <v>42</v>
      </c>
      <c r="F1571" s="2" t="s">
        <v>19</v>
      </c>
      <c r="G1571" s="2" t="s">
        <v>36</v>
      </c>
      <c r="H1571" s="7">
        <v>1688.57</v>
      </c>
      <c r="I1571" s="3">
        <v>45509</v>
      </c>
      <c r="J1571" s="3" t="str">
        <f>TEXT(NIgerian_Fintech[[#This Row],[TransactionDate]], "JJJJ")</f>
        <v>2024</v>
      </c>
      <c r="K1571" s="3" t="str">
        <f>TEXT(NIgerian_Fintech[[#This Row],[TransactionDate]], "MMMM")</f>
        <v>August</v>
      </c>
      <c r="L1571" s="3" t="str">
        <f>TEXT(NIgerian_Fintech[[#This Row],[TransactionDate]], "MM")</f>
        <v>08</v>
      </c>
      <c r="M1571" s="3" t="str">
        <f>TEXT(NIgerian_Fintech[[#This Row],[TransactionDate]], "tttt")</f>
        <v>Monday</v>
      </c>
      <c r="N1571" s="2" t="s">
        <v>16</v>
      </c>
    </row>
    <row r="1572" spans="1:14" ht="14.5" x14ac:dyDescent="0.35">
      <c r="A1572" s="2" t="s">
        <v>3174</v>
      </c>
      <c r="B1572" s="2" t="s">
        <v>3175</v>
      </c>
      <c r="C1572" s="2">
        <v>62</v>
      </c>
      <c r="D1572" s="2" t="s">
        <v>12</v>
      </c>
      <c r="E1572" s="2" t="s">
        <v>52</v>
      </c>
      <c r="F1572" s="2" t="s">
        <v>19</v>
      </c>
      <c r="G1572" s="2" t="s">
        <v>30</v>
      </c>
      <c r="H1572" s="7">
        <v>9933.35</v>
      </c>
      <c r="I1572" s="3">
        <v>45345</v>
      </c>
      <c r="J1572" s="3" t="str">
        <f>TEXT(NIgerian_Fintech[[#This Row],[TransactionDate]], "JJJJ")</f>
        <v>2024</v>
      </c>
      <c r="K1572" s="3" t="str">
        <f>TEXT(NIgerian_Fintech[[#This Row],[TransactionDate]], "MMMM")</f>
        <v>February</v>
      </c>
      <c r="L1572" s="3" t="str">
        <f>TEXT(NIgerian_Fintech[[#This Row],[TransactionDate]], "MM")</f>
        <v>02</v>
      </c>
      <c r="M1572" s="3" t="str">
        <f>TEXT(NIgerian_Fintech[[#This Row],[TransactionDate]], "tttt")</f>
        <v>Friday</v>
      </c>
      <c r="N1572" s="2" t="s">
        <v>16</v>
      </c>
    </row>
    <row r="1573" spans="1:14" ht="14.5" x14ac:dyDescent="0.35">
      <c r="A1573" s="2" t="s">
        <v>3176</v>
      </c>
      <c r="B1573" s="2" t="s">
        <v>3177</v>
      </c>
      <c r="C1573" s="2">
        <v>63</v>
      </c>
      <c r="D1573" s="2" t="s">
        <v>12</v>
      </c>
      <c r="E1573" s="2" t="s">
        <v>93</v>
      </c>
      <c r="F1573" s="2" t="s">
        <v>14</v>
      </c>
      <c r="G1573" s="2" t="s">
        <v>30</v>
      </c>
      <c r="H1573" s="7">
        <v>8502.94</v>
      </c>
      <c r="I1573" s="3">
        <v>45394</v>
      </c>
      <c r="J1573" s="3" t="str">
        <f>TEXT(NIgerian_Fintech[[#This Row],[TransactionDate]], "JJJJ")</f>
        <v>2024</v>
      </c>
      <c r="K1573" s="3" t="str">
        <f>TEXT(NIgerian_Fintech[[#This Row],[TransactionDate]], "MMMM")</f>
        <v>April</v>
      </c>
      <c r="L1573" s="3" t="str">
        <f>TEXT(NIgerian_Fintech[[#This Row],[TransactionDate]], "MM")</f>
        <v>04</v>
      </c>
      <c r="M1573" s="3" t="str">
        <f>TEXT(NIgerian_Fintech[[#This Row],[TransactionDate]], "tttt")</f>
        <v>Friday</v>
      </c>
      <c r="N1573" s="2" t="s">
        <v>16</v>
      </c>
    </row>
    <row r="1574" spans="1:14" ht="14.5" x14ac:dyDescent="0.35">
      <c r="A1574" s="2" t="s">
        <v>3178</v>
      </c>
      <c r="B1574" s="2" t="s">
        <v>3179</v>
      </c>
      <c r="C1574" s="2">
        <v>27</v>
      </c>
      <c r="D1574" s="2" t="s">
        <v>12</v>
      </c>
      <c r="E1574" s="2" t="s">
        <v>42</v>
      </c>
      <c r="F1574" s="2" t="s">
        <v>19</v>
      </c>
      <c r="G1574" s="2" t="s">
        <v>26</v>
      </c>
      <c r="H1574" s="7">
        <v>8160.94</v>
      </c>
      <c r="I1574" s="3">
        <v>45132</v>
      </c>
      <c r="J1574" s="3" t="str">
        <f>TEXT(NIgerian_Fintech[[#This Row],[TransactionDate]], "JJJJ")</f>
        <v>2023</v>
      </c>
      <c r="K1574" s="3" t="str">
        <f>TEXT(NIgerian_Fintech[[#This Row],[TransactionDate]], "MMMM")</f>
        <v>July</v>
      </c>
      <c r="L1574" s="3" t="str">
        <f>TEXT(NIgerian_Fintech[[#This Row],[TransactionDate]], "MM")</f>
        <v>07</v>
      </c>
      <c r="M1574" s="3" t="str">
        <f>TEXT(NIgerian_Fintech[[#This Row],[TransactionDate]], "tttt")</f>
        <v>Tuesday</v>
      </c>
      <c r="N1574" s="2" t="s">
        <v>16</v>
      </c>
    </row>
    <row r="1575" spans="1:14" ht="14.5" x14ac:dyDescent="0.35">
      <c r="A1575" s="2" t="s">
        <v>3180</v>
      </c>
      <c r="B1575" s="2" t="s">
        <v>3181</v>
      </c>
      <c r="C1575" s="2">
        <v>60</v>
      </c>
      <c r="D1575" s="2" t="s">
        <v>39</v>
      </c>
      <c r="E1575" s="2" t="s">
        <v>24</v>
      </c>
      <c r="F1575" s="2" t="s">
        <v>14</v>
      </c>
      <c r="G1575" s="2" t="s">
        <v>20</v>
      </c>
      <c r="H1575" s="7">
        <v>17489.71</v>
      </c>
      <c r="I1575" s="3">
        <v>45168</v>
      </c>
      <c r="J1575" s="3" t="str">
        <f>TEXT(NIgerian_Fintech[[#This Row],[TransactionDate]], "JJJJ")</f>
        <v>2023</v>
      </c>
      <c r="K1575" s="3" t="str">
        <f>TEXT(NIgerian_Fintech[[#This Row],[TransactionDate]], "MMMM")</f>
        <v>August</v>
      </c>
      <c r="L1575" s="3" t="str">
        <f>TEXT(NIgerian_Fintech[[#This Row],[TransactionDate]], "MM")</f>
        <v>08</v>
      </c>
      <c r="M1575" s="3" t="str">
        <f>TEXT(NIgerian_Fintech[[#This Row],[TransactionDate]], "tttt")</f>
        <v>Wednesday</v>
      </c>
      <c r="N1575" s="2" t="s">
        <v>21</v>
      </c>
    </row>
    <row r="1576" spans="1:14" ht="14.5" x14ac:dyDescent="0.35">
      <c r="A1576" s="2" t="s">
        <v>3182</v>
      </c>
      <c r="B1576" s="2" t="s">
        <v>3183</v>
      </c>
      <c r="C1576" s="2">
        <v>51</v>
      </c>
      <c r="D1576" s="2" t="s">
        <v>39</v>
      </c>
      <c r="E1576" s="2" t="s">
        <v>24</v>
      </c>
      <c r="F1576" s="2" t="s">
        <v>14</v>
      </c>
      <c r="G1576" s="2" t="s">
        <v>36</v>
      </c>
      <c r="H1576" s="7">
        <v>2032.14</v>
      </c>
      <c r="I1576" s="3">
        <v>45232</v>
      </c>
      <c r="J1576" s="3" t="str">
        <f>TEXT(NIgerian_Fintech[[#This Row],[TransactionDate]], "JJJJ")</f>
        <v>2023</v>
      </c>
      <c r="K1576" s="3" t="str">
        <f>TEXT(NIgerian_Fintech[[#This Row],[TransactionDate]], "MMMM")</f>
        <v>November</v>
      </c>
      <c r="L1576" s="3" t="str">
        <f>TEXT(NIgerian_Fintech[[#This Row],[TransactionDate]], "MM")</f>
        <v>11</v>
      </c>
      <c r="M1576" s="3" t="str">
        <f>TEXT(NIgerian_Fintech[[#This Row],[TransactionDate]], "tttt")</f>
        <v>Thursday</v>
      </c>
      <c r="N1576" s="2" t="s">
        <v>16</v>
      </c>
    </row>
    <row r="1577" spans="1:14" ht="14.5" x14ac:dyDescent="0.35">
      <c r="A1577" s="2" t="s">
        <v>3184</v>
      </c>
      <c r="B1577" s="2" t="s">
        <v>3185</v>
      </c>
      <c r="C1577" s="2">
        <v>43</v>
      </c>
      <c r="D1577" s="2" t="s">
        <v>12</v>
      </c>
      <c r="E1577" s="2" t="s">
        <v>29</v>
      </c>
      <c r="F1577" s="2" t="s">
        <v>35</v>
      </c>
      <c r="G1577" s="2" t="s">
        <v>36</v>
      </c>
      <c r="H1577" s="7">
        <v>13925.78</v>
      </c>
      <c r="I1577" s="3">
        <v>45110</v>
      </c>
      <c r="J1577" s="3" t="str">
        <f>TEXT(NIgerian_Fintech[[#This Row],[TransactionDate]], "JJJJ")</f>
        <v>2023</v>
      </c>
      <c r="K1577" s="3" t="str">
        <f>TEXT(NIgerian_Fintech[[#This Row],[TransactionDate]], "MMMM")</f>
        <v>July</v>
      </c>
      <c r="L1577" s="3" t="str">
        <f>TEXT(NIgerian_Fintech[[#This Row],[TransactionDate]], "MM")</f>
        <v>07</v>
      </c>
      <c r="M1577" s="3" t="str">
        <f>TEXT(NIgerian_Fintech[[#This Row],[TransactionDate]], "tttt")</f>
        <v>Monday</v>
      </c>
      <c r="N1577" s="2" t="s">
        <v>16</v>
      </c>
    </row>
    <row r="1578" spans="1:14" ht="14.5" x14ac:dyDescent="0.35">
      <c r="A1578" s="2" t="s">
        <v>3186</v>
      </c>
      <c r="B1578" s="2" t="s">
        <v>3187</v>
      </c>
      <c r="C1578" s="2">
        <v>58</v>
      </c>
      <c r="D1578" s="2" t="s">
        <v>12</v>
      </c>
      <c r="E1578" s="2" t="s">
        <v>52</v>
      </c>
      <c r="F1578" s="2" t="s">
        <v>14</v>
      </c>
      <c r="G1578" s="2" t="s">
        <v>30</v>
      </c>
      <c r="H1578" s="7">
        <v>14309.82</v>
      </c>
      <c r="I1578" s="3">
        <v>45404</v>
      </c>
      <c r="J1578" s="3" t="str">
        <f>TEXT(NIgerian_Fintech[[#This Row],[TransactionDate]], "JJJJ")</f>
        <v>2024</v>
      </c>
      <c r="K1578" s="3" t="str">
        <f>TEXT(NIgerian_Fintech[[#This Row],[TransactionDate]], "MMMM")</f>
        <v>April</v>
      </c>
      <c r="L1578" s="3" t="str">
        <f>TEXT(NIgerian_Fintech[[#This Row],[TransactionDate]], "MM")</f>
        <v>04</v>
      </c>
      <c r="M1578" s="3" t="str">
        <f>TEXT(NIgerian_Fintech[[#This Row],[TransactionDate]], "tttt")</f>
        <v>Monday</v>
      </c>
      <c r="N1578" s="2" t="s">
        <v>16</v>
      </c>
    </row>
    <row r="1579" spans="1:14" ht="14.5" x14ac:dyDescent="0.35">
      <c r="A1579" s="2" t="s">
        <v>3188</v>
      </c>
      <c r="B1579" s="2" t="s">
        <v>3189</v>
      </c>
      <c r="C1579" s="2">
        <v>20</v>
      </c>
      <c r="D1579" s="2" t="s">
        <v>39</v>
      </c>
      <c r="E1579" s="2" t="s">
        <v>74</v>
      </c>
      <c r="F1579" s="2" t="s">
        <v>55</v>
      </c>
      <c r="G1579" s="2" t="s">
        <v>26</v>
      </c>
      <c r="H1579" s="7">
        <v>12824.59</v>
      </c>
      <c r="I1579" s="3">
        <v>45430</v>
      </c>
      <c r="J1579" s="3" t="str">
        <f>TEXT(NIgerian_Fintech[[#This Row],[TransactionDate]], "JJJJ")</f>
        <v>2024</v>
      </c>
      <c r="K1579" s="3" t="str">
        <f>TEXT(NIgerian_Fintech[[#This Row],[TransactionDate]], "MMMM")</f>
        <v>May</v>
      </c>
      <c r="L1579" s="3" t="str">
        <f>TEXT(NIgerian_Fintech[[#This Row],[TransactionDate]], "MM")</f>
        <v>05</v>
      </c>
      <c r="M1579" s="3" t="str">
        <f>TEXT(NIgerian_Fintech[[#This Row],[TransactionDate]], "tttt")</f>
        <v>Saturday</v>
      </c>
      <c r="N1579" s="2" t="s">
        <v>69</v>
      </c>
    </row>
    <row r="1580" spans="1:14" ht="14.5" x14ac:dyDescent="0.35">
      <c r="A1580" s="2" t="s">
        <v>3190</v>
      </c>
      <c r="B1580" s="2" t="s">
        <v>3191</v>
      </c>
      <c r="C1580" s="2">
        <v>23</v>
      </c>
      <c r="D1580" s="2" t="s">
        <v>12</v>
      </c>
      <c r="E1580" s="2" t="s">
        <v>64</v>
      </c>
      <c r="F1580" s="2" t="s">
        <v>55</v>
      </c>
      <c r="G1580" s="2" t="s">
        <v>30</v>
      </c>
      <c r="H1580" s="7">
        <v>7051.56</v>
      </c>
      <c r="I1580" s="3">
        <v>45054</v>
      </c>
      <c r="J1580" s="3" t="str">
        <f>TEXT(NIgerian_Fintech[[#This Row],[TransactionDate]], "JJJJ")</f>
        <v>2023</v>
      </c>
      <c r="K1580" s="3" t="str">
        <f>TEXT(NIgerian_Fintech[[#This Row],[TransactionDate]], "MMMM")</f>
        <v>May</v>
      </c>
      <c r="L1580" s="3" t="str">
        <f>TEXT(NIgerian_Fintech[[#This Row],[TransactionDate]], "MM")</f>
        <v>05</v>
      </c>
      <c r="M1580" s="3" t="str">
        <f>TEXT(NIgerian_Fintech[[#This Row],[TransactionDate]], "tttt")</f>
        <v>Monday</v>
      </c>
      <c r="N1580" s="2" t="s">
        <v>16</v>
      </c>
    </row>
    <row r="1581" spans="1:14" ht="14.5" x14ac:dyDescent="0.35">
      <c r="A1581" s="2" t="s">
        <v>3192</v>
      </c>
      <c r="B1581" s="2" t="s">
        <v>3193</v>
      </c>
      <c r="C1581" s="2">
        <v>22</v>
      </c>
      <c r="D1581" s="2" t="s">
        <v>39</v>
      </c>
      <c r="E1581" s="2" t="s">
        <v>64</v>
      </c>
      <c r="F1581" s="2" t="s">
        <v>55</v>
      </c>
      <c r="G1581" s="2" t="s">
        <v>30</v>
      </c>
      <c r="H1581" s="7">
        <v>5034.18</v>
      </c>
      <c r="I1581" s="3">
        <v>45375</v>
      </c>
      <c r="J1581" s="3" t="str">
        <f>TEXT(NIgerian_Fintech[[#This Row],[TransactionDate]], "JJJJ")</f>
        <v>2024</v>
      </c>
      <c r="K1581" s="3" t="str">
        <f>TEXT(NIgerian_Fintech[[#This Row],[TransactionDate]], "MMMM")</f>
        <v>March</v>
      </c>
      <c r="L1581" s="3" t="str">
        <f>TEXT(NIgerian_Fintech[[#This Row],[TransactionDate]], "MM")</f>
        <v>03</v>
      </c>
      <c r="M1581" s="3" t="str">
        <f>TEXT(NIgerian_Fintech[[#This Row],[TransactionDate]], "tttt")</f>
        <v>Sunday</v>
      </c>
      <c r="N1581" s="2" t="s">
        <v>16</v>
      </c>
    </row>
    <row r="1582" spans="1:14" ht="14.5" x14ac:dyDescent="0.35">
      <c r="A1582" s="2" t="s">
        <v>3194</v>
      </c>
      <c r="B1582" s="2" t="s">
        <v>3195</v>
      </c>
      <c r="C1582" s="2">
        <v>22</v>
      </c>
      <c r="D1582" s="2" t="s">
        <v>39</v>
      </c>
      <c r="E1582" s="2" t="s">
        <v>74</v>
      </c>
      <c r="F1582" s="2" t="s">
        <v>55</v>
      </c>
      <c r="G1582" s="2" t="s">
        <v>20</v>
      </c>
      <c r="H1582" s="7">
        <v>5019.93</v>
      </c>
      <c r="I1582" s="3">
        <v>45156</v>
      </c>
      <c r="J1582" s="3" t="str">
        <f>TEXT(NIgerian_Fintech[[#This Row],[TransactionDate]], "JJJJ")</f>
        <v>2023</v>
      </c>
      <c r="K1582" s="3" t="str">
        <f>TEXT(NIgerian_Fintech[[#This Row],[TransactionDate]], "MMMM")</f>
        <v>August</v>
      </c>
      <c r="L1582" s="3" t="str">
        <f>TEXT(NIgerian_Fintech[[#This Row],[TransactionDate]], "MM")</f>
        <v>08</v>
      </c>
      <c r="M1582" s="3" t="str">
        <f>TEXT(NIgerian_Fintech[[#This Row],[TransactionDate]], "tttt")</f>
        <v>Friday</v>
      </c>
      <c r="N1582" s="2" t="s">
        <v>16</v>
      </c>
    </row>
    <row r="1583" spans="1:14" ht="14.5" x14ac:dyDescent="0.35">
      <c r="A1583" s="2" t="s">
        <v>3196</v>
      </c>
      <c r="B1583" s="2" t="s">
        <v>3197</v>
      </c>
      <c r="C1583" s="2">
        <v>64</v>
      </c>
      <c r="D1583" s="2" t="s">
        <v>12</v>
      </c>
      <c r="E1583" s="2" t="s">
        <v>13</v>
      </c>
      <c r="F1583" s="2" t="s">
        <v>49</v>
      </c>
      <c r="G1583" s="2" t="s">
        <v>26</v>
      </c>
      <c r="H1583" s="7">
        <v>13235.4</v>
      </c>
      <c r="I1583" s="3">
        <v>44967</v>
      </c>
      <c r="J1583" s="3" t="str">
        <f>TEXT(NIgerian_Fintech[[#This Row],[TransactionDate]], "JJJJ")</f>
        <v>2023</v>
      </c>
      <c r="K1583" s="3" t="str">
        <f>TEXT(NIgerian_Fintech[[#This Row],[TransactionDate]], "MMMM")</f>
        <v>February</v>
      </c>
      <c r="L1583" s="3" t="str">
        <f>TEXT(NIgerian_Fintech[[#This Row],[TransactionDate]], "MM")</f>
        <v>02</v>
      </c>
      <c r="M1583" s="3" t="str">
        <f>TEXT(NIgerian_Fintech[[#This Row],[TransactionDate]], "tttt")</f>
        <v>Friday</v>
      </c>
      <c r="N1583" s="2" t="s">
        <v>16</v>
      </c>
    </row>
    <row r="1584" spans="1:14" ht="14.5" x14ac:dyDescent="0.35">
      <c r="A1584" s="2" t="s">
        <v>3198</v>
      </c>
      <c r="B1584" s="2" t="s">
        <v>3199</v>
      </c>
      <c r="C1584" s="2">
        <v>40</v>
      </c>
      <c r="D1584" s="2" t="s">
        <v>12</v>
      </c>
      <c r="E1584" s="2" t="s">
        <v>24</v>
      </c>
      <c r="F1584" s="2" t="s">
        <v>25</v>
      </c>
      <c r="G1584" s="2" t="s">
        <v>20</v>
      </c>
      <c r="H1584" s="7">
        <v>6889.49</v>
      </c>
      <c r="I1584" s="3">
        <v>45600</v>
      </c>
      <c r="J1584" s="3" t="str">
        <f>TEXT(NIgerian_Fintech[[#This Row],[TransactionDate]], "JJJJ")</f>
        <v>2024</v>
      </c>
      <c r="K1584" s="3" t="str">
        <f>TEXT(NIgerian_Fintech[[#This Row],[TransactionDate]], "MMMM")</f>
        <v>November</v>
      </c>
      <c r="L1584" s="3" t="str">
        <f>TEXT(NIgerian_Fintech[[#This Row],[TransactionDate]], "MM")</f>
        <v>11</v>
      </c>
      <c r="M1584" s="3" t="str">
        <f>TEXT(NIgerian_Fintech[[#This Row],[TransactionDate]], "tttt")</f>
        <v>Monday</v>
      </c>
      <c r="N1584" s="2" t="s">
        <v>16</v>
      </c>
    </row>
    <row r="1585" spans="1:14" ht="14.5" x14ac:dyDescent="0.35">
      <c r="A1585" s="2" t="s">
        <v>3200</v>
      </c>
      <c r="B1585" s="2" t="s">
        <v>3201</v>
      </c>
      <c r="C1585" s="2">
        <v>26</v>
      </c>
      <c r="D1585" s="2" t="s">
        <v>12</v>
      </c>
      <c r="E1585" s="2" t="s">
        <v>29</v>
      </c>
      <c r="F1585" s="2" t="s">
        <v>25</v>
      </c>
      <c r="G1585" s="2" t="s">
        <v>26</v>
      </c>
      <c r="H1585" s="7">
        <v>4131.45</v>
      </c>
      <c r="I1585" s="3">
        <v>45318</v>
      </c>
      <c r="J1585" s="3" t="str">
        <f>TEXT(NIgerian_Fintech[[#This Row],[TransactionDate]], "JJJJ")</f>
        <v>2024</v>
      </c>
      <c r="K1585" s="3" t="str">
        <f>TEXT(NIgerian_Fintech[[#This Row],[TransactionDate]], "MMMM")</f>
        <v>January</v>
      </c>
      <c r="L1585" s="3" t="str">
        <f>TEXT(NIgerian_Fintech[[#This Row],[TransactionDate]], "MM")</f>
        <v>01</v>
      </c>
      <c r="M1585" s="3" t="str">
        <f>TEXT(NIgerian_Fintech[[#This Row],[TransactionDate]], "tttt")</f>
        <v>Saturday</v>
      </c>
      <c r="N1585" s="2" t="s">
        <v>16</v>
      </c>
    </row>
    <row r="1586" spans="1:14" ht="14.5" x14ac:dyDescent="0.35">
      <c r="A1586" s="2" t="s">
        <v>3202</v>
      </c>
      <c r="B1586" s="2" t="s">
        <v>3203</v>
      </c>
      <c r="C1586" s="2">
        <v>52</v>
      </c>
      <c r="D1586" s="2" t="s">
        <v>39</v>
      </c>
      <c r="E1586" s="2" t="s">
        <v>93</v>
      </c>
      <c r="F1586" s="2" t="s">
        <v>14</v>
      </c>
      <c r="G1586" s="2" t="s">
        <v>36</v>
      </c>
      <c r="H1586" s="7">
        <v>9820.83</v>
      </c>
      <c r="I1586" s="3">
        <v>45266</v>
      </c>
      <c r="J1586" s="3" t="str">
        <f>TEXT(NIgerian_Fintech[[#This Row],[TransactionDate]], "JJJJ")</f>
        <v>2023</v>
      </c>
      <c r="K1586" s="3" t="str">
        <f>TEXT(NIgerian_Fintech[[#This Row],[TransactionDate]], "MMMM")</f>
        <v>December</v>
      </c>
      <c r="L1586" s="3" t="str">
        <f>TEXT(NIgerian_Fintech[[#This Row],[TransactionDate]], "MM")</f>
        <v>12</v>
      </c>
      <c r="M1586" s="3" t="str">
        <f>TEXT(NIgerian_Fintech[[#This Row],[TransactionDate]], "tttt")</f>
        <v>Wednesday</v>
      </c>
      <c r="N1586" s="2" t="s">
        <v>16</v>
      </c>
    </row>
    <row r="1587" spans="1:14" ht="14.5" x14ac:dyDescent="0.35">
      <c r="A1587" s="2" t="s">
        <v>3204</v>
      </c>
      <c r="B1587" s="2" t="s">
        <v>3205</v>
      </c>
      <c r="C1587" s="2">
        <v>37</v>
      </c>
      <c r="D1587" s="2" t="s">
        <v>39</v>
      </c>
      <c r="E1587" s="2" t="s">
        <v>64</v>
      </c>
      <c r="F1587" s="2" t="s">
        <v>19</v>
      </c>
      <c r="G1587" s="2" t="s">
        <v>15</v>
      </c>
      <c r="H1587" s="7">
        <v>18140.740000000002</v>
      </c>
      <c r="I1587" s="3">
        <v>45596</v>
      </c>
      <c r="J1587" s="3" t="str">
        <f>TEXT(NIgerian_Fintech[[#This Row],[TransactionDate]], "JJJJ")</f>
        <v>2024</v>
      </c>
      <c r="K1587" s="3" t="str">
        <f>TEXT(NIgerian_Fintech[[#This Row],[TransactionDate]], "MMMM")</f>
        <v>October</v>
      </c>
      <c r="L1587" s="3" t="str">
        <f>TEXT(NIgerian_Fintech[[#This Row],[TransactionDate]], "MM")</f>
        <v>10</v>
      </c>
      <c r="M1587" s="3" t="str">
        <f>TEXT(NIgerian_Fintech[[#This Row],[TransactionDate]], "tttt")</f>
        <v>Thursday</v>
      </c>
      <c r="N1587" s="2" t="s">
        <v>16</v>
      </c>
    </row>
    <row r="1588" spans="1:14" ht="14.5" x14ac:dyDescent="0.35">
      <c r="A1588" s="2" t="s">
        <v>3206</v>
      </c>
      <c r="B1588" s="2" t="s">
        <v>3207</v>
      </c>
      <c r="C1588" s="2">
        <v>59</v>
      </c>
      <c r="D1588" s="2" t="s">
        <v>12</v>
      </c>
      <c r="E1588" s="2" t="s">
        <v>42</v>
      </c>
      <c r="F1588" s="2" t="s">
        <v>55</v>
      </c>
      <c r="G1588" s="2" t="s">
        <v>15</v>
      </c>
      <c r="H1588" s="7">
        <v>634.82000000000005</v>
      </c>
      <c r="I1588" s="3">
        <v>44947</v>
      </c>
      <c r="J1588" s="3" t="str">
        <f>TEXT(NIgerian_Fintech[[#This Row],[TransactionDate]], "JJJJ")</f>
        <v>2023</v>
      </c>
      <c r="K1588" s="3" t="str">
        <f>TEXT(NIgerian_Fintech[[#This Row],[TransactionDate]], "MMMM")</f>
        <v>January</v>
      </c>
      <c r="L1588" s="3" t="str">
        <f>TEXT(NIgerian_Fintech[[#This Row],[TransactionDate]], "MM")</f>
        <v>01</v>
      </c>
      <c r="M1588" s="3" t="str">
        <f>TEXT(NIgerian_Fintech[[#This Row],[TransactionDate]], "tttt")</f>
        <v>Saturday</v>
      </c>
      <c r="N1588" s="2" t="s">
        <v>16</v>
      </c>
    </row>
    <row r="1589" spans="1:14" ht="14.5" x14ac:dyDescent="0.35">
      <c r="A1589" s="2" t="s">
        <v>3208</v>
      </c>
      <c r="B1589" s="2" t="s">
        <v>3209</v>
      </c>
      <c r="C1589" s="2">
        <v>52</v>
      </c>
      <c r="D1589" s="2" t="s">
        <v>39</v>
      </c>
      <c r="E1589" s="2" t="s">
        <v>24</v>
      </c>
      <c r="F1589" s="2" t="s">
        <v>25</v>
      </c>
      <c r="G1589" s="2" t="s">
        <v>26</v>
      </c>
      <c r="H1589" s="7">
        <v>35804.54</v>
      </c>
      <c r="I1589" s="3">
        <v>45273</v>
      </c>
      <c r="J1589" s="3" t="str">
        <f>TEXT(NIgerian_Fintech[[#This Row],[TransactionDate]], "JJJJ")</f>
        <v>2023</v>
      </c>
      <c r="K1589" s="3" t="str">
        <f>TEXT(NIgerian_Fintech[[#This Row],[TransactionDate]], "MMMM")</f>
        <v>December</v>
      </c>
      <c r="L1589" s="3" t="str">
        <f>TEXT(NIgerian_Fintech[[#This Row],[TransactionDate]], "MM")</f>
        <v>12</v>
      </c>
      <c r="M1589" s="3" t="str">
        <f>TEXT(NIgerian_Fintech[[#This Row],[TransactionDate]], "tttt")</f>
        <v>Wednesday</v>
      </c>
      <c r="N1589" s="2" t="s">
        <v>16</v>
      </c>
    </row>
    <row r="1590" spans="1:14" ht="14.5" x14ac:dyDescent="0.35">
      <c r="A1590" s="2" t="s">
        <v>3210</v>
      </c>
      <c r="B1590" s="2" t="s">
        <v>3211</v>
      </c>
      <c r="C1590" s="2">
        <v>35</v>
      </c>
      <c r="D1590" s="2" t="s">
        <v>39</v>
      </c>
      <c r="E1590" s="2" t="s">
        <v>93</v>
      </c>
      <c r="F1590" s="2" t="s">
        <v>25</v>
      </c>
      <c r="G1590" s="2" t="s">
        <v>15</v>
      </c>
      <c r="H1590" s="7">
        <v>1016.47</v>
      </c>
      <c r="I1590" s="3">
        <v>44936</v>
      </c>
      <c r="J1590" s="3" t="str">
        <f>TEXT(NIgerian_Fintech[[#This Row],[TransactionDate]], "JJJJ")</f>
        <v>2023</v>
      </c>
      <c r="K1590" s="3" t="str">
        <f>TEXT(NIgerian_Fintech[[#This Row],[TransactionDate]], "MMMM")</f>
        <v>January</v>
      </c>
      <c r="L1590" s="3" t="str">
        <f>TEXT(NIgerian_Fintech[[#This Row],[TransactionDate]], "MM")</f>
        <v>01</v>
      </c>
      <c r="M1590" s="3" t="str">
        <f>TEXT(NIgerian_Fintech[[#This Row],[TransactionDate]], "tttt")</f>
        <v>Tuesday</v>
      </c>
      <c r="N1590" s="2" t="s">
        <v>21</v>
      </c>
    </row>
    <row r="1591" spans="1:14" ht="14.5" x14ac:dyDescent="0.35">
      <c r="A1591" s="2" t="s">
        <v>3212</v>
      </c>
      <c r="B1591" s="2" t="s">
        <v>3213</v>
      </c>
      <c r="C1591" s="2">
        <v>34</v>
      </c>
      <c r="D1591" s="2" t="s">
        <v>39</v>
      </c>
      <c r="E1591" s="2" t="s">
        <v>64</v>
      </c>
      <c r="F1591" s="2" t="s">
        <v>55</v>
      </c>
      <c r="G1591" s="2" t="s">
        <v>30</v>
      </c>
      <c r="H1591" s="7">
        <v>7169.03</v>
      </c>
      <c r="I1591" s="3">
        <v>45013</v>
      </c>
      <c r="J1591" s="3" t="str">
        <f>TEXT(NIgerian_Fintech[[#This Row],[TransactionDate]], "JJJJ")</f>
        <v>2023</v>
      </c>
      <c r="K1591" s="3" t="str">
        <f>TEXT(NIgerian_Fintech[[#This Row],[TransactionDate]], "MMMM")</f>
        <v>March</v>
      </c>
      <c r="L1591" s="3" t="str">
        <f>TEXT(NIgerian_Fintech[[#This Row],[TransactionDate]], "MM")</f>
        <v>03</v>
      </c>
      <c r="M1591" s="3" t="str">
        <f>TEXT(NIgerian_Fintech[[#This Row],[TransactionDate]], "tttt")</f>
        <v>Tuesday</v>
      </c>
      <c r="N1591" s="2" t="s">
        <v>21</v>
      </c>
    </row>
    <row r="1592" spans="1:14" ht="14.5" x14ac:dyDescent="0.35">
      <c r="A1592" s="2" t="s">
        <v>3214</v>
      </c>
      <c r="B1592" s="2" t="s">
        <v>3215</v>
      </c>
      <c r="C1592" s="2">
        <v>41</v>
      </c>
      <c r="D1592" s="2" t="s">
        <v>12</v>
      </c>
      <c r="E1592" s="2" t="s">
        <v>29</v>
      </c>
      <c r="F1592" s="2" t="s">
        <v>49</v>
      </c>
      <c r="G1592" s="2" t="s">
        <v>36</v>
      </c>
      <c r="H1592" s="7">
        <v>8214.57</v>
      </c>
      <c r="I1592" s="3">
        <v>45471</v>
      </c>
      <c r="J1592" s="3" t="str">
        <f>TEXT(NIgerian_Fintech[[#This Row],[TransactionDate]], "JJJJ")</f>
        <v>2024</v>
      </c>
      <c r="K1592" s="3" t="str">
        <f>TEXT(NIgerian_Fintech[[#This Row],[TransactionDate]], "MMMM")</f>
        <v>June</v>
      </c>
      <c r="L1592" s="3" t="str">
        <f>TEXT(NIgerian_Fintech[[#This Row],[TransactionDate]], "MM")</f>
        <v>06</v>
      </c>
      <c r="M1592" s="3" t="str">
        <f>TEXT(NIgerian_Fintech[[#This Row],[TransactionDate]], "tttt")</f>
        <v>Friday</v>
      </c>
      <c r="N1592" s="2" t="s">
        <v>16</v>
      </c>
    </row>
    <row r="1593" spans="1:14" ht="14.5" x14ac:dyDescent="0.35">
      <c r="A1593" s="2" t="s">
        <v>3216</v>
      </c>
      <c r="B1593" s="2" t="s">
        <v>3217</v>
      </c>
      <c r="C1593" s="2">
        <v>20</v>
      </c>
      <c r="D1593" s="2" t="s">
        <v>39</v>
      </c>
      <c r="E1593" s="2" t="s">
        <v>13</v>
      </c>
      <c r="F1593" s="2" t="s">
        <v>49</v>
      </c>
      <c r="G1593" s="2" t="s">
        <v>36</v>
      </c>
      <c r="H1593" s="7">
        <v>1487.44</v>
      </c>
      <c r="I1593" s="3">
        <v>45265</v>
      </c>
      <c r="J1593" s="3" t="str">
        <f>TEXT(NIgerian_Fintech[[#This Row],[TransactionDate]], "JJJJ")</f>
        <v>2023</v>
      </c>
      <c r="K1593" s="3" t="str">
        <f>TEXT(NIgerian_Fintech[[#This Row],[TransactionDate]], "MMMM")</f>
        <v>December</v>
      </c>
      <c r="L1593" s="3" t="str">
        <f>TEXT(NIgerian_Fintech[[#This Row],[TransactionDate]], "MM")</f>
        <v>12</v>
      </c>
      <c r="M1593" s="3" t="str">
        <f>TEXT(NIgerian_Fintech[[#This Row],[TransactionDate]], "tttt")</f>
        <v>Tuesday</v>
      </c>
      <c r="N1593" s="2" t="s">
        <v>16</v>
      </c>
    </row>
    <row r="1594" spans="1:14" ht="14.5" x14ac:dyDescent="0.35">
      <c r="A1594" s="2" t="s">
        <v>3218</v>
      </c>
      <c r="B1594" s="2" t="s">
        <v>3219</v>
      </c>
      <c r="C1594" s="2">
        <v>49</v>
      </c>
      <c r="D1594" s="2" t="s">
        <v>12</v>
      </c>
      <c r="E1594" s="2" t="s">
        <v>29</v>
      </c>
      <c r="F1594" s="2" t="s">
        <v>25</v>
      </c>
      <c r="G1594" s="2" t="s">
        <v>15</v>
      </c>
      <c r="H1594" s="7">
        <v>24721.14</v>
      </c>
      <c r="I1594" s="3">
        <v>45641</v>
      </c>
      <c r="J1594" s="3" t="str">
        <f>TEXT(NIgerian_Fintech[[#This Row],[TransactionDate]], "JJJJ")</f>
        <v>2024</v>
      </c>
      <c r="K1594" s="3" t="str">
        <f>TEXT(NIgerian_Fintech[[#This Row],[TransactionDate]], "MMMM")</f>
        <v>December</v>
      </c>
      <c r="L1594" s="3" t="str">
        <f>TEXT(NIgerian_Fintech[[#This Row],[TransactionDate]], "MM")</f>
        <v>12</v>
      </c>
      <c r="M1594" s="3" t="str">
        <f>TEXT(NIgerian_Fintech[[#This Row],[TransactionDate]], "tttt")</f>
        <v>Sunday</v>
      </c>
      <c r="N1594" s="2" t="s">
        <v>21</v>
      </c>
    </row>
    <row r="1595" spans="1:14" ht="14.5" x14ac:dyDescent="0.35">
      <c r="A1595" s="2" t="s">
        <v>3220</v>
      </c>
      <c r="B1595" s="2" t="s">
        <v>3221</v>
      </c>
      <c r="C1595" s="2">
        <v>52</v>
      </c>
      <c r="D1595" s="2" t="s">
        <v>12</v>
      </c>
      <c r="E1595" s="2" t="s">
        <v>42</v>
      </c>
      <c r="F1595" s="2" t="s">
        <v>49</v>
      </c>
      <c r="G1595" s="2" t="s">
        <v>26</v>
      </c>
      <c r="H1595" s="7">
        <v>6376.5</v>
      </c>
      <c r="I1595" s="3">
        <v>44930</v>
      </c>
      <c r="J1595" s="3" t="str">
        <f>TEXT(NIgerian_Fintech[[#This Row],[TransactionDate]], "JJJJ")</f>
        <v>2023</v>
      </c>
      <c r="K1595" s="3" t="str">
        <f>TEXT(NIgerian_Fintech[[#This Row],[TransactionDate]], "MMMM")</f>
        <v>January</v>
      </c>
      <c r="L1595" s="3" t="str">
        <f>TEXT(NIgerian_Fintech[[#This Row],[TransactionDate]], "MM")</f>
        <v>01</v>
      </c>
      <c r="M1595" s="3" t="str">
        <f>TEXT(NIgerian_Fintech[[#This Row],[TransactionDate]], "tttt")</f>
        <v>Wednesday</v>
      </c>
      <c r="N1595" s="2" t="s">
        <v>16</v>
      </c>
    </row>
    <row r="1596" spans="1:14" ht="14.5" x14ac:dyDescent="0.35">
      <c r="A1596" s="2" t="s">
        <v>3222</v>
      </c>
      <c r="B1596" s="2" t="s">
        <v>3223</v>
      </c>
      <c r="C1596" s="2">
        <v>55</v>
      </c>
      <c r="D1596" s="2" t="s">
        <v>39</v>
      </c>
      <c r="E1596" s="2" t="s">
        <v>29</v>
      </c>
      <c r="F1596" s="2" t="s">
        <v>35</v>
      </c>
      <c r="G1596" s="2" t="s">
        <v>30</v>
      </c>
      <c r="H1596" s="7">
        <v>1544.58</v>
      </c>
      <c r="I1596" s="3">
        <v>44949</v>
      </c>
      <c r="J1596" s="3" t="str">
        <f>TEXT(NIgerian_Fintech[[#This Row],[TransactionDate]], "JJJJ")</f>
        <v>2023</v>
      </c>
      <c r="K1596" s="3" t="str">
        <f>TEXT(NIgerian_Fintech[[#This Row],[TransactionDate]], "MMMM")</f>
        <v>January</v>
      </c>
      <c r="L1596" s="3" t="str">
        <f>TEXT(NIgerian_Fintech[[#This Row],[TransactionDate]], "MM")</f>
        <v>01</v>
      </c>
      <c r="M1596" s="3" t="str">
        <f>TEXT(NIgerian_Fintech[[#This Row],[TransactionDate]], "tttt")</f>
        <v>Monday</v>
      </c>
      <c r="N1596" s="2" t="s">
        <v>16</v>
      </c>
    </row>
    <row r="1597" spans="1:14" ht="14.5" x14ac:dyDescent="0.35">
      <c r="A1597" s="2" t="s">
        <v>3224</v>
      </c>
      <c r="B1597" s="2" t="s">
        <v>3225</v>
      </c>
      <c r="C1597" s="2">
        <v>30</v>
      </c>
      <c r="D1597" s="2" t="s">
        <v>12</v>
      </c>
      <c r="E1597" s="2" t="s">
        <v>93</v>
      </c>
      <c r="F1597" s="2" t="s">
        <v>55</v>
      </c>
      <c r="G1597" s="2" t="s">
        <v>26</v>
      </c>
      <c r="H1597" s="7">
        <v>12434.5</v>
      </c>
      <c r="I1597" s="3">
        <v>45123</v>
      </c>
      <c r="J1597" s="3" t="str">
        <f>TEXT(NIgerian_Fintech[[#This Row],[TransactionDate]], "JJJJ")</f>
        <v>2023</v>
      </c>
      <c r="K1597" s="3" t="str">
        <f>TEXT(NIgerian_Fintech[[#This Row],[TransactionDate]], "MMMM")</f>
        <v>July</v>
      </c>
      <c r="L1597" s="3" t="str">
        <f>TEXT(NIgerian_Fintech[[#This Row],[TransactionDate]], "MM")</f>
        <v>07</v>
      </c>
      <c r="M1597" s="3" t="str">
        <f>TEXT(NIgerian_Fintech[[#This Row],[TransactionDate]], "tttt")</f>
        <v>Sunday</v>
      </c>
      <c r="N1597" s="2" t="s">
        <v>21</v>
      </c>
    </row>
    <row r="1598" spans="1:14" ht="14.5" x14ac:dyDescent="0.35">
      <c r="A1598" s="2" t="s">
        <v>3226</v>
      </c>
      <c r="B1598" s="2" t="s">
        <v>3227</v>
      </c>
      <c r="C1598" s="2">
        <v>64</v>
      </c>
      <c r="D1598" s="2" t="s">
        <v>39</v>
      </c>
      <c r="E1598" s="2" t="s">
        <v>24</v>
      </c>
      <c r="F1598" s="2" t="s">
        <v>25</v>
      </c>
      <c r="G1598" s="2" t="s">
        <v>15</v>
      </c>
      <c r="H1598" s="7">
        <v>10888.73</v>
      </c>
      <c r="I1598" s="3">
        <v>45424</v>
      </c>
      <c r="J1598" s="3" t="str">
        <f>TEXT(NIgerian_Fintech[[#This Row],[TransactionDate]], "JJJJ")</f>
        <v>2024</v>
      </c>
      <c r="K1598" s="3" t="str">
        <f>TEXT(NIgerian_Fintech[[#This Row],[TransactionDate]], "MMMM")</f>
        <v>May</v>
      </c>
      <c r="L1598" s="3" t="str">
        <f>TEXT(NIgerian_Fintech[[#This Row],[TransactionDate]], "MM")</f>
        <v>05</v>
      </c>
      <c r="M1598" s="3" t="str">
        <f>TEXT(NIgerian_Fintech[[#This Row],[TransactionDate]], "tttt")</f>
        <v>Sunday</v>
      </c>
      <c r="N1598" s="2" t="s">
        <v>16</v>
      </c>
    </row>
    <row r="1599" spans="1:14" ht="14.5" x14ac:dyDescent="0.35">
      <c r="A1599" s="2" t="s">
        <v>3228</v>
      </c>
      <c r="B1599" s="2" t="s">
        <v>3229</v>
      </c>
      <c r="C1599" s="2">
        <v>42</v>
      </c>
      <c r="D1599" s="2" t="s">
        <v>12</v>
      </c>
      <c r="E1599" s="2" t="s">
        <v>42</v>
      </c>
      <c r="F1599" s="2" t="s">
        <v>55</v>
      </c>
      <c r="G1599" s="2" t="s">
        <v>36</v>
      </c>
      <c r="H1599" s="7">
        <v>32932.11</v>
      </c>
      <c r="I1599" s="3">
        <v>45199</v>
      </c>
      <c r="J1599" s="3" t="str">
        <f>TEXT(NIgerian_Fintech[[#This Row],[TransactionDate]], "JJJJ")</f>
        <v>2023</v>
      </c>
      <c r="K1599" s="3" t="str">
        <f>TEXT(NIgerian_Fintech[[#This Row],[TransactionDate]], "MMMM")</f>
        <v>September</v>
      </c>
      <c r="L1599" s="3" t="str">
        <f>TEXT(NIgerian_Fintech[[#This Row],[TransactionDate]], "MM")</f>
        <v>09</v>
      </c>
      <c r="M1599" s="3" t="str">
        <f>TEXT(NIgerian_Fintech[[#This Row],[TransactionDate]], "tttt")</f>
        <v>Saturday</v>
      </c>
      <c r="N1599" s="2" t="s">
        <v>16</v>
      </c>
    </row>
    <row r="1600" spans="1:14" ht="14.5" x14ac:dyDescent="0.35">
      <c r="A1600" s="2" t="s">
        <v>3230</v>
      </c>
      <c r="B1600" s="2" t="s">
        <v>3231</v>
      </c>
      <c r="C1600" s="2">
        <v>26</v>
      </c>
      <c r="D1600" s="2" t="s">
        <v>12</v>
      </c>
      <c r="E1600" s="2" t="s">
        <v>24</v>
      </c>
      <c r="F1600" s="2" t="s">
        <v>49</v>
      </c>
      <c r="G1600" s="2" t="s">
        <v>36</v>
      </c>
      <c r="H1600" s="7">
        <v>5825.3</v>
      </c>
      <c r="I1600" s="3">
        <v>45377</v>
      </c>
      <c r="J1600" s="3" t="str">
        <f>TEXT(NIgerian_Fintech[[#This Row],[TransactionDate]], "JJJJ")</f>
        <v>2024</v>
      </c>
      <c r="K1600" s="3" t="str">
        <f>TEXT(NIgerian_Fintech[[#This Row],[TransactionDate]], "MMMM")</f>
        <v>March</v>
      </c>
      <c r="L1600" s="3" t="str">
        <f>TEXT(NIgerian_Fintech[[#This Row],[TransactionDate]], "MM")</f>
        <v>03</v>
      </c>
      <c r="M1600" s="3" t="str">
        <f>TEXT(NIgerian_Fintech[[#This Row],[TransactionDate]], "tttt")</f>
        <v>Tuesday</v>
      </c>
      <c r="N1600" s="2" t="s">
        <v>16</v>
      </c>
    </row>
    <row r="1601" spans="1:14" ht="14.5" x14ac:dyDescent="0.35">
      <c r="A1601" s="2" t="s">
        <v>3232</v>
      </c>
      <c r="B1601" s="2" t="s">
        <v>3233</v>
      </c>
      <c r="C1601" s="2">
        <v>21</v>
      </c>
      <c r="D1601" s="2" t="s">
        <v>39</v>
      </c>
      <c r="E1601" s="2" t="s">
        <v>74</v>
      </c>
      <c r="F1601" s="2" t="s">
        <v>55</v>
      </c>
      <c r="G1601" s="2" t="s">
        <v>26</v>
      </c>
      <c r="H1601" s="7">
        <v>3116.96</v>
      </c>
      <c r="I1601" s="3">
        <v>45033</v>
      </c>
      <c r="J1601" s="3" t="str">
        <f>TEXT(NIgerian_Fintech[[#This Row],[TransactionDate]], "JJJJ")</f>
        <v>2023</v>
      </c>
      <c r="K1601" s="3" t="str">
        <f>TEXT(NIgerian_Fintech[[#This Row],[TransactionDate]], "MMMM")</f>
        <v>April</v>
      </c>
      <c r="L1601" s="3" t="str">
        <f>TEXT(NIgerian_Fintech[[#This Row],[TransactionDate]], "MM")</f>
        <v>04</v>
      </c>
      <c r="M1601" s="3" t="str">
        <f>TEXT(NIgerian_Fintech[[#This Row],[TransactionDate]], "tttt")</f>
        <v>Monday</v>
      </c>
      <c r="N1601" s="2" t="s">
        <v>21</v>
      </c>
    </row>
    <row r="1602" spans="1:14" ht="14.5" x14ac:dyDescent="0.35">
      <c r="A1602" s="2" t="s">
        <v>3234</v>
      </c>
      <c r="B1602" s="2" t="s">
        <v>3235</v>
      </c>
      <c r="C1602" s="2">
        <v>31</v>
      </c>
      <c r="D1602" s="2" t="s">
        <v>12</v>
      </c>
      <c r="E1602" s="2" t="s">
        <v>52</v>
      </c>
      <c r="F1602" s="2" t="s">
        <v>49</v>
      </c>
      <c r="G1602" s="2" t="s">
        <v>20</v>
      </c>
      <c r="H1602" s="7">
        <v>618.69000000000005</v>
      </c>
      <c r="I1602" s="3">
        <v>45304</v>
      </c>
      <c r="J1602" s="3" t="str">
        <f>TEXT(NIgerian_Fintech[[#This Row],[TransactionDate]], "JJJJ")</f>
        <v>2024</v>
      </c>
      <c r="K1602" s="3" t="str">
        <f>TEXT(NIgerian_Fintech[[#This Row],[TransactionDate]], "MMMM")</f>
        <v>January</v>
      </c>
      <c r="L1602" s="3" t="str">
        <f>TEXT(NIgerian_Fintech[[#This Row],[TransactionDate]], "MM")</f>
        <v>01</v>
      </c>
      <c r="M1602" s="3" t="str">
        <f>TEXT(NIgerian_Fintech[[#This Row],[TransactionDate]], "tttt")</f>
        <v>Saturday</v>
      </c>
      <c r="N1602" s="2" t="s">
        <v>16</v>
      </c>
    </row>
    <row r="1603" spans="1:14" ht="14.5" x14ac:dyDescent="0.35">
      <c r="A1603" s="2" t="s">
        <v>3236</v>
      </c>
      <c r="B1603" s="2" t="s">
        <v>3237</v>
      </c>
      <c r="C1603" s="2">
        <v>54</v>
      </c>
      <c r="D1603" s="2" t="s">
        <v>12</v>
      </c>
      <c r="E1603" s="2" t="s">
        <v>74</v>
      </c>
      <c r="F1603" s="2" t="s">
        <v>49</v>
      </c>
      <c r="G1603" s="2" t="s">
        <v>26</v>
      </c>
      <c r="H1603" s="7">
        <v>13209.62</v>
      </c>
      <c r="I1603" s="3">
        <v>45126</v>
      </c>
      <c r="J1603" s="3" t="str">
        <f>TEXT(NIgerian_Fintech[[#This Row],[TransactionDate]], "JJJJ")</f>
        <v>2023</v>
      </c>
      <c r="K1603" s="3" t="str">
        <f>TEXT(NIgerian_Fintech[[#This Row],[TransactionDate]], "MMMM")</f>
        <v>July</v>
      </c>
      <c r="L1603" s="3" t="str">
        <f>TEXT(NIgerian_Fintech[[#This Row],[TransactionDate]], "MM")</f>
        <v>07</v>
      </c>
      <c r="M1603" s="3" t="str">
        <f>TEXT(NIgerian_Fintech[[#This Row],[TransactionDate]], "tttt")</f>
        <v>Wednesday</v>
      </c>
      <c r="N1603" s="2" t="s">
        <v>16</v>
      </c>
    </row>
    <row r="1604" spans="1:14" ht="14.5" x14ac:dyDescent="0.35">
      <c r="A1604" s="2" t="s">
        <v>3238</v>
      </c>
      <c r="B1604" s="2" t="s">
        <v>3239</v>
      </c>
      <c r="C1604" s="2">
        <v>51</v>
      </c>
      <c r="D1604" s="2" t="s">
        <v>12</v>
      </c>
      <c r="E1604" s="2" t="s">
        <v>93</v>
      </c>
      <c r="F1604" s="2" t="s">
        <v>55</v>
      </c>
      <c r="G1604" s="2" t="s">
        <v>20</v>
      </c>
      <c r="H1604" s="7">
        <v>9604.4599999999991</v>
      </c>
      <c r="I1604" s="3">
        <v>45653</v>
      </c>
      <c r="J1604" s="3" t="str">
        <f>TEXT(NIgerian_Fintech[[#This Row],[TransactionDate]], "JJJJ")</f>
        <v>2024</v>
      </c>
      <c r="K1604" s="3" t="str">
        <f>TEXT(NIgerian_Fintech[[#This Row],[TransactionDate]], "MMMM")</f>
        <v>December</v>
      </c>
      <c r="L1604" s="3" t="str">
        <f>TEXT(NIgerian_Fintech[[#This Row],[TransactionDate]], "MM")</f>
        <v>12</v>
      </c>
      <c r="M1604" s="3" t="str">
        <f>TEXT(NIgerian_Fintech[[#This Row],[TransactionDate]], "tttt")</f>
        <v>Friday</v>
      </c>
      <c r="N1604" s="2" t="s">
        <v>16</v>
      </c>
    </row>
    <row r="1605" spans="1:14" ht="14.5" x14ac:dyDescent="0.35">
      <c r="A1605" s="2" t="s">
        <v>3240</v>
      </c>
      <c r="B1605" s="2" t="s">
        <v>3241</v>
      </c>
      <c r="C1605" s="2">
        <v>28</v>
      </c>
      <c r="D1605" s="2" t="s">
        <v>39</v>
      </c>
      <c r="E1605" s="2" t="s">
        <v>52</v>
      </c>
      <c r="F1605" s="2" t="s">
        <v>49</v>
      </c>
      <c r="G1605" s="2" t="s">
        <v>26</v>
      </c>
      <c r="H1605" s="7">
        <v>35976.080000000002</v>
      </c>
      <c r="I1605" s="3">
        <v>44928</v>
      </c>
      <c r="J1605" s="3" t="str">
        <f>TEXT(NIgerian_Fintech[[#This Row],[TransactionDate]], "JJJJ")</f>
        <v>2023</v>
      </c>
      <c r="K1605" s="3" t="str">
        <f>TEXT(NIgerian_Fintech[[#This Row],[TransactionDate]], "MMMM")</f>
        <v>January</v>
      </c>
      <c r="L1605" s="3" t="str">
        <f>TEXT(NIgerian_Fintech[[#This Row],[TransactionDate]], "MM")</f>
        <v>01</v>
      </c>
      <c r="M1605" s="3" t="str">
        <f>TEXT(NIgerian_Fintech[[#This Row],[TransactionDate]], "tttt")</f>
        <v>Monday</v>
      </c>
      <c r="N1605" s="2" t="s">
        <v>16</v>
      </c>
    </row>
    <row r="1606" spans="1:14" ht="14.5" x14ac:dyDescent="0.35">
      <c r="A1606" s="2" t="s">
        <v>3242</v>
      </c>
      <c r="B1606" s="2" t="s">
        <v>3243</v>
      </c>
      <c r="C1606" s="2">
        <v>58</v>
      </c>
      <c r="D1606" s="2" t="s">
        <v>39</v>
      </c>
      <c r="E1606" s="2" t="s">
        <v>74</v>
      </c>
      <c r="F1606" s="2" t="s">
        <v>35</v>
      </c>
      <c r="G1606" s="2" t="s">
        <v>20</v>
      </c>
      <c r="H1606" s="7">
        <v>12453.68</v>
      </c>
      <c r="I1606" s="3">
        <v>45047</v>
      </c>
      <c r="J1606" s="3" t="str">
        <f>TEXT(NIgerian_Fintech[[#This Row],[TransactionDate]], "JJJJ")</f>
        <v>2023</v>
      </c>
      <c r="K1606" s="3" t="str">
        <f>TEXT(NIgerian_Fintech[[#This Row],[TransactionDate]], "MMMM")</f>
        <v>May</v>
      </c>
      <c r="L1606" s="3" t="str">
        <f>TEXT(NIgerian_Fintech[[#This Row],[TransactionDate]], "MM")</f>
        <v>05</v>
      </c>
      <c r="M1606" s="3" t="str">
        <f>TEXT(NIgerian_Fintech[[#This Row],[TransactionDate]], "tttt")</f>
        <v>Monday</v>
      </c>
      <c r="N1606" s="2" t="s">
        <v>16</v>
      </c>
    </row>
    <row r="1607" spans="1:14" ht="14.5" x14ac:dyDescent="0.35">
      <c r="A1607" s="2" t="s">
        <v>3244</v>
      </c>
      <c r="B1607" s="2" t="s">
        <v>3245</v>
      </c>
      <c r="C1607" s="2">
        <v>20</v>
      </c>
      <c r="D1607" s="2" t="s">
        <v>12</v>
      </c>
      <c r="E1607" s="2" t="s">
        <v>52</v>
      </c>
      <c r="F1607" s="2" t="s">
        <v>14</v>
      </c>
      <c r="G1607" s="2" t="s">
        <v>20</v>
      </c>
      <c r="H1607" s="7">
        <v>27054.76</v>
      </c>
      <c r="I1607" s="3">
        <v>45541</v>
      </c>
      <c r="J1607" s="3" t="str">
        <f>TEXT(NIgerian_Fintech[[#This Row],[TransactionDate]], "JJJJ")</f>
        <v>2024</v>
      </c>
      <c r="K1607" s="3" t="str">
        <f>TEXT(NIgerian_Fintech[[#This Row],[TransactionDate]], "MMMM")</f>
        <v>September</v>
      </c>
      <c r="L1607" s="3" t="str">
        <f>TEXT(NIgerian_Fintech[[#This Row],[TransactionDate]], "MM")</f>
        <v>09</v>
      </c>
      <c r="M1607" s="3" t="str">
        <f>TEXT(NIgerian_Fintech[[#This Row],[TransactionDate]], "tttt")</f>
        <v>Friday</v>
      </c>
      <c r="N1607" s="2" t="s">
        <v>16</v>
      </c>
    </row>
    <row r="1608" spans="1:14" ht="14.5" x14ac:dyDescent="0.35">
      <c r="A1608" s="2" t="s">
        <v>3246</v>
      </c>
      <c r="B1608" s="2" t="s">
        <v>3247</v>
      </c>
      <c r="C1608" s="2">
        <v>45</v>
      </c>
      <c r="D1608" s="2" t="s">
        <v>12</v>
      </c>
      <c r="E1608" s="2" t="s">
        <v>64</v>
      </c>
      <c r="F1608" s="2" t="s">
        <v>55</v>
      </c>
      <c r="G1608" s="2" t="s">
        <v>20</v>
      </c>
      <c r="H1608" s="7">
        <v>47770.02</v>
      </c>
      <c r="I1608" s="3">
        <v>45075</v>
      </c>
      <c r="J1608" s="3" t="str">
        <f>TEXT(NIgerian_Fintech[[#This Row],[TransactionDate]], "JJJJ")</f>
        <v>2023</v>
      </c>
      <c r="K1608" s="3" t="str">
        <f>TEXT(NIgerian_Fintech[[#This Row],[TransactionDate]], "MMMM")</f>
        <v>May</v>
      </c>
      <c r="L1608" s="3" t="str">
        <f>TEXT(NIgerian_Fintech[[#This Row],[TransactionDate]], "MM")</f>
        <v>05</v>
      </c>
      <c r="M1608" s="3" t="str">
        <f>TEXT(NIgerian_Fintech[[#This Row],[TransactionDate]], "tttt")</f>
        <v>Monday</v>
      </c>
      <c r="N1608" s="2" t="s">
        <v>16</v>
      </c>
    </row>
    <row r="1609" spans="1:14" ht="14.5" x14ac:dyDescent="0.35">
      <c r="A1609" s="2" t="s">
        <v>3248</v>
      </c>
      <c r="B1609" s="2" t="s">
        <v>3249</v>
      </c>
      <c r="C1609" s="2">
        <v>46</v>
      </c>
      <c r="D1609" s="2" t="s">
        <v>12</v>
      </c>
      <c r="E1609" s="2" t="s">
        <v>29</v>
      </c>
      <c r="F1609" s="2" t="s">
        <v>14</v>
      </c>
      <c r="G1609" s="2" t="s">
        <v>20</v>
      </c>
      <c r="H1609" s="7">
        <v>5593.7</v>
      </c>
      <c r="I1609" s="3">
        <v>45078</v>
      </c>
      <c r="J1609" s="3" t="str">
        <f>TEXT(NIgerian_Fintech[[#This Row],[TransactionDate]], "JJJJ")</f>
        <v>2023</v>
      </c>
      <c r="K1609" s="3" t="str">
        <f>TEXT(NIgerian_Fintech[[#This Row],[TransactionDate]], "MMMM")</f>
        <v>June</v>
      </c>
      <c r="L1609" s="3" t="str">
        <f>TEXT(NIgerian_Fintech[[#This Row],[TransactionDate]], "MM")</f>
        <v>06</v>
      </c>
      <c r="M1609" s="3" t="str">
        <f>TEXT(NIgerian_Fintech[[#This Row],[TransactionDate]], "tttt")</f>
        <v>Thursday</v>
      </c>
      <c r="N1609" s="2" t="s">
        <v>16</v>
      </c>
    </row>
    <row r="1610" spans="1:14" ht="14.5" x14ac:dyDescent="0.35">
      <c r="A1610" s="2" t="s">
        <v>3250</v>
      </c>
      <c r="B1610" s="2" t="s">
        <v>3251</v>
      </c>
      <c r="C1610" s="2">
        <v>26</v>
      </c>
      <c r="D1610" s="2" t="s">
        <v>39</v>
      </c>
      <c r="E1610" s="2" t="s">
        <v>42</v>
      </c>
      <c r="F1610" s="2" t="s">
        <v>55</v>
      </c>
      <c r="G1610" s="2" t="s">
        <v>30</v>
      </c>
      <c r="H1610" s="7">
        <v>1628.66</v>
      </c>
      <c r="I1610" s="3">
        <v>45491</v>
      </c>
      <c r="J1610" s="3" t="str">
        <f>TEXT(NIgerian_Fintech[[#This Row],[TransactionDate]], "JJJJ")</f>
        <v>2024</v>
      </c>
      <c r="K1610" s="3" t="str">
        <f>TEXT(NIgerian_Fintech[[#This Row],[TransactionDate]], "MMMM")</f>
        <v>July</v>
      </c>
      <c r="L1610" s="3" t="str">
        <f>TEXT(NIgerian_Fintech[[#This Row],[TransactionDate]], "MM")</f>
        <v>07</v>
      </c>
      <c r="M1610" s="3" t="str">
        <f>TEXT(NIgerian_Fintech[[#This Row],[TransactionDate]], "tttt")</f>
        <v>Thursday</v>
      </c>
      <c r="N1610" s="2" t="s">
        <v>16</v>
      </c>
    </row>
    <row r="1611" spans="1:14" ht="14.5" x14ac:dyDescent="0.35">
      <c r="A1611" s="2" t="s">
        <v>3252</v>
      </c>
      <c r="B1611" s="2" t="s">
        <v>3253</v>
      </c>
      <c r="C1611" s="2">
        <v>20</v>
      </c>
      <c r="D1611" s="2" t="s">
        <v>39</v>
      </c>
      <c r="E1611" s="2" t="s">
        <v>52</v>
      </c>
      <c r="F1611" s="2" t="s">
        <v>49</v>
      </c>
      <c r="G1611" s="2" t="s">
        <v>20</v>
      </c>
      <c r="H1611" s="7">
        <v>2179.6999999999998</v>
      </c>
      <c r="I1611" s="3">
        <v>45604</v>
      </c>
      <c r="J1611" s="3" t="str">
        <f>TEXT(NIgerian_Fintech[[#This Row],[TransactionDate]], "JJJJ")</f>
        <v>2024</v>
      </c>
      <c r="K1611" s="3" t="str">
        <f>TEXT(NIgerian_Fintech[[#This Row],[TransactionDate]], "MMMM")</f>
        <v>November</v>
      </c>
      <c r="L1611" s="3" t="str">
        <f>TEXT(NIgerian_Fintech[[#This Row],[TransactionDate]], "MM")</f>
        <v>11</v>
      </c>
      <c r="M1611" s="3" t="str">
        <f>TEXT(NIgerian_Fintech[[#This Row],[TransactionDate]], "tttt")</f>
        <v>Friday</v>
      </c>
      <c r="N1611" s="2" t="s">
        <v>16</v>
      </c>
    </row>
    <row r="1612" spans="1:14" ht="14.5" x14ac:dyDescent="0.35">
      <c r="A1612" s="2" t="s">
        <v>3254</v>
      </c>
      <c r="B1612" s="2" t="s">
        <v>3255</v>
      </c>
      <c r="C1612" s="2">
        <v>42</v>
      </c>
      <c r="D1612" s="2" t="s">
        <v>12</v>
      </c>
      <c r="E1612" s="2" t="s">
        <v>64</v>
      </c>
      <c r="F1612" s="2" t="s">
        <v>49</v>
      </c>
      <c r="G1612" s="2" t="s">
        <v>20</v>
      </c>
      <c r="H1612" s="7">
        <v>3832.76</v>
      </c>
      <c r="I1612" s="3">
        <v>45232</v>
      </c>
      <c r="J1612" s="3" t="str">
        <f>TEXT(NIgerian_Fintech[[#This Row],[TransactionDate]], "JJJJ")</f>
        <v>2023</v>
      </c>
      <c r="K1612" s="3" t="str">
        <f>TEXT(NIgerian_Fintech[[#This Row],[TransactionDate]], "MMMM")</f>
        <v>November</v>
      </c>
      <c r="L1612" s="3" t="str">
        <f>TEXT(NIgerian_Fintech[[#This Row],[TransactionDate]], "MM")</f>
        <v>11</v>
      </c>
      <c r="M1612" s="3" t="str">
        <f>TEXT(NIgerian_Fintech[[#This Row],[TransactionDate]], "tttt")</f>
        <v>Thursday</v>
      </c>
      <c r="N1612" s="2" t="s">
        <v>16</v>
      </c>
    </row>
    <row r="1613" spans="1:14" ht="14.5" x14ac:dyDescent="0.35">
      <c r="A1613" s="2" t="s">
        <v>3256</v>
      </c>
      <c r="B1613" s="2" t="s">
        <v>3257</v>
      </c>
      <c r="C1613" s="2">
        <v>51</v>
      </c>
      <c r="D1613" s="2" t="s">
        <v>39</v>
      </c>
      <c r="E1613" s="2" t="s">
        <v>29</v>
      </c>
      <c r="F1613" s="2" t="s">
        <v>25</v>
      </c>
      <c r="G1613" s="2" t="s">
        <v>36</v>
      </c>
      <c r="H1613" s="7">
        <v>7110.99</v>
      </c>
      <c r="I1613" s="3">
        <v>45605</v>
      </c>
      <c r="J1613" s="3" t="str">
        <f>TEXT(NIgerian_Fintech[[#This Row],[TransactionDate]], "JJJJ")</f>
        <v>2024</v>
      </c>
      <c r="K1613" s="3" t="str">
        <f>TEXT(NIgerian_Fintech[[#This Row],[TransactionDate]], "MMMM")</f>
        <v>November</v>
      </c>
      <c r="L1613" s="3" t="str">
        <f>TEXT(NIgerian_Fintech[[#This Row],[TransactionDate]], "MM")</f>
        <v>11</v>
      </c>
      <c r="M1613" s="3" t="str">
        <f>TEXT(NIgerian_Fintech[[#This Row],[TransactionDate]], "tttt")</f>
        <v>Saturday</v>
      </c>
      <c r="N1613" s="2" t="s">
        <v>16</v>
      </c>
    </row>
    <row r="1614" spans="1:14" ht="14.5" x14ac:dyDescent="0.35">
      <c r="A1614" s="2" t="s">
        <v>3258</v>
      </c>
      <c r="B1614" s="2" t="s">
        <v>3259</v>
      </c>
      <c r="C1614" s="2">
        <v>29</v>
      </c>
      <c r="D1614" s="2" t="s">
        <v>39</v>
      </c>
      <c r="E1614" s="2" t="s">
        <v>29</v>
      </c>
      <c r="F1614" s="2" t="s">
        <v>35</v>
      </c>
      <c r="G1614" s="2" t="s">
        <v>30</v>
      </c>
      <c r="H1614" s="7">
        <v>1305.8699999999999</v>
      </c>
      <c r="I1614" s="3">
        <v>45401</v>
      </c>
      <c r="J1614" s="3" t="str">
        <f>TEXT(NIgerian_Fintech[[#This Row],[TransactionDate]], "JJJJ")</f>
        <v>2024</v>
      </c>
      <c r="K1614" s="3" t="str">
        <f>TEXT(NIgerian_Fintech[[#This Row],[TransactionDate]], "MMMM")</f>
        <v>April</v>
      </c>
      <c r="L1614" s="3" t="str">
        <f>TEXT(NIgerian_Fintech[[#This Row],[TransactionDate]], "MM")</f>
        <v>04</v>
      </c>
      <c r="M1614" s="3" t="str">
        <f>TEXT(NIgerian_Fintech[[#This Row],[TransactionDate]], "tttt")</f>
        <v>Friday</v>
      </c>
      <c r="N1614" s="2" t="s">
        <v>16</v>
      </c>
    </row>
    <row r="1615" spans="1:14" ht="14.5" x14ac:dyDescent="0.35">
      <c r="A1615" s="2" t="s">
        <v>3260</v>
      </c>
      <c r="B1615" s="2" t="s">
        <v>3261</v>
      </c>
      <c r="C1615" s="2">
        <v>59</v>
      </c>
      <c r="D1615" s="2" t="s">
        <v>39</v>
      </c>
      <c r="E1615" s="2" t="s">
        <v>13</v>
      </c>
      <c r="F1615" s="2" t="s">
        <v>25</v>
      </c>
      <c r="G1615" s="2" t="s">
        <v>20</v>
      </c>
      <c r="H1615" s="7">
        <v>3591.32</v>
      </c>
      <c r="I1615" s="3">
        <v>45290</v>
      </c>
      <c r="J1615" s="3" t="str">
        <f>TEXT(NIgerian_Fintech[[#This Row],[TransactionDate]], "JJJJ")</f>
        <v>2023</v>
      </c>
      <c r="K1615" s="3" t="str">
        <f>TEXT(NIgerian_Fintech[[#This Row],[TransactionDate]], "MMMM")</f>
        <v>December</v>
      </c>
      <c r="L1615" s="3" t="str">
        <f>TEXT(NIgerian_Fintech[[#This Row],[TransactionDate]], "MM")</f>
        <v>12</v>
      </c>
      <c r="M1615" s="3" t="str">
        <f>TEXT(NIgerian_Fintech[[#This Row],[TransactionDate]], "tttt")</f>
        <v>Saturday</v>
      </c>
      <c r="N1615" s="2" t="s">
        <v>16</v>
      </c>
    </row>
    <row r="1616" spans="1:14" ht="14.5" x14ac:dyDescent="0.35">
      <c r="A1616" s="2" t="s">
        <v>3262</v>
      </c>
      <c r="B1616" s="2" t="s">
        <v>3263</v>
      </c>
      <c r="C1616" s="2">
        <v>26</v>
      </c>
      <c r="D1616" s="2" t="s">
        <v>39</v>
      </c>
      <c r="E1616" s="2" t="s">
        <v>24</v>
      </c>
      <c r="F1616" s="2" t="s">
        <v>14</v>
      </c>
      <c r="G1616" s="2" t="s">
        <v>15</v>
      </c>
      <c r="H1616" s="7">
        <v>3678.71</v>
      </c>
      <c r="I1616" s="3">
        <v>44997</v>
      </c>
      <c r="J1616" s="3" t="str">
        <f>TEXT(NIgerian_Fintech[[#This Row],[TransactionDate]], "JJJJ")</f>
        <v>2023</v>
      </c>
      <c r="K1616" s="3" t="str">
        <f>TEXT(NIgerian_Fintech[[#This Row],[TransactionDate]], "MMMM")</f>
        <v>March</v>
      </c>
      <c r="L1616" s="3" t="str">
        <f>TEXT(NIgerian_Fintech[[#This Row],[TransactionDate]], "MM")</f>
        <v>03</v>
      </c>
      <c r="M1616" s="3" t="str">
        <f>TEXT(NIgerian_Fintech[[#This Row],[TransactionDate]], "tttt")</f>
        <v>Sunday</v>
      </c>
      <c r="N1616" s="2" t="s">
        <v>16</v>
      </c>
    </row>
    <row r="1617" spans="1:14" ht="14.5" x14ac:dyDescent="0.35">
      <c r="A1617" s="2" t="s">
        <v>3264</v>
      </c>
      <c r="B1617" s="2" t="s">
        <v>3265</v>
      </c>
      <c r="C1617" s="2">
        <v>32</v>
      </c>
      <c r="D1617" s="2" t="s">
        <v>12</v>
      </c>
      <c r="E1617" s="2" t="s">
        <v>74</v>
      </c>
      <c r="F1617" s="2" t="s">
        <v>49</v>
      </c>
      <c r="G1617" s="2" t="s">
        <v>30</v>
      </c>
      <c r="H1617" s="7">
        <v>40.94</v>
      </c>
      <c r="I1617" s="3">
        <v>45566</v>
      </c>
      <c r="J1617" s="3" t="str">
        <f>TEXT(NIgerian_Fintech[[#This Row],[TransactionDate]], "JJJJ")</f>
        <v>2024</v>
      </c>
      <c r="K1617" s="3" t="str">
        <f>TEXT(NIgerian_Fintech[[#This Row],[TransactionDate]], "MMMM")</f>
        <v>October</v>
      </c>
      <c r="L1617" s="3" t="str">
        <f>TEXT(NIgerian_Fintech[[#This Row],[TransactionDate]], "MM")</f>
        <v>10</v>
      </c>
      <c r="M1617" s="3" t="str">
        <f>TEXT(NIgerian_Fintech[[#This Row],[TransactionDate]], "tttt")</f>
        <v>Tuesday</v>
      </c>
      <c r="N1617" s="2" t="s">
        <v>16</v>
      </c>
    </row>
    <row r="1618" spans="1:14" ht="14.5" x14ac:dyDescent="0.35">
      <c r="A1618" s="2" t="s">
        <v>3266</v>
      </c>
      <c r="B1618" s="2" t="s">
        <v>3267</v>
      </c>
      <c r="C1618" s="2">
        <v>57</v>
      </c>
      <c r="D1618" s="2" t="s">
        <v>39</v>
      </c>
      <c r="E1618" s="2" t="s">
        <v>13</v>
      </c>
      <c r="F1618" s="2" t="s">
        <v>25</v>
      </c>
      <c r="G1618" s="2" t="s">
        <v>36</v>
      </c>
      <c r="H1618" s="7">
        <v>4372.17</v>
      </c>
      <c r="I1618" s="3">
        <v>44959</v>
      </c>
      <c r="J1618" s="3" t="str">
        <f>TEXT(NIgerian_Fintech[[#This Row],[TransactionDate]], "JJJJ")</f>
        <v>2023</v>
      </c>
      <c r="K1618" s="3" t="str">
        <f>TEXT(NIgerian_Fintech[[#This Row],[TransactionDate]], "MMMM")</f>
        <v>February</v>
      </c>
      <c r="L1618" s="3" t="str">
        <f>TEXT(NIgerian_Fintech[[#This Row],[TransactionDate]], "MM")</f>
        <v>02</v>
      </c>
      <c r="M1618" s="3" t="str">
        <f>TEXT(NIgerian_Fintech[[#This Row],[TransactionDate]], "tttt")</f>
        <v>Thursday</v>
      </c>
      <c r="N1618" s="2" t="s">
        <v>16</v>
      </c>
    </row>
    <row r="1619" spans="1:14" ht="14.5" x14ac:dyDescent="0.35">
      <c r="A1619" s="2" t="s">
        <v>3268</v>
      </c>
      <c r="B1619" s="2" t="s">
        <v>3269</v>
      </c>
      <c r="C1619" s="2">
        <v>42</v>
      </c>
      <c r="D1619" s="2" t="s">
        <v>39</v>
      </c>
      <c r="E1619" s="2" t="s">
        <v>24</v>
      </c>
      <c r="F1619" s="2" t="s">
        <v>49</v>
      </c>
      <c r="G1619" s="2" t="s">
        <v>26</v>
      </c>
      <c r="H1619" s="7">
        <v>1234.7</v>
      </c>
      <c r="I1619" s="3">
        <v>45083</v>
      </c>
      <c r="J1619" s="3" t="str">
        <f>TEXT(NIgerian_Fintech[[#This Row],[TransactionDate]], "JJJJ")</f>
        <v>2023</v>
      </c>
      <c r="K1619" s="3" t="str">
        <f>TEXT(NIgerian_Fintech[[#This Row],[TransactionDate]], "MMMM")</f>
        <v>June</v>
      </c>
      <c r="L1619" s="3" t="str">
        <f>TEXT(NIgerian_Fintech[[#This Row],[TransactionDate]], "MM")</f>
        <v>06</v>
      </c>
      <c r="M1619" s="3" t="str">
        <f>TEXT(NIgerian_Fintech[[#This Row],[TransactionDate]], "tttt")</f>
        <v>Tuesday</v>
      </c>
      <c r="N1619" s="2" t="s">
        <v>16</v>
      </c>
    </row>
    <row r="1620" spans="1:14" ht="14.5" x14ac:dyDescent="0.35">
      <c r="A1620" s="2" t="s">
        <v>3270</v>
      </c>
      <c r="B1620" s="2" t="s">
        <v>3271</v>
      </c>
      <c r="C1620" s="2">
        <v>22</v>
      </c>
      <c r="D1620" s="2" t="s">
        <v>12</v>
      </c>
      <c r="E1620" s="2" t="s">
        <v>24</v>
      </c>
      <c r="F1620" s="2" t="s">
        <v>55</v>
      </c>
      <c r="G1620" s="2" t="s">
        <v>36</v>
      </c>
      <c r="H1620" s="7">
        <v>5616.13</v>
      </c>
      <c r="I1620" s="3">
        <v>45256</v>
      </c>
      <c r="J1620" s="3" t="str">
        <f>TEXT(NIgerian_Fintech[[#This Row],[TransactionDate]], "JJJJ")</f>
        <v>2023</v>
      </c>
      <c r="K1620" s="3" t="str">
        <f>TEXT(NIgerian_Fintech[[#This Row],[TransactionDate]], "MMMM")</f>
        <v>November</v>
      </c>
      <c r="L1620" s="3" t="str">
        <f>TEXT(NIgerian_Fintech[[#This Row],[TransactionDate]], "MM")</f>
        <v>11</v>
      </c>
      <c r="M1620" s="3" t="str">
        <f>TEXT(NIgerian_Fintech[[#This Row],[TransactionDate]], "tttt")</f>
        <v>Sunday</v>
      </c>
      <c r="N1620" s="2" t="s">
        <v>16</v>
      </c>
    </row>
    <row r="1621" spans="1:14" ht="14.5" x14ac:dyDescent="0.35">
      <c r="A1621" s="2" t="s">
        <v>3272</v>
      </c>
      <c r="B1621" s="2" t="s">
        <v>3273</v>
      </c>
      <c r="C1621" s="2">
        <v>28</v>
      </c>
      <c r="D1621" s="2" t="s">
        <v>12</v>
      </c>
      <c r="E1621" s="2" t="s">
        <v>93</v>
      </c>
      <c r="F1621" s="2" t="s">
        <v>25</v>
      </c>
      <c r="G1621" s="2" t="s">
        <v>36</v>
      </c>
      <c r="H1621" s="7">
        <v>2188.2399999999998</v>
      </c>
      <c r="I1621" s="3">
        <v>45642</v>
      </c>
      <c r="J1621" s="3" t="str">
        <f>TEXT(NIgerian_Fintech[[#This Row],[TransactionDate]], "JJJJ")</f>
        <v>2024</v>
      </c>
      <c r="K1621" s="3" t="str">
        <f>TEXT(NIgerian_Fintech[[#This Row],[TransactionDate]], "MMMM")</f>
        <v>December</v>
      </c>
      <c r="L1621" s="3" t="str">
        <f>TEXT(NIgerian_Fintech[[#This Row],[TransactionDate]], "MM")</f>
        <v>12</v>
      </c>
      <c r="M1621" s="3" t="str">
        <f>TEXT(NIgerian_Fintech[[#This Row],[TransactionDate]], "tttt")</f>
        <v>Monday</v>
      </c>
      <c r="N1621" s="2" t="s">
        <v>16</v>
      </c>
    </row>
    <row r="1622" spans="1:14" ht="14.5" x14ac:dyDescent="0.35">
      <c r="A1622" s="2" t="s">
        <v>3274</v>
      </c>
      <c r="B1622" s="2" t="s">
        <v>3275</v>
      </c>
      <c r="C1622" s="2">
        <v>51</v>
      </c>
      <c r="D1622" s="2" t="s">
        <v>39</v>
      </c>
      <c r="E1622" s="2" t="s">
        <v>64</v>
      </c>
      <c r="F1622" s="2" t="s">
        <v>14</v>
      </c>
      <c r="G1622" s="2" t="s">
        <v>30</v>
      </c>
      <c r="H1622" s="7">
        <v>17266.14</v>
      </c>
      <c r="I1622" s="3">
        <v>45633</v>
      </c>
      <c r="J1622" s="3" t="str">
        <f>TEXT(NIgerian_Fintech[[#This Row],[TransactionDate]], "JJJJ")</f>
        <v>2024</v>
      </c>
      <c r="K1622" s="3" t="str">
        <f>TEXT(NIgerian_Fintech[[#This Row],[TransactionDate]], "MMMM")</f>
        <v>December</v>
      </c>
      <c r="L1622" s="3" t="str">
        <f>TEXT(NIgerian_Fintech[[#This Row],[TransactionDate]], "MM")</f>
        <v>12</v>
      </c>
      <c r="M1622" s="3" t="str">
        <f>TEXT(NIgerian_Fintech[[#This Row],[TransactionDate]], "tttt")</f>
        <v>Saturday</v>
      </c>
      <c r="N1622" s="2" t="s">
        <v>16</v>
      </c>
    </row>
    <row r="1623" spans="1:14" ht="14.5" x14ac:dyDescent="0.35">
      <c r="A1623" s="2" t="s">
        <v>3276</v>
      </c>
      <c r="B1623" s="2" t="s">
        <v>3277</v>
      </c>
      <c r="C1623" s="2">
        <v>41</v>
      </c>
      <c r="D1623" s="2" t="s">
        <v>39</v>
      </c>
      <c r="E1623" s="2" t="s">
        <v>13</v>
      </c>
      <c r="F1623" s="2" t="s">
        <v>25</v>
      </c>
      <c r="G1623" s="2" t="s">
        <v>30</v>
      </c>
      <c r="H1623" s="7">
        <v>839.53</v>
      </c>
      <c r="I1623" s="3">
        <v>45313</v>
      </c>
      <c r="J1623" s="3" t="str">
        <f>TEXT(NIgerian_Fintech[[#This Row],[TransactionDate]], "JJJJ")</f>
        <v>2024</v>
      </c>
      <c r="K1623" s="3" t="str">
        <f>TEXT(NIgerian_Fintech[[#This Row],[TransactionDate]], "MMMM")</f>
        <v>January</v>
      </c>
      <c r="L1623" s="3" t="str">
        <f>TEXT(NIgerian_Fintech[[#This Row],[TransactionDate]], "MM")</f>
        <v>01</v>
      </c>
      <c r="M1623" s="3" t="str">
        <f>TEXT(NIgerian_Fintech[[#This Row],[TransactionDate]], "tttt")</f>
        <v>Monday</v>
      </c>
      <c r="N1623" s="2" t="s">
        <v>16</v>
      </c>
    </row>
    <row r="1624" spans="1:14" ht="14.5" x14ac:dyDescent="0.35">
      <c r="A1624" s="2" t="s">
        <v>3278</v>
      </c>
      <c r="B1624" s="2" t="s">
        <v>3279</v>
      </c>
      <c r="C1624" s="2">
        <v>32</v>
      </c>
      <c r="D1624" s="2" t="s">
        <v>12</v>
      </c>
      <c r="E1624" s="2" t="s">
        <v>13</v>
      </c>
      <c r="F1624" s="2" t="s">
        <v>49</v>
      </c>
      <c r="G1624" s="2" t="s">
        <v>15</v>
      </c>
      <c r="H1624" s="7">
        <v>20073.849999999999</v>
      </c>
      <c r="I1624" s="3">
        <v>45547</v>
      </c>
      <c r="J1624" s="3" t="str">
        <f>TEXT(NIgerian_Fintech[[#This Row],[TransactionDate]], "JJJJ")</f>
        <v>2024</v>
      </c>
      <c r="K1624" s="3" t="str">
        <f>TEXT(NIgerian_Fintech[[#This Row],[TransactionDate]], "MMMM")</f>
        <v>September</v>
      </c>
      <c r="L1624" s="3" t="str">
        <f>TEXT(NIgerian_Fintech[[#This Row],[TransactionDate]], "MM")</f>
        <v>09</v>
      </c>
      <c r="M1624" s="3" t="str">
        <f>TEXT(NIgerian_Fintech[[#This Row],[TransactionDate]], "tttt")</f>
        <v>Thursday</v>
      </c>
      <c r="N1624" s="2" t="s">
        <v>16</v>
      </c>
    </row>
    <row r="1625" spans="1:14" ht="14.5" x14ac:dyDescent="0.35">
      <c r="A1625" s="2" t="s">
        <v>3280</v>
      </c>
      <c r="B1625" s="2" t="s">
        <v>3281</v>
      </c>
      <c r="C1625" s="2">
        <v>55</v>
      </c>
      <c r="D1625" s="2" t="s">
        <v>12</v>
      </c>
      <c r="E1625" s="2" t="s">
        <v>24</v>
      </c>
      <c r="F1625" s="2" t="s">
        <v>19</v>
      </c>
      <c r="G1625" s="2" t="s">
        <v>15</v>
      </c>
      <c r="H1625" s="7">
        <v>8687.5499999999993</v>
      </c>
      <c r="I1625" s="3">
        <v>45085</v>
      </c>
      <c r="J1625" s="3" t="str">
        <f>TEXT(NIgerian_Fintech[[#This Row],[TransactionDate]], "JJJJ")</f>
        <v>2023</v>
      </c>
      <c r="K1625" s="3" t="str">
        <f>TEXT(NIgerian_Fintech[[#This Row],[TransactionDate]], "MMMM")</f>
        <v>June</v>
      </c>
      <c r="L1625" s="3" t="str">
        <f>TEXT(NIgerian_Fintech[[#This Row],[TransactionDate]], "MM")</f>
        <v>06</v>
      </c>
      <c r="M1625" s="3" t="str">
        <f>TEXT(NIgerian_Fintech[[#This Row],[TransactionDate]], "tttt")</f>
        <v>Thursday</v>
      </c>
      <c r="N1625" s="2" t="s">
        <v>16</v>
      </c>
    </row>
    <row r="1626" spans="1:14" ht="14.5" x14ac:dyDescent="0.35">
      <c r="A1626" s="2" t="s">
        <v>3282</v>
      </c>
      <c r="B1626" s="2" t="s">
        <v>3283</v>
      </c>
      <c r="C1626" s="2">
        <v>25</v>
      </c>
      <c r="D1626" s="2" t="s">
        <v>12</v>
      </c>
      <c r="E1626" s="2" t="s">
        <v>29</v>
      </c>
      <c r="F1626" s="2" t="s">
        <v>19</v>
      </c>
      <c r="G1626" s="2" t="s">
        <v>30</v>
      </c>
      <c r="H1626" s="7">
        <v>6136.72</v>
      </c>
      <c r="I1626" s="3">
        <v>45465</v>
      </c>
      <c r="J1626" s="3" t="str">
        <f>TEXT(NIgerian_Fintech[[#This Row],[TransactionDate]], "JJJJ")</f>
        <v>2024</v>
      </c>
      <c r="K1626" s="3" t="str">
        <f>TEXT(NIgerian_Fintech[[#This Row],[TransactionDate]], "MMMM")</f>
        <v>June</v>
      </c>
      <c r="L1626" s="3" t="str">
        <f>TEXT(NIgerian_Fintech[[#This Row],[TransactionDate]], "MM")</f>
        <v>06</v>
      </c>
      <c r="M1626" s="3" t="str">
        <f>TEXT(NIgerian_Fintech[[#This Row],[TransactionDate]], "tttt")</f>
        <v>Saturday</v>
      </c>
      <c r="N1626" s="2" t="s">
        <v>16</v>
      </c>
    </row>
    <row r="1627" spans="1:14" ht="14.5" x14ac:dyDescent="0.35">
      <c r="A1627" s="2" t="s">
        <v>3284</v>
      </c>
      <c r="B1627" s="2" t="s">
        <v>3285</v>
      </c>
      <c r="C1627" s="2">
        <v>22</v>
      </c>
      <c r="D1627" s="2" t="s">
        <v>39</v>
      </c>
      <c r="E1627" s="2" t="s">
        <v>64</v>
      </c>
      <c r="F1627" s="2" t="s">
        <v>35</v>
      </c>
      <c r="G1627" s="2" t="s">
        <v>30</v>
      </c>
      <c r="H1627" s="7">
        <v>7979.35</v>
      </c>
      <c r="I1627" s="3">
        <v>45153</v>
      </c>
      <c r="J1627" s="3" t="str">
        <f>TEXT(NIgerian_Fintech[[#This Row],[TransactionDate]], "JJJJ")</f>
        <v>2023</v>
      </c>
      <c r="K1627" s="3" t="str">
        <f>TEXT(NIgerian_Fintech[[#This Row],[TransactionDate]], "MMMM")</f>
        <v>August</v>
      </c>
      <c r="L1627" s="3" t="str">
        <f>TEXT(NIgerian_Fintech[[#This Row],[TransactionDate]], "MM")</f>
        <v>08</v>
      </c>
      <c r="M1627" s="3" t="str">
        <f>TEXT(NIgerian_Fintech[[#This Row],[TransactionDate]], "tttt")</f>
        <v>Tuesday</v>
      </c>
      <c r="N1627" s="2" t="s">
        <v>16</v>
      </c>
    </row>
    <row r="1628" spans="1:14" ht="14.5" x14ac:dyDescent="0.35">
      <c r="A1628" s="2" t="s">
        <v>3286</v>
      </c>
      <c r="B1628" s="2" t="s">
        <v>3287</v>
      </c>
      <c r="C1628" s="2">
        <v>43</v>
      </c>
      <c r="D1628" s="2" t="s">
        <v>39</v>
      </c>
      <c r="E1628" s="2" t="s">
        <v>29</v>
      </c>
      <c r="F1628" s="2" t="s">
        <v>49</v>
      </c>
      <c r="G1628" s="2" t="s">
        <v>30</v>
      </c>
      <c r="H1628" s="7">
        <v>4717.8</v>
      </c>
      <c r="I1628" s="3">
        <v>45178</v>
      </c>
      <c r="J1628" s="3" t="str">
        <f>TEXT(NIgerian_Fintech[[#This Row],[TransactionDate]], "JJJJ")</f>
        <v>2023</v>
      </c>
      <c r="K1628" s="3" t="str">
        <f>TEXT(NIgerian_Fintech[[#This Row],[TransactionDate]], "MMMM")</f>
        <v>September</v>
      </c>
      <c r="L1628" s="3" t="str">
        <f>TEXT(NIgerian_Fintech[[#This Row],[TransactionDate]], "MM")</f>
        <v>09</v>
      </c>
      <c r="M1628" s="3" t="str">
        <f>TEXT(NIgerian_Fintech[[#This Row],[TransactionDate]], "tttt")</f>
        <v>Saturday</v>
      </c>
      <c r="N1628" s="2" t="s">
        <v>16</v>
      </c>
    </row>
    <row r="1629" spans="1:14" ht="14.5" x14ac:dyDescent="0.35">
      <c r="A1629" s="2" t="s">
        <v>3288</v>
      </c>
      <c r="B1629" s="2" t="s">
        <v>3289</v>
      </c>
      <c r="C1629" s="2">
        <v>35</v>
      </c>
      <c r="D1629" s="2" t="s">
        <v>12</v>
      </c>
      <c r="E1629" s="2" t="s">
        <v>42</v>
      </c>
      <c r="F1629" s="2" t="s">
        <v>55</v>
      </c>
      <c r="G1629" s="2" t="s">
        <v>26</v>
      </c>
      <c r="H1629" s="7">
        <v>1365.21</v>
      </c>
      <c r="I1629" s="3">
        <v>45293</v>
      </c>
      <c r="J1629" s="3" t="str">
        <f>TEXT(NIgerian_Fintech[[#This Row],[TransactionDate]], "JJJJ")</f>
        <v>2024</v>
      </c>
      <c r="K1629" s="3" t="str">
        <f>TEXT(NIgerian_Fintech[[#This Row],[TransactionDate]], "MMMM")</f>
        <v>January</v>
      </c>
      <c r="L1629" s="3" t="str">
        <f>TEXT(NIgerian_Fintech[[#This Row],[TransactionDate]], "MM")</f>
        <v>01</v>
      </c>
      <c r="M1629" s="3" t="str">
        <f>TEXT(NIgerian_Fintech[[#This Row],[TransactionDate]], "tttt")</f>
        <v>Tuesday</v>
      </c>
      <c r="N1629" s="2" t="s">
        <v>16</v>
      </c>
    </row>
    <row r="1630" spans="1:14" ht="14.5" x14ac:dyDescent="0.35">
      <c r="A1630" s="2" t="s">
        <v>3290</v>
      </c>
      <c r="B1630" s="2" t="s">
        <v>3291</v>
      </c>
      <c r="C1630" s="2">
        <v>23</v>
      </c>
      <c r="D1630" s="2" t="s">
        <v>39</v>
      </c>
      <c r="E1630" s="2" t="s">
        <v>52</v>
      </c>
      <c r="F1630" s="2" t="s">
        <v>25</v>
      </c>
      <c r="G1630" s="2" t="s">
        <v>36</v>
      </c>
      <c r="H1630" s="7">
        <v>14519.21</v>
      </c>
      <c r="I1630" s="3">
        <v>45188</v>
      </c>
      <c r="J1630" s="3" t="str">
        <f>TEXT(NIgerian_Fintech[[#This Row],[TransactionDate]], "JJJJ")</f>
        <v>2023</v>
      </c>
      <c r="K1630" s="3" t="str">
        <f>TEXT(NIgerian_Fintech[[#This Row],[TransactionDate]], "MMMM")</f>
        <v>September</v>
      </c>
      <c r="L1630" s="3" t="str">
        <f>TEXT(NIgerian_Fintech[[#This Row],[TransactionDate]], "MM")</f>
        <v>09</v>
      </c>
      <c r="M1630" s="3" t="str">
        <f>TEXT(NIgerian_Fintech[[#This Row],[TransactionDate]], "tttt")</f>
        <v>Tuesday</v>
      </c>
      <c r="N1630" s="2" t="s">
        <v>16</v>
      </c>
    </row>
    <row r="1631" spans="1:14" ht="14.5" x14ac:dyDescent="0.35">
      <c r="A1631" s="2" t="s">
        <v>3292</v>
      </c>
      <c r="B1631" s="2" t="s">
        <v>3293</v>
      </c>
      <c r="C1631" s="2">
        <v>54</v>
      </c>
      <c r="D1631" s="2" t="s">
        <v>12</v>
      </c>
      <c r="E1631" s="2" t="s">
        <v>93</v>
      </c>
      <c r="F1631" s="2" t="s">
        <v>19</v>
      </c>
      <c r="G1631" s="2" t="s">
        <v>15</v>
      </c>
      <c r="H1631" s="7">
        <v>26298.62</v>
      </c>
      <c r="I1631" s="3">
        <v>45572</v>
      </c>
      <c r="J1631" s="3" t="str">
        <f>TEXT(NIgerian_Fintech[[#This Row],[TransactionDate]], "JJJJ")</f>
        <v>2024</v>
      </c>
      <c r="K1631" s="3" t="str">
        <f>TEXT(NIgerian_Fintech[[#This Row],[TransactionDate]], "MMMM")</f>
        <v>October</v>
      </c>
      <c r="L1631" s="3" t="str">
        <f>TEXT(NIgerian_Fintech[[#This Row],[TransactionDate]], "MM")</f>
        <v>10</v>
      </c>
      <c r="M1631" s="3" t="str">
        <f>TEXT(NIgerian_Fintech[[#This Row],[TransactionDate]], "tttt")</f>
        <v>Monday</v>
      </c>
      <c r="N1631" s="2" t="s">
        <v>21</v>
      </c>
    </row>
    <row r="1632" spans="1:14" ht="14.5" x14ac:dyDescent="0.35">
      <c r="A1632" s="2" t="s">
        <v>3294</v>
      </c>
      <c r="B1632" s="2" t="s">
        <v>3295</v>
      </c>
      <c r="C1632" s="2">
        <v>30</v>
      </c>
      <c r="D1632" s="2" t="s">
        <v>39</v>
      </c>
      <c r="E1632" s="2" t="s">
        <v>93</v>
      </c>
      <c r="F1632" s="2" t="s">
        <v>55</v>
      </c>
      <c r="G1632" s="2" t="s">
        <v>15</v>
      </c>
      <c r="H1632" s="7">
        <v>29970.86</v>
      </c>
      <c r="I1632" s="3">
        <v>45464</v>
      </c>
      <c r="J1632" s="3" t="str">
        <f>TEXT(NIgerian_Fintech[[#This Row],[TransactionDate]], "JJJJ")</f>
        <v>2024</v>
      </c>
      <c r="K1632" s="3" t="str">
        <f>TEXT(NIgerian_Fintech[[#This Row],[TransactionDate]], "MMMM")</f>
        <v>June</v>
      </c>
      <c r="L1632" s="3" t="str">
        <f>TEXT(NIgerian_Fintech[[#This Row],[TransactionDate]], "MM")</f>
        <v>06</v>
      </c>
      <c r="M1632" s="3" t="str">
        <f>TEXT(NIgerian_Fintech[[#This Row],[TransactionDate]], "tttt")</f>
        <v>Friday</v>
      </c>
      <c r="N1632" s="2" t="s">
        <v>16</v>
      </c>
    </row>
    <row r="1633" spans="1:14" ht="14.5" x14ac:dyDescent="0.35">
      <c r="A1633" s="2" t="s">
        <v>3296</v>
      </c>
      <c r="B1633" s="2" t="s">
        <v>3297</v>
      </c>
      <c r="C1633" s="2">
        <v>45</v>
      </c>
      <c r="D1633" s="2" t="s">
        <v>12</v>
      </c>
      <c r="E1633" s="2" t="s">
        <v>74</v>
      </c>
      <c r="F1633" s="2" t="s">
        <v>49</v>
      </c>
      <c r="G1633" s="2" t="s">
        <v>20</v>
      </c>
      <c r="H1633" s="7">
        <v>11108.21</v>
      </c>
      <c r="I1633" s="3">
        <v>44969</v>
      </c>
      <c r="J1633" s="3" t="str">
        <f>TEXT(NIgerian_Fintech[[#This Row],[TransactionDate]], "JJJJ")</f>
        <v>2023</v>
      </c>
      <c r="K1633" s="3" t="str">
        <f>TEXT(NIgerian_Fintech[[#This Row],[TransactionDate]], "MMMM")</f>
        <v>February</v>
      </c>
      <c r="L1633" s="3" t="str">
        <f>TEXT(NIgerian_Fintech[[#This Row],[TransactionDate]], "MM")</f>
        <v>02</v>
      </c>
      <c r="M1633" s="3" t="str">
        <f>TEXT(NIgerian_Fintech[[#This Row],[TransactionDate]], "tttt")</f>
        <v>Sunday</v>
      </c>
      <c r="N1633" s="2" t="s">
        <v>16</v>
      </c>
    </row>
    <row r="1634" spans="1:14" ht="14.5" x14ac:dyDescent="0.35">
      <c r="A1634" s="2" t="s">
        <v>3298</v>
      </c>
      <c r="B1634" s="2" t="s">
        <v>3299</v>
      </c>
      <c r="C1634" s="2">
        <v>22</v>
      </c>
      <c r="D1634" s="2" t="s">
        <v>12</v>
      </c>
      <c r="E1634" s="2" t="s">
        <v>29</v>
      </c>
      <c r="F1634" s="2" t="s">
        <v>55</v>
      </c>
      <c r="G1634" s="2" t="s">
        <v>26</v>
      </c>
      <c r="H1634" s="7">
        <v>5282.22</v>
      </c>
      <c r="I1634" s="3">
        <v>45457</v>
      </c>
      <c r="J1634" s="3" t="str">
        <f>TEXT(NIgerian_Fintech[[#This Row],[TransactionDate]], "JJJJ")</f>
        <v>2024</v>
      </c>
      <c r="K1634" s="3" t="str">
        <f>TEXT(NIgerian_Fintech[[#This Row],[TransactionDate]], "MMMM")</f>
        <v>June</v>
      </c>
      <c r="L1634" s="3" t="str">
        <f>TEXT(NIgerian_Fintech[[#This Row],[TransactionDate]], "MM")</f>
        <v>06</v>
      </c>
      <c r="M1634" s="3" t="str">
        <f>TEXT(NIgerian_Fintech[[#This Row],[TransactionDate]], "tttt")</f>
        <v>Friday</v>
      </c>
      <c r="N1634" s="2" t="s">
        <v>16</v>
      </c>
    </row>
    <row r="1635" spans="1:14" ht="14.5" x14ac:dyDescent="0.35">
      <c r="A1635" s="2" t="s">
        <v>3300</v>
      </c>
      <c r="B1635" s="2" t="s">
        <v>3301</v>
      </c>
      <c r="C1635" s="2">
        <v>30</v>
      </c>
      <c r="D1635" s="2" t="s">
        <v>39</v>
      </c>
      <c r="E1635" s="2" t="s">
        <v>52</v>
      </c>
      <c r="F1635" s="2" t="s">
        <v>49</v>
      </c>
      <c r="G1635" s="2" t="s">
        <v>30</v>
      </c>
      <c r="H1635" s="7">
        <v>6507.78</v>
      </c>
      <c r="I1635" s="3">
        <v>44942</v>
      </c>
      <c r="J1635" s="3" t="str">
        <f>TEXT(NIgerian_Fintech[[#This Row],[TransactionDate]], "JJJJ")</f>
        <v>2023</v>
      </c>
      <c r="K1635" s="3" t="str">
        <f>TEXT(NIgerian_Fintech[[#This Row],[TransactionDate]], "MMMM")</f>
        <v>January</v>
      </c>
      <c r="L1635" s="3" t="str">
        <f>TEXT(NIgerian_Fintech[[#This Row],[TransactionDate]], "MM")</f>
        <v>01</v>
      </c>
      <c r="M1635" s="3" t="str">
        <f>TEXT(NIgerian_Fintech[[#This Row],[TransactionDate]], "tttt")</f>
        <v>Monday</v>
      </c>
      <c r="N1635" s="2" t="s">
        <v>16</v>
      </c>
    </row>
    <row r="1636" spans="1:14" ht="14.5" x14ac:dyDescent="0.35">
      <c r="A1636" s="2" t="s">
        <v>3302</v>
      </c>
      <c r="B1636" s="2" t="s">
        <v>3303</v>
      </c>
      <c r="C1636" s="2">
        <v>34</v>
      </c>
      <c r="D1636" s="2" t="s">
        <v>39</v>
      </c>
      <c r="E1636" s="2" t="s">
        <v>24</v>
      </c>
      <c r="F1636" s="2" t="s">
        <v>35</v>
      </c>
      <c r="G1636" s="2" t="s">
        <v>30</v>
      </c>
      <c r="H1636" s="7">
        <v>10699.25</v>
      </c>
      <c r="I1636" s="3">
        <v>45031</v>
      </c>
      <c r="J1636" s="3" t="str">
        <f>TEXT(NIgerian_Fintech[[#This Row],[TransactionDate]], "JJJJ")</f>
        <v>2023</v>
      </c>
      <c r="K1636" s="3" t="str">
        <f>TEXT(NIgerian_Fintech[[#This Row],[TransactionDate]], "MMMM")</f>
        <v>April</v>
      </c>
      <c r="L1636" s="3" t="str">
        <f>TEXT(NIgerian_Fintech[[#This Row],[TransactionDate]], "MM")</f>
        <v>04</v>
      </c>
      <c r="M1636" s="3" t="str">
        <f>TEXT(NIgerian_Fintech[[#This Row],[TransactionDate]], "tttt")</f>
        <v>Saturday</v>
      </c>
      <c r="N1636" s="2" t="s">
        <v>21</v>
      </c>
    </row>
    <row r="1637" spans="1:14" ht="14.5" x14ac:dyDescent="0.35">
      <c r="A1637" s="2" t="s">
        <v>3304</v>
      </c>
      <c r="B1637" s="2" t="s">
        <v>3305</v>
      </c>
      <c r="C1637" s="2">
        <v>57</v>
      </c>
      <c r="D1637" s="2" t="s">
        <v>39</v>
      </c>
      <c r="E1637" s="2" t="s">
        <v>74</v>
      </c>
      <c r="F1637" s="2" t="s">
        <v>25</v>
      </c>
      <c r="G1637" s="2" t="s">
        <v>26</v>
      </c>
      <c r="H1637" s="7">
        <v>17320.150000000001</v>
      </c>
      <c r="I1637" s="3">
        <v>45129</v>
      </c>
      <c r="J1637" s="3" t="str">
        <f>TEXT(NIgerian_Fintech[[#This Row],[TransactionDate]], "JJJJ")</f>
        <v>2023</v>
      </c>
      <c r="K1637" s="3" t="str">
        <f>TEXT(NIgerian_Fintech[[#This Row],[TransactionDate]], "MMMM")</f>
        <v>July</v>
      </c>
      <c r="L1637" s="3" t="str">
        <f>TEXT(NIgerian_Fintech[[#This Row],[TransactionDate]], "MM")</f>
        <v>07</v>
      </c>
      <c r="M1637" s="3" t="str">
        <f>TEXT(NIgerian_Fintech[[#This Row],[TransactionDate]], "tttt")</f>
        <v>Saturday</v>
      </c>
      <c r="N1637" s="2" t="s">
        <v>16</v>
      </c>
    </row>
    <row r="1638" spans="1:14" ht="14.5" x14ac:dyDescent="0.35">
      <c r="A1638" s="2" t="s">
        <v>3306</v>
      </c>
      <c r="B1638" s="2" t="s">
        <v>3307</v>
      </c>
      <c r="C1638" s="2">
        <v>62</v>
      </c>
      <c r="D1638" s="2" t="s">
        <v>39</v>
      </c>
      <c r="E1638" s="2" t="s">
        <v>93</v>
      </c>
      <c r="F1638" s="2" t="s">
        <v>55</v>
      </c>
      <c r="G1638" s="2" t="s">
        <v>15</v>
      </c>
      <c r="H1638" s="7">
        <v>4693.1099999999997</v>
      </c>
      <c r="I1638" s="3">
        <v>45646</v>
      </c>
      <c r="J1638" s="3" t="str">
        <f>TEXT(NIgerian_Fintech[[#This Row],[TransactionDate]], "JJJJ")</f>
        <v>2024</v>
      </c>
      <c r="K1638" s="3" t="str">
        <f>TEXT(NIgerian_Fintech[[#This Row],[TransactionDate]], "MMMM")</f>
        <v>December</v>
      </c>
      <c r="L1638" s="3" t="str">
        <f>TEXT(NIgerian_Fintech[[#This Row],[TransactionDate]], "MM")</f>
        <v>12</v>
      </c>
      <c r="M1638" s="3" t="str">
        <f>TEXT(NIgerian_Fintech[[#This Row],[TransactionDate]], "tttt")</f>
        <v>Friday</v>
      </c>
      <c r="N1638" s="2" t="s">
        <v>16</v>
      </c>
    </row>
    <row r="1639" spans="1:14" ht="14.5" x14ac:dyDescent="0.35">
      <c r="A1639" s="2" t="s">
        <v>3308</v>
      </c>
      <c r="B1639" s="2" t="s">
        <v>3309</v>
      </c>
      <c r="C1639" s="2">
        <v>49</v>
      </c>
      <c r="D1639" s="2" t="s">
        <v>39</v>
      </c>
      <c r="E1639" s="2" t="s">
        <v>52</v>
      </c>
      <c r="F1639" s="2" t="s">
        <v>25</v>
      </c>
      <c r="G1639" s="2" t="s">
        <v>30</v>
      </c>
      <c r="H1639" s="7">
        <v>24862.82</v>
      </c>
      <c r="I1639" s="3">
        <v>45604</v>
      </c>
      <c r="J1639" s="3" t="str">
        <f>TEXT(NIgerian_Fintech[[#This Row],[TransactionDate]], "JJJJ")</f>
        <v>2024</v>
      </c>
      <c r="K1639" s="3" t="str">
        <f>TEXT(NIgerian_Fintech[[#This Row],[TransactionDate]], "MMMM")</f>
        <v>November</v>
      </c>
      <c r="L1639" s="3" t="str">
        <f>TEXT(NIgerian_Fintech[[#This Row],[TransactionDate]], "MM")</f>
        <v>11</v>
      </c>
      <c r="M1639" s="3" t="str">
        <f>TEXT(NIgerian_Fintech[[#This Row],[TransactionDate]], "tttt")</f>
        <v>Friday</v>
      </c>
      <c r="N1639" s="2" t="s">
        <v>16</v>
      </c>
    </row>
    <row r="1640" spans="1:14" ht="14.5" x14ac:dyDescent="0.35">
      <c r="A1640" s="2" t="s">
        <v>3310</v>
      </c>
      <c r="B1640" s="2" t="s">
        <v>3311</v>
      </c>
      <c r="C1640" s="2">
        <v>46</v>
      </c>
      <c r="D1640" s="2" t="s">
        <v>39</v>
      </c>
      <c r="E1640" s="2" t="s">
        <v>13</v>
      </c>
      <c r="F1640" s="2" t="s">
        <v>55</v>
      </c>
      <c r="G1640" s="2" t="s">
        <v>20</v>
      </c>
      <c r="H1640" s="7">
        <v>3919.65</v>
      </c>
      <c r="I1640" s="3">
        <v>44985</v>
      </c>
      <c r="J1640" s="3" t="str">
        <f>TEXT(NIgerian_Fintech[[#This Row],[TransactionDate]], "JJJJ")</f>
        <v>2023</v>
      </c>
      <c r="K1640" s="3" t="str">
        <f>TEXT(NIgerian_Fintech[[#This Row],[TransactionDate]], "MMMM")</f>
        <v>February</v>
      </c>
      <c r="L1640" s="3" t="str">
        <f>TEXT(NIgerian_Fintech[[#This Row],[TransactionDate]], "MM")</f>
        <v>02</v>
      </c>
      <c r="M1640" s="3" t="str">
        <f>TEXT(NIgerian_Fintech[[#This Row],[TransactionDate]], "tttt")</f>
        <v>Tuesday</v>
      </c>
      <c r="N1640" s="2" t="s">
        <v>16</v>
      </c>
    </row>
    <row r="1641" spans="1:14" ht="14.5" x14ac:dyDescent="0.35">
      <c r="A1641" s="2" t="s">
        <v>3312</v>
      </c>
      <c r="B1641" s="2" t="s">
        <v>3313</v>
      </c>
      <c r="C1641" s="2">
        <v>20</v>
      </c>
      <c r="D1641" s="2" t="s">
        <v>12</v>
      </c>
      <c r="E1641" s="2" t="s">
        <v>42</v>
      </c>
      <c r="F1641" s="2" t="s">
        <v>49</v>
      </c>
      <c r="G1641" s="2" t="s">
        <v>15</v>
      </c>
      <c r="H1641" s="7">
        <v>7568.54</v>
      </c>
      <c r="I1641" s="3">
        <v>44974</v>
      </c>
      <c r="J1641" s="3" t="str">
        <f>TEXT(NIgerian_Fintech[[#This Row],[TransactionDate]], "JJJJ")</f>
        <v>2023</v>
      </c>
      <c r="K1641" s="3" t="str">
        <f>TEXT(NIgerian_Fintech[[#This Row],[TransactionDate]], "MMMM")</f>
        <v>February</v>
      </c>
      <c r="L1641" s="3" t="str">
        <f>TEXT(NIgerian_Fintech[[#This Row],[TransactionDate]], "MM")</f>
        <v>02</v>
      </c>
      <c r="M1641" s="3" t="str">
        <f>TEXT(NIgerian_Fintech[[#This Row],[TransactionDate]], "tttt")</f>
        <v>Friday</v>
      </c>
      <c r="N1641" s="2" t="s">
        <v>16</v>
      </c>
    </row>
    <row r="1642" spans="1:14" ht="14.5" x14ac:dyDescent="0.35">
      <c r="A1642" s="2" t="s">
        <v>3314</v>
      </c>
      <c r="B1642" s="2" t="s">
        <v>3315</v>
      </c>
      <c r="C1642" s="2">
        <v>57</v>
      </c>
      <c r="D1642" s="2" t="s">
        <v>39</v>
      </c>
      <c r="E1642" s="2" t="s">
        <v>24</v>
      </c>
      <c r="F1642" s="2" t="s">
        <v>49</v>
      </c>
      <c r="G1642" s="2" t="s">
        <v>36</v>
      </c>
      <c r="H1642" s="7">
        <v>32535.14</v>
      </c>
      <c r="I1642" s="3">
        <v>45586</v>
      </c>
      <c r="J1642" s="3" t="str">
        <f>TEXT(NIgerian_Fintech[[#This Row],[TransactionDate]], "JJJJ")</f>
        <v>2024</v>
      </c>
      <c r="K1642" s="3" t="str">
        <f>TEXT(NIgerian_Fintech[[#This Row],[TransactionDate]], "MMMM")</f>
        <v>October</v>
      </c>
      <c r="L1642" s="3" t="str">
        <f>TEXT(NIgerian_Fintech[[#This Row],[TransactionDate]], "MM")</f>
        <v>10</v>
      </c>
      <c r="M1642" s="3" t="str">
        <f>TEXT(NIgerian_Fintech[[#This Row],[TransactionDate]], "tttt")</f>
        <v>Monday</v>
      </c>
      <c r="N1642" s="2" t="s">
        <v>16</v>
      </c>
    </row>
    <row r="1643" spans="1:14" ht="14.5" x14ac:dyDescent="0.35">
      <c r="A1643" s="2" t="s">
        <v>3316</v>
      </c>
      <c r="B1643" s="2" t="s">
        <v>3317</v>
      </c>
      <c r="C1643" s="2">
        <v>51</v>
      </c>
      <c r="D1643" s="2" t="s">
        <v>12</v>
      </c>
      <c r="E1643" s="2" t="s">
        <v>13</v>
      </c>
      <c r="F1643" s="2" t="s">
        <v>55</v>
      </c>
      <c r="G1643" s="2" t="s">
        <v>26</v>
      </c>
      <c r="H1643" s="7">
        <v>27838.34</v>
      </c>
      <c r="I1643" s="3">
        <v>45203</v>
      </c>
      <c r="J1643" s="3" t="str">
        <f>TEXT(NIgerian_Fintech[[#This Row],[TransactionDate]], "JJJJ")</f>
        <v>2023</v>
      </c>
      <c r="K1643" s="3" t="str">
        <f>TEXT(NIgerian_Fintech[[#This Row],[TransactionDate]], "MMMM")</f>
        <v>October</v>
      </c>
      <c r="L1643" s="3" t="str">
        <f>TEXT(NIgerian_Fintech[[#This Row],[TransactionDate]], "MM")</f>
        <v>10</v>
      </c>
      <c r="M1643" s="3" t="str">
        <f>TEXT(NIgerian_Fintech[[#This Row],[TransactionDate]], "tttt")</f>
        <v>Wednesday</v>
      </c>
      <c r="N1643" s="2" t="s">
        <v>16</v>
      </c>
    </row>
    <row r="1644" spans="1:14" ht="14.5" x14ac:dyDescent="0.35">
      <c r="A1644" s="2" t="s">
        <v>3318</v>
      </c>
      <c r="B1644" s="2" t="s">
        <v>3319</v>
      </c>
      <c r="C1644" s="2">
        <v>57</v>
      </c>
      <c r="D1644" s="2" t="s">
        <v>12</v>
      </c>
      <c r="E1644" s="2" t="s">
        <v>42</v>
      </c>
      <c r="F1644" s="2" t="s">
        <v>35</v>
      </c>
      <c r="G1644" s="2" t="s">
        <v>15</v>
      </c>
      <c r="H1644" s="7">
        <v>11898.89</v>
      </c>
      <c r="I1644" s="3">
        <v>45338</v>
      </c>
      <c r="J1644" s="3" t="str">
        <f>TEXT(NIgerian_Fintech[[#This Row],[TransactionDate]], "JJJJ")</f>
        <v>2024</v>
      </c>
      <c r="K1644" s="3" t="str">
        <f>TEXT(NIgerian_Fintech[[#This Row],[TransactionDate]], "MMMM")</f>
        <v>February</v>
      </c>
      <c r="L1644" s="3" t="str">
        <f>TEXT(NIgerian_Fintech[[#This Row],[TransactionDate]], "MM")</f>
        <v>02</v>
      </c>
      <c r="M1644" s="3" t="str">
        <f>TEXT(NIgerian_Fintech[[#This Row],[TransactionDate]], "tttt")</f>
        <v>Friday</v>
      </c>
      <c r="N1644" s="2" t="s">
        <v>16</v>
      </c>
    </row>
    <row r="1645" spans="1:14" ht="14.5" x14ac:dyDescent="0.35">
      <c r="A1645" s="2" t="s">
        <v>3320</v>
      </c>
      <c r="B1645" s="2" t="s">
        <v>3321</v>
      </c>
      <c r="C1645" s="2">
        <v>44</v>
      </c>
      <c r="D1645" s="2" t="s">
        <v>39</v>
      </c>
      <c r="E1645" s="2" t="s">
        <v>24</v>
      </c>
      <c r="F1645" s="2" t="s">
        <v>49</v>
      </c>
      <c r="G1645" s="2" t="s">
        <v>36</v>
      </c>
      <c r="H1645" s="7">
        <v>3923.91</v>
      </c>
      <c r="I1645" s="3">
        <v>45104</v>
      </c>
      <c r="J1645" s="3" t="str">
        <f>TEXT(NIgerian_Fintech[[#This Row],[TransactionDate]], "JJJJ")</f>
        <v>2023</v>
      </c>
      <c r="K1645" s="3" t="str">
        <f>TEXT(NIgerian_Fintech[[#This Row],[TransactionDate]], "MMMM")</f>
        <v>June</v>
      </c>
      <c r="L1645" s="3" t="str">
        <f>TEXT(NIgerian_Fintech[[#This Row],[TransactionDate]], "MM")</f>
        <v>06</v>
      </c>
      <c r="M1645" s="3" t="str">
        <f>TEXT(NIgerian_Fintech[[#This Row],[TransactionDate]], "tttt")</f>
        <v>Tuesday</v>
      </c>
      <c r="N1645" s="2" t="s">
        <v>16</v>
      </c>
    </row>
    <row r="1646" spans="1:14" ht="14.5" x14ac:dyDescent="0.35">
      <c r="A1646" s="2" t="s">
        <v>3322</v>
      </c>
      <c r="B1646" s="2" t="s">
        <v>3323</v>
      </c>
      <c r="C1646" s="2">
        <v>30</v>
      </c>
      <c r="D1646" s="2" t="s">
        <v>12</v>
      </c>
      <c r="E1646" s="2" t="s">
        <v>29</v>
      </c>
      <c r="F1646" s="2" t="s">
        <v>14</v>
      </c>
      <c r="G1646" s="2" t="s">
        <v>20</v>
      </c>
      <c r="H1646" s="7">
        <v>2472.25</v>
      </c>
      <c r="I1646" s="3">
        <v>45040</v>
      </c>
      <c r="J1646" s="3" t="str">
        <f>TEXT(NIgerian_Fintech[[#This Row],[TransactionDate]], "JJJJ")</f>
        <v>2023</v>
      </c>
      <c r="K1646" s="3" t="str">
        <f>TEXT(NIgerian_Fintech[[#This Row],[TransactionDate]], "MMMM")</f>
        <v>April</v>
      </c>
      <c r="L1646" s="3" t="str">
        <f>TEXT(NIgerian_Fintech[[#This Row],[TransactionDate]], "MM")</f>
        <v>04</v>
      </c>
      <c r="M1646" s="3" t="str">
        <f>TEXT(NIgerian_Fintech[[#This Row],[TransactionDate]], "tttt")</f>
        <v>Monday</v>
      </c>
      <c r="N1646" s="2" t="s">
        <v>16</v>
      </c>
    </row>
    <row r="1647" spans="1:14" ht="14.5" x14ac:dyDescent="0.35">
      <c r="A1647" s="2" t="s">
        <v>3324</v>
      </c>
      <c r="B1647" s="2" t="s">
        <v>3325</v>
      </c>
      <c r="C1647" s="2">
        <v>62</v>
      </c>
      <c r="D1647" s="2" t="s">
        <v>12</v>
      </c>
      <c r="E1647" s="2" t="s">
        <v>64</v>
      </c>
      <c r="F1647" s="2" t="s">
        <v>14</v>
      </c>
      <c r="G1647" s="2" t="s">
        <v>26</v>
      </c>
      <c r="H1647" s="7">
        <v>835.37</v>
      </c>
      <c r="I1647" s="3">
        <v>45222</v>
      </c>
      <c r="J1647" s="3" t="str">
        <f>TEXT(NIgerian_Fintech[[#This Row],[TransactionDate]], "JJJJ")</f>
        <v>2023</v>
      </c>
      <c r="K1647" s="3" t="str">
        <f>TEXT(NIgerian_Fintech[[#This Row],[TransactionDate]], "MMMM")</f>
        <v>October</v>
      </c>
      <c r="L1647" s="3" t="str">
        <f>TEXT(NIgerian_Fintech[[#This Row],[TransactionDate]], "MM")</f>
        <v>10</v>
      </c>
      <c r="M1647" s="3" t="str">
        <f>TEXT(NIgerian_Fintech[[#This Row],[TransactionDate]], "tttt")</f>
        <v>Monday</v>
      </c>
      <c r="N1647" s="2" t="s">
        <v>16</v>
      </c>
    </row>
    <row r="1648" spans="1:14" ht="14.5" x14ac:dyDescent="0.35">
      <c r="A1648" s="2" t="s">
        <v>3326</v>
      </c>
      <c r="B1648" s="2" t="s">
        <v>3327</v>
      </c>
      <c r="C1648" s="2">
        <v>50</v>
      </c>
      <c r="D1648" s="2" t="s">
        <v>39</v>
      </c>
      <c r="E1648" s="2" t="s">
        <v>74</v>
      </c>
      <c r="F1648" s="2" t="s">
        <v>25</v>
      </c>
      <c r="G1648" s="2" t="s">
        <v>30</v>
      </c>
      <c r="H1648" s="7">
        <v>12332.45</v>
      </c>
      <c r="I1648" s="3">
        <v>45656</v>
      </c>
      <c r="J1648" s="3" t="str">
        <f>TEXT(NIgerian_Fintech[[#This Row],[TransactionDate]], "JJJJ")</f>
        <v>2024</v>
      </c>
      <c r="K1648" s="3" t="str">
        <f>TEXT(NIgerian_Fintech[[#This Row],[TransactionDate]], "MMMM")</f>
        <v>December</v>
      </c>
      <c r="L1648" s="3" t="str">
        <f>TEXT(NIgerian_Fintech[[#This Row],[TransactionDate]], "MM")</f>
        <v>12</v>
      </c>
      <c r="M1648" s="3" t="str">
        <f>TEXT(NIgerian_Fintech[[#This Row],[TransactionDate]], "tttt")</f>
        <v>Monday</v>
      </c>
      <c r="N1648" s="2" t="s">
        <v>16</v>
      </c>
    </row>
    <row r="1649" spans="1:14" ht="14.5" x14ac:dyDescent="0.35">
      <c r="A1649" s="2" t="s">
        <v>3328</v>
      </c>
      <c r="B1649" s="2" t="s">
        <v>3329</v>
      </c>
      <c r="C1649" s="2">
        <v>23</v>
      </c>
      <c r="D1649" s="2" t="s">
        <v>39</v>
      </c>
      <c r="E1649" s="2" t="s">
        <v>74</v>
      </c>
      <c r="F1649" s="2" t="s">
        <v>14</v>
      </c>
      <c r="G1649" s="2" t="s">
        <v>30</v>
      </c>
      <c r="H1649" s="7">
        <v>7000.72</v>
      </c>
      <c r="I1649" s="3">
        <v>45364</v>
      </c>
      <c r="J1649" s="3" t="str">
        <f>TEXT(NIgerian_Fintech[[#This Row],[TransactionDate]], "JJJJ")</f>
        <v>2024</v>
      </c>
      <c r="K1649" s="3" t="str">
        <f>TEXT(NIgerian_Fintech[[#This Row],[TransactionDate]], "MMMM")</f>
        <v>March</v>
      </c>
      <c r="L1649" s="3" t="str">
        <f>TEXT(NIgerian_Fintech[[#This Row],[TransactionDate]], "MM")</f>
        <v>03</v>
      </c>
      <c r="M1649" s="3" t="str">
        <f>TEXT(NIgerian_Fintech[[#This Row],[TransactionDate]], "tttt")</f>
        <v>Wednesday</v>
      </c>
      <c r="N1649" s="2" t="s">
        <v>16</v>
      </c>
    </row>
    <row r="1650" spans="1:14" ht="14.5" x14ac:dyDescent="0.35">
      <c r="A1650" s="2" t="s">
        <v>3330</v>
      </c>
      <c r="B1650" s="2" t="s">
        <v>3331</v>
      </c>
      <c r="C1650" s="2">
        <v>41</v>
      </c>
      <c r="D1650" s="2" t="s">
        <v>39</v>
      </c>
      <c r="E1650" s="2" t="s">
        <v>64</v>
      </c>
      <c r="F1650" s="2" t="s">
        <v>14</v>
      </c>
      <c r="G1650" s="2" t="s">
        <v>36</v>
      </c>
      <c r="H1650" s="7">
        <v>8493.0400000000009</v>
      </c>
      <c r="I1650" s="3">
        <v>45192</v>
      </c>
      <c r="J1650" s="3" t="str">
        <f>TEXT(NIgerian_Fintech[[#This Row],[TransactionDate]], "JJJJ")</f>
        <v>2023</v>
      </c>
      <c r="K1650" s="3" t="str">
        <f>TEXT(NIgerian_Fintech[[#This Row],[TransactionDate]], "MMMM")</f>
        <v>September</v>
      </c>
      <c r="L1650" s="3" t="str">
        <f>TEXT(NIgerian_Fintech[[#This Row],[TransactionDate]], "MM")</f>
        <v>09</v>
      </c>
      <c r="M1650" s="3" t="str">
        <f>TEXT(NIgerian_Fintech[[#This Row],[TransactionDate]], "tttt")</f>
        <v>Saturday</v>
      </c>
      <c r="N1650" s="2" t="s">
        <v>16</v>
      </c>
    </row>
    <row r="1651" spans="1:14" ht="14.5" x14ac:dyDescent="0.35">
      <c r="A1651" s="2" t="s">
        <v>3332</v>
      </c>
      <c r="B1651" s="2" t="s">
        <v>3333</v>
      </c>
      <c r="C1651" s="2">
        <v>36</v>
      </c>
      <c r="D1651" s="2" t="s">
        <v>12</v>
      </c>
      <c r="E1651" s="2" t="s">
        <v>52</v>
      </c>
      <c r="F1651" s="2" t="s">
        <v>35</v>
      </c>
      <c r="G1651" s="2" t="s">
        <v>15</v>
      </c>
      <c r="H1651" s="7">
        <v>6394.02</v>
      </c>
      <c r="I1651" s="3">
        <v>45088</v>
      </c>
      <c r="J1651" s="3" t="str">
        <f>TEXT(NIgerian_Fintech[[#This Row],[TransactionDate]], "JJJJ")</f>
        <v>2023</v>
      </c>
      <c r="K1651" s="3" t="str">
        <f>TEXT(NIgerian_Fintech[[#This Row],[TransactionDate]], "MMMM")</f>
        <v>June</v>
      </c>
      <c r="L1651" s="3" t="str">
        <f>TEXT(NIgerian_Fintech[[#This Row],[TransactionDate]], "MM")</f>
        <v>06</v>
      </c>
      <c r="M1651" s="3" t="str">
        <f>TEXT(NIgerian_Fintech[[#This Row],[TransactionDate]], "tttt")</f>
        <v>Sunday</v>
      </c>
      <c r="N1651" s="2" t="s">
        <v>16</v>
      </c>
    </row>
    <row r="1652" spans="1:14" ht="14.5" x14ac:dyDescent="0.35">
      <c r="A1652" s="2" t="s">
        <v>3334</v>
      </c>
      <c r="B1652" s="2" t="s">
        <v>3335</v>
      </c>
      <c r="C1652" s="2">
        <v>33</v>
      </c>
      <c r="D1652" s="2" t="s">
        <v>39</v>
      </c>
      <c r="E1652" s="2" t="s">
        <v>64</v>
      </c>
      <c r="F1652" s="2" t="s">
        <v>35</v>
      </c>
      <c r="G1652" s="2" t="s">
        <v>20</v>
      </c>
      <c r="H1652" s="7">
        <v>6596.09</v>
      </c>
      <c r="I1652" s="3">
        <v>45430</v>
      </c>
      <c r="J1652" s="3" t="str">
        <f>TEXT(NIgerian_Fintech[[#This Row],[TransactionDate]], "JJJJ")</f>
        <v>2024</v>
      </c>
      <c r="K1652" s="3" t="str">
        <f>TEXT(NIgerian_Fintech[[#This Row],[TransactionDate]], "MMMM")</f>
        <v>May</v>
      </c>
      <c r="L1652" s="3" t="str">
        <f>TEXT(NIgerian_Fintech[[#This Row],[TransactionDate]], "MM")</f>
        <v>05</v>
      </c>
      <c r="M1652" s="3" t="str">
        <f>TEXT(NIgerian_Fintech[[#This Row],[TransactionDate]], "tttt")</f>
        <v>Saturday</v>
      </c>
      <c r="N1652" s="2" t="s">
        <v>16</v>
      </c>
    </row>
    <row r="1653" spans="1:14" ht="14.5" x14ac:dyDescent="0.35">
      <c r="A1653" s="2" t="s">
        <v>3336</v>
      </c>
      <c r="B1653" s="2" t="s">
        <v>3337</v>
      </c>
      <c r="C1653" s="2">
        <v>57</v>
      </c>
      <c r="D1653" s="2" t="s">
        <v>39</v>
      </c>
      <c r="E1653" s="2" t="s">
        <v>29</v>
      </c>
      <c r="F1653" s="2" t="s">
        <v>19</v>
      </c>
      <c r="G1653" s="2" t="s">
        <v>36</v>
      </c>
      <c r="H1653" s="7">
        <v>8469.36</v>
      </c>
      <c r="I1653" s="3">
        <v>44962</v>
      </c>
      <c r="J1653" s="3" t="str">
        <f>TEXT(NIgerian_Fintech[[#This Row],[TransactionDate]], "JJJJ")</f>
        <v>2023</v>
      </c>
      <c r="K1653" s="3" t="str">
        <f>TEXT(NIgerian_Fintech[[#This Row],[TransactionDate]], "MMMM")</f>
        <v>February</v>
      </c>
      <c r="L1653" s="3" t="str">
        <f>TEXT(NIgerian_Fintech[[#This Row],[TransactionDate]], "MM")</f>
        <v>02</v>
      </c>
      <c r="M1653" s="3" t="str">
        <f>TEXT(NIgerian_Fintech[[#This Row],[TransactionDate]], "tttt")</f>
        <v>Sunday</v>
      </c>
      <c r="N1653" s="2" t="s">
        <v>16</v>
      </c>
    </row>
    <row r="1654" spans="1:14" ht="14.5" x14ac:dyDescent="0.35">
      <c r="A1654" s="2" t="s">
        <v>3338</v>
      </c>
      <c r="B1654" s="2" t="s">
        <v>3339</v>
      </c>
      <c r="C1654" s="2">
        <v>45</v>
      </c>
      <c r="D1654" s="2" t="s">
        <v>39</v>
      </c>
      <c r="E1654" s="2" t="s">
        <v>93</v>
      </c>
      <c r="F1654" s="2" t="s">
        <v>19</v>
      </c>
      <c r="G1654" s="2" t="s">
        <v>20</v>
      </c>
      <c r="H1654" s="7">
        <v>24564.59</v>
      </c>
      <c r="I1654" s="3">
        <v>45513</v>
      </c>
      <c r="J1654" s="3" t="str">
        <f>TEXT(NIgerian_Fintech[[#This Row],[TransactionDate]], "JJJJ")</f>
        <v>2024</v>
      </c>
      <c r="K1654" s="3" t="str">
        <f>TEXT(NIgerian_Fintech[[#This Row],[TransactionDate]], "MMMM")</f>
        <v>August</v>
      </c>
      <c r="L1654" s="3" t="str">
        <f>TEXT(NIgerian_Fintech[[#This Row],[TransactionDate]], "MM")</f>
        <v>08</v>
      </c>
      <c r="M1654" s="3" t="str">
        <f>TEXT(NIgerian_Fintech[[#This Row],[TransactionDate]], "tttt")</f>
        <v>Friday</v>
      </c>
      <c r="N1654" s="2" t="s">
        <v>16</v>
      </c>
    </row>
    <row r="1655" spans="1:14" ht="14.5" x14ac:dyDescent="0.35">
      <c r="A1655" s="2" t="s">
        <v>3340</v>
      </c>
      <c r="B1655" s="2" t="s">
        <v>3341</v>
      </c>
      <c r="C1655" s="2">
        <v>50</v>
      </c>
      <c r="D1655" s="2" t="s">
        <v>39</v>
      </c>
      <c r="E1655" s="2" t="s">
        <v>64</v>
      </c>
      <c r="F1655" s="2" t="s">
        <v>35</v>
      </c>
      <c r="G1655" s="2" t="s">
        <v>20</v>
      </c>
      <c r="H1655" s="7">
        <v>298.06</v>
      </c>
      <c r="I1655" s="3">
        <v>45384</v>
      </c>
      <c r="J1655" s="3" t="str">
        <f>TEXT(NIgerian_Fintech[[#This Row],[TransactionDate]], "JJJJ")</f>
        <v>2024</v>
      </c>
      <c r="K1655" s="3" t="str">
        <f>TEXT(NIgerian_Fintech[[#This Row],[TransactionDate]], "MMMM")</f>
        <v>April</v>
      </c>
      <c r="L1655" s="3" t="str">
        <f>TEXT(NIgerian_Fintech[[#This Row],[TransactionDate]], "MM")</f>
        <v>04</v>
      </c>
      <c r="M1655" s="3" t="str">
        <f>TEXT(NIgerian_Fintech[[#This Row],[TransactionDate]], "tttt")</f>
        <v>Tuesday</v>
      </c>
      <c r="N1655" s="2" t="s">
        <v>16</v>
      </c>
    </row>
    <row r="1656" spans="1:14" ht="14.5" x14ac:dyDescent="0.35">
      <c r="A1656" s="2" t="s">
        <v>3342</v>
      </c>
      <c r="B1656" s="2" t="s">
        <v>3343</v>
      </c>
      <c r="C1656" s="2">
        <v>58</v>
      </c>
      <c r="D1656" s="2" t="s">
        <v>12</v>
      </c>
      <c r="E1656" s="2" t="s">
        <v>42</v>
      </c>
      <c r="F1656" s="2" t="s">
        <v>19</v>
      </c>
      <c r="G1656" s="2" t="s">
        <v>20</v>
      </c>
      <c r="H1656" s="7">
        <v>16176.55</v>
      </c>
      <c r="I1656" s="3">
        <v>45573</v>
      </c>
      <c r="J1656" s="3" t="str">
        <f>TEXT(NIgerian_Fintech[[#This Row],[TransactionDate]], "JJJJ")</f>
        <v>2024</v>
      </c>
      <c r="K1656" s="3" t="str">
        <f>TEXT(NIgerian_Fintech[[#This Row],[TransactionDate]], "MMMM")</f>
        <v>October</v>
      </c>
      <c r="L1656" s="3" t="str">
        <f>TEXT(NIgerian_Fintech[[#This Row],[TransactionDate]], "MM")</f>
        <v>10</v>
      </c>
      <c r="M1656" s="3" t="str">
        <f>TEXT(NIgerian_Fintech[[#This Row],[TransactionDate]], "tttt")</f>
        <v>Tuesday</v>
      </c>
      <c r="N1656" s="2" t="s">
        <v>16</v>
      </c>
    </row>
    <row r="1657" spans="1:14" ht="14.5" x14ac:dyDescent="0.35">
      <c r="A1657" s="2" t="s">
        <v>3344</v>
      </c>
      <c r="B1657" s="2" t="s">
        <v>3345</v>
      </c>
      <c r="C1657" s="2">
        <v>30</v>
      </c>
      <c r="D1657" s="2" t="s">
        <v>39</v>
      </c>
      <c r="E1657" s="2" t="s">
        <v>93</v>
      </c>
      <c r="F1657" s="2" t="s">
        <v>35</v>
      </c>
      <c r="G1657" s="2" t="s">
        <v>26</v>
      </c>
      <c r="H1657" s="7">
        <v>4951.43</v>
      </c>
      <c r="I1657" s="3">
        <v>45297</v>
      </c>
      <c r="J1657" s="3" t="str">
        <f>TEXT(NIgerian_Fintech[[#This Row],[TransactionDate]], "JJJJ")</f>
        <v>2024</v>
      </c>
      <c r="K1657" s="3" t="str">
        <f>TEXT(NIgerian_Fintech[[#This Row],[TransactionDate]], "MMMM")</f>
        <v>January</v>
      </c>
      <c r="L1657" s="3" t="str">
        <f>TEXT(NIgerian_Fintech[[#This Row],[TransactionDate]], "MM")</f>
        <v>01</v>
      </c>
      <c r="M1657" s="3" t="str">
        <f>TEXT(NIgerian_Fintech[[#This Row],[TransactionDate]], "tttt")</f>
        <v>Saturday</v>
      </c>
      <c r="N1657" s="2" t="s">
        <v>16</v>
      </c>
    </row>
    <row r="1658" spans="1:14" ht="14.5" x14ac:dyDescent="0.35">
      <c r="A1658" s="2" t="s">
        <v>3346</v>
      </c>
      <c r="B1658" s="2" t="s">
        <v>3347</v>
      </c>
      <c r="C1658" s="2">
        <v>60</v>
      </c>
      <c r="D1658" s="2" t="s">
        <v>12</v>
      </c>
      <c r="E1658" s="2" t="s">
        <v>64</v>
      </c>
      <c r="F1658" s="2" t="s">
        <v>19</v>
      </c>
      <c r="G1658" s="2" t="s">
        <v>36</v>
      </c>
      <c r="H1658" s="7">
        <v>13661.95</v>
      </c>
      <c r="I1658" s="3">
        <v>45412</v>
      </c>
      <c r="J1658" s="3" t="str">
        <f>TEXT(NIgerian_Fintech[[#This Row],[TransactionDate]], "JJJJ")</f>
        <v>2024</v>
      </c>
      <c r="K1658" s="3" t="str">
        <f>TEXT(NIgerian_Fintech[[#This Row],[TransactionDate]], "MMMM")</f>
        <v>April</v>
      </c>
      <c r="L1658" s="3" t="str">
        <f>TEXT(NIgerian_Fintech[[#This Row],[TransactionDate]], "MM")</f>
        <v>04</v>
      </c>
      <c r="M1658" s="3" t="str">
        <f>TEXT(NIgerian_Fintech[[#This Row],[TransactionDate]], "tttt")</f>
        <v>Tuesday</v>
      </c>
      <c r="N1658" s="2" t="s">
        <v>16</v>
      </c>
    </row>
    <row r="1659" spans="1:14" ht="14.5" x14ac:dyDescent="0.35">
      <c r="A1659" s="2" t="s">
        <v>3348</v>
      </c>
      <c r="B1659" s="2" t="s">
        <v>3349</v>
      </c>
      <c r="C1659" s="2">
        <v>62</v>
      </c>
      <c r="D1659" s="2" t="s">
        <v>39</v>
      </c>
      <c r="E1659" s="2" t="s">
        <v>74</v>
      </c>
      <c r="F1659" s="2" t="s">
        <v>49</v>
      </c>
      <c r="G1659" s="2" t="s">
        <v>26</v>
      </c>
      <c r="H1659" s="7">
        <v>29666.85</v>
      </c>
      <c r="I1659" s="3">
        <v>45198</v>
      </c>
      <c r="J1659" s="3" t="str">
        <f>TEXT(NIgerian_Fintech[[#This Row],[TransactionDate]], "JJJJ")</f>
        <v>2023</v>
      </c>
      <c r="K1659" s="3" t="str">
        <f>TEXT(NIgerian_Fintech[[#This Row],[TransactionDate]], "MMMM")</f>
        <v>September</v>
      </c>
      <c r="L1659" s="3" t="str">
        <f>TEXT(NIgerian_Fintech[[#This Row],[TransactionDate]], "MM")</f>
        <v>09</v>
      </c>
      <c r="M1659" s="3" t="str">
        <f>TEXT(NIgerian_Fintech[[#This Row],[TransactionDate]], "tttt")</f>
        <v>Friday</v>
      </c>
      <c r="N1659" s="2" t="s">
        <v>16</v>
      </c>
    </row>
    <row r="1660" spans="1:14" ht="14.5" x14ac:dyDescent="0.35">
      <c r="A1660" s="2" t="s">
        <v>3350</v>
      </c>
      <c r="B1660" s="2" t="s">
        <v>3351</v>
      </c>
      <c r="C1660" s="2">
        <v>42</v>
      </c>
      <c r="D1660" s="2" t="s">
        <v>12</v>
      </c>
      <c r="E1660" s="2" t="s">
        <v>13</v>
      </c>
      <c r="F1660" s="2" t="s">
        <v>35</v>
      </c>
      <c r="G1660" s="2" t="s">
        <v>15</v>
      </c>
      <c r="H1660" s="7">
        <v>3656.97</v>
      </c>
      <c r="I1660" s="3">
        <v>45105</v>
      </c>
      <c r="J1660" s="3" t="str">
        <f>TEXT(NIgerian_Fintech[[#This Row],[TransactionDate]], "JJJJ")</f>
        <v>2023</v>
      </c>
      <c r="K1660" s="3" t="str">
        <f>TEXT(NIgerian_Fintech[[#This Row],[TransactionDate]], "MMMM")</f>
        <v>June</v>
      </c>
      <c r="L1660" s="3" t="str">
        <f>TEXT(NIgerian_Fintech[[#This Row],[TransactionDate]], "MM")</f>
        <v>06</v>
      </c>
      <c r="M1660" s="3" t="str">
        <f>TEXT(NIgerian_Fintech[[#This Row],[TransactionDate]], "tttt")</f>
        <v>Wednesday</v>
      </c>
      <c r="N1660" s="2" t="s">
        <v>16</v>
      </c>
    </row>
    <row r="1661" spans="1:14" ht="14.5" x14ac:dyDescent="0.35">
      <c r="A1661" s="2" t="s">
        <v>3352</v>
      </c>
      <c r="B1661" s="2" t="s">
        <v>3353</v>
      </c>
      <c r="C1661" s="2">
        <v>59</v>
      </c>
      <c r="D1661" s="2" t="s">
        <v>12</v>
      </c>
      <c r="E1661" s="2" t="s">
        <v>42</v>
      </c>
      <c r="F1661" s="2" t="s">
        <v>25</v>
      </c>
      <c r="G1661" s="2" t="s">
        <v>15</v>
      </c>
      <c r="H1661" s="7">
        <v>938.21</v>
      </c>
      <c r="I1661" s="3">
        <v>45406</v>
      </c>
      <c r="J1661" s="3" t="str">
        <f>TEXT(NIgerian_Fintech[[#This Row],[TransactionDate]], "JJJJ")</f>
        <v>2024</v>
      </c>
      <c r="K1661" s="3" t="str">
        <f>TEXT(NIgerian_Fintech[[#This Row],[TransactionDate]], "MMMM")</f>
        <v>April</v>
      </c>
      <c r="L1661" s="3" t="str">
        <f>TEXT(NIgerian_Fintech[[#This Row],[TransactionDate]], "MM")</f>
        <v>04</v>
      </c>
      <c r="M1661" s="3" t="str">
        <f>TEXT(NIgerian_Fintech[[#This Row],[TransactionDate]], "tttt")</f>
        <v>Wednesday</v>
      </c>
      <c r="N1661" s="2" t="s">
        <v>16</v>
      </c>
    </row>
    <row r="1662" spans="1:14" ht="14.5" x14ac:dyDescent="0.35">
      <c r="A1662" s="2" t="s">
        <v>3354</v>
      </c>
      <c r="B1662" s="2" t="s">
        <v>3355</v>
      </c>
      <c r="C1662" s="2">
        <v>53</v>
      </c>
      <c r="D1662" s="2" t="s">
        <v>12</v>
      </c>
      <c r="E1662" s="2" t="s">
        <v>29</v>
      </c>
      <c r="F1662" s="2" t="s">
        <v>25</v>
      </c>
      <c r="G1662" s="2" t="s">
        <v>30</v>
      </c>
      <c r="H1662" s="7">
        <v>2643.54</v>
      </c>
      <c r="I1662" s="3">
        <v>45085</v>
      </c>
      <c r="J1662" s="3" t="str">
        <f>TEXT(NIgerian_Fintech[[#This Row],[TransactionDate]], "JJJJ")</f>
        <v>2023</v>
      </c>
      <c r="K1662" s="3" t="str">
        <f>TEXT(NIgerian_Fintech[[#This Row],[TransactionDate]], "MMMM")</f>
        <v>June</v>
      </c>
      <c r="L1662" s="3" t="str">
        <f>TEXT(NIgerian_Fintech[[#This Row],[TransactionDate]], "MM")</f>
        <v>06</v>
      </c>
      <c r="M1662" s="3" t="str">
        <f>TEXT(NIgerian_Fintech[[#This Row],[TransactionDate]], "tttt")</f>
        <v>Thursday</v>
      </c>
      <c r="N1662" s="2" t="s">
        <v>16</v>
      </c>
    </row>
    <row r="1663" spans="1:14" ht="14.5" x14ac:dyDescent="0.35">
      <c r="A1663" s="2" t="s">
        <v>3356</v>
      </c>
      <c r="B1663" s="2" t="s">
        <v>3357</v>
      </c>
      <c r="C1663" s="2">
        <v>44</v>
      </c>
      <c r="D1663" s="2" t="s">
        <v>39</v>
      </c>
      <c r="E1663" s="2" t="s">
        <v>42</v>
      </c>
      <c r="F1663" s="2" t="s">
        <v>35</v>
      </c>
      <c r="G1663" s="2" t="s">
        <v>30</v>
      </c>
      <c r="H1663" s="7">
        <v>2511.48</v>
      </c>
      <c r="I1663" s="3">
        <v>45130</v>
      </c>
      <c r="J1663" s="3" t="str">
        <f>TEXT(NIgerian_Fintech[[#This Row],[TransactionDate]], "JJJJ")</f>
        <v>2023</v>
      </c>
      <c r="K1663" s="3" t="str">
        <f>TEXT(NIgerian_Fintech[[#This Row],[TransactionDate]], "MMMM")</f>
        <v>July</v>
      </c>
      <c r="L1663" s="3" t="str">
        <f>TEXT(NIgerian_Fintech[[#This Row],[TransactionDate]], "MM")</f>
        <v>07</v>
      </c>
      <c r="M1663" s="3" t="str">
        <f>TEXT(NIgerian_Fintech[[#This Row],[TransactionDate]], "tttt")</f>
        <v>Sunday</v>
      </c>
      <c r="N1663" s="2" t="s">
        <v>16</v>
      </c>
    </row>
    <row r="1664" spans="1:14" ht="14.5" x14ac:dyDescent="0.35">
      <c r="A1664" s="2" t="s">
        <v>3358</v>
      </c>
      <c r="B1664" s="2" t="s">
        <v>3359</v>
      </c>
      <c r="C1664" s="2">
        <v>55</v>
      </c>
      <c r="D1664" s="2" t="s">
        <v>12</v>
      </c>
      <c r="E1664" s="2" t="s">
        <v>24</v>
      </c>
      <c r="F1664" s="2" t="s">
        <v>14</v>
      </c>
      <c r="G1664" s="2" t="s">
        <v>30</v>
      </c>
      <c r="H1664" s="7">
        <v>13542.12</v>
      </c>
      <c r="I1664" s="3">
        <v>45204</v>
      </c>
      <c r="J1664" s="3" t="str">
        <f>TEXT(NIgerian_Fintech[[#This Row],[TransactionDate]], "JJJJ")</f>
        <v>2023</v>
      </c>
      <c r="K1664" s="3" t="str">
        <f>TEXT(NIgerian_Fintech[[#This Row],[TransactionDate]], "MMMM")</f>
        <v>October</v>
      </c>
      <c r="L1664" s="3" t="str">
        <f>TEXT(NIgerian_Fintech[[#This Row],[TransactionDate]], "MM")</f>
        <v>10</v>
      </c>
      <c r="M1664" s="3" t="str">
        <f>TEXT(NIgerian_Fintech[[#This Row],[TransactionDate]], "tttt")</f>
        <v>Thursday</v>
      </c>
      <c r="N1664" s="2" t="s">
        <v>16</v>
      </c>
    </row>
    <row r="1665" spans="1:14" ht="14.5" x14ac:dyDescent="0.35">
      <c r="A1665" s="2" t="s">
        <v>3360</v>
      </c>
      <c r="B1665" s="2" t="s">
        <v>3361</v>
      </c>
      <c r="C1665" s="2">
        <v>24</v>
      </c>
      <c r="D1665" s="2" t="s">
        <v>39</v>
      </c>
      <c r="E1665" s="2" t="s">
        <v>52</v>
      </c>
      <c r="F1665" s="2" t="s">
        <v>25</v>
      </c>
      <c r="G1665" s="2" t="s">
        <v>15</v>
      </c>
      <c r="H1665" s="7">
        <v>638.54</v>
      </c>
      <c r="I1665" s="3">
        <v>45069</v>
      </c>
      <c r="J1665" s="3" t="str">
        <f>TEXT(NIgerian_Fintech[[#This Row],[TransactionDate]], "JJJJ")</f>
        <v>2023</v>
      </c>
      <c r="K1665" s="3" t="str">
        <f>TEXT(NIgerian_Fintech[[#This Row],[TransactionDate]], "MMMM")</f>
        <v>May</v>
      </c>
      <c r="L1665" s="3" t="str">
        <f>TEXT(NIgerian_Fintech[[#This Row],[TransactionDate]], "MM")</f>
        <v>05</v>
      </c>
      <c r="M1665" s="3" t="str">
        <f>TEXT(NIgerian_Fintech[[#This Row],[TransactionDate]], "tttt")</f>
        <v>Tuesday</v>
      </c>
      <c r="N1665" s="2" t="s">
        <v>16</v>
      </c>
    </row>
    <row r="1666" spans="1:14" ht="14.5" x14ac:dyDescent="0.35">
      <c r="A1666" s="2" t="s">
        <v>3362</v>
      </c>
      <c r="B1666" s="2" t="s">
        <v>3363</v>
      </c>
      <c r="C1666" s="2">
        <v>22</v>
      </c>
      <c r="D1666" s="2" t="s">
        <v>39</v>
      </c>
      <c r="E1666" s="2" t="s">
        <v>13</v>
      </c>
      <c r="F1666" s="2" t="s">
        <v>14</v>
      </c>
      <c r="G1666" s="2" t="s">
        <v>20</v>
      </c>
      <c r="H1666" s="7">
        <v>522.76</v>
      </c>
      <c r="I1666" s="3">
        <v>45446</v>
      </c>
      <c r="J1666" s="3" t="str">
        <f>TEXT(NIgerian_Fintech[[#This Row],[TransactionDate]], "JJJJ")</f>
        <v>2024</v>
      </c>
      <c r="K1666" s="3" t="str">
        <f>TEXT(NIgerian_Fintech[[#This Row],[TransactionDate]], "MMMM")</f>
        <v>June</v>
      </c>
      <c r="L1666" s="3" t="str">
        <f>TEXT(NIgerian_Fintech[[#This Row],[TransactionDate]], "MM")</f>
        <v>06</v>
      </c>
      <c r="M1666" s="3" t="str">
        <f>TEXT(NIgerian_Fintech[[#This Row],[TransactionDate]], "tttt")</f>
        <v>Monday</v>
      </c>
      <c r="N1666" s="2" t="s">
        <v>16</v>
      </c>
    </row>
    <row r="1667" spans="1:14" ht="14.5" x14ac:dyDescent="0.35">
      <c r="A1667" s="2" t="s">
        <v>3364</v>
      </c>
      <c r="B1667" s="2" t="s">
        <v>3365</v>
      </c>
      <c r="C1667" s="2">
        <v>60</v>
      </c>
      <c r="D1667" s="2" t="s">
        <v>39</v>
      </c>
      <c r="E1667" s="2" t="s">
        <v>42</v>
      </c>
      <c r="F1667" s="2" t="s">
        <v>25</v>
      </c>
      <c r="G1667" s="2" t="s">
        <v>20</v>
      </c>
      <c r="H1667" s="7">
        <v>11828.92</v>
      </c>
      <c r="I1667" s="3">
        <v>45438</v>
      </c>
      <c r="J1667" s="3" t="str">
        <f>TEXT(NIgerian_Fintech[[#This Row],[TransactionDate]], "JJJJ")</f>
        <v>2024</v>
      </c>
      <c r="K1667" s="3" t="str">
        <f>TEXT(NIgerian_Fintech[[#This Row],[TransactionDate]], "MMMM")</f>
        <v>May</v>
      </c>
      <c r="L1667" s="3" t="str">
        <f>TEXT(NIgerian_Fintech[[#This Row],[TransactionDate]], "MM")</f>
        <v>05</v>
      </c>
      <c r="M1667" s="3" t="str">
        <f>TEXT(NIgerian_Fintech[[#This Row],[TransactionDate]], "tttt")</f>
        <v>Sunday</v>
      </c>
      <c r="N1667" s="2" t="s">
        <v>16</v>
      </c>
    </row>
    <row r="1668" spans="1:14" ht="14.5" x14ac:dyDescent="0.35">
      <c r="A1668" s="2" t="s">
        <v>3366</v>
      </c>
      <c r="B1668" s="2" t="s">
        <v>3367</v>
      </c>
      <c r="C1668" s="2">
        <v>62</v>
      </c>
      <c r="D1668" s="2" t="s">
        <v>39</v>
      </c>
      <c r="E1668" s="2" t="s">
        <v>24</v>
      </c>
      <c r="F1668" s="2" t="s">
        <v>55</v>
      </c>
      <c r="G1668" s="2" t="s">
        <v>36</v>
      </c>
      <c r="H1668" s="7">
        <v>8135.53</v>
      </c>
      <c r="I1668" s="3">
        <v>45042</v>
      </c>
      <c r="J1668" s="3" t="str">
        <f>TEXT(NIgerian_Fintech[[#This Row],[TransactionDate]], "JJJJ")</f>
        <v>2023</v>
      </c>
      <c r="K1668" s="3" t="str">
        <f>TEXT(NIgerian_Fintech[[#This Row],[TransactionDate]], "MMMM")</f>
        <v>April</v>
      </c>
      <c r="L1668" s="3" t="str">
        <f>TEXT(NIgerian_Fintech[[#This Row],[TransactionDate]], "MM")</f>
        <v>04</v>
      </c>
      <c r="M1668" s="3" t="str">
        <f>TEXT(NIgerian_Fintech[[#This Row],[TransactionDate]], "tttt")</f>
        <v>Wednesday</v>
      </c>
      <c r="N1668" s="2" t="s">
        <v>16</v>
      </c>
    </row>
    <row r="1669" spans="1:14" ht="14.5" x14ac:dyDescent="0.35">
      <c r="A1669" s="2" t="s">
        <v>3368</v>
      </c>
      <c r="B1669" s="2" t="s">
        <v>3369</v>
      </c>
      <c r="C1669" s="2">
        <v>48</v>
      </c>
      <c r="D1669" s="2" t="s">
        <v>39</v>
      </c>
      <c r="E1669" s="2" t="s">
        <v>64</v>
      </c>
      <c r="F1669" s="2" t="s">
        <v>55</v>
      </c>
      <c r="G1669" s="2" t="s">
        <v>15</v>
      </c>
      <c r="H1669" s="7">
        <v>5408.86</v>
      </c>
      <c r="I1669" s="3">
        <v>45318</v>
      </c>
      <c r="J1669" s="3" t="str">
        <f>TEXT(NIgerian_Fintech[[#This Row],[TransactionDate]], "JJJJ")</f>
        <v>2024</v>
      </c>
      <c r="K1669" s="3" t="str">
        <f>TEXT(NIgerian_Fintech[[#This Row],[TransactionDate]], "MMMM")</f>
        <v>January</v>
      </c>
      <c r="L1669" s="3" t="str">
        <f>TEXT(NIgerian_Fintech[[#This Row],[TransactionDate]], "MM")</f>
        <v>01</v>
      </c>
      <c r="M1669" s="3" t="str">
        <f>TEXT(NIgerian_Fintech[[#This Row],[TransactionDate]], "tttt")</f>
        <v>Saturday</v>
      </c>
      <c r="N1669" s="2" t="s">
        <v>16</v>
      </c>
    </row>
    <row r="1670" spans="1:14" ht="14.5" x14ac:dyDescent="0.35">
      <c r="A1670" s="2" t="s">
        <v>3370</v>
      </c>
      <c r="B1670" s="2" t="s">
        <v>3371</v>
      </c>
      <c r="C1670" s="2">
        <v>40</v>
      </c>
      <c r="D1670" s="2" t="s">
        <v>12</v>
      </c>
      <c r="E1670" s="2" t="s">
        <v>42</v>
      </c>
      <c r="F1670" s="2" t="s">
        <v>35</v>
      </c>
      <c r="G1670" s="2" t="s">
        <v>30</v>
      </c>
      <c r="H1670" s="7">
        <v>8565.33</v>
      </c>
      <c r="I1670" s="3">
        <v>45269</v>
      </c>
      <c r="J1670" s="3" t="str">
        <f>TEXT(NIgerian_Fintech[[#This Row],[TransactionDate]], "JJJJ")</f>
        <v>2023</v>
      </c>
      <c r="K1670" s="3" t="str">
        <f>TEXT(NIgerian_Fintech[[#This Row],[TransactionDate]], "MMMM")</f>
        <v>December</v>
      </c>
      <c r="L1670" s="3" t="str">
        <f>TEXT(NIgerian_Fintech[[#This Row],[TransactionDate]], "MM")</f>
        <v>12</v>
      </c>
      <c r="M1670" s="3" t="str">
        <f>TEXT(NIgerian_Fintech[[#This Row],[TransactionDate]], "tttt")</f>
        <v>Saturday</v>
      </c>
      <c r="N1670" s="2" t="s">
        <v>16</v>
      </c>
    </row>
    <row r="1671" spans="1:14" ht="14.5" x14ac:dyDescent="0.35">
      <c r="A1671" s="2" t="s">
        <v>3372</v>
      </c>
      <c r="B1671" s="2" t="s">
        <v>3373</v>
      </c>
      <c r="C1671" s="2">
        <v>59</v>
      </c>
      <c r="D1671" s="2" t="s">
        <v>39</v>
      </c>
      <c r="E1671" s="2" t="s">
        <v>42</v>
      </c>
      <c r="F1671" s="2" t="s">
        <v>25</v>
      </c>
      <c r="G1671" s="2" t="s">
        <v>15</v>
      </c>
      <c r="H1671" s="7">
        <v>13289.61</v>
      </c>
      <c r="I1671" s="3">
        <v>45299</v>
      </c>
      <c r="J1671" s="3" t="str">
        <f>TEXT(NIgerian_Fintech[[#This Row],[TransactionDate]], "JJJJ")</f>
        <v>2024</v>
      </c>
      <c r="K1671" s="3" t="str">
        <f>TEXT(NIgerian_Fintech[[#This Row],[TransactionDate]], "MMMM")</f>
        <v>January</v>
      </c>
      <c r="L1671" s="3" t="str">
        <f>TEXT(NIgerian_Fintech[[#This Row],[TransactionDate]], "MM")</f>
        <v>01</v>
      </c>
      <c r="M1671" s="3" t="str">
        <f>TEXT(NIgerian_Fintech[[#This Row],[TransactionDate]], "tttt")</f>
        <v>Monday</v>
      </c>
      <c r="N1671" s="2" t="s">
        <v>16</v>
      </c>
    </row>
    <row r="1672" spans="1:14" ht="14.5" x14ac:dyDescent="0.35">
      <c r="A1672" s="2" t="s">
        <v>3374</v>
      </c>
      <c r="B1672" s="2" t="s">
        <v>3375</v>
      </c>
      <c r="C1672" s="2">
        <v>27</v>
      </c>
      <c r="D1672" s="2" t="s">
        <v>12</v>
      </c>
      <c r="E1672" s="2" t="s">
        <v>42</v>
      </c>
      <c r="F1672" s="2" t="s">
        <v>49</v>
      </c>
      <c r="G1672" s="2" t="s">
        <v>20</v>
      </c>
      <c r="H1672" s="7">
        <v>1092.25</v>
      </c>
      <c r="I1672" s="3">
        <v>45614</v>
      </c>
      <c r="J1672" s="3" t="str">
        <f>TEXT(NIgerian_Fintech[[#This Row],[TransactionDate]], "JJJJ")</f>
        <v>2024</v>
      </c>
      <c r="K1672" s="3" t="str">
        <f>TEXT(NIgerian_Fintech[[#This Row],[TransactionDate]], "MMMM")</f>
        <v>November</v>
      </c>
      <c r="L1672" s="3" t="str">
        <f>TEXT(NIgerian_Fintech[[#This Row],[TransactionDate]], "MM")</f>
        <v>11</v>
      </c>
      <c r="M1672" s="3" t="str">
        <f>TEXT(NIgerian_Fintech[[#This Row],[TransactionDate]], "tttt")</f>
        <v>Monday</v>
      </c>
      <c r="N1672" s="2" t="s">
        <v>16</v>
      </c>
    </row>
    <row r="1673" spans="1:14" ht="14.5" x14ac:dyDescent="0.35">
      <c r="A1673" s="2" t="s">
        <v>3376</v>
      </c>
      <c r="B1673" s="2" t="s">
        <v>3377</v>
      </c>
      <c r="C1673" s="2">
        <v>49</v>
      </c>
      <c r="D1673" s="2" t="s">
        <v>12</v>
      </c>
      <c r="E1673" s="2" t="s">
        <v>52</v>
      </c>
      <c r="F1673" s="2" t="s">
        <v>14</v>
      </c>
      <c r="G1673" s="2" t="s">
        <v>20</v>
      </c>
      <c r="H1673" s="7">
        <v>8058.38</v>
      </c>
      <c r="I1673" s="3">
        <v>45652</v>
      </c>
      <c r="J1673" s="3" t="str">
        <f>TEXT(NIgerian_Fintech[[#This Row],[TransactionDate]], "JJJJ")</f>
        <v>2024</v>
      </c>
      <c r="K1673" s="3" t="str">
        <f>TEXT(NIgerian_Fintech[[#This Row],[TransactionDate]], "MMMM")</f>
        <v>December</v>
      </c>
      <c r="L1673" s="3" t="str">
        <f>TEXT(NIgerian_Fintech[[#This Row],[TransactionDate]], "MM")</f>
        <v>12</v>
      </c>
      <c r="M1673" s="3" t="str">
        <f>TEXT(NIgerian_Fintech[[#This Row],[TransactionDate]], "tttt")</f>
        <v>Thursday</v>
      </c>
      <c r="N1673" s="2" t="s">
        <v>21</v>
      </c>
    </row>
    <row r="1674" spans="1:14" ht="14.5" x14ac:dyDescent="0.35">
      <c r="A1674" s="2" t="s">
        <v>3378</v>
      </c>
      <c r="B1674" s="2" t="s">
        <v>3379</v>
      </c>
      <c r="C1674" s="2">
        <v>60</v>
      </c>
      <c r="D1674" s="2" t="s">
        <v>12</v>
      </c>
      <c r="E1674" s="2" t="s">
        <v>42</v>
      </c>
      <c r="F1674" s="2" t="s">
        <v>25</v>
      </c>
      <c r="G1674" s="2" t="s">
        <v>26</v>
      </c>
      <c r="H1674" s="7">
        <v>17396.419999999998</v>
      </c>
      <c r="I1674" s="3">
        <v>45295</v>
      </c>
      <c r="J1674" s="3" t="str">
        <f>TEXT(NIgerian_Fintech[[#This Row],[TransactionDate]], "JJJJ")</f>
        <v>2024</v>
      </c>
      <c r="K1674" s="3" t="str">
        <f>TEXT(NIgerian_Fintech[[#This Row],[TransactionDate]], "MMMM")</f>
        <v>January</v>
      </c>
      <c r="L1674" s="3" t="str">
        <f>TEXT(NIgerian_Fintech[[#This Row],[TransactionDate]], "MM")</f>
        <v>01</v>
      </c>
      <c r="M1674" s="3" t="str">
        <f>TEXT(NIgerian_Fintech[[#This Row],[TransactionDate]], "tttt")</f>
        <v>Thursday</v>
      </c>
      <c r="N1674" s="2" t="s">
        <v>16</v>
      </c>
    </row>
    <row r="1675" spans="1:14" ht="14.5" x14ac:dyDescent="0.35">
      <c r="A1675" s="2" t="s">
        <v>3380</v>
      </c>
      <c r="B1675" s="2" t="s">
        <v>3381</v>
      </c>
      <c r="C1675" s="2">
        <v>47</v>
      </c>
      <c r="D1675" s="2" t="s">
        <v>12</v>
      </c>
      <c r="E1675" s="2" t="s">
        <v>42</v>
      </c>
      <c r="F1675" s="2" t="s">
        <v>35</v>
      </c>
      <c r="G1675" s="2" t="s">
        <v>26</v>
      </c>
      <c r="H1675" s="7">
        <v>4500.8999999999996</v>
      </c>
      <c r="I1675" s="3">
        <v>45141</v>
      </c>
      <c r="J1675" s="3" t="str">
        <f>TEXT(NIgerian_Fintech[[#This Row],[TransactionDate]], "JJJJ")</f>
        <v>2023</v>
      </c>
      <c r="K1675" s="3" t="str">
        <f>TEXT(NIgerian_Fintech[[#This Row],[TransactionDate]], "MMMM")</f>
        <v>August</v>
      </c>
      <c r="L1675" s="3" t="str">
        <f>TEXT(NIgerian_Fintech[[#This Row],[TransactionDate]], "MM")</f>
        <v>08</v>
      </c>
      <c r="M1675" s="3" t="str">
        <f>TEXT(NIgerian_Fintech[[#This Row],[TransactionDate]], "tttt")</f>
        <v>Thursday</v>
      </c>
      <c r="N1675" s="2" t="s">
        <v>69</v>
      </c>
    </row>
    <row r="1676" spans="1:14" ht="14.5" x14ac:dyDescent="0.35">
      <c r="A1676" s="2" t="s">
        <v>3382</v>
      </c>
      <c r="B1676" s="2" t="s">
        <v>3383</v>
      </c>
      <c r="C1676" s="2">
        <v>56</v>
      </c>
      <c r="D1676" s="2" t="s">
        <v>12</v>
      </c>
      <c r="E1676" s="2" t="s">
        <v>52</v>
      </c>
      <c r="F1676" s="2" t="s">
        <v>14</v>
      </c>
      <c r="G1676" s="2" t="s">
        <v>36</v>
      </c>
      <c r="H1676" s="7">
        <v>14397.71</v>
      </c>
      <c r="I1676" s="3">
        <v>45437</v>
      </c>
      <c r="J1676" s="3" t="str">
        <f>TEXT(NIgerian_Fintech[[#This Row],[TransactionDate]], "JJJJ")</f>
        <v>2024</v>
      </c>
      <c r="K1676" s="3" t="str">
        <f>TEXT(NIgerian_Fintech[[#This Row],[TransactionDate]], "MMMM")</f>
        <v>May</v>
      </c>
      <c r="L1676" s="3" t="str">
        <f>TEXT(NIgerian_Fintech[[#This Row],[TransactionDate]], "MM")</f>
        <v>05</v>
      </c>
      <c r="M1676" s="3" t="str">
        <f>TEXT(NIgerian_Fintech[[#This Row],[TransactionDate]], "tttt")</f>
        <v>Saturday</v>
      </c>
      <c r="N1676" s="2" t="s">
        <v>16</v>
      </c>
    </row>
    <row r="1677" spans="1:14" ht="14.5" x14ac:dyDescent="0.35">
      <c r="A1677" s="2" t="s">
        <v>3384</v>
      </c>
      <c r="B1677" s="2" t="s">
        <v>3385</v>
      </c>
      <c r="C1677" s="2">
        <v>48</v>
      </c>
      <c r="D1677" s="2" t="s">
        <v>12</v>
      </c>
      <c r="E1677" s="2" t="s">
        <v>24</v>
      </c>
      <c r="F1677" s="2" t="s">
        <v>19</v>
      </c>
      <c r="G1677" s="2" t="s">
        <v>15</v>
      </c>
      <c r="H1677" s="7">
        <v>18670.490000000002</v>
      </c>
      <c r="I1677" s="3">
        <v>45495</v>
      </c>
      <c r="J1677" s="3" t="str">
        <f>TEXT(NIgerian_Fintech[[#This Row],[TransactionDate]], "JJJJ")</f>
        <v>2024</v>
      </c>
      <c r="K1677" s="3" t="str">
        <f>TEXT(NIgerian_Fintech[[#This Row],[TransactionDate]], "MMMM")</f>
        <v>July</v>
      </c>
      <c r="L1677" s="3" t="str">
        <f>TEXT(NIgerian_Fintech[[#This Row],[TransactionDate]], "MM")</f>
        <v>07</v>
      </c>
      <c r="M1677" s="3" t="str">
        <f>TEXT(NIgerian_Fintech[[#This Row],[TransactionDate]], "tttt")</f>
        <v>Monday</v>
      </c>
      <c r="N1677" s="2" t="s">
        <v>16</v>
      </c>
    </row>
    <row r="1678" spans="1:14" ht="14.5" x14ac:dyDescent="0.35">
      <c r="A1678" s="2" t="s">
        <v>3386</v>
      </c>
      <c r="B1678" s="2" t="s">
        <v>3387</v>
      </c>
      <c r="C1678" s="2">
        <v>35</v>
      </c>
      <c r="D1678" s="2" t="s">
        <v>12</v>
      </c>
      <c r="E1678" s="2" t="s">
        <v>93</v>
      </c>
      <c r="F1678" s="2" t="s">
        <v>35</v>
      </c>
      <c r="G1678" s="2" t="s">
        <v>26</v>
      </c>
      <c r="H1678" s="7">
        <v>17199.740000000002</v>
      </c>
      <c r="I1678" s="3">
        <v>45253</v>
      </c>
      <c r="J1678" s="3" t="str">
        <f>TEXT(NIgerian_Fintech[[#This Row],[TransactionDate]], "JJJJ")</f>
        <v>2023</v>
      </c>
      <c r="K1678" s="3" t="str">
        <f>TEXT(NIgerian_Fintech[[#This Row],[TransactionDate]], "MMMM")</f>
        <v>November</v>
      </c>
      <c r="L1678" s="3" t="str">
        <f>TEXT(NIgerian_Fintech[[#This Row],[TransactionDate]], "MM")</f>
        <v>11</v>
      </c>
      <c r="M1678" s="3" t="str">
        <f>TEXT(NIgerian_Fintech[[#This Row],[TransactionDate]], "tttt")</f>
        <v>Thursday</v>
      </c>
      <c r="N1678" s="2" t="s">
        <v>16</v>
      </c>
    </row>
    <row r="1679" spans="1:14" ht="14.5" x14ac:dyDescent="0.35">
      <c r="A1679" s="2" t="s">
        <v>3388</v>
      </c>
      <c r="B1679" s="2" t="s">
        <v>3389</v>
      </c>
      <c r="C1679" s="2">
        <v>53</v>
      </c>
      <c r="D1679" s="2" t="s">
        <v>39</v>
      </c>
      <c r="E1679" s="2" t="s">
        <v>13</v>
      </c>
      <c r="F1679" s="2" t="s">
        <v>25</v>
      </c>
      <c r="G1679" s="2" t="s">
        <v>26</v>
      </c>
      <c r="H1679" s="7">
        <v>10508.41</v>
      </c>
      <c r="I1679" s="3">
        <v>44963</v>
      </c>
      <c r="J1679" s="3" t="str">
        <f>TEXT(NIgerian_Fintech[[#This Row],[TransactionDate]], "JJJJ")</f>
        <v>2023</v>
      </c>
      <c r="K1679" s="3" t="str">
        <f>TEXT(NIgerian_Fintech[[#This Row],[TransactionDate]], "MMMM")</f>
        <v>February</v>
      </c>
      <c r="L1679" s="3" t="str">
        <f>TEXT(NIgerian_Fintech[[#This Row],[TransactionDate]], "MM")</f>
        <v>02</v>
      </c>
      <c r="M1679" s="3" t="str">
        <f>TEXT(NIgerian_Fintech[[#This Row],[TransactionDate]], "tttt")</f>
        <v>Monday</v>
      </c>
      <c r="N1679" s="2" t="s">
        <v>16</v>
      </c>
    </row>
    <row r="1680" spans="1:14" ht="14.5" x14ac:dyDescent="0.35">
      <c r="A1680" s="2" t="s">
        <v>3390</v>
      </c>
      <c r="B1680" s="2" t="s">
        <v>3391</v>
      </c>
      <c r="C1680" s="2">
        <v>19</v>
      </c>
      <c r="D1680" s="2" t="s">
        <v>12</v>
      </c>
      <c r="E1680" s="2" t="s">
        <v>24</v>
      </c>
      <c r="F1680" s="2" t="s">
        <v>49</v>
      </c>
      <c r="G1680" s="2" t="s">
        <v>15</v>
      </c>
      <c r="H1680" s="7">
        <v>12635.27</v>
      </c>
      <c r="I1680" s="3">
        <v>45306</v>
      </c>
      <c r="J1680" s="3" t="str">
        <f>TEXT(NIgerian_Fintech[[#This Row],[TransactionDate]], "JJJJ")</f>
        <v>2024</v>
      </c>
      <c r="K1680" s="3" t="str">
        <f>TEXT(NIgerian_Fintech[[#This Row],[TransactionDate]], "MMMM")</f>
        <v>January</v>
      </c>
      <c r="L1680" s="3" t="str">
        <f>TEXT(NIgerian_Fintech[[#This Row],[TransactionDate]], "MM")</f>
        <v>01</v>
      </c>
      <c r="M1680" s="3" t="str">
        <f>TEXT(NIgerian_Fintech[[#This Row],[TransactionDate]], "tttt")</f>
        <v>Monday</v>
      </c>
      <c r="N1680" s="2" t="s">
        <v>16</v>
      </c>
    </row>
    <row r="1681" spans="1:14" ht="14.5" x14ac:dyDescent="0.35">
      <c r="A1681" s="2" t="s">
        <v>3392</v>
      </c>
      <c r="B1681" s="2" t="s">
        <v>3393</v>
      </c>
      <c r="C1681" s="2">
        <v>31</v>
      </c>
      <c r="D1681" s="2" t="s">
        <v>39</v>
      </c>
      <c r="E1681" s="2" t="s">
        <v>29</v>
      </c>
      <c r="F1681" s="2" t="s">
        <v>19</v>
      </c>
      <c r="G1681" s="2" t="s">
        <v>20</v>
      </c>
      <c r="H1681" s="7">
        <v>15496.38</v>
      </c>
      <c r="I1681" s="3">
        <v>45438</v>
      </c>
      <c r="J1681" s="3" t="str">
        <f>TEXT(NIgerian_Fintech[[#This Row],[TransactionDate]], "JJJJ")</f>
        <v>2024</v>
      </c>
      <c r="K1681" s="3" t="str">
        <f>TEXT(NIgerian_Fintech[[#This Row],[TransactionDate]], "MMMM")</f>
        <v>May</v>
      </c>
      <c r="L1681" s="3" t="str">
        <f>TEXT(NIgerian_Fintech[[#This Row],[TransactionDate]], "MM")</f>
        <v>05</v>
      </c>
      <c r="M1681" s="3" t="str">
        <f>TEXT(NIgerian_Fintech[[#This Row],[TransactionDate]], "tttt")</f>
        <v>Sunday</v>
      </c>
      <c r="N1681" s="2" t="s">
        <v>16</v>
      </c>
    </row>
    <row r="1682" spans="1:14" ht="14.5" x14ac:dyDescent="0.35">
      <c r="A1682" s="2" t="s">
        <v>3394</v>
      </c>
      <c r="B1682" s="2" t="s">
        <v>3395</v>
      </c>
      <c r="C1682" s="2">
        <v>30</v>
      </c>
      <c r="D1682" s="2" t="s">
        <v>12</v>
      </c>
      <c r="E1682" s="2" t="s">
        <v>93</v>
      </c>
      <c r="F1682" s="2" t="s">
        <v>35</v>
      </c>
      <c r="G1682" s="2" t="s">
        <v>36</v>
      </c>
      <c r="H1682" s="7">
        <v>13231.67</v>
      </c>
      <c r="I1682" s="3">
        <v>45250</v>
      </c>
      <c r="J1682" s="3" t="str">
        <f>TEXT(NIgerian_Fintech[[#This Row],[TransactionDate]], "JJJJ")</f>
        <v>2023</v>
      </c>
      <c r="K1682" s="3" t="str">
        <f>TEXT(NIgerian_Fintech[[#This Row],[TransactionDate]], "MMMM")</f>
        <v>November</v>
      </c>
      <c r="L1682" s="3" t="str">
        <f>TEXT(NIgerian_Fintech[[#This Row],[TransactionDate]], "MM")</f>
        <v>11</v>
      </c>
      <c r="M1682" s="3" t="str">
        <f>TEXT(NIgerian_Fintech[[#This Row],[TransactionDate]], "tttt")</f>
        <v>Monday</v>
      </c>
      <c r="N1682" s="2" t="s">
        <v>16</v>
      </c>
    </row>
    <row r="1683" spans="1:14" ht="14.5" x14ac:dyDescent="0.35">
      <c r="A1683" s="2" t="s">
        <v>3396</v>
      </c>
      <c r="B1683" s="2" t="s">
        <v>3397</v>
      </c>
      <c r="C1683" s="2">
        <v>46</v>
      </c>
      <c r="D1683" s="2" t="s">
        <v>12</v>
      </c>
      <c r="E1683" s="2" t="s">
        <v>74</v>
      </c>
      <c r="F1683" s="2" t="s">
        <v>25</v>
      </c>
      <c r="G1683" s="2" t="s">
        <v>36</v>
      </c>
      <c r="H1683" s="7">
        <v>6008.97</v>
      </c>
      <c r="I1683" s="3">
        <v>45295</v>
      </c>
      <c r="J1683" s="3" t="str">
        <f>TEXT(NIgerian_Fintech[[#This Row],[TransactionDate]], "JJJJ")</f>
        <v>2024</v>
      </c>
      <c r="K1683" s="3" t="str">
        <f>TEXT(NIgerian_Fintech[[#This Row],[TransactionDate]], "MMMM")</f>
        <v>January</v>
      </c>
      <c r="L1683" s="3" t="str">
        <f>TEXT(NIgerian_Fintech[[#This Row],[TransactionDate]], "MM")</f>
        <v>01</v>
      </c>
      <c r="M1683" s="3" t="str">
        <f>TEXT(NIgerian_Fintech[[#This Row],[TransactionDate]], "tttt")</f>
        <v>Thursday</v>
      </c>
      <c r="N1683" s="2" t="s">
        <v>16</v>
      </c>
    </row>
    <row r="1684" spans="1:14" ht="14.5" x14ac:dyDescent="0.35">
      <c r="A1684" s="2" t="s">
        <v>3398</v>
      </c>
      <c r="B1684" s="2" t="s">
        <v>3399</v>
      </c>
      <c r="C1684" s="2">
        <v>29</v>
      </c>
      <c r="D1684" s="2" t="s">
        <v>12</v>
      </c>
      <c r="E1684" s="2" t="s">
        <v>52</v>
      </c>
      <c r="F1684" s="2" t="s">
        <v>55</v>
      </c>
      <c r="G1684" s="2" t="s">
        <v>36</v>
      </c>
      <c r="H1684" s="7">
        <v>1733.07</v>
      </c>
      <c r="I1684" s="3">
        <v>45150</v>
      </c>
      <c r="J1684" s="3" t="str">
        <f>TEXT(NIgerian_Fintech[[#This Row],[TransactionDate]], "JJJJ")</f>
        <v>2023</v>
      </c>
      <c r="K1684" s="3" t="str">
        <f>TEXT(NIgerian_Fintech[[#This Row],[TransactionDate]], "MMMM")</f>
        <v>August</v>
      </c>
      <c r="L1684" s="3" t="str">
        <f>TEXT(NIgerian_Fintech[[#This Row],[TransactionDate]], "MM")</f>
        <v>08</v>
      </c>
      <c r="M1684" s="3" t="str">
        <f>TEXT(NIgerian_Fintech[[#This Row],[TransactionDate]], "tttt")</f>
        <v>Saturday</v>
      </c>
      <c r="N1684" s="2" t="s">
        <v>69</v>
      </c>
    </row>
    <row r="1685" spans="1:14" ht="14.5" x14ac:dyDescent="0.35">
      <c r="A1685" s="2" t="s">
        <v>3400</v>
      </c>
      <c r="B1685" s="2" t="s">
        <v>3401</v>
      </c>
      <c r="C1685" s="2">
        <v>56</v>
      </c>
      <c r="D1685" s="2" t="s">
        <v>12</v>
      </c>
      <c r="E1685" s="2" t="s">
        <v>52</v>
      </c>
      <c r="F1685" s="2" t="s">
        <v>25</v>
      </c>
      <c r="G1685" s="2" t="s">
        <v>26</v>
      </c>
      <c r="H1685" s="7">
        <v>3706.73</v>
      </c>
      <c r="I1685" s="3">
        <v>45639</v>
      </c>
      <c r="J1685" s="3" t="str">
        <f>TEXT(NIgerian_Fintech[[#This Row],[TransactionDate]], "JJJJ")</f>
        <v>2024</v>
      </c>
      <c r="K1685" s="3" t="str">
        <f>TEXT(NIgerian_Fintech[[#This Row],[TransactionDate]], "MMMM")</f>
        <v>December</v>
      </c>
      <c r="L1685" s="3" t="str">
        <f>TEXT(NIgerian_Fintech[[#This Row],[TransactionDate]], "MM")</f>
        <v>12</v>
      </c>
      <c r="M1685" s="3" t="str">
        <f>TEXT(NIgerian_Fintech[[#This Row],[TransactionDate]], "tttt")</f>
        <v>Friday</v>
      </c>
      <c r="N1685" s="2" t="s">
        <v>16</v>
      </c>
    </row>
    <row r="1686" spans="1:14" ht="14.5" x14ac:dyDescent="0.35">
      <c r="A1686" s="2" t="s">
        <v>3402</v>
      </c>
      <c r="B1686" s="2" t="s">
        <v>3403</v>
      </c>
      <c r="C1686" s="2">
        <v>19</v>
      </c>
      <c r="D1686" s="2" t="s">
        <v>39</v>
      </c>
      <c r="E1686" s="2" t="s">
        <v>42</v>
      </c>
      <c r="F1686" s="2" t="s">
        <v>55</v>
      </c>
      <c r="G1686" s="2" t="s">
        <v>20</v>
      </c>
      <c r="H1686" s="7">
        <v>2322.4299999999998</v>
      </c>
      <c r="I1686" s="3">
        <v>45026</v>
      </c>
      <c r="J1686" s="3" t="str">
        <f>TEXT(NIgerian_Fintech[[#This Row],[TransactionDate]], "JJJJ")</f>
        <v>2023</v>
      </c>
      <c r="K1686" s="3" t="str">
        <f>TEXT(NIgerian_Fintech[[#This Row],[TransactionDate]], "MMMM")</f>
        <v>April</v>
      </c>
      <c r="L1686" s="3" t="str">
        <f>TEXT(NIgerian_Fintech[[#This Row],[TransactionDate]], "MM")</f>
        <v>04</v>
      </c>
      <c r="M1686" s="3" t="str">
        <f>TEXT(NIgerian_Fintech[[#This Row],[TransactionDate]], "tttt")</f>
        <v>Monday</v>
      </c>
      <c r="N1686" s="2" t="s">
        <v>16</v>
      </c>
    </row>
    <row r="1687" spans="1:14" ht="14.5" x14ac:dyDescent="0.35">
      <c r="A1687" s="2" t="s">
        <v>3404</v>
      </c>
      <c r="B1687" s="2" t="s">
        <v>3405</v>
      </c>
      <c r="C1687" s="2">
        <v>49</v>
      </c>
      <c r="D1687" s="2" t="s">
        <v>39</v>
      </c>
      <c r="E1687" s="2" t="s">
        <v>42</v>
      </c>
      <c r="F1687" s="2" t="s">
        <v>55</v>
      </c>
      <c r="G1687" s="2" t="s">
        <v>36</v>
      </c>
      <c r="H1687" s="7">
        <v>4485.46</v>
      </c>
      <c r="I1687" s="3">
        <v>45001</v>
      </c>
      <c r="J1687" s="3" t="str">
        <f>TEXT(NIgerian_Fintech[[#This Row],[TransactionDate]], "JJJJ")</f>
        <v>2023</v>
      </c>
      <c r="K1687" s="3" t="str">
        <f>TEXT(NIgerian_Fintech[[#This Row],[TransactionDate]], "MMMM")</f>
        <v>March</v>
      </c>
      <c r="L1687" s="3" t="str">
        <f>TEXT(NIgerian_Fintech[[#This Row],[TransactionDate]], "MM")</f>
        <v>03</v>
      </c>
      <c r="M1687" s="3" t="str">
        <f>TEXT(NIgerian_Fintech[[#This Row],[TransactionDate]], "tttt")</f>
        <v>Thursday</v>
      </c>
      <c r="N1687" s="2" t="s">
        <v>16</v>
      </c>
    </row>
    <row r="1688" spans="1:14" ht="14.5" x14ac:dyDescent="0.35">
      <c r="A1688" s="2" t="s">
        <v>3406</v>
      </c>
      <c r="B1688" s="2" t="s">
        <v>3407</v>
      </c>
      <c r="C1688" s="2">
        <v>30</v>
      </c>
      <c r="D1688" s="2" t="s">
        <v>39</v>
      </c>
      <c r="E1688" s="2" t="s">
        <v>29</v>
      </c>
      <c r="F1688" s="2" t="s">
        <v>35</v>
      </c>
      <c r="G1688" s="2" t="s">
        <v>15</v>
      </c>
      <c r="H1688" s="7">
        <v>6720.34</v>
      </c>
      <c r="I1688" s="3">
        <v>45650</v>
      </c>
      <c r="J1688" s="3" t="str">
        <f>TEXT(NIgerian_Fintech[[#This Row],[TransactionDate]], "JJJJ")</f>
        <v>2024</v>
      </c>
      <c r="K1688" s="3" t="str">
        <f>TEXT(NIgerian_Fintech[[#This Row],[TransactionDate]], "MMMM")</f>
        <v>December</v>
      </c>
      <c r="L1688" s="3" t="str">
        <f>TEXT(NIgerian_Fintech[[#This Row],[TransactionDate]], "MM")</f>
        <v>12</v>
      </c>
      <c r="M1688" s="3" t="str">
        <f>TEXT(NIgerian_Fintech[[#This Row],[TransactionDate]], "tttt")</f>
        <v>Tuesday</v>
      </c>
      <c r="N1688" s="2" t="s">
        <v>16</v>
      </c>
    </row>
    <row r="1689" spans="1:14" ht="14.5" x14ac:dyDescent="0.35">
      <c r="A1689" s="2" t="s">
        <v>3408</v>
      </c>
      <c r="B1689" s="2" t="s">
        <v>3409</v>
      </c>
      <c r="C1689" s="2">
        <v>63</v>
      </c>
      <c r="D1689" s="2" t="s">
        <v>12</v>
      </c>
      <c r="E1689" s="2" t="s">
        <v>74</v>
      </c>
      <c r="F1689" s="2" t="s">
        <v>25</v>
      </c>
      <c r="G1689" s="2" t="s">
        <v>36</v>
      </c>
      <c r="H1689" s="7">
        <v>31953.22</v>
      </c>
      <c r="I1689" s="3">
        <v>45363</v>
      </c>
      <c r="J1689" s="3" t="str">
        <f>TEXT(NIgerian_Fintech[[#This Row],[TransactionDate]], "JJJJ")</f>
        <v>2024</v>
      </c>
      <c r="K1689" s="3" t="str">
        <f>TEXT(NIgerian_Fintech[[#This Row],[TransactionDate]], "MMMM")</f>
        <v>March</v>
      </c>
      <c r="L1689" s="3" t="str">
        <f>TEXT(NIgerian_Fintech[[#This Row],[TransactionDate]], "MM")</f>
        <v>03</v>
      </c>
      <c r="M1689" s="3" t="str">
        <f>TEXT(NIgerian_Fintech[[#This Row],[TransactionDate]], "tttt")</f>
        <v>Tuesday</v>
      </c>
      <c r="N1689" s="2" t="s">
        <v>16</v>
      </c>
    </row>
    <row r="1690" spans="1:14" ht="14.5" x14ac:dyDescent="0.35">
      <c r="A1690" s="2" t="s">
        <v>3410</v>
      </c>
      <c r="B1690" s="2" t="s">
        <v>3411</v>
      </c>
      <c r="C1690" s="2">
        <v>44</v>
      </c>
      <c r="D1690" s="2" t="s">
        <v>12</v>
      </c>
      <c r="E1690" s="2" t="s">
        <v>42</v>
      </c>
      <c r="F1690" s="2" t="s">
        <v>25</v>
      </c>
      <c r="G1690" s="2" t="s">
        <v>30</v>
      </c>
      <c r="H1690" s="7">
        <v>32055.35</v>
      </c>
      <c r="I1690" s="3">
        <v>45629</v>
      </c>
      <c r="J1690" s="3" t="str">
        <f>TEXT(NIgerian_Fintech[[#This Row],[TransactionDate]], "JJJJ")</f>
        <v>2024</v>
      </c>
      <c r="K1690" s="3" t="str">
        <f>TEXT(NIgerian_Fintech[[#This Row],[TransactionDate]], "MMMM")</f>
        <v>December</v>
      </c>
      <c r="L1690" s="3" t="str">
        <f>TEXT(NIgerian_Fintech[[#This Row],[TransactionDate]], "MM")</f>
        <v>12</v>
      </c>
      <c r="M1690" s="3" t="str">
        <f>TEXT(NIgerian_Fintech[[#This Row],[TransactionDate]], "tttt")</f>
        <v>Tuesday</v>
      </c>
      <c r="N1690" s="2" t="s">
        <v>16</v>
      </c>
    </row>
    <row r="1691" spans="1:14" ht="14.5" x14ac:dyDescent="0.35">
      <c r="A1691" s="2" t="s">
        <v>3412</v>
      </c>
      <c r="B1691" s="2" t="s">
        <v>3413</v>
      </c>
      <c r="C1691" s="2">
        <v>58</v>
      </c>
      <c r="D1691" s="2" t="s">
        <v>12</v>
      </c>
      <c r="E1691" s="2" t="s">
        <v>64</v>
      </c>
      <c r="F1691" s="2" t="s">
        <v>55</v>
      </c>
      <c r="G1691" s="2" t="s">
        <v>20</v>
      </c>
      <c r="H1691" s="7">
        <v>14678.89</v>
      </c>
      <c r="I1691" s="3">
        <v>45294</v>
      </c>
      <c r="J1691" s="3" t="str">
        <f>TEXT(NIgerian_Fintech[[#This Row],[TransactionDate]], "JJJJ")</f>
        <v>2024</v>
      </c>
      <c r="K1691" s="3" t="str">
        <f>TEXT(NIgerian_Fintech[[#This Row],[TransactionDate]], "MMMM")</f>
        <v>January</v>
      </c>
      <c r="L1691" s="3" t="str">
        <f>TEXT(NIgerian_Fintech[[#This Row],[TransactionDate]], "MM")</f>
        <v>01</v>
      </c>
      <c r="M1691" s="3" t="str">
        <f>TEXT(NIgerian_Fintech[[#This Row],[TransactionDate]], "tttt")</f>
        <v>Wednesday</v>
      </c>
      <c r="N1691" s="2" t="s">
        <v>16</v>
      </c>
    </row>
    <row r="1692" spans="1:14" ht="14.5" x14ac:dyDescent="0.35">
      <c r="A1692" s="2" t="s">
        <v>3414</v>
      </c>
      <c r="B1692" s="2" t="s">
        <v>3415</v>
      </c>
      <c r="C1692" s="2">
        <v>34</v>
      </c>
      <c r="D1692" s="2" t="s">
        <v>39</v>
      </c>
      <c r="E1692" s="2" t="s">
        <v>42</v>
      </c>
      <c r="F1692" s="2" t="s">
        <v>14</v>
      </c>
      <c r="G1692" s="2" t="s">
        <v>30</v>
      </c>
      <c r="H1692" s="7">
        <v>39190.620000000003</v>
      </c>
      <c r="I1692" s="3">
        <v>44989</v>
      </c>
      <c r="J1692" s="3" t="str">
        <f>TEXT(NIgerian_Fintech[[#This Row],[TransactionDate]], "JJJJ")</f>
        <v>2023</v>
      </c>
      <c r="K1692" s="3" t="str">
        <f>TEXT(NIgerian_Fintech[[#This Row],[TransactionDate]], "MMMM")</f>
        <v>March</v>
      </c>
      <c r="L1692" s="3" t="str">
        <f>TEXT(NIgerian_Fintech[[#This Row],[TransactionDate]], "MM")</f>
        <v>03</v>
      </c>
      <c r="M1692" s="3" t="str">
        <f>TEXT(NIgerian_Fintech[[#This Row],[TransactionDate]], "tttt")</f>
        <v>Saturday</v>
      </c>
      <c r="N1692" s="2" t="s">
        <v>16</v>
      </c>
    </row>
    <row r="1693" spans="1:14" ht="14.5" x14ac:dyDescent="0.35">
      <c r="A1693" s="2" t="s">
        <v>3416</v>
      </c>
      <c r="B1693" s="2" t="s">
        <v>3417</v>
      </c>
      <c r="C1693" s="2">
        <v>57</v>
      </c>
      <c r="D1693" s="2" t="s">
        <v>12</v>
      </c>
      <c r="E1693" s="2" t="s">
        <v>42</v>
      </c>
      <c r="F1693" s="2" t="s">
        <v>19</v>
      </c>
      <c r="G1693" s="2" t="s">
        <v>20</v>
      </c>
      <c r="H1693" s="7">
        <v>62225.47</v>
      </c>
      <c r="I1693" s="3">
        <v>45550</v>
      </c>
      <c r="J1693" s="3" t="str">
        <f>TEXT(NIgerian_Fintech[[#This Row],[TransactionDate]], "JJJJ")</f>
        <v>2024</v>
      </c>
      <c r="K1693" s="3" t="str">
        <f>TEXT(NIgerian_Fintech[[#This Row],[TransactionDate]], "MMMM")</f>
        <v>September</v>
      </c>
      <c r="L1693" s="3" t="str">
        <f>TEXT(NIgerian_Fintech[[#This Row],[TransactionDate]], "MM")</f>
        <v>09</v>
      </c>
      <c r="M1693" s="3" t="str">
        <f>TEXT(NIgerian_Fintech[[#This Row],[TransactionDate]], "tttt")</f>
        <v>Sunday</v>
      </c>
      <c r="N1693" s="2" t="s">
        <v>16</v>
      </c>
    </row>
    <row r="1694" spans="1:14" ht="14.5" x14ac:dyDescent="0.35">
      <c r="A1694" s="2" t="s">
        <v>3418</v>
      </c>
      <c r="B1694" s="2" t="s">
        <v>3419</v>
      </c>
      <c r="C1694" s="2">
        <v>48</v>
      </c>
      <c r="D1694" s="2" t="s">
        <v>39</v>
      </c>
      <c r="E1694" s="2" t="s">
        <v>64</v>
      </c>
      <c r="F1694" s="2" t="s">
        <v>49</v>
      </c>
      <c r="G1694" s="2" t="s">
        <v>15</v>
      </c>
      <c r="H1694" s="7">
        <v>21650.58</v>
      </c>
      <c r="I1694" s="3">
        <v>45581</v>
      </c>
      <c r="J1694" s="3" t="str">
        <f>TEXT(NIgerian_Fintech[[#This Row],[TransactionDate]], "JJJJ")</f>
        <v>2024</v>
      </c>
      <c r="K1694" s="3" t="str">
        <f>TEXT(NIgerian_Fintech[[#This Row],[TransactionDate]], "MMMM")</f>
        <v>October</v>
      </c>
      <c r="L1694" s="3" t="str">
        <f>TEXT(NIgerian_Fintech[[#This Row],[TransactionDate]], "MM")</f>
        <v>10</v>
      </c>
      <c r="M1694" s="3" t="str">
        <f>TEXT(NIgerian_Fintech[[#This Row],[TransactionDate]], "tttt")</f>
        <v>Wednesday</v>
      </c>
      <c r="N1694" s="2" t="s">
        <v>69</v>
      </c>
    </row>
    <row r="1695" spans="1:14" ht="14.5" x14ac:dyDescent="0.35">
      <c r="A1695" s="2" t="s">
        <v>3420</v>
      </c>
      <c r="B1695" s="2" t="s">
        <v>3421</v>
      </c>
      <c r="C1695" s="2">
        <v>51</v>
      </c>
      <c r="D1695" s="2" t="s">
        <v>39</v>
      </c>
      <c r="E1695" s="2" t="s">
        <v>74</v>
      </c>
      <c r="F1695" s="2" t="s">
        <v>25</v>
      </c>
      <c r="G1695" s="2" t="s">
        <v>26</v>
      </c>
      <c r="H1695" s="7">
        <v>828.42</v>
      </c>
      <c r="I1695" s="3">
        <v>45025</v>
      </c>
      <c r="J1695" s="3" t="str">
        <f>TEXT(NIgerian_Fintech[[#This Row],[TransactionDate]], "JJJJ")</f>
        <v>2023</v>
      </c>
      <c r="K1695" s="3" t="str">
        <f>TEXT(NIgerian_Fintech[[#This Row],[TransactionDate]], "MMMM")</f>
        <v>April</v>
      </c>
      <c r="L1695" s="3" t="str">
        <f>TEXT(NIgerian_Fintech[[#This Row],[TransactionDate]], "MM")</f>
        <v>04</v>
      </c>
      <c r="M1695" s="3" t="str">
        <f>TEXT(NIgerian_Fintech[[#This Row],[TransactionDate]], "tttt")</f>
        <v>Sunday</v>
      </c>
      <c r="N1695" s="2" t="s">
        <v>16</v>
      </c>
    </row>
    <row r="1696" spans="1:14" ht="14.5" x14ac:dyDescent="0.35">
      <c r="A1696" s="2" t="s">
        <v>3422</v>
      </c>
      <c r="B1696" s="2" t="s">
        <v>3423</v>
      </c>
      <c r="C1696" s="2">
        <v>41</v>
      </c>
      <c r="D1696" s="2" t="s">
        <v>12</v>
      </c>
      <c r="E1696" s="2" t="s">
        <v>64</v>
      </c>
      <c r="F1696" s="2" t="s">
        <v>19</v>
      </c>
      <c r="G1696" s="2" t="s">
        <v>26</v>
      </c>
      <c r="H1696" s="7">
        <v>5552.03</v>
      </c>
      <c r="I1696" s="3">
        <v>45151</v>
      </c>
      <c r="J1696" s="3" t="str">
        <f>TEXT(NIgerian_Fintech[[#This Row],[TransactionDate]], "JJJJ")</f>
        <v>2023</v>
      </c>
      <c r="K1696" s="3" t="str">
        <f>TEXT(NIgerian_Fintech[[#This Row],[TransactionDate]], "MMMM")</f>
        <v>August</v>
      </c>
      <c r="L1696" s="3" t="str">
        <f>TEXT(NIgerian_Fintech[[#This Row],[TransactionDate]], "MM")</f>
        <v>08</v>
      </c>
      <c r="M1696" s="3" t="str">
        <f>TEXT(NIgerian_Fintech[[#This Row],[TransactionDate]], "tttt")</f>
        <v>Sunday</v>
      </c>
      <c r="N1696" s="2" t="s">
        <v>16</v>
      </c>
    </row>
    <row r="1697" spans="1:14" ht="14.5" x14ac:dyDescent="0.35">
      <c r="A1697" s="2" t="s">
        <v>3424</v>
      </c>
      <c r="B1697" s="2" t="s">
        <v>3425</v>
      </c>
      <c r="C1697" s="2">
        <v>62</v>
      </c>
      <c r="D1697" s="2" t="s">
        <v>12</v>
      </c>
      <c r="E1697" s="2" t="s">
        <v>52</v>
      </c>
      <c r="F1697" s="2" t="s">
        <v>19</v>
      </c>
      <c r="G1697" s="2" t="s">
        <v>20</v>
      </c>
      <c r="H1697" s="7">
        <v>7638.27</v>
      </c>
      <c r="I1697" s="3">
        <v>45001</v>
      </c>
      <c r="J1697" s="3" t="str">
        <f>TEXT(NIgerian_Fintech[[#This Row],[TransactionDate]], "JJJJ")</f>
        <v>2023</v>
      </c>
      <c r="K1697" s="3" t="str">
        <f>TEXT(NIgerian_Fintech[[#This Row],[TransactionDate]], "MMMM")</f>
        <v>March</v>
      </c>
      <c r="L1697" s="3" t="str">
        <f>TEXT(NIgerian_Fintech[[#This Row],[TransactionDate]], "MM")</f>
        <v>03</v>
      </c>
      <c r="M1697" s="3" t="str">
        <f>TEXT(NIgerian_Fintech[[#This Row],[TransactionDate]], "tttt")</f>
        <v>Thursday</v>
      </c>
      <c r="N1697" s="2" t="s">
        <v>21</v>
      </c>
    </row>
    <row r="1698" spans="1:14" ht="14.5" x14ac:dyDescent="0.35">
      <c r="A1698" s="2" t="s">
        <v>3426</v>
      </c>
      <c r="B1698" s="2" t="s">
        <v>3427</v>
      </c>
      <c r="C1698" s="2">
        <v>52</v>
      </c>
      <c r="D1698" s="2" t="s">
        <v>39</v>
      </c>
      <c r="E1698" s="2" t="s">
        <v>64</v>
      </c>
      <c r="F1698" s="2" t="s">
        <v>14</v>
      </c>
      <c r="G1698" s="2" t="s">
        <v>36</v>
      </c>
      <c r="H1698" s="7">
        <v>1324.83</v>
      </c>
      <c r="I1698" s="3">
        <v>45636</v>
      </c>
      <c r="J1698" s="3" t="str">
        <f>TEXT(NIgerian_Fintech[[#This Row],[TransactionDate]], "JJJJ")</f>
        <v>2024</v>
      </c>
      <c r="K1698" s="3" t="str">
        <f>TEXT(NIgerian_Fintech[[#This Row],[TransactionDate]], "MMMM")</f>
        <v>December</v>
      </c>
      <c r="L1698" s="3" t="str">
        <f>TEXT(NIgerian_Fintech[[#This Row],[TransactionDate]], "MM")</f>
        <v>12</v>
      </c>
      <c r="M1698" s="3" t="str">
        <f>TEXT(NIgerian_Fintech[[#This Row],[TransactionDate]], "tttt")</f>
        <v>Tuesday</v>
      </c>
      <c r="N1698" s="2" t="s">
        <v>16</v>
      </c>
    </row>
    <row r="1699" spans="1:14" ht="14.5" x14ac:dyDescent="0.35">
      <c r="A1699" s="2" t="s">
        <v>3428</v>
      </c>
      <c r="B1699" s="2" t="s">
        <v>3429</v>
      </c>
      <c r="C1699" s="2">
        <v>23</v>
      </c>
      <c r="D1699" s="2" t="s">
        <v>39</v>
      </c>
      <c r="E1699" s="2" t="s">
        <v>13</v>
      </c>
      <c r="F1699" s="2" t="s">
        <v>19</v>
      </c>
      <c r="G1699" s="2" t="s">
        <v>30</v>
      </c>
      <c r="H1699" s="7">
        <v>16535.5</v>
      </c>
      <c r="I1699" s="3">
        <v>45110</v>
      </c>
      <c r="J1699" s="3" t="str">
        <f>TEXT(NIgerian_Fintech[[#This Row],[TransactionDate]], "JJJJ")</f>
        <v>2023</v>
      </c>
      <c r="K1699" s="3" t="str">
        <f>TEXT(NIgerian_Fintech[[#This Row],[TransactionDate]], "MMMM")</f>
        <v>July</v>
      </c>
      <c r="L1699" s="3" t="str">
        <f>TEXT(NIgerian_Fintech[[#This Row],[TransactionDate]], "MM")</f>
        <v>07</v>
      </c>
      <c r="M1699" s="3" t="str">
        <f>TEXT(NIgerian_Fintech[[#This Row],[TransactionDate]], "tttt")</f>
        <v>Monday</v>
      </c>
      <c r="N1699" s="2" t="s">
        <v>16</v>
      </c>
    </row>
    <row r="1700" spans="1:14" ht="14.5" x14ac:dyDescent="0.35">
      <c r="A1700" s="2" t="s">
        <v>3430</v>
      </c>
      <c r="B1700" s="2" t="s">
        <v>3431</v>
      </c>
      <c r="C1700" s="2">
        <v>36</v>
      </c>
      <c r="D1700" s="2" t="s">
        <v>39</v>
      </c>
      <c r="E1700" s="2" t="s">
        <v>52</v>
      </c>
      <c r="F1700" s="2" t="s">
        <v>25</v>
      </c>
      <c r="G1700" s="2" t="s">
        <v>15</v>
      </c>
      <c r="H1700" s="7">
        <v>1609.71</v>
      </c>
      <c r="I1700" s="3">
        <v>45219</v>
      </c>
      <c r="J1700" s="3" t="str">
        <f>TEXT(NIgerian_Fintech[[#This Row],[TransactionDate]], "JJJJ")</f>
        <v>2023</v>
      </c>
      <c r="K1700" s="3" t="str">
        <f>TEXT(NIgerian_Fintech[[#This Row],[TransactionDate]], "MMMM")</f>
        <v>October</v>
      </c>
      <c r="L1700" s="3" t="str">
        <f>TEXT(NIgerian_Fintech[[#This Row],[TransactionDate]], "MM")</f>
        <v>10</v>
      </c>
      <c r="M1700" s="3" t="str">
        <f>TEXT(NIgerian_Fintech[[#This Row],[TransactionDate]], "tttt")</f>
        <v>Friday</v>
      </c>
      <c r="N1700" s="2" t="s">
        <v>16</v>
      </c>
    </row>
    <row r="1701" spans="1:14" ht="14.5" x14ac:dyDescent="0.35">
      <c r="A1701" s="2" t="s">
        <v>3432</v>
      </c>
      <c r="B1701" s="2" t="s">
        <v>3433</v>
      </c>
      <c r="C1701" s="2">
        <v>47</v>
      </c>
      <c r="D1701" s="2" t="s">
        <v>12</v>
      </c>
      <c r="E1701" s="2" t="s">
        <v>42</v>
      </c>
      <c r="F1701" s="2" t="s">
        <v>35</v>
      </c>
      <c r="G1701" s="2" t="s">
        <v>36</v>
      </c>
      <c r="H1701" s="7">
        <v>4834.1899999999996</v>
      </c>
      <c r="I1701" s="3">
        <v>44983</v>
      </c>
      <c r="J1701" s="3" t="str">
        <f>TEXT(NIgerian_Fintech[[#This Row],[TransactionDate]], "JJJJ")</f>
        <v>2023</v>
      </c>
      <c r="K1701" s="3" t="str">
        <f>TEXT(NIgerian_Fintech[[#This Row],[TransactionDate]], "MMMM")</f>
        <v>February</v>
      </c>
      <c r="L1701" s="3" t="str">
        <f>TEXT(NIgerian_Fintech[[#This Row],[TransactionDate]], "MM")</f>
        <v>02</v>
      </c>
      <c r="M1701" s="3" t="str">
        <f>TEXT(NIgerian_Fintech[[#This Row],[TransactionDate]], "tttt")</f>
        <v>Sunday</v>
      </c>
      <c r="N1701" s="2" t="s">
        <v>16</v>
      </c>
    </row>
    <row r="1702" spans="1:14" ht="14.5" x14ac:dyDescent="0.35">
      <c r="A1702" s="2" t="s">
        <v>3434</v>
      </c>
      <c r="B1702" s="2" t="s">
        <v>3435</v>
      </c>
      <c r="C1702" s="2">
        <v>24</v>
      </c>
      <c r="D1702" s="2" t="s">
        <v>12</v>
      </c>
      <c r="E1702" s="2" t="s">
        <v>29</v>
      </c>
      <c r="F1702" s="2" t="s">
        <v>35</v>
      </c>
      <c r="G1702" s="2" t="s">
        <v>26</v>
      </c>
      <c r="H1702" s="7">
        <v>714.02</v>
      </c>
      <c r="I1702" s="3">
        <v>45175</v>
      </c>
      <c r="J1702" s="3" t="str">
        <f>TEXT(NIgerian_Fintech[[#This Row],[TransactionDate]], "JJJJ")</f>
        <v>2023</v>
      </c>
      <c r="K1702" s="3" t="str">
        <f>TEXT(NIgerian_Fintech[[#This Row],[TransactionDate]], "MMMM")</f>
        <v>September</v>
      </c>
      <c r="L1702" s="3" t="str">
        <f>TEXT(NIgerian_Fintech[[#This Row],[TransactionDate]], "MM")</f>
        <v>09</v>
      </c>
      <c r="M1702" s="3" t="str">
        <f>TEXT(NIgerian_Fintech[[#This Row],[TransactionDate]], "tttt")</f>
        <v>Wednesday</v>
      </c>
      <c r="N1702" s="2" t="s">
        <v>16</v>
      </c>
    </row>
    <row r="1703" spans="1:14" ht="14.5" x14ac:dyDescent="0.35">
      <c r="A1703" s="2" t="s">
        <v>3436</v>
      </c>
      <c r="B1703" s="2" t="s">
        <v>3437</v>
      </c>
      <c r="C1703" s="2">
        <v>27</v>
      </c>
      <c r="D1703" s="2" t="s">
        <v>12</v>
      </c>
      <c r="E1703" s="2" t="s">
        <v>52</v>
      </c>
      <c r="F1703" s="2" t="s">
        <v>19</v>
      </c>
      <c r="G1703" s="2" t="s">
        <v>36</v>
      </c>
      <c r="H1703" s="7">
        <v>7435.84</v>
      </c>
      <c r="I1703" s="3">
        <v>45552</v>
      </c>
      <c r="J1703" s="3" t="str">
        <f>TEXT(NIgerian_Fintech[[#This Row],[TransactionDate]], "JJJJ")</f>
        <v>2024</v>
      </c>
      <c r="K1703" s="3" t="str">
        <f>TEXT(NIgerian_Fintech[[#This Row],[TransactionDate]], "MMMM")</f>
        <v>September</v>
      </c>
      <c r="L1703" s="3" t="str">
        <f>TEXT(NIgerian_Fintech[[#This Row],[TransactionDate]], "MM")</f>
        <v>09</v>
      </c>
      <c r="M1703" s="3" t="str">
        <f>TEXT(NIgerian_Fintech[[#This Row],[TransactionDate]], "tttt")</f>
        <v>Tuesday</v>
      </c>
      <c r="N1703" s="2" t="s">
        <v>16</v>
      </c>
    </row>
    <row r="1704" spans="1:14" ht="14.5" x14ac:dyDescent="0.35">
      <c r="A1704" s="2" t="s">
        <v>3438</v>
      </c>
      <c r="B1704" s="2" t="s">
        <v>3439</v>
      </c>
      <c r="C1704" s="2">
        <v>58</v>
      </c>
      <c r="D1704" s="2" t="s">
        <v>12</v>
      </c>
      <c r="E1704" s="2" t="s">
        <v>74</v>
      </c>
      <c r="F1704" s="2" t="s">
        <v>25</v>
      </c>
      <c r="G1704" s="2" t="s">
        <v>30</v>
      </c>
      <c r="H1704" s="7">
        <v>9089.2199999999993</v>
      </c>
      <c r="I1704" s="3">
        <v>45395</v>
      </c>
      <c r="J1704" s="3" t="str">
        <f>TEXT(NIgerian_Fintech[[#This Row],[TransactionDate]], "JJJJ")</f>
        <v>2024</v>
      </c>
      <c r="K1704" s="3" t="str">
        <f>TEXT(NIgerian_Fintech[[#This Row],[TransactionDate]], "MMMM")</f>
        <v>April</v>
      </c>
      <c r="L1704" s="3" t="str">
        <f>TEXT(NIgerian_Fintech[[#This Row],[TransactionDate]], "MM")</f>
        <v>04</v>
      </c>
      <c r="M1704" s="3" t="str">
        <f>TEXT(NIgerian_Fintech[[#This Row],[TransactionDate]], "tttt")</f>
        <v>Saturday</v>
      </c>
      <c r="N1704" s="2" t="s">
        <v>16</v>
      </c>
    </row>
    <row r="1705" spans="1:14" ht="14.5" x14ac:dyDescent="0.35">
      <c r="A1705" s="2" t="s">
        <v>3440</v>
      </c>
      <c r="B1705" s="2" t="s">
        <v>3441</v>
      </c>
      <c r="C1705" s="2">
        <v>49</v>
      </c>
      <c r="D1705" s="2" t="s">
        <v>12</v>
      </c>
      <c r="E1705" s="2" t="s">
        <v>74</v>
      </c>
      <c r="F1705" s="2" t="s">
        <v>25</v>
      </c>
      <c r="G1705" s="2" t="s">
        <v>26</v>
      </c>
      <c r="H1705" s="7">
        <v>13286.93</v>
      </c>
      <c r="I1705" s="3">
        <v>45066</v>
      </c>
      <c r="J1705" s="3" t="str">
        <f>TEXT(NIgerian_Fintech[[#This Row],[TransactionDate]], "JJJJ")</f>
        <v>2023</v>
      </c>
      <c r="K1705" s="3" t="str">
        <f>TEXT(NIgerian_Fintech[[#This Row],[TransactionDate]], "MMMM")</f>
        <v>May</v>
      </c>
      <c r="L1705" s="3" t="str">
        <f>TEXT(NIgerian_Fintech[[#This Row],[TransactionDate]], "MM")</f>
        <v>05</v>
      </c>
      <c r="M1705" s="3" t="str">
        <f>TEXT(NIgerian_Fintech[[#This Row],[TransactionDate]], "tttt")</f>
        <v>Saturday</v>
      </c>
      <c r="N1705" s="2" t="s">
        <v>16</v>
      </c>
    </row>
    <row r="1706" spans="1:14" ht="14.5" x14ac:dyDescent="0.35">
      <c r="A1706" s="2" t="s">
        <v>3442</v>
      </c>
      <c r="B1706" s="2" t="s">
        <v>3443</v>
      </c>
      <c r="C1706" s="2">
        <v>51</v>
      </c>
      <c r="D1706" s="2" t="s">
        <v>12</v>
      </c>
      <c r="E1706" s="2" t="s">
        <v>64</v>
      </c>
      <c r="F1706" s="2" t="s">
        <v>55</v>
      </c>
      <c r="G1706" s="2" t="s">
        <v>20</v>
      </c>
      <c r="H1706" s="7">
        <v>4147</v>
      </c>
      <c r="I1706" s="3">
        <v>45285</v>
      </c>
      <c r="J1706" s="3" t="str">
        <f>TEXT(NIgerian_Fintech[[#This Row],[TransactionDate]], "JJJJ")</f>
        <v>2023</v>
      </c>
      <c r="K1706" s="3" t="str">
        <f>TEXT(NIgerian_Fintech[[#This Row],[TransactionDate]], "MMMM")</f>
        <v>December</v>
      </c>
      <c r="L1706" s="3" t="str">
        <f>TEXT(NIgerian_Fintech[[#This Row],[TransactionDate]], "MM")</f>
        <v>12</v>
      </c>
      <c r="M1706" s="3" t="str">
        <f>TEXT(NIgerian_Fintech[[#This Row],[TransactionDate]], "tttt")</f>
        <v>Monday</v>
      </c>
      <c r="N1706" s="2" t="s">
        <v>16</v>
      </c>
    </row>
    <row r="1707" spans="1:14" ht="14.5" x14ac:dyDescent="0.35">
      <c r="A1707" s="2" t="s">
        <v>3444</v>
      </c>
      <c r="B1707" s="2" t="s">
        <v>3445</v>
      </c>
      <c r="C1707" s="2">
        <v>45</v>
      </c>
      <c r="D1707" s="2" t="s">
        <v>39</v>
      </c>
      <c r="E1707" s="2" t="s">
        <v>52</v>
      </c>
      <c r="F1707" s="2" t="s">
        <v>14</v>
      </c>
      <c r="G1707" s="2" t="s">
        <v>15</v>
      </c>
      <c r="H1707" s="7">
        <v>8928.9500000000007</v>
      </c>
      <c r="I1707" s="3">
        <v>45479</v>
      </c>
      <c r="J1707" s="3" t="str">
        <f>TEXT(NIgerian_Fintech[[#This Row],[TransactionDate]], "JJJJ")</f>
        <v>2024</v>
      </c>
      <c r="K1707" s="3" t="str">
        <f>TEXT(NIgerian_Fintech[[#This Row],[TransactionDate]], "MMMM")</f>
        <v>July</v>
      </c>
      <c r="L1707" s="3" t="str">
        <f>TEXT(NIgerian_Fintech[[#This Row],[TransactionDate]], "MM")</f>
        <v>07</v>
      </c>
      <c r="M1707" s="3" t="str">
        <f>TEXT(NIgerian_Fintech[[#This Row],[TransactionDate]], "tttt")</f>
        <v>Saturday</v>
      </c>
      <c r="N1707" s="2" t="s">
        <v>16</v>
      </c>
    </row>
    <row r="1708" spans="1:14" ht="14.5" x14ac:dyDescent="0.35">
      <c r="A1708" s="2" t="s">
        <v>3446</v>
      </c>
      <c r="B1708" s="2" t="s">
        <v>3447</v>
      </c>
      <c r="C1708" s="2">
        <v>32</v>
      </c>
      <c r="D1708" s="2" t="s">
        <v>39</v>
      </c>
      <c r="E1708" s="2" t="s">
        <v>42</v>
      </c>
      <c r="F1708" s="2" t="s">
        <v>49</v>
      </c>
      <c r="G1708" s="2" t="s">
        <v>15</v>
      </c>
      <c r="H1708" s="7">
        <v>13248.13</v>
      </c>
      <c r="I1708" s="3">
        <v>45334</v>
      </c>
      <c r="J1708" s="3" t="str">
        <f>TEXT(NIgerian_Fintech[[#This Row],[TransactionDate]], "JJJJ")</f>
        <v>2024</v>
      </c>
      <c r="K1708" s="3" t="str">
        <f>TEXT(NIgerian_Fintech[[#This Row],[TransactionDate]], "MMMM")</f>
        <v>February</v>
      </c>
      <c r="L1708" s="3" t="str">
        <f>TEXT(NIgerian_Fintech[[#This Row],[TransactionDate]], "MM")</f>
        <v>02</v>
      </c>
      <c r="M1708" s="3" t="str">
        <f>TEXT(NIgerian_Fintech[[#This Row],[TransactionDate]], "tttt")</f>
        <v>Monday</v>
      </c>
      <c r="N1708" s="2" t="s">
        <v>16</v>
      </c>
    </row>
    <row r="1709" spans="1:14" ht="14.5" x14ac:dyDescent="0.35">
      <c r="A1709" s="2" t="s">
        <v>3448</v>
      </c>
      <c r="B1709" s="2" t="s">
        <v>3449</v>
      </c>
      <c r="C1709" s="2">
        <v>47</v>
      </c>
      <c r="D1709" s="2" t="s">
        <v>39</v>
      </c>
      <c r="E1709" s="2" t="s">
        <v>74</v>
      </c>
      <c r="F1709" s="2" t="s">
        <v>55</v>
      </c>
      <c r="G1709" s="2" t="s">
        <v>26</v>
      </c>
      <c r="H1709" s="7">
        <v>14356.32</v>
      </c>
      <c r="I1709" s="3">
        <v>45400</v>
      </c>
      <c r="J1709" s="3" t="str">
        <f>TEXT(NIgerian_Fintech[[#This Row],[TransactionDate]], "JJJJ")</f>
        <v>2024</v>
      </c>
      <c r="K1709" s="3" t="str">
        <f>TEXT(NIgerian_Fintech[[#This Row],[TransactionDate]], "MMMM")</f>
        <v>April</v>
      </c>
      <c r="L1709" s="3" t="str">
        <f>TEXT(NIgerian_Fintech[[#This Row],[TransactionDate]], "MM")</f>
        <v>04</v>
      </c>
      <c r="M1709" s="3" t="str">
        <f>TEXT(NIgerian_Fintech[[#This Row],[TransactionDate]], "tttt")</f>
        <v>Thursday</v>
      </c>
      <c r="N1709" s="2" t="s">
        <v>16</v>
      </c>
    </row>
    <row r="1710" spans="1:14" ht="14.5" x14ac:dyDescent="0.35">
      <c r="A1710" s="2" t="s">
        <v>3450</v>
      </c>
      <c r="B1710" s="2" t="s">
        <v>3451</v>
      </c>
      <c r="C1710" s="2">
        <v>54</v>
      </c>
      <c r="D1710" s="2" t="s">
        <v>12</v>
      </c>
      <c r="E1710" s="2" t="s">
        <v>93</v>
      </c>
      <c r="F1710" s="2" t="s">
        <v>49</v>
      </c>
      <c r="G1710" s="2" t="s">
        <v>20</v>
      </c>
      <c r="H1710" s="7">
        <v>3590.23</v>
      </c>
      <c r="I1710" s="3">
        <v>45591</v>
      </c>
      <c r="J1710" s="3" t="str">
        <f>TEXT(NIgerian_Fintech[[#This Row],[TransactionDate]], "JJJJ")</f>
        <v>2024</v>
      </c>
      <c r="K1710" s="3" t="str">
        <f>TEXT(NIgerian_Fintech[[#This Row],[TransactionDate]], "MMMM")</f>
        <v>October</v>
      </c>
      <c r="L1710" s="3" t="str">
        <f>TEXT(NIgerian_Fintech[[#This Row],[TransactionDate]], "MM")</f>
        <v>10</v>
      </c>
      <c r="M1710" s="3" t="str">
        <f>TEXT(NIgerian_Fintech[[#This Row],[TransactionDate]], "tttt")</f>
        <v>Saturday</v>
      </c>
      <c r="N1710" s="2" t="s">
        <v>16</v>
      </c>
    </row>
    <row r="1711" spans="1:14" ht="14.5" x14ac:dyDescent="0.35">
      <c r="A1711" s="2" t="s">
        <v>3452</v>
      </c>
      <c r="B1711" s="2" t="s">
        <v>3453</v>
      </c>
      <c r="C1711" s="2">
        <v>46</v>
      </c>
      <c r="D1711" s="2" t="s">
        <v>39</v>
      </c>
      <c r="E1711" s="2" t="s">
        <v>42</v>
      </c>
      <c r="F1711" s="2" t="s">
        <v>25</v>
      </c>
      <c r="G1711" s="2" t="s">
        <v>30</v>
      </c>
      <c r="H1711" s="7">
        <v>701.05</v>
      </c>
      <c r="I1711" s="3">
        <v>45372</v>
      </c>
      <c r="J1711" s="3" t="str">
        <f>TEXT(NIgerian_Fintech[[#This Row],[TransactionDate]], "JJJJ")</f>
        <v>2024</v>
      </c>
      <c r="K1711" s="3" t="str">
        <f>TEXT(NIgerian_Fintech[[#This Row],[TransactionDate]], "MMMM")</f>
        <v>March</v>
      </c>
      <c r="L1711" s="3" t="str">
        <f>TEXT(NIgerian_Fintech[[#This Row],[TransactionDate]], "MM")</f>
        <v>03</v>
      </c>
      <c r="M1711" s="3" t="str">
        <f>TEXT(NIgerian_Fintech[[#This Row],[TransactionDate]], "tttt")</f>
        <v>Thursday</v>
      </c>
      <c r="N1711" s="2" t="s">
        <v>16</v>
      </c>
    </row>
    <row r="1712" spans="1:14" ht="14.5" x14ac:dyDescent="0.35">
      <c r="A1712" s="2" t="s">
        <v>3454</v>
      </c>
      <c r="B1712" s="2" t="s">
        <v>3455</v>
      </c>
      <c r="C1712" s="2">
        <v>39</v>
      </c>
      <c r="D1712" s="2" t="s">
        <v>12</v>
      </c>
      <c r="E1712" s="2" t="s">
        <v>93</v>
      </c>
      <c r="F1712" s="2" t="s">
        <v>35</v>
      </c>
      <c r="G1712" s="2" t="s">
        <v>15</v>
      </c>
      <c r="H1712" s="7">
        <v>383.45</v>
      </c>
      <c r="I1712" s="3">
        <v>45158</v>
      </c>
      <c r="J1712" s="3" t="str">
        <f>TEXT(NIgerian_Fintech[[#This Row],[TransactionDate]], "JJJJ")</f>
        <v>2023</v>
      </c>
      <c r="K1712" s="3" t="str">
        <f>TEXT(NIgerian_Fintech[[#This Row],[TransactionDate]], "MMMM")</f>
        <v>August</v>
      </c>
      <c r="L1712" s="3" t="str">
        <f>TEXT(NIgerian_Fintech[[#This Row],[TransactionDate]], "MM")</f>
        <v>08</v>
      </c>
      <c r="M1712" s="3" t="str">
        <f>TEXT(NIgerian_Fintech[[#This Row],[TransactionDate]], "tttt")</f>
        <v>Sunday</v>
      </c>
      <c r="N1712" s="2" t="s">
        <v>16</v>
      </c>
    </row>
    <row r="1713" spans="1:14" ht="14.5" x14ac:dyDescent="0.35">
      <c r="A1713" s="2" t="s">
        <v>3456</v>
      </c>
      <c r="B1713" s="2" t="s">
        <v>3457</v>
      </c>
      <c r="C1713" s="2">
        <v>21</v>
      </c>
      <c r="D1713" s="2" t="s">
        <v>12</v>
      </c>
      <c r="E1713" s="2" t="s">
        <v>13</v>
      </c>
      <c r="F1713" s="2" t="s">
        <v>55</v>
      </c>
      <c r="G1713" s="2" t="s">
        <v>26</v>
      </c>
      <c r="H1713" s="7">
        <v>14612.78</v>
      </c>
      <c r="I1713" s="3">
        <v>45543</v>
      </c>
      <c r="J1713" s="3" t="str">
        <f>TEXT(NIgerian_Fintech[[#This Row],[TransactionDate]], "JJJJ")</f>
        <v>2024</v>
      </c>
      <c r="K1713" s="3" t="str">
        <f>TEXT(NIgerian_Fintech[[#This Row],[TransactionDate]], "MMMM")</f>
        <v>September</v>
      </c>
      <c r="L1713" s="3" t="str">
        <f>TEXT(NIgerian_Fintech[[#This Row],[TransactionDate]], "MM")</f>
        <v>09</v>
      </c>
      <c r="M1713" s="3" t="str">
        <f>TEXT(NIgerian_Fintech[[#This Row],[TransactionDate]], "tttt")</f>
        <v>Sunday</v>
      </c>
      <c r="N1713" s="2" t="s">
        <v>16</v>
      </c>
    </row>
    <row r="1714" spans="1:14" ht="14.5" x14ac:dyDescent="0.35">
      <c r="A1714" s="2" t="s">
        <v>3458</v>
      </c>
      <c r="B1714" s="2" t="s">
        <v>3459</v>
      </c>
      <c r="C1714" s="2">
        <v>37</v>
      </c>
      <c r="D1714" s="2" t="s">
        <v>39</v>
      </c>
      <c r="E1714" s="2" t="s">
        <v>93</v>
      </c>
      <c r="F1714" s="2" t="s">
        <v>19</v>
      </c>
      <c r="G1714" s="2" t="s">
        <v>15</v>
      </c>
      <c r="H1714" s="7">
        <v>4868.47</v>
      </c>
      <c r="I1714" s="3">
        <v>45544</v>
      </c>
      <c r="J1714" s="3" t="str">
        <f>TEXT(NIgerian_Fintech[[#This Row],[TransactionDate]], "JJJJ")</f>
        <v>2024</v>
      </c>
      <c r="K1714" s="3" t="str">
        <f>TEXT(NIgerian_Fintech[[#This Row],[TransactionDate]], "MMMM")</f>
        <v>September</v>
      </c>
      <c r="L1714" s="3" t="str">
        <f>TEXT(NIgerian_Fintech[[#This Row],[TransactionDate]], "MM")</f>
        <v>09</v>
      </c>
      <c r="M1714" s="3" t="str">
        <f>TEXT(NIgerian_Fintech[[#This Row],[TransactionDate]], "tttt")</f>
        <v>Monday</v>
      </c>
      <c r="N1714" s="2" t="s">
        <v>16</v>
      </c>
    </row>
    <row r="1715" spans="1:14" ht="14.5" x14ac:dyDescent="0.35">
      <c r="A1715" s="2" t="s">
        <v>3460</v>
      </c>
      <c r="B1715" s="2" t="s">
        <v>3461</v>
      </c>
      <c r="C1715" s="2">
        <v>49</v>
      </c>
      <c r="D1715" s="2" t="s">
        <v>12</v>
      </c>
      <c r="E1715" s="2" t="s">
        <v>24</v>
      </c>
      <c r="F1715" s="2" t="s">
        <v>19</v>
      </c>
      <c r="G1715" s="2" t="s">
        <v>20</v>
      </c>
      <c r="H1715" s="7">
        <v>1438.04</v>
      </c>
      <c r="I1715" s="3">
        <v>45226</v>
      </c>
      <c r="J1715" s="3" t="str">
        <f>TEXT(NIgerian_Fintech[[#This Row],[TransactionDate]], "JJJJ")</f>
        <v>2023</v>
      </c>
      <c r="K1715" s="3" t="str">
        <f>TEXT(NIgerian_Fintech[[#This Row],[TransactionDate]], "MMMM")</f>
        <v>October</v>
      </c>
      <c r="L1715" s="3" t="str">
        <f>TEXT(NIgerian_Fintech[[#This Row],[TransactionDate]], "MM")</f>
        <v>10</v>
      </c>
      <c r="M1715" s="3" t="str">
        <f>TEXT(NIgerian_Fintech[[#This Row],[TransactionDate]], "tttt")</f>
        <v>Friday</v>
      </c>
      <c r="N1715" s="2" t="s">
        <v>16</v>
      </c>
    </row>
    <row r="1716" spans="1:14" ht="14.5" x14ac:dyDescent="0.35">
      <c r="A1716" s="2" t="s">
        <v>3462</v>
      </c>
      <c r="B1716" s="2" t="s">
        <v>3463</v>
      </c>
      <c r="C1716" s="2">
        <v>53</v>
      </c>
      <c r="D1716" s="2" t="s">
        <v>39</v>
      </c>
      <c r="E1716" s="2" t="s">
        <v>74</v>
      </c>
      <c r="F1716" s="2" t="s">
        <v>49</v>
      </c>
      <c r="G1716" s="2" t="s">
        <v>30</v>
      </c>
      <c r="H1716" s="7">
        <v>2039.4</v>
      </c>
      <c r="I1716" s="3">
        <v>45568</v>
      </c>
      <c r="J1716" s="3" t="str">
        <f>TEXT(NIgerian_Fintech[[#This Row],[TransactionDate]], "JJJJ")</f>
        <v>2024</v>
      </c>
      <c r="K1716" s="3" t="str">
        <f>TEXT(NIgerian_Fintech[[#This Row],[TransactionDate]], "MMMM")</f>
        <v>October</v>
      </c>
      <c r="L1716" s="3" t="str">
        <f>TEXT(NIgerian_Fintech[[#This Row],[TransactionDate]], "MM")</f>
        <v>10</v>
      </c>
      <c r="M1716" s="3" t="str">
        <f>TEXT(NIgerian_Fintech[[#This Row],[TransactionDate]], "tttt")</f>
        <v>Thursday</v>
      </c>
      <c r="N1716" s="2" t="s">
        <v>16</v>
      </c>
    </row>
    <row r="1717" spans="1:14" ht="14.5" x14ac:dyDescent="0.35">
      <c r="A1717" s="2" t="s">
        <v>3464</v>
      </c>
      <c r="B1717" s="2" t="s">
        <v>3465</v>
      </c>
      <c r="C1717" s="2">
        <v>21</v>
      </c>
      <c r="D1717" s="2" t="s">
        <v>39</v>
      </c>
      <c r="E1717" s="2" t="s">
        <v>64</v>
      </c>
      <c r="F1717" s="2" t="s">
        <v>25</v>
      </c>
      <c r="G1717" s="2" t="s">
        <v>20</v>
      </c>
      <c r="H1717" s="7">
        <v>14530.77</v>
      </c>
      <c r="I1717" s="3">
        <v>45352</v>
      </c>
      <c r="J1717" s="3" t="str">
        <f>TEXT(NIgerian_Fintech[[#This Row],[TransactionDate]], "JJJJ")</f>
        <v>2024</v>
      </c>
      <c r="K1717" s="3" t="str">
        <f>TEXT(NIgerian_Fintech[[#This Row],[TransactionDate]], "MMMM")</f>
        <v>March</v>
      </c>
      <c r="L1717" s="3" t="str">
        <f>TEXT(NIgerian_Fintech[[#This Row],[TransactionDate]], "MM")</f>
        <v>03</v>
      </c>
      <c r="M1717" s="3" t="str">
        <f>TEXT(NIgerian_Fintech[[#This Row],[TransactionDate]], "tttt")</f>
        <v>Friday</v>
      </c>
      <c r="N1717" s="2" t="s">
        <v>16</v>
      </c>
    </row>
    <row r="1718" spans="1:14" ht="14.5" x14ac:dyDescent="0.35">
      <c r="A1718" s="2" t="s">
        <v>3466</v>
      </c>
      <c r="B1718" s="2" t="s">
        <v>3467</v>
      </c>
      <c r="C1718" s="2">
        <v>44</v>
      </c>
      <c r="D1718" s="2" t="s">
        <v>12</v>
      </c>
      <c r="E1718" s="2" t="s">
        <v>13</v>
      </c>
      <c r="F1718" s="2" t="s">
        <v>35</v>
      </c>
      <c r="G1718" s="2" t="s">
        <v>36</v>
      </c>
      <c r="H1718" s="7">
        <v>9135.49</v>
      </c>
      <c r="I1718" s="3">
        <v>45087</v>
      </c>
      <c r="J1718" s="3" t="str">
        <f>TEXT(NIgerian_Fintech[[#This Row],[TransactionDate]], "JJJJ")</f>
        <v>2023</v>
      </c>
      <c r="K1718" s="3" t="str">
        <f>TEXT(NIgerian_Fintech[[#This Row],[TransactionDate]], "MMMM")</f>
        <v>June</v>
      </c>
      <c r="L1718" s="3" t="str">
        <f>TEXT(NIgerian_Fintech[[#This Row],[TransactionDate]], "MM")</f>
        <v>06</v>
      </c>
      <c r="M1718" s="3" t="str">
        <f>TEXT(NIgerian_Fintech[[#This Row],[TransactionDate]], "tttt")</f>
        <v>Saturday</v>
      </c>
      <c r="N1718" s="2" t="s">
        <v>21</v>
      </c>
    </row>
    <row r="1719" spans="1:14" ht="14.5" x14ac:dyDescent="0.35">
      <c r="A1719" s="2" t="s">
        <v>3468</v>
      </c>
      <c r="B1719" s="2" t="s">
        <v>3469</v>
      </c>
      <c r="C1719" s="2">
        <v>34</v>
      </c>
      <c r="D1719" s="2" t="s">
        <v>39</v>
      </c>
      <c r="E1719" s="2" t="s">
        <v>52</v>
      </c>
      <c r="F1719" s="2" t="s">
        <v>49</v>
      </c>
      <c r="G1719" s="2" t="s">
        <v>20</v>
      </c>
      <c r="H1719" s="7">
        <v>6959.57</v>
      </c>
      <c r="I1719" s="3">
        <v>45327</v>
      </c>
      <c r="J1719" s="3" t="str">
        <f>TEXT(NIgerian_Fintech[[#This Row],[TransactionDate]], "JJJJ")</f>
        <v>2024</v>
      </c>
      <c r="K1719" s="3" t="str">
        <f>TEXT(NIgerian_Fintech[[#This Row],[TransactionDate]], "MMMM")</f>
        <v>February</v>
      </c>
      <c r="L1719" s="3" t="str">
        <f>TEXT(NIgerian_Fintech[[#This Row],[TransactionDate]], "MM")</f>
        <v>02</v>
      </c>
      <c r="M1719" s="3" t="str">
        <f>TEXT(NIgerian_Fintech[[#This Row],[TransactionDate]], "tttt")</f>
        <v>Monday</v>
      </c>
      <c r="N1719" s="2" t="s">
        <v>16</v>
      </c>
    </row>
    <row r="1720" spans="1:14" ht="14.5" x14ac:dyDescent="0.35">
      <c r="A1720" s="2" t="s">
        <v>3470</v>
      </c>
      <c r="B1720" s="2" t="s">
        <v>3471</v>
      </c>
      <c r="C1720" s="2">
        <v>29</v>
      </c>
      <c r="D1720" s="2" t="s">
        <v>39</v>
      </c>
      <c r="E1720" s="2" t="s">
        <v>42</v>
      </c>
      <c r="F1720" s="2" t="s">
        <v>35</v>
      </c>
      <c r="G1720" s="2" t="s">
        <v>20</v>
      </c>
      <c r="H1720" s="7">
        <v>9755.2999999999993</v>
      </c>
      <c r="I1720" s="3">
        <v>45304</v>
      </c>
      <c r="J1720" s="3" t="str">
        <f>TEXT(NIgerian_Fintech[[#This Row],[TransactionDate]], "JJJJ")</f>
        <v>2024</v>
      </c>
      <c r="K1720" s="3" t="str">
        <f>TEXT(NIgerian_Fintech[[#This Row],[TransactionDate]], "MMMM")</f>
        <v>January</v>
      </c>
      <c r="L1720" s="3" t="str">
        <f>TEXT(NIgerian_Fintech[[#This Row],[TransactionDate]], "MM")</f>
        <v>01</v>
      </c>
      <c r="M1720" s="3" t="str">
        <f>TEXT(NIgerian_Fintech[[#This Row],[TransactionDate]], "tttt")</f>
        <v>Saturday</v>
      </c>
      <c r="N1720" s="2" t="s">
        <v>16</v>
      </c>
    </row>
    <row r="1721" spans="1:14" ht="14.5" x14ac:dyDescent="0.35">
      <c r="A1721" s="2" t="s">
        <v>3472</v>
      </c>
      <c r="B1721" s="2" t="s">
        <v>3473</v>
      </c>
      <c r="C1721" s="2">
        <v>39</v>
      </c>
      <c r="D1721" s="2" t="s">
        <v>39</v>
      </c>
      <c r="E1721" s="2" t="s">
        <v>74</v>
      </c>
      <c r="F1721" s="2" t="s">
        <v>14</v>
      </c>
      <c r="G1721" s="2" t="s">
        <v>15</v>
      </c>
      <c r="H1721" s="7">
        <v>1479.2</v>
      </c>
      <c r="I1721" s="3">
        <v>45183</v>
      </c>
      <c r="J1721" s="3" t="str">
        <f>TEXT(NIgerian_Fintech[[#This Row],[TransactionDate]], "JJJJ")</f>
        <v>2023</v>
      </c>
      <c r="K1721" s="3" t="str">
        <f>TEXT(NIgerian_Fintech[[#This Row],[TransactionDate]], "MMMM")</f>
        <v>September</v>
      </c>
      <c r="L1721" s="3" t="str">
        <f>TEXT(NIgerian_Fintech[[#This Row],[TransactionDate]], "MM")</f>
        <v>09</v>
      </c>
      <c r="M1721" s="3" t="str">
        <f>TEXT(NIgerian_Fintech[[#This Row],[TransactionDate]], "tttt")</f>
        <v>Thursday</v>
      </c>
      <c r="N1721" s="2" t="s">
        <v>21</v>
      </c>
    </row>
    <row r="1722" spans="1:14" ht="14.5" x14ac:dyDescent="0.35">
      <c r="A1722" s="2" t="s">
        <v>3474</v>
      </c>
      <c r="B1722" s="2" t="s">
        <v>3475</v>
      </c>
      <c r="C1722" s="2">
        <v>34</v>
      </c>
      <c r="D1722" s="2" t="s">
        <v>39</v>
      </c>
      <c r="E1722" s="2" t="s">
        <v>13</v>
      </c>
      <c r="F1722" s="2" t="s">
        <v>35</v>
      </c>
      <c r="G1722" s="2" t="s">
        <v>20</v>
      </c>
      <c r="H1722" s="7">
        <v>3842.55</v>
      </c>
      <c r="I1722" s="3">
        <v>45420</v>
      </c>
      <c r="J1722" s="3" t="str">
        <f>TEXT(NIgerian_Fintech[[#This Row],[TransactionDate]], "JJJJ")</f>
        <v>2024</v>
      </c>
      <c r="K1722" s="3" t="str">
        <f>TEXT(NIgerian_Fintech[[#This Row],[TransactionDate]], "MMMM")</f>
        <v>May</v>
      </c>
      <c r="L1722" s="3" t="str">
        <f>TEXT(NIgerian_Fintech[[#This Row],[TransactionDate]], "MM")</f>
        <v>05</v>
      </c>
      <c r="M1722" s="3" t="str">
        <f>TEXT(NIgerian_Fintech[[#This Row],[TransactionDate]], "tttt")</f>
        <v>Wednesday</v>
      </c>
      <c r="N1722" s="2" t="s">
        <v>16</v>
      </c>
    </row>
    <row r="1723" spans="1:14" ht="14.5" x14ac:dyDescent="0.35">
      <c r="A1723" s="2" t="s">
        <v>3476</v>
      </c>
      <c r="B1723" s="2" t="s">
        <v>3477</v>
      </c>
      <c r="C1723" s="2">
        <v>27</v>
      </c>
      <c r="D1723" s="2" t="s">
        <v>12</v>
      </c>
      <c r="E1723" s="2" t="s">
        <v>13</v>
      </c>
      <c r="F1723" s="2" t="s">
        <v>19</v>
      </c>
      <c r="G1723" s="2" t="s">
        <v>26</v>
      </c>
      <c r="H1723" s="7">
        <v>4685.0600000000004</v>
      </c>
      <c r="I1723" s="3">
        <v>45415</v>
      </c>
      <c r="J1723" s="3" t="str">
        <f>TEXT(NIgerian_Fintech[[#This Row],[TransactionDate]], "JJJJ")</f>
        <v>2024</v>
      </c>
      <c r="K1723" s="3" t="str">
        <f>TEXT(NIgerian_Fintech[[#This Row],[TransactionDate]], "MMMM")</f>
        <v>May</v>
      </c>
      <c r="L1723" s="3" t="str">
        <f>TEXT(NIgerian_Fintech[[#This Row],[TransactionDate]], "MM")</f>
        <v>05</v>
      </c>
      <c r="M1723" s="3" t="str">
        <f>TEXT(NIgerian_Fintech[[#This Row],[TransactionDate]], "tttt")</f>
        <v>Friday</v>
      </c>
      <c r="N1723" s="2" t="s">
        <v>16</v>
      </c>
    </row>
    <row r="1724" spans="1:14" ht="14.5" x14ac:dyDescent="0.35">
      <c r="A1724" s="2" t="s">
        <v>3478</v>
      </c>
      <c r="B1724" s="2" t="s">
        <v>3479</v>
      </c>
      <c r="C1724" s="2">
        <v>18</v>
      </c>
      <c r="D1724" s="2" t="s">
        <v>39</v>
      </c>
      <c r="E1724" s="2" t="s">
        <v>24</v>
      </c>
      <c r="F1724" s="2" t="s">
        <v>55</v>
      </c>
      <c r="G1724" s="2" t="s">
        <v>15</v>
      </c>
      <c r="H1724" s="7">
        <v>3776.04</v>
      </c>
      <c r="I1724" s="3">
        <v>45108</v>
      </c>
      <c r="J1724" s="3" t="str">
        <f>TEXT(NIgerian_Fintech[[#This Row],[TransactionDate]], "JJJJ")</f>
        <v>2023</v>
      </c>
      <c r="K1724" s="3" t="str">
        <f>TEXT(NIgerian_Fintech[[#This Row],[TransactionDate]], "MMMM")</f>
        <v>July</v>
      </c>
      <c r="L1724" s="3" t="str">
        <f>TEXT(NIgerian_Fintech[[#This Row],[TransactionDate]], "MM")</f>
        <v>07</v>
      </c>
      <c r="M1724" s="3" t="str">
        <f>TEXT(NIgerian_Fintech[[#This Row],[TransactionDate]], "tttt")</f>
        <v>Saturday</v>
      </c>
      <c r="N1724" s="2" t="s">
        <v>16</v>
      </c>
    </row>
    <row r="1725" spans="1:14" ht="14.5" x14ac:dyDescent="0.35">
      <c r="A1725" s="2" t="s">
        <v>3480</v>
      </c>
      <c r="B1725" s="2" t="s">
        <v>3481</v>
      </c>
      <c r="C1725" s="2">
        <v>39</v>
      </c>
      <c r="D1725" s="2" t="s">
        <v>39</v>
      </c>
      <c r="E1725" s="2" t="s">
        <v>74</v>
      </c>
      <c r="F1725" s="2" t="s">
        <v>55</v>
      </c>
      <c r="G1725" s="2" t="s">
        <v>15</v>
      </c>
      <c r="H1725" s="7">
        <v>19981.66</v>
      </c>
      <c r="I1725" s="3">
        <v>45452</v>
      </c>
      <c r="J1725" s="3" t="str">
        <f>TEXT(NIgerian_Fintech[[#This Row],[TransactionDate]], "JJJJ")</f>
        <v>2024</v>
      </c>
      <c r="K1725" s="3" t="str">
        <f>TEXT(NIgerian_Fintech[[#This Row],[TransactionDate]], "MMMM")</f>
        <v>June</v>
      </c>
      <c r="L1725" s="3" t="str">
        <f>TEXT(NIgerian_Fintech[[#This Row],[TransactionDate]], "MM")</f>
        <v>06</v>
      </c>
      <c r="M1725" s="3" t="str">
        <f>TEXT(NIgerian_Fintech[[#This Row],[TransactionDate]], "tttt")</f>
        <v>Sunday</v>
      </c>
      <c r="N1725" s="2" t="s">
        <v>16</v>
      </c>
    </row>
    <row r="1726" spans="1:14" ht="14.5" x14ac:dyDescent="0.35">
      <c r="A1726" s="2" t="s">
        <v>3482</v>
      </c>
      <c r="B1726" s="2" t="s">
        <v>3483</v>
      </c>
      <c r="C1726" s="2">
        <v>43</v>
      </c>
      <c r="D1726" s="2" t="s">
        <v>39</v>
      </c>
      <c r="E1726" s="2" t="s">
        <v>52</v>
      </c>
      <c r="F1726" s="2" t="s">
        <v>55</v>
      </c>
      <c r="G1726" s="2" t="s">
        <v>36</v>
      </c>
      <c r="H1726" s="7">
        <v>8708.9</v>
      </c>
      <c r="I1726" s="3">
        <v>45026</v>
      </c>
      <c r="J1726" s="3" t="str">
        <f>TEXT(NIgerian_Fintech[[#This Row],[TransactionDate]], "JJJJ")</f>
        <v>2023</v>
      </c>
      <c r="K1726" s="3" t="str">
        <f>TEXT(NIgerian_Fintech[[#This Row],[TransactionDate]], "MMMM")</f>
        <v>April</v>
      </c>
      <c r="L1726" s="3" t="str">
        <f>TEXT(NIgerian_Fintech[[#This Row],[TransactionDate]], "MM")</f>
        <v>04</v>
      </c>
      <c r="M1726" s="3" t="str">
        <f>TEXT(NIgerian_Fintech[[#This Row],[TransactionDate]], "tttt")</f>
        <v>Monday</v>
      </c>
      <c r="N1726" s="2" t="s">
        <v>16</v>
      </c>
    </row>
    <row r="1727" spans="1:14" ht="14.5" x14ac:dyDescent="0.35">
      <c r="A1727" s="2" t="s">
        <v>3484</v>
      </c>
      <c r="B1727" s="2" t="s">
        <v>3485</v>
      </c>
      <c r="C1727" s="2">
        <v>35</v>
      </c>
      <c r="D1727" s="2" t="s">
        <v>12</v>
      </c>
      <c r="E1727" s="2" t="s">
        <v>52</v>
      </c>
      <c r="F1727" s="2" t="s">
        <v>35</v>
      </c>
      <c r="G1727" s="2" t="s">
        <v>26</v>
      </c>
      <c r="H1727" s="7">
        <v>13068.23</v>
      </c>
      <c r="I1727" s="3">
        <v>45284</v>
      </c>
      <c r="J1727" s="3" t="str">
        <f>TEXT(NIgerian_Fintech[[#This Row],[TransactionDate]], "JJJJ")</f>
        <v>2023</v>
      </c>
      <c r="K1727" s="3" t="str">
        <f>TEXT(NIgerian_Fintech[[#This Row],[TransactionDate]], "MMMM")</f>
        <v>December</v>
      </c>
      <c r="L1727" s="3" t="str">
        <f>TEXT(NIgerian_Fintech[[#This Row],[TransactionDate]], "MM")</f>
        <v>12</v>
      </c>
      <c r="M1727" s="3" t="str">
        <f>TEXT(NIgerian_Fintech[[#This Row],[TransactionDate]], "tttt")</f>
        <v>Sunday</v>
      </c>
      <c r="N1727" s="2" t="s">
        <v>16</v>
      </c>
    </row>
    <row r="1728" spans="1:14" ht="14.5" x14ac:dyDescent="0.35">
      <c r="A1728" s="2" t="s">
        <v>3486</v>
      </c>
      <c r="B1728" s="2" t="s">
        <v>3487</v>
      </c>
      <c r="C1728" s="2">
        <v>31</v>
      </c>
      <c r="D1728" s="2" t="s">
        <v>39</v>
      </c>
      <c r="E1728" s="2" t="s">
        <v>64</v>
      </c>
      <c r="F1728" s="2" t="s">
        <v>19</v>
      </c>
      <c r="G1728" s="2" t="s">
        <v>20</v>
      </c>
      <c r="H1728" s="7">
        <v>2701.12</v>
      </c>
      <c r="I1728" s="3">
        <v>45157</v>
      </c>
      <c r="J1728" s="3" t="str">
        <f>TEXT(NIgerian_Fintech[[#This Row],[TransactionDate]], "JJJJ")</f>
        <v>2023</v>
      </c>
      <c r="K1728" s="3" t="str">
        <f>TEXT(NIgerian_Fintech[[#This Row],[TransactionDate]], "MMMM")</f>
        <v>August</v>
      </c>
      <c r="L1728" s="3" t="str">
        <f>TEXT(NIgerian_Fintech[[#This Row],[TransactionDate]], "MM")</f>
        <v>08</v>
      </c>
      <c r="M1728" s="3" t="str">
        <f>TEXT(NIgerian_Fintech[[#This Row],[TransactionDate]], "tttt")</f>
        <v>Saturday</v>
      </c>
      <c r="N1728" s="2" t="s">
        <v>16</v>
      </c>
    </row>
    <row r="1729" spans="1:14" ht="14.5" x14ac:dyDescent="0.35">
      <c r="A1729" s="2" t="s">
        <v>3488</v>
      </c>
      <c r="B1729" s="2" t="s">
        <v>3489</v>
      </c>
      <c r="C1729" s="2">
        <v>64</v>
      </c>
      <c r="D1729" s="2" t="s">
        <v>12</v>
      </c>
      <c r="E1729" s="2" t="s">
        <v>29</v>
      </c>
      <c r="F1729" s="2" t="s">
        <v>35</v>
      </c>
      <c r="G1729" s="2" t="s">
        <v>36</v>
      </c>
      <c r="H1729" s="7">
        <v>3066.26</v>
      </c>
      <c r="I1729" s="3">
        <v>45491</v>
      </c>
      <c r="J1729" s="3" t="str">
        <f>TEXT(NIgerian_Fintech[[#This Row],[TransactionDate]], "JJJJ")</f>
        <v>2024</v>
      </c>
      <c r="K1729" s="3" t="str">
        <f>TEXT(NIgerian_Fintech[[#This Row],[TransactionDate]], "MMMM")</f>
        <v>July</v>
      </c>
      <c r="L1729" s="3" t="str">
        <f>TEXT(NIgerian_Fintech[[#This Row],[TransactionDate]], "MM")</f>
        <v>07</v>
      </c>
      <c r="M1729" s="3" t="str">
        <f>TEXT(NIgerian_Fintech[[#This Row],[TransactionDate]], "tttt")</f>
        <v>Thursday</v>
      </c>
      <c r="N1729" s="2" t="s">
        <v>16</v>
      </c>
    </row>
    <row r="1730" spans="1:14" ht="14.5" x14ac:dyDescent="0.35">
      <c r="A1730" s="2" t="s">
        <v>3490</v>
      </c>
      <c r="B1730" s="2" t="s">
        <v>3491</v>
      </c>
      <c r="C1730" s="2">
        <v>46</v>
      </c>
      <c r="D1730" s="2" t="s">
        <v>39</v>
      </c>
      <c r="E1730" s="2" t="s">
        <v>93</v>
      </c>
      <c r="F1730" s="2" t="s">
        <v>25</v>
      </c>
      <c r="G1730" s="2" t="s">
        <v>26</v>
      </c>
      <c r="H1730" s="7">
        <v>2553.2600000000002</v>
      </c>
      <c r="I1730" s="3">
        <v>44932</v>
      </c>
      <c r="J1730" s="3" t="str">
        <f>TEXT(NIgerian_Fintech[[#This Row],[TransactionDate]], "JJJJ")</f>
        <v>2023</v>
      </c>
      <c r="K1730" s="3" t="str">
        <f>TEXT(NIgerian_Fintech[[#This Row],[TransactionDate]], "MMMM")</f>
        <v>January</v>
      </c>
      <c r="L1730" s="3" t="str">
        <f>TEXT(NIgerian_Fintech[[#This Row],[TransactionDate]], "MM")</f>
        <v>01</v>
      </c>
      <c r="M1730" s="3" t="str">
        <f>TEXT(NIgerian_Fintech[[#This Row],[TransactionDate]], "tttt")</f>
        <v>Friday</v>
      </c>
      <c r="N1730" s="2" t="s">
        <v>16</v>
      </c>
    </row>
    <row r="1731" spans="1:14" ht="14.5" x14ac:dyDescent="0.35">
      <c r="A1731" s="2" t="s">
        <v>3492</v>
      </c>
      <c r="B1731" s="2" t="s">
        <v>3493</v>
      </c>
      <c r="C1731" s="2">
        <v>29</v>
      </c>
      <c r="D1731" s="2" t="s">
        <v>39</v>
      </c>
      <c r="E1731" s="2" t="s">
        <v>52</v>
      </c>
      <c r="F1731" s="2" t="s">
        <v>19</v>
      </c>
      <c r="G1731" s="2" t="s">
        <v>36</v>
      </c>
      <c r="H1731" s="7">
        <v>11646.87</v>
      </c>
      <c r="I1731" s="3">
        <v>45016</v>
      </c>
      <c r="J1731" s="3" t="str">
        <f>TEXT(NIgerian_Fintech[[#This Row],[TransactionDate]], "JJJJ")</f>
        <v>2023</v>
      </c>
      <c r="K1731" s="3" t="str">
        <f>TEXT(NIgerian_Fintech[[#This Row],[TransactionDate]], "MMMM")</f>
        <v>March</v>
      </c>
      <c r="L1731" s="3" t="str">
        <f>TEXT(NIgerian_Fintech[[#This Row],[TransactionDate]], "MM")</f>
        <v>03</v>
      </c>
      <c r="M1731" s="3" t="str">
        <f>TEXT(NIgerian_Fintech[[#This Row],[TransactionDate]], "tttt")</f>
        <v>Friday</v>
      </c>
      <c r="N1731" s="2" t="s">
        <v>16</v>
      </c>
    </row>
    <row r="1732" spans="1:14" ht="14.5" x14ac:dyDescent="0.35">
      <c r="A1732" s="2" t="s">
        <v>3494</v>
      </c>
      <c r="B1732" s="2" t="s">
        <v>3495</v>
      </c>
      <c r="C1732" s="2">
        <v>53</v>
      </c>
      <c r="D1732" s="2" t="s">
        <v>39</v>
      </c>
      <c r="E1732" s="2" t="s">
        <v>24</v>
      </c>
      <c r="F1732" s="2" t="s">
        <v>19</v>
      </c>
      <c r="G1732" s="2" t="s">
        <v>30</v>
      </c>
      <c r="H1732" s="7">
        <v>4293.09</v>
      </c>
      <c r="I1732" s="3">
        <v>44990</v>
      </c>
      <c r="J1732" s="3" t="str">
        <f>TEXT(NIgerian_Fintech[[#This Row],[TransactionDate]], "JJJJ")</f>
        <v>2023</v>
      </c>
      <c r="K1732" s="3" t="str">
        <f>TEXT(NIgerian_Fintech[[#This Row],[TransactionDate]], "MMMM")</f>
        <v>March</v>
      </c>
      <c r="L1732" s="3" t="str">
        <f>TEXT(NIgerian_Fintech[[#This Row],[TransactionDate]], "MM")</f>
        <v>03</v>
      </c>
      <c r="M1732" s="3" t="str">
        <f>TEXT(NIgerian_Fintech[[#This Row],[TransactionDate]], "tttt")</f>
        <v>Sunday</v>
      </c>
      <c r="N1732" s="2" t="s">
        <v>16</v>
      </c>
    </row>
    <row r="1733" spans="1:14" ht="14.5" x14ac:dyDescent="0.35">
      <c r="A1733" s="2" t="s">
        <v>3496</v>
      </c>
      <c r="B1733" s="2" t="s">
        <v>3497</v>
      </c>
      <c r="C1733" s="2">
        <v>52</v>
      </c>
      <c r="D1733" s="2" t="s">
        <v>12</v>
      </c>
      <c r="E1733" s="2" t="s">
        <v>64</v>
      </c>
      <c r="F1733" s="2" t="s">
        <v>35</v>
      </c>
      <c r="G1733" s="2" t="s">
        <v>20</v>
      </c>
      <c r="H1733" s="7">
        <v>5193.3500000000004</v>
      </c>
      <c r="I1733" s="3">
        <v>45014</v>
      </c>
      <c r="J1733" s="3" t="str">
        <f>TEXT(NIgerian_Fintech[[#This Row],[TransactionDate]], "JJJJ")</f>
        <v>2023</v>
      </c>
      <c r="K1733" s="3" t="str">
        <f>TEXT(NIgerian_Fintech[[#This Row],[TransactionDate]], "MMMM")</f>
        <v>March</v>
      </c>
      <c r="L1733" s="3" t="str">
        <f>TEXT(NIgerian_Fintech[[#This Row],[TransactionDate]], "MM")</f>
        <v>03</v>
      </c>
      <c r="M1733" s="3" t="str">
        <f>TEXT(NIgerian_Fintech[[#This Row],[TransactionDate]], "tttt")</f>
        <v>Wednesday</v>
      </c>
      <c r="N1733" s="2" t="s">
        <v>16</v>
      </c>
    </row>
    <row r="1734" spans="1:14" ht="14.5" x14ac:dyDescent="0.35">
      <c r="A1734" s="2" t="s">
        <v>3498</v>
      </c>
      <c r="B1734" s="2" t="s">
        <v>3499</v>
      </c>
      <c r="C1734" s="2">
        <v>29</v>
      </c>
      <c r="D1734" s="2" t="s">
        <v>12</v>
      </c>
      <c r="E1734" s="2" t="s">
        <v>93</v>
      </c>
      <c r="F1734" s="2" t="s">
        <v>35</v>
      </c>
      <c r="G1734" s="2" t="s">
        <v>36</v>
      </c>
      <c r="H1734" s="7">
        <v>12348.5</v>
      </c>
      <c r="I1734" s="3">
        <v>44959</v>
      </c>
      <c r="J1734" s="3" t="str">
        <f>TEXT(NIgerian_Fintech[[#This Row],[TransactionDate]], "JJJJ")</f>
        <v>2023</v>
      </c>
      <c r="K1734" s="3" t="str">
        <f>TEXT(NIgerian_Fintech[[#This Row],[TransactionDate]], "MMMM")</f>
        <v>February</v>
      </c>
      <c r="L1734" s="3" t="str">
        <f>TEXT(NIgerian_Fintech[[#This Row],[TransactionDate]], "MM")</f>
        <v>02</v>
      </c>
      <c r="M1734" s="3" t="str">
        <f>TEXT(NIgerian_Fintech[[#This Row],[TransactionDate]], "tttt")</f>
        <v>Thursday</v>
      </c>
      <c r="N1734" s="2" t="s">
        <v>16</v>
      </c>
    </row>
    <row r="1735" spans="1:14" ht="14.5" x14ac:dyDescent="0.35">
      <c r="A1735" s="2" t="s">
        <v>3500</v>
      </c>
      <c r="B1735" s="2" t="s">
        <v>3501</v>
      </c>
      <c r="C1735" s="2">
        <v>24</v>
      </c>
      <c r="D1735" s="2" t="s">
        <v>12</v>
      </c>
      <c r="E1735" s="2" t="s">
        <v>13</v>
      </c>
      <c r="F1735" s="2" t="s">
        <v>55</v>
      </c>
      <c r="G1735" s="2" t="s">
        <v>30</v>
      </c>
      <c r="H1735" s="7">
        <v>35683.870000000003</v>
      </c>
      <c r="I1735" s="3">
        <v>44998</v>
      </c>
      <c r="J1735" s="3" t="str">
        <f>TEXT(NIgerian_Fintech[[#This Row],[TransactionDate]], "JJJJ")</f>
        <v>2023</v>
      </c>
      <c r="K1735" s="3" t="str">
        <f>TEXT(NIgerian_Fintech[[#This Row],[TransactionDate]], "MMMM")</f>
        <v>March</v>
      </c>
      <c r="L1735" s="3" t="str">
        <f>TEXT(NIgerian_Fintech[[#This Row],[TransactionDate]], "MM")</f>
        <v>03</v>
      </c>
      <c r="M1735" s="3" t="str">
        <f>TEXT(NIgerian_Fintech[[#This Row],[TransactionDate]], "tttt")</f>
        <v>Monday</v>
      </c>
      <c r="N1735" s="2" t="s">
        <v>16</v>
      </c>
    </row>
    <row r="1736" spans="1:14" ht="14.5" x14ac:dyDescent="0.35">
      <c r="A1736" s="2" t="s">
        <v>3502</v>
      </c>
      <c r="B1736" s="2" t="s">
        <v>3503</v>
      </c>
      <c r="C1736" s="2">
        <v>46</v>
      </c>
      <c r="D1736" s="2" t="s">
        <v>12</v>
      </c>
      <c r="E1736" s="2" t="s">
        <v>74</v>
      </c>
      <c r="F1736" s="2" t="s">
        <v>19</v>
      </c>
      <c r="G1736" s="2" t="s">
        <v>20</v>
      </c>
      <c r="H1736" s="7">
        <v>1765.88</v>
      </c>
      <c r="I1736" s="3">
        <v>45482</v>
      </c>
      <c r="J1736" s="3" t="str">
        <f>TEXT(NIgerian_Fintech[[#This Row],[TransactionDate]], "JJJJ")</f>
        <v>2024</v>
      </c>
      <c r="K1736" s="3" t="str">
        <f>TEXT(NIgerian_Fintech[[#This Row],[TransactionDate]], "MMMM")</f>
        <v>July</v>
      </c>
      <c r="L1736" s="3" t="str">
        <f>TEXT(NIgerian_Fintech[[#This Row],[TransactionDate]], "MM")</f>
        <v>07</v>
      </c>
      <c r="M1736" s="3" t="str">
        <f>TEXT(NIgerian_Fintech[[#This Row],[TransactionDate]], "tttt")</f>
        <v>Tuesday</v>
      </c>
      <c r="N1736" s="2" t="s">
        <v>16</v>
      </c>
    </row>
    <row r="1737" spans="1:14" ht="14.5" x14ac:dyDescent="0.35">
      <c r="A1737" s="2" t="s">
        <v>3504</v>
      </c>
      <c r="B1737" s="2" t="s">
        <v>3505</v>
      </c>
      <c r="C1737" s="2">
        <v>28</v>
      </c>
      <c r="D1737" s="2" t="s">
        <v>12</v>
      </c>
      <c r="E1737" s="2" t="s">
        <v>52</v>
      </c>
      <c r="F1737" s="2" t="s">
        <v>55</v>
      </c>
      <c r="G1737" s="2" t="s">
        <v>36</v>
      </c>
      <c r="H1737" s="7">
        <v>647.27</v>
      </c>
      <c r="I1737" s="3">
        <v>45179</v>
      </c>
      <c r="J1737" s="3" t="str">
        <f>TEXT(NIgerian_Fintech[[#This Row],[TransactionDate]], "JJJJ")</f>
        <v>2023</v>
      </c>
      <c r="K1737" s="3" t="str">
        <f>TEXT(NIgerian_Fintech[[#This Row],[TransactionDate]], "MMMM")</f>
        <v>September</v>
      </c>
      <c r="L1737" s="3" t="str">
        <f>TEXT(NIgerian_Fintech[[#This Row],[TransactionDate]], "MM")</f>
        <v>09</v>
      </c>
      <c r="M1737" s="3" t="str">
        <f>TEXT(NIgerian_Fintech[[#This Row],[TransactionDate]], "tttt")</f>
        <v>Sunday</v>
      </c>
      <c r="N1737" s="2" t="s">
        <v>16</v>
      </c>
    </row>
    <row r="1738" spans="1:14" ht="14.5" x14ac:dyDescent="0.35">
      <c r="A1738" s="2" t="s">
        <v>3506</v>
      </c>
      <c r="B1738" s="2" t="s">
        <v>3507</v>
      </c>
      <c r="C1738" s="2">
        <v>50</v>
      </c>
      <c r="D1738" s="2" t="s">
        <v>12</v>
      </c>
      <c r="E1738" s="2" t="s">
        <v>64</v>
      </c>
      <c r="F1738" s="2" t="s">
        <v>25</v>
      </c>
      <c r="G1738" s="2" t="s">
        <v>36</v>
      </c>
      <c r="H1738" s="7">
        <v>2167.2199999999998</v>
      </c>
      <c r="I1738" s="3">
        <v>45033</v>
      </c>
      <c r="J1738" s="3" t="str">
        <f>TEXT(NIgerian_Fintech[[#This Row],[TransactionDate]], "JJJJ")</f>
        <v>2023</v>
      </c>
      <c r="K1738" s="3" t="str">
        <f>TEXT(NIgerian_Fintech[[#This Row],[TransactionDate]], "MMMM")</f>
        <v>April</v>
      </c>
      <c r="L1738" s="3" t="str">
        <f>TEXT(NIgerian_Fintech[[#This Row],[TransactionDate]], "MM")</f>
        <v>04</v>
      </c>
      <c r="M1738" s="3" t="str">
        <f>TEXT(NIgerian_Fintech[[#This Row],[TransactionDate]], "tttt")</f>
        <v>Monday</v>
      </c>
      <c r="N1738" s="2" t="s">
        <v>16</v>
      </c>
    </row>
    <row r="1739" spans="1:14" ht="14.5" x14ac:dyDescent="0.35">
      <c r="A1739" s="2" t="s">
        <v>3508</v>
      </c>
      <c r="B1739" s="2" t="s">
        <v>3509</v>
      </c>
      <c r="C1739" s="2">
        <v>23</v>
      </c>
      <c r="D1739" s="2" t="s">
        <v>39</v>
      </c>
      <c r="E1739" s="2" t="s">
        <v>13</v>
      </c>
      <c r="F1739" s="2" t="s">
        <v>14</v>
      </c>
      <c r="G1739" s="2" t="s">
        <v>36</v>
      </c>
      <c r="H1739" s="7">
        <v>13278.77</v>
      </c>
      <c r="I1739" s="3">
        <v>45440</v>
      </c>
      <c r="J1739" s="3" t="str">
        <f>TEXT(NIgerian_Fintech[[#This Row],[TransactionDate]], "JJJJ")</f>
        <v>2024</v>
      </c>
      <c r="K1739" s="3" t="str">
        <f>TEXT(NIgerian_Fintech[[#This Row],[TransactionDate]], "MMMM")</f>
        <v>May</v>
      </c>
      <c r="L1739" s="3" t="str">
        <f>TEXT(NIgerian_Fintech[[#This Row],[TransactionDate]], "MM")</f>
        <v>05</v>
      </c>
      <c r="M1739" s="3" t="str">
        <f>TEXT(NIgerian_Fintech[[#This Row],[TransactionDate]], "tttt")</f>
        <v>Tuesday</v>
      </c>
      <c r="N1739" s="2" t="s">
        <v>16</v>
      </c>
    </row>
    <row r="1740" spans="1:14" ht="14.5" x14ac:dyDescent="0.35">
      <c r="A1740" s="2" t="s">
        <v>3510</v>
      </c>
      <c r="B1740" s="2" t="s">
        <v>3511</v>
      </c>
      <c r="C1740" s="2">
        <v>64</v>
      </c>
      <c r="D1740" s="2" t="s">
        <v>12</v>
      </c>
      <c r="E1740" s="2" t="s">
        <v>52</v>
      </c>
      <c r="F1740" s="2" t="s">
        <v>55</v>
      </c>
      <c r="G1740" s="2" t="s">
        <v>36</v>
      </c>
      <c r="H1740" s="7">
        <v>2164.5</v>
      </c>
      <c r="I1740" s="3">
        <v>45062</v>
      </c>
      <c r="J1740" s="3" t="str">
        <f>TEXT(NIgerian_Fintech[[#This Row],[TransactionDate]], "JJJJ")</f>
        <v>2023</v>
      </c>
      <c r="K1740" s="3" t="str">
        <f>TEXT(NIgerian_Fintech[[#This Row],[TransactionDate]], "MMMM")</f>
        <v>May</v>
      </c>
      <c r="L1740" s="3" t="str">
        <f>TEXT(NIgerian_Fintech[[#This Row],[TransactionDate]], "MM")</f>
        <v>05</v>
      </c>
      <c r="M1740" s="3" t="str">
        <f>TEXT(NIgerian_Fintech[[#This Row],[TransactionDate]], "tttt")</f>
        <v>Tuesday</v>
      </c>
      <c r="N1740" s="2" t="s">
        <v>16</v>
      </c>
    </row>
    <row r="1741" spans="1:14" ht="14.5" x14ac:dyDescent="0.35">
      <c r="A1741" s="2" t="s">
        <v>3512</v>
      </c>
      <c r="B1741" s="2" t="s">
        <v>3513</v>
      </c>
      <c r="C1741" s="2">
        <v>32</v>
      </c>
      <c r="D1741" s="2" t="s">
        <v>39</v>
      </c>
      <c r="E1741" s="2" t="s">
        <v>42</v>
      </c>
      <c r="F1741" s="2" t="s">
        <v>35</v>
      </c>
      <c r="G1741" s="2" t="s">
        <v>15</v>
      </c>
      <c r="H1741" s="7">
        <v>8779.17</v>
      </c>
      <c r="I1741" s="3">
        <v>45555</v>
      </c>
      <c r="J1741" s="3" t="str">
        <f>TEXT(NIgerian_Fintech[[#This Row],[TransactionDate]], "JJJJ")</f>
        <v>2024</v>
      </c>
      <c r="K1741" s="3" t="str">
        <f>TEXT(NIgerian_Fintech[[#This Row],[TransactionDate]], "MMMM")</f>
        <v>September</v>
      </c>
      <c r="L1741" s="3" t="str">
        <f>TEXT(NIgerian_Fintech[[#This Row],[TransactionDate]], "MM")</f>
        <v>09</v>
      </c>
      <c r="M1741" s="3" t="str">
        <f>TEXT(NIgerian_Fintech[[#This Row],[TransactionDate]], "tttt")</f>
        <v>Friday</v>
      </c>
      <c r="N1741" s="2" t="s">
        <v>69</v>
      </c>
    </row>
    <row r="1742" spans="1:14" ht="14.5" x14ac:dyDescent="0.35">
      <c r="A1742" s="2" t="s">
        <v>3514</v>
      </c>
      <c r="B1742" s="2" t="s">
        <v>3515</v>
      </c>
      <c r="C1742" s="2">
        <v>49</v>
      </c>
      <c r="D1742" s="2" t="s">
        <v>12</v>
      </c>
      <c r="E1742" s="2" t="s">
        <v>29</v>
      </c>
      <c r="F1742" s="2" t="s">
        <v>49</v>
      </c>
      <c r="G1742" s="2" t="s">
        <v>36</v>
      </c>
      <c r="H1742" s="7">
        <v>8923.7000000000007</v>
      </c>
      <c r="I1742" s="3">
        <v>45335</v>
      </c>
      <c r="J1742" s="3" t="str">
        <f>TEXT(NIgerian_Fintech[[#This Row],[TransactionDate]], "JJJJ")</f>
        <v>2024</v>
      </c>
      <c r="K1742" s="3" t="str">
        <f>TEXT(NIgerian_Fintech[[#This Row],[TransactionDate]], "MMMM")</f>
        <v>February</v>
      </c>
      <c r="L1742" s="3" t="str">
        <f>TEXT(NIgerian_Fintech[[#This Row],[TransactionDate]], "MM")</f>
        <v>02</v>
      </c>
      <c r="M1742" s="3" t="str">
        <f>TEXT(NIgerian_Fintech[[#This Row],[TransactionDate]], "tttt")</f>
        <v>Tuesday</v>
      </c>
      <c r="N1742" s="2" t="s">
        <v>16</v>
      </c>
    </row>
    <row r="1743" spans="1:14" ht="14.5" x14ac:dyDescent="0.35">
      <c r="A1743" s="2" t="s">
        <v>3516</v>
      </c>
      <c r="B1743" s="2" t="s">
        <v>3517</v>
      </c>
      <c r="C1743" s="2">
        <v>28</v>
      </c>
      <c r="D1743" s="2" t="s">
        <v>12</v>
      </c>
      <c r="E1743" s="2" t="s">
        <v>13</v>
      </c>
      <c r="F1743" s="2" t="s">
        <v>14</v>
      </c>
      <c r="G1743" s="2" t="s">
        <v>15</v>
      </c>
      <c r="H1743" s="7">
        <v>3487.4</v>
      </c>
      <c r="I1743" s="3">
        <v>45047</v>
      </c>
      <c r="J1743" s="3" t="str">
        <f>TEXT(NIgerian_Fintech[[#This Row],[TransactionDate]], "JJJJ")</f>
        <v>2023</v>
      </c>
      <c r="K1743" s="3" t="str">
        <f>TEXT(NIgerian_Fintech[[#This Row],[TransactionDate]], "MMMM")</f>
        <v>May</v>
      </c>
      <c r="L1743" s="3" t="str">
        <f>TEXT(NIgerian_Fintech[[#This Row],[TransactionDate]], "MM")</f>
        <v>05</v>
      </c>
      <c r="M1743" s="3" t="str">
        <f>TEXT(NIgerian_Fintech[[#This Row],[TransactionDate]], "tttt")</f>
        <v>Monday</v>
      </c>
      <c r="N1743" s="2" t="s">
        <v>16</v>
      </c>
    </row>
    <row r="1744" spans="1:14" ht="14.5" x14ac:dyDescent="0.35">
      <c r="A1744" s="2" t="s">
        <v>3518</v>
      </c>
      <c r="B1744" s="2" t="s">
        <v>3519</v>
      </c>
      <c r="C1744" s="2">
        <v>40</v>
      </c>
      <c r="D1744" s="2" t="s">
        <v>12</v>
      </c>
      <c r="E1744" s="2" t="s">
        <v>24</v>
      </c>
      <c r="F1744" s="2" t="s">
        <v>25</v>
      </c>
      <c r="G1744" s="2" t="s">
        <v>15</v>
      </c>
      <c r="H1744" s="7">
        <v>712.02</v>
      </c>
      <c r="I1744" s="3">
        <v>45404</v>
      </c>
      <c r="J1744" s="3" t="str">
        <f>TEXT(NIgerian_Fintech[[#This Row],[TransactionDate]], "JJJJ")</f>
        <v>2024</v>
      </c>
      <c r="K1744" s="3" t="str">
        <f>TEXT(NIgerian_Fintech[[#This Row],[TransactionDate]], "MMMM")</f>
        <v>April</v>
      </c>
      <c r="L1744" s="3" t="str">
        <f>TEXT(NIgerian_Fintech[[#This Row],[TransactionDate]], "MM")</f>
        <v>04</v>
      </c>
      <c r="M1744" s="3" t="str">
        <f>TEXT(NIgerian_Fintech[[#This Row],[TransactionDate]], "tttt")</f>
        <v>Monday</v>
      </c>
      <c r="N1744" s="2" t="s">
        <v>16</v>
      </c>
    </row>
    <row r="1745" spans="1:14" ht="14.5" x14ac:dyDescent="0.35">
      <c r="A1745" s="2" t="s">
        <v>3520</v>
      </c>
      <c r="B1745" s="2" t="s">
        <v>3521</v>
      </c>
      <c r="C1745" s="2">
        <v>43</v>
      </c>
      <c r="D1745" s="2" t="s">
        <v>39</v>
      </c>
      <c r="E1745" s="2" t="s">
        <v>24</v>
      </c>
      <c r="F1745" s="2" t="s">
        <v>35</v>
      </c>
      <c r="G1745" s="2" t="s">
        <v>30</v>
      </c>
      <c r="H1745" s="7">
        <v>5094.9399999999996</v>
      </c>
      <c r="I1745" s="3">
        <v>45020</v>
      </c>
      <c r="J1745" s="3" t="str">
        <f>TEXT(NIgerian_Fintech[[#This Row],[TransactionDate]], "JJJJ")</f>
        <v>2023</v>
      </c>
      <c r="K1745" s="3" t="str">
        <f>TEXT(NIgerian_Fintech[[#This Row],[TransactionDate]], "MMMM")</f>
        <v>April</v>
      </c>
      <c r="L1745" s="3" t="str">
        <f>TEXT(NIgerian_Fintech[[#This Row],[TransactionDate]], "MM")</f>
        <v>04</v>
      </c>
      <c r="M1745" s="3" t="str">
        <f>TEXT(NIgerian_Fintech[[#This Row],[TransactionDate]], "tttt")</f>
        <v>Tuesday</v>
      </c>
      <c r="N1745" s="2" t="s">
        <v>16</v>
      </c>
    </row>
    <row r="1746" spans="1:14" ht="14.5" x14ac:dyDescent="0.35">
      <c r="A1746" s="2" t="s">
        <v>3522</v>
      </c>
      <c r="B1746" s="2" t="s">
        <v>3523</v>
      </c>
      <c r="C1746" s="2">
        <v>51</v>
      </c>
      <c r="D1746" s="2" t="s">
        <v>12</v>
      </c>
      <c r="E1746" s="2" t="s">
        <v>52</v>
      </c>
      <c r="F1746" s="2" t="s">
        <v>14</v>
      </c>
      <c r="G1746" s="2" t="s">
        <v>20</v>
      </c>
      <c r="H1746" s="7">
        <v>2067.6</v>
      </c>
      <c r="I1746" s="3">
        <v>45431</v>
      </c>
      <c r="J1746" s="3" t="str">
        <f>TEXT(NIgerian_Fintech[[#This Row],[TransactionDate]], "JJJJ")</f>
        <v>2024</v>
      </c>
      <c r="K1746" s="3" t="str">
        <f>TEXT(NIgerian_Fintech[[#This Row],[TransactionDate]], "MMMM")</f>
        <v>May</v>
      </c>
      <c r="L1746" s="3" t="str">
        <f>TEXT(NIgerian_Fintech[[#This Row],[TransactionDate]], "MM")</f>
        <v>05</v>
      </c>
      <c r="M1746" s="3" t="str">
        <f>TEXT(NIgerian_Fintech[[#This Row],[TransactionDate]], "tttt")</f>
        <v>Sunday</v>
      </c>
      <c r="N1746" s="2" t="s">
        <v>16</v>
      </c>
    </row>
    <row r="1747" spans="1:14" ht="14.5" x14ac:dyDescent="0.35">
      <c r="A1747" s="2" t="s">
        <v>3524</v>
      </c>
      <c r="B1747" s="2" t="s">
        <v>3525</v>
      </c>
      <c r="C1747" s="2">
        <v>63</v>
      </c>
      <c r="D1747" s="2" t="s">
        <v>12</v>
      </c>
      <c r="E1747" s="2" t="s">
        <v>24</v>
      </c>
      <c r="F1747" s="2" t="s">
        <v>35</v>
      </c>
      <c r="G1747" s="2" t="s">
        <v>15</v>
      </c>
      <c r="H1747" s="7">
        <v>2039.21</v>
      </c>
      <c r="I1747" s="3">
        <v>44933</v>
      </c>
      <c r="J1747" s="3" t="str">
        <f>TEXT(NIgerian_Fintech[[#This Row],[TransactionDate]], "JJJJ")</f>
        <v>2023</v>
      </c>
      <c r="K1747" s="3" t="str">
        <f>TEXT(NIgerian_Fintech[[#This Row],[TransactionDate]], "MMMM")</f>
        <v>January</v>
      </c>
      <c r="L1747" s="3" t="str">
        <f>TEXT(NIgerian_Fintech[[#This Row],[TransactionDate]], "MM")</f>
        <v>01</v>
      </c>
      <c r="M1747" s="3" t="str">
        <f>TEXT(NIgerian_Fintech[[#This Row],[TransactionDate]], "tttt")</f>
        <v>Saturday</v>
      </c>
      <c r="N1747" s="2" t="s">
        <v>69</v>
      </c>
    </row>
    <row r="1748" spans="1:14" ht="14.5" x14ac:dyDescent="0.35">
      <c r="A1748" s="2" t="s">
        <v>3526</v>
      </c>
      <c r="B1748" s="2" t="s">
        <v>3527</v>
      </c>
      <c r="C1748" s="2">
        <v>51</v>
      </c>
      <c r="D1748" s="2" t="s">
        <v>39</v>
      </c>
      <c r="E1748" s="2" t="s">
        <v>13</v>
      </c>
      <c r="F1748" s="2" t="s">
        <v>55</v>
      </c>
      <c r="G1748" s="2" t="s">
        <v>26</v>
      </c>
      <c r="H1748" s="7">
        <v>7393.77</v>
      </c>
      <c r="I1748" s="3">
        <v>45526</v>
      </c>
      <c r="J1748" s="3" t="str">
        <f>TEXT(NIgerian_Fintech[[#This Row],[TransactionDate]], "JJJJ")</f>
        <v>2024</v>
      </c>
      <c r="K1748" s="3" t="str">
        <f>TEXT(NIgerian_Fintech[[#This Row],[TransactionDate]], "MMMM")</f>
        <v>August</v>
      </c>
      <c r="L1748" s="3" t="str">
        <f>TEXT(NIgerian_Fintech[[#This Row],[TransactionDate]], "MM")</f>
        <v>08</v>
      </c>
      <c r="M1748" s="3" t="str">
        <f>TEXT(NIgerian_Fintech[[#This Row],[TransactionDate]], "tttt")</f>
        <v>Thursday</v>
      </c>
      <c r="N1748" s="2" t="s">
        <v>16</v>
      </c>
    </row>
    <row r="1749" spans="1:14" ht="14.5" x14ac:dyDescent="0.35">
      <c r="A1749" s="2" t="s">
        <v>3528</v>
      </c>
      <c r="B1749" s="2" t="s">
        <v>3529</v>
      </c>
      <c r="C1749" s="2">
        <v>46</v>
      </c>
      <c r="D1749" s="2" t="s">
        <v>39</v>
      </c>
      <c r="E1749" s="2" t="s">
        <v>74</v>
      </c>
      <c r="F1749" s="2" t="s">
        <v>35</v>
      </c>
      <c r="G1749" s="2" t="s">
        <v>15</v>
      </c>
      <c r="H1749" s="7">
        <v>11181.66</v>
      </c>
      <c r="I1749" s="3">
        <v>45620</v>
      </c>
      <c r="J1749" s="3" t="str">
        <f>TEXT(NIgerian_Fintech[[#This Row],[TransactionDate]], "JJJJ")</f>
        <v>2024</v>
      </c>
      <c r="K1749" s="3" t="str">
        <f>TEXT(NIgerian_Fintech[[#This Row],[TransactionDate]], "MMMM")</f>
        <v>November</v>
      </c>
      <c r="L1749" s="3" t="str">
        <f>TEXT(NIgerian_Fintech[[#This Row],[TransactionDate]], "MM")</f>
        <v>11</v>
      </c>
      <c r="M1749" s="3" t="str">
        <f>TEXT(NIgerian_Fintech[[#This Row],[TransactionDate]], "tttt")</f>
        <v>Sunday</v>
      </c>
      <c r="N1749" s="2" t="s">
        <v>16</v>
      </c>
    </row>
    <row r="1750" spans="1:14" ht="14.5" x14ac:dyDescent="0.35">
      <c r="A1750" s="2" t="s">
        <v>3530</v>
      </c>
      <c r="B1750" s="2" t="s">
        <v>3531</v>
      </c>
      <c r="C1750" s="2">
        <v>21</v>
      </c>
      <c r="D1750" s="2" t="s">
        <v>39</v>
      </c>
      <c r="E1750" s="2" t="s">
        <v>74</v>
      </c>
      <c r="F1750" s="2" t="s">
        <v>25</v>
      </c>
      <c r="G1750" s="2" t="s">
        <v>26</v>
      </c>
      <c r="H1750" s="7">
        <v>784.1</v>
      </c>
      <c r="I1750" s="3">
        <v>45117</v>
      </c>
      <c r="J1750" s="3" t="str">
        <f>TEXT(NIgerian_Fintech[[#This Row],[TransactionDate]], "JJJJ")</f>
        <v>2023</v>
      </c>
      <c r="K1750" s="3" t="str">
        <f>TEXT(NIgerian_Fintech[[#This Row],[TransactionDate]], "MMMM")</f>
        <v>July</v>
      </c>
      <c r="L1750" s="3" t="str">
        <f>TEXT(NIgerian_Fintech[[#This Row],[TransactionDate]], "MM")</f>
        <v>07</v>
      </c>
      <c r="M1750" s="3" t="str">
        <f>TEXT(NIgerian_Fintech[[#This Row],[TransactionDate]], "tttt")</f>
        <v>Monday</v>
      </c>
      <c r="N1750" s="2" t="s">
        <v>21</v>
      </c>
    </row>
    <row r="1751" spans="1:14" ht="14.5" x14ac:dyDescent="0.35">
      <c r="A1751" s="2" t="s">
        <v>3532</v>
      </c>
      <c r="B1751" s="2" t="s">
        <v>3533</v>
      </c>
      <c r="C1751" s="2">
        <v>34</v>
      </c>
      <c r="D1751" s="2" t="s">
        <v>39</v>
      </c>
      <c r="E1751" s="2" t="s">
        <v>29</v>
      </c>
      <c r="F1751" s="2" t="s">
        <v>49</v>
      </c>
      <c r="G1751" s="2" t="s">
        <v>30</v>
      </c>
      <c r="H1751" s="7">
        <v>8635.1200000000008</v>
      </c>
      <c r="I1751" s="3">
        <v>45383</v>
      </c>
      <c r="J1751" s="3" t="str">
        <f>TEXT(NIgerian_Fintech[[#This Row],[TransactionDate]], "JJJJ")</f>
        <v>2024</v>
      </c>
      <c r="K1751" s="3" t="str">
        <f>TEXT(NIgerian_Fintech[[#This Row],[TransactionDate]], "MMMM")</f>
        <v>April</v>
      </c>
      <c r="L1751" s="3" t="str">
        <f>TEXT(NIgerian_Fintech[[#This Row],[TransactionDate]], "MM")</f>
        <v>04</v>
      </c>
      <c r="M1751" s="3" t="str">
        <f>TEXT(NIgerian_Fintech[[#This Row],[TransactionDate]], "tttt")</f>
        <v>Monday</v>
      </c>
      <c r="N1751" s="2" t="s">
        <v>16</v>
      </c>
    </row>
    <row r="1752" spans="1:14" ht="14.5" x14ac:dyDescent="0.35">
      <c r="A1752" s="2" t="s">
        <v>3534</v>
      </c>
      <c r="B1752" s="2" t="s">
        <v>3535</v>
      </c>
      <c r="C1752" s="2">
        <v>52</v>
      </c>
      <c r="D1752" s="2" t="s">
        <v>12</v>
      </c>
      <c r="E1752" s="2" t="s">
        <v>74</v>
      </c>
      <c r="F1752" s="2" t="s">
        <v>55</v>
      </c>
      <c r="G1752" s="2" t="s">
        <v>26</v>
      </c>
      <c r="H1752" s="7">
        <v>2826.3</v>
      </c>
      <c r="I1752" s="3">
        <v>45646</v>
      </c>
      <c r="J1752" s="3" t="str">
        <f>TEXT(NIgerian_Fintech[[#This Row],[TransactionDate]], "JJJJ")</f>
        <v>2024</v>
      </c>
      <c r="K1752" s="3" t="str">
        <f>TEXT(NIgerian_Fintech[[#This Row],[TransactionDate]], "MMMM")</f>
        <v>December</v>
      </c>
      <c r="L1752" s="3" t="str">
        <f>TEXT(NIgerian_Fintech[[#This Row],[TransactionDate]], "MM")</f>
        <v>12</v>
      </c>
      <c r="M1752" s="3" t="str">
        <f>TEXT(NIgerian_Fintech[[#This Row],[TransactionDate]], "tttt")</f>
        <v>Friday</v>
      </c>
      <c r="N1752" s="2" t="s">
        <v>16</v>
      </c>
    </row>
    <row r="1753" spans="1:14" ht="14.5" x14ac:dyDescent="0.35">
      <c r="A1753" s="2" t="s">
        <v>3536</v>
      </c>
      <c r="B1753" s="2" t="s">
        <v>3537</v>
      </c>
      <c r="C1753" s="2">
        <v>30</v>
      </c>
      <c r="D1753" s="2" t="s">
        <v>39</v>
      </c>
      <c r="E1753" s="2" t="s">
        <v>93</v>
      </c>
      <c r="F1753" s="2" t="s">
        <v>55</v>
      </c>
      <c r="G1753" s="2" t="s">
        <v>30</v>
      </c>
      <c r="H1753" s="7">
        <v>11187.07</v>
      </c>
      <c r="I1753" s="3">
        <v>45312</v>
      </c>
      <c r="J1753" s="3" t="str">
        <f>TEXT(NIgerian_Fintech[[#This Row],[TransactionDate]], "JJJJ")</f>
        <v>2024</v>
      </c>
      <c r="K1753" s="3" t="str">
        <f>TEXT(NIgerian_Fintech[[#This Row],[TransactionDate]], "MMMM")</f>
        <v>January</v>
      </c>
      <c r="L1753" s="3" t="str">
        <f>TEXT(NIgerian_Fintech[[#This Row],[TransactionDate]], "MM")</f>
        <v>01</v>
      </c>
      <c r="M1753" s="3" t="str">
        <f>TEXT(NIgerian_Fintech[[#This Row],[TransactionDate]], "tttt")</f>
        <v>Sunday</v>
      </c>
      <c r="N1753" s="2" t="s">
        <v>16</v>
      </c>
    </row>
    <row r="1754" spans="1:14" ht="14.5" x14ac:dyDescent="0.35">
      <c r="A1754" s="2" t="s">
        <v>3538</v>
      </c>
      <c r="B1754" s="2" t="s">
        <v>3539</v>
      </c>
      <c r="C1754" s="2">
        <v>58</v>
      </c>
      <c r="D1754" s="2" t="s">
        <v>12</v>
      </c>
      <c r="E1754" s="2" t="s">
        <v>42</v>
      </c>
      <c r="F1754" s="2" t="s">
        <v>25</v>
      </c>
      <c r="G1754" s="2" t="s">
        <v>30</v>
      </c>
      <c r="H1754" s="7">
        <v>16618.68</v>
      </c>
      <c r="I1754" s="3">
        <v>45204</v>
      </c>
      <c r="J1754" s="3" t="str">
        <f>TEXT(NIgerian_Fintech[[#This Row],[TransactionDate]], "JJJJ")</f>
        <v>2023</v>
      </c>
      <c r="K1754" s="3" t="str">
        <f>TEXT(NIgerian_Fintech[[#This Row],[TransactionDate]], "MMMM")</f>
        <v>October</v>
      </c>
      <c r="L1754" s="3" t="str">
        <f>TEXT(NIgerian_Fintech[[#This Row],[TransactionDate]], "MM")</f>
        <v>10</v>
      </c>
      <c r="M1754" s="3" t="str">
        <f>TEXT(NIgerian_Fintech[[#This Row],[TransactionDate]], "tttt")</f>
        <v>Thursday</v>
      </c>
      <c r="N1754" s="2" t="s">
        <v>16</v>
      </c>
    </row>
    <row r="1755" spans="1:14" ht="14.5" x14ac:dyDescent="0.35">
      <c r="A1755" s="2" t="s">
        <v>3540</v>
      </c>
      <c r="B1755" s="2" t="s">
        <v>3541</v>
      </c>
      <c r="C1755" s="2">
        <v>56</v>
      </c>
      <c r="D1755" s="2" t="s">
        <v>12</v>
      </c>
      <c r="E1755" s="2" t="s">
        <v>74</v>
      </c>
      <c r="F1755" s="2" t="s">
        <v>25</v>
      </c>
      <c r="G1755" s="2" t="s">
        <v>30</v>
      </c>
      <c r="H1755" s="7">
        <v>16451.36</v>
      </c>
      <c r="I1755" s="3">
        <v>45374</v>
      </c>
      <c r="J1755" s="3" t="str">
        <f>TEXT(NIgerian_Fintech[[#This Row],[TransactionDate]], "JJJJ")</f>
        <v>2024</v>
      </c>
      <c r="K1755" s="3" t="str">
        <f>TEXT(NIgerian_Fintech[[#This Row],[TransactionDate]], "MMMM")</f>
        <v>March</v>
      </c>
      <c r="L1755" s="3" t="str">
        <f>TEXT(NIgerian_Fintech[[#This Row],[TransactionDate]], "MM")</f>
        <v>03</v>
      </c>
      <c r="M1755" s="3" t="str">
        <f>TEXT(NIgerian_Fintech[[#This Row],[TransactionDate]], "tttt")</f>
        <v>Saturday</v>
      </c>
      <c r="N1755" s="2" t="s">
        <v>16</v>
      </c>
    </row>
    <row r="1756" spans="1:14" ht="14.5" x14ac:dyDescent="0.35">
      <c r="A1756" s="2" t="s">
        <v>3542</v>
      </c>
      <c r="B1756" s="2" t="s">
        <v>3543</v>
      </c>
      <c r="C1756" s="2">
        <v>32</v>
      </c>
      <c r="D1756" s="2" t="s">
        <v>39</v>
      </c>
      <c r="E1756" s="2" t="s">
        <v>24</v>
      </c>
      <c r="F1756" s="2" t="s">
        <v>14</v>
      </c>
      <c r="G1756" s="2" t="s">
        <v>26</v>
      </c>
      <c r="H1756" s="7">
        <v>4618.1499999999996</v>
      </c>
      <c r="I1756" s="3">
        <v>44978</v>
      </c>
      <c r="J1756" s="3" t="str">
        <f>TEXT(NIgerian_Fintech[[#This Row],[TransactionDate]], "JJJJ")</f>
        <v>2023</v>
      </c>
      <c r="K1756" s="3" t="str">
        <f>TEXT(NIgerian_Fintech[[#This Row],[TransactionDate]], "MMMM")</f>
        <v>February</v>
      </c>
      <c r="L1756" s="3" t="str">
        <f>TEXT(NIgerian_Fintech[[#This Row],[TransactionDate]], "MM")</f>
        <v>02</v>
      </c>
      <c r="M1756" s="3" t="str">
        <f>TEXT(NIgerian_Fintech[[#This Row],[TransactionDate]], "tttt")</f>
        <v>Tuesday</v>
      </c>
      <c r="N1756" s="2" t="s">
        <v>16</v>
      </c>
    </row>
    <row r="1757" spans="1:14" ht="14.5" x14ac:dyDescent="0.35">
      <c r="A1757" s="2" t="s">
        <v>3544</v>
      </c>
      <c r="B1757" s="2" t="s">
        <v>3545</v>
      </c>
      <c r="C1757" s="2">
        <v>46</v>
      </c>
      <c r="D1757" s="2" t="s">
        <v>12</v>
      </c>
      <c r="E1757" s="2" t="s">
        <v>42</v>
      </c>
      <c r="F1757" s="2" t="s">
        <v>49</v>
      </c>
      <c r="G1757" s="2" t="s">
        <v>26</v>
      </c>
      <c r="H1757" s="7">
        <v>8376.41</v>
      </c>
      <c r="I1757" s="3">
        <v>45331</v>
      </c>
      <c r="J1757" s="3" t="str">
        <f>TEXT(NIgerian_Fintech[[#This Row],[TransactionDate]], "JJJJ")</f>
        <v>2024</v>
      </c>
      <c r="K1757" s="3" t="str">
        <f>TEXT(NIgerian_Fintech[[#This Row],[TransactionDate]], "MMMM")</f>
        <v>February</v>
      </c>
      <c r="L1757" s="3" t="str">
        <f>TEXT(NIgerian_Fintech[[#This Row],[TransactionDate]], "MM")</f>
        <v>02</v>
      </c>
      <c r="M1757" s="3" t="str">
        <f>TEXT(NIgerian_Fintech[[#This Row],[TransactionDate]], "tttt")</f>
        <v>Friday</v>
      </c>
      <c r="N1757" s="2" t="s">
        <v>16</v>
      </c>
    </row>
    <row r="1758" spans="1:14" ht="14.5" x14ac:dyDescent="0.35">
      <c r="A1758" s="2" t="s">
        <v>3546</v>
      </c>
      <c r="B1758" s="2" t="s">
        <v>3547</v>
      </c>
      <c r="C1758" s="2">
        <v>46</v>
      </c>
      <c r="D1758" s="2" t="s">
        <v>39</v>
      </c>
      <c r="E1758" s="2" t="s">
        <v>74</v>
      </c>
      <c r="F1758" s="2" t="s">
        <v>35</v>
      </c>
      <c r="G1758" s="2" t="s">
        <v>30</v>
      </c>
      <c r="H1758" s="7">
        <v>15784.01</v>
      </c>
      <c r="I1758" s="3">
        <v>45322</v>
      </c>
      <c r="J1758" s="3" t="str">
        <f>TEXT(NIgerian_Fintech[[#This Row],[TransactionDate]], "JJJJ")</f>
        <v>2024</v>
      </c>
      <c r="K1758" s="3" t="str">
        <f>TEXT(NIgerian_Fintech[[#This Row],[TransactionDate]], "MMMM")</f>
        <v>January</v>
      </c>
      <c r="L1758" s="3" t="str">
        <f>TEXT(NIgerian_Fintech[[#This Row],[TransactionDate]], "MM")</f>
        <v>01</v>
      </c>
      <c r="M1758" s="3" t="str">
        <f>TEXT(NIgerian_Fintech[[#This Row],[TransactionDate]], "tttt")</f>
        <v>Wednesday</v>
      </c>
      <c r="N1758" s="2" t="s">
        <v>69</v>
      </c>
    </row>
    <row r="1759" spans="1:14" ht="14.5" x14ac:dyDescent="0.35">
      <c r="A1759" s="2" t="s">
        <v>3548</v>
      </c>
      <c r="B1759" s="2" t="s">
        <v>3549</v>
      </c>
      <c r="C1759" s="2">
        <v>28</v>
      </c>
      <c r="D1759" s="2" t="s">
        <v>12</v>
      </c>
      <c r="E1759" s="2" t="s">
        <v>93</v>
      </c>
      <c r="F1759" s="2" t="s">
        <v>14</v>
      </c>
      <c r="G1759" s="2" t="s">
        <v>30</v>
      </c>
      <c r="H1759" s="7">
        <v>627.38</v>
      </c>
      <c r="I1759" s="3">
        <v>45620</v>
      </c>
      <c r="J1759" s="3" t="str">
        <f>TEXT(NIgerian_Fintech[[#This Row],[TransactionDate]], "JJJJ")</f>
        <v>2024</v>
      </c>
      <c r="K1759" s="3" t="str">
        <f>TEXT(NIgerian_Fintech[[#This Row],[TransactionDate]], "MMMM")</f>
        <v>November</v>
      </c>
      <c r="L1759" s="3" t="str">
        <f>TEXT(NIgerian_Fintech[[#This Row],[TransactionDate]], "MM")</f>
        <v>11</v>
      </c>
      <c r="M1759" s="3" t="str">
        <f>TEXT(NIgerian_Fintech[[#This Row],[TransactionDate]], "tttt")</f>
        <v>Sunday</v>
      </c>
      <c r="N1759" s="2" t="s">
        <v>16</v>
      </c>
    </row>
    <row r="1760" spans="1:14" ht="14.5" x14ac:dyDescent="0.35">
      <c r="A1760" s="2" t="s">
        <v>3550</v>
      </c>
      <c r="B1760" s="2" t="s">
        <v>3551</v>
      </c>
      <c r="C1760" s="2">
        <v>49</v>
      </c>
      <c r="D1760" s="2" t="s">
        <v>39</v>
      </c>
      <c r="E1760" s="2" t="s">
        <v>24</v>
      </c>
      <c r="F1760" s="2" t="s">
        <v>35</v>
      </c>
      <c r="G1760" s="2" t="s">
        <v>20</v>
      </c>
      <c r="H1760" s="7">
        <v>9304.51</v>
      </c>
      <c r="I1760" s="3">
        <v>45137</v>
      </c>
      <c r="J1760" s="3" t="str">
        <f>TEXT(NIgerian_Fintech[[#This Row],[TransactionDate]], "JJJJ")</f>
        <v>2023</v>
      </c>
      <c r="K1760" s="3" t="str">
        <f>TEXT(NIgerian_Fintech[[#This Row],[TransactionDate]], "MMMM")</f>
        <v>July</v>
      </c>
      <c r="L1760" s="3" t="str">
        <f>TEXT(NIgerian_Fintech[[#This Row],[TransactionDate]], "MM")</f>
        <v>07</v>
      </c>
      <c r="M1760" s="3" t="str">
        <f>TEXT(NIgerian_Fintech[[#This Row],[TransactionDate]], "tttt")</f>
        <v>Sunday</v>
      </c>
      <c r="N1760" s="2" t="s">
        <v>16</v>
      </c>
    </row>
    <row r="1761" spans="1:14" ht="14.5" x14ac:dyDescent="0.35">
      <c r="A1761" s="2" t="s">
        <v>3552</v>
      </c>
      <c r="B1761" s="2" t="s">
        <v>3553</v>
      </c>
      <c r="C1761" s="2">
        <v>19</v>
      </c>
      <c r="D1761" s="2" t="s">
        <v>39</v>
      </c>
      <c r="E1761" s="2" t="s">
        <v>13</v>
      </c>
      <c r="F1761" s="2" t="s">
        <v>35</v>
      </c>
      <c r="G1761" s="2" t="s">
        <v>30</v>
      </c>
      <c r="H1761" s="7">
        <v>18110.77</v>
      </c>
      <c r="I1761" s="3">
        <v>45636</v>
      </c>
      <c r="J1761" s="3" t="str">
        <f>TEXT(NIgerian_Fintech[[#This Row],[TransactionDate]], "JJJJ")</f>
        <v>2024</v>
      </c>
      <c r="K1761" s="3" t="str">
        <f>TEXT(NIgerian_Fintech[[#This Row],[TransactionDate]], "MMMM")</f>
        <v>December</v>
      </c>
      <c r="L1761" s="3" t="str">
        <f>TEXT(NIgerian_Fintech[[#This Row],[TransactionDate]], "MM")</f>
        <v>12</v>
      </c>
      <c r="M1761" s="3" t="str">
        <f>TEXT(NIgerian_Fintech[[#This Row],[TransactionDate]], "tttt")</f>
        <v>Tuesday</v>
      </c>
      <c r="N1761" s="2" t="s">
        <v>16</v>
      </c>
    </row>
    <row r="1762" spans="1:14" ht="14.5" x14ac:dyDescent="0.35">
      <c r="A1762" s="2" t="s">
        <v>3554</v>
      </c>
      <c r="B1762" s="2" t="s">
        <v>3555</v>
      </c>
      <c r="C1762" s="2">
        <v>64</v>
      </c>
      <c r="D1762" s="2" t="s">
        <v>39</v>
      </c>
      <c r="E1762" s="2" t="s">
        <v>52</v>
      </c>
      <c r="F1762" s="2" t="s">
        <v>35</v>
      </c>
      <c r="G1762" s="2" t="s">
        <v>36</v>
      </c>
      <c r="H1762" s="7">
        <v>4657.84</v>
      </c>
      <c r="I1762" s="3">
        <v>45196</v>
      </c>
      <c r="J1762" s="3" t="str">
        <f>TEXT(NIgerian_Fintech[[#This Row],[TransactionDate]], "JJJJ")</f>
        <v>2023</v>
      </c>
      <c r="K1762" s="3" t="str">
        <f>TEXT(NIgerian_Fintech[[#This Row],[TransactionDate]], "MMMM")</f>
        <v>September</v>
      </c>
      <c r="L1762" s="3" t="str">
        <f>TEXT(NIgerian_Fintech[[#This Row],[TransactionDate]], "MM")</f>
        <v>09</v>
      </c>
      <c r="M1762" s="3" t="str">
        <f>TEXT(NIgerian_Fintech[[#This Row],[TransactionDate]], "tttt")</f>
        <v>Wednesday</v>
      </c>
      <c r="N1762" s="2" t="s">
        <v>21</v>
      </c>
    </row>
    <row r="1763" spans="1:14" ht="14.5" x14ac:dyDescent="0.35">
      <c r="A1763" s="2" t="s">
        <v>3556</v>
      </c>
      <c r="B1763" s="2" t="s">
        <v>3557</v>
      </c>
      <c r="C1763" s="2">
        <v>31</v>
      </c>
      <c r="D1763" s="2" t="s">
        <v>39</v>
      </c>
      <c r="E1763" s="2" t="s">
        <v>52</v>
      </c>
      <c r="F1763" s="2" t="s">
        <v>14</v>
      </c>
      <c r="G1763" s="2" t="s">
        <v>20</v>
      </c>
      <c r="H1763" s="7">
        <v>6077.19</v>
      </c>
      <c r="I1763" s="3">
        <v>45471</v>
      </c>
      <c r="J1763" s="3" t="str">
        <f>TEXT(NIgerian_Fintech[[#This Row],[TransactionDate]], "JJJJ")</f>
        <v>2024</v>
      </c>
      <c r="K1763" s="3" t="str">
        <f>TEXT(NIgerian_Fintech[[#This Row],[TransactionDate]], "MMMM")</f>
        <v>June</v>
      </c>
      <c r="L1763" s="3" t="str">
        <f>TEXT(NIgerian_Fintech[[#This Row],[TransactionDate]], "MM")</f>
        <v>06</v>
      </c>
      <c r="M1763" s="3" t="str">
        <f>TEXT(NIgerian_Fintech[[#This Row],[TransactionDate]], "tttt")</f>
        <v>Friday</v>
      </c>
      <c r="N1763" s="2" t="s">
        <v>16</v>
      </c>
    </row>
    <row r="1764" spans="1:14" ht="14.5" x14ac:dyDescent="0.35">
      <c r="A1764" s="2" t="s">
        <v>3558</v>
      </c>
      <c r="B1764" s="2" t="s">
        <v>3559</v>
      </c>
      <c r="C1764" s="2">
        <v>37</v>
      </c>
      <c r="D1764" s="2" t="s">
        <v>39</v>
      </c>
      <c r="E1764" s="2" t="s">
        <v>74</v>
      </c>
      <c r="F1764" s="2" t="s">
        <v>55</v>
      </c>
      <c r="G1764" s="2" t="s">
        <v>20</v>
      </c>
      <c r="H1764" s="7">
        <v>11997.42</v>
      </c>
      <c r="I1764" s="3">
        <v>45540</v>
      </c>
      <c r="J1764" s="3" t="str">
        <f>TEXT(NIgerian_Fintech[[#This Row],[TransactionDate]], "JJJJ")</f>
        <v>2024</v>
      </c>
      <c r="K1764" s="3" t="str">
        <f>TEXT(NIgerian_Fintech[[#This Row],[TransactionDate]], "MMMM")</f>
        <v>September</v>
      </c>
      <c r="L1764" s="3" t="str">
        <f>TEXT(NIgerian_Fintech[[#This Row],[TransactionDate]], "MM")</f>
        <v>09</v>
      </c>
      <c r="M1764" s="3" t="str">
        <f>TEXT(NIgerian_Fintech[[#This Row],[TransactionDate]], "tttt")</f>
        <v>Thursday</v>
      </c>
      <c r="N1764" s="2" t="s">
        <v>16</v>
      </c>
    </row>
    <row r="1765" spans="1:14" ht="14.5" x14ac:dyDescent="0.35">
      <c r="A1765" s="2" t="s">
        <v>3560</v>
      </c>
      <c r="B1765" s="2" t="s">
        <v>3561</v>
      </c>
      <c r="C1765" s="2">
        <v>39</v>
      </c>
      <c r="D1765" s="2" t="s">
        <v>39</v>
      </c>
      <c r="E1765" s="2" t="s">
        <v>52</v>
      </c>
      <c r="F1765" s="2" t="s">
        <v>25</v>
      </c>
      <c r="G1765" s="2" t="s">
        <v>20</v>
      </c>
      <c r="H1765" s="7">
        <v>702.99</v>
      </c>
      <c r="I1765" s="3">
        <v>45208</v>
      </c>
      <c r="J1765" s="3" t="str">
        <f>TEXT(NIgerian_Fintech[[#This Row],[TransactionDate]], "JJJJ")</f>
        <v>2023</v>
      </c>
      <c r="K1765" s="3" t="str">
        <f>TEXT(NIgerian_Fintech[[#This Row],[TransactionDate]], "MMMM")</f>
        <v>October</v>
      </c>
      <c r="L1765" s="3" t="str">
        <f>TEXT(NIgerian_Fintech[[#This Row],[TransactionDate]], "MM")</f>
        <v>10</v>
      </c>
      <c r="M1765" s="3" t="str">
        <f>TEXT(NIgerian_Fintech[[#This Row],[TransactionDate]], "tttt")</f>
        <v>Monday</v>
      </c>
      <c r="N1765" s="2" t="s">
        <v>16</v>
      </c>
    </row>
    <row r="1766" spans="1:14" ht="14.5" x14ac:dyDescent="0.35">
      <c r="A1766" s="2" t="s">
        <v>3562</v>
      </c>
      <c r="B1766" s="2" t="s">
        <v>3563</v>
      </c>
      <c r="C1766" s="2">
        <v>28</v>
      </c>
      <c r="D1766" s="2" t="s">
        <v>12</v>
      </c>
      <c r="E1766" s="2" t="s">
        <v>74</v>
      </c>
      <c r="F1766" s="2" t="s">
        <v>55</v>
      </c>
      <c r="G1766" s="2" t="s">
        <v>36</v>
      </c>
      <c r="H1766" s="7">
        <v>4871.68</v>
      </c>
      <c r="I1766" s="3">
        <v>45324</v>
      </c>
      <c r="J1766" s="3" t="str">
        <f>TEXT(NIgerian_Fintech[[#This Row],[TransactionDate]], "JJJJ")</f>
        <v>2024</v>
      </c>
      <c r="K1766" s="3" t="str">
        <f>TEXT(NIgerian_Fintech[[#This Row],[TransactionDate]], "MMMM")</f>
        <v>February</v>
      </c>
      <c r="L1766" s="3" t="str">
        <f>TEXT(NIgerian_Fintech[[#This Row],[TransactionDate]], "MM")</f>
        <v>02</v>
      </c>
      <c r="M1766" s="3" t="str">
        <f>TEXT(NIgerian_Fintech[[#This Row],[TransactionDate]], "tttt")</f>
        <v>Friday</v>
      </c>
      <c r="N1766" s="2" t="s">
        <v>16</v>
      </c>
    </row>
    <row r="1767" spans="1:14" ht="14.5" x14ac:dyDescent="0.35">
      <c r="A1767" s="2" t="s">
        <v>3564</v>
      </c>
      <c r="B1767" s="2" t="s">
        <v>3565</v>
      </c>
      <c r="C1767" s="2">
        <v>44</v>
      </c>
      <c r="D1767" s="2" t="s">
        <v>12</v>
      </c>
      <c r="E1767" s="2" t="s">
        <v>74</v>
      </c>
      <c r="F1767" s="2" t="s">
        <v>49</v>
      </c>
      <c r="G1767" s="2" t="s">
        <v>20</v>
      </c>
      <c r="H1767" s="7">
        <v>3505.66</v>
      </c>
      <c r="I1767" s="3">
        <v>45142</v>
      </c>
      <c r="J1767" s="3" t="str">
        <f>TEXT(NIgerian_Fintech[[#This Row],[TransactionDate]], "JJJJ")</f>
        <v>2023</v>
      </c>
      <c r="K1767" s="3" t="str">
        <f>TEXT(NIgerian_Fintech[[#This Row],[TransactionDate]], "MMMM")</f>
        <v>August</v>
      </c>
      <c r="L1767" s="3" t="str">
        <f>TEXT(NIgerian_Fintech[[#This Row],[TransactionDate]], "MM")</f>
        <v>08</v>
      </c>
      <c r="M1767" s="3" t="str">
        <f>TEXT(NIgerian_Fintech[[#This Row],[TransactionDate]], "tttt")</f>
        <v>Friday</v>
      </c>
      <c r="N1767" s="2" t="s">
        <v>16</v>
      </c>
    </row>
    <row r="1768" spans="1:14" ht="14.5" x14ac:dyDescent="0.35">
      <c r="A1768" s="2" t="s">
        <v>3566</v>
      </c>
      <c r="B1768" s="2" t="s">
        <v>3567</v>
      </c>
      <c r="C1768" s="2">
        <v>20</v>
      </c>
      <c r="D1768" s="2" t="s">
        <v>12</v>
      </c>
      <c r="E1768" s="2" t="s">
        <v>24</v>
      </c>
      <c r="F1768" s="2" t="s">
        <v>14</v>
      </c>
      <c r="G1768" s="2" t="s">
        <v>20</v>
      </c>
      <c r="H1768" s="7">
        <v>171.4</v>
      </c>
      <c r="I1768" s="3">
        <v>45358</v>
      </c>
      <c r="J1768" s="3" t="str">
        <f>TEXT(NIgerian_Fintech[[#This Row],[TransactionDate]], "JJJJ")</f>
        <v>2024</v>
      </c>
      <c r="K1768" s="3" t="str">
        <f>TEXT(NIgerian_Fintech[[#This Row],[TransactionDate]], "MMMM")</f>
        <v>March</v>
      </c>
      <c r="L1768" s="3" t="str">
        <f>TEXT(NIgerian_Fintech[[#This Row],[TransactionDate]], "MM")</f>
        <v>03</v>
      </c>
      <c r="M1768" s="3" t="str">
        <f>TEXT(NIgerian_Fintech[[#This Row],[TransactionDate]], "tttt")</f>
        <v>Thursday</v>
      </c>
      <c r="N1768" s="2" t="s">
        <v>16</v>
      </c>
    </row>
    <row r="1769" spans="1:14" ht="14.5" x14ac:dyDescent="0.35">
      <c r="A1769" s="2" t="s">
        <v>3568</v>
      </c>
      <c r="B1769" s="2" t="s">
        <v>3569</v>
      </c>
      <c r="C1769" s="2">
        <v>34</v>
      </c>
      <c r="D1769" s="2" t="s">
        <v>39</v>
      </c>
      <c r="E1769" s="2" t="s">
        <v>29</v>
      </c>
      <c r="F1769" s="2" t="s">
        <v>49</v>
      </c>
      <c r="G1769" s="2" t="s">
        <v>26</v>
      </c>
      <c r="H1769" s="7">
        <v>2181.2199999999998</v>
      </c>
      <c r="I1769" s="3">
        <v>45247</v>
      </c>
      <c r="J1769" s="3" t="str">
        <f>TEXT(NIgerian_Fintech[[#This Row],[TransactionDate]], "JJJJ")</f>
        <v>2023</v>
      </c>
      <c r="K1769" s="3" t="str">
        <f>TEXT(NIgerian_Fintech[[#This Row],[TransactionDate]], "MMMM")</f>
        <v>November</v>
      </c>
      <c r="L1769" s="3" t="str">
        <f>TEXT(NIgerian_Fintech[[#This Row],[TransactionDate]], "MM")</f>
        <v>11</v>
      </c>
      <c r="M1769" s="3" t="str">
        <f>TEXT(NIgerian_Fintech[[#This Row],[TransactionDate]], "tttt")</f>
        <v>Friday</v>
      </c>
      <c r="N1769" s="2" t="s">
        <v>16</v>
      </c>
    </row>
    <row r="1770" spans="1:14" ht="14.5" x14ac:dyDescent="0.35">
      <c r="A1770" s="2" t="s">
        <v>3570</v>
      </c>
      <c r="B1770" s="2" t="s">
        <v>3571</v>
      </c>
      <c r="C1770" s="2">
        <v>61</v>
      </c>
      <c r="D1770" s="2" t="s">
        <v>12</v>
      </c>
      <c r="E1770" s="2" t="s">
        <v>64</v>
      </c>
      <c r="F1770" s="2" t="s">
        <v>25</v>
      </c>
      <c r="G1770" s="2" t="s">
        <v>26</v>
      </c>
      <c r="H1770" s="7">
        <v>5039.88</v>
      </c>
      <c r="I1770" s="3">
        <v>45565</v>
      </c>
      <c r="J1770" s="3" t="str">
        <f>TEXT(NIgerian_Fintech[[#This Row],[TransactionDate]], "JJJJ")</f>
        <v>2024</v>
      </c>
      <c r="K1770" s="3" t="str">
        <f>TEXT(NIgerian_Fintech[[#This Row],[TransactionDate]], "MMMM")</f>
        <v>September</v>
      </c>
      <c r="L1770" s="3" t="str">
        <f>TEXT(NIgerian_Fintech[[#This Row],[TransactionDate]], "MM")</f>
        <v>09</v>
      </c>
      <c r="M1770" s="3" t="str">
        <f>TEXT(NIgerian_Fintech[[#This Row],[TransactionDate]], "tttt")</f>
        <v>Monday</v>
      </c>
      <c r="N1770" s="2" t="s">
        <v>16</v>
      </c>
    </row>
    <row r="1771" spans="1:14" ht="14.5" x14ac:dyDescent="0.35">
      <c r="A1771" s="2" t="s">
        <v>3572</v>
      </c>
      <c r="B1771" s="2" t="s">
        <v>3573</v>
      </c>
      <c r="C1771" s="2">
        <v>45</v>
      </c>
      <c r="D1771" s="2" t="s">
        <v>39</v>
      </c>
      <c r="E1771" s="2" t="s">
        <v>64</v>
      </c>
      <c r="F1771" s="2" t="s">
        <v>25</v>
      </c>
      <c r="G1771" s="2" t="s">
        <v>30</v>
      </c>
      <c r="H1771" s="7">
        <v>2199.35</v>
      </c>
      <c r="I1771" s="3">
        <v>45419</v>
      </c>
      <c r="J1771" s="3" t="str">
        <f>TEXT(NIgerian_Fintech[[#This Row],[TransactionDate]], "JJJJ")</f>
        <v>2024</v>
      </c>
      <c r="K1771" s="3" t="str">
        <f>TEXT(NIgerian_Fintech[[#This Row],[TransactionDate]], "MMMM")</f>
        <v>May</v>
      </c>
      <c r="L1771" s="3" t="str">
        <f>TEXT(NIgerian_Fintech[[#This Row],[TransactionDate]], "MM")</f>
        <v>05</v>
      </c>
      <c r="M1771" s="3" t="str">
        <f>TEXT(NIgerian_Fintech[[#This Row],[TransactionDate]], "tttt")</f>
        <v>Tuesday</v>
      </c>
      <c r="N1771" s="2" t="s">
        <v>16</v>
      </c>
    </row>
    <row r="1772" spans="1:14" ht="14.5" x14ac:dyDescent="0.35">
      <c r="A1772" s="2" t="s">
        <v>3574</v>
      </c>
      <c r="B1772" s="2" t="s">
        <v>3575</v>
      </c>
      <c r="C1772" s="2">
        <v>46</v>
      </c>
      <c r="D1772" s="2" t="s">
        <v>12</v>
      </c>
      <c r="E1772" s="2" t="s">
        <v>29</v>
      </c>
      <c r="F1772" s="2" t="s">
        <v>19</v>
      </c>
      <c r="G1772" s="2" t="s">
        <v>30</v>
      </c>
      <c r="H1772" s="7">
        <v>9223.0499999999993</v>
      </c>
      <c r="I1772" s="3">
        <v>45532</v>
      </c>
      <c r="J1772" s="3" t="str">
        <f>TEXT(NIgerian_Fintech[[#This Row],[TransactionDate]], "JJJJ")</f>
        <v>2024</v>
      </c>
      <c r="K1772" s="3" t="str">
        <f>TEXT(NIgerian_Fintech[[#This Row],[TransactionDate]], "MMMM")</f>
        <v>August</v>
      </c>
      <c r="L1772" s="3" t="str">
        <f>TEXT(NIgerian_Fintech[[#This Row],[TransactionDate]], "MM")</f>
        <v>08</v>
      </c>
      <c r="M1772" s="3" t="str">
        <f>TEXT(NIgerian_Fintech[[#This Row],[TransactionDate]], "tttt")</f>
        <v>Wednesday</v>
      </c>
      <c r="N1772" s="2" t="s">
        <v>16</v>
      </c>
    </row>
    <row r="1773" spans="1:14" ht="14.5" x14ac:dyDescent="0.35">
      <c r="A1773" s="2" t="s">
        <v>3576</v>
      </c>
      <c r="B1773" s="2" t="s">
        <v>3577</v>
      </c>
      <c r="C1773" s="2">
        <v>38</v>
      </c>
      <c r="D1773" s="2" t="s">
        <v>12</v>
      </c>
      <c r="E1773" s="2" t="s">
        <v>64</v>
      </c>
      <c r="F1773" s="2" t="s">
        <v>49</v>
      </c>
      <c r="G1773" s="2" t="s">
        <v>15</v>
      </c>
      <c r="H1773" s="7">
        <v>5953.9</v>
      </c>
      <c r="I1773" s="3">
        <v>45512</v>
      </c>
      <c r="J1773" s="3" t="str">
        <f>TEXT(NIgerian_Fintech[[#This Row],[TransactionDate]], "JJJJ")</f>
        <v>2024</v>
      </c>
      <c r="K1773" s="3" t="str">
        <f>TEXT(NIgerian_Fintech[[#This Row],[TransactionDate]], "MMMM")</f>
        <v>August</v>
      </c>
      <c r="L1773" s="3" t="str">
        <f>TEXT(NIgerian_Fintech[[#This Row],[TransactionDate]], "MM")</f>
        <v>08</v>
      </c>
      <c r="M1773" s="3" t="str">
        <f>TEXT(NIgerian_Fintech[[#This Row],[TransactionDate]], "tttt")</f>
        <v>Thursday</v>
      </c>
      <c r="N1773" s="2" t="s">
        <v>21</v>
      </c>
    </row>
    <row r="1774" spans="1:14" ht="14.5" x14ac:dyDescent="0.35">
      <c r="A1774" s="2" t="s">
        <v>3578</v>
      </c>
      <c r="B1774" s="2" t="s">
        <v>3579</v>
      </c>
      <c r="C1774" s="2">
        <v>64</v>
      </c>
      <c r="D1774" s="2" t="s">
        <v>39</v>
      </c>
      <c r="E1774" s="2" t="s">
        <v>42</v>
      </c>
      <c r="F1774" s="2" t="s">
        <v>55</v>
      </c>
      <c r="G1774" s="2" t="s">
        <v>36</v>
      </c>
      <c r="H1774" s="7">
        <v>402.82</v>
      </c>
      <c r="I1774" s="3">
        <v>45054</v>
      </c>
      <c r="J1774" s="3" t="str">
        <f>TEXT(NIgerian_Fintech[[#This Row],[TransactionDate]], "JJJJ")</f>
        <v>2023</v>
      </c>
      <c r="K1774" s="3" t="str">
        <f>TEXT(NIgerian_Fintech[[#This Row],[TransactionDate]], "MMMM")</f>
        <v>May</v>
      </c>
      <c r="L1774" s="3" t="str">
        <f>TEXT(NIgerian_Fintech[[#This Row],[TransactionDate]], "MM")</f>
        <v>05</v>
      </c>
      <c r="M1774" s="3" t="str">
        <f>TEXT(NIgerian_Fintech[[#This Row],[TransactionDate]], "tttt")</f>
        <v>Monday</v>
      </c>
      <c r="N1774" s="2" t="s">
        <v>16</v>
      </c>
    </row>
    <row r="1775" spans="1:14" ht="14.5" x14ac:dyDescent="0.35">
      <c r="A1775" s="2" t="s">
        <v>3580</v>
      </c>
      <c r="B1775" s="2" t="s">
        <v>3581</v>
      </c>
      <c r="C1775" s="2">
        <v>33</v>
      </c>
      <c r="D1775" s="2" t="s">
        <v>12</v>
      </c>
      <c r="E1775" s="2" t="s">
        <v>64</v>
      </c>
      <c r="F1775" s="2" t="s">
        <v>49</v>
      </c>
      <c r="G1775" s="2" t="s">
        <v>26</v>
      </c>
      <c r="H1775" s="7">
        <v>3216.39</v>
      </c>
      <c r="I1775" s="3">
        <v>45000</v>
      </c>
      <c r="J1775" s="3" t="str">
        <f>TEXT(NIgerian_Fintech[[#This Row],[TransactionDate]], "JJJJ")</f>
        <v>2023</v>
      </c>
      <c r="K1775" s="3" t="str">
        <f>TEXT(NIgerian_Fintech[[#This Row],[TransactionDate]], "MMMM")</f>
        <v>March</v>
      </c>
      <c r="L1775" s="3" t="str">
        <f>TEXT(NIgerian_Fintech[[#This Row],[TransactionDate]], "MM")</f>
        <v>03</v>
      </c>
      <c r="M1775" s="3" t="str">
        <f>TEXT(NIgerian_Fintech[[#This Row],[TransactionDate]], "tttt")</f>
        <v>Wednesday</v>
      </c>
      <c r="N1775" s="2" t="s">
        <v>16</v>
      </c>
    </row>
    <row r="1776" spans="1:14" ht="14.5" x14ac:dyDescent="0.35">
      <c r="A1776" s="2" t="s">
        <v>3582</v>
      </c>
      <c r="B1776" s="2" t="s">
        <v>3583</v>
      </c>
      <c r="C1776" s="2">
        <v>54</v>
      </c>
      <c r="D1776" s="2" t="s">
        <v>12</v>
      </c>
      <c r="E1776" s="2" t="s">
        <v>74</v>
      </c>
      <c r="F1776" s="2" t="s">
        <v>14</v>
      </c>
      <c r="G1776" s="2" t="s">
        <v>30</v>
      </c>
      <c r="H1776" s="7">
        <v>196.69</v>
      </c>
      <c r="I1776" s="3">
        <v>45402</v>
      </c>
      <c r="J1776" s="3" t="str">
        <f>TEXT(NIgerian_Fintech[[#This Row],[TransactionDate]], "JJJJ")</f>
        <v>2024</v>
      </c>
      <c r="K1776" s="3" t="str">
        <f>TEXT(NIgerian_Fintech[[#This Row],[TransactionDate]], "MMMM")</f>
        <v>April</v>
      </c>
      <c r="L1776" s="3" t="str">
        <f>TEXT(NIgerian_Fintech[[#This Row],[TransactionDate]], "MM")</f>
        <v>04</v>
      </c>
      <c r="M1776" s="3" t="str">
        <f>TEXT(NIgerian_Fintech[[#This Row],[TransactionDate]], "tttt")</f>
        <v>Saturday</v>
      </c>
      <c r="N1776" s="2" t="s">
        <v>16</v>
      </c>
    </row>
    <row r="1777" spans="1:14" ht="14.5" x14ac:dyDescent="0.35">
      <c r="A1777" s="2" t="s">
        <v>3584</v>
      </c>
      <c r="B1777" s="2" t="s">
        <v>3585</v>
      </c>
      <c r="C1777" s="2">
        <v>37</v>
      </c>
      <c r="D1777" s="2" t="s">
        <v>12</v>
      </c>
      <c r="E1777" s="2" t="s">
        <v>93</v>
      </c>
      <c r="F1777" s="2" t="s">
        <v>25</v>
      </c>
      <c r="G1777" s="2" t="s">
        <v>36</v>
      </c>
      <c r="H1777" s="7">
        <v>4433.78</v>
      </c>
      <c r="I1777" s="3">
        <v>45378</v>
      </c>
      <c r="J1777" s="3" t="str">
        <f>TEXT(NIgerian_Fintech[[#This Row],[TransactionDate]], "JJJJ")</f>
        <v>2024</v>
      </c>
      <c r="K1777" s="3" t="str">
        <f>TEXT(NIgerian_Fintech[[#This Row],[TransactionDate]], "MMMM")</f>
        <v>March</v>
      </c>
      <c r="L1777" s="3" t="str">
        <f>TEXT(NIgerian_Fintech[[#This Row],[TransactionDate]], "MM")</f>
        <v>03</v>
      </c>
      <c r="M1777" s="3" t="str">
        <f>TEXT(NIgerian_Fintech[[#This Row],[TransactionDate]], "tttt")</f>
        <v>Wednesday</v>
      </c>
      <c r="N1777" s="2" t="s">
        <v>16</v>
      </c>
    </row>
    <row r="1778" spans="1:14" ht="14.5" x14ac:dyDescent="0.35">
      <c r="A1778" s="2" t="s">
        <v>3586</v>
      </c>
      <c r="B1778" s="2" t="s">
        <v>3587</v>
      </c>
      <c r="C1778" s="2">
        <v>23</v>
      </c>
      <c r="D1778" s="2" t="s">
        <v>39</v>
      </c>
      <c r="E1778" s="2" t="s">
        <v>93</v>
      </c>
      <c r="F1778" s="2" t="s">
        <v>25</v>
      </c>
      <c r="G1778" s="2" t="s">
        <v>20</v>
      </c>
      <c r="H1778" s="7">
        <v>2999.03</v>
      </c>
      <c r="I1778" s="3">
        <v>45388</v>
      </c>
      <c r="J1778" s="3" t="str">
        <f>TEXT(NIgerian_Fintech[[#This Row],[TransactionDate]], "JJJJ")</f>
        <v>2024</v>
      </c>
      <c r="K1778" s="3" t="str">
        <f>TEXT(NIgerian_Fintech[[#This Row],[TransactionDate]], "MMMM")</f>
        <v>April</v>
      </c>
      <c r="L1778" s="3" t="str">
        <f>TEXT(NIgerian_Fintech[[#This Row],[TransactionDate]], "MM")</f>
        <v>04</v>
      </c>
      <c r="M1778" s="3" t="str">
        <f>TEXT(NIgerian_Fintech[[#This Row],[TransactionDate]], "tttt")</f>
        <v>Saturday</v>
      </c>
      <c r="N1778" s="2" t="s">
        <v>16</v>
      </c>
    </row>
    <row r="1779" spans="1:14" ht="14.5" x14ac:dyDescent="0.35">
      <c r="A1779" s="2" t="s">
        <v>3588</v>
      </c>
      <c r="B1779" s="2" t="s">
        <v>3589</v>
      </c>
      <c r="C1779" s="2">
        <v>36</v>
      </c>
      <c r="D1779" s="2" t="s">
        <v>12</v>
      </c>
      <c r="E1779" s="2" t="s">
        <v>13</v>
      </c>
      <c r="F1779" s="2" t="s">
        <v>49</v>
      </c>
      <c r="G1779" s="2" t="s">
        <v>36</v>
      </c>
      <c r="H1779" s="7">
        <v>11653.51</v>
      </c>
      <c r="I1779" s="3">
        <v>45364</v>
      </c>
      <c r="J1779" s="3" t="str">
        <f>TEXT(NIgerian_Fintech[[#This Row],[TransactionDate]], "JJJJ")</f>
        <v>2024</v>
      </c>
      <c r="K1779" s="3" t="str">
        <f>TEXT(NIgerian_Fintech[[#This Row],[TransactionDate]], "MMMM")</f>
        <v>March</v>
      </c>
      <c r="L1779" s="3" t="str">
        <f>TEXT(NIgerian_Fintech[[#This Row],[TransactionDate]], "MM")</f>
        <v>03</v>
      </c>
      <c r="M1779" s="3" t="str">
        <f>TEXT(NIgerian_Fintech[[#This Row],[TransactionDate]], "tttt")</f>
        <v>Wednesday</v>
      </c>
      <c r="N1779" s="2" t="s">
        <v>16</v>
      </c>
    </row>
    <row r="1780" spans="1:14" ht="14.5" x14ac:dyDescent="0.35">
      <c r="A1780" s="2" t="s">
        <v>3590</v>
      </c>
      <c r="B1780" s="2" t="s">
        <v>3591</v>
      </c>
      <c r="C1780" s="2">
        <v>22</v>
      </c>
      <c r="D1780" s="2" t="s">
        <v>39</v>
      </c>
      <c r="E1780" s="2" t="s">
        <v>24</v>
      </c>
      <c r="F1780" s="2" t="s">
        <v>49</v>
      </c>
      <c r="G1780" s="2" t="s">
        <v>26</v>
      </c>
      <c r="H1780" s="7">
        <v>3673.13</v>
      </c>
      <c r="I1780" s="3">
        <v>45182</v>
      </c>
      <c r="J1780" s="3" t="str">
        <f>TEXT(NIgerian_Fintech[[#This Row],[TransactionDate]], "JJJJ")</f>
        <v>2023</v>
      </c>
      <c r="K1780" s="3" t="str">
        <f>TEXT(NIgerian_Fintech[[#This Row],[TransactionDate]], "MMMM")</f>
        <v>September</v>
      </c>
      <c r="L1780" s="3" t="str">
        <f>TEXT(NIgerian_Fintech[[#This Row],[TransactionDate]], "MM")</f>
        <v>09</v>
      </c>
      <c r="M1780" s="3" t="str">
        <f>TEXT(NIgerian_Fintech[[#This Row],[TransactionDate]], "tttt")</f>
        <v>Wednesday</v>
      </c>
      <c r="N1780" s="2" t="s">
        <v>21</v>
      </c>
    </row>
    <row r="1781" spans="1:14" ht="14.5" x14ac:dyDescent="0.35">
      <c r="A1781" s="2" t="s">
        <v>3592</v>
      </c>
      <c r="B1781" s="2" t="s">
        <v>3593</v>
      </c>
      <c r="C1781" s="2">
        <v>20</v>
      </c>
      <c r="D1781" s="2" t="s">
        <v>12</v>
      </c>
      <c r="E1781" s="2" t="s">
        <v>64</v>
      </c>
      <c r="F1781" s="2" t="s">
        <v>35</v>
      </c>
      <c r="G1781" s="2" t="s">
        <v>15</v>
      </c>
      <c r="H1781" s="7">
        <v>4702.58</v>
      </c>
      <c r="I1781" s="3">
        <v>45374</v>
      </c>
      <c r="J1781" s="3" t="str">
        <f>TEXT(NIgerian_Fintech[[#This Row],[TransactionDate]], "JJJJ")</f>
        <v>2024</v>
      </c>
      <c r="K1781" s="3" t="str">
        <f>TEXT(NIgerian_Fintech[[#This Row],[TransactionDate]], "MMMM")</f>
        <v>March</v>
      </c>
      <c r="L1781" s="3" t="str">
        <f>TEXT(NIgerian_Fintech[[#This Row],[TransactionDate]], "MM")</f>
        <v>03</v>
      </c>
      <c r="M1781" s="3" t="str">
        <f>TEXT(NIgerian_Fintech[[#This Row],[TransactionDate]], "tttt")</f>
        <v>Saturday</v>
      </c>
      <c r="N1781" s="2" t="s">
        <v>16</v>
      </c>
    </row>
    <row r="1782" spans="1:14" ht="14.5" x14ac:dyDescent="0.35">
      <c r="A1782" s="2" t="s">
        <v>3594</v>
      </c>
      <c r="B1782" s="2" t="s">
        <v>3595</v>
      </c>
      <c r="C1782" s="2">
        <v>18</v>
      </c>
      <c r="D1782" s="2" t="s">
        <v>12</v>
      </c>
      <c r="E1782" s="2" t="s">
        <v>93</v>
      </c>
      <c r="F1782" s="2" t="s">
        <v>49</v>
      </c>
      <c r="G1782" s="2" t="s">
        <v>26</v>
      </c>
      <c r="H1782" s="7">
        <v>12921.99</v>
      </c>
      <c r="I1782" s="3">
        <v>45028</v>
      </c>
      <c r="J1782" s="3" t="str">
        <f>TEXT(NIgerian_Fintech[[#This Row],[TransactionDate]], "JJJJ")</f>
        <v>2023</v>
      </c>
      <c r="K1782" s="3" t="str">
        <f>TEXT(NIgerian_Fintech[[#This Row],[TransactionDate]], "MMMM")</f>
        <v>April</v>
      </c>
      <c r="L1782" s="3" t="str">
        <f>TEXT(NIgerian_Fintech[[#This Row],[TransactionDate]], "MM")</f>
        <v>04</v>
      </c>
      <c r="M1782" s="3" t="str">
        <f>TEXT(NIgerian_Fintech[[#This Row],[TransactionDate]], "tttt")</f>
        <v>Wednesday</v>
      </c>
      <c r="N1782" s="2" t="s">
        <v>16</v>
      </c>
    </row>
    <row r="1783" spans="1:14" ht="14.5" x14ac:dyDescent="0.35">
      <c r="A1783" s="2" t="s">
        <v>3596</v>
      </c>
      <c r="B1783" s="2" t="s">
        <v>3597</v>
      </c>
      <c r="C1783" s="2">
        <v>55</v>
      </c>
      <c r="D1783" s="2" t="s">
        <v>12</v>
      </c>
      <c r="E1783" s="2" t="s">
        <v>64</v>
      </c>
      <c r="F1783" s="2" t="s">
        <v>35</v>
      </c>
      <c r="G1783" s="2" t="s">
        <v>30</v>
      </c>
      <c r="H1783" s="7">
        <v>6556.93</v>
      </c>
      <c r="I1783" s="3">
        <v>45485</v>
      </c>
      <c r="J1783" s="3" t="str">
        <f>TEXT(NIgerian_Fintech[[#This Row],[TransactionDate]], "JJJJ")</f>
        <v>2024</v>
      </c>
      <c r="K1783" s="3" t="str">
        <f>TEXT(NIgerian_Fintech[[#This Row],[TransactionDate]], "MMMM")</f>
        <v>July</v>
      </c>
      <c r="L1783" s="3" t="str">
        <f>TEXT(NIgerian_Fintech[[#This Row],[TransactionDate]], "MM")</f>
        <v>07</v>
      </c>
      <c r="M1783" s="3" t="str">
        <f>TEXT(NIgerian_Fintech[[#This Row],[TransactionDate]], "tttt")</f>
        <v>Friday</v>
      </c>
      <c r="N1783" s="2" t="s">
        <v>16</v>
      </c>
    </row>
    <row r="1784" spans="1:14" ht="14.5" x14ac:dyDescent="0.35">
      <c r="A1784" s="2" t="s">
        <v>3598</v>
      </c>
      <c r="B1784" s="2" t="s">
        <v>3599</v>
      </c>
      <c r="C1784" s="2">
        <v>32</v>
      </c>
      <c r="D1784" s="2" t="s">
        <v>12</v>
      </c>
      <c r="E1784" s="2" t="s">
        <v>24</v>
      </c>
      <c r="F1784" s="2" t="s">
        <v>14</v>
      </c>
      <c r="G1784" s="2" t="s">
        <v>30</v>
      </c>
      <c r="H1784" s="7">
        <v>8129.55</v>
      </c>
      <c r="I1784" s="3">
        <v>45603</v>
      </c>
      <c r="J1784" s="3" t="str">
        <f>TEXT(NIgerian_Fintech[[#This Row],[TransactionDate]], "JJJJ")</f>
        <v>2024</v>
      </c>
      <c r="K1784" s="3" t="str">
        <f>TEXT(NIgerian_Fintech[[#This Row],[TransactionDate]], "MMMM")</f>
        <v>November</v>
      </c>
      <c r="L1784" s="3" t="str">
        <f>TEXT(NIgerian_Fintech[[#This Row],[TransactionDate]], "MM")</f>
        <v>11</v>
      </c>
      <c r="M1784" s="3" t="str">
        <f>TEXT(NIgerian_Fintech[[#This Row],[TransactionDate]], "tttt")</f>
        <v>Thursday</v>
      </c>
      <c r="N1784" s="2" t="s">
        <v>16</v>
      </c>
    </row>
    <row r="1785" spans="1:14" ht="14.5" x14ac:dyDescent="0.35">
      <c r="A1785" s="2" t="s">
        <v>3600</v>
      </c>
      <c r="B1785" s="2" t="s">
        <v>3601</v>
      </c>
      <c r="C1785" s="2">
        <v>51</v>
      </c>
      <c r="D1785" s="2" t="s">
        <v>39</v>
      </c>
      <c r="E1785" s="2" t="s">
        <v>13</v>
      </c>
      <c r="F1785" s="2" t="s">
        <v>14</v>
      </c>
      <c r="G1785" s="2" t="s">
        <v>36</v>
      </c>
      <c r="H1785" s="7">
        <v>18410.34</v>
      </c>
      <c r="I1785" s="3">
        <v>45209</v>
      </c>
      <c r="J1785" s="3" t="str">
        <f>TEXT(NIgerian_Fintech[[#This Row],[TransactionDate]], "JJJJ")</f>
        <v>2023</v>
      </c>
      <c r="K1785" s="3" t="str">
        <f>TEXT(NIgerian_Fintech[[#This Row],[TransactionDate]], "MMMM")</f>
        <v>October</v>
      </c>
      <c r="L1785" s="3" t="str">
        <f>TEXT(NIgerian_Fintech[[#This Row],[TransactionDate]], "MM")</f>
        <v>10</v>
      </c>
      <c r="M1785" s="3" t="str">
        <f>TEXT(NIgerian_Fintech[[#This Row],[TransactionDate]], "tttt")</f>
        <v>Tuesday</v>
      </c>
      <c r="N1785" s="2" t="s">
        <v>16</v>
      </c>
    </row>
    <row r="1786" spans="1:14" ht="14.5" x14ac:dyDescent="0.35">
      <c r="A1786" s="2" t="s">
        <v>3602</v>
      </c>
      <c r="B1786" s="2" t="s">
        <v>3603</v>
      </c>
      <c r="C1786" s="2">
        <v>52</v>
      </c>
      <c r="D1786" s="2" t="s">
        <v>12</v>
      </c>
      <c r="E1786" s="2" t="s">
        <v>93</v>
      </c>
      <c r="F1786" s="2" t="s">
        <v>55</v>
      </c>
      <c r="G1786" s="2" t="s">
        <v>26</v>
      </c>
      <c r="H1786" s="7">
        <v>2317.91</v>
      </c>
      <c r="I1786" s="3">
        <v>45130</v>
      </c>
      <c r="J1786" s="3" t="str">
        <f>TEXT(NIgerian_Fintech[[#This Row],[TransactionDate]], "JJJJ")</f>
        <v>2023</v>
      </c>
      <c r="K1786" s="3" t="str">
        <f>TEXT(NIgerian_Fintech[[#This Row],[TransactionDate]], "MMMM")</f>
        <v>July</v>
      </c>
      <c r="L1786" s="3" t="str">
        <f>TEXT(NIgerian_Fintech[[#This Row],[TransactionDate]], "MM")</f>
        <v>07</v>
      </c>
      <c r="M1786" s="3" t="str">
        <f>TEXT(NIgerian_Fintech[[#This Row],[TransactionDate]], "tttt")</f>
        <v>Sunday</v>
      </c>
      <c r="N1786" s="2" t="s">
        <v>16</v>
      </c>
    </row>
    <row r="1787" spans="1:14" ht="14.5" x14ac:dyDescent="0.35">
      <c r="A1787" s="2" t="s">
        <v>3604</v>
      </c>
      <c r="B1787" s="2" t="s">
        <v>3605</v>
      </c>
      <c r="C1787" s="2">
        <v>42</v>
      </c>
      <c r="D1787" s="2" t="s">
        <v>39</v>
      </c>
      <c r="E1787" s="2" t="s">
        <v>74</v>
      </c>
      <c r="F1787" s="2" t="s">
        <v>49</v>
      </c>
      <c r="G1787" s="2" t="s">
        <v>30</v>
      </c>
      <c r="H1787" s="7">
        <v>45268.7</v>
      </c>
      <c r="I1787" s="3">
        <v>45012</v>
      </c>
      <c r="J1787" s="3" t="str">
        <f>TEXT(NIgerian_Fintech[[#This Row],[TransactionDate]], "JJJJ")</f>
        <v>2023</v>
      </c>
      <c r="K1787" s="3" t="str">
        <f>TEXT(NIgerian_Fintech[[#This Row],[TransactionDate]], "MMMM")</f>
        <v>March</v>
      </c>
      <c r="L1787" s="3" t="str">
        <f>TEXT(NIgerian_Fintech[[#This Row],[TransactionDate]], "MM")</f>
        <v>03</v>
      </c>
      <c r="M1787" s="3" t="str">
        <f>TEXT(NIgerian_Fintech[[#This Row],[TransactionDate]], "tttt")</f>
        <v>Monday</v>
      </c>
      <c r="N1787" s="2" t="s">
        <v>16</v>
      </c>
    </row>
    <row r="1788" spans="1:14" ht="14.5" x14ac:dyDescent="0.35">
      <c r="A1788" s="2" t="s">
        <v>3606</v>
      </c>
      <c r="B1788" s="2" t="s">
        <v>3607</v>
      </c>
      <c r="C1788" s="2">
        <v>41</v>
      </c>
      <c r="D1788" s="2" t="s">
        <v>39</v>
      </c>
      <c r="E1788" s="2" t="s">
        <v>42</v>
      </c>
      <c r="F1788" s="2" t="s">
        <v>55</v>
      </c>
      <c r="G1788" s="2" t="s">
        <v>20</v>
      </c>
      <c r="H1788" s="7">
        <v>23036.37</v>
      </c>
      <c r="I1788" s="3">
        <v>45250</v>
      </c>
      <c r="J1788" s="3" t="str">
        <f>TEXT(NIgerian_Fintech[[#This Row],[TransactionDate]], "JJJJ")</f>
        <v>2023</v>
      </c>
      <c r="K1788" s="3" t="str">
        <f>TEXT(NIgerian_Fintech[[#This Row],[TransactionDate]], "MMMM")</f>
        <v>November</v>
      </c>
      <c r="L1788" s="3" t="str">
        <f>TEXT(NIgerian_Fintech[[#This Row],[TransactionDate]], "MM")</f>
        <v>11</v>
      </c>
      <c r="M1788" s="3" t="str">
        <f>TEXT(NIgerian_Fintech[[#This Row],[TransactionDate]], "tttt")</f>
        <v>Monday</v>
      </c>
      <c r="N1788" s="2" t="s">
        <v>16</v>
      </c>
    </row>
    <row r="1789" spans="1:14" ht="14.5" x14ac:dyDescent="0.35">
      <c r="A1789" s="2" t="s">
        <v>3608</v>
      </c>
      <c r="B1789" s="2" t="s">
        <v>3609</v>
      </c>
      <c r="C1789" s="2">
        <v>29</v>
      </c>
      <c r="D1789" s="2" t="s">
        <v>12</v>
      </c>
      <c r="E1789" s="2" t="s">
        <v>29</v>
      </c>
      <c r="F1789" s="2" t="s">
        <v>19</v>
      </c>
      <c r="G1789" s="2" t="s">
        <v>20</v>
      </c>
      <c r="H1789" s="7">
        <v>3376.47</v>
      </c>
      <c r="I1789" s="3">
        <v>45090</v>
      </c>
      <c r="J1789" s="3" t="str">
        <f>TEXT(NIgerian_Fintech[[#This Row],[TransactionDate]], "JJJJ")</f>
        <v>2023</v>
      </c>
      <c r="K1789" s="3" t="str">
        <f>TEXT(NIgerian_Fintech[[#This Row],[TransactionDate]], "MMMM")</f>
        <v>June</v>
      </c>
      <c r="L1789" s="3" t="str">
        <f>TEXT(NIgerian_Fintech[[#This Row],[TransactionDate]], "MM")</f>
        <v>06</v>
      </c>
      <c r="M1789" s="3" t="str">
        <f>TEXT(NIgerian_Fintech[[#This Row],[TransactionDate]], "tttt")</f>
        <v>Tuesday</v>
      </c>
      <c r="N1789" s="2" t="s">
        <v>21</v>
      </c>
    </row>
    <row r="1790" spans="1:14" ht="14.5" x14ac:dyDescent="0.35">
      <c r="A1790" s="2" t="s">
        <v>3610</v>
      </c>
      <c r="B1790" s="2" t="s">
        <v>3611</v>
      </c>
      <c r="C1790" s="2">
        <v>35</v>
      </c>
      <c r="D1790" s="2" t="s">
        <v>12</v>
      </c>
      <c r="E1790" s="2" t="s">
        <v>29</v>
      </c>
      <c r="F1790" s="2" t="s">
        <v>14</v>
      </c>
      <c r="G1790" s="2" t="s">
        <v>15</v>
      </c>
      <c r="H1790" s="7">
        <v>22343.51</v>
      </c>
      <c r="I1790" s="3">
        <v>44983</v>
      </c>
      <c r="J1790" s="3" t="str">
        <f>TEXT(NIgerian_Fintech[[#This Row],[TransactionDate]], "JJJJ")</f>
        <v>2023</v>
      </c>
      <c r="K1790" s="3" t="str">
        <f>TEXT(NIgerian_Fintech[[#This Row],[TransactionDate]], "MMMM")</f>
        <v>February</v>
      </c>
      <c r="L1790" s="3" t="str">
        <f>TEXT(NIgerian_Fintech[[#This Row],[TransactionDate]], "MM")</f>
        <v>02</v>
      </c>
      <c r="M1790" s="3" t="str">
        <f>TEXT(NIgerian_Fintech[[#This Row],[TransactionDate]], "tttt")</f>
        <v>Sunday</v>
      </c>
      <c r="N1790" s="2" t="s">
        <v>16</v>
      </c>
    </row>
    <row r="1791" spans="1:14" ht="14.5" x14ac:dyDescent="0.35">
      <c r="A1791" s="2" t="s">
        <v>3612</v>
      </c>
      <c r="B1791" s="2" t="s">
        <v>3613</v>
      </c>
      <c r="C1791" s="2">
        <v>32</v>
      </c>
      <c r="D1791" s="2" t="s">
        <v>39</v>
      </c>
      <c r="E1791" s="2" t="s">
        <v>29</v>
      </c>
      <c r="F1791" s="2" t="s">
        <v>25</v>
      </c>
      <c r="G1791" s="2" t="s">
        <v>36</v>
      </c>
      <c r="H1791" s="7">
        <v>14022.46</v>
      </c>
      <c r="I1791" s="3">
        <v>45132</v>
      </c>
      <c r="J1791" s="3" t="str">
        <f>TEXT(NIgerian_Fintech[[#This Row],[TransactionDate]], "JJJJ")</f>
        <v>2023</v>
      </c>
      <c r="K1791" s="3" t="str">
        <f>TEXT(NIgerian_Fintech[[#This Row],[TransactionDate]], "MMMM")</f>
        <v>July</v>
      </c>
      <c r="L1791" s="3" t="str">
        <f>TEXT(NIgerian_Fintech[[#This Row],[TransactionDate]], "MM")</f>
        <v>07</v>
      </c>
      <c r="M1791" s="3" t="str">
        <f>TEXT(NIgerian_Fintech[[#This Row],[TransactionDate]], "tttt")</f>
        <v>Tuesday</v>
      </c>
      <c r="N1791" s="2" t="s">
        <v>16</v>
      </c>
    </row>
    <row r="1792" spans="1:14" ht="14.5" x14ac:dyDescent="0.35">
      <c r="A1792" s="2" t="s">
        <v>3614</v>
      </c>
      <c r="B1792" s="2" t="s">
        <v>3615</v>
      </c>
      <c r="C1792" s="2">
        <v>61</v>
      </c>
      <c r="D1792" s="2" t="s">
        <v>39</v>
      </c>
      <c r="E1792" s="2" t="s">
        <v>64</v>
      </c>
      <c r="F1792" s="2" t="s">
        <v>35</v>
      </c>
      <c r="G1792" s="2" t="s">
        <v>30</v>
      </c>
      <c r="H1792" s="7">
        <v>26701.26</v>
      </c>
      <c r="I1792" s="3">
        <v>45355</v>
      </c>
      <c r="J1792" s="3" t="str">
        <f>TEXT(NIgerian_Fintech[[#This Row],[TransactionDate]], "JJJJ")</f>
        <v>2024</v>
      </c>
      <c r="K1792" s="3" t="str">
        <f>TEXT(NIgerian_Fintech[[#This Row],[TransactionDate]], "MMMM")</f>
        <v>March</v>
      </c>
      <c r="L1792" s="3" t="str">
        <f>TEXT(NIgerian_Fintech[[#This Row],[TransactionDate]], "MM")</f>
        <v>03</v>
      </c>
      <c r="M1792" s="3" t="str">
        <f>TEXT(NIgerian_Fintech[[#This Row],[TransactionDate]], "tttt")</f>
        <v>Monday</v>
      </c>
      <c r="N1792" s="2" t="s">
        <v>16</v>
      </c>
    </row>
    <row r="1793" spans="1:14" ht="14.5" x14ac:dyDescent="0.35">
      <c r="A1793" s="2" t="s">
        <v>3616</v>
      </c>
      <c r="B1793" s="2" t="s">
        <v>3617</v>
      </c>
      <c r="C1793" s="2">
        <v>33</v>
      </c>
      <c r="D1793" s="2" t="s">
        <v>12</v>
      </c>
      <c r="E1793" s="2" t="s">
        <v>93</v>
      </c>
      <c r="F1793" s="2" t="s">
        <v>19</v>
      </c>
      <c r="G1793" s="2" t="s">
        <v>15</v>
      </c>
      <c r="H1793" s="7">
        <v>11748.52</v>
      </c>
      <c r="I1793" s="3">
        <v>45074</v>
      </c>
      <c r="J1793" s="3" t="str">
        <f>TEXT(NIgerian_Fintech[[#This Row],[TransactionDate]], "JJJJ")</f>
        <v>2023</v>
      </c>
      <c r="K1793" s="3" t="str">
        <f>TEXT(NIgerian_Fintech[[#This Row],[TransactionDate]], "MMMM")</f>
        <v>May</v>
      </c>
      <c r="L1793" s="3" t="str">
        <f>TEXT(NIgerian_Fintech[[#This Row],[TransactionDate]], "MM")</f>
        <v>05</v>
      </c>
      <c r="M1793" s="3" t="str">
        <f>TEXT(NIgerian_Fintech[[#This Row],[TransactionDate]], "tttt")</f>
        <v>Sunday</v>
      </c>
      <c r="N1793" s="2" t="s">
        <v>21</v>
      </c>
    </row>
    <row r="1794" spans="1:14" ht="14.5" x14ac:dyDescent="0.35">
      <c r="A1794" s="2" t="s">
        <v>3618</v>
      </c>
      <c r="B1794" s="2" t="s">
        <v>3619</v>
      </c>
      <c r="C1794" s="2">
        <v>44</v>
      </c>
      <c r="D1794" s="2" t="s">
        <v>12</v>
      </c>
      <c r="E1794" s="2" t="s">
        <v>24</v>
      </c>
      <c r="F1794" s="2" t="s">
        <v>25</v>
      </c>
      <c r="G1794" s="2" t="s">
        <v>20</v>
      </c>
      <c r="H1794" s="7">
        <v>11223.23</v>
      </c>
      <c r="I1794" s="3">
        <v>45227</v>
      </c>
      <c r="J1794" s="3" t="str">
        <f>TEXT(NIgerian_Fintech[[#This Row],[TransactionDate]], "JJJJ")</f>
        <v>2023</v>
      </c>
      <c r="K1794" s="3" t="str">
        <f>TEXT(NIgerian_Fintech[[#This Row],[TransactionDate]], "MMMM")</f>
        <v>October</v>
      </c>
      <c r="L1794" s="3" t="str">
        <f>TEXT(NIgerian_Fintech[[#This Row],[TransactionDate]], "MM")</f>
        <v>10</v>
      </c>
      <c r="M1794" s="3" t="str">
        <f>TEXT(NIgerian_Fintech[[#This Row],[TransactionDate]], "tttt")</f>
        <v>Saturday</v>
      </c>
      <c r="N1794" s="2" t="s">
        <v>16</v>
      </c>
    </row>
    <row r="1795" spans="1:14" ht="14.5" x14ac:dyDescent="0.35">
      <c r="A1795" s="2" t="s">
        <v>3620</v>
      </c>
      <c r="B1795" s="2" t="s">
        <v>3621</v>
      </c>
      <c r="C1795" s="2">
        <v>25</v>
      </c>
      <c r="D1795" s="2" t="s">
        <v>12</v>
      </c>
      <c r="E1795" s="2" t="s">
        <v>24</v>
      </c>
      <c r="F1795" s="2" t="s">
        <v>19</v>
      </c>
      <c r="G1795" s="2" t="s">
        <v>15</v>
      </c>
      <c r="H1795" s="7">
        <v>34.700000000000003</v>
      </c>
      <c r="I1795" s="3">
        <v>45216</v>
      </c>
      <c r="J1795" s="3" t="str">
        <f>TEXT(NIgerian_Fintech[[#This Row],[TransactionDate]], "JJJJ")</f>
        <v>2023</v>
      </c>
      <c r="K1795" s="3" t="str">
        <f>TEXT(NIgerian_Fintech[[#This Row],[TransactionDate]], "MMMM")</f>
        <v>October</v>
      </c>
      <c r="L1795" s="3" t="str">
        <f>TEXT(NIgerian_Fintech[[#This Row],[TransactionDate]], "MM")</f>
        <v>10</v>
      </c>
      <c r="M1795" s="3" t="str">
        <f>TEXT(NIgerian_Fintech[[#This Row],[TransactionDate]], "tttt")</f>
        <v>Tuesday</v>
      </c>
      <c r="N1795" s="2" t="s">
        <v>21</v>
      </c>
    </row>
    <row r="1796" spans="1:14" ht="14.5" x14ac:dyDescent="0.35">
      <c r="A1796" s="2" t="s">
        <v>3622</v>
      </c>
      <c r="B1796" s="2" t="s">
        <v>3623</v>
      </c>
      <c r="C1796" s="2">
        <v>63</v>
      </c>
      <c r="D1796" s="2" t="s">
        <v>12</v>
      </c>
      <c r="E1796" s="2" t="s">
        <v>93</v>
      </c>
      <c r="F1796" s="2" t="s">
        <v>55</v>
      </c>
      <c r="G1796" s="2" t="s">
        <v>15</v>
      </c>
      <c r="H1796" s="7">
        <v>6436.17</v>
      </c>
      <c r="I1796" s="3">
        <v>44947</v>
      </c>
      <c r="J1796" s="3" t="str">
        <f>TEXT(NIgerian_Fintech[[#This Row],[TransactionDate]], "JJJJ")</f>
        <v>2023</v>
      </c>
      <c r="K1796" s="3" t="str">
        <f>TEXT(NIgerian_Fintech[[#This Row],[TransactionDate]], "MMMM")</f>
        <v>January</v>
      </c>
      <c r="L1796" s="3" t="str">
        <f>TEXT(NIgerian_Fintech[[#This Row],[TransactionDate]], "MM")</f>
        <v>01</v>
      </c>
      <c r="M1796" s="3" t="str">
        <f>TEXT(NIgerian_Fintech[[#This Row],[TransactionDate]], "tttt")</f>
        <v>Saturday</v>
      </c>
      <c r="N1796" s="2" t="s">
        <v>16</v>
      </c>
    </row>
    <row r="1797" spans="1:14" ht="14.5" x14ac:dyDescent="0.35">
      <c r="A1797" s="2" t="s">
        <v>3624</v>
      </c>
      <c r="B1797" s="2" t="s">
        <v>3625</v>
      </c>
      <c r="C1797" s="2">
        <v>42</v>
      </c>
      <c r="D1797" s="2" t="s">
        <v>12</v>
      </c>
      <c r="E1797" s="2" t="s">
        <v>13</v>
      </c>
      <c r="F1797" s="2" t="s">
        <v>55</v>
      </c>
      <c r="G1797" s="2" t="s">
        <v>30</v>
      </c>
      <c r="H1797" s="7">
        <v>2234.79</v>
      </c>
      <c r="I1797" s="3">
        <v>45063</v>
      </c>
      <c r="J1797" s="3" t="str">
        <f>TEXT(NIgerian_Fintech[[#This Row],[TransactionDate]], "JJJJ")</f>
        <v>2023</v>
      </c>
      <c r="K1797" s="3" t="str">
        <f>TEXT(NIgerian_Fintech[[#This Row],[TransactionDate]], "MMMM")</f>
        <v>May</v>
      </c>
      <c r="L1797" s="3" t="str">
        <f>TEXT(NIgerian_Fintech[[#This Row],[TransactionDate]], "MM")</f>
        <v>05</v>
      </c>
      <c r="M1797" s="3" t="str">
        <f>TEXT(NIgerian_Fintech[[#This Row],[TransactionDate]], "tttt")</f>
        <v>Wednesday</v>
      </c>
      <c r="N1797" s="2" t="s">
        <v>16</v>
      </c>
    </row>
    <row r="1798" spans="1:14" ht="14.5" x14ac:dyDescent="0.35">
      <c r="A1798" s="2" t="s">
        <v>3626</v>
      </c>
      <c r="B1798" s="2" t="s">
        <v>3627</v>
      </c>
      <c r="C1798" s="2">
        <v>34</v>
      </c>
      <c r="D1798" s="2" t="s">
        <v>39</v>
      </c>
      <c r="E1798" s="2" t="s">
        <v>74</v>
      </c>
      <c r="F1798" s="2" t="s">
        <v>35</v>
      </c>
      <c r="G1798" s="2" t="s">
        <v>30</v>
      </c>
      <c r="H1798" s="7">
        <v>3916.83</v>
      </c>
      <c r="I1798" s="3">
        <v>45295</v>
      </c>
      <c r="J1798" s="3" t="str">
        <f>TEXT(NIgerian_Fintech[[#This Row],[TransactionDate]], "JJJJ")</f>
        <v>2024</v>
      </c>
      <c r="K1798" s="3" t="str">
        <f>TEXT(NIgerian_Fintech[[#This Row],[TransactionDate]], "MMMM")</f>
        <v>January</v>
      </c>
      <c r="L1798" s="3" t="str">
        <f>TEXT(NIgerian_Fintech[[#This Row],[TransactionDate]], "MM")</f>
        <v>01</v>
      </c>
      <c r="M1798" s="3" t="str">
        <f>TEXT(NIgerian_Fintech[[#This Row],[TransactionDate]], "tttt")</f>
        <v>Thursday</v>
      </c>
      <c r="N1798" s="2" t="s">
        <v>16</v>
      </c>
    </row>
    <row r="1799" spans="1:14" ht="14.5" x14ac:dyDescent="0.35">
      <c r="A1799" s="2" t="s">
        <v>3628</v>
      </c>
      <c r="B1799" s="2" t="s">
        <v>3629</v>
      </c>
      <c r="C1799" s="2">
        <v>46</v>
      </c>
      <c r="D1799" s="2" t="s">
        <v>12</v>
      </c>
      <c r="E1799" s="2" t="s">
        <v>52</v>
      </c>
      <c r="F1799" s="2" t="s">
        <v>14</v>
      </c>
      <c r="G1799" s="2" t="s">
        <v>30</v>
      </c>
      <c r="H1799" s="7">
        <v>38544.92</v>
      </c>
      <c r="I1799" s="3">
        <v>45448</v>
      </c>
      <c r="J1799" s="3" t="str">
        <f>TEXT(NIgerian_Fintech[[#This Row],[TransactionDate]], "JJJJ")</f>
        <v>2024</v>
      </c>
      <c r="K1799" s="3" t="str">
        <f>TEXT(NIgerian_Fintech[[#This Row],[TransactionDate]], "MMMM")</f>
        <v>June</v>
      </c>
      <c r="L1799" s="3" t="str">
        <f>TEXT(NIgerian_Fintech[[#This Row],[TransactionDate]], "MM")</f>
        <v>06</v>
      </c>
      <c r="M1799" s="3" t="str">
        <f>TEXT(NIgerian_Fintech[[#This Row],[TransactionDate]], "tttt")</f>
        <v>Wednesday</v>
      </c>
      <c r="N1799" s="2" t="s">
        <v>16</v>
      </c>
    </row>
    <row r="1800" spans="1:14" ht="14.5" x14ac:dyDescent="0.35">
      <c r="A1800" s="2" t="s">
        <v>3630</v>
      </c>
      <c r="B1800" s="2" t="s">
        <v>3631</v>
      </c>
      <c r="C1800" s="2">
        <v>25</v>
      </c>
      <c r="D1800" s="2" t="s">
        <v>12</v>
      </c>
      <c r="E1800" s="2" t="s">
        <v>93</v>
      </c>
      <c r="F1800" s="2" t="s">
        <v>35</v>
      </c>
      <c r="G1800" s="2" t="s">
        <v>36</v>
      </c>
      <c r="H1800" s="7">
        <v>893.8</v>
      </c>
      <c r="I1800" s="3">
        <v>45483</v>
      </c>
      <c r="J1800" s="3" t="str">
        <f>TEXT(NIgerian_Fintech[[#This Row],[TransactionDate]], "JJJJ")</f>
        <v>2024</v>
      </c>
      <c r="K1800" s="3" t="str">
        <f>TEXT(NIgerian_Fintech[[#This Row],[TransactionDate]], "MMMM")</f>
        <v>July</v>
      </c>
      <c r="L1800" s="3" t="str">
        <f>TEXT(NIgerian_Fintech[[#This Row],[TransactionDate]], "MM")</f>
        <v>07</v>
      </c>
      <c r="M1800" s="3" t="str">
        <f>TEXT(NIgerian_Fintech[[#This Row],[TransactionDate]], "tttt")</f>
        <v>Wednesday</v>
      </c>
      <c r="N1800" s="2" t="s">
        <v>16</v>
      </c>
    </row>
    <row r="1801" spans="1:14" ht="14.5" x14ac:dyDescent="0.35">
      <c r="A1801" s="2" t="s">
        <v>3632</v>
      </c>
      <c r="B1801" s="2" t="s">
        <v>3633</v>
      </c>
      <c r="C1801" s="2">
        <v>32</v>
      </c>
      <c r="D1801" s="2" t="s">
        <v>39</v>
      </c>
      <c r="E1801" s="2" t="s">
        <v>42</v>
      </c>
      <c r="F1801" s="2" t="s">
        <v>25</v>
      </c>
      <c r="G1801" s="2" t="s">
        <v>15</v>
      </c>
      <c r="H1801" s="7">
        <v>12818.86</v>
      </c>
      <c r="I1801" s="3">
        <v>45362</v>
      </c>
      <c r="J1801" s="3" t="str">
        <f>TEXT(NIgerian_Fintech[[#This Row],[TransactionDate]], "JJJJ")</f>
        <v>2024</v>
      </c>
      <c r="K1801" s="3" t="str">
        <f>TEXT(NIgerian_Fintech[[#This Row],[TransactionDate]], "MMMM")</f>
        <v>March</v>
      </c>
      <c r="L1801" s="3" t="str">
        <f>TEXT(NIgerian_Fintech[[#This Row],[TransactionDate]], "MM")</f>
        <v>03</v>
      </c>
      <c r="M1801" s="3" t="str">
        <f>TEXT(NIgerian_Fintech[[#This Row],[TransactionDate]], "tttt")</f>
        <v>Monday</v>
      </c>
      <c r="N1801" s="2" t="s">
        <v>21</v>
      </c>
    </row>
    <row r="1802" spans="1:14" ht="14.5" x14ac:dyDescent="0.35">
      <c r="A1802" s="2" t="s">
        <v>3634</v>
      </c>
      <c r="B1802" s="2" t="s">
        <v>3635</v>
      </c>
      <c r="C1802" s="2">
        <v>44</v>
      </c>
      <c r="D1802" s="2" t="s">
        <v>12</v>
      </c>
      <c r="E1802" s="2" t="s">
        <v>13</v>
      </c>
      <c r="F1802" s="2" t="s">
        <v>19</v>
      </c>
      <c r="G1802" s="2" t="s">
        <v>15</v>
      </c>
      <c r="H1802" s="7">
        <v>1898.84</v>
      </c>
      <c r="I1802" s="3">
        <v>44956</v>
      </c>
      <c r="J1802" s="3" t="str">
        <f>TEXT(NIgerian_Fintech[[#This Row],[TransactionDate]], "JJJJ")</f>
        <v>2023</v>
      </c>
      <c r="K1802" s="3" t="str">
        <f>TEXT(NIgerian_Fintech[[#This Row],[TransactionDate]], "MMMM")</f>
        <v>January</v>
      </c>
      <c r="L1802" s="3" t="str">
        <f>TEXT(NIgerian_Fintech[[#This Row],[TransactionDate]], "MM")</f>
        <v>01</v>
      </c>
      <c r="M1802" s="3" t="str">
        <f>TEXT(NIgerian_Fintech[[#This Row],[TransactionDate]], "tttt")</f>
        <v>Monday</v>
      </c>
      <c r="N1802" s="2" t="s">
        <v>16</v>
      </c>
    </row>
    <row r="1803" spans="1:14" ht="14.5" x14ac:dyDescent="0.35">
      <c r="A1803" s="2" t="s">
        <v>3636</v>
      </c>
      <c r="B1803" s="2" t="s">
        <v>3637</v>
      </c>
      <c r="C1803" s="2">
        <v>63</v>
      </c>
      <c r="D1803" s="2" t="s">
        <v>12</v>
      </c>
      <c r="E1803" s="2" t="s">
        <v>93</v>
      </c>
      <c r="F1803" s="2" t="s">
        <v>35</v>
      </c>
      <c r="G1803" s="2" t="s">
        <v>36</v>
      </c>
      <c r="H1803" s="7">
        <v>74.290000000000006</v>
      </c>
      <c r="I1803" s="3">
        <v>45374</v>
      </c>
      <c r="J1803" s="3" t="str">
        <f>TEXT(NIgerian_Fintech[[#This Row],[TransactionDate]], "JJJJ")</f>
        <v>2024</v>
      </c>
      <c r="K1803" s="3" t="str">
        <f>TEXT(NIgerian_Fintech[[#This Row],[TransactionDate]], "MMMM")</f>
        <v>March</v>
      </c>
      <c r="L1803" s="3" t="str">
        <f>TEXT(NIgerian_Fintech[[#This Row],[TransactionDate]], "MM")</f>
        <v>03</v>
      </c>
      <c r="M1803" s="3" t="str">
        <f>TEXT(NIgerian_Fintech[[#This Row],[TransactionDate]], "tttt")</f>
        <v>Saturday</v>
      </c>
      <c r="N1803" s="2" t="s">
        <v>16</v>
      </c>
    </row>
    <row r="1804" spans="1:14" ht="14.5" x14ac:dyDescent="0.35">
      <c r="A1804" s="2" t="s">
        <v>3638</v>
      </c>
      <c r="B1804" s="2" t="s">
        <v>3639</v>
      </c>
      <c r="C1804" s="2">
        <v>24</v>
      </c>
      <c r="D1804" s="2" t="s">
        <v>39</v>
      </c>
      <c r="E1804" s="2" t="s">
        <v>93</v>
      </c>
      <c r="F1804" s="2" t="s">
        <v>49</v>
      </c>
      <c r="G1804" s="2" t="s">
        <v>20</v>
      </c>
      <c r="H1804" s="7">
        <v>6959.89</v>
      </c>
      <c r="I1804" s="3">
        <v>45151</v>
      </c>
      <c r="J1804" s="3" t="str">
        <f>TEXT(NIgerian_Fintech[[#This Row],[TransactionDate]], "JJJJ")</f>
        <v>2023</v>
      </c>
      <c r="K1804" s="3" t="str">
        <f>TEXT(NIgerian_Fintech[[#This Row],[TransactionDate]], "MMMM")</f>
        <v>August</v>
      </c>
      <c r="L1804" s="3" t="str">
        <f>TEXT(NIgerian_Fintech[[#This Row],[TransactionDate]], "MM")</f>
        <v>08</v>
      </c>
      <c r="M1804" s="3" t="str">
        <f>TEXT(NIgerian_Fintech[[#This Row],[TransactionDate]], "tttt")</f>
        <v>Sunday</v>
      </c>
      <c r="N1804" s="2" t="s">
        <v>16</v>
      </c>
    </row>
    <row r="1805" spans="1:14" ht="14.5" x14ac:dyDescent="0.35">
      <c r="A1805" s="2" t="s">
        <v>3640</v>
      </c>
      <c r="B1805" s="2" t="s">
        <v>3641</v>
      </c>
      <c r="C1805" s="2">
        <v>20</v>
      </c>
      <c r="D1805" s="2" t="s">
        <v>12</v>
      </c>
      <c r="E1805" s="2" t="s">
        <v>13</v>
      </c>
      <c r="F1805" s="2" t="s">
        <v>49</v>
      </c>
      <c r="G1805" s="2" t="s">
        <v>26</v>
      </c>
      <c r="H1805" s="7">
        <v>1758.01</v>
      </c>
      <c r="I1805" s="3">
        <v>45312</v>
      </c>
      <c r="J1805" s="3" t="str">
        <f>TEXT(NIgerian_Fintech[[#This Row],[TransactionDate]], "JJJJ")</f>
        <v>2024</v>
      </c>
      <c r="K1805" s="3" t="str">
        <f>TEXT(NIgerian_Fintech[[#This Row],[TransactionDate]], "MMMM")</f>
        <v>January</v>
      </c>
      <c r="L1805" s="3" t="str">
        <f>TEXT(NIgerian_Fintech[[#This Row],[TransactionDate]], "MM")</f>
        <v>01</v>
      </c>
      <c r="M1805" s="3" t="str">
        <f>TEXT(NIgerian_Fintech[[#This Row],[TransactionDate]], "tttt")</f>
        <v>Sunday</v>
      </c>
      <c r="N1805" s="2" t="s">
        <v>16</v>
      </c>
    </row>
    <row r="1806" spans="1:14" ht="14.5" x14ac:dyDescent="0.35">
      <c r="A1806" s="2" t="s">
        <v>3642</v>
      </c>
      <c r="B1806" s="2" t="s">
        <v>3643</v>
      </c>
      <c r="C1806" s="2">
        <v>46</v>
      </c>
      <c r="D1806" s="2" t="s">
        <v>39</v>
      </c>
      <c r="E1806" s="2" t="s">
        <v>13</v>
      </c>
      <c r="F1806" s="2" t="s">
        <v>14</v>
      </c>
      <c r="G1806" s="2" t="s">
        <v>20</v>
      </c>
      <c r="H1806" s="7">
        <v>33658.18</v>
      </c>
      <c r="I1806" s="3">
        <v>45615</v>
      </c>
      <c r="J1806" s="3" t="str">
        <f>TEXT(NIgerian_Fintech[[#This Row],[TransactionDate]], "JJJJ")</f>
        <v>2024</v>
      </c>
      <c r="K1806" s="3" t="str">
        <f>TEXT(NIgerian_Fintech[[#This Row],[TransactionDate]], "MMMM")</f>
        <v>November</v>
      </c>
      <c r="L1806" s="3" t="str">
        <f>TEXT(NIgerian_Fintech[[#This Row],[TransactionDate]], "MM")</f>
        <v>11</v>
      </c>
      <c r="M1806" s="3" t="str">
        <f>TEXT(NIgerian_Fintech[[#This Row],[TransactionDate]], "tttt")</f>
        <v>Tuesday</v>
      </c>
      <c r="N1806" s="2" t="s">
        <v>16</v>
      </c>
    </row>
    <row r="1807" spans="1:14" ht="14.5" x14ac:dyDescent="0.35">
      <c r="A1807" s="2" t="s">
        <v>3644</v>
      </c>
      <c r="B1807" s="2" t="s">
        <v>3645</v>
      </c>
      <c r="C1807" s="2">
        <v>61</v>
      </c>
      <c r="D1807" s="2" t="s">
        <v>12</v>
      </c>
      <c r="E1807" s="2" t="s">
        <v>64</v>
      </c>
      <c r="F1807" s="2" t="s">
        <v>35</v>
      </c>
      <c r="G1807" s="2" t="s">
        <v>36</v>
      </c>
      <c r="H1807" s="7">
        <v>2277.75</v>
      </c>
      <c r="I1807" s="3">
        <v>45534</v>
      </c>
      <c r="J1807" s="3" t="str">
        <f>TEXT(NIgerian_Fintech[[#This Row],[TransactionDate]], "JJJJ")</f>
        <v>2024</v>
      </c>
      <c r="K1807" s="3" t="str">
        <f>TEXT(NIgerian_Fintech[[#This Row],[TransactionDate]], "MMMM")</f>
        <v>August</v>
      </c>
      <c r="L1807" s="3" t="str">
        <f>TEXT(NIgerian_Fintech[[#This Row],[TransactionDate]], "MM")</f>
        <v>08</v>
      </c>
      <c r="M1807" s="3" t="str">
        <f>TEXT(NIgerian_Fintech[[#This Row],[TransactionDate]], "tttt")</f>
        <v>Friday</v>
      </c>
      <c r="N1807" s="2" t="s">
        <v>16</v>
      </c>
    </row>
    <row r="1808" spans="1:14" ht="14.5" x14ac:dyDescent="0.35">
      <c r="A1808" s="2" t="s">
        <v>3646</v>
      </c>
      <c r="B1808" s="2" t="s">
        <v>3647</v>
      </c>
      <c r="C1808" s="2">
        <v>41</v>
      </c>
      <c r="D1808" s="2" t="s">
        <v>12</v>
      </c>
      <c r="E1808" s="2" t="s">
        <v>93</v>
      </c>
      <c r="F1808" s="2" t="s">
        <v>25</v>
      </c>
      <c r="G1808" s="2" t="s">
        <v>15</v>
      </c>
      <c r="H1808" s="7">
        <v>2132.37</v>
      </c>
      <c r="I1808" s="3">
        <v>45355</v>
      </c>
      <c r="J1808" s="3" t="str">
        <f>TEXT(NIgerian_Fintech[[#This Row],[TransactionDate]], "JJJJ")</f>
        <v>2024</v>
      </c>
      <c r="K1808" s="3" t="str">
        <f>TEXT(NIgerian_Fintech[[#This Row],[TransactionDate]], "MMMM")</f>
        <v>March</v>
      </c>
      <c r="L1808" s="3" t="str">
        <f>TEXT(NIgerian_Fintech[[#This Row],[TransactionDate]], "MM")</f>
        <v>03</v>
      </c>
      <c r="M1808" s="3" t="str">
        <f>TEXT(NIgerian_Fintech[[#This Row],[TransactionDate]], "tttt")</f>
        <v>Monday</v>
      </c>
      <c r="N1808" s="2" t="s">
        <v>16</v>
      </c>
    </row>
    <row r="1809" spans="1:14" ht="14.5" x14ac:dyDescent="0.35">
      <c r="A1809" s="2" t="s">
        <v>3648</v>
      </c>
      <c r="B1809" s="2" t="s">
        <v>3649</v>
      </c>
      <c r="C1809" s="2">
        <v>20</v>
      </c>
      <c r="D1809" s="2" t="s">
        <v>12</v>
      </c>
      <c r="E1809" s="2" t="s">
        <v>52</v>
      </c>
      <c r="F1809" s="2" t="s">
        <v>49</v>
      </c>
      <c r="G1809" s="2" t="s">
        <v>15</v>
      </c>
      <c r="H1809" s="7">
        <v>326.95999999999998</v>
      </c>
      <c r="I1809" s="3">
        <v>45455</v>
      </c>
      <c r="J1809" s="3" t="str">
        <f>TEXT(NIgerian_Fintech[[#This Row],[TransactionDate]], "JJJJ")</f>
        <v>2024</v>
      </c>
      <c r="K1809" s="3" t="str">
        <f>TEXT(NIgerian_Fintech[[#This Row],[TransactionDate]], "MMMM")</f>
        <v>June</v>
      </c>
      <c r="L1809" s="3" t="str">
        <f>TEXT(NIgerian_Fintech[[#This Row],[TransactionDate]], "MM")</f>
        <v>06</v>
      </c>
      <c r="M1809" s="3" t="str">
        <f>TEXT(NIgerian_Fintech[[#This Row],[TransactionDate]], "tttt")</f>
        <v>Wednesday</v>
      </c>
      <c r="N1809" s="2" t="s">
        <v>16</v>
      </c>
    </row>
    <row r="1810" spans="1:14" ht="14.5" x14ac:dyDescent="0.35">
      <c r="A1810" s="2" t="s">
        <v>3650</v>
      </c>
      <c r="B1810" s="2" t="s">
        <v>3651</v>
      </c>
      <c r="C1810" s="2">
        <v>37</v>
      </c>
      <c r="D1810" s="2" t="s">
        <v>39</v>
      </c>
      <c r="E1810" s="2" t="s">
        <v>42</v>
      </c>
      <c r="F1810" s="2" t="s">
        <v>14</v>
      </c>
      <c r="G1810" s="2" t="s">
        <v>30</v>
      </c>
      <c r="H1810" s="7">
        <v>4002.08</v>
      </c>
      <c r="I1810" s="3">
        <v>44954</v>
      </c>
      <c r="J1810" s="3" t="str">
        <f>TEXT(NIgerian_Fintech[[#This Row],[TransactionDate]], "JJJJ")</f>
        <v>2023</v>
      </c>
      <c r="K1810" s="3" t="str">
        <f>TEXT(NIgerian_Fintech[[#This Row],[TransactionDate]], "MMMM")</f>
        <v>January</v>
      </c>
      <c r="L1810" s="3" t="str">
        <f>TEXT(NIgerian_Fintech[[#This Row],[TransactionDate]], "MM")</f>
        <v>01</v>
      </c>
      <c r="M1810" s="3" t="str">
        <f>TEXT(NIgerian_Fintech[[#This Row],[TransactionDate]], "tttt")</f>
        <v>Saturday</v>
      </c>
      <c r="N1810" s="2" t="s">
        <v>21</v>
      </c>
    </row>
    <row r="1811" spans="1:14" ht="14.5" x14ac:dyDescent="0.35">
      <c r="A1811" s="2" t="s">
        <v>3652</v>
      </c>
      <c r="B1811" s="2" t="s">
        <v>3653</v>
      </c>
      <c r="C1811" s="2">
        <v>63</v>
      </c>
      <c r="D1811" s="2" t="s">
        <v>39</v>
      </c>
      <c r="E1811" s="2" t="s">
        <v>74</v>
      </c>
      <c r="F1811" s="2" t="s">
        <v>35</v>
      </c>
      <c r="G1811" s="2" t="s">
        <v>30</v>
      </c>
      <c r="H1811" s="7">
        <v>244.07</v>
      </c>
      <c r="I1811" s="3">
        <v>45052</v>
      </c>
      <c r="J1811" s="3" t="str">
        <f>TEXT(NIgerian_Fintech[[#This Row],[TransactionDate]], "JJJJ")</f>
        <v>2023</v>
      </c>
      <c r="K1811" s="3" t="str">
        <f>TEXT(NIgerian_Fintech[[#This Row],[TransactionDate]], "MMMM")</f>
        <v>May</v>
      </c>
      <c r="L1811" s="3" t="str">
        <f>TEXT(NIgerian_Fintech[[#This Row],[TransactionDate]], "MM")</f>
        <v>05</v>
      </c>
      <c r="M1811" s="3" t="str">
        <f>TEXT(NIgerian_Fintech[[#This Row],[TransactionDate]], "tttt")</f>
        <v>Saturday</v>
      </c>
      <c r="N1811" s="2" t="s">
        <v>16</v>
      </c>
    </row>
    <row r="1812" spans="1:14" ht="14.5" x14ac:dyDescent="0.35">
      <c r="A1812" s="2" t="s">
        <v>3654</v>
      </c>
      <c r="B1812" s="2" t="s">
        <v>3655</v>
      </c>
      <c r="C1812" s="2">
        <v>32</v>
      </c>
      <c r="D1812" s="2" t="s">
        <v>39</v>
      </c>
      <c r="E1812" s="2" t="s">
        <v>74</v>
      </c>
      <c r="F1812" s="2" t="s">
        <v>14</v>
      </c>
      <c r="G1812" s="2" t="s">
        <v>15</v>
      </c>
      <c r="H1812" s="7">
        <v>6909.23</v>
      </c>
      <c r="I1812" s="3">
        <v>45425</v>
      </c>
      <c r="J1812" s="3" t="str">
        <f>TEXT(NIgerian_Fintech[[#This Row],[TransactionDate]], "JJJJ")</f>
        <v>2024</v>
      </c>
      <c r="K1812" s="3" t="str">
        <f>TEXT(NIgerian_Fintech[[#This Row],[TransactionDate]], "MMMM")</f>
        <v>May</v>
      </c>
      <c r="L1812" s="3" t="str">
        <f>TEXT(NIgerian_Fintech[[#This Row],[TransactionDate]], "MM")</f>
        <v>05</v>
      </c>
      <c r="M1812" s="3" t="str">
        <f>TEXT(NIgerian_Fintech[[#This Row],[TransactionDate]], "tttt")</f>
        <v>Monday</v>
      </c>
      <c r="N1812" s="2" t="s">
        <v>21</v>
      </c>
    </row>
    <row r="1813" spans="1:14" ht="14.5" x14ac:dyDescent="0.35">
      <c r="A1813" s="2" t="s">
        <v>3656</v>
      </c>
      <c r="B1813" s="2" t="s">
        <v>3657</v>
      </c>
      <c r="C1813" s="2">
        <v>42</v>
      </c>
      <c r="D1813" s="2" t="s">
        <v>39</v>
      </c>
      <c r="E1813" s="2" t="s">
        <v>52</v>
      </c>
      <c r="F1813" s="2" t="s">
        <v>25</v>
      </c>
      <c r="G1813" s="2" t="s">
        <v>15</v>
      </c>
      <c r="H1813" s="7">
        <v>7044.32</v>
      </c>
      <c r="I1813" s="3">
        <v>45113</v>
      </c>
      <c r="J1813" s="3" t="str">
        <f>TEXT(NIgerian_Fintech[[#This Row],[TransactionDate]], "JJJJ")</f>
        <v>2023</v>
      </c>
      <c r="K1813" s="3" t="str">
        <f>TEXT(NIgerian_Fintech[[#This Row],[TransactionDate]], "MMMM")</f>
        <v>July</v>
      </c>
      <c r="L1813" s="3" t="str">
        <f>TEXT(NIgerian_Fintech[[#This Row],[TransactionDate]], "MM")</f>
        <v>07</v>
      </c>
      <c r="M1813" s="3" t="str">
        <f>TEXT(NIgerian_Fintech[[#This Row],[TransactionDate]], "tttt")</f>
        <v>Thursday</v>
      </c>
      <c r="N1813" s="2" t="s">
        <v>16</v>
      </c>
    </row>
    <row r="1814" spans="1:14" ht="14.5" x14ac:dyDescent="0.35">
      <c r="A1814" s="2" t="s">
        <v>3658</v>
      </c>
      <c r="B1814" s="2" t="s">
        <v>3659</v>
      </c>
      <c r="C1814" s="2">
        <v>47</v>
      </c>
      <c r="D1814" s="2" t="s">
        <v>12</v>
      </c>
      <c r="E1814" s="2" t="s">
        <v>24</v>
      </c>
      <c r="F1814" s="2" t="s">
        <v>49</v>
      </c>
      <c r="G1814" s="2" t="s">
        <v>30</v>
      </c>
      <c r="H1814" s="7">
        <v>547.13</v>
      </c>
      <c r="I1814" s="3">
        <v>45580</v>
      </c>
      <c r="J1814" s="3" t="str">
        <f>TEXT(NIgerian_Fintech[[#This Row],[TransactionDate]], "JJJJ")</f>
        <v>2024</v>
      </c>
      <c r="K1814" s="3" t="str">
        <f>TEXT(NIgerian_Fintech[[#This Row],[TransactionDate]], "MMMM")</f>
        <v>October</v>
      </c>
      <c r="L1814" s="3" t="str">
        <f>TEXT(NIgerian_Fintech[[#This Row],[TransactionDate]], "MM")</f>
        <v>10</v>
      </c>
      <c r="M1814" s="3" t="str">
        <f>TEXT(NIgerian_Fintech[[#This Row],[TransactionDate]], "tttt")</f>
        <v>Tuesday</v>
      </c>
      <c r="N1814" s="2" t="s">
        <v>16</v>
      </c>
    </row>
    <row r="1815" spans="1:14" ht="14.5" x14ac:dyDescent="0.35">
      <c r="A1815" s="2" t="s">
        <v>3660</v>
      </c>
      <c r="B1815" s="2" t="s">
        <v>3661</v>
      </c>
      <c r="C1815" s="2">
        <v>31</v>
      </c>
      <c r="D1815" s="2" t="s">
        <v>39</v>
      </c>
      <c r="E1815" s="2" t="s">
        <v>13</v>
      </c>
      <c r="F1815" s="2" t="s">
        <v>49</v>
      </c>
      <c r="G1815" s="2" t="s">
        <v>30</v>
      </c>
      <c r="H1815" s="7">
        <v>2745.19</v>
      </c>
      <c r="I1815" s="3">
        <v>45298</v>
      </c>
      <c r="J1815" s="3" t="str">
        <f>TEXT(NIgerian_Fintech[[#This Row],[TransactionDate]], "JJJJ")</f>
        <v>2024</v>
      </c>
      <c r="K1815" s="3" t="str">
        <f>TEXT(NIgerian_Fintech[[#This Row],[TransactionDate]], "MMMM")</f>
        <v>January</v>
      </c>
      <c r="L1815" s="3" t="str">
        <f>TEXT(NIgerian_Fintech[[#This Row],[TransactionDate]], "MM")</f>
        <v>01</v>
      </c>
      <c r="M1815" s="3" t="str">
        <f>TEXT(NIgerian_Fintech[[#This Row],[TransactionDate]], "tttt")</f>
        <v>Sunday</v>
      </c>
      <c r="N1815" s="2" t="s">
        <v>16</v>
      </c>
    </row>
    <row r="1816" spans="1:14" ht="14.5" x14ac:dyDescent="0.35">
      <c r="A1816" s="2" t="s">
        <v>3662</v>
      </c>
      <c r="B1816" s="2" t="s">
        <v>3663</v>
      </c>
      <c r="C1816" s="2">
        <v>24</v>
      </c>
      <c r="D1816" s="2" t="s">
        <v>39</v>
      </c>
      <c r="E1816" s="2" t="s">
        <v>13</v>
      </c>
      <c r="F1816" s="2" t="s">
        <v>49</v>
      </c>
      <c r="G1816" s="2" t="s">
        <v>20</v>
      </c>
      <c r="H1816" s="7">
        <v>17844.25</v>
      </c>
      <c r="I1816" s="3">
        <v>45064</v>
      </c>
      <c r="J1816" s="3" t="str">
        <f>TEXT(NIgerian_Fintech[[#This Row],[TransactionDate]], "JJJJ")</f>
        <v>2023</v>
      </c>
      <c r="K1816" s="3" t="str">
        <f>TEXT(NIgerian_Fintech[[#This Row],[TransactionDate]], "MMMM")</f>
        <v>May</v>
      </c>
      <c r="L1816" s="3" t="str">
        <f>TEXT(NIgerian_Fintech[[#This Row],[TransactionDate]], "MM")</f>
        <v>05</v>
      </c>
      <c r="M1816" s="3" t="str">
        <f>TEXT(NIgerian_Fintech[[#This Row],[TransactionDate]], "tttt")</f>
        <v>Thursday</v>
      </c>
      <c r="N1816" s="2" t="s">
        <v>16</v>
      </c>
    </row>
    <row r="1817" spans="1:14" ht="14.5" x14ac:dyDescent="0.35">
      <c r="A1817" s="2" t="s">
        <v>3664</v>
      </c>
      <c r="B1817" s="2" t="s">
        <v>3665</v>
      </c>
      <c r="C1817" s="2">
        <v>34</v>
      </c>
      <c r="D1817" s="2" t="s">
        <v>39</v>
      </c>
      <c r="E1817" s="2" t="s">
        <v>24</v>
      </c>
      <c r="F1817" s="2" t="s">
        <v>55</v>
      </c>
      <c r="G1817" s="2" t="s">
        <v>15</v>
      </c>
      <c r="H1817" s="7">
        <v>6209.1</v>
      </c>
      <c r="I1817" s="3">
        <v>45263</v>
      </c>
      <c r="J1817" s="3" t="str">
        <f>TEXT(NIgerian_Fintech[[#This Row],[TransactionDate]], "JJJJ")</f>
        <v>2023</v>
      </c>
      <c r="K1817" s="3" t="str">
        <f>TEXT(NIgerian_Fintech[[#This Row],[TransactionDate]], "MMMM")</f>
        <v>December</v>
      </c>
      <c r="L1817" s="3" t="str">
        <f>TEXT(NIgerian_Fintech[[#This Row],[TransactionDate]], "MM")</f>
        <v>12</v>
      </c>
      <c r="M1817" s="3" t="str">
        <f>TEXT(NIgerian_Fintech[[#This Row],[TransactionDate]], "tttt")</f>
        <v>Sunday</v>
      </c>
      <c r="N1817" s="2" t="s">
        <v>16</v>
      </c>
    </row>
    <row r="1818" spans="1:14" ht="14.5" x14ac:dyDescent="0.35">
      <c r="A1818" s="2" t="s">
        <v>3666</v>
      </c>
      <c r="B1818" s="2" t="s">
        <v>3667</v>
      </c>
      <c r="C1818" s="2">
        <v>61</v>
      </c>
      <c r="D1818" s="2" t="s">
        <v>12</v>
      </c>
      <c r="E1818" s="2" t="s">
        <v>13</v>
      </c>
      <c r="F1818" s="2" t="s">
        <v>49</v>
      </c>
      <c r="G1818" s="2" t="s">
        <v>15</v>
      </c>
      <c r="H1818" s="7">
        <v>5702.4</v>
      </c>
      <c r="I1818" s="3">
        <v>45140</v>
      </c>
      <c r="J1818" s="3" t="str">
        <f>TEXT(NIgerian_Fintech[[#This Row],[TransactionDate]], "JJJJ")</f>
        <v>2023</v>
      </c>
      <c r="K1818" s="3" t="str">
        <f>TEXT(NIgerian_Fintech[[#This Row],[TransactionDate]], "MMMM")</f>
        <v>August</v>
      </c>
      <c r="L1818" s="3" t="str">
        <f>TEXT(NIgerian_Fintech[[#This Row],[TransactionDate]], "MM")</f>
        <v>08</v>
      </c>
      <c r="M1818" s="3" t="str">
        <f>TEXT(NIgerian_Fintech[[#This Row],[TransactionDate]], "tttt")</f>
        <v>Wednesday</v>
      </c>
      <c r="N1818" s="2" t="s">
        <v>16</v>
      </c>
    </row>
    <row r="1819" spans="1:14" ht="14.5" x14ac:dyDescent="0.35">
      <c r="A1819" s="2" t="s">
        <v>3668</v>
      </c>
      <c r="B1819" s="2" t="s">
        <v>3669</v>
      </c>
      <c r="C1819" s="2">
        <v>37</v>
      </c>
      <c r="D1819" s="2" t="s">
        <v>12</v>
      </c>
      <c r="E1819" s="2" t="s">
        <v>24</v>
      </c>
      <c r="F1819" s="2" t="s">
        <v>19</v>
      </c>
      <c r="G1819" s="2" t="s">
        <v>36</v>
      </c>
      <c r="H1819" s="7">
        <v>11999.04</v>
      </c>
      <c r="I1819" s="3">
        <v>45217</v>
      </c>
      <c r="J1819" s="3" t="str">
        <f>TEXT(NIgerian_Fintech[[#This Row],[TransactionDate]], "JJJJ")</f>
        <v>2023</v>
      </c>
      <c r="K1819" s="3" t="str">
        <f>TEXT(NIgerian_Fintech[[#This Row],[TransactionDate]], "MMMM")</f>
        <v>October</v>
      </c>
      <c r="L1819" s="3" t="str">
        <f>TEXT(NIgerian_Fintech[[#This Row],[TransactionDate]], "MM")</f>
        <v>10</v>
      </c>
      <c r="M1819" s="3" t="str">
        <f>TEXT(NIgerian_Fintech[[#This Row],[TransactionDate]], "tttt")</f>
        <v>Wednesday</v>
      </c>
      <c r="N1819" s="2" t="s">
        <v>16</v>
      </c>
    </row>
    <row r="1820" spans="1:14" ht="14.5" x14ac:dyDescent="0.35">
      <c r="A1820" s="2" t="s">
        <v>3670</v>
      </c>
      <c r="B1820" s="2" t="s">
        <v>3671</v>
      </c>
      <c r="C1820" s="2">
        <v>53</v>
      </c>
      <c r="D1820" s="2" t="s">
        <v>39</v>
      </c>
      <c r="E1820" s="2" t="s">
        <v>93</v>
      </c>
      <c r="F1820" s="2" t="s">
        <v>55</v>
      </c>
      <c r="G1820" s="2" t="s">
        <v>20</v>
      </c>
      <c r="H1820" s="7">
        <v>12548.52</v>
      </c>
      <c r="I1820" s="3">
        <v>45496</v>
      </c>
      <c r="J1820" s="3" t="str">
        <f>TEXT(NIgerian_Fintech[[#This Row],[TransactionDate]], "JJJJ")</f>
        <v>2024</v>
      </c>
      <c r="K1820" s="3" t="str">
        <f>TEXT(NIgerian_Fintech[[#This Row],[TransactionDate]], "MMMM")</f>
        <v>July</v>
      </c>
      <c r="L1820" s="3" t="str">
        <f>TEXT(NIgerian_Fintech[[#This Row],[TransactionDate]], "MM")</f>
        <v>07</v>
      </c>
      <c r="M1820" s="3" t="str">
        <f>TEXT(NIgerian_Fintech[[#This Row],[TransactionDate]], "tttt")</f>
        <v>Tuesday</v>
      </c>
      <c r="N1820" s="2" t="s">
        <v>16</v>
      </c>
    </row>
    <row r="1821" spans="1:14" ht="14.5" x14ac:dyDescent="0.35">
      <c r="A1821" s="2" t="s">
        <v>3672</v>
      </c>
      <c r="B1821" s="2" t="s">
        <v>3673</v>
      </c>
      <c r="C1821" s="2">
        <v>26</v>
      </c>
      <c r="D1821" s="2" t="s">
        <v>39</v>
      </c>
      <c r="E1821" s="2" t="s">
        <v>24</v>
      </c>
      <c r="F1821" s="2" t="s">
        <v>35</v>
      </c>
      <c r="G1821" s="2" t="s">
        <v>26</v>
      </c>
      <c r="H1821" s="7">
        <v>14353.27</v>
      </c>
      <c r="I1821" s="3">
        <v>45297</v>
      </c>
      <c r="J1821" s="3" t="str">
        <f>TEXT(NIgerian_Fintech[[#This Row],[TransactionDate]], "JJJJ")</f>
        <v>2024</v>
      </c>
      <c r="K1821" s="3" t="str">
        <f>TEXT(NIgerian_Fintech[[#This Row],[TransactionDate]], "MMMM")</f>
        <v>January</v>
      </c>
      <c r="L1821" s="3" t="str">
        <f>TEXT(NIgerian_Fintech[[#This Row],[TransactionDate]], "MM")</f>
        <v>01</v>
      </c>
      <c r="M1821" s="3" t="str">
        <f>TEXT(NIgerian_Fintech[[#This Row],[TransactionDate]], "tttt")</f>
        <v>Saturday</v>
      </c>
      <c r="N1821" s="2" t="s">
        <v>16</v>
      </c>
    </row>
    <row r="1822" spans="1:14" ht="14.5" x14ac:dyDescent="0.35">
      <c r="A1822" s="2" t="s">
        <v>3674</v>
      </c>
      <c r="B1822" s="2" t="s">
        <v>3675</v>
      </c>
      <c r="C1822" s="2">
        <v>55</v>
      </c>
      <c r="D1822" s="2" t="s">
        <v>12</v>
      </c>
      <c r="E1822" s="2" t="s">
        <v>13</v>
      </c>
      <c r="F1822" s="2" t="s">
        <v>55</v>
      </c>
      <c r="G1822" s="2" t="s">
        <v>26</v>
      </c>
      <c r="H1822" s="7">
        <v>17747.98</v>
      </c>
      <c r="I1822" s="3">
        <v>45456</v>
      </c>
      <c r="J1822" s="3" t="str">
        <f>TEXT(NIgerian_Fintech[[#This Row],[TransactionDate]], "JJJJ")</f>
        <v>2024</v>
      </c>
      <c r="K1822" s="3" t="str">
        <f>TEXT(NIgerian_Fintech[[#This Row],[TransactionDate]], "MMMM")</f>
        <v>June</v>
      </c>
      <c r="L1822" s="3" t="str">
        <f>TEXT(NIgerian_Fintech[[#This Row],[TransactionDate]], "MM")</f>
        <v>06</v>
      </c>
      <c r="M1822" s="3" t="str">
        <f>TEXT(NIgerian_Fintech[[#This Row],[TransactionDate]], "tttt")</f>
        <v>Thursday</v>
      </c>
      <c r="N1822" s="2" t="s">
        <v>16</v>
      </c>
    </row>
    <row r="1823" spans="1:14" ht="14.5" x14ac:dyDescent="0.35">
      <c r="A1823" s="2" t="s">
        <v>3676</v>
      </c>
      <c r="B1823" s="2" t="s">
        <v>3677</v>
      </c>
      <c r="C1823" s="2">
        <v>39</v>
      </c>
      <c r="D1823" s="2" t="s">
        <v>39</v>
      </c>
      <c r="E1823" s="2" t="s">
        <v>13</v>
      </c>
      <c r="F1823" s="2" t="s">
        <v>55</v>
      </c>
      <c r="G1823" s="2" t="s">
        <v>26</v>
      </c>
      <c r="H1823" s="7">
        <v>2642.92</v>
      </c>
      <c r="I1823" s="3">
        <v>45618</v>
      </c>
      <c r="J1823" s="3" t="str">
        <f>TEXT(NIgerian_Fintech[[#This Row],[TransactionDate]], "JJJJ")</f>
        <v>2024</v>
      </c>
      <c r="K1823" s="3" t="str">
        <f>TEXT(NIgerian_Fintech[[#This Row],[TransactionDate]], "MMMM")</f>
        <v>November</v>
      </c>
      <c r="L1823" s="3" t="str">
        <f>TEXT(NIgerian_Fintech[[#This Row],[TransactionDate]], "MM")</f>
        <v>11</v>
      </c>
      <c r="M1823" s="3" t="str">
        <f>TEXT(NIgerian_Fintech[[#This Row],[TransactionDate]], "tttt")</f>
        <v>Friday</v>
      </c>
      <c r="N1823" s="2" t="s">
        <v>69</v>
      </c>
    </row>
    <row r="1824" spans="1:14" ht="14.5" x14ac:dyDescent="0.35">
      <c r="A1824" s="2" t="s">
        <v>3678</v>
      </c>
      <c r="B1824" s="2" t="s">
        <v>3679</v>
      </c>
      <c r="C1824" s="2">
        <v>19</v>
      </c>
      <c r="D1824" s="2" t="s">
        <v>39</v>
      </c>
      <c r="E1824" s="2" t="s">
        <v>93</v>
      </c>
      <c r="F1824" s="2" t="s">
        <v>55</v>
      </c>
      <c r="G1824" s="2" t="s">
        <v>30</v>
      </c>
      <c r="H1824" s="7">
        <v>686.86</v>
      </c>
      <c r="I1824" s="3">
        <v>45596</v>
      </c>
      <c r="J1824" s="3" t="str">
        <f>TEXT(NIgerian_Fintech[[#This Row],[TransactionDate]], "JJJJ")</f>
        <v>2024</v>
      </c>
      <c r="K1824" s="3" t="str">
        <f>TEXT(NIgerian_Fintech[[#This Row],[TransactionDate]], "MMMM")</f>
        <v>October</v>
      </c>
      <c r="L1824" s="3" t="str">
        <f>TEXT(NIgerian_Fintech[[#This Row],[TransactionDate]], "MM")</f>
        <v>10</v>
      </c>
      <c r="M1824" s="3" t="str">
        <f>TEXT(NIgerian_Fintech[[#This Row],[TransactionDate]], "tttt")</f>
        <v>Thursday</v>
      </c>
      <c r="N1824" s="2" t="s">
        <v>16</v>
      </c>
    </row>
    <row r="1825" spans="1:14" ht="14.5" x14ac:dyDescent="0.35">
      <c r="A1825" s="2" t="s">
        <v>3680</v>
      </c>
      <c r="B1825" s="2" t="s">
        <v>3681</v>
      </c>
      <c r="C1825" s="2">
        <v>41</v>
      </c>
      <c r="D1825" s="2" t="s">
        <v>39</v>
      </c>
      <c r="E1825" s="2" t="s">
        <v>24</v>
      </c>
      <c r="F1825" s="2" t="s">
        <v>14</v>
      </c>
      <c r="G1825" s="2" t="s">
        <v>26</v>
      </c>
      <c r="H1825" s="7">
        <v>4784.63</v>
      </c>
      <c r="I1825" s="3">
        <v>45475</v>
      </c>
      <c r="J1825" s="3" t="str">
        <f>TEXT(NIgerian_Fintech[[#This Row],[TransactionDate]], "JJJJ")</f>
        <v>2024</v>
      </c>
      <c r="K1825" s="3" t="str">
        <f>TEXT(NIgerian_Fintech[[#This Row],[TransactionDate]], "MMMM")</f>
        <v>July</v>
      </c>
      <c r="L1825" s="3" t="str">
        <f>TEXT(NIgerian_Fintech[[#This Row],[TransactionDate]], "MM")</f>
        <v>07</v>
      </c>
      <c r="M1825" s="3" t="str">
        <f>TEXT(NIgerian_Fintech[[#This Row],[TransactionDate]], "tttt")</f>
        <v>Tuesday</v>
      </c>
      <c r="N1825" s="2" t="s">
        <v>16</v>
      </c>
    </row>
    <row r="1826" spans="1:14" ht="14.5" x14ac:dyDescent="0.35">
      <c r="A1826" s="2" t="s">
        <v>3682</v>
      </c>
      <c r="B1826" s="2" t="s">
        <v>3683</v>
      </c>
      <c r="C1826" s="2">
        <v>25</v>
      </c>
      <c r="D1826" s="2" t="s">
        <v>39</v>
      </c>
      <c r="E1826" s="2" t="s">
        <v>93</v>
      </c>
      <c r="F1826" s="2" t="s">
        <v>19</v>
      </c>
      <c r="G1826" s="2" t="s">
        <v>36</v>
      </c>
      <c r="H1826" s="7">
        <v>19316.97</v>
      </c>
      <c r="I1826" s="3">
        <v>45222</v>
      </c>
      <c r="J1826" s="3" t="str">
        <f>TEXT(NIgerian_Fintech[[#This Row],[TransactionDate]], "JJJJ")</f>
        <v>2023</v>
      </c>
      <c r="K1826" s="3" t="str">
        <f>TEXT(NIgerian_Fintech[[#This Row],[TransactionDate]], "MMMM")</f>
        <v>October</v>
      </c>
      <c r="L1826" s="3" t="str">
        <f>TEXT(NIgerian_Fintech[[#This Row],[TransactionDate]], "MM")</f>
        <v>10</v>
      </c>
      <c r="M1826" s="3" t="str">
        <f>TEXT(NIgerian_Fintech[[#This Row],[TransactionDate]], "tttt")</f>
        <v>Monday</v>
      </c>
      <c r="N1826" s="2" t="s">
        <v>16</v>
      </c>
    </row>
    <row r="1827" spans="1:14" ht="14.5" x14ac:dyDescent="0.35">
      <c r="A1827" s="2" t="s">
        <v>3684</v>
      </c>
      <c r="B1827" s="2" t="s">
        <v>3685</v>
      </c>
      <c r="C1827" s="2">
        <v>28</v>
      </c>
      <c r="D1827" s="2" t="s">
        <v>12</v>
      </c>
      <c r="E1827" s="2" t="s">
        <v>52</v>
      </c>
      <c r="F1827" s="2" t="s">
        <v>25</v>
      </c>
      <c r="G1827" s="2" t="s">
        <v>30</v>
      </c>
      <c r="H1827" s="7">
        <v>812.41</v>
      </c>
      <c r="I1827" s="3">
        <v>45517</v>
      </c>
      <c r="J1827" s="3" t="str">
        <f>TEXT(NIgerian_Fintech[[#This Row],[TransactionDate]], "JJJJ")</f>
        <v>2024</v>
      </c>
      <c r="K1827" s="3" t="str">
        <f>TEXT(NIgerian_Fintech[[#This Row],[TransactionDate]], "MMMM")</f>
        <v>August</v>
      </c>
      <c r="L1827" s="3" t="str">
        <f>TEXT(NIgerian_Fintech[[#This Row],[TransactionDate]], "MM")</f>
        <v>08</v>
      </c>
      <c r="M1827" s="3" t="str">
        <f>TEXT(NIgerian_Fintech[[#This Row],[TransactionDate]], "tttt")</f>
        <v>Tuesday</v>
      </c>
      <c r="N1827" s="2" t="s">
        <v>16</v>
      </c>
    </row>
    <row r="1828" spans="1:14" ht="14.5" x14ac:dyDescent="0.35">
      <c r="A1828" s="2" t="s">
        <v>3686</v>
      </c>
      <c r="B1828" s="2" t="s">
        <v>3687</v>
      </c>
      <c r="C1828" s="2">
        <v>30</v>
      </c>
      <c r="D1828" s="2" t="s">
        <v>12</v>
      </c>
      <c r="E1828" s="2" t="s">
        <v>64</v>
      </c>
      <c r="F1828" s="2" t="s">
        <v>49</v>
      </c>
      <c r="G1828" s="2" t="s">
        <v>30</v>
      </c>
      <c r="H1828" s="7">
        <v>8579.1299999999992</v>
      </c>
      <c r="I1828" s="3">
        <v>45345</v>
      </c>
      <c r="J1828" s="3" t="str">
        <f>TEXT(NIgerian_Fintech[[#This Row],[TransactionDate]], "JJJJ")</f>
        <v>2024</v>
      </c>
      <c r="K1828" s="3" t="str">
        <f>TEXT(NIgerian_Fintech[[#This Row],[TransactionDate]], "MMMM")</f>
        <v>February</v>
      </c>
      <c r="L1828" s="3" t="str">
        <f>TEXT(NIgerian_Fintech[[#This Row],[TransactionDate]], "MM")</f>
        <v>02</v>
      </c>
      <c r="M1828" s="3" t="str">
        <f>TEXT(NIgerian_Fintech[[#This Row],[TransactionDate]], "tttt")</f>
        <v>Friday</v>
      </c>
      <c r="N1828" s="2" t="s">
        <v>21</v>
      </c>
    </row>
    <row r="1829" spans="1:14" ht="14.5" x14ac:dyDescent="0.35">
      <c r="A1829" s="2" t="s">
        <v>3688</v>
      </c>
      <c r="B1829" s="2" t="s">
        <v>3689</v>
      </c>
      <c r="C1829" s="2">
        <v>34</v>
      </c>
      <c r="D1829" s="2" t="s">
        <v>12</v>
      </c>
      <c r="E1829" s="2" t="s">
        <v>93</v>
      </c>
      <c r="F1829" s="2" t="s">
        <v>55</v>
      </c>
      <c r="G1829" s="2" t="s">
        <v>26</v>
      </c>
      <c r="H1829" s="7">
        <v>12075.89</v>
      </c>
      <c r="I1829" s="3">
        <v>45592</v>
      </c>
      <c r="J1829" s="3" t="str">
        <f>TEXT(NIgerian_Fintech[[#This Row],[TransactionDate]], "JJJJ")</f>
        <v>2024</v>
      </c>
      <c r="K1829" s="3" t="str">
        <f>TEXT(NIgerian_Fintech[[#This Row],[TransactionDate]], "MMMM")</f>
        <v>October</v>
      </c>
      <c r="L1829" s="3" t="str">
        <f>TEXT(NIgerian_Fintech[[#This Row],[TransactionDate]], "MM")</f>
        <v>10</v>
      </c>
      <c r="M1829" s="3" t="str">
        <f>TEXT(NIgerian_Fintech[[#This Row],[TransactionDate]], "tttt")</f>
        <v>Sunday</v>
      </c>
      <c r="N1829" s="2" t="s">
        <v>69</v>
      </c>
    </row>
    <row r="1830" spans="1:14" ht="14.5" x14ac:dyDescent="0.35">
      <c r="A1830" s="2" t="s">
        <v>3690</v>
      </c>
      <c r="B1830" s="2" t="s">
        <v>3691</v>
      </c>
      <c r="C1830" s="2">
        <v>25</v>
      </c>
      <c r="D1830" s="2" t="s">
        <v>39</v>
      </c>
      <c r="E1830" s="2" t="s">
        <v>42</v>
      </c>
      <c r="F1830" s="2" t="s">
        <v>25</v>
      </c>
      <c r="G1830" s="2" t="s">
        <v>30</v>
      </c>
      <c r="H1830" s="7">
        <v>6566.36</v>
      </c>
      <c r="I1830" s="3">
        <v>45287</v>
      </c>
      <c r="J1830" s="3" t="str">
        <f>TEXT(NIgerian_Fintech[[#This Row],[TransactionDate]], "JJJJ")</f>
        <v>2023</v>
      </c>
      <c r="K1830" s="3" t="str">
        <f>TEXT(NIgerian_Fintech[[#This Row],[TransactionDate]], "MMMM")</f>
        <v>December</v>
      </c>
      <c r="L1830" s="3" t="str">
        <f>TEXT(NIgerian_Fintech[[#This Row],[TransactionDate]], "MM")</f>
        <v>12</v>
      </c>
      <c r="M1830" s="3" t="str">
        <f>TEXT(NIgerian_Fintech[[#This Row],[TransactionDate]], "tttt")</f>
        <v>Wednesday</v>
      </c>
      <c r="N1830" s="2" t="s">
        <v>21</v>
      </c>
    </row>
    <row r="1831" spans="1:14" ht="14.5" x14ac:dyDescent="0.35">
      <c r="A1831" s="2" t="s">
        <v>3692</v>
      </c>
      <c r="B1831" s="2" t="s">
        <v>3693</v>
      </c>
      <c r="C1831" s="2">
        <v>38</v>
      </c>
      <c r="D1831" s="2" t="s">
        <v>39</v>
      </c>
      <c r="E1831" s="2" t="s">
        <v>13</v>
      </c>
      <c r="F1831" s="2" t="s">
        <v>14</v>
      </c>
      <c r="G1831" s="2" t="s">
        <v>20</v>
      </c>
      <c r="H1831" s="7">
        <v>2946.07</v>
      </c>
      <c r="I1831" s="3">
        <v>45084</v>
      </c>
      <c r="J1831" s="3" t="str">
        <f>TEXT(NIgerian_Fintech[[#This Row],[TransactionDate]], "JJJJ")</f>
        <v>2023</v>
      </c>
      <c r="K1831" s="3" t="str">
        <f>TEXT(NIgerian_Fintech[[#This Row],[TransactionDate]], "MMMM")</f>
        <v>June</v>
      </c>
      <c r="L1831" s="3" t="str">
        <f>TEXT(NIgerian_Fintech[[#This Row],[TransactionDate]], "MM")</f>
        <v>06</v>
      </c>
      <c r="M1831" s="3" t="str">
        <f>TEXT(NIgerian_Fintech[[#This Row],[TransactionDate]], "tttt")</f>
        <v>Wednesday</v>
      </c>
      <c r="N1831" s="2" t="s">
        <v>21</v>
      </c>
    </row>
    <row r="1832" spans="1:14" ht="14.5" x14ac:dyDescent="0.35">
      <c r="A1832" s="2" t="s">
        <v>3694</v>
      </c>
      <c r="B1832" s="2" t="s">
        <v>3695</v>
      </c>
      <c r="C1832" s="2">
        <v>35</v>
      </c>
      <c r="D1832" s="2" t="s">
        <v>12</v>
      </c>
      <c r="E1832" s="2" t="s">
        <v>64</v>
      </c>
      <c r="F1832" s="2" t="s">
        <v>25</v>
      </c>
      <c r="G1832" s="2" t="s">
        <v>20</v>
      </c>
      <c r="H1832" s="7">
        <v>3949.84</v>
      </c>
      <c r="I1832" s="3">
        <v>45001</v>
      </c>
      <c r="J1832" s="3" t="str">
        <f>TEXT(NIgerian_Fintech[[#This Row],[TransactionDate]], "JJJJ")</f>
        <v>2023</v>
      </c>
      <c r="K1832" s="3" t="str">
        <f>TEXT(NIgerian_Fintech[[#This Row],[TransactionDate]], "MMMM")</f>
        <v>March</v>
      </c>
      <c r="L1832" s="3" t="str">
        <f>TEXT(NIgerian_Fintech[[#This Row],[TransactionDate]], "MM")</f>
        <v>03</v>
      </c>
      <c r="M1832" s="3" t="str">
        <f>TEXT(NIgerian_Fintech[[#This Row],[TransactionDate]], "tttt")</f>
        <v>Thursday</v>
      </c>
      <c r="N1832" s="2" t="s">
        <v>69</v>
      </c>
    </row>
    <row r="1833" spans="1:14" ht="14.5" x14ac:dyDescent="0.35">
      <c r="A1833" s="2" t="s">
        <v>3696</v>
      </c>
      <c r="B1833" s="2" t="s">
        <v>3697</v>
      </c>
      <c r="C1833" s="2">
        <v>47</v>
      </c>
      <c r="D1833" s="2" t="s">
        <v>12</v>
      </c>
      <c r="E1833" s="2" t="s">
        <v>74</v>
      </c>
      <c r="F1833" s="2" t="s">
        <v>55</v>
      </c>
      <c r="G1833" s="2" t="s">
        <v>26</v>
      </c>
      <c r="H1833" s="7">
        <v>743.49</v>
      </c>
      <c r="I1833" s="3">
        <v>45298</v>
      </c>
      <c r="J1833" s="3" t="str">
        <f>TEXT(NIgerian_Fintech[[#This Row],[TransactionDate]], "JJJJ")</f>
        <v>2024</v>
      </c>
      <c r="K1833" s="3" t="str">
        <f>TEXT(NIgerian_Fintech[[#This Row],[TransactionDate]], "MMMM")</f>
        <v>January</v>
      </c>
      <c r="L1833" s="3" t="str">
        <f>TEXT(NIgerian_Fintech[[#This Row],[TransactionDate]], "MM")</f>
        <v>01</v>
      </c>
      <c r="M1833" s="3" t="str">
        <f>TEXT(NIgerian_Fintech[[#This Row],[TransactionDate]], "tttt")</f>
        <v>Sunday</v>
      </c>
      <c r="N1833" s="2" t="s">
        <v>16</v>
      </c>
    </row>
    <row r="1834" spans="1:14" ht="14.5" x14ac:dyDescent="0.35">
      <c r="A1834" s="2" t="s">
        <v>3698</v>
      </c>
      <c r="B1834" s="2" t="s">
        <v>3699</v>
      </c>
      <c r="C1834" s="2">
        <v>35</v>
      </c>
      <c r="D1834" s="2" t="s">
        <v>12</v>
      </c>
      <c r="E1834" s="2" t="s">
        <v>52</v>
      </c>
      <c r="F1834" s="2" t="s">
        <v>35</v>
      </c>
      <c r="G1834" s="2" t="s">
        <v>36</v>
      </c>
      <c r="H1834" s="7">
        <v>3461.36</v>
      </c>
      <c r="I1834" s="3">
        <v>45493</v>
      </c>
      <c r="J1834" s="3" t="str">
        <f>TEXT(NIgerian_Fintech[[#This Row],[TransactionDate]], "JJJJ")</f>
        <v>2024</v>
      </c>
      <c r="K1834" s="3" t="str">
        <f>TEXT(NIgerian_Fintech[[#This Row],[TransactionDate]], "MMMM")</f>
        <v>July</v>
      </c>
      <c r="L1834" s="3" t="str">
        <f>TEXT(NIgerian_Fintech[[#This Row],[TransactionDate]], "MM")</f>
        <v>07</v>
      </c>
      <c r="M1834" s="3" t="str">
        <f>TEXT(NIgerian_Fintech[[#This Row],[TransactionDate]], "tttt")</f>
        <v>Saturday</v>
      </c>
      <c r="N1834" s="2" t="s">
        <v>21</v>
      </c>
    </row>
    <row r="1835" spans="1:14" ht="14.5" x14ac:dyDescent="0.35">
      <c r="A1835" s="2" t="s">
        <v>3700</v>
      </c>
      <c r="B1835" s="2" t="s">
        <v>3701</v>
      </c>
      <c r="C1835" s="2">
        <v>63</v>
      </c>
      <c r="D1835" s="2" t="s">
        <v>39</v>
      </c>
      <c r="E1835" s="2" t="s">
        <v>24</v>
      </c>
      <c r="F1835" s="2" t="s">
        <v>19</v>
      </c>
      <c r="G1835" s="2" t="s">
        <v>30</v>
      </c>
      <c r="H1835" s="7">
        <v>453.93</v>
      </c>
      <c r="I1835" s="3">
        <v>45644</v>
      </c>
      <c r="J1835" s="3" t="str">
        <f>TEXT(NIgerian_Fintech[[#This Row],[TransactionDate]], "JJJJ")</f>
        <v>2024</v>
      </c>
      <c r="K1835" s="3" t="str">
        <f>TEXT(NIgerian_Fintech[[#This Row],[TransactionDate]], "MMMM")</f>
        <v>December</v>
      </c>
      <c r="L1835" s="3" t="str">
        <f>TEXT(NIgerian_Fintech[[#This Row],[TransactionDate]], "MM")</f>
        <v>12</v>
      </c>
      <c r="M1835" s="3" t="str">
        <f>TEXT(NIgerian_Fintech[[#This Row],[TransactionDate]], "tttt")</f>
        <v>Wednesday</v>
      </c>
      <c r="N1835" s="2" t="s">
        <v>16</v>
      </c>
    </row>
    <row r="1836" spans="1:14" ht="14.5" x14ac:dyDescent="0.35">
      <c r="A1836" s="2" t="s">
        <v>3702</v>
      </c>
      <c r="B1836" s="2" t="s">
        <v>3703</v>
      </c>
      <c r="C1836" s="2">
        <v>64</v>
      </c>
      <c r="D1836" s="2" t="s">
        <v>12</v>
      </c>
      <c r="E1836" s="2" t="s">
        <v>64</v>
      </c>
      <c r="F1836" s="2" t="s">
        <v>25</v>
      </c>
      <c r="G1836" s="2" t="s">
        <v>15</v>
      </c>
      <c r="H1836" s="7">
        <v>12958.14</v>
      </c>
      <c r="I1836" s="3">
        <v>45653</v>
      </c>
      <c r="J1836" s="3" t="str">
        <f>TEXT(NIgerian_Fintech[[#This Row],[TransactionDate]], "JJJJ")</f>
        <v>2024</v>
      </c>
      <c r="K1836" s="3" t="str">
        <f>TEXT(NIgerian_Fintech[[#This Row],[TransactionDate]], "MMMM")</f>
        <v>December</v>
      </c>
      <c r="L1836" s="3" t="str">
        <f>TEXT(NIgerian_Fintech[[#This Row],[TransactionDate]], "MM")</f>
        <v>12</v>
      </c>
      <c r="M1836" s="3" t="str">
        <f>TEXT(NIgerian_Fintech[[#This Row],[TransactionDate]], "tttt")</f>
        <v>Friday</v>
      </c>
      <c r="N1836" s="2" t="s">
        <v>16</v>
      </c>
    </row>
    <row r="1837" spans="1:14" ht="14.5" x14ac:dyDescent="0.35">
      <c r="A1837" s="2" t="s">
        <v>3704</v>
      </c>
      <c r="B1837" s="2" t="s">
        <v>3705</v>
      </c>
      <c r="C1837" s="2">
        <v>48</v>
      </c>
      <c r="D1837" s="2" t="s">
        <v>39</v>
      </c>
      <c r="E1837" s="2" t="s">
        <v>93</v>
      </c>
      <c r="F1837" s="2" t="s">
        <v>55</v>
      </c>
      <c r="G1837" s="2" t="s">
        <v>26</v>
      </c>
      <c r="H1837" s="7">
        <v>22827.360000000001</v>
      </c>
      <c r="I1837" s="3">
        <v>45447</v>
      </c>
      <c r="J1837" s="3" t="str">
        <f>TEXT(NIgerian_Fintech[[#This Row],[TransactionDate]], "JJJJ")</f>
        <v>2024</v>
      </c>
      <c r="K1837" s="3" t="str">
        <f>TEXT(NIgerian_Fintech[[#This Row],[TransactionDate]], "MMMM")</f>
        <v>June</v>
      </c>
      <c r="L1837" s="3" t="str">
        <f>TEXT(NIgerian_Fintech[[#This Row],[TransactionDate]], "MM")</f>
        <v>06</v>
      </c>
      <c r="M1837" s="3" t="str">
        <f>TEXT(NIgerian_Fintech[[#This Row],[TransactionDate]], "tttt")</f>
        <v>Tuesday</v>
      </c>
      <c r="N1837" s="2" t="s">
        <v>16</v>
      </c>
    </row>
    <row r="1838" spans="1:14" ht="14.5" x14ac:dyDescent="0.35">
      <c r="A1838" s="2" t="s">
        <v>3706</v>
      </c>
      <c r="B1838" s="2" t="s">
        <v>3707</v>
      </c>
      <c r="C1838" s="2">
        <v>55</v>
      </c>
      <c r="D1838" s="2" t="s">
        <v>39</v>
      </c>
      <c r="E1838" s="2" t="s">
        <v>13</v>
      </c>
      <c r="F1838" s="2" t="s">
        <v>55</v>
      </c>
      <c r="G1838" s="2" t="s">
        <v>30</v>
      </c>
      <c r="H1838" s="7">
        <v>10037.93</v>
      </c>
      <c r="I1838" s="3">
        <v>45032</v>
      </c>
      <c r="J1838" s="3" t="str">
        <f>TEXT(NIgerian_Fintech[[#This Row],[TransactionDate]], "JJJJ")</f>
        <v>2023</v>
      </c>
      <c r="K1838" s="3" t="str">
        <f>TEXT(NIgerian_Fintech[[#This Row],[TransactionDate]], "MMMM")</f>
        <v>April</v>
      </c>
      <c r="L1838" s="3" t="str">
        <f>TEXT(NIgerian_Fintech[[#This Row],[TransactionDate]], "MM")</f>
        <v>04</v>
      </c>
      <c r="M1838" s="3" t="str">
        <f>TEXT(NIgerian_Fintech[[#This Row],[TransactionDate]], "tttt")</f>
        <v>Sunday</v>
      </c>
      <c r="N1838" s="2" t="s">
        <v>16</v>
      </c>
    </row>
    <row r="1839" spans="1:14" ht="14.5" x14ac:dyDescent="0.35">
      <c r="A1839" s="2" t="s">
        <v>3708</v>
      </c>
      <c r="B1839" s="2" t="s">
        <v>3709</v>
      </c>
      <c r="C1839" s="2">
        <v>49</v>
      </c>
      <c r="D1839" s="2" t="s">
        <v>12</v>
      </c>
      <c r="E1839" s="2" t="s">
        <v>13</v>
      </c>
      <c r="F1839" s="2" t="s">
        <v>49</v>
      </c>
      <c r="G1839" s="2" t="s">
        <v>26</v>
      </c>
      <c r="H1839" s="7">
        <v>10691.6</v>
      </c>
      <c r="I1839" s="3">
        <v>45293</v>
      </c>
      <c r="J1839" s="3" t="str">
        <f>TEXT(NIgerian_Fintech[[#This Row],[TransactionDate]], "JJJJ")</f>
        <v>2024</v>
      </c>
      <c r="K1839" s="3" t="str">
        <f>TEXT(NIgerian_Fintech[[#This Row],[TransactionDate]], "MMMM")</f>
        <v>January</v>
      </c>
      <c r="L1839" s="3" t="str">
        <f>TEXT(NIgerian_Fintech[[#This Row],[TransactionDate]], "MM")</f>
        <v>01</v>
      </c>
      <c r="M1839" s="3" t="str">
        <f>TEXT(NIgerian_Fintech[[#This Row],[TransactionDate]], "tttt")</f>
        <v>Tuesday</v>
      </c>
      <c r="N1839" s="2" t="s">
        <v>16</v>
      </c>
    </row>
    <row r="1840" spans="1:14" ht="14.5" x14ac:dyDescent="0.35">
      <c r="A1840" s="2" t="s">
        <v>3710</v>
      </c>
      <c r="B1840" s="2" t="s">
        <v>3711</v>
      </c>
      <c r="C1840" s="2">
        <v>28</v>
      </c>
      <c r="D1840" s="2" t="s">
        <v>12</v>
      </c>
      <c r="E1840" s="2" t="s">
        <v>13</v>
      </c>
      <c r="F1840" s="2" t="s">
        <v>35</v>
      </c>
      <c r="G1840" s="2" t="s">
        <v>26</v>
      </c>
      <c r="H1840" s="7">
        <v>6389.29</v>
      </c>
      <c r="I1840" s="3">
        <v>45328</v>
      </c>
      <c r="J1840" s="3" t="str">
        <f>TEXT(NIgerian_Fintech[[#This Row],[TransactionDate]], "JJJJ")</f>
        <v>2024</v>
      </c>
      <c r="K1840" s="3" t="str">
        <f>TEXT(NIgerian_Fintech[[#This Row],[TransactionDate]], "MMMM")</f>
        <v>February</v>
      </c>
      <c r="L1840" s="3" t="str">
        <f>TEXT(NIgerian_Fintech[[#This Row],[TransactionDate]], "MM")</f>
        <v>02</v>
      </c>
      <c r="M1840" s="3" t="str">
        <f>TEXT(NIgerian_Fintech[[#This Row],[TransactionDate]], "tttt")</f>
        <v>Tuesday</v>
      </c>
      <c r="N1840" s="2" t="s">
        <v>16</v>
      </c>
    </row>
    <row r="1841" spans="1:14" ht="14.5" x14ac:dyDescent="0.35">
      <c r="A1841" s="2" t="s">
        <v>3712</v>
      </c>
      <c r="B1841" s="2" t="s">
        <v>3713</v>
      </c>
      <c r="C1841" s="2">
        <v>62</v>
      </c>
      <c r="D1841" s="2" t="s">
        <v>39</v>
      </c>
      <c r="E1841" s="2" t="s">
        <v>64</v>
      </c>
      <c r="F1841" s="2" t="s">
        <v>49</v>
      </c>
      <c r="G1841" s="2" t="s">
        <v>36</v>
      </c>
      <c r="H1841" s="7">
        <v>1696.46</v>
      </c>
      <c r="I1841" s="3">
        <v>45029</v>
      </c>
      <c r="J1841" s="3" t="str">
        <f>TEXT(NIgerian_Fintech[[#This Row],[TransactionDate]], "JJJJ")</f>
        <v>2023</v>
      </c>
      <c r="K1841" s="3" t="str">
        <f>TEXT(NIgerian_Fintech[[#This Row],[TransactionDate]], "MMMM")</f>
        <v>April</v>
      </c>
      <c r="L1841" s="3" t="str">
        <f>TEXT(NIgerian_Fintech[[#This Row],[TransactionDate]], "MM")</f>
        <v>04</v>
      </c>
      <c r="M1841" s="3" t="str">
        <f>TEXT(NIgerian_Fintech[[#This Row],[TransactionDate]], "tttt")</f>
        <v>Thursday</v>
      </c>
      <c r="N1841" s="2" t="s">
        <v>16</v>
      </c>
    </row>
    <row r="1842" spans="1:14" ht="14.5" x14ac:dyDescent="0.35">
      <c r="A1842" s="2" t="s">
        <v>3714</v>
      </c>
      <c r="B1842" s="2" t="s">
        <v>3715</v>
      </c>
      <c r="C1842" s="2">
        <v>42</v>
      </c>
      <c r="D1842" s="2" t="s">
        <v>12</v>
      </c>
      <c r="E1842" s="2" t="s">
        <v>13</v>
      </c>
      <c r="F1842" s="2" t="s">
        <v>35</v>
      </c>
      <c r="G1842" s="2" t="s">
        <v>15</v>
      </c>
      <c r="H1842" s="7">
        <v>77.55</v>
      </c>
      <c r="I1842" s="3">
        <v>45251</v>
      </c>
      <c r="J1842" s="3" t="str">
        <f>TEXT(NIgerian_Fintech[[#This Row],[TransactionDate]], "JJJJ")</f>
        <v>2023</v>
      </c>
      <c r="K1842" s="3" t="str">
        <f>TEXT(NIgerian_Fintech[[#This Row],[TransactionDate]], "MMMM")</f>
        <v>November</v>
      </c>
      <c r="L1842" s="3" t="str">
        <f>TEXT(NIgerian_Fintech[[#This Row],[TransactionDate]], "MM")</f>
        <v>11</v>
      </c>
      <c r="M1842" s="3" t="str">
        <f>TEXT(NIgerian_Fintech[[#This Row],[TransactionDate]], "tttt")</f>
        <v>Tuesday</v>
      </c>
      <c r="N1842" s="2" t="s">
        <v>16</v>
      </c>
    </row>
    <row r="1843" spans="1:14" ht="14.5" x14ac:dyDescent="0.35">
      <c r="A1843" s="2" t="s">
        <v>3716</v>
      </c>
      <c r="B1843" s="2" t="s">
        <v>3717</v>
      </c>
      <c r="C1843" s="2">
        <v>50</v>
      </c>
      <c r="D1843" s="2" t="s">
        <v>12</v>
      </c>
      <c r="E1843" s="2" t="s">
        <v>93</v>
      </c>
      <c r="F1843" s="2" t="s">
        <v>19</v>
      </c>
      <c r="G1843" s="2" t="s">
        <v>30</v>
      </c>
      <c r="H1843" s="7">
        <v>4215.58</v>
      </c>
      <c r="I1843" s="3">
        <v>45299</v>
      </c>
      <c r="J1843" s="3" t="str">
        <f>TEXT(NIgerian_Fintech[[#This Row],[TransactionDate]], "JJJJ")</f>
        <v>2024</v>
      </c>
      <c r="K1843" s="3" t="str">
        <f>TEXT(NIgerian_Fintech[[#This Row],[TransactionDate]], "MMMM")</f>
        <v>January</v>
      </c>
      <c r="L1843" s="3" t="str">
        <f>TEXT(NIgerian_Fintech[[#This Row],[TransactionDate]], "MM")</f>
        <v>01</v>
      </c>
      <c r="M1843" s="3" t="str">
        <f>TEXT(NIgerian_Fintech[[#This Row],[TransactionDate]], "tttt")</f>
        <v>Monday</v>
      </c>
      <c r="N1843" s="2" t="s">
        <v>16</v>
      </c>
    </row>
    <row r="1844" spans="1:14" ht="14.5" x14ac:dyDescent="0.35">
      <c r="A1844" s="2" t="s">
        <v>3718</v>
      </c>
      <c r="B1844" s="2" t="s">
        <v>3719</v>
      </c>
      <c r="C1844" s="2">
        <v>55</v>
      </c>
      <c r="D1844" s="2" t="s">
        <v>39</v>
      </c>
      <c r="E1844" s="2" t="s">
        <v>24</v>
      </c>
      <c r="F1844" s="2" t="s">
        <v>49</v>
      </c>
      <c r="G1844" s="2" t="s">
        <v>26</v>
      </c>
      <c r="H1844" s="7">
        <v>13922.66</v>
      </c>
      <c r="I1844" s="3">
        <v>45264</v>
      </c>
      <c r="J1844" s="3" t="str">
        <f>TEXT(NIgerian_Fintech[[#This Row],[TransactionDate]], "JJJJ")</f>
        <v>2023</v>
      </c>
      <c r="K1844" s="3" t="str">
        <f>TEXT(NIgerian_Fintech[[#This Row],[TransactionDate]], "MMMM")</f>
        <v>December</v>
      </c>
      <c r="L1844" s="3" t="str">
        <f>TEXT(NIgerian_Fintech[[#This Row],[TransactionDate]], "MM")</f>
        <v>12</v>
      </c>
      <c r="M1844" s="3" t="str">
        <f>TEXT(NIgerian_Fintech[[#This Row],[TransactionDate]], "tttt")</f>
        <v>Monday</v>
      </c>
      <c r="N1844" s="2" t="s">
        <v>16</v>
      </c>
    </row>
    <row r="1845" spans="1:14" ht="14.5" x14ac:dyDescent="0.35">
      <c r="A1845" s="2" t="s">
        <v>3720</v>
      </c>
      <c r="B1845" s="2" t="s">
        <v>3721</v>
      </c>
      <c r="C1845" s="2">
        <v>58</v>
      </c>
      <c r="D1845" s="2" t="s">
        <v>39</v>
      </c>
      <c r="E1845" s="2" t="s">
        <v>64</v>
      </c>
      <c r="F1845" s="2" t="s">
        <v>19</v>
      </c>
      <c r="G1845" s="2" t="s">
        <v>26</v>
      </c>
      <c r="H1845" s="7">
        <v>32297.24</v>
      </c>
      <c r="I1845" s="3">
        <v>44959</v>
      </c>
      <c r="J1845" s="3" t="str">
        <f>TEXT(NIgerian_Fintech[[#This Row],[TransactionDate]], "JJJJ")</f>
        <v>2023</v>
      </c>
      <c r="K1845" s="3" t="str">
        <f>TEXT(NIgerian_Fintech[[#This Row],[TransactionDate]], "MMMM")</f>
        <v>February</v>
      </c>
      <c r="L1845" s="3" t="str">
        <f>TEXT(NIgerian_Fintech[[#This Row],[TransactionDate]], "MM")</f>
        <v>02</v>
      </c>
      <c r="M1845" s="3" t="str">
        <f>TEXT(NIgerian_Fintech[[#This Row],[TransactionDate]], "tttt")</f>
        <v>Thursday</v>
      </c>
      <c r="N1845" s="2" t="s">
        <v>16</v>
      </c>
    </row>
    <row r="1846" spans="1:14" ht="14.5" x14ac:dyDescent="0.35">
      <c r="A1846" s="2" t="s">
        <v>3722</v>
      </c>
      <c r="B1846" s="2" t="s">
        <v>3723</v>
      </c>
      <c r="C1846" s="2">
        <v>25</v>
      </c>
      <c r="D1846" s="2" t="s">
        <v>39</v>
      </c>
      <c r="E1846" s="2" t="s">
        <v>13</v>
      </c>
      <c r="F1846" s="2" t="s">
        <v>14</v>
      </c>
      <c r="G1846" s="2" t="s">
        <v>30</v>
      </c>
      <c r="H1846" s="7">
        <v>5640.24</v>
      </c>
      <c r="I1846" s="3">
        <v>45034</v>
      </c>
      <c r="J1846" s="3" t="str">
        <f>TEXT(NIgerian_Fintech[[#This Row],[TransactionDate]], "JJJJ")</f>
        <v>2023</v>
      </c>
      <c r="K1846" s="3" t="str">
        <f>TEXT(NIgerian_Fintech[[#This Row],[TransactionDate]], "MMMM")</f>
        <v>April</v>
      </c>
      <c r="L1846" s="3" t="str">
        <f>TEXT(NIgerian_Fintech[[#This Row],[TransactionDate]], "MM")</f>
        <v>04</v>
      </c>
      <c r="M1846" s="3" t="str">
        <f>TEXT(NIgerian_Fintech[[#This Row],[TransactionDate]], "tttt")</f>
        <v>Tuesday</v>
      </c>
      <c r="N1846" s="2" t="s">
        <v>69</v>
      </c>
    </row>
    <row r="1847" spans="1:14" ht="14.5" x14ac:dyDescent="0.35">
      <c r="A1847" s="2" t="s">
        <v>3724</v>
      </c>
      <c r="B1847" s="2" t="s">
        <v>3725</v>
      </c>
      <c r="C1847" s="2">
        <v>28</v>
      </c>
      <c r="D1847" s="2" t="s">
        <v>39</v>
      </c>
      <c r="E1847" s="2" t="s">
        <v>74</v>
      </c>
      <c r="F1847" s="2" t="s">
        <v>14</v>
      </c>
      <c r="G1847" s="2" t="s">
        <v>26</v>
      </c>
      <c r="H1847" s="7">
        <v>4547.46</v>
      </c>
      <c r="I1847" s="3">
        <v>45348</v>
      </c>
      <c r="J1847" s="3" t="str">
        <f>TEXT(NIgerian_Fintech[[#This Row],[TransactionDate]], "JJJJ")</f>
        <v>2024</v>
      </c>
      <c r="K1847" s="3" t="str">
        <f>TEXT(NIgerian_Fintech[[#This Row],[TransactionDate]], "MMMM")</f>
        <v>February</v>
      </c>
      <c r="L1847" s="3" t="str">
        <f>TEXT(NIgerian_Fintech[[#This Row],[TransactionDate]], "MM")</f>
        <v>02</v>
      </c>
      <c r="M1847" s="3" t="str">
        <f>TEXT(NIgerian_Fintech[[#This Row],[TransactionDate]], "tttt")</f>
        <v>Monday</v>
      </c>
      <c r="N1847" s="2" t="s">
        <v>16</v>
      </c>
    </row>
    <row r="1848" spans="1:14" ht="14.5" x14ac:dyDescent="0.35">
      <c r="A1848" s="2" t="s">
        <v>3726</v>
      </c>
      <c r="B1848" s="2" t="s">
        <v>3727</v>
      </c>
      <c r="C1848" s="2">
        <v>39</v>
      </c>
      <c r="D1848" s="2" t="s">
        <v>39</v>
      </c>
      <c r="E1848" s="2" t="s">
        <v>74</v>
      </c>
      <c r="F1848" s="2" t="s">
        <v>35</v>
      </c>
      <c r="G1848" s="2" t="s">
        <v>26</v>
      </c>
      <c r="H1848" s="7">
        <v>5905.16</v>
      </c>
      <c r="I1848" s="3">
        <v>45195</v>
      </c>
      <c r="J1848" s="3" t="str">
        <f>TEXT(NIgerian_Fintech[[#This Row],[TransactionDate]], "JJJJ")</f>
        <v>2023</v>
      </c>
      <c r="K1848" s="3" t="str">
        <f>TEXT(NIgerian_Fintech[[#This Row],[TransactionDate]], "MMMM")</f>
        <v>September</v>
      </c>
      <c r="L1848" s="3" t="str">
        <f>TEXT(NIgerian_Fintech[[#This Row],[TransactionDate]], "MM")</f>
        <v>09</v>
      </c>
      <c r="M1848" s="3" t="str">
        <f>TEXT(NIgerian_Fintech[[#This Row],[TransactionDate]], "tttt")</f>
        <v>Tuesday</v>
      </c>
      <c r="N1848" s="2" t="s">
        <v>21</v>
      </c>
    </row>
    <row r="1849" spans="1:14" ht="14.5" x14ac:dyDescent="0.35">
      <c r="A1849" s="2" t="s">
        <v>3728</v>
      </c>
      <c r="B1849" s="2" t="s">
        <v>3729</v>
      </c>
      <c r="C1849" s="2">
        <v>41</v>
      </c>
      <c r="D1849" s="2" t="s">
        <v>12</v>
      </c>
      <c r="E1849" s="2" t="s">
        <v>42</v>
      </c>
      <c r="F1849" s="2" t="s">
        <v>35</v>
      </c>
      <c r="G1849" s="2" t="s">
        <v>26</v>
      </c>
      <c r="H1849" s="7">
        <v>5582.23</v>
      </c>
      <c r="I1849" s="3">
        <v>44999</v>
      </c>
      <c r="J1849" s="3" t="str">
        <f>TEXT(NIgerian_Fintech[[#This Row],[TransactionDate]], "JJJJ")</f>
        <v>2023</v>
      </c>
      <c r="K1849" s="3" t="str">
        <f>TEXT(NIgerian_Fintech[[#This Row],[TransactionDate]], "MMMM")</f>
        <v>March</v>
      </c>
      <c r="L1849" s="3" t="str">
        <f>TEXT(NIgerian_Fintech[[#This Row],[TransactionDate]], "MM")</f>
        <v>03</v>
      </c>
      <c r="M1849" s="3" t="str">
        <f>TEXT(NIgerian_Fintech[[#This Row],[TransactionDate]], "tttt")</f>
        <v>Tuesday</v>
      </c>
      <c r="N1849" s="2" t="s">
        <v>16</v>
      </c>
    </row>
    <row r="1850" spans="1:14" ht="14.5" x14ac:dyDescent="0.35">
      <c r="A1850" s="2" t="s">
        <v>3730</v>
      </c>
      <c r="B1850" s="2" t="s">
        <v>3731</v>
      </c>
      <c r="C1850" s="2">
        <v>58</v>
      </c>
      <c r="D1850" s="2" t="s">
        <v>39</v>
      </c>
      <c r="E1850" s="2" t="s">
        <v>13</v>
      </c>
      <c r="F1850" s="2" t="s">
        <v>49</v>
      </c>
      <c r="G1850" s="2" t="s">
        <v>20</v>
      </c>
      <c r="H1850" s="7">
        <v>9831.7800000000007</v>
      </c>
      <c r="I1850" s="3">
        <v>45107</v>
      </c>
      <c r="J1850" s="3" t="str">
        <f>TEXT(NIgerian_Fintech[[#This Row],[TransactionDate]], "JJJJ")</f>
        <v>2023</v>
      </c>
      <c r="K1850" s="3" t="str">
        <f>TEXT(NIgerian_Fintech[[#This Row],[TransactionDate]], "MMMM")</f>
        <v>June</v>
      </c>
      <c r="L1850" s="3" t="str">
        <f>TEXT(NIgerian_Fintech[[#This Row],[TransactionDate]], "MM")</f>
        <v>06</v>
      </c>
      <c r="M1850" s="3" t="str">
        <f>TEXT(NIgerian_Fintech[[#This Row],[TransactionDate]], "tttt")</f>
        <v>Friday</v>
      </c>
      <c r="N1850" s="2" t="s">
        <v>16</v>
      </c>
    </row>
    <row r="1851" spans="1:14" ht="14.5" x14ac:dyDescent="0.35">
      <c r="A1851" s="2" t="s">
        <v>3732</v>
      </c>
      <c r="B1851" s="2" t="s">
        <v>3733</v>
      </c>
      <c r="C1851" s="2">
        <v>34</v>
      </c>
      <c r="D1851" s="2" t="s">
        <v>39</v>
      </c>
      <c r="E1851" s="2" t="s">
        <v>13</v>
      </c>
      <c r="F1851" s="2" t="s">
        <v>14</v>
      </c>
      <c r="G1851" s="2" t="s">
        <v>20</v>
      </c>
      <c r="H1851" s="7">
        <v>13248.13</v>
      </c>
      <c r="I1851" s="3">
        <v>45078</v>
      </c>
      <c r="J1851" s="3" t="str">
        <f>TEXT(NIgerian_Fintech[[#This Row],[TransactionDate]], "JJJJ")</f>
        <v>2023</v>
      </c>
      <c r="K1851" s="3" t="str">
        <f>TEXT(NIgerian_Fintech[[#This Row],[TransactionDate]], "MMMM")</f>
        <v>June</v>
      </c>
      <c r="L1851" s="3" t="str">
        <f>TEXT(NIgerian_Fintech[[#This Row],[TransactionDate]], "MM")</f>
        <v>06</v>
      </c>
      <c r="M1851" s="3" t="str">
        <f>TEXT(NIgerian_Fintech[[#This Row],[TransactionDate]], "tttt")</f>
        <v>Thursday</v>
      </c>
      <c r="N1851" s="2" t="s">
        <v>16</v>
      </c>
    </row>
    <row r="1852" spans="1:14" ht="14.5" x14ac:dyDescent="0.35">
      <c r="A1852" s="2" t="s">
        <v>3734</v>
      </c>
      <c r="B1852" s="2" t="s">
        <v>3735</v>
      </c>
      <c r="C1852" s="2">
        <v>29</v>
      </c>
      <c r="D1852" s="2" t="s">
        <v>39</v>
      </c>
      <c r="E1852" s="2" t="s">
        <v>64</v>
      </c>
      <c r="F1852" s="2" t="s">
        <v>25</v>
      </c>
      <c r="G1852" s="2" t="s">
        <v>15</v>
      </c>
      <c r="H1852" s="7">
        <v>15369.22</v>
      </c>
      <c r="I1852" s="3">
        <v>45438</v>
      </c>
      <c r="J1852" s="3" t="str">
        <f>TEXT(NIgerian_Fintech[[#This Row],[TransactionDate]], "JJJJ")</f>
        <v>2024</v>
      </c>
      <c r="K1852" s="3" t="str">
        <f>TEXT(NIgerian_Fintech[[#This Row],[TransactionDate]], "MMMM")</f>
        <v>May</v>
      </c>
      <c r="L1852" s="3" t="str">
        <f>TEXT(NIgerian_Fintech[[#This Row],[TransactionDate]], "MM")</f>
        <v>05</v>
      </c>
      <c r="M1852" s="3" t="str">
        <f>TEXT(NIgerian_Fintech[[#This Row],[TransactionDate]], "tttt")</f>
        <v>Sunday</v>
      </c>
      <c r="N1852" s="2" t="s">
        <v>16</v>
      </c>
    </row>
    <row r="1853" spans="1:14" ht="14.5" x14ac:dyDescent="0.35">
      <c r="A1853" s="2" t="s">
        <v>3736</v>
      </c>
      <c r="B1853" s="2" t="s">
        <v>3737</v>
      </c>
      <c r="C1853" s="2">
        <v>63</v>
      </c>
      <c r="D1853" s="2" t="s">
        <v>12</v>
      </c>
      <c r="E1853" s="2" t="s">
        <v>64</v>
      </c>
      <c r="F1853" s="2" t="s">
        <v>25</v>
      </c>
      <c r="G1853" s="2" t="s">
        <v>36</v>
      </c>
      <c r="H1853" s="7">
        <v>10486.94</v>
      </c>
      <c r="I1853" s="3">
        <v>44994</v>
      </c>
      <c r="J1853" s="3" t="str">
        <f>TEXT(NIgerian_Fintech[[#This Row],[TransactionDate]], "JJJJ")</f>
        <v>2023</v>
      </c>
      <c r="K1853" s="3" t="str">
        <f>TEXT(NIgerian_Fintech[[#This Row],[TransactionDate]], "MMMM")</f>
        <v>March</v>
      </c>
      <c r="L1853" s="3" t="str">
        <f>TEXT(NIgerian_Fintech[[#This Row],[TransactionDate]], "MM")</f>
        <v>03</v>
      </c>
      <c r="M1853" s="3" t="str">
        <f>TEXT(NIgerian_Fintech[[#This Row],[TransactionDate]], "tttt")</f>
        <v>Thursday</v>
      </c>
      <c r="N1853" s="2" t="s">
        <v>69</v>
      </c>
    </row>
    <row r="1854" spans="1:14" ht="14.5" x14ac:dyDescent="0.35">
      <c r="A1854" s="2" t="s">
        <v>3738</v>
      </c>
      <c r="B1854" s="2" t="s">
        <v>3739</v>
      </c>
      <c r="C1854" s="2">
        <v>49</v>
      </c>
      <c r="D1854" s="2" t="s">
        <v>39</v>
      </c>
      <c r="E1854" s="2" t="s">
        <v>29</v>
      </c>
      <c r="F1854" s="2" t="s">
        <v>25</v>
      </c>
      <c r="G1854" s="2" t="s">
        <v>30</v>
      </c>
      <c r="H1854" s="7">
        <v>5757.62</v>
      </c>
      <c r="I1854" s="3">
        <v>45298</v>
      </c>
      <c r="J1854" s="3" t="str">
        <f>TEXT(NIgerian_Fintech[[#This Row],[TransactionDate]], "JJJJ")</f>
        <v>2024</v>
      </c>
      <c r="K1854" s="3" t="str">
        <f>TEXT(NIgerian_Fintech[[#This Row],[TransactionDate]], "MMMM")</f>
        <v>January</v>
      </c>
      <c r="L1854" s="3" t="str">
        <f>TEXT(NIgerian_Fintech[[#This Row],[TransactionDate]], "MM")</f>
        <v>01</v>
      </c>
      <c r="M1854" s="3" t="str">
        <f>TEXT(NIgerian_Fintech[[#This Row],[TransactionDate]], "tttt")</f>
        <v>Sunday</v>
      </c>
      <c r="N1854" s="2" t="s">
        <v>16</v>
      </c>
    </row>
    <row r="1855" spans="1:14" ht="14.5" x14ac:dyDescent="0.35">
      <c r="A1855" s="2" t="s">
        <v>3740</v>
      </c>
      <c r="B1855" s="2" t="s">
        <v>3741</v>
      </c>
      <c r="C1855" s="2">
        <v>32</v>
      </c>
      <c r="D1855" s="2" t="s">
        <v>39</v>
      </c>
      <c r="E1855" s="2" t="s">
        <v>24</v>
      </c>
      <c r="F1855" s="2" t="s">
        <v>14</v>
      </c>
      <c r="G1855" s="2" t="s">
        <v>36</v>
      </c>
      <c r="H1855" s="7">
        <v>29978.1</v>
      </c>
      <c r="I1855" s="3">
        <v>45274</v>
      </c>
      <c r="J1855" s="3" t="str">
        <f>TEXT(NIgerian_Fintech[[#This Row],[TransactionDate]], "JJJJ")</f>
        <v>2023</v>
      </c>
      <c r="K1855" s="3" t="str">
        <f>TEXT(NIgerian_Fintech[[#This Row],[TransactionDate]], "MMMM")</f>
        <v>December</v>
      </c>
      <c r="L1855" s="3" t="str">
        <f>TEXT(NIgerian_Fintech[[#This Row],[TransactionDate]], "MM")</f>
        <v>12</v>
      </c>
      <c r="M1855" s="3" t="str">
        <f>TEXT(NIgerian_Fintech[[#This Row],[TransactionDate]], "tttt")</f>
        <v>Thursday</v>
      </c>
      <c r="N1855" s="2" t="s">
        <v>21</v>
      </c>
    </row>
    <row r="1856" spans="1:14" ht="14.5" x14ac:dyDescent="0.35">
      <c r="A1856" s="2" t="s">
        <v>3742</v>
      </c>
      <c r="B1856" s="2" t="s">
        <v>3743</v>
      </c>
      <c r="C1856" s="2">
        <v>33</v>
      </c>
      <c r="D1856" s="2" t="s">
        <v>39</v>
      </c>
      <c r="E1856" s="2" t="s">
        <v>13</v>
      </c>
      <c r="F1856" s="2" t="s">
        <v>25</v>
      </c>
      <c r="G1856" s="2" t="s">
        <v>36</v>
      </c>
      <c r="H1856" s="7">
        <v>12413.97</v>
      </c>
      <c r="I1856" s="3">
        <v>45635</v>
      </c>
      <c r="J1856" s="3" t="str">
        <f>TEXT(NIgerian_Fintech[[#This Row],[TransactionDate]], "JJJJ")</f>
        <v>2024</v>
      </c>
      <c r="K1856" s="3" t="str">
        <f>TEXT(NIgerian_Fintech[[#This Row],[TransactionDate]], "MMMM")</f>
        <v>December</v>
      </c>
      <c r="L1856" s="3" t="str">
        <f>TEXT(NIgerian_Fintech[[#This Row],[TransactionDate]], "MM")</f>
        <v>12</v>
      </c>
      <c r="M1856" s="3" t="str">
        <f>TEXT(NIgerian_Fintech[[#This Row],[TransactionDate]], "tttt")</f>
        <v>Monday</v>
      </c>
      <c r="N1856" s="2" t="s">
        <v>16</v>
      </c>
    </row>
    <row r="1857" spans="1:14" ht="14.5" x14ac:dyDescent="0.35">
      <c r="A1857" s="2" t="s">
        <v>3744</v>
      </c>
      <c r="B1857" s="2" t="s">
        <v>3745</v>
      </c>
      <c r="C1857" s="2">
        <v>39</v>
      </c>
      <c r="D1857" s="2" t="s">
        <v>12</v>
      </c>
      <c r="E1857" s="2" t="s">
        <v>42</v>
      </c>
      <c r="F1857" s="2" t="s">
        <v>19</v>
      </c>
      <c r="G1857" s="2" t="s">
        <v>20</v>
      </c>
      <c r="H1857" s="7">
        <v>5562.73</v>
      </c>
      <c r="I1857" s="3">
        <v>44958</v>
      </c>
      <c r="J1857" s="3" t="str">
        <f>TEXT(NIgerian_Fintech[[#This Row],[TransactionDate]], "JJJJ")</f>
        <v>2023</v>
      </c>
      <c r="K1857" s="3" t="str">
        <f>TEXT(NIgerian_Fintech[[#This Row],[TransactionDate]], "MMMM")</f>
        <v>February</v>
      </c>
      <c r="L1857" s="3" t="str">
        <f>TEXT(NIgerian_Fintech[[#This Row],[TransactionDate]], "MM")</f>
        <v>02</v>
      </c>
      <c r="M1857" s="3" t="str">
        <f>TEXT(NIgerian_Fintech[[#This Row],[TransactionDate]], "tttt")</f>
        <v>Wednesday</v>
      </c>
      <c r="N1857" s="2" t="s">
        <v>16</v>
      </c>
    </row>
    <row r="1858" spans="1:14" ht="14.5" x14ac:dyDescent="0.35">
      <c r="A1858" s="2" t="s">
        <v>3746</v>
      </c>
      <c r="B1858" s="2" t="s">
        <v>3747</v>
      </c>
      <c r="C1858" s="2">
        <v>45</v>
      </c>
      <c r="D1858" s="2" t="s">
        <v>39</v>
      </c>
      <c r="E1858" s="2" t="s">
        <v>24</v>
      </c>
      <c r="F1858" s="2" t="s">
        <v>55</v>
      </c>
      <c r="G1858" s="2" t="s">
        <v>15</v>
      </c>
      <c r="H1858" s="7">
        <v>5916.41</v>
      </c>
      <c r="I1858" s="3">
        <v>45546</v>
      </c>
      <c r="J1858" s="3" t="str">
        <f>TEXT(NIgerian_Fintech[[#This Row],[TransactionDate]], "JJJJ")</f>
        <v>2024</v>
      </c>
      <c r="K1858" s="3" t="str">
        <f>TEXT(NIgerian_Fintech[[#This Row],[TransactionDate]], "MMMM")</f>
        <v>September</v>
      </c>
      <c r="L1858" s="3" t="str">
        <f>TEXT(NIgerian_Fintech[[#This Row],[TransactionDate]], "MM")</f>
        <v>09</v>
      </c>
      <c r="M1858" s="3" t="str">
        <f>TEXT(NIgerian_Fintech[[#This Row],[TransactionDate]], "tttt")</f>
        <v>Wednesday</v>
      </c>
      <c r="N1858" s="2" t="s">
        <v>16</v>
      </c>
    </row>
    <row r="1859" spans="1:14" ht="14.5" x14ac:dyDescent="0.35">
      <c r="A1859" s="2" t="s">
        <v>3748</v>
      </c>
      <c r="B1859" s="2" t="s">
        <v>3749</v>
      </c>
      <c r="C1859" s="2">
        <v>37</v>
      </c>
      <c r="D1859" s="2" t="s">
        <v>39</v>
      </c>
      <c r="E1859" s="2" t="s">
        <v>13</v>
      </c>
      <c r="F1859" s="2" t="s">
        <v>35</v>
      </c>
      <c r="G1859" s="2" t="s">
        <v>36</v>
      </c>
      <c r="H1859" s="7">
        <v>17036.43</v>
      </c>
      <c r="I1859" s="3">
        <v>45005</v>
      </c>
      <c r="J1859" s="3" t="str">
        <f>TEXT(NIgerian_Fintech[[#This Row],[TransactionDate]], "JJJJ")</f>
        <v>2023</v>
      </c>
      <c r="K1859" s="3" t="str">
        <f>TEXT(NIgerian_Fintech[[#This Row],[TransactionDate]], "MMMM")</f>
        <v>March</v>
      </c>
      <c r="L1859" s="3" t="str">
        <f>TEXT(NIgerian_Fintech[[#This Row],[TransactionDate]], "MM")</f>
        <v>03</v>
      </c>
      <c r="M1859" s="3" t="str">
        <f>TEXT(NIgerian_Fintech[[#This Row],[TransactionDate]], "tttt")</f>
        <v>Monday</v>
      </c>
      <c r="N1859" s="2" t="s">
        <v>16</v>
      </c>
    </row>
    <row r="1860" spans="1:14" ht="14.5" x14ac:dyDescent="0.35">
      <c r="A1860" s="2" t="s">
        <v>3750</v>
      </c>
      <c r="B1860" s="2" t="s">
        <v>3751</v>
      </c>
      <c r="C1860" s="2">
        <v>50</v>
      </c>
      <c r="D1860" s="2" t="s">
        <v>39</v>
      </c>
      <c r="E1860" s="2" t="s">
        <v>24</v>
      </c>
      <c r="F1860" s="2" t="s">
        <v>49</v>
      </c>
      <c r="G1860" s="2" t="s">
        <v>36</v>
      </c>
      <c r="H1860" s="7">
        <v>5807.85</v>
      </c>
      <c r="I1860" s="3">
        <v>45185</v>
      </c>
      <c r="J1860" s="3" t="str">
        <f>TEXT(NIgerian_Fintech[[#This Row],[TransactionDate]], "JJJJ")</f>
        <v>2023</v>
      </c>
      <c r="K1860" s="3" t="str">
        <f>TEXT(NIgerian_Fintech[[#This Row],[TransactionDate]], "MMMM")</f>
        <v>September</v>
      </c>
      <c r="L1860" s="3" t="str">
        <f>TEXT(NIgerian_Fintech[[#This Row],[TransactionDate]], "MM")</f>
        <v>09</v>
      </c>
      <c r="M1860" s="3" t="str">
        <f>TEXT(NIgerian_Fintech[[#This Row],[TransactionDate]], "tttt")</f>
        <v>Saturday</v>
      </c>
      <c r="N1860" s="2" t="s">
        <v>69</v>
      </c>
    </row>
    <row r="1861" spans="1:14" ht="14.5" x14ac:dyDescent="0.35">
      <c r="A1861" s="2" t="s">
        <v>3752</v>
      </c>
      <c r="B1861" s="2" t="s">
        <v>3753</v>
      </c>
      <c r="C1861" s="2">
        <v>27</v>
      </c>
      <c r="D1861" s="2" t="s">
        <v>12</v>
      </c>
      <c r="E1861" s="2" t="s">
        <v>93</v>
      </c>
      <c r="F1861" s="2" t="s">
        <v>19</v>
      </c>
      <c r="G1861" s="2" t="s">
        <v>26</v>
      </c>
      <c r="H1861" s="7">
        <v>7262.36</v>
      </c>
      <c r="I1861" s="3">
        <v>45423</v>
      </c>
      <c r="J1861" s="3" t="str">
        <f>TEXT(NIgerian_Fintech[[#This Row],[TransactionDate]], "JJJJ")</f>
        <v>2024</v>
      </c>
      <c r="K1861" s="3" t="str">
        <f>TEXT(NIgerian_Fintech[[#This Row],[TransactionDate]], "MMMM")</f>
        <v>May</v>
      </c>
      <c r="L1861" s="3" t="str">
        <f>TEXT(NIgerian_Fintech[[#This Row],[TransactionDate]], "MM")</f>
        <v>05</v>
      </c>
      <c r="M1861" s="3" t="str">
        <f>TEXT(NIgerian_Fintech[[#This Row],[TransactionDate]], "tttt")</f>
        <v>Saturday</v>
      </c>
      <c r="N1861" s="2" t="s">
        <v>16</v>
      </c>
    </row>
    <row r="1862" spans="1:14" ht="14.5" x14ac:dyDescent="0.35">
      <c r="A1862" s="2" t="s">
        <v>3754</v>
      </c>
      <c r="B1862" s="2" t="s">
        <v>3755</v>
      </c>
      <c r="C1862" s="2">
        <v>57</v>
      </c>
      <c r="D1862" s="2" t="s">
        <v>12</v>
      </c>
      <c r="E1862" s="2" t="s">
        <v>64</v>
      </c>
      <c r="F1862" s="2" t="s">
        <v>25</v>
      </c>
      <c r="G1862" s="2" t="s">
        <v>30</v>
      </c>
      <c r="H1862" s="7">
        <v>3446.79</v>
      </c>
      <c r="I1862" s="3">
        <v>45101</v>
      </c>
      <c r="J1862" s="3" t="str">
        <f>TEXT(NIgerian_Fintech[[#This Row],[TransactionDate]], "JJJJ")</f>
        <v>2023</v>
      </c>
      <c r="K1862" s="3" t="str">
        <f>TEXT(NIgerian_Fintech[[#This Row],[TransactionDate]], "MMMM")</f>
        <v>June</v>
      </c>
      <c r="L1862" s="3" t="str">
        <f>TEXT(NIgerian_Fintech[[#This Row],[TransactionDate]], "MM")</f>
        <v>06</v>
      </c>
      <c r="M1862" s="3" t="str">
        <f>TEXT(NIgerian_Fintech[[#This Row],[TransactionDate]], "tttt")</f>
        <v>Saturday</v>
      </c>
      <c r="N1862" s="2" t="s">
        <v>16</v>
      </c>
    </row>
    <row r="1863" spans="1:14" ht="14.5" x14ac:dyDescent="0.35">
      <c r="A1863" s="2" t="s">
        <v>3756</v>
      </c>
      <c r="B1863" s="2" t="s">
        <v>3757</v>
      </c>
      <c r="C1863" s="2">
        <v>49</v>
      </c>
      <c r="D1863" s="2" t="s">
        <v>12</v>
      </c>
      <c r="E1863" s="2" t="s">
        <v>13</v>
      </c>
      <c r="F1863" s="2" t="s">
        <v>55</v>
      </c>
      <c r="G1863" s="2" t="s">
        <v>15</v>
      </c>
      <c r="H1863" s="7">
        <v>18258.22</v>
      </c>
      <c r="I1863" s="3">
        <v>45293</v>
      </c>
      <c r="J1863" s="3" t="str">
        <f>TEXT(NIgerian_Fintech[[#This Row],[TransactionDate]], "JJJJ")</f>
        <v>2024</v>
      </c>
      <c r="K1863" s="3" t="str">
        <f>TEXT(NIgerian_Fintech[[#This Row],[TransactionDate]], "MMMM")</f>
        <v>January</v>
      </c>
      <c r="L1863" s="3" t="str">
        <f>TEXT(NIgerian_Fintech[[#This Row],[TransactionDate]], "MM")</f>
        <v>01</v>
      </c>
      <c r="M1863" s="3" t="str">
        <f>TEXT(NIgerian_Fintech[[#This Row],[TransactionDate]], "tttt")</f>
        <v>Tuesday</v>
      </c>
      <c r="N1863" s="2" t="s">
        <v>16</v>
      </c>
    </row>
    <row r="1864" spans="1:14" ht="14.5" x14ac:dyDescent="0.35">
      <c r="A1864" s="2" t="s">
        <v>3758</v>
      </c>
      <c r="B1864" s="2" t="s">
        <v>3759</v>
      </c>
      <c r="C1864" s="2">
        <v>50</v>
      </c>
      <c r="D1864" s="2" t="s">
        <v>12</v>
      </c>
      <c r="E1864" s="2" t="s">
        <v>24</v>
      </c>
      <c r="F1864" s="2" t="s">
        <v>49</v>
      </c>
      <c r="G1864" s="2" t="s">
        <v>30</v>
      </c>
      <c r="H1864" s="7">
        <v>7387.42</v>
      </c>
      <c r="I1864" s="3">
        <v>44941</v>
      </c>
      <c r="J1864" s="3" t="str">
        <f>TEXT(NIgerian_Fintech[[#This Row],[TransactionDate]], "JJJJ")</f>
        <v>2023</v>
      </c>
      <c r="K1864" s="3" t="str">
        <f>TEXT(NIgerian_Fintech[[#This Row],[TransactionDate]], "MMMM")</f>
        <v>January</v>
      </c>
      <c r="L1864" s="3" t="str">
        <f>TEXT(NIgerian_Fintech[[#This Row],[TransactionDate]], "MM")</f>
        <v>01</v>
      </c>
      <c r="M1864" s="3" t="str">
        <f>TEXT(NIgerian_Fintech[[#This Row],[TransactionDate]], "tttt")</f>
        <v>Sunday</v>
      </c>
      <c r="N1864" s="2" t="s">
        <v>16</v>
      </c>
    </row>
    <row r="1865" spans="1:14" ht="14.5" x14ac:dyDescent="0.35">
      <c r="A1865" s="2" t="s">
        <v>3760</v>
      </c>
      <c r="B1865" s="2" t="s">
        <v>3761</v>
      </c>
      <c r="C1865" s="2">
        <v>19</v>
      </c>
      <c r="D1865" s="2" t="s">
        <v>39</v>
      </c>
      <c r="E1865" s="2" t="s">
        <v>64</v>
      </c>
      <c r="F1865" s="2" t="s">
        <v>19</v>
      </c>
      <c r="G1865" s="2" t="s">
        <v>20</v>
      </c>
      <c r="H1865" s="7">
        <v>8041.59</v>
      </c>
      <c r="I1865" s="3">
        <v>44977</v>
      </c>
      <c r="J1865" s="3" t="str">
        <f>TEXT(NIgerian_Fintech[[#This Row],[TransactionDate]], "JJJJ")</f>
        <v>2023</v>
      </c>
      <c r="K1865" s="3" t="str">
        <f>TEXT(NIgerian_Fintech[[#This Row],[TransactionDate]], "MMMM")</f>
        <v>February</v>
      </c>
      <c r="L1865" s="3" t="str">
        <f>TEXT(NIgerian_Fintech[[#This Row],[TransactionDate]], "MM")</f>
        <v>02</v>
      </c>
      <c r="M1865" s="3" t="str">
        <f>TEXT(NIgerian_Fintech[[#This Row],[TransactionDate]], "tttt")</f>
        <v>Monday</v>
      </c>
      <c r="N1865" s="2" t="s">
        <v>16</v>
      </c>
    </row>
    <row r="1866" spans="1:14" ht="14.5" x14ac:dyDescent="0.35">
      <c r="A1866" s="2" t="s">
        <v>3762</v>
      </c>
      <c r="B1866" s="2" t="s">
        <v>3763</v>
      </c>
      <c r="C1866" s="2">
        <v>50</v>
      </c>
      <c r="D1866" s="2" t="s">
        <v>39</v>
      </c>
      <c r="E1866" s="2" t="s">
        <v>13</v>
      </c>
      <c r="F1866" s="2" t="s">
        <v>49</v>
      </c>
      <c r="G1866" s="2" t="s">
        <v>36</v>
      </c>
      <c r="H1866" s="7">
        <v>21259.08</v>
      </c>
      <c r="I1866" s="3">
        <v>45033</v>
      </c>
      <c r="J1866" s="3" t="str">
        <f>TEXT(NIgerian_Fintech[[#This Row],[TransactionDate]], "JJJJ")</f>
        <v>2023</v>
      </c>
      <c r="K1866" s="3" t="str">
        <f>TEXT(NIgerian_Fintech[[#This Row],[TransactionDate]], "MMMM")</f>
        <v>April</v>
      </c>
      <c r="L1866" s="3" t="str">
        <f>TEXT(NIgerian_Fintech[[#This Row],[TransactionDate]], "MM")</f>
        <v>04</v>
      </c>
      <c r="M1866" s="3" t="str">
        <f>TEXT(NIgerian_Fintech[[#This Row],[TransactionDate]], "tttt")</f>
        <v>Monday</v>
      </c>
      <c r="N1866" s="2" t="s">
        <v>16</v>
      </c>
    </row>
    <row r="1867" spans="1:14" ht="14.5" x14ac:dyDescent="0.35">
      <c r="A1867" s="2" t="s">
        <v>3764</v>
      </c>
      <c r="B1867" s="2" t="s">
        <v>3765</v>
      </c>
      <c r="C1867" s="2">
        <v>50</v>
      </c>
      <c r="D1867" s="2" t="s">
        <v>12</v>
      </c>
      <c r="E1867" s="2" t="s">
        <v>52</v>
      </c>
      <c r="F1867" s="2" t="s">
        <v>35</v>
      </c>
      <c r="G1867" s="2" t="s">
        <v>36</v>
      </c>
      <c r="H1867" s="7">
        <v>25322.15</v>
      </c>
      <c r="I1867" s="3">
        <v>45648</v>
      </c>
      <c r="J1867" s="3" t="str">
        <f>TEXT(NIgerian_Fintech[[#This Row],[TransactionDate]], "JJJJ")</f>
        <v>2024</v>
      </c>
      <c r="K1867" s="3" t="str">
        <f>TEXT(NIgerian_Fintech[[#This Row],[TransactionDate]], "MMMM")</f>
        <v>December</v>
      </c>
      <c r="L1867" s="3" t="str">
        <f>TEXT(NIgerian_Fintech[[#This Row],[TransactionDate]], "MM")</f>
        <v>12</v>
      </c>
      <c r="M1867" s="3" t="str">
        <f>TEXT(NIgerian_Fintech[[#This Row],[TransactionDate]], "tttt")</f>
        <v>Sunday</v>
      </c>
      <c r="N1867" s="2" t="s">
        <v>16</v>
      </c>
    </row>
    <row r="1868" spans="1:14" ht="14.5" x14ac:dyDescent="0.35">
      <c r="A1868" s="2" t="s">
        <v>3766</v>
      </c>
      <c r="B1868" s="2" t="s">
        <v>3767</v>
      </c>
      <c r="C1868" s="2">
        <v>58</v>
      </c>
      <c r="D1868" s="2" t="s">
        <v>12</v>
      </c>
      <c r="E1868" s="2" t="s">
        <v>64</v>
      </c>
      <c r="F1868" s="2" t="s">
        <v>14</v>
      </c>
      <c r="G1868" s="2" t="s">
        <v>30</v>
      </c>
      <c r="H1868" s="7">
        <v>17383.73</v>
      </c>
      <c r="I1868" s="3">
        <v>45395</v>
      </c>
      <c r="J1868" s="3" t="str">
        <f>TEXT(NIgerian_Fintech[[#This Row],[TransactionDate]], "JJJJ")</f>
        <v>2024</v>
      </c>
      <c r="K1868" s="3" t="str">
        <f>TEXT(NIgerian_Fintech[[#This Row],[TransactionDate]], "MMMM")</f>
        <v>April</v>
      </c>
      <c r="L1868" s="3" t="str">
        <f>TEXT(NIgerian_Fintech[[#This Row],[TransactionDate]], "MM")</f>
        <v>04</v>
      </c>
      <c r="M1868" s="3" t="str">
        <f>TEXT(NIgerian_Fintech[[#This Row],[TransactionDate]], "tttt")</f>
        <v>Saturday</v>
      </c>
      <c r="N1868" s="2" t="s">
        <v>69</v>
      </c>
    </row>
    <row r="1869" spans="1:14" ht="14.5" x14ac:dyDescent="0.35">
      <c r="A1869" s="2" t="s">
        <v>3768</v>
      </c>
      <c r="B1869" s="2" t="s">
        <v>3769</v>
      </c>
      <c r="C1869" s="2">
        <v>30</v>
      </c>
      <c r="D1869" s="2" t="s">
        <v>39</v>
      </c>
      <c r="E1869" s="2" t="s">
        <v>24</v>
      </c>
      <c r="F1869" s="2" t="s">
        <v>25</v>
      </c>
      <c r="G1869" s="2" t="s">
        <v>20</v>
      </c>
      <c r="H1869" s="7">
        <v>676.05</v>
      </c>
      <c r="I1869" s="3">
        <v>45128</v>
      </c>
      <c r="J1869" s="3" t="str">
        <f>TEXT(NIgerian_Fintech[[#This Row],[TransactionDate]], "JJJJ")</f>
        <v>2023</v>
      </c>
      <c r="K1869" s="3" t="str">
        <f>TEXT(NIgerian_Fintech[[#This Row],[TransactionDate]], "MMMM")</f>
        <v>July</v>
      </c>
      <c r="L1869" s="3" t="str">
        <f>TEXT(NIgerian_Fintech[[#This Row],[TransactionDate]], "MM")</f>
        <v>07</v>
      </c>
      <c r="M1869" s="3" t="str">
        <f>TEXT(NIgerian_Fintech[[#This Row],[TransactionDate]], "tttt")</f>
        <v>Friday</v>
      </c>
      <c r="N1869" s="2" t="s">
        <v>16</v>
      </c>
    </row>
    <row r="1870" spans="1:14" ht="14.5" x14ac:dyDescent="0.35">
      <c r="A1870" s="2" t="s">
        <v>3770</v>
      </c>
      <c r="B1870" s="2" t="s">
        <v>3771</v>
      </c>
      <c r="C1870" s="2">
        <v>47</v>
      </c>
      <c r="D1870" s="2" t="s">
        <v>39</v>
      </c>
      <c r="E1870" s="2" t="s">
        <v>42</v>
      </c>
      <c r="F1870" s="2" t="s">
        <v>19</v>
      </c>
      <c r="G1870" s="2" t="s">
        <v>26</v>
      </c>
      <c r="H1870" s="7">
        <v>5861.04</v>
      </c>
      <c r="I1870" s="3">
        <v>45144</v>
      </c>
      <c r="J1870" s="3" t="str">
        <f>TEXT(NIgerian_Fintech[[#This Row],[TransactionDate]], "JJJJ")</f>
        <v>2023</v>
      </c>
      <c r="K1870" s="3" t="str">
        <f>TEXT(NIgerian_Fintech[[#This Row],[TransactionDate]], "MMMM")</f>
        <v>August</v>
      </c>
      <c r="L1870" s="3" t="str">
        <f>TEXT(NIgerian_Fintech[[#This Row],[TransactionDate]], "MM")</f>
        <v>08</v>
      </c>
      <c r="M1870" s="3" t="str">
        <f>TEXT(NIgerian_Fintech[[#This Row],[TransactionDate]], "tttt")</f>
        <v>Sunday</v>
      </c>
      <c r="N1870" s="2" t="s">
        <v>16</v>
      </c>
    </row>
    <row r="1871" spans="1:14" ht="14.5" x14ac:dyDescent="0.35">
      <c r="A1871" s="2" t="s">
        <v>3772</v>
      </c>
      <c r="B1871" s="2" t="s">
        <v>3773</v>
      </c>
      <c r="C1871" s="2">
        <v>50</v>
      </c>
      <c r="D1871" s="2" t="s">
        <v>12</v>
      </c>
      <c r="E1871" s="2" t="s">
        <v>52</v>
      </c>
      <c r="F1871" s="2" t="s">
        <v>19</v>
      </c>
      <c r="G1871" s="2" t="s">
        <v>26</v>
      </c>
      <c r="H1871" s="7">
        <v>4205.75</v>
      </c>
      <c r="I1871" s="3">
        <v>44967</v>
      </c>
      <c r="J1871" s="3" t="str">
        <f>TEXT(NIgerian_Fintech[[#This Row],[TransactionDate]], "JJJJ")</f>
        <v>2023</v>
      </c>
      <c r="K1871" s="3" t="str">
        <f>TEXT(NIgerian_Fintech[[#This Row],[TransactionDate]], "MMMM")</f>
        <v>February</v>
      </c>
      <c r="L1871" s="3" t="str">
        <f>TEXT(NIgerian_Fintech[[#This Row],[TransactionDate]], "MM")</f>
        <v>02</v>
      </c>
      <c r="M1871" s="3" t="str">
        <f>TEXT(NIgerian_Fintech[[#This Row],[TransactionDate]], "tttt")</f>
        <v>Friday</v>
      </c>
      <c r="N1871" s="2" t="s">
        <v>16</v>
      </c>
    </row>
    <row r="1872" spans="1:14" ht="14.5" x14ac:dyDescent="0.35">
      <c r="A1872" s="2" t="s">
        <v>3774</v>
      </c>
      <c r="B1872" s="2" t="s">
        <v>3775</v>
      </c>
      <c r="C1872" s="2">
        <v>30</v>
      </c>
      <c r="D1872" s="2" t="s">
        <v>12</v>
      </c>
      <c r="E1872" s="2" t="s">
        <v>93</v>
      </c>
      <c r="F1872" s="2" t="s">
        <v>55</v>
      </c>
      <c r="G1872" s="2" t="s">
        <v>36</v>
      </c>
      <c r="H1872" s="7">
        <v>2401.81</v>
      </c>
      <c r="I1872" s="3">
        <v>45311</v>
      </c>
      <c r="J1872" s="3" t="str">
        <f>TEXT(NIgerian_Fintech[[#This Row],[TransactionDate]], "JJJJ")</f>
        <v>2024</v>
      </c>
      <c r="K1872" s="3" t="str">
        <f>TEXT(NIgerian_Fintech[[#This Row],[TransactionDate]], "MMMM")</f>
        <v>January</v>
      </c>
      <c r="L1872" s="3" t="str">
        <f>TEXT(NIgerian_Fintech[[#This Row],[TransactionDate]], "MM")</f>
        <v>01</v>
      </c>
      <c r="M1872" s="3" t="str">
        <f>TEXT(NIgerian_Fintech[[#This Row],[TransactionDate]], "tttt")</f>
        <v>Saturday</v>
      </c>
      <c r="N1872" s="2" t="s">
        <v>16</v>
      </c>
    </row>
    <row r="1873" spans="1:14" ht="14.5" x14ac:dyDescent="0.35">
      <c r="A1873" s="2" t="s">
        <v>3776</v>
      </c>
      <c r="B1873" s="2" t="s">
        <v>3777</v>
      </c>
      <c r="C1873" s="2">
        <v>43</v>
      </c>
      <c r="D1873" s="2" t="s">
        <v>12</v>
      </c>
      <c r="E1873" s="2" t="s">
        <v>13</v>
      </c>
      <c r="F1873" s="2" t="s">
        <v>55</v>
      </c>
      <c r="G1873" s="2" t="s">
        <v>36</v>
      </c>
      <c r="H1873" s="7">
        <v>23963.89</v>
      </c>
      <c r="I1873" s="3">
        <v>45641</v>
      </c>
      <c r="J1873" s="3" t="str">
        <f>TEXT(NIgerian_Fintech[[#This Row],[TransactionDate]], "JJJJ")</f>
        <v>2024</v>
      </c>
      <c r="K1873" s="3" t="str">
        <f>TEXT(NIgerian_Fintech[[#This Row],[TransactionDate]], "MMMM")</f>
        <v>December</v>
      </c>
      <c r="L1873" s="3" t="str">
        <f>TEXT(NIgerian_Fintech[[#This Row],[TransactionDate]], "MM")</f>
        <v>12</v>
      </c>
      <c r="M1873" s="3" t="str">
        <f>TEXT(NIgerian_Fintech[[#This Row],[TransactionDate]], "tttt")</f>
        <v>Sunday</v>
      </c>
      <c r="N1873" s="2" t="s">
        <v>16</v>
      </c>
    </row>
    <row r="1874" spans="1:14" ht="14.5" x14ac:dyDescent="0.35">
      <c r="A1874" s="2" t="s">
        <v>3778</v>
      </c>
      <c r="B1874" s="2" t="s">
        <v>3779</v>
      </c>
      <c r="C1874" s="2">
        <v>39</v>
      </c>
      <c r="D1874" s="2" t="s">
        <v>12</v>
      </c>
      <c r="E1874" s="2" t="s">
        <v>29</v>
      </c>
      <c r="F1874" s="2" t="s">
        <v>55</v>
      </c>
      <c r="G1874" s="2" t="s">
        <v>15</v>
      </c>
      <c r="H1874" s="7">
        <v>22079.02</v>
      </c>
      <c r="I1874" s="3">
        <v>45262</v>
      </c>
      <c r="J1874" s="3" t="str">
        <f>TEXT(NIgerian_Fintech[[#This Row],[TransactionDate]], "JJJJ")</f>
        <v>2023</v>
      </c>
      <c r="K1874" s="3" t="str">
        <f>TEXT(NIgerian_Fintech[[#This Row],[TransactionDate]], "MMMM")</f>
        <v>December</v>
      </c>
      <c r="L1874" s="3" t="str">
        <f>TEXT(NIgerian_Fintech[[#This Row],[TransactionDate]], "MM")</f>
        <v>12</v>
      </c>
      <c r="M1874" s="3" t="str">
        <f>TEXT(NIgerian_Fintech[[#This Row],[TransactionDate]], "tttt")</f>
        <v>Saturday</v>
      </c>
      <c r="N1874" s="2" t="s">
        <v>16</v>
      </c>
    </row>
    <row r="1875" spans="1:14" ht="14.5" x14ac:dyDescent="0.35">
      <c r="A1875" s="2" t="s">
        <v>3780</v>
      </c>
      <c r="B1875" s="2" t="s">
        <v>3781</v>
      </c>
      <c r="C1875" s="2">
        <v>56</v>
      </c>
      <c r="D1875" s="2" t="s">
        <v>39</v>
      </c>
      <c r="E1875" s="2" t="s">
        <v>93</v>
      </c>
      <c r="F1875" s="2" t="s">
        <v>49</v>
      </c>
      <c r="G1875" s="2" t="s">
        <v>30</v>
      </c>
      <c r="H1875" s="7">
        <v>6260.45</v>
      </c>
      <c r="I1875" s="3">
        <v>45537</v>
      </c>
      <c r="J1875" s="3" t="str">
        <f>TEXT(NIgerian_Fintech[[#This Row],[TransactionDate]], "JJJJ")</f>
        <v>2024</v>
      </c>
      <c r="K1875" s="3" t="str">
        <f>TEXT(NIgerian_Fintech[[#This Row],[TransactionDate]], "MMMM")</f>
        <v>September</v>
      </c>
      <c r="L1875" s="3" t="str">
        <f>TEXT(NIgerian_Fintech[[#This Row],[TransactionDate]], "MM")</f>
        <v>09</v>
      </c>
      <c r="M1875" s="3" t="str">
        <f>TEXT(NIgerian_Fintech[[#This Row],[TransactionDate]], "tttt")</f>
        <v>Monday</v>
      </c>
      <c r="N1875" s="2" t="s">
        <v>16</v>
      </c>
    </row>
    <row r="1876" spans="1:14" ht="14.5" x14ac:dyDescent="0.35">
      <c r="A1876" s="2" t="s">
        <v>3782</v>
      </c>
      <c r="B1876" s="2" t="s">
        <v>3783</v>
      </c>
      <c r="C1876" s="2">
        <v>19</v>
      </c>
      <c r="D1876" s="2" t="s">
        <v>12</v>
      </c>
      <c r="E1876" s="2" t="s">
        <v>64</v>
      </c>
      <c r="F1876" s="2" t="s">
        <v>25</v>
      </c>
      <c r="G1876" s="2" t="s">
        <v>36</v>
      </c>
      <c r="H1876" s="7">
        <v>1445.18</v>
      </c>
      <c r="I1876" s="3">
        <v>45587</v>
      </c>
      <c r="J1876" s="3" t="str">
        <f>TEXT(NIgerian_Fintech[[#This Row],[TransactionDate]], "JJJJ")</f>
        <v>2024</v>
      </c>
      <c r="K1876" s="3" t="str">
        <f>TEXT(NIgerian_Fintech[[#This Row],[TransactionDate]], "MMMM")</f>
        <v>October</v>
      </c>
      <c r="L1876" s="3" t="str">
        <f>TEXT(NIgerian_Fintech[[#This Row],[TransactionDate]], "MM")</f>
        <v>10</v>
      </c>
      <c r="M1876" s="3" t="str">
        <f>TEXT(NIgerian_Fintech[[#This Row],[TransactionDate]], "tttt")</f>
        <v>Tuesday</v>
      </c>
      <c r="N1876" s="2" t="s">
        <v>16</v>
      </c>
    </row>
    <row r="1877" spans="1:14" ht="14.5" x14ac:dyDescent="0.35">
      <c r="A1877" s="2" t="s">
        <v>3784</v>
      </c>
      <c r="B1877" s="2" t="s">
        <v>3785</v>
      </c>
      <c r="C1877" s="2">
        <v>55</v>
      </c>
      <c r="D1877" s="2" t="s">
        <v>12</v>
      </c>
      <c r="E1877" s="2" t="s">
        <v>52</v>
      </c>
      <c r="F1877" s="2" t="s">
        <v>49</v>
      </c>
      <c r="G1877" s="2" t="s">
        <v>20</v>
      </c>
      <c r="H1877" s="7">
        <v>134.56</v>
      </c>
      <c r="I1877" s="3">
        <v>45031</v>
      </c>
      <c r="J1877" s="3" t="str">
        <f>TEXT(NIgerian_Fintech[[#This Row],[TransactionDate]], "JJJJ")</f>
        <v>2023</v>
      </c>
      <c r="K1877" s="3" t="str">
        <f>TEXT(NIgerian_Fintech[[#This Row],[TransactionDate]], "MMMM")</f>
        <v>April</v>
      </c>
      <c r="L1877" s="3" t="str">
        <f>TEXT(NIgerian_Fintech[[#This Row],[TransactionDate]], "MM")</f>
        <v>04</v>
      </c>
      <c r="M1877" s="3" t="str">
        <f>TEXT(NIgerian_Fintech[[#This Row],[TransactionDate]], "tttt")</f>
        <v>Saturday</v>
      </c>
      <c r="N1877" s="2" t="s">
        <v>16</v>
      </c>
    </row>
    <row r="1878" spans="1:14" ht="14.5" x14ac:dyDescent="0.35">
      <c r="A1878" s="2" t="s">
        <v>3786</v>
      </c>
      <c r="B1878" s="2" t="s">
        <v>3787</v>
      </c>
      <c r="C1878" s="2">
        <v>56</v>
      </c>
      <c r="D1878" s="2" t="s">
        <v>39</v>
      </c>
      <c r="E1878" s="2" t="s">
        <v>93</v>
      </c>
      <c r="F1878" s="2" t="s">
        <v>25</v>
      </c>
      <c r="G1878" s="2" t="s">
        <v>30</v>
      </c>
      <c r="H1878" s="7">
        <v>5770.85</v>
      </c>
      <c r="I1878" s="3">
        <v>45129</v>
      </c>
      <c r="J1878" s="3" t="str">
        <f>TEXT(NIgerian_Fintech[[#This Row],[TransactionDate]], "JJJJ")</f>
        <v>2023</v>
      </c>
      <c r="K1878" s="3" t="str">
        <f>TEXT(NIgerian_Fintech[[#This Row],[TransactionDate]], "MMMM")</f>
        <v>July</v>
      </c>
      <c r="L1878" s="3" t="str">
        <f>TEXT(NIgerian_Fintech[[#This Row],[TransactionDate]], "MM")</f>
        <v>07</v>
      </c>
      <c r="M1878" s="3" t="str">
        <f>TEXT(NIgerian_Fintech[[#This Row],[TransactionDate]], "tttt")</f>
        <v>Saturday</v>
      </c>
      <c r="N1878" s="2" t="s">
        <v>16</v>
      </c>
    </row>
    <row r="1879" spans="1:14" ht="14.5" x14ac:dyDescent="0.35">
      <c r="A1879" s="2" t="s">
        <v>3788</v>
      </c>
      <c r="B1879" s="2" t="s">
        <v>3789</v>
      </c>
      <c r="C1879" s="2">
        <v>43</v>
      </c>
      <c r="D1879" s="2" t="s">
        <v>39</v>
      </c>
      <c r="E1879" s="2" t="s">
        <v>42</v>
      </c>
      <c r="F1879" s="2" t="s">
        <v>19</v>
      </c>
      <c r="G1879" s="2" t="s">
        <v>15</v>
      </c>
      <c r="H1879" s="7">
        <v>407.75</v>
      </c>
      <c r="I1879" s="3">
        <v>45436</v>
      </c>
      <c r="J1879" s="3" t="str">
        <f>TEXT(NIgerian_Fintech[[#This Row],[TransactionDate]], "JJJJ")</f>
        <v>2024</v>
      </c>
      <c r="K1879" s="3" t="str">
        <f>TEXT(NIgerian_Fintech[[#This Row],[TransactionDate]], "MMMM")</f>
        <v>May</v>
      </c>
      <c r="L1879" s="3" t="str">
        <f>TEXT(NIgerian_Fintech[[#This Row],[TransactionDate]], "MM")</f>
        <v>05</v>
      </c>
      <c r="M1879" s="3" t="str">
        <f>TEXT(NIgerian_Fintech[[#This Row],[TransactionDate]], "tttt")</f>
        <v>Friday</v>
      </c>
      <c r="N1879" s="2" t="s">
        <v>16</v>
      </c>
    </row>
    <row r="1880" spans="1:14" ht="14.5" x14ac:dyDescent="0.35">
      <c r="A1880" s="2" t="s">
        <v>3790</v>
      </c>
      <c r="B1880" s="2" t="s">
        <v>3791</v>
      </c>
      <c r="C1880" s="2">
        <v>63</v>
      </c>
      <c r="D1880" s="2" t="s">
        <v>39</v>
      </c>
      <c r="E1880" s="2" t="s">
        <v>29</v>
      </c>
      <c r="F1880" s="2" t="s">
        <v>49</v>
      </c>
      <c r="G1880" s="2" t="s">
        <v>26</v>
      </c>
      <c r="H1880" s="7">
        <v>9404.7099999999991</v>
      </c>
      <c r="I1880" s="3">
        <v>45021</v>
      </c>
      <c r="J1880" s="3" t="str">
        <f>TEXT(NIgerian_Fintech[[#This Row],[TransactionDate]], "JJJJ")</f>
        <v>2023</v>
      </c>
      <c r="K1880" s="3" t="str">
        <f>TEXT(NIgerian_Fintech[[#This Row],[TransactionDate]], "MMMM")</f>
        <v>April</v>
      </c>
      <c r="L1880" s="3" t="str">
        <f>TEXT(NIgerian_Fintech[[#This Row],[TransactionDate]], "MM")</f>
        <v>04</v>
      </c>
      <c r="M1880" s="3" t="str">
        <f>TEXT(NIgerian_Fintech[[#This Row],[TransactionDate]], "tttt")</f>
        <v>Wednesday</v>
      </c>
      <c r="N1880" s="2" t="s">
        <v>21</v>
      </c>
    </row>
    <row r="1881" spans="1:14" ht="14.5" x14ac:dyDescent="0.35">
      <c r="A1881" s="2" t="s">
        <v>3792</v>
      </c>
      <c r="B1881" s="2" t="s">
        <v>3793</v>
      </c>
      <c r="C1881" s="2">
        <v>32</v>
      </c>
      <c r="D1881" s="2" t="s">
        <v>39</v>
      </c>
      <c r="E1881" s="2" t="s">
        <v>64</v>
      </c>
      <c r="F1881" s="2" t="s">
        <v>49</v>
      </c>
      <c r="G1881" s="2" t="s">
        <v>15</v>
      </c>
      <c r="H1881" s="7">
        <v>9375.3700000000008</v>
      </c>
      <c r="I1881" s="3">
        <v>45103</v>
      </c>
      <c r="J1881" s="3" t="str">
        <f>TEXT(NIgerian_Fintech[[#This Row],[TransactionDate]], "JJJJ")</f>
        <v>2023</v>
      </c>
      <c r="K1881" s="3" t="str">
        <f>TEXT(NIgerian_Fintech[[#This Row],[TransactionDate]], "MMMM")</f>
        <v>June</v>
      </c>
      <c r="L1881" s="3" t="str">
        <f>TEXT(NIgerian_Fintech[[#This Row],[TransactionDate]], "MM")</f>
        <v>06</v>
      </c>
      <c r="M1881" s="3" t="str">
        <f>TEXT(NIgerian_Fintech[[#This Row],[TransactionDate]], "tttt")</f>
        <v>Monday</v>
      </c>
      <c r="N1881" s="2" t="s">
        <v>16</v>
      </c>
    </row>
    <row r="1882" spans="1:14" ht="14.5" x14ac:dyDescent="0.35">
      <c r="A1882" s="2" t="s">
        <v>3794</v>
      </c>
      <c r="B1882" s="2" t="s">
        <v>3795</v>
      </c>
      <c r="C1882" s="2">
        <v>51</v>
      </c>
      <c r="D1882" s="2" t="s">
        <v>39</v>
      </c>
      <c r="E1882" s="2" t="s">
        <v>52</v>
      </c>
      <c r="F1882" s="2" t="s">
        <v>49</v>
      </c>
      <c r="G1882" s="2" t="s">
        <v>30</v>
      </c>
      <c r="H1882" s="7">
        <v>22920.35</v>
      </c>
      <c r="I1882" s="3">
        <v>44991</v>
      </c>
      <c r="J1882" s="3" t="str">
        <f>TEXT(NIgerian_Fintech[[#This Row],[TransactionDate]], "JJJJ")</f>
        <v>2023</v>
      </c>
      <c r="K1882" s="3" t="str">
        <f>TEXT(NIgerian_Fintech[[#This Row],[TransactionDate]], "MMMM")</f>
        <v>March</v>
      </c>
      <c r="L1882" s="3" t="str">
        <f>TEXT(NIgerian_Fintech[[#This Row],[TransactionDate]], "MM")</f>
        <v>03</v>
      </c>
      <c r="M1882" s="3" t="str">
        <f>TEXT(NIgerian_Fintech[[#This Row],[TransactionDate]], "tttt")</f>
        <v>Monday</v>
      </c>
      <c r="N1882" s="2" t="s">
        <v>16</v>
      </c>
    </row>
    <row r="1883" spans="1:14" ht="14.5" x14ac:dyDescent="0.35">
      <c r="A1883" s="2" t="s">
        <v>3796</v>
      </c>
      <c r="B1883" s="2" t="s">
        <v>3797</v>
      </c>
      <c r="C1883" s="2">
        <v>59</v>
      </c>
      <c r="D1883" s="2" t="s">
        <v>12</v>
      </c>
      <c r="E1883" s="2" t="s">
        <v>93</v>
      </c>
      <c r="F1883" s="2" t="s">
        <v>14</v>
      </c>
      <c r="G1883" s="2" t="s">
        <v>26</v>
      </c>
      <c r="H1883" s="7">
        <v>2107.8200000000002</v>
      </c>
      <c r="I1883" s="3">
        <v>45479</v>
      </c>
      <c r="J1883" s="3" t="str">
        <f>TEXT(NIgerian_Fintech[[#This Row],[TransactionDate]], "JJJJ")</f>
        <v>2024</v>
      </c>
      <c r="K1883" s="3" t="str">
        <f>TEXT(NIgerian_Fintech[[#This Row],[TransactionDate]], "MMMM")</f>
        <v>July</v>
      </c>
      <c r="L1883" s="3" t="str">
        <f>TEXT(NIgerian_Fintech[[#This Row],[TransactionDate]], "MM")</f>
        <v>07</v>
      </c>
      <c r="M1883" s="3" t="str">
        <f>TEXT(NIgerian_Fintech[[#This Row],[TransactionDate]], "tttt")</f>
        <v>Saturday</v>
      </c>
      <c r="N1883" s="2" t="s">
        <v>16</v>
      </c>
    </row>
    <row r="1884" spans="1:14" ht="14.5" x14ac:dyDescent="0.35">
      <c r="A1884" s="2" t="s">
        <v>3798</v>
      </c>
      <c r="B1884" s="2" t="s">
        <v>3799</v>
      </c>
      <c r="C1884" s="2">
        <v>61</v>
      </c>
      <c r="D1884" s="2" t="s">
        <v>12</v>
      </c>
      <c r="E1884" s="2" t="s">
        <v>52</v>
      </c>
      <c r="F1884" s="2" t="s">
        <v>35</v>
      </c>
      <c r="G1884" s="2" t="s">
        <v>20</v>
      </c>
      <c r="H1884" s="7">
        <v>4642.51</v>
      </c>
      <c r="I1884" s="3">
        <v>45150</v>
      </c>
      <c r="J1884" s="3" t="str">
        <f>TEXT(NIgerian_Fintech[[#This Row],[TransactionDate]], "JJJJ")</f>
        <v>2023</v>
      </c>
      <c r="K1884" s="3" t="str">
        <f>TEXT(NIgerian_Fintech[[#This Row],[TransactionDate]], "MMMM")</f>
        <v>August</v>
      </c>
      <c r="L1884" s="3" t="str">
        <f>TEXT(NIgerian_Fintech[[#This Row],[TransactionDate]], "MM")</f>
        <v>08</v>
      </c>
      <c r="M1884" s="3" t="str">
        <f>TEXT(NIgerian_Fintech[[#This Row],[TransactionDate]], "tttt")</f>
        <v>Saturday</v>
      </c>
      <c r="N1884" s="2" t="s">
        <v>69</v>
      </c>
    </row>
    <row r="1885" spans="1:14" ht="14.5" x14ac:dyDescent="0.35">
      <c r="A1885" s="2" t="s">
        <v>3800</v>
      </c>
      <c r="B1885" s="2" t="s">
        <v>3801</v>
      </c>
      <c r="C1885" s="2">
        <v>57</v>
      </c>
      <c r="D1885" s="2" t="s">
        <v>12</v>
      </c>
      <c r="E1885" s="2" t="s">
        <v>52</v>
      </c>
      <c r="F1885" s="2" t="s">
        <v>25</v>
      </c>
      <c r="G1885" s="2" t="s">
        <v>26</v>
      </c>
      <c r="H1885" s="7">
        <v>19628.71</v>
      </c>
      <c r="I1885" s="3">
        <v>45505</v>
      </c>
      <c r="J1885" s="3" t="str">
        <f>TEXT(NIgerian_Fintech[[#This Row],[TransactionDate]], "JJJJ")</f>
        <v>2024</v>
      </c>
      <c r="K1885" s="3" t="str">
        <f>TEXT(NIgerian_Fintech[[#This Row],[TransactionDate]], "MMMM")</f>
        <v>August</v>
      </c>
      <c r="L1885" s="3" t="str">
        <f>TEXT(NIgerian_Fintech[[#This Row],[TransactionDate]], "MM")</f>
        <v>08</v>
      </c>
      <c r="M1885" s="3" t="str">
        <f>TEXT(NIgerian_Fintech[[#This Row],[TransactionDate]], "tttt")</f>
        <v>Thursday</v>
      </c>
      <c r="N1885" s="2" t="s">
        <v>21</v>
      </c>
    </row>
    <row r="1886" spans="1:14" ht="14.5" x14ac:dyDescent="0.35">
      <c r="A1886" s="2" t="s">
        <v>3802</v>
      </c>
      <c r="B1886" s="2" t="s">
        <v>3803</v>
      </c>
      <c r="C1886" s="2">
        <v>28</v>
      </c>
      <c r="D1886" s="2" t="s">
        <v>39</v>
      </c>
      <c r="E1886" s="2" t="s">
        <v>93</v>
      </c>
      <c r="F1886" s="2" t="s">
        <v>25</v>
      </c>
      <c r="G1886" s="2" t="s">
        <v>26</v>
      </c>
      <c r="H1886" s="7">
        <v>6430.18</v>
      </c>
      <c r="I1886" s="3">
        <v>45306</v>
      </c>
      <c r="J1886" s="3" t="str">
        <f>TEXT(NIgerian_Fintech[[#This Row],[TransactionDate]], "JJJJ")</f>
        <v>2024</v>
      </c>
      <c r="K1886" s="3" t="str">
        <f>TEXT(NIgerian_Fintech[[#This Row],[TransactionDate]], "MMMM")</f>
        <v>January</v>
      </c>
      <c r="L1886" s="3" t="str">
        <f>TEXT(NIgerian_Fintech[[#This Row],[TransactionDate]], "MM")</f>
        <v>01</v>
      </c>
      <c r="M1886" s="3" t="str">
        <f>TEXT(NIgerian_Fintech[[#This Row],[TransactionDate]], "tttt")</f>
        <v>Monday</v>
      </c>
      <c r="N1886" s="2" t="s">
        <v>16</v>
      </c>
    </row>
    <row r="1887" spans="1:14" ht="14.5" x14ac:dyDescent="0.35">
      <c r="A1887" s="2" t="s">
        <v>3804</v>
      </c>
      <c r="B1887" s="2" t="s">
        <v>3805</v>
      </c>
      <c r="C1887" s="2">
        <v>20</v>
      </c>
      <c r="D1887" s="2" t="s">
        <v>12</v>
      </c>
      <c r="E1887" s="2" t="s">
        <v>74</v>
      </c>
      <c r="F1887" s="2" t="s">
        <v>49</v>
      </c>
      <c r="G1887" s="2" t="s">
        <v>20</v>
      </c>
      <c r="H1887" s="7">
        <v>615.80999999999995</v>
      </c>
      <c r="I1887" s="3">
        <v>45181</v>
      </c>
      <c r="J1887" s="3" t="str">
        <f>TEXT(NIgerian_Fintech[[#This Row],[TransactionDate]], "JJJJ")</f>
        <v>2023</v>
      </c>
      <c r="K1887" s="3" t="str">
        <f>TEXT(NIgerian_Fintech[[#This Row],[TransactionDate]], "MMMM")</f>
        <v>September</v>
      </c>
      <c r="L1887" s="3" t="str">
        <f>TEXT(NIgerian_Fintech[[#This Row],[TransactionDate]], "MM")</f>
        <v>09</v>
      </c>
      <c r="M1887" s="3" t="str">
        <f>TEXT(NIgerian_Fintech[[#This Row],[TransactionDate]], "tttt")</f>
        <v>Tuesday</v>
      </c>
      <c r="N1887" s="2" t="s">
        <v>16</v>
      </c>
    </row>
    <row r="1888" spans="1:14" ht="14.5" x14ac:dyDescent="0.35">
      <c r="A1888" s="2" t="s">
        <v>3806</v>
      </c>
      <c r="B1888" s="2" t="s">
        <v>3807</v>
      </c>
      <c r="C1888" s="2">
        <v>23</v>
      </c>
      <c r="D1888" s="2" t="s">
        <v>39</v>
      </c>
      <c r="E1888" s="2" t="s">
        <v>13</v>
      </c>
      <c r="F1888" s="2" t="s">
        <v>14</v>
      </c>
      <c r="G1888" s="2" t="s">
        <v>36</v>
      </c>
      <c r="H1888" s="7">
        <v>1174.1500000000001</v>
      </c>
      <c r="I1888" s="3">
        <v>45224</v>
      </c>
      <c r="J1888" s="3" t="str">
        <f>TEXT(NIgerian_Fintech[[#This Row],[TransactionDate]], "JJJJ")</f>
        <v>2023</v>
      </c>
      <c r="K1888" s="3" t="str">
        <f>TEXT(NIgerian_Fintech[[#This Row],[TransactionDate]], "MMMM")</f>
        <v>October</v>
      </c>
      <c r="L1888" s="3" t="str">
        <f>TEXT(NIgerian_Fintech[[#This Row],[TransactionDate]], "MM")</f>
        <v>10</v>
      </c>
      <c r="M1888" s="3" t="str">
        <f>TEXT(NIgerian_Fintech[[#This Row],[TransactionDate]], "tttt")</f>
        <v>Wednesday</v>
      </c>
      <c r="N1888" s="2" t="s">
        <v>16</v>
      </c>
    </row>
    <row r="1889" spans="1:14" ht="14.5" x14ac:dyDescent="0.35">
      <c r="A1889" s="2" t="s">
        <v>3808</v>
      </c>
      <c r="B1889" s="2" t="s">
        <v>3809</v>
      </c>
      <c r="C1889" s="2">
        <v>26</v>
      </c>
      <c r="D1889" s="2" t="s">
        <v>12</v>
      </c>
      <c r="E1889" s="2" t="s">
        <v>24</v>
      </c>
      <c r="F1889" s="2" t="s">
        <v>49</v>
      </c>
      <c r="G1889" s="2" t="s">
        <v>36</v>
      </c>
      <c r="H1889" s="7">
        <v>16790.8</v>
      </c>
      <c r="I1889" s="3">
        <v>45507</v>
      </c>
      <c r="J1889" s="3" t="str">
        <f>TEXT(NIgerian_Fintech[[#This Row],[TransactionDate]], "JJJJ")</f>
        <v>2024</v>
      </c>
      <c r="K1889" s="3" t="str">
        <f>TEXT(NIgerian_Fintech[[#This Row],[TransactionDate]], "MMMM")</f>
        <v>August</v>
      </c>
      <c r="L1889" s="3" t="str">
        <f>TEXT(NIgerian_Fintech[[#This Row],[TransactionDate]], "MM")</f>
        <v>08</v>
      </c>
      <c r="M1889" s="3" t="str">
        <f>TEXT(NIgerian_Fintech[[#This Row],[TransactionDate]], "tttt")</f>
        <v>Saturday</v>
      </c>
      <c r="N1889" s="2" t="s">
        <v>16</v>
      </c>
    </row>
    <row r="1890" spans="1:14" ht="14.5" x14ac:dyDescent="0.35">
      <c r="A1890" s="2" t="s">
        <v>3810</v>
      </c>
      <c r="B1890" s="2" t="s">
        <v>3811</v>
      </c>
      <c r="C1890" s="2">
        <v>23</v>
      </c>
      <c r="D1890" s="2" t="s">
        <v>12</v>
      </c>
      <c r="E1890" s="2" t="s">
        <v>64</v>
      </c>
      <c r="F1890" s="2" t="s">
        <v>25</v>
      </c>
      <c r="G1890" s="2" t="s">
        <v>26</v>
      </c>
      <c r="H1890" s="7">
        <v>13613.97</v>
      </c>
      <c r="I1890" s="3">
        <v>45097</v>
      </c>
      <c r="J1890" s="3" t="str">
        <f>TEXT(NIgerian_Fintech[[#This Row],[TransactionDate]], "JJJJ")</f>
        <v>2023</v>
      </c>
      <c r="K1890" s="3" t="str">
        <f>TEXT(NIgerian_Fintech[[#This Row],[TransactionDate]], "MMMM")</f>
        <v>June</v>
      </c>
      <c r="L1890" s="3" t="str">
        <f>TEXT(NIgerian_Fintech[[#This Row],[TransactionDate]], "MM")</f>
        <v>06</v>
      </c>
      <c r="M1890" s="3" t="str">
        <f>TEXT(NIgerian_Fintech[[#This Row],[TransactionDate]], "tttt")</f>
        <v>Tuesday</v>
      </c>
      <c r="N1890" s="2" t="s">
        <v>16</v>
      </c>
    </row>
    <row r="1891" spans="1:14" ht="14.5" x14ac:dyDescent="0.35">
      <c r="A1891" s="2" t="s">
        <v>3812</v>
      </c>
      <c r="B1891" s="2" t="s">
        <v>3813</v>
      </c>
      <c r="C1891" s="2">
        <v>26</v>
      </c>
      <c r="D1891" s="2" t="s">
        <v>39</v>
      </c>
      <c r="E1891" s="2" t="s">
        <v>64</v>
      </c>
      <c r="F1891" s="2" t="s">
        <v>35</v>
      </c>
      <c r="G1891" s="2" t="s">
        <v>26</v>
      </c>
      <c r="H1891" s="7">
        <v>20865.189999999999</v>
      </c>
      <c r="I1891" s="3">
        <v>45539</v>
      </c>
      <c r="J1891" s="3" t="str">
        <f>TEXT(NIgerian_Fintech[[#This Row],[TransactionDate]], "JJJJ")</f>
        <v>2024</v>
      </c>
      <c r="K1891" s="3" t="str">
        <f>TEXT(NIgerian_Fintech[[#This Row],[TransactionDate]], "MMMM")</f>
        <v>September</v>
      </c>
      <c r="L1891" s="3" t="str">
        <f>TEXT(NIgerian_Fintech[[#This Row],[TransactionDate]], "MM")</f>
        <v>09</v>
      </c>
      <c r="M1891" s="3" t="str">
        <f>TEXT(NIgerian_Fintech[[#This Row],[TransactionDate]], "tttt")</f>
        <v>Wednesday</v>
      </c>
      <c r="N1891" s="2" t="s">
        <v>16</v>
      </c>
    </row>
    <row r="1892" spans="1:14" ht="14.5" x14ac:dyDescent="0.35">
      <c r="A1892" s="2" t="s">
        <v>3814</v>
      </c>
      <c r="B1892" s="2" t="s">
        <v>3815</v>
      </c>
      <c r="C1892" s="2">
        <v>56</v>
      </c>
      <c r="D1892" s="2" t="s">
        <v>39</v>
      </c>
      <c r="E1892" s="2" t="s">
        <v>29</v>
      </c>
      <c r="F1892" s="2" t="s">
        <v>35</v>
      </c>
      <c r="G1892" s="2" t="s">
        <v>15</v>
      </c>
      <c r="H1892" s="7">
        <v>1265.4000000000001</v>
      </c>
      <c r="I1892" s="3">
        <v>45578</v>
      </c>
      <c r="J1892" s="3" t="str">
        <f>TEXT(NIgerian_Fintech[[#This Row],[TransactionDate]], "JJJJ")</f>
        <v>2024</v>
      </c>
      <c r="K1892" s="3" t="str">
        <f>TEXT(NIgerian_Fintech[[#This Row],[TransactionDate]], "MMMM")</f>
        <v>October</v>
      </c>
      <c r="L1892" s="3" t="str">
        <f>TEXT(NIgerian_Fintech[[#This Row],[TransactionDate]], "MM")</f>
        <v>10</v>
      </c>
      <c r="M1892" s="3" t="str">
        <f>TEXT(NIgerian_Fintech[[#This Row],[TransactionDate]], "tttt")</f>
        <v>Sunday</v>
      </c>
      <c r="N1892" s="2" t="s">
        <v>16</v>
      </c>
    </row>
    <row r="1893" spans="1:14" ht="14.5" x14ac:dyDescent="0.35">
      <c r="A1893" s="2" t="s">
        <v>3816</v>
      </c>
      <c r="B1893" s="2" t="s">
        <v>3817</v>
      </c>
      <c r="C1893" s="2">
        <v>48</v>
      </c>
      <c r="D1893" s="2" t="s">
        <v>12</v>
      </c>
      <c r="E1893" s="2" t="s">
        <v>29</v>
      </c>
      <c r="F1893" s="2" t="s">
        <v>19</v>
      </c>
      <c r="G1893" s="2" t="s">
        <v>36</v>
      </c>
      <c r="H1893" s="7">
        <v>14288.54</v>
      </c>
      <c r="I1893" s="3">
        <v>45644</v>
      </c>
      <c r="J1893" s="3" t="str">
        <f>TEXT(NIgerian_Fintech[[#This Row],[TransactionDate]], "JJJJ")</f>
        <v>2024</v>
      </c>
      <c r="K1893" s="3" t="str">
        <f>TEXT(NIgerian_Fintech[[#This Row],[TransactionDate]], "MMMM")</f>
        <v>December</v>
      </c>
      <c r="L1893" s="3" t="str">
        <f>TEXT(NIgerian_Fintech[[#This Row],[TransactionDate]], "MM")</f>
        <v>12</v>
      </c>
      <c r="M1893" s="3" t="str">
        <f>TEXT(NIgerian_Fintech[[#This Row],[TransactionDate]], "tttt")</f>
        <v>Wednesday</v>
      </c>
      <c r="N1893" s="2" t="s">
        <v>16</v>
      </c>
    </row>
    <row r="1894" spans="1:14" ht="14.5" x14ac:dyDescent="0.35">
      <c r="A1894" s="2" t="s">
        <v>3818</v>
      </c>
      <c r="B1894" s="2" t="s">
        <v>3819</v>
      </c>
      <c r="C1894" s="2">
        <v>49</v>
      </c>
      <c r="D1894" s="2" t="s">
        <v>12</v>
      </c>
      <c r="E1894" s="2" t="s">
        <v>29</v>
      </c>
      <c r="F1894" s="2" t="s">
        <v>14</v>
      </c>
      <c r="G1894" s="2" t="s">
        <v>20</v>
      </c>
      <c r="H1894" s="7">
        <v>10645.13</v>
      </c>
      <c r="I1894" s="3">
        <v>45290</v>
      </c>
      <c r="J1894" s="3" t="str">
        <f>TEXT(NIgerian_Fintech[[#This Row],[TransactionDate]], "JJJJ")</f>
        <v>2023</v>
      </c>
      <c r="K1894" s="3" t="str">
        <f>TEXT(NIgerian_Fintech[[#This Row],[TransactionDate]], "MMMM")</f>
        <v>December</v>
      </c>
      <c r="L1894" s="3" t="str">
        <f>TEXT(NIgerian_Fintech[[#This Row],[TransactionDate]], "MM")</f>
        <v>12</v>
      </c>
      <c r="M1894" s="3" t="str">
        <f>TEXT(NIgerian_Fintech[[#This Row],[TransactionDate]], "tttt")</f>
        <v>Saturday</v>
      </c>
      <c r="N1894" s="2" t="s">
        <v>16</v>
      </c>
    </row>
    <row r="1895" spans="1:14" ht="14.5" x14ac:dyDescent="0.35">
      <c r="A1895" s="2" t="s">
        <v>3820</v>
      </c>
      <c r="B1895" s="2" t="s">
        <v>3821</v>
      </c>
      <c r="C1895" s="2">
        <v>58</v>
      </c>
      <c r="D1895" s="2" t="s">
        <v>12</v>
      </c>
      <c r="E1895" s="2" t="s">
        <v>64</v>
      </c>
      <c r="F1895" s="2" t="s">
        <v>35</v>
      </c>
      <c r="G1895" s="2" t="s">
        <v>26</v>
      </c>
      <c r="H1895" s="7">
        <v>2643.47</v>
      </c>
      <c r="I1895" s="3">
        <v>44999</v>
      </c>
      <c r="J1895" s="3" t="str">
        <f>TEXT(NIgerian_Fintech[[#This Row],[TransactionDate]], "JJJJ")</f>
        <v>2023</v>
      </c>
      <c r="K1895" s="3" t="str">
        <f>TEXT(NIgerian_Fintech[[#This Row],[TransactionDate]], "MMMM")</f>
        <v>March</v>
      </c>
      <c r="L1895" s="3" t="str">
        <f>TEXT(NIgerian_Fintech[[#This Row],[TransactionDate]], "MM")</f>
        <v>03</v>
      </c>
      <c r="M1895" s="3" t="str">
        <f>TEXT(NIgerian_Fintech[[#This Row],[TransactionDate]], "tttt")</f>
        <v>Tuesday</v>
      </c>
      <c r="N1895" s="2" t="s">
        <v>16</v>
      </c>
    </row>
    <row r="1896" spans="1:14" ht="14.5" x14ac:dyDescent="0.35">
      <c r="A1896" s="2" t="s">
        <v>3822</v>
      </c>
      <c r="B1896" s="2" t="s">
        <v>3823</v>
      </c>
      <c r="C1896" s="2">
        <v>29</v>
      </c>
      <c r="D1896" s="2" t="s">
        <v>12</v>
      </c>
      <c r="E1896" s="2" t="s">
        <v>52</v>
      </c>
      <c r="F1896" s="2" t="s">
        <v>14</v>
      </c>
      <c r="G1896" s="2" t="s">
        <v>26</v>
      </c>
      <c r="H1896" s="7">
        <v>36459.879999999997</v>
      </c>
      <c r="I1896" s="3">
        <v>44986</v>
      </c>
      <c r="J1896" s="3" t="str">
        <f>TEXT(NIgerian_Fintech[[#This Row],[TransactionDate]], "JJJJ")</f>
        <v>2023</v>
      </c>
      <c r="K1896" s="3" t="str">
        <f>TEXT(NIgerian_Fintech[[#This Row],[TransactionDate]], "MMMM")</f>
        <v>March</v>
      </c>
      <c r="L1896" s="3" t="str">
        <f>TEXT(NIgerian_Fintech[[#This Row],[TransactionDate]], "MM")</f>
        <v>03</v>
      </c>
      <c r="M1896" s="3" t="str">
        <f>TEXT(NIgerian_Fintech[[#This Row],[TransactionDate]], "tttt")</f>
        <v>Wednesday</v>
      </c>
      <c r="N1896" s="2" t="s">
        <v>16</v>
      </c>
    </row>
    <row r="1897" spans="1:14" ht="14.5" x14ac:dyDescent="0.35">
      <c r="A1897" s="2" t="s">
        <v>3824</v>
      </c>
      <c r="B1897" s="2" t="s">
        <v>3825</v>
      </c>
      <c r="C1897" s="2">
        <v>25</v>
      </c>
      <c r="D1897" s="2" t="s">
        <v>12</v>
      </c>
      <c r="E1897" s="2" t="s">
        <v>29</v>
      </c>
      <c r="F1897" s="2" t="s">
        <v>49</v>
      </c>
      <c r="G1897" s="2" t="s">
        <v>15</v>
      </c>
      <c r="H1897" s="7">
        <v>8447.9599999999991</v>
      </c>
      <c r="I1897" s="3">
        <v>45381</v>
      </c>
      <c r="J1897" s="3" t="str">
        <f>TEXT(NIgerian_Fintech[[#This Row],[TransactionDate]], "JJJJ")</f>
        <v>2024</v>
      </c>
      <c r="K1897" s="3" t="str">
        <f>TEXT(NIgerian_Fintech[[#This Row],[TransactionDate]], "MMMM")</f>
        <v>March</v>
      </c>
      <c r="L1897" s="3" t="str">
        <f>TEXT(NIgerian_Fintech[[#This Row],[TransactionDate]], "MM")</f>
        <v>03</v>
      </c>
      <c r="M1897" s="3" t="str">
        <f>TEXT(NIgerian_Fintech[[#This Row],[TransactionDate]], "tttt")</f>
        <v>Saturday</v>
      </c>
      <c r="N1897" s="2" t="s">
        <v>16</v>
      </c>
    </row>
    <row r="1898" spans="1:14" ht="14.5" x14ac:dyDescent="0.35">
      <c r="A1898" s="2" t="s">
        <v>3826</v>
      </c>
      <c r="B1898" s="2" t="s">
        <v>3827</v>
      </c>
      <c r="C1898" s="2">
        <v>25</v>
      </c>
      <c r="D1898" s="2" t="s">
        <v>39</v>
      </c>
      <c r="E1898" s="2" t="s">
        <v>93</v>
      </c>
      <c r="F1898" s="2" t="s">
        <v>19</v>
      </c>
      <c r="G1898" s="2" t="s">
        <v>15</v>
      </c>
      <c r="H1898" s="7">
        <v>23738.45</v>
      </c>
      <c r="I1898" s="3">
        <v>45262</v>
      </c>
      <c r="J1898" s="3" t="str">
        <f>TEXT(NIgerian_Fintech[[#This Row],[TransactionDate]], "JJJJ")</f>
        <v>2023</v>
      </c>
      <c r="K1898" s="3" t="str">
        <f>TEXT(NIgerian_Fintech[[#This Row],[TransactionDate]], "MMMM")</f>
        <v>December</v>
      </c>
      <c r="L1898" s="3" t="str">
        <f>TEXT(NIgerian_Fintech[[#This Row],[TransactionDate]], "MM")</f>
        <v>12</v>
      </c>
      <c r="M1898" s="3" t="str">
        <f>TEXT(NIgerian_Fintech[[#This Row],[TransactionDate]], "tttt")</f>
        <v>Saturday</v>
      </c>
      <c r="N1898" s="2" t="s">
        <v>16</v>
      </c>
    </row>
    <row r="1899" spans="1:14" ht="14.5" x14ac:dyDescent="0.35">
      <c r="A1899" s="2" t="s">
        <v>3828</v>
      </c>
      <c r="B1899" s="2" t="s">
        <v>3829</v>
      </c>
      <c r="C1899" s="2">
        <v>45</v>
      </c>
      <c r="D1899" s="2" t="s">
        <v>39</v>
      </c>
      <c r="E1899" s="2" t="s">
        <v>13</v>
      </c>
      <c r="F1899" s="2" t="s">
        <v>25</v>
      </c>
      <c r="G1899" s="2" t="s">
        <v>15</v>
      </c>
      <c r="H1899" s="7">
        <v>19596.560000000001</v>
      </c>
      <c r="I1899" s="3">
        <v>45594</v>
      </c>
      <c r="J1899" s="3" t="str">
        <f>TEXT(NIgerian_Fintech[[#This Row],[TransactionDate]], "JJJJ")</f>
        <v>2024</v>
      </c>
      <c r="K1899" s="3" t="str">
        <f>TEXT(NIgerian_Fintech[[#This Row],[TransactionDate]], "MMMM")</f>
        <v>October</v>
      </c>
      <c r="L1899" s="3" t="str">
        <f>TEXT(NIgerian_Fintech[[#This Row],[TransactionDate]], "MM")</f>
        <v>10</v>
      </c>
      <c r="M1899" s="3" t="str">
        <f>TEXT(NIgerian_Fintech[[#This Row],[TransactionDate]], "tttt")</f>
        <v>Tuesday</v>
      </c>
      <c r="N1899" s="2" t="s">
        <v>16</v>
      </c>
    </row>
    <row r="1900" spans="1:14" ht="14.5" x14ac:dyDescent="0.35">
      <c r="A1900" s="2" t="s">
        <v>3830</v>
      </c>
      <c r="B1900" s="2" t="s">
        <v>3831</v>
      </c>
      <c r="C1900" s="2">
        <v>37</v>
      </c>
      <c r="D1900" s="2" t="s">
        <v>39</v>
      </c>
      <c r="E1900" s="2" t="s">
        <v>42</v>
      </c>
      <c r="F1900" s="2" t="s">
        <v>35</v>
      </c>
      <c r="G1900" s="2" t="s">
        <v>30</v>
      </c>
      <c r="H1900" s="7">
        <v>4051.53</v>
      </c>
      <c r="I1900" s="3">
        <v>45050</v>
      </c>
      <c r="J1900" s="3" t="str">
        <f>TEXT(NIgerian_Fintech[[#This Row],[TransactionDate]], "JJJJ")</f>
        <v>2023</v>
      </c>
      <c r="K1900" s="3" t="str">
        <f>TEXT(NIgerian_Fintech[[#This Row],[TransactionDate]], "MMMM")</f>
        <v>May</v>
      </c>
      <c r="L1900" s="3" t="str">
        <f>TEXT(NIgerian_Fintech[[#This Row],[TransactionDate]], "MM")</f>
        <v>05</v>
      </c>
      <c r="M1900" s="3" t="str">
        <f>TEXT(NIgerian_Fintech[[#This Row],[TransactionDate]], "tttt")</f>
        <v>Thursday</v>
      </c>
      <c r="N1900" s="2" t="s">
        <v>16</v>
      </c>
    </row>
    <row r="1901" spans="1:14" ht="14.5" x14ac:dyDescent="0.35">
      <c r="A1901" s="2" t="s">
        <v>3832</v>
      </c>
      <c r="B1901" s="2" t="s">
        <v>3833</v>
      </c>
      <c r="C1901" s="2">
        <v>64</v>
      </c>
      <c r="D1901" s="2" t="s">
        <v>39</v>
      </c>
      <c r="E1901" s="2" t="s">
        <v>64</v>
      </c>
      <c r="F1901" s="2" t="s">
        <v>35</v>
      </c>
      <c r="G1901" s="2" t="s">
        <v>20</v>
      </c>
      <c r="H1901" s="7">
        <v>7677.78</v>
      </c>
      <c r="I1901" s="3">
        <v>45381</v>
      </c>
      <c r="J1901" s="3" t="str">
        <f>TEXT(NIgerian_Fintech[[#This Row],[TransactionDate]], "JJJJ")</f>
        <v>2024</v>
      </c>
      <c r="K1901" s="3" t="str">
        <f>TEXT(NIgerian_Fintech[[#This Row],[TransactionDate]], "MMMM")</f>
        <v>March</v>
      </c>
      <c r="L1901" s="3" t="str">
        <f>TEXT(NIgerian_Fintech[[#This Row],[TransactionDate]], "MM")</f>
        <v>03</v>
      </c>
      <c r="M1901" s="3" t="str">
        <f>TEXT(NIgerian_Fintech[[#This Row],[TransactionDate]], "tttt")</f>
        <v>Saturday</v>
      </c>
      <c r="N1901" s="2" t="s">
        <v>21</v>
      </c>
    </row>
    <row r="1902" spans="1:14" ht="14.5" x14ac:dyDescent="0.35">
      <c r="A1902" s="2" t="s">
        <v>3834</v>
      </c>
      <c r="B1902" s="2" t="s">
        <v>3835</v>
      </c>
      <c r="C1902" s="2">
        <v>24</v>
      </c>
      <c r="D1902" s="2" t="s">
        <v>12</v>
      </c>
      <c r="E1902" s="2" t="s">
        <v>93</v>
      </c>
      <c r="F1902" s="2" t="s">
        <v>55</v>
      </c>
      <c r="G1902" s="2" t="s">
        <v>30</v>
      </c>
      <c r="H1902" s="7">
        <v>5645.22</v>
      </c>
      <c r="I1902" s="3">
        <v>44940</v>
      </c>
      <c r="J1902" s="3" t="str">
        <f>TEXT(NIgerian_Fintech[[#This Row],[TransactionDate]], "JJJJ")</f>
        <v>2023</v>
      </c>
      <c r="K1902" s="3" t="str">
        <f>TEXT(NIgerian_Fintech[[#This Row],[TransactionDate]], "MMMM")</f>
        <v>January</v>
      </c>
      <c r="L1902" s="3" t="str">
        <f>TEXT(NIgerian_Fintech[[#This Row],[TransactionDate]], "MM")</f>
        <v>01</v>
      </c>
      <c r="M1902" s="3" t="str">
        <f>TEXT(NIgerian_Fintech[[#This Row],[TransactionDate]], "tttt")</f>
        <v>Saturday</v>
      </c>
      <c r="N1902" s="2" t="s">
        <v>16</v>
      </c>
    </row>
    <row r="1903" spans="1:14" ht="14.5" x14ac:dyDescent="0.35">
      <c r="A1903" s="2" t="s">
        <v>3836</v>
      </c>
      <c r="B1903" s="2" t="s">
        <v>3837</v>
      </c>
      <c r="C1903" s="2">
        <v>28</v>
      </c>
      <c r="D1903" s="2" t="s">
        <v>12</v>
      </c>
      <c r="E1903" s="2" t="s">
        <v>13</v>
      </c>
      <c r="F1903" s="2" t="s">
        <v>25</v>
      </c>
      <c r="G1903" s="2" t="s">
        <v>26</v>
      </c>
      <c r="H1903" s="7">
        <v>12346.99</v>
      </c>
      <c r="I1903" s="3">
        <v>45342</v>
      </c>
      <c r="J1903" s="3" t="str">
        <f>TEXT(NIgerian_Fintech[[#This Row],[TransactionDate]], "JJJJ")</f>
        <v>2024</v>
      </c>
      <c r="K1903" s="3" t="str">
        <f>TEXT(NIgerian_Fintech[[#This Row],[TransactionDate]], "MMMM")</f>
        <v>February</v>
      </c>
      <c r="L1903" s="3" t="str">
        <f>TEXT(NIgerian_Fintech[[#This Row],[TransactionDate]], "MM")</f>
        <v>02</v>
      </c>
      <c r="M1903" s="3" t="str">
        <f>TEXT(NIgerian_Fintech[[#This Row],[TransactionDate]], "tttt")</f>
        <v>Tuesday</v>
      </c>
      <c r="N1903" s="2" t="s">
        <v>16</v>
      </c>
    </row>
    <row r="1904" spans="1:14" ht="14.5" x14ac:dyDescent="0.35">
      <c r="A1904" s="2" t="s">
        <v>3838</v>
      </c>
      <c r="B1904" s="2" t="s">
        <v>3839</v>
      </c>
      <c r="C1904" s="2">
        <v>37</v>
      </c>
      <c r="D1904" s="2" t="s">
        <v>39</v>
      </c>
      <c r="E1904" s="2" t="s">
        <v>13</v>
      </c>
      <c r="F1904" s="2" t="s">
        <v>35</v>
      </c>
      <c r="G1904" s="2" t="s">
        <v>15</v>
      </c>
      <c r="H1904" s="7">
        <v>8868.34</v>
      </c>
      <c r="I1904" s="3">
        <v>44953</v>
      </c>
      <c r="J1904" s="3" t="str">
        <f>TEXT(NIgerian_Fintech[[#This Row],[TransactionDate]], "JJJJ")</f>
        <v>2023</v>
      </c>
      <c r="K1904" s="3" t="str">
        <f>TEXT(NIgerian_Fintech[[#This Row],[TransactionDate]], "MMMM")</f>
        <v>January</v>
      </c>
      <c r="L1904" s="3" t="str">
        <f>TEXT(NIgerian_Fintech[[#This Row],[TransactionDate]], "MM")</f>
        <v>01</v>
      </c>
      <c r="M1904" s="3" t="str">
        <f>TEXT(NIgerian_Fintech[[#This Row],[TransactionDate]], "tttt")</f>
        <v>Friday</v>
      </c>
      <c r="N1904" s="2" t="s">
        <v>16</v>
      </c>
    </row>
    <row r="1905" spans="1:14" ht="14.5" x14ac:dyDescent="0.35">
      <c r="A1905" s="2" t="s">
        <v>3840</v>
      </c>
      <c r="B1905" s="2" t="s">
        <v>3841</v>
      </c>
      <c r="C1905" s="2">
        <v>33</v>
      </c>
      <c r="D1905" s="2" t="s">
        <v>12</v>
      </c>
      <c r="E1905" s="2" t="s">
        <v>74</v>
      </c>
      <c r="F1905" s="2" t="s">
        <v>35</v>
      </c>
      <c r="G1905" s="2" t="s">
        <v>15</v>
      </c>
      <c r="H1905" s="7">
        <v>15364.36</v>
      </c>
      <c r="I1905" s="3">
        <v>44976</v>
      </c>
      <c r="J1905" s="3" t="str">
        <f>TEXT(NIgerian_Fintech[[#This Row],[TransactionDate]], "JJJJ")</f>
        <v>2023</v>
      </c>
      <c r="K1905" s="3" t="str">
        <f>TEXT(NIgerian_Fintech[[#This Row],[TransactionDate]], "MMMM")</f>
        <v>February</v>
      </c>
      <c r="L1905" s="3" t="str">
        <f>TEXT(NIgerian_Fintech[[#This Row],[TransactionDate]], "MM")</f>
        <v>02</v>
      </c>
      <c r="M1905" s="3" t="str">
        <f>TEXT(NIgerian_Fintech[[#This Row],[TransactionDate]], "tttt")</f>
        <v>Sunday</v>
      </c>
      <c r="N1905" s="2" t="s">
        <v>16</v>
      </c>
    </row>
    <row r="1906" spans="1:14" ht="14.5" x14ac:dyDescent="0.35">
      <c r="A1906" s="2" t="s">
        <v>3842</v>
      </c>
      <c r="B1906" s="2" t="s">
        <v>3843</v>
      </c>
      <c r="C1906" s="2">
        <v>21</v>
      </c>
      <c r="D1906" s="2" t="s">
        <v>39</v>
      </c>
      <c r="E1906" s="2" t="s">
        <v>24</v>
      </c>
      <c r="F1906" s="2" t="s">
        <v>25</v>
      </c>
      <c r="G1906" s="2" t="s">
        <v>15</v>
      </c>
      <c r="H1906" s="7">
        <v>118.22</v>
      </c>
      <c r="I1906" s="3">
        <v>45113</v>
      </c>
      <c r="J1906" s="3" t="str">
        <f>TEXT(NIgerian_Fintech[[#This Row],[TransactionDate]], "JJJJ")</f>
        <v>2023</v>
      </c>
      <c r="K1906" s="3" t="str">
        <f>TEXT(NIgerian_Fintech[[#This Row],[TransactionDate]], "MMMM")</f>
        <v>July</v>
      </c>
      <c r="L1906" s="3" t="str">
        <f>TEXT(NIgerian_Fintech[[#This Row],[TransactionDate]], "MM")</f>
        <v>07</v>
      </c>
      <c r="M1906" s="3" t="str">
        <f>TEXT(NIgerian_Fintech[[#This Row],[TransactionDate]], "tttt")</f>
        <v>Thursday</v>
      </c>
      <c r="N1906" s="2" t="s">
        <v>16</v>
      </c>
    </row>
    <row r="1907" spans="1:14" ht="14.5" x14ac:dyDescent="0.35">
      <c r="A1907" s="2" t="s">
        <v>3844</v>
      </c>
      <c r="B1907" s="2" t="s">
        <v>3845</v>
      </c>
      <c r="C1907" s="2">
        <v>23</v>
      </c>
      <c r="D1907" s="2" t="s">
        <v>12</v>
      </c>
      <c r="E1907" s="2" t="s">
        <v>93</v>
      </c>
      <c r="F1907" s="2" t="s">
        <v>19</v>
      </c>
      <c r="G1907" s="2" t="s">
        <v>36</v>
      </c>
      <c r="H1907" s="7">
        <v>11640.9</v>
      </c>
      <c r="I1907" s="3">
        <v>44983</v>
      </c>
      <c r="J1907" s="3" t="str">
        <f>TEXT(NIgerian_Fintech[[#This Row],[TransactionDate]], "JJJJ")</f>
        <v>2023</v>
      </c>
      <c r="K1907" s="3" t="str">
        <f>TEXT(NIgerian_Fintech[[#This Row],[TransactionDate]], "MMMM")</f>
        <v>February</v>
      </c>
      <c r="L1907" s="3" t="str">
        <f>TEXT(NIgerian_Fintech[[#This Row],[TransactionDate]], "MM")</f>
        <v>02</v>
      </c>
      <c r="M1907" s="3" t="str">
        <f>TEXT(NIgerian_Fintech[[#This Row],[TransactionDate]], "tttt")</f>
        <v>Sunday</v>
      </c>
      <c r="N1907" s="2" t="s">
        <v>16</v>
      </c>
    </row>
    <row r="1908" spans="1:14" ht="14.5" x14ac:dyDescent="0.35">
      <c r="A1908" s="2" t="s">
        <v>3846</v>
      </c>
      <c r="B1908" s="2" t="s">
        <v>3847</v>
      </c>
      <c r="C1908" s="2">
        <v>39</v>
      </c>
      <c r="D1908" s="2" t="s">
        <v>12</v>
      </c>
      <c r="E1908" s="2" t="s">
        <v>64</v>
      </c>
      <c r="F1908" s="2" t="s">
        <v>14</v>
      </c>
      <c r="G1908" s="2" t="s">
        <v>20</v>
      </c>
      <c r="H1908" s="7">
        <v>3842.89</v>
      </c>
      <c r="I1908" s="3">
        <v>45593</v>
      </c>
      <c r="J1908" s="3" t="str">
        <f>TEXT(NIgerian_Fintech[[#This Row],[TransactionDate]], "JJJJ")</f>
        <v>2024</v>
      </c>
      <c r="K1908" s="3" t="str">
        <f>TEXT(NIgerian_Fintech[[#This Row],[TransactionDate]], "MMMM")</f>
        <v>October</v>
      </c>
      <c r="L1908" s="3" t="str">
        <f>TEXT(NIgerian_Fintech[[#This Row],[TransactionDate]], "MM")</f>
        <v>10</v>
      </c>
      <c r="M1908" s="3" t="str">
        <f>TEXT(NIgerian_Fintech[[#This Row],[TransactionDate]], "tttt")</f>
        <v>Monday</v>
      </c>
      <c r="N1908" s="2" t="s">
        <v>16</v>
      </c>
    </row>
    <row r="1909" spans="1:14" ht="14.5" x14ac:dyDescent="0.35">
      <c r="A1909" s="2" t="s">
        <v>3848</v>
      </c>
      <c r="B1909" s="2" t="s">
        <v>3849</v>
      </c>
      <c r="C1909" s="2">
        <v>43</v>
      </c>
      <c r="D1909" s="2" t="s">
        <v>12</v>
      </c>
      <c r="E1909" s="2" t="s">
        <v>29</v>
      </c>
      <c r="F1909" s="2" t="s">
        <v>25</v>
      </c>
      <c r="G1909" s="2" t="s">
        <v>30</v>
      </c>
      <c r="H1909" s="7">
        <v>2538.89</v>
      </c>
      <c r="I1909" s="3">
        <v>44960</v>
      </c>
      <c r="J1909" s="3" t="str">
        <f>TEXT(NIgerian_Fintech[[#This Row],[TransactionDate]], "JJJJ")</f>
        <v>2023</v>
      </c>
      <c r="K1909" s="3" t="str">
        <f>TEXT(NIgerian_Fintech[[#This Row],[TransactionDate]], "MMMM")</f>
        <v>February</v>
      </c>
      <c r="L1909" s="3" t="str">
        <f>TEXT(NIgerian_Fintech[[#This Row],[TransactionDate]], "MM")</f>
        <v>02</v>
      </c>
      <c r="M1909" s="3" t="str">
        <f>TEXT(NIgerian_Fintech[[#This Row],[TransactionDate]], "tttt")</f>
        <v>Friday</v>
      </c>
      <c r="N1909" s="2" t="s">
        <v>16</v>
      </c>
    </row>
    <row r="1910" spans="1:14" ht="14.5" x14ac:dyDescent="0.35">
      <c r="A1910" s="2" t="s">
        <v>3850</v>
      </c>
      <c r="B1910" s="2" t="s">
        <v>3851</v>
      </c>
      <c r="C1910" s="2">
        <v>20</v>
      </c>
      <c r="D1910" s="2" t="s">
        <v>39</v>
      </c>
      <c r="E1910" s="2" t="s">
        <v>52</v>
      </c>
      <c r="F1910" s="2" t="s">
        <v>14</v>
      </c>
      <c r="G1910" s="2" t="s">
        <v>20</v>
      </c>
      <c r="H1910" s="7">
        <v>16156.64</v>
      </c>
      <c r="I1910" s="3">
        <v>45464</v>
      </c>
      <c r="J1910" s="3" t="str">
        <f>TEXT(NIgerian_Fintech[[#This Row],[TransactionDate]], "JJJJ")</f>
        <v>2024</v>
      </c>
      <c r="K1910" s="3" t="str">
        <f>TEXT(NIgerian_Fintech[[#This Row],[TransactionDate]], "MMMM")</f>
        <v>June</v>
      </c>
      <c r="L1910" s="3" t="str">
        <f>TEXT(NIgerian_Fintech[[#This Row],[TransactionDate]], "MM")</f>
        <v>06</v>
      </c>
      <c r="M1910" s="3" t="str">
        <f>TEXT(NIgerian_Fintech[[#This Row],[TransactionDate]], "tttt")</f>
        <v>Friday</v>
      </c>
      <c r="N1910" s="2" t="s">
        <v>16</v>
      </c>
    </row>
    <row r="1911" spans="1:14" ht="14.5" x14ac:dyDescent="0.35">
      <c r="A1911" s="2" t="s">
        <v>3852</v>
      </c>
      <c r="B1911" s="2" t="s">
        <v>3853</v>
      </c>
      <c r="C1911" s="2">
        <v>58</v>
      </c>
      <c r="D1911" s="2" t="s">
        <v>39</v>
      </c>
      <c r="E1911" s="2" t="s">
        <v>29</v>
      </c>
      <c r="F1911" s="2" t="s">
        <v>19</v>
      </c>
      <c r="G1911" s="2" t="s">
        <v>15</v>
      </c>
      <c r="H1911" s="7">
        <v>934.55</v>
      </c>
      <c r="I1911" s="3">
        <v>45297</v>
      </c>
      <c r="J1911" s="3" t="str">
        <f>TEXT(NIgerian_Fintech[[#This Row],[TransactionDate]], "JJJJ")</f>
        <v>2024</v>
      </c>
      <c r="K1911" s="3" t="str">
        <f>TEXT(NIgerian_Fintech[[#This Row],[TransactionDate]], "MMMM")</f>
        <v>January</v>
      </c>
      <c r="L1911" s="3" t="str">
        <f>TEXT(NIgerian_Fintech[[#This Row],[TransactionDate]], "MM")</f>
        <v>01</v>
      </c>
      <c r="M1911" s="3" t="str">
        <f>TEXT(NIgerian_Fintech[[#This Row],[TransactionDate]], "tttt")</f>
        <v>Saturday</v>
      </c>
      <c r="N1911" s="2" t="s">
        <v>16</v>
      </c>
    </row>
    <row r="1912" spans="1:14" ht="14.5" x14ac:dyDescent="0.35">
      <c r="A1912" s="2" t="s">
        <v>3854</v>
      </c>
      <c r="B1912" s="2" t="s">
        <v>3855</v>
      </c>
      <c r="C1912" s="2">
        <v>59</v>
      </c>
      <c r="D1912" s="2" t="s">
        <v>39</v>
      </c>
      <c r="E1912" s="2" t="s">
        <v>13</v>
      </c>
      <c r="F1912" s="2" t="s">
        <v>19</v>
      </c>
      <c r="G1912" s="2" t="s">
        <v>26</v>
      </c>
      <c r="H1912" s="7">
        <v>2593.67</v>
      </c>
      <c r="I1912" s="3">
        <v>45012</v>
      </c>
      <c r="J1912" s="3" t="str">
        <f>TEXT(NIgerian_Fintech[[#This Row],[TransactionDate]], "JJJJ")</f>
        <v>2023</v>
      </c>
      <c r="K1912" s="3" t="str">
        <f>TEXT(NIgerian_Fintech[[#This Row],[TransactionDate]], "MMMM")</f>
        <v>March</v>
      </c>
      <c r="L1912" s="3" t="str">
        <f>TEXT(NIgerian_Fintech[[#This Row],[TransactionDate]], "MM")</f>
        <v>03</v>
      </c>
      <c r="M1912" s="3" t="str">
        <f>TEXT(NIgerian_Fintech[[#This Row],[TransactionDate]], "tttt")</f>
        <v>Monday</v>
      </c>
      <c r="N1912" s="2" t="s">
        <v>16</v>
      </c>
    </row>
    <row r="1913" spans="1:14" ht="14.5" x14ac:dyDescent="0.35">
      <c r="A1913" s="2" t="s">
        <v>3856</v>
      </c>
      <c r="B1913" s="2" t="s">
        <v>3857</v>
      </c>
      <c r="C1913" s="2">
        <v>31</v>
      </c>
      <c r="D1913" s="2" t="s">
        <v>39</v>
      </c>
      <c r="E1913" s="2" t="s">
        <v>13</v>
      </c>
      <c r="F1913" s="2" t="s">
        <v>49</v>
      </c>
      <c r="G1913" s="2" t="s">
        <v>36</v>
      </c>
      <c r="H1913" s="7">
        <v>2278.2199999999998</v>
      </c>
      <c r="I1913" s="3">
        <v>45086</v>
      </c>
      <c r="J1913" s="3" t="str">
        <f>TEXT(NIgerian_Fintech[[#This Row],[TransactionDate]], "JJJJ")</f>
        <v>2023</v>
      </c>
      <c r="K1913" s="3" t="str">
        <f>TEXT(NIgerian_Fintech[[#This Row],[TransactionDate]], "MMMM")</f>
        <v>June</v>
      </c>
      <c r="L1913" s="3" t="str">
        <f>TEXT(NIgerian_Fintech[[#This Row],[TransactionDate]], "MM")</f>
        <v>06</v>
      </c>
      <c r="M1913" s="3" t="str">
        <f>TEXT(NIgerian_Fintech[[#This Row],[TransactionDate]], "tttt")</f>
        <v>Friday</v>
      </c>
      <c r="N1913" s="2" t="s">
        <v>16</v>
      </c>
    </row>
    <row r="1914" spans="1:14" ht="14.5" x14ac:dyDescent="0.35">
      <c r="A1914" s="2" t="s">
        <v>3858</v>
      </c>
      <c r="B1914" s="2" t="s">
        <v>3859</v>
      </c>
      <c r="C1914" s="2">
        <v>28</v>
      </c>
      <c r="D1914" s="2" t="s">
        <v>12</v>
      </c>
      <c r="E1914" s="2" t="s">
        <v>42</v>
      </c>
      <c r="F1914" s="2" t="s">
        <v>55</v>
      </c>
      <c r="G1914" s="2" t="s">
        <v>20</v>
      </c>
      <c r="H1914" s="7">
        <v>5444.26</v>
      </c>
      <c r="I1914" s="3">
        <v>45351</v>
      </c>
      <c r="J1914" s="3" t="str">
        <f>TEXT(NIgerian_Fintech[[#This Row],[TransactionDate]], "JJJJ")</f>
        <v>2024</v>
      </c>
      <c r="K1914" s="3" t="str">
        <f>TEXT(NIgerian_Fintech[[#This Row],[TransactionDate]], "MMMM")</f>
        <v>February</v>
      </c>
      <c r="L1914" s="3" t="str">
        <f>TEXT(NIgerian_Fintech[[#This Row],[TransactionDate]], "MM")</f>
        <v>02</v>
      </c>
      <c r="M1914" s="3" t="str">
        <f>TEXT(NIgerian_Fintech[[#This Row],[TransactionDate]], "tttt")</f>
        <v>Thursday</v>
      </c>
      <c r="N1914" s="2" t="s">
        <v>16</v>
      </c>
    </row>
    <row r="1915" spans="1:14" ht="14.5" x14ac:dyDescent="0.35">
      <c r="A1915" s="2" t="s">
        <v>3860</v>
      </c>
      <c r="B1915" s="2" t="s">
        <v>3861</v>
      </c>
      <c r="C1915" s="2">
        <v>35</v>
      </c>
      <c r="D1915" s="2" t="s">
        <v>12</v>
      </c>
      <c r="E1915" s="2" t="s">
        <v>29</v>
      </c>
      <c r="F1915" s="2" t="s">
        <v>19</v>
      </c>
      <c r="G1915" s="2" t="s">
        <v>26</v>
      </c>
      <c r="H1915" s="7">
        <v>3891.05</v>
      </c>
      <c r="I1915" s="3">
        <v>45638</v>
      </c>
      <c r="J1915" s="3" t="str">
        <f>TEXT(NIgerian_Fintech[[#This Row],[TransactionDate]], "JJJJ")</f>
        <v>2024</v>
      </c>
      <c r="K1915" s="3" t="str">
        <f>TEXT(NIgerian_Fintech[[#This Row],[TransactionDate]], "MMMM")</f>
        <v>December</v>
      </c>
      <c r="L1915" s="3" t="str">
        <f>TEXT(NIgerian_Fintech[[#This Row],[TransactionDate]], "MM")</f>
        <v>12</v>
      </c>
      <c r="M1915" s="3" t="str">
        <f>TEXT(NIgerian_Fintech[[#This Row],[TransactionDate]], "tttt")</f>
        <v>Thursday</v>
      </c>
      <c r="N1915" s="2" t="s">
        <v>16</v>
      </c>
    </row>
    <row r="1916" spans="1:14" ht="14.5" x14ac:dyDescent="0.35">
      <c r="A1916" s="2" t="s">
        <v>3862</v>
      </c>
      <c r="B1916" s="2" t="s">
        <v>3863</v>
      </c>
      <c r="C1916" s="2">
        <v>29</v>
      </c>
      <c r="D1916" s="2" t="s">
        <v>12</v>
      </c>
      <c r="E1916" s="2" t="s">
        <v>24</v>
      </c>
      <c r="F1916" s="2" t="s">
        <v>19</v>
      </c>
      <c r="G1916" s="2" t="s">
        <v>15</v>
      </c>
      <c r="H1916" s="7">
        <v>12746.4</v>
      </c>
      <c r="I1916" s="3">
        <v>45032</v>
      </c>
      <c r="J1916" s="3" t="str">
        <f>TEXT(NIgerian_Fintech[[#This Row],[TransactionDate]], "JJJJ")</f>
        <v>2023</v>
      </c>
      <c r="K1916" s="3" t="str">
        <f>TEXT(NIgerian_Fintech[[#This Row],[TransactionDate]], "MMMM")</f>
        <v>April</v>
      </c>
      <c r="L1916" s="3" t="str">
        <f>TEXT(NIgerian_Fintech[[#This Row],[TransactionDate]], "MM")</f>
        <v>04</v>
      </c>
      <c r="M1916" s="3" t="str">
        <f>TEXT(NIgerian_Fintech[[#This Row],[TransactionDate]], "tttt")</f>
        <v>Sunday</v>
      </c>
      <c r="N1916" s="2" t="s">
        <v>16</v>
      </c>
    </row>
    <row r="1917" spans="1:14" ht="14.5" x14ac:dyDescent="0.35">
      <c r="A1917" s="2" t="s">
        <v>3864</v>
      </c>
      <c r="B1917" s="2" t="s">
        <v>3865</v>
      </c>
      <c r="C1917" s="2">
        <v>40</v>
      </c>
      <c r="D1917" s="2" t="s">
        <v>12</v>
      </c>
      <c r="E1917" s="2" t="s">
        <v>24</v>
      </c>
      <c r="F1917" s="2" t="s">
        <v>14</v>
      </c>
      <c r="G1917" s="2" t="s">
        <v>15</v>
      </c>
      <c r="H1917" s="7">
        <v>12018.75</v>
      </c>
      <c r="I1917" s="3">
        <v>45317</v>
      </c>
      <c r="J1917" s="3" t="str">
        <f>TEXT(NIgerian_Fintech[[#This Row],[TransactionDate]], "JJJJ")</f>
        <v>2024</v>
      </c>
      <c r="K1917" s="3" t="str">
        <f>TEXT(NIgerian_Fintech[[#This Row],[TransactionDate]], "MMMM")</f>
        <v>January</v>
      </c>
      <c r="L1917" s="3" t="str">
        <f>TEXT(NIgerian_Fintech[[#This Row],[TransactionDate]], "MM")</f>
        <v>01</v>
      </c>
      <c r="M1917" s="3" t="str">
        <f>TEXT(NIgerian_Fintech[[#This Row],[TransactionDate]], "tttt")</f>
        <v>Friday</v>
      </c>
      <c r="N1917" s="2" t="s">
        <v>16</v>
      </c>
    </row>
    <row r="1918" spans="1:14" ht="14.5" x14ac:dyDescent="0.35">
      <c r="A1918" s="2" t="s">
        <v>3866</v>
      </c>
      <c r="B1918" s="2" t="s">
        <v>3867</v>
      </c>
      <c r="C1918" s="2">
        <v>29</v>
      </c>
      <c r="D1918" s="2" t="s">
        <v>39</v>
      </c>
      <c r="E1918" s="2" t="s">
        <v>74</v>
      </c>
      <c r="F1918" s="2" t="s">
        <v>19</v>
      </c>
      <c r="G1918" s="2" t="s">
        <v>15</v>
      </c>
      <c r="H1918" s="7">
        <v>3937.4</v>
      </c>
      <c r="I1918" s="3">
        <v>45438</v>
      </c>
      <c r="J1918" s="3" t="str">
        <f>TEXT(NIgerian_Fintech[[#This Row],[TransactionDate]], "JJJJ")</f>
        <v>2024</v>
      </c>
      <c r="K1918" s="3" t="str">
        <f>TEXT(NIgerian_Fintech[[#This Row],[TransactionDate]], "MMMM")</f>
        <v>May</v>
      </c>
      <c r="L1918" s="3" t="str">
        <f>TEXT(NIgerian_Fintech[[#This Row],[TransactionDate]], "MM")</f>
        <v>05</v>
      </c>
      <c r="M1918" s="3" t="str">
        <f>TEXT(NIgerian_Fintech[[#This Row],[TransactionDate]], "tttt")</f>
        <v>Sunday</v>
      </c>
      <c r="N1918" s="2" t="s">
        <v>16</v>
      </c>
    </row>
    <row r="1919" spans="1:14" ht="14.5" x14ac:dyDescent="0.35">
      <c r="A1919" s="2" t="s">
        <v>3868</v>
      </c>
      <c r="B1919" s="2" t="s">
        <v>3869</v>
      </c>
      <c r="C1919" s="2">
        <v>30</v>
      </c>
      <c r="D1919" s="2" t="s">
        <v>12</v>
      </c>
      <c r="E1919" s="2" t="s">
        <v>24</v>
      </c>
      <c r="F1919" s="2" t="s">
        <v>25</v>
      </c>
      <c r="G1919" s="2" t="s">
        <v>15</v>
      </c>
      <c r="H1919" s="7">
        <v>5744.42</v>
      </c>
      <c r="I1919" s="3">
        <v>45201</v>
      </c>
      <c r="J1919" s="3" t="str">
        <f>TEXT(NIgerian_Fintech[[#This Row],[TransactionDate]], "JJJJ")</f>
        <v>2023</v>
      </c>
      <c r="K1919" s="3" t="str">
        <f>TEXT(NIgerian_Fintech[[#This Row],[TransactionDate]], "MMMM")</f>
        <v>October</v>
      </c>
      <c r="L1919" s="3" t="str">
        <f>TEXT(NIgerian_Fintech[[#This Row],[TransactionDate]], "MM")</f>
        <v>10</v>
      </c>
      <c r="M1919" s="3" t="str">
        <f>TEXT(NIgerian_Fintech[[#This Row],[TransactionDate]], "tttt")</f>
        <v>Monday</v>
      </c>
      <c r="N1919" s="2" t="s">
        <v>16</v>
      </c>
    </row>
    <row r="1920" spans="1:14" ht="14.5" x14ac:dyDescent="0.35">
      <c r="A1920" s="2" t="s">
        <v>3870</v>
      </c>
      <c r="B1920" s="2" t="s">
        <v>3871</v>
      </c>
      <c r="C1920" s="2">
        <v>42</v>
      </c>
      <c r="D1920" s="2" t="s">
        <v>12</v>
      </c>
      <c r="E1920" s="2" t="s">
        <v>13</v>
      </c>
      <c r="F1920" s="2" t="s">
        <v>49</v>
      </c>
      <c r="G1920" s="2" t="s">
        <v>36</v>
      </c>
      <c r="H1920" s="7">
        <v>2330.7800000000002</v>
      </c>
      <c r="I1920" s="3">
        <v>45215</v>
      </c>
      <c r="J1920" s="3" t="str">
        <f>TEXT(NIgerian_Fintech[[#This Row],[TransactionDate]], "JJJJ")</f>
        <v>2023</v>
      </c>
      <c r="K1920" s="3" t="str">
        <f>TEXT(NIgerian_Fintech[[#This Row],[TransactionDate]], "MMMM")</f>
        <v>October</v>
      </c>
      <c r="L1920" s="3" t="str">
        <f>TEXT(NIgerian_Fintech[[#This Row],[TransactionDate]], "MM")</f>
        <v>10</v>
      </c>
      <c r="M1920" s="3" t="str">
        <f>TEXT(NIgerian_Fintech[[#This Row],[TransactionDate]], "tttt")</f>
        <v>Monday</v>
      </c>
      <c r="N1920" s="2" t="s">
        <v>16</v>
      </c>
    </row>
    <row r="1921" spans="1:14" ht="14.5" x14ac:dyDescent="0.35">
      <c r="A1921" s="2" t="s">
        <v>3872</v>
      </c>
      <c r="B1921" s="2" t="s">
        <v>3873</v>
      </c>
      <c r="C1921" s="2">
        <v>62</v>
      </c>
      <c r="D1921" s="2" t="s">
        <v>12</v>
      </c>
      <c r="E1921" s="2" t="s">
        <v>13</v>
      </c>
      <c r="F1921" s="2" t="s">
        <v>49</v>
      </c>
      <c r="G1921" s="2" t="s">
        <v>36</v>
      </c>
      <c r="H1921" s="7">
        <v>11111.96</v>
      </c>
      <c r="I1921" s="3">
        <v>45184</v>
      </c>
      <c r="J1921" s="3" t="str">
        <f>TEXT(NIgerian_Fintech[[#This Row],[TransactionDate]], "JJJJ")</f>
        <v>2023</v>
      </c>
      <c r="K1921" s="3" t="str">
        <f>TEXT(NIgerian_Fintech[[#This Row],[TransactionDate]], "MMMM")</f>
        <v>September</v>
      </c>
      <c r="L1921" s="3" t="str">
        <f>TEXT(NIgerian_Fintech[[#This Row],[TransactionDate]], "MM")</f>
        <v>09</v>
      </c>
      <c r="M1921" s="3" t="str">
        <f>TEXT(NIgerian_Fintech[[#This Row],[TransactionDate]], "tttt")</f>
        <v>Friday</v>
      </c>
      <c r="N1921" s="2" t="s">
        <v>16</v>
      </c>
    </row>
    <row r="1922" spans="1:14" ht="14.5" x14ac:dyDescent="0.35">
      <c r="A1922" s="2" t="s">
        <v>3874</v>
      </c>
      <c r="B1922" s="2" t="s">
        <v>3875</v>
      </c>
      <c r="C1922" s="2">
        <v>36</v>
      </c>
      <c r="D1922" s="2" t="s">
        <v>39</v>
      </c>
      <c r="E1922" s="2" t="s">
        <v>24</v>
      </c>
      <c r="F1922" s="2" t="s">
        <v>25</v>
      </c>
      <c r="G1922" s="2" t="s">
        <v>20</v>
      </c>
      <c r="H1922" s="7">
        <v>5045.5</v>
      </c>
      <c r="I1922" s="3">
        <v>45146</v>
      </c>
      <c r="J1922" s="3" t="str">
        <f>TEXT(NIgerian_Fintech[[#This Row],[TransactionDate]], "JJJJ")</f>
        <v>2023</v>
      </c>
      <c r="K1922" s="3" t="str">
        <f>TEXT(NIgerian_Fintech[[#This Row],[TransactionDate]], "MMMM")</f>
        <v>August</v>
      </c>
      <c r="L1922" s="3" t="str">
        <f>TEXT(NIgerian_Fintech[[#This Row],[TransactionDate]], "MM")</f>
        <v>08</v>
      </c>
      <c r="M1922" s="3" t="str">
        <f>TEXT(NIgerian_Fintech[[#This Row],[TransactionDate]], "tttt")</f>
        <v>Tuesday</v>
      </c>
      <c r="N1922" s="2" t="s">
        <v>16</v>
      </c>
    </row>
    <row r="1923" spans="1:14" ht="14.5" x14ac:dyDescent="0.35">
      <c r="A1923" s="2" t="s">
        <v>3876</v>
      </c>
      <c r="B1923" s="2" t="s">
        <v>3877</v>
      </c>
      <c r="C1923" s="2">
        <v>63</v>
      </c>
      <c r="D1923" s="2" t="s">
        <v>39</v>
      </c>
      <c r="E1923" s="2" t="s">
        <v>52</v>
      </c>
      <c r="F1923" s="2" t="s">
        <v>35</v>
      </c>
      <c r="G1923" s="2" t="s">
        <v>15</v>
      </c>
      <c r="H1923" s="7">
        <v>1425.16</v>
      </c>
      <c r="I1923" s="3">
        <v>45453</v>
      </c>
      <c r="J1923" s="3" t="str">
        <f>TEXT(NIgerian_Fintech[[#This Row],[TransactionDate]], "JJJJ")</f>
        <v>2024</v>
      </c>
      <c r="K1923" s="3" t="str">
        <f>TEXT(NIgerian_Fintech[[#This Row],[TransactionDate]], "MMMM")</f>
        <v>June</v>
      </c>
      <c r="L1923" s="3" t="str">
        <f>TEXT(NIgerian_Fintech[[#This Row],[TransactionDate]], "MM")</f>
        <v>06</v>
      </c>
      <c r="M1923" s="3" t="str">
        <f>TEXT(NIgerian_Fintech[[#This Row],[TransactionDate]], "tttt")</f>
        <v>Monday</v>
      </c>
      <c r="N1923" s="2" t="s">
        <v>16</v>
      </c>
    </row>
    <row r="1924" spans="1:14" ht="14.5" x14ac:dyDescent="0.35">
      <c r="A1924" s="2" t="s">
        <v>3878</v>
      </c>
      <c r="B1924" s="2" t="s">
        <v>3879</v>
      </c>
      <c r="C1924" s="2">
        <v>53</v>
      </c>
      <c r="D1924" s="2" t="s">
        <v>39</v>
      </c>
      <c r="E1924" s="2" t="s">
        <v>52</v>
      </c>
      <c r="F1924" s="2" t="s">
        <v>19</v>
      </c>
      <c r="G1924" s="2" t="s">
        <v>36</v>
      </c>
      <c r="H1924" s="7">
        <v>1361.24</v>
      </c>
      <c r="I1924" s="3">
        <v>45459</v>
      </c>
      <c r="J1924" s="3" t="str">
        <f>TEXT(NIgerian_Fintech[[#This Row],[TransactionDate]], "JJJJ")</f>
        <v>2024</v>
      </c>
      <c r="K1924" s="3" t="str">
        <f>TEXT(NIgerian_Fintech[[#This Row],[TransactionDate]], "MMMM")</f>
        <v>June</v>
      </c>
      <c r="L1924" s="3" t="str">
        <f>TEXT(NIgerian_Fintech[[#This Row],[TransactionDate]], "MM")</f>
        <v>06</v>
      </c>
      <c r="M1924" s="3" t="str">
        <f>TEXT(NIgerian_Fintech[[#This Row],[TransactionDate]], "tttt")</f>
        <v>Sunday</v>
      </c>
      <c r="N1924" s="2" t="s">
        <v>16</v>
      </c>
    </row>
    <row r="1925" spans="1:14" ht="14.5" x14ac:dyDescent="0.35">
      <c r="A1925" s="2" t="s">
        <v>3880</v>
      </c>
      <c r="B1925" s="2" t="s">
        <v>3881</v>
      </c>
      <c r="C1925" s="2">
        <v>62</v>
      </c>
      <c r="D1925" s="2" t="s">
        <v>12</v>
      </c>
      <c r="E1925" s="2" t="s">
        <v>24</v>
      </c>
      <c r="F1925" s="2" t="s">
        <v>55</v>
      </c>
      <c r="G1925" s="2" t="s">
        <v>26</v>
      </c>
      <c r="H1925" s="7">
        <v>3890.81</v>
      </c>
      <c r="I1925" s="3">
        <v>44985</v>
      </c>
      <c r="J1925" s="3" t="str">
        <f>TEXT(NIgerian_Fintech[[#This Row],[TransactionDate]], "JJJJ")</f>
        <v>2023</v>
      </c>
      <c r="K1925" s="3" t="str">
        <f>TEXT(NIgerian_Fintech[[#This Row],[TransactionDate]], "MMMM")</f>
        <v>February</v>
      </c>
      <c r="L1925" s="3" t="str">
        <f>TEXT(NIgerian_Fintech[[#This Row],[TransactionDate]], "MM")</f>
        <v>02</v>
      </c>
      <c r="M1925" s="3" t="str">
        <f>TEXT(NIgerian_Fintech[[#This Row],[TransactionDate]], "tttt")</f>
        <v>Tuesday</v>
      </c>
      <c r="N1925" s="2" t="s">
        <v>16</v>
      </c>
    </row>
    <row r="1926" spans="1:14" ht="14.5" x14ac:dyDescent="0.35">
      <c r="A1926" s="2" t="s">
        <v>3882</v>
      </c>
      <c r="B1926" s="2" t="s">
        <v>3883</v>
      </c>
      <c r="C1926" s="2">
        <v>25</v>
      </c>
      <c r="D1926" s="2" t="s">
        <v>39</v>
      </c>
      <c r="E1926" s="2" t="s">
        <v>42</v>
      </c>
      <c r="F1926" s="2" t="s">
        <v>19</v>
      </c>
      <c r="G1926" s="2" t="s">
        <v>36</v>
      </c>
      <c r="H1926" s="7">
        <v>13756.51</v>
      </c>
      <c r="I1926" s="3">
        <v>45286</v>
      </c>
      <c r="J1926" s="3" t="str">
        <f>TEXT(NIgerian_Fintech[[#This Row],[TransactionDate]], "JJJJ")</f>
        <v>2023</v>
      </c>
      <c r="K1926" s="3" t="str">
        <f>TEXT(NIgerian_Fintech[[#This Row],[TransactionDate]], "MMMM")</f>
        <v>December</v>
      </c>
      <c r="L1926" s="3" t="str">
        <f>TEXT(NIgerian_Fintech[[#This Row],[TransactionDate]], "MM")</f>
        <v>12</v>
      </c>
      <c r="M1926" s="3" t="str">
        <f>TEXT(NIgerian_Fintech[[#This Row],[TransactionDate]], "tttt")</f>
        <v>Tuesday</v>
      </c>
      <c r="N1926" s="2" t="s">
        <v>16</v>
      </c>
    </row>
    <row r="1927" spans="1:14" ht="14.5" x14ac:dyDescent="0.35">
      <c r="A1927" s="2" t="s">
        <v>3884</v>
      </c>
      <c r="B1927" s="2" t="s">
        <v>3885</v>
      </c>
      <c r="C1927" s="2">
        <v>46</v>
      </c>
      <c r="D1927" s="2" t="s">
        <v>12</v>
      </c>
      <c r="E1927" s="2" t="s">
        <v>93</v>
      </c>
      <c r="F1927" s="2" t="s">
        <v>49</v>
      </c>
      <c r="G1927" s="2" t="s">
        <v>36</v>
      </c>
      <c r="H1927" s="7">
        <v>258.35000000000002</v>
      </c>
      <c r="I1927" s="3">
        <v>45520</v>
      </c>
      <c r="J1927" s="3" t="str">
        <f>TEXT(NIgerian_Fintech[[#This Row],[TransactionDate]], "JJJJ")</f>
        <v>2024</v>
      </c>
      <c r="K1927" s="3" t="str">
        <f>TEXT(NIgerian_Fintech[[#This Row],[TransactionDate]], "MMMM")</f>
        <v>August</v>
      </c>
      <c r="L1927" s="3" t="str">
        <f>TEXT(NIgerian_Fintech[[#This Row],[TransactionDate]], "MM")</f>
        <v>08</v>
      </c>
      <c r="M1927" s="3" t="str">
        <f>TEXT(NIgerian_Fintech[[#This Row],[TransactionDate]], "tttt")</f>
        <v>Friday</v>
      </c>
      <c r="N1927" s="2" t="s">
        <v>16</v>
      </c>
    </row>
    <row r="1928" spans="1:14" ht="14.5" x14ac:dyDescent="0.35">
      <c r="A1928" s="2" t="s">
        <v>3886</v>
      </c>
      <c r="B1928" s="2" t="s">
        <v>3887</v>
      </c>
      <c r="C1928" s="2">
        <v>49</v>
      </c>
      <c r="D1928" s="2" t="s">
        <v>12</v>
      </c>
      <c r="E1928" s="2" t="s">
        <v>42</v>
      </c>
      <c r="F1928" s="2" t="s">
        <v>55</v>
      </c>
      <c r="G1928" s="2" t="s">
        <v>20</v>
      </c>
      <c r="H1928" s="7">
        <v>2981.02</v>
      </c>
      <c r="I1928" s="3">
        <v>45556</v>
      </c>
      <c r="J1928" s="3" t="str">
        <f>TEXT(NIgerian_Fintech[[#This Row],[TransactionDate]], "JJJJ")</f>
        <v>2024</v>
      </c>
      <c r="K1928" s="3" t="str">
        <f>TEXT(NIgerian_Fintech[[#This Row],[TransactionDate]], "MMMM")</f>
        <v>September</v>
      </c>
      <c r="L1928" s="3" t="str">
        <f>TEXT(NIgerian_Fintech[[#This Row],[TransactionDate]], "MM")</f>
        <v>09</v>
      </c>
      <c r="M1928" s="3" t="str">
        <f>TEXT(NIgerian_Fintech[[#This Row],[TransactionDate]], "tttt")</f>
        <v>Saturday</v>
      </c>
      <c r="N1928" s="2" t="s">
        <v>69</v>
      </c>
    </row>
    <row r="1929" spans="1:14" ht="14.5" x14ac:dyDescent="0.35">
      <c r="A1929" s="2" t="s">
        <v>3888</v>
      </c>
      <c r="B1929" s="2" t="s">
        <v>3889</v>
      </c>
      <c r="C1929" s="2">
        <v>61</v>
      </c>
      <c r="D1929" s="2" t="s">
        <v>12</v>
      </c>
      <c r="E1929" s="2" t="s">
        <v>42</v>
      </c>
      <c r="F1929" s="2" t="s">
        <v>35</v>
      </c>
      <c r="G1929" s="2" t="s">
        <v>36</v>
      </c>
      <c r="H1929" s="7">
        <v>1773.17</v>
      </c>
      <c r="I1929" s="3">
        <v>45039</v>
      </c>
      <c r="J1929" s="3" t="str">
        <f>TEXT(NIgerian_Fintech[[#This Row],[TransactionDate]], "JJJJ")</f>
        <v>2023</v>
      </c>
      <c r="K1929" s="3" t="str">
        <f>TEXT(NIgerian_Fintech[[#This Row],[TransactionDate]], "MMMM")</f>
        <v>April</v>
      </c>
      <c r="L1929" s="3" t="str">
        <f>TEXT(NIgerian_Fintech[[#This Row],[TransactionDate]], "MM")</f>
        <v>04</v>
      </c>
      <c r="M1929" s="3" t="str">
        <f>TEXT(NIgerian_Fintech[[#This Row],[TransactionDate]], "tttt")</f>
        <v>Sunday</v>
      </c>
      <c r="N1929" s="2" t="s">
        <v>16</v>
      </c>
    </row>
    <row r="1930" spans="1:14" ht="14.5" x14ac:dyDescent="0.35">
      <c r="A1930" s="2" t="s">
        <v>3890</v>
      </c>
      <c r="B1930" s="2" t="s">
        <v>3891</v>
      </c>
      <c r="C1930" s="2">
        <v>35</v>
      </c>
      <c r="D1930" s="2" t="s">
        <v>39</v>
      </c>
      <c r="E1930" s="2" t="s">
        <v>24</v>
      </c>
      <c r="F1930" s="2" t="s">
        <v>14</v>
      </c>
      <c r="G1930" s="2" t="s">
        <v>26</v>
      </c>
      <c r="H1930" s="7">
        <v>31344.85</v>
      </c>
      <c r="I1930" s="3">
        <v>45202</v>
      </c>
      <c r="J1930" s="3" t="str">
        <f>TEXT(NIgerian_Fintech[[#This Row],[TransactionDate]], "JJJJ")</f>
        <v>2023</v>
      </c>
      <c r="K1930" s="3" t="str">
        <f>TEXT(NIgerian_Fintech[[#This Row],[TransactionDate]], "MMMM")</f>
        <v>October</v>
      </c>
      <c r="L1930" s="3" t="str">
        <f>TEXT(NIgerian_Fintech[[#This Row],[TransactionDate]], "MM")</f>
        <v>10</v>
      </c>
      <c r="M1930" s="3" t="str">
        <f>TEXT(NIgerian_Fintech[[#This Row],[TransactionDate]], "tttt")</f>
        <v>Tuesday</v>
      </c>
      <c r="N1930" s="2" t="s">
        <v>21</v>
      </c>
    </row>
    <row r="1931" spans="1:14" ht="14.5" x14ac:dyDescent="0.35">
      <c r="A1931" s="2" t="s">
        <v>3892</v>
      </c>
      <c r="B1931" s="2" t="s">
        <v>3893</v>
      </c>
      <c r="C1931" s="2">
        <v>23</v>
      </c>
      <c r="D1931" s="2" t="s">
        <v>39</v>
      </c>
      <c r="E1931" s="2" t="s">
        <v>52</v>
      </c>
      <c r="F1931" s="2" t="s">
        <v>14</v>
      </c>
      <c r="G1931" s="2" t="s">
        <v>15</v>
      </c>
      <c r="H1931" s="7">
        <v>12217.35</v>
      </c>
      <c r="I1931" s="3">
        <v>45183</v>
      </c>
      <c r="J1931" s="3" t="str">
        <f>TEXT(NIgerian_Fintech[[#This Row],[TransactionDate]], "JJJJ")</f>
        <v>2023</v>
      </c>
      <c r="K1931" s="3" t="str">
        <f>TEXT(NIgerian_Fintech[[#This Row],[TransactionDate]], "MMMM")</f>
        <v>September</v>
      </c>
      <c r="L1931" s="3" t="str">
        <f>TEXT(NIgerian_Fintech[[#This Row],[TransactionDate]], "MM")</f>
        <v>09</v>
      </c>
      <c r="M1931" s="3" t="str">
        <f>TEXT(NIgerian_Fintech[[#This Row],[TransactionDate]], "tttt")</f>
        <v>Thursday</v>
      </c>
      <c r="N1931" s="2" t="s">
        <v>16</v>
      </c>
    </row>
    <row r="1932" spans="1:14" ht="14.5" x14ac:dyDescent="0.35">
      <c r="A1932" s="2" t="s">
        <v>3894</v>
      </c>
      <c r="B1932" s="2" t="s">
        <v>3895</v>
      </c>
      <c r="C1932" s="2">
        <v>35</v>
      </c>
      <c r="D1932" s="2" t="s">
        <v>12</v>
      </c>
      <c r="E1932" s="2" t="s">
        <v>29</v>
      </c>
      <c r="F1932" s="2" t="s">
        <v>19</v>
      </c>
      <c r="G1932" s="2" t="s">
        <v>30</v>
      </c>
      <c r="H1932" s="7">
        <v>2655.72</v>
      </c>
      <c r="I1932" s="3">
        <v>45255</v>
      </c>
      <c r="J1932" s="3" t="str">
        <f>TEXT(NIgerian_Fintech[[#This Row],[TransactionDate]], "JJJJ")</f>
        <v>2023</v>
      </c>
      <c r="K1932" s="3" t="str">
        <f>TEXT(NIgerian_Fintech[[#This Row],[TransactionDate]], "MMMM")</f>
        <v>November</v>
      </c>
      <c r="L1932" s="3" t="str">
        <f>TEXT(NIgerian_Fintech[[#This Row],[TransactionDate]], "MM")</f>
        <v>11</v>
      </c>
      <c r="M1932" s="3" t="str">
        <f>TEXT(NIgerian_Fintech[[#This Row],[TransactionDate]], "tttt")</f>
        <v>Saturday</v>
      </c>
      <c r="N1932" s="2" t="s">
        <v>16</v>
      </c>
    </row>
    <row r="1933" spans="1:14" ht="14.5" x14ac:dyDescent="0.35">
      <c r="A1933" s="2" t="s">
        <v>3896</v>
      </c>
      <c r="B1933" s="2" t="s">
        <v>3897</v>
      </c>
      <c r="C1933" s="2">
        <v>36</v>
      </c>
      <c r="D1933" s="2" t="s">
        <v>12</v>
      </c>
      <c r="E1933" s="2" t="s">
        <v>29</v>
      </c>
      <c r="F1933" s="2" t="s">
        <v>19</v>
      </c>
      <c r="G1933" s="2" t="s">
        <v>20</v>
      </c>
      <c r="H1933" s="7">
        <v>2325.13</v>
      </c>
      <c r="I1933" s="3">
        <v>45161</v>
      </c>
      <c r="J1933" s="3" t="str">
        <f>TEXT(NIgerian_Fintech[[#This Row],[TransactionDate]], "JJJJ")</f>
        <v>2023</v>
      </c>
      <c r="K1933" s="3" t="str">
        <f>TEXT(NIgerian_Fintech[[#This Row],[TransactionDate]], "MMMM")</f>
        <v>August</v>
      </c>
      <c r="L1933" s="3" t="str">
        <f>TEXT(NIgerian_Fintech[[#This Row],[TransactionDate]], "MM")</f>
        <v>08</v>
      </c>
      <c r="M1933" s="3" t="str">
        <f>TEXT(NIgerian_Fintech[[#This Row],[TransactionDate]], "tttt")</f>
        <v>Wednesday</v>
      </c>
      <c r="N1933" s="2" t="s">
        <v>16</v>
      </c>
    </row>
    <row r="1934" spans="1:14" ht="14.5" x14ac:dyDescent="0.35">
      <c r="A1934" s="2" t="s">
        <v>3898</v>
      </c>
      <c r="B1934" s="2" t="s">
        <v>3899</v>
      </c>
      <c r="C1934" s="2">
        <v>39</v>
      </c>
      <c r="D1934" s="2" t="s">
        <v>39</v>
      </c>
      <c r="E1934" s="2" t="s">
        <v>24</v>
      </c>
      <c r="F1934" s="2" t="s">
        <v>55</v>
      </c>
      <c r="G1934" s="2" t="s">
        <v>26</v>
      </c>
      <c r="H1934" s="7">
        <v>19521.43</v>
      </c>
      <c r="I1934" s="3">
        <v>44977</v>
      </c>
      <c r="J1934" s="3" t="str">
        <f>TEXT(NIgerian_Fintech[[#This Row],[TransactionDate]], "JJJJ")</f>
        <v>2023</v>
      </c>
      <c r="K1934" s="3" t="str">
        <f>TEXT(NIgerian_Fintech[[#This Row],[TransactionDate]], "MMMM")</f>
        <v>February</v>
      </c>
      <c r="L1934" s="3" t="str">
        <f>TEXT(NIgerian_Fintech[[#This Row],[TransactionDate]], "MM")</f>
        <v>02</v>
      </c>
      <c r="M1934" s="3" t="str">
        <f>TEXT(NIgerian_Fintech[[#This Row],[TransactionDate]], "tttt")</f>
        <v>Monday</v>
      </c>
      <c r="N1934" s="2" t="s">
        <v>69</v>
      </c>
    </row>
    <row r="1935" spans="1:14" ht="14.5" x14ac:dyDescent="0.35">
      <c r="A1935" s="2" t="s">
        <v>3900</v>
      </c>
      <c r="B1935" s="2" t="s">
        <v>3901</v>
      </c>
      <c r="C1935" s="2">
        <v>54</v>
      </c>
      <c r="D1935" s="2" t="s">
        <v>39</v>
      </c>
      <c r="E1935" s="2" t="s">
        <v>29</v>
      </c>
      <c r="F1935" s="2" t="s">
        <v>55</v>
      </c>
      <c r="G1935" s="2" t="s">
        <v>20</v>
      </c>
      <c r="H1935" s="7">
        <v>2110.0100000000002</v>
      </c>
      <c r="I1935" s="3">
        <v>45604</v>
      </c>
      <c r="J1935" s="3" t="str">
        <f>TEXT(NIgerian_Fintech[[#This Row],[TransactionDate]], "JJJJ")</f>
        <v>2024</v>
      </c>
      <c r="K1935" s="3" t="str">
        <f>TEXT(NIgerian_Fintech[[#This Row],[TransactionDate]], "MMMM")</f>
        <v>November</v>
      </c>
      <c r="L1935" s="3" t="str">
        <f>TEXT(NIgerian_Fintech[[#This Row],[TransactionDate]], "MM")</f>
        <v>11</v>
      </c>
      <c r="M1935" s="3" t="str">
        <f>TEXT(NIgerian_Fintech[[#This Row],[TransactionDate]], "tttt")</f>
        <v>Friday</v>
      </c>
      <c r="N1935" s="2" t="s">
        <v>16</v>
      </c>
    </row>
    <row r="1936" spans="1:14" ht="14.5" x14ac:dyDescent="0.35">
      <c r="A1936" s="2" t="s">
        <v>3902</v>
      </c>
      <c r="B1936" s="2" t="s">
        <v>3903</v>
      </c>
      <c r="C1936" s="2">
        <v>49</v>
      </c>
      <c r="D1936" s="2" t="s">
        <v>39</v>
      </c>
      <c r="E1936" s="2" t="s">
        <v>93</v>
      </c>
      <c r="F1936" s="2" t="s">
        <v>35</v>
      </c>
      <c r="G1936" s="2" t="s">
        <v>15</v>
      </c>
      <c r="H1936" s="7">
        <v>58290.74</v>
      </c>
      <c r="I1936" s="3">
        <v>45147</v>
      </c>
      <c r="J1936" s="3" t="str">
        <f>TEXT(NIgerian_Fintech[[#This Row],[TransactionDate]], "JJJJ")</f>
        <v>2023</v>
      </c>
      <c r="K1936" s="3" t="str">
        <f>TEXT(NIgerian_Fintech[[#This Row],[TransactionDate]], "MMMM")</f>
        <v>August</v>
      </c>
      <c r="L1936" s="3" t="str">
        <f>TEXT(NIgerian_Fintech[[#This Row],[TransactionDate]], "MM")</f>
        <v>08</v>
      </c>
      <c r="M1936" s="3" t="str">
        <f>TEXT(NIgerian_Fintech[[#This Row],[TransactionDate]], "tttt")</f>
        <v>Wednesday</v>
      </c>
      <c r="N1936" s="2" t="s">
        <v>16</v>
      </c>
    </row>
    <row r="1937" spans="1:14" ht="14.5" x14ac:dyDescent="0.35">
      <c r="A1937" s="2" t="s">
        <v>3904</v>
      </c>
      <c r="B1937" s="2" t="s">
        <v>3905</v>
      </c>
      <c r="C1937" s="2">
        <v>58</v>
      </c>
      <c r="D1937" s="2" t="s">
        <v>12</v>
      </c>
      <c r="E1937" s="2" t="s">
        <v>52</v>
      </c>
      <c r="F1937" s="2" t="s">
        <v>19</v>
      </c>
      <c r="G1937" s="2" t="s">
        <v>36</v>
      </c>
      <c r="H1937" s="7">
        <v>3317.08</v>
      </c>
      <c r="I1937" s="3">
        <v>45522</v>
      </c>
      <c r="J1937" s="3" t="str">
        <f>TEXT(NIgerian_Fintech[[#This Row],[TransactionDate]], "JJJJ")</f>
        <v>2024</v>
      </c>
      <c r="K1937" s="3" t="str">
        <f>TEXT(NIgerian_Fintech[[#This Row],[TransactionDate]], "MMMM")</f>
        <v>August</v>
      </c>
      <c r="L1937" s="3" t="str">
        <f>TEXT(NIgerian_Fintech[[#This Row],[TransactionDate]], "MM")</f>
        <v>08</v>
      </c>
      <c r="M1937" s="3" t="str">
        <f>TEXT(NIgerian_Fintech[[#This Row],[TransactionDate]], "tttt")</f>
        <v>Sunday</v>
      </c>
      <c r="N1937" s="2" t="s">
        <v>16</v>
      </c>
    </row>
    <row r="1938" spans="1:14" ht="14.5" x14ac:dyDescent="0.35">
      <c r="A1938" s="2" t="s">
        <v>3906</v>
      </c>
      <c r="B1938" s="2" t="s">
        <v>3907</v>
      </c>
      <c r="C1938" s="2">
        <v>20</v>
      </c>
      <c r="D1938" s="2" t="s">
        <v>12</v>
      </c>
      <c r="E1938" s="2" t="s">
        <v>24</v>
      </c>
      <c r="F1938" s="2" t="s">
        <v>49</v>
      </c>
      <c r="G1938" s="2" t="s">
        <v>36</v>
      </c>
      <c r="H1938" s="7">
        <v>881.02</v>
      </c>
      <c r="I1938" s="3">
        <v>45156</v>
      </c>
      <c r="J1938" s="3" t="str">
        <f>TEXT(NIgerian_Fintech[[#This Row],[TransactionDate]], "JJJJ")</f>
        <v>2023</v>
      </c>
      <c r="K1938" s="3" t="str">
        <f>TEXT(NIgerian_Fintech[[#This Row],[TransactionDate]], "MMMM")</f>
        <v>August</v>
      </c>
      <c r="L1938" s="3" t="str">
        <f>TEXT(NIgerian_Fintech[[#This Row],[TransactionDate]], "MM")</f>
        <v>08</v>
      </c>
      <c r="M1938" s="3" t="str">
        <f>TEXT(NIgerian_Fintech[[#This Row],[TransactionDate]], "tttt")</f>
        <v>Friday</v>
      </c>
      <c r="N1938" s="2" t="s">
        <v>16</v>
      </c>
    </row>
    <row r="1939" spans="1:14" ht="14.5" x14ac:dyDescent="0.35">
      <c r="A1939" s="2" t="s">
        <v>3908</v>
      </c>
      <c r="B1939" s="2" t="s">
        <v>3909</v>
      </c>
      <c r="C1939" s="2">
        <v>45</v>
      </c>
      <c r="D1939" s="2" t="s">
        <v>12</v>
      </c>
      <c r="E1939" s="2" t="s">
        <v>74</v>
      </c>
      <c r="F1939" s="2" t="s">
        <v>14</v>
      </c>
      <c r="G1939" s="2" t="s">
        <v>26</v>
      </c>
      <c r="H1939" s="7">
        <v>11742.26</v>
      </c>
      <c r="I1939" s="3">
        <v>45148</v>
      </c>
      <c r="J1939" s="3" t="str">
        <f>TEXT(NIgerian_Fintech[[#This Row],[TransactionDate]], "JJJJ")</f>
        <v>2023</v>
      </c>
      <c r="K1939" s="3" t="str">
        <f>TEXT(NIgerian_Fintech[[#This Row],[TransactionDate]], "MMMM")</f>
        <v>August</v>
      </c>
      <c r="L1939" s="3" t="str">
        <f>TEXT(NIgerian_Fintech[[#This Row],[TransactionDate]], "MM")</f>
        <v>08</v>
      </c>
      <c r="M1939" s="3" t="str">
        <f>TEXT(NIgerian_Fintech[[#This Row],[TransactionDate]], "tttt")</f>
        <v>Thursday</v>
      </c>
      <c r="N1939" s="2" t="s">
        <v>16</v>
      </c>
    </row>
    <row r="1940" spans="1:14" ht="14.5" x14ac:dyDescent="0.35">
      <c r="A1940" s="2" t="s">
        <v>3910</v>
      </c>
      <c r="B1940" s="2" t="s">
        <v>3911</v>
      </c>
      <c r="C1940" s="2">
        <v>27</v>
      </c>
      <c r="D1940" s="2" t="s">
        <v>39</v>
      </c>
      <c r="E1940" s="2" t="s">
        <v>64</v>
      </c>
      <c r="F1940" s="2" t="s">
        <v>35</v>
      </c>
      <c r="G1940" s="2" t="s">
        <v>15</v>
      </c>
      <c r="H1940" s="7">
        <v>9406.93</v>
      </c>
      <c r="I1940" s="3">
        <v>45592</v>
      </c>
      <c r="J1940" s="3" t="str">
        <f>TEXT(NIgerian_Fintech[[#This Row],[TransactionDate]], "JJJJ")</f>
        <v>2024</v>
      </c>
      <c r="K1940" s="3" t="str">
        <f>TEXT(NIgerian_Fintech[[#This Row],[TransactionDate]], "MMMM")</f>
        <v>October</v>
      </c>
      <c r="L1940" s="3" t="str">
        <f>TEXT(NIgerian_Fintech[[#This Row],[TransactionDate]], "MM")</f>
        <v>10</v>
      </c>
      <c r="M1940" s="3" t="str">
        <f>TEXT(NIgerian_Fintech[[#This Row],[TransactionDate]], "tttt")</f>
        <v>Sunday</v>
      </c>
      <c r="N1940" s="2" t="s">
        <v>16</v>
      </c>
    </row>
    <row r="1941" spans="1:14" ht="14.5" x14ac:dyDescent="0.35">
      <c r="A1941" s="2" t="s">
        <v>3912</v>
      </c>
      <c r="B1941" s="2" t="s">
        <v>3913</v>
      </c>
      <c r="C1941" s="2">
        <v>52</v>
      </c>
      <c r="D1941" s="2" t="s">
        <v>39</v>
      </c>
      <c r="E1941" s="2" t="s">
        <v>64</v>
      </c>
      <c r="F1941" s="2" t="s">
        <v>55</v>
      </c>
      <c r="G1941" s="2" t="s">
        <v>30</v>
      </c>
      <c r="H1941" s="7">
        <v>86346.559999999998</v>
      </c>
      <c r="I1941" s="3">
        <v>44980</v>
      </c>
      <c r="J1941" s="3" t="str">
        <f>TEXT(NIgerian_Fintech[[#This Row],[TransactionDate]], "JJJJ")</f>
        <v>2023</v>
      </c>
      <c r="K1941" s="3" t="str">
        <f>TEXT(NIgerian_Fintech[[#This Row],[TransactionDate]], "MMMM")</f>
        <v>February</v>
      </c>
      <c r="L1941" s="3" t="str">
        <f>TEXT(NIgerian_Fintech[[#This Row],[TransactionDate]], "MM")</f>
        <v>02</v>
      </c>
      <c r="M1941" s="3" t="str">
        <f>TEXT(NIgerian_Fintech[[#This Row],[TransactionDate]], "tttt")</f>
        <v>Thursday</v>
      </c>
      <c r="N1941" s="2" t="s">
        <v>16</v>
      </c>
    </row>
    <row r="1942" spans="1:14" ht="14.5" x14ac:dyDescent="0.35">
      <c r="A1942" s="2" t="s">
        <v>3914</v>
      </c>
      <c r="B1942" s="2" t="s">
        <v>3915</v>
      </c>
      <c r="C1942" s="2">
        <v>46</v>
      </c>
      <c r="D1942" s="2" t="s">
        <v>39</v>
      </c>
      <c r="E1942" s="2" t="s">
        <v>24</v>
      </c>
      <c r="F1942" s="2" t="s">
        <v>49</v>
      </c>
      <c r="G1942" s="2" t="s">
        <v>30</v>
      </c>
      <c r="H1942" s="7">
        <v>16199.21</v>
      </c>
      <c r="I1942" s="3">
        <v>45557</v>
      </c>
      <c r="J1942" s="3" t="str">
        <f>TEXT(NIgerian_Fintech[[#This Row],[TransactionDate]], "JJJJ")</f>
        <v>2024</v>
      </c>
      <c r="K1942" s="3" t="str">
        <f>TEXT(NIgerian_Fintech[[#This Row],[TransactionDate]], "MMMM")</f>
        <v>September</v>
      </c>
      <c r="L1942" s="3" t="str">
        <f>TEXT(NIgerian_Fintech[[#This Row],[TransactionDate]], "MM")</f>
        <v>09</v>
      </c>
      <c r="M1942" s="3" t="str">
        <f>TEXT(NIgerian_Fintech[[#This Row],[TransactionDate]], "tttt")</f>
        <v>Sunday</v>
      </c>
      <c r="N1942" s="2" t="s">
        <v>21</v>
      </c>
    </row>
    <row r="1943" spans="1:14" ht="14.5" x14ac:dyDescent="0.35">
      <c r="A1943" s="2" t="s">
        <v>3916</v>
      </c>
      <c r="B1943" s="2" t="s">
        <v>3917</v>
      </c>
      <c r="C1943" s="2">
        <v>32</v>
      </c>
      <c r="D1943" s="2" t="s">
        <v>12</v>
      </c>
      <c r="E1943" s="2" t="s">
        <v>24</v>
      </c>
      <c r="F1943" s="2" t="s">
        <v>19</v>
      </c>
      <c r="G1943" s="2" t="s">
        <v>36</v>
      </c>
      <c r="H1943" s="7">
        <v>5600.8</v>
      </c>
      <c r="I1943" s="3">
        <v>45636</v>
      </c>
      <c r="J1943" s="3" t="str">
        <f>TEXT(NIgerian_Fintech[[#This Row],[TransactionDate]], "JJJJ")</f>
        <v>2024</v>
      </c>
      <c r="K1943" s="3" t="str">
        <f>TEXT(NIgerian_Fintech[[#This Row],[TransactionDate]], "MMMM")</f>
        <v>December</v>
      </c>
      <c r="L1943" s="3" t="str">
        <f>TEXT(NIgerian_Fintech[[#This Row],[TransactionDate]], "MM")</f>
        <v>12</v>
      </c>
      <c r="M1943" s="3" t="str">
        <f>TEXT(NIgerian_Fintech[[#This Row],[TransactionDate]], "tttt")</f>
        <v>Tuesday</v>
      </c>
      <c r="N1943" s="2" t="s">
        <v>21</v>
      </c>
    </row>
    <row r="1944" spans="1:14" ht="14.5" x14ac:dyDescent="0.35">
      <c r="A1944" s="2" t="s">
        <v>3918</v>
      </c>
      <c r="B1944" s="2" t="s">
        <v>3919</v>
      </c>
      <c r="C1944" s="2">
        <v>50</v>
      </c>
      <c r="D1944" s="2" t="s">
        <v>12</v>
      </c>
      <c r="E1944" s="2" t="s">
        <v>74</v>
      </c>
      <c r="F1944" s="2" t="s">
        <v>25</v>
      </c>
      <c r="G1944" s="2" t="s">
        <v>15</v>
      </c>
      <c r="H1944" s="7">
        <v>11289.01</v>
      </c>
      <c r="I1944" s="3">
        <v>45199</v>
      </c>
      <c r="J1944" s="3" t="str">
        <f>TEXT(NIgerian_Fintech[[#This Row],[TransactionDate]], "JJJJ")</f>
        <v>2023</v>
      </c>
      <c r="K1944" s="3" t="str">
        <f>TEXT(NIgerian_Fintech[[#This Row],[TransactionDate]], "MMMM")</f>
        <v>September</v>
      </c>
      <c r="L1944" s="3" t="str">
        <f>TEXT(NIgerian_Fintech[[#This Row],[TransactionDate]], "MM")</f>
        <v>09</v>
      </c>
      <c r="M1944" s="3" t="str">
        <f>TEXT(NIgerian_Fintech[[#This Row],[TransactionDate]], "tttt")</f>
        <v>Saturday</v>
      </c>
      <c r="N1944" s="2" t="s">
        <v>21</v>
      </c>
    </row>
    <row r="1945" spans="1:14" ht="14.5" x14ac:dyDescent="0.35">
      <c r="A1945" s="2" t="s">
        <v>3920</v>
      </c>
      <c r="B1945" s="2" t="s">
        <v>3921</v>
      </c>
      <c r="C1945" s="2">
        <v>24</v>
      </c>
      <c r="D1945" s="2" t="s">
        <v>39</v>
      </c>
      <c r="E1945" s="2" t="s">
        <v>29</v>
      </c>
      <c r="F1945" s="2" t="s">
        <v>55</v>
      </c>
      <c r="G1945" s="2" t="s">
        <v>15</v>
      </c>
      <c r="H1945" s="7">
        <v>17029.22</v>
      </c>
      <c r="I1945" s="3">
        <v>45124</v>
      </c>
      <c r="J1945" s="3" t="str">
        <f>TEXT(NIgerian_Fintech[[#This Row],[TransactionDate]], "JJJJ")</f>
        <v>2023</v>
      </c>
      <c r="K1945" s="3" t="str">
        <f>TEXT(NIgerian_Fintech[[#This Row],[TransactionDate]], "MMMM")</f>
        <v>July</v>
      </c>
      <c r="L1945" s="3" t="str">
        <f>TEXT(NIgerian_Fintech[[#This Row],[TransactionDate]], "MM")</f>
        <v>07</v>
      </c>
      <c r="M1945" s="3" t="str">
        <f>TEXT(NIgerian_Fintech[[#This Row],[TransactionDate]], "tttt")</f>
        <v>Monday</v>
      </c>
      <c r="N1945" s="2" t="s">
        <v>21</v>
      </c>
    </row>
    <row r="1946" spans="1:14" ht="14.5" x14ac:dyDescent="0.35">
      <c r="A1946" s="2" t="s">
        <v>3922</v>
      </c>
      <c r="B1946" s="2" t="s">
        <v>3923</v>
      </c>
      <c r="C1946" s="2">
        <v>29</v>
      </c>
      <c r="D1946" s="2" t="s">
        <v>12</v>
      </c>
      <c r="E1946" s="2" t="s">
        <v>64</v>
      </c>
      <c r="F1946" s="2" t="s">
        <v>35</v>
      </c>
      <c r="G1946" s="2" t="s">
        <v>26</v>
      </c>
      <c r="H1946" s="7">
        <v>7209.84</v>
      </c>
      <c r="I1946" s="3">
        <v>45054</v>
      </c>
      <c r="J1946" s="3" t="str">
        <f>TEXT(NIgerian_Fintech[[#This Row],[TransactionDate]], "JJJJ")</f>
        <v>2023</v>
      </c>
      <c r="K1946" s="3" t="str">
        <f>TEXT(NIgerian_Fintech[[#This Row],[TransactionDate]], "MMMM")</f>
        <v>May</v>
      </c>
      <c r="L1946" s="3" t="str">
        <f>TEXT(NIgerian_Fintech[[#This Row],[TransactionDate]], "MM")</f>
        <v>05</v>
      </c>
      <c r="M1946" s="3" t="str">
        <f>TEXT(NIgerian_Fintech[[#This Row],[TransactionDate]], "tttt")</f>
        <v>Monday</v>
      </c>
      <c r="N1946" s="2" t="s">
        <v>16</v>
      </c>
    </row>
    <row r="1947" spans="1:14" ht="14.5" x14ac:dyDescent="0.35">
      <c r="A1947" s="2" t="s">
        <v>3924</v>
      </c>
      <c r="B1947" s="2" t="s">
        <v>3925</v>
      </c>
      <c r="C1947" s="2">
        <v>47</v>
      </c>
      <c r="D1947" s="2" t="s">
        <v>39</v>
      </c>
      <c r="E1947" s="2" t="s">
        <v>93</v>
      </c>
      <c r="F1947" s="2" t="s">
        <v>25</v>
      </c>
      <c r="G1947" s="2" t="s">
        <v>30</v>
      </c>
      <c r="H1947" s="7">
        <v>3186.52</v>
      </c>
      <c r="I1947" s="3">
        <v>45530</v>
      </c>
      <c r="J1947" s="3" t="str">
        <f>TEXT(NIgerian_Fintech[[#This Row],[TransactionDate]], "JJJJ")</f>
        <v>2024</v>
      </c>
      <c r="K1947" s="3" t="str">
        <f>TEXT(NIgerian_Fintech[[#This Row],[TransactionDate]], "MMMM")</f>
        <v>August</v>
      </c>
      <c r="L1947" s="3" t="str">
        <f>TEXT(NIgerian_Fintech[[#This Row],[TransactionDate]], "MM")</f>
        <v>08</v>
      </c>
      <c r="M1947" s="3" t="str">
        <f>TEXT(NIgerian_Fintech[[#This Row],[TransactionDate]], "tttt")</f>
        <v>Monday</v>
      </c>
      <c r="N1947" s="2" t="s">
        <v>69</v>
      </c>
    </row>
    <row r="1948" spans="1:14" ht="14.5" x14ac:dyDescent="0.35">
      <c r="A1948" s="2" t="s">
        <v>3926</v>
      </c>
      <c r="B1948" s="2" t="s">
        <v>3927</v>
      </c>
      <c r="C1948" s="2">
        <v>38</v>
      </c>
      <c r="D1948" s="2" t="s">
        <v>12</v>
      </c>
      <c r="E1948" s="2" t="s">
        <v>24</v>
      </c>
      <c r="F1948" s="2" t="s">
        <v>49</v>
      </c>
      <c r="G1948" s="2" t="s">
        <v>26</v>
      </c>
      <c r="H1948" s="7">
        <v>2358.56</v>
      </c>
      <c r="I1948" s="3">
        <v>44935</v>
      </c>
      <c r="J1948" s="3" t="str">
        <f>TEXT(NIgerian_Fintech[[#This Row],[TransactionDate]], "JJJJ")</f>
        <v>2023</v>
      </c>
      <c r="K1948" s="3" t="str">
        <f>TEXT(NIgerian_Fintech[[#This Row],[TransactionDate]], "MMMM")</f>
        <v>January</v>
      </c>
      <c r="L1948" s="3" t="str">
        <f>TEXT(NIgerian_Fintech[[#This Row],[TransactionDate]], "MM")</f>
        <v>01</v>
      </c>
      <c r="M1948" s="3" t="str">
        <f>TEXT(NIgerian_Fintech[[#This Row],[TransactionDate]], "tttt")</f>
        <v>Monday</v>
      </c>
      <c r="N1948" s="2" t="s">
        <v>16</v>
      </c>
    </row>
    <row r="1949" spans="1:14" ht="14.5" x14ac:dyDescent="0.35">
      <c r="A1949" s="2" t="s">
        <v>3928</v>
      </c>
      <c r="B1949" s="2" t="s">
        <v>3929</v>
      </c>
      <c r="C1949" s="2">
        <v>48</v>
      </c>
      <c r="D1949" s="2" t="s">
        <v>39</v>
      </c>
      <c r="E1949" s="2" t="s">
        <v>52</v>
      </c>
      <c r="F1949" s="2" t="s">
        <v>14</v>
      </c>
      <c r="G1949" s="2" t="s">
        <v>20</v>
      </c>
      <c r="H1949" s="7">
        <v>3499.57</v>
      </c>
      <c r="I1949" s="3">
        <v>45153</v>
      </c>
      <c r="J1949" s="3" t="str">
        <f>TEXT(NIgerian_Fintech[[#This Row],[TransactionDate]], "JJJJ")</f>
        <v>2023</v>
      </c>
      <c r="K1949" s="3" t="str">
        <f>TEXT(NIgerian_Fintech[[#This Row],[TransactionDate]], "MMMM")</f>
        <v>August</v>
      </c>
      <c r="L1949" s="3" t="str">
        <f>TEXT(NIgerian_Fintech[[#This Row],[TransactionDate]], "MM")</f>
        <v>08</v>
      </c>
      <c r="M1949" s="3" t="str">
        <f>TEXT(NIgerian_Fintech[[#This Row],[TransactionDate]], "tttt")</f>
        <v>Tuesday</v>
      </c>
      <c r="N1949" s="2" t="s">
        <v>21</v>
      </c>
    </row>
    <row r="1950" spans="1:14" ht="14.5" x14ac:dyDescent="0.35">
      <c r="A1950" s="2" t="s">
        <v>3930</v>
      </c>
      <c r="B1950" s="2" t="s">
        <v>3931</v>
      </c>
      <c r="C1950" s="2">
        <v>41</v>
      </c>
      <c r="D1950" s="2" t="s">
        <v>12</v>
      </c>
      <c r="E1950" s="2" t="s">
        <v>64</v>
      </c>
      <c r="F1950" s="2" t="s">
        <v>49</v>
      </c>
      <c r="G1950" s="2" t="s">
        <v>15</v>
      </c>
      <c r="H1950" s="7">
        <v>18843.27</v>
      </c>
      <c r="I1950" s="3">
        <v>45484</v>
      </c>
      <c r="J1950" s="3" t="str">
        <f>TEXT(NIgerian_Fintech[[#This Row],[TransactionDate]], "JJJJ")</f>
        <v>2024</v>
      </c>
      <c r="K1950" s="3" t="str">
        <f>TEXT(NIgerian_Fintech[[#This Row],[TransactionDate]], "MMMM")</f>
        <v>July</v>
      </c>
      <c r="L1950" s="3" t="str">
        <f>TEXT(NIgerian_Fintech[[#This Row],[TransactionDate]], "MM")</f>
        <v>07</v>
      </c>
      <c r="M1950" s="3" t="str">
        <f>TEXT(NIgerian_Fintech[[#This Row],[TransactionDate]], "tttt")</f>
        <v>Thursday</v>
      </c>
      <c r="N1950" s="2" t="s">
        <v>16</v>
      </c>
    </row>
    <row r="1951" spans="1:14" ht="14.5" x14ac:dyDescent="0.35">
      <c r="A1951" s="2" t="s">
        <v>3932</v>
      </c>
      <c r="B1951" s="2" t="s">
        <v>3933</v>
      </c>
      <c r="C1951" s="2">
        <v>37</v>
      </c>
      <c r="D1951" s="2" t="s">
        <v>12</v>
      </c>
      <c r="E1951" s="2" t="s">
        <v>93</v>
      </c>
      <c r="F1951" s="2" t="s">
        <v>14</v>
      </c>
      <c r="G1951" s="2" t="s">
        <v>30</v>
      </c>
      <c r="H1951" s="7">
        <v>4787.33</v>
      </c>
      <c r="I1951" s="3">
        <v>45060</v>
      </c>
      <c r="J1951" s="3" t="str">
        <f>TEXT(NIgerian_Fintech[[#This Row],[TransactionDate]], "JJJJ")</f>
        <v>2023</v>
      </c>
      <c r="K1951" s="3" t="str">
        <f>TEXT(NIgerian_Fintech[[#This Row],[TransactionDate]], "MMMM")</f>
        <v>May</v>
      </c>
      <c r="L1951" s="3" t="str">
        <f>TEXT(NIgerian_Fintech[[#This Row],[TransactionDate]], "MM")</f>
        <v>05</v>
      </c>
      <c r="M1951" s="3" t="str">
        <f>TEXT(NIgerian_Fintech[[#This Row],[TransactionDate]], "tttt")</f>
        <v>Sunday</v>
      </c>
      <c r="N1951" s="2" t="s">
        <v>16</v>
      </c>
    </row>
    <row r="1952" spans="1:14" ht="14.5" x14ac:dyDescent="0.35">
      <c r="A1952" s="2" t="s">
        <v>3934</v>
      </c>
      <c r="B1952" s="2" t="s">
        <v>3935</v>
      </c>
      <c r="C1952" s="2">
        <v>54</v>
      </c>
      <c r="D1952" s="2" t="s">
        <v>39</v>
      </c>
      <c r="E1952" s="2" t="s">
        <v>52</v>
      </c>
      <c r="F1952" s="2" t="s">
        <v>49</v>
      </c>
      <c r="G1952" s="2" t="s">
        <v>26</v>
      </c>
      <c r="H1952" s="7">
        <v>3378.03</v>
      </c>
      <c r="I1952" s="3">
        <v>44942</v>
      </c>
      <c r="J1952" s="3" t="str">
        <f>TEXT(NIgerian_Fintech[[#This Row],[TransactionDate]], "JJJJ")</f>
        <v>2023</v>
      </c>
      <c r="K1952" s="3" t="str">
        <f>TEXT(NIgerian_Fintech[[#This Row],[TransactionDate]], "MMMM")</f>
        <v>January</v>
      </c>
      <c r="L1952" s="3" t="str">
        <f>TEXT(NIgerian_Fintech[[#This Row],[TransactionDate]], "MM")</f>
        <v>01</v>
      </c>
      <c r="M1952" s="3" t="str">
        <f>TEXT(NIgerian_Fintech[[#This Row],[TransactionDate]], "tttt")</f>
        <v>Monday</v>
      </c>
      <c r="N1952" s="2" t="s">
        <v>16</v>
      </c>
    </row>
    <row r="1953" spans="1:14" ht="14.5" x14ac:dyDescent="0.35">
      <c r="A1953" s="2" t="s">
        <v>3936</v>
      </c>
      <c r="B1953" s="2" t="s">
        <v>3937</v>
      </c>
      <c r="C1953" s="2">
        <v>21</v>
      </c>
      <c r="D1953" s="2" t="s">
        <v>39</v>
      </c>
      <c r="E1953" s="2" t="s">
        <v>24</v>
      </c>
      <c r="F1953" s="2" t="s">
        <v>55</v>
      </c>
      <c r="G1953" s="2" t="s">
        <v>36</v>
      </c>
      <c r="H1953" s="7">
        <v>16393.16</v>
      </c>
      <c r="I1953" s="3">
        <v>45141</v>
      </c>
      <c r="J1953" s="3" t="str">
        <f>TEXT(NIgerian_Fintech[[#This Row],[TransactionDate]], "JJJJ")</f>
        <v>2023</v>
      </c>
      <c r="K1953" s="3" t="str">
        <f>TEXT(NIgerian_Fintech[[#This Row],[TransactionDate]], "MMMM")</f>
        <v>August</v>
      </c>
      <c r="L1953" s="3" t="str">
        <f>TEXT(NIgerian_Fintech[[#This Row],[TransactionDate]], "MM")</f>
        <v>08</v>
      </c>
      <c r="M1953" s="3" t="str">
        <f>TEXT(NIgerian_Fintech[[#This Row],[TransactionDate]], "tttt")</f>
        <v>Thursday</v>
      </c>
      <c r="N1953" s="2" t="s">
        <v>16</v>
      </c>
    </row>
    <row r="1954" spans="1:14" ht="14.5" x14ac:dyDescent="0.35">
      <c r="A1954" s="2" t="s">
        <v>3938</v>
      </c>
      <c r="B1954" s="2" t="s">
        <v>3939</v>
      </c>
      <c r="C1954" s="2">
        <v>45</v>
      </c>
      <c r="D1954" s="2" t="s">
        <v>39</v>
      </c>
      <c r="E1954" s="2" t="s">
        <v>93</v>
      </c>
      <c r="F1954" s="2" t="s">
        <v>55</v>
      </c>
      <c r="G1954" s="2" t="s">
        <v>20</v>
      </c>
      <c r="H1954" s="7">
        <v>324.41000000000003</v>
      </c>
      <c r="I1954" s="3">
        <v>45038</v>
      </c>
      <c r="J1954" s="3" t="str">
        <f>TEXT(NIgerian_Fintech[[#This Row],[TransactionDate]], "JJJJ")</f>
        <v>2023</v>
      </c>
      <c r="K1954" s="3" t="str">
        <f>TEXT(NIgerian_Fintech[[#This Row],[TransactionDate]], "MMMM")</f>
        <v>April</v>
      </c>
      <c r="L1954" s="3" t="str">
        <f>TEXT(NIgerian_Fintech[[#This Row],[TransactionDate]], "MM")</f>
        <v>04</v>
      </c>
      <c r="M1954" s="3" t="str">
        <f>TEXT(NIgerian_Fintech[[#This Row],[TransactionDate]], "tttt")</f>
        <v>Saturday</v>
      </c>
      <c r="N1954" s="2" t="s">
        <v>21</v>
      </c>
    </row>
    <row r="1955" spans="1:14" ht="14.5" x14ac:dyDescent="0.35">
      <c r="A1955" s="2" t="s">
        <v>3940</v>
      </c>
      <c r="B1955" s="2" t="s">
        <v>3941</v>
      </c>
      <c r="C1955" s="2">
        <v>61</v>
      </c>
      <c r="D1955" s="2" t="s">
        <v>39</v>
      </c>
      <c r="E1955" s="2" t="s">
        <v>74</v>
      </c>
      <c r="F1955" s="2" t="s">
        <v>35</v>
      </c>
      <c r="G1955" s="2" t="s">
        <v>26</v>
      </c>
      <c r="H1955" s="7">
        <v>9012.99</v>
      </c>
      <c r="I1955" s="3">
        <v>45083</v>
      </c>
      <c r="J1955" s="3" t="str">
        <f>TEXT(NIgerian_Fintech[[#This Row],[TransactionDate]], "JJJJ")</f>
        <v>2023</v>
      </c>
      <c r="K1955" s="3" t="str">
        <f>TEXT(NIgerian_Fintech[[#This Row],[TransactionDate]], "MMMM")</f>
        <v>June</v>
      </c>
      <c r="L1955" s="3" t="str">
        <f>TEXT(NIgerian_Fintech[[#This Row],[TransactionDate]], "MM")</f>
        <v>06</v>
      </c>
      <c r="M1955" s="3" t="str">
        <f>TEXT(NIgerian_Fintech[[#This Row],[TransactionDate]], "tttt")</f>
        <v>Tuesday</v>
      </c>
      <c r="N1955" s="2" t="s">
        <v>16</v>
      </c>
    </row>
    <row r="1956" spans="1:14" ht="14.5" x14ac:dyDescent="0.35">
      <c r="A1956" s="2" t="s">
        <v>3942</v>
      </c>
      <c r="B1956" s="2" t="s">
        <v>3943</v>
      </c>
      <c r="C1956" s="2">
        <v>37</v>
      </c>
      <c r="D1956" s="2" t="s">
        <v>39</v>
      </c>
      <c r="E1956" s="2" t="s">
        <v>24</v>
      </c>
      <c r="F1956" s="2" t="s">
        <v>25</v>
      </c>
      <c r="G1956" s="2" t="s">
        <v>36</v>
      </c>
      <c r="H1956" s="7">
        <v>20685.55</v>
      </c>
      <c r="I1956" s="3">
        <v>45351</v>
      </c>
      <c r="J1956" s="3" t="str">
        <f>TEXT(NIgerian_Fintech[[#This Row],[TransactionDate]], "JJJJ")</f>
        <v>2024</v>
      </c>
      <c r="K1956" s="3" t="str">
        <f>TEXT(NIgerian_Fintech[[#This Row],[TransactionDate]], "MMMM")</f>
        <v>February</v>
      </c>
      <c r="L1956" s="3" t="str">
        <f>TEXT(NIgerian_Fintech[[#This Row],[TransactionDate]], "MM")</f>
        <v>02</v>
      </c>
      <c r="M1956" s="3" t="str">
        <f>TEXT(NIgerian_Fintech[[#This Row],[TransactionDate]], "tttt")</f>
        <v>Thursday</v>
      </c>
      <c r="N1956" s="2" t="s">
        <v>16</v>
      </c>
    </row>
    <row r="1957" spans="1:14" ht="14.5" x14ac:dyDescent="0.35">
      <c r="A1957" s="2" t="s">
        <v>3944</v>
      </c>
      <c r="B1957" s="2" t="s">
        <v>3945</v>
      </c>
      <c r="C1957" s="2">
        <v>41</v>
      </c>
      <c r="D1957" s="2" t="s">
        <v>12</v>
      </c>
      <c r="E1957" s="2" t="s">
        <v>42</v>
      </c>
      <c r="F1957" s="2" t="s">
        <v>49</v>
      </c>
      <c r="G1957" s="2" t="s">
        <v>30</v>
      </c>
      <c r="H1957" s="7">
        <v>5277.75</v>
      </c>
      <c r="I1957" s="3">
        <v>45378</v>
      </c>
      <c r="J1957" s="3" t="str">
        <f>TEXT(NIgerian_Fintech[[#This Row],[TransactionDate]], "JJJJ")</f>
        <v>2024</v>
      </c>
      <c r="K1957" s="3" t="str">
        <f>TEXT(NIgerian_Fintech[[#This Row],[TransactionDate]], "MMMM")</f>
        <v>March</v>
      </c>
      <c r="L1957" s="3" t="str">
        <f>TEXT(NIgerian_Fintech[[#This Row],[TransactionDate]], "MM")</f>
        <v>03</v>
      </c>
      <c r="M1957" s="3" t="str">
        <f>TEXT(NIgerian_Fintech[[#This Row],[TransactionDate]], "tttt")</f>
        <v>Wednesday</v>
      </c>
      <c r="N1957" s="2" t="s">
        <v>16</v>
      </c>
    </row>
    <row r="1958" spans="1:14" ht="14.5" x14ac:dyDescent="0.35">
      <c r="A1958" s="2" t="s">
        <v>3946</v>
      </c>
      <c r="B1958" s="2" t="s">
        <v>3947</v>
      </c>
      <c r="C1958" s="2">
        <v>49</v>
      </c>
      <c r="D1958" s="2" t="s">
        <v>39</v>
      </c>
      <c r="E1958" s="2" t="s">
        <v>74</v>
      </c>
      <c r="F1958" s="2" t="s">
        <v>49</v>
      </c>
      <c r="G1958" s="2" t="s">
        <v>30</v>
      </c>
      <c r="H1958" s="7">
        <v>3137.77</v>
      </c>
      <c r="I1958" s="3">
        <v>45244</v>
      </c>
      <c r="J1958" s="3" t="str">
        <f>TEXT(NIgerian_Fintech[[#This Row],[TransactionDate]], "JJJJ")</f>
        <v>2023</v>
      </c>
      <c r="K1958" s="3" t="str">
        <f>TEXT(NIgerian_Fintech[[#This Row],[TransactionDate]], "MMMM")</f>
        <v>November</v>
      </c>
      <c r="L1958" s="3" t="str">
        <f>TEXT(NIgerian_Fintech[[#This Row],[TransactionDate]], "MM")</f>
        <v>11</v>
      </c>
      <c r="M1958" s="3" t="str">
        <f>TEXT(NIgerian_Fintech[[#This Row],[TransactionDate]], "tttt")</f>
        <v>Tuesday</v>
      </c>
      <c r="N1958" s="2" t="s">
        <v>16</v>
      </c>
    </row>
    <row r="1959" spans="1:14" ht="14.5" x14ac:dyDescent="0.35">
      <c r="A1959" s="2" t="s">
        <v>3948</v>
      </c>
      <c r="B1959" s="2" t="s">
        <v>3949</v>
      </c>
      <c r="C1959" s="2">
        <v>58</v>
      </c>
      <c r="D1959" s="2" t="s">
        <v>39</v>
      </c>
      <c r="E1959" s="2" t="s">
        <v>64</v>
      </c>
      <c r="F1959" s="2" t="s">
        <v>25</v>
      </c>
      <c r="G1959" s="2" t="s">
        <v>20</v>
      </c>
      <c r="H1959" s="7">
        <v>6767.01</v>
      </c>
      <c r="I1959" s="3">
        <v>45286</v>
      </c>
      <c r="J1959" s="3" t="str">
        <f>TEXT(NIgerian_Fintech[[#This Row],[TransactionDate]], "JJJJ")</f>
        <v>2023</v>
      </c>
      <c r="K1959" s="3" t="str">
        <f>TEXT(NIgerian_Fintech[[#This Row],[TransactionDate]], "MMMM")</f>
        <v>December</v>
      </c>
      <c r="L1959" s="3" t="str">
        <f>TEXT(NIgerian_Fintech[[#This Row],[TransactionDate]], "MM")</f>
        <v>12</v>
      </c>
      <c r="M1959" s="3" t="str">
        <f>TEXT(NIgerian_Fintech[[#This Row],[TransactionDate]], "tttt")</f>
        <v>Tuesday</v>
      </c>
      <c r="N1959" s="2" t="s">
        <v>16</v>
      </c>
    </row>
    <row r="1960" spans="1:14" ht="14.5" x14ac:dyDescent="0.35">
      <c r="A1960" s="2" t="s">
        <v>3950</v>
      </c>
      <c r="B1960" s="2" t="s">
        <v>3951</v>
      </c>
      <c r="C1960" s="2">
        <v>53</v>
      </c>
      <c r="D1960" s="2" t="s">
        <v>39</v>
      </c>
      <c r="E1960" s="2" t="s">
        <v>52</v>
      </c>
      <c r="F1960" s="2" t="s">
        <v>19</v>
      </c>
      <c r="G1960" s="2" t="s">
        <v>36</v>
      </c>
      <c r="H1960" s="7">
        <v>12639.96</v>
      </c>
      <c r="I1960" s="3">
        <v>45302</v>
      </c>
      <c r="J1960" s="3" t="str">
        <f>TEXT(NIgerian_Fintech[[#This Row],[TransactionDate]], "JJJJ")</f>
        <v>2024</v>
      </c>
      <c r="K1960" s="3" t="str">
        <f>TEXT(NIgerian_Fintech[[#This Row],[TransactionDate]], "MMMM")</f>
        <v>January</v>
      </c>
      <c r="L1960" s="3" t="str">
        <f>TEXT(NIgerian_Fintech[[#This Row],[TransactionDate]], "MM")</f>
        <v>01</v>
      </c>
      <c r="M1960" s="3" t="str">
        <f>TEXT(NIgerian_Fintech[[#This Row],[TransactionDate]], "tttt")</f>
        <v>Thursday</v>
      </c>
      <c r="N1960" s="2" t="s">
        <v>16</v>
      </c>
    </row>
    <row r="1961" spans="1:14" ht="14.5" x14ac:dyDescent="0.35">
      <c r="A1961" s="2" t="s">
        <v>3952</v>
      </c>
      <c r="B1961" s="2" t="s">
        <v>3953</v>
      </c>
      <c r="C1961" s="2">
        <v>51</v>
      </c>
      <c r="D1961" s="2" t="s">
        <v>12</v>
      </c>
      <c r="E1961" s="2" t="s">
        <v>93</v>
      </c>
      <c r="F1961" s="2" t="s">
        <v>35</v>
      </c>
      <c r="G1961" s="2" t="s">
        <v>15</v>
      </c>
      <c r="H1961" s="7">
        <v>7269.22</v>
      </c>
      <c r="I1961" s="3">
        <v>45222</v>
      </c>
      <c r="J1961" s="3" t="str">
        <f>TEXT(NIgerian_Fintech[[#This Row],[TransactionDate]], "JJJJ")</f>
        <v>2023</v>
      </c>
      <c r="K1961" s="3" t="str">
        <f>TEXT(NIgerian_Fintech[[#This Row],[TransactionDate]], "MMMM")</f>
        <v>October</v>
      </c>
      <c r="L1961" s="3" t="str">
        <f>TEXT(NIgerian_Fintech[[#This Row],[TransactionDate]], "MM")</f>
        <v>10</v>
      </c>
      <c r="M1961" s="3" t="str">
        <f>TEXT(NIgerian_Fintech[[#This Row],[TransactionDate]], "tttt")</f>
        <v>Monday</v>
      </c>
      <c r="N1961" s="2" t="s">
        <v>16</v>
      </c>
    </row>
    <row r="1962" spans="1:14" ht="14.5" x14ac:dyDescent="0.35">
      <c r="A1962" s="2" t="s">
        <v>3954</v>
      </c>
      <c r="B1962" s="2" t="s">
        <v>3955</v>
      </c>
      <c r="C1962" s="2">
        <v>53</v>
      </c>
      <c r="D1962" s="2" t="s">
        <v>39</v>
      </c>
      <c r="E1962" s="2" t="s">
        <v>64</v>
      </c>
      <c r="F1962" s="2" t="s">
        <v>49</v>
      </c>
      <c r="G1962" s="2" t="s">
        <v>30</v>
      </c>
      <c r="H1962" s="7">
        <v>76.680000000000007</v>
      </c>
      <c r="I1962" s="3">
        <v>45124</v>
      </c>
      <c r="J1962" s="3" t="str">
        <f>TEXT(NIgerian_Fintech[[#This Row],[TransactionDate]], "JJJJ")</f>
        <v>2023</v>
      </c>
      <c r="K1962" s="3" t="str">
        <f>TEXT(NIgerian_Fintech[[#This Row],[TransactionDate]], "MMMM")</f>
        <v>July</v>
      </c>
      <c r="L1962" s="3" t="str">
        <f>TEXT(NIgerian_Fintech[[#This Row],[TransactionDate]], "MM")</f>
        <v>07</v>
      </c>
      <c r="M1962" s="3" t="str">
        <f>TEXT(NIgerian_Fintech[[#This Row],[TransactionDate]], "tttt")</f>
        <v>Monday</v>
      </c>
      <c r="N1962" s="2" t="s">
        <v>16</v>
      </c>
    </row>
    <row r="1963" spans="1:14" ht="14.5" x14ac:dyDescent="0.35">
      <c r="A1963" s="2" t="s">
        <v>3956</v>
      </c>
      <c r="B1963" s="2" t="s">
        <v>3957</v>
      </c>
      <c r="C1963" s="2">
        <v>19</v>
      </c>
      <c r="D1963" s="2" t="s">
        <v>39</v>
      </c>
      <c r="E1963" s="2" t="s">
        <v>64</v>
      </c>
      <c r="F1963" s="2" t="s">
        <v>35</v>
      </c>
      <c r="G1963" s="2" t="s">
        <v>15</v>
      </c>
      <c r="H1963" s="7">
        <v>815.62</v>
      </c>
      <c r="I1963" s="3">
        <v>45496</v>
      </c>
      <c r="J1963" s="3" t="str">
        <f>TEXT(NIgerian_Fintech[[#This Row],[TransactionDate]], "JJJJ")</f>
        <v>2024</v>
      </c>
      <c r="K1963" s="3" t="str">
        <f>TEXT(NIgerian_Fintech[[#This Row],[TransactionDate]], "MMMM")</f>
        <v>July</v>
      </c>
      <c r="L1963" s="3" t="str">
        <f>TEXT(NIgerian_Fintech[[#This Row],[TransactionDate]], "MM")</f>
        <v>07</v>
      </c>
      <c r="M1963" s="3" t="str">
        <f>TEXT(NIgerian_Fintech[[#This Row],[TransactionDate]], "tttt")</f>
        <v>Tuesday</v>
      </c>
      <c r="N1963" s="2" t="s">
        <v>69</v>
      </c>
    </row>
    <row r="1964" spans="1:14" ht="14.5" x14ac:dyDescent="0.35">
      <c r="A1964" s="2" t="s">
        <v>3958</v>
      </c>
      <c r="B1964" s="2" t="s">
        <v>3959</v>
      </c>
      <c r="C1964" s="2">
        <v>32</v>
      </c>
      <c r="D1964" s="2" t="s">
        <v>39</v>
      </c>
      <c r="E1964" s="2" t="s">
        <v>24</v>
      </c>
      <c r="F1964" s="2" t="s">
        <v>49</v>
      </c>
      <c r="G1964" s="2" t="s">
        <v>15</v>
      </c>
      <c r="H1964" s="7">
        <v>12777.21</v>
      </c>
      <c r="I1964" s="3">
        <v>45324</v>
      </c>
      <c r="J1964" s="3" t="str">
        <f>TEXT(NIgerian_Fintech[[#This Row],[TransactionDate]], "JJJJ")</f>
        <v>2024</v>
      </c>
      <c r="K1964" s="3" t="str">
        <f>TEXT(NIgerian_Fintech[[#This Row],[TransactionDate]], "MMMM")</f>
        <v>February</v>
      </c>
      <c r="L1964" s="3" t="str">
        <f>TEXT(NIgerian_Fintech[[#This Row],[TransactionDate]], "MM")</f>
        <v>02</v>
      </c>
      <c r="M1964" s="3" t="str">
        <f>TEXT(NIgerian_Fintech[[#This Row],[TransactionDate]], "tttt")</f>
        <v>Friday</v>
      </c>
      <c r="N1964" s="2" t="s">
        <v>16</v>
      </c>
    </row>
    <row r="1965" spans="1:14" ht="14.5" x14ac:dyDescent="0.35">
      <c r="A1965" s="2" t="s">
        <v>3960</v>
      </c>
      <c r="B1965" s="2" t="s">
        <v>3961</v>
      </c>
      <c r="C1965" s="2">
        <v>51</v>
      </c>
      <c r="D1965" s="2" t="s">
        <v>12</v>
      </c>
      <c r="E1965" s="2" t="s">
        <v>42</v>
      </c>
      <c r="F1965" s="2" t="s">
        <v>49</v>
      </c>
      <c r="G1965" s="2" t="s">
        <v>26</v>
      </c>
      <c r="H1965" s="7">
        <v>5107.45</v>
      </c>
      <c r="I1965" s="3">
        <v>45516</v>
      </c>
      <c r="J1965" s="3" t="str">
        <f>TEXT(NIgerian_Fintech[[#This Row],[TransactionDate]], "JJJJ")</f>
        <v>2024</v>
      </c>
      <c r="K1965" s="3" t="str">
        <f>TEXT(NIgerian_Fintech[[#This Row],[TransactionDate]], "MMMM")</f>
        <v>August</v>
      </c>
      <c r="L1965" s="3" t="str">
        <f>TEXT(NIgerian_Fintech[[#This Row],[TransactionDate]], "MM")</f>
        <v>08</v>
      </c>
      <c r="M1965" s="3" t="str">
        <f>TEXT(NIgerian_Fintech[[#This Row],[TransactionDate]], "tttt")</f>
        <v>Monday</v>
      </c>
      <c r="N1965" s="2" t="s">
        <v>16</v>
      </c>
    </row>
    <row r="1966" spans="1:14" ht="14.5" x14ac:dyDescent="0.35">
      <c r="A1966" s="2" t="s">
        <v>3962</v>
      </c>
      <c r="B1966" s="2" t="s">
        <v>3963</v>
      </c>
      <c r="C1966" s="2">
        <v>53</v>
      </c>
      <c r="D1966" s="2" t="s">
        <v>12</v>
      </c>
      <c r="E1966" s="2" t="s">
        <v>29</v>
      </c>
      <c r="F1966" s="2" t="s">
        <v>19</v>
      </c>
      <c r="G1966" s="2" t="s">
        <v>26</v>
      </c>
      <c r="H1966" s="7">
        <v>15360.75</v>
      </c>
      <c r="I1966" s="3">
        <v>45168</v>
      </c>
      <c r="J1966" s="3" t="str">
        <f>TEXT(NIgerian_Fintech[[#This Row],[TransactionDate]], "JJJJ")</f>
        <v>2023</v>
      </c>
      <c r="K1966" s="3" t="str">
        <f>TEXT(NIgerian_Fintech[[#This Row],[TransactionDate]], "MMMM")</f>
        <v>August</v>
      </c>
      <c r="L1966" s="3" t="str">
        <f>TEXT(NIgerian_Fintech[[#This Row],[TransactionDate]], "MM")</f>
        <v>08</v>
      </c>
      <c r="M1966" s="3" t="str">
        <f>TEXT(NIgerian_Fintech[[#This Row],[TransactionDate]], "tttt")</f>
        <v>Wednesday</v>
      </c>
      <c r="N1966" s="2" t="s">
        <v>21</v>
      </c>
    </row>
    <row r="1967" spans="1:14" ht="14.5" x14ac:dyDescent="0.35">
      <c r="A1967" s="2" t="s">
        <v>3964</v>
      </c>
      <c r="B1967" s="2" t="s">
        <v>3965</v>
      </c>
      <c r="C1967" s="2">
        <v>23</v>
      </c>
      <c r="D1967" s="2" t="s">
        <v>39</v>
      </c>
      <c r="E1967" s="2" t="s">
        <v>64</v>
      </c>
      <c r="F1967" s="2" t="s">
        <v>55</v>
      </c>
      <c r="G1967" s="2" t="s">
        <v>30</v>
      </c>
      <c r="H1967" s="7">
        <v>10483.66</v>
      </c>
      <c r="I1967" s="3">
        <v>45355</v>
      </c>
      <c r="J1967" s="3" t="str">
        <f>TEXT(NIgerian_Fintech[[#This Row],[TransactionDate]], "JJJJ")</f>
        <v>2024</v>
      </c>
      <c r="K1967" s="3" t="str">
        <f>TEXT(NIgerian_Fintech[[#This Row],[TransactionDate]], "MMMM")</f>
        <v>March</v>
      </c>
      <c r="L1967" s="3" t="str">
        <f>TEXT(NIgerian_Fintech[[#This Row],[TransactionDate]], "MM")</f>
        <v>03</v>
      </c>
      <c r="M1967" s="3" t="str">
        <f>TEXT(NIgerian_Fintech[[#This Row],[TransactionDate]], "tttt")</f>
        <v>Monday</v>
      </c>
      <c r="N1967" s="2" t="s">
        <v>21</v>
      </c>
    </row>
    <row r="1968" spans="1:14" ht="14.5" x14ac:dyDescent="0.35">
      <c r="A1968" s="2" t="s">
        <v>3966</v>
      </c>
      <c r="B1968" s="2" t="s">
        <v>3967</v>
      </c>
      <c r="C1968" s="2">
        <v>56</v>
      </c>
      <c r="D1968" s="2" t="s">
        <v>12</v>
      </c>
      <c r="E1968" s="2" t="s">
        <v>42</v>
      </c>
      <c r="F1968" s="2" t="s">
        <v>35</v>
      </c>
      <c r="G1968" s="2" t="s">
        <v>15</v>
      </c>
      <c r="H1968" s="7">
        <v>8711.16</v>
      </c>
      <c r="I1968" s="3">
        <v>45537</v>
      </c>
      <c r="J1968" s="3" t="str">
        <f>TEXT(NIgerian_Fintech[[#This Row],[TransactionDate]], "JJJJ")</f>
        <v>2024</v>
      </c>
      <c r="K1968" s="3" t="str">
        <f>TEXT(NIgerian_Fintech[[#This Row],[TransactionDate]], "MMMM")</f>
        <v>September</v>
      </c>
      <c r="L1968" s="3" t="str">
        <f>TEXT(NIgerian_Fintech[[#This Row],[TransactionDate]], "MM")</f>
        <v>09</v>
      </c>
      <c r="M1968" s="3" t="str">
        <f>TEXT(NIgerian_Fintech[[#This Row],[TransactionDate]], "tttt")</f>
        <v>Monday</v>
      </c>
      <c r="N1968" s="2" t="s">
        <v>69</v>
      </c>
    </row>
    <row r="1969" spans="1:14" ht="14.5" x14ac:dyDescent="0.35">
      <c r="A1969" s="2" t="s">
        <v>3968</v>
      </c>
      <c r="B1969" s="2" t="s">
        <v>3969</v>
      </c>
      <c r="C1969" s="2">
        <v>59</v>
      </c>
      <c r="D1969" s="2" t="s">
        <v>39</v>
      </c>
      <c r="E1969" s="2" t="s">
        <v>52</v>
      </c>
      <c r="F1969" s="2" t="s">
        <v>25</v>
      </c>
      <c r="G1969" s="2" t="s">
        <v>26</v>
      </c>
      <c r="H1969" s="7">
        <v>23164.32</v>
      </c>
      <c r="I1969" s="3">
        <v>44932</v>
      </c>
      <c r="J1969" s="3" t="str">
        <f>TEXT(NIgerian_Fintech[[#This Row],[TransactionDate]], "JJJJ")</f>
        <v>2023</v>
      </c>
      <c r="K1969" s="3" t="str">
        <f>TEXT(NIgerian_Fintech[[#This Row],[TransactionDate]], "MMMM")</f>
        <v>January</v>
      </c>
      <c r="L1969" s="3" t="str">
        <f>TEXT(NIgerian_Fintech[[#This Row],[TransactionDate]], "MM")</f>
        <v>01</v>
      </c>
      <c r="M1969" s="3" t="str">
        <f>TEXT(NIgerian_Fintech[[#This Row],[TransactionDate]], "tttt")</f>
        <v>Friday</v>
      </c>
      <c r="N1969" s="2" t="s">
        <v>16</v>
      </c>
    </row>
    <row r="1970" spans="1:14" ht="14.5" x14ac:dyDescent="0.35">
      <c r="A1970" s="2" t="s">
        <v>3970</v>
      </c>
      <c r="B1970" s="2" t="s">
        <v>3971</v>
      </c>
      <c r="C1970" s="2">
        <v>29</v>
      </c>
      <c r="D1970" s="2" t="s">
        <v>12</v>
      </c>
      <c r="E1970" s="2" t="s">
        <v>52</v>
      </c>
      <c r="F1970" s="2" t="s">
        <v>35</v>
      </c>
      <c r="G1970" s="2" t="s">
        <v>36</v>
      </c>
      <c r="H1970" s="7">
        <v>215.53</v>
      </c>
      <c r="I1970" s="3">
        <v>45244</v>
      </c>
      <c r="J1970" s="3" t="str">
        <f>TEXT(NIgerian_Fintech[[#This Row],[TransactionDate]], "JJJJ")</f>
        <v>2023</v>
      </c>
      <c r="K1970" s="3" t="str">
        <f>TEXT(NIgerian_Fintech[[#This Row],[TransactionDate]], "MMMM")</f>
        <v>November</v>
      </c>
      <c r="L1970" s="3" t="str">
        <f>TEXT(NIgerian_Fintech[[#This Row],[TransactionDate]], "MM")</f>
        <v>11</v>
      </c>
      <c r="M1970" s="3" t="str">
        <f>TEXT(NIgerian_Fintech[[#This Row],[TransactionDate]], "tttt")</f>
        <v>Tuesday</v>
      </c>
      <c r="N1970" s="2" t="s">
        <v>16</v>
      </c>
    </row>
    <row r="1971" spans="1:14" ht="14.5" x14ac:dyDescent="0.35">
      <c r="A1971" s="2" t="s">
        <v>3972</v>
      </c>
      <c r="B1971" s="2" t="s">
        <v>3973</v>
      </c>
      <c r="C1971" s="2">
        <v>20</v>
      </c>
      <c r="D1971" s="2" t="s">
        <v>39</v>
      </c>
      <c r="E1971" s="2" t="s">
        <v>93</v>
      </c>
      <c r="F1971" s="2" t="s">
        <v>19</v>
      </c>
      <c r="G1971" s="2" t="s">
        <v>36</v>
      </c>
      <c r="H1971" s="7">
        <v>1684.59</v>
      </c>
      <c r="I1971" s="3">
        <v>45138</v>
      </c>
      <c r="J1971" s="3" t="str">
        <f>TEXT(NIgerian_Fintech[[#This Row],[TransactionDate]], "JJJJ")</f>
        <v>2023</v>
      </c>
      <c r="K1971" s="3" t="str">
        <f>TEXT(NIgerian_Fintech[[#This Row],[TransactionDate]], "MMMM")</f>
        <v>July</v>
      </c>
      <c r="L1971" s="3" t="str">
        <f>TEXT(NIgerian_Fintech[[#This Row],[TransactionDate]], "MM")</f>
        <v>07</v>
      </c>
      <c r="M1971" s="3" t="str">
        <f>TEXT(NIgerian_Fintech[[#This Row],[TransactionDate]], "tttt")</f>
        <v>Monday</v>
      </c>
      <c r="N1971" s="2" t="s">
        <v>16</v>
      </c>
    </row>
    <row r="1972" spans="1:14" ht="14.5" x14ac:dyDescent="0.35">
      <c r="A1972" s="2" t="s">
        <v>3974</v>
      </c>
      <c r="B1972" s="2" t="s">
        <v>3975</v>
      </c>
      <c r="C1972" s="2">
        <v>62</v>
      </c>
      <c r="D1972" s="2" t="s">
        <v>12</v>
      </c>
      <c r="E1972" s="2" t="s">
        <v>29</v>
      </c>
      <c r="F1972" s="2" t="s">
        <v>14</v>
      </c>
      <c r="G1972" s="2" t="s">
        <v>36</v>
      </c>
      <c r="H1972" s="7">
        <v>9791.67</v>
      </c>
      <c r="I1972" s="3">
        <v>45199</v>
      </c>
      <c r="J1972" s="3" t="str">
        <f>TEXT(NIgerian_Fintech[[#This Row],[TransactionDate]], "JJJJ")</f>
        <v>2023</v>
      </c>
      <c r="K1972" s="3" t="str">
        <f>TEXT(NIgerian_Fintech[[#This Row],[TransactionDate]], "MMMM")</f>
        <v>September</v>
      </c>
      <c r="L1972" s="3" t="str">
        <f>TEXT(NIgerian_Fintech[[#This Row],[TransactionDate]], "MM")</f>
        <v>09</v>
      </c>
      <c r="M1972" s="3" t="str">
        <f>TEXT(NIgerian_Fintech[[#This Row],[TransactionDate]], "tttt")</f>
        <v>Saturday</v>
      </c>
      <c r="N1972" s="2" t="s">
        <v>16</v>
      </c>
    </row>
    <row r="1973" spans="1:14" ht="14.5" x14ac:dyDescent="0.35">
      <c r="A1973" s="2" t="s">
        <v>3976</v>
      </c>
      <c r="B1973" s="2" t="s">
        <v>3977</v>
      </c>
      <c r="C1973" s="2">
        <v>35</v>
      </c>
      <c r="D1973" s="2" t="s">
        <v>39</v>
      </c>
      <c r="E1973" s="2" t="s">
        <v>42</v>
      </c>
      <c r="F1973" s="2" t="s">
        <v>14</v>
      </c>
      <c r="G1973" s="2" t="s">
        <v>36</v>
      </c>
      <c r="H1973" s="7">
        <v>680.95</v>
      </c>
      <c r="I1973" s="3">
        <v>45010</v>
      </c>
      <c r="J1973" s="3" t="str">
        <f>TEXT(NIgerian_Fintech[[#This Row],[TransactionDate]], "JJJJ")</f>
        <v>2023</v>
      </c>
      <c r="K1973" s="3" t="str">
        <f>TEXT(NIgerian_Fintech[[#This Row],[TransactionDate]], "MMMM")</f>
        <v>March</v>
      </c>
      <c r="L1973" s="3" t="str">
        <f>TEXT(NIgerian_Fintech[[#This Row],[TransactionDate]], "MM")</f>
        <v>03</v>
      </c>
      <c r="M1973" s="3" t="str">
        <f>TEXT(NIgerian_Fintech[[#This Row],[TransactionDate]], "tttt")</f>
        <v>Saturday</v>
      </c>
      <c r="N1973" s="2" t="s">
        <v>16</v>
      </c>
    </row>
    <row r="1974" spans="1:14" ht="14.5" x14ac:dyDescent="0.35">
      <c r="A1974" s="2" t="s">
        <v>3978</v>
      </c>
      <c r="B1974" s="2" t="s">
        <v>3979</v>
      </c>
      <c r="C1974" s="2">
        <v>57</v>
      </c>
      <c r="D1974" s="2" t="s">
        <v>39</v>
      </c>
      <c r="E1974" s="2" t="s">
        <v>74</v>
      </c>
      <c r="F1974" s="2" t="s">
        <v>19</v>
      </c>
      <c r="G1974" s="2" t="s">
        <v>15</v>
      </c>
      <c r="H1974" s="7">
        <v>10355.540000000001</v>
      </c>
      <c r="I1974" s="3">
        <v>45550</v>
      </c>
      <c r="J1974" s="3" t="str">
        <f>TEXT(NIgerian_Fintech[[#This Row],[TransactionDate]], "JJJJ")</f>
        <v>2024</v>
      </c>
      <c r="K1974" s="3" t="str">
        <f>TEXT(NIgerian_Fintech[[#This Row],[TransactionDate]], "MMMM")</f>
        <v>September</v>
      </c>
      <c r="L1974" s="3" t="str">
        <f>TEXT(NIgerian_Fintech[[#This Row],[TransactionDate]], "MM")</f>
        <v>09</v>
      </c>
      <c r="M1974" s="3" t="str">
        <f>TEXT(NIgerian_Fintech[[#This Row],[TransactionDate]], "tttt")</f>
        <v>Sunday</v>
      </c>
      <c r="N1974" s="2" t="s">
        <v>16</v>
      </c>
    </row>
    <row r="1975" spans="1:14" ht="14.5" x14ac:dyDescent="0.35">
      <c r="A1975" s="2" t="s">
        <v>3980</v>
      </c>
      <c r="B1975" s="2" t="s">
        <v>3981</v>
      </c>
      <c r="C1975" s="2">
        <v>38</v>
      </c>
      <c r="D1975" s="2" t="s">
        <v>12</v>
      </c>
      <c r="E1975" s="2" t="s">
        <v>52</v>
      </c>
      <c r="F1975" s="2" t="s">
        <v>19</v>
      </c>
      <c r="G1975" s="2" t="s">
        <v>36</v>
      </c>
      <c r="H1975" s="7">
        <v>41427.629999999997</v>
      </c>
      <c r="I1975" s="3">
        <v>45636</v>
      </c>
      <c r="J1975" s="3" t="str">
        <f>TEXT(NIgerian_Fintech[[#This Row],[TransactionDate]], "JJJJ")</f>
        <v>2024</v>
      </c>
      <c r="K1975" s="3" t="str">
        <f>TEXT(NIgerian_Fintech[[#This Row],[TransactionDate]], "MMMM")</f>
        <v>December</v>
      </c>
      <c r="L1975" s="3" t="str">
        <f>TEXT(NIgerian_Fintech[[#This Row],[TransactionDate]], "MM")</f>
        <v>12</v>
      </c>
      <c r="M1975" s="3" t="str">
        <f>TEXT(NIgerian_Fintech[[#This Row],[TransactionDate]], "tttt")</f>
        <v>Tuesday</v>
      </c>
      <c r="N1975" s="2" t="s">
        <v>16</v>
      </c>
    </row>
    <row r="1976" spans="1:14" ht="14.5" x14ac:dyDescent="0.35">
      <c r="A1976" s="2" t="s">
        <v>3982</v>
      </c>
      <c r="B1976" s="2" t="s">
        <v>3983</v>
      </c>
      <c r="C1976" s="2">
        <v>32</v>
      </c>
      <c r="D1976" s="2" t="s">
        <v>39</v>
      </c>
      <c r="E1976" s="2" t="s">
        <v>24</v>
      </c>
      <c r="F1976" s="2" t="s">
        <v>55</v>
      </c>
      <c r="G1976" s="2" t="s">
        <v>15</v>
      </c>
      <c r="H1976" s="7">
        <v>21103.8</v>
      </c>
      <c r="I1976" s="3">
        <v>45286</v>
      </c>
      <c r="J1976" s="3" t="str">
        <f>TEXT(NIgerian_Fintech[[#This Row],[TransactionDate]], "JJJJ")</f>
        <v>2023</v>
      </c>
      <c r="K1976" s="3" t="str">
        <f>TEXT(NIgerian_Fintech[[#This Row],[TransactionDate]], "MMMM")</f>
        <v>December</v>
      </c>
      <c r="L1976" s="3" t="str">
        <f>TEXT(NIgerian_Fintech[[#This Row],[TransactionDate]], "MM")</f>
        <v>12</v>
      </c>
      <c r="M1976" s="3" t="str">
        <f>TEXT(NIgerian_Fintech[[#This Row],[TransactionDate]], "tttt")</f>
        <v>Tuesday</v>
      </c>
      <c r="N1976" s="2" t="s">
        <v>21</v>
      </c>
    </row>
    <row r="1977" spans="1:14" ht="14.5" x14ac:dyDescent="0.35">
      <c r="A1977" s="2" t="s">
        <v>3984</v>
      </c>
      <c r="B1977" s="2" t="s">
        <v>3985</v>
      </c>
      <c r="C1977" s="2">
        <v>50</v>
      </c>
      <c r="D1977" s="2" t="s">
        <v>39</v>
      </c>
      <c r="E1977" s="2" t="s">
        <v>29</v>
      </c>
      <c r="F1977" s="2" t="s">
        <v>35</v>
      </c>
      <c r="G1977" s="2" t="s">
        <v>30</v>
      </c>
      <c r="H1977" s="7">
        <v>8938.3700000000008</v>
      </c>
      <c r="I1977" s="3">
        <v>45307</v>
      </c>
      <c r="J1977" s="3" t="str">
        <f>TEXT(NIgerian_Fintech[[#This Row],[TransactionDate]], "JJJJ")</f>
        <v>2024</v>
      </c>
      <c r="K1977" s="3" t="str">
        <f>TEXT(NIgerian_Fintech[[#This Row],[TransactionDate]], "MMMM")</f>
        <v>January</v>
      </c>
      <c r="L1977" s="3" t="str">
        <f>TEXT(NIgerian_Fintech[[#This Row],[TransactionDate]], "MM")</f>
        <v>01</v>
      </c>
      <c r="M1977" s="3" t="str">
        <f>TEXT(NIgerian_Fintech[[#This Row],[TransactionDate]], "tttt")</f>
        <v>Tuesday</v>
      </c>
      <c r="N1977" s="2" t="s">
        <v>69</v>
      </c>
    </row>
    <row r="1978" spans="1:14" ht="14.5" x14ac:dyDescent="0.35">
      <c r="A1978" s="2" t="s">
        <v>3986</v>
      </c>
      <c r="B1978" s="2" t="s">
        <v>3987</v>
      </c>
      <c r="C1978" s="2">
        <v>52</v>
      </c>
      <c r="D1978" s="2" t="s">
        <v>39</v>
      </c>
      <c r="E1978" s="2" t="s">
        <v>93</v>
      </c>
      <c r="F1978" s="2" t="s">
        <v>35</v>
      </c>
      <c r="G1978" s="2" t="s">
        <v>30</v>
      </c>
      <c r="H1978" s="7">
        <v>22440.959999999999</v>
      </c>
      <c r="I1978" s="3">
        <v>45466</v>
      </c>
      <c r="J1978" s="3" t="str">
        <f>TEXT(NIgerian_Fintech[[#This Row],[TransactionDate]], "JJJJ")</f>
        <v>2024</v>
      </c>
      <c r="K1978" s="3" t="str">
        <f>TEXT(NIgerian_Fintech[[#This Row],[TransactionDate]], "MMMM")</f>
        <v>June</v>
      </c>
      <c r="L1978" s="3" t="str">
        <f>TEXT(NIgerian_Fintech[[#This Row],[TransactionDate]], "MM")</f>
        <v>06</v>
      </c>
      <c r="M1978" s="3" t="str">
        <f>TEXT(NIgerian_Fintech[[#This Row],[TransactionDate]], "tttt")</f>
        <v>Sunday</v>
      </c>
      <c r="N1978" s="2" t="s">
        <v>16</v>
      </c>
    </row>
    <row r="1979" spans="1:14" ht="14.5" x14ac:dyDescent="0.35">
      <c r="A1979" s="2" t="s">
        <v>3988</v>
      </c>
      <c r="B1979" s="2" t="s">
        <v>3989</v>
      </c>
      <c r="C1979" s="2">
        <v>43</v>
      </c>
      <c r="D1979" s="2" t="s">
        <v>39</v>
      </c>
      <c r="E1979" s="2" t="s">
        <v>74</v>
      </c>
      <c r="F1979" s="2" t="s">
        <v>14</v>
      </c>
      <c r="G1979" s="2" t="s">
        <v>36</v>
      </c>
      <c r="H1979" s="7">
        <v>1236.02</v>
      </c>
      <c r="I1979" s="3">
        <v>45067</v>
      </c>
      <c r="J1979" s="3" t="str">
        <f>TEXT(NIgerian_Fintech[[#This Row],[TransactionDate]], "JJJJ")</f>
        <v>2023</v>
      </c>
      <c r="K1979" s="3" t="str">
        <f>TEXT(NIgerian_Fintech[[#This Row],[TransactionDate]], "MMMM")</f>
        <v>May</v>
      </c>
      <c r="L1979" s="3" t="str">
        <f>TEXT(NIgerian_Fintech[[#This Row],[TransactionDate]], "MM")</f>
        <v>05</v>
      </c>
      <c r="M1979" s="3" t="str">
        <f>TEXT(NIgerian_Fintech[[#This Row],[TransactionDate]], "tttt")</f>
        <v>Sunday</v>
      </c>
      <c r="N1979" s="2" t="s">
        <v>16</v>
      </c>
    </row>
    <row r="1980" spans="1:14" ht="14.5" x14ac:dyDescent="0.35">
      <c r="A1980" s="2" t="s">
        <v>3990</v>
      </c>
      <c r="B1980" s="2" t="s">
        <v>3991</v>
      </c>
      <c r="C1980" s="2">
        <v>25</v>
      </c>
      <c r="D1980" s="2" t="s">
        <v>12</v>
      </c>
      <c r="E1980" s="2" t="s">
        <v>52</v>
      </c>
      <c r="F1980" s="2" t="s">
        <v>25</v>
      </c>
      <c r="G1980" s="2" t="s">
        <v>36</v>
      </c>
      <c r="H1980" s="7">
        <v>6064.08</v>
      </c>
      <c r="I1980" s="3">
        <v>45436</v>
      </c>
      <c r="J1980" s="3" t="str">
        <f>TEXT(NIgerian_Fintech[[#This Row],[TransactionDate]], "JJJJ")</f>
        <v>2024</v>
      </c>
      <c r="K1980" s="3" t="str">
        <f>TEXT(NIgerian_Fintech[[#This Row],[TransactionDate]], "MMMM")</f>
        <v>May</v>
      </c>
      <c r="L1980" s="3" t="str">
        <f>TEXT(NIgerian_Fintech[[#This Row],[TransactionDate]], "MM")</f>
        <v>05</v>
      </c>
      <c r="M1980" s="3" t="str">
        <f>TEXT(NIgerian_Fintech[[#This Row],[TransactionDate]], "tttt")</f>
        <v>Friday</v>
      </c>
      <c r="N1980" s="2" t="s">
        <v>16</v>
      </c>
    </row>
    <row r="1981" spans="1:14" ht="14.5" x14ac:dyDescent="0.35">
      <c r="A1981" s="2" t="s">
        <v>3992</v>
      </c>
      <c r="B1981" s="2" t="s">
        <v>3993</v>
      </c>
      <c r="C1981" s="2">
        <v>53</v>
      </c>
      <c r="D1981" s="2" t="s">
        <v>39</v>
      </c>
      <c r="E1981" s="2" t="s">
        <v>52</v>
      </c>
      <c r="F1981" s="2" t="s">
        <v>35</v>
      </c>
      <c r="G1981" s="2" t="s">
        <v>36</v>
      </c>
      <c r="H1981" s="7">
        <v>5597.99</v>
      </c>
      <c r="I1981" s="3">
        <v>45099</v>
      </c>
      <c r="J1981" s="3" t="str">
        <f>TEXT(NIgerian_Fintech[[#This Row],[TransactionDate]], "JJJJ")</f>
        <v>2023</v>
      </c>
      <c r="K1981" s="3" t="str">
        <f>TEXT(NIgerian_Fintech[[#This Row],[TransactionDate]], "MMMM")</f>
        <v>June</v>
      </c>
      <c r="L1981" s="3" t="str">
        <f>TEXT(NIgerian_Fintech[[#This Row],[TransactionDate]], "MM")</f>
        <v>06</v>
      </c>
      <c r="M1981" s="3" t="str">
        <f>TEXT(NIgerian_Fintech[[#This Row],[TransactionDate]], "tttt")</f>
        <v>Thursday</v>
      </c>
      <c r="N1981" s="2" t="s">
        <v>16</v>
      </c>
    </row>
    <row r="1982" spans="1:14" ht="14.5" x14ac:dyDescent="0.35">
      <c r="A1982" s="2" t="s">
        <v>3994</v>
      </c>
      <c r="B1982" s="2" t="s">
        <v>3995</v>
      </c>
      <c r="C1982" s="2">
        <v>47</v>
      </c>
      <c r="D1982" s="2" t="s">
        <v>12</v>
      </c>
      <c r="E1982" s="2" t="s">
        <v>93</v>
      </c>
      <c r="F1982" s="2" t="s">
        <v>49</v>
      </c>
      <c r="G1982" s="2" t="s">
        <v>30</v>
      </c>
      <c r="H1982" s="7">
        <v>4101.47</v>
      </c>
      <c r="I1982" s="3">
        <v>44946</v>
      </c>
      <c r="J1982" s="3" t="str">
        <f>TEXT(NIgerian_Fintech[[#This Row],[TransactionDate]], "JJJJ")</f>
        <v>2023</v>
      </c>
      <c r="K1982" s="3" t="str">
        <f>TEXT(NIgerian_Fintech[[#This Row],[TransactionDate]], "MMMM")</f>
        <v>January</v>
      </c>
      <c r="L1982" s="3" t="str">
        <f>TEXT(NIgerian_Fintech[[#This Row],[TransactionDate]], "MM")</f>
        <v>01</v>
      </c>
      <c r="M1982" s="3" t="str">
        <f>TEXT(NIgerian_Fintech[[#This Row],[TransactionDate]], "tttt")</f>
        <v>Friday</v>
      </c>
      <c r="N1982" s="2" t="s">
        <v>16</v>
      </c>
    </row>
    <row r="1983" spans="1:14" ht="14.5" x14ac:dyDescent="0.35">
      <c r="A1983" s="2" t="s">
        <v>3996</v>
      </c>
      <c r="B1983" s="2" t="s">
        <v>3997</v>
      </c>
      <c r="C1983" s="2">
        <v>40</v>
      </c>
      <c r="D1983" s="2" t="s">
        <v>12</v>
      </c>
      <c r="E1983" s="2" t="s">
        <v>93</v>
      </c>
      <c r="F1983" s="2" t="s">
        <v>49</v>
      </c>
      <c r="G1983" s="2" t="s">
        <v>26</v>
      </c>
      <c r="H1983" s="7">
        <v>2.0099999999999998</v>
      </c>
      <c r="I1983" s="3">
        <v>45555</v>
      </c>
      <c r="J1983" s="3" t="str">
        <f>TEXT(NIgerian_Fintech[[#This Row],[TransactionDate]], "JJJJ")</f>
        <v>2024</v>
      </c>
      <c r="K1983" s="3" t="str">
        <f>TEXT(NIgerian_Fintech[[#This Row],[TransactionDate]], "MMMM")</f>
        <v>September</v>
      </c>
      <c r="L1983" s="3" t="str">
        <f>TEXT(NIgerian_Fintech[[#This Row],[TransactionDate]], "MM")</f>
        <v>09</v>
      </c>
      <c r="M1983" s="3" t="str">
        <f>TEXT(NIgerian_Fintech[[#This Row],[TransactionDate]], "tttt")</f>
        <v>Friday</v>
      </c>
      <c r="N1983" s="2" t="s">
        <v>21</v>
      </c>
    </row>
    <row r="1984" spans="1:14" ht="14.5" x14ac:dyDescent="0.35">
      <c r="A1984" s="2" t="s">
        <v>3998</v>
      </c>
      <c r="B1984" s="2" t="s">
        <v>3999</v>
      </c>
      <c r="C1984" s="2">
        <v>59</v>
      </c>
      <c r="D1984" s="2" t="s">
        <v>12</v>
      </c>
      <c r="E1984" s="2" t="s">
        <v>13</v>
      </c>
      <c r="F1984" s="2" t="s">
        <v>55</v>
      </c>
      <c r="G1984" s="2" t="s">
        <v>30</v>
      </c>
      <c r="H1984" s="7">
        <v>22166.74</v>
      </c>
      <c r="I1984" s="3">
        <v>45429</v>
      </c>
      <c r="J1984" s="3" t="str">
        <f>TEXT(NIgerian_Fintech[[#This Row],[TransactionDate]], "JJJJ")</f>
        <v>2024</v>
      </c>
      <c r="K1984" s="3" t="str">
        <f>TEXT(NIgerian_Fintech[[#This Row],[TransactionDate]], "MMMM")</f>
        <v>May</v>
      </c>
      <c r="L1984" s="3" t="str">
        <f>TEXT(NIgerian_Fintech[[#This Row],[TransactionDate]], "MM")</f>
        <v>05</v>
      </c>
      <c r="M1984" s="3" t="str">
        <f>TEXT(NIgerian_Fintech[[#This Row],[TransactionDate]], "tttt")</f>
        <v>Friday</v>
      </c>
      <c r="N1984" s="2" t="s">
        <v>16</v>
      </c>
    </row>
    <row r="1985" spans="1:14" ht="14.5" x14ac:dyDescent="0.35">
      <c r="A1985" s="2" t="s">
        <v>4000</v>
      </c>
      <c r="B1985" s="2" t="s">
        <v>4001</v>
      </c>
      <c r="C1985" s="2">
        <v>61</v>
      </c>
      <c r="D1985" s="2" t="s">
        <v>12</v>
      </c>
      <c r="E1985" s="2" t="s">
        <v>24</v>
      </c>
      <c r="F1985" s="2" t="s">
        <v>55</v>
      </c>
      <c r="G1985" s="2" t="s">
        <v>36</v>
      </c>
      <c r="H1985" s="7">
        <v>15037.57</v>
      </c>
      <c r="I1985" s="3">
        <v>45492</v>
      </c>
      <c r="J1985" s="3" t="str">
        <f>TEXT(NIgerian_Fintech[[#This Row],[TransactionDate]], "JJJJ")</f>
        <v>2024</v>
      </c>
      <c r="K1985" s="3" t="str">
        <f>TEXT(NIgerian_Fintech[[#This Row],[TransactionDate]], "MMMM")</f>
        <v>July</v>
      </c>
      <c r="L1985" s="3" t="str">
        <f>TEXT(NIgerian_Fintech[[#This Row],[TransactionDate]], "MM")</f>
        <v>07</v>
      </c>
      <c r="M1985" s="3" t="str">
        <f>TEXT(NIgerian_Fintech[[#This Row],[TransactionDate]], "tttt")</f>
        <v>Friday</v>
      </c>
      <c r="N1985" s="2" t="s">
        <v>16</v>
      </c>
    </row>
    <row r="1986" spans="1:14" ht="14.5" x14ac:dyDescent="0.35">
      <c r="A1986" s="2" t="s">
        <v>4002</v>
      </c>
      <c r="B1986" s="2" t="s">
        <v>4003</v>
      </c>
      <c r="C1986" s="2">
        <v>31</v>
      </c>
      <c r="D1986" s="2" t="s">
        <v>39</v>
      </c>
      <c r="E1986" s="2" t="s">
        <v>64</v>
      </c>
      <c r="F1986" s="2" t="s">
        <v>14</v>
      </c>
      <c r="G1986" s="2" t="s">
        <v>26</v>
      </c>
      <c r="H1986" s="7">
        <v>10580.2</v>
      </c>
      <c r="I1986" s="3">
        <v>45153</v>
      </c>
      <c r="J1986" s="3" t="str">
        <f>TEXT(NIgerian_Fintech[[#This Row],[TransactionDate]], "JJJJ")</f>
        <v>2023</v>
      </c>
      <c r="K1986" s="3" t="str">
        <f>TEXT(NIgerian_Fintech[[#This Row],[TransactionDate]], "MMMM")</f>
        <v>August</v>
      </c>
      <c r="L1986" s="3" t="str">
        <f>TEXT(NIgerian_Fintech[[#This Row],[TransactionDate]], "MM")</f>
        <v>08</v>
      </c>
      <c r="M1986" s="3" t="str">
        <f>TEXT(NIgerian_Fintech[[#This Row],[TransactionDate]], "tttt")</f>
        <v>Tuesday</v>
      </c>
      <c r="N1986" s="2" t="s">
        <v>16</v>
      </c>
    </row>
    <row r="1987" spans="1:14" ht="14.5" x14ac:dyDescent="0.35">
      <c r="A1987" s="2" t="s">
        <v>4004</v>
      </c>
      <c r="B1987" s="2" t="s">
        <v>4005</v>
      </c>
      <c r="C1987" s="2">
        <v>31</v>
      </c>
      <c r="D1987" s="2" t="s">
        <v>39</v>
      </c>
      <c r="E1987" s="2" t="s">
        <v>64</v>
      </c>
      <c r="F1987" s="2" t="s">
        <v>25</v>
      </c>
      <c r="G1987" s="2" t="s">
        <v>26</v>
      </c>
      <c r="H1987" s="7">
        <v>1380.75</v>
      </c>
      <c r="I1987" s="3">
        <v>45035</v>
      </c>
      <c r="J1987" s="3" t="str">
        <f>TEXT(NIgerian_Fintech[[#This Row],[TransactionDate]], "JJJJ")</f>
        <v>2023</v>
      </c>
      <c r="K1987" s="3" t="str">
        <f>TEXT(NIgerian_Fintech[[#This Row],[TransactionDate]], "MMMM")</f>
        <v>April</v>
      </c>
      <c r="L1987" s="3" t="str">
        <f>TEXT(NIgerian_Fintech[[#This Row],[TransactionDate]], "MM")</f>
        <v>04</v>
      </c>
      <c r="M1987" s="3" t="str">
        <f>TEXT(NIgerian_Fintech[[#This Row],[TransactionDate]], "tttt")</f>
        <v>Wednesday</v>
      </c>
      <c r="N1987" s="2" t="s">
        <v>16</v>
      </c>
    </row>
    <row r="1988" spans="1:14" ht="14.5" x14ac:dyDescent="0.35">
      <c r="A1988" s="2" t="s">
        <v>4006</v>
      </c>
      <c r="B1988" s="2" t="s">
        <v>4007</v>
      </c>
      <c r="C1988" s="2">
        <v>19</v>
      </c>
      <c r="D1988" s="2" t="s">
        <v>12</v>
      </c>
      <c r="E1988" s="2" t="s">
        <v>74</v>
      </c>
      <c r="F1988" s="2" t="s">
        <v>25</v>
      </c>
      <c r="G1988" s="2" t="s">
        <v>20</v>
      </c>
      <c r="H1988" s="7">
        <v>4751.45</v>
      </c>
      <c r="I1988" s="3">
        <v>45246</v>
      </c>
      <c r="J1988" s="3" t="str">
        <f>TEXT(NIgerian_Fintech[[#This Row],[TransactionDate]], "JJJJ")</f>
        <v>2023</v>
      </c>
      <c r="K1988" s="3" t="str">
        <f>TEXT(NIgerian_Fintech[[#This Row],[TransactionDate]], "MMMM")</f>
        <v>November</v>
      </c>
      <c r="L1988" s="3" t="str">
        <f>TEXT(NIgerian_Fintech[[#This Row],[TransactionDate]], "MM")</f>
        <v>11</v>
      </c>
      <c r="M1988" s="3" t="str">
        <f>TEXT(NIgerian_Fintech[[#This Row],[TransactionDate]], "tttt")</f>
        <v>Thursday</v>
      </c>
      <c r="N1988" s="2" t="s">
        <v>16</v>
      </c>
    </row>
    <row r="1989" spans="1:14" ht="14.5" x14ac:dyDescent="0.35">
      <c r="A1989" s="2" t="s">
        <v>4008</v>
      </c>
      <c r="B1989" s="2" t="s">
        <v>4009</v>
      </c>
      <c r="C1989" s="2">
        <v>54</v>
      </c>
      <c r="D1989" s="2" t="s">
        <v>39</v>
      </c>
      <c r="E1989" s="2" t="s">
        <v>64</v>
      </c>
      <c r="F1989" s="2" t="s">
        <v>19</v>
      </c>
      <c r="G1989" s="2" t="s">
        <v>15</v>
      </c>
      <c r="H1989" s="7">
        <v>25813.34</v>
      </c>
      <c r="I1989" s="3">
        <v>45234</v>
      </c>
      <c r="J1989" s="3" t="str">
        <f>TEXT(NIgerian_Fintech[[#This Row],[TransactionDate]], "JJJJ")</f>
        <v>2023</v>
      </c>
      <c r="K1989" s="3" t="str">
        <f>TEXT(NIgerian_Fintech[[#This Row],[TransactionDate]], "MMMM")</f>
        <v>November</v>
      </c>
      <c r="L1989" s="3" t="str">
        <f>TEXT(NIgerian_Fintech[[#This Row],[TransactionDate]], "MM")</f>
        <v>11</v>
      </c>
      <c r="M1989" s="3" t="str">
        <f>TEXT(NIgerian_Fintech[[#This Row],[TransactionDate]], "tttt")</f>
        <v>Saturday</v>
      </c>
      <c r="N1989" s="2" t="s">
        <v>16</v>
      </c>
    </row>
    <row r="1990" spans="1:14" ht="14.5" x14ac:dyDescent="0.35">
      <c r="A1990" s="2" t="s">
        <v>4010</v>
      </c>
      <c r="B1990" s="2" t="s">
        <v>4011</v>
      </c>
      <c r="C1990" s="2">
        <v>22</v>
      </c>
      <c r="D1990" s="2" t="s">
        <v>12</v>
      </c>
      <c r="E1990" s="2" t="s">
        <v>74</v>
      </c>
      <c r="F1990" s="2" t="s">
        <v>55</v>
      </c>
      <c r="G1990" s="2" t="s">
        <v>36</v>
      </c>
      <c r="H1990" s="7">
        <v>9595.3700000000008</v>
      </c>
      <c r="I1990" s="3">
        <v>45013</v>
      </c>
      <c r="J1990" s="3" t="str">
        <f>TEXT(NIgerian_Fintech[[#This Row],[TransactionDate]], "JJJJ")</f>
        <v>2023</v>
      </c>
      <c r="K1990" s="3" t="str">
        <f>TEXT(NIgerian_Fintech[[#This Row],[TransactionDate]], "MMMM")</f>
        <v>March</v>
      </c>
      <c r="L1990" s="3" t="str">
        <f>TEXT(NIgerian_Fintech[[#This Row],[TransactionDate]], "MM")</f>
        <v>03</v>
      </c>
      <c r="M1990" s="3" t="str">
        <f>TEXT(NIgerian_Fintech[[#This Row],[TransactionDate]], "tttt")</f>
        <v>Tuesday</v>
      </c>
      <c r="N1990" s="2" t="s">
        <v>21</v>
      </c>
    </row>
    <row r="1991" spans="1:14" ht="14.5" x14ac:dyDescent="0.35">
      <c r="A1991" s="2" t="s">
        <v>4012</v>
      </c>
      <c r="B1991" s="2" t="s">
        <v>4013</v>
      </c>
      <c r="C1991" s="2">
        <v>55</v>
      </c>
      <c r="D1991" s="2" t="s">
        <v>39</v>
      </c>
      <c r="E1991" s="2" t="s">
        <v>29</v>
      </c>
      <c r="F1991" s="2" t="s">
        <v>35</v>
      </c>
      <c r="G1991" s="2" t="s">
        <v>15</v>
      </c>
      <c r="H1991" s="7">
        <v>9248.5400000000009</v>
      </c>
      <c r="I1991" s="3">
        <v>45154</v>
      </c>
      <c r="J1991" s="3" t="str">
        <f>TEXT(NIgerian_Fintech[[#This Row],[TransactionDate]], "JJJJ")</f>
        <v>2023</v>
      </c>
      <c r="K1991" s="3" t="str">
        <f>TEXT(NIgerian_Fintech[[#This Row],[TransactionDate]], "MMMM")</f>
        <v>August</v>
      </c>
      <c r="L1991" s="3" t="str">
        <f>TEXT(NIgerian_Fintech[[#This Row],[TransactionDate]], "MM")</f>
        <v>08</v>
      </c>
      <c r="M1991" s="3" t="str">
        <f>TEXT(NIgerian_Fintech[[#This Row],[TransactionDate]], "tttt")</f>
        <v>Wednesday</v>
      </c>
      <c r="N1991" s="2" t="s">
        <v>16</v>
      </c>
    </row>
    <row r="1992" spans="1:14" ht="14.5" x14ac:dyDescent="0.35">
      <c r="A1992" s="2" t="s">
        <v>4014</v>
      </c>
      <c r="B1992" s="2" t="s">
        <v>4015</v>
      </c>
      <c r="C1992" s="2">
        <v>62</v>
      </c>
      <c r="D1992" s="2" t="s">
        <v>39</v>
      </c>
      <c r="E1992" s="2" t="s">
        <v>52</v>
      </c>
      <c r="F1992" s="2" t="s">
        <v>49</v>
      </c>
      <c r="G1992" s="2" t="s">
        <v>20</v>
      </c>
      <c r="H1992" s="7">
        <v>24433.03</v>
      </c>
      <c r="I1992" s="3">
        <v>45236</v>
      </c>
      <c r="J1992" s="3" t="str">
        <f>TEXT(NIgerian_Fintech[[#This Row],[TransactionDate]], "JJJJ")</f>
        <v>2023</v>
      </c>
      <c r="K1992" s="3" t="str">
        <f>TEXT(NIgerian_Fintech[[#This Row],[TransactionDate]], "MMMM")</f>
        <v>November</v>
      </c>
      <c r="L1992" s="3" t="str">
        <f>TEXT(NIgerian_Fintech[[#This Row],[TransactionDate]], "MM")</f>
        <v>11</v>
      </c>
      <c r="M1992" s="3" t="str">
        <f>TEXT(NIgerian_Fintech[[#This Row],[TransactionDate]], "tttt")</f>
        <v>Monday</v>
      </c>
      <c r="N1992" s="2" t="s">
        <v>69</v>
      </c>
    </row>
    <row r="1993" spans="1:14" ht="14.5" x14ac:dyDescent="0.35">
      <c r="A1993" s="2" t="s">
        <v>4016</v>
      </c>
      <c r="B1993" s="2" t="s">
        <v>4017</v>
      </c>
      <c r="C1993" s="2">
        <v>58</v>
      </c>
      <c r="D1993" s="2" t="s">
        <v>39</v>
      </c>
      <c r="E1993" s="2" t="s">
        <v>13</v>
      </c>
      <c r="F1993" s="2" t="s">
        <v>35</v>
      </c>
      <c r="G1993" s="2" t="s">
        <v>15</v>
      </c>
      <c r="H1993" s="7">
        <v>8206.0300000000007</v>
      </c>
      <c r="I1993" s="3">
        <v>45305</v>
      </c>
      <c r="J1993" s="3" t="str">
        <f>TEXT(NIgerian_Fintech[[#This Row],[TransactionDate]], "JJJJ")</f>
        <v>2024</v>
      </c>
      <c r="K1993" s="3" t="str">
        <f>TEXT(NIgerian_Fintech[[#This Row],[TransactionDate]], "MMMM")</f>
        <v>January</v>
      </c>
      <c r="L1993" s="3" t="str">
        <f>TEXT(NIgerian_Fintech[[#This Row],[TransactionDate]], "MM")</f>
        <v>01</v>
      </c>
      <c r="M1993" s="3" t="str">
        <f>TEXT(NIgerian_Fintech[[#This Row],[TransactionDate]], "tttt")</f>
        <v>Sunday</v>
      </c>
      <c r="N1993" s="2" t="s">
        <v>16</v>
      </c>
    </row>
    <row r="1994" spans="1:14" ht="14.5" x14ac:dyDescent="0.35">
      <c r="A1994" s="2" t="s">
        <v>4018</v>
      </c>
      <c r="B1994" s="2" t="s">
        <v>4019</v>
      </c>
      <c r="C1994" s="2">
        <v>64</v>
      </c>
      <c r="D1994" s="2" t="s">
        <v>12</v>
      </c>
      <c r="E1994" s="2" t="s">
        <v>13</v>
      </c>
      <c r="F1994" s="2" t="s">
        <v>49</v>
      </c>
      <c r="G1994" s="2" t="s">
        <v>36</v>
      </c>
      <c r="H1994" s="7">
        <v>9103.66</v>
      </c>
      <c r="I1994" s="3">
        <v>45509</v>
      </c>
      <c r="J1994" s="3" t="str">
        <f>TEXT(NIgerian_Fintech[[#This Row],[TransactionDate]], "JJJJ")</f>
        <v>2024</v>
      </c>
      <c r="K1994" s="3" t="str">
        <f>TEXT(NIgerian_Fintech[[#This Row],[TransactionDate]], "MMMM")</f>
        <v>August</v>
      </c>
      <c r="L1994" s="3" t="str">
        <f>TEXT(NIgerian_Fintech[[#This Row],[TransactionDate]], "MM")</f>
        <v>08</v>
      </c>
      <c r="M1994" s="3" t="str">
        <f>TEXT(NIgerian_Fintech[[#This Row],[TransactionDate]], "tttt")</f>
        <v>Monday</v>
      </c>
      <c r="N1994" s="2" t="s">
        <v>21</v>
      </c>
    </row>
    <row r="1995" spans="1:14" ht="14.5" x14ac:dyDescent="0.35">
      <c r="A1995" s="2" t="s">
        <v>4020</v>
      </c>
      <c r="B1995" s="2" t="s">
        <v>4021</v>
      </c>
      <c r="C1995" s="2">
        <v>31</v>
      </c>
      <c r="D1995" s="2" t="s">
        <v>12</v>
      </c>
      <c r="E1995" s="2" t="s">
        <v>24</v>
      </c>
      <c r="F1995" s="2" t="s">
        <v>14</v>
      </c>
      <c r="G1995" s="2" t="s">
        <v>20</v>
      </c>
      <c r="H1995" s="7">
        <v>4242.13</v>
      </c>
      <c r="I1995" s="3">
        <v>45311</v>
      </c>
      <c r="J1995" s="3" t="str">
        <f>TEXT(NIgerian_Fintech[[#This Row],[TransactionDate]], "JJJJ")</f>
        <v>2024</v>
      </c>
      <c r="K1995" s="3" t="str">
        <f>TEXT(NIgerian_Fintech[[#This Row],[TransactionDate]], "MMMM")</f>
        <v>January</v>
      </c>
      <c r="L1995" s="3" t="str">
        <f>TEXT(NIgerian_Fintech[[#This Row],[TransactionDate]], "MM")</f>
        <v>01</v>
      </c>
      <c r="M1995" s="3" t="str">
        <f>TEXT(NIgerian_Fintech[[#This Row],[TransactionDate]], "tttt")</f>
        <v>Saturday</v>
      </c>
      <c r="N1995" s="2" t="s">
        <v>16</v>
      </c>
    </row>
    <row r="1996" spans="1:14" ht="14.5" x14ac:dyDescent="0.35">
      <c r="A1996" s="2" t="s">
        <v>4022</v>
      </c>
      <c r="B1996" s="2" t="s">
        <v>4023</v>
      </c>
      <c r="C1996" s="2">
        <v>56</v>
      </c>
      <c r="D1996" s="2" t="s">
        <v>39</v>
      </c>
      <c r="E1996" s="2" t="s">
        <v>24</v>
      </c>
      <c r="F1996" s="2" t="s">
        <v>49</v>
      </c>
      <c r="G1996" s="2" t="s">
        <v>15</v>
      </c>
      <c r="H1996" s="7">
        <v>4643.25</v>
      </c>
      <c r="I1996" s="3">
        <v>45039</v>
      </c>
      <c r="J1996" s="3" t="str">
        <f>TEXT(NIgerian_Fintech[[#This Row],[TransactionDate]], "JJJJ")</f>
        <v>2023</v>
      </c>
      <c r="K1996" s="3" t="str">
        <f>TEXT(NIgerian_Fintech[[#This Row],[TransactionDate]], "MMMM")</f>
        <v>April</v>
      </c>
      <c r="L1996" s="3" t="str">
        <f>TEXT(NIgerian_Fintech[[#This Row],[TransactionDate]], "MM")</f>
        <v>04</v>
      </c>
      <c r="M1996" s="3" t="str">
        <f>TEXT(NIgerian_Fintech[[#This Row],[TransactionDate]], "tttt")</f>
        <v>Sunday</v>
      </c>
      <c r="N1996" s="2" t="s">
        <v>16</v>
      </c>
    </row>
    <row r="1997" spans="1:14" ht="14.5" x14ac:dyDescent="0.35">
      <c r="A1997" s="2" t="s">
        <v>4024</v>
      </c>
      <c r="B1997" s="2" t="s">
        <v>4025</v>
      </c>
      <c r="C1997" s="2">
        <v>42</v>
      </c>
      <c r="D1997" s="2" t="s">
        <v>12</v>
      </c>
      <c r="E1997" s="2" t="s">
        <v>52</v>
      </c>
      <c r="F1997" s="2" t="s">
        <v>35</v>
      </c>
      <c r="G1997" s="2" t="s">
        <v>30</v>
      </c>
      <c r="H1997" s="7">
        <v>11571.11</v>
      </c>
      <c r="I1997" s="3">
        <v>45219</v>
      </c>
      <c r="J1997" s="3" t="str">
        <f>TEXT(NIgerian_Fintech[[#This Row],[TransactionDate]], "JJJJ")</f>
        <v>2023</v>
      </c>
      <c r="K1997" s="3" t="str">
        <f>TEXT(NIgerian_Fintech[[#This Row],[TransactionDate]], "MMMM")</f>
        <v>October</v>
      </c>
      <c r="L1997" s="3" t="str">
        <f>TEXT(NIgerian_Fintech[[#This Row],[TransactionDate]], "MM")</f>
        <v>10</v>
      </c>
      <c r="M1997" s="3" t="str">
        <f>TEXT(NIgerian_Fintech[[#This Row],[TransactionDate]], "tttt")</f>
        <v>Friday</v>
      </c>
      <c r="N1997" s="2" t="s">
        <v>16</v>
      </c>
    </row>
    <row r="1998" spans="1:14" ht="14.5" x14ac:dyDescent="0.35">
      <c r="A1998" s="2" t="s">
        <v>4026</v>
      </c>
      <c r="B1998" s="2" t="s">
        <v>4027</v>
      </c>
      <c r="C1998" s="2">
        <v>37</v>
      </c>
      <c r="D1998" s="2" t="s">
        <v>12</v>
      </c>
      <c r="E1998" s="2" t="s">
        <v>93</v>
      </c>
      <c r="F1998" s="2" t="s">
        <v>35</v>
      </c>
      <c r="G1998" s="2" t="s">
        <v>26</v>
      </c>
      <c r="H1998" s="7">
        <v>3863.03</v>
      </c>
      <c r="I1998" s="3">
        <v>45231</v>
      </c>
      <c r="J1998" s="3" t="str">
        <f>TEXT(NIgerian_Fintech[[#This Row],[TransactionDate]], "JJJJ")</f>
        <v>2023</v>
      </c>
      <c r="K1998" s="3" t="str">
        <f>TEXT(NIgerian_Fintech[[#This Row],[TransactionDate]], "MMMM")</f>
        <v>November</v>
      </c>
      <c r="L1998" s="3" t="str">
        <f>TEXT(NIgerian_Fintech[[#This Row],[TransactionDate]], "MM")</f>
        <v>11</v>
      </c>
      <c r="M1998" s="3" t="str">
        <f>TEXT(NIgerian_Fintech[[#This Row],[TransactionDate]], "tttt")</f>
        <v>Wednesday</v>
      </c>
      <c r="N1998" s="2" t="s">
        <v>16</v>
      </c>
    </row>
    <row r="1999" spans="1:14" ht="14.5" x14ac:dyDescent="0.35">
      <c r="A1999" s="2" t="s">
        <v>4028</v>
      </c>
      <c r="B1999" s="2" t="s">
        <v>4029</v>
      </c>
      <c r="C1999" s="2">
        <v>19</v>
      </c>
      <c r="D1999" s="2" t="s">
        <v>39</v>
      </c>
      <c r="E1999" s="2" t="s">
        <v>24</v>
      </c>
      <c r="F1999" s="2" t="s">
        <v>25</v>
      </c>
      <c r="G1999" s="2" t="s">
        <v>20</v>
      </c>
      <c r="H1999" s="7">
        <v>8189.55</v>
      </c>
      <c r="I1999" s="3">
        <v>45217</v>
      </c>
      <c r="J1999" s="3" t="str">
        <f>TEXT(NIgerian_Fintech[[#This Row],[TransactionDate]], "JJJJ")</f>
        <v>2023</v>
      </c>
      <c r="K1999" s="3" t="str">
        <f>TEXT(NIgerian_Fintech[[#This Row],[TransactionDate]], "MMMM")</f>
        <v>October</v>
      </c>
      <c r="L1999" s="3" t="str">
        <f>TEXT(NIgerian_Fintech[[#This Row],[TransactionDate]], "MM")</f>
        <v>10</v>
      </c>
      <c r="M1999" s="3" t="str">
        <f>TEXT(NIgerian_Fintech[[#This Row],[TransactionDate]], "tttt")</f>
        <v>Wednesday</v>
      </c>
      <c r="N1999" s="2" t="s">
        <v>16</v>
      </c>
    </row>
    <row r="2000" spans="1:14" ht="14.5" x14ac:dyDescent="0.35">
      <c r="A2000" s="2" t="s">
        <v>4030</v>
      </c>
      <c r="B2000" s="2" t="s">
        <v>4031</v>
      </c>
      <c r="C2000" s="2">
        <v>56</v>
      </c>
      <c r="D2000" s="2" t="s">
        <v>12</v>
      </c>
      <c r="E2000" s="2" t="s">
        <v>24</v>
      </c>
      <c r="F2000" s="2" t="s">
        <v>25</v>
      </c>
      <c r="G2000" s="2" t="s">
        <v>30</v>
      </c>
      <c r="H2000" s="7">
        <v>3273.89</v>
      </c>
      <c r="I2000" s="3">
        <v>45031</v>
      </c>
      <c r="J2000" s="3" t="str">
        <f>TEXT(NIgerian_Fintech[[#This Row],[TransactionDate]], "JJJJ")</f>
        <v>2023</v>
      </c>
      <c r="K2000" s="3" t="str">
        <f>TEXT(NIgerian_Fintech[[#This Row],[TransactionDate]], "MMMM")</f>
        <v>April</v>
      </c>
      <c r="L2000" s="3" t="str">
        <f>TEXT(NIgerian_Fintech[[#This Row],[TransactionDate]], "MM")</f>
        <v>04</v>
      </c>
      <c r="M2000" s="3" t="str">
        <f>TEXT(NIgerian_Fintech[[#This Row],[TransactionDate]], "tttt")</f>
        <v>Saturday</v>
      </c>
      <c r="N2000" s="2" t="s">
        <v>21</v>
      </c>
    </row>
    <row r="2001" spans="1:14" ht="14.5" x14ac:dyDescent="0.35">
      <c r="A2001" s="2" t="s">
        <v>4032</v>
      </c>
      <c r="B2001" s="2" t="s">
        <v>4033</v>
      </c>
      <c r="C2001" s="2">
        <v>23</v>
      </c>
      <c r="D2001" s="2" t="s">
        <v>39</v>
      </c>
      <c r="E2001" s="2" t="s">
        <v>42</v>
      </c>
      <c r="F2001" s="2" t="s">
        <v>55</v>
      </c>
      <c r="G2001" s="2" t="s">
        <v>36</v>
      </c>
      <c r="H2001" s="7">
        <v>1816.72</v>
      </c>
      <c r="I2001" s="3">
        <v>45217</v>
      </c>
      <c r="J2001" s="3" t="str">
        <f>TEXT(NIgerian_Fintech[[#This Row],[TransactionDate]], "JJJJ")</f>
        <v>2023</v>
      </c>
      <c r="K2001" s="3" t="str">
        <f>TEXT(NIgerian_Fintech[[#This Row],[TransactionDate]], "MMMM")</f>
        <v>October</v>
      </c>
      <c r="L2001" s="3" t="str">
        <f>TEXT(NIgerian_Fintech[[#This Row],[TransactionDate]], "MM")</f>
        <v>10</v>
      </c>
      <c r="M2001" s="3" t="str">
        <f>TEXT(NIgerian_Fintech[[#This Row],[TransactionDate]], "tttt")</f>
        <v>Wednesday</v>
      </c>
      <c r="N2001" s="2" t="s">
        <v>16</v>
      </c>
    </row>
    <row r="2002" spans="1:14" ht="14.5" x14ac:dyDescent="0.35">
      <c r="A2002" s="2" t="s">
        <v>4034</v>
      </c>
      <c r="B2002" s="2" t="s">
        <v>4035</v>
      </c>
      <c r="C2002" s="2">
        <v>34</v>
      </c>
      <c r="D2002" s="2" t="s">
        <v>39</v>
      </c>
      <c r="E2002" s="2" t="s">
        <v>42</v>
      </c>
      <c r="F2002" s="2" t="s">
        <v>35</v>
      </c>
      <c r="G2002" s="2" t="s">
        <v>26</v>
      </c>
      <c r="H2002" s="7">
        <v>6058.74</v>
      </c>
      <c r="I2002" s="3">
        <v>45403</v>
      </c>
      <c r="J2002" s="3" t="str">
        <f>TEXT(NIgerian_Fintech[[#This Row],[TransactionDate]], "JJJJ")</f>
        <v>2024</v>
      </c>
      <c r="K2002" s="3" t="str">
        <f>TEXT(NIgerian_Fintech[[#This Row],[TransactionDate]], "MMMM")</f>
        <v>April</v>
      </c>
      <c r="L2002" s="3" t="str">
        <f>TEXT(NIgerian_Fintech[[#This Row],[TransactionDate]], "MM")</f>
        <v>04</v>
      </c>
      <c r="M2002" s="3" t="str">
        <f>TEXT(NIgerian_Fintech[[#This Row],[TransactionDate]], "tttt")</f>
        <v>Sunday</v>
      </c>
      <c r="N2002" s="2" t="s">
        <v>69</v>
      </c>
    </row>
    <row r="2003" spans="1:14" ht="14.5" x14ac:dyDescent="0.35">
      <c r="A2003" s="2" t="s">
        <v>4036</v>
      </c>
      <c r="B2003" s="2" t="s">
        <v>4037</v>
      </c>
      <c r="C2003" s="2">
        <v>42</v>
      </c>
      <c r="D2003" s="2" t="s">
        <v>39</v>
      </c>
      <c r="E2003" s="2" t="s">
        <v>64</v>
      </c>
      <c r="F2003" s="2" t="s">
        <v>14</v>
      </c>
      <c r="G2003" s="2" t="s">
        <v>20</v>
      </c>
      <c r="H2003" s="7">
        <v>2451.92</v>
      </c>
      <c r="I2003" s="3">
        <v>45447</v>
      </c>
      <c r="J2003" s="3" t="str">
        <f>TEXT(NIgerian_Fintech[[#This Row],[TransactionDate]], "JJJJ")</f>
        <v>2024</v>
      </c>
      <c r="K2003" s="3" t="str">
        <f>TEXT(NIgerian_Fintech[[#This Row],[TransactionDate]], "MMMM")</f>
        <v>June</v>
      </c>
      <c r="L2003" s="3" t="str">
        <f>TEXT(NIgerian_Fintech[[#This Row],[TransactionDate]], "MM")</f>
        <v>06</v>
      </c>
      <c r="M2003" s="3" t="str">
        <f>TEXT(NIgerian_Fintech[[#This Row],[TransactionDate]], "tttt")</f>
        <v>Tuesday</v>
      </c>
      <c r="N2003" s="2" t="s">
        <v>16</v>
      </c>
    </row>
    <row r="2004" spans="1:14" ht="14.5" x14ac:dyDescent="0.35">
      <c r="A2004" s="2" t="s">
        <v>4038</v>
      </c>
      <c r="B2004" s="2" t="s">
        <v>4039</v>
      </c>
      <c r="C2004" s="2">
        <v>45</v>
      </c>
      <c r="D2004" s="2" t="s">
        <v>12</v>
      </c>
      <c r="E2004" s="2" t="s">
        <v>93</v>
      </c>
      <c r="F2004" s="2" t="s">
        <v>49</v>
      </c>
      <c r="G2004" s="2" t="s">
        <v>26</v>
      </c>
      <c r="H2004" s="7">
        <v>22876.400000000001</v>
      </c>
      <c r="I2004" s="3">
        <v>45603</v>
      </c>
      <c r="J2004" s="3" t="str">
        <f>TEXT(NIgerian_Fintech[[#This Row],[TransactionDate]], "JJJJ")</f>
        <v>2024</v>
      </c>
      <c r="K2004" s="3" t="str">
        <f>TEXT(NIgerian_Fintech[[#This Row],[TransactionDate]], "MMMM")</f>
        <v>November</v>
      </c>
      <c r="L2004" s="3" t="str">
        <f>TEXT(NIgerian_Fintech[[#This Row],[TransactionDate]], "MM")</f>
        <v>11</v>
      </c>
      <c r="M2004" s="3" t="str">
        <f>TEXT(NIgerian_Fintech[[#This Row],[TransactionDate]], "tttt")</f>
        <v>Thursday</v>
      </c>
      <c r="N2004" s="2" t="s">
        <v>16</v>
      </c>
    </row>
    <row r="2005" spans="1:14" ht="14.5" x14ac:dyDescent="0.35">
      <c r="A2005" s="2" t="s">
        <v>4040</v>
      </c>
      <c r="B2005" s="2" t="s">
        <v>4041</v>
      </c>
      <c r="C2005" s="2">
        <v>19</v>
      </c>
      <c r="D2005" s="2" t="s">
        <v>39</v>
      </c>
      <c r="E2005" s="2" t="s">
        <v>74</v>
      </c>
      <c r="F2005" s="2" t="s">
        <v>55</v>
      </c>
      <c r="G2005" s="2" t="s">
        <v>20</v>
      </c>
      <c r="H2005" s="7">
        <v>3618.5</v>
      </c>
      <c r="I2005" s="3">
        <v>44986</v>
      </c>
      <c r="J2005" s="3" t="str">
        <f>TEXT(NIgerian_Fintech[[#This Row],[TransactionDate]], "JJJJ")</f>
        <v>2023</v>
      </c>
      <c r="K2005" s="3" t="str">
        <f>TEXT(NIgerian_Fintech[[#This Row],[TransactionDate]], "MMMM")</f>
        <v>March</v>
      </c>
      <c r="L2005" s="3" t="str">
        <f>TEXT(NIgerian_Fintech[[#This Row],[TransactionDate]], "MM")</f>
        <v>03</v>
      </c>
      <c r="M2005" s="3" t="str">
        <f>TEXT(NIgerian_Fintech[[#This Row],[TransactionDate]], "tttt")</f>
        <v>Wednesday</v>
      </c>
      <c r="N2005" s="2" t="s">
        <v>16</v>
      </c>
    </row>
    <row r="2006" spans="1:14" ht="14.5" x14ac:dyDescent="0.35">
      <c r="A2006" s="2" t="s">
        <v>4042</v>
      </c>
      <c r="B2006" s="2" t="s">
        <v>4043</v>
      </c>
      <c r="C2006" s="2">
        <v>52</v>
      </c>
      <c r="D2006" s="2" t="s">
        <v>39</v>
      </c>
      <c r="E2006" s="2" t="s">
        <v>29</v>
      </c>
      <c r="F2006" s="2" t="s">
        <v>19</v>
      </c>
      <c r="G2006" s="2" t="s">
        <v>20</v>
      </c>
      <c r="H2006" s="7">
        <v>9098.17</v>
      </c>
      <c r="I2006" s="3">
        <v>45238</v>
      </c>
      <c r="J2006" s="3" t="str">
        <f>TEXT(NIgerian_Fintech[[#This Row],[TransactionDate]], "JJJJ")</f>
        <v>2023</v>
      </c>
      <c r="K2006" s="3" t="str">
        <f>TEXT(NIgerian_Fintech[[#This Row],[TransactionDate]], "MMMM")</f>
        <v>November</v>
      </c>
      <c r="L2006" s="3" t="str">
        <f>TEXT(NIgerian_Fintech[[#This Row],[TransactionDate]], "MM")</f>
        <v>11</v>
      </c>
      <c r="M2006" s="3" t="str">
        <f>TEXT(NIgerian_Fintech[[#This Row],[TransactionDate]], "tttt")</f>
        <v>Wednesday</v>
      </c>
      <c r="N2006" s="2" t="s">
        <v>69</v>
      </c>
    </row>
    <row r="2007" spans="1:14" ht="14.5" x14ac:dyDescent="0.35">
      <c r="A2007" s="2" t="s">
        <v>4044</v>
      </c>
      <c r="B2007" s="2" t="s">
        <v>4045</v>
      </c>
      <c r="C2007" s="2">
        <v>54</v>
      </c>
      <c r="D2007" s="2" t="s">
        <v>12</v>
      </c>
      <c r="E2007" s="2" t="s">
        <v>13</v>
      </c>
      <c r="F2007" s="2" t="s">
        <v>19</v>
      </c>
      <c r="G2007" s="2" t="s">
        <v>15</v>
      </c>
      <c r="H2007" s="7">
        <v>3057.67</v>
      </c>
      <c r="I2007" s="3">
        <v>45032</v>
      </c>
      <c r="J2007" s="3" t="str">
        <f>TEXT(NIgerian_Fintech[[#This Row],[TransactionDate]], "JJJJ")</f>
        <v>2023</v>
      </c>
      <c r="K2007" s="3" t="str">
        <f>TEXT(NIgerian_Fintech[[#This Row],[TransactionDate]], "MMMM")</f>
        <v>April</v>
      </c>
      <c r="L2007" s="3" t="str">
        <f>TEXT(NIgerian_Fintech[[#This Row],[TransactionDate]], "MM")</f>
        <v>04</v>
      </c>
      <c r="M2007" s="3" t="str">
        <f>TEXT(NIgerian_Fintech[[#This Row],[TransactionDate]], "tttt")</f>
        <v>Sunday</v>
      </c>
      <c r="N2007" s="2" t="s">
        <v>16</v>
      </c>
    </row>
    <row r="2008" spans="1:14" ht="14.5" x14ac:dyDescent="0.35">
      <c r="A2008" s="2" t="s">
        <v>4046</v>
      </c>
      <c r="B2008" s="2" t="s">
        <v>4047</v>
      </c>
      <c r="C2008" s="2">
        <v>22</v>
      </c>
      <c r="D2008" s="2" t="s">
        <v>12</v>
      </c>
      <c r="E2008" s="2" t="s">
        <v>64</v>
      </c>
      <c r="F2008" s="2" t="s">
        <v>49</v>
      </c>
      <c r="G2008" s="2" t="s">
        <v>26</v>
      </c>
      <c r="H2008" s="7">
        <v>2984.32</v>
      </c>
      <c r="I2008" s="3">
        <v>45549</v>
      </c>
      <c r="J2008" s="3" t="str">
        <f>TEXT(NIgerian_Fintech[[#This Row],[TransactionDate]], "JJJJ")</f>
        <v>2024</v>
      </c>
      <c r="K2008" s="3" t="str">
        <f>TEXT(NIgerian_Fintech[[#This Row],[TransactionDate]], "MMMM")</f>
        <v>September</v>
      </c>
      <c r="L2008" s="3" t="str">
        <f>TEXT(NIgerian_Fintech[[#This Row],[TransactionDate]], "MM")</f>
        <v>09</v>
      </c>
      <c r="M2008" s="3" t="str">
        <f>TEXT(NIgerian_Fintech[[#This Row],[TransactionDate]], "tttt")</f>
        <v>Saturday</v>
      </c>
      <c r="N2008" s="2" t="s">
        <v>16</v>
      </c>
    </row>
    <row r="2009" spans="1:14" ht="14.5" x14ac:dyDescent="0.35">
      <c r="A2009" s="2" t="s">
        <v>4048</v>
      </c>
      <c r="B2009" s="2" t="s">
        <v>4049</v>
      </c>
      <c r="C2009" s="2">
        <v>18</v>
      </c>
      <c r="D2009" s="2" t="s">
        <v>12</v>
      </c>
      <c r="E2009" s="2" t="s">
        <v>24</v>
      </c>
      <c r="F2009" s="2" t="s">
        <v>49</v>
      </c>
      <c r="G2009" s="2" t="s">
        <v>26</v>
      </c>
      <c r="H2009" s="7">
        <v>4317.62</v>
      </c>
      <c r="I2009" s="3">
        <v>45015</v>
      </c>
      <c r="J2009" s="3" t="str">
        <f>TEXT(NIgerian_Fintech[[#This Row],[TransactionDate]], "JJJJ")</f>
        <v>2023</v>
      </c>
      <c r="K2009" s="3" t="str">
        <f>TEXT(NIgerian_Fintech[[#This Row],[TransactionDate]], "MMMM")</f>
        <v>March</v>
      </c>
      <c r="L2009" s="3" t="str">
        <f>TEXT(NIgerian_Fintech[[#This Row],[TransactionDate]], "MM")</f>
        <v>03</v>
      </c>
      <c r="M2009" s="3" t="str">
        <f>TEXT(NIgerian_Fintech[[#This Row],[TransactionDate]], "tttt")</f>
        <v>Thursday</v>
      </c>
      <c r="N2009" s="2" t="s">
        <v>21</v>
      </c>
    </row>
    <row r="2010" spans="1:14" ht="14.5" x14ac:dyDescent="0.35">
      <c r="A2010" s="2" t="s">
        <v>4050</v>
      </c>
      <c r="B2010" s="2" t="s">
        <v>4051</v>
      </c>
      <c r="C2010" s="2">
        <v>57</v>
      </c>
      <c r="D2010" s="2" t="s">
        <v>12</v>
      </c>
      <c r="E2010" s="2" t="s">
        <v>52</v>
      </c>
      <c r="F2010" s="2" t="s">
        <v>49</v>
      </c>
      <c r="G2010" s="2" t="s">
        <v>30</v>
      </c>
      <c r="H2010" s="7">
        <v>24754.46</v>
      </c>
      <c r="I2010" s="3">
        <v>45194</v>
      </c>
      <c r="J2010" s="3" t="str">
        <f>TEXT(NIgerian_Fintech[[#This Row],[TransactionDate]], "JJJJ")</f>
        <v>2023</v>
      </c>
      <c r="K2010" s="3" t="str">
        <f>TEXT(NIgerian_Fintech[[#This Row],[TransactionDate]], "MMMM")</f>
        <v>September</v>
      </c>
      <c r="L2010" s="3" t="str">
        <f>TEXT(NIgerian_Fintech[[#This Row],[TransactionDate]], "MM")</f>
        <v>09</v>
      </c>
      <c r="M2010" s="3" t="str">
        <f>TEXT(NIgerian_Fintech[[#This Row],[TransactionDate]], "tttt")</f>
        <v>Monday</v>
      </c>
      <c r="N2010" s="2" t="s">
        <v>16</v>
      </c>
    </row>
    <row r="2011" spans="1:14" ht="14.5" x14ac:dyDescent="0.35">
      <c r="A2011" s="2" t="s">
        <v>4052</v>
      </c>
      <c r="B2011" s="2" t="s">
        <v>4053</v>
      </c>
      <c r="C2011" s="2">
        <v>29</v>
      </c>
      <c r="D2011" s="2" t="s">
        <v>39</v>
      </c>
      <c r="E2011" s="2" t="s">
        <v>93</v>
      </c>
      <c r="F2011" s="2" t="s">
        <v>25</v>
      </c>
      <c r="G2011" s="2" t="s">
        <v>36</v>
      </c>
      <c r="H2011" s="7">
        <v>4967.55</v>
      </c>
      <c r="I2011" s="3">
        <v>45509</v>
      </c>
      <c r="J2011" s="3" t="str">
        <f>TEXT(NIgerian_Fintech[[#This Row],[TransactionDate]], "JJJJ")</f>
        <v>2024</v>
      </c>
      <c r="K2011" s="3" t="str">
        <f>TEXT(NIgerian_Fintech[[#This Row],[TransactionDate]], "MMMM")</f>
        <v>August</v>
      </c>
      <c r="L2011" s="3" t="str">
        <f>TEXT(NIgerian_Fintech[[#This Row],[TransactionDate]], "MM")</f>
        <v>08</v>
      </c>
      <c r="M2011" s="3" t="str">
        <f>TEXT(NIgerian_Fintech[[#This Row],[TransactionDate]], "tttt")</f>
        <v>Monday</v>
      </c>
      <c r="N2011" s="2" t="s">
        <v>16</v>
      </c>
    </row>
    <row r="2012" spans="1:14" ht="14.5" x14ac:dyDescent="0.35">
      <c r="A2012" s="2" t="s">
        <v>4054</v>
      </c>
      <c r="B2012" s="2" t="s">
        <v>4055</v>
      </c>
      <c r="C2012" s="2">
        <v>53</v>
      </c>
      <c r="D2012" s="2" t="s">
        <v>12</v>
      </c>
      <c r="E2012" s="2" t="s">
        <v>24</v>
      </c>
      <c r="F2012" s="2" t="s">
        <v>49</v>
      </c>
      <c r="G2012" s="2" t="s">
        <v>30</v>
      </c>
      <c r="H2012" s="7">
        <v>17218.59</v>
      </c>
      <c r="I2012" s="3">
        <v>45045</v>
      </c>
      <c r="J2012" s="3" t="str">
        <f>TEXT(NIgerian_Fintech[[#This Row],[TransactionDate]], "JJJJ")</f>
        <v>2023</v>
      </c>
      <c r="K2012" s="3" t="str">
        <f>TEXT(NIgerian_Fintech[[#This Row],[TransactionDate]], "MMMM")</f>
        <v>April</v>
      </c>
      <c r="L2012" s="3" t="str">
        <f>TEXT(NIgerian_Fintech[[#This Row],[TransactionDate]], "MM")</f>
        <v>04</v>
      </c>
      <c r="M2012" s="3" t="str">
        <f>TEXT(NIgerian_Fintech[[#This Row],[TransactionDate]], "tttt")</f>
        <v>Saturday</v>
      </c>
      <c r="N2012" s="2" t="s">
        <v>16</v>
      </c>
    </row>
    <row r="2013" spans="1:14" ht="14.5" x14ac:dyDescent="0.35">
      <c r="A2013" s="2" t="s">
        <v>4056</v>
      </c>
      <c r="B2013" s="2" t="s">
        <v>4057</v>
      </c>
      <c r="C2013" s="2">
        <v>62</v>
      </c>
      <c r="D2013" s="2" t="s">
        <v>12</v>
      </c>
      <c r="E2013" s="2" t="s">
        <v>13</v>
      </c>
      <c r="F2013" s="2" t="s">
        <v>19</v>
      </c>
      <c r="G2013" s="2" t="s">
        <v>15</v>
      </c>
      <c r="H2013" s="7">
        <v>2197.7199999999998</v>
      </c>
      <c r="I2013" s="3">
        <v>45371</v>
      </c>
      <c r="J2013" s="3" t="str">
        <f>TEXT(NIgerian_Fintech[[#This Row],[TransactionDate]], "JJJJ")</f>
        <v>2024</v>
      </c>
      <c r="K2013" s="3" t="str">
        <f>TEXT(NIgerian_Fintech[[#This Row],[TransactionDate]], "MMMM")</f>
        <v>March</v>
      </c>
      <c r="L2013" s="3" t="str">
        <f>TEXT(NIgerian_Fintech[[#This Row],[TransactionDate]], "MM")</f>
        <v>03</v>
      </c>
      <c r="M2013" s="3" t="str">
        <f>TEXT(NIgerian_Fintech[[#This Row],[TransactionDate]], "tttt")</f>
        <v>Wednesday</v>
      </c>
      <c r="N2013" s="2" t="s">
        <v>16</v>
      </c>
    </row>
    <row r="2014" spans="1:14" ht="14.5" x14ac:dyDescent="0.35">
      <c r="A2014" s="2" t="s">
        <v>4058</v>
      </c>
      <c r="B2014" s="2" t="s">
        <v>4059</v>
      </c>
      <c r="C2014" s="2">
        <v>40</v>
      </c>
      <c r="D2014" s="2" t="s">
        <v>12</v>
      </c>
      <c r="E2014" s="2" t="s">
        <v>74</v>
      </c>
      <c r="F2014" s="2" t="s">
        <v>49</v>
      </c>
      <c r="G2014" s="2" t="s">
        <v>20</v>
      </c>
      <c r="H2014" s="7">
        <v>493.68</v>
      </c>
      <c r="I2014" s="3">
        <v>45355</v>
      </c>
      <c r="J2014" s="3" t="str">
        <f>TEXT(NIgerian_Fintech[[#This Row],[TransactionDate]], "JJJJ")</f>
        <v>2024</v>
      </c>
      <c r="K2014" s="3" t="str">
        <f>TEXT(NIgerian_Fintech[[#This Row],[TransactionDate]], "MMMM")</f>
        <v>March</v>
      </c>
      <c r="L2014" s="3" t="str">
        <f>TEXT(NIgerian_Fintech[[#This Row],[TransactionDate]], "MM")</f>
        <v>03</v>
      </c>
      <c r="M2014" s="3" t="str">
        <f>TEXT(NIgerian_Fintech[[#This Row],[TransactionDate]], "tttt")</f>
        <v>Monday</v>
      </c>
      <c r="N2014" s="2" t="s">
        <v>16</v>
      </c>
    </row>
    <row r="2015" spans="1:14" ht="14.5" x14ac:dyDescent="0.35">
      <c r="A2015" s="2" t="s">
        <v>4060</v>
      </c>
      <c r="B2015" s="2" t="s">
        <v>4061</v>
      </c>
      <c r="C2015" s="2">
        <v>64</v>
      </c>
      <c r="D2015" s="2" t="s">
        <v>12</v>
      </c>
      <c r="E2015" s="2" t="s">
        <v>74</v>
      </c>
      <c r="F2015" s="2" t="s">
        <v>35</v>
      </c>
      <c r="G2015" s="2" t="s">
        <v>15</v>
      </c>
      <c r="H2015" s="7">
        <v>15217.84</v>
      </c>
      <c r="I2015" s="3">
        <v>45277</v>
      </c>
      <c r="J2015" s="3" t="str">
        <f>TEXT(NIgerian_Fintech[[#This Row],[TransactionDate]], "JJJJ")</f>
        <v>2023</v>
      </c>
      <c r="K2015" s="3" t="str">
        <f>TEXT(NIgerian_Fintech[[#This Row],[TransactionDate]], "MMMM")</f>
        <v>December</v>
      </c>
      <c r="L2015" s="3" t="str">
        <f>TEXT(NIgerian_Fintech[[#This Row],[TransactionDate]], "MM")</f>
        <v>12</v>
      </c>
      <c r="M2015" s="3" t="str">
        <f>TEXT(NIgerian_Fintech[[#This Row],[TransactionDate]], "tttt")</f>
        <v>Sunday</v>
      </c>
      <c r="N2015" s="2" t="s">
        <v>21</v>
      </c>
    </row>
    <row r="2016" spans="1:14" ht="14.5" x14ac:dyDescent="0.35">
      <c r="A2016" s="2" t="s">
        <v>4062</v>
      </c>
      <c r="B2016" s="2" t="s">
        <v>4063</v>
      </c>
      <c r="C2016" s="2">
        <v>48</v>
      </c>
      <c r="D2016" s="2" t="s">
        <v>39</v>
      </c>
      <c r="E2016" s="2" t="s">
        <v>42</v>
      </c>
      <c r="F2016" s="2" t="s">
        <v>14</v>
      </c>
      <c r="G2016" s="2" t="s">
        <v>15</v>
      </c>
      <c r="H2016" s="7">
        <v>7806.13</v>
      </c>
      <c r="I2016" s="3">
        <v>45232</v>
      </c>
      <c r="J2016" s="3" t="str">
        <f>TEXT(NIgerian_Fintech[[#This Row],[TransactionDate]], "JJJJ")</f>
        <v>2023</v>
      </c>
      <c r="K2016" s="3" t="str">
        <f>TEXT(NIgerian_Fintech[[#This Row],[TransactionDate]], "MMMM")</f>
        <v>November</v>
      </c>
      <c r="L2016" s="3" t="str">
        <f>TEXT(NIgerian_Fintech[[#This Row],[TransactionDate]], "MM")</f>
        <v>11</v>
      </c>
      <c r="M2016" s="3" t="str">
        <f>TEXT(NIgerian_Fintech[[#This Row],[TransactionDate]], "tttt")</f>
        <v>Thursday</v>
      </c>
      <c r="N2016" s="2" t="s">
        <v>21</v>
      </c>
    </row>
    <row r="2017" spans="1:14" ht="14.5" x14ac:dyDescent="0.35">
      <c r="A2017" s="2" t="s">
        <v>4064</v>
      </c>
      <c r="B2017" s="2" t="s">
        <v>4065</v>
      </c>
      <c r="C2017" s="2">
        <v>28</v>
      </c>
      <c r="D2017" s="2" t="s">
        <v>12</v>
      </c>
      <c r="E2017" s="2" t="s">
        <v>64</v>
      </c>
      <c r="F2017" s="2" t="s">
        <v>19</v>
      </c>
      <c r="G2017" s="2" t="s">
        <v>30</v>
      </c>
      <c r="H2017" s="7">
        <v>7006.27</v>
      </c>
      <c r="I2017" s="3">
        <v>45541</v>
      </c>
      <c r="J2017" s="3" t="str">
        <f>TEXT(NIgerian_Fintech[[#This Row],[TransactionDate]], "JJJJ")</f>
        <v>2024</v>
      </c>
      <c r="K2017" s="3" t="str">
        <f>TEXT(NIgerian_Fintech[[#This Row],[TransactionDate]], "MMMM")</f>
        <v>September</v>
      </c>
      <c r="L2017" s="3" t="str">
        <f>TEXT(NIgerian_Fintech[[#This Row],[TransactionDate]], "MM")</f>
        <v>09</v>
      </c>
      <c r="M2017" s="3" t="str">
        <f>TEXT(NIgerian_Fintech[[#This Row],[TransactionDate]], "tttt")</f>
        <v>Friday</v>
      </c>
      <c r="N2017" s="2" t="s">
        <v>16</v>
      </c>
    </row>
    <row r="2018" spans="1:14" ht="14.5" x14ac:dyDescent="0.35">
      <c r="A2018" s="2" t="s">
        <v>4066</v>
      </c>
      <c r="B2018" s="2" t="s">
        <v>4067</v>
      </c>
      <c r="C2018" s="2">
        <v>27</v>
      </c>
      <c r="D2018" s="2" t="s">
        <v>39</v>
      </c>
      <c r="E2018" s="2" t="s">
        <v>24</v>
      </c>
      <c r="F2018" s="2" t="s">
        <v>14</v>
      </c>
      <c r="G2018" s="2" t="s">
        <v>20</v>
      </c>
      <c r="H2018" s="7">
        <v>3177.37</v>
      </c>
      <c r="I2018" s="3">
        <v>45128</v>
      </c>
      <c r="J2018" s="3" t="str">
        <f>TEXT(NIgerian_Fintech[[#This Row],[TransactionDate]], "JJJJ")</f>
        <v>2023</v>
      </c>
      <c r="K2018" s="3" t="str">
        <f>TEXT(NIgerian_Fintech[[#This Row],[TransactionDate]], "MMMM")</f>
        <v>July</v>
      </c>
      <c r="L2018" s="3" t="str">
        <f>TEXT(NIgerian_Fintech[[#This Row],[TransactionDate]], "MM")</f>
        <v>07</v>
      </c>
      <c r="M2018" s="3" t="str">
        <f>TEXT(NIgerian_Fintech[[#This Row],[TransactionDate]], "tttt")</f>
        <v>Friday</v>
      </c>
      <c r="N2018" s="2" t="s">
        <v>16</v>
      </c>
    </row>
    <row r="2019" spans="1:14" ht="14.5" x14ac:dyDescent="0.35">
      <c r="A2019" s="2" t="s">
        <v>4068</v>
      </c>
      <c r="B2019" s="2" t="s">
        <v>4069</v>
      </c>
      <c r="C2019" s="2">
        <v>20</v>
      </c>
      <c r="D2019" s="2" t="s">
        <v>12</v>
      </c>
      <c r="E2019" s="2" t="s">
        <v>52</v>
      </c>
      <c r="F2019" s="2" t="s">
        <v>19</v>
      </c>
      <c r="G2019" s="2" t="s">
        <v>36</v>
      </c>
      <c r="H2019" s="7">
        <v>750.65</v>
      </c>
      <c r="I2019" s="3">
        <v>44949</v>
      </c>
      <c r="J2019" s="3" t="str">
        <f>TEXT(NIgerian_Fintech[[#This Row],[TransactionDate]], "JJJJ")</f>
        <v>2023</v>
      </c>
      <c r="K2019" s="3" t="str">
        <f>TEXT(NIgerian_Fintech[[#This Row],[TransactionDate]], "MMMM")</f>
        <v>January</v>
      </c>
      <c r="L2019" s="3" t="str">
        <f>TEXT(NIgerian_Fintech[[#This Row],[TransactionDate]], "MM")</f>
        <v>01</v>
      </c>
      <c r="M2019" s="3" t="str">
        <f>TEXT(NIgerian_Fintech[[#This Row],[TransactionDate]], "tttt")</f>
        <v>Monday</v>
      </c>
      <c r="N2019" s="2" t="s">
        <v>16</v>
      </c>
    </row>
    <row r="2020" spans="1:14" ht="14.5" x14ac:dyDescent="0.35">
      <c r="A2020" s="2" t="s">
        <v>4070</v>
      </c>
      <c r="B2020" s="2" t="s">
        <v>4071</v>
      </c>
      <c r="C2020" s="2">
        <v>31</v>
      </c>
      <c r="D2020" s="2" t="s">
        <v>39</v>
      </c>
      <c r="E2020" s="2" t="s">
        <v>13</v>
      </c>
      <c r="F2020" s="2" t="s">
        <v>55</v>
      </c>
      <c r="G2020" s="2" t="s">
        <v>15</v>
      </c>
      <c r="H2020" s="7">
        <v>6594.42</v>
      </c>
      <c r="I2020" s="3">
        <v>45016</v>
      </c>
      <c r="J2020" s="3" t="str">
        <f>TEXT(NIgerian_Fintech[[#This Row],[TransactionDate]], "JJJJ")</f>
        <v>2023</v>
      </c>
      <c r="K2020" s="3" t="str">
        <f>TEXT(NIgerian_Fintech[[#This Row],[TransactionDate]], "MMMM")</f>
        <v>March</v>
      </c>
      <c r="L2020" s="3" t="str">
        <f>TEXT(NIgerian_Fintech[[#This Row],[TransactionDate]], "MM")</f>
        <v>03</v>
      </c>
      <c r="M2020" s="3" t="str">
        <f>TEXT(NIgerian_Fintech[[#This Row],[TransactionDate]], "tttt")</f>
        <v>Friday</v>
      </c>
      <c r="N2020" s="2" t="s">
        <v>16</v>
      </c>
    </row>
    <row r="2021" spans="1:14" ht="14.5" x14ac:dyDescent="0.35">
      <c r="A2021" s="2" t="s">
        <v>4072</v>
      </c>
      <c r="B2021" s="2" t="s">
        <v>4073</v>
      </c>
      <c r="C2021" s="2">
        <v>33</v>
      </c>
      <c r="D2021" s="2" t="s">
        <v>39</v>
      </c>
      <c r="E2021" s="2" t="s">
        <v>24</v>
      </c>
      <c r="F2021" s="2" t="s">
        <v>35</v>
      </c>
      <c r="G2021" s="2" t="s">
        <v>36</v>
      </c>
      <c r="H2021" s="7">
        <v>20191.099999999999</v>
      </c>
      <c r="I2021" s="3">
        <v>45397</v>
      </c>
      <c r="J2021" s="3" t="str">
        <f>TEXT(NIgerian_Fintech[[#This Row],[TransactionDate]], "JJJJ")</f>
        <v>2024</v>
      </c>
      <c r="K2021" s="3" t="str">
        <f>TEXT(NIgerian_Fintech[[#This Row],[TransactionDate]], "MMMM")</f>
        <v>April</v>
      </c>
      <c r="L2021" s="3" t="str">
        <f>TEXT(NIgerian_Fintech[[#This Row],[TransactionDate]], "MM")</f>
        <v>04</v>
      </c>
      <c r="M2021" s="3" t="str">
        <f>TEXT(NIgerian_Fintech[[#This Row],[TransactionDate]], "tttt")</f>
        <v>Monday</v>
      </c>
      <c r="N2021" s="2" t="s">
        <v>16</v>
      </c>
    </row>
    <row r="2022" spans="1:14" ht="14.5" x14ac:dyDescent="0.35">
      <c r="A2022" s="2" t="s">
        <v>4074</v>
      </c>
      <c r="B2022" s="2" t="s">
        <v>4075</v>
      </c>
      <c r="C2022" s="2">
        <v>27</v>
      </c>
      <c r="D2022" s="2" t="s">
        <v>12</v>
      </c>
      <c r="E2022" s="2" t="s">
        <v>29</v>
      </c>
      <c r="F2022" s="2" t="s">
        <v>19</v>
      </c>
      <c r="G2022" s="2" t="s">
        <v>20</v>
      </c>
      <c r="H2022" s="7">
        <v>1278.58</v>
      </c>
      <c r="I2022" s="3">
        <v>45019</v>
      </c>
      <c r="J2022" s="3" t="str">
        <f>TEXT(NIgerian_Fintech[[#This Row],[TransactionDate]], "JJJJ")</f>
        <v>2023</v>
      </c>
      <c r="K2022" s="3" t="str">
        <f>TEXT(NIgerian_Fintech[[#This Row],[TransactionDate]], "MMMM")</f>
        <v>April</v>
      </c>
      <c r="L2022" s="3" t="str">
        <f>TEXT(NIgerian_Fintech[[#This Row],[TransactionDate]], "MM")</f>
        <v>04</v>
      </c>
      <c r="M2022" s="3" t="str">
        <f>TEXT(NIgerian_Fintech[[#This Row],[TransactionDate]], "tttt")</f>
        <v>Monday</v>
      </c>
      <c r="N2022" s="2" t="s">
        <v>16</v>
      </c>
    </row>
    <row r="2023" spans="1:14" ht="14.5" x14ac:dyDescent="0.35">
      <c r="A2023" s="2" t="s">
        <v>4076</v>
      </c>
      <c r="B2023" s="2" t="s">
        <v>4077</v>
      </c>
      <c r="C2023" s="2">
        <v>46</v>
      </c>
      <c r="D2023" s="2" t="s">
        <v>39</v>
      </c>
      <c r="E2023" s="2" t="s">
        <v>74</v>
      </c>
      <c r="F2023" s="2" t="s">
        <v>35</v>
      </c>
      <c r="G2023" s="2" t="s">
        <v>20</v>
      </c>
      <c r="H2023" s="7">
        <v>26474.85</v>
      </c>
      <c r="I2023" s="3">
        <v>45211</v>
      </c>
      <c r="J2023" s="3" t="str">
        <f>TEXT(NIgerian_Fintech[[#This Row],[TransactionDate]], "JJJJ")</f>
        <v>2023</v>
      </c>
      <c r="K2023" s="3" t="str">
        <f>TEXT(NIgerian_Fintech[[#This Row],[TransactionDate]], "MMMM")</f>
        <v>October</v>
      </c>
      <c r="L2023" s="3" t="str">
        <f>TEXT(NIgerian_Fintech[[#This Row],[TransactionDate]], "MM")</f>
        <v>10</v>
      </c>
      <c r="M2023" s="3" t="str">
        <f>TEXT(NIgerian_Fintech[[#This Row],[TransactionDate]], "tttt")</f>
        <v>Thursday</v>
      </c>
      <c r="N2023" s="2" t="s">
        <v>16</v>
      </c>
    </row>
    <row r="2024" spans="1:14" ht="14.5" x14ac:dyDescent="0.35">
      <c r="A2024" s="2" t="s">
        <v>4078</v>
      </c>
      <c r="B2024" s="2" t="s">
        <v>4079</v>
      </c>
      <c r="C2024" s="2">
        <v>27</v>
      </c>
      <c r="D2024" s="2" t="s">
        <v>12</v>
      </c>
      <c r="E2024" s="2" t="s">
        <v>24</v>
      </c>
      <c r="F2024" s="2" t="s">
        <v>19</v>
      </c>
      <c r="G2024" s="2" t="s">
        <v>30</v>
      </c>
      <c r="H2024" s="7">
        <v>3212.1</v>
      </c>
      <c r="I2024" s="3">
        <v>45609</v>
      </c>
      <c r="J2024" s="3" t="str">
        <f>TEXT(NIgerian_Fintech[[#This Row],[TransactionDate]], "JJJJ")</f>
        <v>2024</v>
      </c>
      <c r="K2024" s="3" t="str">
        <f>TEXT(NIgerian_Fintech[[#This Row],[TransactionDate]], "MMMM")</f>
        <v>November</v>
      </c>
      <c r="L2024" s="3" t="str">
        <f>TEXT(NIgerian_Fintech[[#This Row],[TransactionDate]], "MM")</f>
        <v>11</v>
      </c>
      <c r="M2024" s="3" t="str">
        <f>TEXT(NIgerian_Fintech[[#This Row],[TransactionDate]], "tttt")</f>
        <v>Wednesday</v>
      </c>
      <c r="N2024" s="2" t="s">
        <v>16</v>
      </c>
    </row>
    <row r="2025" spans="1:14" ht="14.5" x14ac:dyDescent="0.35">
      <c r="A2025" s="2" t="s">
        <v>4080</v>
      </c>
      <c r="B2025" s="2" t="s">
        <v>4081</v>
      </c>
      <c r="C2025" s="2">
        <v>29</v>
      </c>
      <c r="D2025" s="2" t="s">
        <v>39</v>
      </c>
      <c r="E2025" s="2" t="s">
        <v>13</v>
      </c>
      <c r="F2025" s="2" t="s">
        <v>14</v>
      </c>
      <c r="G2025" s="2" t="s">
        <v>26</v>
      </c>
      <c r="H2025" s="7">
        <v>7596.85</v>
      </c>
      <c r="I2025" s="3">
        <v>45235</v>
      </c>
      <c r="J2025" s="3" t="str">
        <f>TEXT(NIgerian_Fintech[[#This Row],[TransactionDate]], "JJJJ")</f>
        <v>2023</v>
      </c>
      <c r="K2025" s="3" t="str">
        <f>TEXT(NIgerian_Fintech[[#This Row],[TransactionDate]], "MMMM")</f>
        <v>November</v>
      </c>
      <c r="L2025" s="3" t="str">
        <f>TEXT(NIgerian_Fintech[[#This Row],[TransactionDate]], "MM")</f>
        <v>11</v>
      </c>
      <c r="M2025" s="3" t="str">
        <f>TEXT(NIgerian_Fintech[[#This Row],[TransactionDate]], "tttt")</f>
        <v>Sunday</v>
      </c>
      <c r="N2025" s="2" t="s">
        <v>16</v>
      </c>
    </row>
    <row r="2026" spans="1:14" ht="14.5" x14ac:dyDescent="0.35">
      <c r="A2026" s="2" t="s">
        <v>4082</v>
      </c>
      <c r="B2026" s="2" t="s">
        <v>4083</v>
      </c>
      <c r="C2026" s="2">
        <v>47</v>
      </c>
      <c r="D2026" s="2" t="s">
        <v>39</v>
      </c>
      <c r="E2026" s="2" t="s">
        <v>52</v>
      </c>
      <c r="F2026" s="2" t="s">
        <v>14</v>
      </c>
      <c r="G2026" s="2" t="s">
        <v>30</v>
      </c>
      <c r="H2026" s="7">
        <v>688.23</v>
      </c>
      <c r="I2026" s="3">
        <v>45462</v>
      </c>
      <c r="J2026" s="3" t="str">
        <f>TEXT(NIgerian_Fintech[[#This Row],[TransactionDate]], "JJJJ")</f>
        <v>2024</v>
      </c>
      <c r="K2026" s="3" t="str">
        <f>TEXT(NIgerian_Fintech[[#This Row],[TransactionDate]], "MMMM")</f>
        <v>June</v>
      </c>
      <c r="L2026" s="3" t="str">
        <f>TEXT(NIgerian_Fintech[[#This Row],[TransactionDate]], "MM")</f>
        <v>06</v>
      </c>
      <c r="M2026" s="3" t="str">
        <f>TEXT(NIgerian_Fintech[[#This Row],[TransactionDate]], "tttt")</f>
        <v>Wednesday</v>
      </c>
      <c r="N2026" s="2" t="s">
        <v>21</v>
      </c>
    </row>
    <row r="2027" spans="1:14" ht="14.5" x14ac:dyDescent="0.35">
      <c r="A2027" s="2" t="s">
        <v>4084</v>
      </c>
      <c r="B2027" s="2" t="s">
        <v>4085</v>
      </c>
      <c r="C2027" s="2">
        <v>58</v>
      </c>
      <c r="D2027" s="2" t="s">
        <v>39</v>
      </c>
      <c r="E2027" s="2" t="s">
        <v>13</v>
      </c>
      <c r="F2027" s="2" t="s">
        <v>19</v>
      </c>
      <c r="G2027" s="2" t="s">
        <v>36</v>
      </c>
      <c r="H2027" s="7">
        <v>5534.66</v>
      </c>
      <c r="I2027" s="3">
        <v>45302</v>
      </c>
      <c r="J2027" s="3" t="str">
        <f>TEXT(NIgerian_Fintech[[#This Row],[TransactionDate]], "JJJJ")</f>
        <v>2024</v>
      </c>
      <c r="K2027" s="3" t="str">
        <f>TEXT(NIgerian_Fintech[[#This Row],[TransactionDate]], "MMMM")</f>
        <v>January</v>
      </c>
      <c r="L2027" s="3" t="str">
        <f>TEXT(NIgerian_Fintech[[#This Row],[TransactionDate]], "MM")</f>
        <v>01</v>
      </c>
      <c r="M2027" s="3" t="str">
        <f>TEXT(NIgerian_Fintech[[#This Row],[TransactionDate]], "tttt")</f>
        <v>Thursday</v>
      </c>
      <c r="N2027" s="2" t="s">
        <v>16</v>
      </c>
    </row>
    <row r="2028" spans="1:14" ht="14.5" x14ac:dyDescent="0.35">
      <c r="A2028" s="2" t="s">
        <v>4086</v>
      </c>
      <c r="B2028" s="2" t="s">
        <v>4087</v>
      </c>
      <c r="C2028" s="2">
        <v>18</v>
      </c>
      <c r="D2028" s="2" t="s">
        <v>12</v>
      </c>
      <c r="E2028" s="2" t="s">
        <v>64</v>
      </c>
      <c r="F2028" s="2" t="s">
        <v>19</v>
      </c>
      <c r="G2028" s="2" t="s">
        <v>30</v>
      </c>
      <c r="H2028" s="7">
        <v>1345.58</v>
      </c>
      <c r="I2028" s="3">
        <v>45640</v>
      </c>
      <c r="J2028" s="3" t="str">
        <f>TEXT(NIgerian_Fintech[[#This Row],[TransactionDate]], "JJJJ")</f>
        <v>2024</v>
      </c>
      <c r="K2028" s="3" t="str">
        <f>TEXT(NIgerian_Fintech[[#This Row],[TransactionDate]], "MMMM")</f>
        <v>December</v>
      </c>
      <c r="L2028" s="3" t="str">
        <f>TEXT(NIgerian_Fintech[[#This Row],[TransactionDate]], "MM")</f>
        <v>12</v>
      </c>
      <c r="M2028" s="3" t="str">
        <f>TEXT(NIgerian_Fintech[[#This Row],[TransactionDate]], "tttt")</f>
        <v>Saturday</v>
      </c>
      <c r="N2028" s="2" t="s">
        <v>16</v>
      </c>
    </row>
    <row r="2029" spans="1:14" ht="14.5" x14ac:dyDescent="0.35">
      <c r="A2029" s="2" t="s">
        <v>4088</v>
      </c>
      <c r="B2029" s="2" t="s">
        <v>4089</v>
      </c>
      <c r="C2029" s="2">
        <v>22</v>
      </c>
      <c r="D2029" s="2" t="s">
        <v>39</v>
      </c>
      <c r="E2029" s="2" t="s">
        <v>42</v>
      </c>
      <c r="F2029" s="2" t="s">
        <v>25</v>
      </c>
      <c r="G2029" s="2" t="s">
        <v>20</v>
      </c>
      <c r="H2029" s="7">
        <v>491.63</v>
      </c>
      <c r="I2029" s="3">
        <v>45425</v>
      </c>
      <c r="J2029" s="3" t="str">
        <f>TEXT(NIgerian_Fintech[[#This Row],[TransactionDate]], "JJJJ")</f>
        <v>2024</v>
      </c>
      <c r="K2029" s="3" t="str">
        <f>TEXT(NIgerian_Fintech[[#This Row],[TransactionDate]], "MMMM")</f>
        <v>May</v>
      </c>
      <c r="L2029" s="3" t="str">
        <f>TEXT(NIgerian_Fintech[[#This Row],[TransactionDate]], "MM")</f>
        <v>05</v>
      </c>
      <c r="M2029" s="3" t="str">
        <f>TEXT(NIgerian_Fintech[[#This Row],[TransactionDate]], "tttt")</f>
        <v>Monday</v>
      </c>
      <c r="N2029" s="2" t="s">
        <v>16</v>
      </c>
    </row>
    <row r="2030" spans="1:14" ht="14.5" x14ac:dyDescent="0.35">
      <c r="A2030" s="2" t="s">
        <v>4090</v>
      </c>
      <c r="B2030" s="2" t="s">
        <v>4091</v>
      </c>
      <c r="C2030" s="2">
        <v>37</v>
      </c>
      <c r="D2030" s="2" t="s">
        <v>12</v>
      </c>
      <c r="E2030" s="2" t="s">
        <v>13</v>
      </c>
      <c r="F2030" s="2" t="s">
        <v>35</v>
      </c>
      <c r="G2030" s="2" t="s">
        <v>15</v>
      </c>
      <c r="H2030" s="7">
        <v>33979.339999999997</v>
      </c>
      <c r="I2030" s="3">
        <v>45562</v>
      </c>
      <c r="J2030" s="3" t="str">
        <f>TEXT(NIgerian_Fintech[[#This Row],[TransactionDate]], "JJJJ")</f>
        <v>2024</v>
      </c>
      <c r="K2030" s="3" t="str">
        <f>TEXT(NIgerian_Fintech[[#This Row],[TransactionDate]], "MMMM")</f>
        <v>September</v>
      </c>
      <c r="L2030" s="3" t="str">
        <f>TEXT(NIgerian_Fintech[[#This Row],[TransactionDate]], "MM")</f>
        <v>09</v>
      </c>
      <c r="M2030" s="3" t="str">
        <f>TEXT(NIgerian_Fintech[[#This Row],[TransactionDate]], "tttt")</f>
        <v>Friday</v>
      </c>
      <c r="N2030" s="2" t="s">
        <v>16</v>
      </c>
    </row>
    <row r="2031" spans="1:14" ht="14.5" x14ac:dyDescent="0.35">
      <c r="A2031" s="2" t="s">
        <v>4092</v>
      </c>
      <c r="B2031" s="2" t="s">
        <v>4093</v>
      </c>
      <c r="C2031" s="2">
        <v>25</v>
      </c>
      <c r="D2031" s="2" t="s">
        <v>39</v>
      </c>
      <c r="E2031" s="2" t="s">
        <v>93</v>
      </c>
      <c r="F2031" s="2" t="s">
        <v>35</v>
      </c>
      <c r="G2031" s="2" t="s">
        <v>26</v>
      </c>
      <c r="H2031" s="7">
        <v>13096.84</v>
      </c>
      <c r="I2031" s="3">
        <v>45068</v>
      </c>
      <c r="J2031" s="3" t="str">
        <f>TEXT(NIgerian_Fintech[[#This Row],[TransactionDate]], "JJJJ")</f>
        <v>2023</v>
      </c>
      <c r="K2031" s="3" t="str">
        <f>TEXT(NIgerian_Fintech[[#This Row],[TransactionDate]], "MMMM")</f>
        <v>May</v>
      </c>
      <c r="L2031" s="3" t="str">
        <f>TEXT(NIgerian_Fintech[[#This Row],[TransactionDate]], "MM")</f>
        <v>05</v>
      </c>
      <c r="M2031" s="3" t="str">
        <f>TEXT(NIgerian_Fintech[[#This Row],[TransactionDate]], "tttt")</f>
        <v>Monday</v>
      </c>
      <c r="N2031" s="2" t="s">
        <v>16</v>
      </c>
    </row>
    <row r="2032" spans="1:14" ht="14.5" x14ac:dyDescent="0.35">
      <c r="A2032" s="2" t="s">
        <v>4094</v>
      </c>
      <c r="B2032" s="2" t="s">
        <v>4095</v>
      </c>
      <c r="C2032" s="2">
        <v>60</v>
      </c>
      <c r="D2032" s="2" t="s">
        <v>39</v>
      </c>
      <c r="E2032" s="2" t="s">
        <v>24</v>
      </c>
      <c r="F2032" s="2" t="s">
        <v>35</v>
      </c>
      <c r="G2032" s="2" t="s">
        <v>20</v>
      </c>
      <c r="H2032" s="7">
        <v>12696.06</v>
      </c>
      <c r="I2032" s="3">
        <v>44978</v>
      </c>
      <c r="J2032" s="3" t="str">
        <f>TEXT(NIgerian_Fintech[[#This Row],[TransactionDate]], "JJJJ")</f>
        <v>2023</v>
      </c>
      <c r="K2032" s="3" t="str">
        <f>TEXT(NIgerian_Fintech[[#This Row],[TransactionDate]], "MMMM")</f>
        <v>February</v>
      </c>
      <c r="L2032" s="3" t="str">
        <f>TEXT(NIgerian_Fintech[[#This Row],[TransactionDate]], "MM")</f>
        <v>02</v>
      </c>
      <c r="M2032" s="3" t="str">
        <f>TEXT(NIgerian_Fintech[[#This Row],[TransactionDate]], "tttt")</f>
        <v>Tuesday</v>
      </c>
      <c r="N2032" s="2" t="s">
        <v>16</v>
      </c>
    </row>
    <row r="2033" spans="1:14" ht="14.5" x14ac:dyDescent="0.35">
      <c r="A2033" s="2" t="s">
        <v>4096</v>
      </c>
      <c r="B2033" s="2" t="s">
        <v>4097</v>
      </c>
      <c r="C2033" s="2">
        <v>29</v>
      </c>
      <c r="D2033" s="2" t="s">
        <v>39</v>
      </c>
      <c r="E2033" s="2" t="s">
        <v>42</v>
      </c>
      <c r="F2033" s="2" t="s">
        <v>35</v>
      </c>
      <c r="G2033" s="2" t="s">
        <v>15</v>
      </c>
      <c r="H2033" s="7">
        <v>949.15</v>
      </c>
      <c r="I2033" s="3">
        <v>44996</v>
      </c>
      <c r="J2033" s="3" t="str">
        <f>TEXT(NIgerian_Fintech[[#This Row],[TransactionDate]], "JJJJ")</f>
        <v>2023</v>
      </c>
      <c r="K2033" s="3" t="str">
        <f>TEXT(NIgerian_Fintech[[#This Row],[TransactionDate]], "MMMM")</f>
        <v>March</v>
      </c>
      <c r="L2033" s="3" t="str">
        <f>TEXT(NIgerian_Fintech[[#This Row],[TransactionDate]], "MM")</f>
        <v>03</v>
      </c>
      <c r="M2033" s="3" t="str">
        <f>TEXT(NIgerian_Fintech[[#This Row],[TransactionDate]], "tttt")</f>
        <v>Saturday</v>
      </c>
      <c r="N2033" s="2" t="s">
        <v>16</v>
      </c>
    </row>
    <row r="2034" spans="1:14" ht="14.5" x14ac:dyDescent="0.35">
      <c r="A2034" s="2" t="s">
        <v>4098</v>
      </c>
      <c r="B2034" s="2" t="s">
        <v>4099</v>
      </c>
      <c r="C2034" s="2">
        <v>18</v>
      </c>
      <c r="D2034" s="2" t="s">
        <v>39</v>
      </c>
      <c r="E2034" s="2" t="s">
        <v>52</v>
      </c>
      <c r="F2034" s="2" t="s">
        <v>55</v>
      </c>
      <c r="G2034" s="2" t="s">
        <v>36</v>
      </c>
      <c r="H2034" s="7">
        <v>26500.25</v>
      </c>
      <c r="I2034" s="3">
        <v>45186</v>
      </c>
      <c r="J2034" s="3" t="str">
        <f>TEXT(NIgerian_Fintech[[#This Row],[TransactionDate]], "JJJJ")</f>
        <v>2023</v>
      </c>
      <c r="K2034" s="3" t="str">
        <f>TEXT(NIgerian_Fintech[[#This Row],[TransactionDate]], "MMMM")</f>
        <v>September</v>
      </c>
      <c r="L2034" s="3" t="str">
        <f>TEXT(NIgerian_Fintech[[#This Row],[TransactionDate]], "MM")</f>
        <v>09</v>
      </c>
      <c r="M2034" s="3" t="str">
        <f>TEXT(NIgerian_Fintech[[#This Row],[TransactionDate]], "tttt")</f>
        <v>Sunday</v>
      </c>
      <c r="N2034" s="2" t="s">
        <v>16</v>
      </c>
    </row>
    <row r="2035" spans="1:14" ht="14.5" x14ac:dyDescent="0.35">
      <c r="A2035" s="2" t="s">
        <v>4100</v>
      </c>
      <c r="B2035" s="2" t="s">
        <v>4101</v>
      </c>
      <c r="C2035" s="2">
        <v>37</v>
      </c>
      <c r="D2035" s="2" t="s">
        <v>39</v>
      </c>
      <c r="E2035" s="2" t="s">
        <v>42</v>
      </c>
      <c r="F2035" s="2" t="s">
        <v>55</v>
      </c>
      <c r="G2035" s="2" t="s">
        <v>36</v>
      </c>
      <c r="H2035" s="7">
        <v>6338.76</v>
      </c>
      <c r="I2035" s="3">
        <v>45624</v>
      </c>
      <c r="J2035" s="3" t="str">
        <f>TEXT(NIgerian_Fintech[[#This Row],[TransactionDate]], "JJJJ")</f>
        <v>2024</v>
      </c>
      <c r="K2035" s="3" t="str">
        <f>TEXT(NIgerian_Fintech[[#This Row],[TransactionDate]], "MMMM")</f>
        <v>November</v>
      </c>
      <c r="L2035" s="3" t="str">
        <f>TEXT(NIgerian_Fintech[[#This Row],[TransactionDate]], "MM")</f>
        <v>11</v>
      </c>
      <c r="M2035" s="3" t="str">
        <f>TEXT(NIgerian_Fintech[[#This Row],[TransactionDate]], "tttt")</f>
        <v>Thursday</v>
      </c>
      <c r="N2035" s="2" t="s">
        <v>21</v>
      </c>
    </row>
    <row r="2036" spans="1:14" ht="14.5" x14ac:dyDescent="0.35">
      <c r="A2036" s="2" t="s">
        <v>4102</v>
      </c>
      <c r="B2036" s="2" t="s">
        <v>4103</v>
      </c>
      <c r="C2036" s="2">
        <v>45</v>
      </c>
      <c r="D2036" s="2" t="s">
        <v>39</v>
      </c>
      <c r="E2036" s="2" t="s">
        <v>13</v>
      </c>
      <c r="F2036" s="2" t="s">
        <v>49</v>
      </c>
      <c r="G2036" s="2" t="s">
        <v>36</v>
      </c>
      <c r="H2036" s="7">
        <v>19124.64</v>
      </c>
      <c r="I2036" s="3">
        <v>45645</v>
      </c>
      <c r="J2036" s="3" t="str">
        <f>TEXT(NIgerian_Fintech[[#This Row],[TransactionDate]], "JJJJ")</f>
        <v>2024</v>
      </c>
      <c r="K2036" s="3" t="str">
        <f>TEXT(NIgerian_Fintech[[#This Row],[TransactionDate]], "MMMM")</f>
        <v>December</v>
      </c>
      <c r="L2036" s="3" t="str">
        <f>TEXT(NIgerian_Fintech[[#This Row],[TransactionDate]], "MM")</f>
        <v>12</v>
      </c>
      <c r="M2036" s="3" t="str">
        <f>TEXT(NIgerian_Fintech[[#This Row],[TransactionDate]], "tttt")</f>
        <v>Thursday</v>
      </c>
      <c r="N2036" s="2" t="s">
        <v>16</v>
      </c>
    </row>
    <row r="2037" spans="1:14" ht="14.5" x14ac:dyDescent="0.35">
      <c r="A2037" s="2" t="s">
        <v>4104</v>
      </c>
      <c r="B2037" s="2" t="s">
        <v>4105</v>
      </c>
      <c r="C2037" s="2">
        <v>60</v>
      </c>
      <c r="D2037" s="2" t="s">
        <v>12</v>
      </c>
      <c r="E2037" s="2" t="s">
        <v>13</v>
      </c>
      <c r="F2037" s="2" t="s">
        <v>19</v>
      </c>
      <c r="G2037" s="2" t="s">
        <v>30</v>
      </c>
      <c r="H2037" s="7">
        <v>126.81</v>
      </c>
      <c r="I2037" s="3">
        <v>45219</v>
      </c>
      <c r="J2037" s="3" t="str">
        <f>TEXT(NIgerian_Fintech[[#This Row],[TransactionDate]], "JJJJ")</f>
        <v>2023</v>
      </c>
      <c r="K2037" s="3" t="str">
        <f>TEXT(NIgerian_Fintech[[#This Row],[TransactionDate]], "MMMM")</f>
        <v>October</v>
      </c>
      <c r="L2037" s="3" t="str">
        <f>TEXT(NIgerian_Fintech[[#This Row],[TransactionDate]], "MM")</f>
        <v>10</v>
      </c>
      <c r="M2037" s="3" t="str">
        <f>TEXT(NIgerian_Fintech[[#This Row],[TransactionDate]], "tttt")</f>
        <v>Friday</v>
      </c>
      <c r="N2037" s="2" t="s">
        <v>16</v>
      </c>
    </row>
    <row r="2038" spans="1:14" ht="14.5" x14ac:dyDescent="0.35">
      <c r="A2038" s="2" t="s">
        <v>4106</v>
      </c>
      <c r="B2038" s="2" t="s">
        <v>4107</v>
      </c>
      <c r="C2038" s="2">
        <v>54</v>
      </c>
      <c r="D2038" s="2" t="s">
        <v>12</v>
      </c>
      <c r="E2038" s="2" t="s">
        <v>93</v>
      </c>
      <c r="F2038" s="2" t="s">
        <v>19</v>
      </c>
      <c r="G2038" s="2" t="s">
        <v>36</v>
      </c>
      <c r="H2038" s="7">
        <v>3541.16</v>
      </c>
      <c r="I2038" s="3">
        <v>45304</v>
      </c>
      <c r="J2038" s="3" t="str">
        <f>TEXT(NIgerian_Fintech[[#This Row],[TransactionDate]], "JJJJ")</f>
        <v>2024</v>
      </c>
      <c r="K2038" s="3" t="str">
        <f>TEXT(NIgerian_Fintech[[#This Row],[TransactionDate]], "MMMM")</f>
        <v>January</v>
      </c>
      <c r="L2038" s="3" t="str">
        <f>TEXT(NIgerian_Fintech[[#This Row],[TransactionDate]], "MM")</f>
        <v>01</v>
      </c>
      <c r="M2038" s="3" t="str">
        <f>TEXT(NIgerian_Fintech[[#This Row],[TransactionDate]], "tttt")</f>
        <v>Saturday</v>
      </c>
      <c r="N2038" s="2" t="s">
        <v>16</v>
      </c>
    </row>
    <row r="2039" spans="1:14" ht="14.5" x14ac:dyDescent="0.35">
      <c r="A2039" s="2" t="s">
        <v>4108</v>
      </c>
      <c r="B2039" s="2" t="s">
        <v>4109</v>
      </c>
      <c r="C2039" s="2">
        <v>64</v>
      </c>
      <c r="D2039" s="2" t="s">
        <v>12</v>
      </c>
      <c r="E2039" s="2" t="s">
        <v>74</v>
      </c>
      <c r="F2039" s="2" t="s">
        <v>19</v>
      </c>
      <c r="G2039" s="2" t="s">
        <v>36</v>
      </c>
      <c r="H2039" s="7">
        <v>55333.11</v>
      </c>
      <c r="I2039" s="3">
        <v>44965</v>
      </c>
      <c r="J2039" s="3" t="str">
        <f>TEXT(NIgerian_Fintech[[#This Row],[TransactionDate]], "JJJJ")</f>
        <v>2023</v>
      </c>
      <c r="K2039" s="3" t="str">
        <f>TEXT(NIgerian_Fintech[[#This Row],[TransactionDate]], "MMMM")</f>
        <v>February</v>
      </c>
      <c r="L2039" s="3" t="str">
        <f>TEXT(NIgerian_Fintech[[#This Row],[TransactionDate]], "MM")</f>
        <v>02</v>
      </c>
      <c r="M2039" s="3" t="str">
        <f>TEXT(NIgerian_Fintech[[#This Row],[TransactionDate]], "tttt")</f>
        <v>Wednesday</v>
      </c>
      <c r="N2039" s="2" t="s">
        <v>16</v>
      </c>
    </row>
    <row r="2040" spans="1:14" ht="14.5" x14ac:dyDescent="0.35">
      <c r="A2040" s="2" t="s">
        <v>4110</v>
      </c>
      <c r="B2040" s="2" t="s">
        <v>4111</v>
      </c>
      <c r="C2040" s="2">
        <v>54</v>
      </c>
      <c r="D2040" s="2" t="s">
        <v>39</v>
      </c>
      <c r="E2040" s="2" t="s">
        <v>24</v>
      </c>
      <c r="F2040" s="2" t="s">
        <v>19</v>
      </c>
      <c r="G2040" s="2" t="s">
        <v>30</v>
      </c>
      <c r="H2040" s="7">
        <v>5583.33</v>
      </c>
      <c r="I2040" s="3">
        <v>45274</v>
      </c>
      <c r="J2040" s="3" t="str">
        <f>TEXT(NIgerian_Fintech[[#This Row],[TransactionDate]], "JJJJ")</f>
        <v>2023</v>
      </c>
      <c r="K2040" s="3" t="str">
        <f>TEXT(NIgerian_Fintech[[#This Row],[TransactionDate]], "MMMM")</f>
        <v>December</v>
      </c>
      <c r="L2040" s="3" t="str">
        <f>TEXT(NIgerian_Fintech[[#This Row],[TransactionDate]], "MM")</f>
        <v>12</v>
      </c>
      <c r="M2040" s="3" t="str">
        <f>TEXT(NIgerian_Fintech[[#This Row],[TransactionDate]], "tttt")</f>
        <v>Thursday</v>
      </c>
      <c r="N2040" s="2" t="s">
        <v>16</v>
      </c>
    </row>
    <row r="2041" spans="1:14" ht="14.5" x14ac:dyDescent="0.35">
      <c r="A2041" s="2" t="s">
        <v>4112</v>
      </c>
      <c r="B2041" s="2" t="s">
        <v>4113</v>
      </c>
      <c r="C2041" s="2">
        <v>29</v>
      </c>
      <c r="D2041" s="2" t="s">
        <v>12</v>
      </c>
      <c r="E2041" s="2" t="s">
        <v>93</v>
      </c>
      <c r="F2041" s="2" t="s">
        <v>35</v>
      </c>
      <c r="G2041" s="2" t="s">
        <v>15</v>
      </c>
      <c r="H2041" s="7">
        <v>21936.73</v>
      </c>
      <c r="I2041" s="3">
        <v>45504</v>
      </c>
      <c r="J2041" s="3" t="str">
        <f>TEXT(NIgerian_Fintech[[#This Row],[TransactionDate]], "JJJJ")</f>
        <v>2024</v>
      </c>
      <c r="K2041" s="3" t="str">
        <f>TEXT(NIgerian_Fintech[[#This Row],[TransactionDate]], "MMMM")</f>
        <v>July</v>
      </c>
      <c r="L2041" s="3" t="str">
        <f>TEXT(NIgerian_Fintech[[#This Row],[TransactionDate]], "MM")</f>
        <v>07</v>
      </c>
      <c r="M2041" s="3" t="str">
        <f>TEXT(NIgerian_Fintech[[#This Row],[TransactionDate]], "tttt")</f>
        <v>Wednesday</v>
      </c>
      <c r="N2041" s="2" t="s">
        <v>69</v>
      </c>
    </row>
    <row r="2042" spans="1:14" ht="14.5" x14ac:dyDescent="0.35">
      <c r="A2042" s="2" t="s">
        <v>4114</v>
      </c>
      <c r="B2042" s="2" t="s">
        <v>4115</v>
      </c>
      <c r="C2042" s="2">
        <v>54</v>
      </c>
      <c r="D2042" s="2" t="s">
        <v>39</v>
      </c>
      <c r="E2042" s="2" t="s">
        <v>13</v>
      </c>
      <c r="F2042" s="2" t="s">
        <v>35</v>
      </c>
      <c r="G2042" s="2" t="s">
        <v>20</v>
      </c>
      <c r="H2042" s="7">
        <v>3974.94</v>
      </c>
      <c r="I2042" s="3">
        <v>45451</v>
      </c>
      <c r="J2042" s="3" t="str">
        <f>TEXT(NIgerian_Fintech[[#This Row],[TransactionDate]], "JJJJ")</f>
        <v>2024</v>
      </c>
      <c r="K2042" s="3" t="str">
        <f>TEXT(NIgerian_Fintech[[#This Row],[TransactionDate]], "MMMM")</f>
        <v>June</v>
      </c>
      <c r="L2042" s="3" t="str">
        <f>TEXT(NIgerian_Fintech[[#This Row],[TransactionDate]], "MM")</f>
        <v>06</v>
      </c>
      <c r="M2042" s="3" t="str">
        <f>TEXT(NIgerian_Fintech[[#This Row],[TransactionDate]], "tttt")</f>
        <v>Saturday</v>
      </c>
      <c r="N2042" s="2" t="s">
        <v>16</v>
      </c>
    </row>
    <row r="2043" spans="1:14" ht="14.5" x14ac:dyDescent="0.35">
      <c r="A2043" s="2" t="s">
        <v>4116</v>
      </c>
      <c r="B2043" s="2" t="s">
        <v>4117</v>
      </c>
      <c r="C2043" s="2">
        <v>61</v>
      </c>
      <c r="D2043" s="2" t="s">
        <v>12</v>
      </c>
      <c r="E2043" s="2" t="s">
        <v>29</v>
      </c>
      <c r="F2043" s="2" t="s">
        <v>55</v>
      </c>
      <c r="G2043" s="2" t="s">
        <v>26</v>
      </c>
      <c r="H2043" s="7">
        <v>7451.34</v>
      </c>
      <c r="I2043" s="3">
        <v>45632</v>
      </c>
      <c r="J2043" s="3" t="str">
        <f>TEXT(NIgerian_Fintech[[#This Row],[TransactionDate]], "JJJJ")</f>
        <v>2024</v>
      </c>
      <c r="K2043" s="3" t="str">
        <f>TEXT(NIgerian_Fintech[[#This Row],[TransactionDate]], "MMMM")</f>
        <v>December</v>
      </c>
      <c r="L2043" s="3" t="str">
        <f>TEXT(NIgerian_Fintech[[#This Row],[TransactionDate]], "MM")</f>
        <v>12</v>
      </c>
      <c r="M2043" s="3" t="str">
        <f>TEXT(NIgerian_Fintech[[#This Row],[TransactionDate]], "tttt")</f>
        <v>Friday</v>
      </c>
      <c r="N2043" s="2" t="s">
        <v>16</v>
      </c>
    </row>
    <row r="2044" spans="1:14" ht="14.5" x14ac:dyDescent="0.35">
      <c r="A2044" s="2" t="s">
        <v>4118</v>
      </c>
      <c r="B2044" s="2" t="s">
        <v>4119</v>
      </c>
      <c r="C2044" s="2">
        <v>45</v>
      </c>
      <c r="D2044" s="2" t="s">
        <v>12</v>
      </c>
      <c r="E2044" s="2" t="s">
        <v>42</v>
      </c>
      <c r="F2044" s="2" t="s">
        <v>14</v>
      </c>
      <c r="G2044" s="2" t="s">
        <v>36</v>
      </c>
      <c r="H2044" s="7">
        <v>19256.5</v>
      </c>
      <c r="I2044" s="3">
        <v>45432</v>
      </c>
      <c r="J2044" s="3" t="str">
        <f>TEXT(NIgerian_Fintech[[#This Row],[TransactionDate]], "JJJJ")</f>
        <v>2024</v>
      </c>
      <c r="K2044" s="3" t="str">
        <f>TEXT(NIgerian_Fintech[[#This Row],[TransactionDate]], "MMMM")</f>
        <v>May</v>
      </c>
      <c r="L2044" s="3" t="str">
        <f>TEXT(NIgerian_Fintech[[#This Row],[TransactionDate]], "MM")</f>
        <v>05</v>
      </c>
      <c r="M2044" s="3" t="str">
        <f>TEXT(NIgerian_Fintech[[#This Row],[TransactionDate]], "tttt")</f>
        <v>Monday</v>
      </c>
      <c r="N2044" s="2" t="s">
        <v>16</v>
      </c>
    </row>
    <row r="2045" spans="1:14" ht="14.5" x14ac:dyDescent="0.35">
      <c r="A2045" s="2" t="s">
        <v>4120</v>
      </c>
      <c r="B2045" s="2" t="s">
        <v>4121</v>
      </c>
      <c r="C2045" s="2">
        <v>64</v>
      </c>
      <c r="D2045" s="2" t="s">
        <v>39</v>
      </c>
      <c r="E2045" s="2" t="s">
        <v>93</v>
      </c>
      <c r="F2045" s="2" t="s">
        <v>25</v>
      </c>
      <c r="G2045" s="2" t="s">
        <v>36</v>
      </c>
      <c r="H2045" s="7">
        <v>9309.49</v>
      </c>
      <c r="I2045" s="3">
        <v>45308</v>
      </c>
      <c r="J2045" s="3" t="str">
        <f>TEXT(NIgerian_Fintech[[#This Row],[TransactionDate]], "JJJJ")</f>
        <v>2024</v>
      </c>
      <c r="K2045" s="3" t="str">
        <f>TEXT(NIgerian_Fintech[[#This Row],[TransactionDate]], "MMMM")</f>
        <v>January</v>
      </c>
      <c r="L2045" s="3" t="str">
        <f>TEXT(NIgerian_Fintech[[#This Row],[TransactionDate]], "MM")</f>
        <v>01</v>
      </c>
      <c r="M2045" s="3" t="str">
        <f>TEXT(NIgerian_Fintech[[#This Row],[TransactionDate]], "tttt")</f>
        <v>Wednesday</v>
      </c>
      <c r="N2045" s="2" t="s">
        <v>16</v>
      </c>
    </row>
    <row r="2046" spans="1:14" ht="14.5" x14ac:dyDescent="0.35">
      <c r="A2046" s="2" t="s">
        <v>4122</v>
      </c>
      <c r="B2046" s="2" t="s">
        <v>4123</v>
      </c>
      <c r="C2046" s="2">
        <v>32</v>
      </c>
      <c r="D2046" s="2" t="s">
        <v>39</v>
      </c>
      <c r="E2046" s="2" t="s">
        <v>93</v>
      </c>
      <c r="F2046" s="2" t="s">
        <v>35</v>
      </c>
      <c r="G2046" s="2" t="s">
        <v>36</v>
      </c>
      <c r="H2046" s="7">
        <v>12916.84</v>
      </c>
      <c r="I2046" s="3">
        <v>45351</v>
      </c>
      <c r="J2046" s="3" t="str">
        <f>TEXT(NIgerian_Fintech[[#This Row],[TransactionDate]], "JJJJ")</f>
        <v>2024</v>
      </c>
      <c r="K2046" s="3" t="str">
        <f>TEXT(NIgerian_Fintech[[#This Row],[TransactionDate]], "MMMM")</f>
        <v>February</v>
      </c>
      <c r="L2046" s="3" t="str">
        <f>TEXT(NIgerian_Fintech[[#This Row],[TransactionDate]], "MM")</f>
        <v>02</v>
      </c>
      <c r="M2046" s="3" t="str">
        <f>TEXT(NIgerian_Fintech[[#This Row],[TransactionDate]], "tttt")</f>
        <v>Thursday</v>
      </c>
      <c r="N2046" s="2" t="s">
        <v>16</v>
      </c>
    </row>
    <row r="2047" spans="1:14" ht="14.5" x14ac:dyDescent="0.35">
      <c r="A2047" s="2" t="s">
        <v>4124</v>
      </c>
      <c r="B2047" s="2" t="s">
        <v>4125</v>
      </c>
      <c r="C2047" s="2">
        <v>23</v>
      </c>
      <c r="D2047" s="2" t="s">
        <v>12</v>
      </c>
      <c r="E2047" s="2" t="s">
        <v>24</v>
      </c>
      <c r="F2047" s="2" t="s">
        <v>35</v>
      </c>
      <c r="G2047" s="2" t="s">
        <v>30</v>
      </c>
      <c r="H2047" s="7">
        <v>2598.5100000000002</v>
      </c>
      <c r="I2047" s="3">
        <v>45362</v>
      </c>
      <c r="J2047" s="3" t="str">
        <f>TEXT(NIgerian_Fintech[[#This Row],[TransactionDate]], "JJJJ")</f>
        <v>2024</v>
      </c>
      <c r="K2047" s="3" t="str">
        <f>TEXT(NIgerian_Fintech[[#This Row],[TransactionDate]], "MMMM")</f>
        <v>March</v>
      </c>
      <c r="L2047" s="3" t="str">
        <f>TEXT(NIgerian_Fintech[[#This Row],[TransactionDate]], "MM")</f>
        <v>03</v>
      </c>
      <c r="M2047" s="3" t="str">
        <f>TEXT(NIgerian_Fintech[[#This Row],[TransactionDate]], "tttt")</f>
        <v>Monday</v>
      </c>
      <c r="N2047" s="2" t="s">
        <v>16</v>
      </c>
    </row>
    <row r="2048" spans="1:14" ht="14.5" x14ac:dyDescent="0.35">
      <c r="A2048" s="2" t="s">
        <v>4126</v>
      </c>
      <c r="B2048" s="2" t="s">
        <v>4127</v>
      </c>
      <c r="C2048" s="2">
        <v>61</v>
      </c>
      <c r="D2048" s="2" t="s">
        <v>12</v>
      </c>
      <c r="E2048" s="2" t="s">
        <v>29</v>
      </c>
      <c r="F2048" s="2" t="s">
        <v>35</v>
      </c>
      <c r="G2048" s="2" t="s">
        <v>30</v>
      </c>
      <c r="H2048" s="7">
        <v>1694.73</v>
      </c>
      <c r="I2048" s="3">
        <v>45571</v>
      </c>
      <c r="J2048" s="3" t="str">
        <f>TEXT(NIgerian_Fintech[[#This Row],[TransactionDate]], "JJJJ")</f>
        <v>2024</v>
      </c>
      <c r="K2048" s="3" t="str">
        <f>TEXT(NIgerian_Fintech[[#This Row],[TransactionDate]], "MMMM")</f>
        <v>October</v>
      </c>
      <c r="L2048" s="3" t="str">
        <f>TEXT(NIgerian_Fintech[[#This Row],[TransactionDate]], "MM")</f>
        <v>10</v>
      </c>
      <c r="M2048" s="3" t="str">
        <f>TEXT(NIgerian_Fintech[[#This Row],[TransactionDate]], "tttt")</f>
        <v>Sunday</v>
      </c>
      <c r="N2048" s="2" t="s">
        <v>16</v>
      </c>
    </row>
    <row r="2049" spans="1:14" ht="14.5" x14ac:dyDescent="0.35">
      <c r="A2049" s="2" t="s">
        <v>4128</v>
      </c>
      <c r="B2049" s="2" t="s">
        <v>4129</v>
      </c>
      <c r="C2049" s="2">
        <v>37</v>
      </c>
      <c r="D2049" s="2" t="s">
        <v>12</v>
      </c>
      <c r="E2049" s="2" t="s">
        <v>29</v>
      </c>
      <c r="F2049" s="2" t="s">
        <v>14</v>
      </c>
      <c r="G2049" s="2" t="s">
        <v>30</v>
      </c>
      <c r="H2049" s="7">
        <v>2617.63</v>
      </c>
      <c r="I2049" s="3">
        <v>45633</v>
      </c>
      <c r="J2049" s="3" t="str">
        <f>TEXT(NIgerian_Fintech[[#This Row],[TransactionDate]], "JJJJ")</f>
        <v>2024</v>
      </c>
      <c r="K2049" s="3" t="str">
        <f>TEXT(NIgerian_Fintech[[#This Row],[TransactionDate]], "MMMM")</f>
        <v>December</v>
      </c>
      <c r="L2049" s="3" t="str">
        <f>TEXT(NIgerian_Fintech[[#This Row],[TransactionDate]], "MM")</f>
        <v>12</v>
      </c>
      <c r="M2049" s="3" t="str">
        <f>TEXT(NIgerian_Fintech[[#This Row],[TransactionDate]], "tttt")</f>
        <v>Saturday</v>
      </c>
      <c r="N2049" s="2" t="s">
        <v>16</v>
      </c>
    </row>
    <row r="2050" spans="1:14" ht="14.5" x14ac:dyDescent="0.35">
      <c r="A2050" s="2" t="s">
        <v>4130</v>
      </c>
      <c r="B2050" s="2" t="s">
        <v>4131</v>
      </c>
      <c r="C2050" s="2">
        <v>31</v>
      </c>
      <c r="D2050" s="2" t="s">
        <v>12</v>
      </c>
      <c r="E2050" s="2" t="s">
        <v>29</v>
      </c>
      <c r="F2050" s="2" t="s">
        <v>14</v>
      </c>
      <c r="G2050" s="2" t="s">
        <v>26</v>
      </c>
      <c r="H2050" s="7">
        <v>6793.4</v>
      </c>
      <c r="I2050" s="3">
        <v>45248</v>
      </c>
      <c r="J2050" s="3" t="str">
        <f>TEXT(NIgerian_Fintech[[#This Row],[TransactionDate]], "JJJJ")</f>
        <v>2023</v>
      </c>
      <c r="K2050" s="3" t="str">
        <f>TEXT(NIgerian_Fintech[[#This Row],[TransactionDate]], "MMMM")</f>
        <v>November</v>
      </c>
      <c r="L2050" s="3" t="str">
        <f>TEXT(NIgerian_Fintech[[#This Row],[TransactionDate]], "MM")</f>
        <v>11</v>
      </c>
      <c r="M2050" s="3" t="str">
        <f>TEXT(NIgerian_Fintech[[#This Row],[TransactionDate]], "tttt")</f>
        <v>Saturday</v>
      </c>
      <c r="N2050" s="2" t="s">
        <v>16</v>
      </c>
    </row>
    <row r="2051" spans="1:14" ht="14.5" x14ac:dyDescent="0.35">
      <c r="A2051" s="2" t="s">
        <v>4132</v>
      </c>
      <c r="B2051" s="2" t="s">
        <v>4133</v>
      </c>
      <c r="C2051" s="2">
        <v>19</v>
      </c>
      <c r="D2051" s="2" t="s">
        <v>39</v>
      </c>
      <c r="E2051" s="2" t="s">
        <v>24</v>
      </c>
      <c r="F2051" s="2" t="s">
        <v>55</v>
      </c>
      <c r="G2051" s="2" t="s">
        <v>20</v>
      </c>
      <c r="H2051" s="7">
        <v>16142.73</v>
      </c>
      <c r="I2051" s="3">
        <v>45516</v>
      </c>
      <c r="J2051" s="3" t="str">
        <f>TEXT(NIgerian_Fintech[[#This Row],[TransactionDate]], "JJJJ")</f>
        <v>2024</v>
      </c>
      <c r="K2051" s="3" t="str">
        <f>TEXT(NIgerian_Fintech[[#This Row],[TransactionDate]], "MMMM")</f>
        <v>August</v>
      </c>
      <c r="L2051" s="3" t="str">
        <f>TEXT(NIgerian_Fintech[[#This Row],[TransactionDate]], "MM")</f>
        <v>08</v>
      </c>
      <c r="M2051" s="3" t="str">
        <f>TEXT(NIgerian_Fintech[[#This Row],[TransactionDate]], "tttt")</f>
        <v>Monday</v>
      </c>
      <c r="N2051" s="2" t="s">
        <v>16</v>
      </c>
    </row>
    <row r="2052" spans="1:14" ht="14.5" x14ac:dyDescent="0.35">
      <c r="A2052" s="2" t="s">
        <v>4134</v>
      </c>
      <c r="B2052" s="2" t="s">
        <v>4135</v>
      </c>
      <c r="C2052" s="2">
        <v>26</v>
      </c>
      <c r="D2052" s="2" t="s">
        <v>12</v>
      </c>
      <c r="E2052" s="2" t="s">
        <v>74</v>
      </c>
      <c r="F2052" s="2" t="s">
        <v>35</v>
      </c>
      <c r="G2052" s="2" t="s">
        <v>36</v>
      </c>
      <c r="H2052" s="7">
        <v>4369.46</v>
      </c>
      <c r="I2052" s="3">
        <v>45176</v>
      </c>
      <c r="J2052" s="3" t="str">
        <f>TEXT(NIgerian_Fintech[[#This Row],[TransactionDate]], "JJJJ")</f>
        <v>2023</v>
      </c>
      <c r="K2052" s="3" t="str">
        <f>TEXT(NIgerian_Fintech[[#This Row],[TransactionDate]], "MMMM")</f>
        <v>September</v>
      </c>
      <c r="L2052" s="3" t="str">
        <f>TEXT(NIgerian_Fintech[[#This Row],[TransactionDate]], "MM")</f>
        <v>09</v>
      </c>
      <c r="M2052" s="3" t="str">
        <f>TEXT(NIgerian_Fintech[[#This Row],[TransactionDate]], "tttt")</f>
        <v>Thursday</v>
      </c>
      <c r="N2052" s="2" t="s">
        <v>16</v>
      </c>
    </row>
    <row r="2053" spans="1:14" ht="14.5" x14ac:dyDescent="0.35">
      <c r="A2053" s="2" t="s">
        <v>4136</v>
      </c>
      <c r="B2053" s="2" t="s">
        <v>4137</v>
      </c>
      <c r="C2053" s="2">
        <v>54</v>
      </c>
      <c r="D2053" s="2" t="s">
        <v>39</v>
      </c>
      <c r="E2053" s="2" t="s">
        <v>13</v>
      </c>
      <c r="F2053" s="2" t="s">
        <v>25</v>
      </c>
      <c r="G2053" s="2" t="s">
        <v>15</v>
      </c>
      <c r="H2053" s="7">
        <v>8319.86</v>
      </c>
      <c r="I2053" s="3">
        <v>45106</v>
      </c>
      <c r="J2053" s="3" t="str">
        <f>TEXT(NIgerian_Fintech[[#This Row],[TransactionDate]], "JJJJ")</f>
        <v>2023</v>
      </c>
      <c r="K2053" s="3" t="str">
        <f>TEXT(NIgerian_Fintech[[#This Row],[TransactionDate]], "MMMM")</f>
        <v>June</v>
      </c>
      <c r="L2053" s="3" t="str">
        <f>TEXT(NIgerian_Fintech[[#This Row],[TransactionDate]], "MM")</f>
        <v>06</v>
      </c>
      <c r="M2053" s="3" t="str">
        <f>TEXT(NIgerian_Fintech[[#This Row],[TransactionDate]], "tttt")</f>
        <v>Thursday</v>
      </c>
      <c r="N2053" s="2" t="s">
        <v>16</v>
      </c>
    </row>
    <row r="2054" spans="1:14" ht="14.5" x14ac:dyDescent="0.35">
      <c r="A2054" s="2" t="s">
        <v>4138</v>
      </c>
      <c r="B2054" s="2" t="s">
        <v>4139</v>
      </c>
      <c r="C2054" s="2">
        <v>37</v>
      </c>
      <c r="D2054" s="2" t="s">
        <v>39</v>
      </c>
      <c r="E2054" s="2" t="s">
        <v>13</v>
      </c>
      <c r="F2054" s="2" t="s">
        <v>19</v>
      </c>
      <c r="G2054" s="2" t="s">
        <v>36</v>
      </c>
      <c r="H2054" s="7">
        <v>16337.94</v>
      </c>
      <c r="I2054" s="3">
        <v>45615</v>
      </c>
      <c r="J2054" s="3" t="str">
        <f>TEXT(NIgerian_Fintech[[#This Row],[TransactionDate]], "JJJJ")</f>
        <v>2024</v>
      </c>
      <c r="K2054" s="3" t="str">
        <f>TEXT(NIgerian_Fintech[[#This Row],[TransactionDate]], "MMMM")</f>
        <v>November</v>
      </c>
      <c r="L2054" s="3" t="str">
        <f>TEXT(NIgerian_Fintech[[#This Row],[TransactionDate]], "MM")</f>
        <v>11</v>
      </c>
      <c r="M2054" s="3" t="str">
        <f>TEXT(NIgerian_Fintech[[#This Row],[TransactionDate]], "tttt")</f>
        <v>Tuesday</v>
      </c>
      <c r="N2054" s="2" t="s">
        <v>16</v>
      </c>
    </row>
    <row r="2055" spans="1:14" ht="14.5" x14ac:dyDescent="0.35">
      <c r="A2055" s="2" t="s">
        <v>4140</v>
      </c>
      <c r="B2055" s="2" t="s">
        <v>4141</v>
      </c>
      <c r="C2055" s="2">
        <v>43</v>
      </c>
      <c r="D2055" s="2" t="s">
        <v>12</v>
      </c>
      <c r="E2055" s="2" t="s">
        <v>52</v>
      </c>
      <c r="F2055" s="2" t="s">
        <v>35</v>
      </c>
      <c r="G2055" s="2" t="s">
        <v>36</v>
      </c>
      <c r="H2055" s="7">
        <v>2728.28</v>
      </c>
      <c r="I2055" s="3">
        <v>44955</v>
      </c>
      <c r="J2055" s="3" t="str">
        <f>TEXT(NIgerian_Fintech[[#This Row],[TransactionDate]], "JJJJ")</f>
        <v>2023</v>
      </c>
      <c r="K2055" s="3" t="str">
        <f>TEXT(NIgerian_Fintech[[#This Row],[TransactionDate]], "MMMM")</f>
        <v>January</v>
      </c>
      <c r="L2055" s="3" t="str">
        <f>TEXT(NIgerian_Fintech[[#This Row],[TransactionDate]], "MM")</f>
        <v>01</v>
      </c>
      <c r="M2055" s="3" t="str">
        <f>TEXT(NIgerian_Fintech[[#This Row],[TransactionDate]], "tttt")</f>
        <v>Sunday</v>
      </c>
      <c r="N2055" s="2" t="s">
        <v>16</v>
      </c>
    </row>
    <row r="2056" spans="1:14" ht="14.5" x14ac:dyDescent="0.35">
      <c r="A2056" s="2" t="s">
        <v>4142</v>
      </c>
      <c r="B2056" s="2" t="s">
        <v>4143</v>
      </c>
      <c r="C2056" s="2">
        <v>46</v>
      </c>
      <c r="D2056" s="2" t="s">
        <v>39</v>
      </c>
      <c r="E2056" s="2" t="s">
        <v>24</v>
      </c>
      <c r="F2056" s="2" t="s">
        <v>55</v>
      </c>
      <c r="G2056" s="2" t="s">
        <v>36</v>
      </c>
      <c r="H2056" s="7">
        <v>21453.74</v>
      </c>
      <c r="I2056" s="3">
        <v>45422</v>
      </c>
      <c r="J2056" s="3" t="str">
        <f>TEXT(NIgerian_Fintech[[#This Row],[TransactionDate]], "JJJJ")</f>
        <v>2024</v>
      </c>
      <c r="K2056" s="3" t="str">
        <f>TEXT(NIgerian_Fintech[[#This Row],[TransactionDate]], "MMMM")</f>
        <v>May</v>
      </c>
      <c r="L2056" s="3" t="str">
        <f>TEXT(NIgerian_Fintech[[#This Row],[TransactionDate]], "MM")</f>
        <v>05</v>
      </c>
      <c r="M2056" s="3" t="str">
        <f>TEXT(NIgerian_Fintech[[#This Row],[TransactionDate]], "tttt")</f>
        <v>Friday</v>
      </c>
      <c r="N2056" s="2" t="s">
        <v>16</v>
      </c>
    </row>
    <row r="2057" spans="1:14" ht="14.5" x14ac:dyDescent="0.35">
      <c r="A2057" s="2" t="s">
        <v>4144</v>
      </c>
      <c r="B2057" s="2" t="s">
        <v>4145</v>
      </c>
      <c r="C2057" s="2">
        <v>18</v>
      </c>
      <c r="D2057" s="2" t="s">
        <v>12</v>
      </c>
      <c r="E2057" s="2" t="s">
        <v>74</v>
      </c>
      <c r="F2057" s="2" t="s">
        <v>55</v>
      </c>
      <c r="G2057" s="2" t="s">
        <v>36</v>
      </c>
      <c r="H2057" s="7">
        <v>30593.61</v>
      </c>
      <c r="I2057" s="3">
        <v>45604</v>
      </c>
      <c r="J2057" s="3" t="str">
        <f>TEXT(NIgerian_Fintech[[#This Row],[TransactionDate]], "JJJJ")</f>
        <v>2024</v>
      </c>
      <c r="K2057" s="3" t="str">
        <f>TEXT(NIgerian_Fintech[[#This Row],[TransactionDate]], "MMMM")</f>
        <v>November</v>
      </c>
      <c r="L2057" s="3" t="str">
        <f>TEXT(NIgerian_Fintech[[#This Row],[TransactionDate]], "MM")</f>
        <v>11</v>
      </c>
      <c r="M2057" s="3" t="str">
        <f>TEXT(NIgerian_Fintech[[#This Row],[TransactionDate]], "tttt")</f>
        <v>Friday</v>
      </c>
      <c r="N2057" s="2" t="s">
        <v>16</v>
      </c>
    </row>
    <row r="2058" spans="1:14" ht="14.5" x14ac:dyDescent="0.35">
      <c r="A2058" s="2" t="s">
        <v>4146</v>
      </c>
      <c r="B2058" s="2" t="s">
        <v>4147</v>
      </c>
      <c r="C2058" s="2">
        <v>52</v>
      </c>
      <c r="D2058" s="2" t="s">
        <v>39</v>
      </c>
      <c r="E2058" s="2" t="s">
        <v>52</v>
      </c>
      <c r="F2058" s="2" t="s">
        <v>25</v>
      </c>
      <c r="G2058" s="2" t="s">
        <v>20</v>
      </c>
      <c r="H2058" s="7">
        <v>397.5</v>
      </c>
      <c r="I2058" s="3">
        <v>45252</v>
      </c>
      <c r="J2058" s="3" t="str">
        <f>TEXT(NIgerian_Fintech[[#This Row],[TransactionDate]], "JJJJ")</f>
        <v>2023</v>
      </c>
      <c r="K2058" s="3" t="str">
        <f>TEXT(NIgerian_Fintech[[#This Row],[TransactionDate]], "MMMM")</f>
        <v>November</v>
      </c>
      <c r="L2058" s="3" t="str">
        <f>TEXT(NIgerian_Fintech[[#This Row],[TransactionDate]], "MM")</f>
        <v>11</v>
      </c>
      <c r="M2058" s="3" t="str">
        <f>TEXT(NIgerian_Fintech[[#This Row],[TransactionDate]], "tttt")</f>
        <v>Wednesday</v>
      </c>
      <c r="N2058" s="2" t="s">
        <v>16</v>
      </c>
    </row>
    <row r="2059" spans="1:14" ht="14.5" x14ac:dyDescent="0.35">
      <c r="A2059" s="2" t="s">
        <v>4148</v>
      </c>
      <c r="B2059" s="2" t="s">
        <v>4149</v>
      </c>
      <c r="C2059" s="2">
        <v>23</v>
      </c>
      <c r="D2059" s="2" t="s">
        <v>39</v>
      </c>
      <c r="E2059" s="2" t="s">
        <v>52</v>
      </c>
      <c r="F2059" s="2" t="s">
        <v>49</v>
      </c>
      <c r="G2059" s="2" t="s">
        <v>15</v>
      </c>
      <c r="H2059" s="7">
        <v>609.29999999999995</v>
      </c>
      <c r="I2059" s="3">
        <v>45574</v>
      </c>
      <c r="J2059" s="3" t="str">
        <f>TEXT(NIgerian_Fintech[[#This Row],[TransactionDate]], "JJJJ")</f>
        <v>2024</v>
      </c>
      <c r="K2059" s="3" t="str">
        <f>TEXT(NIgerian_Fintech[[#This Row],[TransactionDate]], "MMMM")</f>
        <v>October</v>
      </c>
      <c r="L2059" s="3" t="str">
        <f>TEXT(NIgerian_Fintech[[#This Row],[TransactionDate]], "MM")</f>
        <v>10</v>
      </c>
      <c r="M2059" s="3" t="str">
        <f>TEXT(NIgerian_Fintech[[#This Row],[TransactionDate]], "tttt")</f>
        <v>Wednesday</v>
      </c>
      <c r="N2059" s="2" t="s">
        <v>16</v>
      </c>
    </row>
    <row r="2060" spans="1:14" ht="14.5" x14ac:dyDescent="0.35">
      <c r="A2060" s="2" t="s">
        <v>4150</v>
      </c>
      <c r="B2060" s="2" t="s">
        <v>4151</v>
      </c>
      <c r="C2060" s="2">
        <v>54</v>
      </c>
      <c r="D2060" s="2" t="s">
        <v>12</v>
      </c>
      <c r="E2060" s="2" t="s">
        <v>52</v>
      </c>
      <c r="F2060" s="2" t="s">
        <v>55</v>
      </c>
      <c r="G2060" s="2" t="s">
        <v>30</v>
      </c>
      <c r="H2060" s="7">
        <v>953.66</v>
      </c>
      <c r="I2060" s="3">
        <v>45113</v>
      </c>
      <c r="J2060" s="3" t="str">
        <f>TEXT(NIgerian_Fintech[[#This Row],[TransactionDate]], "JJJJ")</f>
        <v>2023</v>
      </c>
      <c r="K2060" s="3" t="str">
        <f>TEXT(NIgerian_Fintech[[#This Row],[TransactionDate]], "MMMM")</f>
        <v>July</v>
      </c>
      <c r="L2060" s="3" t="str">
        <f>TEXT(NIgerian_Fintech[[#This Row],[TransactionDate]], "MM")</f>
        <v>07</v>
      </c>
      <c r="M2060" s="3" t="str">
        <f>TEXT(NIgerian_Fintech[[#This Row],[TransactionDate]], "tttt")</f>
        <v>Thursday</v>
      </c>
      <c r="N2060" s="2" t="s">
        <v>16</v>
      </c>
    </row>
    <row r="2061" spans="1:14" ht="14.5" x14ac:dyDescent="0.35">
      <c r="A2061" s="2" t="s">
        <v>4152</v>
      </c>
      <c r="B2061" s="2" t="s">
        <v>4153</v>
      </c>
      <c r="C2061" s="2">
        <v>22</v>
      </c>
      <c r="D2061" s="2" t="s">
        <v>39</v>
      </c>
      <c r="E2061" s="2" t="s">
        <v>24</v>
      </c>
      <c r="F2061" s="2" t="s">
        <v>14</v>
      </c>
      <c r="G2061" s="2" t="s">
        <v>15</v>
      </c>
      <c r="H2061" s="7">
        <v>14995.46</v>
      </c>
      <c r="I2061" s="3">
        <v>44981</v>
      </c>
      <c r="J2061" s="3" t="str">
        <f>TEXT(NIgerian_Fintech[[#This Row],[TransactionDate]], "JJJJ")</f>
        <v>2023</v>
      </c>
      <c r="K2061" s="3" t="str">
        <f>TEXT(NIgerian_Fintech[[#This Row],[TransactionDate]], "MMMM")</f>
        <v>February</v>
      </c>
      <c r="L2061" s="3" t="str">
        <f>TEXT(NIgerian_Fintech[[#This Row],[TransactionDate]], "MM")</f>
        <v>02</v>
      </c>
      <c r="M2061" s="3" t="str">
        <f>TEXT(NIgerian_Fintech[[#This Row],[TransactionDate]], "tttt")</f>
        <v>Friday</v>
      </c>
      <c r="N2061" s="2" t="s">
        <v>16</v>
      </c>
    </row>
    <row r="2062" spans="1:14" ht="14.5" x14ac:dyDescent="0.35">
      <c r="A2062" s="2" t="s">
        <v>4154</v>
      </c>
      <c r="B2062" s="2" t="s">
        <v>4155</v>
      </c>
      <c r="C2062" s="2">
        <v>50</v>
      </c>
      <c r="D2062" s="2" t="s">
        <v>39</v>
      </c>
      <c r="E2062" s="2" t="s">
        <v>64</v>
      </c>
      <c r="F2062" s="2" t="s">
        <v>14</v>
      </c>
      <c r="G2062" s="2" t="s">
        <v>36</v>
      </c>
      <c r="H2062" s="7">
        <v>2099.0300000000002</v>
      </c>
      <c r="I2062" s="3">
        <v>45440</v>
      </c>
      <c r="J2062" s="3" t="str">
        <f>TEXT(NIgerian_Fintech[[#This Row],[TransactionDate]], "JJJJ")</f>
        <v>2024</v>
      </c>
      <c r="K2062" s="3" t="str">
        <f>TEXT(NIgerian_Fintech[[#This Row],[TransactionDate]], "MMMM")</f>
        <v>May</v>
      </c>
      <c r="L2062" s="3" t="str">
        <f>TEXT(NIgerian_Fintech[[#This Row],[TransactionDate]], "MM")</f>
        <v>05</v>
      </c>
      <c r="M2062" s="3" t="str">
        <f>TEXT(NIgerian_Fintech[[#This Row],[TransactionDate]], "tttt")</f>
        <v>Tuesday</v>
      </c>
      <c r="N2062" s="2" t="s">
        <v>16</v>
      </c>
    </row>
    <row r="2063" spans="1:14" ht="14.5" x14ac:dyDescent="0.35">
      <c r="A2063" s="2" t="s">
        <v>4156</v>
      </c>
      <c r="B2063" s="2" t="s">
        <v>4157</v>
      </c>
      <c r="C2063" s="2">
        <v>31</v>
      </c>
      <c r="D2063" s="2" t="s">
        <v>12</v>
      </c>
      <c r="E2063" s="2" t="s">
        <v>52</v>
      </c>
      <c r="F2063" s="2" t="s">
        <v>19</v>
      </c>
      <c r="G2063" s="2" t="s">
        <v>15</v>
      </c>
      <c r="H2063" s="7">
        <v>12935.18</v>
      </c>
      <c r="I2063" s="3">
        <v>45336</v>
      </c>
      <c r="J2063" s="3" t="str">
        <f>TEXT(NIgerian_Fintech[[#This Row],[TransactionDate]], "JJJJ")</f>
        <v>2024</v>
      </c>
      <c r="K2063" s="3" t="str">
        <f>TEXT(NIgerian_Fintech[[#This Row],[TransactionDate]], "MMMM")</f>
        <v>February</v>
      </c>
      <c r="L2063" s="3" t="str">
        <f>TEXT(NIgerian_Fintech[[#This Row],[TransactionDate]], "MM")</f>
        <v>02</v>
      </c>
      <c r="M2063" s="3" t="str">
        <f>TEXT(NIgerian_Fintech[[#This Row],[TransactionDate]], "tttt")</f>
        <v>Wednesday</v>
      </c>
      <c r="N2063" s="2" t="s">
        <v>16</v>
      </c>
    </row>
    <row r="2064" spans="1:14" ht="14.5" x14ac:dyDescent="0.35">
      <c r="A2064" s="2" t="s">
        <v>4158</v>
      </c>
      <c r="B2064" s="2" t="s">
        <v>4159</v>
      </c>
      <c r="C2064" s="2">
        <v>29</v>
      </c>
      <c r="D2064" s="2" t="s">
        <v>39</v>
      </c>
      <c r="E2064" s="2" t="s">
        <v>93</v>
      </c>
      <c r="F2064" s="2" t="s">
        <v>55</v>
      </c>
      <c r="G2064" s="2" t="s">
        <v>36</v>
      </c>
      <c r="H2064" s="7">
        <v>5821</v>
      </c>
      <c r="I2064" s="3">
        <v>44943</v>
      </c>
      <c r="J2064" s="3" t="str">
        <f>TEXT(NIgerian_Fintech[[#This Row],[TransactionDate]], "JJJJ")</f>
        <v>2023</v>
      </c>
      <c r="K2064" s="3" t="str">
        <f>TEXT(NIgerian_Fintech[[#This Row],[TransactionDate]], "MMMM")</f>
        <v>January</v>
      </c>
      <c r="L2064" s="3" t="str">
        <f>TEXT(NIgerian_Fintech[[#This Row],[TransactionDate]], "MM")</f>
        <v>01</v>
      </c>
      <c r="M2064" s="3" t="str">
        <f>TEXT(NIgerian_Fintech[[#This Row],[TransactionDate]], "tttt")</f>
        <v>Tuesday</v>
      </c>
      <c r="N2064" s="2" t="s">
        <v>16</v>
      </c>
    </row>
    <row r="2065" spans="1:14" ht="14.5" x14ac:dyDescent="0.35">
      <c r="A2065" s="2" t="s">
        <v>4160</v>
      </c>
      <c r="B2065" s="2" t="s">
        <v>4161</v>
      </c>
      <c r="C2065" s="2">
        <v>59</v>
      </c>
      <c r="D2065" s="2" t="s">
        <v>39</v>
      </c>
      <c r="E2065" s="2" t="s">
        <v>42</v>
      </c>
      <c r="F2065" s="2" t="s">
        <v>19</v>
      </c>
      <c r="G2065" s="2" t="s">
        <v>15</v>
      </c>
      <c r="H2065" s="7">
        <v>18094.45</v>
      </c>
      <c r="I2065" s="3">
        <v>45497</v>
      </c>
      <c r="J2065" s="3" t="str">
        <f>TEXT(NIgerian_Fintech[[#This Row],[TransactionDate]], "JJJJ")</f>
        <v>2024</v>
      </c>
      <c r="K2065" s="3" t="str">
        <f>TEXT(NIgerian_Fintech[[#This Row],[TransactionDate]], "MMMM")</f>
        <v>July</v>
      </c>
      <c r="L2065" s="3" t="str">
        <f>TEXT(NIgerian_Fintech[[#This Row],[TransactionDate]], "MM")</f>
        <v>07</v>
      </c>
      <c r="M2065" s="3" t="str">
        <f>TEXT(NIgerian_Fintech[[#This Row],[TransactionDate]], "tttt")</f>
        <v>Wednesday</v>
      </c>
      <c r="N2065" s="2" t="s">
        <v>69</v>
      </c>
    </row>
    <row r="2066" spans="1:14" ht="14.5" x14ac:dyDescent="0.35">
      <c r="A2066" s="2" t="s">
        <v>4162</v>
      </c>
      <c r="B2066" s="2" t="s">
        <v>4163</v>
      </c>
      <c r="C2066" s="2">
        <v>37</v>
      </c>
      <c r="D2066" s="2" t="s">
        <v>12</v>
      </c>
      <c r="E2066" s="2" t="s">
        <v>93</v>
      </c>
      <c r="F2066" s="2" t="s">
        <v>55</v>
      </c>
      <c r="G2066" s="2" t="s">
        <v>26</v>
      </c>
      <c r="H2066" s="7">
        <v>16531.57</v>
      </c>
      <c r="I2066" s="3">
        <v>45014</v>
      </c>
      <c r="J2066" s="3" t="str">
        <f>TEXT(NIgerian_Fintech[[#This Row],[TransactionDate]], "JJJJ")</f>
        <v>2023</v>
      </c>
      <c r="K2066" s="3" t="str">
        <f>TEXT(NIgerian_Fintech[[#This Row],[TransactionDate]], "MMMM")</f>
        <v>March</v>
      </c>
      <c r="L2066" s="3" t="str">
        <f>TEXT(NIgerian_Fintech[[#This Row],[TransactionDate]], "MM")</f>
        <v>03</v>
      </c>
      <c r="M2066" s="3" t="str">
        <f>TEXT(NIgerian_Fintech[[#This Row],[TransactionDate]], "tttt")</f>
        <v>Wednesday</v>
      </c>
      <c r="N2066" s="2" t="s">
        <v>16</v>
      </c>
    </row>
    <row r="2067" spans="1:14" ht="14.5" x14ac:dyDescent="0.35">
      <c r="A2067" s="2" t="s">
        <v>4164</v>
      </c>
      <c r="B2067" s="2" t="s">
        <v>4165</v>
      </c>
      <c r="C2067" s="2">
        <v>41</v>
      </c>
      <c r="D2067" s="2" t="s">
        <v>12</v>
      </c>
      <c r="E2067" s="2" t="s">
        <v>93</v>
      </c>
      <c r="F2067" s="2" t="s">
        <v>25</v>
      </c>
      <c r="G2067" s="2" t="s">
        <v>15</v>
      </c>
      <c r="H2067" s="7">
        <v>32104.75</v>
      </c>
      <c r="I2067" s="3">
        <v>45149</v>
      </c>
      <c r="J2067" s="3" t="str">
        <f>TEXT(NIgerian_Fintech[[#This Row],[TransactionDate]], "JJJJ")</f>
        <v>2023</v>
      </c>
      <c r="K2067" s="3" t="str">
        <f>TEXT(NIgerian_Fintech[[#This Row],[TransactionDate]], "MMMM")</f>
        <v>August</v>
      </c>
      <c r="L2067" s="3" t="str">
        <f>TEXT(NIgerian_Fintech[[#This Row],[TransactionDate]], "MM")</f>
        <v>08</v>
      </c>
      <c r="M2067" s="3" t="str">
        <f>TEXT(NIgerian_Fintech[[#This Row],[TransactionDate]], "tttt")</f>
        <v>Friday</v>
      </c>
      <c r="N2067" s="2" t="s">
        <v>21</v>
      </c>
    </row>
    <row r="2068" spans="1:14" ht="14.5" x14ac:dyDescent="0.35">
      <c r="A2068" s="2" t="s">
        <v>4166</v>
      </c>
      <c r="B2068" s="2" t="s">
        <v>4167</v>
      </c>
      <c r="C2068" s="2">
        <v>60</v>
      </c>
      <c r="D2068" s="2" t="s">
        <v>39</v>
      </c>
      <c r="E2068" s="2" t="s">
        <v>13</v>
      </c>
      <c r="F2068" s="2" t="s">
        <v>35</v>
      </c>
      <c r="G2068" s="2" t="s">
        <v>30</v>
      </c>
      <c r="H2068" s="7">
        <v>2890.67</v>
      </c>
      <c r="I2068" s="3">
        <v>44984</v>
      </c>
      <c r="J2068" s="3" t="str">
        <f>TEXT(NIgerian_Fintech[[#This Row],[TransactionDate]], "JJJJ")</f>
        <v>2023</v>
      </c>
      <c r="K2068" s="3" t="str">
        <f>TEXT(NIgerian_Fintech[[#This Row],[TransactionDate]], "MMMM")</f>
        <v>February</v>
      </c>
      <c r="L2068" s="3" t="str">
        <f>TEXT(NIgerian_Fintech[[#This Row],[TransactionDate]], "MM")</f>
        <v>02</v>
      </c>
      <c r="M2068" s="3" t="str">
        <f>TEXT(NIgerian_Fintech[[#This Row],[TransactionDate]], "tttt")</f>
        <v>Monday</v>
      </c>
      <c r="N2068" s="2" t="s">
        <v>16</v>
      </c>
    </row>
    <row r="2069" spans="1:14" ht="14.5" x14ac:dyDescent="0.35">
      <c r="A2069" s="2" t="s">
        <v>4168</v>
      </c>
      <c r="B2069" s="2" t="s">
        <v>4169</v>
      </c>
      <c r="C2069" s="2">
        <v>51</v>
      </c>
      <c r="D2069" s="2" t="s">
        <v>39</v>
      </c>
      <c r="E2069" s="2" t="s">
        <v>64</v>
      </c>
      <c r="F2069" s="2" t="s">
        <v>55</v>
      </c>
      <c r="G2069" s="2" t="s">
        <v>30</v>
      </c>
      <c r="H2069" s="7">
        <v>2603.77</v>
      </c>
      <c r="I2069" s="3">
        <v>45630</v>
      </c>
      <c r="J2069" s="3" t="str">
        <f>TEXT(NIgerian_Fintech[[#This Row],[TransactionDate]], "JJJJ")</f>
        <v>2024</v>
      </c>
      <c r="K2069" s="3" t="str">
        <f>TEXT(NIgerian_Fintech[[#This Row],[TransactionDate]], "MMMM")</f>
        <v>December</v>
      </c>
      <c r="L2069" s="3" t="str">
        <f>TEXT(NIgerian_Fintech[[#This Row],[TransactionDate]], "MM")</f>
        <v>12</v>
      </c>
      <c r="M2069" s="3" t="str">
        <f>TEXT(NIgerian_Fintech[[#This Row],[TransactionDate]], "tttt")</f>
        <v>Wednesday</v>
      </c>
      <c r="N2069" s="2" t="s">
        <v>16</v>
      </c>
    </row>
    <row r="2070" spans="1:14" ht="14.5" x14ac:dyDescent="0.35">
      <c r="A2070" s="2" t="s">
        <v>4170</v>
      </c>
      <c r="B2070" s="2" t="s">
        <v>4171</v>
      </c>
      <c r="C2070" s="2">
        <v>42</v>
      </c>
      <c r="D2070" s="2" t="s">
        <v>39</v>
      </c>
      <c r="E2070" s="2" t="s">
        <v>24</v>
      </c>
      <c r="F2070" s="2" t="s">
        <v>49</v>
      </c>
      <c r="G2070" s="2" t="s">
        <v>15</v>
      </c>
      <c r="H2070" s="7">
        <v>320.14999999999998</v>
      </c>
      <c r="I2070" s="3">
        <v>45488</v>
      </c>
      <c r="J2070" s="3" t="str">
        <f>TEXT(NIgerian_Fintech[[#This Row],[TransactionDate]], "JJJJ")</f>
        <v>2024</v>
      </c>
      <c r="K2070" s="3" t="str">
        <f>TEXT(NIgerian_Fintech[[#This Row],[TransactionDate]], "MMMM")</f>
        <v>July</v>
      </c>
      <c r="L2070" s="3" t="str">
        <f>TEXT(NIgerian_Fintech[[#This Row],[TransactionDate]], "MM")</f>
        <v>07</v>
      </c>
      <c r="M2070" s="3" t="str">
        <f>TEXT(NIgerian_Fintech[[#This Row],[TransactionDate]], "tttt")</f>
        <v>Monday</v>
      </c>
      <c r="N2070" s="2" t="s">
        <v>16</v>
      </c>
    </row>
    <row r="2071" spans="1:14" ht="14.5" x14ac:dyDescent="0.35">
      <c r="A2071" s="2" t="s">
        <v>4172</v>
      </c>
      <c r="B2071" s="2" t="s">
        <v>4173</v>
      </c>
      <c r="C2071" s="2">
        <v>46</v>
      </c>
      <c r="D2071" s="2" t="s">
        <v>12</v>
      </c>
      <c r="E2071" s="2" t="s">
        <v>52</v>
      </c>
      <c r="F2071" s="2" t="s">
        <v>14</v>
      </c>
      <c r="G2071" s="2" t="s">
        <v>15</v>
      </c>
      <c r="H2071" s="7">
        <v>5283.38</v>
      </c>
      <c r="I2071" s="3">
        <v>45651</v>
      </c>
      <c r="J2071" s="3" t="str">
        <f>TEXT(NIgerian_Fintech[[#This Row],[TransactionDate]], "JJJJ")</f>
        <v>2024</v>
      </c>
      <c r="K2071" s="3" t="str">
        <f>TEXT(NIgerian_Fintech[[#This Row],[TransactionDate]], "MMMM")</f>
        <v>December</v>
      </c>
      <c r="L2071" s="3" t="str">
        <f>TEXT(NIgerian_Fintech[[#This Row],[TransactionDate]], "MM")</f>
        <v>12</v>
      </c>
      <c r="M2071" s="3" t="str">
        <f>TEXT(NIgerian_Fintech[[#This Row],[TransactionDate]], "tttt")</f>
        <v>Wednesday</v>
      </c>
      <c r="N2071" s="2" t="s">
        <v>69</v>
      </c>
    </row>
    <row r="2072" spans="1:14" ht="14.5" x14ac:dyDescent="0.35">
      <c r="A2072" s="2" t="s">
        <v>4174</v>
      </c>
      <c r="B2072" s="2" t="s">
        <v>4175</v>
      </c>
      <c r="C2072" s="2">
        <v>56</v>
      </c>
      <c r="D2072" s="2" t="s">
        <v>39</v>
      </c>
      <c r="E2072" s="2" t="s">
        <v>13</v>
      </c>
      <c r="F2072" s="2" t="s">
        <v>25</v>
      </c>
      <c r="G2072" s="2" t="s">
        <v>20</v>
      </c>
      <c r="H2072" s="7">
        <v>6144.53</v>
      </c>
      <c r="I2072" s="3">
        <v>45156</v>
      </c>
      <c r="J2072" s="3" t="str">
        <f>TEXT(NIgerian_Fintech[[#This Row],[TransactionDate]], "JJJJ")</f>
        <v>2023</v>
      </c>
      <c r="K2072" s="3" t="str">
        <f>TEXT(NIgerian_Fintech[[#This Row],[TransactionDate]], "MMMM")</f>
        <v>August</v>
      </c>
      <c r="L2072" s="3" t="str">
        <f>TEXT(NIgerian_Fintech[[#This Row],[TransactionDate]], "MM")</f>
        <v>08</v>
      </c>
      <c r="M2072" s="3" t="str">
        <f>TEXT(NIgerian_Fintech[[#This Row],[TransactionDate]], "tttt")</f>
        <v>Friday</v>
      </c>
      <c r="N2072" s="2" t="s">
        <v>16</v>
      </c>
    </row>
    <row r="2073" spans="1:14" ht="14.5" x14ac:dyDescent="0.35">
      <c r="A2073" s="2" t="s">
        <v>4176</v>
      </c>
      <c r="B2073" s="2" t="s">
        <v>4177</v>
      </c>
      <c r="C2073" s="2">
        <v>48</v>
      </c>
      <c r="D2073" s="2" t="s">
        <v>39</v>
      </c>
      <c r="E2073" s="2" t="s">
        <v>74</v>
      </c>
      <c r="F2073" s="2" t="s">
        <v>35</v>
      </c>
      <c r="G2073" s="2" t="s">
        <v>15</v>
      </c>
      <c r="H2073" s="7">
        <v>33386.120000000003</v>
      </c>
      <c r="I2073" s="3">
        <v>45080</v>
      </c>
      <c r="J2073" s="3" t="str">
        <f>TEXT(NIgerian_Fintech[[#This Row],[TransactionDate]], "JJJJ")</f>
        <v>2023</v>
      </c>
      <c r="K2073" s="3" t="str">
        <f>TEXT(NIgerian_Fintech[[#This Row],[TransactionDate]], "MMMM")</f>
        <v>June</v>
      </c>
      <c r="L2073" s="3" t="str">
        <f>TEXT(NIgerian_Fintech[[#This Row],[TransactionDate]], "MM")</f>
        <v>06</v>
      </c>
      <c r="M2073" s="3" t="str">
        <f>TEXT(NIgerian_Fintech[[#This Row],[TransactionDate]], "tttt")</f>
        <v>Saturday</v>
      </c>
      <c r="N2073" s="2" t="s">
        <v>16</v>
      </c>
    </row>
    <row r="2074" spans="1:14" ht="14.5" x14ac:dyDescent="0.35">
      <c r="A2074" s="2" t="s">
        <v>4178</v>
      </c>
      <c r="B2074" s="2" t="s">
        <v>4179</v>
      </c>
      <c r="C2074" s="2">
        <v>64</v>
      </c>
      <c r="D2074" s="2" t="s">
        <v>39</v>
      </c>
      <c r="E2074" s="2" t="s">
        <v>74</v>
      </c>
      <c r="F2074" s="2" t="s">
        <v>35</v>
      </c>
      <c r="G2074" s="2" t="s">
        <v>30</v>
      </c>
      <c r="H2074" s="7">
        <v>17765.87</v>
      </c>
      <c r="I2074" s="3">
        <v>45199</v>
      </c>
      <c r="J2074" s="3" t="str">
        <f>TEXT(NIgerian_Fintech[[#This Row],[TransactionDate]], "JJJJ")</f>
        <v>2023</v>
      </c>
      <c r="K2074" s="3" t="str">
        <f>TEXT(NIgerian_Fintech[[#This Row],[TransactionDate]], "MMMM")</f>
        <v>September</v>
      </c>
      <c r="L2074" s="3" t="str">
        <f>TEXT(NIgerian_Fintech[[#This Row],[TransactionDate]], "MM")</f>
        <v>09</v>
      </c>
      <c r="M2074" s="3" t="str">
        <f>TEXT(NIgerian_Fintech[[#This Row],[TransactionDate]], "tttt")</f>
        <v>Saturday</v>
      </c>
      <c r="N2074" s="2" t="s">
        <v>16</v>
      </c>
    </row>
    <row r="2075" spans="1:14" ht="14.5" x14ac:dyDescent="0.35">
      <c r="A2075" s="2" t="s">
        <v>4180</v>
      </c>
      <c r="B2075" s="2" t="s">
        <v>4181</v>
      </c>
      <c r="C2075" s="2">
        <v>60</v>
      </c>
      <c r="D2075" s="2" t="s">
        <v>39</v>
      </c>
      <c r="E2075" s="2" t="s">
        <v>24</v>
      </c>
      <c r="F2075" s="2" t="s">
        <v>14</v>
      </c>
      <c r="G2075" s="2" t="s">
        <v>26</v>
      </c>
      <c r="H2075" s="7">
        <v>1824.72</v>
      </c>
      <c r="I2075" s="3">
        <v>44972</v>
      </c>
      <c r="J2075" s="3" t="str">
        <f>TEXT(NIgerian_Fintech[[#This Row],[TransactionDate]], "JJJJ")</f>
        <v>2023</v>
      </c>
      <c r="K2075" s="3" t="str">
        <f>TEXT(NIgerian_Fintech[[#This Row],[TransactionDate]], "MMMM")</f>
        <v>February</v>
      </c>
      <c r="L2075" s="3" t="str">
        <f>TEXT(NIgerian_Fintech[[#This Row],[TransactionDate]], "MM")</f>
        <v>02</v>
      </c>
      <c r="M2075" s="3" t="str">
        <f>TEXT(NIgerian_Fintech[[#This Row],[TransactionDate]], "tttt")</f>
        <v>Wednesday</v>
      </c>
      <c r="N2075" s="2" t="s">
        <v>16</v>
      </c>
    </row>
    <row r="2076" spans="1:14" ht="14.5" x14ac:dyDescent="0.35">
      <c r="A2076" s="2" t="s">
        <v>4182</v>
      </c>
      <c r="B2076" s="2" t="s">
        <v>4183</v>
      </c>
      <c r="C2076" s="2">
        <v>40</v>
      </c>
      <c r="D2076" s="2" t="s">
        <v>39</v>
      </c>
      <c r="E2076" s="2" t="s">
        <v>13</v>
      </c>
      <c r="F2076" s="2" t="s">
        <v>35</v>
      </c>
      <c r="G2076" s="2" t="s">
        <v>30</v>
      </c>
      <c r="H2076" s="7">
        <v>16019.13</v>
      </c>
      <c r="I2076" s="3">
        <v>45378</v>
      </c>
      <c r="J2076" s="3" t="str">
        <f>TEXT(NIgerian_Fintech[[#This Row],[TransactionDate]], "JJJJ")</f>
        <v>2024</v>
      </c>
      <c r="K2076" s="3" t="str">
        <f>TEXT(NIgerian_Fintech[[#This Row],[TransactionDate]], "MMMM")</f>
        <v>March</v>
      </c>
      <c r="L2076" s="3" t="str">
        <f>TEXT(NIgerian_Fintech[[#This Row],[TransactionDate]], "MM")</f>
        <v>03</v>
      </c>
      <c r="M2076" s="3" t="str">
        <f>TEXT(NIgerian_Fintech[[#This Row],[TransactionDate]], "tttt")</f>
        <v>Wednesday</v>
      </c>
      <c r="N2076" s="2" t="s">
        <v>16</v>
      </c>
    </row>
    <row r="2077" spans="1:14" ht="14.5" x14ac:dyDescent="0.35">
      <c r="A2077" s="2" t="s">
        <v>4184</v>
      </c>
      <c r="B2077" s="2" t="s">
        <v>4185</v>
      </c>
      <c r="C2077" s="2">
        <v>61</v>
      </c>
      <c r="D2077" s="2" t="s">
        <v>39</v>
      </c>
      <c r="E2077" s="2" t="s">
        <v>42</v>
      </c>
      <c r="F2077" s="2" t="s">
        <v>19</v>
      </c>
      <c r="G2077" s="2" t="s">
        <v>20</v>
      </c>
      <c r="H2077" s="7">
        <v>1963.79</v>
      </c>
      <c r="I2077" s="3">
        <v>45232</v>
      </c>
      <c r="J2077" s="3" t="str">
        <f>TEXT(NIgerian_Fintech[[#This Row],[TransactionDate]], "JJJJ")</f>
        <v>2023</v>
      </c>
      <c r="K2077" s="3" t="str">
        <f>TEXT(NIgerian_Fintech[[#This Row],[TransactionDate]], "MMMM")</f>
        <v>November</v>
      </c>
      <c r="L2077" s="3" t="str">
        <f>TEXT(NIgerian_Fintech[[#This Row],[TransactionDate]], "MM")</f>
        <v>11</v>
      </c>
      <c r="M2077" s="3" t="str">
        <f>TEXT(NIgerian_Fintech[[#This Row],[TransactionDate]], "tttt")</f>
        <v>Thursday</v>
      </c>
      <c r="N2077" s="2" t="s">
        <v>16</v>
      </c>
    </row>
    <row r="2078" spans="1:14" ht="14.5" x14ac:dyDescent="0.35">
      <c r="A2078" s="2" t="s">
        <v>4186</v>
      </c>
      <c r="B2078" s="2" t="s">
        <v>4187</v>
      </c>
      <c r="C2078" s="2">
        <v>55</v>
      </c>
      <c r="D2078" s="2" t="s">
        <v>12</v>
      </c>
      <c r="E2078" s="2" t="s">
        <v>24</v>
      </c>
      <c r="F2078" s="2" t="s">
        <v>25</v>
      </c>
      <c r="G2078" s="2" t="s">
        <v>15</v>
      </c>
      <c r="H2078" s="7">
        <v>809.55</v>
      </c>
      <c r="I2078" s="3">
        <v>45353</v>
      </c>
      <c r="J2078" s="3" t="str">
        <f>TEXT(NIgerian_Fintech[[#This Row],[TransactionDate]], "JJJJ")</f>
        <v>2024</v>
      </c>
      <c r="K2078" s="3" t="str">
        <f>TEXT(NIgerian_Fintech[[#This Row],[TransactionDate]], "MMMM")</f>
        <v>March</v>
      </c>
      <c r="L2078" s="3" t="str">
        <f>TEXT(NIgerian_Fintech[[#This Row],[TransactionDate]], "MM")</f>
        <v>03</v>
      </c>
      <c r="M2078" s="3" t="str">
        <f>TEXT(NIgerian_Fintech[[#This Row],[TransactionDate]], "tttt")</f>
        <v>Saturday</v>
      </c>
      <c r="N2078" s="2" t="s">
        <v>69</v>
      </c>
    </row>
    <row r="2079" spans="1:14" ht="14.5" x14ac:dyDescent="0.35">
      <c r="A2079" s="2" t="s">
        <v>4188</v>
      </c>
      <c r="B2079" s="2" t="s">
        <v>4189</v>
      </c>
      <c r="C2079" s="2">
        <v>37</v>
      </c>
      <c r="D2079" s="2" t="s">
        <v>12</v>
      </c>
      <c r="E2079" s="2" t="s">
        <v>13</v>
      </c>
      <c r="F2079" s="2" t="s">
        <v>49</v>
      </c>
      <c r="G2079" s="2" t="s">
        <v>26</v>
      </c>
      <c r="H2079" s="7">
        <v>18145.13</v>
      </c>
      <c r="I2079" s="3">
        <v>45044</v>
      </c>
      <c r="J2079" s="3" t="str">
        <f>TEXT(NIgerian_Fintech[[#This Row],[TransactionDate]], "JJJJ")</f>
        <v>2023</v>
      </c>
      <c r="K2079" s="3" t="str">
        <f>TEXT(NIgerian_Fintech[[#This Row],[TransactionDate]], "MMMM")</f>
        <v>April</v>
      </c>
      <c r="L2079" s="3" t="str">
        <f>TEXT(NIgerian_Fintech[[#This Row],[TransactionDate]], "MM")</f>
        <v>04</v>
      </c>
      <c r="M2079" s="3" t="str">
        <f>TEXT(NIgerian_Fintech[[#This Row],[TransactionDate]], "tttt")</f>
        <v>Friday</v>
      </c>
      <c r="N2079" s="2" t="s">
        <v>16</v>
      </c>
    </row>
    <row r="2080" spans="1:14" ht="14.5" x14ac:dyDescent="0.35">
      <c r="A2080" s="2" t="s">
        <v>4190</v>
      </c>
      <c r="B2080" s="2" t="s">
        <v>4191</v>
      </c>
      <c r="C2080" s="2">
        <v>40</v>
      </c>
      <c r="D2080" s="2" t="s">
        <v>39</v>
      </c>
      <c r="E2080" s="2" t="s">
        <v>13</v>
      </c>
      <c r="F2080" s="2" t="s">
        <v>14</v>
      </c>
      <c r="G2080" s="2" t="s">
        <v>30</v>
      </c>
      <c r="H2080" s="7">
        <v>37280.19</v>
      </c>
      <c r="I2080" s="3">
        <v>45614</v>
      </c>
      <c r="J2080" s="3" t="str">
        <f>TEXT(NIgerian_Fintech[[#This Row],[TransactionDate]], "JJJJ")</f>
        <v>2024</v>
      </c>
      <c r="K2080" s="3" t="str">
        <f>TEXT(NIgerian_Fintech[[#This Row],[TransactionDate]], "MMMM")</f>
        <v>November</v>
      </c>
      <c r="L2080" s="3" t="str">
        <f>TEXT(NIgerian_Fintech[[#This Row],[TransactionDate]], "MM")</f>
        <v>11</v>
      </c>
      <c r="M2080" s="3" t="str">
        <f>TEXT(NIgerian_Fintech[[#This Row],[TransactionDate]], "tttt")</f>
        <v>Monday</v>
      </c>
      <c r="N2080" s="2" t="s">
        <v>16</v>
      </c>
    </row>
    <row r="2081" spans="1:14" ht="14.5" x14ac:dyDescent="0.35">
      <c r="A2081" s="2" t="s">
        <v>4192</v>
      </c>
      <c r="B2081" s="2" t="s">
        <v>4193</v>
      </c>
      <c r="C2081" s="2">
        <v>62</v>
      </c>
      <c r="D2081" s="2" t="s">
        <v>39</v>
      </c>
      <c r="E2081" s="2" t="s">
        <v>64</v>
      </c>
      <c r="F2081" s="2" t="s">
        <v>55</v>
      </c>
      <c r="G2081" s="2" t="s">
        <v>26</v>
      </c>
      <c r="H2081" s="7">
        <v>922.45</v>
      </c>
      <c r="I2081" s="3">
        <v>45506</v>
      </c>
      <c r="J2081" s="3" t="str">
        <f>TEXT(NIgerian_Fintech[[#This Row],[TransactionDate]], "JJJJ")</f>
        <v>2024</v>
      </c>
      <c r="K2081" s="3" t="str">
        <f>TEXT(NIgerian_Fintech[[#This Row],[TransactionDate]], "MMMM")</f>
        <v>August</v>
      </c>
      <c r="L2081" s="3" t="str">
        <f>TEXT(NIgerian_Fintech[[#This Row],[TransactionDate]], "MM")</f>
        <v>08</v>
      </c>
      <c r="M2081" s="3" t="str">
        <f>TEXT(NIgerian_Fintech[[#This Row],[TransactionDate]], "tttt")</f>
        <v>Friday</v>
      </c>
      <c r="N2081" s="2" t="s">
        <v>16</v>
      </c>
    </row>
    <row r="2082" spans="1:14" ht="14.5" x14ac:dyDescent="0.35">
      <c r="A2082" s="2" t="s">
        <v>4194</v>
      </c>
      <c r="B2082" s="2" t="s">
        <v>4195</v>
      </c>
      <c r="C2082" s="2">
        <v>33</v>
      </c>
      <c r="D2082" s="2" t="s">
        <v>12</v>
      </c>
      <c r="E2082" s="2" t="s">
        <v>24</v>
      </c>
      <c r="F2082" s="2" t="s">
        <v>55</v>
      </c>
      <c r="G2082" s="2" t="s">
        <v>36</v>
      </c>
      <c r="H2082" s="7">
        <v>16816.05</v>
      </c>
      <c r="I2082" s="3">
        <v>45177</v>
      </c>
      <c r="J2082" s="3" t="str">
        <f>TEXT(NIgerian_Fintech[[#This Row],[TransactionDate]], "JJJJ")</f>
        <v>2023</v>
      </c>
      <c r="K2082" s="3" t="str">
        <f>TEXT(NIgerian_Fintech[[#This Row],[TransactionDate]], "MMMM")</f>
        <v>September</v>
      </c>
      <c r="L2082" s="3" t="str">
        <f>TEXT(NIgerian_Fintech[[#This Row],[TransactionDate]], "MM")</f>
        <v>09</v>
      </c>
      <c r="M2082" s="3" t="str">
        <f>TEXT(NIgerian_Fintech[[#This Row],[TransactionDate]], "tttt")</f>
        <v>Friday</v>
      </c>
      <c r="N2082" s="2" t="s">
        <v>16</v>
      </c>
    </row>
    <row r="2083" spans="1:14" ht="14.5" x14ac:dyDescent="0.35">
      <c r="A2083" s="2" t="s">
        <v>4196</v>
      </c>
      <c r="B2083" s="2" t="s">
        <v>4197</v>
      </c>
      <c r="C2083" s="2">
        <v>59</v>
      </c>
      <c r="D2083" s="2" t="s">
        <v>12</v>
      </c>
      <c r="E2083" s="2" t="s">
        <v>74</v>
      </c>
      <c r="F2083" s="2" t="s">
        <v>55</v>
      </c>
      <c r="G2083" s="2" t="s">
        <v>30</v>
      </c>
      <c r="H2083" s="7">
        <v>19605.05</v>
      </c>
      <c r="I2083" s="3">
        <v>45329</v>
      </c>
      <c r="J2083" s="3" t="str">
        <f>TEXT(NIgerian_Fintech[[#This Row],[TransactionDate]], "JJJJ")</f>
        <v>2024</v>
      </c>
      <c r="K2083" s="3" t="str">
        <f>TEXT(NIgerian_Fintech[[#This Row],[TransactionDate]], "MMMM")</f>
        <v>February</v>
      </c>
      <c r="L2083" s="3" t="str">
        <f>TEXT(NIgerian_Fintech[[#This Row],[TransactionDate]], "MM")</f>
        <v>02</v>
      </c>
      <c r="M2083" s="3" t="str">
        <f>TEXT(NIgerian_Fintech[[#This Row],[TransactionDate]], "tttt")</f>
        <v>Wednesday</v>
      </c>
      <c r="N2083" s="2" t="s">
        <v>16</v>
      </c>
    </row>
    <row r="2084" spans="1:14" ht="14.5" x14ac:dyDescent="0.35">
      <c r="A2084" s="2" t="s">
        <v>4198</v>
      </c>
      <c r="B2084" s="2" t="s">
        <v>4199</v>
      </c>
      <c r="C2084" s="2">
        <v>25</v>
      </c>
      <c r="D2084" s="2" t="s">
        <v>12</v>
      </c>
      <c r="E2084" s="2" t="s">
        <v>74</v>
      </c>
      <c r="F2084" s="2" t="s">
        <v>25</v>
      </c>
      <c r="G2084" s="2" t="s">
        <v>36</v>
      </c>
      <c r="H2084" s="7">
        <v>1264.2</v>
      </c>
      <c r="I2084" s="3">
        <v>45126</v>
      </c>
      <c r="J2084" s="3" t="str">
        <f>TEXT(NIgerian_Fintech[[#This Row],[TransactionDate]], "JJJJ")</f>
        <v>2023</v>
      </c>
      <c r="K2084" s="3" t="str">
        <f>TEXT(NIgerian_Fintech[[#This Row],[TransactionDate]], "MMMM")</f>
        <v>July</v>
      </c>
      <c r="L2084" s="3" t="str">
        <f>TEXT(NIgerian_Fintech[[#This Row],[TransactionDate]], "MM")</f>
        <v>07</v>
      </c>
      <c r="M2084" s="3" t="str">
        <f>TEXT(NIgerian_Fintech[[#This Row],[TransactionDate]], "tttt")</f>
        <v>Wednesday</v>
      </c>
      <c r="N2084" s="2" t="s">
        <v>16</v>
      </c>
    </row>
    <row r="2085" spans="1:14" ht="14.5" x14ac:dyDescent="0.35">
      <c r="A2085" s="2" t="s">
        <v>4200</v>
      </c>
      <c r="B2085" s="2" t="s">
        <v>4201</v>
      </c>
      <c r="C2085" s="2">
        <v>38</v>
      </c>
      <c r="D2085" s="2" t="s">
        <v>39</v>
      </c>
      <c r="E2085" s="2" t="s">
        <v>52</v>
      </c>
      <c r="F2085" s="2" t="s">
        <v>49</v>
      </c>
      <c r="G2085" s="2" t="s">
        <v>26</v>
      </c>
      <c r="H2085" s="7">
        <v>3330.33</v>
      </c>
      <c r="I2085" s="3">
        <v>45072</v>
      </c>
      <c r="J2085" s="3" t="str">
        <f>TEXT(NIgerian_Fintech[[#This Row],[TransactionDate]], "JJJJ")</f>
        <v>2023</v>
      </c>
      <c r="K2085" s="3" t="str">
        <f>TEXT(NIgerian_Fintech[[#This Row],[TransactionDate]], "MMMM")</f>
        <v>May</v>
      </c>
      <c r="L2085" s="3" t="str">
        <f>TEXT(NIgerian_Fintech[[#This Row],[TransactionDate]], "MM")</f>
        <v>05</v>
      </c>
      <c r="M2085" s="3" t="str">
        <f>TEXT(NIgerian_Fintech[[#This Row],[TransactionDate]], "tttt")</f>
        <v>Friday</v>
      </c>
      <c r="N2085" s="2" t="s">
        <v>16</v>
      </c>
    </row>
    <row r="2086" spans="1:14" ht="14.5" x14ac:dyDescent="0.35">
      <c r="A2086" s="2" t="s">
        <v>4202</v>
      </c>
      <c r="B2086" s="2" t="s">
        <v>4203</v>
      </c>
      <c r="C2086" s="2">
        <v>18</v>
      </c>
      <c r="D2086" s="2" t="s">
        <v>39</v>
      </c>
      <c r="E2086" s="2" t="s">
        <v>93</v>
      </c>
      <c r="F2086" s="2" t="s">
        <v>35</v>
      </c>
      <c r="G2086" s="2" t="s">
        <v>15</v>
      </c>
      <c r="H2086" s="7">
        <v>13229.84</v>
      </c>
      <c r="I2086" s="3">
        <v>44977</v>
      </c>
      <c r="J2086" s="3" t="str">
        <f>TEXT(NIgerian_Fintech[[#This Row],[TransactionDate]], "JJJJ")</f>
        <v>2023</v>
      </c>
      <c r="K2086" s="3" t="str">
        <f>TEXT(NIgerian_Fintech[[#This Row],[TransactionDate]], "MMMM")</f>
        <v>February</v>
      </c>
      <c r="L2086" s="3" t="str">
        <f>TEXT(NIgerian_Fintech[[#This Row],[TransactionDate]], "MM")</f>
        <v>02</v>
      </c>
      <c r="M2086" s="3" t="str">
        <f>TEXT(NIgerian_Fintech[[#This Row],[TransactionDate]], "tttt")</f>
        <v>Monday</v>
      </c>
      <c r="N2086" s="2" t="s">
        <v>16</v>
      </c>
    </row>
    <row r="2087" spans="1:14" ht="14.5" x14ac:dyDescent="0.35">
      <c r="A2087" s="2" t="s">
        <v>4204</v>
      </c>
      <c r="B2087" s="2" t="s">
        <v>4205</v>
      </c>
      <c r="C2087" s="2">
        <v>25</v>
      </c>
      <c r="D2087" s="2" t="s">
        <v>39</v>
      </c>
      <c r="E2087" s="2" t="s">
        <v>24</v>
      </c>
      <c r="F2087" s="2" t="s">
        <v>49</v>
      </c>
      <c r="G2087" s="2" t="s">
        <v>15</v>
      </c>
      <c r="H2087" s="7">
        <v>16488.560000000001</v>
      </c>
      <c r="I2087" s="3">
        <v>45294</v>
      </c>
      <c r="J2087" s="3" t="str">
        <f>TEXT(NIgerian_Fintech[[#This Row],[TransactionDate]], "JJJJ")</f>
        <v>2024</v>
      </c>
      <c r="K2087" s="3" t="str">
        <f>TEXT(NIgerian_Fintech[[#This Row],[TransactionDate]], "MMMM")</f>
        <v>January</v>
      </c>
      <c r="L2087" s="3" t="str">
        <f>TEXT(NIgerian_Fintech[[#This Row],[TransactionDate]], "MM")</f>
        <v>01</v>
      </c>
      <c r="M2087" s="3" t="str">
        <f>TEXT(NIgerian_Fintech[[#This Row],[TransactionDate]], "tttt")</f>
        <v>Wednesday</v>
      </c>
      <c r="N2087" s="2" t="s">
        <v>21</v>
      </c>
    </row>
    <row r="2088" spans="1:14" ht="14.5" x14ac:dyDescent="0.35">
      <c r="A2088" s="2" t="s">
        <v>4206</v>
      </c>
      <c r="B2088" s="2" t="s">
        <v>4207</v>
      </c>
      <c r="C2088" s="2">
        <v>46</v>
      </c>
      <c r="D2088" s="2" t="s">
        <v>39</v>
      </c>
      <c r="E2088" s="2" t="s">
        <v>13</v>
      </c>
      <c r="F2088" s="2" t="s">
        <v>49</v>
      </c>
      <c r="G2088" s="2" t="s">
        <v>15</v>
      </c>
      <c r="H2088" s="7">
        <v>4369.16</v>
      </c>
      <c r="I2088" s="3">
        <v>45624</v>
      </c>
      <c r="J2088" s="3" t="str">
        <f>TEXT(NIgerian_Fintech[[#This Row],[TransactionDate]], "JJJJ")</f>
        <v>2024</v>
      </c>
      <c r="K2088" s="3" t="str">
        <f>TEXT(NIgerian_Fintech[[#This Row],[TransactionDate]], "MMMM")</f>
        <v>November</v>
      </c>
      <c r="L2088" s="3" t="str">
        <f>TEXT(NIgerian_Fintech[[#This Row],[TransactionDate]], "MM")</f>
        <v>11</v>
      </c>
      <c r="M2088" s="3" t="str">
        <f>TEXT(NIgerian_Fintech[[#This Row],[TransactionDate]], "tttt")</f>
        <v>Thursday</v>
      </c>
      <c r="N2088" s="2" t="s">
        <v>16</v>
      </c>
    </row>
    <row r="2089" spans="1:14" ht="14.5" x14ac:dyDescent="0.35">
      <c r="A2089" s="2" t="s">
        <v>4208</v>
      </c>
      <c r="B2089" s="2" t="s">
        <v>4209</v>
      </c>
      <c r="C2089" s="2">
        <v>49</v>
      </c>
      <c r="D2089" s="2" t="s">
        <v>12</v>
      </c>
      <c r="E2089" s="2" t="s">
        <v>24</v>
      </c>
      <c r="F2089" s="2" t="s">
        <v>14</v>
      </c>
      <c r="G2089" s="2" t="s">
        <v>36</v>
      </c>
      <c r="H2089" s="7">
        <v>1742.69</v>
      </c>
      <c r="I2089" s="3">
        <v>45246</v>
      </c>
      <c r="J2089" s="3" t="str">
        <f>TEXT(NIgerian_Fintech[[#This Row],[TransactionDate]], "JJJJ")</f>
        <v>2023</v>
      </c>
      <c r="K2089" s="3" t="str">
        <f>TEXT(NIgerian_Fintech[[#This Row],[TransactionDate]], "MMMM")</f>
        <v>November</v>
      </c>
      <c r="L2089" s="3" t="str">
        <f>TEXT(NIgerian_Fintech[[#This Row],[TransactionDate]], "MM")</f>
        <v>11</v>
      </c>
      <c r="M2089" s="3" t="str">
        <f>TEXT(NIgerian_Fintech[[#This Row],[TransactionDate]], "tttt")</f>
        <v>Thursday</v>
      </c>
      <c r="N2089" s="2" t="s">
        <v>16</v>
      </c>
    </row>
    <row r="2090" spans="1:14" ht="14.5" x14ac:dyDescent="0.35">
      <c r="A2090" s="2" t="s">
        <v>4210</v>
      </c>
      <c r="B2090" s="2" t="s">
        <v>4211</v>
      </c>
      <c r="C2090" s="2">
        <v>55</v>
      </c>
      <c r="D2090" s="2" t="s">
        <v>12</v>
      </c>
      <c r="E2090" s="2" t="s">
        <v>13</v>
      </c>
      <c r="F2090" s="2" t="s">
        <v>25</v>
      </c>
      <c r="G2090" s="2" t="s">
        <v>15</v>
      </c>
      <c r="H2090" s="7">
        <v>10451.030000000001</v>
      </c>
      <c r="I2090" s="3">
        <v>45125</v>
      </c>
      <c r="J2090" s="3" t="str">
        <f>TEXT(NIgerian_Fintech[[#This Row],[TransactionDate]], "JJJJ")</f>
        <v>2023</v>
      </c>
      <c r="K2090" s="3" t="str">
        <f>TEXT(NIgerian_Fintech[[#This Row],[TransactionDate]], "MMMM")</f>
        <v>July</v>
      </c>
      <c r="L2090" s="3" t="str">
        <f>TEXT(NIgerian_Fintech[[#This Row],[TransactionDate]], "MM")</f>
        <v>07</v>
      </c>
      <c r="M2090" s="3" t="str">
        <f>TEXT(NIgerian_Fintech[[#This Row],[TransactionDate]], "tttt")</f>
        <v>Tuesday</v>
      </c>
      <c r="N2090" s="2" t="s">
        <v>16</v>
      </c>
    </row>
    <row r="2091" spans="1:14" ht="14.5" x14ac:dyDescent="0.35">
      <c r="A2091" s="2" t="s">
        <v>4212</v>
      </c>
      <c r="B2091" s="2" t="s">
        <v>4213</v>
      </c>
      <c r="C2091" s="2">
        <v>22</v>
      </c>
      <c r="D2091" s="2" t="s">
        <v>12</v>
      </c>
      <c r="E2091" s="2" t="s">
        <v>42</v>
      </c>
      <c r="F2091" s="2" t="s">
        <v>55</v>
      </c>
      <c r="G2091" s="2" t="s">
        <v>20</v>
      </c>
      <c r="H2091" s="7">
        <v>12105.56</v>
      </c>
      <c r="I2091" s="3">
        <v>45367</v>
      </c>
      <c r="J2091" s="3" t="str">
        <f>TEXT(NIgerian_Fintech[[#This Row],[TransactionDate]], "JJJJ")</f>
        <v>2024</v>
      </c>
      <c r="K2091" s="3" t="str">
        <f>TEXT(NIgerian_Fintech[[#This Row],[TransactionDate]], "MMMM")</f>
        <v>March</v>
      </c>
      <c r="L2091" s="3" t="str">
        <f>TEXT(NIgerian_Fintech[[#This Row],[TransactionDate]], "MM")</f>
        <v>03</v>
      </c>
      <c r="M2091" s="3" t="str">
        <f>TEXT(NIgerian_Fintech[[#This Row],[TransactionDate]], "tttt")</f>
        <v>Saturday</v>
      </c>
      <c r="N2091" s="2" t="s">
        <v>16</v>
      </c>
    </row>
    <row r="2092" spans="1:14" ht="14.5" x14ac:dyDescent="0.35">
      <c r="A2092" s="2" t="s">
        <v>4214</v>
      </c>
      <c r="B2092" s="2" t="s">
        <v>4215</v>
      </c>
      <c r="C2092" s="2">
        <v>64</v>
      </c>
      <c r="D2092" s="2" t="s">
        <v>12</v>
      </c>
      <c r="E2092" s="2" t="s">
        <v>24</v>
      </c>
      <c r="F2092" s="2" t="s">
        <v>14</v>
      </c>
      <c r="G2092" s="2" t="s">
        <v>30</v>
      </c>
      <c r="H2092" s="7">
        <v>7003.89</v>
      </c>
      <c r="I2092" s="3">
        <v>45071</v>
      </c>
      <c r="J2092" s="3" t="str">
        <f>TEXT(NIgerian_Fintech[[#This Row],[TransactionDate]], "JJJJ")</f>
        <v>2023</v>
      </c>
      <c r="K2092" s="3" t="str">
        <f>TEXT(NIgerian_Fintech[[#This Row],[TransactionDate]], "MMMM")</f>
        <v>May</v>
      </c>
      <c r="L2092" s="3" t="str">
        <f>TEXT(NIgerian_Fintech[[#This Row],[TransactionDate]], "MM")</f>
        <v>05</v>
      </c>
      <c r="M2092" s="3" t="str">
        <f>TEXT(NIgerian_Fintech[[#This Row],[TransactionDate]], "tttt")</f>
        <v>Thursday</v>
      </c>
      <c r="N2092" s="2" t="s">
        <v>16</v>
      </c>
    </row>
    <row r="2093" spans="1:14" ht="14.5" x14ac:dyDescent="0.35">
      <c r="A2093" s="2" t="s">
        <v>4216</v>
      </c>
      <c r="B2093" s="2" t="s">
        <v>4217</v>
      </c>
      <c r="C2093" s="2">
        <v>39</v>
      </c>
      <c r="D2093" s="2" t="s">
        <v>39</v>
      </c>
      <c r="E2093" s="2" t="s">
        <v>29</v>
      </c>
      <c r="F2093" s="2" t="s">
        <v>35</v>
      </c>
      <c r="G2093" s="2" t="s">
        <v>30</v>
      </c>
      <c r="H2093" s="7">
        <v>1565.85</v>
      </c>
      <c r="I2093" s="3">
        <v>44985</v>
      </c>
      <c r="J2093" s="3" t="str">
        <f>TEXT(NIgerian_Fintech[[#This Row],[TransactionDate]], "JJJJ")</f>
        <v>2023</v>
      </c>
      <c r="K2093" s="3" t="str">
        <f>TEXT(NIgerian_Fintech[[#This Row],[TransactionDate]], "MMMM")</f>
        <v>February</v>
      </c>
      <c r="L2093" s="3" t="str">
        <f>TEXT(NIgerian_Fintech[[#This Row],[TransactionDate]], "MM")</f>
        <v>02</v>
      </c>
      <c r="M2093" s="3" t="str">
        <f>TEXT(NIgerian_Fintech[[#This Row],[TransactionDate]], "tttt")</f>
        <v>Tuesday</v>
      </c>
      <c r="N2093" s="2" t="s">
        <v>16</v>
      </c>
    </row>
    <row r="2094" spans="1:14" ht="14.5" x14ac:dyDescent="0.35">
      <c r="A2094" s="2" t="s">
        <v>4218</v>
      </c>
      <c r="B2094" s="2" t="s">
        <v>4219</v>
      </c>
      <c r="C2094" s="2">
        <v>64</v>
      </c>
      <c r="D2094" s="2" t="s">
        <v>39</v>
      </c>
      <c r="E2094" s="2" t="s">
        <v>29</v>
      </c>
      <c r="F2094" s="2" t="s">
        <v>49</v>
      </c>
      <c r="G2094" s="2" t="s">
        <v>26</v>
      </c>
      <c r="H2094" s="7">
        <v>18610.240000000002</v>
      </c>
      <c r="I2094" s="3">
        <v>45633</v>
      </c>
      <c r="J2094" s="3" t="str">
        <f>TEXT(NIgerian_Fintech[[#This Row],[TransactionDate]], "JJJJ")</f>
        <v>2024</v>
      </c>
      <c r="K2094" s="3" t="str">
        <f>TEXT(NIgerian_Fintech[[#This Row],[TransactionDate]], "MMMM")</f>
        <v>December</v>
      </c>
      <c r="L2094" s="3" t="str">
        <f>TEXT(NIgerian_Fintech[[#This Row],[TransactionDate]], "MM")</f>
        <v>12</v>
      </c>
      <c r="M2094" s="3" t="str">
        <f>TEXT(NIgerian_Fintech[[#This Row],[TransactionDate]], "tttt")</f>
        <v>Saturday</v>
      </c>
      <c r="N2094" s="2" t="s">
        <v>16</v>
      </c>
    </row>
    <row r="2095" spans="1:14" ht="14.5" x14ac:dyDescent="0.35">
      <c r="A2095" s="2" t="s">
        <v>4220</v>
      </c>
      <c r="B2095" s="2" t="s">
        <v>4221</v>
      </c>
      <c r="C2095" s="2">
        <v>51</v>
      </c>
      <c r="D2095" s="2" t="s">
        <v>12</v>
      </c>
      <c r="E2095" s="2" t="s">
        <v>74</v>
      </c>
      <c r="F2095" s="2" t="s">
        <v>55</v>
      </c>
      <c r="G2095" s="2" t="s">
        <v>36</v>
      </c>
      <c r="H2095" s="7">
        <v>10363.870000000001</v>
      </c>
      <c r="I2095" s="3">
        <v>45069</v>
      </c>
      <c r="J2095" s="3" t="str">
        <f>TEXT(NIgerian_Fintech[[#This Row],[TransactionDate]], "JJJJ")</f>
        <v>2023</v>
      </c>
      <c r="K2095" s="3" t="str">
        <f>TEXT(NIgerian_Fintech[[#This Row],[TransactionDate]], "MMMM")</f>
        <v>May</v>
      </c>
      <c r="L2095" s="3" t="str">
        <f>TEXT(NIgerian_Fintech[[#This Row],[TransactionDate]], "MM")</f>
        <v>05</v>
      </c>
      <c r="M2095" s="3" t="str">
        <f>TEXT(NIgerian_Fintech[[#This Row],[TransactionDate]], "tttt")</f>
        <v>Tuesday</v>
      </c>
      <c r="N2095" s="2" t="s">
        <v>21</v>
      </c>
    </row>
    <row r="2096" spans="1:14" ht="14.5" x14ac:dyDescent="0.35">
      <c r="A2096" s="2" t="s">
        <v>4222</v>
      </c>
      <c r="B2096" s="2" t="s">
        <v>4223</v>
      </c>
      <c r="C2096" s="2">
        <v>18</v>
      </c>
      <c r="D2096" s="2" t="s">
        <v>12</v>
      </c>
      <c r="E2096" s="2" t="s">
        <v>42</v>
      </c>
      <c r="F2096" s="2" t="s">
        <v>25</v>
      </c>
      <c r="G2096" s="2" t="s">
        <v>30</v>
      </c>
      <c r="H2096" s="7">
        <v>20338.13</v>
      </c>
      <c r="I2096" s="3">
        <v>45149</v>
      </c>
      <c r="J2096" s="3" t="str">
        <f>TEXT(NIgerian_Fintech[[#This Row],[TransactionDate]], "JJJJ")</f>
        <v>2023</v>
      </c>
      <c r="K2096" s="3" t="str">
        <f>TEXT(NIgerian_Fintech[[#This Row],[TransactionDate]], "MMMM")</f>
        <v>August</v>
      </c>
      <c r="L2096" s="3" t="str">
        <f>TEXT(NIgerian_Fintech[[#This Row],[TransactionDate]], "MM")</f>
        <v>08</v>
      </c>
      <c r="M2096" s="3" t="str">
        <f>TEXT(NIgerian_Fintech[[#This Row],[TransactionDate]], "tttt")</f>
        <v>Friday</v>
      </c>
      <c r="N2096" s="2" t="s">
        <v>16</v>
      </c>
    </row>
    <row r="2097" spans="1:14" ht="14.5" x14ac:dyDescent="0.35">
      <c r="A2097" s="2" t="s">
        <v>4224</v>
      </c>
      <c r="B2097" s="2" t="s">
        <v>4225</v>
      </c>
      <c r="C2097" s="2">
        <v>43</v>
      </c>
      <c r="D2097" s="2" t="s">
        <v>12</v>
      </c>
      <c r="E2097" s="2" t="s">
        <v>64</v>
      </c>
      <c r="F2097" s="2" t="s">
        <v>19</v>
      </c>
      <c r="G2097" s="2" t="s">
        <v>36</v>
      </c>
      <c r="H2097" s="7">
        <v>27026.01</v>
      </c>
      <c r="I2097" s="3">
        <v>45026</v>
      </c>
      <c r="J2097" s="3" t="str">
        <f>TEXT(NIgerian_Fintech[[#This Row],[TransactionDate]], "JJJJ")</f>
        <v>2023</v>
      </c>
      <c r="K2097" s="3" t="str">
        <f>TEXT(NIgerian_Fintech[[#This Row],[TransactionDate]], "MMMM")</f>
        <v>April</v>
      </c>
      <c r="L2097" s="3" t="str">
        <f>TEXT(NIgerian_Fintech[[#This Row],[TransactionDate]], "MM")</f>
        <v>04</v>
      </c>
      <c r="M2097" s="3" t="str">
        <f>TEXT(NIgerian_Fintech[[#This Row],[TransactionDate]], "tttt")</f>
        <v>Monday</v>
      </c>
      <c r="N2097" s="2" t="s">
        <v>16</v>
      </c>
    </row>
    <row r="2098" spans="1:14" ht="14.5" x14ac:dyDescent="0.35">
      <c r="A2098" s="2" t="s">
        <v>4226</v>
      </c>
      <c r="B2098" s="2" t="s">
        <v>4227</v>
      </c>
      <c r="C2098" s="2">
        <v>60</v>
      </c>
      <c r="D2098" s="2" t="s">
        <v>12</v>
      </c>
      <c r="E2098" s="2" t="s">
        <v>52</v>
      </c>
      <c r="F2098" s="2" t="s">
        <v>49</v>
      </c>
      <c r="G2098" s="2" t="s">
        <v>26</v>
      </c>
      <c r="H2098" s="7">
        <v>16383.41</v>
      </c>
      <c r="I2098" s="3">
        <v>44952</v>
      </c>
      <c r="J2098" s="3" t="str">
        <f>TEXT(NIgerian_Fintech[[#This Row],[TransactionDate]], "JJJJ")</f>
        <v>2023</v>
      </c>
      <c r="K2098" s="3" t="str">
        <f>TEXT(NIgerian_Fintech[[#This Row],[TransactionDate]], "MMMM")</f>
        <v>January</v>
      </c>
      <c r="L2098" s="3" t="str">
        <f>TEXT(NIgerian_Fintech[[#This Row],[TransactionDate]], "MM")</f>
        <v>01</v>
      </c>
      <c r="M2098" s="3" t="str">
        <f>TEXT(NIgerian_Fintech[[#This Row],[TransactionDate]], "tttt")</f>
        <v>Thursday</v>
      </c>
      <c r="N2098" s="2" t="s">
        <v>69</v>
      </c>
    </row>
    <row r="2099" spans="1:14" ht="14.5" x14ac:dyDescent="0.35">
      <c r="A2099" s="2" t="s">
        <v>4228</v>
      </c>
      <c r="B2099" s="2" t="s">
        <v>4229</v>
      </c>
      <c r="C2099" s="2">
        <v>27</v>
      </c>
      <c r="D2099" s="2" t="s">
        <v>12</v>
      </c>
      <c r="E2099" s="2" t="s">
        <v>42</v>
      </c>
      <c r="F2099" s="2" t="s">
        <v>49</v>
      </c>
      <c r="G2099" s="2" t="s">
        <v>15</v>
      </c>
      <c r="H2099" s="7">
        <v>31858.62</v>
      </c>
      <c r="I2099" s="3">
        <v>45358</v>
      </c>
      <c r="J2099" s="3" t="str">
        <f>TEXT(NIgerian_Fintech[[#This Row],[TransactionDate]], "JJJJ")</f>
        <v>2024</v>
      </c>
      <c r="K2099" s="3" t="str">
        <f>TEXT(NIgerian_Fintech[[#This Row],[TransactionDate]], "MMMM")</f>
        <v>March</v>
      </c>
      <c r="L2099" s="3" t="str">
        <f>TEXT(NIgerian_Fintech[[#This Row],[TransactionDate]], "MM")</f>
        <v>03</v>
      </c>
      <c r="M2099" s="3" t="str">
        <f>TEXT(NIgerian_Fintech[[#This Row],[TransactionDate]], "tttt")</f>
        <v>Thursday</v>
      </c>
      <c r="N2099" s="2" t="s">
        <v>16</v>
      </c>
    </row>
    <row r="2100" spans="1:14" ht="14.5" x14ac:dyDescent="0.35">
      <c r="A2100" s="2" t="s">
        <v>4230</v>
      </c>
      <c r="B2100" s="2" t="s">
        <v>4231</v>
      </c>
      <c r="C2100" s="2">
        <v>47</v>
      </c>
      <c r="D2100" s="2" t="s">
        <v>39</v>
      </c>
      <c r="E2100" s="2" t="s">
        <v>74</v>
      </c>
      <c r="F2100" s="2" t="s">
        <v>49</v>
      </c>
      <c r="G2100" s="2" t="s">
        <v>26</v>
      </c>
      <c r="H2100" s="7">
        <v>30847.33</v>
      </c>
      <c r="I2100" s="3">
        <v>45452</v>
      </c>
      <c r="J2100" s="3" t="str">
        <f>TEXT(NIgerian_Fintech[[#This Row],[TransactionDate]], "JJJJ")</f>
        <v>2024</v>
      </c>
      <c r="K2100" s="3" t="str">
        <f>TEXT(NIgerian_Fintech[[#This Row],[TransactionDate]], "MMMM")</f>
        <v>June</v>
      </c>
      <c r="L2100" s="3" t="str">
        <f>TEXT(NIgerian_Fintech[[#This Row],[TransactionDate]], "MM")</f>
        <v>06</v>
      </c>
      <c r="M2100" s="3" t="str">
        <f>TEXT(NIgerian_Fintech[[#This Row],[TransactionDate]], "tttt")</f>
        <v>Sunday</v>
      </c>
      <c r="N2100" s="2" t="s">
        <v>16</v>
      </c>
    </row>
    <row r="2101" spans="1:14" ht="14.5" x14ac:dyDescent="0.35">
      <c r="A2101" s="2" t="s">
        <v>4232</v>
      </c>
      <c r="B2101" s="2" t="s">
        <v>4233</v>
      </c>
      <c r="C2101" s="2">
        <v>35</v>
      </c>
      <c r="D2101" s="2" t="s">
        <v>39</v>
      </c>
      <c r="E2101" s="2" t="s">
        <v>64</v>
      </c>
      <c r="F2101" s="2" t="s">
        <v>49</v>
      </c>
      <c r="G2101" s="2" t="s">
        <v>20</v>
      </c>
      <c r="H2101" s="7">
        <v>9658.61</v>
      </c>
      <c r="I2101" s="3">
        <v>45048</v>
      </c>
      <c r="J2101" s="3" t="str">
        <f>TEXT(NIgerian_Fintech[[#This Row],[TransactionDate]], "JJJJ")</f>
        <v>2023</v>
      </c>
      <c r="K2101" s="3" t="str">
        <f>TEXT(NIgerian_Fintech[[#This Row],[TransactionDate]], "MMMM")</f>
        <v>May</v>
      </c>
      <c r="L2101" s="3" t="str">
        <f>TEXT(NIgerian_Fintech[[#This Row],[TransactionDate]], "MM")</f>
        <v>05</v>
      </c>
      <c r="M2101" s="3" t="str">
        <f>TEXT(NIgerian_Fintech[[#This Row],[TransactionDate]], "tttt")</f>
        <v>Tuesday</v>
      </c>
      <c r="N2101" s="2" t="s">
        <v>21</v>
      </c>
    </row>
    <row r="2102" spans="1:14" ht="14.5" x14ac:dyDescent="0.35">
      <c r="A2102" s="2" t="s">
        <v>4234</v>
      </c>
      <c r="B2102" s="2" t="s">
        <v>4235</v>
      </c>
      <c r="C2102" s="2">
        <v>34</v>
      </c>
      <c r="D2102" s="2" t="s">
        <v>12</v>
      </c>
      <c r="E2102" s="2" t="s">
        <v>13</v>
      </c>
      <c r="F2102" s="2" t="s">
        <v>55</v>
      </c>
      <c r="G2102" s="2" t="s">
        <v>15</v>
      </c>
      <c r="H2102" s="7">
        <v>13025.93</v>
      </c>
      <c r="I2102" s="3">
        <v>45391</v>
      </c>
      <c r="J2102" s="3" t="str">
        <f>TEXT(NIgerian_Fintech[[#This Row],[TransactionDate]], "JJJJ")</f>
        <v>2024</v>
      </c>
      <c r="K2102" s="3" t="str">
        <f>TEXT(NIgerian_Fintech[[#This Row],[TransactionDate]], "MMMM")</f>
        <v>April</v>
      </c>
      <c r="L2102" s="3" t="str">
        <f>TEXT(NIgerian_Fintech[[#This Row],[TransactionDate]], "MM")</f>
        <v>04</v>
      </c>
      <c r="M2102" s="3" t="str">
        <f>TEXT(NIgerian_Fintech[[#This Row],[TransactionDate]], "tttt")</f>
        <v>Tuesday</v>
      </c>
      <c r="N2102" s="2" t="s">
        <v>16</v>
      </c>
    </row>
    <row r="2103" spans="1:14" ht="14.5" x14ac:dyDescent="0.35">
      <c r="A2103" s="2" t="s">
        <v>4236</v>
      </c>
      <c r="B2103" s="2" t="s">
        <v>4237</v>
      </c>
      <c r="C2103" s="2">
        <v>43</v>
      </c>
      <c r="D2103" s="2" t="s">
        <v>12</v>
      </c>
      <c r="E2103" s="2" t="s">
        <v>64</v>
      </c>
      <c r="F2103" s="2" t="s">
        <v>25</v>
      </c>
      <c r="G2103" s="2" t="s">
        <v>15</v>
      </c>
      <c r="H2103" s="7">
        <v>12020.03</v>
      </c>
      <c r="I2103" s="3">
        <v>45191</v>
      </c>
      <c r="J2103" s="3" t="str">
        <f>TEXT(NIgerian_Fintech[[#This Row],[TransactionDate]], "JJJJ")</f>
        <v>2023</v>
      </c>
      <c r="K2103" s="3" t="str">
        <f>TEXT(NIgerian_Fintech[[#This Row],[TransactionDate]], "MMMM")</f>
        <v>September</v>
      </c>
      <c r="L2103" s="3" t="str">
        <f>TEXT(NIgerian_Fintech[[#This Row],[TransactionDate]], "MM")</f>
        <v>09</v>
      </c>
      <c r="M2103" s="3" t="str">
        <f>TEXT(NIgerian_Fintech[[#This Row],[TransactionDate]], "tttt")</f>
        <v>Friday</v>
      </c>
      <c r="N2103" s="2" t="s">
        <v>16</v>
      </c>
    </row>
    <row r="2104" spans="1:14" ht="14.5" x14ac:dyDescent="0.35">
      <c r="A2104" s="2" t="s">
        <v>4238</v>
      </c>
      <c r="B2104" s="2" t="s">
        <v>4239</v>
      </c>
      <c r="C2104" s="2">
        <v>25</v>
      </c>
      <c r="D2104" s="2" t="s">
        <v>12</v>
      </c>
      <c r="E2104" s="2" t="s">
        <v>93</v>
      </c>
      <c r="F2104" s="2" t="s">
        <v>14</v>
      </c>
      <c r="G2104" s="2" t="s">
        <v>15</v>
      </c>
      <c r="H2104" s="7">
        <v>9705.7800000000007</v>
      </c>
      <c r="I2104" s="3">
        <v>44933</v>
      </c>
      <c r="J2104" s="3" t="str">
        <f>TEXT(NIgerian_Fintech[[#This Row],[TransactionDate]], "JJJJ")</f>
        <v>2023</v>
      </c>
      <c r="K2104" s="3" t="str">
        <f>TEXT(NIgerian_Fintech[[#This Row],[TransactionDate]], "MMMM")</f>
        <v>January</v>
      </c>
      <c r="L2104" s="3" t="str">
        <f>TEXT(NIgerian_Fintech[[#This Row],[TransactionDate]], "MM")</f>
        <v>01</v>
      </c>
      <c r="M2104" s="3" t="str">
        <f>TEXT(NIgerian_Fintech[[#This Row],[TransactionDate]], "tttt")</f>
        <v>Saturday</v>
      </c>
      <c r="N2104" s="2" t="s">
        <v>16</v>
      </c>
    </row>
    <row r="2105" spans="1:14" ht="14.5" x14ac:dyDescent="0.35">
      <c r="A2105" s="2" t="s">
        <v>4240</v>
      </c>
      <c r="B2105" s="2" t="s">
        <v>4241</v>
      </c>
      <c r="C2105" s="2">
        <v>64</v>
      </c>
      <c r="D2105" s="2" t="s">
        <v>39</v>
      </c>
      <c r="E2105" s="2" t="s">
        <v>24</v>
      </c>
      <c r="F2105" s="2" t="s">
        <v>55</v>
      </c>
      <c r="G2105" s="2" t="s">
        <v>26</v>
      </c>
      <c r="H2105" s="7">
        <v>195.45</v>
      </c>
      <c r="I2105" s="3">
        <v>45657</v>
      </c>
      <c r="J2105" s="3" t="str">
        <f>TEXT(NIgerian_Fintech[[#This Row],[TransactionDate]], "JJJJ")</f>
        <v>2024</v>
      </c>
      <c r="K2105" s="3" t="str">
        <f>TEXT(NIgerian_Fintech[[#This Row],[TransactionDate]], "MMMM")</f>
        <v>December</v>
      </c>
      <c r="L2105" s="3" t="str">
        <f>TEXT(NIgerian_Fintech[[#This Row],[TransactionDate]], "MM")</f>
        <v>12</v>
      </c>
      <c r="M2105" s="3" t="str">
        <f>TEXT(NIgerian_Fintech[[#This Row],[TransactionDate]], "tttt")</f>
        <v>Tuesday</v>
      </c>
      <c r="N2105" s="2" t="s">
        <v>16</v>
      </c>
    </row>
    <row r="2106" spans="1:14" ht="14.5" x14ac:dyDescent="0.35">
      <c r="A2106" s="2" t="s">
        <v>4242</v>
      </c>
      <c r="B2106" s="2" t="s">
        <v>4243</v>
      </c>
      <c r="C2106" s="2">
        <v>57</v>
      </c>
      <c r="D2106" s="2" t="s">
        <v>39</v>
      </c>
      <c r="E2106" s="2" t="s">
        <v>42</v>
      </c>
      <c r="F2106" s="2" t="s">
        <v>25</v>
      </c>
      <c r="G2106" s="2" t="s">
        <v>20</v>
      </c>
      <c r="H2106" s="7">
        <v>4399.12</v>
      </c>
      <c r="I2106" s="3">
        <v>45146</v>
      </c>
      <c r="J2106" s="3" t="str">
        <f>TEXT(NIgerian_Fintech[[#This Row],[TransactionDate]], "JJJJ")</f>
        <v>2023</v>
      </c>
      <c r="K2106" s="3" t="str">
        <f>TEXT(NIgerian_Fintech[[#This Row],[TransactionDate]], "MMMM")</f>
        <v>August</v>
      </c>
      <c r="L2106" s="3" t="str">
        <f>TEXT(NIgerian_Fintech[[#This Row],[TransactionDate]], "MM")</f>
        <v>08</v>
      </c>
      <c r="M2106" s="3" t="str">
        <f>TEXT(NIgerian_Fintech[[#This Row],[TransactionDate]], "tttt")</f>
        <v>Tuesday</v>
      </c>
      <c r="N2106" s="2" t="s">
        <v>21</v>
      </c>
    </row>
    <row r="2107" spans="1:14" ht="14.5" x14ac:dyDescent="0.35">
      <c r="A2107" s="2" t="s">
        <v>4244</v>
      </c>
      <c r="B2107" s="2" t="s">
        <v>4245</v>
      </c>
      <c r="C2107" s="2">
        <v>29</v>
      </c>
      <c r="D2107" s="2" t="s">
        <v>39</v>
      </c>
      <c r="E2107" s="2" t="s">
        <v>74</v>
      </c>
      <c r="F2107" s="2" t="s">
        <v>14</v>
      </c>
      <c r="G2107" s="2" t="s">
        <v>36</v>
      </c>
      <c r="H2107" s="7">
        <v>1054.48</v>
      </c>
      <c r="I2107" s="3">
        <v>45621</v>
      </c>
      <c r="J2107" s="3" t="str">
        <f>TEXT(NIgerian_Fintech[[#This Row],[TransactionDate]], "JJJJ")</f>
        <v>2024</v>
      </c>
      <c r="K2107" s="3" t="str">
        <f>TEXT(NIgerian_Fintech[[#This Row],[TransactionDate]], "MMMM")</f>
        <v>November</v>
      </c>
      <c r="L2107" s="3" t="str">
        <f>TEXT(NIgerian_Fintech[[#This Row],[TransactionDate]], "MM")</f>
        <v>11</v>
      </c>
      <c r="M2107" s="3" t="str">
        <f>TEXT(NIgerian_Fintech[[#This Row],[TransactionDate]], "tttt")</f>
        <v>Monday</v>
      </c>
      <c r="N2107" s="2" t="s">
        <v>16</v>
      </c>
    </row>
    <row r="2108" spans="1:14" ht="14.5" x14ac:dyDescent="0.35">
      <c r="A2108" s="2" t="s">
        <v>4246</v>
      </c>
      <c r="B2108" s="2" t="s">
        <v>4247</v>
      </c>
      <c r="C2108" s="2">
        <v>44</v>
      </c>
      <c r="D2108" s="2" t="s">
        <v>12</v>
      </c>
      <c r="E2108" s="2" t="s">
        <v>42</v>
      </c>
      <c r="F2108" s="2" t="s">
        <v>49</v>
      </c>
      <c r="G2108" s="2" t="s">
        <v>26</v>
      </c>
      <c r="H2108" s="7">
        <v>3570.45</v>
      </c>
      <c r="I2108" s="3">
        <v>45322</v>
      </c>
      <c r="J2108" s="3" t="str">
        <f>TEXT(NIgerian_Fintech[[#This Row],[TransactionDate]], "JJJJ")</f>
        <v>2024</v>
      </c>
      <c r="K2108" s="3" t="str">
        <f>TEXT(NIgerian_Fintech[[#This Row],[TransactionDate]], "MMMM")</f>
        <v>January</v>
      </c>
      <c r="L2108" s="3" t="str">
        <f>TEXT(NIgerian_Fintech[[#This Row],[TransactionDate]], "MM")</f>
        <v>01</v>
      </c>
      <c r="M2108" s="3" t="str">
        <f>TEXT(NIgerian_Fintech[[#This Row],[TransactionDate]], "tttt")</f>
        <v>Wednesday</v>
      </c>
      <c r="N2108" s="2" t="s">
        <v>16</v>
      </c>
    </row>
    <row r="2109" spans="1:14" ht="14.5" x14ac:dyDescent="0.35">
      <c r="A2109" s="2" t="s">
        <v>4248</v>
      </c>
      <c r="B2109" s="2" t="s">
        <v>4249</v>
      </c>
      <c r="C2109" s="2">
        <v>25</v>
      </c>
      <c r="D2109" s="2" t="s">
        <v>39</v>
      </c>
      <c r="E2109" s="2" t="s">
        <v>13</v>
      </c>
      <c r="F2109" s="2" t="s">
        <v>25</v>
      </c>
      <c r="G2109" s="2" t="s">
        <v>30</v>
      </c>
      <c r="H2109" s="7">
        <v>710.29</v>
      </c>
      <c r="I2109" s="3">
        <v>45383</v>
      </c>
      <c r="J2109" s="3" t="str">
        <f>TEXT(NIgerian_Fintech[[#This Row],[TransactionDate]], "JJJJ")</f>
        <v>2024</v>
      </c>
      <c r="K2109" s="3" t="str">
        <f>TEXT(NIgerian_Fintech[[#This Row],[TransactionDate]], "MMMM")</f>
        <v>April</v>
      </c>
      <c r="L2109" s="3" t="str">
        <f>TEXT(NIgerian_Fintech[[#This Row],[TransactionDate]], "MM")</f>
        <v>04</v>
      </c>
      <c r="M2109" s="3" t="str">
        <f>TEXT(NIgerian_Fintech[[#This Row],[TransactionDate]], "tttt")</f>
        <v>Monday</v>
      </c>
      <c r="N2109" s="2" t="s">
        <v>21</v>
      </c>
    </row>
    <row r="2110" spans="1:14" ht="14.5" x14ac:dyDescent="0.35">
      <c r="A2110" s="2" t="s">
        <v>4250</v>
      </c>
      <c r="B2110" s="2" t="s">
        <v>4251</v>
      </c>
      <c r="C2110" s="2">
        <v>42</v>
      </c>
      <c r="D2110" s="2" t="s">
        <v>12</v>
      </c>
      <c r="E2110" s="2" t="s">
        <v>29</v>
      </c>
      <c r="F2110" s="2" t="s">
        <v>49</v>
      </c>
      <c r="G2110" s="2" t="s">
        <v>30</v>
      </c>
      <c r="H2110" s="7">
        <v>25261.22</v>
      </c>
      <c r="I2110" s="3">
        <v>45034</v>
      </c>
      <c r="J2110" s="3" t="str">
        <f>TEXT(NIgerian_Fintech[[#This Row],[TransactionDate]], "JJJJ")</f>
        <v>2023</v>
      </c>
      <c r="K2110" s="3" t="str">
        <f>TEXT(NIgerian_Fintech[[#This Row],[TransactionDate]], "MMMM")</f>
        <v>April</v>
      </c>
      <c r="L2110" s="3" t="str">
        <f>TEXT(NIgerian_Fintech[[#This Row],[TransactionDate]], "MM")</f>
        <v>04</v>
      </c>
      <c r="M2110" s="3" t="str">
        <f>TEXT(NIgerian_Fintech[[#This Row],[TransactionDate]], "tttt")</f>
        <v>Tuesday</v>
      </c>
      <c r="N2110" s="2" t="s">
        <v>16</v>
      </c>
    </row>
    <row r="2111" spans="1:14" ht="14.5" x14ac:dyDescent="0.35">
      <c r="A2111" s="2" t="s">
        <v>4252</v>
      </c>
      <c r="B2111" s="2" t="s">
        <v>4253</v>
      </c>
      <c r="C2111" s="2">
        <v>63</v>
      </c>
      <c r="D2111" s="2" t="s">
        <v>39</v>
      </c>
      <c r="E2111" s="2" t="s">
        <v>13</v>
      </c>
      <c r="F2111" s="2" t="s">
        <v>25</v>
      </c>
      <c r="G2111" s="2" t="s">
        <v>26</v>
      </c>
      <c r="H2111" s="7">
        <v>6002.58</v>
      </c>
      <c r="I2111" s="3">
        <v>45418</v>
      </c>
      <c r="J2111" s="3" t="str">
        <f>TEXT(NIgerian_Fintech[[#This Row],[TransactionDate]], "JJJJ")</f>
        <v>2024</v>
      </c>
      <c r="K2111" s="3" t="str">
        <f>TEXT(NIgerian_Fintech[[#This Row],[TransactionDate]], "MMMM")</f>
        <v>May</v>
      </c>
      <c r="L2111" s="3" t="str">
        <f>TEXT(NIgerian_Fintech[[#This Row],[TransactionDate]], "MM")</f>
        <v>05</v>
      </c>
      <c r="M2111" s="3" t="str">
        <f>TEXT(NIgerian_Fintech[[#This Row],[TransactionDate]], "tttt")</f>
        <v>Monday</v>
      </c>
      <c r="N2111" s="2" t="s">
        <v>16</v>
      </c>
    </row>
    <row r="2112" spans="1:14" ht="14.5" x14ac:dyDescent="0.35">
      <c r="A2112" s="2" t="s">
        <v>4254</v>
      </c>
      <c r="B2112" s="2" t="s">
        <v>4255</v>
      </c>
      <c r="C2112" s="2">
        <v>21</v>
      </c>
      <c r="D2112" s="2" t="s">
        <v>39</v>
      </c>
      <c r="E2112" s="2" t="s">
        <v>74</v>
      </c>
      <c r="F2112" s="2" t="s">
        <v>35</v>
      </c>
      <c r="G2112" s="2" t="s">
        <v>36</v>
      </c>
      <c r="H2112" s="7">
        <v>2099.37</v>
      </c>
      <c r="I2112" s="3">
        <v>45562</v>
      </c>
      <c r="J2112" s="3" t="str">
        <f>TEXT(NIgerian_Fintech[[#This Row],[TransactionDate]], "JJJJ")</f>
        <v>2024</v>
      </c>
      <c r="K2112" s="3" t="str">
        <f>TEXT(NIgerian_Fintech[[#This Row],[TransactionDate]], "MMMM")</f>
        <v>September</v>
      </c>
      <c r="L2112" s="3" t="str">
        <f>TEXT(NIgerian_Fintech[[#This Row],[TransactionDate]], "MM")</f>
        <v>09</v>
      </c>
      <c r="M2112" s="3" t="str">
        <f>TEXT(NIgerian_Fintech[[#This Row],[TransactionDate]], "tttt")</f>
        <v>Friday</v>
      </c>
      <c r="N2112" s="2" t="s">
        <v>21</v>
      </c>
    </row>
    <row r="2113" spans="1:14" ht="14.5" x14ac:dyDescent="0.35">
      <c r="A2113" s="2" t="s">
        <v>4256</v>
      </c>
      <c r="B2113" s="2" t="s">
        <v>4257</v>
      </c>
      <c r="C2113" s="2">
        <v>50</v>
      </c>
      <c r="D2113" s="2" t="s">
        <v>39</v>
      </c>
      <c r="E2113" s="2" t="s">
        <v>93</v>
      </c>
      <c r="F2113" s="2" t="s">
        <v>19</v>
      </c>
      <c r="G2113" s="2" t="s">
        <v>30</v>
      </c>
      <c r="H2113" s="7">
        <v>8789.4500000000007</v>
      </c>
      <c r="I2113" s="3">
        <v>45608</v>
      </c>
      <c r="J2113" s="3" t="str">
        <f>TEXT(NIgerian_Fintech[[#This Row],[TransactionDate]], "JJJJ")</f>
        <v>2024</v>
      </c>
      <c r="K2113" s="3" t="str">
        <f>TEXT(NIgerian_Fintech[[#This Row],[TransactionDate]], "MMMM")</f>
        <v>November</v>
      </c>
      <c r="L2113" s="3" t="str">
        <f>TEXT(NIgerian_Fintech[[#This Row],[TransactionDate]], "MM")</f>
        <v>11</v>
      </c>
      <c r="M2113" s="3" t="str">
        <f>TEXT(NIgerian_Fintech[[#This Row],[TransactionDate]], "tttt")</f>
        <v>Tuesday</v>
      </c>
      <c r="N2113" s="2" t="s">
        <v>21</v>
      </c>
    </row>
    <row r="2114" spans="1:14" ht="14.5" x14ac:dyDescent="0.35">
      <c r="A2114" s="2" t="s">
        <v>4258</v>
      </c>
      <c r="B2114" s="2" t="s">
        <v>4259</v>
      </c>
      <c r="C2114" s="2">
        <v>18</v>
      </c>
      <c r="D2114" s="2" t="s">
        <v>12</v>
      </c>
      <c r="E2114" s="2" t="s">
        <v>52</v>
      </c>
      <c r="F2114" s="2" t="s">
        <v>49</v>
      </c>
      <c r="G2114" s="2" t="s">
        <v>36</v>
      </c>
      <c r="H2114" s="7">
        <v>2187.17</v>
      </c>
      <c r="I2114" s="3">
        <v>45386</v>
      </c>
      <c r="J2114" s="3" t="str">
        <f>TEXT(NIgerian_Fintech[[#This Row],[TransactionDate]], "JJJJ")</f>
        <v>2024</v>
      </c>
      <c r="K2114" s="3" t="str">
        <f>TEXT(NIgerian_Fintech[[#This Row],[TransactionDate]], "MMMM")</f>
        <v>April</v>
      </c>
      <c r="L2114" s="3" t="str">
        <f>TEXT(NIgerian_Fintech[[#This Row],[TransactionDate]], "MM")</f>
        <v>04</v>
      </c>
      <c r="M2114" s="3" t="str">
        <f>TEXT(NIgerian_Fintech[[#This Row],[TransactionDate]], "tttt")</f>
        <v>Thursday</v>
      </c>
      <c r="N2114" s="2" t="s">
        <v>16</v>
      </c>
    </row>
    <row r="2115" spans="1:14" ht="14.5" x14ac:dyDescent="0.35">
      <c r="A2115" s="2" t="s">
        <v>4260</v>
      </c>
      <c r="B2115" s="2" t="s">
        <v>4261</v>
      </c>
      <c r="C2115" s="2">
        <v>36</v>
      </c>
      <c r="D2115" s="2" t="s">
        <v>12</v>
      </c>
      <c r="E2115" s="2" t="s">
        <v>24</v>
      </c>
      <c r="F2115" s="2" t="s">
        <v>49</v>
      </c>
      <c r="G2115" s="2" t="s">
        <v>15</v>
      </c>
      <c r="H2115" s="7">
        <v>16318.9</v>
      </c>
      <c r="I2115" s="3">
        <v>44935</v>
      </c>
      <c r="J2115" s="3" t="str">
        <f>TEXT(NIgerian_Fintech[[#This Row],[TransactionDate]], "JJJJ")</f>
        <v>2023</v>
      </c>
      <c r="K2115" s="3" t="str">
        <f>TEXT(NIgerian_Fintech[[#This Row],[TransactionDate]], "MMMM")</f>
        <v>January</v>
      </c>
      <c r="L2115" s="3" t="str">
        <f>TEXT(NIgerian_Fintech[[#This Row],[TransactionDate]], "MM")</f>
        <v>01</v>
      </c>
      <c r="M2115" s="3" t="str">
        <f>TEXT(NIgerian_Fintech[[#This Row],[TransactionDate]], "tttt")</f>
        <v>Monday</v>
      </c>
      <c r="N2115" s="2" t="s">
        <v>16</v>
      </c>
    </row>
    <row r="2116" spans="1:14" ht="14.5" x14ac:dyDescent="0.35">
      <c r="A2116" s="2" t="s">
        <v>4262</v>
      </c>
      <c r="B2116" s="2" t="s">
        <v>4263</v>
      </c>
      <c r="C2116" s="2">
        <v>48</v>
      </c>
      <c r="D2116" s="2" t="s">
        <v>39</v>
      </c>
      <c r="E2116" s="2" t="s">
        <v>24</v>
      </c>
      <c r="F2116" s="2" t="s">
        <v>49</v>
      </c>
      <c r="G2116" s="2" t="s">
        <v>26</v>
      </c>
      <c r="H2116" s="7">
        <v>3651.67</v>
      </c>
      <c r="I2116" s="3">
        <v>45293</v>
      </c>
      <c r="J2116" s="3" t="str">
        <f>TEXT(NIgerian_Fintech[[#This Row],[TransactionDate]], "JJJJ")</f>
        <v>2024</v>
      </c>
      <c r="K2116" s="3" t="str">
        <f>TEXT(NIgerian_Fintech[[#This Row],[TransactionDate]], "MMMM")</f>
        <v>January</v>
      </c>
      <c r="L2116" s="3" t="str">
        <f>TEXT(NIgerian_Fintech[[#This Row],[TransactionDate]], "MM")</f>
        <v>01</v>
      </c>
      <c r="M2116" s="3" t="str">
        <f>TEXT(NIgerian_Fintech[[#This Row],[TransactionDate]], "tttt")</f>
        <v>Tuesday</v>
      </c>
      <c r="N2116" s="2" t="s">
        <v>16</v>
      </c>
    </row>
    <row r="2117" spans="1:14" ht="14.5" x14ac:dyDescent="0.35">
      <c r="A2117" s="2" t="s">
        <v>4264</v>
      </c>
      <c r="B2117" s="2" t="s">
        <v>4265</v>
      </c>
      <c r="C2117" s="2">
        <v>33</v>
      </c>
      <c r="D2117" s="2" t="s">
        <v>12</v>
      </c>
      <c r="E2117" s="2" t="s">
        <v>64</v>
      </c>
      <c r="F2117" s="2" t="s">
        <v>35</v>
      </c>
      <c r="G2117" s="2" t="s">
        <v>15</v>
      </c>
      <c r="H2117" s="7">
        <v>3781.91</v>
      </c>
      <c r="I2117" s="3">
        <v>45051</v>
      </c>
      <c r="J2117" s="3" t="str">
        <f>TEXT(NIgerian_Fintech[[#This Row],[TransactionDate]], "JJJJ")</f>
        <v>2023</v>
      </c>
      <c r="K2117" s="3" t="str">
        <f>TEXT(NIgerian_Fintech[[#This Row],[TransactionDate]], "MMMM")</f>
        <v>May</v>
      </c>
      <c r="L2117" s="3" t="str">
        <f>TEXT(NIgerian_Fintech[[#This Row],[TransactionDate]], "MM")</f>
        <v>05</v>
      </c>
      <c r="M2117" s="3" t="str">
        <f>TEXT(NIgerian_Fintech[[#This Row],[TransactionDate]], "tttt")</f>
        <v>Friday</v>
      </c>
      <c r="N2117" s="2" t="s">
        <v>16</v>
      </c>
    </row>
    <row r="2118" spans="1:14" ht="14.5" x14ac:dyDescent="0.35">
      <c r="A2118" s="2" t="s">
        <v>4266</v>
      </c>
      <c r="B2118" s="2" t="s">
        <v>4267</v>
      </c>
      <c r="C2118" s="2">
        <v>31</v>
      </c>
      <c r="D2118" s="2" t="s">
        <v>12</v>
      </c>
      <c r="E2118" s="2" t="s">
        <v>64</v>
      </c>
      <c r="F2118" s="2" t="s">
        <v>55</v>
      </c>
      <c r="G2118" s="2" t="s">
        <v>30</v>
      </c>
      <c r="H2118" s="7">
        <v>20398.439999999999</v>
      </c>
      <c r="I2118" s="3">
        <v>45088</v>
      </c>
      <c r="J2118" s="3" t="str">
        <f>TEXT(NIgerian_Fintech[[#This Row],[TransactionDate]], "JJJJ")</f>
        <v>2023</v>
      </c>
      <c r="K2118" s="3" t="str">
        <f>TEXT(NIgerian_Fintech[[#This Row],[TransactionDate]], "MMMM")</f>
        <v>June</v>
      </c>
      <c r="L2118" s="3" t="str">
        <f>TEXT(NIgerian_Fintech[[#This Row],[TransactionDate]], "MM")</f>
        <v>06</v>
      </c>
      <c r="M2118" s="3" t="str">
        <f>TEXT(NIgerian_Fintech[[#This Row],[TransactionDate]], "tttt")</f>
        <v>Sunday</v>
      </c>
      <c r="N2118" s="2" t="s">
        <v>16</v>
      </c>
    </row>
    <row r="2119" spans="1:14" ht="14.5" x14ac:dyDescent="0.35">
      <c r="A2119" s="2" t="s">
        <v>4268</v>
      </c>
      <c r="B2119" s="2" t="s">
        <v>4269</v>
      </c>
      <c r="C2119" s="2">
        <v>22</v>
      </c>
      <c r="D2119" s="2" t="s">
        <v>12</v>
      </c>
      <c r="E2119" s="2" t="s">
        <v>13</v>
      </c>
      <c r="F2119" s="2" t="s">
        <v>14</v>
      </c>
      <c r="G2119" s="2" t="s">
        <v>36</v>
      </c>
      <c r="H2119" s="7">
        <v>8191.71</v>
      </c>
      <c r="I2119" s="3">
        <v>44962</v>
      </c>
      <c r="J2119" s="3" t="str">
        <f>TEXT(NIgerian_Fintech[[#This Row],[TransactionDate]], "JJJJ")</f>
        <v>2023</v>
      </c>
      <c r="K2119" s="3" t="str">
        <f>TEXT(NIgerian_Fintech[[#This Row],[TransactionDate]], "MMMM")</f>
        <v>February</v>
      </c>
      <c r="L2119" s="3" t="str">
        <f>TEXT(NIgerian_Fintech[[#This Row],[TransactionDate]], "MM")</f>
        <v>02</v>
      </c>
      <c r="M2119" s="3" t="str">
        <f>TEXT(NIgerian_Fintech[[#This Row],[TransactionDate]], "tttt")</f>
        <v>Sunday</v>
      </c>
      <c r="N2119" s="2" t="s">
        <v>16</v>
      </c>
    </row>
    <row r="2120" spans="1:14" ht="14.5" x14ac:dyDescent="0.35">
      <c r="A2120" s="2" t="s">
        <v>4270</v>
      </c>
      <c r="B2120" s="2" t="s">
        <v>4271</v>
      </c>
      <c r="C2120" s="2">
        <v>58</v>
      </c>
      <c r="D2120" s="2" t="s">
        <v>12</v>
      </c>
      <c r="E2120" s="2" t="s">
        <v>42</v>
      </c>
      <c r="F2120" s="2" t="s">
        <v>49</v>
      </c>
      <c r="G2120" s="2" t="s">
        <v>15</v>
      </c>
      <c r="H2120" s="7">
        <v>21830.45</v>
      </c>
      <c r="I2120" s="3">
        <v>44930</v>
      </c>
      <c r="J2120" s="3" t="str">
        <f>TEXT(NIgerian_Fintech[[#This Row],[TransactionDate]], "JJJJ")</f>
        <v>2023</v>
      </c>
      <c r="K2120" s="3" t="str">
        <f>TEXT(NIgerian_Fintech[[#This Row],[TransactionDate]], "MMMM")</f>
        <v>January</v>
      </c>
      <c r="L2120" s="3" t="str">
        <f>TEXT(NIgerian_Fintech[[#This Row],[TransactionDate]], "MM")</f>
        <v>01</v>
      </c>
      <c r="M2120" s="3" t="str">
        <f>TEXT(NIgerian_Fintech[[#This Row],[TransactionDate]], "tttt")</f>
        <v>Wednesday</v>
      </c>
      <c r="N2120" s="2" t="s">
        <v>16</v>
      </c>
    </row>
    <row r="2121" spans="1:14" ht="14.5" x14ac:dyDescent="0.35">
      <c r="A2121" s="2" t="s">
        <v>4272</v>
      </c>
      <c r="B2121" s="2" t="s">
        <v>4273</v>
      </c>
      <c r="C2121" s="2">
        <v>43</v>
      </c>
      <c r="D2121" s="2" t="s">
        <v>12</v>
      </c>
      <c r="E2121" s="2" t="s">
        <v>29</v>
      </c>
      <c r="F2121" s="2" t="s">
        <v>49</v>
      </c>
      <c r="G2121" s="2" t="s">
        <v>30</v>
      </c>
      <c r="H2121" s="7">
        <v>5325.4</v>
      </c>
      <c r="I2121" s="3">
        <v>45339</v>
      </c>
      <c r="J2121" s="3" t="str">
        <f>TEXT(NIgerian_Fintech[[#This Row],[TransactionDate]], "JJJJ")</f>
        <v>2024</v>
      </c>
      <c r="K2121" s="3" t="str">
        <f>TEXT(NIgerian_Fintech[[#This Row],[TransactionDate]], "MMMM")</f>
        <v>February</v>
      </c>
      <c r="L2121" s="3" t="str">
        <f>TEXT(NIgerian_Fintech[[#This Row],[TransactionDate]], "MM")</f>
        <v>02</v>
      </c>
      <c r="M2121" s="3" t="str">
        <f>TEXT(NIgerian_Fintech[[#This Row],[TransactionDate]], "tttt")</f>
        <v>Saturday</v>
      </c>
      <c r="N2121" s="2" t="s">
        <v>16</v>
      </c>
    </row>
    <row r="2122" spans="1:14" ht="14.5" x14ac:dyDescent="0.35">
      <c r="A2122" s="2" t="s">
        <v>4274</v>
      </c>
      <c r="B2122" s="2" t="s">
        <v>4275</v>
      </c>
      <c r="C2122" s="2">
        <v>45</v>
      </c>
      <c r="D2122" s="2" t="s">
        <v>12</v>
      </c>
      <c r="E2122" s="2" t="s">
        <v>42</v>
      </c>
      <c r="F2122" s="2" t="s">
        <v>55</v>
      </c>
      <c r="G2122" s="2" t="s">
        <v>20</v>
      </c>
      <c r="H2122" s="7">
        <v>4214.84</v>
      </c>
      <c r="I2122" s="3">
        <v>45013</v>
      </c>
      <c r="J2122" s="3" t="str">
        <f>TEXT(NIgerian_Fintech[[#This Row],[TransactionDate]], "JJJJ")</f>
        <v>2023</v>
      </c>
      <c r="K2122" s="3" t="str">
        <f>TEXT(NIgerian_Fintech[[#This Row],[TransactionDate]], "MMMM")</f>
        <v>March</v>
      </c>
      <c r="L2122" s="3" t="str">
        <f>TEXT(NIgerian_Fintech[[#This Row],[TransactionDate]], "MM")</f>
        <v>03</v>
      </c>
      <c r="M2122" s="3" t="str">
        <f>TEXT(NIgerian_Fintech[[#This Row],[TransactionDate]], "tttt")</f>
        <v>Tuesday</v>
      </c>
      <c r="N2122" s="2" t="s">
        <v>16</v>
      </c>
    </row>
    <row r="2123" spans="1:14" ht="14.5" x14ac:dyDescent="0.35">
      <c r="A2123" s="2" t="s">
        <v>4276</v>
      </c>
      <c r="B2123" s="2" t="s">
        <v>4277</v>
      </c>
      <c r="C2123" s="2">
        <v>19</v>
      </c>
      <c r="D2123" s="2" t="s">
        <v>12</v>
      </c>
      <c r="E2123" s="2" t="s">
        <v>93</v>
      </c>
      <c r="F2123" s="2" t="s">
        <v>55</v>
      </c>
      <c r="G2123" s="2" t="s">
        <v>15</v>
      </c>
      <c r="H2123" s="7">
        <v>7056.31</v>
      </c>
      <c r="I2123" s="3">
        <v>45409</v>
      </c>
      <c r="J2123" s="3" t="str">
        <f>TEXT(NIgerian_Fintech[[#This Row],[TransactionDate]], "JJJJ")</f>
        <v>2024</v>
      </c>
      <c r="K2123" s="3" t="str">
        <f>TEXT(NIgerian_Fintech[[#This Row],[TransactionDate]], "MMMM")</f>
        <v>April</v>
      </c>
      <c r="L2123" s="3" t="str">
        <f>TEXT(NIgerian_Fintech[[#This Row],[TransactionDate]], "MM")</f>
        <v>04</v>
      </c>
      <c r="M2123" s="3" t="str">
        <f>TEXT(NIgerian_Fintech[[#This Row],[TransactionDate]], "tttt")</f>
        <v>Saturday</v>
      </c>
      <c r="N2123" s="2" t="s">
        <v>16</v>
      </c>
    </row>
    <row r="2124" spans="1:14" ht="14.5" x14ac:dyDescent="0.35">
      <c r="A2124" s="2" t="s">
        <v>4278</v>
      </c>
      <c r="B2124" s="2" t="s">
        <v>4279</v>
      </c>
      <c r="C2124" s="2">
        <v>23</v>
      </c>
      <c r="D2124" s="2" t="s">
        <v>39</v>
      </c>
      <c r="E2124" s="2" t="s">
        <v>52</v>
      </c>
      <c r="F2124" s="2" t="s">
        <v>19</v>
      </c>
      <c r="G2124" s="2" t="s">
        <v>20</v>
      </c>
      <c r="H2124" s="7">
        <v>634.64</v>
      </c>
      <c r="I2124" s="3">
        <v>45529</v>
      </c>
      <c r="J2124" s="3" t="str">
        <f>TEXT(NIgerian_Fintech[[#This Row],[TransactionDate]], "JJJJ")</f>
        <v>2024</v>
      </c>
      <c r="K2124" s="3" t="str">
        <f>TEXT(NIgerian_Fintech[[#This Row],[TransactionDate]], "MMMM")</f>
        <v>August</v>
      </c>
      <c r="L2124" s="3" t="str">
        <f>TEXT(NIgerian_Fintech[[#This Row],[TransactionDate]], "MM")</f>
        <v>08</v>
      </c>
      <c r="M2124" s="3" t="str">
        <f>TEXT(NIgerian_Fintech[[#This Row],[TransactionDate]], "tttt")</f>
        <v>Sunday</v>
      </c>
      <c r="N2124" s="2" t="s">
        <v>69</v>
      </c>
    </row>
    <row r="2125" spans="1:14" ht="14.5" x14ac:dyDescent="0.35">
      <c r="A2125" s="2" t="s">
        <v>4280</v>
      </c>
      <c r="B2125" s="2" t="s">
        <v>4281</v>
      </c>
      <c r="C2125" s="2">
        <v>26</v>
      </c>
      <c r="D2125" s="2" t="s">
        <v>12</v>
      </c>
      <c r="E2125" s="2" t="s">
        <v>24</v>
      </c>
      <c r="F2125" s="2" t="s">
        <v>25</v>
      </c>
      <c r="G2125" s="2" t="s">
        <v>20</v>
      </c>
      <c r="H2125" s="7">
        <v>1674.73</v>
      </c>
      <c r="I2125" s="3">
        <v>44984</v>
      </c>
      <c r="J2125" s="3" t="str">
        <f>TEXT(NIgerian_Fintech[[#This Row],[TransactionDate]], "JJJJ")</f>
        <v>2023</v>
      </c>
      <c r="K2125" s="3" t="str">
        <f>TEXT(NIgerian_Fintech[[#This Row],[TransactionDate]], "MMMM")</f>
        <v>February</v>
      </c>
      <c r="L2125" s="3" t="str">
        <f>TEXT(NIgerian_Fintech[[#This Row],[TransactionDate]], "MM")</f>
        <v>02</v>
      </c>
      <c r="M2125" s="3" t="str">
        <f>TEXT(NIgerian_Fintech[[#This Row],[TransactionDate]], "tttt")</f>
        <v>Monday</v>
      </c>
      <c r="N2125" s="2" t="s">
        <v>16</v>
      </c>
    </row>
    <row r="2126" spans="1:14" ht="14.5" x14ac:dyDescent="0.35">
      <c r="A2126" s="2" t="s">
        <v>4282</v>
      </c>
      <c r="B2126" s="2" t="s">
        <v>4283</v>
      </c>
      <c r="C2126" s="2">
        <v>50</v>
      </c>
      <c r="D2126" s="2" t="s">
        <v>12</v>
      </c>
      <c r="E2126" s="2" t="s">
        <v>42</v>
      </c>
      <c r="F2126" s="2" t="s">
        <v>49</v>
      </c>
      <c r="G2126" s="2" t="s">
        <v>30</v>
      </c>
      <c r="H2126" s="7">
        <v>2478.48</v>
      </c>
      <c r="I2126" s="3">
        <v>45066</v>
      </c>
      <c r="J2126" s="3" t="str">
        <f>TEXT(NIgerian_Fintech[[#This Row],[TransactionDate]], "JJJJ")</f>
        <v>2023</v>
      </c>
      <c r="K2126" s="3" t="str">
        <f>TEXT(NIgerian_Fintech[[#This Row],[TransactionDate]], "MMMM")</f>
        <v>May</v>
      </c>
      <c r="L2126" s="3" t="str">
        <f>TEXT(NIgerian_Fintech[[#This Row],[TransactionDate]], "MM")</f>
        <v>05</v>
      </c>
      <c r="M2126" s="3" t="str">
        <f>TEXT(NIgerian_Fintech[[#This Row],[TransactionDate]], "tttt")</f>
        <v>Saturday</v>
      </c>
      <c r="N2126" s="2" t="s">
        <v>16</v>
      </c>
    </row>
    <row r="2127" spans="1:14" ht="14.5" x14ac:dyDescent="0.35">
      <c r="A2127" s="2" t="s">
        <v>4284</v>
      </c>
      <c r="B2127" s="2" t="s">
        <v>4285</v>
      </c>
      <c r="C2127" s="2">
        <v>58</v>
      </c>
      <c r="D2127" s="2" t="s">
        <v>39</v>
      </c>
      <c r="E2127" s="2" t="s">
        <v>24</v>
      </c>
      <c r="F2127" s="2" t="s">
        <v>25</v>
      </c>
      <c r="G2127" s="2" t="s">
        <v>26</v>
      </c>
      <c r="H2127" s="7">
        <v>16965.07</v>
      </c>
      <c r="I2127" s="3">
        <v>45098</v>
      </c>
      <c r="J2127" s="3" t="str">
        <f>TEXT(NIgerian_Fintech[[#This Row],[TransactionDate]], "JJJJ")</f>
        <v>2023</v>
      </c>
      <c r="K2127" s="3" t="str">
        <f>TEXT(NIgerian_Fintech[[#This Row],[TransactionDate]], "MMMM")</f>
        <v>June</v>
      </c>
      <c r="L2127" s="3" t="str">
        <f>TEXT(NIgerian_Fintech[[#This Row],[TransactionDate]], "MM")</f>
        <v>06</v>
      </c>
      <c r="M2127" s="3" t="str">
        <f>TEXT(NIgerian_Fintech[[#This Row],[TransactionDate]], "tttt")</f>
        <v>Wednesday</v>
      </c>
      <c r="N2127" s="2" t="s">
        <v>16</v>
      </c>
    </row>
    <row r="2128" spans="1:14" ht="14.5" x14ac:dyDescent="0.35">
      <c r="A2128" s="2" t="s">
        <v>4286</v>
      </c>
      <c r="B2128" s="2" t="s">
        <v>4287</v>
      </c>
      <c r="C2128" s="2">
        <v>42</v>
      </c>
      <c r="D2128" s="2" t="s">
        <v>39</v>
      </c>
      <c r="E2128" s="2" t="s">
        <v>64</v>
      </c>
      <c r="F2128" s="2" t="s">
        <v>55</v>
      </c>
      <c r="G2128" s="2" t="s">
        <v>36</v>
      </c>
      <c r="H2128" s="7">
        <v>13235.03</v>
      </c>
      <c r="I2128" s="3">
        <v>45186</v>
      </c>
      <c r="J2128" s="3" t="str">
        <f>TEXT(NIgerian_Fintech[[#This Row],[TransactionDate]], "JJJJ")</f>
        <v>2023</v>
      </c>
      <c r="K2128" s="3" t="str">
        <f>TEXT(NIgerian_Fintech[[#This Row],[TransactionDate]], "MMMM")</f>
        <v>September</v>
      </c>
      <c r="L2128" s="3" t="str">
        <f>TEXT(NIgerian_Fintech[[#This Row],[TransactionDate]], "MM")</f>
        <v>09</v>
      </c>
      <c r="M2128" s="3" t="str">
        <f>TEXT(NIgerian_Fintech[[#This Row],[TransactionDate]], "tttt")</f>
        <v>Sunday</v>
      </c>
      <c r="N2128" s="2" t="s">
        <v>16</v>
      </c>
    </row>
    <row r="2129" spans="1:14" ht="14.5" x14ac:dyDescent="0.35">
      <c r="A2129" s="2" t="s">
        <v>4288</v>
      </c>
      <c r="B2129" s="2" t="s">
        <v>4289</v>
      </c>
      <c r="C2129" s="2">
        <v>30</v>
      </c>
      <c r="D2129" s="2" t="s">
        <v>39</v>
      </c>
      <c r="E2129" s="2" t="s">
        <v>24</v>
      </c>
      <c r="F2129" s="2" t="s">
        <v>55</v>
      </c>
      <c r="G2129" s="2" t="s">
        <v>30</v>
      </c>
      <c r="H2129" s="7">
        <v>2148.12</v>
      </c>
      <c r="I2129" s="3">
        <v>45421</v>
      </c>
      <c r="J2129" s="3" t="str">
        <f>TEXT(NIgerian_Fintech[[#This Row],[TransactionDate]], "JJJJ")</f>
        <v>2024</v>
      </c>
      <c r="K2129" s="3" t="str">
        <f>TEXT(NIgerian_Fintech[[#This Row],[TransactionDate]], "MMMM")</f>
        <v>May</v>
      </c>
      <c r="L2129" s="3" t="str">
        <f>TEXT(NIgerian_Fintech[[#This Row],[TransactionDate]], "MM")</f>
        <v>05</v>
      </c>
      <c r="M2129" s="3" t="str">
        <f>TEXT(NIgerian_Fintech[[#This Row],[TransactionDate]], "tttt")</f>
        <v>Thursday</v>
      </c>
      <c r="N2129" s="2" t="s">
        <v>16</v>
      </c>
    </row>
    <row r="2130" spans="1:14" ht="14.5" x14ac:dyDescent="0.35">
      <c r="A2130" s="2" t="s">
        <v>4290</v>
      </c>
      <c r="B2130" s="2" t="s">
        <v>4291</v>
      </c>
      <c r="C2130" s="2">
        <v>26</v>
      </c>
      <c r="D2130" s="2" t="s">
        <v>39</v>
      </c>
      <c r="E2130" s="2" t="s">
        <v>29</v>
      </c>
      <c r="F2130" s="2" t="s">
        <v>19</v>
      </c>
      <c r="G2130" s="2" t="s">
        <v>15</v>
      </c>
      <c r="H2130" s="7">
        <v>3239.97</v>
      </c>
      <c r="I2130" s="3">
        <v>44951</v>
      </c>
      <c r="J2130" s="3" t="str">
        <f>TEXT(NIgerian_Fintech[[#This Row],[TransactionDate]], "JJJJ")</f>
        <v>2023</v>
      </c>
      <c r="K2130" s="3" t="str">
        <f>TEXT(NIgerian_Fintech[[#This Row],[TransactionDate]], "MMMM")</f>
        <v>January</v>
      </c>
      <c r="L2130" s="3" t="str">
        <f>TEXT(NIgerian_Fintech[[#This Row],[TransactionDate]], "MM")</f>
        <v>01</v>
      </c>
      <c r="M2130" s="3" t="str">
        <f>TEXT(NIgerian_Fintech[[#This Row],[TransactionDate]], "tttt")</f>
        <v>Wednesday</v>
      </c>
      <c r="N2130" s="2" t="s">
        <v>16</v>
      </c>
    </row>
    <row r="2131" spans="1:14" ht="14.5" x14ac:dyDescent="0.35">
      <c r="A2131" s="2" t="s">
        <v>4292</v>
      </c>
      <c r="B2131" s="2" t="s">
        <v>4293</v>
      </c>
      <c r="C2131" s="2">
        <v>30</v>
      </c>
      <c r="D2131" s="2" t="s">
        <v>12</v>
      </c>
      <c r="E2131" s="2" t="s">
        <v>24</v>
      </c>
      <c r="F2131" s="2" t="s">
        <v>14</v>
      </c>
      <c r="G2131" s="2" t="s">
        <v>36</v>
      </c>
      <c r="H2131" s="7">
        <v>28870.91</v>
      </c>
      <c r="I2131" s="3">
        <v>45124</v>
      </c>
      <c r="J2131" s="3" t="str">
        <f>TEXT(NIgerian_Fintech[[#This Row],[TransactionDate]], "JJJJ")</f>
        <v>2023</v>
      </c>
      <c r="K2131" s="3" t="str">
        <f>TEXT(NIgerian_Fintech[[#This Row],[TransactionDate]], "MMMM")</f>
        <v>July</v>
      </c>
      <c r="L2131" s="3" t="str">
        <f>TEXT(NIgerian_Fintech[[#This Row],[TransactionDate]], "MM")</f>
        <v>07</v>
      </c>
      <c r="M2131" s="3" t="str">
        <f>TEXT(NIgerian_Fintech[[#This Row],[TransactionDate]], "tttt")</f>
        <v>Monday</v>
      </c>
      <c r="N2131" s="2" t="s">
        <v>16</v>
      </c>
    </row>
    <row r="2132" spans="1:14" ht="14.5" x14ac:dyDescent="0.35">
      <c r="A2132" s="2" t="s">
        <v>4294</v>
      </c>
      <c r="B2132" s="2" t="s">
        <v>4295</v>
      </c>
      <c r="C2132" s="2">
        <v>48</v>
      </c>
      <c r="D2132" s="2" t="s">
        <v>39</v>
      </c>
      <c r="E2132" s="2" t="s">
        <v>42</v>
      </c>
      <c r="F2132" s="2" t="s">
        <v>35</v>
      </c>
      <c r="G2132" s="2" t="s">
        <v>26</v>
      </c>
      <c r="H2132" s="7">
        <v>897.09</v>
      </c>
      <c r="I2132" s="3">
        <v>45505</v>
      </c>
      <c r="J2132" s="3" t="str">
        <f>TEXT(NIgerian_Fintech[[#This Row],[TransactionDate]], "JJJJ")</f>
        <v>2024</v>
      </c>
      <c r="K2132" s="3" t="str">
        <f>TEXT(NIgerian_Fintech[[#This Row],[TransactionDate]], "MMMM")</f>
        <v>August</v>
      </c>
      <c r="L2132" s="3" t="str">
        <f>TEXT(NIgerian_Fintech[[#This Row],[TransactionDate]], "MM")</f>
        <v>08</v>
      </c>
      <c r="M2132" s="3" t="str">
        <f>TEXT(NIgerian_Fintech[[#This Row],[TransactionDate]], "tttt")</f>
        <v>Thursday</v>
      </c>
      <c r="N2132" s="2" t="s">
        <v>16</v>
      </c>
    </row>
    <row r="2133" spans="1:14" ht="14.5" x14ac:dyDescent="0.35">
      <c r="A2133" s="2" t="s">
        <v>4296</v>
      </c>
      <c r="B2133" s="2" t="s">
        <v>4297</v>
      </c>
      <c r="C2133" s="2">
        <v>58</v>
      </c>
      <c r="D2133" s="2" t="s">
        <v>39</v>
      </c>
      <c r="E2133" s="2" t="s">
        <v>29</v>
      </c>
      <c r="F2133" s="2" t="s">
        <v>35</v>
      </c>
      <c r="G2133" s="2" t="s">
        <v>30</v>
      </c>
      <c r="H2133" s="7">
        <v>7928.68</v>
      </c>
      <c r="I2133" s="3">
        <v>45349</v>
      </c>
      <c r="J2133" s="3" t="str">
        <f>TEXT(NIgerian_Fintech[[#This Row],[TransactionDate]], "JJJJ")</f>
        <v>2024</v>
      </c>
      <c r="K2133" s="3" t="str">
        <f>TEXT(NIgerian_Fintech[[#This Row],[TransactionDate]], "MMMM")</f>
        <v>February</v>
      </c>
      <c r="L2133" s="3" t="str">
        <f>TEXT(NIgerian_Fintech[[#This Row],[TransactionDate]], "MM")</f>
        <v>02</v>
      </c>
      <c r="M2133" s="3" t="str">
        <f>TEXT(NIgerian_Fintech[[#This Row],[TransactionDate]], "tttt")</f>
        <v>Tuesday</v>
      </c>
      <c r="N2133" s="2" t="s">
        <v>16</v>
      </c>
    </row>
    <row r="2134" spans="1:14" ht="14.5" x14ac:dyDescent="0.35">
      <c r="A2134" s="2" t="s">
        <v>4298</v>
      </c>
      <c r="B2134" s="2" t="s">
        <v>4299</v>
      </c>
      <c r="C2134" s="2">
        <v>28</v>
      </c>
      <c r="D2134" s="2" t="s">
        <v>12</v>
      </c>
      <c r="E2134" s="2" t="s">
        <v>24</v>
      </c>
      <c r="F2134" s="2" t="s">
        <v>35</v>
      </c>
      <c r="G2134" s="2" t="s">
        <v>26</v>
      </c>
      <c r="H2134" s="7">
        <v>7381.59</v>
      </c>
      <c r="I2134" s="3">
        <v>45044</v>
      </c>
      <c r="J2134" s="3" t="str">
        <f>TEXT(NIgerian_Fintech[[#This Row],[TransactionDate]], "JJJJ")</f>
        <v>2023</v>
      </c>
      <c r="K2134" s="3" t="str">
        <f>TEXT(NIgerian_Fintech[[#This Row],[TransactionDate]], "MMMM")</f>
        <v>April</v>
      </c>
      <c r="L2134" s="3" t="str">
        <f>TEXT(NIgerian_Fintech[[#This Row],[TransactionDate]], "MM")</f>
        <v>04</v>
      </c>
      <c r="M2134" s="3" t="str">
        <f>TEXT(NIgerian_Fintech[[#This Row],[TransactionDate]], "tttt")</f>
        <v>Friday</v>
      </c>
      <c r="N2134" s="2" t="s">
        <v>16</v>
      </c>
    </row>
    <row r="2135" spans="1:14" ht="14.5" x14ac:dyDescent="0.35">
      <c r="A2135" s="2" t="s">
        <v>4300</v>
      </c>
      <c r="B2135" s="2" t="s">
        <v>4301</v>
      </c>
      <c r="C2135" s="2">
        <v>21</v>
      </c>
      <c r="D2135" s="2" t="s">
        <v>12</v>
      </c>
      <c r="E2135" s="2" t="s">
        <v>52</v>
      </c>
      <c r="F2135" s="2" t="s">
        <v>55</v>
      </c>
      <c r="G2135" s="2" t="s">
        <v>15</v>
      </c>
      <c r="H2135" s="7">
        <v>12935.61</v>
      </c>
      <c r="I2135" s="3">
        <v>44932</v>
      </c>
      <c r="J2135" s="3" t="str">
        <f>TEXT(NIgerian_Fintech[[#This Row],[TransactionDate]], "JJJJ")</f>
        <v>2023</v>
      </c>
      <c r="K2135" s="3" t="str">
        <f>TEXT(NIgerian_Fintech[[#This Row],[TransactionDate]], "MMMM")</f>
        <v>January</v>
      </c>
      <c r="L2135" s="3" t="str">
        <f>TEXT(NIgerian_Fintech[[#This Row],[TransactionDate]], "MM")</f>
        <v>01</v>
      </c>
      <c r="M2135" s="3" t="str">
        <f>TEXT(NIgerian_Fintech[[#This Row],[TransactionDate]], "tttt")</f>
        <v>Friday</v>
      </c>
      <c r="N2135" s="2" t="s">
        <v>16</v>
      </c>
    </row>
    <row r="2136" spans="1:14" ht="14.5" x14ac:dyDescent="0.35">
      <c r="A2136" s="2" t="s">
        <v>4302</v>
      </c>
      <c r="B2136" s="2" t="s">
        <v>4303</v>
      </c>
      <c r="C2136" s="2">
        <v>51</v>
      </c>
      <c r="D2136" s="2" t="s">
        <v>12</v>
      </c>
      <c r="E2136" s="2" t="s">
        <v>64</v>
      </c>
      <c r="F2136" s="2" t="s">
        <v>49</v>
      </c>
      <c r="G2136" s="2" t="s">
        <v>30</v>
      </c>
      <c r="H2136" s="7">
        <v>3030.47</v>
      </c>
      <c r="I2136" s="3">
        <v>45023</v>
      </c>
      <c r="J2136" s="3" t="str">
        <f>TEXT(NIgerian_Fintech[[#This Row],[TransactionDate]], "JJJJ")</f>
        <v>2023</v>
      </c>
      <c r="K2136" s="3" t="str">
        <f>TEXT(NIgerian_Fintech[[#This Row],[TransactionDate]], "MMMM")</f>
        <v>April</v>
      </c>
      <c r="L2136" s="3" t="str">
        <f>TEXT(NIgerian_Fintech[[#This Row],[TransactionDate]], "MM")</f>
        <v>04</v>
      </c>
      <c r="M2136" s="3" t="str">
        <f>TEXT(NIgerian_Fintech[[#This Row],[TransactionDate]], "tttt")</f>
        <v>Friday</v>
      </c>
      <c r="N2136" s="2" t="s">
        <v>69</v>
      </c>
    </row>
    <row r="2137" spans="1:14" ht="14.5" x14ac:dyDescent="0.35">
      <c r="A2137" s="2" t="s">
        <v>4304</v>
      </c>
      <c r="B2137" s="2" t="s">
        <v>4305</v>
      </c>
      <c r="C2137" s="2">
        <v>55</v>
      </c>
      <c r="D2137" s="2" t="s">
        <v>39</v>
      </c>
      <c r="E2137" s="2" t="s">
        <v>24</v>
      </c>
      <c r="F2137" s="2" t="s">
        <v>19</v>
      </c>
      <c r="G2137" s="2" t="s">
        <v>15</v>
      </c>
      <c r="H2137" s="7">
        <v>27298.76</v>
      </c>
      <c r="I2137" s="3">
        <v>44998</v>
      </c>
      <c r="J2137" s="3" t="str">
        <f>TEXT(NIgerian_Fintech[[#This Row],[TransactionDate]], "JJJJ")</f>
        <v>2023</v>
      </c>
      <c r="K2137" s="3" t="str">
        <f>TEXT(NIgerian_Fintech[[#This Row],[TransactionDate]], "MMMM")</f>
        <v>March</v>
      </c>
      <c r="L2137" s="3" t="str">
        <f>TEXT(NIgerian_Fintech[[#This Row],[TransactionDate]], "MM")</f>
        <v>03</v>
      </c>
      <c r="M2137" s="3" t="str">
        <f>TEXT(NIgerian_Fintech[[#This Row],[TransactionDate]], "tttt")</f>
        <v>Monday</v>
      </c>
      <c r="N2137" s="2" t="s">
        <v>21</v>
      </c>
    </row>
    <row r="2138" spans="1:14" ht="14.5" x14ac:dyDescent="0.35">
      <c r="A2138" s="2" t="s">
        <v>4306</v>
      </c>
      <c r="B2138" s="2" t="s">
        <v>4307</v>
      </c>
      <c r="C2138" s="2">
        <v>63</v>
      </c>
      <c r="D2138" s="2" t="s">
        <v>12</v>
      </c>
      <c r="E2138" s="2" t="s">
        <v>29</v>
      </c>
      <c r="F2138" s="2" t="s">
        <v>14</v>
      </c>
      <c r="G2138" s="2" t="s">
        <v>36</v>
      </c>
      <c r="H2138" s="7">
        <v>5286.21</v>
      </c>
      <c r="I2138" s="3">
        <v>45358</v>
      </c>
      <c r="J2138" s="3" t="str">
        <f>TEXT(NIgerian_Fintech[[#This Row],[TransactionDate]], "JJJJ")</f>
        <v>2024</v>
      </c>
      <c r="K2138" s="3" t="str">
        <f>TEXT(NIgerian_Fintech[[#This Row],[TransactionDate]], "MMMM")</f>
        <v>March</v>
      </c>
      <c r="L2138" s="3" t="str">
        <f>TEXT(NIgerian_Fintech[[#This Row],[TransactionDate]], "MM")</f>
        <v>03</v>
      </c>
      <c r="M2138" s="3" t="str">
        <f>TEXT(NIgerian_Fintech[[#This Row],[TransactionDate]], "tttt")</f>
        <v>Thursday</v>
      </c>
      <c r="N2138" s="2" t="s">
        <v>21</v>
      </c>
    </row>
    <row r="2139" spans="1:14" ht="14.5" x14ac:dyDescent="0.35">
      <c r="A2139" s="2" t="s">
        <v>4308</v>
      </c>
      <c r="B2139" s="2" t="s">
        <v>4309</v>
      </c>
      <c r="C2139" s="2">
        <v>21</v>
      </c>
      <c r="D2139" s="2" t="s">
        <v>39</v>
      </c>
      <c r="E2139" s="2" t="s">
        <v>42</v>
      </c>
      <c r="F2139" s="2" t="s">
        <v>35</v>
      </c>
      <c r="G2139" s="2" t="s">
        <v>36</v>
      </c>
      <c r="H2139" s="7">
        <v>3364.8</v>
      </c>
      <c r="I2139" s="3">
        <v>45306</v>
      </c>
      <c r="J2139" s="3" t="str">
        <f>TEXT(NIgerian_Fintech[[#This Row],[TransactionDate]], "JJJJ")</f>
        <v>2024</v>
      </c>
      <c r="K2139" s="3" t="str">
        <f>TEXT(NIgerian_Fintech[[#This Row],[TransactionDate]], "MMMM")</f>
        <v>January</v>
      </c>
      <c r="L2139" s="3" t="str">
        <f>TEXT(NIgerian_Fintech[[#This Row],[TransactionDate]], "MM")</f>
        <v>01</v>
      </c>
      <c r="M2139" s="3" t="str">
        <f>TEXT(NIgerian_Fintech[[#This Row],[TransactionDate]], "tttt")</f>
        <v>Monday</v>
      </c>
      <c r="N2139" s="2" t="s">
        <v>16</v>
      </c>
    </row>
    <row r="2140" spans="1:14" ht="14.5" x14ac:dyDescent="0.35">
      <c r="A2140" s="2" t="s">
        <v>4310</v>
      </c>
      <c r="B2140" s="2" t="s">
        <v>4311</v>
      </c>
      <c r="C2140" s="2">
        <v>55</v>
      </c>
      <c r="D2140" s="2" t="s">
        <v>12</v>
      </c>
      <c r="E2140" s="2" t="s">
        <v>64</v>
      </c>
      <c r="F2140" s="2" t="s">
        <v>19</v>
      </c>
      <c r="G2140" s="2" t="s">
        <v>26</v>
      </c>
      <c r="H2140" s="7">
        <v>4107.83</v>
      </c>
      <c r="I2140" s="3">
        <v>45476</v>
      </c>
      <c r="J2140" s="3" t="str">
        <f>TEXT(NIgerian_Fintech[[#This Row],[TransactionDate]], "JJJJ")</f>
        <v>2024</v>
      </c>
      <c r="K2140" s="3" t="str">
        <f>TEXT(NIgerian_Fintech[[#This Row],[TransactionDate]], "MMMM")</f>
        <v>July</v>
      </c>
      <c r="L2140" s="3" t="str">
        <f>TEXT(NIgerian_Fintech[[#This Row],[TransactionDate]], "MM")</f>
        <v>07</v>
      </c>
      <c r="M2140" s="3" t="str">
        <f>TEXT(NIgerian_Fintech[[#This Row],[TransactionDate]], "tttt")</f>
        <v>Wednesday</v>
      </c>
      <c r="N2140" s="2" t="s">
        <v>16</v>
      </c>
    </row>
    <row r="2141" spans="1:14" ht="14.5" x14ac:dyDescent="0.35">
      <c r="A2141" s="2" t="s">
        <v>4312</v>
      </c>
      <c r="B2141" s="2" t="s">
        <v>4313</v>
      </c>
      <c r="C2141" s="2">
        <v>36</v>
      </c>
      <c r="D2141" s="2" t="s">
        <v>12</v>
      </c>
      <c r="E2141" s="2" t="s">
        <v>13</v>
      </c>
      <c r="F2141" s="2" t="s">
        <v>55</v>
      </c>
      <c r="G2141" s="2" t="s">
        <v>26</v>
      </c>
      <c r="H2141" s="7">
        <v>4288.1899999999996</v>
      </c>
      <c r="I2141" s="3">
        <v>44982</v>
      </c>
      <c r="J2141" s="3" t="str">
        <f>TEXT(NIgerian_Fintech[[#This Row],[TransactionDate]], "JJJJ")</f>
        <v>2023</v>
      </c>
      <c r="K2141" s="3" t="str">
        <f>TEXT(NIgerian_Fintech[[#This Row],[TransactionDate]], "MMMM")</f>
        <v>February</v>
      </c>
      <c r="L2141" s="3" t="str">
        <f>TEXT(NIgerian_Fintech[[#This Row],[TransactionDate]], "MM")</f>
        <v>02</v>
      </c>
      <c r="M2141" s="3" t="str">
        <f>TEXT(NIgerian_Fintech[[#This Row],[TransactionDate]], "tttt")</f>
        <v>Saturday</v>
      </c>
      <c r="N2141" s="2" t="s">
        <v>16</v>
      </c>
    </row>
    <row r="2142" spans="1:14" ht="14.5" x14ac:dyDescent="0.35">
      <c r="A2142" s="2" t="s">
        <v>4314</v>
      </c>
      <c r="B2142" s="2" t="s">
        <v>4315</v>
      </c>
      <c r="C2142" s="2">
        <v>23</v>
      </c>
      <c r="D2142" s="2" t="s">
        <v>39</v>
      </c>
      <c r="E2142" s="2" t="s">
        <v>13</v>
      </c>
      <c r="F2142" s="2" t="s">
        <v>35</v>
      </c>
      <c r="G2142" s="2" t="s">
        <v>36</v>
      </c>
      <c r="H2142" s="7">
        <v>2218.0500000000002</v>
      </c>
      <c r="I2142" s="3">
        <v>45541</v>
      </c>
      <c r="J2142" s="3" t="str">
        <f>TEXT(NIgerian_Fintech[[#This Row],[TransactionDate]], "JJJJ")</f>
        <v>2024</v>
      </c>
      <c r="K2142" s="3" t="str">
        <f>TEXT(NIgerian_Fintech[[#This Row],[TransactionDate]], "MMMM")</f>
        <v>September</v>
      </c>
      <c r="L2142" s="3" t="str">
        <f>TEXT(NIgerian_Fintech[[#This Row],[TransactionDate]], "MM")</f>
        <v>09</v>
      </c>
      <c r="M2142" s="3" t="str">
        <f>TEXT(NIgerian_Fintech[[#This Row],[TransactionDate]], "tttt")</f>
        <v>Friday</v>
      </c>
      <c r="N2142" s="2" t="s">
        <v>16</v>
      </c>
    </row>
    <row r="2143" spans="1:14" ht="14.5" x14ac:dyDescent="0.35">
      <c r="A2143" s="2" t="s">
        <v>4316</v>
      </c>
      <c r="B2143" s="2" t="s">
        <v>4317</v>
      </c>
      <c r="C2143" s="2">
        <v>51</v>
      </c>
      <c r="D2143" s="2" t="s">
        <v>12</v>
      </c>
      <c r="E2143" s="2" t="s">
        <v>93</v>
      </c>
      <c r="F2143" s="2" t="s">
        <v>14</v>
      </c>
      <c r="G2143" s="2" t="s">
        <v>20</v>
      </c>
      <c r="H2143" s="7">
        <v>26318.38</v>
      </c>
      <c r="I2143" s="3">
        <v>45029</v>
      </c>
      <c r="J2143" s="3" t="str">
        <f>TEXT(NIgerian_Fintech[[#This Row],[TransactionDate]], "JJJJ")</f>
        <v>2023</v>
      </c>
      <c r="K2143" s="3" t="str">
        <f>TEXT(NIgerian_Fintech[[#This Row],[TransactionDate]], "MMMM")</f>
        <v>April</v>
      </c>
      <c r="L2143" s="3" t="str">
        <f>TEXT(NIgerian_Fintech[[#This Row],[TransactionDate]], "MM")</f>
        <v>04</v>
      </c>
      <c r="M2143" s="3" t="str">
        <f>TEXT(NIgerian_Fintech[[#This Row],[TransactionDate]], "tttt")</f>
        <v>Thursday</v>
      </c>
      <c r="N2143" s="2" t="s">
        <v>16</v>
      </c>
    </row>
    <row r="2144" spans="1:14" ht="14.5" x14ac:dyDescent="0.35">
      <c r="A2144" s="2" t="s">
        <v>4318</v>
      </c>
      <c r="B2144" s="2" t="s">
        <v>4319</v>
      </c>
      <c r="C2144" s="2">
        <v>35</v>
      </c>
      <c r="D2144" s="2" t="s">
        <v>12</v>
      </c>
      <c r="E2144" s="2" t="s">
        <v>13</v>
      </c>
      <c r="F2144" s="2" t="s">
        <v>25</v>
      </c>
      <c r="G2144" s="2" t="s">
        <v>36</v>
      </c>
      <c r="H2144" s="7">
        <v>1922.21</v>
      </c>
      <c r="I2144" s="3">
        <v>45142</v>
      </c>
      <c r="J2144" s="3" t="str">
        <f>TEXT(NIgerian_Fintech[[#This Row],[TransactionDate]], "JJJJ")</f>
        <v>2023</v>
      </c>
      <c r="K2144" s="3" t="str">
        <f>TEXT(NIgerian_Fintech[[#This Row],[TransactionDate]], "MMMM")</f>
        <v>August</v>
      </c>
      <c r="L2144" s="3" t="str">
        <f>TEXT(NIgerian_Fintech[[#This Row],[TransactionDate]], "MM")</f>
        <v>08</v>
      </c>
      <c r="M2144" s="3" t="str">
        <f>TEXT(NIgerian_Fintech[[#This Row],[TransactionDate]], "tttt")</f>
        <v>Friday</v>
      </c>
      <c r="N2144" s="2" t="s">
        <v>16</v>
      </c>
    </row>
    <row r="2145" spans="1:14" ht="14.5" x14ac:dyDescent="0.35">
      <c r="A2145" s="2" t="s">
        <v>4320</v>
      </c>
      <c r="B2145" s="2" t="s">
        <v>4321</v>
      </c>
      <c r="C2145" s="2">
        <v>30</v>
      </c>
      <c r="D2145" s="2" t="s">
        <v>12</v>
      </c>
      <c r="E2145" s="2" t="s">
        <v>42</v>
      </c>
      <c r="F2145" s="2" t="s">
        <v>14</v>
      </c>
      <c r="G2145" s="2" t="s">
        <v>30</v>
      </c>
      <c r="H2145" s="7">
        <v>21441.52</v>
      </c>
      <c r="I2145" s="3">
        <v>44947</v>
      </c>
      <c r="J2145" s="3" t="str">
        <f>TEXT(NIgerian_Fintech[[#This Row],[TransactionDate]], "JJJJ")</f>
        <v>2023</v>
      </c>
      <c r="K2145" s="3" t="str">
        <f>TEXT(NIgerian_Fintech[[#This Row],[TransactionDate]], "MMMM")</f>
        <v>January</v>
      </c>
      <c r="L2145" s="3" t="str">
        <f>TEXT(NIgerian_Fintech[[#This Row],[TransactionDate]], "MM")</f>
        <v>01</v>
      </c>
      <c r="M2145" s="3" t="str">
        <f>TEXT(NIgerian_Fintech[[#This Row],[TransactionDate]], "tttt")</f>
        <v>Saturday</v>
      </c>
      <c r="N2145" s="2" t="s">
        <v>16</v>
      </c>
    </row>
    <row r="2146" spans="1:14" ht="14.5" x14ac:dyDescent="0.35">
      <c r="A2146" s="2" t="s">
        <v>4322</v>
      </c>
      <c r="B2146" s="2" t="s">
        <v>4323</v>
      </c>
      <c r="C2146" s="2">
        <v>58</v>
      </c>
      <c r="D2146" s="2" t="s">
        <v>12</v>
      </c>
      <c r="E2146" s="2" t="s">
        <v>52</v>
      </c>
      <c r="F2146" s="2" t="s">
        <v>49</v>
      </c>
      <c r="G2146" s="2" t="s">
        <v>15</v>
      </c>
      <c r="H2146" s="7">
        <v>5190.75</v>
      </c>
      <c r="I2146" s="3">
        <v>45553</v>
      </c>
      <c r="J2146" s="3" t="str">
        <f>TEXT(NIgerian_Fintech[[#This Row],[TransactionDate]], "JJJJ")</f>
        <v>2024</v>
      </c>
      <c r="K2146" s="3" t="str">
        <f>TEXT(NIgerian_Fintech[[#This Row],[TransactionDate]], "MMMM")</f>
        <v>September</v>
      </c>
      <c r="L2146" s="3" t="str">
        <f>TEXT(NIgerian_Fintech[[#This Row],[TransactionDate]], "MM")</f>
        <v>09</v>
      </c>
      <c r="M2146" s="3" t="str">
        <f>TEXT(NIgerian_Fintech[[#This Row],[TransactionDate]], "tttt")</f>
        <v>Wednesday</v>
      </c>
      <c r="N2146" s="2" t="s">
        <v>16</v>
      </c>
    </row>
    <row r="2147" spans="1:14" ht="14.5" x14ac:dyDescent="0.35">
      <c r="A2147" s="2" t="s">
        <v>4324</v>
      </c>
      <c r="B2147" s="2" t="s">
        <v>4325</v>
      </c>
      <c r="C2147" s="2">
        <v>40</v>
      </c>
      <c r="D2147" s="2" t="s">
        <v>12</v>
      </c>
      <c r="E2147" s="2" t="s">
        <v>64</v>
      </c>
      <c r="F2147" s="2" t="s">
        <v>35</v>
      </c>
      <c r="G2147" s="2" t="s">
        <v>36</v>
      </c>
      <c r="H2147" s="7">
        <v>3137.2</v>
      </c>
      <c r="I2147" s="3">
        <v>45136</v>
      </c>
      <c r="J2147" s="3" t="str">
        <f>TEXT(NIgerian_Fintech[[#This Row],[TransactionDate]], "JJJJ")</f>
        <v>2023</v>
      </c>
      <c r="K2147" s="3" t="str">
        <f>TEXT(NIgerian_Fintech[[#This Row],[TransactionDate]], "MMMM")</f>
        <v>July</v>
      </c>
      <c r="L2147" s="3" t="str">
        <f>TEXT(NIgerian_Fintech[[#This Row],[TransactionDate]], "MM")</f>
        <v>07</v>
      </c>
      <c r="M2147" s="3" t="str">
        <f>TEXT(NIgerian_Fintech[[#This Row],[TransactionDate]], "tttt")</f>
        <v>Saturday</v>
      </c>
      <c r="N2147" s="2" t="s">
        <v>16</v>
      </c>
    </row>
    <row r="2148" spans="1:14" ht="14.5" x14ac:dyDescent="0.35">
      <c r="A2148" s="2" t="s">
        <v>4326</v>
      </c>
      <c r="B2148" s="2" t="s">
        <v>4327</v>
      </c>
      <c r="C2148" s="2">
        <v>36</v>
      </c>
      <c r="D2148" s="2" t="s">
        <v>39</v>
      </c>
      <c r="E2148" s="2" t="s">
        <v>29</v>
      </c>
      <c r="F2148" s="2" t="s">
        <v>35</v>
      </c>
      <c r="G2148" s="2" t="s">
        <v>36</v>
      </c>
      <c r="H2148" s="7">
        <v>2212.81</v>
      </c>
      <c r="I2148" s="3">
        <v>45217</v>
      </c>
      <c r="J2148" s="3" t="str">
        <f>TEXT(NIgerian_Fintech[[#This Row],[TransactionDate]], "JJJJ")</f>
        <v>2023</v>
      </c>
      <c r="K2148" s="3" t="str">
        <f>TEXT(NIgerian_Fintech[[#This Row],[TransactionDate]], "MMMM")</f>
        <v>October</v>
      </c>
      <c r="L2148" s="3" t="str">
        <f>TEXT(NIgerian_Fintech[[#This Row],[TransactionDate]], "MM")</f>
        <v>10</v>
      </c>
      <c r="M2148" s="3" t="str">
        <f>TEXT(NIgerian_Fintech[[#This Row],[TransactionDate]], "tttt")</f>
        <v>Wednesday</v>
      </c>
      <c r="N2148" s="2" t="s">
        <v>69</v>
      </c>
    </row>
    <row r="2149" spans="1:14" ht="14.5" x14ac:dyDescent="0.35">
      <c r="A2149" s="2" t="s">
        <v>4328</v>
      </c>
      <c r="B2149" s="2" t="s">
        <v>4329</v>
      </c>
      <c r="C2149" s="2">
        <v>62</v>
      </c>
      <c r="D2149" s="2" t="s">
        <v>39</v>
      </c>
      <c r="E2149" s="2" t="s">
        <v>74</v>
      </c>
      <c r="F2149" s="2" t="s">
        <v>25</v>
      </c>
      <c r="G2149" s="2" t="s">
        <v>15</v>
      </c>
      <c r="H2149" s="7">
        <v>7018.7</v>
      </c>
      <c r="I2149" s="3">
        <v>45641</v>
      </c>
      <c r="J2149" s="3" t="str">
        <f>TEXT(NIgerian_Fintech[[#This Row],[TransactionDate]], "JJJJ")</f>
        <v>2024</v>
      </c>
      <c r="K2149" s="3" t="str">
        <f>TEXT(NIgerian_Fintech[[#This Row],[TransactionDate]], "MMMM")</f>
        <v>December</v>
      </c>
      <c r="L2149" s="3" t="str">
        <f>TEXT(NIgerian_Fintech[[#This Row],[TransactionDate]], "MM")</f>
        <v>12</v>
      </c>
      <c r="M2149" s="3" t="str">
        <f>TEXT(NIgerian_Fintech[[#This Row],[TransactionDate]], "tttt")</f>
        <v>Sunday</v>
      </c>
      <c r="N2149" s="2" t="s">
        <v>16</v>
      </c>
    </row>
    <row r="2150" spans="1:14" ht="14.5" x14ac:dyDescent="0.35">
      <c r="A2150" s="2" t="s">
        <v>4330</v>
      </c>
      <c r="B2150" s="2" t="s">
        <v>4331</v>
      </c>
      <c r="C2150" s="2">
        <v>28</v>
      </c>
      <c r="D2150" s="2" t="s">
        <v>12</v>
      </c>
      <c r="E2150" s="2" t="s">
        <v>13</v>
      </c>
      <c r="F2150" s="2" t="s">
        <v>25</v>
      </c>
      <c r="G2150" s="2" t="s">
        <v>15</v>
      </c>
      <c r="H2150" s="7">
        <v>11064.18</v>
      </c>
      <c r="I2150" s="3">
        <v>45114</v>
      </c>
      <c r="J2150" s="3" t="str">
        <f>TEXT(NIgerian_Fintech[[#This Row],[TransactionDate]], "JJJJ")</f>
        <v>2023</v>
      </c>
      <c r="K2150" s="3" t="str">
        <f>TEXT(NIgerian_Fintech[[#This Row],[TransactionDate]], "MMMM")</f>
        <v>July</v>
      </c>
      <c r="L2150" s="3" t="str">
        <f>TEXT(NIgerian_Fintech[[#This Row],[TransactionDate]], "MM")</f>
        <v>07</v>
      </c>
      <c r="M2150" s="3" t="str">
        <f>TEXT(NIgerian_Fintech[[#This Row],[TransactionDate]], "tttt")</f>
        <v>Friday</v>
      </c>
      <c r="N2150" s="2" t="s">
        <v>16</v>
      </c>
    </row>
    <row r="2151" spans="1:14" ht="14.5" x14ac:dyDescent="0.35">
      <c r="A2151" s="2" t="s">
        <v>4332</v>
      </c>
      <c r="B2151" s="2" t="s">
        <v>4333</v>
      </c>
      <c r="C2151" s="2">
        <v>18</v>
      </c>
      <c r="D2151" s="2" t="s">
        <v>39</v>
      </c>
      <c r="E2151" s="2" t="s">
        <v>13</v>
      </c>
      <c r="F2151" s="2" t="s">
        <v>35</v>
      </c>
      <c r="G2151" s="2" t="s">
        <v>30</v>
      </c>
      <c r="H2151" s="7">
        <v>22849.52</v>
      </c>
      <c r="I2151" s="3">
        <v>45077</v>
      </c>
      <c r="J2151" s="3" t="str">
        <f>TEXT(NIgerian_Fintech[[#This Row],[TransactionDate]], "JJJJ")</f>
        <v>2023</v>
      </c>
      <c r="K2151" s="3" t="str">
        <f>TEXT(NIgerian_Fintech[[#This Row],[TransactionDate]], "MMMM")</f>
        <v>May</v>
      </c>
      <c r="L2151" s="3" t="str">
        <f>TEXT(NIgerian_Fintech[[#This Row],[TransactionDate]], "MM")</f>
        <v>05</v>
      </c>
      <c r="M2151" s="3" t="str">
        <f>TEXT(NIgerian_Fintech[[#This Row],[TransactionDate]], "tttt")</f>
        <v>Wednesday</v>
      </c>
      <c r="N2151" s="2" t="s">
        <v>16</v>
      </c>
    </row>
    <row r="2152" spans="1:14" ht="14.5" x14ac:dyDescent="0.35">
      <c r="A2152" s="2" t="s">
        <v>4334</v>
      </c>
      <c r="B2152" s="2" t="s">
        <v>4335</v>
      </c>
      <c r="C2152" s="2">
        <v>41</v>
      </c>
      <c r="D2152" s="2" t="s">
        <v>39</v>
      </c>
      <c r="E2152" s="2" t="s">
        <v>74</v>
      </c>
      <c r="F2152" s="2" t="s">
        <v>49</v>
      </c>
      <c r="G2152" s="2" t="s">
        <v>15</v>
      </c>
      <c r="H2152" s="7">
        <v>10568.37</v>
      </c>
      <c r="I2152" s="3">
        <v>45117</v>
      </c>
      <c r="J2152" s="3" t="str">
        <f>TEXT(NIgerian_Fintech[[#This Row],[TransactionDate]], "JJJJ")</f>
        <v>2023</v>
      </c>
      <c r="K2152" s="3" t="str">
        <f>TEXT(NIgerian_Fintech[[#This Row],[TransactionDate]], "MMMM")</f>
        <v>July</v>
      </c>
      <c r="L2152" s="3" t="str">
        <f>TEXT(NIgerian_Fintech[[#This Row],[TransactionDate]], "MM")</f>
        <v>07</v>
      </c>
      <c r="M2152" s="3" t="str">
        <f>TEXT(NIgerian_Fintech[[#This Row],[TransactionDate]], "tttt")</f>
        <v>Monday</v>
      </c>
      <c r="N2152" s="2" t="s">
        <v>16</v>
      </c>
    </row>
    <row r="2153" spans="1:14" ht="14.5" x14ac:dyDescent="0.35">
      <c r="A2153" s="2" t="s">
        <v>4336</v>
      </c>
      <c r="B2153" s="2" t="s">
        <v>4337</v>
      </c>
      <c r="C2153" s="2">
        <v>24</v>
      </c>
      <c r="D2153" s="2" t="s">
        <v>39</v>
      </c>
      <c r="E2153" s="2" t="s">
        <v>29</v>
      </c>
      <c r="F2153" s="2" t="s">
        <v>25</v>
      </c>
      <c r="G2153" s="2" t="s">
        <v>26</v>
      </c>
      <c r="H2153" s="7">
        <v>6609.95</v>
      </c>
      <c r="I2153" s="3">
        <v>45333</v>
      </c>
      <c r="J2153" s="3" t="str">
        <f>TEXT(NIgerian_Fintech[[#This Row],[TransactionDate]], "JJJJ")</f>
        <v>2024</v>
      </c>
      <c r="K2153" s="3" t="str">
        <f>TEXT(NIgerian_Fintech[[#This Row],[TransactionDate]], "MMMM")</f>
        <v>February</v>
      </c>
      <c r="L2153" s="3" t="str">
        <f>TEXT(NIgerian_Fintech[[#This Row],[TransactionDate]], "MM")</f>
        <v>02</v>
      </c>
      <c r="M2153" s="3" t="str">
        <f>TEXT(NIgerian_Fintech[[#This Row],[TransactionDate]], "tttt")</f>
        <v>Sunday</v>
      </c>
      <c r="N2153" s="2" t="s">
        <v>16</v>
      </c>
    </row>
    <row r="2154" spans="1:14" ht="14.5" x14ac:dyDescent="0.35">
      <c r="A2154" s="2" t="s">
        <v>4338</v>
      </c>
      <c r="B2154" s="2" t="s">
        <v>4339</v>
      </c>
      <c r="C2154" s="2">
        <v>42</v>
      </c>
      <c r="D2154" s="2" t="s">
        <v>12</v>
      </c>
      <c r="E2154" s="2" t="s">
        <v>29</v>
      </c>
      <c r="F2154" s="2" t="s">
        <v>55</v>
      </c>
      <c r="G2154" s="2" t="s">
        <v>36</v>
      </c>
      <c r="H2154" s="7">
        <v>340.49</v>
      </c>
      <c r="I2154" s="3">
        <v>45140</v>
      </c>
      <c r="J2154" s="3" t="str">
        <f>TEXT(NIgerian_Fintech[[#This Row],[TransactionDate]], "JJJJ")</f>
        <v>2023</v>
      </c>
      <c r="K2154" s="3" t="str">
        <f>TEXT(NIgerian_Fintech[[#This Row],[TransactionDate]], "MMMM")</f>
        <v>August</v>
      </c>
      <c r="L2154" s="3" t="str">
        <f>TEXT(NIgerian_Fintech[[#This Row],[TransactionDate]], "MM")</f>
        <v>08</v>
      </c>
      <c r="M2154" s="3" t="str">
        <f>TEXT(NIgerian_Fintech[[#This Row],[TransactionDate]], "tttt")</f>
        <v>Wednesday</v>
      </c>
      <c r="N2154" s="2" t="s">
        <v>21</v>
      </c>
    </row>
    <row r="2155" spans="1:14" ht="14.5" x14ac:dyDescent="0.35">
      <c r="A2155" s="2" t="s">
        <v>4340</v>
      </c>
      <c r="B2155" s="2" t="s">
        <v>4341</v>
      </c>
      <c r="C2155" s="2">
        <v>38</v>
      </c>
      <c r="D2155" s="2" t="s">
        <v>12</v>
      </c>
      <c r="E2155" s="2" t="s">
        <v>74</v>
      </c>
      <c r="F2155" s="2" t="s">
        <v>35</v>
      </c>
      <c r="G2155" s="2" t="s">
        <v>15</v>
      </c>
      <c r="H2155" s="7">
        <v>24701.39</v>
      </c>
      <c r="I2155" s="3">
        <v>45480</v>
      </c>
      <c r="J2155" s="3" t="str">
        <f>TEXT(NIgerian_Fintech[[#This Row],[TransactionDate]], "JJJJ")</f>
        <v>2024</v>
      </c>
      <c r="K2155" s="3" t="str">
        <f>TEXT(NIgerian_Fintech[[#This Row],[TransactionDate]], "MMMM")</f>
        <v>July</v>
      </c>
      <c r="L2155" s="3" t="str">
        <f>TEXT(NIgerian_Fintech[[#This Row],[TransactionDate]], "MM")</f>
        <v>07</v>
      </c>
      <c r="M2155" s="3" t="str">
        <f>TEXT(NIgerian_Fintech[[#This Row],[TransactionDate]], "tttt")</f>
        <v>Sunday</v>
      </c>
      <c r="N2155" s="2" t="s">
        <v>16</v>
      </c>
    </row>
    <row r="2156" spans="1:14" ht="14.5" x14ac:dyDescent="0.35">
      <c r="A2156" s="2" t="s">
        <v>4342</v>
      </c>
      <c r="B2156" s="2" t="s">
        <v>4343</v>
      </c>
      <c r="C2156" s="2">
        <v>32</v>
      </c>
      <c r="D2156" s="2" t="s">
        <v>12</v>
      </c>
      <c r="E2156" s="2" t="s">
        <v>29</v>
      </c>
      <c r="F2156" s="2" t="s">
        <v>14</v>
      </c>
      <c r="G2156" s="2" t="s">
        <v>30</v>
      </c>
      <c r="H2156" s="7">
        <v>23265.63</v>
      </c>
      <c r="I2156" s="3">
        <v>45404</v>
      </c>
      <c r="J2156" s="3" t="str">
        <f>TEXT(NIgerian_Fintech[[#This Row],[TransactionDate]], "JJJJ")</f>
        <v>2024</v>
      </c>
      <c r="K2156" s="3" t="str">
        <f>TEXT(NIgerian_Fintech[[#This Row],[TransactionDate]], "MMMM")</f>
        <v>April</v>
      </c>
      <c r="L2156" s="3" t="str">
        <f>TEXT(NIgerian_Fintech[[#This Row],[TransactionDate]], "MM")</f>
        <v>04</v>
      </c>
      <c r="M2156" s="3" t="str">
        <f>TEXT(NIgerian_Fintech[[#This Row],[TransactionDate]], "tttt")</f>
        <v>Monday</v>
      </c>
      <c r="N2156" s="2" t="s">
        <v>16</v>
      </c>
    </row>
    <row r="2157" spans="1:14" ht="14.5" x14ac:dyDescent="0.35">
      <c r="A2157" s="2" t="s">
        <v>4344</v>
      </c>
      <c r="B2157" s="2" t="s">
        <v>4345</v>
      </c>
      <c r="C2157" s="2">
        <v>18</v>
      </c>
      <c r="D2157" s="2" t="s">
        <v>39</v>
      </c>
      <c r="E2157" s="2" t="s">
        <v>42</v>
      </c>
      <c r="F2157" s="2" t="s">
        <v>14</v>
      </c>
      <c r="G2157" s="2" t="s">
        <v>15</v>
      </c>
      <c r="H2157" s="7">
        <v>4759.6899999999996</v>
      </c>
      <c r="I2157" s="3">
        <v>45120</v>
      </c>
      <c r="J2157" s="3" t="str">
        <f>TEXT(NIgerian_Fintech[[#This Row],[TransactionDate]], "JJJJ")</f>
        <v>2023</v>
      </c>
      <c r="K2157" s="3" t="str">
        <f>TEXT(NIgerian_Fintech[[#This Row],[TransactionDate]], "MMMM")</f>
        <v>July</v>
      </c>
      <c r="L2157" s="3" t="str">
        <f>TEXT(NIgerian_Fintech[[#This Row],[TransactionDate]], "MM")</f>
        <v>07</v>
      </c>
      <c r="M2157" s="3" t="str">
        <f>TEXT(NIgerian_Fintech[[#This Row],[TransactionDate]], "tttt")</f>
        <v>Thursday</v>
      </c>
      <c r="N2157" s="2" t="s">
        <v>16</v>
      </c>
    </row>
    <row r="2158" spans="1:14" ht="14.5" x14ac:dyDescent="0.35">
      <c r="A2158" s="2" t="s">
        <v>4346</v>
      </c>
      <c r="B2158" s="2" t="s">
        <v>4347</v>
      </c>
      <c r="C2158" s="2">
        <v>29</v>
      </c>
      <c r="D2158" s="2" t="s">
        <v>39</v>
      </c>
      <c r="E2158" s="2" t="s">
        <v>29</v>
      </c>
      <c r="F2158" s="2" t="s">
        <v>49</v>
      </c>
      <c r="G2158" s="2" t="s">
        <v>36</v>
      </c>
      <c r="H2158" s="7">
        <v>294.64999999999998</v>
      </c>
      <c r="I2158" s="3">
        <v>45176</v>
      </c>
      <c r="J2158" s="3" t="str">
        <f>TEXT(NIgerian_Fintech[[#This Row],[TransactionDate]], "JJJJ")</f>
        <v>2023</v>
      </c>
      <c r="K2158" s="3" t="str">
        <f>TEXT(NIgerian_Fintech[[#This Row],[TransactionDate]], "MMMM")</f>
        <v>September</v>
      </c>
      <c r="L2158" s="3" t="str">
        <f>TEXT(NIgerian_Fintech[[#This Row],[TransactionDate]], "MM")</f>
        <v>09</v>
      </c>
      <c r="M2158" s="3" t="str">
        <f>TEXT(NIgerian_Fintech[[#This Row],[TransactionDate]], "tttt")</f>
        <v>Thursday</v>
      </c>
      <c r="N2158" s="2" t="s">
        <v>16</v>
      </c>
    </row>
    <row r="2159" spans="1:14" ht="14.5" x14ac:dyDescent="0.35">
      <c r="A2159" s="2" t="s">
        <v>4348</v>
      </c>
      <c r="B2159" s="2" t="s">
        <v>4349</v>
      </c>
      <c r="C2159" s="2">
        <v>24</v>
      </c>
      <c r="D2159" s="2" t="s">
        <v>12</v>
      </c>
      <c r="E2159" s="2" t="s">
        <v>64</v>
      </c>
      <c r="F2159" s="2" t="s">
        <v>55</v>
      </c>
      <c r="G2159" s="2" t="s">
        <v>20</v>
      </c>
      <c r="H2159" s="7">
        <v>13218.92</v>
      </c>
      <c r="I2159" s="3">
        <v>45519</v>
      </c>
      <c r="J2159" s="3" t="str">
        <f>TEXT(NIgerian_Fintech[[#This Row],[TransactionDate]], "JJJJ")</f>
        <v>2024</v>
      </c>
      <c r="K2159" s="3" t="str">
        <f>TEXT(NIgerian_Fintech[[#This Row],[TransactionDate]], "MMMM")</f>
        <v>August</v>
      </c>
      <c r="L2159" s="3" t="str">
        <f>TEXT(NIgerian_Fintech[[#This Row],[TransactionDate]], "MM")</f>
        <v>08</v>
      </c>
      <c r="M2159" s="3" t="str">
        <f>TEXT(NIgerian_Fintech[[#This Row],[TransactionDate]], "tttt")</f>
        <v>Thursday</v>
      </c>
      <c r="N2159" s="2" t="s">
        <v>16</v>
      </c>
    </row>
    <row r="2160" spans="1:14" ht="14.5" x14ac:dyDescent="0.35">
      <c r="A2160" s="2" t="s">
        <v>4350</v>
      </c>
      <c r="B2160" s="2" t="s">
        <v>4351</v>
      </c>
      <c r="C2160" s="2">
        <v>32</v>
      </c>
      <c r="D2160" s="2" t="s">
        <v>12</v>
      </c>
      <c r="E2160" s="2" t="s">
        <v>29</v>
      </c>
      <c r="F2160" s="2" t="s">
        <v>25</v>
      </c>
      <c r="G2160" s="2" t="s">
        <v>15</v>
      </c>
      <c r="H2160" s="7">
        <v>15686.84</v>
      </c>
      <c r="I2160" s="3">
        <v>44967</v>
      </c>
      <c r="J2160" s="3" t="str">
        <f>TEXT(NIgerian_Fintech[[#This Row],[TransactionDate]], "JJJJ")</f>
        <v>2023</v>
      </c>
      <c r="K2160" s="3" t="str">
        <f>TEXT(NIgerian_Fintech[[#This Row],[TransactionDate]], "MMMM")</f>
        <v>February</v>
      </c>
      <c r="L2160" s="3" t="str">
        <f>TEXT(NIgerian_Fintech[[#This Row],[TransactionDate]], "MM")</f>
        <v>02</v>
      </c>
      <c r="M2160" s="3" t="str">
        <f>TEXT(NIgerian_Fintech[[#This Row],[TransactionDate]], "tttt")</f>
        <v>Friday</v>
      </c>
      <c r="N2160" s="2" t="s">
        <v>16</v>
      </c>
    </row>
    <row r="2161" spans="1:14" ht="14.5" x14ac:dyDescent="0.35">
      <c r="A2161" s="2" t="s">
        <v>4352</v>
      </c>
      <c r="B2161" s="2" t="s">
        <v>4353</v>
      </c>
      <c r="C2161" s="2">
        <v>38</v>
      </c>
      <c r="D2161" s="2" t="s">
        <v>39</v>
      </c>
      <c r="E2161" s="2" t="s">
        <v>24</v>
      </c>
      <c r="F2161" s="2" t="s">
        <v>35</v>
      </c>
      <c r="G2161" s="2" t="s">
        <v>26</v>
      </c>
      <c r="H2161" s="7">
        <v>7819.04</v>
      </c>
      <c r="I2161" s="3">
        <v>45296</v>
      </c>
      <c r="J2161" s="3" t="str">
        <f>TEXT(NIgerian_Fintech[[#This Row],[TransactionDate]], "JJJJ")</f>
        <v>2024</v>
      </c>
      <c r="K2161" s="3" t="str">
        <f>TEXT(NIgerian_Fintech[[#This Row],[TransactionDate]], "MMMM")</f>
        <v>January</v>
      </c>
      <c r="L2161" s="3" t="str">
        <f>TEXT(NIgerian_Fintech[[#This Row],[TransactionDate]], "MM")</f>
        <v>01</v>
      </c>
      <c r="M2161" s="3" t="str">
        <f>TEXT(NIgerian_Fintech[[#This Row],[TransactionDate]], "tttt")</f>
        <v>Friday</v>
      </c>
      <c r="N2161" s="2" t="s">
        <v>16</v>
      </c>
    </row>
    <row r="2162" spans="1:14" ht="14.5" x14ac:dyDescent="0.35">
      <c r="A2162" s="2" t="s">
        <v>4354</v>
      </c>
      <c r="B2162" s="2" t="s">
        <v>4355</v>
      </c>
      <c r="C2162" s="2">
        <v>36</v>
      </c>
      <c r="D2162" s="2" t="s">
        <v>39</v>
      </c>
      <c r="E2162" s="2" t="s">
        <v>24</v>
      </c>
      <c r="F2162" s="2" t="s">
        <v>14</v>
      </c>
      <c r="G2162" s="2" t="s">
        <v>36</v>
      </c>
      <c r="H2162" s="7">
        <v>5156.29</v>
      </c>
      <c r="I2162" s="3">
        <v>44946</v>
      </c>
      <c r="J2162" s="3" t="str">
        <f>TEXT(NIgerian_Fintech[[#This Row],[TransactionDate]], "JJJJ")</f>
        <v>2023</v>
      </c>
      <c r="K2162" s="3" t="str">
        <f>TEXT(NIgerian_Fintech[[#This Row],[TransactionDate]], "MMMM")</f>
        <v>January</v>
      </c>
      <c r="L2162" s="3" t="str">
        <f>TEXT(NIgerian_Fintech[[#This Row],[TransactionDate]], "MM")</f>
        <v>01</v>
      </c>
      <c r="M2162" s="3" t="str">
        <f>TEXT(NIgerian_Fintech[[#This Row],[TransactionDate]], "tttt")</f>
        <v>Friday</v>
      </c>
      <c r="N2162" s="2" t="s">
        <v>69</v>
      </c>
    </row>
    <row r="2163" spans="1:14" ht="14.5" x14ac:dyDescent="0.35">
      <c r="A2163" s="2" t="s">
        <v>4356</v>
      </c>
      <c r="B2163" s="2" t="s">
        <v>4357</v>
      </c>
      <c r="C2163" s="2">
        <v>46</v>
      </c>
      <c r="D2163" s="2" t="s">
        <v>12</v>
      </c>
      <c r="E2163" s="2" t="s">
        <v>13</v>
      </c>
      <c r="F2163" s="2" t="s">
        <v>14</v>
      </c>
      <c r="G2163" s="2" t="s">
        <v>30</v>
      </c>
      <c r="H2163" s="7">
        <v>19047.009999999998</v>
      </c>
      <c r="I2163" s="3">
        <v>44935</v>
      </c>
      <c r="J2163" s="3" t="str">
        <f>TEXT(NIgerian_Fintech[[#This Row],[TransactionDate]], "JJJJ")</f>
        <v>2023</v>
      </c>
      <c r="K2163" s="3" t="str">
        <f>TEXT(NIgerian_Fintech[[#This Row],[TransactionDate]], "MMMM")</f>
        <v>January</v>
      </c>
      <c r="L2163" s="3" t="str">
        <f>TEXT(NIgerian_Fintech[[#This Row],[TransactionDate]], "MM")</f>
        <v>01</v>
      </c>
      <c r="M2163" s="3" t="str">
        <f>TEXT(NIgerian_Fintech[[#This Row],[TransactionDate]], "tttt")</f>
        <v>Monday</v>
      </c>
      <c r="N2163" s="2" t="s">
        <v>16</v>
      </c>
    </row>
    <row r="2164" spans="1:14" ht="14.5" x14ac:dyDescent="0.35">
      <c r="A2164" s="2" t="s">
        <v>4358</v>
      </c>
      <c r="B2164" s="2" t="s">
        <v>4359</v>
      </c>
      <c r="C2164" s="2">
        <v>42</v>
      </c>
      <c r="D2164" s="2" t="s">
        <v>39</v>
      </c>
      <c r="E2164" s="2" t="s">
        <v>52</v>
      </c>
      <c r="F2164" s="2" t="s">
        <v>14</v>
      </c>
      <c r="G2164" s="2" t="s">
        <v>36</v>
      </c>
      <c r="H2164" s="7">
        <v>2138.33</v>
      </c>
      <c r="I2164" s="3">
        <v>45562</v>
      </c>
      <c r="J2164" s="3" t="str">
        <f>TEXT(NIgerian_Fintech[[#This Row],[TransactionDate]], "JJJJ")</f>
        <v>2024</v>
      </c>
      <c r="K2164" s="3" t="str">
        <f>TEXT(NIgerian_Fintech[[#This Row],[TransactionDate]], "MMMM")</f>
        <v>September</v>
      </c>
      <c r="L2164" s="3" t="str">
        <f>TEXT(NIgerian_Fintech[[#This Row],[TransactionDate]], "MM")</f>
        <v>09</v>
      </c>
      <c r="M2164" s="3" t="str">
        <f>TEXT(NIgerian_Fintech[[#This Row],[TransactionDate]], "tttt")</f>
        <v>Friday</v>
      </c>
      <c r="N2164" s="2" t="s">
        <v>16</v>
      </c>
    </row>
    <row r="2165" spans="1:14" ht="14.5" x14ac:dyDescent="0.35">
      <c r="A2165" s="2" t="s">
        <v>4360</v>
      </c>
      <c r="B2165" s="2" t="s">
        <v>4361</v>
      </c>
      <c r="C2165" s="2">
        <v>50</v>
      </c>
      <c r="D2165" s="2" t="s">
        <v>39</v>
      </c>
      <c r="E2165" s="2" t="s">
        <v>42</v>
      </c>
      <c r="F2165" s="2" t="s">
        <v>14</v>
      </c>
      <c r="G2165" s="2" t="s">
        <v>20</v>
      </c>
      <c r="H2165" s="7">
        <v>5790.3</v>
      </c>
      <c r="I2165" s="3">
        <v>45129</v>
      </c>
      <c r="J2165" s="3" t="str">
        <f>TEXT(NIgerian_Fintech[[#This Row],[TransactionDate]], "JJJJ")</f>
        <v>2023</v>
      </c>
      <c r="K2165" s="3" t="str">
        <f>TEXT(NIgerian_Fintech[[#This Row],[TransactionDate]], "MMMM")</f>
        <v>July</v>
      </c>
      <c r="L2165" s="3" t="str">
        <f>TEXT(NIgerian_Fintech[[#This Row],[TransactionDate]], "MM")</f>
        <v>07</v>
      </c>
      <c r="M2165" s="3" t="str">
        <f>TEXT(NIgerian_Fintech[[#This Row],[TransactionDate]], "tttt")</f>
        <v>Saturday</v>
      </c>
      <c r="N2165" s="2" t="s">
        <v>16</v>
      </c>
    </row>
    <row r="2166" spans="1:14" ht="14.5" x14ac:dyDescent="0.35">
      <c r="A2166" s="2" t="s">
        <v>4362</v>
      </c>
      <c r="B2166" s="2" t="s">
        <v>4363</v>
      </c>
      <c r="C2166" s="2">
        <v>49</v>
      </c>
      <c r="D2166" s="2" t="s">
        <v>39</v>
      </c>
      <c r="E2166" s="2" t="s">
        <v>42</v>
      </c>
      <c r="F2166" s="2" t="s">
        <v>19</v>
      </c>
      <c r="G2166" s="2" t="s">
        <v>30</v>
      </c>
      <c r="H2166" s="7">
        <v>247.91</v>
      </c>
      <c r="I2166" s="3">
        <v>45516</v>
      </c>
      <c r="J2166" s="3" t="str">
        <f>TEXT(NIgerian_Fintech[[#This Row],[TransactionDate]], "JJJJ")</f>
        <v>2024</v>
      </c>
      <c r="K2166" s="3" t="str">
        <f>TEXT(NIgerian_Fintech[[#This Row],[TransactionDate]], "MMMM")</f>
        <v>August</v>
      </c>
      <c r="L2166" s="3" t="str">
        <f>TEXT(NIgerian_Fintech[[#This Row],[TransactionDate]], "MM")</f>
        <v>08</v>
      </c>
      <c r="M2166" s="3" t="str">
        <f>TEXT(NIgerian_Fintech[[#This Row],[TransactionDate]], "tttt")</f>
        <v>Monday</v>
      </c>
      <c r="N2166" s="2" t="s">
        <v>16</v>
      </c>
    </row>
    <row r="2167" spans="1:14" ht="14.5" x14ac:dyDescent="0.35">
      <c r="A2167" s="2" t="s">
        <v>4364</v>
      </c>
      <c r="B2167" s="2" t="s">
        <v>4365</v>
      </c>
      <c r="C2167" s="2">
        <v>52</v>
      </c>
      <c r="D2167" s="2" t="s">
        <v>39</v>
      </c>
      <c r="E2167" s="2" t="s">
        <v>29</v>
      </c>
      <c r="F2167" s="2" t="s">
        <v>49</v>
      </c>
      <c r="G2167" s="2" t="s">
        <v>20</v>
      </c>
      <c r="H2167" s="7">
        <v>1791.39</v>
      </c>
      <c r="I2167" s="3">
        <v>45648</v>
      </c>
      <c r="J2167" s="3" t="str">
        <f>TEXT(NIgerian_Fintech[[#This Row],[TransactionDate]], "JJJJ")</f>
        <v>2024</v>
      </c>
      <c r="K2167" s="3" t="str">
        <f>TEXT(NIgerian_Fintech[[#This Row],[TransactionDate]], "MMMM")</f>
        <v>December</v>
      </c>
      <c r="L2167" s="3" t="str">
        <f>TEXT(NIgerian_Fintech[[#This Row],[TransactionDate]], "MM")</f>
        <v>12</v>
      </c>
      <c r="M2167" s="3" t="str">
        <f>TEXT(NIgerian_Fintech[[#This Row],[TransactionDate]], "tttt")</f>
        <v>Sunday</v>
      </c>
      <c r="N2167" s="2" t="s">
        <v>16</v>
      </c>
    </row>
    <row r="2168" spans="1:14" ht="14.5" x14ac:dyDescent="0.35">
      <c r="A2168" s="2" t="s">
        <v>4366</v>
      </c>
      <c r="B2168" s="2" t="s">
        <v>4367</v>
      </c>
      <c r="C2168" s="2">
        <v>61</v>
      </c>
      <c r="D2168" s="2" t="s">
        <v>39</v>
      </c>
      <c r="E2168" s="2" t="s">
        <v>52</v>
      </c>
      <c r="F2168" s="2" t="s">
        <v>25</v>
      </c>
      <c r="G2168" s="2" t="s">
        <v>20</v>
      </c>
      <c r="H2168" s="7">
        <v>28273.61</v>
      </c>
      <c r="I2168" s="3">
        <v>44944</v>
      </c>
      <c r="J2168" s="3" t="str">
        <f>TEXT(NIgerian_Fintech[[#This Row],[TransactionDate]], "JJJJ")</f>
        <v>2023</v>
      </c>
      <c r="K2168" s="3" t="str">
        <f>TEXT(NIgerian_Fintech[[#This Row],[TransactionDate]], "MMMM")</f>
        <v>January</v>
      </c>
      <c r="L2168" s="3" t="str">
        <f>TEXT(NIgerian_Fintech[[#This Row],[TransactionDate]], "MM")</f>
        <v>01</v>
      </c>
      <c r="M2168" s="3" t="str">
        <f>TEXT(NIgerian_Fintech[[#This Row],[TransactionDate]], "tttt")</f>
        <v>Wednesday</v>
      </c>
      <c r="N2168" s="2" t="s">
        <v>16</v>
      </c>
    </row>
    <row r="2169" spans="1:14" ht="14.5" x14ac:dyDescent="0.35">
      <c r="A2169" s="2" t="s">
        <v>4368</v>
      </c>
      <c r="B2169" s="2" t="s">
        <v>4369</v>
      </c>
      <c r="C2169" s="2">
        <v>55</v>
      </c>
      <c r="D2169" s="2" t="s">
        <v>39</v>
      </c>
      <c r="E2169" s="2" t="s">
        <v>52</v>
      </c>
      <c r="F2169" s="2" t="s">
        <v>35</v>
      </c>
      <c r="G2169" s="2" t="s">
        <v>26</v>
      </c>
      <c r="H2169" s="7">
        <v>8629.4699999999993</v>
      </c>
      <c r="I2169" s="3">
        <v>45245</v>
      </c>
      <c r="J2169" s="3" t="str">
        <f>TEXT(NIgerian_Fintech[[#This Row],[TransactionDate]], "JJJJ")</f>
        <v>2023</v>
      </c>
      <c r="K2169" s="3" t="str">
        <f>TEXT(NIgerian_Fintech[[#This Row],[TransactionDate]], "MMMM")</f>
        <v>November</v>
      </c>
      <c r="L2169" s="3" t="str">
        <f>TEXT(NIgerian_Fintech[[#This Row],[TransactionDate]], "MM")</f>
        <v>11</v>
      </c>
      <c r="M2169" s="3" t="str">
        <f>TEXT(NIgerian_Fintech[[#This Row],[TransactionDate]], "tttt")</f>
        <v>Wednesday</v>
      </c>
      <c r="N2169" s="2" t="s">
        <v>16</v>
      </c>
    </row>
    <row r="2170" spans="1:14" ht="14.5" x14ac:dyDescent="0.35">
      <c r="A2170" s="2" t="s">
        <v>4370</v>
      </c>
      <c r="B2170" s="2" t="s">
        <v>4371</v>
      </c>
      <c r="C2170" s="2">
        <v>43</v>
      </c>
      <c r="D2170" s="2" t="s">
        <v>39</v>
      </c>
      <c r="E2170" s="2" t="s">
        <v>93</v>
      </c>
      <c r="F2170" s="2" t="s">
        <v>35</v>
      </c>
      <c r="G2170" s="2" t="s">
        <v>15</v>
      </c>
      <c r="H2170" s="7">
        <v>16377.98</v>
      </c>
      <c r="I2170" s="3">
        <v>45638</v>
      </c>
      <c r="J2170" s="3" t="str">
        <f>TEXT(NIgerian_Fintech[[#This Row],[TransactionDate]], "JJJJ")</f>
        <v>2024</v>
      </c>
      <c r="K2170" s="3" t="str">
        <f>TEXT(NIgerian_Fintech[[#This Row],[TransactionDate]], "MMMM")</f>
        <v>December</v>
      </c>
      <c r="L2170" s="3" t="str">
        <f>TEXT(NIgerian_Fintech[[#This Row],[TransactionDate]], "MM")</f>
        <v>12</v>
      </c>
      <c r="M2170" s="3" t="str">
        <f>TEXT(NIgerian_Fintech[[#This Row],[TransactionDate]], "tttt")</f>
        <v>Thursday</v>
      </c>
      <c r="N2170" s="2" t="s">
        <v>16</v>
      </c>
    </row>
    <row r="2171" spans="1:14" ht="14.5" x14ac:dyDescent="0.35">
      <c r="A2171" s="2" t="s">
        <v>4372</v>
      </c>
      <c r="B2171" s="2" t="s">
        <v>4373</v>
      </c>
      <c r="C2171" s="2">
        <v>28</v>
      </c>
      <c r="D2171" s="2" t="s">
        <v>12</v>
      </c>
      <c r="E2171" s="2" t="s">
        <v>52</v>
      </c>
      <c r="F2171" s="2" t="s">
        <v>35</v>
      </c>
      <c r="G2171" s="2" t="s">
        <v>26</v>
      </c>
      <c r="H2171" s="7">
        <v>6665.06</v>
      </c>
      <c r="I2171" s="3">
        <v>45208</v>
      </c>
      <c r="J2171" s="3" t="str">
        <f>TEXT(NIgerian_Fintech[[#This Row],[TransactionDate]], "JJJJ")</f>
        <v>2023</v>
      </c>
      <c r="K2171" s="3" t="str">
        <f>TEXT(NIgerian_Fintech[[#This Row],[TransactionDate]], "MMMM")</f>
        <v>October</v>
      </c>
      <c r="L2171" s="3" t="str">
        <f>TEXT(NIgerian_Fintech[[#This Row],[TransactionDate]], "MM")</f>
        <v>10</v>
      </c>
      <c r="M2171" s="3" t="str">
        <f>TEXT(NIgerian_Fintech[[#This Row],[TransactionDate]], "tttt")</f>
        <v>Monday</v>
      </c>
      <c r="N2171" s="2" t="s">
        <v>16</v>
      </c>
    </row>
    <row r="2172" spans="1:14" ht="14.5" x14ac:dyDescent="0.35">
      <c r="A2172" s="2" t="s">
        <v>4374</v>
      </c>
      <c r="B2172" s="2" t="s">
        <v>4375</v>
      </c>
      <c r="C2172" s="2">
        <v>52</v>
      </c>
      <c r="D2172" s="2" t="s">
        <v>12</v>
      </c>
      <c r="E2172" s="2" t="s">
        <v>29</v>
      </c>
      <c r="F2172" s="2" t="s">
        <v>25</v>
      </c>
      <c r="G2172" s="2" t="s">
        <v>26</v>
      </c>
      <c r="H2172" s="7">
        <v>18007.62</v>
      </c>
      <c r="I2172" s="3">
        <v>45402</v>
      </c>
      <c r="J2172" s="3" t="str">
        <f>TEXT(NIgerian_Fintech[[#This Row],[TransactionDate]], "JJJJ")</f>
        <v>2024</v>
      </c>
      <c r="K2172" s="3" t="str">
        <f>TEXT(NIgerian_Fintech[[#This Row],[TransactionDate]], "MMMM")</f>
        <v>April</v>
      </c>
      <c r="L2172" s="3" t="str">
        <f>TEXT(NIgerian_Fintech[[#This Row],[TransactionDate]], "MM")</f>
        <v>04</v>
      </c>
      <c r="M2172" s="3" t="str">
        <f>TEXT(NIgerian_Fintech[[#This Row],[TransactionDate]], "tttt")</f>
        <v>Saturday</v>
      </c>
      <c r="N2172" s="2" t="s">
        <v>16</v>
      </c>
    </row>
    <row r="2173" spans="1:14" ht="14.5" x14ac:dyDescent="0.35">
      <c r="A2173" s="2" t="s">
        <v>4376</v>
      </c>
      <c r="B2173" s="2" t="s">
        <v>4377</v>
      </c>
      <c r="C2173" s="2">
        <v>25</v>
      </c>
      <c r="D2173" s="2" t="s">
        <v>39</v>
      </c>
      <c r="E2173" s="2" t="s">
        <v>29</v>
      </c>
      <c r="F2173" s="2" t="s">
        <v>49</v>
      </c>
      <c r="G2173" s="2" t="s">
        <v>26</v>
      </c>
      <c r="H2173" s="7">
        <v>7742.5</v>
      </c>
      <c r="I2173" s="3">
        <v>45178</v>
      </c>
      <c r="J2173" s="3" t="str">
        <f>TEXT(NIgerian_Fintech[[#This Row],[TransactionDate]], "JJJJ")</f>
        <v>2023</v>
      </c>
      <c r="K2173" s="3" t="str">
        <f>TEXT(NIgerian_Fintech[[#This Row],[TransactionDate]], "MMMM")</f>
        <v>September</v>
      </c>
      <c r="L2173" s="3" t="str">
        <f>TEXT(NIgerian_Fintech[[#This Row],[TransactionDate]], "MM")</f>
        <v>09</v>
      </c>
      <c r="M2173" s="3" t="str">
        <f>TEXT(NIgerian_Fintech[[#This Row],[TransactionDate]], "tttt")</f>
        <v>Saturday</v>
      </c>
      <c r="N2173" s="2" t="s">
        <v>21</v>
      </c>
    </row>
    <row r="2174" spans="1:14" ht="14.5" x14ac:dyDescent="0.35">
      <c r="A2174" s="2" t="s">
        <v>4378</v>
      </c>
      <c r="B2174" s="2" t="s">
        <v>4379</v>
      </c>
      <c r="C2174" s="2">
        <v>63</v>
      </c>
      <c r="D2174" s="2" t="s">
        <v>39</v>
      </c>
      <c r="E2174" s="2" t="s">
        <v>74</v>
      </c>
      <c r="F2174" s="2" t="s">
        <v>55</v>
      </c>
      <c r="G2174" s="2" t="s">
        <v>30</v>
      </c>
      <c r="H2174" s="7">
        <v>45.48</v>
      </c>
      <c r="I2174" s="3">
        <v>45266</v>
      </c>
      <c r="J2174" s="3" t="str">
        <f>TEXT(NIgerian_Fintech[[#This Row],[TransactionDate]], "JJJJ")</f>
        <v>2023</v>
      </c>
      <c r="K2174" s="3" t="str">
        <f>TEXT(NIgerian_Fintech[[#This Row],[TransactionDate]], "MMMM")</f>
        <v>December</v>
      </c>
      <c r="L2174" s="3" t="str">
        <f>TEXT(NIgerian_Fintech[[#This Row],[TransactionDate]], "MM")</f>
        <v>12</v>
      </c>
      <c r="M2174" s="3" t="str">
        <f>TEXT(NIgerian_Fintech[[#This Row],[TransactionDate]], "tttt")</f>
        <v>Wednesday</v>
      </c>
      <c r="N2174" s="2" t="s">
        <v>16</v>
      </c>
    </row>
    <row r="2175" spans="1:14" ht="14.5" x14ac:dyDescent="0.35">
      <c r="A2175" s="2" t="s">
        <v>4380</v>
      </c>
      <c r="B2175" s="2" t="s">
        <v>4381</v>
      </c>
      <c r="C2175" s="2">
        <v>31</v>
      </c>
      <c r="D2175" s="2" t="s">
        <v>39</v>
      </c>
      <c r="E2175" s="2" t="s">
        <v>13</v>
      </c>
      <c r="F2175" s="2" t="s">
        <v>49</v>
      </c>
      <c r="G2175" s="2" t="s">
        <v>15</v>
      </c>
      <c r="H2175" s="7">
        <v>22995.8</v>
      </c>
      <c r="I2175" s="3">
        <v>45388</v>
      </c>
      <c r="J2175" s="3" t="str">
        <f>TEXT(NIgerian_Fintech[[#This Row],[TransactionDate]], "JJJJ")</f>
        <v>2024</v>
      </c>
      <c r="K2175" s="3" t="str">
        <f>TEXT(NIgerian_Fintech[[#This Row],[TransactionDate]], "MMMM")</f>
        <v>April</v>
      </c>
      <c r="L2175" s="3" t="str">
        <f>TEXT(NIgerian_Fintech[[#This Row],[TransactionDate]], "MM")</f>
        <v>04</v>
      </c>
      <c r="M2175" s="3" t="str">
        <f>TEXT(NIgerian_Fintech[[#This Row],[TransactionDate]], "tttt")</f>
        <v>Saturday</v>
      </c>
      <c r="N2175" s="2" t="s">
        <v>16</v>
      </c>
    </row>
    <row r="2176" spans="1:14" ht="14.5" x14ac:dyDescent="0.35">
      <c r="A2176" s="2" t="s">
        <v>4382</v>
      </c>
      <c r="B2176" s="2" t="s">
        <v>4383</v>
      </c>
      <c r="C2176" s="2">
        <v>27</v>
      </c>
      <c r="D2176" s="2" t="s">
        <v>12</v>
      </c>
      <c r="E2176" s="2" t="s">
        <v>24</v>
      </c>
      <c r="F2176" s="2" t="s">
        <v>14</v>
      </c>
      <c r="G2176" s="2" t="s">
        <v>15</v>
      </c>
      <c r="H2176" s="7">
        <v>1608.33</v>
      </c>
      <c r="I2176" s="3">
        <v>45557</v>
      </c>
      <c r="J2176" s="3" t="str">
        <f>TEXT(NIgerian_Fintech[[#This Row],[TransactionDate]], "JJJJ")</f>
        <v>2024</v>
      </c>
      <c r="K2176" s="3" t="str">
        <f>TEXT(NIgerian_Fintech[[#This Row],[TransactionDate]], "MMMM")</f>
        <v>September</v>
      </c>
      <c r="L2176" s="3" t="str">
        <f>TEXT(NIgerian_Fintech[[#This Row],[TransactionDate]], "MM")</f>
        <v>09</v>
      </c>
      <c r="M2176" s="3" t="str">
        <f>TEXT(NIgerian_Fintech[[#This Row],[TransactionDate]], "tttt")</f>
        <v>Sunday</v>
      </c>
      <c r="N2176" s="2" t="s">
        <v>16</v>
      </c>
    </row>
    <row r="2177" spans="1:14" ht="14.5" x14ac:dyDescent="0.35">
      <c r="A2177" s="2" t="s">
        <v>4384</v>
      </c>
      <c r="B2177" s="2" t="s">
        <v>4385</v>
      </c>
      <c r="C2177" s="2">
        <v>19</v>
      </c>
      <c r="D2177" s="2" t="s">
        <v>12</v>
      </c>
      <c r="E2177" s="2" t="s">
        <v>93</v>
      </c>
      <c r="F2177" s="2" t="s">
        <v>14</v>
      </c>
      <c r="G2177" s="2" t="s">
        <v>30</v>
      </c>
      <c r="H2177" s="7">
        <v>5988.46</v>
      </c>
      <c r="I2177" s="3">
        <v>45327</v>
      </c>
      <c r="J2177" s="3" t="str">
        <f>TEXT(NIgerian_Fintech[[#This Row],[TransactionDate]], "JJJJ")</f>
        <v>2024</v>
      </c>
      <c r="K2177" s="3" t="str">
        <f>TEXT(NIgerian_Fintech[[#This Row],[TransactionDate]], "MMMM")</f>
        <v>February</v>
      </c>
      <c r="L2177" s="3" t="str">
        <f>TEXT(NIgerian_Fintech[[#This Row],[TransactionDate]], "MM")</f>
        <v>02</v>
      </c>
      <c r="M2177" s="3" t="str">
        <f>TEXT(NIgerian_Fintech[[#This Row],[TransactionDate]], "tttt")</f>
        <v>Monday</v>
      </c>
      <c r="N2177" s="2" t="s">
        <v>16</v>
      </c>
    </row>
    <row r="2178" spans="1:14" ht="14.5" x14ac:dyDescent="0.35">
      <c r="A2178" s="2" t="s">
        <v>4386</v>
      </c>
      <c r="B2178" s="2" t="s">
        <v>4387</v>
      </c>
      <c r="C2178" s="2">
        <v>63</v>
      </c>
      <c r="D2178" s="2" t="s">
        <v>39</v>
      </c>
      <c r="E2178" s="2" t="s">
        <v>29</v>
      </c>
      <c r="F2178" s="2" t="s">
        <v>49</v>
      </c>
      <c r="G2178" s="2" t="s">
        <v>26</v>
      </c>
      <c r="H2178" s="7">
        <v>6475.51</v>
      </c>
      <c r="I2178" s="3">
        <v>45297</v>
      </c>
      <c r="J2178" s="3" t="str">
        <f>TEXT(NIgerian_Fintech[[#This Row],[TransactionDate]], "JJJJ")</f>
        <v>2024</v>
      </c>
      <c r="K2178" s="3" t="str">
        <f>TEXT(NIgerian_Fintech[[#This Row],[TransactionDate]], "MMMM")</f>
        <v>January</v>
      </c>
      <c r="L2178" s="3" t="str">
        <f>TEXT(NIgerian_Fintech[[#This Row],[TransactionDate]], "MM")</f>
        <v>01</v>
      </c>
      <c r="M2178" s="3" t="str">
        <f>TEXT(NIgerian_Fintech[[#This Row],[TransactionDate]], "tttt")</f>
        <v>Saturday</v>
      </c>
      <c r="N2178" s="2" t="s">
        <v>16</v>
      </c>
    </row>
    <row r="2179" spans="1:14" ht="14.5" x14ac:dyDescent="0.35">
      <c r="A2179" s="2" t="s">
        <v>4388</v>
      </c>
      <c r="B2179" s="2" t="s">
        <v>4389</v>
      </c>
      <c r="C2179" s="2">
        <v>26</v>
      </c>
      <c r="D2179" s="2" t="s">
        <v>12</v>
      </c>
      <c r="E2179" s="2" t="s">
        <v>74</v>
      </c>
      <c r="F2179" s="2" t="s">
        <v>49</v>
      </c>
      <c r="G2179" s="2" t="s">
        <v>26</v>
      </c>
      <c r="H2179" s="7">
        <v>483.88</v>
      </c>
      <c r="I2179" s="3">
        <v>45208</v>
      </c>
      <c r="J2179" s="3" t="str">
        <f>TEXT(NIgerian_Fintech[[#This Row],[TransactionDate]], "JJJJ")</f>
        <v>2023</v>
      </c>
      <c r="K2179" s="3" t="str">
        <f>TEXT(NIgerian_Fintech[[#This Row],[TransactionDate]], "MMMM")</f>
        <v>October</v>
      </c>
      <c r="L2179" s="3" t="str">
        <f>TEXT(NIgerian_Fintech[[#This Row],[TransactionDate]], "MM")</f>
        <v>10</v>
      </c>
      <c r="M2179" s="3" t="str">
        <f>TEXT(NIgerian_Fintech[[#This Row],[TransactionDate]], "tttt")</f>
        <v>Monday</v>
      </c>
      <c r="N2179" s="2" t="s">
        <v>69</v>
      </c>
    </row>
    <row r="2180" spans="1:14" ht="14.5" x14ac:dyDescent="0.35">
      <c r="A2180" s="2" t="s">
        <v>4390</v>
      </c>
      <c r="B2180" s="2" t="s">
        <v>4391</v>
      </c>
      <c r="C2180" s="2">
        <v>20</v>
      </c>
      <c r="D2180" s="2" t="s">
        <v>39</v>
      </c>
      <c r="E2180" s="2" t="s">
        <v>93</v>
      </c>
      <c r="F2180" s="2" t="s">
        <v>25</v>
      </c>
      <c r="G2180" s="2" t="s">
        <v>20</v>
      </c>
      <c r="H2180" s="7">
        <v>545.30999999999995</v>
      </c>
      <c r="I2180" s="3">
        <v>45316</v>
      </c>
      <c r="J2180" s="3" t="str">
        <f>TEXT(NIgerian_Fintech[[#This Row],[TransactionDate]], "JJJJ")</f>
        <v>2024</v>
      </c>
      <c r="K2180" s="3" t="str">
        <f>TEXT(NIgerian_Fintech[[#This Row],[TransactionDate]], "MMMM")</f>
        <v>January</v>
      </c>
      <c r="L2180" s="3" t="str">
        <f>TEXT(NIgerian_Fintech[[#This Row],[TransactionDate]], "MM")</f>
        <v>01</v>
      </c>
      <c r="M2180" s="3" t="str">
        <f>TEXT(NIgerian_Fintech[[#This Row],[TransactionDate]], "tttt")</f>
        <v>Thursday</v>
      </c>
      <c r="N2180" s="2" t="s">
        <v>16</v>
      </c>
    </row>
    <row r="2181" spans="1:14" ht="14.5" x14ac:dyDescent="0.35">
      <c r="A2181" s="2" t="s">
        <v>4392</v>
      </c>
      <c r="B2181" s="2" t="s">
        <v>4393</v>
      </c>
      <c r="C2181" s="2">
        <v>38</v>
      </c>
      <c r="D2181" s="2" t="s">
        <v>39</v>
      </c>
      <c r="E2181" s="2" t="s">
        <v>13</v>
      </c>
      <c r="F2181" s="2" t="s">
        <v>25</v>
      </c>
      <c r="G2181" s="2" t="s">
        <v>20</v>
      </c>
      <c r="H2181" s="7">
        <v>14378.06</v>
      </c>
      <c r="I2181" s="3">
        <v>45263</v>
      </c>
      <c r="J2181" s="3" t="str">
        <f>TEXT(NIgerian_Fintech[[#This Row],[TransactionDate]], "JJJJ")</f>
        <v>2023</v>
      </c>
      <c r="K2181" s="3" t="str">
        <f>TEXT(NIgerian_Fintech[[#This Row],[TransactionDate]], "MMMM")</f>
        <v>December</v>
      </c>
      <c r="L2181" s="3" t="str">
        <f>TEXT(NIgerian_Fintech[[#This Row],[TransactionDate]], "MM")</f>
        <v>12</v>
      </c>
      <c r="M2181" s="3" t="str">
        <f>TEXT(NIgerian_Fintech[[#This Row],[TransactionDate]], "tttt")</f>
        <v>Sunday</v>
      </c>
      <c r="N2181" s="2" t="s">
        <v>21</v>
      </c>
    </row>
    <row r="2182" spans="1:14" ht="14.5" x14ac:dyDescent="0.35">
      <c r="A2182" s="2" t="s">
        <v>4394</v>
      </c>
      <c r="B2182" s="2" t="s">
        <v>4395</v>
      </c>
      <c r="C2182" s="2">
        <v>43</v>
      </c>
      <c r="D2182" s="2" t="s">
        <v>39</v>
      </c>
      <c r="E2182" s="2" t="s">
        <v>93</v>
      </c>
      <c r="F2182" s="2" t="s">
        <v>19</v>
      </c>
      <c r="G2182" s="2" t="s">
        <v>36</v>
      </c>
      <c r="H2182" s="7">
        <v>3573.19</v>
      </c>
      <c r="I2182" s="3">
        <v>45271</v>
      </c>
      <c r="J2182" s="3" t="str">
        <f>TEXT(NIgerian_Fintech[[#This Row],[TransactionDate]], "JJJJ")</f>
        <v>2023</v>
      </c>
      <c r="K2182" s="3" t="str">
        <f>TEXT(NIgerian_Fintech[[#This Row],[TransactionDate]], "MMMM")</f>
        <v>December</v>
      </c>
      <c r="L2182" s="3" t="str">
        <f>TEXT(NIgerian_Fintech[[#This Row],[TransactionDate]], "MM")</f>
        <v>12</v>
      </c>
      <c r="M2182" s="3" t="str">
        <f>TEXT(NIgerian_Fintech[[#This Row],[TransactionDate]], "tttt")</f>
        <v>Monday</v>
      </c>
      <c r="N2182" s="2" t="s">
        <v>16</v>
      </c>
    </row>
    <row r="2183" spans="1:14" ht="14.5" x14ac:dyDescent="0.35">
      <c r="A2183" s="2" t="s">
        <v>4396</v>
      </c>
      <c r="B2183" s="2" t="s">
        <v>4397</v>
      </c>
      <c r="C2183" s="2">
        <v>25</v>
      </c>
      <c r="D2183" s="2" t="s">
        <v>39</v>
      </c>
      <c r="E2183" s="2" t="s">
        <v>74</v>
      </c>
      <c r="F2183" s="2" t="s">
        <v>35</v>
      </c>
      <c r="G2183" s="2" t="s">
        <v>20</v>
      </c>
      <c r="H2183" s="7">
        <v>5270.03</v>
      </c>
      <c r="I2183" s="3">
        <v>45445</v>
      </c>
      <c r="J2183" s="3" t="str">
        <f>TEXT(NIgerian_Fintech[[#This Row],[TransactionDate]], "JJJJ")</f>
        <v>2024</v>
      </c>
      <c r="K2183" s="3" t="str">
        <f>TEXT(NIgerian_Fintech[[#This Row],[TransactionDate]], "MMMM")</f>
        <v>June</v>
      </c>
      <c r="L2183" s="3" t="str">
        <f>TEXT(NIgerian_Fintech[[#This Row],[TransactionDate]], "MM")</f>
        <v>06</v>
      </c>
      <c r="M2183" s="3" t="str">
        <f>TEXT(NIgerian_Fintech[[#This Row],[TransactionDate]], "tttt")</f>
        <v>Sunday</v>
      </c>
      <c r="N2183" s="2" t="s">
        <v>16</v>
      </c>
    </row>
    <row r="2184" spans="1:14" ht="14.5" x14ac:dyDescent="0.35">
      <c r="A2184" s="2" t="s">
        <v>4398</v>
      </c>
      <c r="B2184" s="2" t="s">
        <v>4399</v>
      </c>
      <c r="C2184" s="2">
        <v>19</v>
      </c>
      <c r="D2184" s="2" t="s">
        <v>39</v>
      </c>
      <c r="E2184" s="2" t="s">
        <v>64</v>
      </c>
      <c r="F2184" s="2" t="s">
        <v>19</v>
      </c>
      <c r="G2184" s="2" t="s">
        <v>15</v>
      </c>
      <c r="H2184" s="7">
        <v>8303.7099999999991</v>
      </c>
      <c r="I2184" s="3">
        <v>45199</v>
      </c>
      <c r="J2184" s="3" t="str">
        <f>TEXT(NIgerian_Fintech[[#This Row],[TransactionDate]], "JJJJ")</f>
        <v>2023</v>
      </c>
      <c r="K2184" s="3" t="str">
        <f>TEXT(NIgerian_Fintech[[#This Row],[TransactionDate]], "MMMM")</f>
        <v>September</v>
      </c>
      <c r="L2184" s="3" t="str">
        <f>TEXT(NIgerian_Fintech[[#This Row],[TransactionDate]], "MM")</f>
        <v>09</v>
      </c>
      <c r="M2184" s="3" t="str">
        <f>TEXT(NIgerian_Fintech[[#This Row],[TransactionDate]], "tttt")</f>
        <v>Saturday</v>
      </c>
      <c r="N2184" s="2" t="s">
        <v>16</v>
      </c>
    </row>
    <row r="2185" spans="1:14" ht="14.5" x14ac:dyDescent="0.35">
      <c r="A2185" s="2" t="s">
        <v>4400</v>
      </c>
      <c r="B2185" s="2" t="s">
        <v>4401</v>
      </c>
      <c r="C2185" s="2">
        <v>23</v>
      </c>
      <c r="D2185" s="2" t="s">
        <v>39</v>
      </c>
      <c r="E2185" s="2" t="s">
        <v>24</v>
      </c>
      <c r="F2185" s="2" t="s">
        <v>35</v>
      </c>
      <c r="G2185" s="2" t="s">
        <v>30</v>
      </c>
      <c r="H2185" s="7">
        <v>4674.25</v>
      </c>
      <c r="I2185" s="3">
        <v>45179</v>
      </c>
      <c r="J2185" s="3" t="str">
        <f>TEXT(NIgerian_Fintech[[#This Row],[TransactionDate]], "JJJJ")</f>
        <v>2023</v>
      </c>
      <c r="K2185" s="3" t="str">
        <f>TEXT(NIgerian_Fintech[[#This Row],[TransactionDate]], "MMMM")</f>
        <v>September</v>
      </c>
      <c r="L2185" s="3" t="str">
        <f>TEXT(NIgerian_Fintech[[#This Row],[TransactionDate]], "MM")</f>
        <v>09</v>
      </c>
      <c r="M2185" s="3" t="str">
        <f>TEXT(NIgerian_Fintech[[#This Row],[TransactionDate]], "tttt")</f>
        <v>Sunday</v>
      </c>
      <c r="N2185" s="2" t="s">
        <v>16</v>
      </c>
    </row>
    <row r="2186" spans="1:14" ht="14.5" x14ac:dyDescent="0.35">
      <c r="A2186" s="2" t="s">
        <v>4402</v>
      </c>
      <c r="B2186" s="2" t="s">
        <v>4403</v>
      </c>
      <c r="C2186" s="2">
        <v>45</v>
      </c>
      <c r="D2186" s="2" t="s">
        <v>39</v>
      </c>
      <c r="E2186" s="2" t="s">
        <v>29</v>
      </c>
      <c r="F2186" s="2" t="s">
        <v>14</v>
      </c>
      <c r="G2186" s="2" t="s">
        <v>26</v>
      </c>
      <c r="H2186" s="7">
        <v>14918.21</v>
      </c>
      <c r="I2186" s="3">
        <v>45566</v>
      </c>
      <c r="J2186" s="3" t="str">
        <f>TEXT(NIgerian_Fintech[[#This Row],[TransactionDate]], "JJJJ")</f>
        <v>2024</v>
      </c>
      <c r="K2186" s="3" t="str">
        <f>TEXT(NIgerian_Fintech[[#This Row],[TransactionDate]], "MMMM")</f>
        <v>October</v>
      </c>
      <c r="L2186" s="3" t="str">
        <f>TEXT(NIgerian_Fintech[[#This Row],[TransactionDate]], "MM")</f>
        <v>10</v>
      </c>
      <c r="M2186" s="3" t="str">
        <f>TEXT(NIgerian_Fintech[[#This Row],[TransactionDate]], "tttt")</f>
        <v>Tuesday</v>
      </c>
      <c r="N2186" s="2" t="s">
        <v>16</v>
      </c>
    </row>
    <row r="2187" spans="1:14" ht="14.5" x14ac:dyDescent="0.35">
      <c r="A2187" s="2" t="s">
        <v>4404</v>
      </c>
      <c r="B2187" s="2" t="s">
        <v>4405</v>
      </c>
      <c r="C2187" s="2">
        <v>46</v>
      </c>
      <c r="D2187" s="2" t="s">
        <v>12</v>
      </c>
      <c r="E2187" s="2" t="s">
        <v>24</v>
      </c>
      <c r="F2187" s="2" t="s">
        <v>19</v>
      </c>
      <c r="G2187" s="2" t="s">
        <v>36</v>
      </c>
      <c r="H2187" s="7">
        <v>21581.79</v>
      </c>
      <c r="I2187" s="3">
        <v>45300</v>
      </c>
      <c r="J2187" s="3" t="str">
        <f>TEXT(NIgerian_Fintech[[#This Row],[TransactionDate]], "JJJJ")</f>
        <v>2024</v>
      </c>
      <c r="K2187" s="3" t="str">
        <f>TEXT(NIgerian_Fintech[[#This Row],[TransactionDate]], "MMMM")</f>
        <v>January</v>
      </c>
      <c r="L2187" s="3" t="str">
        <f>TEXT(NIgerian_Fintech[[#This Row],[TransactionDate]], "MM")</f>
        <v>01</v>
      </c>
      <c r="M2187" s="3" t="str">
        <f>TEXT(NIgerian_Fintech[[#This Row],[TransactionDate]], "tttt")</f>
        <v>Tuesday</v>
      </c>
      <c r="N2187" s="2" t="s">
        <v>16</v>
      </c>
    </row>
    <row r="2188" spans="1:14" ht="14.5" x14ac:dyDescent="0.35">
      <c r="A2188" s="2" t="s">
        <v>4406</v>
      </c>
      <c r="B2188" s="2" t="s">
        <v>4407</v>
      </c>
      <c r="C2188" s="2">
        <v>43</v>
      </c>
      <c r="D2188" s="2" t="s">
        <v>39</v>
      </c>
      <c r="E2188" s="2" t="s">
        <v>13</v>
      </c>
      <c r="F2188" s="2" t="s">
        <v>19</v>
      </c>
      <c r="G2188" s="2" t="s">
        <v>20</v>
      </c>
      <c r="H2188" s="7">
        <v>615.75</v>
      </c>
      <c r="I2188" s="3">
        <v>45530</v>
      </c>
      <c r="J2188" s="3" t="str">
        <f>TEXT(NIgerian_Fintech[[#This Row],[TransactionDate]], "JJJJ")</f>
        <v>2024</v>
      </c>
      <c r="K2188" s="3" t="str">
        <f>TEXT(NIgerian_Fintech[[#This Row],[TransactionDate]], "MMMM")</f>
        <v>August</v>
      </c>
      <c r="L2188" s="3" t="str">
        <f>TEXT(NIgerian_Fintech[[#This Row],[TransactionDate]], "MM")</f>
        <v>08</v>
      </c>
      <c r="M2188" s="3" t="str">
        <f>TEXT(NIgerian_Fintech[[#This Row],[TransactionDate]], "tttt")</f>
        <v>Monday</v>
      </c>
      <c r="N2188" s="2" t="s">
        <v>16</v>
      </c>
    </row>
    <row r="2189" spans="1:14" ht="14.5" x14ac:dyDescent="0.35">
      <c r="A2189" s="2" t="s">
        <v>4408</v>
      </c>
      <c r="B2189" s="2" t="s">
        <v>4409</v>
      </c>
      <c r="C2189" s="2">
        <v>42</v>
      </c>
      <c r="D2189" s="2" t="s">
        <v>12</v>
      </c>
      <c r="E2189" s="2" t="s">
        <v>42</v>
      </c>
      <c r="F2189" s="2" t="s">
        <v>55</v>
      </c>
      <c r="G2189" s="2" t="s">
        <v>36</v>
      </c>
      <c r="H2189" s="7">
        <v>10089.64</v>
      </c>
      <c r="I2189" s="3">
        <v>44932</v>
      </c>
      <c r="J2189" s="3" t="str">
        <f>TEXT(NIgerian_Fintech[[#This Row],[TransactionDate]], "JJJJ")</f>
        <v>2023</v>
      </c>
      <c r="K2189" s="3" t="str">
        <f>TEXT(NIgerian_Fintech[[#This Row],[TransactionDate]], "MMMM")</f>
        <v>January</v>
      </c>
      <c r="L2189" s="3" t="str">
        <f>TEXT(NIgerian_Fintech[[#This Row],[TransactionDate]], "MM")</f>
        <v>01</v>
      </c>
      <c r="M2189" s="3" t="str">
        <f>TEXT(NIgerian_Fintech[[#This Row],[TransactionDate]], "tttt")</f>
        <v>Friday</v>
      </c>
      <c r="N2189" s="2" t="s">
        <v>21</v>
      </c>
    </row>
    <row r="2190" spans="1:14" ht="14.5" x14ac:dyDescent="0.35">
      <c r="A2190" s="2" t="s">
        <v>4410</v>
      </c>
      <c r="B2190" s="2" t="s">
        <v>4411</v>
      </c>
      <c r="C2190" s="2">
        <v>29</v>
      </c>
      <c r="D2190" s="2" t="s">
        <v>39</v>
      </c>
      <c r="E2190" s="2" t="s">
        <v>13</v>
      </c>
      <c r="F2190" s="2" t="s">
        <v>49</v>
      </c>
      <c r="G2190" s="2" t="s">
        <v>30</v>
      </c>
      <c r="H2190" s="7">
        <v>3822.27</v>
      </c>
      <c r="I2190" s="3">
        <v>45340</v>
      </c>
      <c r="J2190" s="3" t="str">
        <f>TEXT(NIgerian_Fintech[[#This Row],[TransactionDate]], "JJJJ")</f>
        <v>2024</v>
      </c>
      <c r="K2190" s="3" t="str">
        <f>TEXT(NIgerian_Fintech[[#This Row],[TransactionDate]], "MMMM")</f>
        <v>February</v>
      </c>
      <c r="L2190" s="3" t="str">
        <f>TEXT(NIgerian_Fintech[[#This Row],[TransactionDate]], "MM")</f>
        <v>02</v>
      </c>
      <c r="M2190" s="3" t="str">
        <f>TEXT(NIgerian_Fintech[[#This Row],[TransactionDate]], "tttt")</f>
        <v>Sunday</v>
      </c>
      <c r="N2190" s="2" t="s">
        <v>16</v>
      </c>
    </row>
    <row r="2191" spans="1:14" ht="14.5" x14ac:dyDescent="0.35">
      <c r="A2191" s="2" t="s">
        <v>4412</v>
      </c>
      <c r="B2191" s="2" t="s">
        <v>4413</v>
      </c>
      <c r="C2191" s="2">
        <v>22</v>
      </c>
      <c r="D2191" s="2" t="s">
        <v>39</v>
      </c>
      <c r="E2191" s="2" t="s">
        <v>13</v>
      </c>
      <c r="F2191" s="2" t="s">
        <v>25</v>
      </c>
      <c r="G2191" s="2" t="s">
        <v>30</v>
      </c>
      <c r="H2191" s="7">
        <v>8753.2900000000009</v>
      </c>
      <c r="I2191" s="3">
        <v>45512</v>
      </c>
      <c r="J2191" s="3" t="str">
        <f>TEXT(NIgerian_Fintech[[#This Row],[TransactionDate]], "JJJJ")</f>
        <v>2024</v>
      </c>
      <c r="K2191" s="3" t="str">
        <f>TEXT(NIgerian_Fintech[[#This Row],[TransactionDate]], "MMMM")</f>
        <v>August</v>
      </c>
      <c r="L2191" s="3" t="str">
        <f>TEXT(NIgerian_Fintech[[#This Row],[TransactionDate]], "MM")</f>
        <v>08</v>
      </c>
      <c r="M2191" s="3" t="str">
        <f>TEXT(NIgerian_Fintech[[#This Row],[TransactionDate]], "tttt")</f>
        <v>Thursday</v>
      </c>
      <c r="N2191" s="2" t="s">
        <v>69</v>
      </c>
    </row>
    <row r="2192" spans="1:14" ht="14.5" x14ac:dyDescent="0.35">
      <c r="A2192" s="2" t="s">
        <v>4414</v>
      </c>
      <c r="B2192" s="2" t="s">
        <v>4415</v>
      </c>
      <c r="C2192" s="2">
        <v>51</v>
      </c>
      <c r="D2192" s="2" t="s">
        <v>12</v>
      </c>
      <c r="E2192" s="2" t="s">
        <v>13</v>
      </c>
      <c r="F2192" s="2" t="s">
        <v>19</v>
      </c>
      <c r="G2192" s="2" t="s">
        <v>36</v>
      </c>
      <c r="H2192" s="7">
        <v>6614.69</v>
      </c>
      <c r="I2192" s="3">
        <v>45424</v>
      </c>
      <c r="J2192" s="3" t="str">
        <f>TEXT(NIgerian_Fintech[[#This Row],[TransactionDate]], "JJJJ")</f>
        <v>2024</v>
      </c>
      <c r="K2192" s="3" t="str">
        <f>TEXT(NIgerian_Fintech[[#This Row],[TransactionDate]], "MMMM")</f>
        <v>May</v>
      </c>
      <c r="L2192" s="3" t="str">
        <f>TEXT(NIgerian_Fintech[[#This Row],[TransactionDate]], "MM")</f>
        <v>05</v>
      </c>
      <c r="M2192" s="3" t="str">
        <f>TEXT(NIgerian_Fintech[[#This Row],[TransactionDate]], "tttt")</f>
        <v>Sunday</v>
      </c>
      <c r="N2192" s="2" t="s">
        <v>21</v>
      </c>
    </row>
    <row r="2193" spans="1:14" ht="14.5" x14ac:dyDescent="0.35">
      <c r="A2193" s="2" t="s">
        <v>4416</v>
      </c>
      <c r="B2193" s="2" t="s">
        <v>4417</v>
      </c>
      <c r="C2193" s="2">
        <v>54</v>
      </c>
      <c r="D2193" s="2" t="s">
        <v>12</v>
      </c>
      <c r="E2193" s="2" t="s">
        <v>64</v>
      </c>
      <c r="F2193" s="2" t="s">
        <v>25</v>
      </c>
      <c r="G2193" s="2" t="s">
        <v>36</v>
      </c>
      <c r="H2193" s="7">
        <v>4059.83</v>
      </c>
      <c r="I2193" s="3">
        <v>44982</v>
      </c>
      <c r="J2193" s="3" t="str">
        <f>TEXT(NIgerian_Fintech[[#This Row],[TransactionDate]], "JJJJ")</f>
        <v>2023</v>
      </c>
      <c r="K2193" s="3" t="str">
        <f>TEXT(NIgerian_Fintech[[#This Row],[TransactionDate]], "MMMM")</f>
        <v>February</v>
      </c>
      <c r="L2193" s="3" t="str">
        <f>TEXT(NIgerian_Fintech[[#This Row],[TransactionDate]], "MM")</f>
        <v>02</v>
      </c>
      <c r="M2193" s="3" t="str">
        <f>TEXT(NIgerian_Fintech[[#This Row],[TransactionDate]], "tttt")</f>
        <v>Saturday</v>
      </c>
      <c r="N2193" s="2" t="s">
        <v>16</v>
      </c>
    </row>
    <row r="2194" spans="1:14" ht="14.5" x14ac:dyDescent="0.35">
      <c r="A2194" s="2" t="s">
        <v>4418</v>
      </c>
      <c r="B2194" s="2" t="s">
        <v>4419</v>
      </c>
      <c r="C2194" s="2">
        <v>32</v>
      </c>
      <c r="D2194" s="2" t="s">
        <v>39</v>
      </c>
      <c r="E2194" s="2" t="s">
        <v>29</v>
      </c>
      <c r="F2194" s="2" t="s">
        <v>35</v>
      </c>
      <c r="G2194" s="2" t="s">
        <v>36</v>
      </c>
      <c r="H2194" s="7">
        <v>996.17</v>
      </c>
      <c r="I2194" s="3">
        <v>45324</v>
      </c>
      <c r="J2194" s="3" t="str">
        <f>TEXT(NIgerian_Fintech[[#This Row],[TransactionDate]], "JJJJ")</f>
        <v>2024</v>
      </c>
      <c r="K2194" s="3" t="str">
        <f>TEXT(NIgerian_Fintech[[#This Row],[TransactionDate]], "MMMM")</f>
        <v>February</v>
      </c>
      <c r="L2194" s="3" t="str">
        <f>TEXT(NIgerian_Fintech[[#This Row],[TransactionDate]], "MM")</f>
        <v>02</v>
      </c>
      <c r="M2194" s="3" t="str">
        <f>TEXT(NIgerian_Fintech[[#This Row],[TransactionDate]], "tttt")</f>
        <v>Friday</v>
      </c>
      <c r="N2194" s="2" t="s">
        <v>16</v>
      </c>
    </row>
    <row r="2195" spans="1:14" ht="14.5" x14ac:dyDescent="0.35">
      <c r="A2195" s="2" t="s">
        <v>4420</v>
      </c>
      <c r="B2195" s="2" t="s">
        <v>4421</v>
      </c>
      <c r="C2195" s="2">
        <v>61</v>
      </c>
      <c r="D2195" s="2" t="s">
        <v>12</v>
      </c>
      <c r="E2195" s="2" t="s">
        <v>74</v>
      </c>
      <c r="F2195" s="2" t="s">
        <v>19</v>
      </c>
      <c r="G2195" s="2" t="s">
        <v>26</v>
      </c>
      <c r="H2195" s="7">
        <v>8197.08</v>
      </c>
      <c r="I2195" s="3">
        <v>45164</v>
      </c>
      <c r="J2195" s="3" t="str">
        <f>TEXT(NIgerian_Fintech[[#This Row],[TransactionDate]], "JJJJ")</f>
        <v>2023</v>
      </c>
      <c r="K2195" s="3" t="str">
        <f>TEXT(NIgerian_Fintech[[#This Row],[TransactionDate]], "MMMM")</f>
        <v>August</v>
      </c>
      <c r="L2195" s="3" t="str">
        <f>TEXT(NIgerian_Fintech[[#This Row],[TransactionDate]], "MM")</f>
        <v>08</v>
      </c>
      <c r="M2195" s="3" t="str">
        <f>TEXT(NIgerian_Fintech[[#This Row],[TransactionDate]], "tttt")</f>
        <v>Saturday</v>
      </c>
      <c r="N2195" s="2" t="s">
        <v>16</v>
      </c>
    </row>
    <row r="2196" spans="1:14" ht="14.5" x14ac:dyDescent="0.35">
      <c r="A2196" s="2" t="s">
        <v>4422</v>
      </c>
      <c r="B2196" s="2" t="s">
        <v>4423</v>
      </c>
      <c r="C2196" s="2">
        <v>53</v>
      </c>
      <c r="D2196" s="2" t="s">
        <v>39</v>
      </c>
      <c r="E2196" s="2" t="s">
        <v>29</v>
      </c>
      <c r="F2196" s="2" t="s">
        <v>35</v>
      </c>
      <c r="G2196" s="2" t="s">
        <v>15</v>
      </c>
      <c r="H2196" s="7">
        <v>1196.76</v>
      </c>
      <c r="I2196" s="3">
        <v>45416</v>
      </c>
      <c r="J2196" s="3" t="str">
        <f>TEXT(NIgerian_Fintech[[#This Row],[TransactionDate]], "JJJJ")</f>
        <v>2024</v>
      </c>
      <c r="K2196" s="3" t="str">
        <f>TEXT(NIgerian_Fintech[[#This Row],[TransactionDate]], "MMMM")</f>
        <v>May</v>
      </c>
      <c r="L2196" s="3" t="str">
        <f>TEXT(NIgerian_Fintech[[#This Row],[TransactionDate]], "MM")</f>
        <v>05</v>
      </c>
      <c r="M2196" s="3" t="str">
        <f>TEXT(NIgerian_Fintech[[#This Row],[TransactionDate]], "tttt")</f>
        <v>Saturday</v>
      </c>
      <c r="N2196" s="2" t="s">
        <v>16</v>
      </c>
    </row>
    <row r="2197" spans="1:14" ht="14.5" x14ac:dyDescent="0.35">
      <c r="A2197" s="2" t="s">
        <v>4424</v>
      </c>
      <c r="B2197" s="2" t="s">
        <v>4425</v>
      </c>
      <c r="C2197" s="2">
        <v>32</v>
      </c>
      <c r="D2197" s="2" t="s">
        <v>39</v>
      </c>
      <c r="E2197" s="2" t="s">
        <v>42</v>
      </c>
      <c r="F2197" s="2" t="s">
        <v>19</v>
      </c>
      <c r="G2197" s="2" t="s">
        <v>20</v>
      </c>
      <c r="H2197" s="7">
        <v>1697.45</v>
      </c>
      <c r="I2197" s="3">
        <v>44948</v>
      </c>
      <c r="J2197" s="3" t="str">
        <f>TEXT(NIgerian_Fintech[[#This Row],[TransactionDate]], "JJJJ")</f>
        <v>2023</v>
      </c>
      <c r="K2197" s="3" t="str">
        <f>TEXT(NIgerian_Fintech[[#This Row],[TransactionDate]], "MMMM")</f>
        <v>January</v>
      </c>
      <c r="L2197" s="3" t="str">
        <f>TEXT(NIgerian_Fintech[[#This Row],[TransactionDate]], "MM")</f>
        <v>01</v>
      </c>
      <c r="M2197" s="3" t="str">
        <f>TEXT(NIgerian_Fintech[[#This Row],[TransactionDate]], "tttt")</f>
        <v>Sunday</v>
      </c>
      <c r="N2197" s="2" t="s">
        <v>21</v>
      </c>
    </row>
    <row r="2198" spans="1:14" ht="14.5" x14ac:dyDescent="0.35">
      <c r="A2198" s="2" t="s">
        <v>4426</v>
      </c>
      <c r="B2198" s="2" t="s">
        <v>4427</v>
      </c>
      <c r="C2198" s="2">
        <v>60</v>
      </c>
      <c r="D2198" s="2" t="s">
        <v>12</v>
      </c>
      <c r="E2198" s="2" t="s">
        <v>74</v>
      </c>
      <c r="F2198" s="2" t="s">
        <v>14</v>
      </c>
      <c r="G2198" s="2" t="s">
        <v>20</v>
      </c>
      <c r="H2198" s="7">
        <v>40271.68</v>
      </c>
      <c r="I2198" s="3">
        <v>45367</v>
      </c>
      <c r="J2198" s="3" t="str">
        <f>TEXT(NIgerian_Fintech[[#This Row],[TransactionDate]], "JJJJ")</f>
        <v>2024</v>
      </c>
      <c r="K2198" s="3" t="str">
        <f>TEXT(NIgerian_Fintech[[#This Row],[TransactionDate]], "MMMM")</f>
        <v>March</v>
      </c>
      <c r="L2198" s="3" t="str">
        <f>TEXT(NIgerian_Fintech[[#This Row],[TransactionDate]], "MM")</f>
        <v>03</v>
      </c>
      <c r="M2198" s="3" t="str">
        <f>TEXT(NIgerian_Fintech[[#This Row],[TransactionDate]], "tttt")</f>
        <v>Saturday</v>
      </c>
      <c r="N2198" s="2" t="s">
        <v>16</v>
      </c>
    </row>
    <row r="2199" spans="1:14" ht="14.5" x14ac:dyDescent="0.35">
      <c r="A2199" s="2" t="s">
        <v>4428</v>
      </c>
      <c r="B2199" s="2" t="s">
        <v>4429</v>
      </c>
      <c r="C2199" s="2">
        <v>40</v>
      </c>
      <c r="D2199" s="2" t="s">
        <v>12</v>
      </c>
      <c r="E2199" s="2" t="s">
        <v>93</v>
      </c>
      <c r="F2199" s="2" t="s">
        <v>55</v>
      </c>
      <c r="G2199" s="2" t="s">
        <v>20</v>
      </c>
      <c r="H2199" s="7">
        <v>3808.29</v>
      </c>
      <c r="I2199" s="3">
        <v>44967</v>
      </c>
      <c r="J2199" s="3" t="str">
        <f>TEXT(NIgerian_Fintech[[#This Row],[TransactionDate]], "JJJJ")</f>
        <v>2023</v>
      </c>
      <c r="K2199" s="3" t="str">
        <f>TEXT(NIgerian_Fintech[[#This Row],[TransactionDate]], "MMMM")</f>
        <v>February</v>
      </c>
      <c r="L2199" s="3" t="str">
        <f>TEXT(NIgerian_Fintech[[#This Row],[TransactionDate]], "MM")</f>
        <v>02</v>
      </c>
      <c r="M2199" s="3" t="str">
        <f>TEXT(NIgerian_Fintech[[#This Row],[TransactionDate]], "tttt")</f>
        <v>Friday</v>
      </c>
      <c r="N2199" s="2" t="s">
        <v>16</v>
      </c>
    </row>
    <row r="2200" spans="1:14" ht="14.5" x14ac:dyDescent="0.35">
      <c r="A2200" s="2" t="s">
        <v>4430</v>
      </c>
      <c r="B2200" s="2" t="s">
        <v>4431</v>
      </c>
      <c r="C2200" s="2">
        <v>23</v>
      </c>
      <c r="D2200" s="2" t="s">
        <v>12</v>
      </c>
      <c r="E2200" s="2" t="s">
        <v>93</v>
      </c>
      <c r="F2200" s="2" t="s">
        <v>35</v>
      </c>
      <c r="G2200" s="2" t="s">
        <v>36</v>
      </c>
      <c r="H2200" s="7">
        <v>8781.19</v>
      </c>
      <c r="I2200" s="3">
        <v>45184</v>
      </c>
      <c r="J2200" s="3" t="str">
        <f>TEXT(NIgerian_Fintech[[#This Row],[TransactionDate]], "JJJJ")</f>
        <v>2023</v>
      </c>
      <c r="K2200" s="3" t="str">
        <f>TEXT(NIgerian_Fintech[[#This Row],[TransactionDate]], "MMMM")</f>
        <v>September</v>
      </c>
      <c r="L2200" s="3" t="str">
        <f>TEXT(NIgerian_Fintech[[#This Row],[TransactionDate]], "MM")</f>
        <v>09</v>
      </c>
      <c r="M2200" s="3" t="str">
        <f>TEXT(NIgerian_Fintech[[#This Row],[TransactionDate]], "tttt")</f>
        <v>Friday</v>
      </c>
      <c r="N2200" s="2" t="s">
        <v>16</v>
      </c>
    </row>
    <row r="2201" spans="1:14" ht="14.5" x14ac:dyDescent="0.35">
      <c r="A2201" s="2" t="s">
        <v>4432</v>
      </c>
      <c r="B2201" s="2" t="s">
        <v>4433</v>
      </c>
      <c r="C2201" s="2">
        <v>63</v>
      </c>
      <c r="D2201" s="2" t="s">
        <v>12</v>
      </c>
      <c r="E2201" s="2" t="s">
        <v>93</v>
      </c>
      <c r="F2201" s="2" t="s">
        <v>49</v>
      </c>
      <c r="G2201" s="2" t="s">
        <v>36</v>
      </c>
      <c r="H2201" s="7">
        <v>3177.73</v>
      </c>
      <c r="I2201" s="3">
        <v>45377</v>
      </c>
      <c r="J2201" s="3" t="str">
        <f>TEXT(NIgerian_Fintech[[#This Row],[TransactionDate]], "JJJJ")</f>
        <v>2024</v>
      </c>
      <c r="K2201" s="3" t="str">
        <f>TEXT(NIgerian_Fintech[[#This Row],[TransactionDate]], "MMMM")</f>
        <v>March</v>
      </c>
      <c r="L2201" s="3" t="str">
        <f>TEXT(NIgerian_Fintech[[#This Row],[TransactionDate]], "MM")</f>
        <v>03</v>
      </c>
      <c r="M2201" s="3" t="str">
        <f>TEXT(NIgerian_Fintech[[#This Row],[TransactionDate]], "tttt")</f>
        <v>Tuesday</v>
      </c>
      <c r="N2201" s="2" t="s">
        <v>21</v>
      </c>
    </row>
    <row r="2202" spans="1:14" ht="14.5" x14ac:dyDescent="0.35">
      <c r="A2202" s="2" t="s">
        <v>4434</v>
      </c>
      <c r="B2202" s="2" t="s">
        <v>4435</v>
      </c>
      <c r="C2202" s="2">
        <v>61</v>
      </c>
      <c r="D2202" s="2" t="s">
        <v>39</v>
      </c>
      <c r="E2202" s="2" t="s">
        <v>74</v>
      </c>
      <c r="F2202" s="2" t="s">
        <v>49</v>
      </c>
      <c r="G2202" s="2" t="s">
        <v>36</v>
      </c>
      <c r="H2202" s="7">
        <v>20062.61</v>
      </c>
      <c r="I2202" s="3">
        <v>44974</v>
      </c>
      <c r="J2202" s="3" t="str">
        <f>TEXT(NIgerian_Fintech[[#This Row],[TransactionDate]], "JJJJ")</f>
        <v>2023</v>
      </c>
      <c r="K2202" s="3" t="str">
        <f>TEXT(NIgerian_Fintech[[#This Row],[TransactionDate]], "MMMM")</f>
        <v>February</v>
      </c>
      <c r="L2202" s="3" t="str">
        <f>TEXT(NIgerian_Fintech[[#This Row],[TransactionDate]], "MM")</f>
        <v>02</v>
      </c>
      <c r="M2202" s="3" t="str">
        <f>TEXT(NIgerian_Fintech[[#This Row],[TransactionDate]], "tttt")</f>
        <v>Friday</v>
      </c>
      <c r="N2202" s="2" t="s">
        <v>16</v>
      </c>
    </row>
    <row r="2203" spans="1:14" ht="14.5" x14ac:dyDescent="0.35">
      <c r="A2203" s="2" t="s">
        <v>4436</v>
      </c>
      <c r="B2203" s="2" t="s">
        <v>4437</v>
      </c>
      <c r="C2203" s="2">
        <v>60</v>
      </c>
      <c r="D2203" s="2" t="s">
        <v>12</v>
      </c>
      <c r="E2203" s="2" t="s">
        <v>52</v>
      </c>
      <c r="F2203" s="2" t="s">
        <v>14</v>
      </c>
      <c r="G2203" s="2" t="s">
        <v>26</v>
      </c>
      <c r="H2203" s="7">
        <v>3331.54</v>
      </c>
      <c r="I2203" s="3">
        <v>45429</v>
      </c>
      <c r="J2203" s="3" t="str">
        <f>TEXT(NIgerian_Fintech[[#This Row],[TransactionDate]], "JJJJ")</f>
        <v>2024</v>
      </c>
      <c r="K2203" s="3" t="str">
        <f>TEXT(NIgerian_Fintech[[#This Row],[TransactionDate]], "MMMM")</f>
        <v>May</v>
      </c>
      <c r="L2203" s="3" t="str">
        <f>TEXT(NIgerian_Fintech[[#This Row],[TransactionDate]], "MM")</f>
        <v>05</v>
      </c>
      <c r="M2203" s="3" t="str">
        <f>TEXT(NIgerian_Fintech[[#This Row],[TransactionDate]], "tttt")</f>
        <v>Friday</v>
      </c>
      <c r="N2203" s="2" t="s">
        <v>21</v>
      </c>
    </row>
    <row r="2204" spans="1:14" ht="14.5" x14ac:dyDescent="0.35">
      <c r="A2204" s="2" t="s">
        <v>4438</v>
      </c>
      <c r="B2204" s="2" t="s">
        <v>4439</v>
      </c>
      <c r="C2204" s="2">
        <v>62</v>
      </c>
      <c r="D2204" s="2" t="s">
        <v>12</v>
      </c>
      <c r="E2204" s="2" t="s">
        <v>64</v>
      </c>
      <c r="F2204" s="2" t="s">
        <v>14</v>
      </c>
      <c r="G2204" s="2" t="s">
        <v>26</v>
      </c>
      <c r="H2204" s="7">
        <v>4571.03</v>
      </c>
      <c r="I2204" s="3">
        <v>45065</v>
      </c>
      <c r="J2204" s="3" t="str">
        <f>TEXT(NIgerian_Fintech[[#This Row],[TransactionDate]], "JJJJ")</f>
        <v>2023</v>
      </c>
      <c r="K2204" s="3" t="str">
        <f>TEXT(NIgerian_Fintech[[#This Row],[TransactionDate]], "MMMM")</f>
        <v>May</v>
      </c>
      <c r="L2204" s="3" t="str">
        <f>TEXT(NIgerian_Fintech[[#This Row],[TransactionDate]], "MM")</f>
        <v>05</v>
      </c>
      <c r="M2204" s="3" t="str">
        <f>TEXT(NIgerian_Fintech[[#This Row],[TransactionDate]], "tttt")</f>
        <v>Friday</v>
      </c>
      <c r="N2204" s="2" t="s">
        <v>16</v>
      </c>
    </row>
    <row r="2205" spans="1:14" ht="14.5" x14ac:dyDescent="0.35">
      <c r="A2205" s="2" t="s">
        <v>4440</v>
      </c>
      <c r="B2205" s="2" t="s">
        <v>4441</v>
      </c>
      <c r="C2205" s="2">
        <v>38</v>
      </c>
      <c r="D2205" s="2" t="s">
        <v>12</v>
      </c>
      <c r="E2205" s="2" t="s">
        <v>52</v>
      </c>
      <c r="F2205" s="2" t="s">
        <v>49</v>
      </c>
      <c r="G2205" s="2" t="s">
        <v>26</v>
      </c>
      <c r="H2205" s="7">
        <v>9374.83</v>
      </c>
      <c r="I2205" s="3">
        <v>45128</v>
      </c>
      <c r="J2205" s="3" t="str">
        <f>TEXT(NIgerian_Fintech[[#This Row],[TransactionDate]], "JJJJ")</f>
        <v>2023</v>
      </c>
      <c r="K2205" s="3" t="str">
        <f>TEXT(NIgerian_Fintech[[#This Row],[TransactionDate]], "MMMM")</f>
        <v>July</v>
      </c>
      <c r="L2205" s="3" t="str">
        <f>TEXT(NIgerian_Fintech[[#This Row],[TransactionDate]], "MM")</f>
        <v>07</v>
      </c>
      <c r="M2205" s="3" t="str">
        <f>TEXT(NIgerian_Fintech[[#This Row],[TransactionDate]], "tttt")</f>
        <v>Friday</v>
      </c>
      <c r="N2205" s="2" t="s">
        <v>16</v>
      </c>
    </row>
    <row r="2206" spans="1:14" ht="14.5" x14ac:dyDescent="0.35">
      <c r="A2206" s="2" t="s">
        <v>4442</v>
      </c>
      <c r="B2206" s="2" t="s">
        <v>4443</v>
      </c>
      <c r="C2206" s="2">
        <v>40</v>
      </c>
      <c r="D2206" s="2" t="s">
        <v>12</v>
      </c>
      <c r="E2206" s="2" t="s">
        <v>29</v>
      </c>
      <c r="F2206" s="2" t="s">
        <v>35</v>
      </c>
      <c r="G2206" s="2" t="s">
        <v>26</v>
      </c>
      <c r="H2206" s="7">
        <v>20401.189999999999</v>
      </c>
      <c r="I2206" s="3">
        <v>45578</v>
      </c>
      <c r="J2206" s="3" t="str">
        <f>TEXT(NIgerian_Fintech[[#This Row],[TransactionDate]], "JJJJ")</f>
        <v>2024</v>
      </c>
      <c r="K2206" s="3" t="str">
        <f>TEXT(NIgerian_Fintech[[#This Row],[TransactionDate]], "MMMM")</f>
        <v>October</v>
      </c>
      <c r="L2206" s="3" t="str">
        <f>TEXT(NIgerian_Fintech[[#This Row],[TransactionDate]], "MM")</f>
        <v>10</v>
      </c>
      <c r="M2206" s="3" t="str">
        <f>TEXT(NIgerian_Fintech[[#This Row],[TransactionDate]], "tttt")</f>
        <v>Sunday</v>
      </c>
      <c r="N2206" s="2" t="s">
        <v>69</v>
      </c>
    </row>
    <row r="2207" spans="1:14" ht="14.5" x14ac:dyDescent="0.35">
      <c r="A2207" s="2" t="s">
        <v>4444</v>
      </c>
      <c r="B2207" s="2" t="s">
        <v>4445</v>
      </c>
      <c r="C2207" s="2">
        <v>60</v>
      </c>
      <c r="D2207" s="2" t="s">
        <v>12</v>
      </c>
      <c r="E2207" s="2" t="s">
        <v>93</v>
      </c>
      <c r="F2207" s="2" t="s">
        <v>49</v>
      </c>
      <c r="G2207" s="2" t="s">
        <v>30</v>
      </c>
      <c r="H2207" s="7">
        <v>16939.84</v>
      </c>
      <c r="I2207" s="3">
        <v>45435</v>
      </c>
      <c r="J2207" s="3" t="str">
        <f>TEXT(NIgerian_Fintech[[#This Row],[TransactionDate]], "JJJJ")</f>
        <v>2024</v>
      </c>
      <c r="K2207" s="3" t="str">
        <f>TEXT(NIgerian_Fintech[[#This Row],[TransactionDate]], "MMMM")</f>
        <v>May</v>
      </c>
      <c r="L2207" s="3" t="str">
        <f>TEXT(NIgerian_Fintech[[#This Row],[TransactionDate]], "MM")</f>
        <v>05</v>
      </c>
      <c r="M2207" s="3" t="str">
        <f>TEXT(NIgerian_Fintech[[#This Row],[TransactionDate]], "tttt")</f>
        <v>Thursday</v>
      </c>
      <c r="N2207" s="2" t="s">
        <v>21</v>
      </c>
    </row>
    <row r="2208" spans="1:14" ht="14.5" x14ac:dyDescent="0.35">
      <c r="A2208" s="2" t="s">
        <v>4446</v>
      </c>
      <c r="B2208" s="2" t="s">
        <v>4447</v>
      </c>
      <c r="C2208" s="2">
        <v>33</v>
      </c>
      <c r="D2208" s="2" t="s">
        <v>39</v>
      </c>
      <c r="E2208" s="2" t="s">
        <v>64</v>
      </c>
      <c r="F2208" s="2" t="s">
        <v>55</v>
      </c>
      <c r="G2208" s="2" t="s">
        <v>26</v>
      </c>
      <c r="H2208" s="7">
        <v>3063.35</v>
      </c>
      <c r="I2208" s="3">
        <v>45580</v>
      </c>
      <c r="J2208" s="3" t="str">
        <f>TEXT(NIgerian_Fintech[[#This Row],[TransactionDate]], "JJJJ")</f>
        <v>2024</v>
      </c>
      <c r="K2208" s="3" t="str">
        <f>TEXT(NIgerian_Fintech[[#This Row],[TransactionDate]], "MMMM")</f>
        <v>October</v>
      </c>
      <c r="L2208" s="3" t="str">
        <f>TEXT(NIgerian_Fintech[[#This Row],[TransactionDate]], "MM")</f>
        <v>10</v>
      </c>
      <c r="M2208" s="3" t="str">
        <f>TEXT(NIgerian_Fintech[[#This Row],[TransactionDate]], "tttt")</f>
        <v>Tuesday</v>
      </c>
      <c r="N2208" s="2" t="s">
        <v>16</v>
      </c>
    </row>
    <row r="2209" spans="1:14" ht="14.5" x14ac:dyDescent="0.35">
      <c r="A2209" s="2" t="s">
        <v>4448</v>
      </c>
      <c r="B2209" s="2" t="s">
        <v>4449</v>
      </c>
      <c r="C2209" s="2">
        <v>64</v>
      </c>
      <c r="D2209" s="2" t="s">
        <v>39</v>
      </c>
      <c r="E2209" s="2" t="s">
        <v>74</v>
      </c>
      <c r="F2209" s="2" t="s">
        <v>19</v>
      </c>
      <c r="G2209" s="2" t="s">
        <v>26</v>
      </c>
      <c r="H2209" s="7">
        <v>17693.419999999998</v>
      </c>
      <c r="I2209" s="3">
        <v>45212</v>
      </c>
      <c r="J2209" s="3" t="str">
        <f>TEXT(NIgerian_Fintech[[#This Row],[TransactionDate]], "JJJJ")</f>
        <v>2023</v>
      </c>
      <c r="K2209" s="3" t="str">
        <f>TEXT(NIgerian_Fintech[[#This Row],[TransactionDate]], "MMMM")</f>
        <v>October</v>
      </c>
      <c r="L2209" s="3" t="str">
        <f>TEXT(NIgerian_Fintech[[#This Row],[TransactionDate]], "MM")</f>
        <v>10</v>
      </c>
      <c r="M2209" s="3" t="str">
        <f>TEXT(NIgerian_Fintech[[#This Row],[TransactionDate]], "tttt")</f>
        <v>Friday</v>
      </c>
      <c r="N2209" s="2" t="s">
        <v>16</v>
      </c>
    </row>
    <row r="2210" spans="1:14" ht="14.5" x14ac:dyDescent="0.35">
      <c r="A2210" s="2" t="s">
        <v>4450</v>
      </c>
      <c r="B2210" s="2" t="s">
        <v>4451</v>
      </c>
      <c r="C2210" s="2">
        <v>32</v>
      </c>
      <c r="D2210" s="2" t="s">
        <v>12</v>
      </c>
      <c r="E2210" s="2" t="s">
        <v>93</v>
      </c>
      <c r="F2210" s="2" t="s">
        <v>55</v>
      </c>
      <c r="G2210" s="2" t="s">
        <v>26</v>
      </c>
      <c r="H2210" s="7">
        <v>12079.65</v>
      </c>
      <c r="I2210" s="3">
        <v>45159</v>
      </c>
      <c r="J2210" s="3" t="str">
        <f>TEXT(NIgerian_Fintech[[#This Row],[TransactionDate]], "JJJJ")</f>
        <v>2023</v>
      </c>
      <c r="K2210" s="3" t="str">
        <f>TEXT(NIgerian_Fintech[[#This Row],[TransactionDate]], "MMMM")</f>
        <v>August</v>
      </c>
      <c r="L2210" s="3" t="str">
        <f>TEXT(NIgerian_Fintech[[#This Row],[TransactionDate]], "MM")</f>
        <v>08</v>
      </c>
      <c r="M2210" s="3" t="str">
        <f>TEXT(NIgerian_Fintech[[#This Row],[TransactionDate]], "tttt")</f>
        <v>Monday</v>
      </c>
      <c r="N2210" s="2" t="s">
        <v>16</v>
      </c>
    </row>
    <row r="2211" spans="1:14" ht="14.5" x14ac:dyDescent="0.35">
      <c r="A2211" s="2" t="s">
        <v>4452</v>
      </c>
      <c r="B2211" s="2" t="s">
        <v>4453</v>
      </c>
      <c r="C2211" s="2">
        <v>42</v>
      </c>
      <c r="D2211" s="2" t="s">
        <v>12</v>
      </c>
      <c r="E2211" s="2" t="s">
        <v>74</v>
      </c>
      <c r="F2211" s="2" t="s">
        <v>49</v>
      </c>
      <c r="G2211" s="2" t="s">
        <v>20</v>
      </c>
      <c r="H2211" s="7">
        <v>45881.65</v>
      </c>
      <c r="I2211" s="3">
        <v>45242</v>
      </c>
      <c r="J2211" s="3" t="str">
        <f>TEXT(NIgerian_Fintech[[#This Row],[TransactionDate]], "JJJJ")</f>
        <v>2023</v>
      </c>
      <c r="K2211" s="3" t="str">
        <f>TEXT(NIgerian_Fintech[[#This Row],[TransactionDate]], "MMMM")</f>
        <v>November</v>
      </c>
      <c r="L2211" s="3" t="str">
        <f>TEXT(NIgerian_Fintech[[#This Row],[TransactionDate]], "MM")</f>
        <v>11</v>
      </c>
      <c r="M2211" s="3" t="str">
        <f>TEXT(NIgerian_Fintech[[#This Row],[TransactionDate]], "tttt")</f>
        <v>Sunday</v>
      </c>
      <c r="N2211" s="2" t="s">
        <v>16</v>
      </c>
    </row>
    <row r="2212" spans="1:14" ht="14.5" x14ac:dyDescent="0.35">
      <c r="A2212" s="2" t="s">
        <v>4454</v>
      </c>
      <c r="B2212" s="2" t="s">
        <v>4455</v>
      </c>
      <c r="C2212" s="2">
        <v>53</v>
      </c>
      <c r="D2212" s="2" t="s">
        <v>39</v>
      </c>
      <c r="E2212" s="2" t="s">
        <v>64</v>
      </c>
      <c r="F2212" s="2" t="s">
        <v>19</v>
      </c>
      <c r="G2212" s="2" t="s">
        <v>20</v>
      </c>
      <c r="H2212" s="7">
        <v>27402.79</v>
      </c>
      <c r="I2212" s="3">
        <v>45387</v>
      </c>
      <c r="J2212" s="3" t="str">
        <f>TEXT(NIgerian_Fintech[[#This Row],[TransactionDate]], "JJJJ")</f>
        <v>2024</v>
      </c>
      <c r="K2212" s="3" t="str">
        <f>TEXT(NIgerian_Fintech[[#This Row],[TransactionDate]], "MMMM")</f>
        <v>April</v>
      </c>
      <c r="L2212" s="3" t="str">
        <f>TEXT(NIgerian_Fintech[[#This Row],[TransactionDate]], "MM")</f>
        <v>04</v>
      </c>
      <c r="M2212" s="3" t="str">
        <f>TEXT(NIgerian_Fintech[[#This Row],[TransactionDate]], "tttt")</f>
        <v>Friday</v>
      </c>
      <c r="N2212" s="2" t="s">
        <v>16</v>
      </c>
    </row>
    <row r="2213" spans="1:14" ht="14.5" x14ac:dyDescent="0.35">
      <c r="A2213" s="2" t="s">
        <v>4456</v>
      </c>
      <c r="B2213" s="2" t="s">
        <v>4457</v>
      </c>
      <c r="C2213" s="2">
        <v>28</v>
      </c>
      <c r="D2213" s="2" t="s">
        <v>12</v>
      </c>
      <c r="E2213" s="2" t="s">
        <v>74</v>
      </c>
      <c r="F2213" s="2" t="s">
        <v>49</v>
      </c>
      <c r="G2213" s="2" t="s">
        <v>20</v>
      </c>
      <c r="H2213" s="7">
        <v>7617.19</v>
      </c>
      <c r="I2213" s="3">
        <v>45596</v>
      </c>
      <c r="J2213" s="3" t="str">
        <f>TEXT(NIgerian_Fintech[[#This Row],[TransactionDate]], "JJJJ")</f>
        <v>2024</v>
      </c>
      <c r="K2213" s="3" t="str">
        <f>TEXT(NIgerian_Fintech[[#This Row],[TransactionDate]], "MMMM")</f>
        <v>October</v>
      </c>
      <c r="L2213" s="3" t="str">
        <f>TEXT(NIgerian_Fintech[[#This Row],[TransactionDate]], "MM")</f>
        <v>10</v>
      </c>
      <c r="M2213" s="3" t="str">
        <f>TEXT(NIgerian_Fintech[[#This Row],[TransactionDate]], "tttt")</f>
        <v>Thursday</v>
      </c>
      <c r="N2213" s="2" t="s">
        <v>16</v>
      </c>
    </row>
    <row r="2214" spans="1:14" ht="14.5" x14ac:dyDescent="0.35">
      <c r="A2214" s="2" t="s">
        <v>4458</v>
      </c>
      <c r="B2214" s="2" t="s">
        <v>4459</v>
      </c>
      <c r="C2214" s="2">
        <v>32</v>
      </c>
      <c r="D2214" s="2" t="s">
        <v>39</v>
      </c>
      <c r="E2214" s="2" t="s">
        <v>74</v>
      </c>
      <c r="F2214" s="2" t="s">
        <v>55</v>
      </c>
      <c r="G2214" s="2" t="s">
        <v>15</v>
      </c>
      <c r="H2214" s="7">
        <v>13860.09</v>
      </c>
      <c r="I2214" s="3">
        <v>45476</v>
      </c>
      <c r="J2214" s="3" t="str">
        <f>TEXT(NIgerian_Fintech[[#This Row],[TransactionDate]], "JJJJ")</f>
        <v>2024</v>
      </c>
      <c r="K2214" s="3" t="str">
        <f>TEXT(NIgerian_Fintech[[#This Row],[TransactionDate]], "MMMM")</f>
        <v>July</v>
      </c>
      <c r="L2214" s="3" t="str">
        <f>TEXT(NIgerian_Fintech[[#This Row],[TransactionDate]], "MM")</f>
        <v>07</v>
      </c>
      <c r="M2214" s="3" t="str">
        <f>TEXT(NIgerian_Fintech[[#This Row],[TransactionDate]], "tttt")</f>
        <v>Wednesday</v>
      </c>
      <c r="N2214" s="2" t="s">
        <v>16</v>
      </c>
    </row>
    <row r="2215" spans="1:14" ht="14.5" x14ac:dyDescent="0.35">
      <c r="A2215" s="2" t="s">
        <v>4460</v>
      </c>
      <c r="B2215" s="2" t="s">
        <v>4461</v>
      </c>
      <c r="C2215" s="2">
        <v>21</v>
      </c>
      <c r="D2215" s="2" t="s">
        <v>39</v>
      </c>
      <c r="E2215" s="2" t="s">
        <v>42</v>
      </c>
      <c r="F2215" s="2" t="s">
        <v>55</v>
      </c>
      <c r="G2215" s="2" t="s">
        <v>30</v>
      </c>
      <c r="H2215" s="7">
        <v>8443.8799999999992</v>
      </c>
      <c r="I2215" s="3">
        <v>45513</v>
      </c>
      <c r="J2215" s="3" t="str">
        <f>TEXT(NIgerian_Fintech[[#This Row],[TransactionDate]], "JJJJ")</f>
        <v>2024</v>
      </c>
      <c r="K2215" s="3" t="str">
        <f>TEXT(NIgerian_Fintech[[#This Row],[TransactionDate]], "MMMM")</f>
        <v>August</v>
      </c>
      <c r="L2215" s="3" t="str">
        <f>TEXT(NIgerian_Fintech[[#This Row],[TransactionDate]], "MM")</f>
        <v>08</v>
      </c>
      <c r="M2215" s="3" t="str">
        <f>TEXT(NIgerian_Fintech[[#This Row],[TransactionDate]], "tttt")</f>
        <v>Friday</v>
      </c>
      <c r="N2215" s="2" t="s">
        <v>16</v>
      </c>
    </row>
    <row r="2216" spans="1:14" ht="14.5" x14ac:dyDescent="0.35">
      <c r="A2216" s="2" t="s">
        <v>4462</v>
      </c>
      <c r="B2216" s="2" t="s">
        <v>4463</v>
      </c>
      <c r="C2216" s="2">
        <v>38</v>
      </c>
      <c r="D2216" s="2" t="s">
        <v>12</v>
      </c>
      <c r="E2216" s="2" t="s">
        <v>29</v>
      </c>
      <c r="F2216" s="2" t="s">
        <v>35</v>
      </c>
      <c r="G2216" s="2" t="s">
        <v>36</v>
      </c>
      <c r="H2216" s="7">
        <v>9038.57</v>
      </c>
      <c r="I2216" s="3">
        <v>45247</v>
      </c>
      <c r="J2216" s="3" t="str">
        <f>TEXT(NIgerian_Fintech[[#This Row],[TransactionDate]], "JJJJ")</f>
        <v>2023</v>
      </c>
      <c r="K2216" s="3" t="str">
        <f>TEXT(NIgerian_Fintech[[#This Row],[TransactionDate]], "MMMM")</f>
        <v>November</v>
      </c>
      <c r="L2216" s="3" t="str">
        <f>TEXT(NIgerian_Fintech[[#This Row],[TransactionDate]], "MM")</f>
        <v>11</v>
      </c>
      <c r="M2216" s="3" t="str">
        <f>TEXT(NIgerian_Fintech[[#This Row],[TransactionDate]], "tttt")</f>
        <v>Friday</v>
      </c>
      <c r="N2216" s="2" t="s">
        <v>16</v>
      </c>
    </row>
    <row r="2217" spans="1:14" ht="14.5" x14ac:dyDescent="0.35">
      <c r="A2217" s="2" t="s">
        <v>4464</v>
      </c>
      <c r="B2217" s="2" t="s">
        <v>4465</v>
      </c>
      <c r="C2217" s="2">
        <v>30</v>
      </c>
      <c r="D2217" s="2" t="s">
        <v>39</v>
      </c>
      <c r="E2217" s="2" t="s">
        <v>52</v>
      </c>
      <c r="F2217" s="2" t="s">
        <v>35</v>
      </c>
      <c r="G2217" s="2" t="s">
        <v>26</v>
      </c>
      <c r="H2217" s="7">
        <v>1070.29</v>
      </c>
      <c r="I2217" s="3">
        <v>45101</v>
      </c>
      <c r="J2217" s="3" t="str">
        <f>TEXT(NIgerian_Fintech[[#This Row],[TransactionDate]], "JJJJ")</f>
        <v>2023</v>
      </c>
      <c r="K2217" s="3" t="str">
        <f>TEXT(NIgerian_Fintech[[#This Row],[TransactionDate]], "MMMM")</f>
        <v>June</v>
      </c>
      <c r="L2217" s="3" t="str">
        <f>TEXT(NIgerian_Fintech[[#This Row],[TransactionDate]], "MM")</f>
        <v>06</v>
      </c>
      <c r="M2217" s="3" t="str">
        <f>TEXT(NIgerian_Fintech[[#This Row],[TransactionDate]], "tttt")</f>
        <v>Saturday</v>
      </c>
      <c r="N2217" s="2" t="s">
        <v>16</v>
      </c>
    </row>
    <row r="2218" spans="1:14" ht="14.5" x14ac:dyDescent="0.35">
      <c r="A2218" s="2" t="s">
        <v>4466</v>
      </c>
      <c r="B2218" s="2" t="s">
        <v>4467</v>
      </c>
      <c r="C2218" s="2">
        <v>39</v>
      </c>
      <c r="D2218" s="2" t="s">
        <v>12</v>
      </c>
      <c r="E2218" s="2" t="s">
        <v>24</v>
      </c>
      <c r="F2218" s="2" t="s">
        <v>55</v>
      </c>
      <c r="G2218" s="2" t="s">
        <v>20</v>
      </c>
      <c r="H2218" s="7">
        <v>22.48</v>
      </c>
      <c r="I2218" s="3">
        <v>44965</v>
      </c>
      <c r="J2218" s="3" t="str">
        <f>TEXT(NIgerian_Fintech[[#This Row],[TransactionDate]], "JJJJ")</f>
        <v>2023</v>
      </c>
      <c r="K2218" s="3" t="str">
        <f>TEXT(NIgerian_Fintech[[#This Row],[TransactionDate]], "MMMM")</f>
        <v>February</v>
      </c>
      <c r="L2218" s="3" t="str">
        <f>TEXT(NIgerian_Fintech[[#This Row],[TransactionDate]], "MM")</f>
        <v>02</v>
      </c>
      <c r="M2218" s="3" t="str">
        <f>TEXT(NIgerian_Fintech[[#This Row],[TransactionDate]], "tttt")</f>
        <v>Wednesday</v>
      </c>
      <c r="N2218" s="2" t="s">
        <v>21</v>
      </c>
    </row>
    <row r="2219" spans="1:14" ht="14.5" x14ac:dyDescent="0.35">
      <c r="A2219" s="2" t="s">
        <v>4468</v>
      </c>
      <c r="B2219" s="2" t="s">
        <v>4469</v>
      </c>
      <c r="C2219" s="2">
        <v>36</v>
      </c>
      <c r="D2219" s="2" t="s">
        <v>12</v>
      </c>
      <c r="E2219" s="2" t="s">
        <v>52</v>
      </c>
      <c r="F2219" s="2" t="s">
        <v>19</v>
      </c>
      <c r="G2219" s="2" t="s">
        <v>30</v>
      </c>
      <c r="H2219" s="7">
        <v>493.86</v>
      </c>
      <c r="I2219" s="3">
        <v>45359</v>
      </c>
      <c r="J2219" s="3" t="str">
        <f>TEXT(NIgerian_Fintech[[#This Row],[TransactionDate]], "JJJJ")</f>
        <v>2024</v>
      </c>
      <c r="K2219" s="3" t="str">
        <f>TEXT(NIgerian_Fintech[[#This Row],[TransactionDate]], "MMMM")</f>
        <v>March</v>
      </c>
      <c r="L2219" s="3" t="str">
        <f>TEXT(NIgerian_Fintech[[#This Row],[TransactionDate]], "MM")</f>
        <v>03</v>
      </c>
      <c r="M2219" s="3" t="str">
        <f>TEXT(NIgerian_Fintech[[#This Row],[TransactionDate]], "tttt")</f>
        <v>Friday</v>
      </c>
      <c r="N2219" s="2" t="s">
        <v>16</v>
      </c>
    </row>
    <row r="2220" spans="1:14" ht="14.5" x14ac:dyDescent="0.35">
      <c r="A2220" s="2" t="s">
        <v>4470</v>
      </c>
      <c r="B2220" s="2" t="s">
        <v>4471</v>
      </c>
      <c r="C2220" s="2">
        <v>51</v>
      </c>
      <c r="D2220" s="2" t="s">
        <v>39</v>
      </c>
      <c r="E2220" s="2" t="s">
        <v>52</v>
      </c>
      <c r="F2220" s="2" t="s">
        <v>35</v>
      </c>
      <c r="G2220" s="2" t="s">
        <v>26</v>
      </c>
      <c r="H2220" s="7">
        <v>34001.18</v>
      </c>
      <c r="I2220" s="3">
        <v>45411</v>
      </c>
      <c r="J2220" s="3" t="str">
        <f>TEXT(NIgerian_Fintech[[#This Row],[TransactionDate]], "JJJJ")</f>
        <v>2024</v>
      </c>
      <c r="K2220" s="3" t="str">
        <f>TEXT(NIgerian_Fintech[[#This Row],[TransactionDate]], "MMMM")</f>
        <v>April</v>
      </c>
      <c r="L2220" s="3" t="str">
        <f>TEXT(NIgerian_Fintech[[#This Row],[TransactionDate]], "MM")</f>
        <v>04</v>
      </c>
      <c r="M2220" s="3" t="str">
        <f>TEXT(NIgerian_Fintech[[#This Row],[TransactionDate]], "tttt")</f>
        <v>Monday</v>
      </c>
      <c r="N2220" s="2" t="s">
        <v>16</v>
      </c>
    </row>
    <row r="2221" spans="1:14" ht="14.5" x14ac:dyDescent="0.35">
      <c r="A2221" s="2" t="s">
        <v>4472</v>
      </c>
      <c r="B2221" s="2" t="s">
        <v>4473</v>
      </c>
      <c r="C2221" s="2">
        <v>31</v>
      </c>
      <c r="D2221" s="2" t="s">
        <v>39</v>
      </c>
      <c r="E2221" s="2" t="s">
        <v>13</v>
      </c>
      <c r="F2221" s="2" t="s">
        <v>35</v>
      </c>
      <c r="G2221" s="2" t="s">
        <v>15</v>
      </c>
      <c r="H2221" s="7">
        <v>1349.82</v>
      </c>
      <c r="I2221" s="3">
        <v>45511</v>
      </c>
      <c r="J2221" s="3" t="str">
        <f>TEXT(NIgerian_Fintech[[#This Row],[TransactionDate]], "JJJJ")</f>
        <v>2024</v>
      </c>
      <c r="K2221" s="3" t="str">
        <f>TEXT(NIgerian_Fintech[[#This Row],[TransactionDate]], "MMMM")</f>
        <v>August</v>
      </c>
      <c r="L2221" s="3" t="str">
        <f>TEXT(NIgerian_Fintech[[#This Row],[TransactionDate]], "MM")</f>
        <v>08</v>
      </c>
      <c r="M2221" s="3" t="str">
        <f>TEXT(NIgerian_Fintech[[#This Row],[TransactionDate]], "tttt")</f>
        <v>Wednesday</v>
      </c>
      <c r="N2221" s="2" t="s">
        <v>16</v>
      </c>
    </row>
    <row r="2222" spans="1:14" ht="14.5" x14ac:dyDescent="0.35">
      <c r="A2222" s="2" t="s">
        <v>4474</v>
      </c>
      <c r="B2222" s="2" t="s">
        <v>4475</v>
      </c>
      <c r="C2222" s="2">
        <v>21</v>
      </c>
      <c r="D2222" s="2" t="s">
        <v>12</v>
      </c>
      <c r="E2222" s="2" t="s">
        <v>42</v>
      </c>
      <c r="F2222" s="2" t="s">
        <v>25</v>
      </c>
      <c r="G2222" s="2" t="s">
        <v>36</v>
      </c>
      <c r="H2222" s="7">
        <v>454.05</v>
      </c>
      <c r="I2222" s="3">
        <v>44984</v>
      </c>
      <c r="J2222" s="3" t="str">
        <f>TEXT(NIgerian_Fintech[[#This Row],[TransactionDate]], "JJJJ")</f>
        <v>2023</v>
      </c>
      <c r="K2222" s="3" t="str">
        <f>TEXT(NIgerian_Fintech[[#This Row],[TransactionDate]], "MMMM")</f>
        <v>February</v>
      </c>
      <c r="L2222" s="3" t="str">
        <f>TEXT(NIgerian_Fintech[[#This Row],[TransactionDate]], "MM")</f>
        <v>02</v>
      </c>
      <c r="M2222" s="3" t="str">
        <f>TEXT(NIgerian_Fintech[[#This Row],[TransactionDate]], "tttt")</f>
        <v>Monday</v>
      </c>
      <c r="N2222" s="2" t="s">
        <v>16</v>
      </c>
    </row>
    <row r="2223" spans="1:14" ht="14.5" x14ac:dyDescent="0.35">
      <c r="A2223" s="2" t="s">
        <v>4476</v>
      </c>
      <c r="B2223" s="2" t="s">
        <v>4477</v>
      </c>
      <c r="C2223" s="2">
        <v>63</v>
      </c>
      <c r="D2223" s="2" t="s">
        <v>39</v>
      </c>
      <c r="E2223" s="2" t="s">
        <v>24</v>
      </c>
      <c r="F2223" s="2" t="s">
        <v>25</v>
      </c>
      <c r="G2223" s="2" t="s">
        <v>26</v>
      </c>
      <c r="H2223" s="7">
        <v>3705.48</v>
      </c>
      <c r="I2223" s="3">
        <v>45422</v>
      </c>
      <c r="J2223" s="3" t="str">
        <f>TEXT(NIgerian_Fintech[[#This Row],[TransactionDate]], "JJJJ")</f>
        <v>2024</v>
      </c>
      <c r="K2223" s="3" t="str">
        <f>TEXT(NIgerian_Fintech[[#This Row],[TransactionDate]], "MMMM")</f>
        <v>May</v>
      </c>
      <c r="L2223" s="3" t="str">
        <f>TEXT(NIgerian_Fintech[[#This Row],[TransactionDate]], "MM")</f>
        <v>05</v>
      </c>
      <c r="M2223" s="3" t="str">
        <f>TEXT(NIgerian_Fintech[[#This Row],[TransactionDate]], "tttt")</f>
        <v>Friday</v>
      </c>
      <c r="N2223" s="2" t="s">
        <v>16</v>
      </c>
    </row>
    <row r="2224" spans="1:14" ht="14.5" x14ac:dyDescent="0.35">
      <c r="A2224" s="2" t="s">
        <v>4478</v>
      </c>
      <c r="B2224" s="2" t="s">
        <v>4479</v>
      </c>
      <c r="C2224" s="2">
        <v>44</v>
      </c>
      <c r="D2224" s="2" t="s">
        <v>12</v>
      </c>
      <c r="E2224" s="2" t="s">
        <v>93</v>
      </c>
      <c r="F2224" s="2" t="s">
        <v>35</v>
      </c>
      <c r="G2224" s="2" t="s">
        <v>36</v>
      </c>
      <c r="H2224" s="7">
        <v>8871.69</v>
      </c>
      <c r="I2224" s="3">
        <v>45527</v>
      </c>
      <c r="J2224" s="3" t="str">
        <f>TEXT(NIgerian_Fintech[[#This Row],[TransactionDate]], "JJJJ")</f>
        <v>2024</v>
      </c>
      <c r="K2224" s="3" t="str">
        <f>TEXT(NIgerian_Fintech[[#This Row],[TransactionDate]], "MMMM")</f>
        <v>August</v>
      </c>
      <c r="L2224" s="3" t="str">
        <f>TEXT(NIgerian_Fintech[[#This Row],[TransactionDate]], "MM")</f>
        <v>08</v>
      </c>
      <c r="M2224" s="3" t="str">
        <f>TEXT(NIgerian_Fintech[[#This Row],[TransactionDate]], "tttt")</f>
        <v>Friday</v>
      </c>
      <c r="N2224" s="2" t="s">
        <v>16</v>
      </c>
    </row>
    <row r="2225" spans="1:14" ht="14.5" x14ac:dyDescent="0.35">
      <c r="A2225" s="2" t="s">
        <v>4480</v>
      </c>
      <c r="B2225" s="2" t="s">
        <v>4481</v>
      </c>
      <c r="C2225" s="2">
        <v>46</v>
      </c>
      <c r="D2225" s="2" t="s">
        <v>39</v>
      </c>
      <c r="E2225" s="2" t="s">
        <v>93</v>
      </c>
      <c r="F2225" s="2" t="s">
        <v>49</v>
      </c>
      <c r="G2225" s="2" t="s">
        <v>26</v>
      </c>
      <c r="H2225" s="7">
        <v>29654.1</v>
      </c>
      <c r="I2225" s="3">
        <v>45060</v>
      </c>
      <c r="J2225" s="3" t="str">
        <f>TEXT(NIgerian_Fintech[[#This Row],[TransactionDate]], "JJJJ")</f>
        <v>2023</v>
      </c>
      <c r="K2225" s="3" t="str">
        <f>TEXT(NIgerian_Fintech[[#This Row],[TransactionDate]], "MMMM")</f>
        <v>May</v>
      </c>
      <c r="L2225" s="3" t="str">
        <f>TEXT(NIgerian_Fintech[[#This Row],[TransactionDate]], "MM")</f>
        <v>05</v>
      </c>
      <c r="M2225" s="3" t="str">
        <f>TEXT(NIgerian_Fintech[[#This Row],[TransactionDate]], "tttt")</f>
        <v>Sunday</v>
      </c>
      <c r="N2225" s="2" t="s">
        <v>16</v>
      </c>
    </row>
    <row r="2226" spans="1:14" ht="14.5" x14ac:dyDescent="0.35">
      <c r="A2226" s="2" t="s">
        <v>4482</v>
      </c>
      <c r="B2226" s="2" t="s">
        <v>4483</v>
      </c>
      <c r="C2226" s="2">
        <v>64</v>
      </c>
      <c r="D2226" s="2" t="s">
        <v>39</v>
      </c>
      <c r="E2226" s="2" t="s">
        <v>93</v>
      </c>
      <c r="F2226" s="2" t="s">
        <v>19</v>
      </c>
      <c r="G2226" s="2" t="s">
        <v>15</v>
      </c>
      <c r="H2226" s="7">
        <v>12035.98</v>
      </c>
      <c r="I2226" s="3">
        <v>45581</v>
      </c>
      <c r="J2226" s="3" t="str">
        <f>TEXT(NIgerian_Fintech[[#This Row],[TransactionDate]], "JJJJ")</f>
        <v>2024</v>
      </c>
      <c r="K2226" s="3" t="str">
        <f>TEXT(NIgerian_Fintech[[#This Row],[TransactionDate]], "MMMM")</f>
        <v>October</v>
      </c>
      <c r="L2226" s="3" t="str">
        <f>TEXT(NIgerian_Fintech[[#This Row],[TransactionDate]], "MM")</f>
        <v>10</v>
      </c>
      <c r="M2226" s="3" t="str">
        <f>TEXT(NIgerian_Fintech[[#This Row],[TransactionDate]], "tttt")</f>
        <v>Wednesday</v>
      </c>
      <c r="N2226" s="2" t="s">
        <v>21</v>
      </c>
    </row>
    <row r="2227" spans="1:14" ht="14.5" x14ac:dyDescent="0.35">
      <c r="A2227" s="2" t="s">
        <v>4484</v>
      </c>
      <c r="B2227" s="2" t="s">
        <v>4485</v>
      </c>
      <c r="C2227" s="2">
        <v>45</v>
      </c>
      <c r="D2227" s="2" t="s">
        <v>12</v>
      </c>
      <c r="E2227" s="2" t="s">
        <v>52</v>
      </c>
      <c r="F2227" s="2" t="s">
        <v>14</v>
      </c>
      <c r="G2227" s="2" t="s">
        <v>30</v>
      </c>
      <c r="H2227" s="7">
        <v>3234.52</v>
      </c>
      <c r="I2227" s="3">
        <v>45435</v>
      </c>
      <c r="J2227" s="3" t="str">
        <f>TEXT(NIgerian_Fintech[[#This Row],[TransactionDate]], "JJJJ")</f>
        <v>2024</v>
      </c>
      <c r="K2227" s="3" t="str">
        <f>TEXT(NIgerian_Fintech[[#This Row],[TransactionDate]], "MMMM")</f>
        <v>May</v>
      </c>
      <c r="L2227" s="3" t="str">
        <f>TEXT(NIgerian_Fintech[[#This Row],[TransactionDate]], "MM")</f>
        <v>05</v>
      </c>
      <c r="M2227" s="3" t="str">
        <f>TEXT(NIgerian_Fintech[[#This Row],[TransactionDate]], "tttt")</f>
        <v>Thursday</v>
      </c>
      <c r="N2227" s="2" t="s">
        <v>16</v>
      </c>
    </row>
    <row r="2228" spans="1:14" ht="14.5" x14ac:dyDescent="0.35">
      <c r="A2228" s="2" t="s">
        <v>4486</v>
      </c>
      <c r="B2228" s="2" t="s">
        <v>4487</v>
      </c>
      <c r="C2228" s="2">
        <v>52</v>
      </c>
      <c r="D2228" s="2" t="s">
        <v>12</v>
      </c>
      <c r="E2228" s="2" t="s">
        <v>29</v>
      </c>
      <c r="F2228" s="2" t="s">
        <v>35</v>
      </c>
      <c r="G2228" s="2" t="s">
        <v>36</v>
      </c>
      <c r="H2228" s="7">
        <v>27978.33</v>
      </c>
      <c r="I2228" s="3">
        <v>45533</v>
      </c>
      <c r="J2228" s="3" t="str">
        <f>TEXT(NIgerian_Fintech[[#This Row],[TransactionDate]], "JJJJ")</f>
        <v>2024</v>
      </c>
      <c r="K2228" s="3" t="str">
        <f>TEXT(NIgerian_Fintech[[#This Row],[TransactionDate]], "MMMM")</f>
        <v>August</v>
      </c>
      <c r="L2228" s="3" t="str">
        <f>TEXT(NIgerian_Fintech[[#This Row],[TransactionDate]], "MM")</f>
        <v>08</v>
      </c>
      <c r="M2228" s="3" t="str">
        <f>TEXT(NIgerian_Fintech[[#This Row],[TransactionDate]], "tttt")</f>
        <v>Thursday</v>
      </c>
      <c r="N2228" s="2" t="s">
        <v>16</v>
      </c>
    </row>
    <row r="2229" spans="1:14" ht="14.5" x14ac:dyDescent="0.35">
      <c r="A2229" s="2" t="s">
        <v>4488</v>
      </c>
      <c r="B2229" s="2" t="s">
        <v>4489</v>
      </c>
      <c r="C2229" s="2">
        <v>25</v>
      </c>
      <c r="D2229" s="2" t="s">
        <v>12</v>
      </c>
      <c r="E2229" s="2" t="s">
        <v>52</v>
      </c>
      <c r="F2229" s="2" t="s">
        <v>25</v>
      </c>
      <c r="G2229" s="2" t="s">
        <v>36</v>
      </c>
      <c r="H2229" s="7">
        <v>367.07</v>
      </c>
      <c r="I2229" s="3">
        <v>45082</v>
      </c>
      <c r="J2229" s="3" t="str">
        <f>TEXT(NIgerian_Fintech[[#This Row],[TransactionDate]], "JJJJ")</f>
        <v>2023</v>
      </c>
      <c r="K2229" s="3" t="str">
        <f>TEXT(NIgerian_Fintech[[#This Row],[TransactionDate]], "MMMM")</f>
        <v>June</v>
      </c>
      <c r="L2229" s="3" t="str">
        <f>TEXT(NIgerian_Fintech[[#This Row],[TransactionDate]], "MM")</f>
        <v>06</v>
      </c>
      <c r="M2229" s="3" t="str">
        <f>TEXT(NIgerian_Fintech[[#This Row],[TransactionDate]], "tttt")</f>
        <v>Monday</v>
      </c>
      <c r="N2229" s="2" t="s">
        <v>21</v>
      </c>
    </row>
    <row r="2230" spans="1:14" ht="14.5" x14ac:dyDescent="0.35">
      <c r="A2230" s="2" t="s">
        <v>4490</v>
      </c>
      <c r="B2230" s="2" t="s">
        <v>4491</v>
      </c>
      <c r="C2230" s="2">
        <v>33</v>
      </c>
      <c r="D2230" s="2" t="s">
        <v>39</v>
      </c>
      <c r="E2230" s="2" t="s">
        <v>24</v>
      </c>
      <c r="F2230" s="2" t="s">
        <v>19</v>
      </c>
      <c r="G2230" s="2" t="s">
        <v>30</v>
      </c>
      <c r="H2230" s="7">
        <v>38658.080000000002</v>
      </c>
      <c r="I2230" s="3">
        <v>45127</v>
      </c>
      <c r="J2230" s="3" t="str">
        <f>TEXT(NIgerian_Fintech[[#This Row],[TransactionDate]], "JJJJ")</f>
        <v>2023</v>
      </c>
      <c r="K2230" s="3" t="str">
        <f>TEXT(NIgerian_Fintech[[#This Row],[TransactionDate]], "MMMM")</f>
        <v>July</v>
      </c>
      <c r="L2230" s="3" t="str">
        <f>TEXT(NIgerian_Fintech[[#This Row],[TransactionDate]], "MM")</f>
        <v>07</v>
      </c>
      <c r="M2230" s="3" t="str">
        <f>TEXT(NIgerian_Fintech[[#This Row],[TransactionDate]], "tttt")</f>
        <v>Thursday</v>
      </c>
      <c r="N2230" s="2" t="s">
        <v>21</v>
      </c>
    </row>
    <row r="2231" spans="1:14" ht="14.5" x14ac:dyDescent="0.35">
      <c r="A2231" s="2" t="s">
        <v>4492</v>
      </c>
      <c r="B2231" s="2" t="s">
        <v>4493</v>
      </c>
      <c r="C2231" s="2">
        <v>59</v>
      </c>
      <c r="D2231" s="2" t="s">
        <v>12</v>
      </c>
      <c r="E2231" s="2" t="s">
        <v>29</v>
      </c>
      <c r="F2231" s="2" t="s">
        <v>19</v>
      </c>
      <c r="G2231" s="2" t="s">
        <v>36</v>
      </c>
      <c r="H2231" s="7">
        <v>604.29999999999995</v>
      </c>
      <c r="I2231" s="3">
        <v>45425</v>
      </c>
      <c r="J2231" s="3" t="str">
        <f>TEXT(NIgerian_Fintech[[#This Row],[TransactionDate]], "JJJJ")</f>
        <v>2024</v>
      </c>
      <c r="K2231" s="3" t="str">
        <f>TEXT(NIgerian_Fintech[[#This Row],[TransactionDate]], "MMMM")</f>
        <v>May</v>
      </c>
      <c r="L2231" s="3" t="str">
        <f>TEXT(NIgerian_Fintech[[#This Row],[TransactionDate]], "MM")</f>
        <v>05</v>
      </c>
      <c r="M2231" s="3" t="str">
        <f>TEXT(NIgerian_Fintech[[#This Row],[TransactionDate]], "tttt")</f>
        <v>Monday</v>
      </c>
      <c r="N2231" s="2" t="s">
        <v>21</v>
      </c>
    </row>
    <row r="2232" spans="1:14" ht="14.5" x14ac:dyDescent="0.35">
      <c r="A2232" s="2" t="s">
        <v>4494</v>
      </c>
      <c r="B2232" s="2" t="s">
        <v>4495</v>
      </c>
      <c r="C2232" s="2">
        <v>53</v>
      </c>
      <c r="D2232" s="2" t="s">
        <v>12</v>
      </c>
      <c r="E2232" s="2" t="s">
        <v>42</v>
      </c>
      <c r="F2232" s="2" t="s">
        <v>25</v>
      </c>
      <c r="G2232" s="2" t="s">
        <v>20</v>
      </c>
      <c r="H2232" s="7">
        <v>14018.14</v>
      </c>
      <c r="I2232" s="3">
        <v>45328</v>
      </c>
      <c r="J2232" s="3" t="str">
        <f>TEXT(NIgerian_Fintech[[#This Row],[TransactionDate]], "JJJJ")</f>
        <v>2024</v>
      </c>
      <c r="K2232" s="3" t="str">
        <f>TEXT(NIgerian_Fintech[[#This Row],[TransactionDate]], "MMMM")</f>
        <v>February</v>
      </c>
      <c r="L2232" s="3" t="str">
        <f>TEXT(NIgerian_Fintech[[#This Row],[TransactionDate]], "MM")</f>
        <v>02</v>
      </c>
      <c r="M2232" s="3" t="str">
        <f>TEXT(NIgerian_Fintech[[#This Row],[TransactionDate]], "tttt")</f>
        <v>Tuesday</v>
      </c>
      <c r="N2232" s="2" t="s">
        <v>16</v>
      </c>
    </row>
    <row r="2233" spans="1:14" ht="14.5" x14ac:dyDescent="0.35">
      <c r="A2233" s="2" t="s">
        <v>4496</v>
      </c>
      <c r="B2233" s="2" t="s">
        <v>4497</v>
      </c>
      <c r="C2233" s="2">
        <v>47</v>
      </c>
      <c r="D2233" s="2" t="s">
        <v>39</v>
      </c>
      <c r="E2233" s="2" t="s">
        <v>29</v>
      </c>
      <c r="F2233" s="2" t="s">
        <v>19</v>
      </c>
      <c r="G2233" s="2" t="s">
        <v>30</v>
      </c>
      <c r="H2233" s="7">
        <v>463.56</v>
      </c>
      <c r="I2233" s="3">
        <v>45422</v>
      </c>
      <c r="J2233" s="3" t="str">
        <f>TEXT(NIgerian_Fintech[[#This Row],[TransactionDate]], "JJJJ")</f>
        <v>2024</v>
      </c>
      <c r="K2233" s="3" t="str">
        <f>TEXT(NIgerian_Fintech[[#This Row],[TransactionDate]], "MMMM")</f>
        <v>May</v>
      </c>
      <c r="L2233" s="3" t="str">
        <f>TEXT(NIgerian_Fintech[[#This Row],[TransactionDate]], "MM")</f>
        <v>05</v>
      </c>
      <c r="M2233" s="3" t="str">
        <f>TEXT(NIgerian_Fintech[[#This Row],[TransactionDate]], "tttt")</f>
        <v>Friday</v>
      </c>
      <c r="N2233" s="2" t="s">
        <v>16</v>
      </c>
    </row>
    <row r="2234" spans="1:14" ht="14.5" x14ac:dyDescent="0.35">
      <c r="A2234" s="2" t="s">
        <v>4498</v>
      </c>
      <c r="B2234" s="2" t="s">
        <v>4499</v>
      </c>
      <c r="C2234" s="2">
        <v>35</v>
      </c>
      <c r="D2234" s="2" t="s">
        <v>39</v>
      </c>
      <c r="E2234" s="2" t="s">
        <v>24</v>
      </c>
      <c r="F2234" s="2" t="s">
        <v>19</v>
      </c>
      <c r="G2234" s="2" t="s">
        <v>15</v>
      </c>
      <c r="H2234" s="7">
        <v>26818.19</v>
      </c>
      <c r="I2234" s="3">
        <v>45414</v>
      </c>
      <c r="J2234" s="3" t="str">
        <f>TEXT(NIgerian_Fintech[[#This Row],[TransactionDate]], "JJJJ")</f>
        <v>2024</v>
      </c>
      <c r="K2234" s="3" t="str">
        <f>TEXT(NIgerian_Fintech[[#This Row],[TransactionDate]], "MMMM")</f>
        <v>May</v>
      </c>
      <c r="L2234" s="3" t="str">
        <f>TEXT(NIgerian_Fintech[[#This Row],[TransactionDate]], "MM")</f>
        <v>05</v>
      </c>
      <c r="M2234" s="3" t="str">
        <f>TEXT(NIgerian_Fintech[[#This Row],[TransactionDate]], "tttt")</f>
        <v>Thursday</v>
      </c>
      <c r="N2234" s="2" t="s">
        <v>16</v>
      </c>
    </row>
    <row r="2235" spans="1:14" ht="14.5" x14ac:dyDescent="0.35">
      <c r="A2235" s="2" t="s">
        <v>4500</v>
      </c>
      <c r="B2235" s="2" t="s">
        <v>4501</v>
      </c>
      <c r="C2235" s="2">
        <v>19</v>
      </c>
      <c r="D2235" s="2" t="s">
        <v>12</v>
      </c>
      <c r="E2235" s="2" t="s">
        <v>74</v>
      </c>
      <c r="F2235" s="2" t="s">
        <v>25</v>
      </c>
      <c r="G2235" s="2" t="s">
        <v>26</v>
      </c>
      <c r="H2235" s="7">
        <v>1150.3599999999999</v>
      </c>
      <c r="I2235" s="3">
        <v>45086</v>
      </c>
      <c r="J2235" s="3" t="str">
        <f>TEXT(NIgerian_Fintech[[#This Row],[TransactionDate]], "JJJJ")</f>
        <v>2023</v>
      </c>
      <c r="K2235" s="3" t="str">
        <f>TEXT(NIgerian_Fintech[[#This Row],[TransactionDate]], "MMMM")</f>
        <v>June</v>
      </c>
      <c r="L2235" s="3" t="str">
        <f>TEXT(NIgerian_Fintech[[#This Row],[TransactionDate]], "MM")</f>
        <v>06</v>
      </c>
      <c r="M2235" s="3" t="str">
        <f>TEXT(NIgerian_Fintech[[#This Row],[TransactionDate]], "tttt")</f>
        <v>Friday</v>
      </c>
      <c r="N2235" s="2" t="s">
        <v>16</v>
      </c>
    </row>
    <row r="2236" spans="1:14" ht="14.5" x14ac:dyDescent="0.35">
      <c r="A2236" s="2" t="s">
        <v>4502</v>
      </c>
      <c r="B2236" s="2" t="s">
        <v>4503</v>
      </c>
      <c r="C2236" s="2">
        <v>30</v>
      </c>
      <c r="D2236" s="2" t="s">
        <v>12</v>
      </c>
      <c r="E2236" s="2" t="s">
        <v>52</v>
      </c>
      <c r="F2236" s="2" t="s">
        <v>55</v>
      </c>
      <c r="G2236" s="2" t="s">
        <v>26</v>
      </c>
      <c r="H2236" s="7">
        <v>517.98</v>
      </c>
      <c r="I2236" s="3">
        <v>45137</v>
      </c>
      <c r="J2236" s="3" t="str">
        <f>TEXT(NIgerian_Fintech[[#This Row],[TransactionDate]], "JJJJ")</f>
        <v>2023</v>
      </c>
      <c r="K2236" s="3" t="str">
        <f>TEXT(NIgerian_Fintech[[#This Row],[TransactionDate]], "MMMM")</f>
        <v>July</v>
      </c>
      <c r="L2236" s="3" t="str">
        <f>TEXT(NIgerian_Fintech[[#This Row],[TransactionDate]], "MM")</f>
        <v>07</v>
      </c>
      <c r="M2236" s="3" t="str">
        <f>TEXT(NIgerian_Fintech[[#This Row],[TransactionDate]], "tttt")</f>
        <v>Sunday</v>
      </c>
      <c r="N2236" s="2" t="s">
        <v>16</v>
      </c>
    </row>
    <row r="2237" spans="1:14" ht="14.5" x14ac:dyDescent="0.35">
      <c r="A2237" s="2" t="s">
        <v>4504</v>
      </c>
      <c r="B2237" s="2" t="s">
        <v>4505</v>
      </c>
      <c r="C2237" s="2">
        <v>21</v>
      </c>
      <c r="D2237" s="2" t="s">
        <v>12</v>
      </c>
      <c r="E2237" s="2" t="s">
        <v>93</v>
      </c>
      <c r="F2237" s="2" t="s">
        <v>35</v>
      </c>
      <c r="G2237" s="2" t="s">
        <v>30</v>
      </c>
      <c r="H2237" s="7">
        <v>22006.17</v>
      </c>
      <c r="I2237" s="3">
        <v>45379</v>
      </c>
      <c r="J2237" s="3" t="str">
        <f>TEXT(NIgerian_Fintech[[#This Row],[TransactionDate]], "JJJJ")</f>
        <v>2024</v>
      </c>
      <c r="K2237" s="3" t="str">
        <f>TEXT(NIgerian_Fintech[[#This Row],[TransactionDate]], "MMMM")</f>
        <v>March</v>
      </c>
      <c r="L2237" s="3" t="str">
        <f>TEXT(NIgerian_Fintech[[#This Row],[TransactionDate]], "MM")</f>
        <v>03</v>
      </c>
      <c r="M2237" s="3" t="str">
        <f>TEXT(NIgerian_Fintech[[#This Row],[TransactionDate]], "tttt")</f>
        <v>Thursday</v>
      </c>
      <c r="N2237" s="2" t="s">
        <v>16</v>
      </c>
    </row>
    <row r="2238" spans="1:14" ht="14.5" x14ac:dyDescent="0.35">
      <c r="A2238" s="2" t="s">
        <v>4506</v>
      </c>
      <c r="B2238" s="2" t="s">
        <v>4507</v>
      </c>
      <c r="C2238" s="2">
        <v>43</v>
      </c>
      <c r="D2238" s="2" t="s">
        <v>12</v>
      </c>
      <c r="E2238" s="2" t="s">
        <v>74</v>
      </c>
      <c r="F2238" s="2" t="s">
        <v>49</v>
      </c>
      <c r="G2238" s="2" t="s">
        <v>20</v>
      </c>
      <c r="H2238" s="7">
        <v>1006.98</v>
      </c>
      <c r="I2238" s="3">
        <v>45610</v>
      </c>
      <c r="J2238" s="3" t="str">
        <f>TEXT(NIgerian_Fintech[[#This Row],[TransactionDate]], "JJJJ")</f>
        <v>2024</v>
      </c>
      <c r="K2238" s="3" t="str">
        <f>TEXT(NIgerian_Fintech[[#This Row],[TransactionDate]], "MMMM")</f>
        <v>November</v>
      </c>
      <c r="L2238" s="3" t="str">
        <f>TEXT(NIgerian_Fintech[[#This Row],[TransactionDate]], "MM")</f>
        <v>11</v>
      </c>
      <c r="M2238" s="3" t="str">
        <f>TEXT(NIgerian_Fintech[[#This Row],[TransactionDate]], "tttt")</f>
        <v>Thursday</v>
      </c>
      <c r="N2238" s="2" t="s">
        <v>16</v>
      </c>
    </row>
    <row r="2239" spans="1:14" ht="14.5" x14ac:dyDescent="0.35">
      <c r="A2239" s="2" t="s">
        <v>4508</v>
      </c>
      <c r="B2239" s="2" t="s">
        <v>4509</v>
      </c>
      <c r="C2239" s="2">
        <v>42</v>
      </c>
      <c r="D2239" s="2" t="s">
        <v>39</v>
      </c>
      <c r="E2239" s="2" t="s">
        <v>52</v>
      </c>
      <c r="F2239" s="2" t="s">
        <v>14</v>
      </c>
      <c r="G2239" s="2" t="s">
        <v>15</v>
      </c>
      <c r="H2239" s="7">
        <v>15991.47</v>
      </c>
      <c r="I2239" s="3">
        <v>44996</v>
      </c>
      <c r="J2239" s="3" t="str">
        <f>TEXT(NIgerian_Fintech[[#This Row],[TransactionDate]], "JJJJ")</f>
        <v>2023</v>
      </c>
      <c r="K2239" s="3" t="str">
        <f>TEXT(NIgerian_Fintech[[#This Row],[TransactionDate]], "MMMM")</f>
        <v>March</v>
      </c>
      <c r="L2239" s="3" t="str">
        <f>TEXT(NIgerian_Fintech[[#This Row],[TransactionDate]], "MM")</f>
        <v>03</v>
      </c>
      <c r="M2239" s="3" t="str">
        <f>TEXT(NIgerian_Fintech[[#This Row],[TransactionDate]], "tttt")</f>
        <v>Saturday</v>
      </c>
      <c r="N2239" s="2" t="s">
        <v>16</v>
      </c>
    </row>
    <row r="2240" spans="1:14" ht="14.5" x14ac:dyDescent="0.35">
      <c r="A2240" s="2" t="s">
        <v>4510</v>
      </c>
      <c r="B2240" s="2" t="s">
        <v>4511</v>
      </c>
      <c r="C2240" s="2">
        <v>47</v>
      </c>
      <c r="D2240" s="2" t="s">
        <v>39</v>
      </c>
      <c r="E2240" s="2" t="s">
        <v>64</v>
      </c>
      <c r="F2240" s="2" t="s">
        <v>49</v>
      </c>
      <c r="G2240" s="2" t="s">
        <v>26</v>
      </c>
      <c r="H2240" s="7">
        <v>13745.03</v>
      </c>
      <c r="I2240" s="3">
        <v>45240</v>
      </c>
      <c r="J2240" s="3" t="str">
        <f>TEXT(NIgerian_Fintech[[#This Row],[TransactionDate]], "JJJJ")</f>
        <v>2023</v>
      </c>
      <c r="K2240" s="3" t="str">
        <f>TEXT(NIgerian_Fintech[[#This Row],[TransactionDate]], "MMMM")</f>
        <v>November</v>
      </c>
      <c r="L2240" s="3" t="str">
        <f>TEXT(NIgerian_Fintech[[#This Row],[TransactionDate]], "MM")</f>
        <v>11</v>
      </c>
      <c r="M2240" s="3" t="str">
        <f>TEXT(NIgerian_Fintech[[#This Row],[TransactionDate]], "tttt")</f>
        <v>Friday</v>
      </c>
      <c r="N2240" s="2" t="s">
        <v>16</v>
      </c>
    </row>
    <row r="2241" spans="1:14" ht="14.5" x14ac:dyDescent="0.35">
      <c r="A2241" s="2" t="s">
        <v>4512</v>
      </c>
      <c r="B2241" s="2" t="s">
        <v>4513</v>
      </c>
      <c r="C2241" s="2">
        <v>28</v>
      </c>
      <c r="D2241" s="2" t="s">
        <v>12</v>
      </c>
      <c r="E2241" s="2" t="s">
        <v>13</v>
      </c>
      <c r="F2241" s="2" t="s">
        <v>55</v>
      </c>
      <c r="G2241" s="2" t="s">
        <v>26</v>
      </c>
      <c r="H2241" s="7">
        <v>9134.9</v>
      </c>
      <c r="I2241" s="3">
        <v>45357</v>
      </c>
      <c r="J2241" s="3" t="str">
        <f>TEXT(NIgerian_Fintech[[#This Row],[TransactionDate]], "JJJJ")</f>
        <v>2024</v>
      </c>
      <c r="K2241" s="3" t="str">
        <f>TEXT(NIgerian_Fintech[[#This Row],[TransactionDate]], "MMMM")</f>
        <v>March</v>
      </c>
      <c r="L2241" s="3" t="str">
        <f>TEXT(NIgerian_Fintech[[#This Row],[TransactionDate]], "MM")</f>
        <v>03</v>
      </c>
      <c r="M2241" s="3" t="str">
        <f>TEXT(NIgerian_Fintech[[#This Row],[TransactionDate]], "tttt")</f>
        <v>Wednesday</v>
      </c>
      <c r="N2241" s="2" t="s">
        <v>16</v>
      </c>
    </row>
    <row r="2242" spans="1:14" ht="14.5" x14ac:dyDescent="0.35">
      <c r="A2242" s="2" t="s">
        <v>4514</v>
      </c>
      <c r="B2242" s="2" t="s">
        <v>4515</v>
      </c>
      <c r="C2242" s="2">
        <v>24</v>
      </c>
      <c r="D2242" s="2" t="s">
        <v>12</v>
      </c>
      <c r="E2242" s="2" t="s">
        <v>52</v>
      </c>
      <c r="F2242" s="2" t="s">
        <v>55</v>
      </c>
      <c r="G2242" s="2" t="s">
        <v>20</v>
      </c>
      <c r="H2242" s="7">
        <v>4747.55</v>
      </c>
      <c r="I2242" s="3">
        <v>45308</v>
      </c>
      <c r="J2242" s="3" t="str">
        <f>TEXT(NIgerian_Fintech[[#This Row],[TransactionDate]], "JJJJ")</f>
        <v>2024</v>
      </c>
      <c r="K2242" s="3" t="str">
        <f>TEXT(NIgerian_Fintech[[#This Row],[TransactionDate]], "MMMM")</f>
        <v>January</v>
      </c>
      <c r="L2242" s="3" t="str">
        <f>TEXT(NIgerian_Fintech[[#This Row],[TransactionDate]], "MM")</f>
        <v>01</v>
      </c>
      <c r="M2242" s="3" t="str">
        <f>TEXT(NIgerian_Fintech[[#This Row],[TransactionDate]], "tttt")</f>
        <v>Wednesday</v>
      </c>
      <c r="N2242" s="2" t="s">
        <v>16</v>
      </c>
    </row>
    <row r="2243" spans="1:14" ht="14.5" x14ac:dyDescent="0.35">
      <c r="A2243" s="2" t="s">
        <v>4516</v>
      </c>
      <c r="B2243" s="2" t="s">
        <v>4517</v>
      </c>
      <c r="C2243" s="2">
        <v>48</v>
      </c>
      <c r="D2243" s="2" t="s">
        <v>12</v>
      </c>
      <c r="E2243" s="2" t="s">
        <v>64</v>
      </c>
      <c r="F2243" s="2" t="s">
        <v>19</v>
      </c>
      <c r="G2243" s="2" t="s">
        <v>36</v>
      </c>
      <c r="H2243" s="7">
        <v>24719.57</v>
      </c>
      <c r="I2243" s="3">
        <v>45583</v>
      </c>
      <c r="J2243" s="3" t="str">
        <f>TEXT(NIgerian_Fintech[[#This Row],[TransactionDate]], "JJJJ")</f>
        <v>2024</v>
      </c>
      <c r="K2243" s="3" t="str">
        <f>TEXT(NIgerian_Fintech[[#This Row],[TransactionDate]], "MMMM")</f>
        <v>October</v>
      </c>
      <c r="L2243" s="3" t="str">
        <f>TEXT(NIgerian_Fintech[[#This Row],[TransactionDate]], "MM")</f>
        <v>10</v>
      </c>
      <c r="M2243" s="3" t="str">
        <f>TEXT(NIgerian_Fintech[[#This Row],[TransactionDate]], "tttt")</f>
        <v>Friday</v>
      </c>
      <c r="N2243" s="2" t="s">
        <v>16</v>
      </c>
    </row>
    <row r="2244" spans="1:14" ht="14.5" x14ac:dyDescent="0.35">
      <c r="A2244" s="2" t="s">
        <v>4518</v>
      </c>
      <c r="B2244" s="2" t="s">
        <v>4519</v>
      </c>
      <c r="C2244" s="2">
        <v>61</v>
      </c>
      <c r="D2244" s="2" t="s">
        <v>39</v>
      </c>
      <c r="E2244" s="2" t="s">
        <v>24</v>
      </c>
      <c r="F2244" s="2" t="s">
        <v>49</v>
      </c>
      <c r="G2244" s="2" t="s">
        <v>30</v>
      </c>
      <c r="H2244" s="7">
        <v>20485.73</v>
      </c>
      <c r="I2244" s="3">
        <v>45093</v>
      </c>
      <c r="J2244" s="3" t="str">
        <f>TEXT(NIgerian_Fintech[[#This Row],[TransactionDate]], "JJJJ")</f>
        <v>2023</v>
      </c>
      <c r="K2244" s="3" t="str">
        <f>TEXT(NIgerian_Fintech[[#This Row],[TransactionDate]], "MMMM")</f>
        <v>June</v>
      </c>
      <c r="L2244" s="3" t="str">
        <f>TEXT(NIgerian_Fintech[[#This Row],[TransactionDate]], "MM")</f>
        <v>06</v>
      </c>
      <c r="M2244" s="3" t="str">
        <f>TEXT(NIgerian_Fintech[[#This Row],[TransactionDate]], "tttt")</f>
        <v>Friday</v>
      </c>
      <c r="N2244" s="2" t="s">
        <v>16</v>
      </c>
    </row>
    <row r="2245" spans="1:14" ht="14.5" x14ac:dyDescent="0.35">
      <c r="A2245" s="2" t="s">
        <v>4520</v>
      </c>
      <c r="B2245" s="2" t="s">
        <v>4521</v>
      </c>
      <c r="C2245" s="2">
        <v>27</v>
      </c>
      <c r="D2245" s="2" t="s">
        <v>12</v>
      </c>
      <c r="E2245" s="2" t="s">
        <v>42</v>
      </c>
      <c r="F2245" s="2" t="s">
        <v>55</v>
      </c>
      <c r="G2245" s="2" t="s">
        <v>20</v>
      </c>
      <c r="H2245" s="7">
        <v>5555.56</v>
      </c>
      <c r="I2245" s="3">
        <v>45317</v>
      </c>
      <c r="J2245" s="3" t="str">
        <f>TEXT(NIgerian_Fintech[[#This Row],[TransactionDate]], "JJJJ")</f>
        <v>2024</v>
      </c>
      <c r="K2245" s="3" t="str">
        <f>TEXT(NIgerian_Fintech[[#This Row],[TransactionDate]], "MMMM")</f>
        <v>January</v>
      </c>
      <c r="L2245" s="3" t="str">
        <f>TEXT(NIgerian_Fintech[[#This Row],[TransactionDate]], "MM")</f>
        <v>01</v>
      </c>
      <c r="M2245" s="3" t="str">
        <f>TEXT(NIgerian_Fintech[[#This Row],[TransactionDate]], "tttt")</f>
        <v>Friday</v>
      </c>
      <c r="N2245" s="2" t="s">
        <v>16</v>
      </c>
    </row>
    <row r="2246" spans="1:14" ht="14.5" x14ac:dyDescent="0.35">
      <c r="A2246" s="2" t="s">
        <v>4522</v>
      </c>
      <c r="B2246" s="2" t="s">
        <v>4523</v>
      </c>
      <c r="C2246" s="2">
        <v>56</v>
      </c>
      <c r="D2246" s="2" t="s">
        <v>12</v>
      </c>
      <c r="E2246" s="2" t="s">
        <v>64</v>
      </c>
      <c r="F2246" s="2" t="s">
        <v>49</v>
      </c>
      <c r="G2246" s="2" t="s">
        <v>20</v>
      </c>
      <c r="H2246" s="7">
        <v>2636.07</v>
      </c>
      <c r="I2246" s="3">
        <v>45245</v>
      </c>
      <c r="J2246" s="3" t="str">
        <f>TEXT(NIgerian_Fintech[[#This Row],[TransactionDate]], "JJJJ")</f>
        <v>2023</v>
      </c>
      <c r="K2246" s="3" t="str">
        <f>TEXT(NIgerian_Fintech[[#This Row],[TransactionDate]], "MMMM")</f>
        <v>November</v>
      </c>
      <c r="L2246" s="3" t="str">
        <f>TEXT(NIgerian_Fintech[[#This Row],[TransactionDate]], "MM")</f>
        <v>11</v>
      </c>
      <c r="M2246" s="3" t="str">
        <f>TEXT(NIgerian_Fintech[[#This Row],[TransactionDate]], "tttt")</f>
        <v>Wednesday</v>
      </c>
      <c r="N2246" s="2" t="s">
        <v>16</v>
      </c>
    </row>
    <row r="2247" spans="1:14" ht="14.5" x14ac:dyDescent="0.35">
      <c r="A2247" s="2" t="s">
        <v>4524</v>
      </c>
      <c r="B2247" s="2" t="s">
        <v>4525</v>
      </c>
      <c r="C2247" s="2">
        <v>30</v>
      </c>
      <c r="D2247" s="2" t="s">
        <v>39</v>
      </c>
      <c r="E2247" s="2" t="s">
        <v>42</v>
      </c>
      <c r="F2247" s="2" t="s">
        <v>55</v>
      </c>
      <c r="G2247" s="2" t="s">
        <v>20</v>
      </c>
      <c r="H2247" s="7">
        <v>3182.4</v>
      </c>
      <c r="I2247" s="3">
        <v>45043</v>
      </c>
      <c r="J2247" s="3" t="str">
        <f>TEXT(NIgerian_Fintech[[#This Row],[TransactionDate]], "JJJJ")</f>
        <v>2023</v>
      </c>
      <c r="K2247" s="3" t="str">
        <f>TEXT(NIgerian_Fintech[[#This Row],[TransactionDate]], "MMMM")</f>
        <v>April</v>
      </c>
      <c r="L2247" s="3" t="str">
        <f>TEXT(NIgerian_Fintech[[#This Row],[TransactionDate]], "MM")</f>
        <v>04</v>
      </c>
      <c r="M2247" s="3" t="str">
        <f>TEXT(NIgerian_Fintech[[#This Row],[TransactionDate]], "tttt")</f>
        <v>Thursday</v>
      </c>
      <c r="N2247" s="2" t="s">
        <v>21</v>
      </c>
    </row>
    <row r="2248" spans="1:14" ht="14.5" x14ac:dyDescent="0.35">
      <c r="A2248" s="2" t="s">
        <v>4526</v>
      </c>
      <c r="B2248" s="2" t="s">
        <v>4527</v>
      </c>
      <c r="C2248" s="2">
        <v>48</v>
      </c>
      <c r="D2248" s="2" t="s">
        <v>39</v>
      </c>
      <c r="E2248" s="2" t="s">
        <v>52</v>
      </c>
      <c r="F2248" s="2" t="s">
        <v>14</v>
      </c>
      <c r="G2248" s="2" t="s">
        <v>20</v>
      </c>
      <c r="H2248" s="7">
        <v>2488.7600000000002</v>
      </c>
      <c r="I2248" s="3">
        <v>45623</v>
      </c>
      <c r="J2248" s="3" t="str">
        <f>TEXT(NIgerian_Fintech[[#This Row],[TransactionDate]], "JJJJ")</f>
        <v>2024</v>
      </c>
      <c r="K2248" s="3" t="str">
        <f>TEXT(NIgerian_Fintech[[#This Row],[TransactionDate]], "MMMM")</f>
        <v>November</v>
      </c>
      <c r="L2248" s="3" t="str">
        <f>TEXT(NIgerian_Fintech[[#This Row],[TransactionDate]], "MM")</f>
        <v>11</v>
      </c>
      <c r="M2248" s="3" t="str">
        <f>TEXT(NIgerian_Fintech[[#This Row],[TransactionDate]], "tttt")</f>
        <v>Wednesday</v>
      </c>
      <c r="N2248" s="2" t="s">
        <v>16</v>
      </c>
    </row>
    <row r="2249" spans="1:14" ht="14.5" x14ac:dyDescent="0.35">
      <c r="A2249" s="2" t="s">
        <v>4528</v>
      </c>
      <c r="B2249" s="2" t="s">
        <v>4529</v>
      </c>
      <c r="C2249" s="2">
        <v>24</v>
      </c>
      <c r="D2249" s="2" t="s">
        <v>12</v>
      </c>
      <c r="E2249" s="2" t="s">
        <v>42</v>
      </c>
      <c r="F2249" s="2" t="s">
        <v>55</v>
      </c>
      <c r="G2249" s="2" t="s">
        <v>36</v>
      </c>
      <c r="H2249" s="7">
        <v>7792.54</v>
      </c>
      <c r="I2249" s="3">
        <v>45438</v>
      </c>
      <c r="J2249" s="3" t="str">
        <f>TEXT(NIgerian_Fintech[[#This Row],[TransactionDate]], "JJJJ")</f>
        <v>2024</v>
      </c>
      <c r="K2249" s="3" t="str">
        <f>TEXT(NIgerian_Fintech[[#This Row],[TransactionDate]], "MMMM")</f>
        <v>May</v>
      </c>
      <c r="L2249" s="3" t="str">
        <f>TEXT(NIgerian_Fintech[[#This Row],[TransactionDate]], "MM")</f>
        <v>05</v>
      </c>
      <c r="M2249" s="3" t="str">
        <f>TEXT(NIgerian_Fintech[[#This Row],[TransactionDate]], "tttt")</f>
        <v>Sunday</v>
      </c>
      <c r="N2249" s="2" t="s">
        <v>16</v>
      </c>
    </row>
    <row r="2250" spans="1:14" ht="14.5" x14ac:dyDescent="0.35">
      <c r="A2250" s="2" t="s">
        <v>4530</v>
      </c>
      <c r="B2250" s="2" t="s">
        <v>4531</v>
      </c>
      <c r="C2250" s="2">
        <v>59</v>
      </c>
      <c r="D2250" s="2" t="s">
        <v>12</v>
      </c>
      <c r="E2250" s="2" t="s">
        <v>64</v>
      </c>
      <c r="F2250" s="2" t="s">
        <v>49</v>
      </c>
      <c r="G2250" s="2" t="s">
        <v>15</v>
      </c>
      <c r="H2250" s="7">
        <v>20290.439999999999</v>
      </c>
      <c r="I2250" s="3">
        <v>45129</v>
      </c>
      <c r="J2250" s="3" t="str">
        <f>TEXT(NIgerian_Fintech[[#This Row],[TransactionDate]], "JJJJ")</f>
        <v>2023</v>
      </c>
      <c r="K2250" s="3" t="str">
        <f>TEXT(NIgerian_Fintech[[#This Row],[TransactionDate]], "MMMM")</f>
        <v>July</v>
      </c>
      <c r="L2250" s="3" t="str">
        <f>TEXT(NIgerian_Fintech[[#This Row],[TransactionDate]], "MM")</f>
        <v>07</v>
      </c>
      <c r="M2250" s="3" t="str">
        <f>TEXT(NIgerian_Fintech[[#This Row],[TransactionDate]], "tttt")</f>
        <v>Saturday</v>
      </c>
      <c r="N2250" s="2" t="s">
        <v>16</v>
      </c>
    </row>
    <row r="2251" spans="1:14" ht="14.5" x14ac:dyDescent="0.35">
      <c r="A2251" s="2" t="s">
        <v>4532</v>
      </c>
      <c r="B2251" s="2" t="s">
        <v>4533</v>
      </c>
      <c r="C2251" s="2">
        <v>59</v>
      </c>
      <c r="D2251" s="2" t="s">
        <v>39</v>
      </c>
      <c r="E2251" s="2" t="s">
        <v>29</v>
      </c>
      <c r="F2251" s="2" t="s">
        <v>19</v>
      </c>
      <c r="G2251" s="2" t="s">
        <v>20</v>
      </c>
      <c r="H2251" s="7">
        <v>14855.05</v>
      </c>
      <c r="I2251" s="3">
        <v>45088</v>
      </c>
      <c r="J2251" s="3" t="str">
        <f>TEXT(NIgerian_Fintech[[#This Row],[TransactionDate]], "JJJJ")</f>
        <v>2023</v>
      </c>
      <c r="K2251" s="3" t="str">
        <f>TEXT(NIgerian_Fintech[[#This Row],[TransactionDate]], "MMMM")</f>
        <v>June</v>
      </c>
      <c r="L2251" s="3" t="str">
        <f>TEXT(NIgerian_Fintech[[#This Row],[TransactionDate]], "MM")</f>
        <v>06</v>
      </c>
      <c r="M2251" s="3" t="str">
        <f>TEXT(NIgerian_Fintech[[#This Row],[TransactionDate]], "tttt")</f>
        <v>Sunday</v>
      </c>
      <c r="N2251" s="2" t="s">
        <v>21</v>
      </c>
    </row>
    <row r="2252" spans="1:14" ht="14.5" x14ac:dyDescent="0.35">
      <c r="A2252" s="2" t="s">
        <v>4534</v>
      </c>
      <c r="B2252" s="2" t="s">
        <v>4535</v>
      </c>
      <c r="C2252" s="2">
        <v>53</v>
      </c>
      <c r="D2252" s="2" t="s">
        <v>12</v>
      </c>
      <c r="E2252" s="2" t="s">
        <v>13</v>
      </c>
      <c r="F2252" s="2" t="s">
        <v>49</v>
      </c>
      <c r="G2252" s="2" t="s">
        <v>20</v>
      </c>
      <c r="H2252" s="7">
        <v>15872.38</v>
      </c>
      <c r="I2252" s="3">
        <v>45388</v>
      </c>
      <c r="J2252" s="3" t="str">
        <f>TEXT(NIgerian_Fintech[[#This Row],[TransactionDate]], "JJJJ")</f>
        <v>2024</v>
      </c>
      <c r="K2252" s="3" t="str">
        <f>TEXT(NIgerian_Fintech[[#This Row],[TransactionDate]], "MMMM")</f>
        <v>April</v>
      </c>
      <c r="L2252" s="3" t="str">
        <f>TEXT(NIgerian_Fintech[[#This Row],[TransactionDate]], "MM")</f>
        <v>04</v>
      </c>
      <c r="M2252" s="3" t="str">
        <f>TEXT(NIgerian_Fintech[[#This Row],[TransactionDate]], "tttt")</f>
        <v>Saturday</v>
      </c>
      <c r="N2252" s="2" t="s">
        <v>16</v>
      </c>
    </row>
    <row r="2253" spans="1:14" ht="14.5" x14ac:dyDescent="0.35">
      <c r="A2253" s="2" t="s">
        <v>4536</v>
      </c>
      <c r="B2253" s="2" t="s">
        <v>4537</v>
      </c>
      <c r="C2253" s="2">
        <v>37</v>
      </c>
      <c r="D2253" s="2" t="s">
        <v>12</v>
      </c>
      <c r="E2253" s="2" t="s">
        <v>74</v>
      </c>
      <c r="F2253" s="2" t="s">
        <v>25</v>
      </c>
      <c r="G2253" s="2" t="s">
        <v>30</v>
      </c>
      <c r="H2253" s="7">
        <v>5947.3</v>
      </c>
      <c r="I2253" s="3">
        <v>45626</v>
      </c>
      <c r="J2253" s="3" t="str">
        <f>TEXT(NIgerian_Fintech[[#This Row],[TransactionDate]], "JJJJ")</f>
        <v>2024</v>
      </c>
      <c r="K2253" s="3" t="str">
        <f>TEXT(NIgerian_Fintech[[#This Row],[TransactionDate]], "MMMM")</f>
        <v>November</v>
      </c>
      <c r="L2253" s="3" t="str">
        <f>TEXT(NIgerian_Fintech[[#This Row],[TransactionDate]], "MM")</f>
        <v>11</v>
      </c>
      <c r="M2253" s="3" t="str">
        <f>TEXT(NIgerian_Fintech[[#This Row],[TransactionDate]], "tttt")</f>
        <v>Saturday</v>
      </c>
      <c r="N2253" s="2" t="s">
        <v>16</v>
      </c>
    </row>
    <row r="2254" spans="1:14" ht="14.5" x14ac:dyDescent="0.35">
      <c r="A2254" s="2" t="s">
        <v>4538</v>
      </c>
      <c r="B2254" s="2" t="s">
        <v>4539</v>
      </c>
      <c r="C2254" s="2">
        <v>21</v>
      </c>
      <c r="D2254" s="2" t="s">
        <v>39</v>
      </c>
      <c r="E2254" s="2" t="s">
        <v>74</v>
      </c>
      <c r="F2254" s="2" t="s">
        <v>49</v>
      </c>
      <c r="G2254" s="2" t="s">
        <v>26</v>
      </c>
      <c r="H2254" s="7">
        <v>3892.64</v>
      </c>
      <c r="I2254" s="3">
        <v>45481</v>
      </c>
      <c r="J2254" s="3" t="str">
        <f>TEXT(NIgerian_Fintech[[#This Row],[TransactionDate]], "JJJJ")</f>
        <v>2024</v>
      </c>
      <c r="K2254" s="3" t="str">
        <f>TEXT(NIgerian_Fintech[[#This Row],[TransactionDate]], "MMMM")</f>
        <v>July</v>
      </c>
      <c r="L2254" s="3" t="str">
        <f>TEXT(NIgerian_Fintech[[#This Row],[TransactionDate]], "MM")</f>
        <v>07</v>
      </c>
      <c r="M2254" s="3" t="str">
        <f>TEXT(NIgerian_Fintech[[#This Row],[TransactionDate]], "tttt")</f>
        <v>Monday</v>
      </c>
      <c r="N2254" s="2" t="s">
        <v>16</v>
      </c>
    </row>
    <row r="2255" spans="1:14" ht="14.5" x14ac:dyDescent="0.35">
      <c r="A2255" s="2" t="s">
        <v>4540</v>
      </c>
      <c r="B2255" s="2" t="s">
        <v>4541</v>
      </c>
      <c r="C2255" s="2">
        <v>24</v>
      </c>
      <c r="D2255" s="2" t="s">
        <v>39</v>
      </c>
      <c r="E2255" s="2" t="s">
        <v>13</v>
      </c>
      <c r="F2255" s="2" t="s">
        <v>14</v>
      </c>
      <c r="G2255" s="2" t="s">
        <v>36</v>
      </c>
      <c r="H2255" s="7">
        <v>14161.59</v>
      </c>
      <c r="I2255" s="3">
        <v>45127</v>
      </c>
      <c r="J2255" s="3" t="str">
        <f>TEXT(NIgerian_Fintech[[#This Row],[TransactionDate]], "JJJJ")</f>
        <v>2023</v>
      </c>
      <c r="K2255" s="3" t="str">
        <f>TEXT(NIgerian_Fintech[[#This Row],[TransactionDate]], "MMMM")</f>
        <v>July</v>
      </c>
      <c r="L2255" s="3" t="str">
        <f>TEXT(NIgerian_Fintech[[#This Row],[TransactionDate]], "MM")</f>
        <v>07</v>
      </c>
      <c r="M2255" s="3" t="str">
        <f>TEXT(NIgerian_Fintech[[#This Row],[TransactionDate]], "tttt")</f>
        <v>Thursday</v>
      </c>
      <c r="N2255" s="2" t="s">
        <v>21</v>
      </c>
    </row>
    <row r="2256" spans="1:14" ht="14.5" x14ac:dyDescent="0.35">
      <c r="A2256" s="2" t="s">
        <v>4542</v>
      </c>
      <c r="B2256" s="2" t="s">
        <v>4543</v>
      </c>
      <c r="C2256" s="2">
        <v>18</v>
      </c>
      <c r="D2256" s="2" t="s">
        <v>39</v>
      </c>
      <c r="E2256" s="2" t="s">
        <v>93</v>
      </c>
      <c r="F2256" s="2" t="s">
        <v>35</v>
      </c>
      <c r="G2256" s="2" t="s">
        <v>20</v>
      </c>
      <c r="H2256" s="7">
        <v>15764.78</v>
      </c>
      <c r="I2256" s="3">
        <v>45157</v>
      </c>
      <c r="J2256" s="3" t="str">
        <f>TEXT(NIgerian_Fintech[[#This Row],[TransactionDate]], "JJJJ")</f>
        <v>2023</v>
      </c>
      <c r="K2256" s="3" t="str">
        <f>TEXT(NIgerian_Fintech[[#This Row],[TransactionDate]], "MMMM")</f>
        <v>August</v>
      </c>
      <c r="L2256" s="3" t="str">
        <f>TEXT(NIgerian_Fintech[[#This Row],[TransactionDate]], "MM")</f>
        <v>08</v>
      </c>
      <c r="M2256" s="3" t="str">
        <f>TEXT(NIgerian_Fintech[[#This Row],[TransactionDate]], "tttt")</f>
        <v>Saturday</v>
      </c>
      <c r="N2256" s="2" t="s">
        <v>16</v>
      </c>
    </row>
    <row r="2257" spans="1:14" ht="14.5" x14ac:dyDescent="0.35">
      <c r="A2257" s="2" t="s">
        <v>4544</v>
      </c>
      <c r="B2257" s="2" t="s">
        <v>4545</v>
      </c>
      <c r="C2257" s="2">
        <v>61</v>
      </c>
      <c r="D2257" s="2" t="s">
        <v>12</v>
      </c>
      <c r="E2257" s="2" t="s">
        <v>74</v>
      </c>
      <c r="F2257" s="2" t="s">
        <v>14</v>
      </c>
      <c r="G2257" s="2" t="s">
        <v>15</v>
      </c>
      <c r="H2257" s="7">
        <v>11886.04</v>
      </c>
      <c r="I2257" s="3">
        <v>45442</v>
      </c>
      <c r="J2257" s="3" t="str">
        <f>TEXT(NIgerian_Fintech[[#This Row],[TransactionDate]], "JJJJ")</f>
        <v>2024</v>
      </c>
      <c r="K2257" s="3" t="str">
        <f>TEXT(NIgerian_Fintech[[#This Row],[TransactionDate]], "MMMM")</f>
        <v>May</v>
      </c>
      <c r="L2257" s="3" t="str">
        <f>TEXT(NIgerian_Fintech[[#This Row],[TransactionDate]], "MM")</f>
        <v>05</v>
      </c>
      <c r="M2257" s="3" t="str">
        <f>TEXT(NIgerian_Fintech[[#This Row],[TransactionDate]], "tttt")</f>
        <v>Thursday</v>
      </c>
      <c r="N2257" s="2" t="s">
        <v>16</v>
      </c>
    </row>
    <row r="2258" spans="1:14" ht="14.5" x14ac:dyDescent="0.35">
      <c r="A2258" s="2" t="s">
        <v>4546</v>
      </c>
      <c r="B2258" s="2" t="s">
        <v>4547</v>
      </c>
      <c r="C2258" s="2">
        <v>62</v>
      </c>
      <c r="D2258" s="2" t="s">
        <v>39</v>
      </c>
      <c r="E2258" s="2" t="s">
        <v>24</v>
      </c>
      <c r="F2258" s="2" t="s">
        <v>14</v>
      </c>
      <c r="G2258" s="2" t="s">
        <v>15</v>
      </c>
      <c r="H2258" s="7">
        <v>326.33999999999997</v>
      </c>
      <c r="I2258" s="3">
        <v>45132</v>
      </c>
      <c r="J2258" s="3" t="str">
        <f>TEXT(NIgerian_Fintech[[#This Row],[TransactionDate]], "JJJJ")</f>
        <v>2023</v>
      </c>
      <c r="K2258" s="3" t="str">
        <f>TEXT(NIgerian_Fintech[[#This Row],[TransactionDate]], "MMMM")</f>
        <v>July</v>
      </c>
      <c r="L2258" s="3" t="str">
        <f>TEXT(NIgerian_Fintech[[#This Row],[TransactionDate]], "MM")</f>
        <v>07</v>
      </c>
      <c r="M2258" s="3" t="str">
        <f>TEXT(NIgerian_Fintech[[#This Row],[TransactionDate]], "tttt")</f>
        <v>Tuesday</v>
      </c>
      <c r="N2258" s="2" t="s">
        <v>16</v>
      </c>
    </row>
    <row r="2259" spans="1:14" ht="14.5" x14ac:dyDescent="0.35">
      <c r="A2259" s="2" t="s">
        <v>4548</v>
      </c>
      <c r="B2259" s="2" t="s">
        <v>4549</v>
      </c>
      <c r="C2259" s="2">
        <v>59</v>
      </c>
      <c r="D2259" s="2" t="s">
        <v>39</v>
      </c>
      <c r="E2259" s="2" t="s">
        <v>52</v>
      </c>
      <c r="F2259" s="2" t="s">
        <v>55</v>
      </c>
      <c r="G2259" s="2" t="s">
        <v>15</v>
      </c>
      <c r="H2259" s="7">
        <v>8908.2900000000009</v>
      </c>
      <c r="I2259" s="3">
        <v>45257</v>
      </c>
      <c r="J2259" s="3" t="str">
        <f>TEXT(NIgerian_Fintech[[#This Row],[TransactionDate]], "JJJJ")</f>
        <v>2023</v>
      </c>
      <c r="K2259" s="3" t="str">
        <f>TEXT(NIgerian_Fintech[[#This Row],[TransactionDate]], "MMMM")</f>
        <v>November</v>
      </c>
      <c r="L2259" s="3" t="str">
        <f>TEXT(NIgerian_Fintech[[#This Row],[TransactionDate]], "MM")</f>
        <v>11</v>
      </c>
      <c r="M2259" s="3" t="str">
        <f>TEXT(NIgerian_Fintech[[#This Row],[TransactionDate]], "tttt")</f>
        <v>Monday</v>
      </c>
      <c r="N2259" s="2" t="s">
        <v>16</v>
      </c>
    </row>
    <row r="2260" spans="1:14" ht="14.5" x14ac:dyDescent="0.35">
      <c r="A2260" s="2" t="s">
        <v>4550</v>
      </c>
      <c r="B2260" s="2" t="s">
        <v>4551</v>
      </c>
      <c r="C2260" s="2">
        <v>64</v>
      </c>
      <c r="D2260" s="2" t="s">
        <v>12</v>
      </c>
      <c r="E2260" s="2" t="s">
        <v>93</v>
      </c>
      <c r="F2260" s="2" t="s">
        <v>14</v>
      </c>
      <c r="G2260" s="2" t="s">
        <v>30</v>
      </c>
      <c r="H2260" s="7">
        <v>4262.4799999999996</v>
      </c>
      <c r="I2260" s="3">
        <v>45532</v>
      </c>
      <c r="J2260" s="3" t="str">
        <f>TEXT(NIgerian_Fintech[[#This Row],[TransactionDate]], "JJJJ")</f>
        <v>2024</v>
      </c>
      <c r="K2260" s="3" t="str">
        <f>TEXT(NIgerian_Fintech[[#This Row],[TransactionDate]], "MMMM")</f>
        <v>August</v>
      </c>
      <c r="L2260" s="3" t="str">
        <f>TEXT(NIgerian_Fintech[[#This Row],[TransactionDate]], "MM")</f>
        <v>08</v>
      </c>
      <c r="M2260" s="3" t="str">
        <f>TEXT(NIgerian_Fintech[[#This Row],[TransactionDate]], "tttt")</f>
        <v>Wednesday</v>
      </c>
      <c r="N2260" s="2" t="s">
        <v>16</v>
      </c>
    </row>
    <row r="2261" spans="1:14" ht="14.5" x14ac:dyDescent="0.35">
      <c r="A2261" s="2" t="s">
        <v>4552</v>
      </c>
      <c r="B2261" s="2" t="s">
        <v>4553</v>
      </c>
      <c r="C2261" s="2">
        <v>30</v>
      </c>
      <c r="D2261" s="2" t="s">
        <v>12</v>
      </c>
      <c r="E2261" s="2" t="s">
        <v>52</v>
      </c>
      <c r="F2261" s="2" t="s">
        <v>49</v>
      </c>
      <c r="G2261" s="2" t="s">
        <v>15</v>
      </c>
      <c r="H2261" s="7">
        <v>2183.96</v>
      </c>
      <c r="I2261" s="3">
        <v>45273</v>
      </c>
      <c r="J2261" s="3" t="str">
        <f>TEXT(NIgerian_Fintech[[#This Row],[TransactionDate]], "JJJJ")</f>
        <v>2023</v>
      </c>
      <c r="K2261" s="3" t="str">
        <f>TEXT(NIgerian_Fintech[[#This Row],[TransactionDate]], "MMMM")</f>
        <v>December</v>
      </c>
      <c r="L2261" s="3" t="str">
        <f>TEXT(NIgerian_Fintech[[#This Row],[TransactionDate]], "MM")</f>
        <v>12</v>
      </c>
      <c r="M2261" s="3" t="str">
        <f>TEXT(NIgerian_Fintech[[#This Row],[TransactionDate]], "tttt")</f>
        <v>Wednesday</v>
      </c>
      <c r="N2261" s="2" t="s">
        <v>16</v>
      </c>
    </row>
    <row r="2262" spans="1:14" ht="14.5" x14ac:dyDescent="0.35">
      <c r="A2262" s="2" t="s">
        <v>4554</v>
      </c>
      <c r="B2262" s="2" t="s">
        <v>4555</v>
      </c>
      <c r="C2262" s="2">
        <v>39</v>
      </c>
      <c r="D2262" s="2" t="s">
        <v>39</v>
      </c>
      <c r="E2262" s="2" t="s">
        <v>64</v>
      </c>
      <c r="F2262" s="2" t="s">
        <v>35</v>
      </c>
      <c r="G2262" s="2" t="s">
        <v>30</v>
      </c>
      <c r="H2262" s="7">
        <v>11854.63</v>
      </c>
      <c r="I2262" s="3">
        <v>45275</v>
      </c>
      <c r="J2262" s="3" t="str">
        <f>TEXT(NIgerian_Fintech[[#This Row],[TransactionDate]], "JJJJ")</f>
        <v>2023</v>
      </c>
      <c r="K2262" s="3" t="str">
        <f>TEXT(NIgerian_Fintech[[#This Row],[TransactionDate]], "MMMM")</f>
        <v>December</v>
      </c>
      <c r="L2262" s="3" t="str">
        <f>TEXT(NIgerian_Fintech[[#This Row],[TransactionDate]], "MM")</f>
        <v>12</v>
      </c>
      <c r="M2262" s="3" t="str">
        <f>TEXT(NIgerian_Fintech[[#This Row],[TransactionDate]], "tttt")</f>
        <v>Friday</v>
      </c>
      <c r="N2262" s="2" t="s">
        <v>16</v>
      </c>
    </row>
    <row r="2263" spans="1:14" ht="14.5" x14ac:dyDescent="0.35">
      <c r="A2263" s="2" t="s">
        <v>4556</v>
      </c>
      <c r="B2263" s="2" t="s">
        <v>4557</v>
      </c>
      <c r="C2263" s="2">
        <v>38</v>
      </c>
      <c r="D2263" s="2" t="s">
        <v>39</v>
      </c>
      <c r="E2263" s="2" t="s">
        <v>24</v>
      </c>
      <c r="F2263" s="2" t="s">
        <v>19</v>
      </c>
      <c r="G2263" s="2" t="s">
        <v>36</v>
      </c>
      <c r="H2263" s="7">
        <v>3126.94</v>
      </c>
      <c r="I2263" s="3">
        <v>45086</v>
      </c>
      <c r="J2263" s="3" t="str">
        <f>TEXT(NIgerian_Fintech[[#This Row],[TransactionDate]], "JJJJ")</f>
        <v>2023</v>
      </c>
      <c r="K2263" s="3" t="str">
        <f>TEXT(NIgerian_Fintech[[#This Row],[TransactionDate]], "MMMM")</f>
        <v>June</v>
      </c>
      <c r="L2263" s="3" t="str">
        <f>TEXT(NIgerian_Fintech[[#This Row],[TransactionDate]], "MM")</f>
        <v>06</v>
      </c>
      <c r="M2263" s="3" t="str">
        <f>TEXT(NIgerian_Fintech[[#This Row],[TransactionDate]], "tttt")</f>
        <v>Friday</v>
      </c>
      <c r="N2263" s="2" t="s">
        <v>16</v>
      </c>
    </row>
    <row r="2264" spans="1:14" ht="14.5" x14ac:dyDescent="0.35">
      <c r="A2264" s="2" t="s">
        <v>4558</v>
      </c>
      <c r="B2264" s="2" t="s">
        <v>4559</v>
      </c>
      <c r="C2264" s="2">
        <v>39</v>
      </c>
      <c r="D2264" s="2" t="s">
        <v>12</v>
      </c>
      <c r="E2264" s="2" t="s">
        <v>64</v>
      </c>
      <c r="F2264" s="2" t="s">
        <v>14</v>
      </c>
      <c r="G2264" s="2" t="s">
        <v>15</v>
      </c>
      <c r="H2264" s="7">
        <v>24400.23</v>
      </c>
      <c r="I2264" s="3">
        <v>45551</v>
      </c>
      <c r="J2264" s="3" t="str">
        <f>TEXT(NIgerian_Fintech[[#This Row],[TransactionDate]], "JJJJ")</f>
        <v>2024</v>
      </c>
      <c r="K2264" s="3" t="str">
        <f>TEXT(NIgerian_Fintech[[#This Row],[TransactionDate]], "MMMM")</f>
        <v>September</v>
      </c>
      <c r="L2264" s="3" t="str">
        <f>TEXT(NIgerian_Fintech[[#This Row],[TransactionDate]], "MM")</f>
        <v>09</v>
      </c>
      <c r="M2264" s="3" t="str">
        <f>TEXT(NIgerian_Fintech[[#This Row],[TransactionDate]], "tttt")</f>
        <v>Monday</v>
      </c>
      <c r="N2264" s="2" t="s">
        <v>16</v>
      </c>
    </row>
    <row r="2265" spans="1:14" ht="14.5" x14ac:dyDescent="0.35">
      <c r="A2265" s="2" t="s">
        <v>4560</v>
      </c>
      <c r="B2265" s="2" t="s">
        <v>4561</v>
      </c>
      <c r="C2265" s="2">
        <v>45</v>
      </c>
      <c r="D2265" s="2" t="s">
        <v>12</v>
      </c>
      <c r="E2265" s="2" t="s">
        <v>93</v>
      </c>
      <c r="F2265" s="2" t="s">
        <v>49</v>
      </c>
      <c r="G2265" s="2" t="s">
        <v>26</v>
      </c>
      <c r="H2265" s="7">
        <v>3539.35</v>
      </c>
      <c r="I2265" s="3">
        <v>45178</v>
      </c>
      <c r="J2265" s="3" t="str">
        <f>TEXT(NIgerian_Fintech[[#This Row],[TransactionDate]], "JJJJ")</f>
        <v>2023</v>
      </c>
      <c r="K2265" s="3" t="str">
        <f>TEXT(NIgerian_Fintech[[#This Row],[TransactionDate]], "MMMM")</f>
        <v>September</v>
      </c>
      <c r="L2265" s="3" t="str">
        <f>TEXT(NIgerian_Fintech[[#This Row],[TransactionDate]], "MM")</f>
        <v>09</v>
      </c>
      <c r="M2265" s="3" t="str">
        <f>TEXT(NIgerian_Fintech[[#This Row],[TransactionDate]], "tttt")</f>
        <v>Saturday</v>
      </c>
      <c r="N2265" s="2" t="s">
        <v>16</v>
      </c>
    </row>
    <row r="2266" spans="1:14" ht="14.5" x14ac:dyDescent="0.35">
      <c r="A2266" s="2" t="s">
        <v>4562</v>
      </c>
      <c r="B2266" s="2" t="s">
        <v>4563</v>
      </c>
      <c r="C2266" s="2">
        <v>26</v>
      </c>
      <c r="D2266" s="2" t="s">
        <v>39</v>
      </c>
      <c r="E2266" s="2" t="s">
        <v>93</v>
      </c>
      <c r="F2266" s="2" t="s">
        <v>55</v>
      </c>
      <c r="G2266" s="2" t="s">
        <v>20</v>
      </c>
      <c r="H2266" s="7">
        <v>8100.87</v>
      </c>
      <c r="I2266" s="3">
        <v>45148</v>
      </c>
      <c r="J2266" s="3" t="str">
        <f>TEXT(NIgerian_Fintech[[#This Row],[TransactionDate]], "JJJJ")</f>
        <v>2023</v>
      </c>
      <c r="K2266" s="3" t="str">
        <f>TEXT(NIgerian_Fintech[[#This Row],[TransactionDate]], "MMMM")</f>
        <v>August</v>
      </c>
      <c r="L2266" s="3" t="str">
        <f>TEXT(NIgerian_Fintech[[#This Row],[TransactionDate]], "MM")</f>
        <v>08</v>
      </c>
      <c r="M2266" s="3" t="str">
        <f>TEXT(NIgerian_Fintech[[#This Row],[TransactionDate]], "tttt")</f>
        <v>Thursday</v>
      </c>
      <c r="N2266" s="2" t="s">
        <v>16</v>
      </c>
    </row>
    <row r="2267" spans="1:14" ht="14.5" x14ac:dyDescent="0.35">
      <c r="A2267" s="2" t="s">
        <v>4564</v>
      </c>
      <c r="B2267" s="2" t="s">
        <v>4565</v>
      </c>
      <c r="C2267" s="2">
        <v>43</v>
      </c>
      <c r="D2267" s="2" t="s">
        <v>39</v>
      </c>
      <c r="E2267" s="2" t="s">
        <v>24</v>
      </c>
      <c r="F2267" s="2" t="s">
        <v>55</v>
      </c>
      <c r="G2267" s="2" t="s">
        <v>36</v>
      </c>
      <c r="H2267" s="7">
        <v>17588.79</v>
      </c>
      <c r="I2267" s="3">
        <v>45532</v>
      </c>
      <c r="J2267" s="3" t="str">
        <f>TEXT(NIgerian_Fintech[[#This Row],[TransactionDate]], "JJJJ")</f>
        <v>2024</v>
      </c>
      <c r="K2267" s="3" t="str">
        <f>TEXT(NIgerian_Fintech[[#This Row],[TransactionDate]], "MMMM")</f>
        <v>August</v>
      </c>
      <c r="L2267" s="3" t="str">
        <f>TEXT(NIgerian_Fintech[[#This Row],[TransactionDate]], "MM")</f>
        <v>08</v>
      </c>
      <c r="M2267" s="3" t="str">
        <f>TEXT(NIgerian_Fintech[[#This Row],[TransactionDate]], "tttt")</f>
        <v>Wednesday</v>
      </c>
      <c r="N2267" s="2" t="s">
        <v>21</v>
      </c>
    </row>
    <row r="2268" spans="1:14" ht="14.5" x14ac:dyDescent="0.35">
      <c r="A2268" s="2" t="s">
        <v>4566</v>
      </c>
      <c r="B2268" s="2" t="s">
        <v>4567</v>
      </c>
      <c r="C2268" s="2">
        <v>26</v>
      </c>
      <c r="D2268" s="2" t="s">
        <v>12</v>
      </c>
      <c r="E2268" s="2" t="s">
        <v>24</v>
      </c>
      <c r="F2268" s="2" t="s">
        <v>19</v>
      </c>
      <c r="G2268" s="2" t="s">
        <v>26</v>
      </c>
      <c r="H2268" s="7">
        <v>5143.62</v>
      </c>
      <c r="I2268" s="3">
        <v>45320</v>
      </c>
      <c r="J2268" s="3" t="str">
        <f>TEXT(NIgerian_Fintech[[#This Row],[TransactionDate]], "JJJJ")</f>
        <v>2024</v>
      </c>
      <c r="K2268" s="3" t="str">
        <f>TEXT(NIgerian_Fintech[[#This Row],[TransactionDate]], "MMMM")</f>
        <v>January</v>
      </c>
      <c r="L2268" s="3" t="str">
        <f>TEXT(NIgerian_Fintech[[#This Row],[TransactionDate]], "MM")</f>
        <v>01</v>
      </c>
      <c r="M2268" s="3" t="str">
        <f>TEXT(NIgerian_Fintech[[#This Row],[TransactionDate]], "tttt")</f>
        <v>Monday</v>
      </c>
      <c r="N2268" s="2" t="s">
        <v>16</v>
      </c>
    </row>
    <row r="2269" spans="1:14" ht="14.5" x14ac:dyDescent="0.35">
      <c r="A2269" s="2" t="s">
        <v>4568</v>
      </c>
      <c r="B2269" s="2" t="s">
        <v>4569</v>
      </c>
      <c r="C2269" s="2">
        <v>32</v>
      </c>
      <c r="D2269" s="2" t="s">
        <v>39</v>
      </c>
      <c r="E2269" s="2" t="s">
        <v>93</v>
      </c>
      <c r="F2269" s="2" t="s">
        <v>19</v>
      </c>
      <c r="G2269" s="2" t="s">
        <v>36</v>
      </c>
      <c r="H2269" s="7">
        <v>17640.93</v>
      </c>
      <c r="I2269" s="3">
        <v>45322</v>
      </c>
      <c r="J2269" s="3" t="str">
        <f>TEXT(NIgerian_Fintech[[#This Row],[TransactionDate]], "JJJJ")</f>
        <v>2024</v>
      </c>
      <c r="K2269" s="3" t="str">
        <f>TEXT(NIgerian_Fintech[[#This Row],[TransactionDate]], "MMMM")</f>
        <v>January</v>
      </c>
      <c r="L2269" s="3" t="str">
        <f>TEXT(NIgerian_Fintech[[#This Row],[TransactionDate]], "MM")</f>
        <v>01</v>
      </c>
      <c r="M2269" s="3" t="str">
        <f>TEXT(NIgerian_Fintech[[#This Row],[TransactionDate]], "tttt")</f>
        <v>Wednesday</v>
      </c>
      <c r="N2269" s="2" t="s">
        <v>16</v>
      </c>
    </row>
    <row r="2270" spans="1:14" ht="14.5" x14ac:dyDescent="0.35">
      <c r="A2270" s="2" t="s">
        <v>4570</v>
      </c>
      <c r="B2270" s="2" t="s">
        <v>4571</v>
      </c>
      <c r="C2270" s="2">
        <v>27</v>
      </c>
      <c r="D2270" s="2" t="s">
        <v>12</v>
      </c>
      <c r="E2270" s="2" t="s">
        <v>93</v>
      </c>
      <c r="F2270" s="2" t="s">
        <v>49</v>
      </c>
      <c r="G2270" s="2" t="s">
        <v>15</v>
      </c>
      <c r="H2270" s="7">
        <v>12862.55</v>
      </c>
      <c r="I2270" s="3">
        <v>45093</v>
      </c>
      <c r="J2270" s="3" t="str">
        <f>TEXT(NIgerian_Fintech[[#This Row],[TransactionDate]], "JJJJ")</f>
        <v>2023</v>
      </c>
      <c r="K2270" s="3" t="str">
        <f>TEXT(NIgerian_Fintech[[#This Row],[TransactionDate]], "MMMM")</f>
        <v>June</v>
      </c>
      <c r="L2270" s="3" t="str">
        <f>TEXT(NIgerian_Fintech[[#This Row],[TransactionDate]], "MM")</f>
        <v>06</v>
      </c>
      <c r="M2270" s="3" t="str">
        <f>TEXT(NIgerian_Fintech[[#This Row],[TransactionDate]], "tttt")</f>
        <v>Friday</v>
      </c>
      <c r="N2270" s="2" t="s">
        <v>16</v>
      </c>
    </row>
    <row r="2271" spans="1:14" ht="14.5" x14ac:dyDescent="0.35">
      <c r="A2271" s="2" t="s">
        <v>4572</v>
      </c>
      <c r="B2271" s="2" t="s">
        <v>4573</v>
      </c>
      <c r="C2271" s="2">
        <v>41</v>
      </c>
      <c r="D2271" s="2" t="s">
        <v>39</v>
      </c>
      <c r="E2271" s="2" t="s">
        <v>42</v>
      </c>
      <c r="F2271" s="2" t="s">
        <v>19</v>
      </c>
      <c r="G2271" s="2" t="s">
        <v>36</v>
      </c>
      <c r="H2271" s="7">
        <v>25366.12</v>
      </c>
      <c r="I2271" s="3">
        <v>45378</v>
      </c>
      <c r="J2271" s="3" t="str">
        <f>TEXT(NIgerian_Fintech[[#This Row],[TransactionDate]], "JJJJ")</f>
        <v>2024</v>
      </c>
      <c r="K2271" s="3" t="str">
        <f>TEXT(NIgerian_Fintech[[#This Row],[TransactionDate]], "MMMM")</f>
        <v>March</v>
      </c>
      <c r="L2271" s="3" t="str">
        <f>TEXT(NIgerian_Fintech[[#This Row],[TransactionDate]], "MM")</f>
        <v>03</v>
      </c>
      <c r="M2271" s="3" t="str">
        <f>TEXT(NIgerian_Fintech[[#This Row],[TransactionDate]], "tttt")</f>
        <v>Wednesday</v>
      </c>
      <c r="N2271" s="2" t="s">
        <v>21</v>
      </c>
    </row>
    <row r="2272" spans="1:14" ht="14.5" x14ac:dyDescent="0.35">
      <c r="A2272" s="2" t="s">
        <v>4574</v>
      </c>
      <c r="B2272" s="2" t="s">
        <v>4575</v>
      </c>
      <c r="C2272" s="2">
        <v>59</v>
      </c>
      <c r="D2272" s="2" t="s">
        <v>12</v>
      </c>
      <c r="E2272" s="2" t="s">
        <v>29</v>
      </c>
      <c r="F2272" s="2" t="s">
        <v>19</v>
      </c>
      <c r="G2272" s="2" t="s">
        <v>36</v>
      </c>
      <c r="H2272" s="7">
        <v>3942.8</v>
      </c>
      <c r="I2272" s="3">
        <v>45064</v>
      </c>
      <c r="J2272" s="3" t="str">
        <f>TEXT(NIgerian_Fintech[[#This Row],[TransactionDate]], "JJJJ")</f>
        <v>2023</v>
      </c>
      <c r="K2272" s="3" t="str">
        <f>TEXT(NIgerian_Fintech[[#This Row],[TransactionDate]], "MMMM")</f>
        <v>May</v>
      </c>
      <c r="L2272" s="3" t="str">
        <f>TEXT(NIgerian_Fintech[[#This Row],[TransactionDate]], "MM")</f>
        <v>05</v>
      </c>
      <c r="M2272" s="3" t="str">
        <f>TEXT(NIgerian_Fintech[[#This Row],[TransactionDate]], "tttt")</f>
        <v>Thursday</v>
      </c>
      <c r="N2272" s="2" t="s">
        <v>16</v>
      </c>
    </row>
    <row r="2273" spans="1:14" ht="14.5" x14ac:dyDescent="0.35">
      <c r="A2273" s="2" t="s">
        <v>4576</v>
      </c>
      <c r="B2273" s="2" t="s">
        <v>4577</v>
      </c>
      <c r="C2273" s="2">
        <v>25</v>
      </c>
      <c r="D2273" s="2" t="s">
        <v>12</v>
      </c>
      <c r="E2273" s="2" t="s">
        <v>93</v>
      </c>
      <c r="F2273" s="2" t="s">
        <v>55</v>
      </c>
      <c r="G2273" s="2" t="s">
        <v>36</v>
      </c>
      <c r="H2273" s="7">
        <v>1109.6300000000001</v>
      </c>
      <c r="I2273" s="3">
        <v>45136</v>
      </c>
      <c r="J2273" s="3" t="str">
        <f>TEXT(NIgerian_Fintech[[#This Row],[TransactionDate]], "JJJJ")</f>
        <v>2023</v>
      </c>
      <c r="K2273" s="3" t="str">
        <f>TEXT(NIgerian_Fintech[[#This Row],[TransactionDate]], "MMMM")</f>
        <v>July</v>
      </c>
      <c r="L2273" s="3" t="str">
        <f>TEXT(NIgerian_Fintech[[#This Row],[TransactionDate]], "MM")</f>
        <v>07</v>
      </c>
      <c r="M2273" s="3" t="str">
        <f>TEXT(NIgerian_Fintech[[#This Row],[TransactionDate]], "tttt")</f>
        <v>Saturday</v>
      </c>
      <c r="N2273" s="2" t="s">
        <v>16</v>
      </c>
    </row>
    <row r="2274" spans="1:14" ht="14.5" x14ac:dyDescent="0.35">
      <c r="A2274" s="2" t="s">
        <v>4578</v>
      </c>
      <c r="B2274" s="2" t="s">
        <v>4579</v>
      </c>
      <c r="C2274" s="2">
        <v>41</v>
      </c>
      <c r="D2274" s="2" t="s">
        <v>39</v>
      </c>
      <c r="E2274" s="2" t="s">
        <v>24</v>
      </c>
      <c r="F2274" s="2" t="s">
        <v>49</v>
      </c>
      <c r="G2274" s="2" t="s">
        <v>30</v>
      </c>
      <c r="H2274" s="7">
        <v>5627.32</v>
      </c>
      <c r="I2274" s="3">
        <v>45511</v>
      </c>
      <c r="J2274" s="3" t="str">
        <f>TEXT(NIgerian_Fintech[[#This Row],[TransactionDate]], "JJJJ")</f>
        <v>2024</v>
      </c>
      <c r="K2274" s="3" t="str">
        <f>TEXT(NIgerian_Fintech[[#This Row],[TransactionDate]], "MMMM")</f>
        <v>August</v>
      </c>
      <c r="L2274" s="3" t="str">
        <f>TEXT(NIgerian_Fintech[[#This Row],[TransactionDate]], "MM")</f>
        <v>08</v>
      </c>
      <c r="M2274" s="3" t="str">
        <f>TEXT(NIgerian_Fintech[[#This Row],[TransactionDate]], "tttt")</f>
        <v>Wednesday</v>
      </c>
      <c r="N2274" s="2" t="s">
        <v>16</v>
      </c>
    </row>
    <row r="2275" spans="1:14" ht="14.5" x14ac:dyDescent="0.35">
      <c r="A2275" s="2" t="s">
        <v>4580</v>
      </c>
      <c r="B2275" s="2" t="s">
        <v>4581</v>
      </c>
      <c r="C2275" s="2">
        <v>33</v>
      </c>
      <c r="D2275" s="2" t="s">
        <v>39</v>
      </c>
      <c r="E2275" s="2" t="s">
        <v>29</v>
      </c>
      <c r="F2275" s="2" t="s">
        <v>35</v>
      </c>
      <c r="G2275" s="2" t="s">
        <v>26</v>
      </c>
      <c r="H2275" s="7">
        <v>15409.08</v>
      </c>
      <c r="I2275" s="3">
        <v>45140</v>
      </c>
      <c r="J2275" s="3" t="str">
        <f>TEXT(NIgerian_Fintech[[#This Row],[TransactionDate]], "JJJJ")</f>
        <v>2023</v>
      </c>
      <c r="K2275" s="3" t="str">
        <f>TEXT(NIgerian_Fintech[[#This Row],[TransactionDate]], "MMMM")</f>
        <v>August</v>
      </c>
      <c r="L2275" s="3" t="str">
        <f>TEXT(NIgerian_Fintech[[#This Row],[TransactionDate]], "MM")</f>
        <v>08</v>
      </c>
      <c r="M2275" s="3" t="str">
        <f>TEXT(NIgerian_Fintech[[#This Row],[TransactionDate]], "tttt")</f>
        <v>Wednesday</v>
      </c>
      <c r="N2275" s="2" t="s">
        <v>16</v>
      </c>
    </row>
    <row r="2276" spans="1:14" ht="14.5" x14ac:dyDescent="0.35">
      <c r="A2276" s="2" t="s">
        <v>4582</v>
      </c>
      <c r="B2276" s="2" t="s">
        <v>4583</v>
      </c>
      <c r="C2276" s="2">
        <v>43</v>
      </c>
      <c r="D2276" s="2" t="s">
        <v>12</v>
      </c>
      <c r="E2276" s="2" t="s">
        <v>93</v>
      </c>
      <c r="F2276" s="2" t="s">
        <v>19</v>
      </c>
      <c r="G2276" s="2" t="s">
        <v>15</v>
      </c>
      <c r="H2276" s="7">
        <v>5986.28</v>
      </c>
      <c r="I2276" s="3">
        <v>45286</v>
      </c>
      <c r="J2276" s="3" t="str">
        <f>TEXT(NIgerian_Fintech[[#This Row],[TransactionDate]], "JJJJ")</f>
        <v>2023</v>
      </c>
      <c r="K2276" s="3" t="str">
        <f>TEXT(NIgerian_Fintech[[#This Row],[TransactionDate]], "MMMM")</f>
        <v>December</v>
      </c>
      <c r="L2276" s="3" t="str">
        <f>TEXT(NIgerian_Fintech[[#This Row],[TransactionDate]], "MM")</f>
        <v>12</v>
      </c>
      <c r="M2276" s="3" t="str">
        <f>TEXT(NIgerian_Fintech[[#This Row],[TransactionDate]], "tttt")</f>
        <v>Tuesday</v>
      </c>
      <c r="N2276" s="2" t="s">
        <v>16</v>
      </c>
    </row>
    <row r="2277" spans="1:14" ht="14.5" x14ac:dyDescent="0.35">
      <c r="A2277" s="2" t="s">
        <v>4584</v>
      </c>
      <c r="B2277" s="2" t="s">
        <v>4585</v>
      </c>
      <c r="C2277" s="2">
        <v>44</v>
      </c>
      <c r="D2277" s="2" t="s">
        <v>39</v>
      </c>
      <c r="E2277" s="2" t="s">
        <v>64</v>
      </c>
      <c r="F2277" s="2" t="s">
        <v>49</v>
      </c>
      <c r="G2277" s="2" t="s">
        <v>20</v>
      </c>
      <c r="H2277" s="7">
        <v>3037.95</v>
      </c>
      <c r="I2277" s="3">
        <v>45589</v>
      </c>
      <c r="J2277" s="3" t="str">
        <f>TEXT(NIgerian_Fintech[[#This Row],[TransactionDate]], "JJJJ")</f>
        <v>2024</v>
      </c>
      <c r="K2277" s="3" t="str">
        <f>TEXT(NIgerian_Fintech[[#This Row],[TransactionDate]], "MMMM")</f>
        <v>October</v>
      </c>
      <c r="L2277" s="3" t="str">
        <f>TEXT(NIgerian_Fintech[[#This Row],[TransactionDate]], "MM")</f>
        <v>10</v>
      </c>
      <c r="M2277" s="3" t="str">
        <f>TEXT(NIgerian_Fintech[[#This Row],[TransactionDate]], "tttt")</f>
        <v>Thursday</v>
      </c>
      <c r="N2277" s="2" t="s">
        <v>21</v>
      </c>
    </row>
    <row r="2278" spans="1:14" ht="14.5" x14ac:dyDescent="0.35">
      <c r="A2278" s="2" t="s">
        <v>4586</v>
      </c>
      <c r="B2278" s="2" t="s">
        <v>4587</v>
      </c>
      <c r="C2278" s="2">
        <v>54</v>
      </c>
      <c r="D2278" s="2" t="s">
        <v>39</v>
      </c>
      <c r="E2278" s="2" t="s">
        <v>52</v>
      </c>
      <c r="F2278" s="2" t="s">
        <v>14</v>
      </c>
      <c r="G2278" s="2" t="s">
        <v>15</v>
      </c>
      <c r="H2278" s="7">
        <v>279.91000000000003</v>
      </c>
      <c r="I2278" s="3">
        <v>45161</v>
      </c>
      <c r="J2278" s="3" t="str">
        <f>TEXT(NIgerian_Fintech[[#This Row],[TransactionDate]], "JJJJ")</f>
        <v>2023</v>
      </c>
      <c r="K2278" s="3" t="str">
        <f>TEXT(NIgerian_Fintech[[#This Row],[TransactionDate]], "MMMM")</f>
        <v>August</v>
      </c>
      <c r="L2278" s="3" t="str">
        <f>TEXT(NIgerian_Fintech[[#This Row],[TransactionDate]], "MM")</f>
        <v>08</v>
      </c>
      <c r="M2278" s="3" t="str">
        <f>TEXT(NIgerian_Fintech[[#This Row],[TransactionDate]], "tttt")</f>
        <v>Wednesday</v>
      </c>
      <c r="N2278" s="2" t="s">
        <v>16</v>
      </c>
    </row>
    <row r="2279" spans="1:14" ht="14.5" x14ac:dyDescent="0.35">
      <c r="A2279" s="2" t="s">
        <v>4588</v>
      </c>
      <c r="B2279" s="2" t="s">
        <v>4589</v>
      </c>
      <c r="C2279" s="2">
        <v>21</v>
      </c>
      <c r="D2279" s="2" t="s">
        <v>39</v>
      </c>
      <c r="E2279" s="2" t="s">
        <v>29</v>
      </c>
      <c r="F2279" s="2" t="s">
        <v>55</v>
      </c>
      <c r="G2279" s="2" t="s">
        <v>15</v>
      </c>
      <c r="H2279" s="7">
        <v>3754.56</v>
      </c>
      <c r="I2279" s="3">
        <v>45654</v>
      </c>
      <c r="J2279" s="3" t="str">
        <f>TEXT(NIgerian_Fintech[[#This Row],[TransactionDate]], "JJJJ")</f>
        <v>2024</v>
      </c>
      <c r="K2279" s="3" t="str">
        <f>TEXT(NIgerian_Fintech[[#This Row],[TransactionDate]], "MMMM")</f>
        <v>December</v>
      </c>
      <c r="L2279" s="3" t="str">
        <f>TEXT(NIgerian_Fintech[[#This Row],[TransactionDate]], "MM")</f>
        <v>12</v>
      </c>
      <c r="M2279" s="3" t="str">
        <f>TEXT(NIgerian_Fintech[[#This Row],[TransactionDate]], "tttt")</f>
        <v>Saturday</v>
      </c>
      <c r="N2279" s="2" t="s">
        <v>16</v>
      </c>
    </row>
    <row r="2280" spans="1:14" ht="14.5" x14ac:dyDescent="0.35">
      <c r="A2280" s="2" t="s">
        <v>4590</v>
      </c>
      <c r="B2280" s="2" t="s">
        <v>4591</v>
      </c>
      <c r="C2280" s="2">
        <v>41</v>
      </c>
      <c r="D2280" s="2" t="s">
        <v>12</v>
      </c>
      <c r="E2280" s="2" t="s">
        <v>64</v>
      </c>
      <c r="F2280" s="2" t="s">
        <v>35</v>
      </c>
      <c r="G2280" s="2" t="s">
        <v>30</v>
      </c>
      <c r="H2280" s="7">
        <v>12496.02</v>
      </c>
      <c r="I2280" s="3">
        <v>45323</v>
      </c>
      <c r="J2280" s="3" t="str">
        <f>TEXT(NIgerian_Fintech[[#This Row],[TransactionDate]], "JJJJ")</f>
        <v>2024</v>
      </c>
      <c r="K2280" s="3" t="str">
        <f>TEXT(NIgerian_Fintech[[#This Row],[TransactionDate]], "MMMM")</f>
        <v>February</v>
      </c>
      <c r="L2280" s="3" t="str">
        <f>TEXT(NIgerian_Fintech[[#This Row],[TransactionDate]], "MM")</f>
        <v>02</v>
      </c>
      <c r="M2280" s="3" t="str">
        <f>TEXT(NIgerian_Fintech[[#This Row],[TransactionDate]], "tttt")</f>
        <v>Thursday</v>
      </c>
      <c r="N2280" s="2" t="s">
        <v>69</v>
      </c>
    </row>
    <row r="2281" spans="1:14" ht="14.5" x14ac:dyDescent="0.35">
      <c r="A2281" s="2" t="s">
        <v>4592</v>
      </c>
      <c r="B2281" s="2" t="s">
        <v>4593</v>
      </c>
      <c r="C2281" s="2">
        <v>36</v>
      </c>
      <c r="D2281" s="2" t="s">
        <v>39</v>
      </c>
      <c r="E2281" s="2" t="s">
        <v>74</v>
      </c>
      <c r="F2281" s="2" t="s">
        <v>55</v>
      </c>
      <c r="G2281" s="2" t="s">
        <v>30</v>
      </c>
      <c r="H2281" s="7">
        <v>1597.16</v>
      </c>
      <c r="I2281" s="3">
        <v>45230</v>
      </c>
      <c r="J2281" s="3" t="str">
        <f>TEXT(NIgerian_Fintech[[#This Row],[TransactionDate]], "JJJJ")</f>
        <v>2023</v>
      </c>
      <c r="K2281" s="3" t="str">
        <f>TEXT(NIgerian_Fintech[[#This Row],[TransactionDate]], "MMMM")</f>
        <v>October</v>
      </c>
      <c r="L2281" s="3" t="str">
        <f>TEXT(NIgerian_Fintech[[#This Row],[TransactionDate]], "MM")</f>
        <v>10</v>
      </c>
      <c r="M2281" s="3" t="str">
        <f>TEXT(NIgerian_Fintech[[#This Row],[TransactionDate]], "tttt")</f>
        <v>Tuesday</v>
      </c>
      <c r="N2281" s="2" t="s">
        <v>16</v>
      </c>
    </row>
    <row r="2282" spans="1:14" ht="14.5" x14ac:dyDescent="0.35">
      <c r="A2282" s="2" t="s">
        <v>4594</v>
      </c>
      <c r="B2282" s="2" t="s">
        <v>4595</v>
      </c>
      <c r="C2282" s="2">
        <v>53</v>
      </c>
      <c r="D2282" s="2" t="s">
        <v>39</v>
      </c>
      <c r="E2282" s="2" t="s">
        <v>24</v>
      </c>
      <c r="F2282" s="2" t="s">
        <v>55</v>
      </c>
      <c r="G2282" s="2" t="s">
        <v>36</v>
      </c>
      <c r="H2282" s="7">
        <v>4168.49</v>
      </c>
      <c r="I2282" s="3">
        <v>45035</v>
      </c>
      <c r="J2282" s="3" t="str">
        <f>TEXT(NIgerian_Fintech[[#This Row],[TransactionDate]], "JJJJ")</f>
        <v>2023</v>
      </c>
      <c r="K2282" s="3" t="str">
        <f>TEXT(NIgerian_Fintech[[#This Row],[TransactionDate]], "MMMM")</f>
        <v>April</v>
      </c>
      <c r="L2282" s="3" t="str">
        <f>TEXT(NIgerian_Fintech[[#This Row],[TransactionDate]], "MM")</f>
        <v>04</v>
      </c>
      <c r="M2282" s="3" t="str">
        <f>TEXT(NIgerian_Fintech[[#This Row],[TransactionDate]], "tttt")</f>
        <v>Wednesday</v>
      </c>
      <c r="N2282" s="2" t="s">
        <v>16</v>
      </c>
    </row>
    <row r="2283" spans="1:14" ht="14.5" x14ac:dyDescent="0.35">
      <c r="A2283" s="2" t="s">
        <v>4596</v>
      </c>
      <c r="B2283" s="2" t="s">
        <v>4597</v>
      </c>
      <c r="C2283" s="2">
        <v>56</v>
      </c>
      <c r="D2283" s="2" t="s">
        <v>12</v>
      </c>
      <c r="E2283" s="2" t="s">
        <v>42</v>
      </c>
      <c r="F2283" s="2" t="s">
        <v>25</v>
      </c>
      <c r="G2283" s="2" t="s">
        <v>15</v>
      </c>
      <c r="H2283" s="7">
        <v>204.39</v>
      </c>
      <c r="I2283" s="3">
        <v>45316</v>
      </c>
      <c r="J2283" s="3" t="str">
        <f>TEXT(NIgerian_Fintech[[#This Row],[TransactionDate]], "JJJJ")</f>
        <v>2024</v>
      </c>
      <c r="K2283" s="3" t="str">
        <f>TEXT(NIgerian_Fintech[[#This Row],[TransactionDate]], "MMMM")</f>
        <v>January</v>
      </c>
      <c r="L2283" s="3" t="str">
        <f>TEXT(NIgerian_Fintech[[#This Row],[TransactionDate]], "MM")</f>
        <v>01</v>
      </c>
      <c r="M2283" s="3" t="str">
        <f>TEXT(NIgerian_Fintech[[#This Row],[TransactionDate]], "tttt")</f>
        <v>Thursday</v>
      </c>
      <c r="N2283" s="2" t="s">
        <v>16</v>
      </c>
    </row>
    <row r="2284" spans="1:14" ht="14.5" x14ac:dyDescent="0.35">
      <c r="A2284" s="2" t="s">
        <v>4598</v>
      </c>
      <c r="B2284" s="2" t="s">
        <v>4599</v>
      </c>
      <c r="C2284" s="2">
        <v>27</v>
      </c>
      <c r="D2284" s="2" t="s">
        <v>39</v>
      </c>
      <c r="E2284" s="2" t="s">
        <v>42</v>
      </c>
      <c r="F2284" s="2" t="s">
        <v>49</v>
      </c>
      <c r="G2284" s="2" t="s">
        <v>26</v>
      </c>
      <c r="H2284" s="7">
        <v>12792.53</v>
      </c>
      <c r="I2284" s="3">
        <v>45046</v>
      </c>
      <c r="J2284" s="3" t="str">
        <f>TEXT(NIgerian_Fintech[[#This Row],[TransactionDate]], "JJJJ")</f>
        <v>2023</v>
      </c>
      <c r="K2284" s="3" t="str">
        <f>TEXT(NIgerian_Fintech[[#This Row],[TransactionDate]], "MMMM")</f>
        <v>April</v>
      </c>
      <c r="L2284" s="3" t="str">
        <f>TEXT(NIgerian_Fintech[[#This Row],[TransactionDate]], "MM")</f>
        <v>04</v>
      </c>
      <c r="M2284" s="3" t="str">
        <f>TEXT(NIgerian_Fintech[[#This Row],[TransactionDate]], "tttt")</f>
        <v>Sunday</v>
      </c>
      <c r="N2284" s="2" t="s">
        <v>16</v>
      </c>
    </row>
    <row r="2285" spans="1:14" ht="14.5" x14ac:dyDescent="0.35">
      <c r="A2285" s="2" t="s">
        <v>4600</v>
      </c>
      <c r="B2285" s="2" t="s">
        <v>4601</v>
      </c>
      <c r="C2285" s="2">
        <v>42</v>
      </c>
      <c r="D2285" s="2" t="s">
        <v>39</v>
      </c>
      <c r="E2285" s="2" t="s">
        <v>52</v>
      </c>
      <c r="F2285" s="2" t="s">
        <v>14</v>
      </c>
      <c r="G2285" s="2" t="s">
        <v>30</v>
      </c>
      <c r="H2285" s="7">
        <v>21259.72</v>
      </c>
      <c r="I2285" s="3">
        <v>45536</v>
      </c>
      <c r="J2285" s="3" t="str">
        <f>TEXT(NIgerian_Fintech[[#This Row],[TransactionDate]], "JJJJ")</f>
        <v>2024</v>
      </c>
      <c r="K2285" s="3" t="str">
        <f>TEXT(NIgerian_Fintech[[#This Row],[TransactionDate]], "MMMM")</f>
        <v>September</v>
      </c>
      <c r="L2285" s="3" t="str">
        <f>TEXT(NIgerian_Fintech[[#This Row],[TransactionDate]], "MM")</f>
        <v>09</v>
      </c>
      <c r="M2285" s="3" t="str">
        <f>TEXT(NIgerian_Fintech[[#This Row],[TransactionDate]], "tttt")</f>
        <v>Sunday</v>
      </c>
      <c r="N2285" s="2" t="s">
        <v>16</v>
      </c>
    </row>
    <row r="2286" spans="1:14" ht="14.5" x14ac:dyDescent="0.35">
      <c r="A2286" s="2" t="s">
        <v>4602</v>
      </c>
      <c r="B2286" s="2" t="s">
        <v>4603</v>
      </c>
      <c r="C2286" s="2">
        <v>35</v>
      </c>
      <c r="D2286" s="2" t="s">
        <v>12</v>
      </c>
      <c r="E2286" s="2" t="s">
        <v>93</v>
      </c>
      <c r="F2286" s="2" t="s">
        <v>19</v>
      </c>
      <c r="G2286" s="2" t="s">
        <v>30</v>
      </c>
      <c r="H2286" s="7">
        <v>8405.5300000000007</v>
      </c>
      <c r="I2286" s="3">
        <v>45136</v>
      </c>
      <c r="J2286" s="3" t="str">
        <f>TEXT(NIgerian_Fintech[[#This Row],[TransactionDate]], "JJJJ")</f>
        <v>2023</v>
      </c>
      <c r="K2286" s="3" t="str">
        <f>TEXT(NIgerian_Fintech[[#This Row],[TransactionDate]], "MMMM")</f>
        <v>July</v>
      </c>
      <c r="L2286" s="3" t="str">
        <f>TEXT(NIgerian_Fintech[[#This Row],[TransactionDate]], "MM")</f>
        <v>07</v>
      </c>
      <c r="M2286" s="3" t="str">
        <f>TEXT(NIgerian_Fintech[[#This Row],[TransactionDate]], "tttt")</f>
        <v>Saturday</v>
      </c>
      <c r="N2286" s="2" t="s">
        <v>16</v>
      </c>
    </row>
    <row r="2287" spans="1:14" ht="14.5" x14ac:dyDescent="0.35">
      <c r="A2287" s="2" t="s">
        <v>4604</v>
      </c>
      <c r="B2287" s="2" t="s">
        <v>4605</v>
      </c>
      <c r="C2287" s="2">
        <v>36</v>
      </c>
      <c r="D2287" s="2" t="s">
        <v>12</v>
      </c>
      <c r="E2287" s="2" t="s">
        <v>64</v>
      </c>
      <c r="F2287" s="2" t="s">
        <v>14</v>
      </c>
      <c r="G2287" s="2" t="s">
        <v>26</v>
      </c>
      <c r="H2287" s="7">
        <v>262.13</v>
      </c>
      <c r="I2287" s="3">
        <v>45353</v>
      </c>
      <c r="J2287" s="3" t="str">
        <f>TEXT(NIgerian_Fintech[[#This Row],[TransactionDate]], "JJJJ")</f>
        <v>2024</v>
      </c>
      <c r="K2287" s="3" t="str">
        <f>TEXT(NIgerian_Fintech[[#This Row],[TransactionDate]], "MMMM")</f>
        <v>March</v>
      </c>
      <c r="L2287" s="3" t="str">
        <f>TEXT(NIgerian_Fintech[[#This Row],[TransactionDate]], "MM")</f>
        <v>03</v>
      </c>
      <c r="M2287" s="3" t="str">
        <f>TEXT(NIgerian_Fintech[[#This Row],[TransactionDate]], "tttt")</f>
        <v>Saturday</v>
      </c>
      <c r="N2287" s="2" t="s">
        <v>16</v>
      </c>
    </row>
    <row r="2288" spans="1:14" ht="14.5" x14ac:dyDescent="0.35">
      <c r="A2288" s="2" t="s">
        <v>4606</v>
      </c>
      <c r="B2288" s="2" t="s">
        <v>4607</v>
      </c>
      <c r="C2288" s="2">
        <v>53</v>
      </c>
      <c r="D2288" s="2" t="s">
        <v>39</v>
      </c>
      <c r="E2288" s="2" t="s">
        <v>74</v>
      </c>
      <c r="F2288" s="2" t="s">
        <v>49</v>
      </c>
      <c r="G2288" s="2" t="s">
        <v>30</v>
      </c>
      <c r="H2288" s="7">
        <v>2454.2199999999998</v>
      </c>
      <c r="I2288" s="3">
        <v>45470</v>
      </c>
      <c r="J2288" s="3" t="str">
        <f>TEXT(NIgerian_Fintech[[#This Row],[TransactionDate]], "JJJJ")</f>
        <v>2024</v>
      </c>
      <c r="K2288" s="3" t="str">
        <f>TEXT(NIgerian_Fintech[[#This Row],[TransactionDate]], "MMMM")</f>
        <v>June</v>
      </c>
      <c r="L2288" s="3" t="str">
        <f>TEXT(NIgerian_Fintech[[#This Row],[TransactionDate]], "MM")</f>
        <v>06</v>
      </c>
      <c r="M2288" s="3" t="str">
        <f>TEXT(NIgerian_Fintech[[#This Row],[TransactionDate]], "tttt")</f>
        <v>Thursday</v>
      </c>
      <c r="N2288" s="2" t="s">
        <v>16</v>
      </c>
    </row>
    <row r="2289" spans="1:14" ht="14.5" x14ac:dyDescent="0.35">
      <c r="A2289" s="2" t="s">
        <v>4608</v>
      </c>
      <c r="B2289" s="2" t="s">
        <v>4609</v>
      </c>
      <c r="C2289" s="2">
        <v>27</v>
      </c>
      <c r="D2289" s="2" t="s">
        <v>39</v>
      </c>
      <c r="E2289" s="2" t="s">
        <v>64</v>
      </c>
      <c r="F2289" s="2" t="s">
        <v>55</v>
      </c>
      <c r="G2289" s="2" t="s">
        <v>26</v>
      </c>
      <c r="H2289" s="7">
        <v>5770.89</v>
      </c>
      <c r="I2289" s="3">
        <v>45256</v>
      </c>
      <c r="J2289" s="3" t="str">
        <f>TEXT(NIgerian_Fintech[[#This Row],[TransactionDate]], "JJJJ")</f>
        <v>2023</v>
      </c>
      <c r="K2289" s="3" t="str">
        <f>TEXT(NIgerian_Fintech[[#This Row],[TransactionDate]], "MMMM")</f>
        <v>November</v>
      </c>
      <c r="L2289" s="3" t="str">
        <f>TEXT(NIgerian_Fintech[[#This Row],[TransactionDate]], "MM")</f>
        <v>11</v>
      </c>
      <c r="M2289" s="3" t="str">
        <f>TEXT(NIgerian_Fintech[[#This Row],[TransactionDate]], "tttt")</f>
        <v>Sunday</v>
      </c>
      <c r="N2289" s="2" t="s">
        <v>21</v>
      </c>
    </row>
    <row r="2290" spans="1:14" ht="14.5" x14ac:dyDescent="0.35">
      <c r="A2290" s="2" t="s">
        <v>4610</v>
      </c>
      <c r="B2290" s="2" t="s">
        <v>4611</v>
      </c>
      <c r="C2290" s="2">
        <v>50</v>
      </c>
      <c r="D2290" s="2" t="s">
        <v>12</v>
      </c>
      <c r="E2290" s="2" t="s">
        <v>24</v>
      </c>
      <c r="F2290" s="2" t="s">
        <v>25</v>
      </c>
      <c r="G2290" s="2" t="s">
        <v>20</v>
      </c>
      <c r="H2290" s="7">
        <v>8857.16</v>
      </c>
      <c r="I2290" s="3">
        <v>45152</v>
      </c>
      <c r="J2290" s="3" t="str">
        <f>TEXT(NIgerian_Fintech[[#This Row],[TransactionDate]], "JJJJ")</f>
        <v>2023</v>
      </c>
      <c r="K2290" s="3" t="str">
        <f>TEXT(NIgerian_Fintech[[#This Row],[TransactionDate]], "MMMM")</f>
        <v>August</v>
      </c>
      <c r="L2290" s="3" t="str">
        <f>TEXT(NIgerian_Fintech[[#This Row],[TransactionDate]], "MM")</f>
        <v>08</v>
      </c>
      <c r="M2290" s="3" t="str">
        <f>TEXT(NIgerian_Fintech[[#This Row],[TransactionDate]], "tttt")</f>
        <v>Monday</v>
      </c>
      <c r="N2290" s="2" t="s">
        <v>16</v>
      </c>
    </row>
    <row r="2291" spans="1:14" ht="14.5" x14ac:dyDescent="0.35">
      <c r="A2291" s="2" t="s">
        <v>4612</v>
      </c>
      <c r="B2291" s="2" t="s">
        <v>4613</v>
      </c>
      <c r="C2291" s="2">
        <v>22</v>
      </c>
      <c r="D2291" s="2" t="s">
        <v>12</v>
      </c>
      <c r="E2291" s="2" t="s">
        <v>24</v>
      </c>
      <c r="F2291" s="2" t="s">
        <v>49</v>
      </c>
      <c r="G2291" s="2" t="s">
        <v>26</v>
      </c>
      <c r="H2291" s="7">
        <v>6857.27</v>
      </c>
      <c r="I2291" s="3">
        <v>45653</v>
      </c>
      <c r="J2291" s="3" t="str">
        <f>TEXT(NIgerian_Fintech[[#This Row],[TransactionDate]], "JJJJ")</f>
        <v>2024</v>
      </c>
      <c r="K2291" s="3" t="str">
        <f>TEXT(NIgerian_Fintech[[#This Row],[TransactionDate]], "MMMM")</f>
        <v>December</v>
      </c>
      <c r="L2291" s="3" t="str">
        <f>TEXT(NIgerian_Fintech[[#This Row],[TransactionDate]], "MM")</f>
        <v>12</v>
      </c>
      <c r="M2291" s="3" t="str">
        <f>TEXT(NIgerian_Fintech[[#This Row],[TransactionDate]], "tttt")</f>
        <v>Friday</v>
      </c>
      <c r="N2291" s="2" t="s">
        <v>16</v>
      </c>
    </row>
    <row r="2292" spans="1:14" ht="14.5" x14ac:dyDescent="0.35">
      <c r="A2292" s="2" t="s">
        <v>4614</v>
      </c>
      <c r="B2292" s="2" t="s">
        <v>4615</v>
      </c>
      <c r="C2292" s="2">
        <v>64</v>
      </c>
      <c r="D2292" s="2" t="s">
        <v>39</v>
      </c>
      <c r="E2292" s="2" t="s">
        <v>93</v>
      </c>
      <c r="F2292" s="2" t="s">
        <v>35</v>
      </c>
      <c r="G2292" s="2" t="s">
        <v>20</v>
      </c>
      <c r="H2292" s="7">
        <v>24753.45</v>
      </c>
      <c r="I2292" s="3">
        <v>45561</v>
      </c>
      <c r="J2292" s="3" t="str">
        <f>TEXT(NIgerian_Fintech[[#This Row],[TransactionDate]], "JJJJ")</f>
        <v>2024</v>
      </c>
      <c r="K2292" s="3" t="str">
        <f>TEXT(NIgerian_Fintech[[#This Row],[TransactionDate]], "MMMM")</f>
        <v>September</v>
      </c>
      <c r="L2292" s="3" t="str">
        <f>TEXT(NIgerian_Fintech[[#This Row],[TransactionDate]], "MM")</f>
        <v>09</v>
      </c>
      <c r="M2292" s="3" t="str">
        <f>TEXT(NIgerian_Fintech[[#This Row],[TransactionDate]], "tttt")</f>
        <v>Thursday</v>
      </c>
      <c r="N2292" s="2" t="s">
        <v>16</v>
      </c>
    </row>
    <row r="2293" spans="1:14" ht="14.5" x14ac:dyDescent="0.35">
      <c r="A2293" s="2" t="s">
        <v>4616</v>
      </c>
      <c r="B2293" s="2" t="s">
        <v>4617</v>
      </c>
      <c r="C2293" s="2">
        <v>52</v>
      </c>
      <c r="D2293" s="2" t="s">
        <v>39</v>
      </c>
      <c r="E2293" s="2" t="s">
        <v>93</v>
      </c>
      <c r="F2293" s="2" t="s">
        <v>35</v>
      </c>
      <c r="G2293" s="2" t="s">
        <v>36</v>
      </c>
      <c r="H2293" s="7">
        <v>27909.37</v>
      </c>
      <c r="I2293" s="3">
        <v>45073</v>
      </c>
      <c r="J2293" s="3" t="str">
        <f>TEXT(NIgerian_Fintech[[#This Row],[TransactionDate]], "JJJJ")</f>
        <v>2023</v>
      </c>
      <c r="K2293" s="3" t="str">
        <f>TEXT(NIgerian_Fintech[[#This Row],[TransactionDate]], "MMMM")</f>
        <v>May</v>
      </c>
      <c r="L2293" s="3" t="str">
        <f>TEXT(NIgerian_Fintech[[#This Row],[TransactionDate]], "MM")</f>
        <v>05</v>
      </c>
      <c r="M2293" s="3" t="str">
        <f>TEXT(NIgerian_Fintech[[#This Row],[TransactionDate]], "tttt")</f>
        <v>Saturday</v>
      </c>
      <c r="N2293" s="2" t="s">
        <v>16</v>
      </c>
    </row>
    <row r="2294" spans="1:14" ht="14.5" x14ac:dyDescent="0.35">
      <c r="A2294" s="2" t="s">
        <v>4618</v>
      </c>
      <c r="B2294" s="2" t="s">
        <v>4619</v>
      </c>
      <c r="C2294" s="2">
        <v>61</v>
      </c>
      <c r="D2294" s="2" t="s">
        <v>39</v>
      </c>
      <c r="E2294" s="2" t="s">
        <v>24</v>
      </c>
      <c r="F2294" s="2" t="s">
        <v>49</v>
      </c>
      <c r="G2294" s="2" t="s">
        <v>36</v>
      </c>
      <c r="H2294" s="7">
        <v>1133.3900000000001</v>
      </c>
      <c r="I2294" s="3">
        <v>45266</v>
      </c>
      <c r="J2294" s="3" t="str">
        <f>TEXT(NIgerian_Fintech[[#This Row],[TransactionDate]], "JJJJ")</f>
        <v>2023</v>
      </c>
      <c r="K2294" s="3" t="str">
        <f>TEXT(NIgerian_Fintech[[#This Row],[TransactionDate]], "MMMM")</f>
        <v>December</v>
      </c>
      <c r="L2294" s="3" t="str">
        <f>TEXT(NIgerian_Fintech[[#This Row],[TransactionDate]], "MM")</f>
        <v>12</v>
      </c>
      <c r="M2294" s="3" t="str">
        <f>TEXT(NIgerian_Fintech[[#This Row],[TransactionDate]], "tttt")</f>
        <v>Wednesday</v>
      </c>
      <c r="N2294" s="2" t="s">
        <v>16</v>
      </c>
    </row>
    <row r="2295" spans="1:14" ht="14.5" x14ac:dyDescent="0.35">
      <c r="A2295" s="2" t="s">
        <v>4620</v>
      </c>
      <c r="B2295" s="2" t="s">
        <v>4621</v>
      </c>
      <c r="C2295" s="2">
        <v>51</v>
      </c>
      <c r="D2295" s="2" t="s">
        <v>12</v>
      </c>
      <c r="E2295" s="2" t="s">
        <v>13</v>
      </c>
      <c r="F2295" s="2" t="s">
        <v>19</v>
      </c>
      <c r="G2295" s="2" t="s">
        <v>30</v>
      </c>
      <c r="H2295" s="7">
        <v>1489.54</v>
      </c>
      <c r="I2295" s="3">
        <v>45490</v>
      </c>
      <c r="J2295" s="3" t="str">
        <f>TEXT(NIgerian_Fintech[[#This Row],[TransactionDate]], "JJJJ")</f>
        <v>2024</v>
      </c>
      <c r="K2295" s="3" t="str">
        <f>TEXT(NIgerian_Fintech[[#This Row],[TransactionDate]], "MMMM")</f>
        <v>July</v>
      </c>
      <c r="L2295" s="3" t="str">
        <f>TEXT(NIgerian_Fintech[[#This Row],[TransactionDate]], "MM")</f>
        <v>07</v>
      </c>
      <c r="M2295" s="3" t="str">
        <f>TEXT(NIgerian_Fintech[[#This Row],[TransactionDate]], "tttt")</f>
        <v>Wednesday</v>
      </c>
      <c r="N2295" s="2" t="s">
        <v>16</v>
      </c>
    </row>
    <row r="2296" spans="1:14" ht="14.5" x14ac:dyDescent="0.35">
      <c r="A2296" s="2" t="s">
        <v>4622</v>
      </c>
      <c r="B2296" s="2" t="s">
        <v>4623</v>
      </c>
      <c r="C2296" s="2">
        <v>50</v>
      </c>
      <c r="D2296" s="2" t="s">
        <v>39</v>
      </c>
      <c r="E2296" s="2" t="s">
        <v>24</v>
      </c>
      <c r="F2296" s="2" t="s">
        <v>14</v>
      </c>
      <c r="G2296" s="2" t="s">
        <v>26</v>
      </c>
      <c r="H2296" s="7">
        <v>4432.53</v>
      </c>
      <c r="I2296" s="3">
        <v>45106</v>
      </c>
      <c r="J2296" s="3" t="str">
        <f>TEXT(NIgerian_Fintech[[#This Row],[TransactionDate]], "JJJJ")</f>
        <v>2023</v>
      </c>
      <c r="K2296" s="3" t="str">
        <f>TEXT(NIgerian_Fintech[[#This Row],[TransactionDate]], "MMMM")</f>
        <v>June</v>
      </c>
      <c r="L2296" s="3" t="str">
        <f>TEXT(NIgerian_Fintech[[#This Row],[TransactionDate]], "MM")</f>
        <v>06</v>
      </c>
      <c r="M2296" s="3" t="str">
        <f>TEXT(NIgerian_Fintech[[#This Row],[TransactionDate]], "tttt")</f>
        <v>Thursday</v>
      </c>
      <c r="N2296" s="2" t="s">
        <v>16</v>
      </c>
    </row>
    <row r="2297" spans="1:14" ht="14.5" x14ac:dyDescent="0.35">
      <c r="A2297" s="2" t="s">
        <v>4624</v>
      </c>
      <c r="B2297" s="2" t="s">
        <v>4625</v>
      </c>
      <c r="C2297" s="2">
        <v>38</v>
      </c>
      <c r="D2297" s="2" t="s">
        <v>12</v>
      </c>
      <c r="E2297" s="2" t="s">
        <v>64</v>
      </c>
      <c r="F2297" s="2" t="s">
        <v>14</v>
      </c>
      <c r="G2297" s="2" t="s">
        <v>30</v>
      </c>
      <c r="H2297" s="7">
        <v>5468.59</v>
      </c>
      <c r="I2297" s="3">
        <v>45216</v>
      </c>
      <c r="J2297" s="3" t="str">
        <f>TEXT(NIgerian_Fintech[[#This Row],[TransactionDate]], "JJJJ")</f>
        <v>2023</v>
      </c>
      <c r="K2297" s="3" t="str">
        <f>TEXT(NIgerian_Fintech[[#This Row],[TransactionDate]], "MMMM")</f>
        <v>October</v>
      </c>
      <c r="L2297" s="3" t="str">
        <f>TEXT(NIgerian_Fintech[[#This Row],[TransactionDate]], "MM")</f>
        <v>10</v>
      </c>
      <c r="M2297" s="3" t="str">
        <f>TEXT(NIgerian_Fintech[[#This Row],[TransactionDate]], "tttt")</f>
        <v>Tuesday</v>
      </c>
      <c r="N2297" s="2" t="s">
        <v>69</v>
      </c>
    </row>
    <row r="2298" spans="1:14" ht="14.5" x14ac:dyDescent="0.35">
      <c r="A2298" s="2" t="s">
        <v>4626</v>
      </c>
      <c r="B2298" s="2" t="s">
        <v>4627</v>
      </c>
      <c r="C2298" s="2">
        <v>34</v>
      </c>
      <c r="D2298" s="2" t="s">
        <v>12</v>
      </c>
      <c r="E2298" s="2" t="s">
        <v>52</v>
      </c>
      <c r="F2298" s="2" t="s">
        <v>19</v>
      </c>
      <c r="G2298" s="2" t="s">
        <v>26</v>
      </c>
      <c r="H2298" s="7">
        <v>8820.5</v>
      </c>
      <c r="I2298" s="3">
        <v>45113</v>
      </c>
      <c r="J2298" s="3" t="str">
        <f>TEXT(NIgerian_Fintech[[#This Row],[TransactionDate]], "JJJJ")</f>
        <v>2023</v>
      </c>
      <c r="K2298" s="3" t="str">
        <f>TEXT(NIgerian_Fintech[[#This Row],[TransactionDate]], "MMMM")</f>
        <v>July</v>
      </c>
      <c r="L2298" s="3" t="str">
        <f>TEXT(NIgerian_Fintech[[#This Row],[TransactionDate]], "MM")</f>
        <v>07</v>
      </c>
      <c r="M2298" s="3" t="str">
        <f>TEXT(NIgerian_Fintech[[#This Row],[TransactionDate]], "tttt")</f>
        <v>Thursday</v>
      </c>
      <c r="N2298" s="2" t="s">
        <v>16</v>
      </c>
    </row>
    <row r="2299" spans="1:14" ht="14.5" x14ac:dyDescent="0.35">
      <c r="A2299" s="2" t="s">
        <v>4628</v>
      </c>
      <c r="B2299" s="2" t="s">
        <v>4629</v>
      </c>
      <c r="C2299" s="2">
        <v>39</v>
      </c>
      <c r="D2299" s="2" t="s">
        <v>12</v>
      </c>
      <c r="E2299" s="2" t="s">
        <v>64</v>
      </c>
      <c r="F2299" s="2" t="s">
        <v>25</v>
      </c>
      <c r="G2299" s="2" t="s">
        <v>30</v>
      </c>
      <c r="H2299" s="7">
        <v>14835.09</v>
      </c>
      <c r="I2299" s="3">
        <v>45412</v>
      </c>
      <c r="J2299" s="3" t="str">
        <f>TEXT(NIgerian_Fintech[[#This Row],[TransactionDate]], "JJJJ")</f>
        <v>2024</v>
      </c>
      <c r="K2299" s="3" t="str">
        <f>TEXT(NIgerian_Fintech[[#This Row],[TransactionDate]], "MMMM")</f>
        <v>April</v>
      </c>
      <c r="L2299" s="3" t="str">
        <f>TEXT(NIgerian_Fintech[[#This Row],[TransactionDate]], "MM")</f>
        <v>04</v>
      </c>
      <c r="M2299" s="3" t="str">
        <f>TEXT(NIgerian_Fintech[[#This Row],[TransactionDate]], "tttt")</f>
        <v>Tuesday</v>
      </c>
      <c r="N2299" s="2" t="s">
        <v>16</v>
      </c>
    </row>
    <row r="2300" spans="1:14" ht="14.5" x14ac:dyDescent="0.35">
      <c r="A2300" s="2" t="s">
        <v>4630</v>
      </c>
      <c r="B2300" s="2" t="s">
        <v>4631</v>
      </c>
      <c r="C2300" s="2">
        <v>54</v>
      </c>
      <c r="D2300" s="2" t="s">
        <v>39</v>
      </c>
      <c r="E2300" s="2" t="s">
        <v>42</v>
      </c>
      <c r="F2300" s="2" t="s">
        <v>55</v>
      </c>
      <c r="G2300" s="2" t="s">
        <v>36</v>
      </c>
      <c r="H2300" s="7">
        <v>1459.14</v>
      </c>
      <c r="I2300" s="3">
        <v>45263</v>
      </c>
      <c r="J2300" s="3" t="str">
        <f>TEXT(NIgerian_Fintech[[#This Row],[TransactionDate]], "JJJJ")</f>
        <v>2023</v>
      </c>
      <c r="K2300" s="3" t="str">
        <f>TEXT(NIgerian_Fintech[[#This Row],[TransactionDate]], "MMMM")</f>
        <v>December</v>
      </c>
      <c r="L2300" s="3" t="str">
        <f>TEXT(NIgerian_Fintech[[#This Row],[TransactionDate]], "MM")</f>
        <v>12</v>
      </c>
      <c r="M2300" s="3" t="str">
        <f>TEXT(NIgerian_Fintech[[#This Row],[TransactionDate]], "tttt")</f>
        <v>Sunday</v>
      </c>
      <c r="N2300" s="2" t="s">
        <v>16</v>
      </c>
    </row>
    <row r="2301" spans="1:14" ht="14.5" x14ac:dyDescent="0.35">
      <c r="A2301" s="2" t="s">
        <v>4632</v>
      </c>
      <c r="B2301" s="2" t="s">
        <v>4633</v>
      </c>
      <c r="C2301" s="2">
        <v>32</v>
      </c>
      <c r="D2301" s="2" t="s">
        <v>39</v>
      </c>
      <c r="E2301" s="2" t="s">
        <v>74</v>
      </c>
      <c r="F2301" s="2" t="s">
        <v>55</v>
      </c>
      <c r="G2301" s="2" t="s">
        <v>36</v>
      </c>
      <c r="H2301" s="7">
        <v>16227.24</v>
      </c>
      <c r="I2301" s="3">
        <v>45034</v>
      </c>
      <c r="J2301" s="3" t="str">
        <f>TEXT(NIgerian_Fintech[[#This Row],[TransactionDate]], "JJJJ")</f>
        <v>2023</v>
      </c>
      <c r="K2301" s="3" t="str">
        <f>TEXT(NIgerian_Fintech[[#This Row],[TransactionDate]], "MMMM")</f>
        <v>April</v>
      </c>
      <c r="L2301" s="3" t="str">
        <f>TEXT(NIgerian_Fintech[[#This Row],[TransactionDate]], "MM")</f>
        <v>04</v>
      </c>
      <c r="M2301" s="3" t="str">
        <f>TEXT(NIgerian_Fintech[[#This Row],[TransactionDate]], "tttt")</f>
        <v>Tuesday</v>
      </c>
      <c r="N2301" s="2" t="s">
        <v>16</v>
      </c>
    </row>
    <row r="2302" spans="1:14" ht="14.5" x14ac:dyDescent="0.35">
      <c r="A2302" s="2" t="s">
        <v>4634</v>
      </c>
      <c r="B2302" s="2" t="s">
        <v>4635</v>
      </c>
      <c r="C2302" s="2">
        <v>52</v>
      </c>
      <c r="D2302" s="2" t="s">
        <v>39</v>
      </c>
      <c r="E2302" s="2" t="s">
        <v>29</v>
      </c>
      <c r="F2302" s="2" t="s">
        <v>35</v>
      </c>
      <c r="G2302" s="2" t="s">
        <v>30</v>
      </c>
      <c r="H2302" s="7">
        <v>9416.81</v>
      </c>
      <c r="I2302" s="3">
        <v>45052</v>
      </c>
      <c r="J2302" s="3" t="str">
        <f>TEXT(NIgerian_Fintech[[#This Row],[TransactionDate]], "JJJJ")</f>
        <v>2023</v>
      </c>
      <c r="K2302" s="3" t="str">
        <f>TEXT(NIgerian_Fintech[[#This Row],[TransactionDate]], "MMMM")</f>
        <v>May</v>
      </c>
      <c r="L2302" s="3" t="str">
        <f>TEXT(NIgerian_Fintech[[#This Row],[TransactionDate]], "MM")</f>
        <v>05</v>
      </c>
      <c r="M2302" s="3" t="str">
        <f>TEXT(NIgerian_Fintech[[#This Row],[TransactionDate]], "tttt")</f>
        <v>Saturday</v>
      </c>
      <c r="N2302" s="2" t="s">
        <v>16</v>
      </c>
    </row>
    <row r="2303" spans="1:14" ht="14.5" x14ac:dyDescent="0.35">
      <c r="A2303" s="2" t="s">
        <v>4636</v>
      </c>
      <c r="B2303" s="2" t="s">
        <v>4637</v>
      </c>
      <c r="C2303" s="2">
        <v>45</v>
      </c>
      <c r="D2303" s="2" t="s">
        <v>12</v>
      </c>
      <c r="E2303" s="2" t="s">
        <v>52</v>
      </c>
      <c r="F2303" s="2" t="s">
        <v>25</v>
      </c>
      <c r="G2303" s="2" t="s">
        <v>26</v>
      </c>
      <c r="H2303" s="7">
        <v>39572.54</v>
      </c>
      <c r="I2303" s="3">
        <v>45632</v>
      </c>
      <c r="J2303" s="3" t="str">
        <f>TEXT(NIgerian_Fintech[[#This Row],[TransactionDate]], "JJJJ")</f>
        <v>2024</v>
      </c>
      <c r="K2303" s="3" t="str">
        <f>TEXT(NIgerian_Fintech[[#This Row],[TransactionDate]], "MMMM")</f>
        <v>December</v>
      </c>
      <c r="L2303" s="3" t="str">
        <f>TEXT(NIgerian_Fintech[[#This Row],[TransactionDate]], "MM")</f>
        <v>12</v>
      </c>
      <c r="M2303" s="3" t="str">
        <f>TEXT(NIgerian_Fintech[[#This Row],[TransactionDate]], "tttt")</f>
        <v>Friday</v>
      </c>
      <c r="N2303" s="2" t="s">
        <v>69</v>
      </c>
    </row>
    <row r="2304" spans="1:14" ht="14.5" x14ac:dyDescent="0.35">
      <c r="A2304" s="2" t="s">
        <v>4638</v>
      </c>
      <c r="B2304" s="2" t="s">
        <v>4639</v>
      </c>
      <c r="C2304" s="2">
        <v>24</v>
      </c>
      <c r="D2304" s="2" t="s">
        <v>39</v>
      </c>
      <c r="E2304" s="2" t="s">
        <v>13</v>
      </c>
      <c r="F2304" s="2" t="s">
        <v>19</v>
      </c>
      <c r="G2304" s="2" t="s">
        <v>15</v>
      </c>
      <c r="H2304" s="7">
        <v>10531.64</v>
      </c>
      <c r="I2304" s="3">
        <v>44960</v>
      </c>
      <c r="J2304" s="3" t="str">
        <f>TEXT(NIgerian_Fintech[[#This Row],[TransactionDate]], "JJJJ")</f>
        <v>2023</v>
      </c>
      <c r="K2304" s="3" t="str">
        <f>TEXT(NIgerian_Fintech[[#This Row],[TransactionDate]], "MMMM")</f>
        <v>February</v>
      </c>
      <c r="L2304" s="3" t="str">
        <f>TEXT(NIgerian_Fintech[[#This Row],[TransactionDate]], "MM")</f>
        <v>02</v>
      </c>
      <c r="M2304" s="3" t="str">
        <f>TEXT(NIgerian_Fintech[[#This Row],[TransactionDate]], "tttt")</f>
        <v>Friday</v>
      </c>
      <c r="N2304" s="2" t="s">
        <v>16</v>
      </c>
    </row>
    <row r="2305" spans="1:14" ht="14.5" x14ac:dyDescent="0.35">
      <c r="A2305" s="2" t="s">
        <v>4640</v>
      </c>
      <c r="B2305" s="2" t="s">
        <v>4641</v>
      </c>
      <c r="C2305" s="2">
        <v>49</v>
      </c>
      <c r="D2305" s="2" t="s">
        <v>12</v>
      </c>
      <c r="E2305" s="2" t="s">
        <v>74</v>
      </c>
      <c r="F2305" s="2" t="s">
        <v>49</v>
      </c>
      <c r="G2305" s="2" t="s">
        <v>26</v>
      </c>
      <c r="H2305" s="7">
        <v>12591.03</v>
      </c>
      <c r="I2305" s="3">
        <v>45364</v>
      </c>
      <c r="J2305" s="3" t="str">
        <f>TEXT(NIgerian_Fintech[[#This Row],[TransactionDate]], "JJJJ")</f>
        <v>2024</v>
      </c>
      <c r="K2305" s="3" t="str">
        <f>TEXT(NIgerian_Fintech[[#This Row],[TransactionDate]], "MMMM")</f>
        <v>March</v>
      </c>
      <c r="L2305" s="3" t="str">
        <f>TEXT(NIgerian_Fintech[[#This Row],[TransactionDate]], "MM")</f>
        <v>03</v>
      </c>
      <c r="M2305" s="3" t="str">
        <f>TEXT(NIgerian_Fintech[[#This Row],[TransactionDate]], "tttt")</f>
        <v>Wednesday</v>
      </c>
      <c r="N2305" s="2" t="s">
        <v>69</v>
      </c>
    </row>
    <row r="2306" spans="1:14" ht="14.5" x14ac:dyDescent="0.35">
      <c r="A2306" s="2" t="s">
        <v>4642</v>
      </c>
      <c r="B2306" s="2" t="s">
        <v>4643</v>
      </c>
      <c r="C2306" s="2">
        <v>28</v>
      </c>
      <c r="D2306" s="2" t="s">
        <v>12</v>
      </c>
      <c r="E2306" s="2" t="s">
        <v>74</v>
      </c>
      <c r="F2306" s="2" t="s">
        <v>14</v>
      </c>
      <c r="G2306" s="2" t="s">
        <v>30</v>
      </c>
      <c r="H2306" s="7">
        <v>2171.7199999999998</v>
      </c>
      <c r="I2306" s="3">
        <v>45202</v>
      </c>
      <c r="J2306" s="3" t="str">
        <f>TEXT(NIgerian_Fintech[[#This Row],[TransactionDate]], "JJJJ")</f>
        <v>2023</v>
      </c>
      <c r="K2306" s="3" t="str">
        <f>TEXT(NIgerian_Fintech[[#This Row],[TransactionDate]], "MMMM")</f>
        <v>October</v>
      </c>
      <c r="L2306" s="3" t="str">
        <f>TEXT(NIgerian_Fintech[[#This Row],[TransactionDate]], "MM")</f>
        <v>10</v>
      </c>
      <c r="M2306" s="3" t="str">
        <f>TEXT(NIgerian_Fintech[[#This Row],[TransactionDate]], "tttt")</f>
        <v>Tuesday</v>
      </c>
      <c r="N2306" s="2" t="s">
        <v>16</v>
      </c>
    </row>
    <row r="2307" spans="1:14" ht="14.5" x14ac:dyDescent="0.35">
      <c r="A2307" s="2" t="s">
        <v>4644</v>
      </c>
      <c r="B2307" s="2" t="s">
        <v>4645</v>
      </c>
      <c r="C2307" s="2">
        <v>27</v>
      </c>
      <c r="D2307" s="2" t="s">
        <v>12</v>
      </c>
      <c r="E2307" s="2" t="s">
        <v>29</v>
      </c>
      <c r="F2307" s="2" t="s">
        <v>49</v>
      </c>
      <c r="G2307" s="2" t="s">
        <v>26</v>
      </c>
      <c r="H2307" s="7">
        <v>14647.4</v>
      </c>
      <c r="I2307" s="3">
        <v>45420</v>
      </c>
      <c r="J2307" s="3" t="str">
        <f>TEXT(NIgerian_Fintech[[#This Row],[TransactionDate]], "JJJJ")</f>
        <v>2024</v>
      </c>
      <c r="K2307" s="3" t="str">
        <f>TEXT(NIgerian_Fintech[[#This Row],[TransactionDate]], "MMMM")</f>
        <v>May</v>
      </c>
      <c r="L2307" s="3" t="str">
        <f>TEXT(NIgerian_Fintech[[#This Row],[TransactionDate]], "MM")</f>
        <v>05</v>
      </c>
      <c r="M2307" s="3" t="str">
        <f>TEXT(NIgerian_Fintech[[#This Row],[TransactionDate]], "tttt")</f>
        <v>Wednesday</v>
      </c>
      <c r="N2307" s="2" t="s">
        <v>16</v>
      </c>
    </row>
    <row r="2308" spans="1:14" ht="14.5" x14ac:dyDescent="0.35">
      <c r="A2308" s="2" t="s">
        <v>4646</v>
      </c>
      <c r="B2308" s="2" t="s">
        <v>4647</v>
      </c>
      <c r="C2308" s="2">
        <v>26</v>
      </c>
      <c r="D2308" s="2" t="s">
        <v>12</v>
      </c>
      <c r="E2308" s="2" t="s">
        <v>42</v>
      </c>
      <c r="F2308" s="2" t="s">
        <v>14</v>
      </c>
      <c r="G2308" s="2" t="s">
        <v>20</v>
      </c>
      <c r="H2308" s="7">
        <v>825.84</v>
      </c>
      <c r="I2308" s="3">
        <v>45108</v>
      </c>
      <c r="J2308" s="3" t="str">
        <f>TEXT(NIgerian_Fintech[[#This Row],[TransactionDate]], "JJJJ")</f>
        <v>2023</v>
      </c>
      <c r="K2308" s="3" t="str">
        <f>TEXT(NIgerian_Fintech[[#This Row],[TransactionDate]], "MMMM")</f>
        <v>July</v>
      </c>
      <c r="L2308" s="3" t="str">
        <f>TEXT(NIgerian_Fintech[[#This Row],[TransactionDate]], "MM")</f>
        <v>07</v>
      </c>
      <c r="M2308" s="3" t="str">
        <f>TEXT(NIgerian_Fintech[[#This Row],[TransactionDate]], "tttt")</f>
        <v>Saturday</v>
      </c>
      <c r="N2308" s="2" t="s">
        <v>16</v>
      </c>
    </row>
    <row r="2309" spans="1:14" ht="14.5" x14ac:dyDescent="0.35">
      <c r="A2309" s="2" t="s">
        <v>4648</v>
      </c>
      <c r="B2309" s="2" t="s">
        <v>4649</v>
      </c>
      <c r="C2309" s="2">
        <v>31</v>
      </c>
      <c r="D2309" s="2" t="s">
        <v>12</v>
      </c>
      <c r="E2309" s="2" t="s">
        <v>42</v>
      </c>
      <c r="F2309" s="2" t="s">
        <v>49</v>
      </c>
      <c r="G2309" s="2" t="s">
        <v>26</v>
      </c>
      <c r="H2309" s="7">
        <v>10686.57</v>
      </c>
      <c r="I2309" s="3">
        <v>45165</v>
      </c>
      <c r="J2309" s="3" t="str">
        <f>TEXT(NIgerian_Fintech[[#This Row],[TransactionDate]], "JJJJ")</f>
        <v>2023</v>
      </c>
      <c r="K2309" s="3" t="str">
        <f>TEXT(NIgerian_Fintech[[#This Row],[TransactionDate]], "MMMM")</f>
        <v>August</v>
      </c>
      <c r="L2309" s="3" t="str">
        <f>TEXT(NIgerian_Fintech[[#This Row],[TransactionDate]], "MM")</f>
        <v>08</v>
      </c>
      <c r="M2309" s="3" t="str">
        <f>TEXT(NIgerian_Fintech[[#This Row],[TransactionDate]], "tttt")</f>
        <v>Sunday</v>
      </c>
      <c r="N2309" s="2" t="s">
        <v>69</v>
      </c>
    </row>
    <row r="2310" spans="1:14" ht="14.5" x14ac:dyDescent="0.35">
      <c r="A2310" s="2" t="s">
        <v>4650</v>
      </c>
      <c r="B2310" s="2" t="s">
        <v>4651</v>
      </c>
      <c r="C2310" s="2">
        <v>30</v>
      </c>
      <c r="D2310" s="2" t="s">
        <v>12</v>
      </c>
      <c r="E2310" s="2" t="s">
        <v>42</v>
      </c>
      <c r="F2310" s="2" t="s">
        <v>19</v>
      </c>
      <c r="G2310" s="2" t="s">
        <v>36</v>
      </c>
      <c r="H2310" s="7">
        <v>571.77</v>
      </c>
      <c r="I2310" s="3">
        <v>45274</v>
      </c>
      <c r="J2310" s="3" t="str">
        <f>TEXT(NIgerian_Fintech[[#This Row],[TransactionDate]], "JJJJ")</f>
        <v>2023</v>
      </c>
      <c r="K2310" s="3" t="str">
        <f>TEXT(NIgerian_Fintech[[#This Row],[TransactionDate]], "MMMM")</f>
        <v>December</v>
      </c>
      <c r="L2310" s="3" t="str">
        <f>TEXT(NIgerian_Fintech[[#This Row],[TransactionDate]], "MM")</f>
        <v>12</v>
      </c>
      <c r="M2310" s="3" t="str">
        <f>TEXT(NIgerian_Fintech[[#This Row],[TransactionDate]], "tttt")</f>
        <v>Thursday</v>
      </c>
      <c r="N2310" s="2" t="s">
        <v>16</v>
      </c>
    </row>
    <row r="2311" spans="1:14" ht="14.5" x14ac:dyDescent="0.35">
      <c r="A2311" s="2" t="s">
        <v>4652</v>
      </c>
      <c r="B2311" s="2" t="s">
        <v>4653</v>
      </c>
      <c r="C2311" s="2">
        <v>42</v>
      </c>
      <c r="D2311" s="2" t="s">
        <v>39</v>
      </c>
      <c r="E2311" s="2" t="s">
        <v>52</v>
      </c>
      <c r="F2311" s="2" t="s">
        <v>19</v>
      </c>
      <c r="G2311" s="2" t="s">
        <v>36</v>
      </c>
      <c r="H2311" s="7">
        <v>1224.23</v>
      </c>
      <c r="I2311" s="3">
        <v>45072</v>
      </c>
      <c r="J2311" s="3" t="str">
        <f>TEXT(NIgerian_Fintech[[#This Row],[TransactionDate]], "JJJJ")</f>
        <v>2023</v>
      </c>
      <c r="K2311" s="3" t="str">
        <f>TEXT(NIgerian_Fintech[[#This Row],[TransactionDate]], "MMMM")</f>
        <v>May</v>
      </c>
      <c r="L2311" s="3" t="str">
        <f>TEXT(NIgerian_Fintech[[#This Row],[TransactionDate]], "MM")</f>
        <v>05</v>
      </c>
      <c r="M2311" s="3" t="str">
        <f>TEXT(NIgerian_Fintech[[#This Row],[TransactionDate]], "tttt")</f>
        <v>Friday</v>
      </c>
      <c r="N2311" s="2" t="s">
        <v>16</v>
      </c>
    </row>
    <row r="2312" spans="1:14" ht="14.5" x14ac:dyDescent="0.35">
      <c r="A2312" s="2" t="s">
        <v>4654</v>
      </c>
      <c r="B2312" s="2" t="s">
        <v>4655</v>
      </c>
      <c r="C2312" s="2">
        <v>19</v>
      </c>
      <c r="D2312" s="2" t="s">
        <v>12</v>
      </c>
      <c r="E2312" s="2" t="s">
        <v>64</v>
      </c>
      <c r="F2312" s="2" t="s">
        <v>25</v>
      </c>
      <c r="G2312" s="2" t="s">
        <v>20</v>
      </c>
      <c r="H2312" s="7">
        <v>1141.3900000000001</v>
      </c>
      <c r="I2312" s="3">
        <v>44970</v>
      </c>
      <c r="J2312" s="3" t="str">
        <f>TEXT(NIgerian_Fintech[[#This Row],[TransactionDate]], "JJJJ")</f>
        <v>2023</v>
      </c>
      <c r="K2312" s="3" t="str">
        <f>TEXT(NIgerian_Fintech[[#This Row],[TransactionDate]], "MMMM")</f>
        <v>February</v>
      </c>
      <c r="L2312" s="3" t="str">
        <f>TEXT(NIgerian_Fintech[[#This Row],[TransactionDate]], "MM")</f>
        <v>02</v>
      </c>
      <c r="M2312" s="3" t="str">
        <f>TEXT(NIgerian_Fintech[[#This Row],[TransactionDate]], "tttt")</f>
        <v>Monday</v>
      </c>
      <c r="N2312" s="2" t="s">
        <v>16</v>
      </c>
    </row>
    <row r="2313" spans="1:14" ht="14.5" x14ac:dyDescent="0.35">
      <c r="A2313" s="2" t="s">
        <v>4656</v>
      </c>
      <c r="B2313" s="2" t="s">
        <v>4657</v>
      </c>
      <c r="C2313" s="2">
        <v>52</v>
      </c>
      <c r="D2313" s="2" t="s">
        <v>39</v>
      </c>
      <c r="E2313" s="2" t="s">
        <v>74</v>
      </c>
      <c r="F2313" s="2" t="s">
        <v>49</v>
      </c>
      <c r="G2313" s="2" t="s">
        <v>26</v>
      </c>
      <c r="H2313" s="7">
        <v>539.12</v>
      </c>
      <c r="I2313" s="3">
        <v>45425</v>
      </c>
      <c r="J2313" s="3" t="str">
        <f>TEXT(NIgerian_Fintech[[#This Row],[TransactionDate]], "JJJJ")</f>
        <v>2024</v>
      </c>
      <c r="K2313" s="3" t="str">
        <f>TEXT(NIgerian_Fintech[[#This Row],[TransactionDate]], "MMMM")</f>
        <v>May</v>
      </c>
      <c r="L2313" s="3" t="str">
        <f>TEXT(NIgerian_Fintech[[#This Row],[TransactionDate]], "MM")</f>
        <v>05</v>
      </c>
      <c r="M2313" s="3" t="str">
        <f>TEXT(NIgerian_Fintech[[#This Row],[TransactionDate]], "tttt")</f>
        <v>Monday</v>
      </c>
      <c r="N2313" s="2" t="s">
        <v>16</v>
      </c>
    </row>
    <row r="2314" spans="1:14" ht="14.5" x14ac:dyDescent="0.35">
      <c r="A2314" s="2" t="s">
        <v>4658</v>
      </c>
      <c r="B2314" s="2" t="s">
        <v>4659</v>
      </c>
      <c r="C2314" s="2">
        <v>24</v>
      </c>
      <c r="D2314" s="2" t="s">
        <v>12</v>
      </c>
      <c r="E2314" s="2" t="s">
        <v>64</v>
      </c>
      <c r="F2314" s="2" t="s">
        <v>49</v>
      </c>
      <c r="G2314" s="2" t="s">
        <v>15</v>
      </c>
      <c r="H2314" s="7">
        <v>3873.39</v>
      </c>
      <c r="I2314" s="3">
        <v>45221</v>
      </c>
      <c r="J2314" s="3" t="str">
        <f>TEXT(NIgerian_Fintech[[#This Row],[TransactionDate]], "JJJJ")</f>
        <v>2023</v>
      </c>
      <c r="K2314" s="3" t="str">
        <f>TEXT(NIgerian_Fintech[[#This Row],[TransactionDate]], "MMMM")</f>
        <v>October</v>
      </c>
      <c r="L2314" s="3" t="str">
        <f>TEXT(NIgerian_Fintech[[#This Row],[TransactionDate]], "MM")</f>
        <v>10</v>
      </c>
      <c r="M2314" s="3" t="str">
        <f>TEXT(NIgerian_Fintech[[#This Row],[TransactionDate]], "tttt")</f>
        <v>Sunday</v>
      </c>
      <c r="N2314" s="2" t="s">
        <v>16</v>
      </c>
    </row>
    <row r="2315" spans="1:14" ht="14.5" x14ac:dyDescent="0.35">
      <c r="A2315" s="2" t="s">
        <v>4660</v>
      </c>
      <c r="B2315" s="2" t="s">
        <v>4661</v>
      </c>
      <c r="C2315" s="2">
        <v>38</v>
      </c>
      <c r="D2315" s="2" t="s">
        <v>39</v>
      </c>
      <c r="E2315" s="2" t="s">
        <v>64</v>
      </c>
      <c r="F2315" s="2" t="s">
        <v>25</v>
      </c>
      <c r="G2315" s="2" t="s">
        <v>26</v>
      </c>
      <c r="H2315" s="7">
        <v>51765.35</v>
      </c>
      <c r="I2315" s="3">
        <v>45457</v>
      </c>
      <c r="J2315" s="3" t="str">
        <f>TEXT(NIgerian_Fintech[[#This Row],[TransactionDate]], "JJJJ")</f>
        <v>2024</v>
      </c>
      <c r="K2315" s="3" t="str">
        <f>TEXT(NIgerian_Fintech[[#This Row],[TransactionDate]], "MMMM")</f>
        <v>June</v>
      </c>
      <c r="L2315" s="3" t="str">
        <f>TEXT(NIgerian_Fintech[[#This Row],[TransactionDate]], "MM")</f>
        <v>06</v>
      </c>
      <c r="M2315" s="3" t="str">
        <f>TEXT(NIgerian_Fintech[[#This Row],[TransactionDate]], "tttt")</f>
        <v>Friday</v>
      </c>
      <c r="N2315" s="2" t="s">
        <v>16</v>
      </c>
    </row>
    <row r="2316" spans="1:14" ht="14.5" x14ac:dyDescent="0.35">
      <c r="A2316" s="2" t="s">
        <v>4662</v>
      </c>
      <c r="B2316" s="2" t="s">
        <v>4663</v>
      </c>
      <c r="C2316" s="2">
        <v>35</v>
      </c>
      <c r="D2316" s="2" t="s">
        <v>39</v>
      </c>
      <c r="E2316" s="2" t="s">
        <v>42</v>
      </c>
      <c r="F2316" s="2" t="s">
        <v>25</v>
      </c>
      <c r="G2316" s="2" t="s">
        <v>36</v>
      </c>
      <c r="H2316" s="7">
        <v>4280.5600000000004</v>
      </c>
      <c r="I2316" s="3">
        <v>45653</v>
      </c>
      <c r="J2316" s="3" t="str">
        <f>TEXT(NIgerian_Fintech[[#This Row],[TransactionDate]], "JJJJ")</f>
        <v>2024</v>
      </c>
      <c r="K2316" s="3" t="str">
        <f>TEXT(NIgerian_Fintech[[#This Row],[TransactionDate]], "MMMM")</f>
        <v>December</v>
      </c>
      <c r="L2316" s="3" t="str">
        <f>TEXT(NIgerian_Fintech[[#This Row],[TransactionDate]], "MM")</f>
        <v>12</v>
      </c>
      <c r="M2316" s="3" t="str">
        <f>TEXT(NIgerian_Fintech[[#This Row],[TransactionDate]], "tttt")</f>
        <v>Friday</v>
      </c>
      <c r="N2316" s="2" t="s">
        <v>16</v>
      </c>
    </row>
    <row r="2317" spans="1:14" ht="14.5" x14ac:dyDescent="0.35">
      <c r="A2317" s="2" t="s">
        <v>4664</v>
      </c>
      <c r="B2317" s="2" t="s">
        <v>4665</v>
      </c>
      <c r="C2317" s="2">
        <v>20</v>
      </c>
      <c r="D2317" s="2" t="s">
        <v>39</v>
      </c>
      <c r="E2317" s="2" t="s">
        <v>64</v>
      </c>
      <c r="F2317" s="2" t="s">
        <v>19</v>
      </c>
      <c r="G2317" s="2" t="s">
        <v>36</v>
      </c>
      <c r="H2317" s="7">
        <v>14303.55</v>
      </c>
      <c r="I2317" s="3">
        <v>45137</v>
      </c>
      <c r="J2317" s="3" t="str">
        <f>TEXT(NIgerian_Fintech[[#This Row],[TransactionDate]], "JJJJ")</f>
        <v>2023</v>
      </c>
      <c r="K2317" s="3" t="str">
        <f>TEXT(NIgerian_Fintech[[#This Row],[TransactionDate]], "MMMM")</f>
        <v>July</v>
      </c>
      <c r="L2317" s="3" t="str">
        <f>TEXT(NIgerian_Fintech[[#This Row],[TransactionDate]], "MM")</f>
        <v>07</v>
      </c>
      <c r="M2317" s="3" t="str">
        <f>TEXT(NIgerian_Fintech[[#This Row],[TransactionDate]], "tttt")</f>
        <v>Sunday</v>
      </c>
      <c r="N2317" s="2" t="s">
        <v>16</v>
      </c>
    </row>
    <row r="2318" spans="1:14" ht="14.5" x14ac:dyDescent="0.35">
      <c r="A2318" s="2" t="s">
        <v>4666</v>
      </c>
      <c r="B2318" s="2" t="s">
        <v>4667</v>
      </c>
      <c r="C2318" s="2">
        <v>59</v>
      </c>
      <c r="D2318" s="2" t="s">
        <v>39</v>
      </c>
      <c r="E2318" s="2" t="s">
        <v>74</v>
      </c>
      <c r="F2318" s="2" t="s">
        <v>19</v>
      </c>
      <c r="G2318" s="2" t="s">
        <v>30</v>
      </c>
      <c r="H2318" s="7">
        <v>1419.29</v>
      </c>
      <c r="I2318" s="3">
        <v>45328</v>
      </c>
      <c r="J2318" s="3" t="str">
        <f>TEXT(NIgerian_Fintech[[#This Row],[TransactionDate]], "JJJJ")</f>
        <v>2024</v>
      </c>
      <c r="K2318" s="3" t="str">
        <f>TEXT(NIgerian_Fintech[[#This Row],[TransactionDate]], "MMMM")</f>
        <v>February</v>
      </c>
      <c r="L2318" s="3" t="str">
        <f>TEXT(NIgerian_Fintech[[#This Row],[TransactionDate]], "MM")</f>
        <v>02</v>
      </c>
      <c r="M2318" s="3" t="str">
        <f>TEXT(NIgerian_Fintech[[#This Row],[TransactionDate]], "tttt")</f>
        <v>Tuesday</v>
      </c>
      <c r="N2318" s="2" t="s">
        <v>16</v>
      </c>
    </row>
    <row r="2319" spans="1:14" ht="14.5" x14ac:dyDescent="0.35">
      <c r="A2319" s="2" t="s">
        <v>4668</v>
      </c>
      <c r="B2319" s="2" t="s">
        <v>4669</v>
      </c>
      <c r="C2319" s="2">
        <v>56</v>
      </c>
      <c r="D2319" s="2" t="s">
        <v>12</v>
      </c>
      <c r="E2319" s="2" t="s">
        <v>74</v>
      </c>
      <c r="F2319" s="2" t="s">
        <v>35</v>
      </c>
      <c r="G2319" s="2" t="s">
        <v>36</v>
      </c>
      <c r="H2319" s="7">
        <v>6060.36</v>
      </c>
      <c r="I2319" s="3">
        <v>45157</v>
      </c>
      <c r="J2319" s="3" t="str">
        <f>TEXT(NIgerian_Fintech[[#This Row],[TransactionDate]], "JJJJ")</f>
        <v>2023</v>
      </c>
      <c r="K2319" s="3" t="str">
        <f>TEXT(NIgerian_Fintech[[#This Row],[TransactionDate]], "MMMM")</f>
        <v>August</v>
      </c>
      <c r="L2319" s="3" t="str">
        <f>TEXT(NIgerian_Fintech[[#This Row],[TransactionDate]], "MM")</f>
        <v>08</v>
      </c>
      <c r="M2319" s="3" t="str">
        <f>TEXT(NIgerian_Fintech[[#This Row],[TransactionDate]], "tttt")</f>
        <v>Saturday</v>
      </c>
      <c r="N2319" s="2" t="s">
        <v>16</v>
      </c>
    </row>
    <row r="2320" spans="1:14" ht="14.5" x14ac:dyDescent="0.35">
      <c r="A2320" s="2" t="s">
        <v>4670</v>
      </c>
      <c r="B2320" s="2" t="s">
        <v>4671</v>
      </c>
      <c r="C2320" s="2">
        <v>58</v>
      </c>
      <c r="D2320" s="2" t="s">
        <v>12</v>
      </c>
      <c r="E2320" s="2" t="s">
        <v>93</v>
      </c>
      <c r="F2320" s="2" t="s">
        <v>49</v>
      </c>
      <c r="G2320" s="2" t="s">
        <v>30</v>
      </c>
      <c r="H2320" s="7">
        <v>2047.09</v>
      </c>
      <c r="I2320" s="3">
        <v>45265</v>
      </c>
      <c r="J2320" s="3" t="str">
        <f>TEXT(NIgerian_Fintech[[#This Row],[TransactionDate]], "JJJJ")</f>
        <v>2023</v>
      </c>
      <c r="K2320" s="3" t="str">
        <f>TEXT(NIgerian_Fintech[[#This Row],[TransactionDate]], "MMMM")</f>
        <v>December</v>
      </c>
      <c r="L2320" s="3" t="str">
        <f>TEXT(NIgerian_Fintech[[#This Row],[TransactionDate]], "MM")</f>
        <v>12</v>
      </c>
      <c r="M2320" s="3" t="str">
        <f>TEXT(NIgerian_Fintech[[#This Row],[TransactionDate]], "tttt")</f>
        <v>Tuesday</v>
      </c>
      <c r="N2320" s="2" t="s">
        <v>16</v>
      </c>
    </row>
    <row r="2321" spans="1:14" ht="14.5" x14ac:dyDescent="0.35">
      <c r="A2321" s="2" t="s">
        <v>4672</v>
      </c>
      <c r="B2321" s="2" t="s">
        <v>4673</v>
      </c>
      <c r="C2321" s="2">
        <v>28</v>
      </c>
      <c r="D2321" s="2" t="s">
        <v>12</v>
      </c>
      <c r="E2321" s="2" t="s">
        <v>13</v>
      </c>
      <c r="F2321" s="2" t="s">
        <v>19</v>
      </c>
      <c r="G2321" s="2" t="s">
        <v>36</v>
      </c>
      <c r="H2321" s="7">
        <v>2133.13</v>
      </c>
      <c r="I2321" s="3">
        <v>44931</v>
      </c>
      <c r="J2321" s="3" t="str">
        <f>TEXT(NIgerian_Fintech[[#This Row],[TransactionDate]], "JJJJ")</f>
        <v>2023</v>
      </c>
      <c r="K2321" s="3" t="str">
        <f>TEXT(NIgerian_Fintech[[#This Row],[TransactionDate]], "MMMM")</f>
        <v>January</v>
      </c>
      <c r="L2321" s="3" t="str">
        <f>TEXT(NIgerian_Fintech[[#This Row],[TransactionDate]], "MM")</f>
        <v>01</v>
      </c>
      <c r="M2321" s="3" t="str">
        <f>TEXT(NIgerian_Fintech[[#This Row],[TransactionDate]], "tttt")</f>
        <v>Thursday</v>
      </c>
      <c r="N2321" s="2" t="s">
        <v>16</v>
      </c>
    </row>
    <row r="2322" spans="1:14" ht="14.5" x14ac:dyDescent="0.35">
      <c r="A2322" s="2" t="s">
        <v>4674</v>
      </c>
      <c r="B2322" s="2" t="s">
        <v>4675</v>
      </c>
      <c r="C2322" s="2">
        <v>56</v>
      </c>
      <c r="D2322" s="2" t="s">
        <v>12</v>
      </c>
      <c r="E2322" s="2" t="s">
        <v>52</v>
      </c>
      <c r="F2322" s="2" t="s">
        <v>19</v>
      </c>
      <c r="G2322" s="2" t="s">
        <v>36</v>
      </c>
      <c r="H2322" s="7">
        <v>1050.1600000000001</v>
      </c>
      <c r="I2322" s="3">
        <v>45237</v>
      </c>
      <c r="J2322" s="3" t="str">
        <f>TEXT(NIgerian_Fintech[[#This Row],[TransactionDate]], "JJJJ")</f>
        <v>2023</v>
      </c>
      <c r="K2322" s="3" t="str">
        <f>TEXT(NIgerian_Fintech[[#This Row],[TransactionDate]], "MMMM")</f>
        <v>November</v>
      </c>
      <c r="L2322" s="3" t="str">
        <f>TEXT(NIgerian_Fintech[[#This Row],[TransactionDate]], "MM")</f>
        <v>11</v>
      </c>
      <c r="M2322" s="3" t="str">
        <f>TEXT(NIgerian_Fintech[[#This Row],[TransactionDate]], "tttt")</f>
        <v>Tuesday</v>
      </c>
      <c r="N2322" s="2" t="s">
        <v>16</v>
      </c>
    </row>
    <row r="2323" spans="1:14" ht="14.5" x14ac:dyDescent="0.35">
      <c r="A2323" s="2" t="s">
        <v>4676</v>
      </c>
      <c r="B2323" s="2" t="s">
        <v>4677</v>
      </c>
      <c r="C2323" s="2">
        <v>41</v>
      </c>
      <c r="D2323" s="2" t="s">
        <v>39</v>
      </c>
      <c r="E2323" s="2" t="s">
        <v>64</v>
      </c>
      <c r="F2323" s="2" t="s">
        <v>49</v>
      </c>
      <c r="G2323" s="2" t="s">
        <v>15</v>
      </c>
      <c r="H2323" s="7">
        <v>5657.12</v>
      </c>
      <c r="I2323" s="3">
        <v>45088</v>
      </c>
      <c r="J2323" s="3" t="str">
        <f>TEXT(NIgerian_Fintech[[#This Row],[TransactionDate]], "JJJJ")</f>
        <v>2023</v>
      </c>
      <c r="K2323" s="3" t="str">
        <f>TEXT(NIgerian_Fintech[[#This Row],[TransactionDate]], "MMMM")</f>
        <v>June</v>
      </c>
      <c r="L2323" s="3" t="str">
        <f>TEXT(NIgerian_Fintech[[#This Row],[TransactionDate]], "MM")</f>
        <v>06</v>
      </c>
      <c r="M2323" s="3" t="str">
        <f>TEXT(NIgerian_Fintech[[#This Row],[TransactionDate]], "tttt")</f>
        <v>Sunday</v>
      </c>
      <c r="N2323" s="2" t="s">
        <v>16</v>
      </c>
    </row>
    <row r="2324" spans="1:14" ht="14.5" x14ac:dyDescent="0.35">
      <c r="A2324" s="2" t="s">
        <v>4678</v>
      </c>
      <c r="B2324" s="2" t="s">
        <v>4679</v>
      </c>
      <c r="C2324" s="2">
        <v>63</v>
      </c>
      <c r="D2324" s="2" t="s">
        <v>39</v>
      </c>
      <c r="E2324" s="2" t="s">
        <v>52</v>
      </c>
      <c r="F2324" s="2" t="s">
        <v>25</v>
      </c>
      <c r="G2324" s="2" t="s">
        <v>30</v>
      </c>
      <c r="H2324" s="7">
        <v>785.4</v>
      </c>
      <c r="I2324" s="3">
        <v>45142</v>
      </c>
      <c r="J2324" s="3" t="str">
        <f>TEXT(NIgerian_Fintech[[#This Row],[TransactionDate]], "JJJJ")</f>
        <v>2023</v>
      </c>
      <c r="K2324" s="3" t="str">
        <f>TEXT(NIgerian_Fintech[[#This Row],[TransactionDate]], "MMMM")</f>
        <v>August</v>
      </c>
      <c r="L2324" s="3" t="str">
        <f>TEXT(NIgerian_Fintech[[#This Row],[TransactionDate]], "MM")</f>
        <v>08</v>
      </c>
      <c r="M2324" s="3" t="str">
        <f>TEXT(NIgerian_Fintech[[#This Row],[TransactionDate]], "tttt")</f>
        <v>Friday</v>
      </c>
      <c r="N2324" s="2" t="s">
        <v>16</v>
      </c>
    </row>
    <row r="2325" spans="1:14" ht="14.5" x14ac:dyDescent="0.35">
      <c r="A2325" s="2" t="s">
        <v>4680</v>
      </c>
      <c r="B2325" s="2" t="s">
        <v>4681</v>
      </c>
      <c r="C2325" s="2">
        <v>36</v>
      </c>
      <c r="D2325" s="2" t="s">
        <v>39</v>
      </c>
      <c r="E2325" s="2" t="s">
        <v>52</v>
      </c>
      <c r="F2325" s="2" t="s">
        <v>49</v>
      </c>
      <c r="G2325" s="2" t="s">
        <v>30</v>
      </c>
      <c r="H2325" s="7">
        <v>24058.52</v>
      </c>
      <c r="I2325" s="3">
        <v>45538</v>
      </c>
      <c r="J2325" s="3" t="str">
        <f>TEXT(NIgerian_Fintech[[#This Row],[TransactionDate]], "JJJJ")</f>
        <v>2024</v>
      </c>
      <c r="K2325" s="3" t="str">
        <f>TEXT(NIgerian_Fintech[[#This Row],[TransactionDate]], "MMMM")</f>
        <v>September</v>
      </c>
      <c r="L2325" s="3" t="str">
        <f>TEXT(NIgerian_Fintech[[#This Row],[TransactionDate]], "MM")</f>
        <v>09</v>
      </c>
      <c r="M2325" s="3" t="str">
        <f>TEXT(NIgerian_Fintech[[#This Row],[TransactionDate]], "tttt")</f>
        <v>Tuesday</v>
      </c>
      <c r="N2325" s="2" t="s">
        <v>16</v>
      </c>
    </row>
    <row r="2326" spans="1:14" ht="14.5" x14ac:dyDescent="0.35">
      <c r="A2326" s="2" t="s">
        <v>4682</v>
      </c>
      <c r="B2326" s="2" t="s">
        <v>4683</v>
      </c>
      <c r="C2326" s="2">
        <v>21</v>
      </c>
      <c r="D2326" s="2" t="s">
        <v>12</v>
      </c>
      <c r="E2326" s="2" t="s">
        <v>52</v>
      </c>
      <c r="F2326" s="2" t="s">
        <v>55</v>
      </c>
      <c r="G2326" s="2" t="s">
        <v>36</v>
      </c>
      <c r="H2326" s="7">
        <v>5940.27</v>
      </c>
      <c r="I2326" s="3">
        <v>45097</v>
      </c>
      <c r="J2326" s="3" t="str">
        <f>TEXT(NIgerian_Fintech[[#This Row],[TransactionDate]], "JJJJ")</f>
        <v>2023</v>
      </c>
      <c r="K2326" s="3" t="str">
        <f>TEXT(NIgerian_Fintech[[#This Row],[TransactionDate]], "MMMM")</f>
        <v>June</v>
      </c>
      <c r="L2326" s="3" t="str">
        <f>TEXT(NIgerian_Fintech[[#This Row],[TransactionDate]], "MM")</f>
        <v>06</v>
      </c>
      <c r="M2326" s="3" t="str">
        <f>TEXT(NIgerian_Fintech[[#This Row],[TransactionDate]], "tttt")</f>
        <v>Tuesday</v>
      </c>
      <c r="N2326" s="2" t="s">
        <v>16</v>
      </c>
    </row>
    <row r="2327" spans="1:14" ht="14.5" x14ac:dyDescent="0.35">
      <c r="A2327" s="2" t="s">
        <v>4684</v>
      </c>
      <c r="B2327" s="2" t="s">
        <v>4685</v>
      </c>
      <c r="C2327" s="2">
        <v>43</v>
      </c>
      <c r="D2327" s="2" t="s">
        <v>39</v>
      </c>
      <c r="E2327" s="2" t="s">
        <v>29</v>
      </c>
      <c r="F2327" s="2" t="s">
        <v>49</v>
      </c>
      <c r="G2327" s="2" t="s">
        <v>30</v>
      </c>
      <c r="H2327" s="7">
        <v>18236.599999999999</v>
      </c>
      <c r="I2327" s="3">
        <v>45178</v>
      </c>
      <c r="J2327" s="3" t="str">
        <f>TEXT(NIgerian_Fintech[[#This Row],[TransactionDate]], "JJJJ")</f>
        <v>2023</v>
      </c>
      <c r="K2327" s="3" t="str">
        <f>TEXT(NIgerian_Fintech[[#This Row],[TransactionDate]], "MMMM")</f>
        <v>September</v>
      </c>
      <c r="L2327" s="3" t="str">
        <f>TEXT(NIgerian_Fintech[[#This Row],[TransactionDate]], "MM")</f>
        <v>09</v>
      </c>
      <c r="M2327" s="3" t="str">
        <f>TEXT(NIgerian_Fintech[[#This Row],[TransactionDate]], "tttt")</f>
        <v>Saturday</v>
      </c>
      <c r="N2327" s="2" t="s">
        <v>16</v>
      </c>
    </row>
    <row r="2328" spans="1:14" ht="14.5" x14ac:dyDescent="0.35">
      <c r="A2328" s="2" t="s">
        <v>4686</v>
      </c>
      <c r="B2328" s="2" t="s">
        <v>4687</v>
      </c>
      <c r="C2328" s="2">
        <v>55</v>
      </c>
      <c r="D2328" s="2" t="s">
        <v>12</v>
      </c>
      <c r="E2328" s="2" t="s">
        <v>24</v>
      </c>
      <c r="F2328" s="2" t="s">
        <v>55</v>
      </c>
      <c r="G2328" s="2" t="s">
        <v>36</v>
      </c>
      <c r="H2328" s="7">
        <v>38855.980000000003</v>
      </c>
      <c r="I2328" s="3">
        <v>45607</v>
      </c>
      <c r="J2328" s="3" t="str">
        <f>TEXT(NIgerian_Fintech[[#This Row],[TransactionDate]], "JJJJ")</f>
        <v>2024</v>
      </c>
      <c r="K2328" s="3" t="str">
        <f>TEXT(NIgerian_Fintech[[#This Row],[TransactionDate]], "MMMM")</f>
        <v>November</v>
      </c>
      <c r="L2328" s="3" t="str">
        <f>TEXT(NIgerian_Fintech[[#This Row],[TransactionDate]], "MM")</f>
        <v>11</v>
      </c>
      <c r="M2328" s="3" t="str">
        <f>TEXT(NIgerian_Fintech[[#This Row],[TransactionDate]], "tttt")</f>
        <v>Monday</v>
      </c>
      <c r="N2328" s="2" t="s">
        <v>16</v>
      </c>
    </row>
    <row r="2329" spans="1:14" ht="14.5" x14ac:dyDescent="0.35">
      <c r="A2329" s="2" t="s">
        <v>4688</v>
      </c>
      <c r="B2329" s="2" t="s">
        <v>4689</v>
      </c>
      <c r="C2329" s="2">
        <v>59</v>
      </c>
      <c r="D2329" s="2" t="s">
        <v>39</v>
      </c>
      <c r="E2329" s="2" t="s">
        <v>93</v>
      </c>
      <c r="F2329" s="2" t="s">
        <v>49</v>
      </c>
      <c r="G2329" s="2" t="s">
        <v>36</v>
      </c>
      <c r="H2329" s="7">
        <v>11325.18</v>
      </c>
      <c r="I2329" s="3">
        <v>44964</v>
      </c>
      <c r="J2329" s="3" t="str">
        <f>TEXT(NIgerian_Fintech[[#This Row],[TransactionDate]], "JJJJ")</f>
        <v>2023</v>
      </c>
      <c r="K2329" s="3" t="str">
        <f>TEXT(NIgerian_Fintech[[#This Row],[TransactionDate]], "MMMM")</f>
        <v>February</v>
      </c>
      <c r="L2329" s="3" t="str">
        <f>TEXT(NIgerian_Fintech[[#This Row],[TransactionDate]], "MM")</f>
        <v>02</v>
      </c>
      <c r="M2329" s="3" t="str">
        <f>TEXT(NIgerian_Fintech[[#This Row],[TransactionDate]], "tttt")</f>
        <v>Tuesday</v>
      </c>
      <c r="N2329" s="2" t="s">
        <v>16</v>
      </c>
    </row>
    <row r="2330" spans="1:14" ht="14.5" x14ac:dyDescent="0.35">
      <c r="A2330" s="2" t="s">
        <v>4690</v>
      </c>
      <c r="B2330" s="2" t="s">
        <v>4691</v>
      </c>
      <c r="C2330" s="2">
        <v>49</v>
      </c>
      <c r="D2330" s="2" t="s">
        <v>39</v>
      </c>
      <c r="E2330" s="2" t="s">
        <v>52</v>
      </c>
      <c r="F2330" s="2" t="s">
        <v>55</v>
      </c>
      <c r="G2330" s="2" t="s">
        <v>26</v>
      </c>
      <c r="H2330" s="7">
        <v>23178.080000000002</v>
      </c>
      <c r="I2330" s="3">
        <v>45154</v>
      </c>
      <c r="J2330" s="3" t="str">
        <f>TEXT(NIgerian_Fintech[[#This Row],[TransactionDate]], "JJJJ")</f>
        <v>2023</v>
      </c>
      <c r="K2330" s="3" t="str">
        <f>TEXT(NIgerian_Fintech[[#This Row],[TransactionDate]], "MMMM")</f>
        <v>August</v>
      </c>
      <c r="L2330" s="3" t="str">
        <f>TEXT(NIgerian_Fintech[[#This Row],[TransactionDate]], "MM")</f>
        <v>08</v>
      </c>
      <c r="M2330" s="3" t="str">
        <f>TEXT(NIgerian_Fintech[[#This Row],[TransactionDate]], "tttt")</f>
        <v>Wednesday</v>
      </c>
      <c r="N2330" s="2" t="s">
        <v>16</v>
      </c>
    </row>
    <row r="2331" spans="1:14" ht="14.5" x14ac:dyDescent="0.35">
      <c r="A2331" s="2" t="s">
        <v>4692</v>
      </c>
      <c r="B2331" s="2" t="s">
        <v>4693</v>
      </c>
      <c r="C2331" s="2">
        <v>56</v>
      </c>
      <c r="D2331" s="2" t="s">
        <v>39</v>
      </c>
      <c r="E2331" s="2" t="s">
        <v>24</v>
      </c>
      <c r="F2331" s="2" t="s">
        <v>55</v>
      </c>
      <c r="G2331" s="2" t="s">
        <v>30</v>
      </c>
      <c r="H2331" s="7">
        <v>1454.51</v>
      </c>
      <c r="I2331" s="3">
        <v>45563</v>
      </c>
      <c r="J2331" s="3" t="str">
        <f>TEXT(NIgerian_Fintech[[#This Row],[TransactionDate]], "JJJJ")</f>
        <v>2024</v>
      </c>
      <c r="K2331" s="3" t="str">
        <f>TEXT(NIgerian_Fintech[[#This Row],[TransactionDate]], "MMMM")</f>
        <v>September</v>
      </c>
      <c r="L2331" s="3" t="str">
        <f>TEXT(NIgerian_Fintech[[#This Row],[TransactionDate]], "MM")</f>
        <v>09</v>
      </c>
      <c r="M2331" s="3" t="str">
        <f>TEXT(NIgerian_Fintech[[#This Row],[TransactionDate]], "tttt")</f>
        <v>Saturday</v>
      </c>
      <c r="N2331" s="2" t="s">
        <v>16</v>
      </c>
    </row>
    <row r="2332" spans="1:14" ht="14.5" x14ac:dyDescent="0.35">
      <c r="A2332" s="2" t="s">
        <v>4694</v>
      </c>
      <c r="B2332" s="2" t="s">
        <v>4695</v>
      </c>
      <c r="C2332" s="2">
        <v>62</v>
      </c>
      <c r="D2332" s="2" t="s">
        <v>39</v>
      </c>
      <c r="E2332" s="2" t="s">
        <v>24</v>
      </c>
      <c r="F2332" s="2" t="s">
        <v>49</v>
      </c>
      <c r="G2332" s="2" t="s">
        <v>20</v>
      </c>
      <c r="H2332" s="7">
        <v>17719.189999999999</v>
      </c>
      <c r="I2332" s="3">
        <v>45204</v>
      </c>
      <c r="J2332" s="3" t="str">
        <f>TEXT(NIgerian_Fintech[[#This Row],[TransactionDate]], "JJJJ")</f>
        <v>2023</v>
      </c>
      <c r="K2332" s="3" t="str">
        <f>TEXT(NIgerian_Fintech[[#This Row],[TransactionDate]], "MMMM")</f>
        <v>October</v>
      </c>
      <c r="L2332" s="3" t="str">
        <f>TEXT(NIgerian_Fintech[[#This Row],[TransactionDate]], "MM")</f>
        <v>10</v>
      </c>
      <c r="M2332" s="3" t="str">
        <f>TEXT(NIgerian_Fintech[[#This Row],[TransactionDate]], "tttt")</f>
        <v>Thursday</v>
      </c>
      <c r="N2332" s="2" t="s">
        <v>16</v>
      </c>
    </row>
    <row r="2333" spans="1:14" ht="14.5" x14ac:dyDescent="0.35">
      <c r="A2333" s="2" t="s">
        <v>4696</v>
      </c>
      <c r="B2333" s="2" t="s">
        <v>4697</v>
      </c>
      <c r="C2333" s="2">
        <v>63</v>
      </c>
      <c r="D2333" s="2" t="s">
        <v>39</v>
      </c>
      <c r="E2333" s="2" t="s">
        <v>93</v>
      </c>
      <c r="F2333" s="2" t="s">
        <v>35</v>
      </c>
      <c r="G2333" s="2" t="s">
        <v>30</v>
      </c>
      <c r="H2333" s="7">
        <v>3163.8</v>
      </c>
      <c r="I2333" s="3">
        <v>45211</v>
      </c>
      <c r="J2333" s="3" t="str">
        <f>TEXT(NIgerian_Fintech[[#This Row],[TransactionDate]], "JJJJ")</f>
        <v>2023</v>
      </c>
      <c r="K2333" s="3" t="str">
        <f>TEXT(NIgerian_Fintech[[#This Row],[TransactionDate]], "MMMM")</f>
        <v>October</v>
      </c>
      <c r="L2333" s="3" t="str">
        <f>TEXT(NIgerian_Fintech[[#This Row],[TransactionDate]], "MM")</f>
        <v>10</v>
      </c>
      <c r="M2333" s="3" t="str">
        <f>TEXT(NIgerian_Fintech[[#This Row],[TransactionDate]], "tttt")</f>
        <v>Thursday</v>
      </c>
      <c r="N2333" s="2" t="s">
        <v>16</v>
      </c>
    </row>
    <row r="2334" spans="1:14" ht="14.5" x14ac:dyDescent="0.35">
      <c r="A2334" s="2" t="s">
        <v>4698</v>
      </c>
      <c r="B2334" s="2" t="s">
        <v>4699</v>
      </c>
      <c r="C2334" s="2">
        <v>53</v>
      </c>
      <c r="D2334" s="2" t="s">
        <v>12</v>
      </c>
      <c r="E2334" s="2" t="s">
        <v>74</v>
      </c>
      <c r="F2334" s="2" t="s">
        <v>19</v>
      </c>
      <c r="G2334" s="2" t="s">
        <v>30</v>
      </c>
      <c r="H2334" s="7">
        <v>6397.92</v>
      </c>
      <c r="I2334" s="3">
        <v>45436</v>
      </c>
      <c r="J2334" s="3" t="str">
        <f>TEXT(NIgerian_Fintech[[#This Row],[TransactionDate]], "JJJJ")</f>
        <v>2024</v>
      </c>
      <c r="K2334" s="3" t="str">
        <f>TEXT(NIgerian_Fintech[[#This Row],[TransactionDate]], "MMMM")</f>
        <v>May</v>
      </c>
      <c r="L2334" s="3" t="str">
        <f>TEXT(NIgerian_Fintech[[#This Row],[TransactionDate]], "MM")</f>
        <v>05</v>
      </c>
      <c r="M2334" s="3" t="str">
        <f>TEXT(NIgerian_Fintech[[#This Row],[TransactionDate]], "tttt")</f>
        <v>Friday</v>
      </c>
      <c r="N2334" s="2" t="s">
        <v>16</v>
      </c>
    </row>
    <row r="2335" spans="1:14" ht="14.5" x14ac:dyDescent="0.35">
      <c r="A2335" s="2" t="s">
        <v>4700</v>
      </c>
      <c r="B2335" s="2" t="s">
        <v>4701</v>
      </c>
      <c r="C2335" s="2">
        <v>57</v>
      </c>
      <c r="D2335" s="2" t="s">
        <v>39</v>
      </c>
      <c r="E2335" s="2" t="s">
        <v>29</v>
      </c>
      <c r="F2335" s="2" t="s">
        <v>14</v>
      </c>
      <c r="G2335" s="2" t="s">
        <v>15</v>
      </c>
      <c r="H2335" s="7">
        <v>10401.06</v>
      </c>
      <c r="I2335" s="3">
        <v>45575</v>
      </c>
      <c r="J2335" s="3" t="str">
        <f>TEXT(NIgerian_Fintech[[#This Row],[TransactionDate]], "JJJJ")</f>
        <v>2024</v>
      </c>
      <c r="K2335" s="3" t="str">
        <f>TEXT(NIgerian_Fintech[[#This Row],[TransactionDate]], "MMMM")</f>
        <v>October</v>
      </c>
      <c r="L2335" s="3" t="str">
        <f>TEXT(NIgerian_Fintech[[#This Row],[TransactionDate]], "MM")</f>
        <v>10</v>
      </c>
      <c r="M2335" s="3" t="str">
        <f>TEXT(NIgerian_Fintech[[#This Row],[TransactionDate]], "tttt")</f>
        <v>Thursday</v>
      </c>
      <c r="N2335" s="2" t="s">
        <v>16</v>
      </c>
    </row>
    <row r="2336" spans="1:14" ht="14.5" x14ac:dyDescent="0.35">
      <c r="A2336" s="2" t="s">
        <v>4702</v>
      </c>
      <c r="B2336" s="2" t="s">
        <v>4703</v>
      </c>
      <c r="C2336" s="2">
        <v>54</v>
      </c>
      <c r="D2336" s="2" t="s">
        <v>12</v>
      </c>
      <c r="E2336" s="2" t="s">
        <v>64</v>
      </c>
      <c r="F2336" s="2" t="s">
        <v>19</v>
      </c>
      <c r="G2336" s="2" t="s">
        <v>20</v>
      </c>
      <c r="H2336" s="7">
        <v>23386.639999999999</v>
      </c>
      <c r="I2336" s="3">
        <v>45292</v>
      </c>
      <c r="J2336" s="3" t="str">
        <f>TEXT(NIgerian_Fintech[[#This Row],[TransactionDate]], "JJJJ")</f>
        <v>2024</v>
      </c>
      <c r="K2336" s="3" t="str">
        <f>TEXT(NIgerian_Fintech[[#This Row],[TransactionDate]], "MMMM")</f>
        <v>January</v>
      </c>
      <c r="L2336" s="3" t="str">
        <f>TEXT(NIgerian_Fintech[[#This Row],[TransactionDate]], "MM")</f>
        <v>01</v>
      </c>
      <c r="M2336" s="3" t="str">
        <f>TEXT(NIgerian_Fintech[[#This Row],[TransactionDate]], "tttt")</f>
        <v>Monday</v>
      </c>
      <c r="N2336" s="2" t="s">
        <v>16</v>
      </c>
    </row>
    <row r="2337" spans="1:14" ht="14.5" x14ac:dyDescent="0.35">
      <c r="A2337" s="2" t="s">
        <v>4704</v>
      </c>
      <c r="B2337" s="2" t="s">
        <v>4705</v>
      </c>
      <c r="C2337" s="2">
        <v>50</v>
      </c>
      <c r="D2337" s="2" t="s">
        <v>12</v>
      </c>
      <c r="E2337" s="2" t="s">
        <v>93</v>
      </c>
      <c r="F2337" s="2" t="s">
        <v>55</v>
      </c>
      <c r="G2337" s="2" t="s">
        <v>20</v>
      </c>
      <c r="H2337" s="7">
        <v>24190.49</v>
      </c>
      <c r="I2337" s="3">
        <v>45546</v>
      </c>
      <c r="J2337" s="3" t="str">
        <f>TEXT(NIgerian_Fintech[[#This Row],[TransactionDate]], "JJJJ")</f>
        <v>2024</v>
      </c>
      <c r="K2337" s="3" t="str">
        <f>TEXT(NIgerian_Fintech[[#This Row],[TransactionDate]], "MMMM")</f>
        <v>September</v>
      </c>
      <c r="L2337" s="3" t="str">
        <f>TEXT(NIgerian_Fintech[[#This Row],[TransactionDate]], "MM")</f>
        <v>09</v>
      </c>
      <c r="M2337" s="3" t="str">
        <f>TEXT(NIgerian_Fintech[[#This Row],[TransactionDate]], "tttt")</f>
        <v>Wednesday</v>
      </c>
      <c r="N2337" s="2" t="s">
        <v>16</v>
      </c>
    </row>
    <row r="2338" spans="1:14" ht="14.5" x14ac:dyDescent="0.35">
      <c r="A2338" s="2" t="s">
        <v>4706</v>
      </c>
      <c r="B2338" s="2" t="s">
        <v>4707</v>
      </c>
      <c r="C2338" s="2">
        <v>53</v>
      </c>
      <c r="D2338" s="2" t="s">
        <v>12</v>
      </c>
      <c r="E2338" s="2" t="s">
        <v>13</v>
      </c>
      <c r="F2338" s="2" t="s">
        <v>49</v>
      </c>
      <c r="G2338" s="2" t="s">
        <v>15</v>
      </c>
      <c r="H2338" s="7">
        <v>966.24</v>
      </c>
      <c r="I2338" s="3">
        <v>44994</v>
      </c>
      <c r="J2338" s="3" t="str">
        <f>TEXT(NIgerian_Fintech[[#This Row],[TransactionDate]], "JJJJ")</f>
        <v>2023</v>
      </c>
      <c r="K2338" s="3" t="str">
        <f>TEXT(NIgerian_Fintech[[#This Row],[TransactionDate]], "MMMM")</f>
        <v>March</v>
      </c>
      <c r="L2338" s="3" t="str">
        <f>TEXT(NIgerian_Fintech[[#This Row],[TransactionDate]], "MM")</f>
        <v>03</v>
      </c>
      <c r="M2338" s="3" t="str">
        <f>TEXT(NIgerian_Fintech[[#This Row],[TransactionDate]], "tttt")</f>
        <v>Thursday</v>
      </c>
      <c r="N2338" s="2" t="s">
        <v>16</v>
      </c>
    </row>
    <row r="2339" spans="1:14" ht="14.5" x14ac:dyDescent="0.35">
      <c r="A2339" s="2" t="s">
        <v>4708</v>
      </c>
      <c r="B2339" s="2" t="s">
        <v>4709</v>
      </c>
      <c r="C2339" s="2">
        <v>20</v>
      </c>
      <c r="D2339" s="2" t="s">
        <v>12</v>
      </c>
      <c r="E2339" s="2" t="s">
        <v>24</v>
      </c>
      <c r="F2339" s="2" t="s">
        <v>49</v>
      </c>
      <c r="G2339" s="2" t="s">
        <v>15</v>
      </c>
      <c r="H2339" s="7">
        <v>4534.3100000000004</v>
      </c>
      <c r="I2339" s="3">
        <v>45030</v>
      </c>
      <c r="J2339" s="3" t="str">
        <f>TEXT(NIgerian_Fintech[[#This Row],[TransactionDate]], "JJJJ")</f>
        <v>2023</v>
      </c>
      <c r="K2339" s="3" t="str">
        <f>TEXT(NIgerian_Fintech[[#This Row],[TransactionDate]], "MMMM")</f>
        <v>April</v>
      </c>
      <c r="L2339" s="3" t="str">
        <f>TEXT(NIgerian_Fintech[[#This Row],[TransactionDate]], "MM")</f>
        <v>04</v>
      </c>
      <c r="M2339" s="3" t="str">
        <f>TEXT(NIgerian_Fintech[[#This Row],[TransactionDate]], "tttt")</f>
        <v>Friday</v>
      </c>
      <c r="N2339" s="2" t="s">
        <v>16</v>
      </c>
    </row>
    <row r="2340" spans="1:14" ht="14.5" x14ac:dyDescent="0.35">
      <c r="A2340" s="2" t="s">
        <v>4710</v>
      </c>
      <c r="B2340" s="2" t="s">
        <v>4711</v>
      </c>
      <c r="C2340" s="2">
        <v>26</v>
      </c>
      <c r="D2340" s="2" t="s">
        <v>12</v>
      </c>
      <c r="E2340" s="2" t="s">
        <v>52</v>
      </c>
      <c r="F2340" s="2" t="s">
        <v>49</v>
      </c>
      <c r="G2340" s="2" t="s">
        <v>30</v>
      </c>
      <c r="H2340" s="7">
        <v>15758.83</v>
      </c>
      <c r="I2340" s="3">
        <v>45327</v>
      </c>
      <c r="J2340" s="3" t="str">
        <f>TEXT(NIgerian_Fintech[[#This Row],[TransactionDate]], "JJJJ")</f>
        <v>2024</v>
      </c>
      <c r="K2340" s="3" t="str">
        <f>TEXT(NIgerian_Fintech[[#This Row],[TransactionDate]], "MMMM")</f>
        <v>February</v>
      </c>
      <c r="L2340" s="3" t="str">
        <f>TEXT(NIgerian_Fintech[[#This Row],[TransactionDate]], "MM")</f>
        <v>02</v>
      </c>
      <c r="M2340" s="3" t="str">
        <f>TEXT(NIgerian_Fintech[[#This Row],[TransactionDate]], "tttt")</f>
        <v>Monday</v>
      </c>
      <c r="N2340" s="2" t="s">
        <v>16</v>
      </c>
    </row>
    <row r="2341" spans="1:14" ht="14.5" x14ac:dyDescent="0.35">
      <c r="A2341" s="2" t="s">
        <v>4712</v>
      </c>
      <c r="B2341" s="2" t="s">
        <v>4713</v>
      </c>
      <c r="C2341" s="2">
        <v>25</v>
      </c>
      <c r="D2341" s="2" t="s">
        <v>12</v>
      </c>
      <c r="E2341" s="2" t="s">
        <v>24</v>
      </c>
      <c r="F2341" s="2" t="s">
        <v>49</v>
      </c>
      <c r="G2341" s="2" t="s">
        <v>26</v>
      </c>
      <c r="H2341" s="7">
        <v>12145.52</v>
      </c>
      <c r="I2341" s="3">
        <v>45172</v>
      </c>
      <c r="J2341" s="3" t="str">
        <f>TEXT(NIgerian_Fintech[[#This Row],[TransactionDate]], "JJJJ")</f>
        <v>2023</v>
      </c>
      <c r="K2341" s="3" t="str">
        <f>TEXT(NIgerian_Fintech[[#This Row],[TransactionDate]], "MMMM")</f>
        <v>September</v>
      </c>
      <c r="L2341" s="3" t="str">
        <f>TEXT(NIgerian_Fintech[[#This Row],[TransactionDate]], "MM")</f>
        <v>09</v>
      </c>
      <c r="M2341" s="3" t="str">
        <f>TEXT(NIgerian_Fintech[[#This Row],[TransactionDate]], "tttt")</f>
        <v>Sunday</v>
      </c>
      <c r="N2341" s="2" t="s">
        <v>21</v>
      </c>
    </row>
    <row r="2342" spans="1:14" ht="14.5" x14ac:dyDescent="0.35">
      <c r="A2342" s="2" t="s">
        <v>4714</v>
      </c>
      <c r="B2342" s="2" t="s">
        <v>4715</v>
      </c>
      <c r="C2342" s="2">
        <v>50</v>
      </c>
      <c r="D2342" s="2" t="s">
        <v>12</v>
      </c>
      <c r="E2342" s="2" t="s">
        <v>29</v>
      </c>
      <c r="F2342" s="2" t="s">
        <v>35</v>
      </c>
      <c r="G2342" s="2" t="s">
        <v>15</v>
      </c>
      <c r="H2342" s="7">
        <v>267.06</v>
      </c>
      <c r="I2342" s="3">
        <v>45603</v>
      </c>
      <c r="J2342" s="3" t="str">
        <f>TEXT(NIgerian_Fintech[[#This Row],[TransactionDate]], "JJJJ")</f>
        <v>2024</v>
      </c>
      <c r="K2342" s="3" t="str">
        <f>TEXT(NIgerian_Fintech[[#This Row],[TransactionDate]], "MMMM")</f>
        <v>November</v>
      </c>
      <c r="L2342" s="3" t="str">
        <f>TEXT(NIgerian_Fintech[[#This Row],[TransactionDate]], "MM")</f>
        <v>11</v>
      </c>
      <c r="M2342" s="3" t="str">
        <f>TEXT(NIgerian_Fintech[[#This Row],[TransactionDate]], "tttt")</f>
        <v>Thursday</v>
      </c>
      <c r="N2342" s="2" t="s">
        <v>16</v>
      </c>
    </row>
    <row r="2343" spans="1:14" ht="14.5" x14ac:dyDescent="0.35">
      <c r="A2343" s="2" t="s">
        <v>4716</v>
      </c>
      <c r="B2343" s="2" t="s">
        <v>4717</v>
      </c>
      <c r="C2343" s="2">
        <v>23</v>
      </c>
      <c r="D2343" s="2" t="s">
        <v>12</v>
      </c>
      <c r="E2343" s="2" t="s">
        <v>13</v>
      </c>
      <c r="F2343" s="2" t="s">
        <v>14</v>
      </c>
      <c r="G2343" s="2" t="s">
        <v>20</v>
      </c>
      <c r="H2343" s="7">
        <v>5976.36</v>
      </c>
      <c r="I2343" s="3">
        <v>45118</v>
      </c>
      <c r="J2343" s="3" t="str">
        <f>TEXT(NIgerian_Fintech[[#This Row],[TransactionDate]], "JJJJ")</f>
        <v>2023</v>
      </c>
      <c r="K2343" s="3" t="str">
        <f>TEXT(NIgerian_Fintech[[#This Row],[TransactionDate]], "MMMM")</f>
        <v>July</v>
      </c>
      <c r="L2343" s="3" t="str">
        <f>TEXT(NIgerian_Fintech[[#This Row],[TransactionDate]], "MM")</f>
        <v>07</v>
      </c>
      <c r="M2343" s="3" t="str">
        <f>TEXT(NIgerian_Fintech[[#This Row],[TransactionDate]], "tttt")</f>
        <v>Tuesday</v>
      </c>
      <c r="N2343" s="2" t="s">
        <v>16</v>
      </c>
    </row>
    <row r="2344" spans="1:14" ht="14.5" x14ac:dyDescent="0.35">
      <c r="A2344" s="2" t="s">
        <v>4718</v>
      </c>
      <c r="B2344" s="2" t="s">
        <v>4719</v>
      </c>
      <c r="C2344" s="2">
        <v>58</v>
      </c>
      <c r="D2344" s="2" t="s">
        <v>39</v>
      </c>
      <c r="E2344" s="2" t="s">
        <v>74</v>
      </c>
      <c r="F2344" s="2" t="s">
        <v>25</v>
      </c>
      <c r="G2344" s="2" t="s">
        <v>20</v>
      </c>
      <c r="H2344" s="7">
        <v>17675.73</v>
      </c>
      <c r="I2344" s="3">
        <v>45633</v>
      </c>
      <c r="J2344" s="3" t="str">
        <f>TEXT(NIgerian_Fintech[[#This Row],[TransactionDate]], "JJJJ")</f>
        <v>2024</v>
      </c>
      <c r="K2344" s="3" t="str">
        <f>TEXT(NIgerian_Fintech[[#This Row],[TransactionDate]], "MMMM")</f>
        <v>December</v>
      </c>
      <c r="L2344" s="3" t="str">
        <f>TEXT(NIgerian_Fintech[[#This Row],[TransactionDate]], "MM")</f>
        <v>12</v>
      </c>
      <c r="M2344" s="3" t="str">
        <f>TEXT(NIgerian_Fintech[[#This Row],[TransactionDate]], "tttt")</f>
        <v>Saturday</v>
      </c>
      <c r="N2344" s="2" t="s">
        <v>16</v>
      </c>
    </row>
    <row r="2345" spans="1:14" ht="14.5" x14ac:dyDescent="0.35">
      <c r="A2345" s="2" t="s">
        <v>4720</v>
      </c>
      <c r="B2345" s="2" t="s">
        <v>4721</v>
      </c>
      <c r="C2345" s="2">
        <v>56</v>
      </c>
      <c r="D2345" s="2" t="s">
        <v>39</v>
      </c>
      <c r="E2345" s="2" t="s">
        <v>74</v>
      </c>
      <c r="F2345" s="2" t="s">
        <v>55</v>
      </c>
      <c r="G2345" s="2" t="s">
        <v>30</v>
      </c>
      <c r="H2345" s="7">
        <v>13382.07</v>
      </c>
      <c r="I2345" s="3">
        <v>45570</v>
      </c>
      <c r="J2345" s="3" t="str">
        <f>TEXT(NIgerian_Fintech[[#This Row],[TransactionDate]], "JJJJ")</f>
        <v>2024</v>
      </c>
      <c r="K2345" s="3" t="str">
        <f>TEXT(NIgerian_Fintech[[#This Row],[TransactionDate]], "MMMM")</f>
        <v>October</v>
      </c>
      <c r="L2345" s="3" t="str">
        <f>TEXT(NIgerian_Fintech[[#This Row],[TransactionDate]], "MM")</f>
        <v>10</v>
      </c>
      <c r="M2345" s="3" t="str">
        <f>TEXT(NIgerian_Fintech[[#This Row],[TransactionDate]], "tttt")</f>
        <v>Saturday</v>
      </c>
      <c r="N2345" s="2" t="s">
        <v>16</v>
      </c>
    </row>
    <row r="2346" spans="1:14" ht="14.5" x14ac:dyDescent="0.35">
      <c r="A2346" s="2" t="s">
        <v>4722</v>
      </c>
      <c r="B2346" s="2" t="s">
        <v>4723</v>
      </c>
      <c r="C2346" s="2">
        <v>21</v>
      </c>
      <c r="D2346" s="2" t="s">
        <v>12</v>
      </c>
      <c r="E2346" s="2" t="s">
        <v>42</v>
      </c>
      <c r="F2346" s="2" t="s">
        <v>14</v>
      </c>
      <c r="G2346" s="2" t="s">
        <v>26</v>
      </c>
      <c r="H2346" s="7">
        <v>5307.73</v>
      </c>
      <c r="I2346" s="3">
        <v>45222</v>
      </c>
      <c r="J2346" s="3" t="str">
        <f>TEXT(NIgerian_Fintech[[#This Row],[TransactionDate]], "JJJJ")</f>
        <v>2023</v>
      </c>
      <c r="K2346" s="3" t="str">
        <f>TEXT(NIgerian_Fintech[[#This Row],[TransactionDate]], "MMMM")</f>
        <v>October</v>
      </c>
      <c r="L2346" s="3" t="str">
        <f>TEXT(NIgerian_Fintech[[#This Row],[TransactionDate]], "MM")</f>
        <v>10</v>
      </c>
      <c r="M2346" s="3" t="str">
        <f>TEXT(NIgerian_Fintech[[#This Row],[TransactionDate]], "tttt")</f>
        <v>Monday</v>
      </c>
      <c r="N2346" s="2" t="s">
        <v>16</v>
      </c>
    </row>
    <row r="2347" spans="1:14" ht="14.5" x14ac:dyDescent="0.35">
      <c r="A2347" s="2" t="s">
        <v>4724</v>
      </c>
      <c r="B2347" s="2" t="s">
        <v>4725</v>
      </c>
      <c r="C2347" s="2">
        <v>30</v>
      </c>
      <c r="D2347" s="2" t="s">
        <v>12</v>
      </c>
      <c r="E2347" s="2" t="s">
        <v>52</v>
      </c>
      <c r="F2347" s="2" t="s">
        <v>19</v>
      </c>
      <c r="G2347" s="2" t="s">
        <v>36</v>
      </c>
      <c r="H2347" s="7">
        <v>13286.34</v>
      </c>
      <c r="I2347" s="3">
        <v>45070</v>
      </c>
      <c r="J2347" s="3" t="str">
        <f>TEXT(NIgerian_Fintech[[#This Row],[TransactionDate]], "JJJJ")</f>
        <v>2023</v>
      </c>
      <c r="K2347" s="3" t="str">
        <f>TEXT(NIgerian_Fintech[[#This Row],[TransactionDate]], "MMMM")</f>
        <v>May</v>
      </c>
      <c r="L2347" s="3" t="str">
        <f>TEXT(NIgerian_Fintech[[#This Row],[TransactionDate]], "MM")</f>
        <v>05</v>
      </c>
      <c r="M2347" s="3" t="str">
        <f>TEXT(NIgerian_Fintech[[#This Row],[TransactionDate]], "tttt")</f>
        <v>Wednesday</v>
      </c>
      <c r="N2347" s="2" t="s">
        <v>16</v>
      </c>
    </row>
    <row r="2348" spans="1:14" ht="14.5" x14ac:dyDescent="0.35">
      <c r="A2348" s="2" t="s">
        <v>4726</v>
      </c>
      <c r="B2348" s="2" t="s">
        <v>4727</v>
      </c>
      <c r="C2348" s="2">
        <v>19</v>
      </c>
      <c r="D2348" s="2" t="s">
        <v>12</v>
      </c>
      <c r="E2348" s="2" t="s">
        <v>42</v>
      </c>
      <c r="F2348" s="2" t="s">
        <v>25</v>
      </c>
      <c r="G2348" s="2" t="s">
        <v>15</v>
      </c>
      <c r="H2348" s="7">
        <v>8012.02</v>
      </c>
      <c r="I2348" s="3">
        <v>45657</v>
      </c>
      <c r="J2348" s="3" t="str">
        <f>TEXT(NIgerian_Fintech[[#This Row],[TransactionDate]], "JJJJ")</f>
        <v>2024</v>
      </c>
      <c r="K2348" s="3" t="str">
        <f>TEXT(NIgerian_Fintech[[#This Row],[TransactionDate]], "MMMM")</f>
        <v>December</v>
      </c>
      <c r="L2348" s="3" t="str">
        <f>TEXT(NIgerian_Fintech[[#This Row],[TransactionDate]], "MM")</f>
        <v>12</v>
      </c>
      <c r="M2348" s="3" t="str">
        <f>TEXT(NIgerian_Fintech[[#This Row],[TransactionDate]], "tttt")</f>
        <v>Tuesday</v>
      </c>
      <c r="N2348" s="2" t="s">
        <v>69</v>
      </c>
    </row>
    <row r="2349" spans="1:14" ht="14.5" x14ac:dyDescent="0.35">
      <c r="A2349" s="2" t="s">
        <v>4728</v>
      </c>
      <c r="B2349" s="2" t="s">
        <v>4729</v>
      </c>
      <c r="C2349" s="2">
        <v>22</v>
      </c>
      <c r="D2349" s="2" t="s">
        <v>39</v>
      </c>
      <c r="E2349" s="2" t="s">
        <v>29</v>
      </c>
      <c r="F2349" s="2" t="s">
        <v>25</v>
      </c>
      <c r="G2349" s="2" t="s">
        <v>15</v>
      </c>
      <c r="H2349" s="7">
        <v>24375.919999999998</v>
      </c>
      <c r="I2349" s="3">
        <v>44952</v>
      </c>
      <c r="J2349" s="3" t="str">
        <f>TEXT(NIgerian_Fintech[[#This Row],[TransactionDate]], "JJJJ")</f>
        <v>2023</v>
      </c>
      <c r="K2349" s="3" t="str">
        <f>TEXT(NIgerian_Fintech[[#This Row],[TransactionDate]], "MMMM")</f>
        <v>January</v>
      </c>
      <c r="L2349" s="3" t="str">
        <f>TEXT(NIgerian_Fintech[[#This Row],[TransactionDate]], "MM")</f>
        <v>01</v>
      </c>
      <c r="M2349" s="3" t="str">
        <f>TEXT(NIgerian_Fintech[[#This Row],[TransactionDate]], "tttt")</f>
        <v>Thursday</v>
      </c>
      <c r="N2349" s="2" t="s">
        <v>21</v>
      </c>
    </row>
    <row r="2350" spans="1:14" ht="14.5" x14ac:dyDescent="0.35">
      <c r="A2350" s="2" t="s">
        <v>4730</v>
      </c>
      <c r="B2350" s="2" t="s">
        <v>4731</v>
      </c>
      <c r="C2350" s="2">
        <v>61</v>
      </c>
      <c r="D2350" s="2" t="s">
        <v>39</v>
      </c>
      <c r="E2350" s="2" t="s">
        <v>13</v>
      </c>
      <c r="F2350" s="2" t="s">
        <v>49</v>
      </c>
      <c r="G2350" s="2" t="s">
        <v>30</v>
      </c>
      <c r="H2350" s="7">
        <v>8846.16</v>
      </c>
      <c r="I2350" s="3">
        <v>45177</v>
      </c>
      <c r="J2350" s="3" t="str">
        <f>TEXT(NIgerian_Fintech[[#This Row],[TransactionDate]], "JJJJ")</f>
        <v>2023</v>
      </c>
      <c r="K2350" s="3" t="str">
        <f>TEXT(NIgerian_Fintech[[#This Row],[TransactionDate]], "MMMM")</f>
        <v>September</v>
      </c>
      <c r="L2350" s="3" t="str">
        <f>TEXT(NIgerian_Fintech[[#This Row],[TransactionDate]], "MM")</f>
        <v>09</v>
      </c>
      <c r="M2350" s="3" t="str">
        <f>TEXT(NIgerian_Fintech[[#This Row],[TransactionDate]], "tttt")</f>
        <v>Friday</v>
      </c>
      <c r="N2350" s="2" t="s">
        <v>16</v>
      </c>
    </row>
    <row r="2351" spans="1:14" ht="14.5" x14ac:dyDescent="0.35">
      <c r="A2351" s="2" t="s">
        <v>4732</v>
      </c>
      <c r="B2351" s="2" t="s">
        <v>4733</v>
      </c>
      <c r="C2351" s="2">
        <v>44</v>
      </c>
      <c r="D2351" s="2" t="s">
        <v>12</v>
      </c>
      <c r="E2351" s="2" t="s">
        <v>24</v>
      </c>
      <c r="F2351" s="2" t="s">
        <v>14</v>
      </c>
      <c r="G2351" s="2" t="s">
        <v>26</v>
      </c>
      <c r="H2351" s="7">
        <v>5120.5</v>
      </c>
      <c r="I2351" s="3">
        <v>45533</v>
      </c>
      <c r="J2351" s="3" t="str">
        <f>TEXT(NIgerian_Fintech[[#This Row],[TransactionDate]], "JJJJ")</f>
        <v>2024</v>
      </c>
      <c r="K2351" s="3" t="str">
        <f>TEXT(NIgerian_Fintech[[#This Row],[TransactionDate]], "MMMM")</f>
        <v>August</v>
      </c>
      <c r="L2351" s="3" t="str">
        <f>TEXT(NIgerian_Fintech[[#This Row],[TransactionDate]], "MM")</f>
        <v>08</v>
      </c>
      <c r="M2351" s="3" t="str">
        <f>TEXT(NIgerian_Fintech[[#This Row],[TransactionDate]], "tttt")</f>
        <v>Thursday</v>
      </c>
      <c r="N2351" s="2" t="s">
        <v>21</v>
      </c>
    </row>
    <row r="2352" spans="1:14" ht="14.5" x14ac:dyDescent="0.35">
      <c r="A2352" s="2" t="s">
        <v>4734</v>
      </c>
      <c r="B2352" s="2" t="s">
        <v>4735</v>
      </c>
      <c r="C2352" s="2">
        <v>49</v>
      </c>
      <c r="D2352" s="2" t="s">
        <v>12</v>
      </c>
      <c r="E2352" s="2" t="s">
        <v>64</v>
      </c>
      <c r="F2352" s="2" t="s">
        <v>19</v>
      </c>
      <c r="G2352" s="2" t="s">
        <v>20</v>
      </c>
      <c r="H2352" s="7">
        <v>19871.95</v>
      </c>
      <c r="I2352" s="3">
        <v>45638</v>
      </c>
      <c r="J2352" s="3" t="str">
        <f>TEXT(NIgerian_Fintech[[#This Row],[TransactionDate]], "JJJJ")</f>
        <v>2024</v>
      </c>
      <c r="K2352" s="3" t="str">
        <f>TEXT(NIgerian_Fintech[[#This Row],[TransactionDate]], "MMMM")</f>
        <v>December</v>
      </c>
      <c r="L2352" s="3" t="str">
        <f>TEXT(NIgerian_Fintech[[#This Row],[TransactionDate]], "MM")</f>
        <v>12</v>
      </c>
      <c r="M2352" s="3" t="str">
        <f>TEXT(NIgerian_Fintech[[#This Row],[TransactionDate]], "tttt")</f>
        <v>Thursday</v>
      </c>
      <c r="N2352" s="2" t="s">
        <v>16</v>
      </c>
    </row>
    <row r="2353" spans="1:14" ht="14.5" x14ac:dyDescent="0.35">
      <c r="A2353" s="2" t="s">
        <v>4736</v>
      </c>
      <c r="B2353" s="2" t="s">
        <v>4737</v>
      </c>
      <c r="C2353" s="2">
        <v>38</v>
      </c>
      <c r="D2353" s="2" t="s">
        <v>39</v>
      </c>
      <c r="E2353" s="2" t="s">
        <v>42</v>
      </c>
      <c r="F2353" s="2" t="s">
        <v>49</v>
      </c>
      <c r="G2353" s="2" t="s">
        <v>20</v>
      </c>
      <c r="H2353" s="7">
        <v>511.55</v>
      </c>
      <c r="I2353" s="3">
        <v>45541</v>
      </c>
      <c r="J2353" s="3" t="str">
        <f>TEXT(NIgerian_Fintech[[#This Row],[TransactionDate]], "JJJJ")</f>
        <v>2024</v>
      </c>
      <c r="K2353" s="3" t="str">
        <f>TEXT(NIgerian_Fintech[[#This Row],[TransactionDate]], "MMMM")</f>
        <v>September</v>
      </c>
      <c r="L2353" s="3" t="str">
        <f>TEXT(NIgerian_Fintech[[#This Row],[TransactionDate]], "MM")</f>
        <v>09</v>
      </c>
      <c r="M2353" s="3" t="str">
        <f>TEXT(NIgerian_Fintech[[#This Row],[TransactionDate]], "tttt")</f>
        <v>Friday</v>
      </c>
      <c r="N2353" s="2" t="s">
        <v>16</v>
      </c>
    </row>
    <row r="2354" spans="1:14" ht="14.5" x14ac:dyDescent="0.35">
      <c r="A2354" s="2" t="s">
        <v>4738</v>
      </c>
      <c r="B2354" s="2" t="s">
        <v>4739</v>
      </c>
      <c r="C2354" s="2">
        <v>25</v>
      </c>
      <c r="D2354" s="2" t="s">
        <v>39</v>
      </c>
      <c r="E2354" s="2" t="s">
        <v>74</v>
      </c>
      <c r="F2354" s="2" t="s">
        <v>49</v>
      </c>
      <c r="G2354" s="2" t="s">
        <v>36</v>
      </c>
      <c r="H2354" s="7">
        <v>23077.05</v>
      </c>
      <c r="I2354" s="3">
        <v>45119</v>
      </c>
      <c r="J2354" s="3" t="str">
        <f>TEXT(NIgerian_Fintech[[#This Row],[TransactionDate]], "JJJJ")</f>
        <v>2023</v>
      </c>
      <c r="K2354" s="3" t="str">
        <f>TEXT(NIgerian_Fintech[[#This Row],[TransactionDate]], "MMMM")</f>
        <v>July</v>
      </c>
      <c r="L2354" s="3" t="str">
        <f>TEXT(NIgerian_Fintech[[#This Row],[TransactionDate]], "MM")</f>
        <v>07</v>
      </c>
      <c r="M2354" s="3" t="str">
        <f>TEXT(NIgerian_Fintech[[#This Row],[TransactionDate]], "tttt")</f>
        <v>Wednesday</v>
      </c>
      <c r="N2354" s="2" t="s">
        <v>16</v>
      </c>
    </row>
    <row r="2355" spans="1:14" ht="14.5" x14ac:dyDescent="0.35">
      <c r="A2355" s="2" t="s">
        <v>4740</v>
      </c>
      <c r="B2355" s="2" t="s">
        <v>4741</v>
      </c>
      <c r="C2355" s="2">
        <v>55</v>
      </c>
      <c r="D2355" s="2" t="s">
        <v>12</v>
      </c>
      <c r="E2355" s="2" t="s">
        <v>52</v>
      </c>
      <c r="F2355" s="2" t="s">
        <v>35</v>
      </c>
      <c r="G2355" s="2" t="s">
        <v>20</v>
      </c>
      <c r="H2355" s="7">
        <v>11918.69</v>
      </c>
      <c r="I2355" s="3">
        <v>45307</v>
      </c>
      <c r="J2355" s="3" t="str">
        <f>TEXT(NIgerian_Fintech[[#This Row],[TransactionDate]], "JJJJ")</f>
        <v>2024</v>
      </c>
      <c r="K2355" s="3" t="str">
        <f>TEXT(NIgerian_Fintech[[#This Row],[TransactionDate]], "MMMM")</f>
        <v>January</v>
      </c>
      <c r="L2355" s="3" t="str">
        <f>TEXT(NIgerian_Fintech[[#This Row],[TransactionDate]], "MM")</f>
        <v>01</v>
      </c>
      <c r="M2355" s="3" t="str">
        <f>TEXT(NIgerian_Fintech[[#This Row],[TransactionDate]], "tttt")</f>
        <v>Tuesday</v>
      </c>
      <c r="N2355" s="2" t="s">
        <v>16</v>
      </c>
    </row>
    <row r="2356" spans="1:14" ht="14.5" x14ac:dyDescent="0.35">
      <c r="A2356" s="2" t="s">
        <v>4742</v>
      </c>
      <c r="B2356" s="2" t="s">
        <v>4743</v>
      </c>
      <c r="C2356" s="2">
        <v>25</v>
      </c>
      <c r="D2356" s="2" t="s">
        <v>12</v>
      </c>
      <c r="E2356" s="2" t="s">
        <v>24</v>
      </c>
      <c r="F2356" s="2" t="s">
        <v>55</v>
      </c>
      <c r="G2356" s="2" t="s">
        <v>15</v>
      </c>
      <c r="H2356" s="7">
        <v>28235.599999999999</v>
      </c>
      <c r="I2356" s="3">
        <v>44928</v>
      </c>
      <c r="J2356" s="3" t="str">
        <f>TEXT(NIgerian_Fintech[[#This Row],[TransactionDate]], "JJJJ")</f>
        <v>2023</v>
      </c>
      <c r="K2356" s="3" t="str">
        <f>TEXT(NIgerian_Fintech[[#This Row],[TransactionDate]], "MMMM")</f>
        <v>January</v>
      </c>
      <c r="L2356" s="3" t="str">
        <f>TEXT(NIgerian_Fintech[[#This Row],[TransactionDate]], "MM")</f>
        <v>01</v>
      </c>
      <c r="M2356" s="3" t="str">
        <f>TEXT(NIgerian_Fintech[[#This Row],[TransactionDate]], "tttt")</f>
        <v>Monday</v>
      </c>
      <c r="N2356" s="2" t="s">
        <v>16</v>
      </c>
    </row>
    <row r="2357" spans="1:14" ht="14.5" x14ac:dyDescent="0.35">
      <c r="A2357" s="2" t="s">
        <v>4744</v>
      </c>
      <c r="B2357" s="2" t="s">
        <v>4745</v>
      </c>
      <c r="C2357" s="2">
        <v>20</v>
      </c>
      <c r="D2357" s="2" t="s">
        <v>12</v>
      </c>
      <c r="E2357" s="2" t="s">
        <v>13</v>
      </c>
      <c r="F2357" s="2" t="s">
        <v>25</v>
      </c>
      <c r="G2357" s="2" t="s">
        <v>36</v>
      </c>
      <c r="H2357" s="7">
        <v>2883.55</v>
      </c>
      <c r="I2357" s="3">
        <v>45529</v>
      </c>
      <c r="J2357" s="3" t="str">
        <f>TEXT(NIgerian_Fintech[[#This Row],[TransactionDate]], "JJJJ")</f>
        <v>2024</v>
      </c>
      <c r="K2357" s="3" t="str">
        <f>TEXT(NIgerian_Fintech[[#This Row],[TransactionDate]], "MMMM")</f>
        <v>August</v>
      </c>
      <c r="L2357" s="3" t="str">
        <f>TEXT(NIgerian_Fintech[[#This Row],[TransactionDate]], "MM")</f>
        <v>08</v>
      </c>
      <c r="M2357" s="3" t="str">
        <f>TEXT(NIgerian_Fintech[[#This Row],[TransactionDate]], "tttt")</f>
        <v>Sunday</v>
      </c>
      <c r="N2357" s="2" t="s">
        <v>16</v>
      </c>
    </row>
    <row r="2358" spans="1:14" ht="14.5" x14ac:dyDescent="0.35">
      <c r="A2358" s="2" t="s">
        <v>4746</v>
      </c>
      <c r="B2358" s="2" t="s">
        <v>4747</v>
      </c>
      <c r="C2358" s="2">
        <v>61</v>
      </c>
      <c r="D2358" s="2" t="s">
        <v>12</v>
      </c>
      <c r="E2358" s="2" t="s">
        <v>93</v>
      </c>
      <c r="F2358" s="2" t="s">
        <v>19</v>
      </c>
      <c r="G2358" s="2" t="s">
        <v>26</v>
      </c>
      <c r="H2358" s="7">
        <v>11871.86</v>
      </c>
      <c r="I2358" s="3">
        <v>44971</v>
      </c>
      <c r="J2358" s="3" t="str">
        <f>TEXT(NIgerian_Fintech[[#This Row],[TransactionDate]], "JJJJ")</f>
        <v>2023</v>
      </c>
      <c r="K2358" s="3" t="str">
        <f>TEXT(NIgerian_Fintech[[#This Row],[TransactionDate]], "MMMM")</f>
        <v>February</v>
      </c>
      <c r="L2358" s="3" t="str">
        <f>TEXT(NIgerian_Fintech[[#This Row],[TransactionDate]], "MM")</f>
        <v>02</v>
      </c>
      <c r="M2358" s="3" t="str">
        <f>TEXT(NIgerian_Fintech[[#This Row],[TransactionDate]], "tttt")</f>
        <v>Tuesday</v>
      </c>
      <c r="N2358" s="2" t="s">
        <v>16</v>
      </c>
    </row>
    <row r="2359" spans="1:14" ht="14.5" x14ac:dyDescent="0.35">
      <c r="A2359" s="2" t="s">
        <v>4748</v>
      </c>
      <c r="B2359" s="2" t="s">
        <v>4749</v>
      </c>
      <c r="C2359" s="2">
        <v>20</v>
      </c>
      <c r="D2359" s="2" t="s">
        <v>39</v>
      </c>
      <c r="E2359" s="2" t="s">
        <v>29</v>
      </c>
      <c r="F2359" s="2" t="s">
        <v>25</v>
      </c>
      <c r="G2359" s="2" t="s">
        <v>36</v>
      </c>
      <c r="H2359" s="7">
        <v>16579.099999999999</v>
      </c>
      <c r="I2359" s="3">
        <v>44929</v>
      </c>
      <c r="J2359" s="3" t="str">
        <f>TEXT(NIgerian_Fintech[[#This Row],[TransactionDate]], "JJJJ")</f>
        <v>2023</v>
      </c>
      <c r="K2359" s="3" t="str">
        <f>TEXT(NIgerian_Fintech[[#This Row],[TransactionDate]], "MMMM")</f>
        <v>January</v>
      </c>
      <c r="L2359" s="3" t="str">
        <f>TEXT(NIgerian_Fintech[[#This Row],[TransactionDate]], "MM")</f>
        <v>01</v>
      </c>
      <c r="M2359" s="3" t="str">
        <f>TEXT(NIgerian_Fintech[[#This Row],[TransactionDate]], "tttt")</f>
        <v>Tuesday</v>
      </c>
      <c r="N2359" s="2" t="s">
        <v>16</v>
      </c>
    </row>
    <row r="2360" spans="1:14" ht="14.5" x14ac:dyDescent="0.35">
      <c r="A2360" s="2" t="s">
        <v>4750</v>
      </c>
      <c r="B2360" s="2" t="s">
        <v>4751</v>
      </c>
      <c r="C2360" s="2">
        <v>39</v>
      </c>
      <c r="D2360" s="2" t="s">
        <v>39</v>
      </c>
      <c r="E2360" s="2" t="s">
        <v>29</v>
      </c>
      <c r="F2360" s="2" t="s">
        <v>14</v>
      </c>
      <c r="G2360" s="2" t="s">
        <v>26</v>
      </c>
      <c r="H2360" s="7">
        <v>12110.06</v>
      </c>
      <c r="I2360" s="3">
        <v>45375</v>
      </c>
      <c r="J2360" s="3" t="str">
        <f>TEXT(NIgerian_Fintech[[#This Row],[TransactionDate]], "JJJJ")</f>
        <v>2024</v>
      </c>
      <c r="K2360" s="3" t="str">
        <f>TEXT(NIgerian_Fintech[[#This Row],[TransactionDate]], "MMMM")</f>
        <v>March</v>
      </c>
      <c r="L2360" s="3" t="str">
        <f>TEXT(NIgerian_Fintech[[#This Row],[TransactionDate]], "MM")</f>
        <v>03</v>
      </c>
      <c r="M2360" s="3" t="str">
        <f>TEXT(NIgerian_Fintech[[#This Row],[TransactionDate]], "tttt")</f>
        <v>Sunday</v>
      </c>
      <c r="N2360" s="2" t="s">
        <v>16</v>
      </c>
    </row>
    <row r="2361" spans="1:14" ht="14.5" x14ac:dyDescent="0.35">
      <c r="A2361" s="2" t="s">
        <v>4752</v>
      </c>
      <c r="B2361" s="2" t="s">
        <v>4753</v>
      </c>
      <c r="C2361" s="2">
        <v>23</v>
      </c>
      <c r="D2361" s="2" t="s">
        <v>12</v>
      </c>
      <c r="E2361" s="2" t="s">
        <v>74</v>
      </c>
      <c r="F2361" s="2" t="s">
        <v>55</v>
      </c>
      <c r="G2361" s="2" t="s">
        <v>20</v>
      </c>
      <c r="H2361" s="7">
        <v>2361.4499999999998</v>
      </c>
      <c r="I2361" s="3">
        <v>45502</v>
      </c>
      <c r="J2361" s="3" t="str">
        <f>TEXT(NIgerian_Fintech[[#This Row],[TransactionDate]], "JJJJ")</f>
        <v>2024</v>
      </c>
      <c r="K2361" s="3" t="str">
        <f>TEXT(NIgerian_Fintech[[#This Row],[TransactionDate]], "MMMM")</f>
        <v>July</v>
      </c>
      <c r="L2361" s="3" t="str">
        <f>TEXT(NIgerian_Fintech[[#This Row],[TransactionDate]], "MM")</f>
        <v>07</v>
      </c>
      <c r="M2361" s="3" t="str">
        <f>TEXT(NIgerian_Fintech[[#This Row],[TransactionDate]], "tttt")</f>
        <v>Monday</v>
      </c>
      <c r="N2361" s="2" t="s">
        <v>16</v>
      </c>
    </row>
    <row r="2362" spans="1:14" ht="14.5" x14ac:dyDescent="0.35">
      <c r="A2362" s="2" t="s">
        <v>4754</v>
      </c>
      <c r="B2362" s="2" t="s">
        <v>4755</v>
      </c>
      <c r="C2362" s="2">
        <v>19</v>
      </c>
      <c r="D2362" s="2" t="s">
        <v>12</v>
      </c>
      <c r="E2362" s="2" t="s">
        <v>93</v>
      </c>
      <c r="F2362" s="2" t="s">
        <v>49</v>
      </c>
      <c r="G2362" s="2" t="s">
        <v>30</v>
      </c>
      <c r="H2362" s="7">
        <v>3223.97</v>
      </c>
      <c r="I2362" s="3">
        <v>45061</v>
      </c>
      <c r="J2362" s="3" t="str">
        <f>TEXT(NIgerian_Fintech[[#This Row],[TransactionDate]], "JJJJ")</f>
        <v>2023</v>
      </c>
      <c r="K2362" s="3" t="str">
        <f>TEXT(NIgerian_Fintech[[#This Row],[TransactionDate]], "MMMM")</f>
        <v>May</v>
      </c>
      <c r="L2362" s="3" t="str">
        <f>TEXT(NIgerian_Fintech[[#This Row],[TransactionDate]], "MM")</f>
        <v>05</v>
      </c>
      <c r="M2362" s="3" t="str">
        <f>TEXT(NIgerian_Fintech[[#This Row],[TransactionDate]], "tttt")</f>
        <v>Monday</v>
      </c>
      <c r="N2362" s="2" t="s">
        <v>16</v>
      </c>
    </row>
    <row r="2363" spans="1:14" ht="14.5" x14ac:dyDescent="0.35">
      <c r="A2363" s="2" t="s">
        <v>4756</v>
      </c>
      <c r="B2363" s="2" t="s">
        <v>4757</v>
      </c>
      <c r="C2363" s="2">
        <v>40</v>
      </c>
      <c r="D2363" s="2" t="s">
        <v>12</v>
      </c>
      <c r="E2363" s="2" t="s">
        <v>29</v>
      </c>
      <c r="F2363" s="2" t="s">
        <v>55</v>
      </c>
      <c r="G2363" s="2" t="s">
        <v>36</v>
      </c>
      <c r="H2363" s="7">
        <v>8364.23</v>
      </c>
      <c r="I2363" s="3">
        <v>45217</v>
      </c>
      <c r="J2363" s="3" t="str">
        <f>TEXT(NIgerian_Fintech[[#This Row],[TransactionDate]], "JJJJ")</f>
        <v>2023</v>
      </c>
      <c r="K2363" s="3" t="str">
        <f>TEXT(NIgerian_Fintech[[#This Row],[TransactionDate]], "MMMM")</f>
        <v>October</v>
      </c>
      <c r="L2363" s="3" t="str">
        <f>TEXT(NIgerian_Fintech[[#This Row],[TransactionDate]], "MM")</f>
        <v>10</v>
      </c>
      <c r="M2363" s="3" t="str">
        <f>TEXT(NIgerian_Fintech[[#This Row],[TransactionDate]], "tttt")</f>
        <v>Wednesday</v>
      </c>
      <c r="N2363" s="2" t="s">
        <v>16</v>
      </c>
    </row>
    <row r="2364" spans="1:14" ht="14.5" x14ac:dyDescent="0.35">
      <c r="A2364" s="2" t="s">
        <v>4758</v>
      </c>
      <c r="B2364" s="2" t="s">
        <v>4759</v>
      </c>
      <c r="C2364" s="2">
        <v>61</v>
      </c>
      <c r="D2364" s="2" t="s">
        <v>39</v>
      </c>
      <c r="E2364" s="2" t="s">
        <v>64</v>
      </c>
      <c r="F2364" s="2" t="s">
        <v>49</v>
      </c>
      <c r="G2364" s="2" t="s">
        <v>36</v>
      </c>
      <c r="H2364" s="7">
        <v>5919.46</v>
      </c>
      <c r="I2364" s="3">
        <v>45204</v>
      </c>
      <c r="J2364" s="3" t="str">
        <f>TEXT(NIgerian_Fintech[[#This Row],[TransactionDate]], "JJJJ")</f>
        <v>2023</v>
      </c>
      <c r="K2364" s="3" t="str">
        <f>TEXT(NIgerian_Fintech[[#This Row],[TransactionDate]], "MMMM")</f>
        <v>October</v>
      </c>
      <c r="L2364" s="3" t="str">
        <f>TEXT(NIgerian_Fintech[[#This Row],[TransactionDate]], "MM")</f>
        <v>10</v>
      </c>
      <c r="M2364" s="3" t="str">
        <f>TEXT(NIgerian_Fintech[[#This Row],[TransactionDate]], "tttt")</f>
        <v>Thursday</v>
      </c>
      <c r="N2364" s="2" t="s">
        <v>16</v>
      </c>
    </row>
    <row r="2365" spans="1:14" ht="14.5" x14ac:dyDescent="0.35">
      <c r="A2365" s="2" t="s">
        <v>4760</v>
      </c>
      <c r="B2365" s="2" t="s">
        <v>4761</v>
      </c>
      <c r="C2365" s="2">
        <v>19</v>
      </c>
      <c r="D2365" s="2" t="s">
        <v>12</v>
      </c>
      <c r="E2365" s="2" t="s">
        <v>24</v>
      </c>
      <c r="F2365" s="2" t="s">
        <v>55</v>
      </c>
      <c r="G2365" s="2" t="s">
        <v>15</v>
      </c>
      <c r="H2365" s="7">
        <v>13284.68</v>
      </c>
      <c r="I2365" s="3">
        <v>45102</v>
      </c>
      <c r="J2365" s="3" t="str">
        <f>TEXT(NIgerian_Fintech[[#This Row],[TransactionDate]], "JJJJ")</f>
        <v>2023</v>
      </c>
      <c r="K2365" s="3" t="str">
        <f>TEXT(NIgerian_Fintech[[#This Row],[TransactionDate]], "MMMM")</f>
        <v>June</v>
      </c>
      <c r="L2365" s="3" t="str">
        <f>TEXT(NIgerian_Fintech[[#This Row],[TransactionDate]], "MM")</f>
        <v>06</v>
      </c>
      <c r="M2365" s="3" t="str">
        <f>TEXT(NIgerian_Fintech[[#This Row],[TransactionDate]], "tttt")</f>
        <v>Sunday</v>
      </c>
      <c r="N2365" s="2" t="s">
        <v>16</v>
      </c>
    </row>
    <row r="2366" spans="1:14" ht="14.5" x14ac:dyDescent="0.35">
      <c r="A2366" s="2" t="s">
        <v>4762</v>
      </c>
      <c r="B2366" s="2" t="s">
        <v>4763</v>
      </c>
      <c r="C2366" s="2">
        <v>55</v>
      </c>
      <c r="D2366" s="2" t="s">
        <v>12</v>
      </c>
      <c r="E2366" s="2" t="s">
        <v>52</v>
      </c>
      <c r="F2366" s="2" t="s">
        <v>49</v>
      </c>
      <c r="G2366" s="2" t="s">
        <v>15</v>
      </c>
      <c r="H2366" s="7">
        <v>4759.04</v>
      </c>
      <c r="I2366" s="3">
        <v>45208</v>
      </c>
      <c r="J2366" s="3" t="str">
        <f>TEXT(NIgerian_Fintech[[#This Row],[TransactionDate]], "JJJJ")</f>
        <v>2023</v>
      </c>
      <c r="K2366" s="3" t="str">
        <f>TEXT(NIgerian_Fintech[[#This Row],[TransactionDate]], "MMMM")</f>
        <v>October</v>
      </c>
      <c r="L2366" s="3" t="str">
        <f>TEXT(NIgerian_Fintech[[#This Row],[TransactionDate]], "MM")</f>
        <v>10</v>
      </c>
      <c r="M2366" s="3" t="str">
        <f>TEXT(NIgerian_Fintech[[#This Row],[TransactionDate]], "tttt")</f>
        <v>Monday</v>
      </c>
      <c r="N2366" s="2" t="s">
        <v>16</v>
      </c>
    </row>
    <row r="2367" spans="1:14" ht="14.5" x14ac:dyDescent="0.35">
      <c r="A2367" s="2" t="s">
        <v>4764</v>
      </c>
      <c r="B2367" s="2" t="s">
        <v>4765</v>
      </c>
      <c r="C2367" s="2">
        <v>34</v>
      </c>
      <c r="D2367" s="2" t="s">
        <v>12</v>
      </c>
      <c r="E2367" s="2" t="s">
        <v>24</v>
      </c>
      <c r="F2367" s="2" t="s">
        <v>25</v>
      </c>
      <c r="G2367" s="2" t="s">
        <v>26</v>
      </c>
      <c r="H2367" s="7">
        <v>19624.09</v>
      </c>
      <c r="I2367" s="3">
        <v>45046</v>
      </c>
      <c r="J2367" s="3" t="str">
        <f>TEXT(NIgerian_Fintech[[#This Row],[TransactionDate]], "JJJJ")</f>
        <v>2023</v>
      </c>
      <c r="K2367" s="3" t="str">
        <f>TEXT(NIgerian_Fintech[[#This Row],[TransactionDate]], "MMMM")</f>
        <v>April</v>
      </c>
      <c r="L2367" s="3" t="str">
        <f>TEXT(NIgerian_Fintech[[#This Row],[TransactionDate]], "MM")</f>
        <v>04</v>
      </c>
      <c r="M2367" s="3" t="str">
        <f>TEXT(NIgerian_Fintech[[#This Row],[TransactionDate]], "tttt")</f>
        <v>Sunday</v>
      </c>
      <c r="N2367" s="2" t="s">
        <v>16</v>
      </c>
    </row>
    <row r="2368" spans="1:14" ht="14.5" x14ac:dyDescent="0.35">
      <c r="A2368" s="2" t="s">
        <v>4766</v>
      </c>
      <c r="B2368" s="2" t="s">
        <v>4767</v>
      </c>
      <c r="C2368" s="2">
        <v>52</v>
      </c>
      <c r="D2368" s="2" t="s">
        <v>39</v>
      </c>
      <c r="E2368" s="2" t="s">
        <v>64</v>
      </c>
      <c r="F2368" s="2" t="s">
        <v>25</v>
      </c>
      <c r="G2368" s="2" t="s">
        <v>30</v>
      </c>
      <c r="H2368" s="7">
        <v>5654.94</v>
      </c>
      <c r="I2368" s="3">
        <v>45100</v>
      </c>
      <c r="J2368" s="3" t="str">
        <f>TEXT(NIgerian_Fintech[[#This Row],[TransactionDate]], "JJJJ")</f>
        <v>2023</v>
      </c>
      <c r="K2368" s="3" t="str">
        <f>TEXT(NIgerian_Fintech[[#This Row],[TransactionDate]], "MMMM")</f>
        <v>June</v>
      </c>
      <c r="L2368" s="3" t="str">
        <f>TEXT(NIgerian_Fintech[[#This Row],[TransactionDate]], "MM")</f>
        <v>06</v>
      </c>
      <c r="M2368" s="3" t="str">
        <f>TEXT(NIgerian_Fintech[[#This Row],[TransactionDate]], "tttt")</f>
        <v>Friday</v>
      </c>
      <c r="N2368" s="2" t="s">
        <v>69</v>
      </c>
    </row>
    <row r="2369" spans="1:14" ht="14.5" x14ac:dyDescent="0.35">
      <c r="A2369" s="2" t="s">
        <v>4768</v>
      </c>
      <c r="B2369" s="2" t="s">
        <v>4769</v>
      </c>
      <c r="C2369" s="2">
        <v>51</v>
      </c>
      <c r="D2369" s="2" t="s">
        <v>12</v>
      </c>
      <c r="E2369" s="2" t="s">
        <v>29</v>
      </c>
      <c r="F2369" s="2" t="s">
        <v>25</v>
      </c>
      <c r="G2369" s="2" t="s">
        <v>15</v>
      </c>
      <c r="H2369" s="7">
        <v>408.65</v>
      </c>
      <c r="I2369" s="3">
        <v>45365</v>
      </c>
      <c r="J2369" s="3" t="str">
        <f>TEXT(NIgerian_Fintech[[#This Row],[TransactionDate]], "JJJJ")</f>
        <v>2024</v>
      </c>
      <c r="K2369" s="3" t="str">
        <f>TEXT(NIgerian_Fintech[[#This Row],[TransactionDate]], "MMMM")</f>
        <v>March</v>
      </c>
      <c r="L2369" s="3" t="str">
        <f>TEXT(NIgerian_Fintech[[#This Row],[TransactionDate]], "MM")</f>
        <v>03</v>
      </c>
      <c r="M2369" s="3" t="str">
        <f>TEXT(NIgerian_Fintech[[#This Row],[TransactionDate]], "tttt")</f>
        <v>Thursday</v>
      </c>
      <c r="N2369" s="2" t="s">
        <v>16</v>
      </c>
    </row>
    <row r="2370" spans="1:14" ht="14.5" x14ac:dyDescent="0.35">
      <c r="A2370" s="2" t="s">
        <v>4770</v>
      </c>
      <c r="B2370" s="2" t="s">
        <v>4771</v>
      </c>
      <c r="C2370" s="2">
        <v>40</v>
      </c>
      <c r="D2370" s="2" t="s">
        <v>39</v>
      </c>
      <c r="E2370" s="2" t="s">
        <v>64</v>
      </c>
      <c r="F2370" s="2" t="s">
        <v>25</v>
      </c>
      <c r="G2370" s="2" t="s">
        <v>15</v>
      </c>
      <c r="H2370" s="7">
        <v>175.17</v>
      </c>
      <c r="I2370" s="3">
        <v>45385</v>
      </c>
      <c r="J2370" s="3" t="str">
        <f>TEXT(NIgerian_Fintech[[#This Row],[TransactionDate]], "JJJJ")</f>
        <v>2024</v>
      </c>
      <c r="K2370" s="3" t="str">
        <f>TEXT(NIgerian_Fintech[[#This Row],[TransactionDate]], "MMMM")</f>
        <v>April</v>
      </c>
      <c r="L2370" s="3" t="str">
        <f>TEXT(NIgerian_Fintech[[#This Row],[TransactionDate]], "MM")</f>
        <v>04</v>
      </c>
      <c r="M2370" s="3" t="str">
        <f>TEXT(NIgerian_Fintech[[#This Row],[TransactionDate]], "tttt")</f>
        <v>Wednesday</v>
      </c>
      <c r="N2370" s="2" t="s">
        <v>16</v>
      </c>
    </row>
    <row r="2371" spans="1:14" ht="14.5" x14ac:dyDescent="0.35">
      <c r="A2371" s="2" t="s">
        <v>4772</v>
      </c>
      <c r="B2371" s="2" t="s">
        <v>4773</v>
      </c>
      <c r="C2371" s="2">
        <v>47</v>
      </c>
      <c r="D2371" s="2" t="s">
        <v>12</v>
      </c>
      <c r="E2371" s="2" t="s">
        <v>24</v>
      </c>
      <c r="F2371" s="2" t="s">
        <v>55</v>
      </c>
      <c r="G2371" s="2" t="s">
        <v>20</v>
      </c>
      <c r="H2371" s="7">
        <v>10405.58</v>
      </c>
      <c r="I2371" s="3">
        <v>45556</v>
      </c>
      <c r="J2371" s="3" t="str">
        <f>TEXT(NIgerian_Fintech[[#This Row],[TransactionDate]], "JJJJ")</f>
        <v>2024</v>
      </c>
      <c r="K2371" s="3" t="str">
        <f>TEXT(NIgerian_Fintech[[#This Row],[TransactionDate]], "MMMM")</f>
        <v>September</v>
      </c>
      <c r="L2371" s="3" t="str">
        <f>TEXT(NIgerian_Fintech[[#This Row],[TransactionDate]], "MM")</f>
        <v>09</v>
      </c>
      <c r="M2371" s="3" t="str">
        <f>TEXT(NIgerian_Fintech[[#This Row],[TransactionDate]], "tttt")</f>
        <v>Saturday</v>
      </c>
      <c r="N2371" s="2" t="s">
        <v>16</v>
      </c>
    </row>
    <row r="2372" spans="1:14" ht="14.5" x14ac:dyDescent="0.35">
      <c r="A2372" s="2" t="s">
        <v>4774</v>
      </c>
      <c r="B2372" s="2" t="s">
        <v>4775</v>
      </c>
      <c r="C2372" s="2">
        <v>25</v>
      </c>
      <c r="D2372" s="2" t="s">
        <v>12</v>
      </c>
      <c r="E2372" s="2" t="s">
        <v>29</v>
      </c>
      <c r="F2372" s="2" t="s">
        <v>49</v>
      </c>
      <c r="G2372" s="2" t="s">
        <v>20</v>
      </c>
      <c r="H2372" s="7">
        <v>7777.32</v>
      </c>
      <c r="I2372" s="3">
        <v>45267</v>
      </c>
      <c r="J2372" s="3" t="str">
        <f>TEXT(NIgerian_Fintech[[#This Row],[TransactionDate]], "JJJJ")</f>
        <v>2023</v>
      </c>
      <c r="K2372" s="3" t="str">
        <f>TEXT(NIgerian_Fintech[[#This Row],[TransactionDate]], "MMMM")</f>
        <v>December</v>
      </c>
      <c r="L2372" s="3" t="str">
        <f>TEXT(NIgerian_Fintech[[#This Row],[TransactionDate]], "MM")</f>
        <v>12</v>
      </c>
      <c r="M2372" s="3" t="str">
        <f>TEXT(NIgerian_Fintech[[#This Row],[TransactionDate]], "tttt")</f>
        <v>Thursday</v>
      </c>
      <c r="N2372" s="2" t="s">
        <v>16</v>
      </c>
    </row>
    <row r="2373" spans="1:14" ht="14.5" x14ac:dyDescent="0.35">
      <c r="A2373" s="2" t="s">
        <v>4776</v>
      </c>
      <c r="B2373" s="2" t="s">
        <v>4777</v>
      </c>
      <c r="C2373" s="2">
        <v>39</v>
      </c>
      <c r="D2373" s="2" t="s">
        <v>12</v>
      </c>
      <c r="E2373" s="2" t="s">
        <v>52</v>
      </c>
      <c r="F2373" s="2" t="s">
        <v>25</v>
      </c>
      <c r="G2373" s="2" t="s">
        <v>15</v>
      </c>
      <c r="H2373" s="7">
        <v>7825.13</v>
      </c>
      <c r="I2373" s="3">
        <v>45623</v>
      </c>
      <c r="J2373" s="3" t="str">
        <f>TEXT(NIgerian_Fintech[[#This Row],[TransactionDate]], "JJJJ")</f>
        <v>2024</v>
      </c>
      <c r="K2373" s="3" t="str">
        <f>TEXT(NIgerian_Fintech[[#This Row],[TransactionDate]], "MMMM")</f>
        <v>November</v>
      </c>
      <c r="L2373" s="3" t="str">
        <f>TEXT(NIgerian_Fintech[[#This Row],[TransactionDate]], "MM")</f>
        <v>11</v>
      </c>
      <c r="M2373" s="3" t="str">
        <f>TEXT(NIgerian_Fintech[[#This Row],[TransactionDate]], "tttt")</f>
        <v>Wednesday</v>
      </c>
      <c r="N2373" s="2" t="s">
        <v>16</v>
      </c>
    </row>
    <row r="2374" spans="1:14" ht="14.5" x14ac:dyDescent="0.35">
      <c r="A2374" s="2" t="s">
        <v>4778</v>
      </c>
      <c r="B2374" s="2" t="s">
        <v>4779</v>
      </c>
      <c r="C2374" s="2">
        <v>61</v>
      </c>
      <c r="D2374" s="2" t="s">
        <v>39</v>
      </c>
      <c r="E2374" s="2" t="s">
        <v>52</v>
      </c>
      <c r="F2374" s="2" t="s">
        <v>55</v>
      </c>
      <c r="G2374" s="2" t="s">
        <v>26</v>
      </c>
      <c r="H2374" s="7">
        <v>15606.91</v>
      </c>
      <c r="I2374" s="3">
        <v>45652</v>
      </c>
      <c r="J2374" s="3" t="str">
        <f>TEXT(NIgerian_Fintech[[#This Row],[TransactionDate]], "JJJJ")</f>
        <v>2024</v>
      </c>
      <c r="K2374" s="3" t="str">
        <f>TEXT(NIgerian_Fintech[[#This Row],[TransactionDate]], "MMMM")</f>
        <v>December</v>
      </c>
      <c r="L2374" s="3" t="str">
        <f>TEXT(NIgerian_Fintech[[#This Row],[TransactionDate]], "MM")</f>
        <v>12</v>
      </c>
      <c r="M2374" s="3" t="str">
        <f>TEXT(NIgerian_Fintech[[#This Row],[TransactionDate]], "tttt")</f>
        <v>Thursday</v>
      </c>
      <c r="N2374" s="2" t="s">
        <v>16</v>
      </c>
    </row>
    <row r="2375" spans="1:14" ht="14.5" x14ac:dyDescent="0.35">
      <c r="A2375" s="2" t="s">
        <v>4780</v>
      </c>
      <c r="B2375" s="2" t="s">
        <v>4781</v>
      </c>
      <c r="C2375" s="2">
        <v>53</v>
      </c>
      <c r="D2375" s="2" t="s">
        <v>12</v>
      </c>
      <c r="E2375" s="2" t="s">
        <v>93</v>
      </c>
      <c r="F2375" s="2" t="s">
        <v>49</v>
      </c>
      <c r="G2375" s="2" t="s">
        <v>30</v>
      </c>
      <c r="H2375" s="7">
        <v>4711.57</v>
      </c>
      <c r="I2375" s="3">
        <v>45047</v>
      </c>
      <c r="J2375" s="3" t="str">
        <f>TEXT(NIgerian_Fintech[[#This Row],[TransactionDate]], "JJJJ")</f>
        <v>2023</v>
      </c>
      <c r="K2375" s="3" t="str">
        <f>TEXT(NIgerian_Fintech[[#This Row],[TransactionDate]], "MMMM")</f>
        <v>May</v>
      </c>
      <c r="L2375" s="3" t="str">
        <f>TEXT(NIgerian_Fintech[[#This Row],[TransactionDate]], "MM")</f>
        <v>05</v>
      </c>
      <c r="M2375" s="3" t="str">
        <f>TEXT(NIgerian_Fintech[[#This Row],[TransactionDate]], "tttt")</f>
        <v>Monday</v>
      </c>
      <c r="N2375" s="2" t="s">
        <v>16</v>
      </c>
    </row>
    <row r="2376" spans="1:14" ht="14.5" x14ac:dyDescent="0.35">
      <c r="A2376" s="2" t="s">
        <v>4782</v>
      </c>
      <c r="B2376" s="2" t="s">
        <v>4783</v>
      </c>
      <c r="C2376" s="2">
        <v>22</v>
      </c>
      <c r="D2376" s="2" t="s">
        <v>12</v>
      </c>
      <c r="E2376" s="2" t="s">
        <v>64</v>
      </c>
      <c r="F2376" s="2" t="s">
        <v>55</v>
      </c>
      <c r="G2376" s="2" t="s">
        <v>15</v>
      </c>
      <c r="H2376" s="7">
        <v>53919.68</v>
      </c>
      <c r="I2376" s="3">
        <v>45501</v>
      </c>
      <c r="J2376" s="3" t="str">
        <f>TEXT(NIgerian_Fintech[[#This Row],[TransactionDate]], "JJJJ")</f>
        <v>2024</v>
      </c>
      <c r="K2376" s="3" t="str">
        <f>TEXT(NIgerian_Fintech[[#This Row],[TransactionDate]], "MMMM")</f>
        <v>July</v>
      </c>
      <c r="L2376" s="3" t="str">
        <f>TEXT(NIgerian_Fintech[[#This Row],[TransactionDate]], "MM")</f>
        <v>07</v>
      </c>
      <c r="M2376" s="3" t="str">
        <f>TEXT(NIgerian_Fintech[[#This Row],[TransactionDate]], "tttt")</f>
        <v>Sunday</v>
      </c>
      <c r="N2376" s="2" t="s">
        <v>16</v>
      </c>
    </row>
    <row r="2377" spans="1:14" ht="14.5" x14ac:dyDescent="0.35">
      <c r="A2377" s="2" t="s">
        <v>4784</v>
      </c>
      <c r="B2377" s="2" t="s">
        <v>4785</v>
      </c>
      <c r="C2377" s="2">
        <v>30</v>
      </c>
      <c r="D2377" s="2" t="s">
        <v>39</v>
      </c>
      <c r="E2377" s="2" t="s">
        <v>13</v>
      </c>
      <c r="F2377" s="2" t="s">
        <v>35</v>
      </c>
      <c r="G2377" s="2" t="s">
        <v>26</v>
      </c>
      <c r="H2377" s="7">
        <v>29101.07</v>
      </c>
      <c r="I2377" s="3">
        <v>45587</v>
      </c>
      <c r="J2377" s="3" t="str">
        <f>TEXT(NIgerian_Fintech[[#This Row],[TransactionDate]], "JJJJ")</f>
        <v>2024</v>
      </c>
      <c r="K2377" s="3" t="str">
        <f>TEXT(NIgerian_Fintech[[#This Row],[TransactionDate]], "MMMM")</f>
        <v>October</v>
      </c>
      <c r="L2377" s="3" t="str">
        <f>TEXT(NIgerian_Fintech[[#This Row],[TransactionDate]], "MM")</f>
        <v>10</v>
      </c>
      <c r="M2377" s="3" t="str">
        <f>TEXT(NIgerian_Fintech[[#This Row],[TransactionDate]], "tttt")</f>
        <v>Tuesday</v>
      </c>
      <c r="N2377" s="2" t="s">
        <v>16</v>
      </c>
    </row>
    <row r="2378" spans="1:14" ht="14.5" x14ac:dyDescent="0.35">
      <c r="A2378" s="2" t="s">
        <v>4786</v>
      </c>
      <c r="B2378" s="2" t="s">
        <v>4787</v>
      </c>
      <c r="C2378" s="2">
        <v>46</v>
      </c>
      <c r="D2378" s="2" t="s">
        <v>39</v>
      </c>
      <c r="E2378" s="2" t="s">
        <v>93</v>
      </c>
      <c r="F2378" s="2" t="s">
        <v>25</v>
      </c>
      <c r="G2378" s="2" t="s">
        <v>26</v>
      </c>
      <c r="H2378" s="7">
        <v>130.47</v>
      </c>
      <c r="I2378" s="3">
        <v>45419</v>
      </c>
      <c r="J2378" s="3" t="str">
        <f>TEXT(NIgerian_Fintech[[#This Row],[TransactionDate]], "JJJJ")</f>
        <v>2024</v>
      </c>
      <c r="K2378" s="3" t="str">
        <f>TEXT(NIgerian_Fintech[[#This Row],[TransactionDate]], "MMMM")</f>
        <v>May</v>
      </c>
      <c r="L2378" s="3" t="str">
        <f>TEXT(NIgerian_Fintech[[#This Row],[TransactionDate]], "MM")</f>
        <v>05</v>
      </c>
      <c r="M2378" s="3" t="str">
        <f>TEXT(NIgerian_Fintech[[#This Row],[TransactionDate]], "tttt")</f>
        <v>Tuesday</v>
      </c>
      <c r="N2378" s="2" t="s">
        <v>16</v>
      </c>
    </row>
    <row r="2379" spans="1:14" ht="14.5" x14ac:dyDescent="0.35">
      <c r="A2379" s="2" t="s">
        <v>4788</v>
      </c>
      <c r="B2379" s="2" t="s">
        <v>4789</v>
      </c>
      <c r="C2379" s="2">
        <v>48</v>
      </c>
      <c r="D2379" s="2" t="s">
        <v>39</v>
      </c>
      <c r="E2379" s="2" t="s">
        <v>52</v>
      </c>
      <c r="F2379" s="2" t="s">
        <v>14</v>
      </c>
      <c r="G2379" s="2" t="s">
        <v>15</v>
      </c>
      <c r="H2379" s="7">
        <v>22608.94</v>
      </c>
      <c r="I2379" s="3">
        <v>45202</v>
      </c>
      <c r="J2379" s="3" t="str">
        <f>TEXT(NIgerian_Fintech[[#This Row],[TransactionDate]], "JJJJ")</f>
        <v>2023</v>
      </c>
      <c r="K2379" s="3" t="str">
        <f>TEXT(NIgerian_Fintech[[#This Row],[TransactionDate]], "MMMM")</f>
        <v>October</v>
      </c>
      <c r="L2379" s="3" t="str">
        <f>TEXT(NIgerian_Fintech[[#This Row],[TransactionDate]], "MM")</f>
        <v>10</v>
      </c>
      <c r="M2379" s="3" t="str">
        <f>TEXT(NIgerian_Fintech[[#This Row],[TransactionDate]], "tttt")</f>
        <v>Tuesday</v>
      </c>
      <c r="N2379" s="2" t="s">
        <v>16</v>
      </c>
    </row>
    <row r="2380" spans="1:14" ht="14.5" x14ac:dyDescent="0.35">
      <c r="A2380" s="2" t="s">
        <v>4790</v>
      </c>
      <c r="B2380" s="2" t="s">
        <v>4791</v>
      </c>
      <c r="C2380" s="2">
        <v>64</v>
      </c>
      <c r="D2380" s="2" t="s">
        <v>12</v>
      </c>
      <c r="E2380" s="2" t="s">
        <v>74</v>
      </c>
      <c r="F2380" s="2" t="s">
        <v>55</v>
      </c>
      <c r="G2380" s="2" t="s">
        <v>26</v>
      </c>
      <c r="H2380" s="7">
        <v>11411.53</v>
      </c>
      <c r="I2380" s="3">
        <v>44955</v>
      </c>
      <c r="J2380" s="3" t="str">
        <f>TEXT(NIgerian_Fintech[[#This Row],[TransactionDate]], "JJJJ")</f>
        <v>2023</v>
      </c>
      <c r="K2380" s="3" t="str">
        <f>TEXT(NIgerian_Fintech[[#This Row],[TransactionDate]], "MMMM")</f>
        <v>January</v>
      </c>
      <c r="L2380" s="3" t="str">
        <f>TEXT(NIgerian_Fintech[[#This Row],[TransactionDate]], "MM")</f>
        <v>01</v>
      </c>
      <c r="M2380" s="3" t="str">
        <f>TEXT(NIgerian_Fintech[[#This Row],[TransactionDate]], "tttt")</f>
        <v>Sunday</v>
      </c>
      <c r="N2380" s="2" t="s">
        <v>16</v>
      </c>
    </row>
    <row r="2381" spans="1:14" ht="14.5" x14ac:dyDescent="0.35">
      <c r="A2381" s="2" t="s">
        <v>4792</v>
      </c>
      <c r="B2381" s="2" t="s">
        <v>4793</v>
      </c>
      <c r="C2381" s="2">
        <v>33</v>
      </c>
      <c r="D2381" s="2" t="s">
        <v>39</v>
      </c>
      <c r="E2381" s="2" t="s">
        <v>29</v>
      </c>
      <c r="F2381" s="2" t="s">
        <v>25</v>
      </c>
      <c r="G2381" s="2" t="s">
        <v>36</v>
      </c>
      <c r="H2381" s="7">
        <v>6973.37</v>
      </c>
      <c r="I2381" s="3">
        <v>45611</v>
      </c>
      <c r="J2381" s="3" t="str">
        <f>TEXT(NIgerian_Fintech[[#This Row],[TransactionDate]], "JJJJ")</f>
        <v>2024</v>
      </c>
      <c r="K2381" s="3" t="str">
        <f>TEXT(NIgerian_Fintech[[#This Row],[TransactionDate]], "MMMM")</f>
        <v>November</v>
      </c>
      <c r="L2381" s="3" t="str">
        <f>TEXT(NIgerian_Fintech[[#This Row],[TransactionDate]], "MM")</f>
        <v>11</v>
      </c>
      <c r="M2381" s="3" t="str">
        <f>TEXT(NIgerian_Fintech[[#This Row],[TransactionDate]], "tttt")</f>
        <v>Friday</v>
      </c>
      <c r="N2381" s="2" t="s">
        <v>21</v>
      </c>
    </row>
    <row r="2382" spans="1:14" ht="14.5" x14ac:dyDescent="0.35">
      <c r="A2382" s="2" t="s">
        <v>4794</v>
      </c>
      <c r="B2382" s="2" t="s">
        <v>4795</v>
      </c>
      <c r="C2382" s="2">
        <v>59</v>
      </c>
      <c r="D2382" s="2" t="s">
        <v>12</v>
      </c>
      <c r="E2382" s="2" t="s">
        <v>93</v>
      </c>
      <c r="F2382" s="2" t="s">
        <v>19</v>
      </c>
      <c r="G2382" s="2" t="s">
        <v>26</v>
      </c>
      <c r="H2382" s="7">
        <v>8740.64</v>
      </c>
      <c r="I2382" s="3">
        <v>45170</v>
      </c>
      <c r="J2382" s="3" t="str">
        <f>TEXT(NIgerian_Fintech[[#This Row],[TransactionDate]], "JJJJ")</f>
        <v>2023</v>
      </c>
      <c r="K2382" s="3" t="str">
        <f>TEXT(NIgerian_Fintech[[#This Row],[TransactionDate]], "MMMM")</f>
        <v>September</v>
      </c>
      <c r="L2382" s="3" t="str">
        <f>TEXT(NIgerian_Fintech[[#This Row],[TransactionDate]], "MM")</f>
        <v>09</v>
      </c>
      <c r="M2382" s="3" t="str">
        <f>TEXT(NIgerian_Fintech[[#This Row],[TransactionDate]], "tttt")</f>
        <v>Friday</v>
      </c>
      <c r="N2382" s="2" t="s">
        <v>16</v>
      </c>
    </row>
    <row r="2383" spans="1:14" ht="14.5" x14ac:dyDescent="0.35">
      <c r="A2383" s="2" t="s">
        <v>4796</v>
      </c>
      <c r="B2383" s="2" t="s">
        <v>4797</v>
      </c>
      <c r="C2383" s="2">
        <v>47</v>
      </c>
      <c r="D2383" s="2" t="s">
        <v>39</v>
      </c>
      <c r="E2383" s="2" t="s">
        <v>42</v>
      </c>
      <c r="F2383" s="2" t="s">
        <v>49</v>
      </c>
      <c r="G2383" s="2" t="s">
        <v>15</v>
      </c>
      <c r="H2383" s="7">
        <v>18442.580000000002</v>
      </c>
      <c r="I2383" s="3">
        <v>45247</v>
      </c>
      <c r="J2383" s="3" t="str">
        <f>TEXT(NIgerian_Fintech[[#This Row],[TransactionDate]], "JJJJ")</f>
        <v>2023</v>
      </c>
      <c r="K2383" s="3" t="str">
        <f>TEXT(NIgerian_Fintech[[#This Row],[TransactionDate]], "MMMM")</f>
        <v>November</v>
      </c>
      <c r="L2383" s="3" t="str">
        <f>TEXT(NIgerian_Fintech[[#This Row],[TransactionDate]], "MM")</f>
        <v>11</v>
      </c>
      <c r="M2383" s="3" t="str">
        <f>TEXT(NIgerian_Fintech[[#This Row],[TransactionDate]], "tttt")</f>
        <v>Friday</v>
      </c>
      <c r="N2383" s="2" t="s">
        <v>16</v>
      </c>
    </row>
    <row r="2384" spans="1:14" ht="14.5" x14ac:dyDescent="0.35">
      <c r="A2384" s="2" t="s">
        <v>4798</v>
      </c>
      <c r="B2384" s="2" t="s">
        <v>4799</v>
      </c>
      <c r="C2384" s="2">
        <v>33</v>
      </c>
      <c r="D2384" s="2" t="s">
        <v>39</v>
      </c>
      <c r="E2384" s="2" t="s">
        <v>13</v>
      </c>
      <c r="F2384" s="2" t="s">
        <v>35</v>
      </c>
      <c r="G2384" s="2" t="s">
        <v>26</v>
      </c>
      <c r="H2384" s="7">
        <v>30166.98</v>
      </c>
      <c r="I2384" s="3">
        <v>45569</v>
      </c>
      <c r="J2384" s="3" t="str">
        <f>TEXT(NIgerian_Fintech[[#This Row],[TransactionDate]], "JJJJ")</f>
        <v>2024</v>
      </c>
      <c r="K2384" s="3" t="str">
        <f>TEXT(NIgerian_Fintech[[#This Row],[TransactionDate]], "MMMM")</f>
        <v>October</v>
      </c>
      <c r="L2384" s="3" t="str">
        <f>TEXT(NIgerian_Fintech[[#This Row],[TransactionDate]], "MM")</f>
        <v>10</v>
      </c>
      <c r="M2384" s="3" t="str">
        <f>TEXT(NIgerian_Fintech[[#This Row],[TransactionDate]], "tttt")</f>
        <v>Friday</v>
      </c>
      <c r="N2384" s="2" t="s">
        <v>16</v>
      </c>
    </row>
    <row r="2385" spans="1:14" ht="14.5" x14ac:dyDescent="0.35">
      <c r="A2385" s="2" t="s">
        <v>4800</v>
      </c>
      <c r="B2385" s="2" t="s">
        <v>4801</v>
      </c>
      <c r="C2385" s="2">
        <v>29</v>
      </c>
      <c r="D2385" s="2" t="s">
        <v>39</v>
      </c>
      <c r="E2385" s="2" t="s">
        <v>29</v>
      </c>
      <c r="F2385" s="2" t="s">
        <v>25</v>
      </c>
      <c r="G2385" s="2" t="s">
        <v>15</v>
      </c>
      <c r="H2385" s="7">
        <v>8217.39</v>
      </c>
      <c r="I2385" s="3">
        <v>45278</v>
      </c>
      <c r="J2385" s="3" t="str">
        <f>TEXT(NIgerian_Fintech[[#This Row],[TransactionDate]], "JJJJ")</f>
        <v>2023</v>
      </c>
      <c r="K2385" s="3" t="str">
        <f>TEXT(NIgerian_Fintech[[#This Row],[TransactionDate]], "MMMM")</f>
        <v>December</v>
      </c>
      <c r="L2385" s="3" t="str">
        <f>TEXT(NIgerian_Fintech[[#This Row],[TransactionDate]], "MM")</f>
        <v>12</v>
      </c>
      <c r="M2385" s="3" t="str">
        <f>TEXT(NIgerian_Fintech[[#This Row],[TransactionDate]], "tttt")</f>
        <v>Monday</v>
      </c>
      <c r="N2385" s="2" t="s">
        <v>16</v>
      </c>
    </row>
    <row r="2386" spans="1:14" ht="14.5" x14ac:dyDescent="0.35">
      <c r="A2386" s="2" t="s">
        <v>4802</v>
      </c>
      <c r="B2386" s="2" t="s">
        <v>4803</v>
      </c>
      <c r="C2386" s="2">
        <v>34</v>
      </c>
      <c r="D2386" s="2" t="s">
        <v>12</v>
      </c>
      <c r="E2386" s="2" t="s">
        <v>93</v>
      </c>
      <c r="F2386" s="2" t="s">
        <v>19</v>
      </c>
      <c r="G2386" s="2" t="s">
        <v>20</v>
      </c>
      <c r="H2386" s="7">
        <v>2000.27</v>
      </c>
      <c r="I2386" s="3">
        <v>45458</v>
      </c>
      <c r="J2386" s="3" t="str">
        <f>TEXT(NIgerian_Fintech[[#This Row],[TransactionDate]], "JJJJ")</f>
        <v>2024</v>
      </c>
      <c r="K2386" s="3" t="str">
        <f>TEXT(NIgerian_Fintech[[#This Row],[TransactionDate]], "MMMM")</f>
        <v>June</v>
      </c>
      <c r="L2386" s="3" t="str">
        <f>TEXT(NIgerian_Fintech[[#This Row],[TransactionDate]], "MM")</f>
        <v>06</v>
      </c>
      <c r="M2386" s="3" t="str">
        <f>TEXT(NIgerian_Fintech[[#This Row],[TransactionDate]], "tttt")</f>
        <v>Saturday</v>
      </c>
      <c r="N2386" s="2" t="s">
        <v>16</v>
      </c>
    </row>
    <row r="2387" spans="1:14" ht="14.5" x14ac:dyDescent="0.35">
      <c r="A2387" s="2" t="s">
        <v>4804</v>
      </c>
      <c r="B2387" s="2" t="s">
        <v>4805</v>
      </c>
      <c r="C2387" s="2">
        <v>33</v>
      </c>
      <c r="D2387" s="2" t="s">
        <v>12</v>
      </c>
      <c r="E2387" s="2" t="s">
        <v>52</v>
      </c>
      <c r="F2387" s="2" t="s">
        <v>55</v>
      </c>
      <c r="G2387" s="2" t="s">
        <v>15</v>
      </c>
      <c r="H2387" s="7">
        <v>10209.68</v>
      </c>
      <c r="I2387" s="3">
        <v>45007</v>
      </c>
      <c r="J2387" s="3" t="str">
        <f>TEXT(NIgerian_Fintech[[#This Row],[TransactionDate]], "JJJJ")</f>
        <v>2023</v>
      </c>
      <c r="K2387" s="3" t="str">
        <f>TEXT(NIgerian_Fintech[[#This Row],[TransactionDate]], "MMMM")</f>
        <v>March</v>
      </c>
      <c r="L2387" s="3" t="str">
        <f>TEXT(NIgerian_Fintech[[#This Row],[TransactionDate]], "MM")</f>
        <v>03</v>
      </c>
      <c r="M2387" s="3" t="str">
        <f>TEXT(NIgerian_Fintech[[#This Row],[TransactionDate]], "tttt")</f>
        <v>Wednesday</v>
      </c>
      <c r="N2387" s="2" t="s">
        <v>16</v>
      </c>
    </row>
    <row r="2388" spans="1:14" ht="14.5" x14ac:dyDescent="0.35">
      <c r="A2388" s="2" t="s">
        <v>4806</v>
      </c>
      <c r="B2388" s="2" t="s">
        <v>4807</v>
      </c>
      <c r="C2388" s="2">
        <v>29</v>
      </c>
      <c r="D2388" s="2" t="s">
        <v>12</v>
      </c>
      <c r="E2388" s="2" t="s">
        <v>24</v>
      </c>
      <c r="F2388" s="2" t="s">
        <v>55</v>
      </c>
      <c r="G2388" s="2" t="s">
        <v>26</v>
      </c>
      <c r="H2388" s="7">
        <v>792.8</v>
      </c>
      <c r="I2388" s="3">
        <v>45219</v>
      </c>
      <c r="J2388" s="3" t="str">
        <f>TEXT(NIgerian_Fintech[[#This Row],[TransactionDate]], "JJJJ")</f>
        <v>2023</v>
      </c>
      <c r="K2388" s="3" t="str">
        <f>TEXT(NIgerian_Fintech[[#This Row],[TransactionDate]], "MMMM")</f>
        <v>October</v>
      </c>
      <c r="L2388" s="3" t="str">
        <f>TEXT(NIgerian_Fintech[[#This Row],[TransactionDate]], "MM")</f>
        <v>10</v>
      </c>
      <c r="M2388" s="3" t="str">
        <f>TEXT(NIgerian_Fintech[[#This Row],[TransactionDate]], "tttt")</f>
        <v>Friday</v>
      </c>
      <c r="N2388" s="2" t="s">
        <v>16</v>
      </c>
    </row>
    <row r="2389" spans="1:14" ht="14.5" x14ac:dyDescent="0.35">
      <c r="A2389" s="2" t="s">
        <v>4808</v>
      </c>
      <c r="B2389" s="2" t="s">
        <v>4809</v>
      </c>
      <c r="C2389" s="2">
        <v>25</v>
      </c>
      <c r="D2389" s="2" t="s">
        <v>12</v>
      </c>
      <c r="E2389" s="2" t="s">
        <v>52</v>
      </c>
      <c r="F2389" s="2" t="s">
        <v>19</v>
      </c>
      <c r="G2389" s="2" t="s">
        <v>15</v>
      </c>
      <c r="H2389" s="7">
        <v>10082.379999999999</v>
      </c>
      <c r="I2389" s="3">
        <v>45220</v>
      </c>
      <c r="J2389" s="3" t="str">
        <f>TEXT(NIgerian_Fintech[[#This Row],[TransactionDate]], "JJJJ")</f>
        <v>2023</v>
      </c>
      <c r="K2389" s="3" t="str">
        <f>TEXT(NIgerian_Fintech[[#This Row],[TransactionDate]], "MMMM")</f>
        <v>October</v>
      </c>
      <c r="L2389" s="3" t="str">
        <f>TEXT(NIgerian_Fintech[[#This Row],[TransactionDate]], "MM")</f>
        <v>10</v>
      </c>
      <c r="M2389" s="3" t="str">
        <f>TEXT(NIgerian_Fintech[[#This Row],[TransactionDate]], "tttt")</f>
        <v>Saturday</v>
      </c>
      <c r="N2389" s="2" t="s">
        <v>16</v>
      </c>
    </row>
    <row r="2390" spans="1:14" ht="14.5" x14ac:dyDescent="0.35">
      <c r="A2390" s="2" t="s">
        <v>4810</v>
      </c>
      <c r="B2390" s="2" t="s">
        <v>4811</v>
      </c>
      <c r="C2390" s="2">
        <v>37</v>
      </c>
      <c r="D2390" s="2" t="s">
        <v>12</v>
      </c>
      <c r="E2390" s="2" t="s">
        <v>13</v>
      </c>
      <c r="F2390" s="2" t="s">
        <v>35</v>
      </c>
      <c r="G2390" s="2" t="s">
        <v>30</v>
      </c>
      <c r="H2390" s="7">
        <v>16534.509999999998</v>
      </c>
      <c r="I2390" s="3">
        <v>45423</v>
      </c>
      <c r="J2390" s="3" t="str">
        <f>TEXT(NIgerian_Fintech[[#This Row],[TransactionDate]], "JJJJ")</f>
        <v>2024</v>
      </c>
      <c r="K2390" s="3" t="str">
        <f>TEXT(NIgerian_Fintech[[#This Row],[TransactionDate]], "MMMM")</f>
        <v>May</v>
      </c>
      <c r="L2390" s="3" t="str">
        <f>TEXT(NIgerian_Fintech[[#This Row],[TransactionDate]], "MM")</f>
        <v>05</v>
      </c>
      <c r="M2390" s="3" t="str">
        <f>TEXT(NIgerian_Fintech[[#This Row],[TransactionDate]], "tttt")</f>
        <v>Saturday</v>
      </c>
      <c r="N2390" s="2" t="s">
        <v>16</v>
      </c>
    </row>
    <row r="2391" spans="1:14" ht="14.5" x14ac:dyDescent="0.35">
      <c r="A2391" s="2" t="s">
        <v>4812</v>
      </c>
      <c r="B2391" s="2" t="s">
        <v>4813</v>
      </c>
      <c r="C2391" s="2">
        <v>20</v>
      </c>
      <c r="D2391" s="2" t="s">
        <v>12</v>
      </c>
      <c r="E2391" s="2" t="s">
        <v>42</v>
      </c>
      <c r="F2391" s="2" t="s">
        <v>19</v>
      </c>
      <c r="G2391" s="2" t="s">
        <v>15</v>
      </c>
      <c r="H2391" s="7">
        <v>4359.21</v>
      </c>
      <c r="I2391" s="3">
        <v>45384</v>
      </c>
      <c r="J2391" s="3" t="str">
        <f>TEXT(NIgerian_Fintech[[#This Row],[TransactionDate]], "JJJJ")</f>
        <v>2024</v>
      </c>
      <c r="K2391" s="3" t="str">
        <f>TEXT(NIgerian_Fintech[[#This Row],[TransactionDate]], "MMMM")</f>
        <v>April</v>
      </c>
      <c r="L2391" s="3" t="str">
        <f>TEXT(NIgerian_Fintech[[#This Row],[TransactionDate]], "MM")</f>
        <v>04</v>
      </c>
      <c r="M2391" s="3" t="str">
        <f>TEXT(NIgerian_Fintech[[#This Row],[TransactionDate]], "tttt")</f>
        <v>Tuesday</v>
      </c>
      <c r="N2391" s="2" t="s">
        <v>16</v>
      </c>
    </row>
    <row r="2392" spans="1:14" ht="14.5" x14ac:dyDescent="0.35">
      <c r="A2392" s="2" t="s">
        <v>4814</v>
      </c>
      <c r="B2392" s="2" t="s">
        <v>4815</v>
      </c>
      <c r="C2392" s="2">
        <v>33</v>
      </c>
      <c r="D2392" s="2" t="s">
        <v>12</v>
      </c>
      <c r="E2392" s="2" t="s">
        <v>93</v>
      </c>
      <c r="F2392" s="2" t="s">
        <v>49</v>
      </c>
      <c r="G2392" s="2" t="s">
        <v>15</v>
      </c>
      <c r="H2392" s="7">
        <v>738.45</v>
      </c>
      <c r="I2392" s="3">
        <v>45608</v>
      </c>
      <c r="J2392" s="3" t="str">
        <f>TEXT(NIgerian_Fintech[[#This Row],[TransactionDate]], "JJJJ")</f>
        <v>2024</v>
      </c>
      <c r="K2392" s="3" t="str">
        <f>TEXT(NIgerian_Fintech[[#This Row],[TransactionDate]], "MMMM")</f>
        <v>November</v>
      </c>
      <c r="L2392" s="3" t="str">
        <f>TEXT(NIgerian_Fintech[[#This Row],[TransactionDate]], "MM")</f>
        <v>11</v>
      </c>
      <c r="M2392" s="3" t="str">
        <f>TEXT(NIgerian_Fintech[[#This Row],[TransactionDate]], "tttt")</f>
        <v>Tuesday</v>
      </c>
      <c r="N2392" s="2" t="s">
        <v>16</v>
      </c>
    </row>
    <row r="2393" spans="1:14" ht="14.5" x14ac:dyDescent="0.35">
      <c r="A2393" s="2" t="s">
        <v>4816</v>
      </c>
      <c r="B2393" s="2" t="s">
        <v>4817</v>
      </c>
      <c r="C2393" s="2">
        <v>47</v>
      </c>
      <c r="D2393" s="2" t="s">
        <v>12</v>
      </c>
      <c r="E2393" s="2" t="s">
        <v>24</v>
      </c>
      <c r="F2393" s="2" t="s">
        <v>55</v>
      </c>
      <c r="G2393" s="2" t="s">
        <v>30</v>
      </c>
      <c r="H2393" s="7">
        <v>11783.9</v>
      </c>
      <c r="I2393" s="3">
        <v>45484</v>
      </c>
      <c r="J2393" s="3" t="str">
        <f>TEXT(NIgerian_Fintech[[#This Row],[TransactionDate]], "JJJJ")</f>
        <v>2024</v>
      </c>
      <c r="K2393" s="3" t="str">
        <f>TEXT(NIgerian_Fintech[[#This Row],[TransactionDate]], "MMMM")</f>
        <v>July</v>
      </c>
      <c r="L2393" s="3" t="str">
        <f>TEXT(NIgerian_Fintech[[#This Row],[TransactionDate]], "MM")</f>
        <v>07</v>
      </c>
      <c r="M2393" s="3" t="str">
        <f>TEXT(NIgerian_Fintech[[#This Row],[TransactionDate]], "tttt")</f>
        <v>Thursday</v>
      </c>
      <c r="N2393" s="2" t="s">
        <v>21</v>
      </c>
    </row>
    <row r="2394" spans="1:14" ht="14.5" x14ac:dyDescent="0.35">
      <c r="A2394" s="2" t="s">
        <v>4818</v>
      </c>
      <c r="B2394" s="2" t="s">
        <v>4819</v>
      </c>
      <c r="C2394" s="2">
        <v>62</v>
      </c>
      <c r="D2394" s="2" t="s">
        <v>12</v>
      </c>
      <c r="E2394" s="2" t="s">
        <v>93</v>
      </c>
      <c r="F2394" s="2" t="s">
        <v>19</v>
      </c>
      <c r="G2394" s="2" t="s">
        <v>30</v>
      </c>
      <c r="H2394" s="7">
        <v>4144.99</v>
      </c>
      <c r="I2394" s="3">
        <v>44986</v>
      </c>
      <c r="J2394" s="3" t="str">
        <f>TEXT(NIgerian_Fintech[[#This Row],[TransactionDate]], "JJJJ")</f>
        <v>2023</v>
      </c>
      <c r="K2394" s="3" t="str">
        <f>TEXT(NIgerian_Fintech[[#This Row],[TransactionDate]], "MMMM")</f>
        <v>March</v>
      </c>
      <c r="L2394" s="3" t="str">
        <f>TEXT(NIgerian_Fintech[[#This Row],[TransactionDate]], "MM")</f>
        <v>03</v>
      </c>
      <c r="M2394" s="3" t="str">
        <f>TEXT(NIgerian_Fintech[[#This Row],[TransactionDate]], "tttt")</f>
        <v>Wednesday</v>
      </c>
      <c r="N2394" s="2" t="s">
        <v>16</v>
      </c>
    </row>
    <row r="2395" spans="1:14" ht="14.5" x14ac:dyDescent="0.35">
      <c r="A2395" s="2" t="s">
        <v>4820</v>
      </c>
      <c r="B2395" s="2" t="s">
        <v>4821</v>
      </c>
      <c r="C2395" s="2">
        <v>40</v>
      </c>
      <c r="D2395" s="2" t="s">
        <v>39</v>
      </c>
      <c r="E2395" s="2" t="s">
        <v>64</v>
      </c>
      <c r="F2395" s="2" t="s">
        <v>14</v>
      </c>
      <c r="G2395" s="2" t="s">
        <v>30</v>
      </c>
      <c r="H2395" s="7">
        <v>2864.78</v>
      </c>
      <c r="I2395" s="3">
        <v>45534</v>
      </c>
      <c r="J2395" s="3" t="str">
        <f>TEXT(NIgerian_Fintech[[#This Row],[TransactionDate]], "JJJJ")</f>
        <v>2024</v>
      </c>
      <c r="K2395" s="3" t="str">
        <f>TEXT(NIgerian_Fintech[[#This Row],[TransactionDate]], "MMMM")</f>
        <v>August</v>
      </c>
      <c r="L2395" s="3" t="str">
        <f>TEXT(NIgerian_Fintech[[#This Row],[TransactionDate]], "MM")</f>
        <v>08</v>
      </c>
      <c r="M2395" s="3" t="str">
        <f>TEXT(NIgerian_Fintech[[#This Row],[TransactionDate]], "tttt")</f>
        <v>Friday</v>
      </c>
      <c r="N2395" s="2" t="s">
        <v>16</v>
      </c>
    </row>
    <row r="2396" spans="1:14" ht="14.5" x14ac:dyDescent="0.35">
      <c r="A2396" s="2" t="s">
        <v>4822</v>
      </c>
      <c r="B2396" s="2" t="s">
        <v>4823</v>
      </c>
      <c r="C2396" s="2">
        <v>45</v>
      </c>
      <c r="D2396" s="2" t="s">
        <v>39</v>
      </c>
      <c r="E2396" s="2" t="s">
        <v>74</v>
      </c>
      <c r="F2396" s="2" t="s">
        <v>14</v>
      </c>
      <c r="G2396" s="2" t="s">
        <v>36</v>
      </c>
      <c r="H2396" s="7">
        <v>11685.47</v>
      </c>
      <c r="I2396" s="3">
        <v>45469</v>
      </c>
      <c r="J2396" s="3" t="str">
        <f>TEXT(NIgerian_Fintech[[#This Row],[TransactionDate]], "JJJJ")</f>
        <v>2024</v>
      </c>
      <c r="K2396" s="3" t="str">
        <f>TEXT(NIgerian_Fintech[[#This Row],[TransactionDate]], "MMMM")</f>
        <v>June</v>
      </c>
      <c r="L2396" s="3" t="str">
        <f>TEXT(NIgerian_Fintech[[#This Row],[TransactionDate]], "MM")</f>
        <v>06</v>
      </c>
      <c r="M2396" s="3" t="str">
        <f>TEXT(NIgerian_Fintech[[#This Row],[TransactionDate]], "tttt")</f>
        <v>Wednesday</v>
      </c>
      <c r="N2396" s="2" t="s">
        <v>69</v>
      </c>
    </row>
    <row r="2397" spans="1:14" ht="14.5" x14ac:dyDescent="0.35">
      <c r="A2397" s="2" t="s">
        <v>4824</v>
      </c>
      <c r="B2397" s="2" t="s">
        <v>4825</v>
      </c>
      <c r="C2397" s="2">
        <v>57</v>
      </c>
      <c r="D2397" s="2" t="s">
        <v>12</v>
      </c>
      <c r="E2397" s="2" t="s">
        <v>52</v>
      </c>
      <c r="F2397" s="2" t="s">
        <v>19</v>
      </c>
      <c r="G2397" s="2" t="s">
        <v>15</v>
      </c>
      <c r="H2397" s="7">
        <v>34928.68</v>
      </c>
      <c r="I2397" s="3">
        <v>45306</v>
      </c>
      <c r="J2397" s="3" t="str">
        <f>TEXT(NIgerian_Fintech[[#This Row],[TransactionDate]], "JJJJ")</f>
        <v>2024</v>
      </c>
      <c r="K2397" s="3" t="str">
        <f>TEXT(NIgerian_Fintech[[#This Row],[TransactionDate]], "MMMM")</f>
        <v>January</v>
      </c>
      <c r="L2397" s="3" t="str">
        <f>TEXT(NIgerian_Fintech[[#This Row],[TransactionDate]], "MM")</f>
        <v>01</v>
      </c>
      <c r="M2397" s="3" t="str">
        <f>TEXT(NIgerian_Fintech[[#This Row],[TransactionDate]], "tttt")</f>
        <v>Monday</v>
      </c>
      <c r="N2397" s="2" t="s">
        <v>16</v>
      </c>
    </row>
    <row r="2398" spans="1:14" ht="14.5" x14ac:dyDescent="0.35">
      <c r="A2398" s="2" t="s">
        <v>4826</v>
      </c>
      <c r="B2398" s="2" t="s">
        <v>4827</v>
      </c>
      <c r="C2398" s="2">
        <v>22</v>
      </c>
      <c r="D2398" s="2" t="s">
        <v>12</v>
      </c>
      <c r="E2398" s="2" t="s">
        <v>93</v>
      </c>
      <c r="F2398" s="2" t="s">
        <v>49</v>
      </c>
      <c r="G2398" s="2" t="s">
        <v>30</v>
      </c>
      <c r="H2398" s="7">
        <v>13677.57</v>
      </c>
      <c r="I2398" s="3">
        <v>45250</v>
      </c>
      <c r="J2398" s="3" t="str">
        <f>TEXT(NIgerian_Fintech[[#This Row],[TransactionDate]], "JJJJ")</f>
        <v>2023</v>
      </c>
      <c r="K2398" s="3" t="str">
        <f>TEXT(NIgerian_Fintech[[#This Row],[TransactionDate]], "MMMM")</f>
        <v>November</v>
      </c>
      <c r="L2398" s="3" t="str">
        <f>TEXT(NIgerian_Fintech[[#This Row],[TransactionDate]], "MM")</f>
        <v>11</v>
      </c>
      <c r="M2398" s="3" t="str">
        <f>TEXT(NIgerian_Fintech[[#This Row],[TransactionDate]], "tttt")</f>
        <v>Monday</v>
      </c>
      <c r="N2398" s="2" t="s">
        <v>16</v>
      </c>
    </row>
    <row r="2399" spans="1:14" ht="14.5" x14ac:dyDescent="0.35">
      <c r="A2399" s="2" t="s">
        <v>4828</v>
      </c>
      <c r="B2399" s="2" t="s">
        <v>4829</v>
      </c>
      <c r="C2399" s="2">
        <v>37</v>
      </c>
      <c r="D2399" s="2" t="s">
        <v>12</v>
      </c>
      <c r="E2399" s="2" t="s">
        <v>93</v>
      </c>
      <c r="F2399" s="2" t="s">
        <v>55</v>
      </c>
      <c r="G2399" s="2" t="s">
        <v>30</v>
      </c>
      <c r="H2399" s="7">
        <v>6759.95</v>
      </c>
      <c r="I2399" s="3">
        <v>45554</v>
      </c>
      <c r="J2399" s="3" t="str">
        <f>TEXT(NIgerian_Fintech[[#This Row],[TransactionDate]], "JJJJ")</f>
        <v>2024</v>
      </c>
      <c r="K2399" s="3" t="str">
        <f>TEXT(NIgerian_Fintech[[#This Row],[TransactionDate]], "MMMM")</f>
        <v>September</v>
      </c>
      <c r="L2399" s="3" t="str">
        <f>TEXT(NIgerian_Fintech[[#This Row],[TransactionDate]], "MM")</f>
        <v>09</v>
      </c>
      <c r="M2399" s="3" t="str">
        <f>TEXT(NIgerian_Fintech[[#This Row],[TransactionDate]], "tttt")</f>
        <v>Thursday</v>
      </c>
      <c r="N2399" s="2" t="s">
        <v>16</v>
      </c>
    </row>
    <row r="2400" spans="1:14" ht="14.5" x14ac:dyDescent="0.35">
      <c r="A2400" s="2" t="s">
        <v>4830</v>
      </c>
      <c r="B2400" s="2" t="s">
        <v>4831</v>
      </c>
      <c r="C2400" s="2">
        <v>57</v>
      </c>
      <c r="D2400" s="2" t="s">
        <v>12</v>
      </c>
      <c r="E2400" s="2" t="s">
        <v>29</v>
      </c>
      <c r="F2400" s="2" t="s">
        <v>14</v>
      </c>
      <c r="G2400" s="2" t="s">
        <v>20</v>
      </c>
      <c r="H2400" s="7">
        <v>9175.68</v>
      </c>
      <c r="I2400" s="3">
        <v>44988</v>
      </c>
      <c r="J2400" s="3" t="str">
        <f>TEXT(NIgerian_Fintech[[#This Row],[TransactionDate]], "JJJJ")</f>
        <v>2023</v>
      </c>
      <c r="K2400" s="3" t="str">
        <f>TEXT(NIgerian_Fintech[[#This Row],[TransactionDate]], "MMMM")</f>
        <v>March</v>
      </c>
      <c r="L2400" s="3" t="str">
        <f>TEXT(NIgerian_Fintech[[#This Row],[TransactionDate]], "MM")</f>
        <v>03</v>
      </c>
      <c r="M2400" s="3" t="str">
        <f>TEXT(NIgerian_Fintech[[#This Row],[TransactionDate]], "tttt")</f>
        <v>Friday</v>
      </c>
      <c r="N2400" s="2" t="s">
        <v>69</v>
      </c>
    </row>
    <row r="2401" spans="1:14" ht="14.5" x14ac:dyDescent="0.35">
      <c r="A2401" s="2" t="s">
        <v>4832</v>
      </c>
      <c r="B2401" s="2" t="s">
        <v>4833</v>
      </c>
      <c r="C2401" s="2">
        <v>61</v>
      </c>
      <c r="D2401" s="2" t="s">
        <v>39</v>
      </c>
      <c r="E2401" s="2" t="s">
        <v>29</v>
      </c>
      <c r="F2401" s="2" t="s">
        <v>19</v>
      </c>
      <c r="G2401" s="2" t="s">
        <v>36</v>
      </c>
      <c r="H2401" s="7">
        <v>1534.76</v>
      </c>
      <c r="I2401" s="3">
        <v>45072</v>
      </c>
      <c r="J2401" s="3" t="str">
        <f>TEXT(NIgerian_Fintech[[#This Row],[TransactionDate]], "JJJJ")</f>
        <v>2023</v>
      </c>
      <c r="K2401" s="3" t="str">
        <f>TEXT(NIgerian_Fintech[[#This Row],[TransactionDate]], "MMMM")</f>
        <v>May</v>
      </c>
      <c r="L2401" s="3" t="str">
        <f>TEXT(NIgerian_Fintech[[#This Row],[TransactionDate]], "MM")</f>
        <v>05</v>
      </c>
      <c r="M2401" s="3" t="str">
        <f>TEXT(NIgerian_Fintech[[#This Row],[TransactionDate]], "tttt")</f>
        <v>Friday</v>
      </c>
      <c r="N2401" s="2" t="s">
        <v>16</v>
      </c>
    </row>
    <row r="2402" spans="1:14" ht="14.5" x14ac:dyDescent="0.35">
      <c r="A2402" s="2" t="s">
        <v>4834</v>
      </c>
      <c r="B2402" s="2" t="s">
        <v>4835</v>
      </c>
      <c r="C2402" s="2">
        <v>18</v>
      </c>
      <c r="D2402" s="2" t="s">
        <v>39</v>
      </c>
      <c r="E2402" s="2" t="s">
        <v>93</v>
      </c>
      <c r="F2402" s="2" t="s">
        <v>19</v>
      </c>
      <c r="G2402" s="2" t="s">
        <v>15</v>
      </c>
      <c r="H2402" s="7">
        <v>16777.88</v>
      </c>
      <c r="I2402" s="3">
        <v>45288</v>
      </c>
      <c r="J2402" s="3" t="str">
        <f>TEXT(NIgerian_Fintech[[#This Row],[TransactionDate]], "JJJJ")</f>
        <v>2023</v>
      </c>
      <c r="K2402" s="3" t="str">
        <f>TEXT(NIgerian_Fintech[[#This Row],[TransactionDate]], "MMMM")</f>
        <v>December</v>
      </c>
      <c r="L2402" s="3" t="str">
        <f>TEXT(NIgerian_Fintech[[#This Row],[TransactionDate]], "MM")</f>
        <v>12</v>
      </c>
      <c r="M2402" s="3" t="str">
        <f>TEXT(NIgerian_Fintech[[#This Row],[TransactionDate]], "tttt")</f>
        <v>Thursday</v>
      </c>
      <c r="N2402" s="2" t="s">
        <v>16</v>
      </c>
    </row>
    <row r="2403" spans="1:14" ht="14.5" x14ac:dyDescent="0.35">
      <c r="A2403" s="2" t="s">
        <v>4836</v>
      </c>
      <c r="B2403" s="2" t="s">
        <v>4837</v>
      </c>
      <c r="C2403" s="2">
        <v>47</v>
      </c>
      <c r="D2403" s="2" t="s">
        <v>12</v>
      </c>
      <c r="E2403" s="2" t="s">
        <v>42</v>
      </c>
      <c r="F2403" s="2" t="s">
        <v>25</v>
      </c>
      <c r="G2403" s="2" t="s">
        <v>26</v>
      </c>
      <c r="H2403" s="7">
        <v>9270.86</v>
      </c>
      <c r="I2403" s="3">
        <v>44979</v>
      </c>
      <c r="J2403" s="3" t="str">
        <f>TEXT(NIgerian_Fintech[[#This Row],[TransactionDate]], "JJJJ")</f>
        <v>2023</v>
      </c>
      <c r="K2403" s="3" t="str">
        <f>TEXT(NIgerian_Fintech[[#This Row],[TransactionDate]], "MMMM")</f>
        <v>February</v>
      </c>
      <c r="L2403" s="3" t="str">
        <f>TEXT(NIgerian_Fintech[[#This Row],[TransactionDate]], "MM")</f>
        <v>02</v>
      </c>
      <c r="M2403" s="3" t="str">
        <f>TEXT(NIgerian_Fintech[[#This Row],[TransactionDate]], "tttt")</f>
        <v>Wednesday</v>
      </c>
      <c r="N2403" s="2" t="s">
        <v>21</v>
      </c>
    </row>
    <row r="2404" spans="1:14" ht="14.5" x14ac:dyDescent="0.35">
      <c r="A2404" s="2" t="s">
        <v>4838</v>
      </c>
      <c r="B2404" s="2" t="s">
        <v>4839</v>
      </c>
      <c r="C2404" s="2">
        <v>38</v>
      </c>
      <c r="D2404" s="2" t="s">
        <v>39</v>
      </c>
      <c r="E2404" s="2" t="s">
        <v>74</v>
      </c>
      <c r="F2404" s="2" t="s">
        <v>19</v>
      </c>
      <c r="G2404" s="2" t="s">
        <v>36</v>
      </c>
      <c r="H2404" s="7">
        <v>33764.19</v>
      </c>
      <c r="I2404" s="3">
        <v>45328</v>
      </c>
      <c r="J2404" s="3" t="str">
        <f>TEXT(NIgerian_Fintech[[#This Row],[TransactionDate]], "JJJJ")</f>
        <v>2024</v>
      </c>
      <c r="K2404" s="3" t="str">
        <f>TEXT(NIgerian_Fintech[[#This Row],[TransactionDate]], "MMMM")</f>
        <v>February</v>
      </c>
      <c r="L2404" s="3" t="str">
        <f>TEXT(NIgerian_Fintech[[#This Row],[TransactionDate]], "MM")</f>
        <v>02</v>
      </c>
      <c r="M2404" s="3" t="str">
        <f>TEXT(NIgerian_Fintech[[#This Row],[TransactionDate]], "tttt")</f>
        <v>Tuesday</v>
      </c>
      <c r="N2404" s="2" t="s">
        <v>16</v>
      </c>
    </row>
    <row r="2405" spans="1:14" ht="14.5" x14ac:dyDescent="0.35">
      <c r="A2405" s="2" t="s">
        <v>4840</v>
      </c>
      <c r="B2405" s="2" t="s">
        <v>4841</v>
      </c>
      <c r="C2405" s="2">
        <v>37</v>
      </c>
      <c r="D2405" s="2" t="s">
        <v>39</v>
      </c>
      <c r="E2405" s="2" t="s">
        <v>93</v>
      </c>
      <c r="F2405" s="2" t="s">
        <v>49</v>
      </c>
      <c r="G2405" s="2" t="s">
        <v>36</v>
      </c>
      <c r="H2405" s="7">
        <v>38865.19</v>
      </c>
      <c r="I2405" s="3">
        <v>45489</v>
      </c>
      <c r="J2405" s="3" t="str">
        <f>TEXT(NIgerian_Fintech[[#This Row],[TransactionDate]], "JJJJ")</f>
        <v>2024</v>
      </c>
      <c r="K2405" s="3" t="str">
        <f>TEXT(NIgerian_Fintech[[#This Row],[TransactionDate]], "MMMM")</f>
        <v>July</v>
      </c>
      <c r="L2405" s="3" t="str">
        <f>TEXT(NIgerian_Fintech[[#This Row],[TransactionDate]], "MM")</f>
        <v>07</v>
      </c>
      <c r="M2405" s="3" t="str">
        <f>TEXT(NIgerian_Fintech[[#This Row],[TransactionDate]], "tttt")</f>
        <v>Tuesday</v>
      </c>
      <c r="N2405" s="2" t="s">
        <v>16</v>
      </c>
    </row>
    <row r="2406" spans="1:14" ht="14.5" x14ac:dyDescent="0.35">
      <c r="A2406" s="2" t="s">
        <v>4842</v>
      </c>
      <c r="B2406" s="2" t="s">
        <v>4843</v>
      </c>
      <c r="C2406" s="2">
        <v>23</v>
      </c>
      <c r="D2406" s="2" t="s">
        <v>12</v>
      </c>
      <c r="E2406" s="2" t="s">
        <v>13</v>
      </c>
      <c r="F2406" s="2" t="s">
        <v>14</v>
      </c>
      <c r="G2406" s="2" t="s">
        <v>20</v>
      </c>
      <c r="H2406" s="7">
        <v>4378.6400000000003</v>
      </c>
      <c r="I2406" s="3">
        <v>45607</v>
      </c>
      <c r="J2406" s="3" t="str">
        <f>TEXT(NIgerian_Fintech[[#This Row],[TransactionDate]], "JJJJ")</f>
        <v>2024</v>
      </c>
      <c r="K2406" s="3" t="str">
        <f>TEXT(NIgerian_Fintech[[#This Row],[TransactionDate]], "MMMM")</f>
        <v>November</v>
      </c>
      <c r="L2406" s="3" t="str">
        <f>TEXT(NIgerian_Fintech[[#This Row],[TransactionDate]], "MM")</f>
        <v>11</v>
      </c>
      <c r="M2406" s="3" t="str">
        <f>TEXT(NIgerian_Fintech[[#This Row],[TransactionDate]], "tttt")</f>
        <v>Monday</v>
      </c>
      <c r="N2406" s="2" t="s">
        <v>69</v>
      </c>
    </row>
    <row r="2407" spans="1:14" ht="14.5" x14ac:dyDescent="0.35">
      <c r="A2407" s="2" t="s">
        <v>4844</v>
      </c>
      <c r="B2407" s="2" t="s">
        <v>4845</v>
      </c>
      <c r="C2407" s="2">
        <v>39</v>
      </c>
      <c r="D2407" s="2" t="s">
        <v>12</v>
      </c>
      <c r="E2407" s="2" t="s">
        <v>52</v>
      </c>
      <c r="F2407" s="2" t="s">
        <v>25</v>
      </c>
      <c r="G2407" s="2" t="s">
        <v>15</v>
      </c>
      <c r="H2407" s="7">
        <v>44694.11</v>
      </c>
      <c r="I2407" s="3">
        <v>45633</v>
      </c>
      <c r="J2407" s="3" t="str">
        <f>TEXT(NIgerian_Fintech[[#This Row],[TransactionDate]], "JJJJ")</f>
        <v>2024</v>
      </c>
      <c r="K2407" s="3" t="str">
        <f>TEXT(NIgerian_Fintech[[#This Row],[TransactionDate]], "MMMM")</f>
        <v>December</v>
      </c>
      <c r="L2407" s="3" t="str">
        <f>TEXT(NIgerian_Fintech[[#This Row],[TransactionDate]], "MM")</f>
        <v>12</v>
      </c>
      <c r="M2407" s="3" t="str">
        <f>TEXT(NIgerian_Fintech[[#This Row],[TransactionDate]], "tttt")</f>
        <v>Saturday</v>
      </c>
      <c r="N2407" s="2" t="s">
        <v>16</v>
      </c>
    </row>
    <row r="2408" spans="1:14" ht="14.5" x14ac:dyDescent="0.35">
      <c r="A2408" s="2" t="s">
        <v>4846</v>
      </c>
      <c r="B2408" s="2" t="s">
        <v>4847</v>
      </c>
      <c r="C2408" s="2">
        <v>35</v>
      </c>
      <c r="D2408" s="2" t="s">
        <v>12</v>
      </c>
      <c r="E2408" s="2" t="s">
        <v>64</v>
      </c>
      <c r="F2408" s="2" t="s">
        <v>14</v>
      </c>
      <c r="G2408" s="2" t="s">
        <v>15</v>
      </c>
      <c r="H2408" s="7">
        <v>31426.91</v>
      </c>
      <c r="I2408" s="3">
        <v>45375</v>
      </c>
      <c r="J2408" s="3" t="str">
        <f>TEXT(NIgerian_Fintech[[#This Row],[TransactionDate]], "JJJJ")</f>
        <v>2024</v>
      </c>
      <c r="K2408" s="3" t="str">
        <f>TEXT(NIgerian_Fintech[[#This Row],[TransactionDate]], "MMMM")</f>
        <v>March</v>
      </c>
      <c r="L2408" s="3" t="str">
        <f>TEXT(NIgerian_Fintech[[#This Row],[TransactionDate]], "MM")</f>
        <v>03</v>
      </c>
      <c r="M2408" s="3" t="str">
        <f>TEXT(NIgerian_Fintech[[#This Row],[TransactionDate]], "tttt")</f>
        <v>Sunday</v>
      </c>
      <c r="N2408" s="2" t="s">
        <v>16</v>
      </c>
    </row>
    <row r="2409" spans="1:14" ht="14.5" x14ac:dyDescent="0.35">
      <c r="A2409" s="2" t="s">
        <v>4848</v>
      </c>
      <c r="B2409" s="2" t="s">
        <v>4849</v>
      </c>
      <c r="C2409" s="2">
        <v>25</v>
      </c>
      <c r="D2409" s="2" t="s">
        <v>12</v>
      </c>
      <c r="E2409" s="2" t="s">
        <v>29</v>
      </c>
      <c r="F2409" s="2" t="s">
        <v>14</v>
      </c>
      <c r="G2409" s="2" t="s">
        <v>30</v>
      </c>
      <c r="H2409" s="7">
        <v>10211.85</v>
      </c>
      <c r="I2409" s="3">
        <v>45009</v>
      </c>
      <c r="J2409" s="3" t="str">
        <f>TEXT(NIgerian_Fintech[[#This Row],[TransactionDate]], "JJJJ")</f>
        <v>2023</v>
      </c>
      <c r="K2409" s="3" t="str">
        <f>TEXT(NIgerian_Fintech[[#This Row],[TransactionDate]], "MMMM")</f>
        <v>March</v>
      </c>
      <c r="L2409" s="3" t="str">
        <f>TEXT(NIgerian_Fintech[[#This Row],[TransactionDate]], "MM")</f>
        <v>03</v>
      </c>
      <c r="M2409" s="3" t="str">
        <f>TEXT(NIgerian_Fintech[[#This Row],[TransactionDate]], "tttt")</f>
        <v>Friday</v>
      </c>
      <c r="N2409" s="2" t="s">
        <v>21</v>
      </c>
    </row>
    <row r="2410" spans="1:14" ht="14.5" x14ac:dyDescent="0.35">
      <c r="A2410" s="2" t="s">
        <v>4850</v>
      </c>
      <c r="B2410" s="2" t="s">
        <v>4851</v>
      </c>
      <c r="C2410" s="2">
        <v>56</v>
      </c>
      <c r="D2410" s="2" t="s">
        <v>39</v>
      </c>
      <c r="E2410" s="2" t="s">
        <v>13</v>
      </c>
      <c r="F2410" s="2" t="s">
        <v>49</v>
      </c>
      <c r="G2410" s="2" t="s">
        <v>30</v>
      </c>
      <c r="H2410" s="7">
        <v>4056.62</v>
      </c>
      <c r="I2410" s="3">
        <v>45305</v>
      </c>
      <c r="J2410" s="3" t="str">
        <f>TEXT(NIgerian_Fintech[[#This Row],[TransactionDate]], "JJJJ")</f>
        <v>2024</v>
      </c>
      <c r="K2410" s="3" t="str">
        <f>TEXT(NIgerian_Fintech[[#This Row],[TransactionDate]], "MMMM")</f>
        <v>January</v>
      </c>
      <c r="L2410" s="3" t="str">
        <f>TEXT(NIgerian_Fintech[[#This Row],[TransactionDate]], "MM")</f>
        <v>01</v>
      </c>
      <c r="M2410" s="3" t="str">
        <f>TEXT(NIgerian_Fintech[[#This Row],[TransactionDate]], "tttt")</f>
        <v>Sunday</v>
      </c>
      <c r="N2410" s="2" t="s">
        <v>16</v>
      </c>
    </row>
    <row r="2411" spans="1:14" ht="14.5" x14ac:dyDescent="0.35">
      <c r="A2411" s="2" t="s">
        <v>4852</v>
      </c>
      <c r="B2411" s="2" t="s">
        <v>4853</v>
      </c>
      <c r="C2411" s="2">
        <v>49</v>
      </c>
      <c r="D2411" s="2" t="s">
        <v>12</v>
      </c>
      <c r="E2411" s="2" t="s">
        <v>52</v>
      </c>
      <c r="F2411" s="2" t="s">
        <v>19</v>
      </c>
      <c r="G2411" s="2" t="s">
        <v>36</v>
      </c>
      <c r="H2411" s="7">
        <v>13997.45</v>
      </c>
      <c r="I2411" s="3">
        <v>45572</v>
      </c>
      <c r="J2411" s="3" t="str">
        <f>TEXT(NIgerian_Fintech[[#This Row],[TransactionDate]], "JJJJ")</f>
        <v>2024</v>
      </c>
      <c r="K2411" s="3" t="str">
        <f>TEXT(NIgerian_Fintech[[#This Row],[TransactionDate]], "MMMM")</f>
        <v>October</v>
      </c>
      <c r="L2411" s="3" t="str">
        <f>TEXT(NIgerian_Fintech[[#This Row],[TransactionDate]], "MM")</f>
        <v>10</v>
      </c>
      <c r="M2411" s="3" t="str">
        <f>TEXT(NIgerian_Fintech[[#This Row],[TransactionDate]], "tttt")</f>
        <v>Monday</v>
      </c>
      <c r="N2411" s="2" t="s">
        <v>16</v>
      </c>
    </row>
    <row r="2412" spans="1:14" ht="14.5" x14ac:dyDescent="0.35">
      <c r="A2412" s="2" t="s">
        <v>4854</v>
      </c>
      <c r="B2412" s="2" t="s">
        <v>4855</v>
      </c>
      <c r="C2412" s="2">
        <v>50</v>
      </c>
      <c r="D2412" s="2" t="s">
        <v>39</v>
      </c>
      <c r="E2412" s="2" t="s">
        <v>24</v>
      </c>
      <c r="F2412" s="2" t="s">
        <v>49</v>
      </c>
      <c r="G2412" s="2" t="s">
        <v>20</v>
      </c>
      <c r="H2412" s="7">
        <v>3164.07</v>
      </c>
      <c r="I2412" s="3">
        <v>45384</v>
      </c>
      <c r="J2412" s="3" t="str">
        <f>TEXT(NIgerian_Fintech[[#This Row],[TransactionDate]], "JJJJ")</f>
        <v>2024</v>
      </c>
      <c r="K2412" s="3" t="str">
        <f>TEXT(NIgerian_Fintech[[#This Row],[TransactionDate]], "MMMM")</f>
        <v>April</v>
      </c>
      <c r="L2412" s="3" t="str">
        <f>TEXT(NIgerian_Fintech[[#This Row],[TransactionDate]], "MM")</f>
        <v>04</v>
      </c>
      <c r="M2412" s="3" t="str">
        <f>TEXT(NIgerian_Fintech[[#This Row],[TransactionDate]], "tttt")</f>
        <v>Tuesday</v>
      </c>
      <c r="N2412" s="2" t="s">
        <v>16</v>
      </c>
    </row>
    <row r="2413" spans="1:14" ht="14.5" x14ac:dyDescent="0.35">
      <c r="A2413" s="2" t="s">
        <v>4856</v>
      </c>
      <c r="B2413" s="2" t="s">
        <v>4857</v>
      </c>
      <c r="C2413" s="2">
        <v>33</v>
      </c>
      <c r="D2413" s="2" t="s">
        <v>12</v>
      </c>
      <c r="E2413" s="2" t="s">
        <v>29</v>
      </c>
      <c r="F2413" s="2" t="s">
        <v>19</v>
      </c>
      <c r="G2413" s="2" t="s">
        <v>15</v>
      </c>
      <c r="H2413" s="7">
        <v>9938.2999999999993</v>
      </c>
      <c r="I2413" s="3">
        <v>45007</v>
      </c>
      <c r="J2413" s="3" t="str">
        <f>TEXT(NIgerian_Fintech[[#This Row],[TransactionDate]], "JJJJ")</f>
        <v>2023</v>
      </c>
      <c r="K2413" s="3" t="str">
        <f>TEXT(NIgerian_Fintech[[#This Row],[TransactionDate]], "MMMM")</f>
        <v>March</v>
      </c>
      <c r="L2413" s="3" t="str">
        <f>TEXT(NIgerian_Fintech[[#This Row],[TransactionDate]], "MM")</f>
        <v>03</v>
      </c>
      <c r="M2413" s="3" t="str">
        <f>TEXT(NIgerian_Fintech[[#This Row],[TransactionDate]], "tttt")</f>
        <v>Wednesday</v>
      </c>
      <c r="N2413" s="2" t="s">
        <v>16</v>
      </c>
    </row>
    <row r="2414" spans="1:14" ht="14.5" x14ac:dyDescent="0.35">
      <c r="A2414" s="2" t="s">
        <v>4858</v>
      </c>
      <c r="B2414" s="2" t="s">
        <v>4859</v>
      </c>
      <c r="C2414" s="2">
        <v>29</v>
      </c>
      <c r="D2414" s="2" t="s">
        <v>39</v>
      </c>
      <c r="E2414" s="2" t="s">
        <v>42</v>
      </c>
      <c r="F2414" s="2" t="s">
        <v>25</v>
      </c>
      <c r="G2414" s="2" t="s">
        <v>20</v>
      </c>
      <c r="H2414" s="7">
        <v>248.89</v>
      </c>
      <c r="I2414" s="3">
        <v>45657</v>
      </c>
      <c r="J2414" s="3" t="str">
        <f>TEXT(NIgerian_Fintech[[#This Row],[TransactionDate]], "JJJJ")</f>
        <v>2024</v>
      </c>
      <c r="K2414" s="3" t="str">
        <f>TEXT(NIgerian_Fintech[[#This Row],[TransactionDate]], "MMMM")</f>
        <v>December</v>
      </c>
      <c r="L2414" s="3" t="str">
        <f>TEXT(NIgerian_Fintech[[#This Row],[TransactionDate]], "MM")</f>
        <v>12</v>
      </c>
      <c r="M2414" s="3" t="str">
        <f>TEXT(NIgerian_Fintech[[#This Row],[TransactionDate]], "tttt")</f>
        <v>Tuesday</v>
      </c>
      <c r="N2414" s="2" t="s">
        <v>16</v>
      </c>
    </row>
    <row r="2415" spans="1:14" ht="14.5" x14ac:dyDescent="0.35">
      <c r="A2415" s="2" t="s">
        <v>4860</v>
      </c>
      <c r="B2415" s="2" t="s">
        <v>4861</v>
      </c>
      <c r="C2415" s="2">
        <v>55</v>
      </c>
      <c r="D2415" s="2" t="s">
        <v>12</v>
      </c>
      <c r="E2415" s="2" t="s">
        <v>29</v>
      </c>
      <c r="F2415" s="2" t="s">
        <v>49</v>
      </c>
      <c r="G2415" s="2" t="s">
        <v>26</v>
      </c>
      <c r="H2415" s="7">
        <v>9904.2900000000009</v>
      </c>
      <c r="I2415" s="3">
        <v>45440</v>
      </c>
      <c r="J2415" s="3" t="str">
        <f>TEXT(NIgerian_Fintech[[#This Row],[TransactionDate]], "JJJJ")</f>
        <v>2024</v>
      </c>
      <c r="K2415" s="3" t="str">
        <f>TEXT(NIgerian_Fintech[[#This Row],[TransactionDate]], "MMMM")</f>
        <v>May</v>
      </c>
      <c r="L2415" s="3" t="str">
        <f>TEXT(NIgerian_Fintech[[#This Row],[TransactionDate]], "MM")</f>
        <v>05</v>
      </c>
      <c r="M2415" s="3" t="str">
        <f>TEXT(NIgerian_Fintech[[#This Row],[TransactionDate]], "tttt")</f>
        <v>Tuesday</v>
      </c>
      <c r="N2415" s="2" t="s">
        <v>16</v>
      </c>
    </row>
    <row r="2416" spans="1:14" ht="14.5" x14ac:dyDescent="0.35">
      <c r="A2416" s="2" t="s">
        <v>4862</v>
      </c>
      <c r="B2416" s="2" t="s">
        <v>4863</v>
      </c>
      <c r="C2416" s="2">
        <v>51</v>
      </c>
      <c r="D2416" s="2" t="s">
        <v>12</v>
      </c>
      <c r="E2416" s="2" t="s">
        <v>74</v>
      </c>
      <c r="F2416" s="2" t="s">
        <v>49</v>
      </c>
      <c r="G2416" s="2" t="s">
        <v>15</v>
      </c>
      <c r="H2416" s="7">
        <v>30284.27</v>
      </c>
      <c r="I2416" s="3">
        <v>45235</v>
      </c>
      <c r="J2416" s="3" t="str">
        <f>TEXT(NIgerian_Fintech[[#This Row],[TransactionDate]], "JJJJ")</f>
        <v>2023</v>
      </c>
      <c r="K2416" s="3" t="str">
        <f>TEXT(NIgerian_Fintech[[#This Row],[TransactionDate]], "MMMM")</f>
        <v>November</v>
      </c>
      <c r="L2416" s="3" t="str">
        <f>TEXT(NIgerian_Fintech[[#This Row],[TransactionDate]], "MM")</f>
        <v>11</v>
      </c>
      <c r="M2416" s="3" t="str">
        <f>TEXT(NIgerian_Fintech[[#This Row],[TransactionDate]], "tttt")</f>
        <v>Sunday</v>
      </c>
      <c r="N2416" s="2" t="s">
        <v>16</v>
      </c>
    </row>
    <row r="2417" spans="1:14" ht="14.5" x14ac:dyDescent="0.35">
      <c r="A2417" s="2" t="s">
        <v>4864</v>
      </c>
      <c r="B2417" s="2" t="s">
        <v>4865</v>
      </c>
      <c r="C2417" s="2">
        <v>31</v>
      </c>
      <c r="D2417" s="2" t="s">
        <v>39</v>
      </c>
      <c r="E2417" s="2" t="s">
        <v>74</v>
      </c>
      <c r="F2417" s="2" t="s">
        <v>35</v>
      </c>
      <c r="G2417" s="2" t="s">
        <v>30</v>
      </c>
      <c r="H2417" s="7">
        <v>2680.66</v>
      </c>
      <c r="I2417" s="3">
        <v>45420</v>
      </c>
      <c r="J2417" s="3" t="str">
        <f>TEXT(NIgerian_Fintech[[#This Row],[TransactionDate]], "JJJJ")</f>
        <v>2024</v>
      </c>
      <c r="K2417" s="3" t="str">
        <f>TEXT(NIgerian_Fintech[[#This Row],[TransactionDate]], "MMMM")</f>
        <v>May</v>
      </c>
      <c r="L2417" s="3" t="str">
        <f>TEXT(NIgerian_Fintech[[#This Row],[TransactionDate]], "MM")</f>
        <v>05</v>
      </c>
      <c r="M2417" s="3" t="str">
        <f>TEXT(NIgerian_Fintech[[#This Row],[TransactionDate]], "tttt")</f>
        <v>Wednesday</v>
      </c>
      <c r="N2417" s="2" t="s">
        <v>16</v>
      </c>
    </row>
    <row r="2418" spans="1:14" ht="14.5" x14ac:dyDescent="0.35">
      <c r="A2418" s="2" t="s">
        <v>4866</v>
      </c>
      <c r="B2418" s="2" t="s">
        <v>4867</v>
      </c>
      <c r="C2418" s="2">
        <v>53</v>
      </c>
      <c r="D2418" s="2" t="s">
        <v>39</v>
      </c>
      <c r="E2418" s="2" t="s">
        <v>52</v>
      </c>
      <c r="F2418" s="2" t="s">
        <v>55</v>
      </c>
      <c r="G2418" s="2" t="s">
        <v>36</v>
      </c>
      <c r="H2418" s="7">
        <v>15058.87</v>
      </c>
      <c r="I2418" s="3">
        <v>45162</v>
      </c>
      <c r="J2418" s="3" t="str">
        <f>TEXT(NIgerian_Fintech[[#This Row],[TransactionDate]], "JJJJ")</f>
        <v>2023</v>
      </c>
      <c r="K2418" s="3" t="str">
        <f>TEXT(NIgerian_Fintech[[#This Row],[TransactionDate]], "MMMM")</f>
        <v>August</v>
      </c>
      <c r="L2418" s="3" t="str">
        <f>TEXT(NIgerian_Fintech[[#This Row],[TransactionDate]], "MM")</f>
        <v>08</v>
      </c>
      <c r="M2418" s="3" t="str">
        <f>TEXT(NIgerian_Fintech[[#This Row],[TransactionDate]], "tttt")</f>
        <v>Thursday</v>
      </c>
      <c r="N2418" s="2" t="s">
        <v>16</v>
      </c>
    </row>
    <row r="2419" spans="1:14" ht="14.5" x14ac:dyDescent="0.35">
      <c r="A2419" s="2" t="s">
        <v>4868</v>
      </c>
      <c r="B2419" s="2" t="s">
        <v>4869</v>
      </c>
      <c r="C2419" s="2">
        <v>50</v>
      </c>
      <c r="D2419" s="2" t="s">
        <v>39</v>
      </c>
      <c r="E2419" s="2" t="s">
        <v>13</v>
      </c>
      <c r="F2419" s="2" t="s">
        <v>49</v>
      </c>
      <c r="G2419" s="2" t="s">
        <v>20</v>
      </c>
      <c r="H2419" s="7">
        <v>3473.24</v>
      </c>
      <c r="I2419" s="3">
        <v>45594</v>
      </c>
      <c r="J2419" s="3" t="str">
        <f>TEXT(NIgerian_Fintech[[#This Row],[TransactionDate]], "JJJJ")</f>
        <v>2024</v>
      </c>
      <c r="K2419" s="3" t="str">
        <f>TEXT(NIgerian_Fintech[[#This Row],[TransactionDate]], "MMMM")</f>
        <v>October</v>
      </c>
      <c r="L2419" s="3" t="str">
        <f>TEXT(NIgerian_Fintech[[#This Row],[TransactionDate]], "MM")</f>
        <v>10</v>
      </c>
      <c r="M2419" s="3" t="str">
        <f>TEXT(NIgerian_Fintech[[#This Row],[TransactionDate]], "tttt")</f>
        <v>Tuesday</v>
      </c>
      <c r="N2419" s="2" t="s">
        <v>16</v>
      </c>
    </row>
    <row r="2420" spans="1:14" ht="14.5" x14ac:dyDescent="0.35">
      <c r="A2420" s="2" t="s">
        <v>4870</v>
      </c>
      <c r="B2420" s="2" t="s">
        <v>4871</v>
      </c>
      <c r="C2420" s="2">
        <v>40</v>
      </c>
      <c r="D2420" s="2" t="s">
        <v>12</v>
      </c>
      <c r="E2420" s="2" t="s">
        <v>64</v>
      </c>
      <c r="F2420" s="2" t="s">
        <v>35</v>
      </c>
      <c r="G2420" s="2" t="s">
        <v>30</v>
      </c>
      <c r="H2420" s="7">
        <v>12304.87</v>
      </c>
      <c r="I2420" s="3">
        <v>44963</v>
      </c>
      <c r="J2420" s="3" t="str">
        <f>TEXT(NIgerian_Fintech[[#This Row],[TransactionDate]], "JJJJ")</f>
        <v>2023</v>
      </c>
      <c r="K2420" s="3" t="str">
        <f>TEXT(NIgerian_Fintech[[#This Row],[TransactionDate]], "MMMM")</f>
        <v>February</v>
      </c>
      <c r="L2420" s="3" t="str">
        <f>TEXT(NIgerian_Fintech[[#This Row],[TransactionDate]], "MM")</f>
        <v>02</v>
      </c>
      <c r="M2420" s="3" t="str">
        <f>TEXT(NIgerian_Fintech[[#This Row],[TransactionDate]], "tttt")</f>
        <v>Monday</v>
      </c>
      <c r="N2420" s="2" t="s">
        <v>21</v>
      </c>
    </row>
    <row r="2421" spans="1:14" ht="14.5" x14ac:dyDescent="0.35">
      <c r="A2421" s="2" t="s">
        <v>4872</v>
      </c>
      <c r="B2421" s="2" t="s">
        <v>4873</v>
      </c>
      <c r="C2421" s="2">
        <v>62</v>
      </c>
      <c r="D2421" s="2" t="s">
        <v>39</v>
      </c>
      <c r="E2421" s="2" t="s">
        <v>42</v>
      </c>
      <c r="F2421" s="2" t="s">
        <v>55</v>
      </c>
      <c r="G2421" s="2" t="s">
        <v>36</v>
      </c>
      <c r="H2421" s="7">
        <v>12038.81</v>
      </c>
      <c r="I2421" s="3">
        <v>45583</v>
      </c>
      <c r="J2421" s="3" t="str">
        <f>TEXT(NIgerian_Fintech[[#This Row],[TransactionDate]], "JJJJ")</f>
        <v>2024</v>
      </c>
      <c r="K2421" s="3" t="str">
        <f>TEXT(NIgerian_Fintech[[#This Row],[TransactionDate]], "MMMM")</f>
        <v>October</v>
      </c>
      <c r="L2421" s="3" t="str">
        <f>TEXT(NIgerian_Fintech[[#This Row],[TransactionDate]], "MM")</f>
        <v>10</v>
      </c>
      <c r="M2421" s="3" t="str">
        <f>TEXT(NIgerian_Fintech[[#This Row],[TransactionDate]], "tttt")</f>
        <v>Friday</v>
      </c>
      <c r="N2421" s="2" t="s">
        <v>16</v>
      </c>
    </row>
    <row r="2422" spans="1:14" ht="14.5" x14ac:dyDescent="0.35">
      <c r="A2422" s="2" t="s">
        <v>4874</v>
      </c>
      <c r="B2422" s="2" t="s">
        <v>4875</v>
      </c>
      <c r="C2422" s="2">
        <v>19</v>
      </c>
      <c r="D2422" s="2" t="s">
        <v>39</v>
      </c>
      <c r="E2422" s="2" t="s">
        <v>52</v>
      </c>
      <c r="F2422" s="2" t="s">
        <v>19</v>
      </c>
      <c r="G2422" s="2" t="s">
        <v>30</v>
      </c>
      <c r="H2422" s="7">
        <v>2042.45</v>
      </c>
      <c r="I2422" s="3">
        <v>45251</v>
      </c>
      <c r="J2422" s="3" t="str">
        <f>TEXT(NIgerian_Fintech[[#This Row],[TransactionDate]], "JJJJ")</f>
        <v>2023</v>
      </c>
      <c r="K2422" s="3" t="str">
        <f>TEXT(NIgerian_Fintech[[#This Row],[TransactionDate]], "MMMM")</f>
        <v>November</v>
      </c>
      <c r="L2422" s="3" t="str">
        <f>TEXT(NIgerian_Fintech[[#This Row],[TransactionDate]], "MM")</f>
        <v>11</v>
      </c>
      <c r="M2422" s="3" t="str">
        <f>TEXT(NIgerian_Fintech[[#This Row],[TransactionDate]], "tttt")</f>
        <v>Tuesday</v>
      </c>
      <c r="N2422" s="2" t="s">
        <v>16</v>
      </c>
    </row>
    <row r="2423" spans="1:14" ht="14.5" x14ac:dyDescent="0.35">
      <c r="A2423" s="2" t="s">
        <v>4876</v>
      </c>
      <c r="B2423" s="2" t="s">
        <v>4877</v>
      </c>
      <c r="C2423" s="2">
        <v>58</v>
      </c>
      <c r="D2423" s="2" t="s">
        <v>39</v>
      </c>
      <c r="E2423" s="2" t="s">
        <v>24</v>
      </c>
      <c r="F2423" s="2" t="s">
        <v>19</v>
      </c>
      <c r="G2423" s="2" t="s">
        <v>15</v>
      </c>
      <c r="H2423" s="7">
        <v>9091.36</v>
      </c>
      <c r="I2423" s="3">
        <v>44982</v>
      </c>
      <c r="J2423" s="3" t="str">
        <f>TEXT(NIgerian_Fintech[[#This Row],[TransactionDate]], "JJJJ")</f>
        <v>2023</v>
      </c>
      <c r="K2423" s="3" t="str">
        <f>TEXT(NIgerian_Fintech[[#This Row],[TransactionDate]], "MMMM")</f>
        <v>February</v>
      </c>
      <c r="L2423" s="3" t="str">
        <f>TEXT(NIgerian_Fintech[[#This Row],[TransactionDate]], "MM")</f>
        <v>02</v>
      </c>
      <c r="M2423" s="3" t="str">
        <f>TEXT(NIgerian_Fintech[[#This Row],[TransactionDate]], "tttt")</f>
        <v>Saturday</v>
      </c>
      <c r="N2423" s="2" t="s">
        <v>16</v>
      </c>
    </row>
    <row r="2424" spans="1:14" ht="14.5" x14ac:dyDescent="0.35">
      <c r="A2424" s="2" t="s">
        <v>4878</v>
      </c>
      <c r="B2424" s="2" t="s">
        <v>4879</v>
      </c>
      <c r="C2424" s="2">
        <v>38</v>
      </c>
      <c r="D2424" s="2" t="s">
        <v>39</v>
      </c>
      <c r="E2424" s="2" t="s">
        <v>42</v>
      </c>
      <c r="F2424" s="2" t="s">
        <v>19</v>
      </c>
      <c r="G2424" s="2" t="s">
        <v>20</v>
      </c>
      <c r="H2424" s="7">
        <v>19601.939999999999</v>
      </c>
      <c r="I2424" s="3">
        <v>45047</v>
      </c>
      <c r="J2424" s="3" t="str">
        <f>TEXT(NIgerian_Fintech[[#This Row],[TransactionDate]], "JJJJ")</f>
        <v>2023</v>
      </c>
      <c r="K2424" s="3" t="str">
        <f>TEXT(NIgerian_Fintech[[#This Row],[TransactionDate]], "MMMM")</f>
        <v>May</v>
      </c>
      <c r="L2424" s="3" t="str">
        <f>TEXT(NIgerian_Fintech[[#This Row],[TransactionDate]], "MM")</f>
        <v>05</v>
      </c>
      <c r="M2424" s="3" t="str">
        <f>TEXT(NIgerian_Fintech[[#This Row],[TransactionDate]], "tttt")</f>
        <v>Monday</v>
      </c>
      <c r="N2424" s="2" t="s">
        <v>16</v>
      </c>
    </row>
    <row r="2425" spans="1:14" ht="14.5" x14ac:dyDescent="0.35">
      <c r="A2425" s="2" t="s">
        <v>4880</v>
      </c>
      <c r="B2425" s="2" t="s">
        <v>4881</v>
      </c>
      <c r="C2425" s="2">
        <v>19</v>
      </c>
      <c r="D2425" s="2" t="s">
        <v>39</v>
      </c>
      <c r="E2425" s="2" t="s">
        <v>74</v>
      </c>
      <c r="F2425" s="2" t="s">
        <v>35</v>
      </c>
      <c r="G2425" s="2" t="s">
        <v>26</v>
      </c>
      <c r="H2425" s="7">
        <v>4821.3</v>
      </c>
      <c r="I2425" s="3">
        <v>45240</v>
      </c>
      <c r="J2425" s="3" t="str">
        <f>TEXT(NIgerian_Fintech[[#This Row],[TransactionDate]], "JJJJ")</f>
        <v>2023</v>
      </c>
      <c r="K2425" s="3" t="str">
        <f>TEXT(NIgerian_Fintech[[#This Row],[TransactionDate]], "MMMM")</f>
        <v>November</v>
      </c>
      <c r="L2425" s="3" t="str">
        <f>TEXT(NIgerian_Fintech[[#This Row],[TransactionDate]], "MM")</f>
        <v>11</v>
      </c>
      <c r="M2425" s="3" t="str">
        <f>TEXT(NIgerian_Fintech[[#This Row],[TransactionDate]], "tttt")</f>
        <v>Friday</v>
      </c>
      <c r="N2425" s="2" t="s">
        <v>16</v>
      </c>
    </row>
    <row r="2426" spans="1:14" ht="14.5" x14ac:dyDescent="0.35">
      <c r="A2426" s="2" t="s">
        <v>4882</v>
      </c>
      <c r="B2426" s="2" t="s">
        <v>4883</v>
      </c>
      <c r="C2426" s="2">
        <v>44</v>
      </c>
      <c r="D2426" s="2" t="s">
        <v>39</v>
      </c>
      <c r="E2426" s="2" t="s">
        <v>93</v>
      </c>
      <c r="F2426" s="2" t="s">
        <v>35</v>
      </c>
      <c r="G2426" s="2" t="s">
        <v>30</v>
      </c>
      <c r="H2426" s="7">
        <v>12388.3</v>
      </c>
      <c r="I2426" s="3">
        <v>45137</v>
      </c>
      <c r="J2426" s="3" t="str">
        <f>TEXT(NIgerian_Fintech[[#This Row],[TransactionDate]], "JJJJ")</f>
        <v>2023</v>
      </c>
      <c r="K2426" s="3" t="str">
        <f>TEXT(NIgerian_Fintech[[#This Row],[TransactionDate]], "MMMM")</f>
        <v>July</v>
      </c>
      <c r="L2426" s="3" t="str">
        <f>TEXT(NIgerian_Fintech[[#This Row],[TransactionDate]], "MM")</f>
        <v>07</v>
      </c>
      <c r="M2426" s="3" t="str">
        <f>TEXT(NIgerian_Fintech[[#This Row],[TransactionDate]], "tttt")</f>
        <v>Sunday</v>
      </c>
      <c r="N2426" s="2" t="s">
        <v>16</v>
      </c>
    </row>
    <row r="2427" spans="1:14" ht="14.5" x14ac:dyDescent="0.35">
      <c r="A2427" s="2" t="s">
        <v>4884</v>
      </c>
      <c r="B2427" s="2" t="s">
        <v>4885</v>
      </c>
      <c r="C2427" s="2">
        <v>26</v>
      </c>
      <c r="D2427" s="2" t="s">
        <v>39</v>
      </c>
      <c r="E2427" s="2" t="s">
        <v>93</v>
      </c>
      <c r="F2427" s="2" t="s">
        <v>55</v>
      </c>
      <c r="G2427" s="2" t="s">
        <v>20</v>
      </c>
      <c r="H2427" s="7">
        <v>11221.78</v>
      </c>
      <c r="I2427" s="3">
        <v>45029</v>
      </c>
      <c r="J2427" s="3" t="str">
        <f>TEXT(NIgerian_Fintech[[#This Row],[TransactionDate]], "JJJJ")</f>
        <v>2023</v>
      </c>
      <c r="K2427" s="3" t="str">
        <f>TEXT(NIgerian_Fintech[[#This Row],[TransactionDate]], "MMMM")</f>
        <v>April</v>
      </c>
      <c r="L2427" s="3" t="str">
        <f>TEXT(NIgerian_Fintech[[#This Row],[TransactionDate]], "MM")</f>
        <v>04</v>
      </c>
      <c r="M2427" s="3" t="str">
        <f>TEXT(NIgerian_Fintech[[#This Row],[TransactionDate]], "tttt")</f>
        <v>Thursday</v>
      </c>
      <c r="N2427" s="2" t="s">
        <v>16</v>
      </c>
    </row>
    <row r="2428" spans="1:14" ht="14.5" x14ac:dyDescent="0.35">
      <c r="A2428" s="2" t="s">
        <v>4886</v>
      </c>
      <c r="B2428" s="2" t="s">
        <v>4887</v>
      </c>
      <c r="C2428" s="2">
        <v>18</v>
      </c>
      <c r="D2428" s="2" t="s">
        <v>39</v>
      </c>
      <c r="E2428" s="2" t="s">
        <v>64</v>
      </c>
      <c r="F2428" s="2" t="s">
        <v>19</v>
      </c>
      <c r="G2428" s="2" t="s">
        <v>15</v>
      </c>
      <c r="H2428" s="7">
        <v>2977.51</v>
      </c>
      <c r="I2428" s="3">
        <v>45365</v>
      </c>
      <c r="J2428" s="3" t="str">
        <f>TEXT(NIgerian_Fintech[[#This Row],[TransactionDate]], "JJJJ")</f>
        <v>2024</v>
      </c>
      <c r="K2428" s="3" t="str">
        <f>TEXT(NIgerian_Fintech[[#This Row],[TransactionDate]], "MMMM")</f>
        <v>March</v>
      </c>
      <c r="L2428" s="3" t="str">
        <f>TEXT(NIgerian_Fintech[[#This Row],[TransactionDate]], "MM")</f>
        <v>03</v>
      </c>
      <c r="M2428" s="3" t="str">
        <f>TEXT(NIgerian_Fintech[[#This Row],[TransactionDate]], "tttt")</f>
        <v>Thursday</v>
      </c>
      <c r="N2428" s="2" t="s">
        <v>16</v>
      </c>
    </row>
    <row r="2429" spans="1:14" ht="14.5" x14ac:dyDescent="0.35">
      <c r="A2429" s="2" t="s">
        <v>4888</v>
      </c>
      <c r="B2429" s="2" t="s">
        <v>4889</v>
      </c>
      <c r="C2429" s="2">
        <v>28</v>
      </c>
      <c r="D2429" s="2" t="s">
        <v>39</v>
      </c>
      <c r="E2429" s="2" t="s">
        <v>42</v>
      </c>
      <c r="F2429" s="2" t="s">
        <v>14</v>
      </c>
      <c r="G2429" s="2" t="s">
        <v>30</v>
      </c>
      <c r="H2429" s="7">
        <v>25089.15</v>
      </c>
      <c r="I2429" s="3">
        <v>44964</v>
      </c>
      <c r="J2429" s="3" t="str">
        <f>TEXT(NIgerian_Fintech[[#This Row],[TransactionDate]], "JJJJ")</f>
        <v>2023</v>
      </c>
      <c r="K2429" s="3" t="str">
        <f>TEXT(NIgerian_Fintech[[#This Row],[TransactionDate]], "MMMM")</f>
        <v>February</v>
      </c>
      <c r="L2429" s="3" t="str">
        <f>TEXT(NIgerian_Fintech[[#This Row],[TransactionDate]], "MM")</f>
        <v>02</v>
      </c>
      <c r="M2429" s="3" t="str">
        <f>TEXT(NIgerian_Fintech[[#This Row],[TransactionDate]], "tttt")</f>
        <v>Tuesday</v>
      </c>
      <c r="N2429" s="2" t="s">
        <v>16</v>
      </c>
    </row>
    <row r="2430" spans="1:14" ht="14.5" x14ac:dyDescent="0.35">
      <c r="A2430" s="2" t="s">
        <v>4890</v>
      </c>
      <c r="B2430" s="2" t="s">
        <v>4891</v>
      </c>
      <c r="C2430" s="2">
        <v>20</v>
      </c>
      <c r="D2430" s="2" t="s">
        <v>12</v>
      </c>
      <c r="E2430" s="2" t="s">
        <v>52</v>
      </c>
      <c r="F2430" s="2" t="s">
        <v>49</v>
      </c>
      <c r="G2430" s="2" t="s">
        <v>15</v>
      </c>
      <c r="H2430" s="7">
        <v>8289.9500000000007</v>
      </c>
      <c r="I2430" s="3">
        <v>45546</v>
      </c>
      <c r="J2430" s="3" t="str">
        <f>TEXT(NIgerian_Fintech[[#This Row],[TransactionDate]], "JJJJ")</f>
        <v>2024</v>
      </c>
      <c r="K2430" s="3" t="str">
        <f>TEXT(NIgerian_Fintech[[#This Row],[TransactionDate]], "MMMM")</f>
        <v>September</v>
      </c>
      <c r="L2430" s="3" t="str">
        <f>TEXT(NIgerian_Fintech[[#This Row],[TransactionDate]], "MM")</f>
        <v>09</v>
      </c>
      <c r="M2430" s="3" t="str">
        <f>TEXT(NIgerian_Fintech[[#This Row],[TransactionDate]], "tttt")</f>
        <v>Wednesday</v>
      </c>
      <c r="N2430" s="2" t="s">
        <v>16</v>
      </c>
    </row>
    <row r="2431" spans="1:14" ht="14.5" x14ac:dyDescent="0.35">
      <c r="A2431" s="2" t="s">
        <v>4892</v>
      </c>
      <c r="B2431" s="2" t="s">
        <v>4893</v>
      </c>
      <c r="C2431" s="2">
        <v>40</v>
      </c>
      <c r="D2431" s="2" t="s">
        <v>12</v>
      </c>
      <c r="E2431" s="2" t="s">
        <v>64</v>
      </c>
      <c r="F2431" s="2" t="s">
        <v>35</v>
      </c>
      <c r="G2431" s="2" t="s">
        <v>26</v>
      </c>
      <c r="H2431" s="7">
        <v>4389.59</v>
      </c>
      <c r="I2431" s="3">
        <v>45340</v>
      </c>
      <c r="J2431" s="3" t="str">
        <f>TEXT(NIgerian_Fintech[[#This Row],[TransactionDate]], "JJJJ")</f>
        <v>2024</v>
      </c>
      <c r="K2431" s="3" t="str">
        <f>TEXT(NIgerian_Fintech[[#This Row],[TransactionDate]], "MMMM")</f>
        <v>February</v>
      </c>
      <c r="L2431" s="3" t="str">
        <f>TEXT(NIgerian_Fintech[[#This Row],[TransactionDate]], "MM")</f>
        <v>02</v>
      </c>
      <c r="M2431" s="3" t="str">
        <f>TEXT(NIgerian_Fintech[[#This Row],[TransactionDate]], "tttt")</f>
        <v>Sunday</v>
      </c>
      <c r="N2431" s="2" t="s">
        <v>16</v>
      </c>
    </row>
    <row r="2432" spans="1:14" ht="14.5" x14ac:dyDescent="0.35">
      <c r="A2432" s="2" t="s">
        <v>4894</v>
      </c>
      <c r="B2432" s="2" t="s">
        <v>4895</v>
      </c>
      <c r="C2432" s="2">
        <v>43</v>
      </c>
      <c r="D2432" s="2" t="s">
        <v>39</v>
      </c>
      <c r="E2432" s="2" t="s">
        <v>29</v>
      </c>
      <c r="F2432" s="2" t="s">
        <v>35</v>
      </c>
      <c r="G2432" s="2" t="s">
        <v>26</v>
      </c>
      <c r="H2432" s="7">
        <v>1795.55</v>
      </c>
      <c r="I2432" s="3">
        <v>45150</v>
      </c>
      <c r="J2432" s="3" t="str">
        <f>TEXT(NIgerian_Fintech[[#This Row],[TransactionDate]], "JJJJ")</f>
        <v>2023</v>
      </c>
      <c r="K2432" s="3" t="str">
        <f>TEXT(NIgerian_Fintech[[#This Row],[TransactionDate]], "MMMM")</f>
        <v>August</v>
      </c>
      <c r="L2432" s="3" t="str">
        <f>TEXT(NIgerian_Fintech[[#This Row],[TransactionDate]], "MM")</f>
        <v>08</v>
      </c>
      <c r="M2432" s="3" t="str">
        <f>TEXT(NIgerian_Fintech[[#This Row],[TransactionDate]], "tttt")</f>
        <v>Saturday</v>
      </c>
      <c r="N2432" s="2" t="s">
        <v>16</v>
      </c>
    </row>
    <row r="2433" spans="1:14" ht="14.5" x14ac:dyDescent="0.35">
      <c r="A2433" s="2" t="s">
        <v>4896</v>
      </c>
      <c r="B2433" s="2" t="s">
        <v>4897</v>
      </c>
      <c r="C2433" s="2">
        <v>21</v>
      </c>
      <c r="D2433" s="2" t="s">
        <v>12</v>
      </c>
      <c r="E2433" s="2" t="s">
        <v>29</v>
      </c>
      <c r="F2433" s="2" t="s">
        <v>35</v>
      </c>
      <c r="G2433" s="2" t="s">
        <v>36</v>
      </c>
      <c r="H2433" s="7">
        <v>6414.25</v>
      </c>
      <c r="I2433" s="3">
        <v>45219</v>
      </c>
      <c r="J2433" s="3" t="str">
        <f>TEXT(NIgerian_Fintech[[#This Row],[TransactionDate]], "JJJJ")</f>
        <v>2023</v>
      </c>
      <c r="K2433" s="3" t="str">
        <f>TEXT(NIgerian_Fintech[[#This Row],[TransactionDate]], "MMMM")</f>
        <v>October</v>
      </c>
      <c r="L2433" s="3" t="str">
        <f>TEXT(NIgerian_Fintech[[#This Row],[TransactionDate]], "MM")</f>
        <v>10</v>
      </c>
      <c r="M2433" s="3" t="str">
        <f>TEXT(NIgerian_Fintech[[#This Row],[TransactionDate]], "tttt")</f>
        <v>Friday</v>
      </c>
      <c r="N2433" s="2" t="s">
        <v>16</v>
      </c>
    </row>
    <row r="2434" spans="1:14" ht="14.5" x14ac:dyDescent="0.35">
      <c r="A2434" s="2" t="s">
        <v>4898</v>
      </c>
      <c r="B2434" s="2" t="s">
        <v>4899</v>
      </c>
      <c r="C2434" s="2">
        <v>35</v>
      </c>
      <c r="D2434" s="2" t="s">
        <v>12</v>
      </c>
      <c r="E2434" s="2" t="s">
        <v>24</v>
      </c>
      <c r="F2434" s="2" t="s">
        <v>55</v>
      </c>
      <c r="G2434" s="2" t="s">
        <v>36</v>
      </c>
      <c r="H2434" s="7">
        <v>13097.54</v>
      </c>
      <c r="I2434" s="3">
        <v>45622</v>
      </c>
      <c r="J2434" s="3" t="str">
        <f>TEXT(NIgerian_Fintech[[#This Row],[TransactionDate]], "JJJJ")</f>
        <v>2024</v>
      </c>
      <c r="K2434" s="3" t="str">
        <f>TEXT(NIgerian_Fintech[[#This Row],[TransactionDate]], "MMMM")</f>
        <v>November</v>
      </c>
      <c r="L2434" s="3" t="str">
        <f>TEXT(NIgerian_Fintech[[#This Row],[TransactionDate]], "MM")</f>
        <v>11</v>
      </c>
      <c r="M2434" s="3" t="str">
        <f>TEXT(NIgerian_Fintech[[#This Row],[TransactionDate]], "tttt")</f>
        <v>Tuesday</v>
      </c>
      <c r="N2434" s="2" t="s">
        <v>16</v>
      </c>
    </row>
    <row r="2435" spans="1:14" ht="14.5" x14ac:dyDescent="0.35">
      <c r="A2435" s="2" t="s">
        <v>4900</v>
      </c>
      <c r="B2435" s="2" t="s">
        <v>4901</v>
      </c>
      <c r="C2435" s="2">
        <v>23</v>
      </c>
      <c r="D2435" s="2" t="s">
        <v>39</v>
      </c>
      <c r="E2435" s="2" t="s">
        <v>13</v>
      </c>
      <c r="F2435" s="2" t="s">
        <v>19</v>
      </c>
      <c r="G2435" s="2" t="s">
        <v>36</v>
      </c>
      <c r="H2435" s="7">
        <v>9772.1</v>
      </c>
      <c r="I2435" s="3">
        <v>45081</v>
      </c>
      <c r="J2435" s="3" t="str">
        <f>TEXT(NIgerian_Fintech[[#This Row],[TransactionDate]], "JJJJ")</f>
        <v>2023</v>
      </c>
      <c r="K2435" s="3" t="str">
        <f>TEXT(NIgerian_Fintech[[#This Row],[TransactionDate]], "MMMM")</f>
        <v>June</v>
      </c>
      <c r="L2435" s="3" t="str">
        <f>TEXT(NIgerian_Fintech[[#This Row],[TransactionDate]], "MM")</f>
        <v>06</v>
      </c>
      <c r="M2435" s="3" t="str">
        <f>TEXT(NIgerian_Fintech[[#This Row],[TransactionDate]], "tttt")</f>
        <v>Sunday</v>
      </c>
      <c r="N2435" s="2" t="s">
        <v>16</v>
      </c>
    </row>
    <row r="2436" spans="1:14" ht="14.5" x14ac:dyDescent="0.35">
      <c r="A2436" s="2" t="s">
        <v>4902</v>
      </c>
      <c r="B2436" s="2" t="s">
        <v>4903</v>
      </c>
      <c r="C2436" s="2">
        <v>52</v>
      </c>
      <c r="D2436" s="2" t="s">
        <v>39</v>
      </c>
      <c r="E2436" s="2" t="s">
        <v>93</v>
      </c>
      <c r="F2436" s="2" t="s">
        <v>14</v>
      </c>
      <c r="G2436" s="2" t="s">
        <v>15</v>
      </c>
      <c r="H2436" s="7">
        <v>12984.76</v>
      </c>
      <c r="I2436" s="3">
        <v>44958</v>
      </c>
      <c r="J2436" s="3" t="str">
        <f>TEXT(NIgerian_Fintech[[#This Row],[TransactionDate]], "JJJJ")</f>
        <v>2023</v>
      </c>
      <c r="K2436" s="3" t="str">
        <f>TEXT(NIgerian_Fintech[[#This Row],[TransactionDate]], "MMMM")</f>
        <v>February</v>
      </c>
      <c r="L2436" s="3" t="str">
        <f>TEXT(NIgerian_Fintech[[#This Row],[TransactionDate]], "MM")</f>
        <v>02</v>
      </c>
      <c r="M2436" s="3" t="str">
        <f>TEXT(NIgerian_Fintech[[#This Row],[TransactionDate]], "tttt")</f>
        <v>Wednesday</v>
      </c>
      <c r="N2436" s="2" t="s">
        <v>16</v>
      </c>
    </row>
    <row r="2437" spans="1:14" ht="14.5" x14ac:dyDescent="0.35">
      <c r="A2437" s="2" t="s">
        <v>4904</v>
      </c>
      <c r="B2437" s="2" t="s">
        <v>4905</v>
      </c>
      <c r="C2437" s="2">
        <v>39</v>
      </c>
      <c r="D2437" s="2" t="s">
        <v>39</v>
      </c>
      <c r="E2437" s="2" t="s">
        <v>52</v>
      </c>
      <c r="F2437" s="2" t="s">
        <v>49</v>
      </c>
      <c r="G2437" s="2" t="s">
        <v>36</v>
      </c>
      <c r="H2437" s="7">
        <v>15690.68</v>
      </c>
      <c r="I2437" s="3">
        <v>45160</v>
      </c>
      <c r="J2437" s="3" t="str">
        <f>TEXT(NIgerian_Fintech[[#This Row],[TransactionDate]], "JJJJ")</f>
        <v>2023</v>
      </c>
      <c r="K2437" s="3" t="str">
        <f>TEXT(NIgerian_Fintech[[#This Row],[TransactionDate]], "MMMM")</f>
        <v>August</v>
      </c>
      <c r="L2437" s="3" t="str">
        <f>TEXT(NIgerian_Fintech[[#This Row],[TransactionDate]], "MM")</f>
        <v>08</v>
      </c>
      <c r="M2437" s="3" t="str">
        <f>TEXT(NIgerian_Fintech[[#This Row],[TransactionDate]], "tttt")</f>
        <v>Tuesday</v>
      </c>
      <c r="N2437" s="2" t="s">
        <v>16</v>
      </c>
    </row>
    <row r="2438" spans="1:14" ht="14.5" x14ac:dyDescent="0.35">
      <c r="A2438" s="2" t="s">
        <v>4906</v>
      </c>
      <c r="B2438" s="2" t="s">
        <v>4907</v>
      </c>
      <c r="C2438" s="2">
        <v>60</v>
      </c>
      <c r="D2438" s="2" t="s">
        <v>39</v>
      </c>
      <c r="E2438" s="2" t="s">
        <v>42</v>
      </c>
      <c r="F2438" s="2" t="s">
        <v>49</v>
      </c>
      <c r="G2438" s="2" t="s">
        <v>20</v>
      </c>
      <c r="H2438" s="7">
        <v>5816.14</v>
      </c>
      <c r="I2438" s="3">
        <v>45415</v>
      </c>
      <c r="J2438" s="3" t="str">
        <f>TEXT(NIgerian_Fintech[[#This Row],[TransactionDate]], "JJJJ")</f>
        <v>2024</v>
      </c>
      <c r="K2438" s="3" t="str">
        <f>TEXT(NIgerian_Fintech[[#This Row],[TransactionDate]], "MMMM")</f>
        <v>May</v>
      </c>
      <c r="L2438" s="3" t="str">
        <f>TEXT(NIgerian_Fintech[[#This Row],[TransactionDate]], "MM")</f>
        <v>05</v>
      </c>
      <c r="M2438" s="3" t="str">
        <f>TEXT(NIgerian_Fintech[[#This Row],[TransactionDate]], "tttt")</f>
        <v>Friday</v>
      </c>
      <c r="N2438" s="2" t="s">
        <v>16</v>
      </c>
    </row>
    <row r="2439" spans="1:14" ht="14.5" x14ac:dyDescent="0.35">
      <c r="A2439" s="2" t="s">
        <v>4908</v>
      </c>
      <c r="B2439" s="2" t="s">
        <v>4909</v>
      </c>
      <c r="C2439" s="2">
        <v>32</v>
      </c>
      <c r="D2439" s="2" t="s">
        <v>39</v>
      </c>
      <c r="E2439" s="2" t="s">
        <v>64</v>
      </c>
      <c r="F2439" s="2" t="s">
        <v>19</v>
      </c>
      <c r="G2439" s="2" t="s">
        <v>15</v>
      </c>
      <c r="H2439" s="7">
        <v>7343.15</v>
      </c>
      <c r="I2439" s="3">
        <v>45496</v>
      </c>
      <c r="J2439" s="3" t="str">
        <f>TEXT(NIgerian_Fintech[[#This Row],[TransactionDate]], "JJJJ")</f>
        <v>2024</v>
      </c>
      <c r="K2439" s="3" t="str">
        <f>TEXT(NIgerian_Fintech[[#This Row],[TransactionDate]], "MMMM")</f>
        <v>July</v>
      </c>
      <c r="L2439" s="3" t="str">
        <f>TEXT(NIgerian_Fintech[[#This Row],[TransactionDate]], "MM")</f>
        <v>07</v>
      </c>
      <c r="M2439" s="3" t="str">
        <f>TEXT(NIgerian_Fintech[[#This Row],[TransactionDate]], "tttt")</f>
        <v>Tuesday</v>
      </c>
      <c r="N2439" s="2" t="s">
        <v>16</v>
      </c>
    </row>
    <row r="2440" spans="1:14" ht="14.5" x14ac:dyDescent="0.35">
      <c r="A2440" s="2" t="s">
        <v>4910</v>
      </c>
      <c r="B2440" s="2" t="s">
        <v>4911</v>
      </c>
      <c r="C2440" s="2">
        <v>39</v>
      </c>
      <c r="D2440" s="2" t="s">
        <v>39</v>
      </c>
      <c r="E2440" s="2" t="s">
        <v>52</v>
      </c>
      <c r="F2440" s="2" t="s">
        <v>14</v>
      </c>
      <c r="G2440" s="2" t="s">
        <v>15</v>
      </c>
      <c r="H2440" s="7">
        <v>42993.13</v>
      </c>
      <c r="I2440" s="3">
        <v>45259</v>
      </c>
      <c r="J2440" s="3" t="str">
        <f>TEXT(NIgerian_Fintech[[#This Row],[TransactionDate]], "JJJJ")</f>
        <v>2023</v>
      </c>
      <c r="K2440" s="3" t="str">
        <f>TEXT(NIgerian_Fintech[[#This Row],[TransactionDate]], "MMMM")</f>
        <v>November</v>
      </c>
      <c r="L2440" s="3" t="str">
        <f>TEXT(NIgerian_Fintech[[#This Row],[TransactionDate]], "MM")</f>
        <v>11</v>
      </c>
      <c r="M2440" s="3" t="str">
        <f>TEXT(NIgerian_Fintech[[#This Row],[TransactionDate]], "tttt")</f>
        <v>Wednesday</v>
      </c>
      <c r="N2440" s="2" t="s">
        <v>16</v>
      </c>
    </row>
    <row r="2441" spans="1:14" ht="14.5" x14ac:dyDescent="0.35">
      <c r="A2441" s="2" t="s">
        <v>4912</v>
      </c>
      <c r="B2441" s="2" t="s">
        <v>4913</v>
      </c>
      <c r="C2441" s="2">
        <v>54</v>
      </c>
      <c r="D2441" s="2" t="s">
        <v>12</v>
      </c>
      <c r="E2441" s="2" t="s">
        <v>64</v>
      </c>
      <c r="F2441" s="2" t="s">
        <v>55</v>
      </c>
      <c r="G2441" s="2" t="s">
        <v>36</v>
      </c>
      <c r="H2441" s="7">
        <v>34436.269999999997</v>
      </c>
      <c r="I2441" s="3">
        <v>45601</v>
      </c>
      <c r="J2441" s="3" t="str">
        <f>TEXT(NIgerian_Fintech[[#This Row],[TransactionDate]], "JJJJ")</f>
        <v>2024</v>
      </c>
      <c r="K2441" s="3" t="str">
        <f>TEXT(NIgerian_Fintech[[#This Row],[TransactionDate]], "MMMM")</f>
        <v>November</v>
      </c>
      <c r="L2441" s="3" t="str">
        <f>TEXT(NIgerian_Fintech[[#This Row],[TransactionDate]], "MM")</f>
        <v>11</v>
      </c>
      <c r="M2441" s="3" t="str">
        <f>TEXT(NIgerian_Fintech[[#This Row],[TransactionDate]], "tttt")</f>
        <v>Tuesday</v>
      </c>
      <c r="N2441" s="2" t="s">
        <v>16</v>
      </c>
    </row>
    <row r="2442" spans="1:14" ht="14.5" x14ac:dyDescent="0.35">
      <c r="A2442" s="2" t="s">
        <v>4914</v>
      </c>
      <c r="B2442" s="2" t="s">
        <v>4915</v>
      </c>
      <c r="C2442" s="2">
        <v>59</v>
      </c>
      <c r="D2442" s="2" t="s">
        <v>39</v>
      </c>
      <c r="E2442" s="2" t="s">
        <v>64</v>
      </c>
      <c r="F2442" s="2" t="s">
        <v>35</v>
      </c>
      <c r="G2442" s="2" t="s">
        <v>36</v>
      </c>
      <c r="H2442" s="7">
        <v>5358.31</v>
      </c>
      <c r="I2442" s="3">
        <v>44943</v>
      </c>
      <c r="J2442" s="3" t="str">
        <f>TEXT(NIgerian_Fintech[[#This Row],[TransactionDate]], "JJJJ")</f>
        <v>2023</v>
      </c>
      <c r="K2442" s="3" t="str">
        <f>TEXT(NIgerian_Fintech[[#This Row],[TransactionDate]], "MMMM")</f>
        <v>January</v>
      </c>
      <c r="L2442" s="3" t="str">
        <f>TEXT(NIgerian_Fintech[[#This Row],[TransactionDate]], "MM")</f>
        <v>01</v>
      </c>
      <c r="M2442" s="3" t="str">
        <f>TEXT(NIgerian_Fintech[[#This Row],[TransactionDate]], "tttt")</f>
        <v>Tuesday</v>
      </c>
      <c r="N2442" s="2" t="s">
        <v>16</v>
      </c>
    </row>
    <row r="2443" spans="1:14" ht="14.5" x14ac:dyDescent="0.35">
      <c r="A2443" s="2" t="s">
        <v>4916</v>
      </c>
      <c r="B2443" s="2" t="s">
        <v>4917</v>
      </c>
      <c r="C2443" s="2">
        <v>29</v>
      </c>
      <c r="D2443" s="2" t="s">
        <v>12</v>
      </c>
      <c r="E2443" s="2" t="s">
        <v>64</v>
      </c>
      <c r="F2443" s="2" t="s">
        <v>35</v>
      </c>
      <c r="G2443" s="2" t="s">
        <v>15</v>
      </c>
      <c r="H2443" s="7">
        <v>11557.53</v>
      </c>
      <c r="I2443" s="3">
        <v>45340</v>
      </c>
      <c r="J2443" s="3" t="str">
        <f>TEXT(NIgerian_Fintech[[#This Row],[TransactionDate]], "JJJJ")</f>
        <v>2024</v>
      </c>
      <c r="K2443" s="3" t="str">
        <f>TEXT(NIgerian_Fintech[[#This Row],[TransactionDate]], "MMMM")</f>
        <v>February</v>
      </c>
      <c r="L2443" s="3" t="str">
        <f>TEXT(NIgerian_Fintech[[#This Row],[TransactionDate]], "MM")</f>
        <v>02</v>
      </c>
      <c r="M2443" s="3" t="str">
        <f>TEXT(NIgerian_Fintech[[#This Row],[TransactionDate]], "tttt")</f>
        <v>Sunday</v>
      </c>
      <c r="N2443" s="2" t="s">
        <v>16</v>
      </c>
    </row>
    <row r="2444" spans="1:14" ht="14.5" x14ac:dyDescent="0.35">
      <c r="A2444" s="2" t="s">
        <v>4918</v>
      </c>
      <c r="B2444" s="2" t="s">
        <v>4919</v>
      </c>
      <c r="C2444" s="2">
        <v>64</v>
      </c>
      <c r="D2444" s="2" t="s">
        <v>39</v>
      </c>
      <c r="E2444" s="2" t="s">
        <v>42</v>
      </c>
      <c r="F2444" s="2" t="s">
        <v>19</v>
      </c>
      <c r="G2444" s="2" t="s">
        <v>26</v>
      </c>
      <c r="H2444" s="7">
        <v>3114.15</v>
      </c>
      <c r="I2444" s="3">
        <v>45584</v>
      </c>
      <c r="J2444" s="3" t="str">
        <f>TEXT(NIgerian_Fintech[[#This Row],[TransactionDate]], "JJJJ")</f>
        <v>2024</v>
      </c>
      <c r="K2444" s="3" t="str">
        <f>TEXT(NIgerian_Fintech[[#This Row],[TransactionDate]], "MMMM")</f>
        <v>October</v>
      </c>
      <c r="L2444" s="3" t="str">
        <f>TEXT(NIgerian_Fintech[[#This Row],[TransactionDate]], "MM")</f>
        <v>10</v>
      </c>
      <c r="M2444" s="3" t="str">
        <f>TEXT(NIgerian_Fintech[[#This Row],[TransactionDate]], "tttt")</f>
        <v>Saturday</v>
      </c>
      <c r="N2444" s="2" t="s">
        <v>16</v>
      </c>
    </row>
    <row r="2445" spans="1:14" ht="14.5" x14ac:dyDescent="0.35">
      <c r="A2445" s="2" t="s">
        <v>4920</v>
      </c>
      <c r="B2445" s="2" t="s">
        <v>4921</v>
      </c>
      <c r="C2445" s="2">
        <v>59</v>
      </c>
      <c r="D2445" s="2" t="s">
        <v>39</v>
      </c>
      <c r="E2445" s="2" t="s">
        <v>52</v>
      </c>
      <c r="F2445" s="2" t="s">
        <v>49</v>
      </c>
      <c r="G2445" s="2" t="s">
        <v>26</v>
      </c>
      <c r="H2445" s="7">
        <v>1656.98</v>
      </c>
      <c r="I2445" s="3">
        <v>45166</v>
      </c>
      <c r="J2445" s="3" t="str">
        <f>TEXT(NIgerian_Fintech[[#This Row],[TransactionDate]], "JJJJ")</f>
        <v>2023</v>
      </c>
      <c r="K2445" s="3" t="str">
        <f>TEXT(NIgerian_Fintech[[#This Row],[TransactionDate]], "MMMM")</f>
        <v>August</v>
      </c>
      <c r="L2445" s="3" t="str">
        <f>TEXT(NIgerian_Fintech[[#This Row],[TransactionDate]], "MM")</f>
        <v>08</v>
      </c>
      <c r="M2445" s="3" t="str">
        <f>TEXT(NIgerian_Fintech[[#This Row],[TransactionDate]], "tttt")</f>
        <v>Monday</v>
      </c>
      <c r="N2445" s="2" t="s">
        <v>16</v>
      </c>
    </row>
    <row r="2446" spans="1:14" ht="14.5" x14ac:dyDescent="0.35">
      <c r="A2446" s="2" t="s">
        <v>4922</v>
      </c>
      <c r="B2446" s="2" t="s">
        <v>4923</v>
      </c>
      <c r="C2446" s="2">
        <v>55</v>
      </c>
      <c r="D2446" s="2" t="s">
        <v>12</v>
      </c>
      <c r="E2446" s="2" t="s">
        <v>74</v>
      </c>
      <c r="F2446" s="2" t="s">
        <v>35</v>
      </c>
      <c r="G2446" s="2" t="s">
        <v>36</v>
      </c>
      <c r="H2446" s="7">
        <v>14627.49</v>
      </c>
      <c r="I2446" s="3">
        <v>45212</v>
      </c>
      <c r="J2446" s="3" t="str">
        <f>TEXT(NIgerian_Fintech[[#This Row],[TransactionDate]], "JJJJ")</f>
        <v>2023</v>
      </c>
      <c r="K2446" s="3" t="str">
        <f>TEXT(NIgerian_Fintech[[#This Row],[TransactionDate]], "MMMM")</f>
        <v>October</v>
      </c>
      <c r="L2446" s="3" t="str">
        <f>TEXT(NIgerian_Fintech[[#This Row],[TransactionDate]], "MM")</f>
        <v>10</v>
      </c>
      <c r="M2446" s="3" t="str">
        <f>TEXT(NIgerian_Fintech[[#This Row],[TransactionDate]], "tttt")</f>
        <v>Friday</v>
      </c>
      <c r="N2446" s="2" t="s">
        <v>16</v>
      </c>
    </row>
    <row r="2447" spans="1:14" ht="14.5" x14ac:dyDescent="0.35">
      <c r="A2447" s="2" t="s">
        <v>4924</v>
      </c>
      <c r="B2447" s="2" t="s">
        <v>4925</v>
      </c>
      <c r="C2447" s="2">
        <v>35</v>
      </c>
      <c r="D2447" s="2" t="s">
        <v>39</v>
      </c>
      <c r="E2447" s="2" t="s">
        <v>74</v>
      </c>
      <c r="F2447" s="2" t="s">
        <v>49</v>
      </c>
      <c r="G2447" s="2" t="s">
        <v>26</v>
      </c>
      <c r="H2447" s="7">
        <v>5730.2</v>
      </c>
      <c r="I2447" s="3">
        <v>45272</v>
      </c>
      <c r="J2447" s="3" t="str">
        <f>TEXT(NIgerian_Fintech[[#This Row],[TransactionDate]], "JJJJ")</f>
        <v>2023</v>
      </c>
      <c r="K2447" s="3" t="str">
        <f>TEXT(NIgerian_Fintech[[#This Row],[TransactionDate]], "MMMM")</f>
        <v>December</v>
      </c>
      <c r="L2447" s="3" t="str">
        <f>TEXT(NIgerian_Fintech[[#This Row],[TransactionDate]], "MM")</f>
        <v>12</v>
      </c>
      <c r="M2447" s="3" t="str">
        <f>TEXT(NIgerian_Fintech[[#This Row],[TransactionDate]], "tttt")</f>
        <v>Tuesday</v>
      </c>
      <c r="N2447" s="2" t="s">
        <v>16</v>
      </c>
    </row>
    <row r="2448" spans="1:14" ht="14.5" x14ac:dyDescent="0.35">
      <c r="A2448" s="2" t="s">
        <v>4926</v>
      </c>
      <c r="B2448" s="2" t="s">
        <v>4927</v>
      </c>
      <c r="C2448" s="2">
        <v>62</v>
      </c>
      <c r="D2448" s="2" t="s">
        <v>39</v>
      </c>
      <c r="E2448" s="2" t="s">
        <v>42</v>
      </c>
      <c r="F2448" s="2" t="s">
        <v>49</v>
      </c>
      <c r="G2448" s="2" t="s">
        <v>20</v>
      </c>
      <c r="H2448" s="7">
        <v>1948.63</v>
      </c>
      <c r="I2448" s="3">
        <v>45301</v>
      </c>
      <c r="J2448" s="3" t="str">
        <f>TEXT(NIgerian_Fintech[[#This Row],[TransactionDate]], "JJJJ")</f>
        <v>2024</v>
      </c>
      <c r="K2448" s="3" t="str">
        <f>TEXT(NIgerian_Fintech[[#This Row],[TransactionDate]], "MMMM")</f>
        <v>January</v>
      </c>
      <c r="L2448" s="3" t="str">
        <f>TEXT(NIgerian_Fintech[[#This Row],[TransactionDate]], "MM")</f>
        <v>01</v>
      </c>
      <c r="M2448" s="3" t="str">
        <f>TEXT(NIgerian_Fintech[[#This Row],[TransactionDate]], "tttt")</f>
        <v>Wednesday</v>
      </c>
      <c r="N2448" s="2" t="s">
        <v>16</v>
      </c>
    </row>
    <row r="2449" spans="1:14" ht="14.5" x14ac:dyDescent="0.35">
      <c r="A2449" s="2" t="s">
        <v>4928</v>
      </c>
      <c r="B2449" s="2" t="s">
        <v>4929</v>
      </c>
      <c r="C2449" s="2">
        <v>52</v>
      </c>
      <c r="D2449" s="2" t="s">
        <v>12</v>
      </c>
      <c r="E2449" s="2" t="s">
        <v>29</v>
      </c>
      <c r="F2449" s="2" t="s">
        <v>19</v>
      </c>
      <c r="G2449" s="2" t="s">
        <v>20</v>
      </c>
      <c r="H2449" s="7">
        <v>14223.28</v>
      </c>
      <c r="I2449" s="3">
        <v>44942</v>
      </c>
      <c r="J2449" s="3" t="str">
        <f>TEXT(NIgerian_Fintech[[#This Row],[TransactionDate]], "JJJJ")</f>
        <v>2023</v>
      </c>
      <c r="K2449" s="3" t="str">
        <f>TEXT(NIgerian_Fintech[[#This Row],[TransactionDate]], "MMMM")</f>
        <v>January</v>
      </c>
      <c r="L2449" s="3" t="str">
        <f>TEXT(NIgerian_Fintech[[#This Row],[TransactionDate]], "MM")</f>
        <v>01</v>
      </c>
      <c r="M2449" s="3" t="str">
        <f>TEXT(NIgerian_Fintech[[#This Row],[TransactionDate]], "tttt")</f>
        <v>Monday</v>
      </c>
      <c r="N2449" s="2" t="s">
        <v>16</v>
      </c>
    </row>
    <row r="2450" spans="1:14" ht="14.5" x14ac:dyDescent="0.35">
      <c r="A2450" s="2" t="s">
        <v>4930</v>
      </c>
      <c r="B2450" s="2" t="s">
        <v>4931</v>
      </c>
      <c r="C2450" s="2">
        <v>47</v>
      </c>
      <c r="D2450" s="2" t="s">
        <v>39</v>
      </c>
      <c r="E2450" s="2" t="s">
        <v>42</v>
      </c>
      <c r="F2450" s="2" t="s">
        <v>25</v>
      </c>
      <c r="G2450" s="2" t="s">
        <v>20</v>
      </c>
      <c r="H2450" s="7">
        <v>24671.1</v>
      </c>
      <c r="I2450" s="3">
        <v>45513</v>
      </c>
      <c r="J2450" s="3" t="str">
        <f>TEXT(NIgerian_Fintech[[#This Row],[TransactionDate]], "JJJJ")</f>
        <v>2024</v>
      </c>
      <c r="K2450" s="3" t="str">
        <f>TEXT(NIgerian_Fintech[[#This Row],[TransactionDate]], "MMMM")</f>
        <v>August</v>
      </c>
      <c r="L2450" s="3" t="str">
        <f>TEXT(NIgerian_Fintech[[#This Row],[TransactionDate]], "MM")</f>
        <v>08</v>
      </c>
      <c r="M2450" s="3" t="str">
        <f>TEXT(NIgerian_Fintech[[#This Row],[TransactionDate]], "tttt")</f>
        <v>Friday</v>
      </c>
      <c r="N2450" s="2" t="s">
        <v>16</v>
      </c>
    </row>
    <row r="2451" spans="1:14" ht="14.5" x14ac:dyDescent="0.35">
      <c r="A2451" s="2" t="s">
        <v>4932</v>
      </c>
      <c r="B2451" s="2" t="s">
        <v>4933</v>
      </c>
      <c r="C2451" s="2">
        <v>41</v>
      </c>
      <c r="D2451" s="2" t="s">
        <v>12</v>
      </c>
      <c r="E2451" s="2" t="s">
        <v>93</v>
      </c>
      <c r="F2451" s="2" t="s">
        <v>25</v>
      </c>
      <c r="G2451" s="2" t="s">
        <v>15</v>
      </c>
      <c r="H2451" s="7">
        <v>27071.53</v>
      </c>
      <c r="I2451" s="3">
        <v>45186</v>
      </c>
      <c r="J2451" s="3" t="str">
        <f>TEXT(NIgerian_Fintech[[#This Row],[TransactionDate]], "JJJJ")</f>
        <v>2023</v>
      </c>
      <c r="K2451" s="3" t="str">
        <f>TEXT(NIgerian_Fintech[[#This Row],[TransactionDate]], "MMMM")</f>
        <v>September</v>
      </c>
      <c r="L2451" s="3" t="str">
        <f>TEXT(NIgerian_Fintech[[#This Row],[TransactionDate]], "MM")</f>
        <v>09</v>
      </c>
      <c r="M2451" s="3" t="str">
        <f>TEXT(NIgerian_Fintech[[#This Row],[TransactionDate]], "tttt")</f>
        <v>Sunday</v>
      </c>
      <c r="N2451" s="2" t="s">
        <v>16</v>
      </c>
    </row>
    <row r="2452" spans="1:14" ht="14.5" x14ac:dyDescent="0.35">
      <c r="A2452" s="2" t="s">
        <v>4934</v>
      </c>
      <c r="B2452" s="2" t="s">
        <v>4935</v>
      </c>
      <c r="C2452" s="2">
        <v>59</v>
      </c>
      <c r="D2452" s="2" t="s">
        <v>39</v>
      </c>
      <c r="E2452" s="2" t="s">
        <v>64</v>
      </c>
      <c r="F2452" s="2" t="s">
        <v>25</v>
      </c>
      <c r="G2452" s="2" t="s">
        <v>15</v>
      </c>
      <c r="H2452" s="7">
        <v>9071.67</v>
      </c>
      <c r="I2452" s="3">
        <v>45287</v>
      </c>
      <c r="J2452" s="3" t="str">
        <f>TEXT(NIgerian_Fintech[[#This Row],[TransactionDate]], "JJJJ")</f>
        <v>2023</v>
      </c>
      <c r="K2452" s="3" t="str">
        <f>TEXT(NIgerian_Fintech[[#This Row],[TransactionDate]], "MMMM")</f>
        <v>December</v>
      </c>
      <c r="L2452" s="3" t="str">
        <f>TEXT(NIgerian_Fintech[[#This Row],[TransactionDate]], "MM")</f>
        <v>12</v>
      </c>
      <c r="M2452" s="3" t="str">
        <f>TEXT(NIgerian_Fintech[[#This Row],[TransactionDate]], "tttt")</f>
        <v>Wednesday</v>
      </c>
      <c r="N2452" s="2" t="s">
        <v>16</v>
      </c>
    </row>
    <row r="2453" spans="1:14" ht="14.5" x14ac:dyDescent="0.35">
      <c r="A2453" s="2" t="s">
        <v>4936</v>
      </c>
      <c r="B2453" s="2" t="s">
        <v>4937</v>
      </c>
      <c r="C2453" s="2">
        <v>47</v>
      </c>
      <c r="D2453" s="2" t="s">
        <v>39</v>
      </c>
      <c r="E2453" s="2" t="s">
        <v>52</v>
      </c>
      <c r="F2453" s="2" t="s">
        <v>14</v>
      </c>
      <c r="G2453" s="2" t="s">
        <v>15</v>
      </c>
      <c r="H2453" s="7">
        <v>6532.37</v>
      </c>
      <c r="I2453" s="3">
        <v>45325</v>
      </c>
      <c r="J2453" s="3" t="str">
        <f>TEXT(NIgerian_Fintech[[#This Row],[TransactionDate]], "JJJJ")</f>
        <v>2024</v>
      </c>
      <c r="K2453" s="3" t="str">
        <f>TEXT(NIgerian_Fintech[[#This Row],[TransactionDate]], "MMMM")</f>
        <v>February</v>
      </c>
      <c r="L2453" s="3" t="str">
        <f>TEXT(NIgerian_Fintech[[#This Row],[TransactionDate]], "MM")</f>
        <v>02</v>
      </c>
      <c r="M2453" s="3" t="str">
        <f>TEXT(NIgerian_Fintech[[#This Row],[TransactionDate]], "tttt")</f>
        <v>Saturday</v>
      </c>
      <c r="N2453" s="2" t="s">
        <v>16</v>
      </c>
    </row>
    <row r="2454" spans="1:14" ht="14.5" x14ac:dyDescent="0.35">
      <c r="A2454" s="2" t="s">
        <v>4938</v>
      </c>
      <c r="B2454" s="2" t="s">
        <v>4939</v>
      </c>
      <c r="C2454" s="2">
        <v>31</v>
      </c>
      <c r="D2454" s="2" t="s">
        <v>12</v>
      </c>
      <c r="E2454" s="2" t="s">
        <v>52</v>
      </c>
      <c r="F2454" s="2" t="s">
        <v>19</v>
      </c>
      <c r="G2454" s="2" t="s">
        <v>15</v>
      </c>
      <c r="H2454" s="7">
        <v>1529.96</v>
      </c>
      <c r="I2454" s="3">
        <v>45386</v>
      </c>
      <c r="J2454" s="3" t="str">
        <f>TEXT(NIgerian_Fintech[[#This Row],[TransactionDate]], "JJJJ")</f>
        <v>2024</v>
      </c>
      <c r="K2454" s="3" t="str">
        <f>TEXT(NIgerian_Fintech[[#This Row],[TransactionDate]], "MMMM")</f>
        <v>April</v>
      </c>
      <c r="L2454" s="3" t="str">
        <f>TEXT(NIgerian_Fintech[[#This Row],[TransactionDate]], "MM")</f>
        <v>04</v>
      </c>
      <c r="M2454" s="3" t="str">
        <f>TEXT(NIgerian_Fintech[[#This Row],[TransactionDate]], "tttt")</f>
        <v>Thursday</v>
      </c>
      <c r="N2454" s="2" t="s">
        <v>69</v>
      </c>
    </row>
    <row r="2455" spans="1:14" ht="14.5" x14ac:dyDescent="0.35">
      <c r="A2455" s="2" t="s">
        <v>4940</v>
      </c>
      <c r="B2455" s="2" t="s">
        <v>4941</v>
      </c>
      <c r="C2455" s="2">
        <v>23</v>
      </c>
      <c r="D2455" s="2" t="s">
        <v>39</v>
      </c>
      <c r="E2455" s="2" t="s">
        <v>13</v>
      </c>
      <c r="F2455" s="2" t="s">
        <v>49</v>
      </c>
      <c r="G2455" s="2" t="s">
        <v>15</v>
      </c>
      <c r="H2455" s="7">
        <v>15740.22</v>
      </c>
      <c r="I2455" s="3">
        <v>45442</v>
      </c>
      <c r="J2455" s="3" t="str">
        <f>TEXT(NIgerian_Fintech[[#This Row],[TransactionDate]], "JJJJ")</f>
        <v>2024</v>
      </c>
      <c r="K2455" s="3" t="str">
        <f>TEXT(NIgerian_Fintech[[#This Row],[TransactionDate]], "MMMM")</f>
        <v>May</v>
      </c>
      <c r="L2455" s="3" t="str">
        <f>TEXT(NIgerian_Fintech[[#This Row],[TransactionDate]], "MM")</f>
        <v>05</v>
      </c>
      <c r="M2455" s="3" t="str">
        <f>TEXT(NIgerian_Fintech[[#This Row],[TransactionDate]], "tttt")</f>
        <v>Thursday</v>
      </c>
      <c r="N2455" s="2" t="s">
        <v>16</v>
      </c>
    </row>
    <row r="2456" spans="1:14" ht="14.5" x14ac:dyDescent="0.35">
      <c r="A2456" s="2" t="s">
        <v>4942</v>
      </c>
      <c r="B2456" s="2" t="s">
        <v>4943</v>
      </c>
      <c r="C2456" s="2">
        <v>20</v>
      </c>
      <c r="D2456" s="2" t="s">
        <v>12</v>
      </c>
      <c r="E2456" s="2" t="s">
        <v>13</v>
      </c>
      <c r="F2456" s="2" t="s">
        <v>35</v>
      </c>
      <c r="G2456" s="2" t="s">
        <v>36</v>
      </c>
      <c r="H2456" s="7">
        <v>29063.15</v>
      </c>
      <c r="I2456" s="3">
        <v>45011</v>
      </c>
      <c r="J2456" s="3" t="str">
        <f>TEXT(NIgerian_Fintech[[#This Row],[TransactionDate]], "JJJJ")</f>
        <v>2023</v>
      </c>
      <c r="K2456" s="3" t="str">
        <f>TEXT(NIgerian_Fintech[[#This Row],[TransactionDate]], "MMMM")</f>
        <v>March</v>
      </c>
      <c r="L2456" s="3" t="str">
        <f>TEXT(NIgerian_Fintech[[#This Row],[TransactionDate]], "MM")</f>
        <v>03</v>
      </c>
      <c r="M2456" s="3" t="str">
        <f>TEXT(NIgerian_Fintech[[#This Row],[TransactionDate]], "tttt")</f>
        <v>Sunday</v>
      </c>
      <c r="N2456" s="2" t="s">
        <v>21</v>
      </c>
    </row>
    <row r="2457" spans="1:14" ht="14.5" x14ac:dyDescent="0.35">
      <c r="A2457" s="2" t="s">
        <v>4944</v>
      </c>
      <c r="B2457" s="2" t="s">
        <v>4945</v>
      </c>
      <c r="C2457" s="2">
        <v>33</v>
      </c>
      <c r="D2457" s="2" t="s">
        <v>12</v>
      </c>
      <c r="E2457" s="2" t="s">
        <v>24</v>
      </c>
      <c r="F2457" s="2" t="s">
        <v>14</v>
      </c>
      <c r="G2457" s="2" t="s">
        <v>26</v>
      </c>
      <c r="H2457" s="7">
        <v>22023.82</v>
      </c>
      <c r="I2457" s="3">
        <v>44989</v>
      </c>
      <c r="J2457" s="3" t="str">
        <f>TEXT(NIgerian_Fintech[[#This Row],[TransactionDate]], "JJJJ")</f>
        <v>2023</v>
      </c>
      <c r="K2457" s="3" t="str">
        <f>TEXT(NIgerian_Fintech[[#This Row],[TransactionDate]], "MMMM")</f>
        <v>March</v>
      </c>
      <c r="L2457" s="3" t="str">
        <f>TEXT(NIgerian_Fintech[[#This Row],[TransactionDate]], "MM")</f>
        <v>03</v>
      </c>
      <c r="M2457" s="3" t="str">
        <f>TEXT(NIgerian_Fintech[[#This Row],[TransactionDate]], "tttt")</f>
        <v>Saturday</v>
      </c>
      <c r="N2457" s="2" t="s">
        <v>16</v>
      </c>
    </row>
    <row r="2458" spans="1:14" ht="14.5" x14ac:dyDescent="0.35">
      <c r="A2458" s="2" t="s">
        <v>4946</v>
      </c>
      <c r="B2458" s="2" t="s">
        <v>4947</v>
      </c>
      <c r="C2458" s="2">
        <v>24</v>
      </c>
      <c r="D2458" s="2" t="s">
        <v>12</v>
      </c>
      <c r="E2458" s="2" t="s">
        <v>74</v>
      </c>
      <c r="F2458" s="2" t="s">
        <v>25</v>
      </c>
      <c r="G2458" s="2" t="s">
        <v>36</v>
      </c>
      <c r="H2458" s="7">
        <v>13934.54</v>
      </c>
      <c r="I2458" s="3">
        <v>45026</v>
      </c>
      <c r="J2458" s="3" t="str">
        <f>TEXT(NIgerian_Fintech[[#This Row],[TransactionDate]], "JJJJ")</f>
        <v>2023</v>
      </c>
      <c r="K2458" s="3" t="str">
        <f>TEXT(NIgerian_Fintech[[#This Row],[TransactionDate]], "MMMM")</f>
        <v>April</v>
      </c>
      <c r="L2458" s="3" t="str">
        <f>TEXT(NIgerian_Fintech[[#This Row],[TransactionDate]], "MM")</f>
        <v>04</v>
      </c>
      <c r="M2458" s="3" t="str">
        <f>TEXT(NIgerian_Fintech[[#This Row],[TransactionDate]], "tttt")</f>
        <v>Monday</v>
      </c>
      <c r="N2458" s="2" t="s">
        <v>16</v>
      </c>
    </row>
    <row r="2459" spans="1:14" ht="14.5" x14ac:dyDescent="0.35">
      <c r="A2459" s="2" t="s">
        <v>4948</v>
      </c>
      <c r="B2459" s="2" t="s">
        <v>4949</v>
      </c>
      <c r="C2459" s="2">
        <v>31</v>
      </c>
      <c r="D2459" s="2" t="s">
        <v>39</v>
      </c>
      <c r="E2459" s="2" t="s">
        <v>13</v>
      </c>
      <c r="F2459" s="2" t="s">
        <v>55</v>
      </c>
      <c r="G2459" s="2" t="s">
        <v>26</v>
      </c>
      <c r="H2459" s="7">
        <v>45.79</v>
      </c>
      <c r="I2459" s="3">
        <v>45221</v>
      </c>
      <c r="J2459" s="3" t="str">
        <f>TEXT(NIgerian_Fintech[[#This Row],[TransactionDate]], "JJJJ")</f>
        <v>2023</v>
      </c>
      <c r="K2459" s="3" t="str">
        <f>TEXT(NIgerian_Fintech[[#This Row],[TransactionDate]], "MMMM")</f>
        <v>October</v>
      </c>
      <c r="L2459" s="3" t="str">
        <f>TEXT(NIgerian_Fintech[[#This Row],[TransactionDate]], "MM")</f>
        <v>10</v>
      </c>
      <c r="M2459" s="3" t="str">
        <f>TEXT(NIgerian_Fintech[[#This Row],[TransactionDate]], "tttt")</f>
        <v>Sunday</v>
      </c>
      <c r="N2459" s="2" t="s">
        <v>16</v>
      </c>
    </row>
    <row r="2460" spans="1:14" ht="14.5" x14ac:dyDescent="0.35">
      <c r="A2460" s="2" t="s">
        <v>4950</v>
      </c>
      <c r="B2460" s="2" t="s">
        <v>4951</v>
      </c>
      <c r="C2460" s="2">
        <v>26</v>
      </c>
      <c r="D2460" s="2" t="s">
        <v>39</v>
      </c>
      <c r="E2460" s="2" t="s">
        <v>13</v>
      </c>
      <c r="F2460" s="2" t="s">
        <v>14</v>
      </c>
      <c r="G2460" s="2" t="s">
        <v>36</v>
      </c>
      <c r="H2460" s="7">
        <v>5238.28</v>
      </c>
      <c r="I2460" s="3">
        <v>45088</v>
      </c>
      <c r="J2460" s="3" t="str">
        <f>TEXT(NIgerian_Fintech[[#This Row],[TransactionDate]], "JJJJ")</f>
        <v>2023</v>
      </c>
      <c r="K2460" s="3" t="str">
        <f>TEXT(NIgerian_Fintech[[#This Row],[TransactionDate]], "MMMM")</f>
        <v>June</v>
      </c>
      <c r="L2460" s="3" t="str">
        <f>TEXT(NIgerian_Fintech[[#This Row],[TransactionDate]], "MM")</f>
        <v>06</v>
      </c>
      <c r="M2460" s="3" t="str">
        <f>TEXT(NIgerian_Fintech[[#This Row],[TransactionDate]], "tttt")</f>
        <v>Sunday</v>
      </c>
      <c r="N2460" s="2" t="s">
        <v>16</v>
      </c>
    </row>
    <row r="2461" spans="1:14" ht="14.5" x14ac:dyDescent="0.35">
      <c r="A2461" s="2" t="s">
        <v>4952</v>
      </c>
      <c r="B2461" s="2" t="s">
        <v>4953</v>
      </c>
      <c r="C2461" s="2">
        <v>32</v>
      </c>
      <c r="D2461" s="2" t="s">
        <v>12</v>
      </c>
      <c r="E2461" s="2" t="s">
        <v>74</v>
      </c>
      <c r="F2461" s="2" t="s">
        <v>14</v>
      </c>
      <c r="G2461" s="2" t="s">
        <v>20</v>
      </c>
      <c r="H2461" s="7">
        <v>5288.44</v>
      </c>
      <c r="I2461" s="3">
        <v>45104</v>
      </c>
      <c r="J2461" s="3" t="str">
        <f>TEXT(NIgerian_Fintech[[#This Row],[TransactionDate]], "JJJJ")</f>
        <v>2023</v>
      </c>
      <c r="K2461" s="3" t="str">
        <f>TEXT(NIgerian_Fintech[[#This Row],[TransactionDate]], "MMMM")</f>
        <v>June</v>
      </c>
      <c r="L2461" s="3" t="str">
        <f>TEXT(NIgerian_Fintech[[#This Row],[TransactionDate]], "MM")</f>
        <v>06</v>
      </c>
      <c r="M2461" s="3" t="str">
        <f>TEXT(NIgerian_Fintech[[#This Row],[TransactionDate]], "tttt")</f>
        <v>Tuesday</v>
      </c>
      <c r="N2461" s="2" t="s">
        <v>16</v>
      </c>
    </row>
    <row r="2462" spans="1:14" ht="14.5" x14ac:dyDescent="0.35">
      <c r="A2462" s="2" t="s">
        <v>4954</v>
      </c>
      <c r="B2462" s="2" t="s">
        <v>4955</v>
      </c>
      <c r="C2462" s="2">
        <v>38</v>
      </c>
      <c r="D2462" s="2" t="s">
        <v>39</v>
      </c>
      <c r="E2462" s="2" t="s">
        <v>93</v>
      </c>
      <c r="F2462" s="2" t="s">
        <v>19</v>
      </c>
      <c r="G2462" s="2" t="s">
        <v>30</v>
      </c>
      <c r="H2462" s="7">
        <v>22477.96</v>
      </c>
      <c r="I2462" s="3">
        <v>45370</v>
      </c>
      <c r="J2462" s="3" t="str">
        <f>TEXT(NIgerian_Fintech[[#This Row],[TransactionDate]], "JJJJ")</f>
        <v>2024</v>
      </c>
      <c r="K2462" s="3" t="str">
        <f>TEXT(NIgerian_Fintech[[#This Row],[TransactionDate]], "MMMM")</f>
        <v>March</v>
      </c>
      <c r="L2462" s="3" t="str">
        <f>TEXT(NIgerian_Fintech[[#This Row],[TransactionDate]], "MM")</f>
        <v>03</v>
      </c>
      <c r="M2462" s="3" t="str">
        <f>TEXT(NIgerian_Fintech[[#This Row],[TransactionDate]], "tttt")</f>
        <v>Tuesday</v>
      </c>
      <c r="N2462" s="2" t="s">
        <v>16</v>
      </c>
    </row>
    <row r="2463" spans="1:14" ht="14.5" x14ac:dyDescent="0.35">
      <c r="A2463" s="2" t="s">
        <v>4956</v>
      </c>
      <c r="B2463" s="2" t="s">
        <v>4957</v>
      </c>
      <c r="C2463" s="2">
        <v>52</v>
      </c>
      <c r="D2463" s="2" t="s">
        <v>39</v>
      </c>
      <c r="E2463" s="2" t="s">
        <v>29</v>
      </c>
      <c r="F2463" s="2" t="s">
        <v>35</v>
      </c>
      <c r="G2463" s="2" t="s">
        <v>15</v>
      </c>
      <c r="H2463" s="7">
        <v>679.05</v>
      </c>
      <c r="I2463" s="3">
        <v>45254</v>
      </c>
      <c r="J2463" s="3" t="str">
        <f>TEXT(NIgerian_Fintech[[#This Row],[TransactionDate]], "JJJJ")</f>
        <v>2023</v>
      </c>
      <c r="K2463" s="3" t="str">
        <f>TEXT(NIgerian_Fintech[[#This Row],[TransactionDate]], "MMMM")</f>
        <v>November</v>
      </c>
      <c r="L2463" s="3" t="str">
        <f>TEXT(NIgerian_Fintech[[#This Row],[TransactionDate]], "MM")</f>
        <v>11</v>
      </c>
      <c r="M2463" s="3" t="str">
        <f>TEXT(NIgerian_Fintech[[#This Row],[TransactionDate]], "tttt")</f>
        <v>Friday</v>
      </c>
      <c r="N2463" s="2" t="s">
        <v>16</v>
      </c>
    </row>
    <row r="2464" spans="1:14" ht="14.5" x14ac:dyDescent="0.35">
      <c r="A2464" s="2" t="s">
        <v>4958</v>
      </c>
      <c r="B2464" s="2" t="s">
        <v>4959</v>
      </c>
      <c r="C2464" s="2">
        <v>19</v>
      </c>
      <c r="D2464" s="2" t="s">
        <v>39</v>
      </c>
      <c r="E2464" s="2" t="s">
        <v>74</v>
      </c>
      <c r="F2464" s="2" t="s">
        <v>14</v>
      </c>
      <c r="G2464" s="2" t="s">
        <v>30</v>
      </c>
      <c r="H2464" s="7">
        <v>7576.27</v>
      </c>
      <c r="I2464" s="3">
        <v>45254</v>
      </c>
      <c r="J2464" s="3" t="str">
        <f>TEXT(NIgerian_Fintech[[#This Row],[TransactionDate]], "JJJJ")</f>
        <v>2023</v>
      </c>
      <c r="K2464" s="3" t="str">
        <f>TEXT(NIgerian_Fintech[[#This Row],[TransactionDate]], "MMMM")</f>
        <v>November</v>
      </c>
      <c r="L2464" s="3" t="str">
        <f>TEXT(NIgerian_Fintech[[#This Row],[TransactionDate]], "MM")</f>
        <v>11</v>
      </c>
      <c r="M2464" s="3" t="str">
        <f>TEXT(NIgerian_Fintech[[#This Row],[TransactionDate]], "tttt")</f>
        <v>Friday</v>
      </c>
      <c r="N2464" s="2" t="s">
        <v>16</v>
      </c>
    </row>
    <row r="2465" spans="1:14" ht="14.5" x14ac:dyDescent="0.35">
      <c r="A2465" s="2" t="s">
        <v>4960</v>
      </c>
      <c r="B2465" s="2" t="s">
        <v>4961</v>
      </c>
      <c r="C2465" s="2">
        <v>44</v>
      </c>
      <c r="D2465" s="2" t="s">
        <v>12</v>
      </c>
      <c r="E2465" s="2" t="s">
        <v>29</v>
      </c>
      <c r="F2465" s="2" t="s">
        <v>35</v>
      </c>
      <c r="G2465" s="2" t="s">
        <v>30</v>
      </c>
      <c r="H2465" s="7">
        <v>1463.38</v>
      </c>
      <c r="I2465" s="3">
        <v>44968</v>
      </c>
      <c r="J2465" s="3" t="str">
        <f>TEXT(NIgerian_Fintech[[#This Row],[TransactionDate]], "JJJJ")</f>
        <v>2023</v>
      </c>
      <c r="K2465" s="3" t="str">
        <f>TEXT(NIgerian_Fintech[[#This Row],[TransactionDate]], "MMMM")</f>
        <v>February</v>
      </c>
      <c r="L2465" s="3" t="str">
        <f>TEXT(NIgerian_Fintech[[#This Row],[TransactionDate]], "MM")</f>
        <v>02</v>
      </c>
      <c r="M2465" s="3" t="str">
        <f>TEXT(NIgerian_Fintech[[#This Row],[TransactionDate]], "tttt")</f>
        <v>Saturday</v>
      </c>
      <c r="N2465" s="2" t="s">
        <v>16</v>
      </c>
    </row>
    <row r="2466" spans="1:14" ht="14.5" x14ac:dyDescent="0.35">
      <c r="A2466" s="2" t="s">
        <v>4962</v>
      </c>
      <c r="B2466" s="2" t="s">
        <v>4963</v>
      </c>
      <c r="C2466" s="2">
        <v>19</v>
      </c>
      <c r="D2466" s="2" t="s">
        <v>39</v>
      </c>
      <c r="E2466" s="2" t="s">
        <v>24</v>
      </c>
      <c r="F2466" s="2" t="s">
        <v>19</v>
      </c>
      <c r="G2466" s="2" t="s">
        <v>20</v>
      </c>
      <c r="H2466" s="7">
        <v>10855.79</v>
      </c>
      <c r="I2466" s="3">
        <v>45168</v>
      </c>
      <c r="J2466" s="3" t="str">
        <f>TEXT(NIgerian_Fintech[[#This Row],[TransactionDate]], "JJJJ")</f>
        <v>2023</v>
      </c>
      <c r="K2466" s="3" t="str">
        <f>TEXT(NIgerian_Fintech[[#This Row],[TransactionDate]], "MMMM")</f>
        <v>August</v>
      </c>
      <c r="L2466" s="3" t="str">
        <f>TEXT(NIgerian_Fintech[[#This Row],[TransactionDate]], "MM")</f>
        <v>08</v>
      </c>
      <c r="M2466" s="3" t="str">
        <f>TEXT(NIgerian_Fintech[[#This Row],[TransactionDate]], "tttt")</f>
        <v>Wednesday</v>
      </c>
      <c r="N2466" s="2" t="s">
        <v>16</v>
      </c>
    </row>
    <row r="2467" spans="1:14" ht="14.5" x14ac:dyDescent="0.35">
      <c r="A2467" s="2" t="s">
        <v>4964</v>
      </c>
      <c r="B2467" s="2" t="s">
        <v>4965</v>
      </c>
      <c r="C2467" s="2">
        <v>52</v>
      </c>
      <c r="D2467" s="2" t="s">
        <v>12</v>
      </c>
      <c r="E2467" s="2" t="s">
        <v>13</v>
      </c>
      <c r="F2467" s="2" t="s">
        <v>55</v>
      </c>
      <c r="G2467" s="2" t="s">
        <v>30</v>
      </c>
      <c r="H2467" s="7">
        <v>15714.46</v>
      </c>
      <c r="I2467" s="3">
        <v>45268</v>
      </c>
      <c r="J2467" s="3" t="str">
        <f>TEXT(NIgerian_Fintech[[#This Row],[TransactionDate]], "JJJJ")</f>
        <v>2023</v>
      </c>
      <c r="K2467" s="3" t="str">
        <f>TEXT(NIgerian_Fintech[[#This Row],[TransactionDate]], "MMMM")</f>
        <v>December</v>
      </c>
      <c r="L2467" s="3" t="str">
        <f>TEXT(NIgerian_Fintech[[#This Row],[TransactionDate]], "MM")</f>
        <v>12</v>
      </c>
      <c r="M2467" s="3" t="str">
        <f>TEXT(NIgerian_Fintech[[#This Row],[TransactionDate]], "tttt")</f>
        <v>Friday</v>
      </c>
      <c r="N2467" s="2" t="s">
        <v>16</v>
      </c>
    </row>
    <row r="2468" spans="1:14" ht="14.5" x14ac:dyDescent="0.35">
      <c r="A2468" s="2" t="s">
        <v>4966</v>
      </c>
      <c r="B2468" s="2" t="s">
        <v>4967</v>
      </c>
      <c r="C2468" s="2">
        <v>35</v>
      </c>
      <c r="D2468" s="2" t="s">
        <v>39</v>
      </c>
      <c r="E2468" s="2" t="s">
        <v>52</v>
      </c>
      <c r="F2468" s="2" t="s">
        <v>49</v>
      </c>
      <c r="G2468" s="2" t="s">
        <v>30</v>
      </c>
      <c r="H2468" s="7">
        <v>10271.08</v>
      </c>
      <c r="I2468" s="3">
        <v>45017</v>
      </c>
      <c r="J2468" s="3" t="str">
        <f>TEXT(NIgerian_Fintech[[#This Row],[TransactionDate]], "JJJJ")</f>
        <v>2023</v>
      </c>
      <c r="K2468" s="3" t="str">
        <f>TEXT(NIgerian_Fintech[[#This Row],[TransactionDate]], "MMMM")</f>
        <v>April</v>
      </c>
      <c r="L2468" s="3" t="str">
        <f>TEXT(NIgerian_Fintech[[#This Row],[TransactionDate]], "MM")</f>
        <v>04</v>
      </c>
      <c r="M2468" s="3" t="str">
        <f>TEXT(NIgerian_Fintech[[#This Row],[TransactionDate]], "tttt")</f>
        <v>Saturday</v>
      </c>
      <c r="N2468" s="2" t="s">
        <v>21</v>
      </c>
    </row>
    <row r="2469" spans="1:14" ht="14.5" x14ac:dyDescent="0.35">
      <c r="A2469" s="2" t="s">
        <v>4968</v>
      </c>
      <c r="B2469" s="2" t="s">
        <v>4969</v>
      </c>
      <c r="C2469" s="2">
        <v>31</v>
      </c>
      <c r="D2469" s="2" t="s">
        <v>39</v>
      </c>
      <c r="E2469" s="2" t="s">
        <v>13</v>
      </c>
      <c r="F2469" s="2" t="s">
        <v>49</v>
      </c>
      <c r="G2469" s="2" t="s">
        <v>20</v>
      </c>
      <c r="H2469" s="7">
        <v>15827.24</v>
      </c>
      <c r="I2469" s="3">
        <v>44954</v>
      </c>
      <c r="J2469" s="3" t="str">
        <f>TEXT(NIgerian_Fintech[[#This Row],[TransactionDate]], "JJJJ")</f>
        <v>2023</v>
      </c>
      <c r="K2469" s="3" t="str">
        <f>TEXT(NIgerian_Fintech[[#This Row],[TransactionDate]], "MMMM")</f>
        <v>January</v>
      </c>
      <c r="L2469" s="3" t="str">
        <f>TEXT(NIgerian_Fintech[[#This Row],[TransactionDate]], "MM")</f>
        <v>01</v>
      </c>
      <c r="M2469" s="3" t="str">
        <f>TEXT(NIgerian_Fintech[[#This Row],[TransactionDate]], "tttt")</f>
        <v>Saturday</v>
      </c>
      <c r="N2469" s="2" t="s">
        <v>16</v>
      </c>
    </row>
    <row r="2470" spans="1:14" ht="14.5" x14ac:dyDescent="0.35">
      <c r="A2470" s="2" t="s">
        <v>4970</v>
      </c>
      <c r="B2470" s="2" t="s">
        <v>4971</v>
      </c>
      <c r="C2470" s="2">
        <v>37</v>
      </c>
      <c r="D2470" s="2" t="s">
        <v>12</v>
      </c>
      <c r="E2470" s="2" t="s">
        <v>64</v>
      </c>
      <c r="F2470" s="2" t="s">
        <v>25</v>
      </c>
      <c r="G2470" s="2" t="s">
        <v>26</v>
      </c>
      <c r="H2470" s="7">
        <v>9352.09</v>
      </c>
      <c r="I2470" s="3">
        <v>45385</v>
      </c>
      <c r="J2470" s="3" t="str">
        <f>TEXT(NIgerian_Fintech[[#This Row],[TransactionDate]], "JJJJ")</f>
        <v>2024</v>
      </c>
      <c r="K2470" s="3" t="str">
        <f>TEXT(NIgerian_Fintech[[#This Row],[TransactionDate]], "MMMM")</f>
        <v>April</v>
      </c>
      <c r="L2470" s="3" t="str">
        <f>TEXT(NIgerian_Fintech[[#This Row],[TransactionDate]], "MM")</f>
        <v>04</v>
      </c>
      <c r="M2470" s="3" t="str">
        <f>TEXT(NIgerian_Fintech[[#This Row],[TransactionDate]], "tttt")</f>
        <v>Wednesday</v>
      </c>
      <c r="N2470" s="2" t="s">
        <v>16</v>
      </c>
    </row>
    <row r="2471" spans="1:14" ht="14.5" x14ac:dyDescent="0.35">
      <c r="A2471" s="2" t="s">
        <v>4972</v>
      </c>
      <c r="B2471" s="2" t="s">
        <v>4973</v>
      </c>
      <c r="C2471" s="2">
        <v>35</v>
      </c>
      <c r="D2471" s="2" t="s">
        <v>39</v>
      </c>
      <c r="E2471" s="2" t="s">
        <v>24</v>
      </c>
      <c r="F2471" s="2" t="s">
        <v>25</v>
      </c>
      <c r="G2471" s="2" t="s">
        <v>36</v>
      </c>
      <c r="H2471" s="7">
        <v>2105.2199999999998</v>
      </c>
      <c r="I2471" s="3">
        <v>45593</v>
      </c>
      <c r="J2471" s="3" t="str">
        <f>TEXT(NIgerian_Fintech[[#This Row],[TransactionDate]], "JJJJ")</f>
        <v>2024</v>
      </c>
      <c r="K2471" s="3" t="str">
        <f>TEXT(NIgerian_Fintech[[#This Row],[TransactionDate]], "MMMM")</f>
        <v>October</v>
      </c>
      <c r="L2471" s="3" t="str">
        <f>TEXT(NIgerian_Fintech[[#This Row],[TransactionDate]], "MM")</f>
        <v>10</v>
      </c>
      <c r="M2471" s="3" t="str">
        <f>TEXT(NIgerian_Fintech[[#This Row],[TransactionDate]], "tttt")</f>
        <v>Monday</v>
      </c>
      <c r="N2471" s="2" t="s">
        <v>16</v>
      </c>
    </row>
    <row r="2472" spans="1:14" ht="14.5" x14ac:dyDescent="0.35">
      <c r="A2472" s="2" t="s">
        <v>4974</v>
      </c>
      <c r="B2472" s="2" t="s">
        <v>4975</v>
      </c>
      <c r="C2472" s="2">
        <v>27</v>
      </c>
      <c r="D2472" s="2" t="s">
        <v>12</v>
      </c>
      <c r="E2472" s="2" t="s">
        <v>29</v>
      </c>
      <c r="F2472" s="2" t="s">
        <v>55</v>
      </c>
      <c r="G2472" s="2" t="s">
        <v>30</v>
      </c>
      <c r="H2472" s="7">
        <v>4823.41</v>
      </c>
      <c r="I2472" s="3">
        <v>45557</v>
      </c>
      <c r="J2472" s="3" t="str">
        <f>TEXT(NIgerian_Fintech[[#This Row],[TransactionDate]], "JJJJ")</f>
        <v>2024</v>
      </c>
      <c r="K2472" s="3" t="str">
        <f>TEXT(NIgerian_Fintech[[#This Row],[TransactionDate]], "MMMM")</f>
        <v>September</v>
      </c>
      <c r="L2472" s="3" t="str">
        <f>TEXT(NIgerian_Fintech[[#This Row],[TransactionDate]], "MM")</f>
        <v>09</v>
      </c>
      <c r="M2472" s="3" t="str">
        <f>TEXT(NIgerian_Fintech[[#This Row],[TransactionDate]], "tttt")</f>
        <v>Sunday</v>
      </c>
      <c r="N2472" s="2" t="s">
        <v>16</v>
      </c>
    </row>
    <row r="2473" spans="1:14" ht="14.5" x14ac:dyDescent="0.35">
      <c r="A2473" s="2" t="s">
        <v>4976</v>
      </c>
      <c r="B2473" s="2" t="s">
        <v>4977</v>
      </c>
      <c r="C2473" s="2">
        <v>42</v>
      </c>
      <c r="D2473" s="2" t="s">
        <v>39</v>
      </c>
      <c r="E2473" s="2" t="s">
        <v>29</v>
      </c>
      <c r="F2473" s="2" t="s">
        <v>49</v>
      </c>
      <c r="G2473" s="2" t="s">
        <v>15</v>
      </c>
      <c r="H2473" s="7">
        <v>31435.09</v>
      </c>
      <c r="I2473" s="3">
        <v>45311</v>
      </c>
      <c r="J2473" s="3" t="str">
        <f>TEXT(NIgerian_Fintech[[#This Row],[TransactionDate]], "JJJJ")</f>
        <v>2024</v>
      </c>
      <c r="K2473" s="3" t="str">
        <f>TEXT(NIgerian_Fintech[[#This Row],[TransactionDate]], "MMMM")</f>
        <v>January</v>
      </c>
      <c r="L2473" s="3" t="str">
        <f>TEXT(NIgerian_Fintech[[#This Row],[TransactionDate]], "MM")</f>
        <v>01</v>
      </c>
      <c r="M2473" s="3" t="str">
        <f>TEXT(NIgerian_Fintech[[#This Row],[TransactionDate]], "tttt")</f>
        <v>Saturday</v>
      </c>
      <c r="N2473" s="2" t="s">
        <v>16</v>
      </c>
    </row>
    <row r="2474" spans="1:14" ht="14.5" x14ac:dyDescent="0.35">
      <c r="A2474" s="2" t="s">
        <v>4978</v>
      </c>
      <c r="B2474" s="2" t="s">
        <v>4979</v>
      </c>
      <c r="C2474" s="2">
        <v>19</v>
      </c>
      <c r="D2474" s="2" t="s">
        <v>12</v>
      </c>
      <c r="E2474" s="2" t="s">
        <v>64</v>
      </c>
      <c r="F2474" s="2" t="s">
        <v>25</v>
      </c>
      <c r="G2474" s="2" t="s">
        <v>20</v>
      </c>
      <c r="H2474" s="7">
        <v>3399.23</v>
      </c>
      <c r="I2474" s="3">
        <v>45413</v>
      </c>
      <c r="J2474" s="3" t="str">
        <f>TEXT(NIgerian_Fintech[[#This Row],[TransactionDate]], "JJJJ")</f>
        <v>2024</v>
      </c>
      <c r="K2474" s="3" t="str">
        <f>TEXT(NIgerian_Fintech[[#This Row],[TransactionDate]], "MMMM")</f>
        <v>May</v>
      </c>
      <c r="L2474" s="3" t="str">
        <f>TEXT(NIgerian_Fintech[[#This Row],[TransactionDate]], "MM")</f>
        <v>05</v>
      </c>
      <c r="M2474" s="3" t="str">
        <f>TEXT(NIgerian_Fintech[[#This Row],[TransactionDate]], "tttt")</f>
        <v>Wednesday</v>
      </c>
      <c r="N2474" s="2" t="s">
        <v>16</v>
      </c>
    </row>
    <row r="2475" spans="1:14" ht="14.5" x14ac:dyDescent="0.35">
      <c r="A2475" s="2" t="s">
        <v>4980</v>
      </c>
      <c r="B2475" s="2" t="s">
        <v>4981</v>
      </c>
      <c r="C2475" s="2">
        <v>42</v>
      </c>
      <c r="D2475" s="2" t="s">
        <v>39</v>
      </c>
      <c r="E2475" s="2" t="s">
        <v>64</v>
      </c>
      <c r="F2475" s="2" t="s">
        <v>35</v>
      </c>
      <c r="G2475" s="2" t="s">
        <v>30</v>
      </c>
      <c r="H2475" s="7">
        <v>649.25</v>
      </c>
      <c r="I2475" s="3">
        <v>45146</v>
      </c>
      <c r="J2475" s="3" t="str">
        <f>TEXT(NIgerian_Fintech[[#This Row],[TransactionDate]], "JJJJ")</f>
        <v>2023</v>
      </c>
      <c r="K2475" s="3" t="str">
        <f>TEXT(NIgerian_Fintech[[#This Row],[TransactionDate]], "MMMM")</f>
        <v>August</v>
      </c>
      <c r="L2475" s="3" t="str">
        <f>TEXT(NIgerian_Fintech[[#This Row],[TransactionDate]], "MM")</f>
        <v>08</v>
      </c>
      <c r="M2475" s="3" t="str">
        <f>TEXT(NIgerian_Fintech[[#This Row],[TransactionDate]], "tttt")</f>
        <v>Tuesday</v>
      </c>
      <c r="N2475" s="2" t="s">
        <v>69</v>
      </c>
    </row>
    <row r="2476" spans="1:14" ht="14.5" x14ac:dyDescent="0.35">
      <c r="A2476" s="2" t="s">
        <v>4982</v>
      </c>
      <c r="B2476" s="2" t="s">
        <v>4983</v>
      </c>
      <c r="C2476" s="2">
        <v>50</v>
      </c>
      <c r="D2476" s="2" t="s">
        <v>39</v>
      </c>
      <c r="E2476" s="2" t="s">
        <v>93</v>
      </c>
      <c r="F2476" s="2" t="s">
        <v>14</v>
      </c>
      <c r="G2476" s="2" t="s">
        <v>26</v>
      </c>
      <c r="H2476" s="7">
        <v>4858.57</v>
      </c>
      <c r="I2476" s="3">
        <v>45190</v>
      </c>
      <c r="J2476" s="3" t="str">
        <f>TEXT(NIgerian_Fintech[[#This Row],[TransactionDate]], "JJJJ")</f>
        <v>2023</v>
      </c>
      <c r="K2476" s="3" t="str">
        <f>TEXT(NIgerian_Fintech[[#This Row],[TransactionDate]], "MMMM")</f>
        <v>September</v>
      </c>
      <c r="L2476" s="3" t="str">
        <f>TEXT(NIgerian_Fintech[[#This Row],[TransactionDate]], "MM")</f>
        <v>09</v>
      </c>
      <c r="M2476" s="3" t="str">
        <f>TEXT(NIgerian_Fintech[[#This Row],[TransactionDate]], "tttt")</f>
        <v>Thursday</v>
      </c>
      <c r="N2476" s="2" t="s">
        <v>16</v>
      </c>
    </row>
    <row r="2477" spans="1:14" ht="14.5" x14ac:dyDescent="0.35">
      <c r="A2477" s="2" t="s">
        <v>4984</v>
      </c>
      <c r="B2477" s="2" t="s">
        <v>4985</v>
      </c>
      <c r="C2477" s="2">
        <v>53</v>
      </c>
      <c r="D2477" s="2" t="s">
        <v>39</v>
      </c>
      <c r="E2477" s="2" t="s">
        <v>42</v>
      </c>
      <c r="F2477" s="2" t="s">
        <v>19</v>
      </c>
      <c r="G2477" s="2" t="s">
        <v>26</v>
      </c>
      <c r="H2477" s="7">
        <v>4561.91</v>
      </c>
      <c r="I2477" s="3">
        <v>45047</v>
      </c>
      <c r="J2477" s="3" t="str">
        <f>TEXT(NIgerian_Fintech[[#This Row],[TransactionDate]], "JJJJ")</f>
        <v>2023</v>
      </c>
      <c r="K2477" s="3" t="str">
        <f>TEXT(NIgerian_Fintech[[#This Row],[TransactionDate]], "MMMM")</f>
        <v>May</v>
      </c>
      <c r="L2477" s="3" t="str">
        <f>TEXT(NIgerian_Fintech[[#This Row],[TransactionDate]], "MM")</f>
        <v>05</v>
      </c>
      <c r="M2477" s="3" t="str">
        <f>TEXT(NIgerian_Fintech[[#This Row],[TransactionDate]], "tttt")</f>
        <v>Monday</v>
      </c>
      <c r="N2477" s="2" t="s">
        <v>16</v>
      </c>
    </row>
    <row r="2478" spans="1:14" ht="14.5" x14ac:dyDescent="0.35">
      <c r="A2478" s="2" t="s">
        <v>4986</v>
      </c>
      <c r="B2478" s="2" t="s">
        <v>4987</v>
      </c>
      <c r="C2478" s="2">
        <v>48</v>
      </c>
      <c r="D2478" s="2" t="s">
        <v>12</v>
      </c>
      <c r="E2478" s="2" t="s">
        <v>64</v>
      </c>
      <c r="F2478" s="2" t="s">
        <v>25</v>
      </c>
      <c r="G2478" s="2" t="s">
        <v>15</v>
      </c>
      <c r="H2478" s="7">
        <v>6354.61</v>
      </c>
      <c r="I2478" s="3">
        <v>44972</v>
      </c>
      <c r="J2478" s="3" t="str">
        <f>TEXT(NIgerian_Fintech[[#This Row],[TransactionDate]], "JJJJ")</f>
        <v>2023</v>
      </c>
      <c r="K2478" s="3" t="str">
        <f>TEXT(NIgerian_Fintech[[#This Row],[TransactionDate]], "MMMM")</f>
        <v>February</v>
      </c>
      <c r="L2478" s="3" t="str">
        <f>TEXT(NIgerian_Fintech[[#This Row],[TransactionDate]], "MM")</f>
        <v>02</v>
      </c>
      <c r="M2478" s="3" t="str">
        <f>TEXT(NIgerian_Fintech[[#This Row],[TransactionDate]], "tttt")</f>
        <v>Wednesday</v>
      </c>
      <c r="N2478" s="2" t="s">
        <v>16</v>
      </c>
    </row>
    <row r="2479" spans="1:14" ht="14.5" x14ac:dyDescent="0.35">
      <c r="A2479" s="2" t="s">
        <v>4988</v>
      </c>
      <c r="B2479" s="2" t="s">
        <v>4989</v>
      </c>
      <c r="C2479" s="2">
        <v>31</v>
      </c>
      <c r="D2479" s="2" t="s">
        <v>12</v>
      </c>
      <c r="E2479" s="2" t="s">
        <v>29</v>
      </c>
      <c r="F2479" s="2" t="s">
        <v>55</v>
      </c>
      <c r="G2479" s="2" t="s">
        <v>30</v>
      </c>
      <c r="H2479" s="7">
        <v>8216.7000000000007</v>
      </c>
      <c r="I2479" s="3">
        <v>45206</v>
      </c>
      <c r="J2479" s="3" t="str">
        <f>TEXT(NIgerian_Fintech[[#This Row],[TransactionDate]], "JJJJ")</f>
        <v>2023</v>
      </c>
      <c r="K2479" s="3" t="str">
        <f>TEXT(NIgerian_Fintech[[#This Row],[TransactionDate]], "MMMM")</f>
        <v>October</v>
      </c>
      <c r="L2479" s="3" t="str">
        <f>TEXT(NIgerian_Fintech[[#This Row],[TransactionDate]], "MM")</f>
        <v>10</v>
      </c>
      <c r="M2479" s="3" t="str">
        <f>TEXT(NIgerian_Fintech[[#This Row],[TransactionDate]], "tttt")</f>
        <v>Saturday</v>
      </c>
      <c r="N2479" s="2" t="s">
        <v>16</v>
      </c>
    </row>
    <row r="2480" spans="1:14" ht="14.5" x14ac:dyDescent="0.35">
      <c r="A2480" s="2" t="s">
        <v>4990</v>
      </c>
      <c r="B2480" s="2" t="s">
        <v>4991</v>
      </c>
      <c r="C2480" s="2">
        <v>18</v>
      </c>
      <c r="D2480" s="2" t="s">
        <v>12</v>
      </c>
      <c r="E2480" s="2" t="s">
        <v>52</v>
      </c>
      <c r="F2480" s="2" t="s">
        <v>49</v>
      </c>
      <c r="G2480" s="2" t="s">
        <v>15</v>
      </c>
      <c r="H2480" s="7">
        <v>48826.73</v>
      </c>
      <c r="I2480" s="3">
        <v>45041</v>
      </c>
      <c r="J2480" s="3" t="str">
        <f>TEXT(NIgerian_Fintech[[#This Row],[TransactionDate]], "JJJJ")</f>
        <v>2023</v>
      </c>
      <c r="K2480" s="3" t="str">
        <f>TEXT(NIgerian_Fintech[[#This Row],[TransactionDate]], "MMMM")</f>
        <v>April</v>
      </c>
      <c r="L2480" s="3" t="str">
        <f>TEXT(NIgerian_Fintech[[#This Row],[TransactionDate]], "MM")</f>
        <v>04</v>
      </c>
      <c r="M2480" s="3" t="str">
        <f>TEXT(NIgerian_Fintech[[#This Row],[TransactionDate]], "tttt")</f>
        <v>Tuesday</v>
      </c>
      <c r="N2480" s="2" t="s">
        <v>16</v>
      </c>
    </row>
    <row r="2481" spans="1:14" ht="14.5" x14ac:dyDescent="0.35">
      <c r="A2481" s="2" t="s">
        <v>4992</v>
      </c>
      <c r="B2481" s="2" t="s">
        <v>4993</v>
      </c>
      <c r="C2481" s="2">
        <v>63</v>
      </c>
      <c r="D2481" s="2" t="s">
        <v>39</v>
      </c>
      <c r="E2481" s="2" t="s">
        <v>29</v>
      </c>
      <c r="F2481" s="2" t="s">
        <v>55</v>
      </c>
      <c r="G2481" s="2" t="s">
        <v>26</v>
      </c>
      <c r="H2481" s="7">
        <v>14115.46</v>
      </c>
      <c r="I2481" s="3">
        <v>45094</v>
      </c>
      <c r="J2481" s="3" t="str">
        <f>TEXT(NIgerian_Fintech[[#This Row],[TransactionDate]], "JJJJ")</f>
        <v>2023</v>
      </c>
      <c r="K2481" s="3" t="str">
        <f>TEXT(NIgerian_Fintech[[#This Row],[TransactionDate]], "MMMM")</f>
        <v>June</v>
      </c>
      <c r="L2481" s="3" t="str">
        <f>TEXT(NIgerian_Fintech[[#This Row],[TransactionDate]], "MM")</f>
        <v>06</v>
      </c>
      <c r="M2481" s="3" t="str">
        <f>TEXT(NIgerian_Fintech[[#This Row],[TransactionDate]], "tttt")</f>
        <v>Saturday</v>
      </c>
      <c r="N2481" s="2" t="s">
        <v>16</v>
      </c>
    </row>
    <row r="2482" spans="1:14" ht="14.5" x14ac:dyDescent="0.35">
      <c r="A2482" s="2" t="s">
        <v>4994</v>
      </c>
      <c r="B2482" s="2" t="s">
        <v>4995</v>
      </c>
      <c r="C2482" s="2">
        <v>33</v>
      </c>
      <c r="D2482" s="2" t="s">
        <v>12</v>
      </c>
      <c r="E2482" s="2" t="s">
        <v>29</v>
      </c>
      <c r="F2482" s="2" t="s">
        <v>19</v>
      </c>
      <c r="G2482" s="2" t="s">
        <v>26</v>
      </c>
      <c r="H2482" s="7">
        <v>365.51</v>
      </c>
      <c r="I2482" s="3">
        <v>45361</v>
      </c>
      <c r="J2482" s="3" t="str">
        <f>TEXT(NIgerian_Fintech[[#This Row],[TransactionDate]], "JJJJ")</f>
        <v>2024</v>
      </c>
      <c r="K2482" s="3" t="str">
        <f>TEXT(NIgerian_Fintech[[#This Row],[TransactionDate]], "MMMM")</f>
        <v>March</v>
      </c>
      <c r="L2482" s="3" t="str">
        <f>TEXT(NIgerian_Fintech[[#This Row],[TransactionDate]], "MM")</f>
        <v>03</v>
      </c>
      <c r="M2482" s="3" t="str">
        <f>TEXT(NIgerian_Fintech[[#This Row],[TransactionDate]], "tttt")</f>
        <v>Sunday</v>
      </c>
      <c r="N2482" s="2" t="s">
        <v>16</v>
      </c>
    </row>
    <row r="2483" spans="1:14" ht="14.5" x14ac:dyDescent="0.35">
      <c r="A2483" s="2" t="s">
        <v>4996</v>
      </c>
      <c r="B2483" s="2" t="s">
        <v>4997</v>
      </c>
      <c r="C2483" s="2">
        <v>63</v>
      </c>
      <c r="D2483" s="2" t="s">
        <v>12</v>
      </c>
      <c r="E2483" s="2" t="s">
        <v>93</v>
      </c>
      <c r="F2483" s="2" t="s">
        <v>19</v>
      </c>
      <c r="G2483" s="2" t="s">
        <v>36</v>
      </c>
      <c r="H2483" s="7">
        <v>12472.71</v>
      </c>
      <c r="I2483" s="3">
        <v>45172</v>
      </c>
      <c r="J2483" s="3" t="str">
        <f>TEXT(NIgerian_Fintech[[#This Row],[TransactionDate]], "JJJJ")</f>
        <v>2023</v>
      </c>
      <c r="K2483" s="3" t="str">
        <f>TEXT(NIgerian_Fintech[[#This Row],[TransactionDate]], "MMMM")</f>
        <v>September</v>
      </c>
      <c r="L2483" s="3" t="str">
        <f>TEXT(NIgerian_Fintech[[#This Row],[TransactionDate]], "MM")</f>
        <v>09</v>
      </c>
      <c r="M2483" s="3" t="str">
        <f>TEXT(NIgerian_Fintech[[#This Row],[TransactionDate]], "tttt")</f>
        <v>Sunday</v>
      </c>
      <c r="N2483" s="2" t="s">
        <v>16</v>
      </c>
    </row>
    <row r="2484" spans="1:14" ht="14.5" x14ac:dyDescent="0.35">
      <c r="A2484" s="2" t="s">
        <v>4998</v>
      </c>
      <c r="B2484" s="2" t="s">
        <v>4999</v>
      </c>
      <c r="C2484" s="2">
        <v>20</v>
      </c>
      <c r="D2484" s="2" t="s">
        <v>12</v>
      </c>
      <c r="E2484" s="2" t="s">
        <v>42</v>
      </c>
      <c r="F2484" s="2" t="s">
        <v>55</v>
      </c>
      <c r="G2484" s="2" t="s">
        <v>26</v>
      </c>
      <c r="H2484" s="7">
        <v>17385.89</v>
      </c>
      <c r="I2484" s="3">
        <v>45410</v>
      </c>
      <c r="J2484" s="3" t="str">
        <f>TEXT(NIgerian_Fintech[[#This Row],[TransactionDate]], "JJJJ")</f>
        <v>2024</v>
      </c>
      <c r="K2484" s="3" t="str">
        <f>TEXT(NIgerian_Fintech[[#This Row],[TransactionDate]], "MMMM")</f>
        <v>April</v>
      </c>
      <c r="L2484" s="3" t="str">
        <f>TEXT(NIgerian_Fintech[[#This Row],[TransactionDate]], "MM")</f>
        <v>04</v>
      </c>
      <c r="M2484" s="3" t="str">
        <f>TEXT(NIgerian_Fintech[[#This Row],[TransactionDate]], "tttt")</f>
        <v>Sunday</v>
      </c>
      <c r="N2484" s="2" t="s">
        <v>16</v>
      </c>
    </row>
    <row r="2485" spans="1:14" ht="14.5" x14ac:dyDescent="0.35">
      <c r="A2485" s="2" t="s">
        <v>5000</v>
      </c>
      <c r="B2485" s="2" t="s">
        <v>5001</v>
      </c>
      <c r="C2485" s="2">
        <v>52</v>
      </c>
      <c r="D2485" s="2" t="s">
        <v>12</v>
      </c>
      <c r="E2485" s="2" t="s">
        <v>42</v>
      </c>
      <c r="F2485" s="2" t="s">
        <v>25</v>
      </c>
      <c r="G2485" s="2" t="s">
        <v>20</v>
      </c>
      <c r="H2485" s="7">
        <v>22598.2</v>
      </c>
      <c r="I2485" s="3">
        <v>45301</v>
      </c>
      <c r="J2485" s="3" t="str">
        <f>TEXT(NIgerian_Fintech[[#This Row],[TransactionDate]], "JJJJ")</f>
        <v>2024</v>
      </c>
      <c r="K2485" s="3" t="str">
        <f>TEXT(NIgerian_Fintech[[#This Row],[TransactionDate]], "MMMM")</f>
        <v>January</v>
      </c>
      <c r="L2485" s="3" t="str">
        <f>TEXT(NIgerian_Fintech[[#This Row],[TransactionDate]], "MM")</f>
        <v>01</v>
      </c>
      <c r="M2485" s="3" t="str">
        <f>TEXT(NIgerian_Fintech[[#This Row],[TransactionDate]], "tttt")</f>
        <v>Wednesday</v>
      </c>
      <c r="N2485" s="2" t="s">
        <v>21</v>
      </c>
    </row>
    <row r="2486" spans="1:14" ht="14.5" x14ac:dyDescent="0.35">
      <c r="A2486" s="2" t="s">
        <v>5002</v>
      </c>
      <c r="B2486" s="2" t="s">
        <v>5003</v>
      </c>
      <c r="C2486" s="2">
        <v>58</v>
      </c>
      <c r="D2486" s="2" t="s">
        <v>12</v>
      </c>
      <c r="E2486" s="2" t="s">
        <v>64</v>
      </c>
      <c r="F2486" s="2" t="s">
        <v>25</v>
      </c>
      <c r="G2486" s="2" t="s">
        <v>36</v>
      </c>
      <c r="H2486" s="7">
        <v>5516.58</v>
      </c>
      <c r="I2486" s="3">
        <v>45206</v>
      </c>
      <c r="J2486" s="3" t="str">
        <f>TEXT(NIgerian_Fintech[[#This Row],[TransactionDate]], "JJJJ")</f>
        <v>2023</v>
      </c>
      <c r="K2486" s="3" t="str">
        <f>TEXT(NIgerian_Fintech[[#This Row],[TransactionDate]], "MMMM")</f>
        <v>October</v>
      </c>
      <c r="L2486" s="3" t="str">
        <f>TEXT(NIgerian_Fintech[[#This Row],[TransactionDate]], "MM")</f>
        <v>10</v>
      </c>
      <c r="M2486" s="3" t="str">
        <f>TEXT(NIgerian_Fintech[[#This Row],[TransactionDate]], "tttt")</f>
        <v>Saturday</v>
      </c>
      <c r="N2486" s="2" t="s">
        <v>16</v>
      </c>
    </row>
    <row r="2487" spans="1:14" ht="14.5" x14ac:dyDescent="0.35">
      <c r="A2487" s="2" t="s">
        <v>5004</v>
      </c>
      <c r="B2487" s="2" t="s">
        <v>5005</v>
      </c>
      <c r="C2487" s="2">
        <v>23</v>
      </c>
      <c r="D2487" s="2" t="s">
        <v>12</v>
      </c>
      <c r="E2487" s="2" t="s">
        <v>24</v>
      </c>
      <c r="F2487" s="2" t="s">
        <v>49</v>
      </c>
      <c r="G2487" s="2" t="s">
        <v>15</v>
      </c>
      <c r="H2487" s="7">
        <v>3763.32</v>
      </c>
      <c r="I2487" s="3">
        <v>44948</v>
      </c>
      <c r="J2487" s="3" t="str">
        <f>TEXT(NIgerian_Fintech[[#This Row],[TransactionDate]], "JJJJ")</f>
        <v>2023</v>
      </c>
      <c r="K2487" s="3" t="str">
        <f>TEXT(NIgerian_Fintech[[#This Row],[TransactionDate]], "MMMM")</f>
        <v>January</v>
      </c>
      <c r="L2487" s="3" t="str">
        <f>TEXT(NIgerian_Fintech[[#This Row],[TransactionDate]], "MM")</f>
        <v>01</v>
      </c>
      <c r="M2487" s="3" t="str">
        <f>TEXT(NIgerian_Fintech[[#This Row],[TransactionDate]], "tttt")</f>
        <v>Sunday</v>
      </c>
      <c r="N2487" s="2" t="s">
        <v>16</v>
      </c>
    </row>
    <row r="2488" spans="1:14" ht="14.5" x14ac:dyDescent="0.35">
      <c r="A2488" s="2" t="s">
        <v>5006</v>
      </c>
      <c r="B2488" s="2" t="s">
        <v>5007</v>
      </c>
      <c r="C2488" s="2">
        <v>42</v>
      </c>
      <c r="D2488" s="2" t="s">
        <v>12</v>
      </c>
      <c r="E2488" s="2" t="s">
        <v>13</v>
      </c>
      <c r="F2488" s="2" t="s">
        <v>35</v>
      </c>
      <c r="G2488" s="2" t="s">
        <v>26</v>
      </c>
      <c r="H2488" s="7">
        <v>18283.7</v>
      </c>
      <c r="I2488" s="3">
        <v>45640</v>
      </c>
      <c r="J2488" s="3" t="str">
        <f>TEXT(NIgerian_Fintech[[#This Row],[TransactionDate]], "JJJJ")</f>
        <v>2024</v>
      </c>
      <c r="K2488" s="3" t="str">
        <f>TEXT(NIgerian_Fintech[[#This Row],[TransactionDate]], "MMMM")</f>
        <v>December</v>
      </c>
      <c r="L2488" s="3" t="str">
        <f>TEXT(NIgerian_Fintech[[#This Row],[TransactionDate]], "MM")</f>
        <v>12</v>
      </c>
      <c r="M2488" s="3" t="str">
        <f>TEXT(NIgerian_Fintech[[#This Row],[TransactionDate]], "tttt")</f>
        <v>Saturday</v>
      </c>
      <c r="N2488" s="2" t="s">
        <v>16</v>
      </c>
    </row>
    <row r="2489" spans="1:14" ht="14.5" x14ac:dyDescent="0.35">
      <c r="A2489" s="2" t="s">
        <v>5008</v>
      </c>
      <c r="B2489" s="2" t="s">
        <v>5009</v>
      </c>
      <c r="C2489" s="2">
        <v>30</v>
      </c>
      <c r="D2489" s="2" t="s">
        <v>12</v>
      </c>
      <c r="E2489" s="2" t="s">
        <v>29</v>
      </c>
      <c r="F2489" s="2" t="s">
        <v>49</v>
      </c>
      <c r="G2489" s="2" t="s">
        <v>20</v>
      </c>
      <c r="H2489" s="7">
        <v>15033.47</v>
      </c>
      <c r="I2489" s="3">
        <v>44994</v>
      </c>
      <c r="J2489" s="3" t="str">
        <f>TEXT(NIgerian_Fintech[[#This Row],[TransactionDate]], "JJJJ")</f>
        <v>2023</v>
      </c>
      <c r="K2489" s="3" t="str">
        <f>TEXT(NIgerian_Fintech[[#This Row],[TransactionDate]], "MMMM")</f>
        <v>March</v>
      </c>
      <c r="L2489" s="3" t="str">
        <f>TEXT(NIgerian_Fintech[[#This Row],[TransactionDate]], "MM")</f>
        <v>03</v>
      </c>
      <c r="M2489" s="3" t="str">
        <f>TEXT(NIgerian_Fintech[[#This Row],[TransactionDate]], "tttt")</f>
        <v>Thursday</v>
      </c>
      <c r="N2489" s="2" t="s">
        <v>16</v>
      </c>
    </row>
    <row r="2490" spans="1:14" ht="14.5" x14ac:dyDescent="0.35">
      <c r="A2490" s="2" t="s">
        <v>5010</v>
      </c>
      <c r="B2490" s="2" t="s">
        <v>5011</v>
      </c>
      <c r="C2490" s="2">
        <v>51</v>
      </c>
      <c r="D2490" s="2" t="s">
        <v>12</v>
      </c>
      <c r="E2490" s="2" t="s">
        <v>74</v>
      </c>
      <c r="F2490" s="2" t="s">
        <v>14</v>
      </c>
      <c r="G2490" s="2" t="s">
        <v>36</v>
      </c>
      <c r="H2490" s="7">
        <v>7679.62</v>
      </c>
      <c r="I2490" s="3">
        <v>45574</v>
      </c>
      <c r="J2490" s="3" t="str">
        <f>TEXT(NIgerian_Fintech[[#This Row],[TransactionDate]], "JJJJ")</f>
        <v>2024</v>
      </c>
      <c r="K2490" s="3" t="str">
        <f>TEXT(NIgerian_Fintech[[#This Row],[TransactionDate]], "MMMM")</f>
        <v>October</v>
      </c>
      <c r="L2490" s="3" t="str">
        <f>TEXT(NIgerian_Fintech[[#This Row],[TransactionDate]], "MM")</f>
        <v>10</v>
      </c>
      <c r="M2490" s="3" t="str">
        <f>TEXT(NIgerian_Fintech[[#This Row],[TransactionDate]], "tttt")</f>
        <v>Wednesday</v>
      </c>
      <c r="N2490" s="2" t="s">
        <v>69</v>
      </c>
    </row>
    <row r="2491" spans="1:14" ht="14.5" x14ac:dyDescent="0.35">
      <c r="A2491" s="2" t="s">
        <v>5012</v>
      </c>
      <c r="B2491" s="2" t="s">
        <v>5013</v>
      </c>
      <c r="C2491" s="2">
        <v>25</v>
      </c>
      <c r="D2491" s="2" t="s">
        <v>12</v>
      </c>
      <c r="E2491" s="2" t="s">
        <v>13</v>
      </c>
      <c r="F2491" s="2" t="s">
        <v>35</v>
      </c>
      <c r="G2491" s="2" t="s">
        <v>20</v>
      </c>
      <c r="H2491" s="7">
        <v>1254.3</v>
      </c>
      <c r="I2491" s="3">
        <v>44984</v>
      </c>
      <c r="J2491" s="3" t="str">
        <f>TEXT(NIgerian_Fintech[[#This Row],[TransactionDate]], "JJJJ")</f>
        <v>2023</v>
      </c>
      <c r="K2491" s="3" t="str">
        <f>TEXT(NIgerian_Fintech[[#This Row],[TransactionDate]], "MMMM")</f>
        <v>February</v>
      </c>
      <c r="L2491" s="3" t="str">
        <f>TEXT(NIgerian_Fintech[[#This Row],[TransactionDate]], "MM")</f>
        <v>02</v>
      </c>
      <c r="M2491" s="3" t="str">
        <f>TEXT(NIgerian_Fintech[[#This Row],[TransactionDate]], "tttt")</f>
        <v>Monday</v>
      </c>
      <c r="N2491" s="2" t="s">
        <v>16</v>
      </c>
    </row>
    <row r="2492" spans="1:14" ht="14.5" x14ac:dyDescent="0.35">
      <c r="A2492" s="2" t="s">
        <v>5014</v>
      </c>
      <c r="B2492" s="2" t="s">
        <v>5015</v>
      </c>
      <c r="C2492" s="2">
        <v>38</v>
      </c>
      <c r="D2492" s="2" t="s">
        <v>39</v>
      </c>
      <c r="E2492" s="2" t="s">
        <v>13</v>
      </c>
      <c r="F2492" s="2" t="s">
        <v>14</v>
      </c>
      <c r="G2492" s="2" t="s">
        <v>36</v>
      </c>
      <c r="H2492" s="7">
        <v>10548.67</v>
      </c>
      <c r="I2492" s="3">
        <v>45453</v>
      </c>
      <c r="J2492" s="3" t="str">
        <f>TEXT(NIgerian_Fintech[[#This Row],[TransactionDate]], "JJJJ")</f>
        <v>2024</v>
      </c>
      <c r="K2492" s="3" t="str">
        <f>TEXT(NIgerian_Fintech[[#This Row],[TransactionDate]], "MMMM")</f>
        <v>June</v>
      </c>
      <c r="L2492" s="3" t="str">
        <f>TEXT(NIgerian_Fintech[[#This Row],[TransactionDate]], "MM")</f>
        <v>06</v>
      </c>
      <c r="M2492" s="3" t="str">
        <f>TEXT(NIgerian_Fintech[[#This Row],[TransactionDate]], "tttt")</f>
        <v>Monday</v>
      </c>
      <c r="N2492" s="2" t="s">
        <v>21</v>
      </c>
    </row>
    <row r="2493" spans="1:14" ht="14.5" x14ac:dyDescent="0.35">
      <c r="A2493" s="2" t="s">
        <v>5016</v>
      </c>
      <c r="B2493" s="2" t="s">
        <v>5017</v>
      </c>
      <c r="C2493" s="2">
        <v>51</v>
      </c>
      <c r="D2493" s="2" t="s">
        <v>39</v>
      </c>
      <c r="E2493" s="2" t="s">
        <v>42</v>
      </c>
      <c r="F2493" s="2" t="s">
        <v>49</v>
      </c>
      <c r="G2493" s="2" t="s">
        <v>36</v>
      </c>
      <c r="H2493" s="7">
        <v>679.23</v>
      </c>
      <c r="I2493" s="3">
        <v>45190</v>
      </c>
      <c r="J2493" s="3" t="str">
        <f>TEXT(NIgerian_Fintech[[#This Row],[TransactionDate]], "JJJJ")</f>
        <v>2023</v>
      </c>
      <c r="K2493" s="3" t="str">
        <f>TEXT(NIgerian_Fintech[[#This Row],[TransactionDate]], "MMMM")</f>
        <v>September</v>
      </c>
      <c r="L2493" s="3" t="str">
        <f>TEXT(NIgerian_Fintech[[#This Row],[TransactionDate]], "MM")</f>
        <v>09</v>
      </c>
      <c r="M2493" s="3" t="str">
        <f>TEXT(NIgerian_Fintech[[#This Row],[TransactionDate]], "tttt")</f>
        <v>Thursday</v>
      </c>
      <c r="N2493" s="2" t="s">
        <v>16</v>
      </c>
    </row>
    <row r="2494" spans="1:14" ht="14.5" x14ac:dyDescent="0.35">
      <c r="A2494" s="2" t="s">
        <v>5018</v>
      </c>
      <c r="B2494" s="2" t="s">
        <v>5019</v>
      </c>
      <c r="C2494" s="2">
        <v>21</v>
      </c>
      <c r="D2494" s="2" t="s">
        <v>12</v>
      </c>
      <c r="E2494" s="2" t="s">
        <v>42</v>
      </c>
      <c r="F2494" s="2" t="s">
        <v>35</v>
      </c>
      <c r="G2494" s="2" t="s">
        <v>36</v>
      </c>
      <c r="H2494" s="7">
        <v>1057.68</v>
      </c>
      <c r="I2494" s="3">
        <v>45608</v>
      </c>
      <c r="J2494" s="3" t="str">
        <f>TEXT(NIgerian_Fintech[[#This Row],[TransactionDate]], "JJJJ")</f>
        <v>2024</v>
      </c>
      <c r="K2494" s="3" t="str">
        <f>TEXT(NIgerian_Fintech[[#This Row],[TransactionDate]], "MMMM")</f>
        <v>November</v>
      </c>
      <c r="L2494" s="3" t="str">
        <f>TEXT(NIgerian_Fintech[[#This Row],[TransactionDate]], "MM")</f>
        <v>11</v>
      </c>
      <c r="M2494" s="3" t="str">
        <f>TEXT(NIgerian_Fintech[[#This Row],[TransactionDate]], "tttt")</f>
        <v>Tuesday</v>
      </c>
      <c r="N2494" s="2" t="s">
        <v>16</v>
      </c>
    </row>
    <row r="2495" spans="1:14" ht="14.5" x14ac:dyDescent="0.35">
      <c r="A2495" s="2" t="s">
        <v>5020</v>
      </c>
      <c r="B2495" s="2" t="s">
        <v>5021</v>
      </c>
      <c r="C2495" s="2">
        <v>42</v>
      </c>
      <c r="D2495" s="2" t="s">
        <v>39</v>
      </c>
      <c r="E2495" s="2" t="s">
        <v>93</v>
      </c>
      <c r="F2495" s="2" t="s">
        <v>35</v>
      </c>
      <c r="G2495" s="2" t="s">
        <v>15</v>
      </c>
      <c r="H2495" s="7">
        <v>4021.81</v>
      </c>
      <c r="I2495" s="3">
        <v>45349</v>
      </c>
      <c r="J2495" s="3" t="str">
        <f>TEXT(NIgerian_Fintech[[#This Row],[TransactionDate]], "JJJJ")</f>
        <v>2024</v>
      </c>
      <c r="K2495" s="3" t="str">
        <f>TEXT(NIgerian_Fintech[[#This Row],[TransactionDate]], "MMMM")</f>
        <v>February</v>
      </c>
      <c r="L2495" s="3" t="str">
        <f>TEXT(NIgerian_Fintech[[#This Row],[TransactionDate]], "MM")</f>
        <v>02</v>
      </c>
      <c r="M2495" s="3" t="str">
        <f>TEXT(NIgerian_Fintech[[#This Row],[TransactionDate]], "tttt")</f>
        <v>Tuesday</v>
      </c>
      <c r="N2495" s="2" t="s">
        <v>16</v>
      </c>
    </row>
    <row r="2496" spans="1:14" ht="14.5" x14ac:dyDescent="0.35">
      <c r="A2496" s="2" t="s">
        <v>5022</v>
      </c>
      <c r="B2496" s="2" t="s">
        <v>5023</v>
      </c>
      <c r="C2496" s="2">
        <v>32</v>
      </c>
      <c r="D2496" s="2" t="s">
        <v>39</v>
      </c>
      <c r="E2496" s="2" t="s">
        <v>93</v>
      </c>
      <c r="F2496" s="2" t="s">
        <v>14</v>
      </c>
      <c r="G2496" s="2" t="s">
        <v>36</v>
      </c>
      <c r="H2496" s="7">
        <v>4639.03</v>
      </c>
      <c r="I2496" s="3">
        <v>45425</v>
      </c>
      <c r="J2496" s="3" t="str">
        <f>TEXT(NIgerian_Fintech[[#This Row],[TransactionDate]], "JJJJ")</f>
        <v>2024</v>
      </c>
      <c r="K2496" s="3" t="str">
        <f>TEXT(NIgerian_Fintech[[#This Row],[TransactionDate]], "MMMM")</f>
        <v>May</v>
      </c>
      <c r="L2496" s="3" t="str">
        <f>TEXT(NIgerian_Fintech[[#This Row],[TransactionDate]], "MM")</f>
        <v>05</v>
      </c>
      <c r="M2496" s="3" t="str">
        <f>TEXT(NIgerian_Fintech[[#This Row],[TransactionDate]], "tttt")</f>
        <v>Monday</v>
      </c>
      <c r="N2496" s="2" t="s">
        <v>21</v>
      </c>
    </row>
    <row r="2497" spans="1:14" ht="14.5" x14ac:dyDescent="0.35">
      <c r="A2497" s="2" t="s">
        <v>5024</v>
      </c>
      <c r="B2497" s="2" t="s">
        <v>5025</v>
      </c>
      <c r="C2497" s="2">
        <v>21</v>
      </c>
      <c r="D2497" s="2" t="s">
        <v>12</v>
      </c>
      <c r="E2497" s="2" t="s">
        <v>42</v>
      </c>
      <c r="F2497" s="2" t="s">
        <v>55</v>
      </c>
      <c r="G2497" s="2" t="s">
        <v>36</v>
      </c>
      <c r="H2497" s="7">
        <v>6198.48</v>
      </c>
      <c r="I2497" s="3">
        <v>45217</v>
      </c>
      <c r="J2497" s="3" t="str">
        <f>TEXT(NIgerian_Fintech[[#This Row],[TransactionDate]], "JJJJ")</f>
        <v>2023</v>
      </c>
      <c r="K2497" s="3" t="str">
        <f>TEXT(NIgerian_Fintech[[#This Row],[TransactionDate]], "MMMM")</f>
        <v>October</v>
      </c>
      <c r="L2497" s="3" t="str">
        <f>TEXT(NIgerian_Fintech[[#This Row],[TransactionDate]], "MM")</f>
        <v>10</v>
      </c>
      <c r="M2497" s="3" t="str">
        <f>TEXT(NIgerian_Fintech[[#This Row],[TransactionDate]], "tttt")</f>
        <v>Wednesday</v>
      </c>
      <c r="N2497" s="2" t="s">
        <v>16</v>
      </c>
    </row>
    <row r="2498" spans="1:14" ht="14.5" x14ac:dyDescent="0.35">
      <c r="A2498" s="2" t="s">
        <v>5026</v>
      </c>
      <c r="B2498" s="2" t="s">
        <v>5027</v>
      </c>
      <c r="C2498" s="2">
        <v>62</v>
      </c>
      <c r="D2498" s="2" t="s">
        <v>12</v>
      </c>
      <c r="E2498" s="2" t="s">
        <v>52</v>
      </c>
      <c r="F2498" s="2" t="s">
        <v>25</v>
      </c>
      <c r="G2498" s="2" t="s">
        <v>20</v>
      </c>
      <c r="H2498" s="7">
        <v>4142.18</v>
      </c>
      <c r="I2498" s="3">
        <v>45095</v>
      </c>
      <c r="J2498" s="3" t="str">
        <f>TEXT(NIgerian_Fintech[[#This Row],[TransactionDate]], "JJJJ")</f>
        <v>2023</v>
      </c>
      <c r="K2498" s="3" t="str">
        <f>TEXT(NIgerian_Fintech[[#This Row],[TransactionDate]], "MMMM")</f>
        <v>June</v>
      </c>
      <c r="L2498" s="3" t="str">
        <f>TEXT(NIgerian_Fintech[[#This Row],[TransactionDate]], "MM")</f>
        <v>06</v>
      </c>
      <c r="M2498" s="3" t="str">
        <f>TEXT(NIgerian_Fintech[[#This Row],[TransactionDate]], "tttt")</f>
        <v>Sunday</v>
      </c>
      <c r="N2498" s="2" t="s">
        <v>69</v>
      </c>
    </row>
    <row r="2499" spans="1:14" ht="14.5" x14ac:dyDescent="0.35">
      <c r="A2499" s="2" t="s">
        <v>5028</v>
      </c>
      <c r="B2499" s="2" t="s">
        <v>5029</v>
      </c>
      <c r="C2499" s="2">
        <v>29</v>
      </c>
      <c r="D2499" s="2" t="s">
        <v>12</v>
      </c>
      <c r="E2499" s="2" t="s">
        <v>52</v>
      </c>
      <c r="F2499" s="2" t="s">
        <v>35</v>
      </c>
      <c r="G2499" s="2" t="s">
        <v>36</v>
      </c>
      <c r="H2499" s="7">
        <v>343.72</v>
      </c>
      <c r="I2499" s="3">
        <v>45486</v>
      </c>
      <c r="J2499" s="3" t="str">
        <f>TEXT(NIgerian_Fintech[[#This Row],[TransactionDate]], "JJJJ")</f>
        <v>2024</v>
      </c>
      <c r="K2499" s="3" t="str">
        <f>TEXT(NIgerian_Fintech[[#This Row],[TransactionDate]], "MMMM")</f>
        <v>July</v>
      </c>
      <c r="L2499" s="3" t="str">
        <f>TEXT(NIgerian_Fintech[[#This Row],[TransactionDate]], "MM")</f>
        <v>07</v>
      </c>
      <c r="M2499" s="3" t="str">
        <f>TEXT(NIgerian_Fintech[[#This Row],[TransactionDate]], "tttt")</f>
        <v>Saturday</v>
      </c>
      <c r="N2499" s="2" t="s">
        <v>16</v>
      </c>
    </row>
    <row r="2500" spans="1:14" ht="14.5" x14ac:dyDescent="0.35">
      <c r="A2500" s="2" t="s">
        <v>5030</v>
      </c>
      <c r="B2500" s="2" t="s">
        <v>5031</v>
      </c>
      <c r="C2500" s="2">
        <v>49</v>
      </c>
      <c r="D2500" s="2" t="s">
        <v>39</v>
      </c>
      <c r="E2500" s="2" t="s">
        <v>74</v>
      </c>
      <c r="F2500" s="2" t="s">
        <v>35</v>
      </c>
      <c r="G2500" s="2" t="s">
        <v>15</v>
      </c>
      <c r="H2500" s="7">
        <v>1712.82</v>
      </c>
      <c r="I2500" s="3">
        <v>45388</v>
      </c>
      <c r="J2500" s="3" t="str">
        <f>TEXT(NIgerian_Fintech[[#This Row],[TransactionDate]], "JJJJ")</f>
        <v>2024</v>
      </c>
      <c r="K2500" s="3" t="str">
        <f>TEXT(NIgerian_Fintech[[#This Row],[TransactionDate]], "MMMM")</f>
        <v>April</v>
      </c>
      <c r="L2500" s="3" t="str">
        <f>TEXT(NIgerian_Fintech[[#This Row],[TransactionDate]], "MM")</f>
        <v>04</v>
      </c>
      <c r="M2500" s="3" t="str">
        <f>TEXT(NIgerian_Fintech[[#This Row],[TransactionDate]], "tttt")</f>
        <v>Saturday</v>
      </c>
      <c r="N2500" s="2" t="s">
        <v>16</v>
      </c>
    </row>
    <row r="2501" spans="1:14" ht="14.5" x14ac:dyDescent="0.35">
      <c r="A2501" s="2" t="s">
        <v>5032</v>
      </c>
      <c r="B2501" s="2" t="s">
        <v>5033</v>
      </c>
      <c r="C2501" s="2">
        <v>49</v>
      </c>
      <c r="D2501" s="2" t="s">
        <v>12</v>
      </c>
      <c r="E2501" s="2" t="s">
        <v>42</v>
      </c>
      <c r="F2501" s="2" t="s">
        <v>14</v>
      </c>
      <c r="G2501" s="2" t="s">
        <v>20</v>
      </c>
      <c r="H2501" s="7">
        <v>1222.94</v>
      </c>
      <c r="I2501" s="3">
        <v>45534</v>
      </c>
      <c r="J2501" s="3" t="str">
        <f>TEXT(NIgerian_Fintech[[#This Row],[TransactionDate]], "JJJJ")</f>
        <v>2024</v>
      </c>
      <c r="K2501" s="3" t="str">
        <f>TEXT(NIgerian_Fintech[[#This Row],[TransactionDate]], "MMMM")</f>
        <v>August</v>
      </c>
      <c r="L2501" s="3" t="str">
        <f>TEXT(NIgerian_Fintech[[#This Row],[TransactionDate]], "MM")</f>
        <v>08</v>
      </c>
      <c r="M2501" s="3" t="str">
        <f>TEXT(NIgerian_Fintech[[#This Row],[TransactionDate]], "tttt")</f>
        <v>Friday</v>
      </c>
      <c r="N2501" s="2" t="s">
        <v>16</v>
      </c>
    </row>
    <row r="2502" spans="1:14" ht="14.5" x14ac:dyDescent="0.35">
      <c r="A2502" s="2" t="s">
        <v>5034</v>
      </c>
      <c r="B2502" s="2" t="s">
        <v>5035</v>
      </c>
      <c r="C2502" s="2">
        <v>45</v>
      </c>
      <c r="D2502" s="2" t="s">
        <v>39</v>
      </c>
      <c r="E2502" s="2" t="s">
        <v>64</v>
      </c>
      <c r="F2502" s="2" t="s">
        <v>35</v>
      </c>
      <c r="G2502" s="2" t="s">
        <v>36</v>
      </c>
      <c r="H2502" s="7">
        <v>5641.98</v>
      </c>
      <c r="I2502" s="3">
        <v>45482</v>
      </c>
      <c r="J2502" s="3" t="str">
        <f>TEXT(NIgerian_Fintech[[#This Row],[TransactionDate]], "JJJJ")</f>
        <v>2024</v>
      </c>
      <c r="K2502" s="3" t="str">
        <f>TEXT(NIgerian_Fintech[[#This Row],[TransactionDate]], "MMMM")</f>
        <v>July</v>
      </c>
      <c r="L2502" s="3" t="str">
        <f>TEXT(NIgerian_Fintech[[#This Row],[TransactionDate]], "MM")</f>
        <v>07</v>
      </c>
      <c r="M2502" s="3" t="str">
        <f>TEXT(NIgerian_Fintech[[#This Row],[TransactionDate]], "tttt")</f>
        <v>Tuesday</v>
      </c>
      <c r="N2502" s="2" t="s">
        <v>16</v>
      </c>
    </row>
    <row r="2503" spans="1:14" ht="14.5" x14ac:dyDescent="0.35">
      <c r="A2503" s="2" t="s">
        <v>5036</v>
      </c>
      <c r="B2503" s="2" t="s">
        <v>5037</v>
      </c>
      <c r="C2503" s="2">
        <v>30</v>
      </c>
      <c r="D2503" s="2" t="s">
        <v>12</v>
      </c>
      <c r="E2503" s="2" t="s">
        <v>93</v>
      </c>
      <c r="F2503" s="2" t="s">
        <v>14</v>
      </c>
      <c r="G2503" s="2" t="s">
        <v>20</v>
      </c>
      <c r="H2503" s="7">
        <v>2384.21</v>
      </c>
      <c r="I2503" s="3">
        <v>45279</v>
      </c>
      <c r="J2503" s="3" t="str">
        <f>TEXT(NIgerian_Fintech[[#This Row],[TransactionDate]], "JJJJ")</f>
        <v>2023</v>
      </c>
      <c r="K2503" s="3" t="str">
        <f>TEXT(NIgerian_Fintech[[#This Row],[TransactionDate]], "MMMM")</f>
        <v>December</v>
      </c>
      <c r="L2503" s="3" t="str">
        <f>TEXT(NIgerian_Fintech[[#This Row],[TransactionDate]], "MM")</f>
        <v>12</v>
      </c>
      <c r="M2503" s="3" t="str">
        <f>TEXT(NIgerian_Fintech[[#This Row],[TransactionDate]], "tttt")</f>
        <v>Tuesday</v>
      </c>
      <c r="N2503" s="2" t="s">
        <v>16</v>
      </c>
    </row>
    <row r="2504" spans="1:14" ht="14.5" x14ac:dyDescent="0.35">
      <c r="A2504" s="2" t="s">
        <v>5038</v>
      </c>
      <c r="B2504" s="2" t="s">
        <v>5039</v>
      </c>
      <c r="C2504" s="2">
        <v>48</v>
      </c>
      <c r="D2504" s="2" t="s">
        <v>39</v>
      </c>
      <c r="E2504" s="2" t="s">
        <v>42</v>
      </c>
      <c r="F2504" s="2" t="s">
        <v>55</v>
      </c>
      <c r="G2504" s="2" t="s">
        <v>15</v>
      </c>
      <c r="H2504" s="7">
        <v>3474.96</v>
      </c>
      <c r="I2504" s="3">
        <v>45166</v>
      </c>
      <c r="J2504" s="3" t="str">
        <f>TEXT(NIgerian_Fintech[[#This Row],[TransactionDate]], "JJJJ")</f>
        <v>2023</v>
      </c>
      <c r="K2504" s="3" t="str">
        <f>TEXT(NIgerian_Fintech[[#This Row],[TransactionDate]], "MMMM")</f>
        <v>August</v>
      </c>
      <c r="L2504" s="3" t="str">
        <f>TEXT(NIgerian_Fintech[[#This Row],[TransactionDate]], "MM")</f>
        <v>08</v>
      </c>
      <c r="M2504" s="3" t="str">
        <f>TEXT(NIgerian_Fintech[[#This Row],[TransactionDate]], "tttt")</f>
        <v>Monday</v>
      </c>
      <c r="N2504" s="2" t="s">
        <v>16</v>
      </c>
    </row>
    <row r="2505" spans="1:14" ht="14.5" x14ac:dyDescent="0.35">
      <c r="A2505" s="2" t="s">
        <v>5040</v>
      </c>
      <c r="B2505" s="2" t="s">
        <v>5041</v>
      </c>
      <c r="C2505" s="2">
        <v>31</v>
      </c>
      <c r="D2505" s="2" t="s">
        <v>39</v>
      </c>
      <c r="E2505" s="2" t="s">
        <v>52</v>
      </c>
      <c r="F2505" s="2" t="s">
        <v>35</v>
      </c>
      <c r="G2505" s="2" t="s">
        <v>20</v>
      </c>
      <c r="H2505" s="7">
        <v>6378.4</v>
      </c>
      <c r="I2505" s="3">
        <v>45209</v>
      </c>
      <c r="J2505" s="3" t="str">
        <f>TEXT(NIgerian_Fintech[[#This Row],[TransactionDate]], "JJJJ")</f>
        <v>2023</v>
      </c>
      <c r="K2505" s="3" t="str">
        <f>TEXT(NIgerian_Fintech[[#This Row],[TransactionDate]], "MMMM")</f>
        <v>October</v>
      </c>
      <c r="L2505" s="3" t="str">
        <f>TEXT(NIgerian_Fintech[[#This Row],[TransactionDate]], "MM")</f>
        <v>10</v>
      </c>
      <c r="M2505" s="3" t="str">
        <f>TEXT(NIgerian_Fintech[[#This Row],[TransactionDate]], "tttt")</f>
        <v>Tuesday</v>
      </c>
      <c r="N2505" s="2" t="s">
        <v>16</v>
      </c>
    </row>
    <row r="2506" spans="1:14" ht="14.5" x14ac:dyDescent="0.35">
      <c r="A2506" s="2" t="s">
        <v>5042</v>
      </c>
      <c r="B2506" s="2" t="s">
        <v>5043</v>
      </c>
      <c r="C2506" s="2">
        <v>37</v>
      </c>
      <c r="D2506" s="2" t="s">
        <v>12</v>
      </c>
      <c r="E2506" s="2" t="s">
        <v>42</v>
      </c>
      <c r="F2506" s="2" t="s">
        <v>19</v>
      </c>
      <c r="G2506" s="2" t="s">
        <v>15</v>
      </c>
      <c r="H2506" s="7">
        <v>2686.14</v>
      </c>
      <c r="I2506" s="3">
        <v>45375</v>
      </c>
      <c r="J2506" s="3" t="str">
        <f>TEXT(NIgerian_Fintech[[#This Row],[TransactionDate]], "JJJJ")</f>
        <v>2024</v>
      </c>
      <c r="K2506" s="3" t="str">
        <f>TEXT(NIgerian_Fintech[[#This Row],[TransactionDate]], "MMMM")</f>
        <v>March</v>
      </c>
      <c r="L2506" s="3" t="str">
        <f>TEXT(NIgerian_Fintech[[#This Row],[TransactionDate]], "MM")</f>
        <v>03</v>
      </c>
      <c r="M2506" s="3" t="str">
        <f>TEXT(NIgerian_Fintech[[#This Row],[TransactionDate]], "tttt")</f>
        <v>Sunday</v>
      </c>
      <c r="N2506" s="2" t="s">
        <v>16</v>
      </c>
    </row>
    <row r="2507" spans="1:14" ht="14.5" x14ac:dyDescent="0.35">
      <c r="A2507" s="2" t="s">
        <v>5044</v>
      </c>
      <c r="B2507" s="2" t="s">
        <v>5045</v>
      </c>
      <c r="C2507" s="2">
        <v>35</v>
      </c>
      <c r="D2507" s="2" t="s">
        <v>12</v>
      </c>
      <c r="E2507" s="2" t="s">
        <v>52</v>
      </c>
      <c r="F2507" s="2" t="s">
        <v>49</v>
      </c>
      <c r="G2507" s="2" t="s">
        <v>26</v>
      </c>
      <c r="H2507" s="7">
        <v>2822.69</v>
      </c>
      <c r="I2507" s="3">
        <v>45508</v>
      </c>
      <c r="J2507" s="3" t="str">
        <f>TEXT(NIgerian_Fintech[[#This Row],[TransactionDate]], "JJJJ")</f>
        <v>2024</v>
      </c>
      <c r="K2507" s="3" t="str">
        <f>TEXT(NIgerian_Fintech[[#This Row],[TransactionDate]], "MMMM")</f>
        <v>August</v>
      </c>
      <c r="L2507" s="3" t="str">
        <f>TEXT(NIgerian_Fintech[[#This Row],[TransactionDate]], "MM")</f>
        <v>08</v>
      </c>
      <c r="M2507" s="3" t="str">
        <f>TEXT(NIgerian_Fintech[[#This Row],[TransactionDate]], "tttt")</f>
        <v>Sunday</v>
      </c>
      <c r="N2507" s="2" t="s">
        <v>16</v>
      </c>
    </row>
    <row r="2508" spans="1:14" ht="14.5" x14ac:dyDescent="0.35">
      <c r="A2508" s="2" t="s">
        <v>5046</v>
      </c>
      <c r="B2508" s="2" t="s">
        <v>5047</v>
      </c>
      <c r="C2508" s="2">
        <v>46</v>
      </c>
      <c r="D2508" s="2" t="s">
        <v>39</v>
      </c>
      <c r="E2508" s="2" t="s">
        <v>42</v>
      </c>
      <c r="F2508" s="2" t="s">
        <v>55</v>
      </c>
      <c r="G2508" s="2" t="s">
        <v>36</v>
      </c>
      <c r="H2508" s="7">
        <v>17906.25</v>
      </c>
      <c r="I2508" s="3">
        <v>44992</v>
      </c>
      <c r="J2508" s="3" t="str">
        <f>TEXT(NIgerian_Fintech[[#This Row],[TransactionDate]], "JJJJ")</f>
        <v>2023</v>
      </c>
      <c r="K2508" s="3" t="str">
        <f>TEXT(NIgerian_Fintech[[#This Row],[TransactionDate]], "MMMM")</f>
        <v>March</v>
      </c>
      <c r="L2508" s="3" t="str">
        <f>TEXT(NIgerian_Fintech[[#This Row],[TransactionDate]], "MM")</f>
        <v>03</v>
      </c>
      <c r="M2508" s="3" t="str">
        <f>TEXT(NIgerian_Fintech[[#This Row],[TransactionDate]], "tttt")</f>
        <v>Tuesday</v>
      </c>
      <c r="N2508" s="2" t="s">
        <v>16</v>
      </c>
    </row>
    <row r="2509" spans="1:14" ht="14.5" x14ac:dyDescent="0.35">
      <c r="A2509" s="2" t="s">
        <v>5048</v>
      </c>
      <c r="B2509" s="2" t="s">
        <v>5049</v>
      </c>
      <c r="C2509" s="2">
        <v>23</v>
      </c>
      <c r="D2509" s="2" t="s">
        <v>39</v>
      </c>
      <c r="E2509" s="2" t="s">
        <v>29</v>
      </c>
      <c r="F2509" s="2" t="s">
        <v>19</v>
      </c>
      <c r="G2509" s="2" t="s">
        <v>15</v>
      </c>
      <c r="H2509" s="7">
        <v>7942.65</v>
      </c>
      <c r="I2509" s="3">
        <v>45253</v>
      </c>
      <c r="J2509" s="3" t="str">
        <f>TEXT(NIgerian_Fintech[[#This Row],[TransactionDate]], "JJJJ")</f>
        <v>2023</v>
      </c>
      <c r="K2509" s="3" t="str">
        <f>TEXT(NIgerian_Fintech[[#This Row],[TransactionDate]], "MMMM")</f>
        <v>November</v>
      </c>
      <c r="L2509" s="3" t="str">
        <f>TEXT(NIgerian_Fintech[[#This Row],[TransactionDate]], "MM")</f>
        <v>11</v>
      </c>
      <c r="M2509" s="3" t="str">
        <f>TEXT(NIgerian_Fintech[[#This Row],[TransactionDate]], "tttt")</f>
        <v>Thursday</v>
      </c>
      <c r="N2509" s="2" t="s">
        <v>16</v>
      </c>
    </row>
    <row r="2510" spans="1:14" ht="14.5" x14ac:dyDescent="0.35">
      <c r="A2510" s="2" t="s">
        <v>5050</v>
      </c>
      <c r="B2510" s="2" t="s">
        <v>5051</v>
      </c>
      <c r="C2510" s="2">
        <v>49</v>
      </c>
      <c r="D2510" s="2" t="s">
        <v>12</v>
      </c>
      <c r="E2510" s="2" t="s">
        <v>64</v>
      </c>
      <c r="F2510" s="2" t="s">
        <v>55</v>
      </c>
      <c r="G2510" s="2" t="s">
        <v>36</v>
      </c>
      <c r="H2510" s="7">
        <v>19432.3</v>
      </c>
      <c r="I2510" s="3">
        <v>45382</v>
      </c>
      <c r="J2510" s="3" t="str">
        <f>TEXT(NIgerian_Fintech[[#This Row],[TransactionDate]], "JJJJ")</f>
        <v>2024</v>
      </c>
      <c r="K2510" s="3" t="str">
        <f>TEXT(NIgerian_Fintech[[#This Row],[TransactionDate]], "MMMM")</f>
        <v>March</v>
      </c>
      <c r="L2510" s="3" t="str">
        <f>TEXT(NIgerian_Fintech[[#This Row],[TransactionDate]], "MM")</f>
        <v>03</v>
      </c>
      <c r="M2510" s="3" t="str">
        <f>TEXT(NIgerian_Fintech[[#This Row],[TransactionDate]], "tttt")</f>
        <v>Sunday</v>
      </c>
      <c r="N2510" s="2" t="s">
        <v>16</v>
      </c>
    </row>
    <row r="2511" spans="1:14" ht="14.5" x14ac:dyDescent="0.35">
      <c r="A2511" s="2" t="s">
        <v>5052</v>
      </c>
      <c r="B2511" s="2" t="s">
        <v>5053</v>
      </c>
      <c r="C2511" s="2">
        <v>46</v>
      </c>
      <c r="D2511" s="2" t="s">
        <v>12</v>
      </c>
      <c r="E2511" s="2" t="s">
        <v>24</v>
      </c>
      <c r="F2511" s="2" t="s">
        <v>25</v>
      </c>
      <c r="G2511" s="2" t="s">
        <v>15</v>
      </c>
      <c r="H2511" s="7">
        <v>7226.29</v>
      </c>
      <c r="I2511" s="3">
        <v>45403</v>
      </c>
      <c r="J2511" s="3" t="str">
        <f>TEXT(NIgerian_Fintech[[#This Row],[TransactionDate]], "JJJJ")</f>
        <v>2024</v>
      </c>
      <c r="K2511" s="3" t="str">
        <f>TEXT(NIgerian_Fintech[[#This Row],[TransactionDate]], "MMMM")</f>
        <v>April</v>
      </c>
      <c r="L2511" s="3" t="str">
        <f>TEXT(NIgerian_Fintech[[#This Row],[TransactionDate]], "MM")</f>
        <v>04</v>
      </c>
      <c r="M2511" s="3" t="str">
        <f>TEXT(NIgerian_Fintech[[#This Row],[TransactionDate]], "tttt")</f>
        <v>Sunday</v>
      </c>
      <c r="N2511" s="2" t="s">
        <v>16</v>
      </c>
    </row>
    <row r="2512" spans="1:14" ht="14.5" x14ac:dyDescent="0.35">
      <c r="A2512" s="2" t="s">
        <v>5054</v>
      </c>
      <c r="B2512" s="2" t="s">
        <v>5055</v>
      </c>
      <c r="C2512" s="2">
        <v>60</v>
      </c>
      <c r="D2512" s="2" t="s">
        <v>39</v>
      </c>
      <c r="E2512" s="2" t="s">
        <v>74</v>
      </c>
      <c r="F2512" s="2" t="s">
        <v>55</v>
      </c>
      <c r="G2512" s="2" t="s">
        <v>30</v>
      </c>
      <c r="H2512" s="7">
        <v>23998.04</v>
      </c>
      <c r="I2512" s="3">
        <v>45211</v>
      </c>
      <c r="J2512" s="3" t="str">
        <f>TEXT(NIgerian_Fintech[[#This Row],[TransactionDate]], "JJJJ")</f>
        <v>2023</v>
      </c>
      <c r="K2512" s="3" t="str">
        <f>TEXT(NIgerian_Fintech[[#This Row],[TransactionDate]], "MMMM")</f>
        <v>October</v>
      </c>
      <c r="L2512" s="3" t="str">
        <f>TEXT(NIgerian_Fintech[[#This Row],[TransactionDate]], "MM")</f>
        <v>10</v>
      </c>
      <c r="M2512" s="3" t="str">
        <f>TEXT(NIgerian_Fintech[[#This Row],[TransactionDate]], "tttt")</f>
        <v>Thursday</v>
      </c>
      <c r="N2512" s="2" t="s">
        <v>16</v>
      </c>
    </row>
    <row r="2513" spans="1:14" ht="14.5" x14ac:dyDescent="0.35">
      <c r="A2513" s="2" t="s">
        <v>5056</v>
      </c>
      <c r="B2513" s="2" t="s">
        <v>5057</v>
      </c>
      <c r="C2513" s="2">
        <v>19</v>
      </c>
      <c r="D2513" s="2" t="s">
        <v>12</v>
      </c>
      <c r="E2513" s="2" t="s">
        <v>29</v>
      </c>
      <c r="F2513" s="2" t="s">
        <v>55</v>
      </c>
      <c r="G2513" s="2" t="s">
        <v>30</v>
      </c>
      <c r="H2513" s="7">
        <v>2940.25</v>
      </c>
      <c r="I2513" s="3">
        <v>44957</v>
      </c>
      <c r="J2513" s="3" t="str">
        <f>TEXT(NIgerian_Fintech[[#This Row],[TransactionDate]], "JJJJ")</f>
        <v>2023</v>
      </c>
      <c r="K2513" s="3" t="str">
        <f>TEXT(NIgerian_Fintech[[#This Row],[TransactionDate]], "MMMM")</f>
        <v>January</v>
      </c>
      <c r="L2513" s="3" t="str">
        <f>TEXT(NIgerian_Fintech[[#This Row],[TransactionDate]], "MM")</f>
        <v>01</v>
      </c>
      <c r="M2513" s="3" t="str">
        <f>TEXT(NIgerian_Fintech[[#This Row],[TransactionDate]], "tttt")</f>
        <v>Tuesday</v>
      </c>
      <c r="N2513" s="2" t="s">
        <v>16</v>
      </c>
    </row>
    <row r="2514" spans="1:14" ht="14.5" x14ac:dyDescent="0.35">
      <c r="A2514" s="2" t="s">
        <v>5058</v>
      </c>
      <c r="B2514" s="2" t="s">
        <v>5059</v>
      </c>
      <c r="C2514" s="2">
        <v>40</v>
      </c>
      <c r="D2514" s="2" t="s">
        <v>39</v>
      </c>
      <c r="E2514" s="2" t="s">
        <v>64</v>
      </c>
      <c r="F2514" s="2" t="s">
        <v>25</v>
      </c>
      <c r="G2514" s="2" t="s">
        <v>30</v>
      </c>
      <c r="H2514" s="7">
        <v>9588.59</v>
      </c>
      <c r="I2514" s="3">
        <v>45374</v>
      </c>
      <c r="J2514" s="3" t="str">
        <f>TEXT(NIgerian_Fintech[[#This Row],[TransactionDate]], "JJJJ")</f>
        <v>2024</v>
      </c>
      <c r="K2514" s="3" t="str">
        <f>TEXT(NIgerian_Fintech[[#This Row],[TransactionDate]], "MMMM")</f>
        <v>March</v>
      </c>
      <c r="L2514" s="3" t="str">
        <f>TEXT(NIgerian_Fintech[[#This Row],[TransactionDate]], "MM")</f>
        <v>03</v>
      </c>
      <c r="M2514" s="3" t="str">
        <f>TEXT(NIgerian_Fintech[[#This Row],[TransactionDate]], "tttt")</f>
        <v>Saturday</v>
      </c>
      <c r="N2514" s="2" t="s">
        <v>16</v>
      </c>
    </row>
    <row r="2515" spans="1:14" ht="14.5" x14ac:dyDescent="0.35">
      <c r="A2515" s="2" t="s">
        <v>5060</v>
      </c>
      <c r="B2515" s="2" t="s">
        <v>5061</v>
      </c>
      <c r="C2515" s="2">
        <v>36</v>
      </c>
      <c r="D2515" s="2" t="s">
        <v>12</v>
      </c>
      <c r="E2515" s="2" t="s">
        <v>52</v>
      </c>
      <c r="F2515" s="2" t="s">
        <v>35</v>
      </c>
      <c r="G2515" s="2" t="s">
        <v>15</v>
      </c>
      <c r="H2515" s="7">
        <v>6996.32</v>
      </c>
      <c r="I2515" s="3">
        <v>45140</v>
      </c>
      <c r="J2515" s="3" t="str">
        <f>TEXT(NIgerian_Fintech[[#This Row],[TransactionDate]], "JJJJ")</f>
        <v>2023</v>
      </c>
      <c r="K2515" s="3" t="str">
        <f>TEXT(NIgerian_Fintech[[#This Row],[TransactionDate]], "MMMM")</f>
        <v>August</v>
      </c>
      <c r="L2515" s="3" t="str">
        <f>TEXT(NIgerian_Fintech[[#This Row],[TransactionDate]], "MM")</f>
        <v>08</v>
      </c>
      <c r="M2515" s="3" t="str">
        <f>TEXT(NIgerian_Fintech[[#This Row],[TransactionDate]], "tttt")</f>
        <v>Wednesday</v>
      </c>
      <c r="N2515" s="2" t="s">
        <v>16</v>
      </c>
    </row>
    <row r="2516" spans="1:14" ht="14.5" x14ac:dyDescent="0.35">
      <c r="A2516" s="2" t="s">
        <v>5062</v>
      </c>
      <c r="B2516" s="2" t="s">
        <v>5063</v>
      </c>
      <c r="C2516" s="2">
        <v>48</v>
      </c>
      <c r="D2516" s="2" t="s">
        <v>12</v>
      </c>
      <c r="E2516" s="2" t="s">
        <v>93</v>
      </c>
      <c r="F2516" s="2" t="s">
        <v>49</v>
      </c>
      <c r="G2516" s="2" t="s">
        <v>36</v>
      </c>
      <c r="H2516" s="7">
        <v>25094.98</v>
      </c>
      <c r="I2516" s="3">
        <v>45619</v>
      </c>
      <c r="J2516" s="3" t="str">
        <f>TEXT(NIgerian_Fintech[[#This Row],[TransactionDate]], "JJJJ")</f>
        <v>2024</v>
      </c>
      <c r="K2516" s="3" t="str">
        <f>TEXT(NIgerian_Fintech[[#This Row],[TransactionDate]], "MMMM")</f>
        <v>November</v>
      </c>
      <c r="L2516" s="3" t="str">
        <f>TEXT(NIgerian_Fintech[[#This Row],[TransactionDate]], "MM")</f>
        <v>11</v>
      </c>
      <c r="M2516" s="3" t="str">
        <f>TEXT(NIgerian_Fintech[[#This Row],[TransactionDate]], "tttt")</f>
        <v>Saturday</v>
      </c>
      <c r="N2516" s="2" t="s">
        <v>16</v>
      </c>
    </row>
    <row r="2517" spans="1:14" ht="14.5" x14ac:dyDescent="0.35">
      <c r="A2517" s="2" t="s">
        <v>5064</v>
      </c>
      <c r="B2517" s="2" t="s">
        <v>5065</v>
      </c>
      <c r="C2517" s="2">
        <v>22</v>
      </c>
      <c r="D2517" s="2" t="s">
        <v>12</v>
      </c>
      <c r="E2517" s="2" t="s">
        <v>93</v>
      </c>
      <c r="F2517" s="2" t="s">
        <v>19</v>
      </c>
      <c r="G2517" s="2" t="s">
        <v>30</v>
      </c>
      <c r="H2517" s="7">
        <v>5421.09</v>
      </c>
      <c r="I2517" s="3">
        <v>45640</v>
      </c>
      <c r="J2517" s="3" t="str">
        <f>TEXT(NIgerian_Fintech[[#This Row],[TransactionDate]], "JJJJ")</f>
        <v>2024</v>
      </c>
      <c r="K2517" s="3" t="str">
        <f>TEXT(NIgerian_Fintech[[#This Row],[TransactionDate]], "MMMM")</f>
        <v>December</v>
      </c>
      <c r="L2517" s="3" t="str">
        <f>TEXT(NIgerian_Fintech[[#This Row],[TransactionDate]], "MM")</f>
        <v>12</v>
      </c>
      <c r="M2517" s="3" t="str">
        <f>TEXT(NIgerian_Fintech[[#This Row],[TransactionDate]], "tttt")</f>
        <v>Saturday</v>
      </c>
      <c r="N2517" s="2" t="s">
        <v>16</v>
      </c>
    </row>
    <row r="2518" spans="1:14" ht="14.5" x14ac:dyDescent="0.35">
      <c r="A2518" s="2" t="s">
        <v>5066</v>
      </c>
      <c r="B2518" s="2" t="s">
        <v>5067</v>
      </c>
      <c r="C2518" s="2">
        <v>36</v>
      </c>
      <c r="D2518" s="2" t="s">
        <v>39</v>
      </c>
      <c r="E2518" s="2" t="s">
        <v>13</v>
      </c>
      <c r="F2518" s="2" t="s">
        <v>14</v>
      </c>
      <c r="G2518" s="2" t="s">
        <v>36</v>
      </c>
      <c r="H2518" s="7">
        <v>19298.07</v>
      </c>
      <c r="I2518" s="3">
        <v>45506</v>
      </c>
      <c r="J2518" s="3" t="str">
        <f>TEXT(NIgerian_Fintech[[#This Row],[TransactionDate]], "JJJJ")</f>
        <v>2024</v>
      </c>
      <c r="K2518" s="3" t="str">
        <f>TEXT(NIgerian_Fintech[[#This Row],[TransactionDate]], "MMMM")</f>
        <v>August</v>
      </c>
      <c r="L2518" s="3" t="str">
        <f>TEXT(NIgerian_Fintech[[#This Row],[TransactionDate]], "MM")</f>
        <v>08</v>
      </c>
      <c r="M2518" s="3" t="str">
        <f>TEXT(NIgerian_Fintech[[#This Row],[TransactionDate]], "tttt")</f>
        <v>Friday</v>
      </c>
      <c r="N2518" s="2" t="s">
        <v>16</v>
      </c>
    </row>
    <row r="2519" spans="1:14" ht="14.5" x14ac:dyDescent="0.35">
      <c r="A2519" s="2" t="s">
        <v>5068</v>
      </c>
      <c r="B2519" s="2" t="s">
        <v>5069</v>
      </c>
      <c r="C2519" s="2">
        <v>51</v>
      </c>
      <c r="D2519" s="2" t="s">
        <v>12</v>
      </c>
      <c r="E2519" s="2" t="s">
        <v>64</v>
      </c>
      <c r="F2519" s="2" t="s">
        <v>49</v>
      </c>
      <c r="G2519" s="2" t="s">
        <v>15</v>
      </c>
      <c r="H2519" s="7">
        <v>8298.93</v>
      </c>
      <c r="I2519" s="3">
        <v>44951</v>
      </c>
      <c r="J2519" s="3" t="str">
        <f>TEXT(NIgerian_Fintech[[#This Row],[TransactionDate]], "JJJJ")</f>
        <v>2023</v>
      </c>
      <c r="K2519" s="3" t="str">
        <f>TEXT(NIgerian_Fintech[[#This Row],[TransactionDate]], "MMMM")</f>
        <v>January</v>
      </c>
      <c r="L2519" s="3" t="str">
        <f>TEXT(NIgerian_Fintech[[#This Row],[TransactionDate]], "MM")</f>
        <v>01</v>
      </c>
      <c r="M2519" s="3" t="str">
        <f>TEXT(NIgerian_Fintech[[#This Row],[TransactionDate]], "tttt")</f>
        <v>Wednesday</v>
      </c>
      <c r="N2519" s="2" t="s">
        <v>16</v>
      </c>
    </row>
    <row r="2520" spans="1:14" ht="14.5" x14ac:dyDescent="0.35">
      <c r="A2520" s="2" t="s">
        <v>5070</v>
      </c>
      <c r="B2520" s="2" t="s">
        <v>5071</v>
      </c>
      <c r="C2520" s="2">
        <v>27</v>
      </c>
      <c r="D2520" s="2" t="s">
        <v>39</v>
      </c>
      <c r="E2520" s="2" t="s">
        <v>42</v>
      </c>
      <c r="F2520" s="2" t="s">
        <v>55</v>
      </c>
      <c r="G2520" s="2" t="s">
        <v>36</v>
      </c>
      <c r="H2520" s="7">
        <v>12328.63</v>
      </c>
      <c r="I2520" s="3">
        <v>45299</v>
      </c>
      <c r="J2520" s="3" t="str">
        <f>TEXT(NIgerian_Fintech[[#This Row],[TransactionDate]], "JJJJ")</f>
        <v>2024</v>
      </c>
      <c r="K2520" s="3" t="str">
        <f>TEXT(NIgerian_Fintech[[#This Row],[TransactionDate]], "MMMM")</f>
        <v>January</v>
      </c>
      <c r="L2520" s="3" t="str">
        <f>TEXT(NIgerian_Fintech[[#This Row],[TransactionDate]], "MM")</f>
        <v>01</v>
      </c>
      <c r="M2520" s="3" t="str">
        <f>TEXT(NIgerian_Fintech[[#This Row],[TransactionDate]], "tttt")</f>
        <v>Monday</v>
      </c>
      <c r="N2520" s="2" t="s">
        <v>16</v>
      </c>
    </row>
    <row r="2521" spans="1:14" ht="14.5" x14ac:dyDescent="0.35">
      <c r="A2521" s="2" t="s">
        <v>5072</v>
      </c>
      <c r="B2521" s="2" t="s">
        <v>5073</v>
      </c>
      <c r="C2521" s="2">
        <v>42</v>
      </c>
      <c r="D2521" s="2" t="s">
        <v>12</v>
      </c>
      <c r="E2521" s="2" t="s">
        <v>74</v>
      </c>
      <c r="F2521" s="2" t="s">
        <v>14</v>
      </c>
      <c r="G2521" s="2" t="s">
        <v>36</v>
      </c>
      <c r="H2521" s="7">
        <v>21794.22</v>
      </c>
      <c r="I2521" s="3">
        <v>45323</v>
      </c>
      <c r="J2521" s="3" t="str">
        <f>TEXT(NIgerian_Fintech[[#This Row],[TransactionDate]], "JJJJ")</f>
        <v>2024</v>
      </c>
      <c r="K2521" s="3" t="str">
        <f>TEXT(NIgerian_Fintech[[#This Row],[TransactionDate]], "MMMM")</f>
        <v>February</v>
      </c>
      <c r="L2521" s="3" t="str">
        <f>TEXT(NIgerian_Fintech[[#This Row],[TransactionDate]], "MM")</f>
        <v>02</v>
      </c>
      <c r="M2521" s="3" t="str">
        <f>TEXT(NIgerian_Fintech[[#This Row],[TransactionDate]], "tttt")</f>
        <v>Thursday</v>
      </c>
      <c r="N2521" s="2" t="s">
        <v>16</v>
      </c>
    </row>
    <row r="2522" spans="1:14" ht="14.5" x14ac:dyDescent="0.35">
      <c r="A2522" s="2" t="s">
        <v>5074</v>
      </c>
      <c r="B2522" s="2" t="s">
        <v>5075</v>
      </c>
      <c r="C2522" s="2">
        <v>19</v>
      </c>
      <c r="D2522" s="2" t="s">
        <v>39</v>
      </c>
      <c r="E2522" s="2" t="s">
        <v>42</v>
      </c>
      <c r="F2522" s="2" t="s">
        <v>25</v>
      </c>
      <c r="G2522" s="2" t="s">
        <v>30</v>
      </c>
      <c r="H2522" s="7">
        <v>57784.25</v>
      </c>
      <c r="I2522" s="3">
        <v>45263</v>
      </c>
      <c r="J2522" s="3" t="str">
        <f>TEXT(NIgerian_Fintech[[#This Row],[TransactionDate]], "JJJJ")</f>
        <v>2023</v>
      </c>
      <c r="K2522" s="3" t="str">
        <f>TEXT(NIgerian_Fintech[[#This Row],[TransactionDate]], "MMMM")</f>
        <v>December</v>
      </c>
      <c r="L2522" s="3" t="str">
        <f>TEXT(NIgerian_Fintech[[#This Row],[TransactionDate]], "MM")</f>
        <v>12</v>
      </c>
      <c r="M2522" s="3" t="str">
        <f>TEXT(NIgerian_Fintech[[#This Row],[TransactionDate]], "tttt")</f>
        <v>Sunday</v>
      </c>
      <c r="N2522" s="2" t="s">
        <v>21</v>
      </c>
    </row>
    <row r="2523" spans="1:14" ht="14.5" x14ac:dyDescent="0.35">
      <c r="A2523" s="2" t="s">
        <v>5076</v>
      </c>
      <c r="B2523" s="2" t="s">
        <v>5077</v>
      </c>
      <c r="C2523" s="2">
        <v>28</v>
      </c>
      <c r="D2523" s="2" t="s">
        <v>39</v>
      </c>
      <c r="E2523" s="2" t="s">
        <v>42</v>
      </c>
      <c r="F2523" s="2" t="s">
        <v>49</v>
      </c>
      <c r="G2523" s="2" t="s">
        <v>20</v>
      </c>
      <c r="H2523" s="7">
        <v>13135.63</v>
      </c>
      <c r="I2523" s="3">
        <v>45598</v>
      </c>
      <c r="J2523" s="3" t="str">
        <f>TEXT(NIgerian_Fintech[[#This Row],[TransactionDate]], "JJJJ")</f>
        <v>2024</v>
      </c>
      <c r="K2523" s="3" t="str">
        <f>TEXT(NIgerian_Fintech[[#This Row],[TransactionDate]], "MMMM")</f>
        <v>November</v>
      </c>
      <c r="L2523" s="3" t="str">
        <f>TEXT(NIgerian_Fintech[[#This Row],[TransactionDate]], "MM")</f>
        <v>11</v>
      </c>
      <c r="M2523" s="3" t="str">
        <f>TEXT(NIgerian_Fintech[[#This Row],[TransactionDate]], "tttt")</f>
        <v>Saturday</v>
      </c>
      <c r="N2523" s="2" t="s">
        <v>16</v>
      </c>
    </row>
    <row r="2524" spans="1:14" ht="14.5" x14ac:dyDescent="0.35">
      <c r="A2524" s="2" t="s">
        <v>5078</v>
      </c>
      <c r="B2524" s="2" t="s">
        <v>5079</v>
      </c>
      <c r="C2524" s="2">
        <v>48</v>
      </c>
      <c r="D2524" s="2" t="s">
        <v>12</v>
      </c>
      <c r="E2524" s="2" t="s">
        <v>64</v>
      </c>
      <c r="F2524" s="2" t="s">
        <v>35</v>
      </c>
      <c r="G2524" s="2" t="s">
        <v>26</v>
      </c>
      <c r="H2524" s="7">
        <v>3776.39</v>
      </c>
      <c r="I2524" s="3">
        <v>45206</v>
      </c>
      <c r="J2524" s="3" t="str">
        <f>TEXT(NIgerian_Fintech[[#This Row],[TransactionDate]], "JJJJ")</f>
        <v>2023</v>
      </c>
      <c r="K2524" s="3" t="str">
        <f>TEXT(NIgerian_Fintech[[#This Row],[TransactionDate]], "MMMM")</f>
        <v>October</v>
      </c>
      <c r="L2524" s="3" t="str">
        <f>TEXT(NIgerian_Fintech[[#This Row],[TransactionDate]], "MM")</f>
        <v>10</v>
      </c>
      <c r="M2524" s="3" t="str">
        <f>TEXT(NIgerian_Fintech[[#This Row],[TransactionDate]], "tttt")</f>
        <v>Saturday</v>
      </c>
      <c r="N2524" s="2" t="s">
        <v>16</v>
      </c>
    </row>
    <row r="2525" spans="1:14" ht="14.5" x14ac:dyDescent="0.35">
      <c r="A2525" s="2" t="s">
        <v>5080</v>
      </c>
      <c r="B2525" s="2" t="s">
        <v>5081</v>
      </c>
      <c r="C2525" s="2">
        <v>32</v>
      </c>
      <c r="D2525" s="2" t="s">
        <v>39</v>
      </c>
      <c r="E2525" s="2" t="s">
        <v>24</v>
      </c>
      <c r="F2525" s="2" t="s">
        <v>19</v>
      </c>
      <c r="G2525" s="2" t="s">
        <v>15</v>
      </c>
      <c r="H2525" s="7">
        <v>3552.65</v>
      </c>
      <c r="I2525" s="3">
        <v>45549</v>
      </c>
      <c r="J2525" s="3" t="str">
        <f>TEXT(NIgerian_Fintech[[#This Row],[TransactionDate]], "JJJJ")</f>
        <v>2024</v>
      </c>
      <c r="K2525" s="3" t="str">
        <f>TEXT(NIgerian_Fintech[[#This Row],[TransactionDate]], "MMMM")</f>
        <v>September</v>
      </c>
      <c r="L2525" s="3" t="str">
        <f>TEXT(NIgerian_Fintech[[#This Row],[TransactionDate]], "MM")</f>
        <v>09</v>
      </c>
      <c r="M2525" s="3" t="str">
        <f>TEXT(NIgerian_Fintech[[#This Row],[TransactionDate]], "tttt")</f>
        <v>Saturday</v>
      </c>
      <c r="N2525" s="2" t="s">
        <v>16</v>
      </c>
    </row>
    <row r="2526" spans="1:14" ht="14.5" x14ac:dyDescent="0.35">
      <c r="A2526" s="2" t="s">
        <v>5082</v>
      </c>
      <c r="B2526" s="2" t="s">
        <v>5083</v>
      </c>
      <c r="C2526" s="2">
        <v>26</v>
      </c>
      <c r="D2526" s="2" t="s">
        <v>39</v>
      </c>
      <c r="E2526" s="2" t="s">
        <v>74</v>
      </c>
      <c r="F2526" s="2" t="s">
        <v>49</v>
      </c>
      <c r="G2526" s="2" t="s">
        <v>15</v>
      </c>
      <c r="H2526" s="7">
        <v>3697.66</v>
      </c>
      <c r="I2526" s="3">
        <v>45485</v>
      </c>
      <c r="J2526" s="3" t="str">
        <f>TEXT(NIgerian_Fintech[[#This Row],[TransactionDate]], "JJJJ")</f>
        <v>2024</v>
      </c>
      <c r="K2526" s="3" t="str">
        <f>TEXT(NIgerian_Fintech[[#This Row],[TransactionDate]], "MMMM")</f>
        <v>July</v>
      </c>
      <c r="L2526" s="3" t="str">
        <f>TEXT(NIgerian_Fintech[[#This Row],[TransactionDate]], "MM")</f>
        <v>07</v>
      </c>
      <c r="M2526" s="3" t="str">
        <f>TEXT(NIgerian_Fintech[[#This Row],[TransactionDate]], "tttt")</f>
        <v>Friday</v>
      </c>
      <c r="N2526" s="2" t="s">
        <v>16</v>
      </c>
    </row>
    <row r="2527" spans="1:14" ht="14.5" x14ac:dyDescent="0.35">
      <c r="A2527" s="2" t="s">
        <v>5084</v>
      </c>
      <c r="B2527" s="2" t="s">
        <v>5085</v>
      </c>
      <c r="C2527" s="2">
        <v>40</v>
      </c>
      <c r="D2527" s="2" t="s">
        <v>39</v>
      </c>
      <c r="E2527" s="2" t="s">
        <v>13</v>
      </c>
      <c r="F2527" s="2" t="s">
        <v>49</v>
      </c>
      <c r="G2527" s="2" t="s">
        <v>15</v>
      </c>
      <c r="H2527" s="7">
        <v>1030.3900000000001</v>
      </c>
      <c r="I2527" s="3">
        <v>45617</v>
      </c>
      <c r="J2527" s="3" t="str">
        <f>TEXT(NIgerian_Fintech[[#This Row],[TransactionDate]], "JJJJ")</f>
        <v>2024</v>
      </c>
      <c r="K2527" s="3" t="str">
        <f>TEXT(NIgerian_Fintech[[#This Row],[TransactionDate]], "MMMM")</f>
        <v>November</v>
      </c>
      <c r="L2527" s="3" t="str">
        <f>TEXT(NIgerian_Fintech[[#This Row],[TransactionDate]], "MM")</f>
        <v>11</v>
      </c>
      <c r="M2527" s="3" t="str">
        <f>TEXT(NIgerian_Fintech[[#This Row],[TransactionDate]], "tttt")</f>
        <v>Thursday</v>
      </c>
      <c r="N2527" s="2" t="s">
        <v>16</v>
      </c>
    </row>
    <row r="2528" spans="1:14" ht="14.5" x14ac:dyDescent="0.35">
      <c r="A2528" s="2" t="s">
        <v>5086</v>
      </c>
      <c r="B2528" s="2" t="s">
        <v>5087</v>
      </c>
      <c r="C2528" s="2">
        <v>36</v>
      </c>
      <c r="D2528" s="2" t="s">
        <v>39</v>
      </c>
      <c r="E2528" s="2" t="s">
        <v>29</v>
      </c>
      <c r="F2528" s="2" t="s">
        <v>35</v>
      </c>
      <c r="G2528" s="2" t="s">
        <v>26</v>
      </c>
      <c r="H2528" s="7">
        <v>550.89</v>
      </c>
      <c r="I2528" s="3">
        <v>45474</v>
      </c>
      <c r="J2528" s="3" t="str">
        <f>TEXT(NIgerian_Fintech[[#This Row],[TransactionDate]], "JJJJ")</f>
        <v>2024</v>
      </c>
      <c r="K2528" s="3" t="str">
        <f>TEXT(NIgerian_Fintech[[#This Row],[TransactionDate]], "MMMM")</f>
        <v>July</v>
      </c>
      <c r="L2528" s="3" t="str">
        <f>TEXT(NIgerian_Fintech[[#This Row],[TransactionDate]], "MM")</f>
        <v>07</v>
      </c>
      <c r="M2528" s="3" t="str">
        <f>TEXT(NIgerian_Fintech[[#This Row],[TransactionDate]], "tttt")</f>
        <v>Monday</v>
      </c>
      <c r="N2528" s="2" t="s">
        <v>16</v>
      </c>
    </row>
    <row r="2529" spans="1:14" ht="14.5" x14ac:dyDescent="0.35">
      <c r="A2529" s="2" t="s">
        <v>5088</v>
      </c>
      <c r="B2529" s="2" t="s">
        <v>5089</v>
      </c>
      <c r="C2529" s="2">
        <v>26</v>
      </c>
      <c r="D2529" s="2" t="s">
        <v>12</v>
      </c>
      <c r="E2529" s="2" t="s">
        <v>42</v>
      </c>
      <c r="F2529" s="2" t="s">
        <v>14</v>
      </c>
      <c r="G2529" s="2" t="s">
        <v>20</v>
      </c>
      <c r="H2529" s="7">
        <v>8695.09</v>
      </c>
      <c r="I2529" s="3">
        <v>45124</v>
      </c>
      <c r="J2529" s="3" t="str">
        <f>TEXT(NIgerian_Fintech[[#This Row],[TransactionDate]], "JJJJ")</f>
        <v>2023</v>
      </c>
      <c r="K2529" s="3" t="str">
        <f>TEXT(NIgerian_Fintech[[#This Row],[TransactionDate]], "MMMM")</f>
        <v>July</v>
      </c>
      <c r="L2529" s="3" t="str">
        <f>TEXT(NIgerian_Fintech[[#This Row],[TransactionDate]], "MM")</f>
        <v>07</v>
      </c>
      <c r="M2529" s="3" t="str">
        <f>TEXT(NIgerian_Fintech[[#This Row],[TransactionDate]], "tttt")</f>
        <v>Monday</v>
      </c>
      <c r="N2529" s="2" t="s">
        <v>16</v>
      </c>
    </row>
    <row r="2530" spans="1:14" ht="14.5" x14ac:dyDescent="0.35">
      <c r="A2530" s="2" t="s">
        <v>5090</v>
      </c>
      <c r="B2530" s="2" t="s">
        <v>5091</v>
      </c>
      <c r="C2530" s="2">
        <v>52</v>
      </c>
      <c r="D2530" s="2" t="s">
        <v>12</v>
      </c>
      <c r="E2530" s="2" t="s">
        <v>74</v>
      </c>
      <c r="F2530" s="2" t="s">
        <v>25</v>
      </c>
      <c r="G2530" s="2" t="s">
        <v>36</v>
      </c>
      <c r="H2530" s="7">
        <v>16638.34</v>
      </c>
      <c r="I2530" s="3">
        <v>45480</v>
      </c>
      <c r="J2530" s="3" t="str">
        <f>TEXT(NIgerian_Fintech[[#This Row],[TransactionDate]], "JJJJ")</f>
        <v>2024</v>
      </c>
      <c r="K2530" s="3" t="str">
        <f>TEXT(NIgerian_Fintech[[#This Row],[TransactionDate]], "MMMM")</f>
        <v>July</v>
      </c>
      <c r="L2530" s="3" t="str">
        <f>TEXT(NIgerian_Fintech[[#This Row],[TransactionDate]], "MM")</f>
        <v>07</v>
      </c>
      <c r="M2530" s="3" t="str">
        <f>TEXT(NIgerian_Fintech[[#This Row],[TransactionDate]], "tttt")</f>
        <v>Sunday</v>
      </c>
      <c r="N2530" s="2" t="s">
        <v>16</v>
      </c>
    </row>
    <row r="2531" spans="1:14" ht="14.5" x14ac:dyDescent="0.35">
      <c r="A2531" s="2" t="s">
        <v>5092</v>
      </c>
      <c r="B2531" s="2" t="s">
        <v>5093</v>
      </c>
      <c r="C2531" s="2">
        <v>38</v>
      </c>
      <c r="D2531" s="2" t="s">
        <v>12</v>
      </c>
      <c r="E2531" s="2" t="s">
        <v>13</v>
      </c>
      <c r="F2531" s="2" t="s">
        <v>35</v>
      </c>
      <c r="G2531" s="2" t="s">
        <v>15</v>
      </c>
      <c r="H2531" s="7">
        <v>368.04</v>
      </c>
      <c r="I2531" s="3">
        <v>45405</v>
      </c>
      <c r="J2531" s="3" t="str">
        <f>TEXT(NIgerian_Fintech[[#This Row],[TransactionDate]], "JJJJ")</f>
        <v>2024</v>
      </c>
      <c r="K2531" s="3" t="str">
        <f>TEXT(NIgerian_Fintech[[#This Row],[TransactionDate]], "MMMM")</f>
        <v>April</v>
      </c>
      <c r="L2531" s="3" t="str">
        <f>TEXT(NIgerian_Fintech[[#This Row],[TransactionDate]], "MM")</f>
        <v>04</v>
      </c>
      <c r="M2531" s="3" t="str">
        <f>TEXT(NIgerian_Fintech[[#This Row],[TransactionDate]], "tttt")</f>
        <v>Tuesday</v>
      </c>
      <c r="N2531" s="2" t="s">
        <v>69</v>
      </c>
    </row>
    <row r="2532" spans="1:14" ht="14.5" x14ac:dyDescent="0.35">
      <c r="A2532" s="2" t="s">
        <v>5094</v>
      </c>
      <c r="B2532" s="2" t="s">
        <v>5095</v>
      </c>
      <c r="C2532" s="2">
        <v>26</v>
      </c>
      <c r="D2532" s="2" t="s">
        <v>39</v>
      </c>
      <c r="E2532" s="2" t="s">
        <v>29</v>
      </c>
      <c r="F2532" s="2" t="s">
        <v>25</v>
      </c>
      <c r="G2532" s="2" t="s">
        <v>36</v>
      </c>
      <c r="H2532" s="7">
        <v>8361.73</v>
      </c>
      <c r="I2532" s="3">
        <v>45528</v>
      </c>
      <c r="J2532" s="3" t="str">
        <f>TEXT(NIgerian_Fintech[[#This Row],[TransactionDate]], "JJJJ")</f>
        <v>2024</v>
      </c>
      <c r="K2532" s="3" t="str">
        <f>TEXT(NIgerian_Fintech[[#This Row],[TransactionDate]], "MMMM")</f>
        <v>August</v>
      </c>
      <c r="L2532" s="3" t="str">
        <f>TEXT(NIgerian_Fintech[[#This Row],[TransactionDate]], "MM")</f>
        <v>08</v>
      </c>
      <c r="M2532" s="3" t="str">
        <f>TEXT(NIgerian_Fintech[[#This Row],[TransactionDate]], "tttt")</f>
        <v>Saturday</v>
      </c>
      <c r="N2532" s="2" t="s">
        <v>21</v>
      </c>
    </row>
    <row r="2533" spans="1:14" ht="14.5" x14ac:dyDescent="0.35">
      <c r="A2533" s="2" t="s">
        <v>5096</v>
      </c>
      <c r="B2533" s="2" t="s">
        <v>5097</v>
      </c>
      <c r="C2533" s="2">
        <v>45</v>
      </c>
      <c r="D2533" s="2" t="s">
        <v>39</v>
      </c>
      <c r="E2533" s="2" t="s">
        <v>42</v>
      </c>
      <c r="F2533" s="2" t="s">
        <v>35</v>
      </c>
      <c r="G2533" s="2" t="s">
        <v>30</v>
      </c>
      <c r="H2533" s="7">
        <v>4648.3500000000004</v>
      </c>
      <c r="I2533" s="3">
        <v>45506</v>
      </c>
      <c r="J2533" s="3" t="str">
        <f>TEXT(NIgerian_Fintech[[#This Row],[TransactionDate]], "JJJJ")</f>
        <v>2024</v>
      </c>
      <c r="K2533" s="3" t="str">
        <f>TEXT(NIgerian_Fintech[[#This Row],[TransactionDate]], "MMMM")</f>
        <v>August</v>
      </c>
      <c r="L2533" s="3" t="str">
        <f>TEXT(NIgerian_Fintech[[#This Row],[TransactionDate]], "MM")</f>
        <v>08</v>
      </c>
      <c r="M2533" s="3" t="str">
        <f>TEXT(NIgerian_Fintech[[#This Row],[TransactionDate]], "tttt")</f>
        <v>Friday</v>
      </c>
      <c r="N2533" s="2" t="s">
        <v>16</v>
      </c>
    </row>
    <row r="2534" spans="1:14" ht="14.5" x14ac:dyDescent="0.35">
      <c r="A2534" s="2" t="s">
        <v>5098</v>
      </c>
      <c r="B2534" s="2" t="s">
        <v>5099</v>
      </c>
      <c r="C2534" s="2">
        <v>63</v>
      </c>
      <c r="D2534" s="2" t="s">
        <v>12</v>
      </c>
      <c r="E2534" s="2" t="s">
        <v>74</v>
      </c>
      <c r="F2534" s="2" t="s">
        <v>49</v>
      </c>
      <c r="G2534" s="2" t="s">
        <v>30</v>
      </c>
      <c r="H2534" s="7">
        <v>22301.27</v>
      </c>
      <c r="I2534" s="3">
        <v>44996</v>
      </c>
      <c r="J2534" s="3" t="str">
        <f>TEXT(NIgerian_Fintech[[#This Row],[TransactionDate]], "JJJJ")</f>
        <v>2023</v>
      </c>
      <c r="K2534" s="3" t="str">
        <f>TEXT(NIgerian_Fintech[[#This Row],[TransactionDate]], "MMMM")</f>
        <v>March</v>
      </c>
      <c r="L2534" s="3" t="str">
        <f>TEXT(NIgerian_Fintech[[#This Row],[TransactionDate]], "MM")</f>
        <v>03</v>
      </c>
      <c r="M2534" s="3" t="str">
        <f>TEXT(NIgerian_Fintech[[#This Row],[TransactionDate]], "tttt")</f>
        <v>Saturday</v>
      </c>
      <c r="N2534" s="2" t="s">
        <v>16</v>
      </c>
    </row>
    <row r="2535" spans="1:14" ht="14.5" x14ac:dyDescent="0.35">
      <c r="A2535" s="2" t="s">
        <v>5100</v>
      </c>
      <c r="B2535" s="2" t="s">
        <v>5101</v>
      </c>
      <c r="C2535" s="2">
        <v>24</v>
      </c>
      <c r="D2535" s="2" t="s">
        <v>12</v>
      </c>
      <c r="E2535" s="2" t="s">
        <v>29</v>
      </c>
      <c r="F2535" s="2" t="s">
        <v>25</v>
      </c>
      <c r="G2535" s="2" t="s">
        <v>30</v>
      </c>
      <c r="H2535" s="7">
        <v>1571.06</v>
      </c>
      <c r="I2535" s="3">
        <v>45431</v>
      </c>
      <c r="J2535" s="3" t="str">
        <f>TEXT(NIgerian_Fintech[[#This Row],[TransactionDate]], "JJJJ")</f>
        <v>2024</v>
      </c>
      <c r="K2535" s="3" t="str">
        <f>TEXT(NIgerian_Fintech[[#This Row],[TransactionDate]], "MMMM")</f>
        <v>May</v>
      </c>
      <c r="L2535" s="3" t="str">
        <f>TEXT(NIgerian_Fintech[[#This Row],[TransactionDate]], "MM")</f>
        <v>05</v>
      </c>
      <c r="M2535" s="3" t="str">
        <f>TEXT(NIgerian_Fintech[[#This Row],[TransactionDate]], "tttt")</f>
        <v>Sunday</v>
      </c>
      <c r="N2535" s="2" t="s">
        <v>16</v>
      </c>
    </row>
    <row r="2536" spans="1:14" ht="14.5" x14ac:dyDescent="0.35">
      <c r="A2536" s="2" t="s">
        <v>5102</v>
      </c>
      <c r="B2536" s="2" t="s">
        <v>5103</v>
      </c>
      <c r="C2536" s="2">
        <v>33</v>
      </c>
      <c r="D2536" s="2" t="s">
        <v>39</v>
      </c>
      <c r="E2536" s="2" t="s">
        <v>64</v>
      </c>
      <c r="F2536" s="2" t="s">
        <v>14</v>
      </c>
      <c r="G2536" s="2" t="s">
        <v>15</v>
      </c>
      <c r="H2536" s="7">
        <v>8288.11</v>
      </c>
      <c r="I2536" s="3">
        <v>45036</v>
      </c>
      <c r="J2536" s="3" t="str">
        <f>TEXT(NIgerian_Fintech[[#This Row],[TransactionDate]], "JJJJ")</f>
        <v>2023</v>
      </c>
      <c r="K2536" s="3" t="str">
        <f>TEXT(NIgerian_Fintech[[#This Row],[TransactionDate]], "MMMM")</f>
        <v>April</v>
      </c>
      <c r="L2536" s="3" t="str">
        <f>TEXT(NIgerian_Fintech[[#This Row],[TransactionDate]], "MM")</f>
        <v>04</v>
      </c>
      <c r="M2536" s="3" t="str">
        <f>TEXT(NIgerian_Fintech[[#This Row],[TransactionDate]], "tttt")</f>
        <v>Thursday</v>
      </c>
      <c r="N2536" s="2" t="s">
        <v>16</v>
      </c>
    </row>
    <row r="2537" spans="1:14" ht="14.5" x14ac:dyDescent="0.35">
      <c r="A2537" s="2" t="s">
        <v>5104</v>
      </c>
      <c r="B2537" s="2" t="s">
        <v>5105</v>
      </c>
      <c r="C2537" s="2">
        <v>33</v>
      </c>
      <c r="D2537" s="2" t="s">
        <v>12</v>
      </c>
      <c r="E2537" s="2" t="s">
        <v>24</v>
      </c>
      <c r="F2537" s="2" t="s">
        <v>14</v>
      </c>
      <c r="G2537" s="2" t="s">
        <v>26</v>
      </c>
      <c r="H2537" s="7">
        <v>35377.29</v>
      </c>
      <c r="I2537" s="3">
        <v>45308</v>
      </c>
      <c r="J2537" s="3" t="str">
        <f>TEXT(NIgerian_Fintech[[#This Row],[TransactionDate]], "JJJJ")</f>
        <v>2024</v>
      </c>
      <c r="K2537" s="3" t="str">
        <f>TEXT(NIgerian_Fintech[[#This Row],[TransactionDate]], "MMMM")</f>
        <v>January</v>
      </c>
      <c r="L2537" s="3" t="str">
        <f>TEXT(NIgerian_Fintech[[#This Row],[TransactionDate]], "MM")</f>
        <v>01</v>
      </c>
      <c r="M2537" s="3" t="str">
        <f>TEXT(NIgerian_Fintech[[#This Row],[TransactionDate]], "tttt")</f>
        <v>Wednesday</v>
      </c>
      <c r="N2537" s="2" t="s">
        <v>16</v>
      </c>
    </row>
    <row r="2538" spans="1:14" ht="14.5" x14ac:dyDescent="0.35">
      <c r="A2538" s="2" t="s">
        <v>5106</v>
      </c>
      <c r="B2538" s="2" t="s">
        <v>5107</v>
      </c>
      <c r="C2538" s="2">
        <v>50</v>
      </c>
      <c r="D2538" s="2" t="s">
        <v>12</v>
      </c>
      <c r="E2538" s="2" t="s">
        <v>93</v>
      </c>
      <c r="F2538" s="2" t="s">
        <v>19</v>
      </c>
      <c r="G2538" s="2" t="s">
        <v>15</v>
      </c>
      <c r="H2538" s="7">
        <v>4231.7</v>
      </c>
      <c r="I2538" s="3">
        <v>45323</v>
      </c>
      <c r="J2538" s="3" t="str">
        <f>TEXT(NIgerian_Fintech[[#This Row],[TransactionDate]], "JJJJ")</f>
        <v>2024</v>
      </c>
      <c r="K2538" s="3" t="str">
        <f>TEXT(NIgerian_Fintech[[#This Row],[TransactionDate]], "MMMM")</f>
        <v>February</v>
      </c>
      <c r="L2538" s="3" t="str">
        <f>TEXT(NIgerian_Fintech[[#This Row],[TransactionDate]], "MM")</f>
        <v>02</v>
      </c>
      <c r="M2538" s="3" t="str">
        <f>TEXT(NIgerian_Fintech[[#This Row],[TransactionDate]], "tttt")</f>
        <v>Thursday</v>
      </c>
      <c r="N2538" s="2" t="s">
        <v>16</v>
      </c>
    </row>
    <row r="2539" spans="1:14" ht="14.5" x14ac:dyDescent="0.35">
      <c r="A2539" s="2" t="s">
        <v>5108</v>
      </c>
      <c r="B2539" s="2" t="s">
        <v>5109</v>
      </c>
      <c r="C2539" s="2">
        <v>21</v>
      </c>
      <c r="D2539" s="2" t="s">
        <v>39</v>
      </c>
      <c r="E2539" s="2" t="s">
        <v>93</v>
      </c>
      <c r="F2539" s="2" t="s">
        <v>25</v>
      </c>
      <c r="G2539" s="2" t="s">
        <v>30</v>
      </c>
      <c r="H2539" s="7">
        <v>13539.31</v>
      </c>
      <c r="I2539" s="3">
        <v>45335</v>
      </c>
      <c r="J2539" s="3" t="str">
        <f>TEXT(NIgerian_Fintech[[#This Row],[TransactionDate]], "JJJJ")</f>
        <v>2024</v>
      </c>
      <c r="K2539" s="3" t="str">
        <f>TEXT(NIgerian_Fintech[[#This Row],[TransactionDate]], "MMMM")</f>
        <v>February</v>
      </c>
      <c r="L2539" s="3" t="str">
        <f>TEXT(NIgerian_Fintech[[#This Row],[TransactionDate]], "MM")</f>
        <v>02</v>
      </c>
      <c r="M2539" s="3" t="str">
        <f>TEXT(NIgerian_Fintech[[#This Row],[TransactionDate]], "tttt")</f>
        <v>Tuesday</v>
      </c>
      <c r="N2539" s="2" t="s">
        <v>16</v>
      </c>
    </row>
    <row r="2540" spans="1:14" ht="14.5" x14ac:dyDescent="0.35">
      <c r="A2540" s="2" t="s">
        <v>5110</v>
      </c>
      <c r="B2540" s="2" t="s">
        <v>5111</v>
      </c>
      <c r="C2540" s="2">
        <v>21</v>
      </c>
      <c r="D2540" s="2" t="s">
        <v>12</v>
      </c>
      <c r="E2540" s="2" t="s">
        <v>42</v>
      </c>
      <c r="F2540" s="2" t="s">
        <v>19</v>
      </c>
      <c r="G2540" s="2" t="s">
        <v>30</v>
      </c>
      <c r="H2540" s="7">
        <v>21409.01</v>
      </c>
      <c r="I2540" s="3">
        <v>45277</v>
      </c>
      <c r="J2540" s="3" t="str">
        <f>TEXT(NIgerian_Fintech[[#This Row],[TransactionDate]], "JJJJ")</f>
        <v>2023</v>
      </c>
      <c r="K2540" s="3" t="str">
        <f>TEXT(NIgerian_Fintech[[#This Row],[TransactionDate]], "MMMM")</f>
        <v>December</v>
      </c>
      <c r="L2540" s="3" t="str">
        <f>TEXT(NIgerian_Fintech[[#This Row],[TransactionDate]], "MM")</f>
        <v>12</v>
      </c>
      <c r="M2540" s="3" t="str">
        <f>TEXT(NIgerian_Fintech[[#This Row],[TransactionDate]], "tttt")</f>
        <v>Sunday</v>
      </c>
      <c r="N2540" s="2" t="s">
        <v>16</v>
      </c>
    </row>
    <row r="2541" spans="1:14" ht="14.5" x14ac:dyDescent="0.35">
      <c r="A2541" s="2" t="s">
        <v>5112</v>
      </c>
      <c r="B2541" s="2" t="s">
        <v>5113</v>
      </c>
      <c r="C2541" s="2">
        <v>56</v>
      </c>
      <c r="D2541" s="2" t="s">
        <v>39</v>
      </c>
      <c r="E2541" s="2" t="s">
        <v>42</v>
      </c>
      <c r="F2541" s="2" t="s">
        <v>35</v>
      </c>
      <c r="G2541" s="2" t="s">
        <v>15</v>
      </c>
      <c r="H2541" s="7">
        <v>2060.54</v>
      </c>
      <c r="I2541" s="3">
        <v>45460</v>
      </c>
      <c r="J2541" s="3" t="str">
        <f>TEXT(NIgerian_Fintech[[#This Row],[TransactionDate]], "JJJJ")</f>
        <v>2024</v>
      </c>
      <c r="K2541" s="3" t="str">
        <f>TEXT(NIgerian_Fintech[[#This Row],[TransactionDate]], "MMMM")</f>
        <v>June</v>
      </c>
      <c r="L2541" s="3" t="str">
        <f>TEXT(NIgerian_Fintech[[#This Row],[TransactionDate]], "MM")</f>
        <v>06</v>
      </c>
      <c r="M2541" s="3" t="str">
        <f>TEXT(NIgerian_Fintech[[#This Row],[TransactionDate]], "tttt")</f>
        <v>Monday</v>
      </c>
      <c r="N2541" s="2" t="s">
        <v>16</v>
      </c>
    </row>
    <row r="2542" spans="1:14" ht="14.5" x14ac:dyDescent="0.35">
      <c r="A2542" s="2" t="s">
        <v>5114</v>
      </c>
      <c r="B2542" s="2" t="s">
        <v>5115</v>
      </c>
      <c r="C2542" s="2">
        <v>57</v>
      </c>
      <c r="D2542" s="2" t="s">
        <v>12</v>
      </c>
      <c r="E2542" s="2" t="s">
        <v>29</v>
      </c>
      <c r="F2542" s="2" t="s">
        <v>55</v>
      </c>
      <c r="G2542" s="2" t="s">
        <v>26</v>
      </c>
      <c r="H2542" s="7">
        <v>48964.83</v>
      </c>
      <c r="I2542" s="3">
        <v>45427</v>
      </c>
      <c r="J2542" s="3" t="str">
        <f>TEXT(NIgerian_Fintech[[#This Row],[TransactionDate]], "JJJJ")</f>
        <v>2024</v>
      </c>
      <c r="K2542" s="3" t="str">
        <f>TEXT(NIgerian_Fintech[[#This Row],[TransactionDate]], "MMMM")</f>
        <v>May</v>
      </c>
      <c r="L2542" s="3" t="str">
        <f>TEXT(NIgerian_Fintech[[#This Row],[TransactionDate]], "MM")</f>
        <v>05</v>
      </c>
      <c r="M2542" s="3" t="str">
        <f>TEXT(NIgerian_Fintech[[#This Row],[TransactionDate]], "tttt")</f>
        <v>Wednesday</v>
      </c>
      <c r="N2542" s="2" t="s">
        <v>16</v>
      </c>
    </row>
    <row r="2543" spans="1:14" ht="14.5" x14ac:dyDescent="0.35">
      <c r="A2543" s="2" t="s">
        <v>5116</v>
      </c>
      <c r="B2543" s="2" t="s">
        <v>5117</v>
      </c>
      <c r="C2543" s="2">
        <v>34</v>
      </c>
      <c r="D2543" s="2" t="s">
        <v>39</v>
      </c>
      <c r="E2543" s="2" t="s">
        <v>74</v>
      </c>
      <c r="F2543" s="2" t="s">
        <v>14</v>
      </c>
      <c r="G2543" s="2" t="s">
        <v>26</v>
      </c>
      <c r="H2543" s="7">
        <v>16575.080000000002</v>
      </c>
      <c r="I2543" s="3">
        <v>45633</v>
      </c>
      <c r="J2543" s="3" t="str">
        <f>TEXT(NIgerian_Fintech[[#This Row],[TransactionDate]], "JJJJ")</f>
        <v>2024</v>
      </c>
      <c r="K2543" s="3" t="str">
        <f>TEXT(NIgerian_Fintech[[#This Row],[TransactionDate]], "MMMM")</f>
        <v>December</v>
      </c>
      <c r="L2543" s="3" t="str">
        <f>TEXT(NIgerian_Fintech[[#This Row],[TransactionDate]], "MM")</f>
        <v>12</v>
      </c>
      <c r="M2543" s="3" t="str">
        <f>TEXT(NIgerian_Fintech[[#This Row],[TransactionDate]], "tttt")</f>
        <v>Saturday</v>
      </c>
      <c r="N2543" s="2" t="s">
        <v>21</v>
      </c>
    </row>
    <row r="2544" spans="1:14" ht="14.5" x14ac:dyDescent="0.35">
      <c r="A2544" s="2" t="s">
        <v>5118</v>
      </c>
      <c r="B2544" s="2" t="s">
        <v>5119</v>
      </c>
      <c r="C2544" s="2">
        <v>54</v>
      </c>
      <c r="D2544" s="2" t="s">
        <v>39</v>
      </c>
      <c r="E2544" s="2" t="s">
        <v>93</v>
      </c>
      <c r="F2544" s="2" t="s">
        <v>49</v>
      </c>
      <c r="G2544" s="2" t="s">
        <v>36</v>
      </c>
      <c r="H2544" s="7">
        <v>1479.95</v>
      </c>
      <c r="I2544" s="3">
        <v>45347</v>
      </c>
      <c r="J2544" s="3" t="str">
        <f>TEXT(NIgerian_Fintech[[#This Row],[TransactionDate]], "JJJJ")</f>
        <v>2024</v>
      </c>
      <c r="K2544" s="3" t="str">
        <f>TEXT(NIgerian_Fintech[[#This Row],[TransactionDate]], "MMMM")</f>
        <v>February</v>
      </c>
      <c r="L2544" s="3" t="str">
        <f>TEXT(NIgerian_Fintech[[#This Row],[TransactionDate]], "MM")</f>
        <v>02</v>
      </c>
      <c r="M2544" s="3" t="str">
        <f>TEXT(NIgerian_Fintech[[#This Row],[TransactionDate]], "tttt")</f>
        <v>Sunday</v>
      </c>
      <c r="N2544" s="2" t="s">
        <v>21</v>
      </c>
    </row>
    <row r="2545" spans="1:14" ht="14.5" x14ac:dyDescent="0.35">
      <c r="A2545" s="2" t="s">
        <v>5120</v>
      </c>
      <c r="B2545" s="2" t="s">
        <v>5121</v>
      </c>
      <c r="C2545" s="2">
        <v>56</v>
      </c>
      <c r="D2545" s="2" t="s">
        <v>39</v>
      </c>
      <c r="E2545" s="2" t="s">
        <v>42</v>
      </c>
      <c r="F2545" s="2" t="s">
        <v>14</v>
      </c>
      <c r="G2545" s="2" t="s">
        <v>20</v>
      </c>
      <c r="H2545" s="7">
        <v>3723.47</v>
      </c>
      <c r="I2545" s="3">
        <v>45483</v>
      </c>
      <c r="J2545" s="3" t="str">
        <f>TEXT(NIgerian_Fintech[[#This Row],[TransactionDate]], "JJJJ")</f>
        <v>2024</v>
      </c>
      <c r="K2545" s="3" t="str">
        <f>TEXT(NIgerian_Fintech[[#This Row],[TransactionDate]], "MMMM")</f>
        <v>July</v>
      </c>
      <c r="L2545" s="3" t="str">
        <f>TEXT(NIgerian_Fintech[[#This Row],[TransactionDate]], "MM")</f>
        <v>07</v>
      </c>
      <c r="M2545" s="3" t="str">
        <f>TEXT(NIgerian_Fintech[[#This Row],[TransactionDate]], "tttt")</f>
        <v>Wednesday</v>
      </c>
      <c r="N2545" s="2" t="s">
        <v>16</v>
      </c>
    </row>
    <row r="2546" spans="1:14" ht="14.5" x14ac:dyDescent="0.35">
      <c r="A2546" s="2" t="s">
        <v>5122</v>
      </c>
      <c r="B2546" s="2" t="s">
        <v>5123</v>
      </c>
      <c r="C2546" s="2">
        <v>46</v>
      </c>
      <c r="D2546" s="2" t="s">
        <v>39</v>
      </c>
      <c r="E2546" s="2" t="s">
        <v>13</v>
      </c>
      <c r="F2546" s="2" t="s">
        <v>55</v>
      </c>
      <c r="G2546" s="2" t="s">
        <v>30</v>
      </c>
      <c r="H2546" s="7">
        <v>9807.49</v>
      </c>
      <c r="I2546" s="3">
        <v>45037</v>
      </c>
      <c r="J2546" s="3" t="str">
        <f>TEXT(NIgerian_Fintech[[#This Row],[TransactionDate]], "JJJJ")</f>
        <v>2023</v>
      </c>
      <c r="K2546" s="3" t="str">
        <f>TEXT(NIgerian_Fintech[[#This Row],[TransactionDate]], "MMMM")</f>
        <v>April</v>
      </c>
      <c r="L2546" s="3" t="str">
        <f>TEXT(NIgerian_Fintech[[#This Row],[TransactionDate]], "MM")</f>
        <v>04</v>
      </c>
      <c r="M2546" s="3" t="str">
        <f>TEXT(NIgerian_Fintech[[#This Row],[TransactionDate]], "tttt")</f>
        <v>Friday</v>
      </c>
      <c r="N2546" s="2" t="s">
        <v>16</v>
      </c>
    </row>
    <row r="2547" spans="1:14" ht="14.5" x14ac:dyDescent="0.35">
      <c r="A2547" s="2" t="s">
        <v>5124</v>
      </c>
      <c r="B2547" s="2" t="s">
        <v>5125</v>
      </c>
      <c r="C2547" s="2">
        <v>53</v>
      </c>
      <c r="D2547" s="2" t="s">
        <v>39</v>
      </c>
      <c r="E2547" s="2" t="s">
        <v>42</v>
      </c>
      <c r="F2547" s="2" t="s">
        <v>49</v>
      </c>
      <c r="G2547" s="2" t="s">
        <v>26</v>
      </c>
      <c r="H2547" s="7">
        <v>21621.08</v>
      </c>
      <c r="I2547" s="3">
        <v>45135</v>
      </c>
      <c r="J2547" s="3" t="str">
        <f>TEXT(NIgerian_Fintech[[#This Row],[TransactionDate]], "JJJJ")</f>
        <v>2023</v>
      </c>
      <c r="K2547" s="3" t="str">
        <f>TEXT(NIgerian_Fintech[[#This Row],[TransactionDate]], "MMMM")</f>
        <v>July</v>
      </c>
      <c r="L2547" s="3" t="str">
        <f>TEXT(NIgerian_Fintech[[#This Row],[TransactionDate]], "MM")</f>
        <v>07</v>
      </c>
      <c r="M2547" s="3" t="str">
        <f>TEXT(NIgerian_Fintech[[#This Row],[TransactionDate]], "tttt")</f>
        <v>Friday</v>
      </c>
      <c r="N2547" s="2" t="s">
        <v>16</v>
      </c>
    </row>
    <row r="2548" spans="1:14" ht="14.5" x14ac:dyDescent="0.35">
      <c r="A2548" s="2" t="s">
        <v>5126</v>
      </c>
      <c r="B2548" s="2" t="s">
        <v>5127</v>
      </c>
      <c r="C2548" s="2">
        <v>55</v>
      </c>
      <c r="D2548" s="2" t="s">
        <v>12</v>
      </c>
      <c r="E2548" s="2" t="s">
        <v>93</v>
      </c>
      <c r="F2548" s="2" t="s">
        <v>25</v>
      </c>
      <c r="G2548" s="2" t="s">
        <v>30</v>
      </c>
      <c r="H2548" s="7">
        <v>2167.09</v>
      </c>
      <c r="I2548" s="3">
        <v>45365</v>
      </c>
      <c r="J2548" s="3" t="str">
        <f>TEXT(NIgerian_Fintech[[#This Row],[TransactionDate]], "JJJJ")</f>
        <v>2024</v>
      </c>
      <c r="K2548" s="3" t="str">
        <f>TEXT(NIgerian_Fintech[[#This Row],[TransactionDate]], "MMMM")</f>
        <v>March</v>
      </c>
      <c r="L2548" s="3" t="str">
        <f>TEXT(NIgerian_Fintech[[#This Row],[TransactionDate]], "MM")</f>
        <v>03</v>
      </c>
      <c r="M2548" s="3" t="str">
        <f>TEXT(NIgerian_Fintech[[#This Row],[TransactionDate]], "tttt")</f>
        <v>Thursday</v>
      </c>
      <c r="N2548" s="2" t="s">
        <v>16</v>
      </c>
    </row>
    <row r="2549" spans="1:14" ht="14.5" x14ac:dyDescent="0.35">
      <c r="A2549" s="2" t="s">
        <v>5128</v>
      </c>
      <c r="B2549" s="2" t="s">
        <v>5129</v>
      </c>
      <c r="C2549" s="2">
        <v>56</v>
      </c>
      <c r="D2549" s="2" t="s">
        <v>12</v>
      </c>
      <c r="E2549" s="2" t="s">
        <v>52</v>
      </c>
      <c r="F2549" s="2" t="s">
        <v>25</v>
      </c>
      <c r="G2549" s="2" t="s">
        <v>20</v>
      </c>
      <c r="H2549" s="7">
        <v>13138.08</v>
      </c>
      <c r="I2549" s="3">
        <v>45104</v>
      </c>
      <c r="J2549" s="3" t="str">
        <f>TEXT(NIgerian_Fintech[[#This Row],[TransactionDate]], "JJJJ")</f>
        <v>2023</v>
      </c>
      <c r="K2549" s="3" t="str">
        <f>TEXT(NIgerian_Fintech[[#This Row],[TransactionDate]], "MMMM")</f>
        <v>June</v>
      </c>
      <c r="L2549" s="3" t="str">
        <f>TEXT(NIgerian_Fintech[[#This Row],[TransactionDate]], "MM")</f>
        <v>06</v>
      </c>
      <c r="M2549" s="3" t="str">
        <f>TEXT(NIgerian_Fintech[[#This Row],[TransactionDate]], "tttt")</f>
        <v>Tuesday</v>
      </c>
      <c r="N2549" s="2" t="s">
        <v>21</v>
      </c>
    </row>
    <row r="2550" spans="1:14" ht="14.5" x14ac:dyDescent="0.35">
      <c r="A2550" s="2" t="s">
        <v>5130</v>
      </c>
      <c r="B2550" s="2" t="s">
        <v>5131</v>
      </c>
      <c r="C2550" s="2">
        <v>54</v>
      </c>
      <c r="D2550" s="2" t="s">
        <v>12</v>
      </c>
      <c r="E2550" s="2" t="s">
        <v>24</v>
      </c>
      <c r="F2550" s="2" t="s">
        <v>14</v>
      </c>
      <c r="G2550" s="2" t="s">
        <v>30</v>
      </c>
      <c r="H2550" s="7">
        <v>3155.99</v>
      </c>
      <c r="I2550" s="3">
        <v>45351</v>
      </c>
      <c r="J2550" s="3" t="str">
        <f>TEXT(NIgerian_Fintech[[#This Row],[TransactionDate]], "JJJJ")</f>
        <v>2024</v>
      </c>
      <c r="K2550" s="3" t="str">
        <f>TEXT(NIgerian_Fintech[[#This Row],[TransactionDate]], "MMMM")</f>
        <v>February</v>
      </c>
      <c r="L2550" s="3" t="str">
        <f>TEXT(NIgerian_Fintech[[#This Row],[TransactionDate]], "MM")</f>
        <v>02</v>
      </c>
      <c r="M2550" s="3" t="str">
        <f>TEXT(NIgerian_Fintech[[#This Row],[TransactionDate]], "tttt")</f>
        <v>Thursday</v>
      </c>
      <c r="N2550" s="2" t="s">
        <v>16</v>
      </c>
    </row>
    <row r="2551" spans="1:14" ht="14.5" x14ac:dyDescent="0.35">
      <c r="A2551" s="2" t="s">
        <v>5132</v>
      </c>
      <c r="B2551" s="2" t="s">
        <v>5133</v>
      </c>
      <c r="C2551" s="2">
        <v>52</v>
      </c>
      <c r="D2551" s="2" t="s">
        <v>39</v>
      </c>
      <c r="E2551" s="2" t="s">
        <v>93</v>
      </c>
      <c r="F2551" s="2" t="s">
        <v>49</v>
      </c>
      <c r="G2551" s="2" t="s">
        <v>26</v>
      </c>
      <c r="H2551" s="7">
        <v>16368.94</v>
      </c>
      <c r="I2551" s="3">
        <v>45254</v>
      </c>
      <c r="J2551" s="3" t="str">
        <f>TEXT(NIgerian_Fintech[[#This Row],[TransactionDate]], "JJJJ")</f>
        <v>2023</v>
      </c>
      <c r="K2551" s="3" t="str">
        <f>TEXT(NIgerian_Fintech[[#This Row],[TransactionDate]], "MMMM")</f>
        <v>November</v>
      </c>
      <c r="L2551" s="3" t="str">
        <f>TEXT(NIgerian_Fintech[[#This Row],[TransactionDate]], "MM")</f>
        <v>11</v>
      </c>
      <c r="M2551" s="3" t="str">
        <f>TEXT(NIgerian_Fintech[[#This Row],[TransactionDate]], "tttt")</f>
        <v>Friday</v>
      </c>
      <c r="N2551" s="2" t="s">
        <v>16</v>
      </c>
    </row>
    <row r="2552" spans="1:14" ht="14.5" x14ac:dyDescent="0.35">
      <c r="A2552" s="2" t="s">
        <v>5134</v>
      </c>
      <c r="B2552" s="2" t="s">
        <v>5135</v>
      </c>
      <c r="C2552" s="2">
        <v>24</v>
      </c>
      <c r="D2552" s="2" t="s">
        <v>12</v>
      </c>
      <c r="E2552" s="2" t="s">
        <v>13</v>
      </c>
      <c r="F2552" s="2" t="s">
        <v>35</v>
      </c>
      <c r="G2552" s="2" t="s">
        <v>36</v>
      </c>
      <c r="H2552" s="7">
        <v>11502.49</v>
      </c>
      <c r="I2552" s="3">
        <v>44937</v>
      </c>
      <c r="J2552" s="3" t="str">
        <f>TEXT(NIgerian_Fintech[[#This Row],[TransactionDate]], "JJJJ")</f>
        <v>2023</v>
      </c>
      <c r="K2552" s="3" t="str">
        <f>TEXT(NIgerian_Fintech[[#This Row],[TransactionDate]], "MMMM")</f>
        <v>January</v>
      </c>
      <c r="L2552" s="3" t="str">
        <f>TEXT(NIgerian_Fintech[[#This Row],[TransactionDate]], "MM")</f>
        <v>01</v>
      </c>
      <c r="M2552" s="3" t="str">
        <f>TEXT(NIgerian_Fintech[[#This Row],[TransactionDate]], "tttt")</f>
        <v>Wednesday</v>
      </c>
      <c r="N2552" s="2" t="s">
        <v>16</v>
      </c>
    </row>
    <row r="2553" spans="1:14" ht="14.5" x14ac:dyDescent="0.35">
      <c r="A2553" s="2" t="s">
        <v>5136</v>
      </c>
      <c r="B2553" s="2" t="s">
        <v>5137</v>
      </c>
      <c r="C2553" s="2">
        <v>44</v>
      </c>
      <c r="D2553" s="2" t="s">
        <v>39</v>
      </c>
      <c r="E2553" s="2" t="s">
        <v>74</v>
      </c>
      <c r="F2553" s="2" t="s">
        <v>49</v>
      </c>
      <c r="G2553" s="2" t="s">
        <v>15</v>
      </c>
      <c r="H2553" s="7">
        <v>7400.48</v>
      </c>
      <c r="I2553" s="3">
        <v>45178</v>
      </c>
      <c r="J2553" s="3" t="str">
        <f>TEXT(NIgerian_Fintech[[#This Row],[TransactionDate]], "JJJJ")</f>
        <v>2023</v>
      </c>
      <c r="K2553" s="3" t="str">
        <f>TEXT(NIgerian_Fintech[[#This Row],[TransactionDate]], "MMMM")</f>
        <v>September</v>
      </c>
      <c r="L2553" s="3" t="str">
        <f>TEXT(NIgerian_Fintech[[#This Row],[TransactionDate]], "MM")</f>
        <v>09</v>
      </c>
      <c r="M2553" s="3" t="str">
        <f>TEXT(NIgerian_Fintech[[#This Row],[TransactionDate]], "tttt")</f>
        <v>Saturday</v>
      </c>
      <c r="N2553" s="2" t="s">
        <v>16</v>
      </c>
    </row>
    <row r="2554" spans="1:14" ht="14.5" x14ac:dyDescent="0.35">
      <c r="A2554" s="2" t="s">
        <v>5138</v>
      </c>
      <c r="B2554" s="2" t="s">
        <v>5139</v>
      </c>
      <c r="C2554" s="2">
        <v>45</v>
      </c>
      <c r="D2554" s="2" t="s">
        <v>39</v>
      </c>
      <c r="E2554" s="2" t="s">
        <v>13</v>
      </c>
      <c r="F2554" s="2" t="s">
        <v>19</v>
      </c>
      <c r="G2554" s="2" t="s">
        <v>15</v>
      </c>
      <c r="H2554" s="7">
        <v>10494.39</v>
      </c>
      <c r="I2554" s="3">
        <v>45161</v>
      </c>
      <c r="J2554" s="3" t="str">
        <f>TEXT(NIgerian_Fintech[[#This Row],[TransactionDate]], "JJJJ")</f>
        <v>2023</v>
      </c>
      <c r="K2554" s="3" t="str">
        <f>TEXT(NIgerian_Fintech[[#This Row],[TransactionDate]], "MMMM")</f>
        <v>August</v>
      </c>
      <c r="L2554" s="3" t="str">
        <f>TEXT(NIgerian_Fintech[[#This Row],[TransactionDate]], "MM")</f>
        <v>08</v>
      </c>
      <c r="M2554" s="3" t="str">
        <f>TEXT(NIgerian_Fintech[[#This Row],[TransactionDate]], "tttt")</f>
        <v>Wednesday</v>
      </c>
      <c r="N2554" s="2" t="s">
        <v>16</v>
      </c>
    </row>
    <row r="2555" spans="1:14" ht="14.5" x14ac:dyDescent="0.35">
      <c r="A2555" s="2" t="s">
        <v>5140</v>
      </c>
      <c r="B2555" s="2" t="s">
        <v>5141</v>
      </c>
      <c r="C2555" s="2">
        <v>39</v>
      </c>
      <c r="D2555" s="2" t="s">
        <v>12</v>
      </c>
      <c r="E2555" s="2" t="s">
        <v>52</v>
      </c>
      <c r="F2555" s="2" t="s">
        <v>55</v>
      </c>
      <c r="G2555" s="2" t="s">
        <v>26</v>
      </c>
      <c r="H2555" s="7">
        <v>20910.71</v>
      </c>
      <c r="I2555" s="3">
        <v>45574</v>
      </c>
      <c r="J2555" s="3" t="str">
        <f>TEXT(NIgerian_Fintech[[#This Row],[TransactionDate]], "JJJJ")</f>
        <v>2024</v>
      </c>
      <c r="K2555" s="3" t="str">
        <f>TEXT(NIgerian_Fintech[[#This Row],[TransactionDate]], "MMMM")</f>
        <v>October</v>
      </c>
      <c r="L2555" s="3" t="str">
        <f>TEXT(NIgerian_Fintech[[#This Row],[TransactionDate]], "MM")</f>
        <v>10</v>
      </c>
      <c r="M2555" s="3" t="str">
        <f>TEXT(NIgerian_Fintech[[#This Row],[TransactionDate]], "tttt")</f>
        <v>Wednesday</v>
      </c>
      <c r="N2555" s="2" t="s">
        <v>69</v>
      </c>
    </row>
    <row r="2556" spans="1:14" ht="14.5" x14ac:dyDescent="0.35">
      <c r="A2556" s="2" t="s">
        <v>5142</v>
      </c>
      <c r="B2556" s="2" t="s">
        <v>5143</v>
      </c>
      <c r="C2556" s="2">
        <v>31</v>
      </c>
      <c r="D2556" s="2" t="s">
        <v>39</v>
      </c>
      <c r="E2556" s="2" t="s">
        <v>52</v>
      </c>
      <c r="F2556" s="2" t="s">
        <v>25</v>
      </c>
      <c r="G2556" s="2" t="s">
        <v>26</v>
      </c>
      <c r="H2556" s="7">
        <v>4884.54</v>
      </c>
      <c r="I2556" s="3">
        <v>45180</v>
      </c>
      <c r="J2556" s="3" t="str">
        <f>TEXT(NIgerian_Fintech[[#This Row],[TransactionDate]], "JJJJ")</f>
        <v>2023</v>
      </c>
      <c r="K2556" s="3" t="str">
        <f>TEXT(NIgerian_Fintech[[#This Row],[TransactionDate]], "MMMM")</f>
        <v>September</v>
      </c>
      <c r="L2556" s="3" t="str">
        <f>TEXT(NIgerian_Fintech[[#This Row],[TransactionDate]], "MM")</f>
        <v>09</v>
      </c>
      <c r="M2556" s="3" t="str">
        <f>TEXT(NIgerian_Fintech[[#This Row],[TransactionDate]], "tttt")</f>
        <v>Monday</v>
      </c>
      <c r="N2556" s="2" t="s">
        <v>16</v>
      </c>
    </row>
    <row r="2557" spans="1:14" ht="14.5" x14ac:dyDescent="0.35">
      <c r="A2557" s="2" t="s">
        <v>5144</v>
      </c>
      <c r="B2557" s="2" t="s">
        <v>5145</v>
      </c>
      <c r="C2557" s="2">
        <v>24</v>
      </c>
      <c r="D2557" s="2" t="s">
        <v>12</v>
      </c>
      <c r="E2557" s="2" t="s">
        <v>42</v>
      </c>
      <c r="F2557" s="2" t="s">
        <v>14</v>
      </c>
      <c r="G2557" s="2" t="s">
        <v>20</v>
      </c>
      <c r="H2557" s="7">
        <v>14664.21</v>
      </c>
      <c r="I2557" s="3">
        <v>45492</v>
      </c>
      <c r="J2557" s="3" t="str">
        <f>TEXT(NIgerian_Fintech[[#This Row],[TransactionDate]], "JJJJ")</f>
        <v>2024</v>
      </c>
      <c r="K2557" s="3" t="str">
        <f>TEXT(NIgerian_Fintech[[#This Row],[TransactionDate]], "MMMM")</f>
        <v>July</v>
      </c>
      <c r="L2557" s="3" t="str">
        <f>TEXT(NIgerian_Fintech[[#This Row],[TransactionDate]], "MM")</f>
        <v>07</v>
      </c>
      <c r="M2557" s="3" t="str">
        <f>TEXT(NIgerian_Fintech[[#This Row],[TransactionDate]], "tttt")</f>
        <v>Friday</v>
      </c>
      <c r="N2557" s="2" t="s">
        <v>16</v>
      </c>
    </row>
    <row r="2558" spans="1:14" ht="14.5" x14ac:dyDescent="0.35">
      <c r="A2558" s="2" t="s">
        <v>5146</v>
      </c>
      <c r="B2558" s="2" t="s">
        <v>5147</v>
      </c>
      <c r="C2558" s="2">
        <v>54</v>
      </c>
      <c r="D2558" s="2" t="s">
        <v>39</v>
      </c>
      <c r="E2558" s="2" t="s">
        <v>42</v>
      </c>
      <c r="F2558" s="2" t="s">
        <v>49</v>
      </c>
      <c r="G2558" s="2" t="s">
        <v>30</v>
      </c>
      <c r="H2558" s="7">
        <v>1730.51</v>
      </c>
      <c r="I2558" s="3">
        <v>45404</v>
      </c>
      <c r="J2558" s="3" t="str">
        <f>TEXT(NIgerian_Fintech[[#This Row],[TransactionDate]], "JJJJ")</f>
        <v>2024</v>
      </c>
      <c r="K2558" s="3" t="str">
        <f>TEXT(NIgerian_Fintech[[#This Row],[TransactionDate]], "MMMM")</f>
        <v>April</v>
      </c>
      <c r="L2558" s="3" t="str">
        <f>TEXT(NIgerian_Fintech[[#This Row],[TransactionDate]], "MM")</f>
        <v>04</v>
      </c>
      <c r="M2558" s="3" t="str">
        <f>TEXT(NIgerian_Fintech[[#This Row],[TransactionDate]], "tttt")</f>
        <v>Monday</v>
      </c>
      <c r="N2558" s="2" t="s">
        <v>69</v>
      </c>
    </row>
    <row r="2559" spans="1:14" ht="14.5" x14ac:dyDescent="0.35">
      <c r="A2559" s="2" t="s">
        <v>5148</v>
      </c>
      <c r="B2559" s="2" t="s">
        <v>5149</v>
      </c>
      <c r="C2559" s="2">
        <v>39</v>
      </c>
      <c r="D2559" s="2" t="s">
        <v>39</v>
      </c>
      <c r="E2559" s="2" t="s">
        <v>93</v>
      </c>
      <c r="F2559" s="2" t="s">
        <v>25</v>
      </c>
      <c r="G2559" s="2" t="s">
        <v>20</v>
      </c>
      <c r="H2559" s="7">
        <v>12079.33</v>
      </c>
      <c r="I2559" s="3">
        <v>45055</v>
      </c>
      <c r="J2559" s="3" t="str">
        <f>TEXT(NIgerian_Fintech[[#This Row],[TransactionDate]], "JJJJ")</f>
        <v>2023</v>
      </c>
      <c r="K2559" s="3" t="str">
        <f>TEXT(NIgerian_Fintech[[#This Row],[TransactionDate]], "MMMM")</f>
        <v>May</v>
      </c>
      <c r="L2559" s="3" t="str">
        <f>TEXT(NIgerian_Fintech[[#This Row],[TransactionDate]], "MM")</f>
        <v>05</v>
      </c>
      <c r="M2559" s="3" t="str">
        <f>TEXT(NIgerian_Fintech[[#This Row],[TransactionDate]], "tttt")</f>
        <v>Tuesday</v>
      </c>
      <c r="N2559" s="2" t="s">
        <v>16</v>
      </c>
    </row>
    <row r="2560" spans="1:14" ht="14.5" x14ac:dyDescent="0.35">
      <c r="A2560" s="2" t="s">
        <v>5150</v>
      </c>
      <c r="B2560" s="2" t="s">
        <v>5151</v>
      </c>
      <c r="C2560" s="2">
        <v>22</v>
      </c>
      <c r="D2560" s="2" t="s">
        <v>12</v>
      </c>
      <c r="E2560" s="2" t="s">
        <v>64</v>
      </c>
      <c r="F2560" s="2" t="s">
        <v>14</v>
      </c>
      <c r="G2560" s="2" t="s">
        <v>15</v>
      </c>
      <c r="H2560" s="7">
        <v>13889.27</v>
      </c>
      <c r="I2560" s="3">
        <v>45458</v>
      </c>
      <c r="J2560" s="3" t="str">
        <f>TEXT(NIgerian_Fintech[[#This Row],[TransactionDate]], "JJJJ")</f>
        <v>2024</v>
      </c>
      <c r="K2560" s="3" t="str">
        <f>TEXT(NIgerian_Fintech[[#This Row],[TransactionDate]], "MMMM")</f>
        <v>June</v>
      </c>
      <c r="L2560" s="3" t="str">
        <f>TEXT(NIgerian_Fintech[[#This Row],[TransactionDate]], "MM")</f>
        <v>06</v>
      </c>
      <c r="M2560" s="3" t="str">
        <f>TEXT(NIgerian_Fintech[[#This Row],[TransactionDate]], "tttt")</f>
        <v>Saturday</v>
      </c>
      <c r="N2560" s="2" t="s">
        <v>21</v>
      </c>
    </row>
    <row r="2561" spans="1:14" ht="14.5" x14ac:dyDescent="0.35">
      <c r="A2561" s="2" t="s">
        <v>5152</v>
      </c>
      <c r="B2561" s="2" t="s">
        <v>5153</v>
      </c>
      <c r="C2561" s="2">
        <v>19</v>
      </c>
      <c r="D2561" s="2" t="s">
        <v>39</v>
      </c>
      <c r="E2561" s="2" t="s">
        <v>24</v>
      </c>
      <c r="F2561" s="2" t="s">
        <v>25</v>
      </c>
      <c r="G2561" s="2" t="s">
        <v>30</v>
      </c>
      <c r="H2561" s="7">
        <v>5851.86</v>
      </c>
      <c r="I2561" s="3">
        <v>45026</v>
      </c>
      <c r="J2561" s="3" t="str">
        <f>TEXT(NIgerian_Fintech[[#This Row],[TransactionDate]], "JJJJ")</f>
        <v>2023</v>
      </c>
      <c r="K2561" s="3" t="str">
        <f>TEXT(NIgerian_Fintech[[#This Row],[TransactionDate]], "MMMM")</f>
        <v>April</v>
      </c>
      <c r="L2561" s="3" t="str">
        <f>TEXT(NIgerian_Fintech[[#This Row],[TransactionDate]], "MM")</f>
        <v>04</v>
      </c>
      <c r="M2561" s="3" t="str">
        <f>TEXT(NIgerian_Fintech[[#This Row],[TransactionDate]], "tttt")</f>
        <v>Monday</v>
      </c>
      <c r="N2561" s="2" t="s">
        <v>16</v>
      </c>
    </row>
    <row r="2562" spans="1:14" ht="14.5" x14ac:dyDescent="0.35">
      <c r="A2562" s="2" t="s">
        <v>5154</v>
      </c>
      <c r="B2562" s="2" t="s">
        <v>5155</v>
      </c>
      <c r="C2562" s="2">
        <v>44</v>
      </c>
      <c r="D2562" s="2" t="s">
        <v>12</v>
      </c>
      <c r="E2562" s="2" t="s">
        <v>13</v>
      </c>
      <c r="F2562" s="2" t="s">
        <v>14</v>
      </c>
      <c r="G2562" s="2" t="s">
        <v>20</v>
      </c>
      <c r="H2562" s="7">
        <v>15780.46</v>
      </c>
      <c r="I2562" s="3">
        <v>45216</v>
      </c>
      <c r="J2562" s="3" t="str">
        <f>TEXT(NIgerian_Fintech[[#This Row],[TransactionDate]], "JJJJ")</f>
        <v>2023</v>
      </c>
      <c r="K2562" s="3" t="str">
        <f>TEXT(NIgerian_Fintech[[#This Row],[TransactionDate]], "MMMM")</f>
        <v>October</v>
      </c>
      <c r="L2562" s="3" t="str">
        <f>TEXT(NIgerian_Fintech[[#This Row],[TransactionDate]], "MM")</f>
        <v>10</v>
      </c>
      <c r="M2562" s="3" t="str">
        <f>TEXT(NIgerian_Fintech[[#This Row],[TransactionDate]], "tttt")</f>
        <v>Tuesday</v>
      </c>
      <c r="N2562" s="2" t="s">
        <v>69</v>
      </c>
    </row>
    <row r="2563" spans="1:14" ht="14.5" x14ac:dyDescent="0.35">
      <c r="A2563" s="2" t="s">
        <v>5156</v>
      </c>
      <c r="B2563" s="2" t="s">
        <v>5157</v>
      </c>
      <c r="C2563" s="2">
        <v>38</v>
      </c>
      <c r="D2563" s="2" t="s">
        <v>39</v>
      </c>
      <c r="E2563" s="2" t="s">
        <v>93</v>
      </c>
      <c r="F2563" s="2" t="s">
        <v>25</v>
      </c>
      <c r="G2563" s="2" t="s">
        <v>15</v>
      </c>
      <c r="H2563" s="7">
        <v>8144.19</v>
      </c>
      <c r="I2563" s="3">
        <v>45495</v>
      </c>
      <c r="J2563" s="3" t="str">
        <f>TEXT(NIgerian_Fintech[[#This Row],[TransactionDate]], "JJJJ")</f>
        <v>2024</v>
      </c>
      <c r="K2563" s="3" t="str">
        <f>TEXT(NIgerian_Fintech[[#This Row],[TransactionDate]], "MMMM")</f>
        <v>July</v>
      </c>
      <c r="L2563" s="3" t="str">
        <f>TEXT(NIgerian_Fintech[[#This Row],[TransactionDate]], "MM")</f>
        <v>07</v>
      </c>
      <c r="M2563" s="3" t="str">
        <f>TEXT(NIgerian_Fintech[[#This Row],[TransactionDate]], "tttt")</f>
        <v>Monday</v>
      </c>
      <c r="N2563" s="2" t="s">
        <v>16</v>
      </c>
    </row>
    <row r="2564" spans="1:14" ht="14.5" x14ac:dyDescent="0.35">
      <c r="A2564" s="2" t="s">
        <v>5158</v>
      </c>
      <c r="B2564" s="2" t="s">
        <v>5159</v>
      </c>
      <c r="C2564" s="2">
        <v>55</v>
      </c>
      <c r="D2564" s="2" t="s">
        <v>12</v>
      </c>
      <c r="E2564" s="2" t="s">
        <v>64</v>
      </c>
      <c r="F2564" s="2" t="s">
        <v>35</v>
      </c>
      <c r="G2564" s="2" t="s">
        <v>30</v>
      </c>
      <c r="H2564" s="7">
        <v>27531.69</v>
      </c>
      <c r="I2564" s="3">
        <v>45152</v>
      </c>
      <c r="J2564" s="3" t="str">
        <f>TEXT(NIgerian_Fintech[[#This Row],[TransactionDate]], "JJJJ")</f>
        <v>2023</v>
      </c>
      <c r="K2564" s="3" t="str">
        <f>TEXT(NIgerian_Fintech[[#This Row],[TransactionDate]], "MMMM")</f>
        <v>August</v>
      </c>
      <c r="L2564" s="3" t="str">
        <f>TEXT(NIgerian_Fintech[[#This Row],[TransactionDate]], "MM")</f>
        <v>08</v>
      </c>
      <c r="M2564" s="3" t="str">
        <f>TEXT(NIgerian_Fintech[[#This Row],[TransactionDate]], "tttt")</f>
        <v>Monday</v>
      </c>
      <c r="N2564" s="2" t="s">
        <v>69</v>
      </c>
    </row>
    <row r="2565" spans="1:14" ht="14.5" x14ac:dyDescent="0.35">
      <c r="A2565" s="2" t="s">
        <v>5160</v>
      </c>
      <c r="B2565" s="2" t="s">
        <v>5161</v>
      </c>
      <c r="C2565" s="2">
        <v>32</v>
      </c>
      <c r="D2565" s="2" t="s">
        <v>39</v>
      </c>
      <c r="E2565" s="2" t="s">
        <v>93</v>
      </c>
      <c r="F2565" s="2" t="s">
        <v>19</v>
      </c>
      <c r="G2565" s="2" t="s">
        <v>36</v>
      </c>
      <c r="H2565" s="7">
        <v>1193.0899999999999</v>
      </c>
      <c r="I2565" s="3">
        <v>45579</v>
      </c>
      <c r="J2565" s="3" t="str">
        <f>TEXT(NIgerian_Fintech[[#This Row],[TransactionDate]], "JJJJ")</f>
        <v>2024</v>
      </c>
      <c r="K2565" s="3" t="str">
        <f>TEXT(NIgerian_Fintech[[#This Row],[TransactionDate]], "MMMM")</f>
        <v>October</v>
      </c>
      <c r="L2565" s="3" t="str">
        <f>TEXT(NIgerian_Fintech[[#This Row],[TransactionDate]], "MM")</f>
        <v>10</v>
      </c>
      <c r="M2565" s="3" t="str">
        <f>TEXT(NIgerian_Fintech[[#This Row],[TransactionDate]], "tttt")</f>
        <v>Monday</v>
      </c>
      <c r="N2565" s="2" t="s">
        <v>16</v>
      </c>
    </row>
    <row r="2566" spans="1:14" ht="14.5" x14ac:dyDescent="0.35">
      <c r="A2566" s="2" t="s">
        <v>5162</v>
      </c>
      <c r="B2566" s="2" t="s">
        <v>5163</v>
      </c>
      <c r="C2566" s="2">
        <v>38</v>
      </c>
      <c r="D2566" s="2" t="s">
        <v>12</v>
      </c>
      <c r="E2566" s="2" t="s">
        <v>24</v>
      </c>
      <c r="F2566" s="2" t="s">
        <v>55</v>
      </c>
      <c r="G2566" s="2" t="s">
        <v>36</v>
      </c>
      <c r="H2566" s="7">
        <v>1402.07</v>
      </c>
      <c r="I2566" s="3">
        <v>45051</v>
      </c>
      <c r="J2566" s="3" t="str">
        <f>TEXT(NIgerian_Fintech[[#This Row],[TransactionDate]], "JJJJ")</f>
        <v>2023</v>
      </c>
      <c r="K2566" s="3" t="str">
        <f>TEXT(NIgerian_Fintech[[#This Row],[TransactionDate]], "MMMM")</f>
        <v>May</v>
      </c>
      <c r="L2566" s="3" t="str">
        <f>TEXT(NIgerian_Fintech[[#This Row],[TransactionDate]], "MM")</f>
        <v>05</v>
      </c>
      <c r="M2566" s="3" t="str">
        <f>TEXT(NIgerian_Fintech[[#This Row],[TransactionDate]], "tttt")</f>
        <v>Friday</v>
      </c>
      <c r="N2566" s="2" t="s">
        <v>16</v>
      </c>
    </row>
    <row r="2567" spans="1:14" ht="14.5" x14ac:dyDescent="0.35">
      <c r="A2567" s="2" t="s">
        <v>5164</v>
      </c>
      <c r="B2567" s="2" t="s">
        <v>5165</v>
      </c>
      <c r="C2567" s="2">
        <v>27</v>
      </c>
      <c r="D2567" s="2" t="s">
        <v>12</v>
      </c>
      <c r="E2567" s="2" t="s">
        <v>24</v>
      </c>
      <c r="F2567" s="2" t="s">
        <v>25</v>
      </c>
      <c r="G2567" s="2" t="s">
        <v>20</v>
      </c>
      <c r="H2567" s="7">
        <v>18478.689999999999</v>
      </c>
      <c r="I2567" s="3">
        <v>45364</v>
      </c>
      <c r="J2567" s="3" t="str">
        <f>TEXT(NIgerian_Fintech[[#This Row],[TransactionDate]], "JJJJ")</f>
        <v>2024</v>
      </c>
      <c r="K2567" s="3" t="str">
        <f>TEXT(NIgerian_Fintech[[#This Row],[TransactionDate]], "MMMM")</f>
        <v>March</v>
      </c>
      <c r="L2567" s="3" t="str">
        <f>TEXT(NIgerian_Fintech[[#This Row],[TransactionDate]], "MM")</f>
        <v>03</v>
      </c>
      <c r="M2567" s="3" t="str">
        <f>TEXT(NIgerian_Fintech[[#This Row],[TransactionDate]], "tttt")</f>
        <v>Wednesday</v>
      </c>
      <c r="N2567" s="2" t="s">
        <v>16</v>
      </c>
    </row>
    <row r="2568" spans="1:14" ht="14.5" x14ac:dyDescent="0.35">
      <c r="A2568" s="2" t="s">
        <v>5166</v>
      </c>
      <c r="B2568" s="2" t="s">
        <v>5167</v>
      </c>
      <c r="C2568" s="2">
        <v>40</v>
      </c>
      <c r="D2568" s="2" t="s">
        <v>39</v>
      </c>
      <c r="E2568" s="2" t="s">
        <v>52</v>
      </c>
      <c r="F2568" s="2" t="s">
        <v>55</v>
      </c>
      <c r="G2568" s="2" t="s">
        <v>26</v>
      </c>
      <c r="H2568" s="7">
        <v>18474.490000000002</v>
      </c>
      <c r="I2568" s="3">
        <v>45490</v>
      </c>
      <c r="J2568" s="3" t="str">
        <f>TEXT(NIgerian_Fintech[[#This Row],[TransactionDate]], "JJJJ")</f>
        <v>2024</v>
      </c>
      <c r="K2568" s="3" t="str">
        <f>TEXT(NIgerian_Fintech[[#This Row],[TransactionDate]], "MMMM")</f>
        <v>July</v>
      </c>
      <c r="L2568" s="3" t="str">
        <f>TEXT(NIgerian_Fintech[[#This Row],[TransactionDate]], "MM")</f>
        <v>07</v>
      </c>
      <c r="M2568" s="3" t="str">
        <f>TEXT(NIgerian_Fintech[[#This Row],[TransactionDate]], "tttt")</f>
        <v>Wednesday</v>
      </c>
      <c r="N2568" s="2" t="s">
        <v>16</v>
      </c>
    </row>
    <row r="2569" spans="1:14" ht="14.5" x14ac:dyDescent="0.35">
      <c r="A2569" s="2" t="s">
        <v>5168</v>
      </c>
      <c r="B2569" s="2" t="s">
        <v>5169</v>
      </c>
      <c r="C2569" s="2">
        <v>56</v>
      </c>
      <c r="D2569" s="2" t="s">
        <v>12</v>
      </c>
      <c r="E2569" s="2" t="s">
        <v>42</v>
      </c>
      <c r="F2569" s="2" t="s">
        <v>25</v>
      </c>
      <c r="G2569" s="2" t="s">
        <v>30</v>
      </c>
      <c r="H2569" s="7">
        <v>6371.92</v>
      </c>
      <c r="I2569" s="3">
        <v>45572</v>
      </c>
      <c r="J2569" s="3" t="str">
        <f>TEXT(NIgerian_Fintech[[#This Row],[TransactionDate]], "JJJJ")</f>
        <v>2024</v>
      </c>
      <c r="K2569" s="3" t="str">
        <f>TEXT(NIgerian_Fintech[[#This Row],[TransactionDate]], "MMMM")</f>
        <v>October</v>
      </c>
      <c r="L2569" s="3" t="str">
        <f>TEXT(NIgerian_Fintech[[#This Row],[TransactionDate]], "MM")</f>
        <v>10</v>
      </c>
      <c r="M2569" s="3" t="str">
        <f>TEXT(NIgerian_Fintech[[#This Row],[TransactionDate]], "tttt")</f>
        <v>Monday</v>
      </c>
      <c r="N2569" s="2" t="s">
        <v>16</v>
      </c>
    </row>
    <row r="2570" spans="1:14" ht="14.5" x14ac:dyDescent="0.35">
      <c r="A2570" s="2" t="s">
        <v>5170</v>
      </c>
      <c r="B2570" s="2" t="s">
        <v>5171</v>
      </c>
      <c r="C2570" s="2">
        <v>22</v>
      </c>
      <c r="D2570" s="2" t="s">
        <v>39</v>
      </c>
      <c r="E2570" s="2" t="s">
        <v>42</v>
      </c>
      <c r="F2570" s="2" t="s">
        <v>49</v>
      </c>
      <c r="G2570" s="2" t="s">
        <v>20</v>
      </c>
      <c r="H2570" s="7">
        <v>33231.870000000003</v>
      </c>
      <c r="I2570" s="3">
        <v>45591</v>
      </c>
      <c r="J2570" s="3" t="str">
        <f>TEXT(NIgerian_Fintech[[#This Row],[TransactionDate]], "JJJJ")</f>
        <v>2024</v>
      </c>
      <c r="K2570" s="3" t="str">
        <f>TEXT(NIgerian_Fintech[[#This Row],[TransactionDate]], "MMMM")</f>
        <v>October</v>
      </c>
      <c r="L2570" s="3" t="str">
        <f>TEXT(NIgerian_Fintech[[#This Row],[TransactionDate]], "MM")</f>
        <v>10</v>
      </c>
      <c r="M2570" s="3" t="str">
        <f>TEXT(NIgerian_Fintech[[#This Row],[TransactionDate]], "tttt")</f>
        <v>Saturday</v>
      </c>
      <c r="N2570" s="2" t="s">
        <v>69</v>
      </c>
    </row>
    <row r="2571" spans="1:14" ht="14.5" x14ac:dyDescent="0.35">
      <c r="A2571" s="2" t="s">
        <v>5172</v>
      </c>
      <c r="B2571" s="2" t="s">
        <v>5173</v>
      </c>
      <c r="C2571" s="2">
        <v>18</v>
      </c>
      <c r="D2571" s="2" t="s">
        <v>39</v>
      </c>
      <c r="E2571" s="2" t="s">
        <v>24</v>
      </c>
      <c r="F2571" s="2" t="s">
        <v>19</v>
      </c>
      <c r="G2571" s="2" t="s">
        <v>26</v>
      </c>
      <c r="H2571" s="7">
        <v>11375.28</v>
      </c>
      <c r="I2571" s="3">
        <v>45273</v>
      </c>
      <c r="J2571" s="3" t="str">
        <f>TEXT(NIgerian_Fintech[[#This Row],[TransactionDate]], "JJJJ")</f>
        <v>2023</v>
      </c>
      <c r="K2571" s="3" t="str">
        <f>TEXT(NIgerian_Fintech[[#This Row],[TransactionDate]], "MMMM")</f>
        <v>December</v>
      </c>
      <c r="L2571" s="3" t="str">
        <f>TEXT(NIgerian_Fintech[[#This Row],[TransactionDate]], "MM")</f>
        <v>12</v>
      </c>
      <c r="M2571" s="3" t="str">
        <f>TEXT(NIgerian_Fintech[[#This Row],[TransactionDate]], "tttt")</f>
        <v>Wednesday</v>
      </c>
      <c r="N2571" s="2" t="s">
        <v>16</v>
      </c>
    </row>
    <row r="2572" spans="1:14" ht="14.5" x14ac:dyDescent="0.35">
      <c r="A2572" s="2" t="s">
        <v>5174</v>
      </c>
      <c r="B2572" s="2" t="s">
        <v>5175</v>
      </c>
      <c r="C2572" s="2">
        <v>30</v>
      </c>
      <c r="D2572" s="2" t="s">
        <v>12</v>
      </c>
      <c r="E2572" s="2" t="s">
        <v>93</v>
      </c>
      <c r="F2572" s="2" t="s">
        <v>35</v>
      </c>
      <c r="G2572" s="2" t="s">
        <v>26</v>
      </c>
      <c r="H2572" s="7">
        <v>40659.46</v>
      </c>
      <c r="I2572" s="3">
        <v>45624</v>
      </c>
      <c r="J2572" s="3" t="str">
        <f>TEXT(NIgerian_Fintech[[#This Row],[TransactionDate]], "JJJJ")</f>
        <v>2024</v>
      </c>
      <c r="K2572" s="3" t="str">
        <f>TEXT(NIgerian_Fintech[[#This Row],[TransactionDate]], "MMMM")</f>
        <v>November</v>
      </c>
      <c r="L2572" s="3" t="str">
        <f>TEXT(NIgerian_Fintech[[#This Row],[TransactionDate]], "MM")</f>
        <v>11</v>
      </c>
      <c r="M2572" s="3" t="str">
        <f>TEXT(NIgerian_Fintech[[#This Row],[TransactionDate]], "tttt")</f>
        <v>Thursday</v>
      </c>
      <c r="N2572" s="2" t="s">
        <v>16</v>
      </c>
    </row>
    <row r="2573" spans="1:14" ht="14.5" x14ac:dyDescent="0.35">
      <c r="A2573" s="2" t="s">
        <v>5176</v>
      </c>
      <c r="B2573" s="2" t="s">
        <v>5177</v>
      </c>
      <c r="C2573" s="2">
        <v>38</v>
      </c>
      <c r="D2573" s="2" t="s">
        <v>12</v>
      </c>
      <c r="E2573" s="2" t="s">
        <v>24</v>
      </c>
      <c r="F2573" s="2" t="s">
        <v>19</v>
      </c>
      <c r="G2573" s="2" t="s">
        <v>30</v>
      </c>
      <c r="H2573" s="7">
        <v>7601.32</v>
      </c>
      <c r="I2573" s="3">
        <v>45109</v>
      </c>
      <c r="J2573" s="3" t="str">
        <f>TEXT(NIgerian_Fintech[[#This Row],[TransactionDate]], "JJJJ")</f>
        <v>2023</v>
      </c>
      <c r="K2573" s="3" t="str">
        <f>TEXT(NIgerian_Fintech[[#This Row],[TransactionDate]], "MMMM")</f>
        <v>July</v>
      </c>
      <c r="L2573" s="3" t="str">
        <f>TEXT(NIgerian_Fintech[[#This Row],[TransactionDate]], "MM")</f>
        <v>07</v>
      </c>
      <c r="M2573" s="3" t="str">
        <f>TEXT(NIgerian_Fintech[[#This Row],[TransactionDate]], "tttt")</f>
        <v>Sunday</v>
      </c>
      <c r="N2573" s="2" t="s">
        <v>16</v>
      </c>
    </row>
    <row r="2574" spans="1:14" ht="14.5" x14ac:dyDescent="0.35">
      <c r="A2574" s="2" t="s">
        <v>5178</v>
      </c>
      <c r="B2574" s="2" t="s">
        <v>5179</v>
      </c>
      <c r="C2574" s="2">
        <v>43</v>
      </c>
      <c r="D2574" s="2" t="s">
        <v>12</v>
      </c>
      <c r="E2574" s="2" t="s">
        <v>42</v>
      </c>
      <c r="F2574" s="2" t="s">
        <v>55</v>
      </c>
      <c r="G2574" s="2" t="s">
        <v>30</v>
      </c>
      <c r="H2574" s="7">
        <v>2251.62</v>
      </c>
      <c r="I2574" s="3">
        <v>45277</v>
      </c>
      <c r="J2574" s="3" t="str">
        <f>TEXT(NIgerian_Fintech[[#This Row],[TransactionDate]], "JJJJ")</f>
        <v>2023</v>
      </c>
      <c r="K2574" s="3" t="str">
        <f>TEXT(NIgerian_Fintech[[#This Row],[TransactionDate]], "MMMM")</f>
        <v>December</v>
      </c>
      <c r="L2574" s="3" t="str">
        <f>TEXT(NIgerian_Fintech[[#This Row],[TransactionDate]], "MM")</f>
        <v>12</v>
      </c>
      <c r="M2574" s="3" t="str">
        <f>TEXT(NIgerian_Fintech[[#This Row],[TransactionDate]], "tttt")</f>
        <v>Sunday</v>
      </c>
      <c r="N2574" s="2" t="s">
        <v>16</v>
      </c>
    </row>
    <row r="2575" spans="1:14" ht="14.5" x14ac:dyDescent="0.35">
      <c r="A2575" s="2" t="s">
        <v>5180</v>
      </c>
      <c r="B2575" s="2" t="s">
        <v>5181</v>
      </c>
      <c r="C2575" s="2">
        <v>62</v>
      </c>
      <c r="D2575" s="2" t="s">
        <v>12</v>
      </c>
      <c r="E2575" s="2" t="s">
        <v>74</v>
      </c>
      <c r="F2575" s="2" t="s">
        <v>49</v>
      </c>
      <c r="G2575" s="2" t="s">
        <v>26</v>
      </c>
      <c r="H2575" s="7">
        <v>5876.94</v>
      </c>
      <c r="I2575" s="3">
        <v>45441</v>
      </c>
      <c r="J2575" s="3" t="str">
        <f>TEXT(NIgerian_Fintech[[#This Row],[TransactionDate]], "JJJJ")</f>
        <v>2024</v>
      </c>
      <c r="K2575" s="3" t="str">
        <f>TEXT(NIgerian_Fintech[[#This Row],[TransactionDate]], "MMMM")</f>
        <v>May</v>
      </c>
      <c r="L2575" s="3" t="str">
        <f>TEXT(NIgerian_Fintech[[#This Row],[TransactionDate]], "MM")</f>
        <v>05</v>
      </c>
      <c r="M2575" s="3" t="str">
        <f>TEXT(NIgerian_Fintech[[#This Row],[TransactionDate]], "tttt")</f>
        <v>Wednesday</v>
      </c>
      <c r="N2575" s="2" t="s">
        <v>16</v>
      </c>
    </row>
    <row r="2576" spans="1:14" ht="14.5" x14ac:dyDescent="0.35">
      <c r="A2576" s="2" t="s">
        <v>5182</v>
      </c>
      <c r="B2576" s="2" t="s">
        <v>5183</v>
      </c>
      <c r="C2576" s="2">
        <v>38</v>
      </c>
      <c r="D2576" s="2" t="s">
        <v>12</v>
      </c>
      <c r="E2576" s="2" t="s">
        <v>93</v>
      </c>
      <c r="F2576" s="2" t="s">
        <v>14</v>
      </c>
      <c r="G2576" s="2" t="s">
        <v>15</v>
      </c>
      <c r="H2576" s="7">
        <v>39366.660000000003</v>
      </c>
      <c r="I2576" s="3">
        <v>45304</v>
      </c>
      <c r="J2576" s="3" t="str">
        <f>TEXT(NIgerian_Fintech[[#This Row],[TransactionDate]], "JJJJ")</f>
        <v>2024</v>
      </c>
      <c r="K2576" s="3" t="str">
        <f>TEXT(NIgerian_Fintech[[#This Row],[TransactionDate]], "MMMM")</f>
        <v>January</v>
      </c>
      <c r="L2576" s="3" t="str">
        <f>TEXT(NIgerian_Fintech[[#This Row],[TransactionDate]], "MM")</f>
        <v>01</v>
      </c>
      <c r="M2576" s="3" t="str">
        <f>TEXT(NIgerian_Fintech[[#This Row],[TransactionDate]], "tttt")</f>
        <v>Saturday</v>
      </c>
      <c r="N2576" s="2" t="s">
        <v>69</v>
      </c>
    </row>
    <row r="2577" spans="1:14" ht="14.5" x14ac:dyDescent="0.35">
      <c r="A2577" s="2" t="s">
        <v>5184</v>
      </c>
      <c r="B2577" s="2" t="s">
        <v>5185</v>
      </c>
      <c r="C2577" s="2">
        <v>35</v>
      </c>
      <c r="D2577" s="2" t="s">
        <v>39</v>
      </c>
      <c r="E2577" s="2" t="s">
        <v>52</v>
      </c>
      <c r="F2577" s="2" t="s">
        <v>19</v>
      </c>
      <c r="G2577" s="2" t="s">
        <v>20</v>
      </c>
      <c r="H2577" s="7">
        <v>4626.93</v>
      </c>
      <c r="I2577" s="3">
        <v>45634</v>
      </c>
      <c r="J2577" s="3" t="str">
        <f>TEXT(NIgerian_Fintech[[#This Row],[TransactionDate]], "JJJJ")</f>
        <v>2024</v>
      </c>
      <c r="K2577" s="3" t="str">
        <f>TEXT(NIgerian_Fintech[[#This Row],[TransactionDate]], "MMMM")</f>
        <v>December</v>
      </c>
      <c r="L2577" s="3" t="str">
        <f>TEXT(NIgerian_Fintech[[#This Row],[TransactionDate]], "MM")</f>
        <v>12</v>
      </c>
      <c r="M2577" s="3" t="str">
        <f>TEXT(NIgerian_Fintech[[#This Row],[TransactionDate]], "tttt")</f>
        <v>Sunday</v>
      </c>
      <c r="N2577" s="2" t="s">
        <v>16</v>
      </c>
    </row>
    <row r="2578" spans="1:14" ht="14.5" x14ac:dyDescent="0.35">
      <c r="A2578" s="2" t="s">
        <v>5186</v>
      </c>
      <c r="B2578" s="2" t="s">
        <v>5187</v>
      </c>
      <c r="C2578" s="2">
        <v>54</v>
      </c>
      <c r="D2578" s="2" t="s">
        <v>12</v>
      </c>
      <c r="E2578" s="2" t="s">
        <v>29</v>
      </c>
      <c r="F2578" s="2" t="s">
        <v>35</v>
      </c>
      <c r="G2578" s="2" t="s">
        <v>30</v>
      </c>
      <c r="H2578" s="7">
        <v>31469.37</v>
      </c>
      <c r="I2578" s="3">
        <v>45391</v>
      </c>
      <c r="J2578" s="3" t="str">
        <f>TEXT(NIgerian_Fintech[[#This Row],[TransactionDate]], "JJJJ")</f>
        <v>2024</v>
      </c>
      <c r="K2578" s="3" t="str">
        <f>TEXT(NIgerian_Fintech[[#This Row],[TransactionDate]], "MMMM")</f>
        <v>April</v>
      </c>
      <c r="L2578" s="3" t="str">
        <f>TEXT(NIgerian_Fintech[[#This Row],[TransactionDate]], "MM")</f>
        <v>04</v>
      </c>
      <c r="M2578" s="3" t="str">
        <f>TEXT(NIgerian_Fintech[[#This Row],[TransactionDate]], "tttt")</f>
        <v>Tuesday</v>
      </c>
      <c r="N2578" s="2" t="s">
        <v>16</v>
      </c>
    </row>
    <row r="2579" spans="1:14" ht="14.5" x14ac:dyDescent="0.35">
      <c r="A2579" s="2" t="s">
        <v>5188</v>
      </c>
      <c r="B2579" s="2" t="s">
        <v>5189</v>
      </c>
      <c r="C2579" s="2">
        <v>62</v>
      </c>
      <c r="D2579" s="2" t="s">
        <v>39</v>
      </c>
      <c r="E2579" s="2" t="s">
        <v>93</v>
      </c>
      <c r="F2579" s="2" t="s">
        <v>49</v>
      </c>
      <c r="G2579" s="2" t="s">
        <v>26</v>
      </c>
      <c r="H2579" s="7">
        <v>15946.54</v>
      </c>
      <c r="I2579" s="3">
        <v>45604</v>
      </c>
      <c r="J2579" s="3" t="str">
        <f>TEXT(NIgerian_Fintech[[#This Row],[TransactionDate]], "JJJJ")</f>
        <v>2024</v>
      </c>
      <c r="K2579" s="3" t="str">
        <f>TEXT(NIgerian_Fintech[[#This Row],[TransactionDate]], "MMMM")</f>
        <v>November</v>
      </c>
      <c r="L2579" s="3" t="str">
        <f>TEXT(NIgerian_Fintech[[#This Row],[TransactionDate]], "MM")</f>
        <v>11</v>
      </c>
      <c r="M2579" s="3" t="str">
        <f>TEXT(NIgerian_Fintech[[#This Row],[TransactionDate]], "tttt")</f>
        <v>Friday</v>
      </c>
      <c r="N2579" s="2" t="s">
        <v>16</v>
      </c>
    </row>
    <row r="2580" spans="1:14" ht="14.5" x14ac:dyDescent="0.35">
      <c r="A2580" s="2" t="s">
        <v>5190</v>
      </c>
      <c r="B2580" s="2" t="s">
        <v>5191</v>
      </c>
      <c r="C2580" s="2">
        <v>49</v>
      </c>
      <c r="D2580" s="2" t="s">
        <v>12</v>
      </c>
      <c r="E2580" s="2" t="s">
        <v>93</v>
      </c>
      <c r="F2580" s="2" t="s">
        <v>49</v>
      </c>
      <c r="G2580" s="2" t="s">
        <v>15</v>
      </c>
      <c r="H2580" s="7">
        <v>5835.87</v>
      </c>
      <c r="I2580" s="3">
        <v>45266</v>
      </c>
      <c r="J2580" s="3" t="str">
        <f>TEXT(NIgerian_Fintech[[#This Row],[TransactionDate]], "JJJJ")</f>
        <v>2023</v>
      </c>
      <c r="K2580" s="3" t="str">
        <f>TEXT(NIgerian_Fintech[[#This Row],[TransactionDate]], "MMMM")</f>
        <v>December</v>
      </c>
      <c r="L2580" s="3" t="str">
        <f>TEXT(NIgerian_Fintech[[#This Row],[TransactionDate]], "MM")</f>
        <v>12</v>
      </c>
      <c r="M2580" s="3" t="str">
        <f>TEXT(NIgerian_Fintech[[#This Row],[TransactionDate]], "tttt")</f>
        <v>Wednesday</v>
      </c>
      <c r="N2580" s="2" t="s">
        <v>16</v>
      </c>
    </row>
    <row r="2581" spans="1:14" ht="14.5" x14ac:dyDescent="0.35">
      <c r="A2581" s="2" t="s">
        <v>5192</v>
      </c>
      <c r="B2581" s="2" t="s">
        <v>5193</v>
      </c>
      <c r="C2581" s="2">
        <v>53</v>
      </c>
      <c r="D2581" s="2" t="s">
        <v>12</v>
      </c>
      <c r="E2581" s="2" t="s">
        <v>42</v>
      </c>
      <c r="F2581" s="2" t="s">
        <v>55</v>
      </c>
      <c r="G2581" s="2" t="s">
        <v>36</v>
      </c>
      <c r="H2581" s="7">
        <v>7806.05</v>
      </c>
      <c r="I2581" s="3">
        <v>45067</v>
      </c>
      <c r="J2581" s="3" t="str">
        <f>TEXT(NIgerian_Fintech[[#This Row],[TransactionDate]], "JJJJ")</f>
        <v>2023</v>
      </c>
      <c r="K2581" s="3" t="str">
        <f>TEXT(NIgerian_Fintech[[#This Row],[TransactionDate]], "MMMM")</f>
        <v>May</v>
      </c>
      <c r="L2581" s="3" t="str">
        <f>TEXT(NIgerian_Fintech[[#This Row],[TransactionDate]], "MM")</f>
        <v>05</v>
      </c>
      <c r="M2581" s="3" t="str">
        <f>TEXT(NIgerian_Fintech[[#This Row],[TransactionDate]], "tttt")</f>
        <v>Sunday</v>
      </c>
      <c r="N2581" s="2" t="s">
        <v>16</v>
      </c>
    </row>
    <row r="2582" spans="1:14" ht="14.5" x14ac:dyDescent="0.35">
      <c r="A2582" s="2" t="s">
        <v>5194</v>
      </c>
      <c r="B2582" s="2" t="s">
        <v>5195</v>
      </c>
      <c r="C2582" s="2">
        <v>34</v>
      </c>
      <c r="D2582" s="2" t="s">
        <v>12</v>
      </c>
      <c r="E2582" s="2" t="s">
        <v>52</v>
      </c>
      <c r="F2582" s="2" t="s">
        <v>35</v>
      </c>
      <c r="G2582" s="2" t="s">
        <v>26</v>
      </c>
      <c r="H2582" s="7">
        <v>9350.64</v>
      </c>
      <c r="I2582" s="3">
        <v>45037</v>
      </c>
      <c r="J2582" s="3" t="str">
        <f>TEXT(NIgerian_Fintech[[#This Row],[TransactionDate]], "JJJJ")</f>
        <v>2023</v>
      </c>
      <c r="K2582" s="3" t="str">
        <f>TEXT(NIgerian_Fintech[[#This Row],[TransactionDate]], "MMMM")</f>
        <v>April</v>
      </c>
      <c r="L2582" s="3" t="str">
        <f>TEXT(NIgerian_Fintech[[#This Row],[TransactionDate]], "MM")</f>
        <v>04</v>
      </c>
      <c r="M2582" s="3" t="str">
        <f>TEXT(NIgerian_Fintech[[#This Row],[TransactionDate]], "tttt")</f>
        <v>Friday</v>
      </c>
      <c r="N2582" s="2" t="s">
        <v>16</v>
      </c>
    </row>
    <row r="2583" spans="1:14" ht="14.5" x14ac:dyDescent="0.35">
      <c r="A2583" s="2" t="s">
        <v>5196</v>
      </c>
      <c r="B2583" s="2" t="s">
        <v>5197</v>
      </c>
      <c r="C2583" s="2">
        <v>52</v>
      </c>
      <c r="D2583" s="2" t="s">
        <v>39</v>
      </c>
      <c r="E2583" s="2" t="s">
        <v>93</v>
      </c>
      <c r="F2583" s="2" t="s">
        <v>49</v>
      </c>
      <c r="G2583" s="2" t="s">
        <v>15</v>
      </c>
      <c r="H2583" s="7">
        <v>10959.14</v>
      </c>
      <c r="I2583" s="3">
        <v>45187</v>
      </c>
      <c r="J2583" s="3" t="str">
        <f>TEXT(NIgerian_Fintech[[#This Row],[TransactionDate]], "JJJJ")</f>
        <v>2023</v>
      </c>
      <c r="K2583" s="3" t="str">
        <f>TEXT(NIgerian_Fintech[[#This Row],[TransactionDate]], "MMMM")</f>
        <v>September</v>
      </c>
      <c r="L2583" s="3" t="str">
        <f>TEXT(NIgerian_Fintech[[#This Row],[TransactionDate]], "MM")</f>
        <v>09</v>
      </c>
      <c r="M2583" s="3" t="str">
        <f>TEXT(NIgerian_Fintech[[#This Row],[TransactionDate]], "tttt")</f>
        <v>Monday</v>
      </c>
      <c r="N2583" s="2" t="s">
        <v>16</v>
      </c>
    </row>
    <row r="2584" spans="1:14" ht="14.5" x14ac:dyDescent="0.35">
      <c r="A2584" s="2" t="s">
        <v>5198</v>
      </c>
      <c r="B2584" s="2" t="s">
        <v>5199</v>
      </c>
      <c r="C2584" s="2">
        <v>28</v>
      </c>
      <c r="D2584" s="2" t="s">
        <v>12</v>
      </c>
      <c r="E2584" s="2" t="s">
        <v>42</v>
      </c>
      <c r="F2584" s="2" t="s">
        <v>49</v>
      </c>
      <c r="G2584" s="2" t="s">
        <v>36</v>
      </c>
      <c r="H2584" s="7">
        <v>798</v>
      </c>
      <c r="I2584" s="3">
        <v>45114</v>
      </c>
      <c r="J2584" s="3" t="str">
        <f>TEXT(NIgerian_Fintech[[#This Row],[TransactionDate]], "JJJJ")</f>
        <v>2023</v>
      </c>
      <c r="K2584" s="3" t="str">
        <f>TEXT(NIgerian_Fintech[[#This Row],[TransactionDate]], "MMMM")</f>
        <v>July</v>
      </c>
      <c r="L2584" s="3" t="str">
        <f>TEXT(NIgerian_Fintech[[#This Row],[TransactionDate]], "MM")</f>
        <v>07</v>
      </c>
      <c r="M2584" s="3" t="str">
        <f>TEXT(NIgerian_Fintech[[#This Row],[TransactionDate]], "tttt")</f>
        <v>Friday</v>
      </c>
      <c r="N2584" s="2" t="s">
        <v>16</v>
      </c>
    </row>
    <row r="2585" spans="1:14" ht="14.5" x14ac:dyDescent="0.35">
      <c r="A2585" s="2" t="s">
        <v>5200</v>
      </c>
      <c r="B2585" s="2" t="s">
        <v>5201</v>
      </c>
      <c r="C2585" s="2">
        <v>38</v>
      </c>
      <c r="D2585" s="2" t="s">
        <v>39</v>
      </c>
      <c r="E2585" s="2" t="s">
        <v>24</v>
      </c>
      <c r="F2585" s="2" t="s">
        <v>14</v>
      </c>
      <c r="G2585" s="2" t="s">
        <v>15</v>
      </c>
      <c r="H2585" s="7">
        <v>27118.78</v>
      </c>
      <c r="I2585" s="3">
        <v>45297</v>
      </c>
      <c r="J2585" s="3" t="str">
        <f>TEXT(NIgerian_Fintech[[#This Row],[TransactionDate]], "JJJJ")</f>
        <v>2024</v>
      </c>
      <c r="K2585" s="3" t="str">
        <f>TEXT(NIgerian_Fintech[[#This Row],[TransactionDate]], "MMMM")</f>
        <v>January</v>
      </c>
      <c r="L2585" s="3" t="str">
        <f>TEXT(NIgerian_Fintech[[#This Row],[TransactionDate]], "MM")</f>
        <v>01</v>
      </c>
      <c r="M2585" s="3" t="str">
        <f>TEXT(NIgerian_Fintech[[#This Row],[TransactionDate]], "tttt")</f>
        <v>Saturday</v>
      </c>
      <c r="N2585" s="2" t="s">
        <v>21</v>
      </c>
    </row>
    <row r="2586" spans="1:14" ht="14.5" x14ac:dyDescent="0.35">
      <c r="A2586" s="2" t="s">
        <v>5202</v>
      </c>
      <c r="B2586" s="2" t="s">
        <v>5203</v>
      </c>
      <c r="C2586" s="2">
        <v>43</v>
      </c>
      <c r="D2586" s="2" t="s">
        <v>39</v>
      </c>
      <c r="E2586" s="2" t="s">
        <v>13</v>
      </c>
      <c r="F2586" s="2" t="s">
        <v>55</v>
      </c>
      <c r="G2586" s="2" t="s">
        <v>30</v>
      </c>
      <c r="H2586" s="7">
        <v>9088.18</v>
      </c>
      <c r="I2586" s="3">
        <v>45284</v>
      </c>
      <c r="J2586" s="3" t="str">
        <f>TEXT(NIgerian_Fintech[[#This Row],[TransactionDate]], "JJJJ")</f>
        <v>2023</v>
      </c>
      <c r="K2586" s="3" t="str">
        <f>TEXT(NIgerian_Fintech[[#This Row],[TransactionDate]], "MMMM")</f>
        <v>December</v>
      </c>
      <c r="L2586" s="3" t="str">
        <f>TEXT(NIgerian_Fintech[[#This Row],[TransactionDate]], "MM")</f>
        <v>12</v>
      </c>
      <c r="M2586" s="3" t="str">
        <f>TEXT(NIgerian_Fintech[[#This Row],[TransactionDate]], "tttt")</f>
        <v>Sunday</v>
      </c>
      <c r="N2586" s="2" t="s">
        <v>16</v>
      </c>
    </row>
    <row r="2587" spans="1:14" ht="14.5" x14ac:dyDescent="0.35">
      <c r="A2587" s="2" t="s">
        <v>5204</v>
      </c>
      <c r="B2587" s="2" t="s">
        <v>5205</v>
      </c>
      <c r="C2587" s="2">
        <v>21</v>
      </c>
      <c r="D2587" s="2" t="s">
        <v>39</v>
      </c>
      <c r="E2587" s="2" t="s">
        <v>52</v>
      </c>
      <c r="F2587" s="2" t="s">
        <v>55</v>
      </c>
      <c r="G2587" s="2" t="s">
        <v>26</v>
      </c>
      <c r="H2587" s="7">
        <v>26758.14</v>
      </c>
      <c r="I2587" s="3">
        <v>45199</v>
      </c>
      <c r="J2587" s="3" t="str">
        <f>TEXT(NIgerian_Fintech[[#This Row],[TransactionDate]], "JJJJ")</f>
        <v>2023</v>
      </c>
      <c r="K2587" s="3" t="str">
        <f>TEXT(NIgerian_Fintech[[#This Row],[TransactionDate]], "MMMM")</f>
        <v>September</v>
      </c>
      <c r="L2587" s="3" t="str">
        <f>TEXT(NIgerian_Fintech[[#This Row],[TransactionDate]], "MM")</f>
        <v>09</v>
      </c>
      <c r="M2587" s="3" t="str">
        <f>TEXT(NIgerian_Fintech[[#This Row],[TransactionDate]], "tttt")</f>
        <v>Saturday</v>
      </c>
      <c r="N2587" s="2" t="s">
        <v>16</v>
      </c>
    </row>
    <row r="2588" spans="1:14" ht="14.5" x14ac:dyDescent="0.35">
      <c r="A2588" s="2" t="s">
        <v>5206</v>
      </c>
      <c r="B2588" s="2" t="s">
        <v>5207</v>
      </c>
      <c r="C2588" s="2">
        <v>51</v>
      </c>
      <c r="D2588" s="2" t="s">
        <v>12</v>
      </c>
      <c r="E2588" s="2" t="s">
        <v>64</v>
      </c>
      <c r="F2588" s="2" t="s">
        <v>35</v>
      </c>
      <c r="G2588" s="2" t="s">
        <v>36</v>
      </c>
      <c r="H2588" s="7">
        <v>9993.9599999999991</v>
      </c>
      <c r="I2588" s="3">
        <v>45623</v>
      </c>
      <c r="J2588" s="3" t="str">
        <f>TEXT(NIgerian_Fintech[[#This Row],[TransactionDate]], "JJJJ")</f>
        <v>2024</v>
      </c>
      <c r="K2588" s="3" t="str">
        <f>TEXT(NIgerian_Fintech[[#This Row],[TransactionDate]], "MMMM")</f>
        <v>November</v>
      </c>
      <c r="L2588" s="3" t="str">
        <f>TEXT(NIgerian_Fintech[[#This Row],[TransactionDate]], "MM")</f>
        <v>11</v>
      </c>
      <c r="M2588" s="3" t="str">
        <f>TEXT(NIgerian_Fintech[[#This Row],[TransactionDate]], "tttt")</f>
        <v>Wednesday</v>
      </c>
      <c r="N2588" s="2" t="s">
        <v>16</v>
      </c>
    </row>
    <row r="2589" spans="1:14" ht="14.5" x14ac:dyDescent="0.35">
      <c r="A2589" s="2" t="s">
        <v>5208</v>
      </c>
      <c r="B2589" s="2" t="s">
        <v>5209</v>
      </c>
      <c r="C2589" s="2">
        <v>35</v>
      </c>
      <c r="D2589" s="2" t="s">
        <v>39</v>
      </c>
      <c r="E2589" s="2" t="s">
        <v>74</v>
      </c>
      <c r="F2589" s="2" t="s">
        <v>49</v>
      </c>
      <c r="G2589" s="2" t="s">
        <v>15</v>
      </c>
      <c r="H2589" s="7">
        <v>5639.02</v>
      </c>
      <c r="I2589" s="3">
        <v>45530</v>
      </c>
      <c r="J2589" s="3" t="str">
        <f>TEXT(NIgerian_Fintech[[#This Row],[TransactionDate]], "JJJJ")</f>
        <v>2024</v>
      </c>
      <c r="K2589" s="3" t="str">
        <f>TEXT(NIgerian_Fintech[[#This Row],[TransactionDate]], "MMMM")</f>
        <v>August</v>
      </c>
      <c r="L2589" s="3" t="str">
        <f>TEXT(NIgerian_Fintech[[#This Row],[TransactionDate]], "MM")</f>
        <v>08</v>
      </c>
      <c r="M2589" s="3" t="str">
        <f>TEXT(NIgerian_Fintech[[#This Row],[TransactionDate]], "tttt")</f>
        <v>Monday</v>
      </c>
      <c r="N2589" s="2" t="s">
        <v>16</v>
      </c>
    </row>
    <row r="2590" spans="1:14" ht="14.5" x14ac:dyDescent="0.35">
      <c r="A2590" s="2" t="s">
        <v>5210</v>
      </c>
      <c r="B2590" s="2" t="s">
        <v>5211</v>
      </c>
      <c r="C2590" s="2">
        <v>57</v>
      </c>
      <c r="D2590" s="2" t="s">
        <v>12</v>
      </c>
      <c r="E2590" s="2" t="s">
        <v>64</v>
      </c>
      <c r="F2590" s="2" t="s">
        <v>14</v>
      </c>
      <c r="G2590" s="2" t="s">
        <v>36</v>
      </c>
      <c r="H2590" s="7">
        <v>8368.51</v>
      </c>
      <c r="I2590" s="3">
        <v>45375</v>
      </c>
      <c r="J2590" s="3" t="str">
        <f>TEXT(NIgerian_Fintech[[#This Row],[TransactionDate]], "JJJJ")</f>
        <v>2024</v>
      </c>
      <c r="K2590" s="3" t="str">
        <f>TEXT(NIgerian_Fintech[[#This Row],[TransactionDate]], "MMMM")</f>
        <v>March</v>
      </c>
      <c r="L2590" s="3" t="str">
        <f>TEXT(NIgerian_Fintech[[#This Row],[TransactionDate]], "MM")</f>
        <v>03</v>
      </c>
      <c r="M2590" s="3" t="str">
        <f>TEXT(NIgerian_Fintech[[#This Row],[TransactionDate]], "tttt")</f>
        <v>Sunday</v>
      </c>
      <c r="N2590" s="2" t="s">
        <v>16</v>
      </c>
    </row>
    <row r="2591" spans="1:14" ht="14.5" x14ac:dyDescent="0.35">
      <c r="A2591" s="2" t="s">
        <v>5212</v>
      </c>
      <c r="B2591" s="2" t="s">
        <v>5213</v>
      </c>
      <c r="C2591" s="2">
        <v>52</v>
      </c>
      <c r="D2591" s="2" t="s">
        <v>39</v>
      </c>
      <c r="E2591" s="2" t="s">
        <v>29</v>
      </c>
      <c r="F2591" s="2" t="s">
        <v>25</v>
      </c>
      <c r="G2591" s="2" t="s">
        <v>20</v>
      </c>
      <c r="H2591" s="7">
        <v>17690.39</v>
      </c>
      <c r="I2591" s="3">
        <v>45632</v>
      </c>
      <c r="J2591" s="3" t="str">
        <f>TEXT(NIgerian_Fintech[[#This Row],[TransactionDate]], "JJJJ")</f>
        <v>2024</v>
      </c>
      <c r="K2591" s="3" t="str">
        <f>TEXT(NIgerian_Fintech[[#This Row],[TransactionDate]], "MMMM")</f>
        <v>December</v>
      </c>
      <c r="L2591" s="3" t="str">
        <f>TEXT(NIgerian_Fintech[[#This Row],[TransactionDate]], "MM")</f>
        <v>12</v>
      </c>
      <c r="M2591" s="3" t="str">
        <f>TEXT(NIgerian_Fintech[[#This Row],[TransactionDate]], "tttt")</f>
        <v>Friday</v>
      </c>
      <c r="N2591" s="2" t="s">
        <v>16</v>
      </c>
    </row>
    <row r="2592" spans="1:14" ht="14.5" x14ac:dyDescent="0.35">
      <c r="A2592" s="2" t="s">
        <v>5214</v>
      </c>
      <c r="B2592" s="2" t="s">
        <v>5215</v>
      </c>
      <c r="C2592" s="2">
        <v>58</v>
      </c>
      <c r="D2592" s="2" t="s">
        <v>12</v>
      </c>
      <c r="E2592" s="2" t="s">
        <v>24</v>
      </c>
      <c r="F2592" s="2" t="s">
        <v>19</v>
      </c>
      <c r="G2592" s="2" t="s">
        <v>26</v>
      </c>
      <c r="H2592" s="7">
        <v>3947.12</v>
      </c>
      <c r="I2592" s="3">
        <v>45343</v>
      </c>
      <c r="J2592" s="3" t="str">
        <f>TEXT(NIgerian_Fintech[[#This Row],[TransactionDate]], "JJJJ")</f>
        <v>2024</v>
      </c>
      <c r="K2592" s="3" t="str">
        <f>TEXT(NIgerian_Fintech[[#This Row],[TransactionDate]], "MMMM")</f>
        <v>February</v>
      </c>
      <c r="L2592" s="3" t="str">
        <f>TEXT(NIgerian_Fintech[[#This Row],[TransactionDate]], "MM")</f>
        <v>02</v>
      </c>
      <c r="M2592" s="3" t="str">
        <f>TEXT(NIgerian_Fintech[[#This Row],[TransactionDate]], "tttt")</f>
        <v>Wednesday</v>
      </c>
      <c r="N2592" s="2" t="s">
        <v>69</v>
      </c>
    </row>
    <row r="2593" spans="1:14" ht="14.5" x14ac:dyDescent="0.35">
      <c r="A2593" s="2" t="s">
        <v>5216</v>
      </c>
      <c r="B2593" s="2" t="s">
        <v>5217</v>
      </c>
      <c r="C2593" s="2">
        <v>46</v>
      </c>
      <c r="D2593" s="2" t="s">
        <v>39</v>
      </c>
      <c r="E2593" s="2" t="s">
        <v>52</v>
      </c>
      <c r="F2593" s="2" t="s">
        <v>55</v>
      </c>
      <c r="G2593" s="2" t="s">
        <v>30</v>
      </c>
      <c r="H2593" s="7">
        <v>31340.77</v>
      </c>
      <c r="I2593" s="3">
        <v>45314</v>
      </c>
      <c r="J2593" s="3" t="str">
        <f>TEXT(NIgerian_Fintech[[#This Row],[TransactionDate]], "JJJJ")</f>
        <v>2024</v>
      </c>
      <c r="K2593" s="3" t="str">
        <f>TEXT(NIgerian_Fintech[[#This Row],[TransactionDate]], "MMMM")</f>
        <v>January</v>
      </c>
      <c r="L2593" s="3" t="str">
        <f>TEXT(NIgerian_Fintech[[#This Row],[TransactionDate]], "MM")</f>
        <v>01</v>
      </c>
      <c r="M2593" s="3" t="str">
        <f>TEXT(NIgerian_Fintech[[#This Row],[TransactionDate]], "tttt")</f>
        <v>Tuesday</v>
      </c>
      <c r="N2593" s="2" t="s">
        <v>21</v>
      </c>
    </row>
    <row r="2594" spans="1:14" ht="14.5" x14ac:dyDescent="0.35">
      <c r="A2594" s="2" t="s">
        <v>5218</v>
      </c>
      <c r="B2594" s="2" t="s">
        <v>5219</v>
      </c>
      <c r="C2594" s="2">
        <v>46</v>
      </c>
      <c r="D2594" s="2" t="s">
        <v>12</v>
      </c>
      <c r="E2594" s="2" t="s">
        <v>93</v>
      </c>
      <c r="F2594" s="2" t="s">
        <v>14</v>
      </c>
      <c r="G2594" s="2" t="s">
        <v>36</v>
      </c>
      <c r="H2594" s="7">
        <v>6272.76</v>
      </c>
      <c r="I2594" s="3">
        <v>45264</v>
      </c>
      <c r="J2594" s="3" t="str">
        <f>TEXT(NIgerian_Fintech[[#This Row],[TransactionDate]], "JJJJ")</f>
        <v>2023</v>
      </c>
      <c r="K2594" s="3" t="str">
        <f>TEXT(NIgerian_Fintech[[#This Row],[TransactionDate]], "MMMM")</f>
        <v>December</v>
      </c>
      <c r="L2594" s="3" t="str">
        <f>TEXT(NIgerian_Fintech[[#This Row],[TransactionDate]], "MM")</f>
        <v>12</v>
      </c>
      <c r="M2594" s="3" t="str">
        <f>TEXT(NIgerian_Fintech[[#This Row],[TransactionDate]], "tttt")</f>
        <v>Monday</v>
      </c>
      <c r="N2594" s="2" t="s">
        <v>16</v>
      </c>
    </row>
    <row r="2595" spans="1:14" ht="14.5" x14ac:dyDescent="0.35">
      <c r="A2595" s="2" t="s">
        <v>5220</v>
      </c>
      <c r="B2595" s="2" t="s">
        <v>5221</v>
      </c>
      <c r="C2595" s="2">
        <v>55</v>
      </c>
      <c r="D2595" s="2" t="s">
        <v>12</v>
      </c>
      <c r="E2595" s="2" t="s">
        <v>42</v>
      </c>
      <c r="F2595" s="2" t="s">
        <v>35</v>
      </c>
      <c r="G2595" s="2" t="s">
        <v>15</v>
      </c>
      <c r="H2595" s="7">
        <v>31289.67</v>
      </c>
      <c r="I2595" s="3">
        <v>45237</v>
      </c>
      <c r="J2595" s="3" t="str">
        <f>TEXT(NIgerian_Fintech[[#This Row],[TransactionDate]], "JJJJ")</f>
        <v>2023</v>
      </c>
      <c r="K2595" s="3" t="str">
        <f>TEXT(NIgerian_Fintech[[#This Row],[TransactionDate]], "MMMM")</f>
        <v>November</v>
      </c>
      <c r="L2595" s="3" t="str">
        <f>TEXT(NIgerian_Fintech[[#This Row],[TransactionDate]], "MM")</f>
        <v>11</v>
      </c>
      <c r="M2595" s="3" t="str">
        <f>TEXT(NIgerian_Fintech[[#This Row],[TransactionDate]], "tttt")</f>
        <v>Tuesday</v>
      </c>
      <c r="N2595" s="2" t="s">
        <v>16</v>
      </c>
    </row>
    <row r="2596" spans="1:14" ht="14.5" x14ac:dyDescent="0.35">
      <c r="A2596" s="2" t="s">
        <v>5222</v>
      </c>
      <c r="B2596" s="2" t="s">
        <v>5223</v>
      </c>
      <c r="C2596" s="2">
        <v>59</v>
      </c>
      <c r="D2596" s="2" t="s">
        <v>12</v>
      </c>
      <c r="E2596" s="2" t="s">
        <v>29</v>
      </c>
      <c r="F2596" s="2" t="s">
        <v>14</v>
      </c>
      <c r="G2596" s="2" t="s">
        <v>36</v>
      </c>
      <c r="H2596" s="7">
        <v>21265.89</v>
      </c>
      <c r="I2596" s="3">
        <v>45255</v>
      </c>
      <c r="J2596" s="3" t="str">
        <f>TEXT(NIgerian_Fintech[[#This Row],[TransactionDate]], "JJJJ")</f>
        <v>2023</v>
      </c>
      <c r="K2596" s="3" t="str">
        <f>TEXT(NIgerian_Fintech[[#This Row],[TransactionDate]], "MMMM")</f>
        <v>November</v>
      </c>
      <c r="L2596" s="3" t="str">
        <f>TEXT(NIgerian_Fintech[[#This Row],[TransactionDate]], "MM")</f>
        <v>11</v>
      </c>
      <c r="M2596" s="3" t="str">
        <f>TEXT(NIgerian_Fintech[[#This Row],[TransactionDate]], "tttt")</f>
        <v>Saturday</v>
      </c>
      <c r="N2596" s="2" t="s">
        <v>16</v>
      </c>
    </row>
    <row r="2597" spans="1:14" ht="14.5" x14ac:dyDescent="0.35">
      <c r="A2597" s="2" t="s">
        <v>5224</v>
      </c>
      <c r="B2597" s="2" t="s">
        <v>5225</v>
      </c>
      <c r="C2597" s="2">
        <v>38</v>
      </c>
      <c r="D2597" s="2" t="s">
        <v>39</v>
      </c>
      <c r="E2597" s="2" t="s">
        <v>52</v>
      </c>
      <c r="F2597" s="2" t="s">
        <v>49</v>
      </c>
      <c r="G2597" s="2" t="s">
        <v>15</v>
      </c>
      <c r="H2597" s="7">
        <v>14595.62</v>
      </c>
      <c r="I2597" s="3">
        <v>44973</v>
      </c>
      <c r="J2597" s="3" t="str">
        <f>TEXT(NIgerian_Fintech[[#This Row],[TransactionDate]], "JJJJ")</f>
        <v>2023</v>
      </c>
      <c r="K2597" s="3" t="str">
        <f>TEXT(NIgerian_Fintech[[#This Row],[TransactionDate]], "MMMM")</f>
        <v>February</v>
      </c>
      <c r="L2597" s="3" t="str">
        <f>TEXT(NIgerian_Fintech[[#This Row],[TransactionDate]], "MM")</f>
        <v>02</v>
      </c>
      <c r="M2597" s="3" t="str">
        <f>TEXT(NIgerian_Fintech[[#This Row],[TransactionDate]], "tttt")</f>
        <v>Thursday</v>
      </c>
      <c r="N2597" s="2" t="s">
        <v>21</v>
      </c>
    </row>
    <row r="2598" spans="1:14" ht="14.5" x14ac:dyDescent="0.35">
      <c r="A2598" s="2" t="s">
        <v>5226</v>
      </c>
      <c r="B2598" s="2" t="s">
        <v>5227</v>
      </c>
      <c r="C2598" s="2">
        <v>59</v>
      </c>
      <c r="D2598" s="2" t="s">
        <v>39</v>
      </c>
      <c r="E2598" s="2" t="s">
        <v>74</v>
      </c>
      <c r="F2598" s="2" t="s">
        <v>19</v>
      </c>
      <c r="G2598" s="2" t="s">
        <v>36</v>
      </c>
      <c r="H2598" s="7">
        <v>6300.56</v>
      </c>
      <c r="I2598" s="3">
        <v>45582</v>
      </c>
      <c r="J2598" s="3" t="str">
        <f>TEXT(NIgerian_Fintech[[#This Row],[TransactionDate]], "JJJJ")</f>
        <v>2024</v>
      </c>
      <c r="K2598" s="3" t="str">
        <f>TEXT(NIgerian_Fintech[[#This Row],[TransactionDate]], "MMMM")</f>
        <v>October</v>
      </c>
      <c r="L2598" s="3" t="str">
        <f>TEXT(NIgerian_Fintech[[#This Row],[TransactionDate]], "MM")</f>
        <v>10</v>
      </c>
      <c r="M2598" s="3" t="str">
        <f>TEXT(NIgerian_Fintech[[#This Row],[TransactionDate]], "tttt")</f>
        <v>Thursday</v>
      </c>
      <c r="N2598" s="2" t="s">
        <v>16</v>
      </c>
    </row>
    <row r="2599" spans="1:14" ht="14.5" x14ac:dyDescent="0.35">
      <c r="A2599" s="2" t="s">
        <v>5228</v>
      </c>
      <c r="B2599" s="2" t="s">
        <v>5229</v>
      </c>
      <c r="C2599" s="2">
        <v>30</v>
      </c>
      <c r="D2599" s="2" t="s">
        <v>12</v>
      </c>
      <c r="E2599" s="2" t="s">
        <v>52</v>
      </c>
      <c r="F2599" s="2" t="s">
        <v>55</v>
      </c>
      <c r="G2599" s="2" t="s">
        <v>30</v>
      </c>
      <c r="H2599" s="7">
        <v>8841.75</v>
      </c>
      <c r="I2599" s="3">
        <v>45075</v>
      </c>
      <c r="J2599" s="3" t="str">
        <f>TEXT(NIgerian_Fintech[[#This Row],[TransactionDate]], "JJJJ")</f>
        <v>2023</v>
      </c>
      <c r="K2599" s="3" t="str">
        <f>TEXT(NIgerian_Fintech[[#This Row],[TransactionDate]], "MMMM")</f>
        <v>May</v>
      </c>
      <c r="L2599" s="3" t="str">
        <f>TEXT(NIgerian_Fintech[[#This Row],[TransactionDate]], "MM")</f>
        <v>05</v>
      </c>
      <c r="M2599" s="3" t="str">
        <f>TEXT(NIgerian_Fintech[[#This Row],[TransactionDate]], "tttt")</f>
        <v>Monday</v>
      </c>
      <c r="N2599" s="2" t="s">
        <v>16</v>
      </c>
    </row>
    <row r="2600" spans="1:14" ht="14.5" x14ac:dyDescent="0.35">
      <c r="A2600" s="2" t="s">
        <v>5230</v>
      </c>
      <c r="B2600" s="2" t="s">
        <v>5231</v>
      </c>
      <c r="C2600" s="2">
        <v>58</v>
      </c>
      <c r="D2600" s="2" t="s">
        <v>39</v>
      </c>
      <c r="E2600" s="2" t="s">
        <v>29</v>
      </c>
      <c r="F2600" s="2" t="s">
        <v>25</v>
      </c>
      <c r="G2600" s="2" t="s">
        <v>30</v>
      </c>
      <c r="H2600" s="7">
        <v>18203.41</v>
      </c>
      <c r="I2600" s="3">
        <v>45276</v>
      </c>
      <c r="J2600" s="3" t="str">
        <f>TEXT(NIgerian_Fintech[[#This Row],[TransactionDate]], "JJJJ")</f>
        <v>2023</v>
      </c>
      <c r="K2600" s="3" t="str">
        <f>TEXT(NIgerian_Fintech[[#This Row],[TransactionDate]], "MMMM")</f>
        <v>December</v>
      </c>
      <c r="L2600" s="3" t="str">
        <f>TEXT(NIgerian_Fintech[[#This Row],[TransactionDate]], "MM")</f>
        <v>12</v>
      </c>
      <c r="M2600" s="3" t="str">
        <f>TEXT(NIgerian_Fintech[[#This Row],[TransactionDate]], "tttt")</f>
        <v>Saturday</v>
      </c>
      <c r="N2600" s="2" t="s">
        <v>16</v>
      </c>
    </row>
    <row r="2601" spans="1:14" ht="14.5" x14ac:dyDescent="0.35">
      <c r="A2601" s="2" t="s">
        <v>5232</v>
      </c>
      <c r="B2601" s="2" t="s">
        <v>5233</v>
      </c>
      <c r="C2601" s="2">
        <v>34</v>
      </c>
      <c r="D2601" s="2" t="s">
        <v>39</v>
      </c>
      <c r="E2601" s="2" t="s">
        <v>42</v>
      </c>
      <c r="F2601" s="2" t="s">
        <v>49</v>
      </c>
      <c r="G2601" s="2" t="s">
        <v>26</v>
      </c>
      <c r="H2601" s="7">
        <v>7853.85</v>
      </c>
      <c r="I2601" s="3">
        <v>45249</v>
      </c>
      <c r="J2601" s="3" t="str">
        <f>TEXT(NIgerian_Fintech[[#This Row],[TransactionDate]], "JJJJ")</f>
        <v>2023</v>
      </c>
      <c r="K2601" s="3" t="str">
        <f>TEXT(NIgerian_Fintech[[#This Row],[TransactionDate]], "MMMM")</f>
        <v>November</v>
      </c>
      <c r="L2601" s="3" t="str">
        <f>TEXT(NIgerian_Fintech[[#This Row],[TransactionDate]], "MM")</f>
        <v>11</v>
      </c>
      <c r="M2601" s="3" t="str">
        <f>TEXT(NIgerian_Fintech[[#This Row],[TransactionDate]], "tttt")</f>
        <v>Sunday</v>
      </c>
      <c r="N2601" s="2" t="s">
        <v>16</v>
      </c>
    </row>
    <row r="2602" spans="1:14" ht="14.5" x14ac:dyDescent="0.35">
      <c r="A2602" s="2" t="s">
        <v>5234</v>
      </c>
      <c r="B2602" s="2" t="s">
        <v>5235</v>
      </c>
      <c r="C2602" s="2">
        <v>26</v>
      </c>
      <c r="D2602" s="2" t="s">
        <v>39</v>
      </c>
      <c r="E2602" s="2" t="s">
        <v>64</v>
      </c>
      <c r="F2602" s="2" t="s">
        <v>55</v>
      </c>
      <c r="G2602" s="2" t="s">
        <v>30</v>
      </c>
      <c r="H2602" s="7">
        <v>13401.35</v>
      </c>
      <c r="I2602" s="3">
        <v>45046</v>
      </c>
      <c r="J2602" s="3" t="str">
        <f>TEXT(NIgerian_Fintech[[#This Row],[TransactionDate]], "JJJJ")</f>
        <v>2023</v>
      </c>
      <c r="K2602" s="3" t="str">
        <f>TEXT(NIgerian_Fintech[[#This Row],[TransactionDate]], "MMMM")</f>
        <v>April</v>
      </c>
      <c r="L2602" s="3" t="str">
        <f>TEXT(NIgerian_Fintech[[#This Row],[TransactionDate]], "MM")</f>
        <v>04</v>
      </c>
      <c r="M2602" s="3" t="str">
        <f>TEXT(NIgerian_Fintech[[#This Row],[TransactionDate]], "tttt")</f>
        <v>Sunday</v>
      </c>
      <c r="N2602" s="2" t="s">
        <v>16</v>
      </c>
    </row>
    <row r="2603" spans="1:14" ht="14.5" x14ac:dyDescent="0.35">
      <c r="A2603" s="2" t="s">
        <v>5236</v>
      </c>
      <c r="B2603" s="2" t="s">
        <v>5237</v>
      </c>
      <c r="C2603" s="2">
        <v>58</v>
      </c>
      <c r="D2603" s="2" t="s">
        <v>39</v>
      </c>
      <c r="E2603" s="2" t="s">
        <v>13</v>
      </c>
      <c r="F2603" s="2" t="s">
        <v>35</v>
      </c>
      <c r="G2603" s="2" t="s">
        <v>36</v>
      </c>
      <c r="H2603" s="7">
        <v>15637.91</v>
      </c>
      <c r="I2603" s="3">
        <v>45324</v>
      </c>
      <c r="J2603" s="3" t="str">
        <f>TEXT(NIgerian_Fintech[[#This Row],[TransactionDate]], "JJJJ")</f>
        <v>2024</v>
      </c>
      <c r="K2603" s="3" t="str">
        <f>TEXT(NIgerian_Fintech[[#This Row],[TransactionDate]], "MMMM")</f>
        <v>February</v>
      </c>
      <c r="L2603" s="3" t="str">
        <f>TEXT(NIgerian_Fintech[[#This Row],[TransactionDate]], "MM")</f>
        <v>02</v>
      </c>
      <c r="M2603" s="3" t="str">
        <f>TEXT(NIgerian_Fintech[[#This Row],[TransactionDate]], "tttt")</f>
        <v>Friday</v>
      </c>
      <c r="N2603" s="2" t="s">
        <v>16</v>
      </c>
    </row>
    <row r="2604" spans="1:14" ht="14.5" x14ac:dyDescent="0.35">
      <c r="A2604" s="2" t="s">
        <v>5238</v>
      </c>
      <c r="B2604" s="2" t="s">
        <v>5239</v>
      </c>
      <c r="C2604" s="2">
        <v>18</v>
      </c>
      <c r="D2604" s="2" t="s">
        <v>39</v>
      </c>
      <c r="E2604" s="2" t="s">
        <v>64</v>
      </c>
      <c r="F2604" s="2" t="s">
        <v>55</v>
      </c>
      <c r="G2604" s="2" t="s">
        <v>36</v>
      </c>
      <c r="H2604" s="7">
        <v>7196.87</v>
      </c>
      <c r="I2604" s="3">
        <v>45572</v>
      </c>
      <c r="J2604" s="3" t="str">
        <f>TEXT(NIgerian_Fintech[[#This Row],[TransactionDate]], "JJJJ")</f>
        <v>2024</v>
      </c>
      <c r="K2604" s="3" t="str">
        <f>TEXT(NIgerian_Fintech[[#This Row],[TransactionDate]], "MMMM")</f>
        <v>October</v>
      </c>
      <c r="L2604" s="3" t="str">
        <f>TEXT(NIgerian_Fintech[[#This Row],[TransactionDate]], "MM")</f>
        <v>10</v>
      </c>
      <c r="M2604" s="3" t="str">
        <f>TEXT(NIgerian_Fintech[[#This Row],[TransactionDate]], "tttt")</f>
        <v>Monday</v>
      </c>
      <c r="N2604" s="2" t="s">
        <v>16</v>
      </c>
    </row>
    <row r="2605" spans="1:14" ht="14.5" x14ac:dyDescent="0.35">
      <c r="A2605" s="2" t="s">
        <v>5240</v>
      </c>
      <c r="B2605" s="2" t="s">
        <v>5241</v>
      </c>
      <c r="C2605" s="2">
        <v>19</v>
      </c>
      <c r="D2605" s="2" t="s">
        <v>39</v>
      </c>
      <c r="E2605" s="2" t="s">
        <v>42</v>
      </c>
      <c r="F2605" s="2" t="s">
        <v>14</v>
      </c>
      <c r="G2605" s="2" t="s">
        <v>30</v>
      </c>
      <c r="H2605" s="7">
        <v>7684.04</v>
      </c>
      <c r="I2605" s="3">
        <v>45123</v>
      </c>
      <c r="J2605" s="3" t="str">
        <f>TEXT(NIgerian_Fintech[[#This Row],[TransactionDate]], "JJJJ")</f>
        <v>2023</v>
      </c>
      <c r="K2605" s="3" t="str">
        <f>TEXT(NIgerian_Fintech[[#This Row],[TransactionDate]], "MMMM")</f>
        <v>July</v>
      </c>
      <c r="L2605" s="3" t="str">
        <f>TEXT(NIgerian_Fintech[[#This Row],[TransactionDate]], "MM")</f>
        <v>07</v>
      </c>
      <c r="M2605" s="3" t="str">
        <f>TEXT(NIgerian_Fintech[[#This Row],[TransactionDate]], "tttt")</f>
        <v>Sunday</v>
      </c>
      <c r="N2605" s="2" t="s">
        <v>16</v>
      </c>
    </row>
    <row r="2606" spans="1:14" ht="14.5" x14ac:dyDescent="0.35">
      <c r="A2606" s="2" t="s">
        <v>5242</v>
      </c>
      <c r="B2606" s="2" t="s">
        <v>5243</v>
      </c>
      <c r="C2606" s="2">
        <v>46</v>
      </c>
      <c r="D2606" s="2" t="s">
        <v>39</v>
      </c>
      <c r="E2606" s="2" t="s">
        <v>29</v>
      </c>
      <c r="F2606" s="2" t="s">
        <v>19</v>
      </c>
      <c r="G2606" s="2" t="s">
        <v>20</v>
      </c>
      <c r="H2606" s="7">
        <v>2204.41</v>
      </c>
      <c r="I2606" s="3">
        <v>45339</v>
      </c>
      <c r="J2606" s="3" t="str">
        <f>TEXT(NIgerian_Fintech[[#This Row],[TransactionDate]], "JJJJ")</f>
        <v>2024</v>
      </c>
      <c r="K2606" s="3" t="str">
        <f>TEXT(NIgerian_Fintech[[#This Row],[TransactionDate]], "MMMM")</f>
        <v>February</v>
      </c>
      <c r="L2606" s="3" t="str">
        <f>TEXT(NIgerian_Fintech[[#This Row],[TransactionDate]], "MM")</f>
        <v>02</v>
      </c>
      <c r="M2606" s="3" t="str">
        <f>TEXT(NIgerian_Fintech[[#This Row],[TransactionDate]], "tttt")</f>
        <v>Saturday</v>
      </c>
      <c r="N2606" s="2" t="s">
        <v>16</v>
      </c>
    </row>
    <row r="2607" spans="1:14" ht="14.5" x14ac:dyDescent="0.35">
      <c r="A2607" s="2" t="s">
        <v>5244</v>
      </c>
      <c r="B2607" s="2" t="s">
        <v>5245</v>
      </c>
      <c r="C2607" s="2">
        <v>50</v>
      </c>
      <c r="D2607" s="2" t="s">
        <v>12</v>
      </c>
      <c r="E2607" s="2" t="s">
        <v>42</v>
      </c>
      <c r="F2607" s="2" t="s">
        <v>25</v>
      </c>
      <c r="G2607" s="2" t="s">
        <v>36</v>
      </c>
      <c r="H2607" s="7">
        <v>2806.92</v>
      </c>
      <c r="I2607" s="3">
        <v>45365</v>
      </c>
      <c r="J2607" s="3" t="str">
        <f>TEXT(NIgerian_Fintech[[#This Row],[TransactionDate]], "JJJJ")</f>
        <v>2024</v>
      </c>
      <c r="K2607" s="3" t="str">
        <f>TEXT(NIgerian_Fintech[[#This Row],[TransactionDate]], "MMMM")</f>
        <v>March</v>
      </c>
      <c r="L2607" s="3" t="str">
        <f>TEXT(NIgerian_Fintech[[#This Row],[TransactionDate]], "MM")</f>
        <v>03</v>
      </c>
      <c r="M2607" s="3" t="str">
        <f>TEXT(NIgerian_Fintech[[#This Row],[TransactionDate]], "tttt")</f>
        <v>Thursday</v>
      </c>
      <c r="N2607" s="2" t="s">
        <v>16</v>
      </c>
    </row>
    <row r="2608" spans="1:14" ht="14.5" x14ac:dyDescent="0.35">
      <c r="A2608" s="2" t="s">
        <v>5246</v>
      </c>
      <c r="B2608" s="2" t="s">
        <v>5247</v>
      </c>
      <c r="C2608" s="2">
        <v>27</v>
      </c>
      <c r="D2608" s="2" t="s">
        <v>12</v>
      </c>
      <c r="E2608" s="2" t="s">
        <v>24</v>
      </c>
      <c r="F2608" s="2" t="s">
        <v>19</v>
      </c>
      <c r="G2608" s="2" t="s">
        <v>26</v>
      </c>
      <c r="H2608" s="7">
        <v>23532.799999999999</v>
      </c>
      <c r="I2608" s="3">
        <v>44963</v>
      </c>
      <c r="J2608" s="3" t="str">
        <f>TEXT(NIgerian_Fintech[[#This Row],[TransactionDate]], "JJJJ")</f>
        <v>2023</v>
      </c>
      <c r="K2608" s="3" t="str">
        <f>TEXT(NIgerian_Fintech[[#This Row],[TransactionDate]], "MMMM")</f>
        <v>February</v>
      </c>
      <c r="L2608" s="3" t="str">
        <f>TEXT(NIgerian_Fintech[[#This Row],[TransactionDate]], "MM")</f>
        <v>02</v>
      </c>
      <c r="M2608" s="3" t="str">
        <f>TEXT(NIgerian_Fintech[[#This Row],[TransactionDate]], "tttt")</f>
        <v>Monday</v>
      </c>
      <c r="N2608" s="2" t="s">
        <v>21</v>
      </c>
    </row>
    <row r="2609" spans="1:14" ht="14.5" x14ac:dyDescent="0.35">
      <c r="A2609" s="2" t="s">
        <v>5248</v>
      </c>
      <c r="B2609" s="2" t="s">
        <v>5249</v>
      </c>
      <c r="C2609" s="2">
        <v>57</v>
      </c>
      <c r="D2609" s="2" t="s">
        <v>39</v>
      </c>
      <c r="E2609" s="2" t="s">
        <v>74</v>
      </c>
      <c r="F2609" s="2" t="s">
        <v>14</v>
      </c>
      <c r="G2609" s="2" t="s">
        <v>20</v>
      </c>
      <c r="H2609" s="7">
        <v>18346.439999999999</v>
      </c>
      <c r="I2609" s="3">
        <v>45113</v>
      </c>
      <c r="J2609" s="3" t="str">
        <f>TEXT(NIgerian_Fintech[[#This Row],[TransactionDate]], "JJJJ")</f>
        <v>2023</v>
      </c>
      <c r="K2609" s="3" t="str">
        <f>TEXT(NIgerian_Fintech[[#This Row],[TransactionDate]], "MMMM")</f>
        <v>July</v>
      </c>
      <c r="L2609" s="3" t="str">
        <f>TEXT(NIgerian_Fintech[[#This Row],[TransactionDate]], "MM")</f>
        <v>07</v>
      </c>
      <c r="M2609" s="3" t="str">
        <f>TEXT(NIgerian_Fintech[[#This Row],[TransactionDate]], "tttt")</f>
        <v>Thursday</v>
      </c>
      <c r="N2609" s="2" t="s">
        <v>16</v>
      </c>
    </row>
    <row r="2610" spans="1:14" ht="14.5" x14ac:dyDescent="0.35">
      <c r="A2610" s="2" t="s">
        <v>5250</v>
      </c>
      <c r="B2610" s="2" t="s">
        <v>5251</v>
      </c>
      <c r="C2610" s="2">
        <v>38</v>
      </c>
      <c r="D2610" s="2" t="s">
        <v>12</v>
      </c>
      <c r="E2610" s="2" t="s">
        <v>52</v>
      </c>
      <c r="F2610" s="2" t="s">
        <v>25</v>
      </c>
      <c r="G2610" s="2" t="s">
        <v>30</v>
      </c>
      <c r="H2610" s="7">
        <v>101.74</v>
      </c>
      <c r="I2610" s="3">
        <v>45346</v>
      </c>
      <c r="J2610" s="3" t="str">
        <f>TEXT(NIgerian_Fintech[[#This Row],[TransactionDate]], "JJJJ")</f>
        <v>2024</v>
      </c>
      <c r="K2610" s="3" t="str">
        <f>TEXT(NIgerian_Fintech[[#This Row],[TransactionDate]], "MMMM")</f>
        <v>February</v>
      </c>
      <c r="L2610" s="3" t="str">
        <f>TEXT(NIgerian_Fintech[[#This Row],[TransactionDate]], "MM")</f>
        <v>02</v>
      </c>
      <c r="M2610" s="3" t="str">
        <f>TEXT(NIgerian_Fintech[[#This Row],[TransactionDate]], "tttt")</f>
        <v>Saturday</v>
      </c>
      <c r="N2610" s="2" t="s">
        <v>16</v>
      </c>
    </row>
    <row r="2611" spans="1:14" ht="14.5" x14ac:dyDescent="0.35">
      <c r="A2611" s="2" t="s">
        <v>5252</v>
      </c>
      <c r="B2611" s="2" t="s">
        <v>5253</v>
      </c>
      <c r="C2611" s="2">
        <v>45</v>
      </c>
      <c r="D2611" s="2" t="s">
        <v>12</v>
      </c>
      <c r="E2611" s="2" t="s">
        <v>24</v>
      </c>
      <c r="F2611" s="2" t="s">
        <v>25</v>
      </c>
      <c r="G2611" s="2" t="s">
        <v>15</v>
      </c>
      <c r="H2611" s="7">
        <v>20355.21</v>
      </c>
      <c r="I2611" s="3">
        <v>45651</v>
      </c>
      <c r="J2611" s="3" t="str">
        <f>TEXT(NIgerian_Fintech[[#This Row],[TransactionDate]], "JJJJ")</f>
        <v>2024</v>
      </c>
      <c r="K2611" s="3" t="str">
        <f>TEXT(NIgerian_Fintech[[#This Row],[TransactionDate]], "MMMM")</f>
        <v>December</v>
      </c>
      <c r="L2611" s="3" t="str">
        <f>TEXT(NIgerian_Fintech[[#This Row],[TransactionDate]], "MM")</f>
        <v>12</v>
      </c>
      <c r="M2611" s="3" t="str">
        <f>TEXT(NIgerian_Fintech[[#This Row],[TransactionDate]], "tttt")</f>
        <v>Wednesday</v>
      </c>
      <c r="N2611" s="2" t="s">
        <v>16</v>
      </c>
    </row>
    <row r="2612" spans="1:14" ht="14.5" x14ac:dyDescent="0.35">
      <c r="A2612" s="2" t="s">
        <v>5254</v>
      </c>
      <c r="B2612" s="2" t="s">
        <v>5255</v>
      </c>
      <c r="C2612" s="2">
        <v>28</v>
      </c>
      <c r="D2612" s="2" t="s">
        <v>12</v>
      </c>
      <c r="E2612" s="2" t="s">
        <v>52</v>
      </c>
      <c r="F2612" s="2" t="s">
        <v>49</v>
      </c>
      <c r="G2612" s="2" t="s">
        <v>36</v>
      </c>
      <c r="H2612" s="7">
        <v>255.59</v>
      </c>
      <c r="I2612" s="3">
        <v>45386</v>
      </c>
      <c r="J2612" s="3" t="str">
        <f>TEXT(NIgerian_Fintech[[#This Row],[TransactionDate]], "JJJJ")</f>
        <v>2024</v>
      </c>
      <c r="K2612" s="3" t="str">
        <f>TEXT(NIgerian_Fintech[[#This Row],[TransactionDate]], "MMMM")</f>
        <v>April</v>
      </c>
      <c r="L2612" s="3" t="str">
        <f>TEXT(NIgerian_Fintech[[#This Row],[TransactionDate]], "MM")</f>
        <v>04</v>
      </c>
      <c r="M2612" s="3" t="str">
        <f>TEXT(NIgerian_Fintech[[#This Row],[TransactionDate]], "tttt")</f>
        <v>Thursday</v>
      </c>
      <c r="N2612" s="2" t="s">
        <v>21</v>
      </c>
    </row>
    <row r="2613" spans="1:14" ht="14.5" x14ac:dyDescent="0.35">
      <c r="A2613" s="2" t="s">
        <v>5256</v>
      </c>
      <c r="B2613" s="2" t="s">
        <v>5257</v>
      </c>
      <c r="C2613" s="2">
        <v>51</v>
      </c>
      <c r="D2613" s="2" t="s">
        <v>39</v>
      </c>
      <c r="E2613" s="2" t="s">
        <v>64</v>
      </c>
      <c r="F2613" s="2" t="s">
        <v>25</v>
      </c>
      <c r="G2613" s="2" t="s">
        <v>15</v>
      </c>
      <c r="H2613" s="7">
        <v>6130.07</v>
      </c>
      <c r="I2613" s="3">
        <v>45036</v>
      </c>
      <c r="J2613" s="3" t="str">
        <f>TEXT(NIgerian_Fintech[[#This Row],[TransactionDate]], "JJJJ")</f>
        <v>2023</v>
      </c>
      <c r="K2613" s="3" t="str">
        <f>TEXT(NIgerian_Fintech[[#This Row],[TransactionDate]], "MMMM")</f>
        <v>April</v>
      </c>
      <c r="L2613" s="3" t="str">
        <f>TEXT(NIgerian_Fintech[[#This Row],[TransactionDate]], "MM")</f>
        <v>04</v>
      </c>
      <c r="M2613" s="3" t="str">
        <f>TEXT(NIgerian_Fintech[[#This Row],[TransactionDate]], "tttt")</f>
        <v>Thursday</v>
      </c>
      <c r="N2613" s="2" t="s">
        <v>16</v>
      </c>
    </row>
    <row r="2614" spans="1:14" ht="14.5" x14ac:dyDescent="0.35">
      <c r="A2614" s="2" t="s">
        <v>5258</v>
      </c>
      <c r="B2614" s="2" t="s">
        <v>5259</v>
      </c>
      <c r="C2614" s="2">
        <v>25</v>
      </c>
      <c r="D2614" s="2" t="s">
        <v>39</v>
      </c>
      <c r="E2614" s="2" t="s">
        <v>29</v>
      </c>
      <c r="F2614" s="2" t="s">
        <v>55</v>
      </c>
      <c r="G2614" s="2" t="s">
        <v>26</v>
      </c>
      <c r="H2614" s="7">
        <v>698.14</v>
      </c>
      <c r="I2614" s="3">
        <v>45113</v>
      </c>
      <c r="J2614" s="3" t="str">
        <f>TEXT(NIgerian_Fintech[[#This Row],[TransactionDate]], "JJJJ")</f>
        <v>2023</v>
      </c>
      <c r="K2614" s="3" t="str">
        <f>TEXT(NIgerian_Fintech[[#This Row],[TransactionDate]], "MMMM")</f>
        <v>July</v>
      </c>
      <c r="L2614" s="3" t="str">
        <f>TEXT(NIgerian_Fintech[[#This Row],[TransactionDate]], "MM")</f>
        <v>07</v>
      </c>
      <c r="M2614" s="3" t="str">
        <f>TEXT(NIgerian_Fintech[[#This Row],[TransactionDate]], "tttt")</f>
        <v>Thursday</v>
      </c>
      <c r="N2614" s="2" t="s">
        <v>21</v>
      </c>
    </row>
    <row r="2615" spans="1:14" ht="14.5" x14ac:dyDescent="0.35">
      <c r="A2615" s="2" t="s">
        <v>5260</v>
      </c>
      <c r="B2615" s="2" t="s">
        <v>5261</v>
      </c>
      <c r="C2615" s="2">
        <v>39</v>
      </c>
      <c r="D2615" s="2" t="s">
        <v>39</v>
      </c>
      <c r="E2615" s="2" t="s">
        <v>13</v>
      </c>
      <c r="F2615" s="2" t="s">
        <v>19</v>
      </c>
      <c r="G2615" s="2" t="s">
        <v>20</v>
      </c>
      <c r="H2615" s="7">
        <v>34680.79</v>
      </c>
      <c r="I2615" s="3">
        <v>45397</v>
      </c>
      <c r="J2615" s="3" t="str">
        <f>TEXT(NIgerian_Fintech[[#This Row],[TransactionDate]], "JJJJ")</f>
        <v>2024</v>
      </c>
      <c r="K2615" s="3" t="str">
        <f>TEXT(NIgerian_Fintech[[#This Row],[TransactionDate]], "MMMM")</f>
        <v>April</v>
      </c>
      <c r="L2615" s="3" t="str">
        <f>TEXT(NIgerian_Fintech[[#This Row],[TransactionDate]], "MM")</f>
        <v>04</v>
      </c>
      <c r="M2615" s="3" t="str">
        <f>TEXT(NIgerian_Fintech[[#This Row],[TransactionDate]], "tttt")</f>
        <v>Monday</v>
      </c>
      <c r="N2615" s="2" t="s">
        <v>16</v>
      </c>
    </row>
    <row r="2616" spans="1:14" ht="14.5" x14ac:dyDescent="0.35">
      <c r="A2616" s="2" t="s">
        <v>5262</v>
      </c>
      <c r="B2616" s="2" t="s">
        <v>5263</v>
      </c>
      <c r="C2616" s="2">
        <v>25</v>
      </c>
      <c r="D2616" s="2" t="s">
        <v>39</v>
      </c>
      <c r="E2616" s="2" t="s">
        <v>13</v>
      </c>
      <c r="F2616" s="2" t="s">
        <v>35</v>
      </c>
      <c r="G2616" s="2" t="s">
        <v>15</v>
      </c>
      <c r="H2616" s="7">
        <v>35870.18</v>
      </c>
      <c r="I2616" s="3">
        <v>45004</v>
      </c>
      <c r="J2616" s="3" t="str">
        <f>TEXT(NIgerian_Fintech[[#This Row],[TransactionDate]], "JJJJ")</f>
        <v>2023</v>
      </c>
      <c r="K2616" s="3" t="str">
        <f>TEXT(NIgerian_Fintech[[#This Row],[TransactionDate]], "MMMM")</f>
        <v>March</v>
      </c>
      <c r="L2616" s="3" t="str">
        <f>TEXT(NIgerian_Fintech[[#This Row],[TransactionDate]], "MM")</f>
        <v>03</v>
      </c>
      <c r="M2616" s="3" t="str">
        <f>TEXT(NIgerian_Fintech[[#This Row],[TransactionDate]], "tttt")</f>
        <v>Sunday</v>
      </c>
      <c r="N2616" s="2" t="s">
        <v>16</v>
      </c>
    </row>
    <row r="2617" spans="1:14" ht="14.5" x14ac:dyDescent="0.35">
      <c r="A2617" s="2" t="s">
        <v>5264</v>
      </c>
      <c r="B2617" s="2" t="s">
        <v>5265</v>
      </c>
      <c r="C2617" s="2">
        <v>32</v>
      </c>
      <c r="D2617" s="2" t="s">
        <v>39</v>
      </c>
      <c r="E2617" s="2" t="s">
        <v>74</v>
      </c>
      <c r="F2617" s="2" t="s">
        <v>35</v>
      </c>
      <c r="G2617" s="2" t="s">
        <v>26</v>
      </c>
      <c r="H2617" s="7">
        <v>9438.44</v>
      </c>
      <c r="I2617" s="3">
        <v>45300</v>
      </c>
      <c r="J2617" s="3" t="str">
        <f>TEXT(NIgerian_Fintech[[#This Row],[TransactionDate]], "JJJJ")</f>
        <v>2024</v>
      </c>
      <c r="K2617" s="3" t="str">
        <f>TEXT(NIgerian_Fintech[[#This Row],[TransactionDate]], "MMMM")</f>
        <v>January</v>
      </c>
      <c r="L2617" s="3" t="str">
        <f>TEXT(NIgerian_Fintech[[#This Row],[TransactionDate]], "MM")</f>
        <v>01</v>
      </c>
      <c r="M2617" s="3" t="str">
        <f>TEXT(NIgerian_Fintech[[#This Row],[TransactionDate]], "tttt")</f>
        <v>Tuesday</v>
      </c>
      <c r="N2617" s="2" t="s">
        <v>69</v>
      </c>
    </row>
    <row r="2618" spans="1:14" ht="14.5" x14ac:dyDescent="0.35">
      <c r="A2618" s="2" t="s">
        <v>5266</v>
      </c>
      <c r="B2618" s="2" t="s">
        <v>5267</v>
      </c>
      <c r="C2618" s="2">
        <v>34</v>
      </c>
      <c r="D2618" s="2" t="s">
        <v>12</v>
      </c>
      <c r="E2618" s="2" t="s">
        <v>42</v>
      </c>
      <c r="F2618" s="2" t="s">
        <v>19</v>
      </c>
      <c r="G2618" s="2" t="s">
        <v>15</v>
      </c>
      <c r="H2618" s="7">
        <v>4979.17</v>
      </c>
      <c r="I2618" s="3">
        <v>45256</v>
      </c>
      <c r="J2618" s="3" t="str">
        <f>TEXT(NIgerian_Fintech[[#This Row],[TransactionDate]], "JJJJ")</f>
        <v>2023</v>
      </c>
      <c r="K2618" s="3" t="str">
        <f>TEXT(NIgerian_Fintech[[#This Row],[TransactionDate]], "MMMM")</f>
        <v>November</v>
      </c>
      <c r="L2618" s="3" t="str">
        <f>TEXT(NIgerian_Fintech[[#This Row],[TransactionDate]], "MM")</f>
        <v>11</v>
      </c>
      <c r="M2618" s="3" t="str">
        <f>TEXT(NIgerian_Fintech[[#This Row],[TransactionDate]], "tttt")</f>
        <v>Sunday</v>
      </c>
      <c r="N2618" s="2" t="s">
        <v>16</v>
      </c>
    </row>
    <row r="2619" spans="1:14" ht="14.5" x14ac:dyDescent="0.35">
      <c r="A2619" s="2" t="s">
        <v>5268</v>
      </c>
      <c r="B2619" s="2" t="s">
        <v>5269</v>
      </c>
      <c r="C2619" s="2">
        <v>40</v>
      </c>
      <c r="D2619" s="2" t="s">
        <v>39</v>
      </c>
      <c r="E2619" s="2" t="s">
        <v>74</v>
      </c>
      <c r="F2619" s="2" t="s">
        <v>49</v>
      </c>
      <c r="G2619" s="2" t="s">
        <v>15</v>
      </c>
      <c r="H2619" s="7">
        <v>7174.25</v>
      </c>
      <c r="I2619" s="3">
        <v>45051</v>
      </c>
      <c r="J2619" s="3" t="str">
        <f>TEXT(NIgerian_Fintech[[#This Row],[TransactionDate]], "JJJJ")</f>
        <v>2023</v>
      </c>
      <c r="K2619" s="3" t="str">
        <f>TEXT(NIgerian_Fintech[[#This Row],[TransactionDate]], "MMMM")</f>
        <v>May</v>
      </c>
      <c r="L2619" s="3" t="str">
        <f>TEXT(NIgerian_Fintech[[#This Row],[TransactionDate]], "MM")</f>
        <v>05</v>
      </c>
      <c r="M2619" s="3" t="str">
        <f>TEXT(NIgerian_Fintech[[#This Row],[TransactionDate]], "tttt")</f>
        <v>Friday</v>
      </c>
      <c r="N2619" s="2" t="s">
        <v>16</v>
      </c>
    </row>
    <row r="2620" spans="1:14" ht="14.5" x14ac:dyDescent="0.35">
      <c r="A2620" s="2" t="s">
        <v>5270</v>
      </c>
      <c r="B2620" s="2" t="s">
        <v>5271</v>
      </c>
      <c r="C2620" s="2">
        <v>41</v>
      </c>
      <c r="D2620" s="2" t="s">
        <v>12</v>
      </c>
      <c r="E2620" s="2" t="s">
        <v>52</v>
      </c>
      <c r="F2620" s="2" t="s">
        <v>25</v>
      </c>
      <c r="G2620" s="2" t="s">
        <v>26</v>
      </c>
      <c r="H2620" s="7">
        <v>14367.43</v>
      </c>
      <c r="I2620" s="3">
        <v>45242</v>
      </c>
      <c r="J2620" s="3" t="str">
        <f>TEXT(NIgerian_Fintech[[#This Row],[TransactionDate]], "JJJJ")</f>
        <v>2023</v>
      </c>
      <c r="K2620" s="3" t="str">
        <f>TEXT(NIgerian_Fintech[[#This Row],[TransactionDate]], "MMMM")</f>
        <v>November</v>
      </c>
      <c r="L2620" s="3" t="str">
        <f>TEXT(NIgerian_Fintech[[#This Row],[TransactionDate]], "MM")</f>
        <v>11</v>
      </c>
      <c r="M2620" s="3" t="str">
        <f>TEXT(NIgerian_Fintech[[#This Row],[TransactionDate]], "tttt")</f>
        <v>Sunday</v>
      </c>
      <c r="N2620" s="2" t="s">
        <v>16</v>
      </c>
    </row>
    <row r="2621" spans="1:14" ht="14.5" x14ac:dyDescent="0.35">
      <c r="A2621" s="2" t="s">
        <v>5272</v>
      </c>
      <c r="B2621" s="2" t="s">
        <v>5273</v>
      </c>
      <c r="C2621" s="2">
        <v>62</v>
      </c>
      <c r="D2621" s="2" t="s">
        <v>39</v>
      </c>
      <c r="E2621" s="2" t="s">
        <v>93</v>
      </c>
      <c r="F2621" s="2" t="s">
        <v>14</v>
      </c>
      <c r="G2621" s="2" t="s">
        <v>36</v>
      </c>
      <c r="H2621" s="7">
        <v>2525.63</v>
      </c>
      <c r="I2621" s="3">
        <v>45246</v>
      </c>
      <c r="J2621" s="3" t="str">
        <f>TEXT(NIgerian_Fintech[[#This Row],[TransactionDate]], "JJJJ")</f>
        <v>2023</v>
      </c>
      <c r="K2621" s="3" t="str">
        <f>TEXT(NIgerian_Fintech[[#This Row],[TransactionDate]], "MMMM")</f>
        <v>November</v>
      </c>
      <c r="L2621" s="3" t="str">
        <f>TEXT(NIgerian_Fintech[[#This Row],[TransactionDate]], "MM")</f>
        <v>11</v>
      </c>
      <c r="M2621" s="3" t="str">
        <f>TEXT(NIgerian_Fintech[[#This Row],[TransactionDate]], "tttt")</f>
        <v>Thursday</v>
      </c>
      <c r="N2621" s="2" t="s">
        <v>16</v>
      </c>
    </row>
    <row r="2622" spans="1:14" ht="14.5" x14ac:dyDescent="0.35">
      <c r="A2622" s="2" t="s">
        <v>5274</v>
      </c>
      <c r="B2622" s="2" t="s">
        <v>5275</v>
      </c>
      <c r="C2622" s="2">
        <v>36</v>
      </c>
      <c r="D2622" s="2" t="s">
        <v>12</v>
      </c>
      <c r="E2622" s="2" t="s">
        <v>93</v>
      </c>
      <c r="F2622" s="2" t="s">
        <v>55</v>
      </c>
      <c r="G2622" s="2" t="s">
        <v>15</v>
      </c>
      <c r="H2622" s="7">
        <v>5828.99</v>
      </c>
      <c r="I2622" s="3">
        <v>45401</v>
      </c>
      <c r="J2622" s="3" t="str">
        <f>TEXT(NIgerian_Fintech[[#This Row],[TransactionDate]], "JJJJ")</f>
        <v>2024</v>
      </c>
      <c r="K2622" s="3" t="str">
        <f>TEXT(NIgerian_Fintech[[#This Row],[TransactionDate]], "MMMM")</f>
        <v>April</v>
      </c>
      <c r="L2622" s="3" t="str">
        <f>TEXT(NIgerian_Fintech[[#This Row],[TransactionDate]], "MM")</f>
        <v>04</v>
      </c>
      <c r="M2622" s="3" t="str">
        <f>TEXT(NIgerian_Fintech[[#This Row],[TransactionDate]], "tttt")</f>
        <v>Friday</v>
      </c>
      <c r="N2622" s="2" t="s">
        <v>16</v>
      </c>
    </row>
    <row r="2623" spans="1:14" ht="14.5" x14ac:dyDescent="0.35">
      <c r="A2623" s="2" t="s">
        <v>5276</v>
      </c>
      <c r="B2623" s="2" t="s">
        <v>5277</v>
      </c>
      <c r="C2623" s="2">
        <v>22</v>
      </c>
      <c r="D2623" s="2" t="s">
        <v>39</v>
      </c>
      <c r="E2623" s="2" t="s">
        <v>93</v>
      </c>
      <c r="F2623" s="2" t="s">
        <v>49</v>
      </c>
      <c r="G2623" s="2" t="s">
        <v>26</v>
      </c>
      <c r="H2623" s="7">
        <v>13366.23</v>
      </c>
      <c r="I2623" s="3">
        <v>45415</v>
      </c>
      <c r="J2623" s="3" t="str">
        <f>TEXT(NIgerian_Fintech[[#This Row],[TransactionDate]], "JJJJ")</f>
        <v>2024</v>
      </c>
      <c r="K2623" s="3" t="str">
        <f>TEXT(NIgerian_Fintech[[#This Row],[TransactionDate]], "MMMM")</f>
        <v>May</v>
      </c>
      <c r="L2623" s="3" t="str">
        <f>TEXT(NIgerian_Fintech[[#This Row],[TransactionDate]], "MM")</f>
        <v>05</v>
      </c>
      <c r="M2623" s="3" t="str">
        <f>TEXT(NIgerian_Fintech[[#This Row],[TransactionDate]], "tttt")</f>
        <v>Friday</v>
      </c>
      <c r="N2623" s="2" t="s">
        <v>16</v>
      </c>
    </row>
    <row r="2624" spans="1:14" ht="14.5" x14ac:dyDescent="0.35">
      <c r="A2624" s="2" t="s">
        <v>5278</v>
      </c>
      <c r="B2624" s="2" t="s">
        <v>5279</v>
      </c>
      <c r="C2624" s="2">
        <v>49</v>
      </c>
      <c r="D2624" s="2" t="s">
        <v>39</v>
      </c>
      <c r="E2624" s="2" t="s">
        <v>42</v>
      </c>
      <c r="F2624" s="2" t="s">
        <v>25</v>
      </c>
      <c r="G2624" s="2" t="s">
        <v>15</v>
      </c>
      <c r="H2624" s="7">
        <v>5031.76</v>
      </c>
      <c r="I2624" s="3">
        <v>45440</v>
      </c>
      <c r="J2624" s="3" t="str">
        <f>TEXT(NIgerian_Fintech[[#This Row],[TransactionDate]], "JJJJ")</f>
        <v>2024</v>
      </c>
      <c r="K2624" s="3" t="str">
        <f>TEXT(NIgerian_Fintech[[#This Row],[TransactionDate]], "MMMM")</f>
        <v>May</v>
      </c>
      <c r="L2624" s="3" t="str">
        <f>TEXT(NIgerian_Fintech[[#This Row],[TransactionDate]], "MM")</f>
        <v>05</v>
      </c>
      <c r="M2624" s="3" t="str">
        <f>TEXT(NIgerian_Fintech[[#This Row],[TransactionDate]], "tttt")</f>
        <v>Tuesday</v>
      </c>
      <c r="N2624" s="2" t="s">
        <v>16</v>
      </c>
    </row>
    <row r="2625" spans="1:14" ht="14.5" x14ac:dyDescent="0.35">
      <c r="A2625" s="2" t="s">
        <v>5280</v>
      </c>
      <c r="B2625" s="2" t="s">
        <v>5281</v>
      </c>
      <c r="C2625" s="2">
        <v>61</v>
      </c>
      <c r="D2625" s="2" t="s">
        <v>39</v>
      </c>
      <c r="E2625" s="2" t="s">
        <v>74</v>
      </c>
      <c r="F2625" s="2" t="s">
        <v>35</v>
      </c>
      <c r="G2625" s="2" t="s">
        <v>36</v>
      </c>
      <c r="H2625" s="7">
        <v>325.2</v>
      </c>
      <c r="I2625" s="3">
        <v>45260</v>
      </c>
      <c r="J2625" s="3" t="str">
        <f>TEXT(NIgerian_Fintech[[#This Row],[TransactionDate]], "JJJJ")</f>
        <v>2023</v>
      </c>
      <c r="K2625" s="3" t="str">
        <f>TEXT(NIgerian_Fintech[[#This Row],[TransactionDate]], "MMMM")</f>
        <v>November</v>
      </c>
      <c r="L2625" s="3" t="str">
        <f>TEXT(NIgerian_Fintech[[#This Row],[TransactionDate]], "MM")</f>
        <v>11</v>
      </c>
      <c r="M2625" s="3" t="str">
        <f>TEXT(NIgerian_Fintech[[#This Row],[TransactionDate]], "tttt")</f>
        <v>Thursday</v>
      </c>
      <c r="N2625" s="2" t="s">
        <v>16</v>
      </c>
    </row>
    <row r="2626" spans="1:14" ht="14.5" x14ac:dyDescent="0.35">
      <c r="A2626" s="2" t="s">
        <v>5282</v>
      </c>
      <c r="B2626" s="2" t="s">
        <v>5283</v>
      </c>
      <c r="C2626" s="2">
        <v>18</v>
      </c>
      <c r="D2626" s="2" t="s">
        <v>39</v>
      </c>
      <c r="E2626" s="2" t="s">
        <v>24</v>
      </c>
      <c r="F2626" s="2" t="s">
        <v>14</v>
      </c>
      <c r="G2626" s="2" t="s">
        <v>26</v>
      </c>
      <c r="H2626" s="7">
        <v>7080.46</v>
      </c>
      <c r="I2626" s="3">
        <v>44997</v>
      </c>
      <c r="J2626" s="3" t="str">
        <f>TEXT(NIgerian_Fintech[[#This Row],[TransactionDate]], "JJJJ")</f>
        <v>2023</v>
      </c>
      <c r="K2626" s="3" t="str">
        <f>TEXT(NIgerian_Fintech[[#This Row],[TransactionDate]], "MMMM")</f>
        <v>March</v>
      </c>
      <c r="L2626" s="3" t="str">
        <f>TEXT(NIgerian_Fintech[[#This Row],[TransactionDate]], "MM")</f>
        <v>03</v>
      </c>
      <c r="M2626" s="3" t="str">
        <f>TEXT(NIgerian_Fintech[[#This Row],[TransactionDate]], "tttt")</f>
        <v>Sunday</v>
      </c>
      <c r="N2626" s="2" t="s">
        <v>16</v>
      </c>
    </row>
    <row r="2627" spans="1:14" ht="14.5" x14ac:dyDescent="0.35">
      <c r="A2627" s="2" t="s">
        <v>5284</v>
      </c>
      <c r="B2627" s="2" t="s">
        <v>5285</v>
      </c>
      <c r="C2627" s="2">
        <v>40</v>
      </c>
      <c r="D2627" s="2" t="s">
        <v>39</v>
      </c>
      <c r="E2627" s="2" t="s">
        <v>29</v>
      </c>
      <c r="F2627" s="2" t="s">
        <v>25</v>
      </c>
      <c r="G2627" s="2" t="s">
        <v>15</v>
      </c>
      <c r="H2627" s="7">
        <v>13371.66</v>
      </c>
      <c r="I2627" s="3">
        <v>45391</v>
      </c>
      <c r="J2627" s="3" t="str">
        <f>TEXT(NIgerian_Fintech[[#This Row],[TransactionDate]], "JJJJ")</f>
        <v>2024</v>
      </c>
      <c r="K2627" s="3" t="str">
        <f>TEXT(NIgerian_Fintech[[#This Row],[TransactionDate]], "MMMM")</f>
        <v>April</v>
      </c>
      <c r="L2627" s="3" t="str">
        <f>TEXT(NIgerian_Fintech[[#This Row],[TransactionDate]], "MM")</f>
        <v>04</v>
      </c>
      <c r="M2627" s="3" t="str">
        <f>TEXT(NIgerian_Fintech[[#This Row],[TransactionDate]], "tttt")</f>
        <v>Tuesday</v>
      </c>
      <c r="N2627" s="2" t="s">
        <v>21</v>
      </c>
    </row>
    <row r="2628" spans="1:14" ht="14.5" x14ac:dyDescent="0.35">
      <c r="A2628" s="2" t="s">
        <v>5286</v>
      </c>
      <c r="B2628" s="2" t="s">
        <v>5287</v>
      </c>
      <c r="C2628" s="2">
        <v>54</v>
      </c>
      <c r="D2628" s="2" t="s">
        <v>39</v>
      </c>
      <c r="E2628" s="2" t="s">
        <v>64</v>
      </c>
      <c r="F2628" s="2" t="s">
        <v>49</v>
      </c>
      <c r="G2628" s="2" t="s">
        <v>30</v>
      </c>
      <c r="H2628" s="7">
        <v>37643.11</v>
      </c>
      <c r="I2628" s="3">
        <v>45302</v>
      </c>
      <c r="J2628" s="3" t="str">
        <f>TEXT(NIgerian_Fintech[[#This Row],[TransactionDate]], "JJJJ")</f>
        <v>2024</v>
      </c>
      <c r="K2628" s="3" t="str">
        <f>TEXT(NIgerian_Fintech[[#This Row],[TransactionDate]], "MMMM")</f>
        <v>January</v>
      </c>
      <c r="L2628" s="3" t="str">
        <f>TEXT(NIgerian_Fintech[[#This Row],[TransactionDate]], "MM")</f>
        <v>01</v>
      </c>
      <c r="M2628" s="3" t="str">
        <f>TEXT(NIgerian_Fintech[[#This Row],[TransactionDate]], "tttt")</f>
        <v>Thursday</v>
      </c>
      <c r="N2628" s="2" t="s">
        <v>16</v>
      </c>
    </row>
    <row r="2629" spans="1:14" ht="14.5" x14ac:dyDescent="0.35">
      <c r="A2629" s="2" t="s">
        <v>5288</v>
      </c>
      <c r="B2629" s="2" t="s">
        <v>5289</v>
      </c>
      <c r="C2629" s="2">
        <v>25</v>
      </c>
      <c r="D2629" s="2" t="s">
        <v>12</v>
      </c>
      <c r="E2629" s="2" t="s">
        <v>52</v>
      </c>
      <c r="F2629" s="2" t="s">
        <v>14</v>
      </c>
      <c r="G2629" s="2" t="s">
        <v>36</v>
      </c>
      <c r="H2629" s="7">
        <v>377.5</v>
      </c>
      <c r="I2629" s="3">
        <v>45650</v>
      </c>
      <c r="J2629" s="3" t="str">
        <f>TEXT(NIgerian_Fintech[[#This Row],[TransactionDate]], "JJJJ")</f>
        <v>2024</v>
      </c>
      <c r="K2629" s="3" t="str">
        <f>TEXT(NIgerian_Fintech[[#This Row],[TransactionDate]], "MMMM")</f>
        <v>December</v>
      </c>
      <c r="L2629" s="3" t="str">
        <f>TEXT(NIgerian_Fintech[[#This Row],[TransactionDate]], "MM")</f>
        <v>12</v>
      </c>
      <c r="M2629" s="3" t="str">
        <f>TEXT(NIgerian_Fintech[[#This Row],[TransactionDate]], "tttt")</f>
        <v>Tuesday</v>
      </c>
      <c r="N2629" s="2" t="s">
        <v>21</v>
      </c>
    </row>
    <row r="2630" spans="1:14" ht="14.5" x14ac:dyDescent="0.35">
      <c r="A2630" s="2" t="s">
        <v>5290</v>
      </c>
      <c r="B2630" s="2" t="s">
        <v>5291</v>
      </c>
      <c r="C2630" s="2">
        <v>30</v>
      </c>
      <c r="D2630" s="2" t="s">
        <v>39</v>
      </c>
      <c r="E2630" s="2" t="s">
        <v>93</v>
      </c>
      <c r="F2630" s="2" t="s">
        <v>14</v>
      </c>
      <c r="G2630" s="2" t="s">
        <v>15</v>
      </c>
      <c r="H2630" s="7">
        <v>7763.56</v>
      </c>
      <c r="I2630" s="3">
        <v>44934</v>
      </c>
      <c r="J2630" s="3" t="str">
        <f>TEXT(NIgerian_Fintech[[#This Row],[TransactionDate]], "JJJJ")</f>
        <v>2023</v>
      </c>
      <c r="K2630" s="3" t="str">
        <f>TEXT(NIgerian_Fintech[[#This Row],[TransactionDate]], "MMMM")</f>
        <v>January</v>
      </c>
      <c r="L2630" s="3" t="str">
        <f>TEXT(NIgerian_Fintech[[#This Row],[TransactionDate]], "MM")</f>
        <v>01</v>
      </c>
      <c r="M2630" s="3" t="str">
        <f>TEXT(NIgerian_Fintech[[#This Row],[TransactionDate]], "tttt")</f>
        <v>Sunday</v>
      </c>
      <c r="N2630" s="2" t="s">
        <v>16</v>
      </c>
    </row>
    <row r="2631" spans="1:14" ht="14.5" x14ac:dyDescent="0.35">
      <c r="A2631" s="2" t="s">
        <v>5292</v>
      </c>
      <c r="B2631" s="2" t="s">
        <v>5293</v>
      </c>
      <c r="C2631" s="2">
        <v>25</v>
      </c>
      <c r="D2631" s="2" t="s">
        <v>12</v>
      </c>
      <c r="E2631" s="2" t="s">
        <v>29</v>
      </c>
      <c r="F2631" s="2" t="s">
        <v>14</v>
      </c>
      <c r="G2631" s="2" t="s">
        <v>20</v>
      </c>
      <c r="H2631" s="7">
        <v>5977.25</v>
      </c>
      <c r="I2631" s="3">
        <v>45622</v>
      </c>
      <c r="J2631" s="3" t="str">
        <f>TEXT(NIgerian_Fintech[[#This Row],[TransactionDate]], "JJJJ")</f>
        <v>2024</v>
      </c>
      <c r="K2631" s="3" t="str">
        <f>TEXT(NIgerian_Fintech[[#This Row],[TransactionDate]], "MMMM")</f>
        <v>November</v>
      </c>
      <c r="L2631" s="3" t="str">
        <f>TEXT(NIgerian_Fintech[[#This Row],[TransactionDate]], "MM")</f>
        <v>11</v>
      </c>
      <c r="M2631" s="3" t="str">
        <f>TEXT(NIgerian_Fintech[[#This Row],[TransactionDate]], "tttt")</f>
        <v>Tuesday</v>
      </c>
      <c r="N2631" s="2" t="s">
        <v>16</v>
      </c>
    </row>
    <row r="2632" spans="1:14" ht="14.5" x14ac:dyDescent="0.35">
      <c r="A2632" s="2" t="s">
        <v>5294</v>
      </c>
      <c r="B2632" s="2" t="s">
        <v>5295</v>
      </c>
      <c r="C2632" s="2">
        <v>40</v>
      </c>
      <c r="D2632" s="2" t="s">
        <v>39</v>
      </c>
      <c r="E2632" s="2" t="s">
        <v>13</v>
      </c>
      <c r="F2632" s="2" t="s">
        <v>14</v>
      </c>
      <c r="G2632" s="2" t="s">
        <v>26</v>
      </c>
      <c r="H2632" s="7">
        <v>2776.64</v>
      </c>
      <c r="I2632" s="3">
        <v>45090</v>
      </c>
      <c r="J2632" s="3" t="str">
        <f>TEXT(NIgerian_Fintech[[#This Row],[TransactionDate]], "JJJJ")</f>
        <v>2023</v>
      </c>
      <c r="K2632" s="3" t="str">
        <f>TEXT(NIgerian_Fintech[[#This Row],[TransactionDate]], "MMMM")</f>
        <v>June</v>
      </c>
      <c r="L2632" s="3" t="str">
        <f>TEXT(NIgerian_Fintech[[#This Row],[TransactionDate]], "MM")</f>
        <v>06</v>
      </c>
      <c r="M2632" s="3" t="str">
        <f>TEXT(NIgerian_Fintech[[#This Row],[TransactionDate]], "tttt")</f>
        <v>Tuesday</v>
      </c>
      <c r="N2632" s="2" t="s">
        <v>16</v>
      </c>
    </row>
    <row r="2633" spans="1:14" ht="14.5" x14ac:dyDescent="0.35">
      <c r="A2633" s="2" t="s">
        <v>5296</v>
      </c>
      <c r="B2633" s="2" t="s">
        <v>5297</v>
      </c>
      <c r="C2633" s="2">
        <v>60</v>
      </c>
      <c r="D2633" s="2" t="s">
        <v>12</v>
      </c>
      <c r="E2633" s="2" t="s">
        <v>24</v>
      </c>
      <c r="F2633" s="2" t="s">
        <v>25</v>
      </c>
      <c r="G2633" s="2" t="s">
        <v>15</v>
      </c>
      <c r="H2633" s="7">
        <v>10154.56</v>
      </c>
      <c r="I2633" s="3">
        <v>45221</v>
      </c>
      <c r="J2633" s="3" t="str">
        <f>TEXT(NIgerian_Fintech[[#This Row],[TransactionDate]], "JJJJ")</f>
        <v>2023</v>
      </c>
      <c r="K2633" s="3" t="str">
        <f>TEXT(NIgerian_Fintech[[#This Row],[TransactionDate]], "MMMM")</f>
        <v>October</v>
      </c>
      <c r="L2633" s="3" t="str">
        <f>TEXT(NIgerian_Fintech[[#This Row],[TransactionDate]], "MM")</f>
        <v>10</v>
      </c>
      <c r="M2633" s="3" t="str">
        <f>TEXT(NIgerian_Fintech[[#This Row],[TransactionDate]], "tttt")</f>
        <v>Sunday</v>
      </c>
      <c r="N2633" s="2" t="s">
        <v>16</v>
      </c>
    </row>
    <row r="2634" spans="1:14" ht="14.5" x14ac:dyDescent="0.35">
      <c r="A2634" s="2" t="s">
        <v>5298</v>
      </c>
      <c r="B2634" s="2" t="s">
        <v>5299</v>
      </c>
      <c r="C2634" s="2">
        <v>18</v>
      </c>
      <c r="D2634" s="2" t="s">
        <v>12</v>
      </c>
      <c r="E2634" s="2" t="s">
        <v>74</v>
      </c>
      <c r="F2634" s="2" t="s">
        <v>14</v>
      </c>
      <c r="G2634" s="2" t="s">
        <v>36</v>
      </c>
      <c r="H2634" s="7">
        <v>1786.75</v>
      </c>
      <c r="I2634" s="3">
        <v>45284</v>
      </c>
      <c r="J2634" s="3" t="str">
        <f>TEXT(NIgerian_Fintech[[#This Row],[TransactionDate]], "JJJJ")</f>
        <v>2023</v>
      </c>
      <c r="K2634" s="3" t="str">
        <f>TEXT(NIgerian_Fintech[[#This Row],[TransactionDate]], "MMMM")</f>
        <v>December</v>
      </c>
      <c r="L2634" s="3" t="str">
        <f>TEXT(NIgerian_Fintech[[#This Row],[TransactionDate]], "MM")</f>
        <v>12</v>
      </c>
      <c r="M2634" s="3" t="str">
        <f>TEXT(NIgerian_Fintech[[#This Row],[TransactionDate]], "tttt")</f>
        <v>Sunday</v>
      </c>
      <c r="N2634" s="2" t="s">
        <v>16</v>
      </c>
    </row>
    <row r="2635" spans="1:14" ht="14.5" x14ac:dyDescent="0.35">
      <c r="A2635" s="2" t="s">
        <v>5300</v>
      </c>
      <c r="B2635" s="2" t="s">
        <v>5301</v>
      </c>
      <c r="C2635" s="2">
        <v>62</v>
      </c>
      <c r="D2635" s="2" t="s">
        <v>12</v>
      </c>
      <c r="E2635" s="2" t="s">
        <v>52</v>
      </c>
      <c r="F2635" s="2" t="s">
        <v>25</v>
      </c>
      <c r="G2635" s="2" t="s">
        <v>36</v>
      </c>
      <c r="H2635" s="7">
        <v>3338.86</v>
      </c>
      <c r="I2635" s="3">
        <v>45007</v>
      </c>
      <c r="J2635" s="3" t="str">
        <f>TEXT(NIgerian_Fintech[[#This Row],[TransactionDate]], "JJJJ")</f>
        <v>2023</v>
      </c>
      <c r="K2635" s="3" t="str">
        <f>TEXT(NIgerian_Fintech[[#This Row],[TransactionDate]], "MMMM")</f>
        <v>March</v>
      </c>
      <c r="L2635" s="3" t="str">
        <f>TEXT(NIgerian_Fintech[[#This Row],[TransactionDate]], "MM")</f>
        <v>03</v>
      </c>
      <c r="M2635" s="3" t="str">
        <f>TEXT(NIgerian_Fintech[[#This Row],[TransactionDate]], "tttt")</f>
        <v>Wednesday</v>
      </c>
      <c r="N2635" s="2" t="s">
        <v>16</v>
      </c>
    </row>
    <row r="2636" spans="1:14" ht="14.5" x14ac:dyDescent="0.35">
      <c r="A2636" s="2" t="s">
        <v>5302</v>
      </c>
      <c r="B2636" s="2" t="s">
        <v>5303</v>
      </c>
      <c r="C2636" s="2">
        <v>41</v>
      </c>
      <c r="D2636" s="2" t="s">
        <v>12</v>
      </c>
      <c r="E2636" s="2" t="s">
        <v>52</v>
      </c>
      <c r="F2636" s="2" t="s">
        <v>14</v>
      </c>
      <c r="G2636" s="2" t="s">
        <v>20</v>
      </c>
      <c r="H2636" s="7">
        <v>15221.48</v>
      </c>
      <c r="I2636" s="3">
        <v>45201</v>
      </c>
      <c r="J2636" s="3" t="str">
        <f>TEXT(NIgerian_Fintech[[#This Row],[TransactionDate]], "JJJJ")</f>
        <v>2023</v>
      </c>
      <c r="K2636" s="3" t="str">
        <f>TEXT(NIgerian_Fintech[[#This Row],[TransactionDate]], "MMMM")</f>
        <v>October</v>
      </c>
      <c r="L2636" s="3" t="str">
        <f>TEXT(NIgerian_Fintech[[#This Row],[TransactionDate]], "MM")</f>
        <v>10</v>
      </c>
      <c r="M2636" s="3" t="str">
        <f>TEXT(NIgerian_Fintech[[#This Row],[TransactionDate]], "tttt")</f>
        <v>Monday</v>
      </c>
      <c r="N2636" s="2" t="s">
        <v>16</v>
      </c>
    </row>
    <row r="2637" spans="1:14" ht="14.5" x14ac:dyDescent="0.35">
      <c r="A2637" s="2" t="s">
        <v>5304</v>
      </c>
      <c r="B2637" s="2" t="s">
        <v>5305</v>
      </c>
      <c r="C2637" s="2">
        <v>52</v>
      </c>
      <c r="D2637" s="2" t="s">
        <v>12</v>
      </c>
      <c r="E2637" s="2" t="s">
        <v>13</v>
      </c>
      <c r="F2637" s="2" t="s">
        <v>14</v>
      </c>
      <c r="G2637" s="2" t="s">
        <v>20</v>
      </c>
      <c r="H2637" s="7">
        <v>6169.49</v>
      </c>
      <c r="I2637" s="3">
        <v>45543</v>
      </c>
      <c r="J2637" s="3" t="str">
        <f>TEXT(NIgerian_Fintech[[#This Row],[TransactionDate]], "JJJJ")</f>
        <v>2024</v>
      </c>
      <c r="K2637" s="3" t="str">
        <f>TEXT(NIgerian_Fintech[[#This Row],[TransactionDate]], "MMMM")</f>
        <v>September</v>
      </c>
      <c r="L2637" s="3" t="str">
        <f>TEXT(NIgerian_Fintech[[#This Row],[TransactionDate]], "MM")</f>
        <v>09</v>
      </c>
      <c r="M2637" s="3" t="str">
        <f>TEXT(NIgerian_Fintech[[#This Row],[TransactionDate]], "tttt")</f>
        <v>Sunday</v>
      </c>
      <c r="N2637" s="2" t="s">
        <v>16</v>
      </c>
    </row>
    <row r="2638" spans="1:14" ht="14.5" x14ac:dyDescent="0.35">
      <c r="A2638" s="2" t="s">
        <v>5306</v>
      </c>
      <c r="B2638" s="2" t="s">
        <v>5307</v>
      </c>
      <c r="C2638" s="2">
        <v>41</v>
      </c>
      <c r="D2638" s="2" t="s">
        <v>12</v>
      </c>
      <c r="E2638" s="2" t="s">
        <v>24</v>
      </c>
      <c r="F2638" s="2" t="s">
        <v>49</v>
      </c>
      <c r="G2638" s="2" t="s">
        <v>15</v>
      </c>
      <c r="H2638" s="7">
        <v>50625.57</v>
      </c>
      <c r="I2638" s="3">
        <v>45466</v>
      </c>
      <c r="J2638" s="3" t="str">
        <f>TEXT(NIgerian_Fintech[[#This Row],[TransactionDate]], "JJJJ")</f>
        <v>2024</v>
      </c>
      <c r="K2638" s="3" t="str">
        <f>TEXT(NIgerian_Fintech[[#This Row],[TransactionDate]], "MMMM")</f>
        <v>June</v>
      </c>
      <c r="L2638" s="3" t="str">
        <f>TEXT(NIgerian_Fintech[[#This Row],[TransactionDate]], "MM")</f>
        <v>06</v>
      </c>
      <c r="M2638" s="3" t="str">
        <f>TEXT(NIgerian_Fintech[[#This Row],[TransactionDate]], "tttt")</f>
        <v>Sunday</v>
      </c>
      <c r="N2638" s="2" t="s">
        <v>16</v>
      </c>
    </row>
    <row r="2639" spans="1:14" ht="14.5" x14ac:dyDescent="0.35">
      <c r="A2639" s="2" t="s">
        <v>5308</v>
      </c>
      <c r="B2639" s="2" t="s">
        <v>5309</v>
      </c>
      <c r="C2639" s="2">
        <v>34</v>
      </c>
      <c r="D2639" s="2" t="s">
        <v>39</v>
      </c>
      <c r="E2639" s="2" t="s">
        <v>13</v>
      </c>
      <c r="F2639" s="2" t="s">
        <v>25</v>
      </c>
      <c r="G2639" s="2" t="s">
        <v>30</v>
      </c>
      <c r="H2639" s="7">
        <v>4885.1099999999997</v>
      </c>
      <c r="I2639" s="3">
        <v>44973</v>
      </c>
      <c r="J2639" s="3" t="str">
        <f>TEXT(NIgerian_Fintech[[#This Row],[TransactionDate]], "JJJJ")</f>
        <v>2023</v>
      </c>
      <c r="K2639" s="3" t="str">
        <f>TEXT(NIgerian_Fintech[[#This Row],[TransactionDate]], "MMMM")</f>
        <v>February</v>
      </c>
      <c r="L2639" s="3" t="str">
        <f>TEXT(NIgerian_Fintech[[#This Row],[TransactionDate]], "MM")</f>
        <v>02</v>
      </c>
      <c r="M2639" s="3" t="str">
        <f>TEXT(NIgerian_Fintech[[#This Row],[TransactionDate]], "tttt")</f>
        <v>Thursday</v>
      </c>
      <c r="N2639" s="2" t="s">
        <v>16</v>
      </c>
    </row>
    <row r="2640" spans="1:14" ht="14.5" x14ac:dyDescent="0.35">
      <c r="A2640" s="2" t="s">
        <v>5310</v>
      </c>
      <c r="B2640" s="2" t="s">
        <v>5311</v>
      </c>
      <c r="C2640" s="2">
        <v>22</v>
      </c>
      <c r="D2640" s="2" t="s">
        <v>12</v>
      </c>
      <c r="E2640" s="2" t="s">
        <v>13</v>
      </c>
      <c r="F2640" s="2" t="s">
        <v>35</v>
      </c>
      <c r="G2640" s="2" t="s">
        <v>36</v>
      </c>
      <c r="H2640" s="7">
        <v>6222.43</v>
      </c>
      <c r="I2640" s="3">
        <v>45318</v>
      </c>
      <c r="J2640" s="3" t="str">
        <f>TEXT(NIgerian_Fintech[[#This Row],[TransactionDate]], "JJJJ")</f>
        <v>2024</v>
      </c>
      <c r="K2640" s="3" t="str">
        <f>TEXT(NIgerian_Fintech[[#This Row],[TransactionDate]], "MMMM")</f>
        <v>January</v>
      </c>
      <c r="L2640" s="3" t="str">
        <f>TEXT(NIgerian_Fintech[[#This Row],[TransactionDate]], "MM")</f>
        <v>01</v>
      </c>
      <c r="M2640" s="3" t="str">
        <f>TEXT(NIgerian_Fintech[[#This Row],[TransactionDate]], "tttt")</f>
        <v>Saturday</v>
      </c>
      <c r="N2640" s="2" t="s">
        <v>16</v>
      </c>
    </row>
    <row r="2641" spans="1:14" ht="14.5" x14ac:dyDescent="0.35">
      <c r="A2641" s="2" t="s">
        <v>5312</v>
      </c>
      <c r="B2641" s="2" t="s">
        <v>5313</v>
      </c>
      <c r="C2641" s="2">
        <v>37</v>
      </c>
      <c r="D2641" s="2" t="s">
        <v>39</v>
      </c>
      <c r="E2641" s="2" t="s">
        <v>93</v>
      </c>
      <c r="F2641" s="2" t="s">
        <v>25</v>
      </c>
      <c r="G2641" s="2" t="s">
        <v>30</v>
      </c>
      <c r="H2641" s="7">
        <v>3570.43</v>
      </c>
      <c r="I2641" s="3">
        <v>45493</v>
      </c>
      <c r="J2641" s="3" t="str">
        <f>TEXT(NIgerian_Fintech[[#This Row],[TransactionDate]], "JJJJ")</f>
        <v>2024</v>
      </c>
      <c r="K2641" s="3" t="str">
        <f>TEXT(NIgerian_Fintech[[#This Row],[TransactionDate]], "MMMM")</f>
        <v>July</v>
      </c>
      <c r="L2641" s="3" t="str">
        <f>TEXT(NIgerian_Fintech[[#This Row],[TransactionDate]], "MM")</f>
        <v>07</v>
      </c>
      <c r="M2641" s="3" t="str">
        <f>TEXT(NIgerian_Fintech[[#This Row],[TransactionDate]], "tttt")</f>
        <v>Saturday</v>
      </c>
      <c r="N2641" s="2" t="s">
        <v>16</v>
      </c>
    </row>
    <row r="2642" spans="1:14" ht="14.5" x14ac:dyDescent="0.35">
      <c r="A2642" s="2" t="s">
        <v>5314</v>
      </c>
      <c r="B2642" s="2" t="s">
        <v>5315</v>
      </c>
      <c r="C2642" s="2">
        <v>38</v>
      </c>
      <c r="D2642" s="2" t="s">
        <v>39</v>
      </c>
      <c r="E2642" s="2" t="s">
        <v>24</v>
      </c>
      <c r="F2642" s="2" t="s">
        <v>19</v>
      </c>
      <c r="G2642" s="2" t="s">
        <v>30</v>
      </c>
      <c r="H2642" s="7">
        <v>2695.72</v>
      </c>
      <c r="I2642" s="3">
        <v>45005</v>
      </c>
      <c r="J2642" s="3" t="str">
        <f>TEXT(NIgerian_Fintech[[#This Row],[TransactionDate]], "JJJJ")</f>
        <v>2023</v>
      </c>
      <c r="K2642" s="3" t="str">
        <f>TEXT(NIgerian_Fintech[[#This Row],[TransactionDate]], "MMMM")</f>
        <v>March</v>
      </c>
      <c r="L2642" s="3" t="str">
        <f>TEXT(NIgerian_Fintech[[#This Row],[TransactionDate]], "MM")</f>
        <v>03</v>
      </c>
      <c r="M2642" s="3" t="str">
        <f>TEXT(NIgerian_Fintech[[#This Row],[TransactionDate]], "tttt")</f>
        <v>Monday</v>
      </c>
      <c r="N2642" s="2" t="s">
        <v>16</v>
      </c>
    </row>
    <row r="2643" spans="1:14" ht="14.5" x14ac:dyDescent="0.35">
      <c r="A2643" s="2" t="s">
        <v>5316</v>
      </c>
      <c r="B2643" s="2" t="s">
        <v>5317</v>
      </c>
      <c r="C2643" s="2">
        <v>57</v>
      </c>
      <c r="D2643" s="2" t="s">
        <v>12</v>
      </c>
      <c r="E2643" s="2" t="s">
        <v>93</v>
      </c>
      <c r="F2643" s="2" t="s">
        <v>35</v>
      </c>
      <c r="G2643" s="2" t="s">
        <v>15</v>
      </c>
      <c r="H2643" s="7">
        <v>25546.61</v>
      </c>
      <c r="I2643" s="3">
        <v>45439</v>
      </c>
      <c r="J2643" s="3" t="str">
        <f>TEXT(NIgerian_Fintech[[#This Row],[TransactionDate]], "JJJJ")</f>
        <v>2024</v>
      </c>
      <c r="K2643" s="3" t="str">
        <f>TEXT(NIgerian_Fintech[[#This Row],[TransactionDate]], "MMMM")</f>
        <v>May</v>
      </c>
      <c r="L2643" s="3" t="str">
        <f>TEXT(NIgerian_Fintech[[#This Row],[TransactionDate]], "MM")</f>
        <v>05</v>
      </c>
      <c r="M2643" s="3" t="str">
        <f>TEXT(NIgerian_Fintech[[#This Row],[TransactionDate]], "tttt")</f>
        <v>Monday</v>
      </c>
      <c r="N2643" s="2" t="s">
        <v>69</v>
      </c>
    </row>
    <row r="2644" spans="1:14" ht="14.5" x14ac:dyDescent="0.35">
      <c r="A2644" s="2" t="s">
        <v>5318</v>
      </c>
      <c r="B2644" s="2" t="s">
        <v>5319</v>
      </c>
      <c r="C2644" s="2">
        <v>48</v>
      </c>
      <c r="D2644" s="2" t="s">
        <v>12</v>
      </c>
      <c r="E2644" s="2" t="s">
        <v>74</v>
      </c>
      <c r="F2644" s="2" t="s">
        <v>49</v>
      </c>
      <c r="G2644" s="2" t="s">
        <v>26</v>
      </c>
      <c r="H2644" s="7">
        <v>13816.12</v>
      </c>
      <c r="I2644" s="3">
        <v>45606</v>
      </c>
      <c r="J2644" s="3" t="str">
        <f>TEXT(NIgerian_Fintech[[#This Row],[TransactionDate]], "JJJJ")</f>
        <v>2024</v>
      </c>
      <c r="K2644" s="3" t="str">
        <f>TEXT(NIgerian_Fintech[[#This Row],[TransactionDate]], "MMMM")</f>
        <v>November</v>
      </c>
      <c r="L2644" s="3" t="str">
        <f>TEXT(NIgerian_Fintech[[#This Row],[TransactionDate]], "MM")</f>
        <v>11</v>
      </c>
      <c r="M2644" s="3" t="str">
        <f>TEXT(NIgerian_Fintech[[#This Row],[TransactionDate]], "tttt")</f>
        <v>Sunday</v>
      </c>
      <c r="N2644" s="2" t="s">
        <v>21</v>
      </c>
    </row>
    <row r="2645" spans="1:14" ht="14.5" x14ac:dyDescent="0.35">
      <c r="A2645" s="2" t="s">
        <v>5320</v>
      </c>
      <c r="B2645" s="2" t="s">
        <v>5321</v>
      </c>
      <c r="C2645" s="2">
        <v>63</v>
      </c>
      <c r="D2645" s="2" t="s">
        <v>39</v>
      </c>
      <c r="E2645" s="2" t="s">
        <v>13</v>
      </c>
      <c r="F2645" s="2" t="s">
        <v>25</v>
      </c>
      <c r="G2645" s="2" t="s">
        <v>26</v>
      </c>
      <c r="H2645" s="7">
        <v>4055.69</v>
      </c>
      <c r="I2645" s="3">
        <v>44949</v>
      </c>
      <c r="J2645" s="3" t="str">
        <f>TEXT(NIgerian_Fintech[[#This Row],[TransactionDate]], "JJJJ")</f>
        <v>2023</v>
      </c>
      <c r="K2645" s="3" t="str">
        <f>TEXT(NIgerian_Fintech[[#This Row],[TransactionDate]], "MMMM")</f>
        <v>January</v>
      </c>
      <c r="L2645" s="3" t="str">
        <f>TEXT(NIgerian_Fintech[[#This Row],[TransactionDate]], "MM")</f>
        <v>01</v>
      </c>
      <c r="M2645" s="3" t="str">
        <f>TEXT(NIgerian_Fintech[[#This Row],[TransactionDate]], "tttt")</f>
        <v>Monday</v>
      </c>
      <c r="N2645" s="2" t="s">
        <v>16</v>
      </c>
    </row>
    <row r="2646" spans="1:14" ht="14.5" x14ac:dyDescent="0.35">
      <c r="A2646" s="2" t="s">
        <v>5322</v>
      </c>
      <c r="B2646" s="2" t="s">
        <v>5323</v>
      </c>
      <c r="C2646" s="2">
        <v>53</v>
      </c>
      <c r="D2646" s="2" t="s">
        <v>12</v>
      </c>
      <c r="E2646" s="2" t="s">
        <v>64</v>
      </c>
      <c r="F2646" s="2" t="s">
        <v>49</v>
      </c>
      <c r="G2646" s="2" t="s">
        <v>26</v>
      </c>
      <c r="H2646" s="7">
        <v>12044.93</v>
      </c>
      <c r="I2646" s="3">
        <v>45154</v>
      </c>
      <c r="J2646" s="3" t="str">
        <f>TEXT(NIgerian_Fintech[[#This Row],[TransactionDate]], "JJJJ")</f>
        <v>2023</v>
      </c>
      <c r="K2646" s="3" t="str">
        <f>TEXT(NIgerian_Fintech[[#This Row],[TransactionDate]], "MMMM")</f>
        <v>August</v>
      </c>
      <c r="L2646" s="3" t="str">
        <f>TEXT(NIgerian_Fintech[[#This Row],[TransactionDate]], "MM")</f>
        <v>08</v>
      </c>
      <c r="M2646" s="3" t="str">
        <f>TEXT(NIgerian_Fintech[[#This Row],[TransactionDate]], "tttt")</f>
        <v>Wednesday</v>
      </c>
      <c r="N2646" s="2" t="s">
        <v>16</v>
      </c>
    </row>
    <row r="2647" spans="1:14" ht="14.5" x14ac:dyDescent="0.35">
      <c r="A2647" s="2" t="s">
        <v>5324</v>
      </c>
      <c r="B2647" s="2" t="s">
        <v>5325</v>
      </c>
      <c r="C2647" s="2">
        <v>28</v>
      </c>
      <c r="D2647" s="2" t="s">
        <v>12</v>
      </c>
      <c r="E2647" s="2" t="s">
        <v>52</v>
      </c>
      <c r="F2647" s="2" t="s">
        <v>35</v>
      </c>
      <c r="G2647" s="2" t="s">
        <v>20</v>
      </c>
      <c r="H2647" s="7">
        <v>33750.550000000003</v>
      </c>
      <c r="I2647" s="3">
        <v>45364</v>
      </c>
      <c r="J2647" s="3" t="str">
        <f>TEXT(NIgerian_Fintech[[#This Row],[TransactionDate]], "JJJJ")</f>
        <v>2024</v>
      </c>
      <c r="K2647" s="3" t="str">
        <f>TEXT(NIgerian_Fintech[[#This Row],[TransactionDate]], "MMMM")</f>
        <v>March</v>
      </c>
      <c r="L2647" s="3" t="str">
        <f>TEXT(NIgerian_Fintech[[#This Row],[TransactionDate]], "MM")</f>
        <v>03</v>
      </c>
      <c r="M2647" s="3" t="str">
        <f>TEXT(NIgerian_Fintech[[#This Row],[TransactionDate]], "tttt")</f>
        <v>Wednesday</v>
      </c>
      <c r="N2647" s="2" t="s">
        <v>16</v>
      </c>
    </row>
    <row r="2648" spans="1:14" ht="14.5" x14ac:dyDescent="0.35">
      <c r="A2648" s="2" t="s">
        <v>5326</v>
      </c>
      <c r="B2648" s="2" t="s">
        <v>5327</v>
      </c>
      <c r="C2648" s="2">
        <v>32</v>
      </c>
      <c r="D2648" s="2" t="s">
        <v>12</v>
      </c>
      <c r="E2648" s="2" t="s">
        <v>24</v>
      </c>
      <c r="F2648" s="2" t="s">
        <v>49</v>
      </c>
      <c r="G2648" s="2" t="s">
        <v>36</v>
      </c>
      <c r="H2648" s="7">
        <v>769.33</v>
      </c>
      <c r="I2648" s="3">
        <v>45224</v>
      </c>
      <c r="J2648" s="3" t="str">
        <f>TEXT(NIgerian_Fintech[[#This Row],[TransactionDate]], "JJJJ")</f>
        <v>2023</v>
      </c>
      <c r="K2648" s="3" t="str">
        <f>TEXT(NIgerian_Fintech[[#This Row],[TransactionDate]], "MMMM")</f>
        <v>October</v>
      </c>
      <c r="L2648" s="3" t="str">
        <f>TEXT(NIgerian_Fintech[[#This Row],[TransactionDate]], "MM")</f>
        <v>10</v>
      </c>
      <c r="M2648" s="3" t="str">
        <f>TEXT(NIgerian_Fintech[[#This Row],[TransactionDate]], "tttt")</f>
        <v>Wednesday</v>
      </c>
      <c r="N2648" s="2" t="s">
        <v>16</v>
      </c>
    </row>
    <row r="2649" spans="1:14" ht="14.5" x14ac:dyDescent="0.35">
      <c r="A2649" s="2" t="s">
        <v>5328</v>
      </c>
      <c r="B2649" s="2" t="s">
        <v>5329</v>
      </c>
      <c r="C2649" s="2">
        <v>36</v>
      </c>
      <c r="D2649" s="2" t="s">
        <v>12</v>
      </c>
      <c r="E2649" s="2" t="s">
        <v>13</v>
      </c>
      <c r="F2649" s="2" t="s">
        <v>49</v>
      </c>
      <c r="G2649" s="2" t="s">
        <v>20</v>
      </c>
      <c r="H2649" s="7">
        <v>3072.11</v>
      </c>
      <c r="I2649" s="3">
        <v>45186</v>
      </c>
      <c r="J2649" s="3" t="str">
        <f>TEXT(NIgerian_Fintech[[#This Row],[TransactionDate]], "JJJJ")</f>
        <v>2023</v>
      </c>
      <c r="K2649" s="3" t="str">
        <f>TEXT(NIgerian_Fintech[[#This Row],[TransactionDate]], "MMMM")</f>
        <v>September</v>
      </c>
      <c r="L2649" s="3" t="str">
        <f>TEXT(NIgerian_Fintech[[#This Row],[TransactionDate]], "MM")</f>
        <v>09</v>
      </c>
      <c r="M2649" s="3" t="str">
        <f>TEXT(NIgerian_Fintech[[#This Row],[TransactionDate]], "tttt")</f>
        <v>Sunday</v>
      </c>
      <c r="N2649" s="2" t="s">
        <v>21</v>
      </c>
    </row>
    <row r="2650" spans="1:14" ht="14.5" x14ac:dyDescent="0.35">
      <c r="A2650" s="2" t="s">
        <v>5330</v>
      </c>
      <c r="B2650" s="2" t="s">
        <v>5331</v>
      </c>
      <c r="C2650" s="2">
        <v>24</v>
      </c>
      <c r="D2650" s="2" t="s">
        <v>12</v>
      </c>
      <c r="E2650" s="2" t="s">
        <v>24</v>
      </c>
      <c r="F2650" s="2" t="s">
        <v>55</v>
      </c>
      <c r="G2650" s="2" t="s">
        <v>36</v>
      </c>
      <c r="H2650" s="7">
        <v>2238.67</v>
      </c>
      <c r="I2650" s="3">
        <v>45602</v>
      </c>
      <c r="J2650" s="3" t="str">
        <f>TEXT(NIgerian_Fintech[[#This Row],[TransactionDate]], "JJJJ")</f>
        <v>2024</v>
      </c>
      <c r="K2650" s="3" t="str">
        <f>TEXT(NIgerian_Fintech[[#This Row],[TransactionDate]], "MMMM")</f>
        <v>November</v>
      </c>
      <c r="L2650" s="3" t="str">
        <f>TEXT(NIgerian_Fintech[[#This Row],[TransactionDate]], "MM")</f>
        <v>11</v>
      </c>
      <c r="M2650" s="3" t="str">
        <f>TEXT(NIgerian_Fintech[[#This Row],[TransactionDate]], "tttt")</f>
        <v>Wednesday</v>
      </c>
      <c r="N2650" s="2" t="s">
        <v>16</v>
      </c>
    </row>
    <row r="2651" spans="1:14" ht="14.5" x14ac:dyDescent="0.35">
      <c r="A2651" s="2" t="s">
        <v>5332</v>
      </c>
      <c r="B2651" s="2" t="s">
        <v>5333</v>
      </c>
      <c r="C2651" s="2">
        <v>45</v>
      </c>
      <c r="D2651" s="2" t="s">
        <v>12</v>
      </c>
      <c r="E2651" s="2" t="s">
        <v>52</v>
      </c>
      <c r="F2651" s="2" t="s">
        <v>25</v>
      </c>
      <c r="G2651" s="2" t="s">
        <v>36</v>
      </c>
      <c r="H2651" s="7">
        <v>20385.54</v>
      </c>
      <c r="I2651" s="3">
        <v>44936</v>
      </c>
      <c r="J2651" s="3" t="str">
        <f>TEXT(NIgerian_Fintech[[#This Row],[TransactionDate]], "JJJJ")</f>
        <v>2023</v>
      </c>
      <c r="K2651" s="3" t="str">
        <f>TEXT(NIgerian_Fintech[[#This Row],[TransactionDate]], "MMMM")</f>
        <v>January</v>
      </c>
      <c r="L2651" s="3" t="str">
        <f>TEXT(NIgerian_Fintech[[#This Row],[TransactionDate]], "MM")</f>
        <v>01</v>
      </c>
      <c r="M2651" s="3" t="str">
        <f>TEXT(NIgerian_Fintech[[#This Row],[TransactionDate]], "tttt")</f>
        <v>Tuesday</v>
      </c>
      <c r="N2651" s="2" t="s">
        <v>16</v>
      </c>
    </row>
    <row r="2652" spans="1:14" ht="14.5" x14ac:dyDescent="0.35">
      <c r="A2652" s="2" t="s">
        <v>5334</v>
      </c>
      <c r="B2652" s="2" t="s">
        <v>5335</v>
      </c>
      <c r="C2652" s="2">
        <v>60</v>
      </c>
      <c r="D2652" s="2" t="s">
        <v>12</v>
      </c>
      <c r="E2652" s="2" t="s">
        <v>42</v>
      </c>
      <c r="F2652" s="2" t="s">
        <v>49</v>
      </c>
      <c r="G2652" s="2" t="s">
        <v>36</v>
      </c>
      <c r="H2652" s="7">
        <v>1974.64</v>
      </c>
      <c r="I2652" s="3">
        <v>45554</v>
      </c>
      <c r="J2652" s="3" t="str">
        <f>TEXT(NIgerian_Fintech[[#This Row],[TransactionDate]], "JJJJ")</f>
        <v>2024</v>
      </c>
      <c r="K2652" s="3" t="str">
        <f>TEXT(NIgerian_Fintech[[#This Row],[TransactionDate]], "MMMM")</f>
        <v>September</v>
      </c>
      <c r="L2652" s="3" t="str">
        <f>TEXT(NIgerian_Fintech[[#This Row],[TransactionDate]], "MM")</f>
        <v>09</v>
      </c>
      <c r="M2652" s="3" t="str">
        <f>TEXT(NIgerian_Fintech[[#This Row],[TransactionDate]], "tttt")</f>
        <v>Thursday</v>
      </c>
      <c r="N2652" s="2" t="s">
        <v>16</v>
      </c>
    </row>
    <row r="2653" spans="1:14" ht="14.5" x14ac:dyDescent="0.35">
      <c r="A2653" s="2" t="s">
        <v>5336</v>
      </c>
      <c r="B2653" s="2" t="s">
        <v>5337</v>
      </c>
      <c r="C2653" s="2">
        <v>22</v>
      </c>
      <c r="D2653" s="2" t="s">
        <v>39</v>
      </c>
      <c r="E2653" s="2" t="s">
        <v>29</v>
      </c>
      <c r="F2653" s="2" t="s">
        <v>55</v>
      </c>
      <c r="G2653" s="2" t="s">
        <v>15</v>
      </c>
      <c r="H2653" s="7">
        <v>3682.79</v>
      </c>
      <c r="I2653" s="3">
        <v>45084</v>
      </c>
      <c r="J2653" s="3" t="str">
        <f>TEXT(NIgerian_Fintech[[#This Row],[TransactionDate]], "JJJJ")</f>
        <v>2023</v>
      </c>
      <c r="K2653" s="3" t="str">
        <f>TEXT(NIgerian_Fintech[[#This Row],[TransactionDate]], "MMMM")</f>
        <v>June</v>
      </c>
      <c r="L2653" s="3" t="str">
        <f>TEXT(NIgerian_Fintech[[#This Row],[TransactionDate]], "MM")</f>
        <v>06</v>
      </c>
      <c r="M2653" s="3" t="str">
        <f>TEXT(NIgerian_Fintech[[#This Row],[TransactionDate]], "tttt")</f>
        <v>Wednesday</v>
      </c>
      <c r="N2653" s="2" t="s">
        <v>16</v>
      </c>
    </row>
    <row r="2654" spans="1:14" ht="14.5" x14ac:dyDescent="0.35">
      <c r="A2654" s="2" t="s">
        <v>5338</v>
      </c>
      <c r="B2654" s="2" t="s">
        <v>5339</v>
      </c>
      <c r="C2654" s="2">
        <v>22</v>
      </c>
      <c r="D2654" s="2" t="s">
        <v>12</v>
      </c>
      <c r="E2654" s="2" t="s">
        <v>42</v>
      </c>
      <c r="F2654" s="2" t="s">
        <v>55</v>
      </c>
      <c r="G2654" s="2" t="s">
        <v>26</v>
      </c>
      <c r="H2654" s="7">
        <v>7849.57</v>
      </c>
      <c r="I2654" s="3">
        <v>45084</v>
      </c>
      <c r="J2654" s="3" t="str">
        <f>TEXT(NIgerian_Fintech[[#This Row],[TransactionDate]], "JJJJ")</f>
        <v>2023</v>
      </c>
      <c r="K2654" s="3" t="str">
        <f>TEXT(NIgerian_Fintech[[#This Row],[TransactionDate]], "MMMM")</f>
        <v>June</v>
      </c>
      <c r="L2654" s="3" t="str">
        <f>TEXT(NIgerian_Fintech[[#This Row],[TransactionDate]], "MM")</f>
        <v>06</v>
      </c>
      <c r="M2654" s="3" t="str">
        <f>TEXT(NIgerian_Fintech[[#This Row],[TransactionDate]], "tttt")</f>
        <v>Wednesday</v>
      </c>
      <c r="N2654" s="2" t="s">
        <v>16</v>
      </c>
    </row>
    <row r="2655" spans="1:14" ht="14.5" x14ac:dyDescent="0.35">
      <c r="A2655" s="2" t="s">
        <v>5340</v>
      </c>
      <c r="B2655" s="2" t="s">
        <v>5341</v>
      </c>
      <c r="C2655" s="2">
        <v>47</v>
      </c>
      <c r="D2655" s="2" t="s">
        <v>39</v>
      </c>
      <c r="E2655" s="2" t="s">
        <v>13</v>
      </c>
      <c r="F2655" s="2" t="s">
        <v>14</v>
      </c>
      <c r="G2655" s="2" t="s">
        <v>20</v>
      </c>
      <c r="H2655" s="7">
        <v>9704.68</v>
      </c>
      <c r="I2655" s="3">
        <v>45246</v>
      </c>
      <c r="J2655" s="3" t="str">
        <f>TEXT(NIgerian_Fintech[[#This Row],[TransactionDate]], "JJJJ")</f>
        <v>2023</v>
      </c>
      <c r="K2655" s="3" t="str">
        <f>TEXT(NIgerian_Fintech[[#This Row],[TransactionDate]], "MMMM")</f>
        <v>November</v>
      </c>
      <c r="L2655" s="3" t="str">
        <f>TEXT(NIgerian_Fintech[[#This Row],[TransactionDate]], "MM")</f>
        <v>11</v>
      </c>
      <c r="M2655" s="3" t="str">
        <f>TEXT(NIgerian_Fintech[[#This Row],[TransactionDate]], "tttt")</f>
        <v>Thursday</v>
      </c>
      <c r="N2655" s="2" t="s">
        <v>16</v>
      </c>
    </row>
    <row r="2656" spans="1:14" ht="14.5" x14ac:dyDescent="0.35">
      <c r="A2656" s="2" t="s">
        <v>5342</v>
      </c>
      <c r="B2656" s="2" t="s">
        <v>5343</v>
      </c>
      <c r="C2656" s="2">
        <v>49</v>
      </c>
      <c r="D2656" s="2" t="s">
        <v>39</v>
      </c>
      <c r="E2656" s="2" t="s">
        <v>52</v>
      </c>
      <c r="F2656" s="2" t="s">
        <v>14</v>
      </c>
      <c r="G2656" s="2" t="s">
        <v>20</v>
      </c>
      <c r="H2656" s="7">
        <v>16512.169999999998</v>
      </c>
      <c r="I2656" s="3">
        <v>45128</v>
      </c>
      <c r="J2656" s="3" t="str">
        <f>TEXT(NIgerian_Fintech[[#This Row],[TransactionDate]], "JJJJ")</f>
        <v>2023</v>
      </c>
      <c r="K2656" s="3" t="str">
        <f>TEXT(NIgerian_Fintech[[#This Row],[TransactionDate]], "MMMM")</f>
        <v>July</v>
      </c>
      <c r="L2656" s="3" t="str">
        <f>TEXT(NIgerian_Fintech[[#This Row],[TransactionDate]], "MM")</f>
        <v>07</v>
      </c>
      <c r="M2656" s="3" t="str">
        <f>TEXT(NIgerian_Fintech[[#This Row],[TransactionDate]], "tttt")</f>
        <v>Friday</v>
      </c>
      <c r="N2656" s="2" t="s">
        <v>16</v>
      </c>
    </row>
    <row r="2657" spans="1:14" ht="14.5" x14ac:dyDescent="0.35">
      <c r="A2657" s="2" t="s">
        <v>5344</v>
      </c>
      <c r="B2657" s="2" t="s">
        <v>5345</v>
      </c>
      <c r="C2657" s="2">
        <v>25</v>
      </c>
      <c r="D2657" s="2" t="s">
        <v>39</v>
      </c>
      <c r="E2657" s="2" t="s">
        <v>29</v>
      </c>
      <c r="F2657" s="2" t="s">
        <v>35</v>
      </c>
      <c r="G2657" s="2" t="s">
        <v>15</v>
      </c>
      <c r="H2657" s="7">
        <v>5231.0600000000004</v>
      </c>
      <c r="I2657" s="3">
        <v>45047</v>
      </c>
      <c r="J2657" s="3" t="str">
        <f>TEXT(NIgerian_Fintech[[#This Row],[TransactionDate]], "JJJJ")</f>
        <v>2023</v>
      </c>
      <c r="K2657" s="3" t="str">
        <f>TEXT(NIgerian_Fintech[[#This Row],[TransactionDate]], "MMMM")</f>
        <v>May</v>
      </c>
      <c r="L2657" s="3" t="str">
        <f>TEXT(NIgerian_Fintech[[#This Row],[TransactionDate]], "MM")</f>
        <v>05</v>
      </c>
      <c r="M2657" s="3" t="str">
        <f>TEXT(NIgerian_Fintech[[#This Row],[TransactionDate]], "tttt")</f>
        <v>Monday</v>
      </c>
      <c r="N2657" s="2" t="s">
        <v>16</v>
      </c>
    </row>
    <row r="2658" spans="1:14" ht="14.5" x14ac:dyDescent="0.35">
      <c r="A2658" s="2" t="s">
        <v>5346</v>
      </c>
      <c r="B2658" s="2" t="s">
        <v>5347</v>
      </c>
      <c r="C2658" s="2">
        <v>27</v>
      </c>
      <c r="D2658" s="2" t="s">
        <v>39</v>
      </c>
      <c r="E2658" s="2" t="s">
        <v>42</v>
      </c>
      <c r="F2658" s="2" t="s">
        <v>25</v>
      </c>
      <c r="G2658" s="2" t="s">
        <v>36</v>
      </c>
      <c r="H2658" s="7">
        <v>7640.95</v>
      </c>
      <c r="I2658" s="3">
        <v>45065</v>
      </c>
      <c r="J2658" s="3" t="str">
        <f>TEXT(NIgerian_Fintech[[#This Row],[TransactionDate]], "JJJJ")</f>
        <v>2023</v>
      </c>
      <c r="K2658" s="3" t="str">
        <f>TEXT(NIgerian_Fintech[[#This Row],[TransactionDate]], "MMMM")</f>
        <v>May</v>
      </c>
      <c r="L2658" s="3" t="str">
        <f>TEXT(NIgerian_Fintech[[#This Row],[TransactionDate]], "MM")</f>
        <v>05</v>
      </c>
      <c r="M2658" s="3" t="str">
        <f>TEXT(NIgerian_Fintech[[#This Row],[TransactionDate]], "tttt")</f>
        <v>Friday</v>
      </c>
      <c r="N2658" s="2" t="s">
        <v>16</v>
      </c>
    </row>
    <row r="2659" spans="1:14" ht="14.5" x14ac:dyDescent="0.35">
      <c r="A2659" s="2" t="s">
        <v>5348</v>
      </c>
      <c r="B2659" s="2" t="s">
        <v>5349</v>
      </c>
      <c r="C2659" s="2">
        <v>55</v>
      </c>
      <c r="D2659" s="2" t="s">
        <v>12</v>
      </c>
      <c r="E2659" s="2" t="s">
        <v>13</v>
      </c>
      <c r="F2659" s="2" t="s">
        <v>14</v>
      </c>
      <c r="G2659" s="2" t="s">
        <v>26</v>
      </c>
      <c r="H2659" s="7">
        <v>33656.97</v>
      </c>
      <c r="I2659" s="3">
        <v>45600</v>
      </c>
      <c r="J2659" s="3" t="str">
        <f>TEXT(NIgerian_Fintech[[#This Row],[TransactionDate]], "JJJJ")</f>
        <v>2024</v>
      </c>
      <c r="K2659" s="3" t="str">
        <f>TEXT(NIgerian_Fintech[[#This Row],[TransactionDate]], "MMMM")</f>
        <v>November</v>
      </c>
      <c r="L2659" s="3" t="str">
        <f>TEXT(NIgerian_Fintech[[#This Row],[TransactionDate]], "MM")</f>
        <v>11</v>
      </c>
      <c r="M2659" s="3" t="str">
        <f>TEXT(NIgerian_Fintech[[#This Row],[TransactionDate]], "tttt")</f>
        <v>Monday</v>
      </c>
      <c r="N2659" s="2" t="s">
        <v>16</v>
      </c>
    </row>
    <row r="2660" spans="1:14" ht="14.5" x14ac:dyDescent="0.35">
      <c r="A2660" s="2" t="s">
        <v>5350</v>
      </c>
      <c r="B2660" s="2" t="s">
        <v>5351</v>
      </c>
      <c r="C2660" s="2">
        <v>64</v>
      </c>
      <c r="D2660" s="2" t="s">
        <v>39</v>
      </c>
      <c r="E2660" s="2" t="s">
        <v>52</v>
      </c>
      <c r="F2660" s="2" t="s">
        <v>35</v>
      </c>
      <c r="G2660" s="2" t="s">
        <v>30</v>
      </c>
      <c r="H2660" s="7">
        <v>3529.13</v>
      </c>
      <c r="I2660" s="3">
        <v>45646</v>
      </c>
      <c r="J2660" s="3" t="str">
        <f>TEXT(NIgerian_Fintech[[#This Row],[TransactionDate]], "JJJJ")</f>
        <v>2024</v>
      </c>
      <c r="K2660" s="3" t="str">
        <f>TEXT(NIgerian_Fintech[[#This Row],[TransactionDate]], "MMMM")</f>
        <v>December</v>
      </c>
      <c r="L2660" s="3" t="str">
        <f>TEXT(NIgerian_Fintech[[#This Row],[TransactionDate]], "MM")</f>
        <v>12</v>
      </c>
      <c r="M2660" s="3" t="str">
        <f>TEXT(NIgerian_Fintech[[#This Row],[TransactionDate]], "tttt")</f>
        <v>Friday</v>
      </c>
      <c r="N2660" s="2" t="s">
        <v>16</v>
      </c>
    </row>
    <row r="2661" spans="1:14" ht="14.5" x14ac:dyDescent="0.35">
      <c r="A2661" s="2" t="s">
        <v>5352</v>
      </c>
      <c r="B2661" s="2" t="s">
        <v>5353</v>
      </c>
      <c r="C2661" s="2">
        <v>49</v>
      </c>
      <c r="D2661" s="2" t="s">
        <v>39</v>
      </c>
      <c r="E2661" s="2" t="s">
        <v>13</v>
      </c>
      <c r="F2661" s="2" t="s">
        <v>25</v>
      </c>
      <c r="G2661" s="2" t="s">
        <v>30</v>
      </c>
      <c r="H2661" s="7">
        <v>2851.44</v>
      </c>
      <c r="I2661" s="3">
        <v>45493</v>
      </c>
      <c r="J2661" s="3" t="str">
        <f>TEXT(NIgerian_Fintech[[#This Row],[TransactionDate]], "JJJJ")</f>
        <v>2024</v>
      </c>
      <c r="K2661" s="3" t="str">
        <f>TEXT(NIgerian_Fintech[[#This Row],[TransactionDate]], "MMMM")</f>
        <v>July</v>
      </c>
      <c r="L2661" s="3" t="str">
        <f>TEXT(NIgerian_Fintech[[#This Row],[TransactionDate]], "MM")</f>
        <v>07</v>
      </c>
      <c r="M2661" s="3" t="str">
        <f>TEXT(NIgerian_Fintech[[#This Row],[TransactionDate]], "tttt")</f>
        <v>Saturday</v>
      </c>
      <c r="N2661" s="2" t="s">
        <v>16</v>
      </c>
    </row>
    <row r="2662" spans="1:14" ht="14.5" x14ac:dyDescent="0.35">
      <c r="A2662" s="2" t="s">
        <v>5354</v>
      </c>
      <c r="B2662" s="2" t="s">
        <v>5355</v>
      </c>
      <c r="C2662" s="2">
        <v>45</v>
      </c>
      <c r="D2662" s="2" t="s">
        <v>39</v>
      </c>
      <c r="E2662" s="2" t="s">
        <v>93</v>
      </c>
      <c r="F2662" s="2" t="s">
        <v>35</v>
      </c>
      <c r="G2662" s="2" t="s">
        <v>15</v>
      </c>
      <c r="H2662" s="7">
        <v>12399.43</v>
      </c>
      <c r="I2662" s="3">
        <v>45265</v>
      </c>
      <c r="J2662" s="3" t="str">
        <f>TEXT(NIgerian_Fintech[[#This Row],[TransactionDate]], "JJJJ")</f>
        <v>2023</v>
      </c>
      <c r="K2662" s="3" t="str">
        <f>TEXT(NIgerian_Fintech[[#This Row],[TransactionDate]], "MMMM")</f>
        <v>December</v>
      </c>
      <c r="L2662" s="3" t="str">
        <f>TEXT(NIgerian_Fintech[[#This Row],[TransactionDate]], "MM")</f>
        <v>12</v>
      </c>
      <c r="M2662" s="3" t="str">
        <f>TEXT(NIgerian_Fintech[[#This Row],[TransactionDate]], "tttt")</f>
        <v>Tuesday</v>
      </c>
      <c r="N2662" s="2" t="s">
        <v>16</v>
      </c>
    </row>
    <row r="2663" spans="1:14" ht="14.5" x14ac:dyDescent="0.35">
      <c r="A2663" s="2" t="s">
        <v>5356</v>
      </c>
      <c r="B2663" s="2" t="s">
        <v>5357</v>
      </c>
      <c r="C2663" s="2">
        <v>34</v>
      </c>
      <c r="D2663" s="2" t="s">
        <v>39</v>
      </c>
      <c r="E2663" s="2" t="s">
        <v>52</v>
      </c>
      <c r="F2663" s="2" t="s">
        <v>55</v>
      </c>
      <c r="G2663" s="2" t="s">
        <v>26</v>
      </c>
      <c r="H2663" s="7">
        <v>14746.29</v>
      </c>
      <c r="I2663" s="3">
        <v>45186</v>
      </c>
      <c r="J2663" s="3" t="str">
        <f>TEXT(NIgerian_Fintech[[#This Row],[TransactionDate]], "JJJJ")</f>
        <v>2023</v>
      </c>
      <c r="K2663" s="3" t="str">
        <f>TEXT(NIgerian_Fintech[[#This Row],[TransactionDate]], "MMMM")</f>
        <v>September</v>
      </c>
      <c r="L2663" s="3" t="str">
        <f>TEXT(NIgerian_Fintech[[#This Row],[TransactionDate]], "MM")</f>
        <v>09</v>
      </c>
      <c r="M2663" s="3" t="str">
        <f>TEXT(NIgerian_Fintech[[#This Row],[TransactionDate]], "tttt")</f>
        <v>Sunday</v>
      </c>
      <c r="N2663" s="2" t="s">
        <v>16</v>
      </c>
    </row>
    <row r="2664" spans="1:14" ht="14.5" x14ac:dyDescent="0.35">
      <c r="A2664" s="2" t="s">
        <v>5358</v>
      </c>
      <c r="B2664" s="2" t="s">
        <v>5359</v>
      </c>
      <c r="C2664" s="2">
        <v>48</v>
      </c>
      <c r="D2664" s="2" t="s">
        <v>39</v>
      </c>
      <c r="E2664" s="2" t="s">
        <v>42</v>
      </c>
      <c r="F2664" s="2" t="s">
        <v>55</v>
      </c>
      <c r="G2664" s="2" t="s">
        <v>30</v>
      </c>
      <c r="H2664" s="7">
        <v>5357.66</v>
      </c>
      <c r="I2664" s="3">
        <v>45359</v>
      </c>
      <c r="J2664" s="3" t="str">
        <f>TEXT(NIgerian_Fintech[[#This Row],[TransactionDate]], "JJJJ")</f>
        <v>2024</v>
      </c>
      <c r="K2664" s="3" t="str">
        <f>TEXT(NIgerian_Fintech[[#This Row],[TransactionDate]], "MMMM")</f>
        <v>March</v>
      </c>
      <c r="L2664" s="3" t="str">
        <f>TEXT(NIgerian_Fintech[[#This Row],[TransactionDate]], "MM")</f>
        <v>03</v>
      </c>
      <c r="M2664" s="3" t="str">
        <f>TEXT(NIgerian_Fintech[[#This Row],[TransactionDate]], "tttt")</f>
        <v>Friday</v>
      </c>
      <c r="N2664" s="2" t="s">
        <v>16</v>
      </c>
    </row>
    <row r="2665" spans="1:14" ht="14.5" x14ac:dyDescent="0.35">
      <c r="A2665" s="2" t="s">
        <v>5360</v>
      </c>
      <c r="B2665" s="2" t="s">
        <v>5361</v>
      </c>
      <c r="C2665" s="2">
        <v>25</v>
      </c>
      <c r="D2665" s="2" t="s">
        <v>12</v>
      </c>
      <c r="E2665" s="2" t="s">
        <v>13</v>
      </c>
      <c r="F2665" s="2" t="s">
        <v>25</v>
      </c>
      <c r="G2665" s="2" t="s">
        <v>30</v>
      </c>
      <c r="H2665" s="7">
        <v>2395</v>
      </c>
      <c r="I2665" s="3">
        <v>44970</v>
      </c>
      <c r="J2665" s="3" t="str">
        <f>TEXT(NIgerian_Fintech[[#This Row],[TransactionDate]], "JJJJ")</f>
        <v>2023</v>
      </c>
      <c r="K2665" s="3" t="str">
        <f>TEXT(NIgerian_Fintech[[#This Row],[TransactionDate]], "MMMM")</f>
        <v>February</v>
      </c>
      <c r="L2665" s="3" t="str">
        <f>TEXT(NIgerian_Fintech[[#This Row],[TransactionDate]], "MM")</f>
        <v>02</v>
      </c>
      <c r="M2665" s="3" t="str">
        <f>TEXT(NIgerian_Fintech[[#This Row],[TransactionDate]], "tttt")</f>
        <v>Monday</v>
      </c>
      <c r="N2665" s="2" t="s">
        <v>16</v>
      </c>
    </row>
    <row r="2666" spans="1:14" ht="14.5" x14ac:dyDescent="0.35">
      <c r="A2666" s="2" t="s">
        <v>5362</v>
      </c>
      <c r="B2666" s="2" t="s">
        <v>5363</v>
      </c>
      <c r="C2666" s="2">
        <v>57</v>
      </c>
      <c r="D2666" s="2" t="s">
        <v>12</v>
      </c>
      <c r="E2666" s="2" t="s">
        <v>24</v>
      </c>
      <c r="F2666" s="2" t="s">
        <v>35</v>
      </c>
      <c r="G2666" s="2" t="s">
        <v>20</v>
      </c>
      <c r="H2666" s="7">
        <v>15092.43</v>
      </c>
      <c r="I2666" s="3">
        <v>45085</v>
      </c>
      <c r="J2666" s="3" t="str">
        <f>TEXT(NIgerian_Fintech[[#This Row],[TransactionDate]], "JJJJ")</f>
        <v>2023</v>
      </c>
      <c r="K2666" s="3" t="str">
        <f>TEXT(NIgerian_Fintech[[#This Row],[TransactionDate]], "MMMM")</f>
        <v>June</v>
      </c>
      <c r="L2666" s="3" t="str">
        <f>TEXT(NIgerian_Fintech[[#This Row],[TransactionDate]], "MM")</f>
        <v>06</v>
      </c>
      <c r="M2666" s="3" t="str">
        <f>TEXT(NIgerian_Fintech[[#This Row],[TransactionDate]], "tttt")</f>
        <v>Thursday</v>
      </c>
      <c r="N2666" s="2" t="s">
        <v>16</v>
      </c>
    </row>
    <row r="2667" spans="1:14" ht="14.5" x14ac:dyDescent="0.35">
      <c r="A2667" s="2" t="s">
        <v>5364</v>
      </c>
      <c r="B2667" s="2" t="s">
        <v>5365</v>
      </c>
      <c r="C2667" s="2">
        <v>42</v>
      </c>
      <c r="D2667" s="2" t="s">
        <v>39</v>
      </c>
      <c r="E2667" s="2" t="s">
        <v>42</v>
      </c>
      <c r="F2667" s="2" t="s">
        <v>35</v>
      </c>
      <c r="G2667" s="2" t="s">
        <v>26</v>
      </c>
      <c r="H2667" s="7">
        <v>11101.57</v>
      </c>
      <c r="I2667" s="3">
        <v>45281</v>
      </c>
      <c r="J2667" s="3" t="str">
        <f>TEXT(NIgerian_Fintech[[#This Row],[TransactionDate]], "JJJJ")</f>
        <v>2023</v>
      </c>
      <c r="K2667" s="3" t="str">
        <f>TEXT(NIgerian_Fintech[[#This Row],[TransactionDate]], "MMMM")</f>
        <v>December</v>
      </c>
      <c r="L2667" s="3" t="str">
        <f>TEXT(NIgerian_Fintech[[#This Row],[TransactionDate]], "MM")</f>
        <v>12</v>
      </c>
      <c r="M2667" s="3" t="str">
        <f>TEXT(NIgerian_Fintech[[#This Row],[TransactionDate]], "tttt")</f>
        <v>Thursday</v>
      </c>
      <c r="N2667" s="2" t="s">
        <v>16</v>
      </c>
    </row>
    <row r="2668" spans="1:14" ht="14.5" x14ac:dyDescent="0.35">
      <c r="A2668" s="2" t="s">
        <v>5366</v>
      </c>
      <c r="B2668" s="2" t="s">
        <v>5367</v>
      </c>
      <c r="C2668" s="2">
        <v>26</v>
      </c>
      <c r="D2668" s="2" t="s">
        <v>12</v>
      </c>
      <c r="E2668" s="2" t="s">
        <v>13</v>
      </c>
      <c r="F2668" s="2" t="s">
        <v>14</v>
      </c>
      <c r="G2668" s="2" t="s">
        <v>30</v>
      </c>
      <c r="H2668" s="7">
        <v>20893.13</v>
      </c>
      <c r="I2668" s="3">
        <v>45024</v>
      </c>
      <c r="J2668" s="3" t="str">
        <f>TEXT(NIgerian_Fintech[[#This Row],[TransactionDate]], "JJJJ")</f>
        <v>2023</v>
      </c>
      <c r="K2668" s="3" t="str">
        <f>TEXT(NIgerian_Fintech[[#This Row],[TransactionDate]], "MMMM")</f>
        <v>April</v>
      </c>
      <c r="L2668" s="3" t="str">
        <f>TEXT(NIgerian_Fintech[[#This Row],[TransactionDate]], "MM")</f>
        <v>04</v>
      </c>
      <c r="M2668" s="3" t="str">
        <f>TEXT(NIgerian_Fintech[[#This Row],[TransactionDate]], "tttt")</f>
        <v>Saturday</v>
      </c>
      <c r="N2668" s="2" t="s">
        <v>16</v>
      </c>
    </row>
    <row r="2669" spans="1:14" ht="14.5" x14ac:dyDescent="0.35">
      <c r="A2669" s="2" t="s">
        <v>5368</v>
      </c>
      <c r="B2669" s="2" t="s">
        <v>5369</v>
      </c>
      <c r="C2669" s="2">
        <v>19</v>
      </c>
      <c r="D2669" s="2" t="s">
        <v>12</v>
      </c>
      <c r="E2669" s="2" t="s">
        <v>24</v>
      </c>
      <c r="F2669" s="2" t="s">
        <v>14</v>
      </c>
      <c r="G2669" s="2" t="s">
        <v>20</v>
      </c>
      <c r="H2669" s="7">
        <v>18599.939999999999</v>
      </c>
      <c r="I2669" s="3">
        <v>45464</v>
      </c>
      <c r="J2669" s="3" t="str">
        <f>TEXT(NIgerian_Fintech[[#This Row],[TransactionDate]], "JJJJ")</f>
        <v>2024</v>
      </c>
      <c r="K2669" s="3" t="str">
        <f>TEXT(NIgerian_Fintech[[#This Row],[TransactionDate]], "MMMM")</f>
        <v>June</v>
      </c>
      <c r="L2669" s="3" t="str">
        <f>TEXT(NIgerian_Fintech[[#This Row],[TransactionDate]], "MM")</f>
        <v>06</v>
      </c>
      <c r="M2669" s="3" t="str">
        <f>TEXT(NIgerian_Fintech[[#This Row],[TransactionDate]], "tttt")</f>
        <v>Friday</v>
      </c>
      <c r="N2669" s="2" t="s">
        <v>16</v>
      </c>
    </row>
    <row r="2670" spans="1:14" ht="14.5" x14ac:dyDescent="0.35">
      <c r="A2670" s="2" t="s">
        <v>5370</v>
      </c>
      <c r="B2670" s="2" t="s">
        <v>5371</v>
      </c>
      <c r="C2670" s="2">
        <v>32</v>
      </c>
      <c r="D2670" s="2" t="s">
        <v>39</v>
      </c>
      <c r="E2670" s="2" t="s">
        <v>24</v>
      </c>
      <c r="F2670" s="2" t="s">
        <v>25</v>
      </c>
      <c r="G2670" s="2" t="s">
        <v>26</v>
      </c>
      <c r="H2670" s="7">
        <v>2296.59</v>
      </c>
      <c r="I2670" s="3">
        <v>45636</v>
      </c>
      <c r="J2670" s="3" t="str">
        <f>TEXT(NIgerian_Fintech[[#This Row],[TransactionDate]], "JJJJ")</f>
        <v>2024</v>
      </c>
      <c r="K2670" s="3" t="str">
        <f>TEXT(NIgerian_Fintech[[#This Row],[TransactionDate]], "MMMM")</f>
        <v>December</v>
      </c>
      <c r="L2670" s="3" t="str">
        <f>TEXT(NIgerian_Fintech[[#This Row],[TransactionDate]], "MM")</f>
        <v>12</v>
      </c>
      <c r="M2670" s="3" t="str">
        <f>TEXT(NIgerian_Fintech[[#This Row],[TransactionDate]], "tttt")</f>
        <v>Tuesday</v>
      </c>
      <c r="N2670" s="2" t="s">
        <v>16</v>
      </c>
    </row>
    <row r="2671" spans="1:14" ht="14.5" x14ac:dyDescent="0.35">
      <c r="A2671" s="2" t="s">
        <v>5372</v>
      </c>
      <c r="B2671" s="2" t="s">
        <v>5373</v>
      </c>
      <c r="C2671" s="2">
        <v>20</v>
      </c>
      <c r="D2671" s="2" t="s">
        <v>39</v>
      </c>
      <c r="E2671" s="2" t="s">
        <v>74</v>
      </c>
      <c r="F2671" s="2" t="s">
        <v>19</v>
      </c>
      <c r="G2671" s="2" t="s">
        <v>36</v>
      </c>
      <c r="H2671" s="7">
        <v>17858.12</v>
      </c>
      <c r="I2671" s="3">
        <v>45535</v>
      </c>
      <c r="J2671" s="3" t="str">
        <f>TEXT(NIgerian_Fintech[[#This Row],[TransactionDate]], "JJJJ")</f>
        <v>2024</v>
      </c>
      <c r="K2671" s="3" t="str">
        <f>TEXT(NIgerian_Fintech[[#This Row],[TransactionDate]], "MMMM")</f>
        <v>August</v>
      </c>
      <c r="L2671" s="3" t="str">
        <f>TEXT(NIgerian_Fintech[[#This Row],[TransactionDate]], "MM")</f>
        <v>08</v>
      </c>
      <c r="M2671" s="3" t="str">
        <f>TEXT(NIgerian_Fintech[[#This Row],[TransactionDate]], "tttt")</f>
        <v>Saturday</v>
      </c>
      <c r="N2671" s="2" t="s">
        <v>16</v>
      </c>
    </row>
    <row r="2672" spans="1:14" ht="14.5" x14ac:dyDescent="0.35">
      <c r="A2672" s="2" t="s">
        <v>5374</v>
      </c>
      <c r="B2672" s="2" t="s">
        <v>5375</v>
      </c>
      <c r="C2672" s="2">
        <v>53</v>
      </c>
      <c r="D2672" s="2" t="s">
        <v>39</v>
      </c>
      <c r="E2672" s="2" t="s">
        <v>24</v>
      </c>
      <c r="F2672" s="2" t="s">
        <v>14</v>
      </c>
      <c r="G2672" s="2" t="s">
        <v>26</v>
      </c>
      <c r="H2672" s="7">
        <v>1925.83</v>
      </c>
      <c r="I2672" s="3">
        <v>45165</v>
      </c>
      <c r="J2672" s="3" t="str">
        <f>TEXT(NIgerian_Fintech[[#This Row],[TransactionDate]], "JJJJ")</f>
        <v>2023</v>
      </c>
      <c r="K2672" s="3" t="str">
        <f>TEXT(NIgerian_Fintech[[#This Row],[TransactionDate]], "MMMM")</f>
        <v>August</v>
      </c>
      <c r="L2672" s="3" t="str">
        <f>TEXT(NIgerian_Fintech[[#This Row],[TransactionDate]], "MM")</f>
        <v>08</v>
      </c>
      <c r="M2672" s="3" t="str">
        <f>TEXT(NIgerian_Fintech[[#This Row],[TransactionDate]], "tttt")</f>
        <v>Sunday</v>
      </c>
      <c r="N2672" s="2" t="s">
        <v>16</v>
      </c>
    </row>
    <row r="2673" spans="1:14" ht="14.5" x14ac:dyDescent="0.35">
      <c r="A2673" s="2" t="s">
        <v>5376</v>
      </c>
      <c r="B2673" s="2" t="s">
        <v>5377</v>
      </c>
      <c r="C2673" s="2">
        <v>21</v>
      </c>
      <c r="D2673" s="2" t="s">
        <v>12</v>
      </c>
      <c r="E2673" s="2" t="s">
        <v>42</v>
      </c>
      <c r="F2673" s="2" t="s">
        <v>49</v>
      </c>
      <c r="G2673" s="2" t="s">
        <v>15</v>
      </c>
      <c r="H2673" s="7">
        <v>19929.259999999998</v>
      </c>
      <c r="I2673" s="3">
        <v>45401</v>
      </c>
      <c r="J2673" s="3" t="str">
        <f>TEXT(NIgerian_Fintech[[#This Row],[TransactionDate]], "JJJJ")</f>
        <v>2024</v>
      </c>
      <c r="K2673" s="3" t="str">
        <f>TEXT(NIgerian_Fintech[[#This Row],[TransactionDate]], "MMMM")</f>
        <v>April</v>
      </c>
      <c r="L2673" s="3" t="str">
        <f>TEXT(NIgerian_Fintech[[#This Row],[TransactionDate]], "MM")</f>
        <v>04</v>
      </c>
      <c r="M2673" s="3" t="str">
        <f>TEXT(NIgerian_Fintech[[#This Row],[TransactionDate]], "tttt")</f>
        <v>Friday</v>
      </c>
      <c r="N2673" s="2" t="s">
        <v>16</v>
      </c>
    </row>
    <row r="2674" spans="1:14" ht="14.5" x14ac:dyDescent="0.35">
      <c r="A2674" s="2" t="s">
        <v>5378</v>
      </c>
      <c r="B2674" s="2" t="s">
        <v>5379</v>
      </c>
      <c r="C2674" s="2">
        <v>31</v>
      </c>
      <c r="D2674" s="2" t="s">
        <v>39</v>
      </c>
      <c r="E2674" s="2" t="s">
        <v>42</v>
      </c>
      <c r="F2674" s="2" t="s">
        <v>14</v>
      </c>
      <c r="G2674" s="2" t="s">
        <v>20</v>
      </c>
      <c r="H2674" s="7">
        <v>14710.72</v>
      </c>
      <c r="I2674" s="3">
        <v>45450</v>
      </c>
      <c r="J2674" s="3" t="str">
        <f>TEXT(NIgerian_Fintech[[#This Row],[TransactionDate]], "JJJJ")</f>
        <v>2024</v>
      </c>
      <c r="K2674" s="3" t="str">
        <f>TEXT(NIgerian_Fintech[[#This Row],[TransactionDate]], "MMMM")</f>
        <v>June</v>
      </c>
      <c r="L2674" s="3" t="str">
        <f>TEXT(NIgerian_Fintech[[#This Row],[TransactionDate]], "MM")</f>
        <v>06</v>
      </c>
      <c r="M2674" s="3" t="str">
        <f>TEXT(NIgerian_Fintech[[#This Row],[TransactionDate]], "tttt")</f>
        <v>Friday</v>
      </c>
      <c r="N2674" s="2" t="s">
        <v>16</v>
      </c>
    </row>
    <row r="2675" spans="1:14" ht="14.5" x14ac:dyDescent="0.35">
      <c r="A2675" s="2" t="s">
        <v>5380</v>
      </c>
      <c r="B2675" s="2" t="s">
        <v>5381</v>
      </c>
      <c r="C2675" s="2">
        <v>58</v>
      </c>
      <c r="D2675" s="2" t="s">
        <v>12</v>
      </c>
      <c r="E2675" s="2" t="s">
        <v>64</v>
      </c>
      <c r="F2675" s="2" t="s">
        <v>19</v>
      </c>
      <c r="G2675" s="2" t="s">
        <v>36</v>
      </c>
      <c r="H2675" s="7">
        <v>8436.4699999999993</v>
      </c>
      <c r="I2675" s="3">
        <v>45483</v>
      </c>
      <c r="J2675" s="3" t="str">
        <f>TEXT(NIgerian_Fintech[[#This Row],[TransactionDate]], "JJJJ")</f>
        <v>2024</v>
      </c>
      <c r="K2675" s="3" t="str">
        <f>TEXT(NIgerian_Fintech[[#This Row],[TransactionDate]], "MMMM")</f>
        <v>July</v>
      </c>
      <c r="L2675" s="3" t="str">
        <f>TEXT(NIgerian_Fintech[[#This Row],[TransactionDate]], "MM")</f>
        <v>07</v>
      </c>
      <c r="M2675" s="3" t="str">
        <f>TEXT(NIgerian_Fintech[[#This Row],[TransactionDate]], "tttt")</f>
        <v>Wednesday</v>
      </c>
      <c r="N2675" s="2" t="s">
        <v>16</v>
      </c>
    </row>
    <row r="2676" spans="1:14" ht="14.5" x14ac:dyDescent="0.35">
      <c r="A2676" s="2" t="s">
        <v>5382</v>
      </c>
      <c r="B2676" s="2" t="s">
        <v>5383</v>
      </c>
      <c r="C2676" s="2">
        <v>58</v>
      </c>
      <c r="D2676" s="2" t="s">
        <v>12</v>
      </c>
      <c r="E2676" s="2" t="s">
        <v>29</v>
      </c>
      <c r="F2676" s="2" t="s">
        <v>35</v>
      </c>
      <c r="G2676" s="2" t="s">
        <v>20</v>
      </c>
      <c r="H2676" s="7">
        <v>10278.42</v>
      </c>
      <c r="I2676" s="3">
        <v>45318</v>
      </c>
      <c r="J2676" s="3" t="str">
        <f>TEXT(NIgerian_Fintech[[#This Row],[TransactionDate]], "JJJJ")</f>
        <v>2024</v>
      </c>
      <c r="K2676" s="3" t="str">
        <f>TEXT(NIgerian_Fintech[[#This Row],[TransactionDate]], "MMMM")</f>
        <v>January</v>
      </c>
      <c r="L2676" s="3" t="str">
        <f>TEXT(NIgerian_Fintech[[#This Row],[TransactionDate]], "MM")</f>
        <v>01</v>
      </c>
      <c r="M2676" s="3" t="str">
        <f>TEXT(NIgerian_Fintech[[#This Row],[TransactionDate]], "tttt")</f>
        <v>Saturday</v>
      </c>
      <c r="N2676" s="2" t="s">
        <v>16</v>
      </c>
    </row>
    <row r="2677" spans="1:14" ht="14.5" x14ac:dyDescent="0.35">
      <c r="A2677" s="2" t="s">
        <v>5384</v>
      </c>
      <c r="B2677" s="2" t="s">
        <v>5385</v>
      </c>
      <c r="C2677" s="2">
        <v>42</v>
      </c>
      <c r="D2677" s="2" t="s">
        <v>12</v>
      </c>
      <c r="E2677" s="2" t="s">
        <v>93</v>
      </c>
      <c r="F2677" s="2" t="s">
        <v>55</v>
      </c>
      <c r="G2677" s="2" t="s">
        <v>20</v>
      </c>
      <c r="H2677" s="7">
        <v>1099.03</v>
      </c>
      <c r="I2677" s="3">
        <v>44935</v>
      </c>
      <c r="J2677" s="3" t="str">
        <f>TEXT(NIgerian_Fintech[[#This Row],[TransactionDate]], "JJJJ")</f>
        <v>2023</v>
      </c>
      <c r="K2677" s="3" t="str">
        <f>TEXT(NIgerian_Fintech[[#This Row],[TransactionDate]], "MMMM")</f>
        <v>January</v>
      </c>
      <c r="L2677" s="3" t="str">
        <f>TEXT(NIgerian_Fintech[[#This Row],[TransactionDate]], "MM")</f>
        <v>01</v>
      </c>
      <c r="M2677" s="3" t="str">
        <f>TEXT(NIgerian_Fintech[[#This Row],[TransactionDate]], "tttt")</f>
        <v>Monday</v>
      </c>
      <c r="N2677" s="2" t="s">
        <v>16</v>
      </c>
    </row>
    <row r="2678" spans="1:14" ht="14.5" x14ac:dyDescent="0.35">
      <c r="A2678" s="2" t="s">
        <v>5386</v>
      </c>
      <c r="B2678" s="2" t="s">
        <v>5387</v>
      </c>
      <c r="C2678" s="2">
        <v>27</v>
      </c>
      <c r="D2678" s="2" t="s">
        <v>39</v>
      </c>
      <c r="E2678" s="2" t="s">
        <v>42</v>
      </c>
      <c r="F2678" s="2" t="s">
        <v>55</v>
      </c>
      <c r="G2678" s="2" t="s">
        <v>30</v>
      </c>
      <c r="H2678" s="7">
        <v>407.02</v>
      </c>
      <c r="I2678" s="3">
        <v>45439</v>
      </c>
      <c r="J2678" s="3" t="str">
        <f>TEXT(NIgerian_Fintech[[#This Row],[TransactionDate]], "JJJJ")</f>
        <v>2024</v>
      </c>
      <c r="K2678" s="3" t="str">
        <f>TEXT(NIgerian_Fintech[[#This Row],[TransactionDate]], "MMMM")</f>
        <v>May</v>
      </c>
      <c r="L2678" s="3" t="str">
        <f>TEXT(NIgerian_Fintech[[#This Row],[TransactionDate]], "MM")</f>
        <v>05</v>
      </c>
      <c r="M2678" s="3" t="str">
        <f>TEXT(NIgerian_Fintech[[#This Row],[TransactionDate]], "tttt")</f>
        <v>Monday</v>
      </c>
      <c r="N2678" s="2" t="s">
        <v>16</v>
      </c>
    </row>
    <row r="2679" spans="1:14" ht="14.5" x14ac:dyDescent="0.35">
      <c r="A2679" s="2" t="s">
        <v>5388</v>
      </c>
      <c r="B2679" s="2" t="s">
        <v>5389</v>
      </c>
      <c r="C2679" s="2">
        <v>38</v>
      </c>
      <c r="D2679" s="2" t="s">
        <v>12</v>
      </c>
      <c r="E2679" s="2" t="s">
        <v>52</v>
      </c>
      <c r="F2679" s="2" t="s">
        <v>35</v>
      </c>
      <c r="G2679" s="2" t="s">
        <v>26</v>
      </c>
      <c r="H2679" s="7">
        <v>4014.43</v>
      </c>
      <c r="I2679" s="3">
        <v>45315</v>
      </c>
      <c r="J2679" s="3" t="str">
        <f>TEXT(NIgerian_Fintech[[#This Row],[TransactionDate]], "JJJJ")</f>
        <v>2024</v>
      </c>
      <c r="K2679" s="3" t="str">
        <f>TEXT(NIgerian_Fintech[[#This Row],[TransactionDate]], "MMMM")</f>
        <v>January</v>
      </c>
      <c r="L2679" s="3" t="str">
        <f>TEXT(NIgerian_Fintech[[#This Row],[TransactionDate]], "MM")</f>
        <v>01</v>
      </c>
      <c r="M2679" s="3" t="str">
        <f>TEXT(NIgerian_Fintech[[#This Row],[TransactionDate]], "tttt")</f>
        <v>Wednesday</v>
      </c>
      <c r="N2679" s="2" t="s">
        <v>16</v>
      </c>
    </row>
    <row r="2680" spans="1:14" ht="14.5" x14ac:dyDescent="0.35">
      <c r="A2680" s="2" t="s">
        <v>5390</v>
      </c>
      <c r="B2680" s="2" t="s">
        <v>5391</v>
      </c>
      <c r="C2680" s="2">
        <v>53</v>
      </c>
      <c r="D2680" s="2" t="s">
        <v>39</v>
      </c>
      <c r="E2680" s="2" t="s">
        <v>29</v>
      </c>
      <c r="F2680" s="2" t="s">
        <v>55</v>
      </c>
      <c r="G2680" s="2" t="s">
        <v>20</v>
      </c>
      <c r="H2680" s="7">
        <v>17226.39</v>
      </c>
      <c r="I2680" s="3">
        <v>45136</v>
      </c>
      <c r="J2680" s="3" t="str">
        <f>TEXT(NIgerian_Fintech[[#This Row],[TransactionDate]], "JJJJ")</f>
        <v>2023</v>
      </c>
      <c r="K2680" s="3" t="str">
        <f>TEXT(NIgerian_Fintech[[#This Row],[TransactionDate]], "MMMM")</f>
        <v>July</v>
      </c>
      <c r="L2680" s="3" t="str">
        <f>TEXT(NIgerian_Fintech[[#This Row],[TransactionDate]], "MM")</f>
        <v>07</v>
      </c>
      <c r="M2680" s="3" t="str">
        <f>TEXT(NIgerian_Fintech[[#This Row],[TransactionDate]], "tttt")</f>
        <v>Saturday</v>
      </c>
      <c r="N2680" s="2" t="s">
        <v>16</v>
      </c>
    </row>
    <row r="2681" spans="1:14" ht="14.5" x14ac:dyDescent="0.35">
      <c r="A2681" s="2" t="s">
        <v>5392</v>
      </c>
      <c r="B2681" s="2" t="s">
        <v>5393</v>
      </c>
      <c r="C2681" s="2">
        <v>29</v>
      </c>
      <c r="D2681" s="2" t="s">
        <v>39</v>
      </c>
      <c r="E2681" s="2" t="s">
        <v>24</v>
      </c>
      <c r="F2681" s="2" t="s">
        <v>14</v>
      </c>
      <c r="G2681" s="2" t="s">
        <v>20</v>
      </c>
      <c r="H2681" s="7">
        <v>6269.58</v>
      </c>
      <c r="I2681" s="3">
        <v>44980</v>
      </c>
      <c r="J2681" s="3" t="str">
        <f>TEXT(NIgerian_Fintech[[#This Row],[TransactionDate]], "JJJJ")</f>
        <v>2023</v>
      </c>
      <c r="K2681" s="3" t="str">
        <f>TEXT(NIgerian_Fintech[[#This Row],[TransactionDate]], "MMMM")</f>
        <v>February</v>
      </c>
      <c r="L2681" s="3" t="str">
        <f>TEXT(NIgerian_Fintech[[#This Row],[TransactionDate]], "MM")</f>
        <v>02</v>
      </c>
      <c r="M2681" s="3" t="str">
        <f>TEXT(NIgerian_Fintech[[#This Row],[TransactionDate]], "tttt")</f>
        <v>Thursday</v>
      </c>
      <c r="N2681" s="2" t="s">
        <v>16</v>
      </c>
    </row>
    <row r="2682" spans="1:14" ht="14.5" x14ac:dyDescent="0.35">
      <c r="A2682" s="2" t="s">
        <v>5394</v>
      </c>
      <c r="B2682" s="2" t="s">
        <v>5395</v>
      </c>
      <c r="C2682" s="2">
        <v>44</v>
      </c>
      <c r="D2682" s="2" t="s">
        <v>39</v>
      </c>
      <c r="E2682" s="2" t="s">
        <v>13</v>
      </c>
      <c r="F2682" s="2" t="s">
        <v>55</v>
      </c>
      <c r="G2682" s="2" t="s">
        <v>15</v>
      </c>
      <c r="H2682" s="7">
        <v>2528.2199999999998</v>
      </c>
      <c r="I2682" s="3">
        <v>45542</v>
      </c>
      <c r="J2682" s="3" t="str">
        <f>TEXT(NIgerian_Fintech[[#This Row],[TransactionDate]], "JJJJ")</f>
        <v>2024</v>
      </c>
      <c r="K2682" s="3" t="str">
        <f>TEXT(NIgerian_Fintech[[#This Row],[TransactionDate]], "MMMM")</f>
        <v>September</v>
      </c>
      <c r="L2682" s="3" t="str">
        <f>TEXT(NIgerian_Fintech[[#This Row],[TransactionDate]], "MM")</f>
        <v>09</v>
      </c>
      <c r="M2682" s="3" t="str">
        <f>TEXT(NIgerian_Fintech[[#This Row],[TransactionDate]], "tttt")</f>
        <v>Saturday</v>
      </c>
      <c r="N2682" s="2" t="s">
        <v>16</v>
      </c>
    </row>
    <row r="2683" spans="1:14" ht="14.5" x14ac:dyDescent="0.35">
      <c r="A2683" s="2" t="s">
        <v>5396</v>
      </c>
      <c r="B2683" s="2" t="s">
        <v>5397</v>
      </c>
      <c r="C2683" s="2">
        <v>57</v>
      </c>
      <c r="D2683" s="2" t="s">
        <v>39</v>
      </c>
      <c r="E2683" s="2" t="s">
        <v>74</v>
      </c>
      <c r="F2683" s="2" t="s">
        <v>19</v>
      </c>
      <c r="G2683" s="2" t="s">
        <v>15</v>
      </c>
      <c r="H2683" s="7">
        <v>17990.8</v>
      </c>
      <c r="I2683" s="3">
        <v>45078</v>
      </c>
      <c r="J2683" s="3" t="str">
        <f>TEXT(NIgerian_Fintech[[#This Row],[TransactionDate]], "JJJJ")</f>
        <v>2023</v>
      </c>
      <c r="K2683" s="3" t="str">
        <f>TEXT(NIgerian_Fintech[[#This Row],[TransactionDate]], "MMMM")</f>
        <v>June</v>
      </c>
      <c r="L2683" s="3" t="str">
        <f>TEXT(NIgerian_Fintech[[#This Row],[TransactionDate]], "MM")</f>
        <v>06</v>
      </c>
      <c r="M2683" s="3" t="str">
        <f>TEXT(NIgerian_Fintech[[#This Row],[TransactionDate]], "tttt")</f>
        <v>Thursday</v>
      </c>
      <c r="N2683" s="2" t="s">
        <v>16</v>
      </c>
    </row>
    <row r="2684" spans="1:14" ht="14.5" x14ac:dyDescent="0.35">
      <c r="A2684" s="2" t="s">
        <v>5398</v>
      </c>
      <c r="B2684" s="2" t="s">
        <v>5399</v>
      </c>
      <c r="C2684" s="2">
        <v>19</v>
      </c>
      <c r="D2684" s="2" t="s">
        <v>39</v>
      </c>
      <c r="E2684" s="2" t="s">
        <v>52</v>
      </c>
      <c r="F2684" s="2" t="s">
        <v>19</v>
      </c>
      <c r="G2684" s="2" t="s">
        <v>15</v>
      </c>
      <c r="H2684" s="7">
        <v>2595.84</v>
      </c>
      <c r="I2684" s="3">
        <v>45336</v>
      </c>
      <c r="J2684" s="3" t="str">
        <f>TEXT(NIgerian_Fintech[[#This Row],[TransactionDate]], "JJJJ")</f>
        <v>2024</v>
      </c>
      <c r="K2684" s="3" t="str">
        <f>TEXT(NIgerian_Fintech[[#This Row],[TransactionDate]], "MMMM")</f>
        <v>February</v>
      </c>
      <c r="L2684" s="3" t="str">
        <f>TEXT(NIgerian_Fintech[[#This Row],[TransactionDate]], "MM")</f>
        <v>02</v>
      </c>
      <c r="M2684" s="3" t="str">
        <f>TEXT(NIgerian_Fintech[[#This Row],[TransactionDate]], "tttt")</f>
        <v>Wednesday</v>
      </c>
      <c r="N2684" s="2" t="s">
        <v>16</v>
      </c>
    </row>
    <row r="2685" spans="1:14" ht="14.5" x14ac:dyDescent="0.35">
      <c r="A2685" s="2" t="s">
        <v>5400</v>
      </c>
      <c r="B2685" s="2" t="s">
        <v>5401</v>
      </c>
      <c r="C2685" s="2">
        <v>30</v>
      </c>
      <c r="D2685" s="2" t="s">
        <v>12</v>
      </c>
      <c r="E2685" s="2" t="s">
        <v>29</v>
      </c>
      <c r="F2685" s="2" t="s">
        <v>14</v>
      </c>
      <c r="G2685" s="2" t="s">
        <v>20</v>
      </c>
      <c r="H2685" s="7">
        <v>16900.72</v>
      </c>
      <c r="I2685" s="3">
        <v>44936</v>
      </c>
      <c r="J2685" s="3" t="str">
        <f>TEXT(NIgerian_Fintech[[#This Row],[TransactionDate]], "JJJJ")</f>
        <v>2023</v>
      </c>
      <c r="K2685" s="3" t="str">
        <f>TEXT(NIgerian_Fintech[[#This Row],[TransactionDate]], "MMMM")</f>
        <v>January</v>
      </c>
      <c r="L2685" s="3" t="str">
        <f>TEXT(NIgerian_Fintech[[#This Row],[TransactionDate]], "MM")</f>
        <v>01</v>
      </c>
      <c r="M2685" s="3" t="str">
        <f>TEXT(NIgerian_Fintech[[#This Row],[TransactionDate]], "tttt")</f>
        <v>Tuesday</v>
      </c>
      <c r="N2685" s="2" t="s">
        <v>16</v>
      </c>
    </row>
    <row r="2686" spans="1:14" ht="14.5" x14ac:dyDescent="0.35">
      <c r="A2686" s="2" t="s">
        <v>5402</v>
      </c>
      <c r="B2686" s="2" t="s">
        <v>5403</v>
      </c>
      <c r="C2686" s="2">
        <v>49</v>
      </c>
      <c r="D2686" s="2" t="s">
        <v>12</v>
      </c>
      <c r="E2686" s="2" t="s">
        <v>52</v>
      </c>
      <c r="F2686" s="2" t="s">
        <v>35</v>
      </c>
      <c r="G2686" s="2" t="s">
        <v>36</v>
      </c>
      <c r="H2686" s="7">
        <v>6032.69</v>
      </c>
      <c r="I2686" s="3">
        <v>45478</v>
      </c>
      <c r="J2686" s="3" t="str">
        <f>TEXT(NIgerian_Fintech[[#This Row],[TransactionDate]], "JJJJ")</f>
        <v>2024</v>
      </c>
      <c r="K2686" s="3" t="str">
        <f>TEXT(NIgerian_Fintech[[#This Row],[TransactionDate]], "MMMM")</f>
        <v>July</v>
      </c>
      <c r="L2686" s="3" t="str">
        <f>TEXT(NIgerian_Fintech[[#This Row],[TransactionDate]], "MM")</f>
        <v>07</v>
      </c>
      <c r="M2686" s="3" t="str">
        <f>TEXT(NIgerian_Fintech[[#This Row],[TransactionDate]], "tttt")</f>
        <v>Friday</v>
      </c>
      <c r="N2686" s="2" t="s">
        <v>16</v>
      </c>
    </row>
    <row r="2687" spans="1:14" ht="14.5" x14ac:dyDescent="0.35">
      <c r="A2687" s="2" t="s">
        <v>5404</v>
      </c>
      <c r="B2687" s="2" t="s">
        <v>5405</v>
      </c>
      <c r="C2687" s="2">
        <v>48</v>
      </c>
      <c r="D2687" s="2" t="s">
        <v>12</v>
      </c>
      <c r="E2687" s="2" t="s">
        <v>52</v>
      </c>
      <c r="F2687" s="2" t="s">
        <v>49</v>
      </c>
      <c r="G2687" s="2" t="s">
        <v>26</v>
      </c>
      <c r="H2687" s="7">
        <v>6226.79</v>
      </c>
      <c r="I2687" s="3">
        <v>45482</v>
      </c>
      <c r="J2687" s="3" t="str">
        <f>TEXT(NIgerian_Fintech[[#This Row],[TransactionDate]], "JJJJ")</f>
        <v>2024</v>
      </c>
      <c r="K2687" s="3" t="str">
        <f>TEXT(NIgerian_Fintech[[#This Row],[TransactionDate]], "MMMM")</f>
        <v>July</v>
      </c>
      <c r="L2687" s="3" t="str">
        <f>TEXT(NIgerian_Fintech[[#This Row],[TransactionDate]], "MM")</f>
        <v>07</v>
      </c>
      <c r="M2687" s="3" t="str">
        <f>TEXT(NIgerian_Fintech[[#This Row],[TransactionDate]], "tttt")</f>
        <v>Tuesday</v>
      </c>
      <c r="N2687" s="2" t="s">
        <v>16</v>
      </c>
    </row>
    <row r="2688" spans="1:14" ht="14.5" x14ac:dyDescent="0.35">
      <c r="A2688" s="2" t="s">
        <v>5406</v>
      </c>
      <c r="B2688" s="2" t="s">
        <v>5407</v>
      </c>
      <c r="C2688" s="2">
        <v>33</v>
      </c>
      <c r="D2688" s="2" t="s">
        <v>12</v>
      </c>
      <c r="E2688" s="2" t="s">
        <v>52</v>
      </c>
      <c r="F2688" s="2" t="s">
        <v>14</v>
      </c>
      <c r="G2688" s="2" t="s">
        <v>20</v>
      </c>
      <c r="H2688" s="7">
        <v>3184.43</v>
      </c>
      <c r="I2688" s="3">
        <v>45194</v>
      </c>
      <c r="J2688" s="3" t="str">
        <f>TEXT(NIgerian_Fintech[[#This Row],[TransactionDate]], "JJJJ")</f>
        <v>2023</v>
      </c>
      <c r="K2688" s="3" t="str">
        <f>TEXT(NIgerian_Fintech[[#This Row],[TransactionDate]], "MMMM")</f>
        <v>September</v>
      </c>
      <c r="L2688" s="3" t="str">
        <f>TEXT(NIgerian_Fintech[[#This Row],[TransactionDate]], "MM")</f>
        <v>09</v>
      </c>
      <c r="M2688" s="3" t="str">
        <f>TEXT(NIgerian_Fintech[[#This Row],[TransactionDate]], "tttt")</f>
        <v>Monday</v>
      </c>
      <c r="N2688" s="2" t="s">
        <v>16</v>
      </c>
    </row>
    <row r="2689" spans="1:14" ht="14.5" x14ac:dyDescent="0.35">
      <c r="A2689" s="2" t="s">
        <v>5408</v>
      </c>
      <c r="B2689" s="2" t="s">
        <v>5409</v>
      </c>
      <c r="C2689" s="2">
        <v>49</v>
      </c>
      <c r="D2689" s="2" t="s">
        <v>12</v>
      </c>
      <c r="E2689" s="2" t="s">
        <v>29</v>
      </c>
      <c r="F2689" s="2" t="s">
        <v>55</v>
      </c>
      <c r="G2689" s="2" t="s">
        <v>30</v>
      </c>
      <c r="H2689" s="7">
        <v>23043.27</v>
      </c>
      <c r="I2689" s="3">
        <v>45593</v>
      </c>
      <c r="J2689" s="3" t="str">
        <f>TEXT(NIgerian_Fintech[[#This Row],[TransactionDate]], "JJJJ")</f>
        <v>2024</v>
      </c>
      <c r="K2689" s="3" t="str">
        <f>TEXT(NIgerian_Fintech[[#This Row],[TransactionDate]], "MMMM")</f>
        <v>October</v>
      </c>
      <c r="L2689" s="3" t="str">
        <f>TEXT(NIgerian_Fintech[[#This Row],[TransactionDate]], "MM")</f>
        <v>10</v>
      </c>
      <c r="M2689" s="3" t="str">
        <f>TEXT(NIgerian_Fintech[[#This Row],[TransactionDate]], "tttt")</f>
        <v>Monday</v>
      </c>
      <c r="N2689" s="2" t="s">
        <v>16</v>
      </c>
    </row>
    <row r="2690" spans="1:14" ht="14.5" x14ac:dyDescent="0.35">
      <c r="A2690" s="2" t="s">
        <v>5410</v>
      </c>
      <c r="B2690" s="2" t="s">
        <v>5411</v>
      </c>
      <c r="C2690" s="2">
        <v>49</v>
      </c>
      <c r="D2690" s="2" t="s">
        <v>39</v>
      </c>
      <c r="E2690" s="2" t="s">
        <v>74</v>
      </c>
      <c r="F2690" s="2" t="s">
        <v>14</v>
      </c>
      <c r="G2690" s="2" t="s">
        <v>36</v>
      </c>
      <c r="H2690" s="7">
        <v>929.77</v>
      </c>
      <c r="I2690" s="3">
        <v>45377</v>
      </c>
      <c r="J2690" s="3" t="str">
        <f>TEXT(NIgerian_Fintech[[#This Row],[TransactionDate]], "JJJJ")</f>
        <v>2024</v>
      </c>
      <c r="K2690" s="3" t="str">
        <f>TEXT(NIgerian_Fintech[[#This Row],[TransactionDate]], "MMMM")</f>
        <v>March</v>
      </c>
      <c r="L2690" s="3" t="str">
        <f>TEXT(NIgerian_Fintech[[#This Row],[TransactionDate]], "MM")</f>
        <v>03</v>
      </c>
      <c r="M2690" s="3" t="str">
        <f>TEXT(NIgerian_Fintech[[#This Row],[TransactionDate]], "tttt")</f>
        <v>Tuesday</v>
      </c>
      <c r="N2690" s="2" t="s">
        <v>16</v>
      </c>
    </row>
    <row r="2691" spans="1:14" ht="14.5" x14ac:dyDescent="0.35">
      <c r="A2691" s="2" t="s">
        <v>5412</v>
      </c>
      <c r="B2691" s="2" t="s">
        <v>5413</v>
      </c>
      <c r="C2691" s="2">
        <v>51</v>
      </c>
      <c r="D2691" s="2" t="s">
        <v>39</v>
      </c>
      <c r="E2691" s="2" t="s">
        <v>24</v>
      </c>
      <c r="F2691" s="2" t="s">
        <v>19</v>
      </c>
      <c r="G2691" s="2" t="s">
        <v>36</v>
      </c>
      <c r="H2691" s="7">
        <v>1559.6</v>
      </c>
      <c r="I2691" s="3">
        <v>45520</v>
      </c>
      <c r="J2691" s="3" t="str">
        <f>TEXT(NIgerian_Fintech[[#This Row],[TransactionDate]], "JJJJ")</f>
        <v>2024</v>
      </c>
      <c r="K2691" s="3" t="str">
        <f>TEXT(NIgerian_Fintech[[#This Row],[TransactionDate]], "MMMM")</f>
        <v>August</v>
      </c>
      <c r="L2691" s="3" t="str">
        <f>TEXT(NIgerian_Fintech[[#This Row],[TransactionDate]], "MM")</f>
        <v>08</v>
      </c>
      <c r="M2691" s="3" t="str">
        <f>TEXT(NIgerian_Fintech[[#This Row],[TransactionDate]], "tttt")</f>
        <v>Friday</v>
      </c>
      <c r="N2691" s="2" t="s">
        <v>16</v>
      </c>
    </row>
    <row r="2692" spans="1:14" ht="14.5" x14ac:dyDescent="0.35">
      <c r="A2692" s="2" t="s">
        <v>5414</v>
      </c>
      <c r="B2692" s="2" t="s">
        <v>5415</v>
      </c>
      <c r="C2692" s="2">
        <v>28</v>
      </c>
      <c r="D2692" s="2" t="s">
        <v>12</v>
      </c>
      <c r="E2692" s="2" t="s">
        <v>64</v>
      </c>
      <c r="F2692" s="2" t="s">
        <v>14</v>
      </c>
      <c r="G2692" s="2" t="s">
        <v>26</v>
      </c>
      <c r="H2692" s="7">
        <v>10102.85</v>
      </c>
      <c r="I2692" s="3">
        <v>45123</v>
      </c>
      <c r="J2692" s="3" t="str">
        <f>TEXT(NIgerian_Fintech[[#This Row],[TransactionDate]], "JJJJ")</f>
        <v>2023</v>
      </c>
      <c r="K2692" s="3" t="str">
        <f>TEXT(NIgerian_Fintech[[#This Row],[TransactionDate]], "MMMM")</f>
        <v>July</v>
      </c>
      <c r="L2692" s="3" t="str">
        <f>TEXT(NIgerian_Fintech[[#This Row],[TransactionDate]], "MM")</f>
        <v>07</v>
      </c>
      <c r="M2692" s="3" t="str">
        <f>TEXT(NIgerian_Fintech[[#This Row],[TransactionDate]], "tttt")</f>
        <v>Sunday</v>
      </c>
      <c r="N2692" s="2" t="s">
        <v>21</v>
      </c>
    </row>
    <row r="2693" spans="1:14" ht="14.5" x14ac:dyDescent="0.35">
      <c r="A2693" s="2" t="s">
        <v>5416</v>
      </c>
      <c r="B2693" s="2" t="s">
        <v>5417</v>
      </c>
      <c r="C2693" s="2">
        <v>27</v>
      </c>
      <c r="D2693" s="2" t="s">
        <v>12</v>
      </c>
      <c r="E2693" s="2" t="s">
        <v>93</v>
      </c>
      <c r="F2693" s="2" t="s">
        <v>14</v>
      </c>
      <c r="G2693" s="2" t="s">
        <v>36</v>
      </c>
      <c r="H2693" s="7">
        <v>18978.89</v>
      </c>
      <c r="I2693" s="3">
        <v>45324</v>
      </c>
      <c r="J2693" s="3" t="str">
        <f>TEXT(NIgerian_Fintech[[#This Row],[TransactionDate]], "JJJJ")</f>
        <v>2024</v>
      </c>
      <c r="K2693" s="3" t="str">
        <f>TEXT(NIgerian_Fintech[[#This Row],[TransactionDate]], "MMMM")</f>
        <v>February</v>
      </c>
      <c r="L2693" s="3" t="str">
        <f>TEXT(NIgerian_Fintech[[#This Row],[TransactionDate]], "MM")</f>
        <v>02</v>
      </c>
      <c r="M2693" s="3" t="str">
        <f>TEXT(NIgerian_Fintech[[#This Row],[TransactionDate]], "tttt")</f>
        <v>Friday</v>
      </c>
      <c r="N2693" s="2" t="s">
        <v>69</v>
      </c>
    </row>
    <row r="2694" spans="1:14" ht="14.5" x14ac:dyDescent="0.35">
      <c r="A2694" s="2" t="s">
        <v>5418</v>
      </c>
      <c r="B2694" s="2" t="s">
        <v>5419</v>
      </c>
      <c r="C2694" s="2">
        <v>32</v>
      </c>
      <c r="D2694" s="2" t="s">
        <v>12</v>
      </c>
      <c r="E2694" s="2" t="s">
        <v>24</v>
      </c>
      <c r="F2694" s="2" t="s">
        <v>49</v>
      </c>
      <c r="G2694" s="2" t="s">
        <v>26</v>
      </c>
      <c r="H2694" s="7">
        <v>1003.19</v>
      </c>
      <c r="I2694" s="3">
        <v>44978</v>
      </c>
      <c r="J2694" s="3" t="str">
        <f>TEXT(NIgerian_Fintech[[#This Row],[TransactionDate]], "JJJJ")</f>
        <v>2023</v>
      </c>
      <c r="K2694" s="3" t="str">
        <f>TEXT(NIgerian_Fintech[[#This Row],[TransactionDate]], "MMMM")</f>
        <v>February</v>
      </c>
      <c r="L2694" s="3" t="str">
        <f>TEXT(NIgerian_Fintech[[#This Row],[TransactionDate]], "MM")</f>
        <v>02</v>
      </c>
      <c r="M2694" s="3" t="str">
        <f>TEXT(NIgerian_Fintech[[#This Row],[TransactionDate]], "tttt")</f>
        <v>Tuesday</v>
      </c>
      <c r="N2694" s="2" t="s">
        <v>16</v>
      </c>
    </row>
    <row r="2695" spans="1:14" ht="14.5" x14ac:dyDescent="0.35">
      <c r="A2695" s="2" t="s">
        <v>5420</v>
      </c>
      <c r="B2695" s="2" t="s">
        <v>5421</v>
      </c>
      <c r="C2695" s="2">
        <v>34</v>
      </c>
      <c r="D2695" s="2" t="s">
        <v>39</v>
      </c>
      <c r="E2695" s="2" t="s">
        <v>42</v>
      </c>
      <c r="F2695" s="2" t="s">
        <v>19</v>
      </c>
      <c r="G2695" s="2" t="s">
        <v>36</v>
      </c>
      <c r="H2695" s="7">
        <v>13233.28</v>
      </c>
      <c r="I2695" s="3">
        <v>45395</v>
      </c>
      <c r="J2695" s="3" t="str">
        <f>TEXT(NIgerian_Fintech[[#This Row],[TransactionDate]], "JJJJ")</f>
        <v>2024</v>
      </c>
      <c r="K2695" s="3" t="str">
        <f>TEXT(NIgerian_Fintech[[#This Row],[TransactionDate]], "MMMM")</f>
        <v>April</v>
      </c>
      <c r="L2695" s="3" t="str">
        <f>TEXT(NIgerian_Fintech[[#This Row],[TransactionDate]], "MM")</f>
        <v>04</v>
      </c>
      <c r="M2695" s="3" t="str">
        <f>TEXT(NIgerian_Fintech[[#This Row],[TransactionDate]], "tttt")</f>
        <v>Saturday</v>
      </c>
      <c r="N2695" s="2" t="s">
        <v>16</v>
      </c>
    </row>
    <row r="2696" spans="1:14" ht="14.5" x14ac:dyDescent="0.35">
      <c r="A2696" s="2" t="s">
        <v>5422</v>
      </c>
      <c r="B2696" s="2" t="s">
        <v>5423</v>
      </c>
      <c r="C2696" s="2">
        <v>57</v>
      </c>
      <c r="D2696" s="2" t="s">
        <v>39</v>
      </c>
      <c r="E2696" s="2" t="s">
        <v>29</v>
      </c>
      <c r="F2696" s="2" t="s">
        <v>25</v>
      </c>
      <c r="G2696" s="2" t="s">
        <v>26</v>
      </c>
      <c r="H2696" s="7">
        <v>13567.8</v>
      </c>
      <c r="I2696" s="3">
        <v>45294</v>
      </c>
      <c r="J2696" s="3" t="str">
        <f>TEXT(NIgerian_Fintech[[#This Row],[TransactionDate]], "JJJJ")</f>
        <v>2024</v>
      </c>
      <c r="K2696" s="3" t="str">
        <f>TEXT(NIgerian_Fintech[[#This Row],[TransactionDate]], "MMMM")</f>
        <v>January</v>
      </c>
      <c r="L2696" s="3" t="str">
        <f>TEXT(NIgerian_Fintech[[#This Row],[TransactionDate]], "MM")</f>
        <v>01</v>
      </c>
      <c r="M2696" s="3" t="str">
        <f>TEXT(NIgerian_Fintech[[#This Row],[TransactionDate]], "tttt")</f>
        <v>Wednesday</v>
      </c>
      <c r="N2696" s="2" t="s">
        <v>16</v>
      </c>
    </row>
    <row r="2697" spans="1:14" ht="14.5" x14ac:dyDescent="0.35">
      <c r="A2697" s="2" t="s">
        <v>5424</v>
      </c>
      <c r="B2697" s="2" t="s">
        <v>5425</v>
      </c>
      <c r="C2697" s="2">
        <v>35</v>
      </c>
      <c r="D2697" s="2" t="s">
        <v>39</v>
      </c>
      <c r="E2697" s="2" t="s">
        <v>52</v>
      </c>
      <c r="F2697" s="2" t="s">
        <v>25</v>
      </c>
      <c r="G2697" s="2" t="s">
        <v>15</v>
      </c>
      <c r="H2697" s="7">
        <v>8711.33</v>
      </c>
      <c r="I2697" s="3">
        <v>45300</v>
      </c>
      <c r="J2697" s="3" t="str">
        <f>TEXT(NIgerian_Fintech[[#This Row],[TransactionDate]], "JJJJ")</f>
        <v>2024</v>
      </c>
      <c r="K2697" s="3" t="str">
        <f>TEXT(NIgerian_Fintech[[#This Row],[TransactionDate]], "MMMM")</f>
        <v>January</v>
      </c>
      <c r="L2697" s="3" t="str">
        <f>TEXT(NIgerian_Fintech[[#This Row],[TransactionDate]], "MM")</f>
        <v>01</v>
      </c>
      <c r="M2697" s="3" t="str">
        <f>TEXT(NIgerian_Fintech[[#This Row],[TransactionDate]], "tttt")</f>
        <v>Tuesday</v>
      </c>
      <c r="N2697" s="2" t="s">
        <v>16</v>
      </c>
    </row>
    <row r="2698" spans="1:14" ht="14.5" x14ac:dyDescent="0.35">
      <c r="A2698" s="2" t="s">
        <v>5426</v>
      </c>
      <c r="B2698" s="2" t="s">
        <v>5427</v>
      </c>
      <c r="C2698" s="2">
        <v>26</v>
      </c>
      <c r="D2698" s="2" t="s">
        <v>12</v>
      </c>
      <c r="E2698" s="2" t="s">
        <v>24</v>
      </c>
      <c r="F2698" s="2" t="s">
        <v>19</v>
      </c>
      <c r="G2698" s="2" t="s">
        <v>15</v>
      </c>
      <c r="H2698" s="7">
        <v>6669.49</v>
      </c>
      <c r="I2698" s="3">
        <v>44985</v>
      </c>
      <c r="J2698" s="3" t="str">
        <f>TEXT(NIgerian_Fintech[[#This Row],[TransactionDate]], "JJJJ")</f>
        <v>2023</v>
      </c>
      <c r="K2698" s="3" t="str">
        <f>TEXT(NIgerian_Fintech[[#This Row],[TransactionDate]], "MMMM")</f>
        <v>February</v>
      </c>
      <c r="L2698" s="3" t="str">
        <f>TEXT(NIgerian_Fintech[[#This Row],[TransactionDate]], "MM")</f>
        <v>02</v>
      </c>
      <c r="M2698" s="3" t="str">
        <f>TEXT(NIgerian_Fintech[[#This Row],[TransactionDate]], "tttt")</f>
        <v>Tuesday</v>
      </c>
      <c r="N2698" s="2" t="s">
        <v>16</v>
      </c>
    </row>
    <row r="2699" spans="1:14" ht="14.5" x14ac:dyDescent="0.35">
      <c r="A2699" s="2" t="s">
        <v>5428</v>
      </c>
      <c r="B2699" s="2" t="s">
        <v>5429</v>
      </c>
      <c r="C2699" s="2">
        <v>42</v>
      </c>
      <c r="D2699" s="2" t="s">
        <v>12</v>
      </c>
      <c r="E2699" s="2" t="s">
        <v>42</v>
      </c>
      <c r="F2699" s="2" t="s">
        <v>25</v>
      </c>
      <c r="G2699" s="2" t="s">
        <v>36</v>
      </c>
      <c r="H2699" s="7">
        <v>3872.63</v>
      </c>
      <c r="I2699" s="3">
        <v>45220</v>
      </c>
      <c r="J2699" s="3" t="str">
        <f>TEXT(NIgerian_Fintech[[#This Row],[TransactionDate]], "JJJJ")</f>
        <v>2023</v>
      </c>
      <c r="K2699" s="3" t="str">
        <f>TEXT(NIgerian_Fintech[[#This Row],[TransactionDate]], "MMMM")</f>
        <v>October</v>
      </c>
      <c r="L2699" s="3" t="str">
        <f>TEXT(NIgerian_Fintech[[#This Row],[TransactionDate]], "MM")</f>
        <v>10</v>
      </c>
      <c r="M2699" s="3" t="str">
        <f>TEXT(NIgerian_Fintech[[#This Row],[TransactionDate]], "tttt")</f>
        <v>Saturday</v>
      </c>
      <c r="N2699" s="2" t="s">
        <v>16</v>
      </c>
    </row>
    <row r="2700" spans="1:14" ht="14.5" x14ac:dyDescent="0.35">
      <c r="A2700" s="2" t="s">
        <v>5430</v>
      </c>
      <c r="B2700" s="2" t="s">
        <v>5431</v>
      </c>
      <c r="C2700" s="2">
        <v>57</v>
      </c>
      <c r="D2700" s="2" t="s">
        <v>12</v>
      </c>
      <c r="E2700" s="2" t="s">
        <v>29</v>
      </c>
      <c r="F2700" s="2" t="s">
        <v>55</v>
      </c>
      <c r="G2700" s="2" t="s">
        <v>36</v>
      </c>
      <c r="H2700" s="7">
        <v>4330.34</v>
      </c>
      <c r="I2700" s="3">
        <v>45036</v>
      </c>
      <c r="J2700" s="3" t="str">
        <f>TEXT(NIgerian_Fintech[[#This Row],[TransactionDate]], "JJJJ")</f>
        <v>2023</v>
      </c>
      <c r="K2700" s="3" t="str">
        <f>TEXT(NIgerian_Fintech[[#This Row],[TransactionDate]], "MMMM")</f>
        <v>April</v>
      </c>
      <c r="L2700" s="3" t="str">
        <f>TEXT(NIgerian_Fintech[[#This Row],[TransactionDate]], "MM")</f>
        <v>04</v>
      </c>
      <c r="M2700" s="3" t="str">
        <f>TEXT(NIgerian_Fintech[[#This Row],[TransactionDate]], "tttt")</f>
        <v>Thursday</v>
      </c>
      <c r="N2700" s="2" t="s">
        <v>16</v>
      </c>
    </row>
    <row r="2701" spans="1:14" ht="14.5" x14ac:dyDescent="0.35">
      <c r="A2701" s="2" t="s">
        <v>5432</v>
      </c>
      <c r="B2701" s="2" t="s">
        <v>5433</v>
      </c>
      <c r="C2701" s="2">
        <v>31</v>
      </c>
      <c r="D2701" s="2" t="s">
        <v>12</v>
      </c>
      <c r="E2701" s="2" t="s">
        <v>42</v>
      </c>
      <c r="F2701" s="2" t="s">
        <v>25</v>
      </c>
      <c r="G2701" s="2" t="s">
        <v>26</v>
      </c>
      <c r="H2701" s="7">
        <v>11221.88</v>
      </c>
      <c r="I2701" s="3">
        <v>45468</v>
      </c>
      <c r="J2701" s="3" t="str">
        <f>TEXT(NIgerian_Fintech[[#This Row],[TransactionDate]], "JJJJ")</f>
        <v>2024</v>
      </c>
      <c r="K2701" s="3" t="str">
        <f>TEXT(NIgerian_Fintech[[#This Row],[TransactionDate]], "MMMM")</f>
        <v>June</v>
      </c>
      <c r="L2701" s="3" t="str">
        <f>TEXT(NIgerian_Fintech[[#This Row],[TransactionDate]], "MM")</f>
        <v>06</v>
      </c>
      <c r="M2701" s="3" t="str">
        <f>TEXT(NIgerian_Fintech[[#This Row],[TransactionDate]], "tttt")</f>
        <v>Tuesday</v>
      </c>
      <c r="N2701" s="2" t="s">
        <v>16</v>
      </c>
    </row>
    <row r="2702" spans="1:14" ht="14.5" x14ac:dyDescent="0.35">
      <c r="A2702" s="2" t="s">
        <v>5434</v>
      </c>
      <c r="B2702" s="2" t="s">
        <v>5435</v>
      </c>
      <c r="C2702" s="2">
        <v>42</v>
      </c>
      <c r="D2702" s="2" t="s">
        <v>39</v>
      </c>
      <c r="E2702" s="2" t="s">
        <v>52</v>
      </c>
      <c r="F2702" s="2" t="s">
        <v>55</v>
      </c>
      <c r="G2702" s="2" t="s">
        <v>26</v>
      </c>
      <c r="H2702" s="7">
        <v>675.16</v>
      </c>
      <c r="I2702" s="3">
        <v>45033</v>
      </c>
      <c r="J2702" s="3" t="str">
        <f>TEXT(NIgerian_Fintech[[#This Row],[TransactionDate]], "JJJJ")</f>
        <v>2023</v>
      </c>
      <c r="K2702" s="3" t="str">
        <f>TEXT(NIgerian_Fintech[[#This Row],[TransactionDate]], "MMMM")</f>
        <v>April</v>
      </c>
      <c r="L2702" s="3" t="str">
        <f>TEXT(NIgerian_Fintech[[#This Row],[TransactionDate]], "MM")</f>
        <v>04</v>
      </c>
      <c r="M2702" s="3" t="str">
        <f>TEXT(NIgerian_Fintech[[#This Row],[TransactionDate]], "tttt")</f>
        <v>Monday</v>
      </c>
      <c r="N2702" s="2" t="s">
        <v>16</v>
      </c>
    </row>
    <row r="2703" spans="1:14" ht="14.5" x14ac:dyDescent="0.35">
      <c r="A2703" s="2" t="s">
        <v>5436</v>
      </c>
      <c r="B2703" s="2" t="s">
        <v>5437</v>
      </c>
      <c r="C2703" s="2">
        <v>39</v>
      </c>
      <c r="D2703" s="2" t="s">
        <v>12</v>
      </c>
      <c r="E2703" s="2" t="s">
        <v>64</v>
      </c>
      <c r="F2703" s="2" t="s">
        <v>19</v>
      </c>
      <c r="G2703" s="2" t="s">
        <v>20</v>
      </c>
      <c r="H2703" s="7">
        <v>8793.2000000000007</v>
      </c>
      <c r="I2703" s="3">
        <v>45223</v>
      </c>
      <c r="J2703" s="3" t="str">
        <f>TEXT(NIgerian_Fintech[[#This Row],[TransactionDate]], "JJJJ")</f>
        <v>2023</v>
      </c>
      <c r="K2703" s="3" t="str">
        <f>TEXT(NIgerian_Fintech[[#This Row],[TransactionDate]], "MMMM")</f>
        <v>October</v>
      </c>
      <c r="L2703" s="3" t="str">
        <f>TEXT(NIgerian_Fintech[[#This Row],[TransactionDate]], "MM")</f>
        <v>10</v>
      </c>
      <c r="M2703" s="3" t="str">
        <f>TEXT(NIgerian_Fintech[[#This Row],[TransactionDate]], "tttt")</f>
        <v>Tuesday</v>
      </c>
      <c r="N2703" s="2" t="s">
        <v>16</v>
      </c>
    </row>
    <row r="2704" spans="1:14" ht="14.5" x14ac:dyDescent="0.35">
      <c r="A2704" s="2" t="s">
        <v>5438</v>
      </c>
      <c r="B2704" s="2" t="s">
        <v>5439</v>
      </c>
      <c r="C2704" s="2">
        <v>47</v>
      </c>
      <c r="D2704" s="2" t="s">
        <v>12</v>
      </c>
      <c r="E2704" s="2" t="s">
        <v>29</v>
      </c>
      <c r="F2704" s="2" t="s">
        <v>25</v>
      </c>
      <c r="G2704" s="2" t="s">
        <v>15</v>
      </c>
      <c r="H2704" s="7">
        <v>3267.45</v>
      </c>
      <c r="I2704" s="3">
        <v>45021</v>
      </c>
      <c r="J2704" s="3" t="str">
        <f>TEXT(NIgerian_Fintech[[#This Row],[TransactionDate]], "JJJJ")</f>
        <v>2023</v>
      </c>
      <c r="K2704" s="3" t="str">
        <f>TEXT(NIgerian_Fintech[[#This Row],[TransactionDate]], "MMMM")</f>
        <v>April</v>
      </c>
      <c r="L2704" s="3" t="str">
        <f>TEXT(NIgerian_Fintech[[#This Row],[TransactionDate]], "MM")</f>
        <v>04</v>
      </c>
      <c r="M2704" s="3" t="str">
        <f>TEXT(NIgerian_Fintech[[#This Row],[TransactionDate]], "tttt")</f>
        <v>Wednesday</v>
      </c>
      <c r="N2704" s="2" t="s">
        <v>16</v>
      </c>
    </row>
    <row r="2705" spans="1:14" ht="14.5" x14ac:dyDescent="0.35">
      <c r="A2705" s="2" t="s">
        <v>5440</v>
      </c>
      <c r="B2705" s="2" t="s">
        <v>5441</v>
      </c>
      <c r="C2705" s="2">
        <v>37</v>
      </c>
      <c r="D2705" s="2" t="s">
        <v>12</v>
      </c>
      <c r="E2705" s="2" t="s">
        <v>42</v>
      </c>
      <c r="F2705" s="2" t="s">
        <v>25</v>
      </c>
      <c r="G2705" s="2" t="s">
        <v>20</v>
      </c>
      <c r="H2705" s="7">
        <v>6284.95</v>
      </c>
      <c r="I2705" s="3">
        <v>45645</v>
      </c>
      <c r="J2705" s="3" t="str">
        <f>TEXT(NIgerian_Fintech[[#This Row],[TransactionDate]], "JJJJ")</f>
        <v>2024</v>
      </c>
      <c r="K2705" s="3" t="str">
        <f>TEXT(NIgerian_Fintech[[#This Row],[TransactionDate]], "MMMM")</f>
        <v>December</v>
      </c>
      <c r="L2705" s="3" t="str">
        <f>TEXT(NIgerian_Fintech[[#This Row],[TransactionDate]], "MM")</f>
        <v>12</v>
      </c>
      <c r="M2705" s="3" t="str">
        <f>TEXT(NIgerian_Fintech[[#This Row],[TransactionDate]], "tttt")</f>
        <v>Thursday</v>
      </c>
      <c r="N2705" s="2" t="s">
        <v>16</v>
      </c>
    </row>
    <row r="2706" spans="1:14" ht="14.5" x14ac:dyDescent="0.35">
      <c r="A2706" s="2" t="s">
        <v>5442</v>
      </c>
      <c r="B2706" s="2" t="s">
        <v>5443</v>
      </c>
      <c r="C2706" s="2">
        <v>38</v>
      </c>
      <c r="D2706" s="2" t="s">
        <v>39</v>
      </c>
      <c r="E2706" s="2" t="s">
        <v>13</v>
      </c>
      <c r="F2706" s="2" t="s">
        <v>35</v>
      </c>
      <c r="G2706" s="2" t="s">
        <v>20</v>
      </c>
      <c r="H2706" s="7">
        <v>8186.64</v>
      </c>
      <c r="I2706" s="3">
        <v>45610</v>
      </c>
      <c r="J2706" s="3" t="str">
        <f>TEXT(NIgerian_Fintech[[#This Row],[TransactionDate]], "JJJJ")</f>
        <v>2024</v>
      </c>
      <c r="K2706" s="3" t="str">
        <f>TEXT(NIgerian_Fintech[[#This Row],[TransactionDate]], "MMMM")</f>
        <v>November</v>
      </c>
      <c r="L2706" s="3" t="str">
        <f>TEXT(NIgerian_Fintech[[#This Row],[TransactionDate]], "MM")</f>
        <v>11</v>
      </c>
      <c r="M2706" s="3" t="str">
        <f>TEXT(NIgerian_Fintech[[#This Row],[TransactionDate]], "tttt")</f>
        <v>Thursday</v>
      </c>
      <c r="N2706" s="2" t="s">
        <v>69</v>
      </c>
    </row>
    <row r="2707" spans="1:14" ht="14.5" x14ac:dyDescent="0.35">
      <c r="A2707" s="2" t="s">
        <v>5444</v>
      </c>
      <c r="B2707" s="2" t="s">
        <v>5445</v>
      </c>
      <c r="C2707" s="2">
        <v>61</v>
      </c>
      <c r="D2707" s="2" t="s">
        <v>39</v>
      </c>
      <c r="E2707" s="2" t="s">
        <v>42</v>
      </c>
      <c r="F2707" s="2" t="s">
        <v>55</v>
      </c>
      <c r="G2707" s="2" t="s">
        <v>30</v>
      </c>
      <c r="H2707" s="7">
        <v>21685.73</v>
      </c>
      <c r="I2707" s="3">
        <v>45398</v>
      </c>
      <c r="J2707" s="3" t="str">
        <f>TEXT(NIgerian_Fintech[[#This Row],[TransactionDate]], "JJJJ")</f>
        <v>2024</v>
      </c>
      <c r="K2707" s="3" t="str">
        <f>TEXT(NIgerian_Fintech[[#This Row],[TransactionDate]], "MMMM")</f>
        <v>April</v>
      </c>
      <c r="L2707" s="3" t="str">
        <f>TEXT(NIgerian_Fintech[[#This Row],[TransactionDate]], "MM")</f>
        <v>04</v>
      </c>
      <c r="M2707" s="3" t="str">
        <f>TEXT(NIgerian_Fintech[[#This Row],[TransactionDate]], "tttt")</f>
        <v>Tuesday</v>
      </c>
      <c r="N2707" s="2" t="s">
        <v>16</v>
      </c>
    </row>
    <row r="2708" spans="1:14" ht="14.5" x14ac:dyDescent="0.35">
      <c r="A2708" s="2" t="s">
        <v>5446</v>
      </c>
      <c r="B2708" s="2" t="s">
        <v>5447</v>
      </c>
      <c r="C2708" s="2">
        <v>49</v>
      </c>
      <c r="D2708" s="2" t="s">
        <v>12</v>
      </c>
      <c r="E2708" s="2" t="s">
        <v>93</v>
      </c>
      <c r="F2708" s="2" t="s">
        <v>55</v>
      </c>
      <c r="G2708" s="2" t="s">
        <v>26</v>
      </c>
      <c r="H2708" s="7">
        <v>8653</v>
      </c>
      <c r="I2708" s="3">
        <v>45005</v>
      </c>
      <c r="J2708" s="3" t="str">
        <f>TEXT(NIgerian_Fintech[[#This Row],[TransactionDate]], "JJJJ")</f>
        <v>2023</v>
      </c>
      <c r="K2708" s="3" t="str">
        <f>TEXT(NIgerian_Fintech[[#This Row],[TransactionDate]], "MMMM")</f>
        <v>March</v>
      </c>
      <c r="L2708" s="3" t="str">
        <f>TEXT(NIgerian_Fintech[[#This Row],[TransactionDate]], "MM")</f>
        <v>03</v>
      </c>
      <c r="M2708" s="3" t="str">
        <f>TEXT(NIgerian_Fintech[[#This Row],[TransactionDate]], "tttt")</f>
        <v>Monday</v>
      </c>
      <c r="N2708" s="2" t="s">
        <v>16</v>
      </c>
    </row>
    <row r="2709" spans="1:14" ht="14.5" x14ac:dyDescent="0.35">
      <c r="A2709" s="2" t="s">
        <v>5448</v>
      </c>
      <c r="B2709" s="2" t="s">
        <v>5449</v>
      </c>
      <c r="C2709" s="2">
        <v>63</v>
      </c>
      <c r="D2709" s="2" t="s">
        <v>39</v>
      </c>
      <c r="E2709" s="2" t="s">
        <v>52</v>
      </c>
      <c r="F2709" s="2" t="s">
        <v>14</v>
      </c>
      <c r="G2709" s="2" t="s">
        <v>30</v>
      </c>
      <c r="H2709" s="7">
        <v>2576.83</v>
      </c>
      <c r="I2709" s="3">
        <v>45176</v>
      </c>
      <c r="J2709" s="3" t="str">
        <f>TEXT(NIgerian_Fintech[[#This Row],[TransactionDate]], "JJJJ")</f>
        <v>2023</v>
      </c>
      <c r="K2709" s="3" t="str">
        <f>TEXT(NIgerian_Fintech[[#This Row],[TransactionDate]], "MMMM")</f>
        <v>September</v>
      </c>
      <c r="L2709" s="3" t="str">
        <f>TEXT(NIgerian_Fintech[[#This Row],[TransactionDate]], "MM")</f>
        <v>09</v>
      </c>
      <c r="M2709" s="3" t="str">
        <f>TEXT(NIgerian_Fintech[[#This Row],[TransactionDate]], "tttt")</f>
        <v>Thursday</v>
      </c>
      <c r="N2709" s="2" t="s">
        <v>16</v>
      </c>
    </row>
    <row r="2710" spans="1:14" ht="14.5" x14ac:dyDescent="0.35">
      <c r="A2710" s="2" t="s">
        <v>5450</v>
      </c>
      <c r="B2710" s="2" t="s">
        <v>5451</v>
      </c>
      <c r="C2710" s="2">
        <v>38</v>
      </c>
      <c r="D2710" s="2" t="s">
        <v>39</v>
      </c>
      <c r="E2710" s="2" t="s">
        <v>74</v>
      </c>
      <c r="F2710" s="2" t="s">
        <v>49</v>
      </c>
      <c r="G2710" s="2" t="s">
        <v>30</v>
      </c>
      <c r="H2710" s="7">
        <v>827.94</v>
      </c>
      <c r="I2710" s="3">
        <v>45656</v>
      </c>
      <c r="J2710" s="3" t="str">
        <f>TEXT(NIgerian_Fintech[[#This Row],[TransactionDate]], "JJJJ")</f>
        <v>2024</v>
      </c>
      <c r="K2710" s="3" t="str">
        <f>TEXT(NIgerian_Fintech[[#This Row],[TransactionDate]], "MMMM")</f>
        <v>December</v>
      </c>
      <c r="L2710" s="3" t="str">
        <f>TEXT(NIgerian_Fintech[[#This Row],[TransactionDate]], "MM")</f>
        <v>12</v>
      </c>
      <c r="M2710" s="3" t="str">
        <f>TEXT(NIgerian_Fintech[[#This Row],[TransactionDate]], "tttt")</f>
        <v>Monday</v>
      </c>
      <c r="N2710" s="2" t="s">
        <v>16</v>
      </c>
    </row>
    <row r="2711" spans="1:14" ht="14.5" x14ac:dyDescent="0.35">
      <c r="A2711" s="2" t="s">
        <v>5452</v>
      </c>
      <c r="B2711" s="2" t="s">
        <v>5453</v>
      </c>
      <c r="C2711" s="2">
        <v>52</v>
      </c>
      <c r="D2711" s="2" t="s">
        <v>39</v>
      </c>
      <c r="E2711" s="2" t="s">
        <v>42</v>
      </c>
      <c r="F2711" s="2" t="s">
        <v>25</v>
      </c>
      <c r="G2711" s="2" t="s">
        <v>20</v>
      </c>
      <c r="H2711" s="7">
        <v>9861.4599999999991</v>
      </c>
      <c r="I2711" s="3">
        <v>45265</v>
      </c>
      <c r="J2711" s="3" t="str">
        <f>TEXT(NIgerian_Fintech[[#This Row],[TransactionDate]], "JJJJ")</f>
        <v>2023</v>
      </c>
      <c r="K2711" s="3" t="str">
        <f>TEXT(NIgerian_Fintech[[#This Row],[TransactionDate]], "MMMM")</f>
        <v>December</v>
      </c>
      <c r="L2711" s="3" t="str">
        <f>TEXT(NIgerian_Fintech[[#This Row],[TransactionDate]], "MM")</f>
        <v>12</v>
      </c>
      <c r="M2711" s="3" t="str">
        <f>TEXT(NIgerian_Fintech[[#This Row],[TransactionDate]], "tttt")</f>
        <v>Tuesday</v>
      </c>
      <c r="N2711" s="2" t="s">
        <v>16</v>
      </c>
    </row>
    <row r="2712" spans="1:14" ht="14.5" x14ac:dyDescent="0.35">
      <c r="A2712" s="2" t="s">
        <v>5454</v>
      </c>
      <c r="B2712" s="2" t="s">
        <v>5455</v>
      </c>
      <c r="C2712" s="2">
        <v>49</v>
      </c>
      <c r="D2712" s="2" t="s">
        <v>39</v>
      </c>
      <c r="E2712" s="2" t="s">
        <v>64</v>
      </c>
      <c r="F2712" s="2" t="s">
        <v>35</v>
      </c>
      <c r="G2712" s="2" t="s">
        <v>30</v>
      </c>
      <c r="H2712" s="7">
        <v>7875.64</v>
      </c>
      <c r="I2712" s="3">
        <v>44983</v>
      </c>
      <c r="J2712" s="3" t="str">
        <f>TEXT(NIgerian_Fintech[[#This Row],[TransactionDate]], "JJJJ")</f>
        <v>2023</v>
      </c>
      <c r="K2712" s="3" t="str">
        <f>TEXT(NIgerian_Fintech[[#This Row],[TransactionDate]], "MMMM")</f>
        <v>February</v>
      </c>
      <c r="L2712" s="3" t="str">
        <f>TEXT(NIgerian_Fintech[[#This Row],[TransactionDate]], "MM")</f>
        <v>02</v>
      </c>
      <c r="M2712" s="3" t="str">
        <f>TEXT(NIgerian_Fintech[[#This Row],[TransactionDate]], "tttt")</f>
        <v>Sunday</v>
      </c>
      <c r="N2712" s="2" t="s">
        <v>16</v>
      </c>
    </row>
    <row r="2713" spans="1:14" ht="14.5" x14ac:dyDescent="0.35">
      <c r="A2713" s="2" t="s">
        <v>5456</v>
      </c>
      <c r="B2713" s="2" t="s">
        <v>5457</v>
      </c>
      <c r="C2713" s="2">
        <v>47</v>
      </c>
      <c r="D2713" s="2" t="s">
        <v>39</v>
      </c>
      <c r="E2713" s="2" t="s">
        <v>13</v>
      </c>
      <c r="F2713" s="2" t="s">
        <v>49</v>
      </c>
      <c r="G2713" s="2" t="s">
        <v>26</v>
      </c>
      <c r="H2713" s="7">
        <v>11141.26</v>
      </c>
      <c r="I2713" s="3">
        <v>45073</v>
      </c>
      <c r="J2713" s="3" t="str">
        <f>TEXT(NIgerian_Fintech[[#This Row],[TransactionDate]], "JJJJ")</f>
        <v>2023</v>
      </c>
      <c r="K2713" s="3" t="str">
        <f>TEXT(NIgerian_Fintech[[#This Row],[TransactionDate]], "MMMM")</f>
        <v>May</v>
      </c>
      <c r="L2713" s="3" t="str">
        <f>TEXT(NIgerian_Fintech[[#This Row],[TransactionDate]], "MM")</f>
        <v>05</v>
      </c>
      <c r="M2713" s="3" t="str">
        <f>TEXT(NIgerian_Fintech[[#This Row],[TransactionDate]], "tttt")</f>
        <v>Saturday</v>
      </c>
      <c r="N2713" s="2" t="s">
        <v>16</v>
      </c>
    </row>
    <row r="2714" spans="1:14" ht="14.5" x14ac:dyDescent="0.35">
      <c r="A2714" s="2" t="s">
        <v>5458</v>
      </c>
      <c r="B2714" s="2" t="s">
        <v>5459</v>
      </c>
      <c r="C2714" s="2">
        <v>56</v>
      </c>
      <c r="D2714" s="2" t="s">
        <v>12</v>
      </c>
      <c r="E2714" s="2" t="s">
        <v>13</v>
      </c>
      <c r="F2714" s="2" t="s">
        <v>35</v>
      </c>
      <c r="G2714" s="2" t="s">
        <v>20</v>
      </c>
      <c r="H2714" s="7">
        <v>6150.69</v>
      </c>
      <c r="I2714" s="3">
        <v>44943</v>
      </c>
      <c r="J2714" s="3" t="str">
        <f>TEXT(NIgerian_Fintech[[#This Row],[TransactionDate]], "JJJJ")</f>
        <v>2023</v>
      </c>
      <c r="K2714" s="3" t="str">
        <f>TEXT(NIgerian_Fintech[[#This Row],[TransactionDate]], "MMMM")</f>
        <v>January</v>
      </c>
      <c r="L2714" s="3" t="str">
        <f>TEXT(NIgerian_Fintech[[#This Row],[TransactionDate]], "MM")</f>
        <v>01</v>
      </c>
      <c r="M2714" s="3" t="str">
        <f>TEXT(NIgerian_Fintech[[#This Row],[TransactionDate]], "tttt")</f>
        <v>Tuesday</v>
      </c>
      <c r="N2714" s="2" t="s">
        <v>69</v>
      </c>
    </row>
    <row r="2715" spans="1:14" ht="14.5" x14ac:dyDescent="0.35">
      <c r="A2715" s="2" t="s">
        <v>5460</v>
      </c>
      <c r="B2715" s="2" t="s">
        <v>5461</v>
      </c>
      <c r="C2715" s="2">
        <v>29</v>
      </c>
      <c r="D2715" s="2" t="s">
        <v>12</v>
      </c>
      <c r="E2715" s="2" t="s">
        <v>74</v>
      </c>
      <c r="F2715" s="2" t="s">
        <v>49</v>
      </c>
      <c r="G2715" s="2" t="s">
        <v>26</v>
      </c>
      <c r="H2715" s="7">
        <v>17436.89</v>
      </c>
      <c r="I2715" s="3">
        <v>45294</v>
      </c>
      <c r="J2715" s="3" t="str">
        <f>TEXT(NIgerian_Fintech[[#This Row],[TransactionDate]], "JJJJ")</f>
        <v>2024</v>
      </c>
      <c r="K2715" s="3" t="str">
        <f>TEXT(NIgerian_Fintech[[#This Row],[TransactionDate]], "MMMM")</f>
        <v>January</v>
      </c>
      <c r="L2715" s="3" t="str">
        <f>TEXT(NIgerian_Fintech[[#This Row],[TransactionDate]], "MM")</f>
        <v>01</v>
      </c>
      <c r="M2715" s="3" t="str">
        <f>TEXT(NIgerian_Fintech[[#This Row],[TransactionDate]], "tttt")</f>
        <v>Wednesday</v>
      </c>
      <c r="N2715" s="2" t="s">
        <v>21</v>
      </c>
    </row>
    <row r="2716" spans="1:14" ht="14.5" x14ac:dyDescent="0.35">
      <c r="A2716" s="2" t="s">
        <v>5462</v>
      </c>
      <c r="B2716" s="2" t="s">
        <v>5463</v>
      </c>
      <c r="C2716" s="2">
        <v>58</v>
      </c>
      <c r="D2716" s="2" t="s">
        <v>12</v>
      </c>
      <c r="E2716" s="2" t="s">
        <v>24</v>
      </c>
      <c r="F2716" s="2" t="s">
        <v>25</v>
      </c>
      <c r="G2716" s="2" t="s">
        <v>36</v>
      </c>
      <c r="H2716" s="7">
        <v>25279.77</v>
      </c>
      <c r="I2716" s="3">
        <v>45635</v>
      </c>
      <c r="J2716" s="3" t="str">
        <f>TEXT(NIgerian_Fintech[[#This Row],[TransactionDate]], "JJJJ")</f>
        <v>2024</v>
      </c>
      <c r="K2716" s="3" t="str">
        <f>TEXT(NIgerian_Fintech[[#This Row],[TransactionDate]], "MMMM")</f>
        <v>December</v>
      </c>
      <c r="L2716" s="3" t="str">
        <f>TEXT(NIgerian_Fintech[[#This Row],[TransactionDate]], "MM")</f>
        <v>12</v>
      </c>
      <c r="M2716" s="3" t="str">
        <f>TEXT(NIgerian_Fintech[[#This Row],[TransactionDate]], "tttt")</f>
        <v>Monday</v>
      </c>
      <c r="N2716" s="2" t="s">
        <v>16</v>
      </c>
    </row>
    <row r="2717" spans="1:14" ht="14.5" x14ac:dyDescent="0.35">
      <c r="A2717" s="2" t="s">
        <v>5464</v>
      </c>
      <c r="B2717" s="2" t="s">
        <v>5465</v>
      </c>
      <c r="C2717" s="2">
        <v>64</v>
      </c>
      <c r="D2717" s="2" t="s">
        <v>39</v>
      </c>
      <c r="E2717" s="2" t="s">
        <v>93</v>
      </c>
      <c r="F2717" s="2" t="s">
        <v>35</v>
      </c>
      <c r="G2717" s="2" t="s">
        <v>30</v>
      </c>
      <c r="H2717" s="7">
        <v>408.27</v>
      </c>
      <c r="I2717" s="3">
        <v>45115</v>
      </c>
      <c r="J2717" s="3" t="str">
        <f>TEXT(NIgerian_Fintech[[#This Row],[TransactionDate]], "JJJJ")</f>
        <v>2023</v>
      </c>
      <c r="K2717" s="3" t="str">
        <f>TEXT(NIgerian_Fintech[[#This Row],[TransactionDate]], "MMMM")</f>
        <v>July</v>
      </c>
      <c r="L2717" s="3" t="str">
        <f>TEXT(NIgerian_Fintech[[#This Row],[TransactionDate]], "MM")</f>
        <v>07</v>
      </c>
      <c r="M2717" s="3" t="str">
        <f>TEXT(NIgerian_Fintech[[#This Row],[TransactionDate]], "tttt")</f>
        <v>Saturday</v>
      </c>
      <c r="N2717" s="2" t="s">
        <v>21</v>
      </c>
    </row>
    <row r="2718" spans="1:14" ht="14.5" x14ac:dyDescent="0.35">
      <c r="A2718" s="2" t="s">
        <v>5466</v>
      </c>
      <c r="B2718" s="2" t="s">
        <v>5467</v>
      </c>
      <c r="C2718" s="2">
        <v>35</v>
      </c>
      <c r="D2718" s="2" t="s">
        <v>39</v>
      </c>
      <c r="E2718" s="2" t="s">
        <v>74</v>
      </c>
      <c r="F2718" s="2" t="s">
        <v>55</v>
      </c>
      <c r="G2718" s="2" t="s">
        <v>20</v>
      </c>
      <c r="H2718" s="7">
        <v>13629.16</v>
      </c>
      <c r="I2718" s="3">
        <v>45570</v>
      </c>
      <c r="J2718" s="3" t="str">
        <f>TEXT(NIgerian_Fintech[[#This Row],[TransactionDate]], "JJJJ")</f>
        <v>2024</v>
      </c>
      <c r="K2718" s="3" t="str">
        <f>TEXT(NIgerian_Fintech[[#This Row],[TransactionDate]], "MMMM")</f>
        <v>October</v>
      </c>
      <c r="L2718" s="3" t="str">
        <f>TEXT(NIgerian_Fintech[[#This Row],[TransactionDate]], "MM")</f>
        <v>10</v>
      </c>
      <c r="M2718" s="3" t="str">
        <f>TEXT(NIgerian_Fintech[[#This Row],[TransactionDate]], "tttt")</f>
        <v>Saturday</v>
      </c>
      <c r="N2718" s="2" t="s">
        <v>16</v>
      </c>
    </row>
    <row r="2719" spans="1:14" ht="14.5" x14ac:dyDescent="0.35">
      <c r="A2719" s="2" t="s">
        <v>5468</v>
      </c>
      <c r="B2719" s="2" t="s">
        <v>5469</v>
      </c>
      <c r="C2719" s="2">
        <v>38</v>
      </c>
      <c r="D2719" s="2" t="s">
        <v>39</v>
      </c>
      <c r="E2719" s="2" t="s">
        <v>93</v>
      </c>
      <c r="F2719" s="2" t="s">
        <v>14</v>
      </c>
      <c r="G2719" s="2" t="s">
        <v>15</v>
      </c>
      <c r="H2719" s="7">
        <v>357.94</v>
      </c>
      <c r="I2719" s="3">
        <v>45174</v>
      </c>
      <c r="J2719" s="3" t="str">
        <f>TEXT(NIgerian_Fintech[[#This Row],[TransactionDate]], "JJJJ")</f>
        <v>2023</v>
      </c>
      <c r="K2719" s="3" t="str">
        <f>TEXT(NIgerian_Fintech[[#This Row],[TransactionDate]], "MMMM")</f>
        <v>September</v>
      </c>
      <c r="L2719" s="3" t="str">
        <f>TEXT(NIgerian_Fintech[[#This Row],[TransactionDate]], "MM")</f>
        <v>09</v>
      </c>
      <c r="M2719" s="3" t="str">
        <f>TEXT(NIgerian_Fintech[[#This Row],[TransactionDate]], "tttt")</f>
        <v>Tuesday</v>
      </c>
      <c r="N2719" s="2" t="s">
        <v>16</v>
      </c>
    </row>
    <row r="2720" spans="1:14" ht="14.5" x14ac:dyDescent="0.35">
      <c r="A2720" s="2" t="s">
        <v>5470</v>
      </c>
      <c r="B2720" s="2" t="s">
        <v>5471</v>
      </c>
      <c r="C2720" s="2">
        <v>30</v>
      </c>
      <c r="D2720" s="2" t="s">
        <v>39</v>
      </c>
      <c r="E2720" s="2" t="s">
        <v>42</v>
      </c>
      <c r="F2720" s="2" t="s">
        <v>35</v>
      </c>
      <c r="G2720" s="2" t="s">
        <v>26</v>
      </c>
      <c r="H2720" s="7">
        <v>5889.61</v>
      </c>
      <c r="I2720" s="3">
        <v>45076</v>
      </c>
      <c r="J2720" s="3" t="str">
        <f>TEXT(NIgerian_Fintech[[#This Row],[TransactionDate]], "JJJJ")</f>
        <v>2023</v>
      </c>
      <c r="K2720" s="3" t="str">
        <f>TEXT(NIgerian_Fintech[[#This Row],[TransactionDate]], "MMMM")</f>
        <v>May</v>
      </c>
      <c r="L2720" s="3" t="str">
        <f>TEXT(NIgerian_Fintech[[#This Row],[TransactionDate]], "MM")</f>
        <v>05</v>
      </c>
      <c r="M2720" s="3" t="str">
        <f>TEXT(NIgerian_Fintech[[#This Row],[TransactionDate]], "tttt")</f>
        <v>Tuesday</v>
      </c>
      <c r="N2720" s="2" t="s">
        <v>16</v>
      </c>
    </row>
    <row r="2721" spans="1:14" ht="14.5" x14ac:dyDescent="0.35">
      <c r="A2721" s="2" t="s">
        <v>5472</v>
      </c>
      <c r="B2721" s="2" t="s">
        <v>5473</v>
      </c>
      <c r="C2721" s="2">
        <v>38</v>
      </c>
      <c r="D2721" s="2" t="s">
        <v>12</v>
      </c>
      <c r="E2721" s="2" t="s">
        <v>52</v>
      </c>
      <c r="F2721" s="2" t="s">
        <v>19</v>
      </c>
      <c r="G2721" s="2" t="s">
        <v>30</v>
      </c>
      <c r="H2721" s="7">
        <v>6191.59</v>
      </c>
      <c r="I2721" s="3">
        <v>45640</v>
      </c>
      <c r="J2721" s="3" t="str">
        <f>TEXT(NIgerian_Fintech[[#This Row],[TransactionDate]], "JJJJ")</f>
        <v>2024</v>
      </c>
      <c r="K2721" s="3" t="str">
        <f>TEXT(NIgerian_Fintech[[#This Row],[TransactionDate]], "MMMM")</f>
        <v>December</v>
      </c>
      <c r="L2721" s="3" t="str">
        <f>TEXT(NIgerian_Fintech[[#This Row],[TransactionDate]], "MM")</f>
        <v>12</v>
      </c>
      <c r="M2721" s="3" t="str">
        <f>TEXT(NIgerian_Fintech[[#This Row],[TransactionDate]], "tttt")</f>
        <v>Saturday</v>
      </c>
      <c r="N2721" s="2" t="s">
        <v>16</v>
      </c>
    </row>
    <row r="2722" spans="1:14" ht="14.5" x14ac:dyDescent="0.35">
      <c r="A2722" s="2" t="s">
        <v>5474</v>
      </c>
      <c r="B2722" s="2" t="s">
        <v>5475</v>
      </c>
      <c r="C2722" s="2">
        <v>25</v>
      </c>
      <c r="D2722" s="2" t="s">
        <v>12</v>
      </c>
      <c r="E2722" s="2" t="s">
        <v>64</v>
      </c>
      <c r="F2722" s="2" t="s">
        <v>25</v>
      </c>
      <c r="G2722" s="2" t="s">
        <v>26</v>
      </c>
      <c r="H2722" s="7">
        <v>11914.46</v>
      </c>
      <c r="I2722" s="3">
        <v>45139</v>
      </c>
      <c r="J2722" s="3" t="str">
        <f>TEXT(NIgerian_Fintech[[#This Row],[TransactionDate]], "JJJJ")</f>
        <v>2023</v>
      </c>
      <c r="K2722" s="3" t="str">
        <f>TEXT(NIgerian_Fintech[[#This Row],[TransactionDate]], "MMMM")</f>
        <v>August</v>
      </c>
      <c r="L2722" s="3" t="str">
        <f>TEXT(NIgerian_Fintech[[#This Row],[TransactionDate]], "MM")</f>
        <v>08</v>
      </c>
      <c r="M2722" s="3" t="str">
        <f>TEXT(NIgerian_Fintech[[#This Row],[TransactionDate]], "tttt")</f>
        <v>Tuesday</v>
      </c>
      <c r="N2722" s="2" t="s">
        <v>16</v>
      </c>
    </row>
    <row r="2723" spans="1:14" ht="14.5" x14ac:dyDescent="0.35">
      <c r="A2723" s="2" t="s">
        <v>5476</v>
      </c>
      <c r="B2723" s="2" t="s">
        <v>5477</v>
      </c>
      <c r="C2723" s="2">
        <v>63</v>
      </c>
      <c r="D2723" s="2" t="s">
        <v>12</v>
      </c>
      <c r="E2723" s="2" t="s">
        <v>13</v>
      </c>
      <c r="F2723" s="2" t="s">
        <v>25</v>
      </c>
      <c r="G2723" s="2" t="s">
        <v>26</v>
      </c>
      <c r="H2723" s="7">
        <v>4344.87</v>
      </c>
      <c r="I2723" s="3">
        <v>45143</v>
      </c>
      <c r="J2723" s="3" t="str">
        <f>TEXT(NIgerian_Fintech[[#This Row],[TransactionDate]], "JJJJ")</f>
        <v>2023</v>
      </c>
      <c r="K2723" s="3" t="str">
        <f>TEXT(NIgerian_Fintech[[#This Row],[TransactionDate]], "MMMM")</f>
        <v>August</v>
      </c>
      <c r="L2723" s="3" t="str">
        <f>TEXT(NIgerian_Fintech[[#This Row],[TransactionDate]], "MM")</f>
        <v>08</v>
      </c>
      <c r="M2723" s="3" t="str">
        <f>TEXT(NIgerian_Fintech[[#This Row],[TransactionDate]], "tttt")</f>
        <v>Saturday</v>
      </c>
      <c r="N2723" s="2" t="s">
        <v>21</v>
      </c>
    </row>
    <row r="2724" spans="1:14" ht="14.5" x14ac:dyDescent="0.35">
      <c r="A2724" s="2" t="s">
        <v>5478</v>
      </c>
      <c r="B2724" s="2" t="s">
        <v>5479</v>
      </c>
      <c r="C2724" s="2">
        <v>57</v>
      </c>
      <c r="D2724" s="2" t="s">
        <v>12</v>
      </c>
      <c r="E2724" s="2" t="s">
        <v>74</v>
      </c>
      <c r="F2724" s="2" t="s">
        <v>19</v>
      </c>
      <c r="G2724" s="2" t="s">
        <v>36</v>
      </c>
      <c r="H2724" s="7">
        <v>17198.18</v>
      </c>
      <c r="I2724" s="3">
        <v>44932</v>
      </c>
      <c r="J2724" s="3" t="str">
        <f>TEXT(NIgerian_Fintech[[#This Row],[TransactionDate]], "JJJJ")</f>
        <v>2023</v>
      </c>
      <c r="K2724" s="3" t="str">
        <f>TEXT(NIgerian_Fintech[[#This Row],[TransactionDate]], "MMMM")</f>
        <v>January</v>
      </c>
      <c r="L2724" s="3" t="str">
        <f>TEXT(NIgerian_Fintech[[#This Row],[TransactionDate]], "MM")</f>
        <v>01</v>
      </c>
      <c r="M2724" s="3" t="str">
        <f>TEXT(NIgerian_Fintech[[#This Row],[TransactionDate]], "tttt")</f>
        <v>Friday</v>
      </c>
      <c r="N2724" s="2" t="s">
        <v>16</v>
      </c>
    </row>
    <row r="2725" spans="1:14" ht="14.5" x14ac:dyDescent="0.35">
      <c r="A2725" s="2" t="s">
        <v>5480</v>
      </c>
      <c r="B2725" s="2" t="s">
        <v>5481</v>
      </c>
      <c r="C2725" s="2">
        <v>63</v>
      </c>
      <c r="D2725" s="2" t="s">
        <v>12</v>
      </c>
      <c r="E2725" s="2" t="s">
        <v>64</v>
      </c>
      <c r="F2725" s="2" t="s">
        <v>49</v>
      </c>
      <c r="G2725" s="2" t="s">
        <v>26</v>
      </c>
      <c r="H2725" s="7">
        <v>4198.6400000000003</v>
      </c>
      <c r="I2725" s="3">
        <v>45596</v>
      </c>
      <c r="J2725" s="3" t="str">
        <f>TEXT(NIgerian_Fintech[[#This Row],[TransactionDate]], "JJJJ")</f>
        <v>2024</v>
      </c>
      <c r="K2725" s="3" t="str">
        <f>TEXT(NIgerian_Fintech[[#This Row],[TransactionDate]], "MMMM")</f>
        <v>October</v>
      </c>
      <c r="L2725" s="3" t="str">
        <f>TEXT(NIgerian_Fintech[[#This Row],[TransactionDate]], "MM")</f>
        <v>10</v>
      </c>
      <c r="M2725" s="3" t="str">
        <f>TEXT(NIgerian_Fintech[[#This Row],[TransactionDate]], "tttt")</f>
        <v>Thursday</v>
      </c>
      <c r="N2725" s="2" t="s">
        <v>69</v>
      </c>
    </row>
    <row r="2726" spans="1:14" ht="14.5" x14ac:dyDescent="0.35">
      <c r="A2726" s="2" t="s">
        <v>5482</v>
      </c>
      <c r="B2726" s="2" t="s">
        <v>5483</v>
      </c>
      <c r="C2726" s="2">
        <v>24</v>
      </c>
      <c r="D2726" s="2" t="s">
        <v>12</v>
      </c>
      <c r="E2726" s="2" t="s">
        <v>93</v>
      </c>
      <c r="F2726" s="2" t="s">
        <v>14</v>
      </c>
      <c r="G2726" s="2" t="s">
        <v>36</v>
      </c>
      <c r="H2726" s="7">
        <v>4193.38</v>
      </c>
      <c r="I2726" s="3">
        <v>45513</v>
      </c>
      <c r="J2726" s="3" t="str">
        <f>TEXT(NIgerian_Fintech[[#This Row],[TransactionDate]], "JJJJ")</f>
        <v>2024</v>
      </c>
      <c r="K2726" s="3" t="str">
        <f>TEXT(NIgerian_Fintech[[#This Row],[TransactionDate]], "MMMM")</f>
        <v>August</v>
      </c>
      <c r="L2726" s="3" t="str">
        <f>TEXT(NIgerian_Fintech[[#This Row],[TransactionDate]], "MM")</f>
        <v>08</v>
      </c>
      <c r="M2726" s="3" t="str">
        <f>TEXT(NIgerian_Fintech[[#This Row],[TransactionDate]], "tttt")</f>
        <v>Friday</v>
      </c>
      <c r="N2726" s="2" t="s">
        <v>16</v>
      </c>
    </row>
    <row r="2727" spans="1:14" ht="14.5" x14ac:dyDescent="0.35">
      <c r="A2727" s="2" t="s">
        <v>5484</v>
      </c>
      <c r="B2727" s="2" t="s">
        <v>5485</v>
      </c>
      <c r="C2727" s="2">
        <v>40</v>
      </c>
      <c r="D2727" s="2" t="s">
        <v>39</v>
      </c>
      <c r="E2727" s="2" t="s">
        <v>52</v>
      </c>
      <c r="F2727" s="2" t="s">
        <v>49</v>
      </c>
      <c r="G2727" s="2" t="s">
        <v>36</v>
      </c>
      <c r="H2727" s="7">
        <v>2520.0700000000002</v>
      </c>
      <c r="I2727" s="3">
        <v>45321</v>
      </c>
      <c r="J2727" s="3" t="str">
        <f>TEXT(NIgerian_Fintech[[#This Row],[TransactionDate]], "JJJJ")</f>
        <v>2024</v>
      </c>
      <c r="K2727" s="3" t="str">
        <f>TEXT(NIgerian_Fintech[[#This Row],[TransactionDate]], "MMMM")</f>
        <v>January</v>
      </c>
      <c r="L2727" s="3" t="str">
        <f>TEXT(NIgerian_Fintech[[#This Row],[TransactionDate]], "MM")</f>
        <v>01</v>
      </c>
      <c r="M2727" s="3" t="str">
        <f>TEXT(NIgerian_Fintech[[#This Row],[TransactionDate]], "tttt")</f>
        <v>Tuesday</v>
      </c>
      <c r="N2727" s="2" t="s">
        <v>16</v>
      </c>
    </row>
    <row r="2728" spans="1:14" ht="14.5" x14ac:dyDescent="0.35">
      <c r="A2728" s="2" t="s">
        <v>5486</v>
      </c>
      <c r="B2728" s="2" t="s">
        <v>5487</v>
      </c>
      <c r="C2728" s="2">
        <v>61</v>
      </c>
      <c r="D2728" s="2" t="s">
        <v>39</v>
      </c>
      <c r="E2728" s="2" t="s">
        <v>13</v>
      </c>
      <c r="F2728" s="2" t="s">
        <v>19</v>
      </c>
      <c r="G2728" s="2" t="s">
        <v>36</v>
      </c>
      <c r="H2728" s="7">
        <v>11515.99</v>
      </c>
      <c r="I2728" s="3">
        <v>45230</v>
      </c>
      <c r="J2728" s="3" t="str">
        <f>TEXT(NIgerian_Fintech[[#This Row],[TransactionDate]], "JJJJ")</f>
        <v>2023</v>
      </c>
      <c r="K2728" s="3" t="str">
        <f>TEXT(NIgerian_Fintech[[#This Row],[TransactionDate]], "MMMM")</f>
        <v>October</v>
      </c>
      <c r="L2728" s="3" t="str">
        <f>TEXT(NIgerian_Fintech[[#This Row],[TransactionDate]], "MM")</f>
        <v>10</v>
      </c>
      <c r="M2728" s="3" t="str">
        <f>TEXT(NIgerian_Fintech[[#This Row],[TransactionDate]], "tttt")</f>
        <v>Tuesday</v>
      </c>
      <c r="N2728" s="2" t="s">
        <v>16</v>
      </c>
    </row>
    <row r="2729" spans="1:14" ht="14.5" x14ac:dyDescent="0.35">
      <c r="A2729" s="2" t="s">
        <v>5488</v>
      </c>
      <c r="B2729" s="2" t="s">
        <v>5489</v>
      </c>
      <c r="C2729" s="2">
        <v>49</v>
      </c>
      <c r="D2729" s="2" t="s">
        <v>12</v>
      </c>
      <c r="E2729" s="2" t="s">
        <v>13</v>
      </c>
      <c r="F2729" s="2" t="s">
        <v>19</v>
      </c>
      <c r="G2729" s="2" t="s">
        <v>30</v>
      </c>
      <c r="H2729" s="7">
        <v>796.79</v>
      </c>
      <c r="I2729" s="3">
        <v>45484</v>
      </c>
      <c r="J2729" s="3" t="str">
        <f>TEXT(NIgerian_Fintech[[#This Row],[TransactionDate]], "JJJJ")</f>
        <v>2024</v>
      </c>
      <c r="K2729" s="3" t="str">
        <f>TEXT(NIgerian_Fintech[[#This Row],[TransactionDate]], "MMMM")</f>
        <v>July</v>
      </c>
      <c r="L2729" s="3" t="str">
        <f>TEXT(NIgerian_Fintech[[#This Row],[TransactionDate]], "MM")</f>
        <v>07</v>
      </c>
      <c r="M2729" s="3" t="str">
        <f>TEXT(NIgerian_Fintech[[#This Row],[TransactionDate]], "tttt")</f>
        <v>Thursday</v>
      </c>
      <c r="N2729" s="2" t="s">
        <v>21</v>
      </c>
    </row>
    <row r="2730" spans="1:14" ht="14.5" x14ac:dyDescent="0.35">
      <c r="A2730" s="2" t="s">
        <v>5490</v>
      </c>
      <c r="B2730" s="2" t="s">
        <v>5491</v>
      </c>
      <c r="C2730" s="2">
        <v>28</v>
      </c>
      <c r="D2730" s="2" t="s">
        <v>39</v>
      </c>
      <c r="E2730" s="2" t="s">
        <v>93</v>
      </c>
      <c r="F2730" s="2" t="s">
        <v>14</v>
      </c>
      <c r="G2730" s="2" t="s">
        <v>26</v>
      </c>
      <c r="H2730" s="7">
        <v>4510.72</v>
      </c>
      <c r="I2730" s="3">
        <v>45337</v>
      </c>
      <c r="J2730" s="3" t="str">
        <f>TEXT(NIgerian_Fintech[[#This Row],[TransactionDate]], "JJJJ")</f>
        <v>2024</v>
      </c>
      <c r="K2730" s="3" t="str">
        <f>TEXT(NIgerian_Fintech[[#This Row],[TransactionDate]], "MMMM")</f>
        <v>February</v>
      </c>
      <c r="L2730" s="3" t="str">
        <f>TEXT(NIgerian_Fintech[[#This Row],[TransactionDate]], "MM")</f>
        <v>02</v>
      </c>
      <c r="M2730" s="3" t="str">
        <f>TEXT(NIgerian_Fintech[[#This Row],[TransactionDate]], "tttt")</f>
        <v>Thursday</v>
      </c>
      <c r="N2730" s="2" t="s">
        <v>16</v>
      </c>
    </row>
    <row r="2731" spans="1:14" ht="14.5" x14ac:dyDescent="0.35">
      <c r="A2731" s="2" t="s">
        <v>5492</v>
      </c>
      <c r="B2731" s="2" t="s">
        <v>5493</v>
      </c>
      <c r="C2731" s="2">
        <v>39</v>
      </c>
      <c r="D2731" s="2" t="s">
        <v>12</v>
      </c>
      <c r="E2731" s="2" t="s">
        <v>52</v>
      </c>
      <c r="F2731" s="2" t="s">
        <v>19</v>
      </c>
      <c r="G2731" s="2" t="s">
        <v>26</v>
      </c>
      <c r="H2731" s="7">
        <v>3104.61</v>
      </c>
      <c r="I2731" s="3">
        <v>45329</v>
      </c>
      <c r="J2731" s="3" t="str">
        <f>TEXT(NIgerian_Fintech[[#This Row],[TransactionDate]], "JJJJ")</f>
        <v>2024</v>
      </c>
      <c r="K2731" s="3" t="str">
        <f>TEXT(NIgerian_Fintech[[#This Row],[TransactionDate]], "MMMM")</f>
        <v>February</v>
      </c>
      <c r="L2731" s="3" t="str">
        <f>TEXT(NIgerian_Fintech[[#This Row],[TransactionDate]], "MM")</f>
        <v>02</v>
      </c>
      <c r="M2731" s="3" t="str">
        <f>TEXT(NIgerian_Fintech[[#This Row],[TransactionDate]], "tttt")</f>
        <v>Wednesday</v>
      </c>
      <c r="N2731" s="2" t="s">
        <v>16</v>
      </c>
    </row>
    <row r="2732" spans="1:14" ht="14.5" x14ac:dyDescent="0.35">
      <c r="A2732" s="2" t="s">
        <v>5494</v>
      </c>
      <c r="B2732" s="2" t="s">
        <v>5495</v>
      </c>
      <c r="C2732" s="2">
        <v>39</v>
      </c>
      <c r="D2732" s="2" t="s">
        <v>12</v>
      </c>
      <c r="E2732" s="2" t="s">
        <v>13</v>
      </c>
      <c r="F2732" s="2" t="s">
        <v>19</v>
      </c>
      <c r="G2732" s="2" t="s">
        <v>36</v>
      </c>
      <c r="H2732" s="7">
        <v>2605.02</v>
      </c>
      <c r="I2732" s="3">
        <v>45306</v>
      </c>
      <c r="J2732" s="3" t="str">
        <f>TEXT(NIgerian_Fintech[[#This Row],[TransactionDate]], "JJJJ")</f>
        <v>2024</v>
      </c>
      <c r="K2732" s="3" t="str">
        <f>TEXT(NIgerian_Fintech[[#This Row],[TransactionDate]], "MMMM")</f>
        <v>January</v>
      </c>
      <c r="L2732" s="3" t="str">
        <f>TEXT(NIgerian_Fintech[[#This Row],[TransactionDate]], "MM")</f>
        <v>01</v>
      </c>
      <c r="M2732" s="3" t="str">
        <f>TEXT(NIgerian_Fintech[[#This Row],[TransactionDate]], "tttt")</f>
        <v>Monday</v>
      </c>
      <c r="N2732" s="2" t="s">
        <v>16</v>
      </c>
    </row>
    <row r="2733" spans="1:14" ht="14.5" x14ac:dyDescent="0.35">
      <c r="A2733" s="2" t="s">
        <v>5496</v>
      </c>
      <c r="B2733" s="2" t="s">
        <v>5497</v>
      </c>
      <c r="C2733" s="2">
        <v>60</v>
      </c>
      <c r="D2733" s="2" t="s">
        <v>39</v>
      </c>
      <c r="E2733" s="2" t="s">
        <v>52</v>
      </c>
      <c r="F2733" s="2" t="s">
        <v>35</v>
      </c>
      <c r="G2733" s="2" t="s">
        <v>26</v>
      </c>
      <c r="H2733" s="7">
        <v>629.22</v>
      </c>
      <c r="I2733" s="3">
        <v>45378</v>
      </c>
      <c r="J2733" s="3" t="str">
        <f>TEXT(NIgerian_Fintech[[#This Row],[TransactionDate]], "JJJJ")</f>
        <v>2024</v>
      </c>
      <c r="K2733" s="3" t="str">
        <f>TEXT(NIgerian_Fintech[[#This Row],[TransactionDate]], "MMMM")</f>
        <v>March</v>
      </c>
      <c r="L2733" s="3" t="str">
        <f>TEXT(NIgerian_Fintech[[#This Row],[TransactionDate]], "MM")</f>
        <v>03</v>
      </c>
      <c r="M2733" s="3" t="str">
        <f>TEXT(NIgerian_Fintech[[#This Row],[TransactionDate]], "tttt")</f>
        <v>Wednesday</v>
      </c>
      <c r="N2733" s="2" t="s">
        <v>16</v>
      </c>
    </row>
    <row r="2734" spans="1:14" ht="14.5" x14ac:dyDescent="0.35">
      <c r="A2734" s="2" t="s">
        <v>5498</v>
      </c>
      <c r="B2734" s="2" t="s">
        <v>5499</v>
      </c>
      <c r="C2734" s="2">
        <v>42</v>
      </c>
      <c r="D2734" s="2" t="s">
        <v>12</v>
      </c>
      <c r="E2734" s="2" t="s">
        <v>13</v>
      </c>
      <c r="F2734" s="2" t="s">
        <v>14</v>
      </c>
      <c r="G2734" s="2" t="s">
        <v>26</v>
      </c>
      <c r="H2734" s="7">
        <v>2111.94</v>
      </c>
      <c r="I2734" s="3">
        <v>45155</v>
      </c>
      <c r="J2734" s="3" t="str">
        <f>TEXT(NIgerian_Fintech[[#This Row],[TransactionDate]], "JJJJ")</f>
        <v>2023</v>
      </c>
      <c r="K2734" s="3" t="str">
        <f>TEXT(NIgerian_Fintech[[#This Row],[TransactionDate]], "MMMM")</f>
        <v>August</v>
      </c>
      <c r="L2734" s="3" t="str">
        <f>TEXT(NIgerian_Fintech[[#This Row],[TransactionDate]], "MM")</f>
        <v>08</v>
      </c>
      <c r="M2734" s="3" t="str">
        <f>TEXT(NIgerian_Fintech[[#This Row],[TransactionDate]], "tttt")</f>
        <v>Thursday</v>
      </c>
      <c r="N2734" s="2" t="s">
        <v>16</v>
      </c>
    </row>
    <row r="2735" spans="1:14" ht="14.5" x14ac:dyDescent="0.35">
      <c r="A2735" s="2" t="s">
        <v>5500</v>
      </c>
      <c r="B2735" s="2" t="s">
        <v>5501</v>
      </c>
      <c r="C2735" s="2">
        <v>39</v>
      </c>
      <c r="D2735" s="2" t="s">
        <v>12</v>
      </c>
      <c r="E2735" s="2" t="s">
        <v>42</v>
      </c>
      <c r="F2735" s="2" t="s">
        <v>25</v>
      </c>
      <c r="G2735" s="2" t="s">
        <v>36</v>
      </c>
      <c r="H2735" s="7">
        <v>5910.32</v>
      </c>
      <c r="I2735" s="3">
        <v>45620</v>
      </c>
      <c r="J2735" s="3" t="str">
        <f>TEXT(NIgerian_Fintech[[#This Row],[TransactionDate]], "JJJJ")</f>
        <v>2024</v>
      </c>
      <c r="K2735" s="3" t="str">
        <f>TEXT(NIgerian_Fintech[[#This Row],[TransactionDate]], "MMMM")</f>
        <v>November</v>
      </c>
      <c r="L2735" s="3" t="str">
        <f>TEXT(NIgerian_Fintech[[#This Row],[TransactionDate]], "MM")</f>
        <v>11</v>
      </c>
      <c r="M2735" s="3" t="str">
        <f>TEXT(NIgerian_Fintech[[#This Row],[TransactionDate]], "tttt")</f>
        <v>Sunday</v>
      </c>
      <c r="N2735" s="2" t="s">
        <v>16</v>
      </c>
    </row>
    <row r="2736" spans="1:14" ht="14.5" x14ac:dyDescent="0.35">
      <c r="A2736" s="2" t="s">
        <v>5502</v>
      </c>
      <c r="B2736" s="2" t="s">
        <v>5503</v>
      </c>
      <c r="C2736" s="2">
        <v>45</v>
      </c>
      <c r="D2736" s="2" t="s">
        <v>12</v>
      </c>
      <c r="E2736" s="2" t="s">
        <v>93</v>
      </c>
      <c r="F2736" s="2" t="s">
        <v>49</v>
      </c>
      <c r="G2736" s="2" t="s">
        <v>15</v>
      </c>
      <c r="H2736" s="7">
        <v>7006.58</v>
      </c>
      <c r="I2736" s="3">
        <v>45431</v>
      </c>
      <c r="J2736" s="3" t="str">
        <f>TEXT(NIgerian_Fintech[[#This Row],[TransactionDate]], "JJJJ")</f>
        <v>2024</v>
      </c>
      <c r="K2736" s="3" t="str">
        <f>TEXT(NIgerian_Fintech[[#This Row],[TransactionDate]], "MMMM")</f>
        <v>May</v>
      </c>
      <c r="L2736" s="3" t="str">
        <f>TEXT(NIgerian_Fintech[[#This Row],[TransactionDate]], "MM")</f>
        <v>05</v>
      </c>
      <c r="M2736" s="3" t="str">
        <f>TEXT(NIgerian_Fintech[[#This Row],[TransactionDate]], "tttt")</f>
        <v>Sunday</v>
      </c>
      <c r="N2736" s="2" t="s">
        <v>16</v>
      </c>
    </row>
    <row r="2737" spans="1:14" ht="14.5" x14ac:dyDescent="0.35">
      <c r="A2737" s="2" t="s">
        <v>5504</v>
      </c>
      <c r="B2737" s="2" t="s">
        <v>5505</v>
      </c>
      <c r="C2737" s="2">
        <v>46</v>
      </c>
      <c r="D2737" s="2" t="s">
        <v>39</v>
      </c>
      <c r="E2737" s="2" t="s">
        <v>52</v>
      </c>
      <c r="F2737" s="2" t="s">
        <v>25</v>
      </c>
      <c r="G2737" s="2" t="s">
        <v>15</v>
      </c>
      <c r="H2737" s="7">
        <v>3140.32</v>
      </c>
      <c r="I2737" s="3">
        <v>45521</v>
      </c>
      <c r="J2737" s="3" t="str">
        <f>TEXT(NIgerian_Fintech[[#This Row],[TransactionDate]], "JJJJ")</f>
        <v>2024</v>
      </c>
      <c r="K2737" s="3" t="str">
        <f>TEXT(NIgerian_Fintech[[#This Row],[TransactionDate]], "MMMM")</f>
        <v>August</v>
      </c>
      <c r="L2737" s="3" t="str">
        <f>TEXT(NIgerian_Fintech[[#This Row],[TransactionDate]], "MM")</f>
        <v>08</v>
      </c>
      <c r="M2737" s="3" t="str">
        <f>TEXT(NIgerian_Fintech[[#This Row],[TransactionDate]], "tttt")</f>
        <v>Saturday</v>
      </c>
      <c r="N2737" s="2" t="s">
        <v>16</v>
      </c>
    </row>
    <row r="2738" spans="1:14" ht="14.5" x14ac:dyDescent="0.35">
      <c r="A2738" s="2" t="s">
        <v>5506</v>
      </c>
      <c r="B2738" s="2" t="s">
        <v>5507</v>
      </c>
      <c r="C2738" s="2">
        <v>30</v>
      </c>
      <c r="D2738" s="2" t="s">
        <v>39</v>
      </c>
      <c r="E2738" s="2" t="s">
        <v>64</v>
      </c>
      <c r="F2738" s="2" t="s">
        <v>25</v>
      </c>
      <c r="G2738" s="2" t="s">
        <v>36</v>
      </c>
      <c r="H2738" s="7">
        <v>10505.18</v>
      </c>
      <c r="I2738" s="3">
        <v>45071</v>
      </c>
      <c r="J2738" s="3" t="str">
        <f>TEXT(NIgerian_Fintech[[#This Row],[TransactionDate]], "JJJJ")</f>
        <v>2023</v>
      </c>
      <c r="K2738" s="3" t="str">
        <f>TEXT(NIgerian_Fintech[[#This Row],[TransactionDate]], "MMMM")</f>
        <v>May</v>
      </c>
      <c r="L2738" s="3" t="str">
        <f>TEXT(NIgerian_Fintech[[#This Row],[TransactionDate]], "MM")</f>
        <v>05</v>
      </c>
      <c r="M2738" s="3" t="str">
        <f>TEXT(NIgerian_Fintech[[#This Row],[TransactionDate]], "tttt")</f>
        <v>Thursday</v>
      </c>
      <c r="N2738" s="2" t="s">
        <v>16</v>
      </c>
    </row>
    <row r="2739" spans="1:14" ht="14.5" x14ac:dyDescent="0.35">
      <c r="A2739" s="2" t="s">
        <v>5508</v>
      </c>
      <c r="B2739" s="2" t="s">
        <v>5509</v>
      </c>
      <c r="C2739" s="2">
        <v>35</v>
      </c>
      <c r="D2739" s="2" t="s">
        <v>39</v>
      </c>
      <c r="E2739" s="2" t="s">
        <v>24</v>
      </c>
      <c r="F2739" s="2" t="s">
        <v>35</v>
      </c>
      <c r="G2739" s="2" t="s">
        <v>30</v>
      </c>
      <c r="H2739" s="7">
        <v>4091.62</v>
      </c>
      <c r="I2739" s="3">
        <v>44976</v>
      </c>
      <c r="J2739" s="3" t="str">
        <f>TEXT(NIgerian_Fintech[[#This Row],[TransactionDate]], "JJJJ")</f>
        <v>2023</v>
      </c>
      <c r="K2739" s="3" t="str">
        <f>TEXT(NIgerian_Fintech[[#This Row],[TransactionDate]], "MMMM")</f>
        <v>February</v>
      </c>
      <c r="L2739" s="3" t="str">
        <f>TEXT(NIgerian_Fintech[[#This Row],[TransactionDate]], "MM")</f>
        <v>02</v>
      </c>
      <c r="M2739" s="3" t="str">
        <f>TEXT(NIgerian_Fintech[[#This Row],[TransactionDate]], "tttt")</f>
        <v>Sunday</v>
      </c>
      <c r="N2739" s="2" t="s">
        <v>16</v>
      </c>
    </row>
    <row r="2740" spans="1:14" ht="14.5" x14ac:dyDescent="0.35">
      <c r="A2740" s="2" t="s">
        <v>5510</v>
      </c>
      <c r="B2740" s="2" t="s">
        <v>5511</v>
      </c>
      <c r="C2740" s="2">
        <v>19</v>
      </c>
      <c r="D2740" s="2" t="s">
        <v>39</v>
      </c>
      <c r="E2740" s="2" t="s">
        <v>42</v>
      </c>
      <c r="F2740" s="2" t="s">
        <v>49</v>
      </c>
      <c r="G2740" s="2" t="s">
        <v>26</v>
      </c>
      <c r="H2740" s="7">
        <v>4576.7299999999996</v>
      </c>
      <c r="I2740" s="3">
        <v>45350</v>
      </c>
      <c r="J2740" s="3" t="str">
        <f>TEXT(NIgerian_Fintech[[#This Row],[TransactionDate]], "JJJJ")</f>
        <v>2024</v>
      </c>
      <c r="K2740" s="3" t="str">
        <f>TEXT(NIgerian_Fintech[[#This Row],[TransactionDate]], "MMMM")</f>
        <v>February</v>
      </c>
      <c r="L2740" s="3" t="str">
        <f>TEXT(NIgerian_Fintech[[#This Row],[TransactionDate]], "MM")</f>
        <v>02</v>
      </c>
      <c r="M2740" s="3" t="str">
        <f>TEXT(NIgerian_Fintech[[#This Row],[TransactionDate]], "tttt")</f>
        <v>Wednesday</v>
      </c>
      <c r="N2740" s="2" t="s">
        <v>21</v>
      </c>
    </row>
    <row r="2741" spans="1:14" ht="14.5" x14ac:dyDescent="0.35">
      <c r="A2741" s="2" t="s">
        <v>5512</v>
      </c>
      <c r="B2741" s="2" t="s">
        <v>5513</v>
      </c>
      <c r="C2741" s="2">
        <v>46</v>
      </c>
      <c r="D2741" s="2" t="s">
        <v>12</v>
      </c>
      <c r="E2741" s="2" t="s">
        <v>29</v>
      </c>
      <c r="F2741" s="2" t="s">
        <v>25</v>
      </c>
      <c r="G2741" s="2" t="s">
        <v>26</v>
      </c>
      <c r="H2741" s="7">
        <v>15261.28</v>
      </c>
      <c r="I2741" s="3">
        <v>45026</v>
      </c>
      <c r="J2741" s="3" t="str">
        <f>TEXT(NIgerian_Fintech[[#This Row],[TransactionDate]], "JJJJ")</f>
        <v>2023</v>
      </c>
      <c r="K2741" s="3" t="str">
        <f>TEXT(NIgerian_Fintech[[#This Row],[TransactionDate]], "MMMM")</f>
        <v>April</v>
      </c>
      <c r="L2741" s="3" t="str">
        <f>TEXT(NIgerian_Fintech[[#This Row],[TransactionDate]], "MM")</f>
        <v>04</v>
      </c>
      <c r="M2741" s="3" t="str">
        <f>TEXT(NIgerian_Fintech[[#This Row],[TransactionDate]], "tttt")</f>
        <v>Monday</v>
      </c>
      <c r="N2741" s="2" t="s">
        <v>16</v>
      </c>
    </row>
    <row r="2742" spans="1:14" ht="14.5" x14ac:dyDescent="0.35">
      <c r="A2742" s="2" t="s">
        <v>5514</v>
      </c>
      <c r="B2742" s="2" t="s">
        <v>5515</v>
      </c>
      <c r="C2742" s="2">
        <v>38</v>
      </c>
      <c r="D2742" s="2" t="s">
        <v>39</v>
      </c>
      <c r="E2742" s="2" t="s">
        <v>64</v>
      </c>
      <c r="F2742" s="2" t="s">
        <v>14</v>
      </c>
      <c r="G2742" s="2" t="s">
        <v>15</v>
      </c>
      <c r="H2742" s="7">
        <v>8028.88</v>
      </c>
      <c r="I2742" s="3">
        <v>45269</v>
      </c>
      <c r="J2742" s="3" t="str">
        <f>TEXT(NIgerian_Fintech[[#This Row],[TransactionDate]], "JJJJ")</f>
        <v>2023</v>
      </c>
      <c r="K2742" s="3" t="str">
        <f>TEXT(NIgerian_Fintech[[#This Row],[TransactionDate]], "MMMM")</f>
        <v>December</v>
      </c>
      <c r="L2742" s="3" t="str">
        <f>TEXT(NIgerian_Fintech[[#This Row],[TransactionDate]], "MM")</f>
        <v>12</v>
      </c>
      <c r="M2742" s="3" t="str">
        <f>TEXT(NIgerian_Fintech[[#This Row],[TransactionDate]], "tttt")</f>
        <v>Saturday</v>
      </c>
      <c r="N2742" s="2" t="s">
        <v>16</v>
      </c>
    </row>
    <row r="2743" spans="1:14" ht="14.5" x14ac:dyDescent="0.35">
      <c r="A2743" s="2" t="s">
        <v>5516</v>
      </c>
      <c r="B2743" s="2" t="s">
        <v>5517</v>
      </c>
      <c r="C2743" s="2">
        <v>32</v>
      </c>
      <c r="D2743" s="2" t="s">
        <v>39</v>
      </c>
      <c r="E2743" s="2" t="s">
        <v>93</v>
      </c>
      <c r="F2743" s="2" t="s">
        <v>49</v>
      </c>
      <c r="G2743" s="2" t="s">
        <v>36</v>
      </c>
      <c r="H2743" s="7">
        <v>30613.35</v>
      </c>
      <c r="I2743" s="3">
        <v>45577</v>
      </c>
      <c r="J2743" s="3" t="str">
        <f>TEXT(NIgerian_Fintech[[#This Row],[TransactionDate]], "JJJJ")</f>
        <v>2024</v>
      </c>
      <c r="K2743" s="3" t="str">
        <f>TEXT(NIgerian_Fintech[[#This Row],[TransactionDate]], "MMMM")</f>
        <v>October</v>
      </c>
      <c r="L2743" s="3" t="str">
        <f>TEXT(NIgerian_Fintech[[#This Row],[TransactionDate]], "MM")</f>
        <v>10</v>
      </c>
      <c r="M2743" s="3" t="str">
        <f>TEXT(NIgerian_Fintech[[#This Row],[TransactionDate]], "tttt")</f>
        <v>Saturday</v>
      </c>
      <c r="N2743" s="2" t="s">
        <v>16</v>
      </c>
    </row>
    <row r="2744" spans="1:14" ht="14.5" x14ac:dyDescent="0.35">
      <c r="A2744" s="2" t="s">
        <v>5518</v>
      </c>
      <c r="B2744" s="2" t="s">
        <v>5519</v>
      </c>
      <c r="C2744" s="2">
        <v>44</v>
      </c>
      <c r="D2744" s="2" t="s">
        <v>39</v>
      </c>
      <c r="E2744" s="2" t="s">
        <v>13</v>
      </c>
      <c r="F2744" s="2" t="s">
        <v>55</v>
      </c>
      <c r="G2744" s="2" t="s">
        <v>30</v>
      </c>
      <c r="H2744" s="7">
        <v>4451.96</v>
      </c>
      <c r="I2744" s="3">
        <v>45452</v>
      </c>
      <c r="J2744" s="3" t="str">
        <f>TEXT(NIgerian_Fintech[[#This Row],[TransactionDate]], "JJJJ")</f>
        <v>2024</v>
      </c>
      <c r="K2744" s="3" t="str">
        <f>TEXT(NIgerian_Fintech[[#This Row],[TransactionDate]], "MMMM")</f>
        <v>June</v>
      </c>
      <c r="L2744" s="3" t="str">
        <f>TEXT(NIgerian_Fintech[[#This Row],[TransactionDate]], "MM")</f>
        <v>06</v>
      </c>
      <c r="M2744" s="3" t="str">
        <f>TEXT(NIgerian_Fintech[[#This Row],[TransactionDate]], "tttt")</f>
        <v>Sunday</v>
      </c>
      <c r="N2744" s="2" t="s">
        <v>69</v>
      </c>
    </row>
    <row r="2745" spans="1:14" ht="14.5" x14ac:dyDescent="0.35">
      <c r="A2745" s="2" t="s">
        <v>5520</v>
      </c>
      <c r="B2745" s="2" t="s">
        <v>5521</v>
      </c>
      <c r="C2745" s="2">
        <v>48</v>
      </c>
      <c r="D2745" s="2" t="s">
        <v>12</v>
      </c>
      <c r="E2745" s="2" t="s">
        <v>29</v>
      </c>
      <c r="F2745" s="2" t="s">
        <v>35</v>
      </c>
      <c r="G2745" s="2" t="s">
        <v>36</v>
      </c>
      <c r="H2745" s="7">
        <v>17593.34</v>
      </c>
      <c r="I2745" s="3">
        <v>44939</v>
      </c>
      <c r="J2745" s="3" t="str">
        <f>TEXT(NIgerian_Fintech[[#This Row],[TransactionDate]], "JJJJ")</f>
        <v>2023</v>
      </c>
      <c r="K2745" s="3" t="str">
        <f>TEXT(NIgerian_Fintech[[#This Row],[TransactionDate]], "MMMM")</f>
        <v>January</v>
      </c>
      <c r="L2745" s="3" t="str">
        <f>TEXT(NIgerian_Fintech[[#This Row],[TransactionDate]], "MM")</f>
        <v>01</v>
      </c>
      <c r="M2745" s="3" t="str">
        <f>TEXT(NIgerian_Fintech[[#This Row],[TransactionDate]], "tttt")</f>
        <v>Friday</v>
      </c>
      <c r="N2745" s="2" t="s">
        <v>16</v>
      </c>
    </row>
    <row r="2746" spans="1:14" ht="14.5" x14ac:dyDescent="0.35">
      <c r="A2746" s="2" t="s">
        <v>5522</v>
      </c>
      <c r="B2746" s="2" t="s">
        <v>5523</v>
      </c>
      <c r="C2746" s="2">
        <v>32</v>
      </c>
      <c r="D2746" s="2" t="s">
        <v>39</v>
      </c>
      <c r="E2746" s="2" t="s">
        <v>64</v>
      </c>
      <c r="F2746" s="2" t="s">
        <v>25</v>
      </c>
      <c r="G2746" s="2" t="s">
        <v>15</v>
      </c>
      <c r="H2746" s="7">
        <v>13407</v>
      </c>
      <c r="I2746" s="3">
        <v>45098</v>
      </c>
      <c r="J2746" s="3" t="str">
        <f>TEXT(NIgerian_Fintech[[#This Row],[TransactionDate]], "JJJJ")</f>
        <v>2023</v>
      </c>
      <c r="K2746" s="3" t="str">
        <f>TEXT(NIgerian_Fintech[[#This Row],[TransactionDate]], "MMMM")</f>
        <v>June</v>
      </c>
      <c r="L2746" s="3" t="str">
        <f>TEXT(NIgerian_Fintech[[#This Row],[TransactionDate]], "MM")</f>
        <v>06</v>
      </c>
      <c r="M2746" s="3" t="str">
        <f>TEXT(NIgerian_Fintech[[#This Row],[TransactionDate]], "tttt")</f>
        <v>Wednesday</v>
      </c>
      <c r="N2746" s="2" t="s">
        <v>16</v>
      </c>
    </row>
    <row r="2747" spans="1:14" ht="14.5" x14ac:dyDescent="0.35">
      <c r="A2747" s="2" t="s">
        <v>5524</v>
      </c>
      <c r="B2747" s="2" t="s">
        <v>5525</v>
      </c>
      <c r="C2747" s="2">
        <v>40</v>
      </c>
      <c r="D2747" s="2" t="s">
        <v>39</v>
      </c>
      <c r="E2747" s="2" t="s">
        <v>42</v>
      </c>
      <c r="F2747" s="2" t="s">
        <v>19</v>
      </c>
      <c r="G2747" s="2" t="s">
        <v>15</v>
      </c>
      <c r="H2747" s="7">
        <v>22089.94</v>
      </c>
      <c r="I2747" s="3">
        <v>45415</v>
      </c>
      <c r="J2747" s="3" t="str">
        <f>TEXT(NIgerian_Fintech[[#This Row],[TransactionDate]], "JJJJ")</f>
        <v>2024</v>
      </c>
      <c r="K2747" s="3" t="str">
        <f>TEXT(NIgerian_Fintech[[#This Row],[TransactionDate]], "MMMM")</f>
        <v>May</v>
      </c>
      <c r="L2747" s="3" t="str">
        <f>TEXT(NIgerian_Fintech[[#This Row],[TransactionDate]], "MM")</f>
        <v>05</v>
      </c>
      <c r="M2747" s="3" t="str">
        <f>TEXT(NIgerian_Fintech[[#This Row],[TransactionDate]], "tttt")</f>
        <v>Friday</v>
      </c>
      <c r="N2747" s="2" t="s">
        <v>21</v>
      </c>
    </row>
    <row r="2748" spans="1:14" ht="14.5" x14ac:dyDescent="0.35">
      <c r="A2748" s="2" t="s">
        <v>5526</v>
      </c>
      <c r="B2748" s="2" t="s">
        <v>5527</v>
      </c>
      <c r="C2748" s="2">
        <v>41</v>
      </c>
      <c r="D2748" s="2" t="s">
        <v>12</v>
      </c>
      <c r="E2748" s="2" t="s">
        <v>29</v>
      </c>
      <c r="F2748" s="2" t="s">
        <v>49</v>
      </c>
      <c r="G2748" s="2" t="s">
        <v>26</v>
      </c>
      <c r="H2748" s="7">
        <v>31417.15</v>
      </c>
      <c r="I2748" s="3">
        <v>45285</v>
      </c>
      <c r="J2748" s="3" t="str">
        <f>TEXT(NIgerian_Fintech[[#This Row],[TransactionDate]], "JJJJ")</f>
        <v>2023</v>
      </c>
      <c r="K2748" s="3" t="str">
        <f>TEXT(NIgerian_Fintech[[#This Row],[TransactionDate]], "MMMM")</f>
        <v>December</v>
      </c>
      <c r="L2748" s="3" t="str">
        <f>TEXT(NIgerian_Fintech[[#This Row],[TransactionDate]], "MM")</f>
        <v>12</v>
      </c>
      <c r="M2748" s="3" t="str">
        <f>TEXT(NIgerian_Fintech[[#This Row],[TransactionDate]], "tttt")</f>
        <v>Monday</v>
      </c>
      <c r="N2748" s="2" t="s">
        <v>16</v>
      </c>
    </row>
    <row r="2749" spans="1:14" ht="14.5" x14ac:dyDescent="0.35">
      <c r="A2749" s="2" t="s">
        <v>5528</v>
      </c>
      <c r="B2749" s="2" t="s">
        <v>5529</v>
      </c>
      <c r="C2749" s="2">
        <v>61</v>
      </c>
      <c r="D2749" s="2" t="s">
        <v>12</v>
      </c>
      <c r="E2749" s="2" t="s">
        <v>29</v>
      </c>
      <c r="F2749" s="2" t="s">
        <v>55</v>
      </c>
      <c r="G2749" s="2" t="s">
        <v>20</v>
      </c>
      <c r="H2749" s="7">
        <v>77.06</v>
      </c>
      <c r="I2749" s="3">
        <v>45032</v>
      </c>
      <c r="J2749" s="3" t="str">
        <f>TEXT(NIgerian_Fintech[[#This Row],[TransactionDate]], "JJJJ")</f>
        <v>2023</v>
      </c>
      <c r="K2749" s="3" t="str">
        <f>TEXT(NIgerian_Fintech[[#This Row],[TransactionDate]], "MMMM")</f>
        <v>April</v>
      </c>
      <c r="L2749" s="3" t="str">
        <f>TEXT(NIgerian_Fintech[[#This Row],[TransactionDate]], "MM")</f>
        <v>04</v>
      </c>
      <c r="M2749" s="3" t="str">
        <f>TEXT(NIgerian_Fintech[[#This Row],[TransactionDate]], "tttt")</f>
        <v>Sunday</v>
      </c>
      <c r="N2749" s="2" t="s">
        <v>16</v>
      </c>
    </row>
    <row r="2750" spans="1:14" ht="14.5" x14ac:dyDescent="0.35">
      <c r="A2750" s="2" t="s">
        <v>5530</v>
      </c>
      <c r="B2750" s="2" t="s">
        <v>5531</v>
      </c>
      <c r="C2750" s="2">
        <v>30</v>
      </c>
      <c r="D2750" s="2" t="s">
        <v>12</v>
      </c>
      <c r="E2750" s="2" t="s">
        <v>52</v>
      </c>
      <c r="F2750" s="2" t="s">
        <v>19</v>
      </c>
      <c r="G2750" s="2" t="s">
        <v>30</v>
      </c>
      <c r="H2750" s="7">
        <v>924.42</v>
      </c>
      <c r="I2750" s="3">
        <v>45115</v>
      </c>
      <c r="J2750" s="3" t="str">
        <f>TEXT(NIgerian_Fintech[[#This Row],[TransactionDate]], "JJJJ")</f>
        <v>2023</v>
      </c>
      <c r="K2750" s="3" t="str">
        <f>TEXT(NIgerian_Fintech[[#This Row],[TransactionDate]], "MMMM")</f>
        <v>July</v>
      </c>
      <c r="L2750" s="3" t="str">
        <f>TEXT(NIgerian_Fintech[[#This Row],[TransactionDate]], "MM")</f>
        <v>07</v>
      </c>
      <c r="M2750" s="3" t="str">
        <f>TEXT(NIgerian_Fintech[[#This Row],[TransactionDate]], "tttt")</f>
        <v>Saturday</v>
      </c>
      <c r="N2750" s="2" t="s">
        <v>16</v>
      </c>
    </row>
    <row r="2751" spans="1:14" ht="14.5" x14ac:dyDescent="0.35">
      <c r="A2751" s="2" t="s">
        <v>5532</v>
      </c>
      <c r="B2751" s="2" t="s">
        <v>5533</v>
      </c>
      <c r="C2751" s="2">
        <v>39</v>
      </c>
      <c r="D2751" s="2" t="s">
        <v>12</v>
      </c>
      <c r="E2751" s="2" t="s">
        <v>74</v>
      </c>
      <c r="F2751" s="2" t="s">
        <v>55</v>
      </c>
      <c r="G2751" s="2" t="s">
        <v>30</v>
      </c>
      <c r="H2751" s="7">
        <v>11218.98</v>
      </c>
      <c r="I2751" s="3">
        <v>45455</v>
      </c>
      <c r="J2751" s="3" t="str">
        <f>TEXT(NIgerian_Fintech[[#This Row],[TransactionDate]], "JJJJ")</f>
        <v>2024</v>
      </c>
      <c r="K2751" s="3" t="str">
        <f>TEXT(NIgerian_Fintech[[#This Row],[TransactionDate]], "MMMM")</f>
        <v>June</v>
      </c>
      <c r="L2751" s="3" t="str">
        <f>TEXT(NIgerian_Fintech[[#This Row],[TransactionDate]], "MM")</f>
        <v>06</v>
      </c>
      <c r="M2751" s="3" t="str">
        <f>TEXT(NIgerian_Fintech[[#This Row],[TransactionDate]], "tttt")</f>
        <v>Wednesday</v>
      </c>
      <c r="N2751" s="2" t="s">
        <v>16</v>
      </c>
    </row>
    <row r="2752" spans="1:14" ht="14.5" x14ac:dyDescent="0.35">
      <c r="A2752" s="2" t="s">
        <v>5534</v>
      </c>
      <c r="B2752" s="2" t="s">
        <v>5535</v>
      </c>
      <c r="C2752" s="2">
        <v>60</v>
      </c>
      <c r="D2752" s="2" t="s">
        <v>39</v>
      </c>
      <c r="E2752" s="2" t="s">
        <v>64</v>
      </c>
      <c r="F2752" s="2" t="s">
        <v>25</v>
      </c>
      <c r="G2752" s="2" t="s">
        <v>20</v>
      </c>
      <c r="H2752" s="7">
        <v>4946.24</v>
      </c>
      <c r="I2752" s="3">
        <v>44976</v>
      </c>
      <c r="J2752" s="3" t="str">
        <f>TEXT(NIgerian_Fintech[[#This Row],[TransactionDate]], "JJJJ")</f>
        <v>2023</v>
      </c>
      <c r="K2752" s="3" t="str">
        <f>TEXT(NIgerian_Fintech[[#This Row],[TransactionDate]], "MMMM")</f>
        <v>February</v>
      </c>
      <c r="L2752" s="3" t="str">
        <f>TEXT(NIgerian_Fintech[[#This Row],[TransactionDate]], "MM")</f>
        <v>02</v>
      </c>
      <c r="M2752" s="3" t="str">
        <f>TEXT(NIgerian_Fintech[[#This Row],[TransactionDate]], "tttt")</f>
        <v>Sunday</v>
      </c>
      <c r="N2752" s="2" t="s">
        <v>16</v>
      </c>
    </row>
    <row r="2753" spans="1:14" ht="14.5" x14ac:dyDescent="0.35">
      <c r="A2753" s="2" t="s">
        <v>5536</v>
      </c>
      <c r="B2753" s="2" t="s">
        <v>5537</v>
      </c>
      <c r="C2753" s="2">
        <v>54</v>
      </c>
      <c r="D2753" s="2" t="s">
        <v>12</v>
      </c>
      <c r="E2753" s="2" t="s">
        <v>74</v>
      </c>
      <c r="F2753" s="2" t="s">
        <v>19</v>
      </c>
      <c r="G2753" s="2" t="s">
        <v>15</v>
      </c>
      <c r="H2753" s="7">
        <v>17099.5</v>
      </c>
      <c r="I2753" s="3">
        <v>45175</v>
      </c>
      <c r="J2753" s="3" t="str">
        <f>TEXT(NIgerian_Fintech[[#This Row],[TransactionDate]], "JJJJ")</f>
        <v>2023</v>
      </c>
      <c r="K2753" s="3" t="str">
        <f>TEXT(NIgerian_Fintech[[#This Row],[TransactionDate]], "MMMM")</f>
        <v>September</v>
      </c>
      <c r="L2753" s="3" t="str">
        <f>TEXT(NIgerian_Fintech[[#This Row],[TransactionDate]], "MM")</f>
        <v>09</v>
      </c>
      <c r="M2753" s="3" t="str">
        <f>TEXT(NIgerian_Fintech[[#This Row],[TransactionDate]], "tttt")</f>
        <v>Wednesday</v>
      </c>
      <c r="N2753" s="2" t="s">
        <v>16</v>
      </c>
    </row>
    <row r="2754" spans="1:14" ht="14.5" x14ac:dyDescent="0.35">
      <c r="A2754" s="2" t="s">
        <v>5538</v>
      </c>
      <c r="B2754" s="2" t="s">
        <v>5539</v>
      </c>
      <c r="C2754" s="2">
        <v>50</v>
      </c>
      <c r="D2754" s="2" t="s">
        <v>39</v>
      </c>
      <c r="E2754" s="2" t="s">
        <v>93</v>
      </c>
      <c r="F2754" s="2" t="s">
        <v>25</v>
      </c>
      <c r="G2754" s="2" t="s">
        <v>36</v>
      </c>
      <c r="H2754" s="7">
        <v>120.52</v>
      </c>
      <c r="I2754" s="3">
        <v>45336</v>
      </c>
      <c r="J2754" s="3" t="str">
        <f>TEXT(NIgerian_Fintech[[#This Row],[TransactionDate]], "JJJJ")</f>
        <v>2024</v>
      </c>
      <c r="K2754" s="3" t="str">
        <f>TEXT(NIgerian_Fintech[[#This Row],[TransactionDate]], "MMMM")</f>
        <v>February</v>
      </c>
      <c r="L2754" s="3" t="str">
        <f>TEXT(NIgerian_Fintech[[#This Row],[TransactionDate]], "MM")</f>
        <v>02</v>
      </c>
      <c r="M2754" s="3" t="str">
        <f>TEXT(NIgerian_Fintech[[#This Row],[TransactionDate]], "tttt")</f>
        <v>Wednesday</v>
      </c>
      <c r="N2754" s="2" t="s">
        <v>16</v>
      </c>
    </row>
    <row r="2755" spans="1:14" ht="14.5" x14ac:dyDescent="0.35">
      <c r="A2755" s="2" t="s">
        <v>5540</v>
      </c>
      <c r="B2755" s="2" t="s">
        <v>5541</v>
      </c>
      <c r="C2755" s="2">
        <v>20</v>
      </c>
      <c r="D2755" s="2" t="s">
        <v>39</v>
      </c>
      <c r="E2755" s="2" t="s">
        <v>64</v>
      </c>
      <c r="F2755" s="2" t="s">
        <v>19</v>
      </c>
      <c r="G2755" s="2" t="s">
        <v>30</v>
      </c>
      <c r="H2755" s="7">
        <v>16449.48</v>
      </c>
      <c r="I2755" s="3">
        <v>45317</v>
      </c>
      <c r="J2755" s="3" t="str">
        <f>TEXT(NIgerian_Fintech[[#This Row],[TransactionDate]], "JJJJ")</f>
        <v>2024</v>
      </c>
      <c r="K2755" s="3" t="str">
        <f>TEXT(NIgerian_Fintech[[#This Row],[TransactionDate]], "MMMM")</f>
        <v>January</v>
      </c>
      <c r="L2755" s="3" t="str">
        <f>TEXT(NIgerian_Fintech[[#This Row],[TransactionDate]], "MM")</f>
        <v>01</v>
      </c>
      <c r="M2755" s="3" t="str">
        <f>TEXT(NIgerian_Fintech[[#This Row],[TransactionDate]], "tttt")</f>
        <v>Friday</v>
      </c>
      <c r="N2755" s="2" t="s">
        <v>16</v>
      </c>
    </row>
    <row r="2756" spans="1:14" ht="14.5" x14ac:dyDescent="0.35">
      <c r="A2756" s="2" t="s">
        <v>5542</v>
      </c>
      <c r="B2756" s="2" t="s">
        <v>5543</v>
      </c>
      <c r="C2756" s="2">
        <v>36</v>
      </c>
      <c r="D2756" s="2" t="s">
        <v>39</v>
      </c>
      <c r="E2756" s="2" t="s">
        <v>64</v>
      </c>
      <c r="F2756" s="2" t="s">
        <v>49</v>
      </c>
      <c r="G2756" s="2" t="s">
        <v>20</v>
      </c>
      <c r="H2756" s="7">
        <v>1453.06</v>
      </c>
      <c r="I2756" s="3">
        <v>45305</v>
      </c>
      <c r="J2756" s="3" t="str">
        <f>TEXT(NIgerian_Fintech[[#This Row],[TransactionDate]], "JJJJ")</f>
        <v>2024</v>
      </c>
      <c r="K2756" s="3" t="str">
        <f>TEXT(NIgerian_Fintech[[#This Row],[TransactionDate]], "MMMM")</f>
        <v>January</v>
      </c>
      <c r="L2756" s="3" t="str">
        <f>TEXT(NIgerian_Fintech[[#This Row],[TransactionDate]], "MM")</f>
        <v>01</v>
      </c>
      <c r="M2756" s="3" t="str">
        <f>TEXT(NIgerian_Fintech[[#This Row],[TransactionDate]], "tttt")</f>
        <v>Sunday</v>
      </c>
      <c r="N2756" s="2" t="s">
        <v>16</v>
      </c>
    </row>
    <row r="2757" spans="1:14" ht="14.5" x14ac:dyDescent="0.35">
      <c r="A2757" s="2" t="s">
        <v>5544</v>
      </c>
      <c r="B2757" s="2" t="s">
        <v>5545</v>
      </c>
      <c r="C2757" s="2">
        <v>40</v>
      </c>
      <c r="D2757" s="2" t="s">
        <v>39</v>
      </c>
      <c r="E2757" s="2" t="s">
        <v>52</v>
      </c>
      <c r="F2757" s="2" t="s">
        <v>14</v>
      </c>
      <c r="G2757" s="2" t="s">
        <v>26</v>
      </c>
      <c r="H2757" s="7">
        <v>3428.41</v>
      </c>
      <c r="I2757" s="3">
        <v>45153</v>
      </c>
      <c r="J2757" s="3" t="str">
        <f>TEXT(NIgerian_Fintech[[#This Row],[TransactionDate]], "JJJJ")</f>
        <v>2023</v>
      </c>
      <c r="K2757" s="3" t="str">
        <f>TEXT(NIgerian_Fintech[[#This Row],[TransactionDate]], "MMMM")</f>
        <v>August</v>
      </c>
      <c r="L2757" s="3" t="str">
        <f>TEXT(NIgerian_Fintech[[#This Row],[TransactionDate]], "MM")</f>
        <v>08</v>
      </c>
      <c r="M2757" s="3" t="str">
        <f>TEXT(NIgerian_Fintech[[#This Row],[TransactionDate]], "tttt")</f>
        <v>Tuesday</v>
      </c>
      <c r="N2757" s="2" t="s">
        <v>16</v>
      </c>
    </row>
    <row r="2758" spans="1:14" ht="14.5" x14ac:dyDescent="0.35">
      <c r="A2758" s="2" t="s">
        <v>5546</v>
      </c>
      <c r="B2758" s="2" t="s">
        <v>5547</v>
      </c>
      <c r="C2758" s="2">
        <v>46</v>
      </c>
      <c r="D2758" s="2" t="s">
        <v>39</v>
      </c>
      <c r="E2758" s="2" t="s">
        <v>13</v>
      </c>
      <c r="F2758" s="2" t="s">
        <v>14</v>
      </c>
      <c r="G2758" s="2" t="s">
        <v>26</v>
      </c>
      <c r="H2758" s="7">
        <v>34762.94</v>
      </c>
      <c r="I2758" s="3">
        <v>45517</v>
      </c>
      <c r="J2758" s="3" t="str">
        <f>TEXT(NIgerian_Fintech[[#This Row],[TransactionDate]], "JJJJ")</f>
        <v>2024</v>
      </c>
      <c r="K2758" s="3" t="str">
        <f>TEXT(NIgerian_Fintech[[#This Row],[TransactionDate]], "MMMM")</f>
        <v>August</v>
      </c>
      <c r="L2758" s="3" t="str">
        <f>TEXT(NIgerian_Fintech[[#This Row],[TransactionDate]], "MM")</f>
        <v>08</v>
      </c>
      <c r="M2758" s="3" t="str">
        <f>TEXT(NIgerian_Fintech[[#This Row],[TransactionDate]], "tttt")</f>
        <v>Tuesday</v>
      </c>
      <c r="N2758" s="2" t="s">
        <v>16</v>
      </c>
    </row>
    <row r="2759" spans="1:14" ht="14.5" x14ac:dyDescent="0.35">
      <c r="A2759" s="2" t="s">
        <v>5548</v>
      </c>
      <c r="B2759" s="2" t="s">
        <v>5549</v>
      </c>
      <c r="C2759" s="2">
        <v>47</v>
      </c>
      <c r="D2759" s="2" t="s">
        <v>12</v>
      </c>
      <c r="E2759" s="2" t="s">
        <v>42</v>
      </c>
      <c r="F2759" s="2" t="s">
        <v>55</v>
      </c>
      <c r="G2759" s="2" t="s">
        <v>15</v>
      </c>
      <c r="H2759" s="7">
        <v>529.77</v>
      </c>
      <c r="I2759" s="3">
        <v>45139</v>
      </c>
      <c r="J2759" s="3" t="str">
        <f>TEXT(NIgerian_Fintech[[#This Row],[TransactionDate]], "JJJJ")</f>
        <v>2023</v>
      </c>
      <c r="K2759" s="3" t="str">
        <f>TEXT(NIgerian_Fintech[[#This Row],[TransactionDate]], "MMMM")</f>
        <v>August</v>
      </c>
      <c r="L2759" s="3" t="str">
        <f>TEXT(NIgerian_Fintech[[#This Row],[TransactionDate]], "MM")</f>
        <v>08</v>
      </c>
      <c r="M2759" s="3" t="str">
        <f>TEXT(NIgerian_Fintech[[#This Row],[TransactionDate]], "tttt")</f>
        <v>Tuesday</v>
      </c>
      <c r="N2759" s="2" t="s">
        <v>16</v>
      </c>
    </row>
    <row r="2760" spans="1:14" ht="14.5" x14ac:dyDescent="0.35">
      <c r="A2760" s="2" t="s">
        <v>5550</v>
      </c>
      <c r="B2760" s="2" t="s">
        <v>5551</v>
      </c>
      <c r="C2760" s="2">
        <v>56</v>
      </c>
      <c r="D2760" s="2" t="s">
        <v>39</v>
      </c>
      <c r="E2760" s="2" t="s">
        <v>42</v>
      </c>
      <c r="F2760" s="2" t="s">
        <v>35</v>
      </c>
      <c r="G2760" s="2" t="s">
        <v>30</v>
      </c>
      <c r="H2760" s="7">
        <v>4293.08</v>
      </c>
      <c r="I2760" s="3">
        <v>45455</v>
      </c>
      <c r="J2760" s="3" t="str">
        <f>TEXT(NIgerian_Fintech[[#This Row],[TransactionDate]], "JJJJ")</f>
        <v>2024</v>
      </c>
      <c r="K2760" s="3" t="str">
        <f>TEXT(NIgerian_Fintech[[#This Row],[TransactionDate]], "MMMM")</f>
        <v>June</v>
      </c>
      <c r="L2760" s="3" t="str">
        <f>TEXT(NIgerian_Fintech[[#This Row],[TransactionDate]], "MM")</f>
        <v>06</v>
      </c>
      <c r="M2760" s="3" t="str">
        <f>TEXT(NIgerian_Fintech[[#This Row],[TransactionDate]], "tttt")</f>
        <v>Wednesday</v>
      </c>
      <c r="N2760" s="2" t="s">
        <v>16</v>
      </c>
    </row>
    <row r="2761" spans="1:14" ht="14.5" x14ac:dyDescent="0.35">
      <c r="A2761" s="2" t="s">
        <v>5552</v>
      </c>
      <c r="B2761" s="2" t="s">
        <v>5553</v>
      </c>
      <c r="C2761" s="2">
        <v>61</v>
      </c>
      <c r="D2761" s="2" t="s">
        <v>39</v>
      </c>
      <c r="E2761" s="2" t="s">
        <v>42</v>
      </c>
      <c r="F2761" s="2" t="s">
        <v>19</v>
      </c>
      <c r="G2761" s="2" t="s">
        <v>36</v>
      </c>
      <c r="H2761" s="7">
        <v>883.16</v>
      </c>
      <c r="I2761" s="3">
        <v>45272</v>
      </c>
      <c r="J2761" s="3" t="str">
        <f>TEXT(NIgerian_Fintech[[#This Row],[TransactionDate]], "JJJJ")</f>
        <v>2023</v>
      </c>
      <c r="K2761" s="3" t="str">
        <f>TEXT(NIgerian_Fintech[[#This Row],[TransactionDate]], "MMMM")</f>
        <v>December</v>
      </c>
      <c r="L2761" s="3" t="str">
        <f>TEXT(NIgerian_Fintech[[#This Row],[TransactionDate]], "MM")</f>
        <v>12</v>
      </c>
      <c r="M2761" s="3" t="str">
        <f>TEXT(NIgerian_Fintech[[#This Row],[TransactionDate]], "tttt")</f>
        <v>Tuesday</v>
      </c>
      <c r="N2761" s="2" t="s">
        <v>16</v>
      </c>
    </row>
    <row r="2762" spans="1:14" ht="14.5" x14ac:dyDescent="0.35">
      <c r="A2762" s="2" t="s">
        <v>5554</v>
      </c>
      <c r="B2762" s="2" t="s">
        <v>5555</v>
      </c>
      <c r="C2762" s="2">
        <v>64</v>
      </c>
      <c r="D2762" s="2" t="s">
        <v>39</v>
      </c>
      <c r="E2762" s="2" t="s">
        <v>24</v>
      </c>
      <c r="F2762" s="2" t="s">
        <v>25</v>
      </c>
      <c r="G2762" s="2" t="s">
        <v>30</v>
      </c>
      <c r="H2762" s="7">
        <v>19214.43</v>
      </c>
      <c r="I2762" s="3">
        <v>45345</v>
      </c>
      <c r="J2762" s="3" t="str">
        <f>TEXT(NIgerian_Fintech[[#This Row],[TransactionDate]], "JJJJ")</f>
        <v>2024</v>
      </c>
      <c r="K2762" s="3" t="str">
        <f>TEXT(NIgerian_Fintech[[#This Row],[TransactionDate]], "MMMM")</f>
        <v>February</v>
      </c>
      <c r="L2762" s="3" t="str">
        <f>TEXT(NIgerian_Fintech[[#This Row],[TransactionDate]], "MM")</f>
        <v>02</v>
      </c>
      <c r="M2762" s="3" t="str">
        <f>TEXT(NIgerian_Fintech[[#This Row],[TransactionDate]], "tttt")</f>
        <v>Friday</v>
      </c>
      <c r="N2762" s="2" t="s">
        <v>16</v>
      </c>
    </row>
    <row r="2763" spans="1:14" ht="14.5" x14ac:dyDescent="0.35">
      <c r="A2763" s="2" t="s">
        <v>5556</v>
      </c>
      <c r="B2763" s="2" t="s">
        <v>5557</v>
      </c>
      <c r="C2763" s="2">
        <v>42</v>
      </c>
      <c r="D2763" s="2" t="s">
        <v>12</v>
      </c>
      <c r="E2763" s="2" t="s">
        <v>93</v>
      </c>
      <c r="F2763" s="2" t="s">
        <v>35</v>
      </c>
      <c r="G2763" s="2" t="s">
        <v>26</v>
      </c>
      <c r="H2763" s="7">
        <v>12140.77</v>
      </c>
      <c r="I2763" s="3">
        <v>45010</v>
      </c>
      <c r="J2763" s="3" t="str">
        <f>TEXT(NIgerian_Fintech[[#This Row],[TransactionDate]], "JJJJ")</f>
        <v>2023</v>
      </c>
      <c r="K2763" s="3" t="str">
        <f>TEXT(NIgerian_Fintech[[#This Row],[TransactionDate]], "MMMM")</f>
        <v>March</v>
      </c>
      <c r="L2763" s="3" t="str">
        <f>TEXT(NIgerian_Fintech[[#This Row],[TransactionDate]], "MM")</f>
        <v>03</v>
      </c>
      <c r="M2763" s="3" t="str">
        <f>TEXT(NIgerian_Fintech[[#This Row],[TransactionDate]], "tttt")</f>
        <v>Saturday</v>
      </c>
      <c r="N2763" s="2" t="s">
        <v>21</v>
      </c>
    </row>
    <row r="2764" spans="1:14" ht="14.5" x14ac:dyDescent="0.35">
      <c r="A2764" s="2" t="s">
        <v>5558</v>
      </c>
      <c r="B2764" s="2" t="s">
        <v>5559</v>
      </c>
      <c r="C2764" s="2">
        <v>54</v>
      </c>
      <c r="D2764" s="2" t="s">
        <v>39</v>
      </c>
      <c r="E2764" s="2" t="s">
        <v>29</v>
      </c>
      <c r="F2764" s="2" t="s">
        <v>49</v>
      </c>
      <c r="G2764" s="2" t="s">
        <v>30</v>
      </c>
      <c r="H2764" s="7">
        <v>16111.26</v>
      </c>
      <c r="I2764" s="3">
        <v>45123</v>
      </c>
      <c r="J2764" s="3" t="str">
        <f>TEXT(NIgerian_Fintech[[#This Row],[TransactionDate]], "JJJJ")</f>
        <v>2023</v>
      </c>
      <c r="K2764" s="3" t="str">
        <f>TEXT(NIgerian_Fintech[[#This Row],[TransactionDate]], "MMMM")</f>
        <v>July</v>
      </c>
      <c r="L2764" s="3" t="str">
        <f>TEXT(NIgerian_Fintech[[#This Row],[TransactionDate]], "MM")</f>
        <v>07</v>
      </c>
      <c r="M2764" s="3" t="str">
        <f>TEXT(NIgerian_Fintech[[#This Row],[TransactionDate]], "tttt")</f>
        <v>Sunday</v>
      </c>
      <c r="N2764" s="2" t="s">
        <v>16</v>
      </c>
    </row>
    <row r="2765" spans="1:14" ht="14.5" x14ac:dyDescent="0.35">
      <c r="A2765" s="2" t="s">
        <v>5560</v>
      </c>
      <c r="B2765" s="2" t="s">
        <v>5561</v>
      </c>
      <c r="C2765" s="2">
        <v>64</v>
      </c>
      <c r="D2765" s="2" t="s">
        <v>39</v>
      </c>
      <c r="E2765" s="2" t="s">
        <v>13</v>
      </c>
      <c r="F2765" s="2" t="s">
        <v>49</v>
      </c>
      <c r="G2765" s="2" t="s">
        <v>26</v>
      </c>
      <c r="H2765" s="7">
        <v>7492.51</v>
      </c>
      <c r="I2765" s="3">
        <v>45456</v>
      </c>
      <c r="J2765" s="3" t="str">
        <f>TEXT(NIgerian_Fintech[[#This Row],[TransactionDate]], "JJJJ")</f>
        <v>2024</v>
      </c>
      <c r="K2765" s="3" t="str">
        <f>TEXT(NIgerian_Fintech[[#This Row],[TransactionDate]], "MMMM")</f>
        <v>June</v>
      </c>
      <c r="L2765" s="3" t="str">
        <f>TEXT(NIgerian_Fintech[[#This Row],[TransactionDate]], "MM")</f>
        <v>06</v>
      </c>
      <c r="M2765" s="3" t="str">
        <f>TEXT(NIgerian_Fintech[[#This Row],[TransactionDate]], "tttt")</f>
        <v>Thursday</v>
      </c>
      <c r="N2765" s="2" t="s">
        <v>16</v>
      </c>
    </row>
    <row r="2766" spans="1:14" ht="14.5" x14ac:dyDescent="0.35">
      <c r="A2766" s="2" t="s">
        <v>5562</v>
      </c>
      <c r="B2766" s="2" t="s">
        <v>5563</v>
      </c>
      <c r="C2766" s="2">
        <v>25</v>
      </c>
      <c r="D2766" s="2" t="s">
        <v>12</v>
      </c>
      <c r="E2766" s="2" t="s">
        <v>74</v>
      </c>
      <c r="F2766" s="2" t="s">
        <v>49</v>
      </c>
      <c r="G2766" s="2" t="s">
        <v>20</v>
      </c>
      <c r="H2766" s="7">
        <v>4427.3100000000004</v>
      </c>
      <c r="I2766" s="3">
        <v>45147</v>
      </c>
      <c r="J2766" s="3" t="str">
        <f>TEXT(NIgerian_Fintech[[#This Row],[TransactionDate]], "JJJJ")</f>
        <v>2023</v>
      </c>
      <c r="K2766" s="3" t="str">
        <f>TEXT(NIgerian_Fintech[[#This Row],[TransactionDate]], "MMMM")</f>
        <v>August</v>
      </c>
      <c r="L2766" s="3" t="str">
        <f>TEXT(NIgerian_Fintech[[#This Row],[TransactionDate]], "MM")</f>
        <v>08</v>
      </c>
      <c r="M2766" s="3" t="str">
        <f>TEXT(NIgerian_Fintech[[#This Row],[TransactionDate]], "tttt")</f>
        <v>Wednesday</v>
      </c>
      <c r="N2766" s="2" t="s">
        <v>16</v>
      </c>
    </row>
    <row r="2767" spans="1:14" ht="14.5" x14ac:dyDescent="0.35">
      <c r="A2767" s="2" t="s">
        <v>5564</v>
      </c>
      <c r="B2767" s="2" t="s">
        <v>5565</v>
      </c>
      <c r="C2767" s="2">
        <v>59</v>
      </c>
      <c r="D2767" s="2" t="s">
        <v>39</v>
      </c>
      <c r="E2767" s="2" t="s">
        <v>42</v>
      </c>
      <c r="F2767" s="2" t="s">
        <v>14</v>
      </c>
      <c r="G2767" s="2" t="s">
        <v>20</v>
      </c>
      <c r="H2767" s="7">
        <v>22.76</v>
      </c>
      <c r="I2767" s="3">
        <v>45102</v>
      </c>
      <c r="J2767" s="3" t="str">
        <f>TEXT(NIgerian_Fintech[[#This Row],[TransactionDate]], "JJJJ")</f>
        <v>2023</v>
      </c>
      <c r="K2767" s="3" t="str">
        <f>TEXT(NIgerian_Fintech[[#This Row],[TransactionDate]], "MMMM")</f>
        <v>June</v>
      </c>
      <c r="L2767" s="3" t="str">
        <f>TEXT(NIgerian_Fintech[[#This Row],[TransactionDate]], "MM")</f>
        <v>06</v>
      </c>
      <c r="M2767" s="3" t="str">
        <f>TEXT(NIgerian_Fintech[[#This Row],[TransactionDate]], "tttt")</f>
        <v>Sunday</v>
      </c>
      <c r="N2767" s="2" t="s">
        <v>16</v>
      </c>
    </row>
    <row r="2768" spans="1:14" ht="14.5" x14ac:dyDescent="0.35">
      <c r="A2768" s="2" t="s">
        <v>5566</v>
      </c>
      <c r="B2768" s="2" t="s">
        <v>5567</v>
      </c>
      <c r="C2768" s="2">
        <v>33</v>
      </c>
      <c r="D2768" s="2" t="s">
        <v>39</v>
      </c>
      <c r="E2768" s="2" t="s">
        <v>24</v>
      </c>
      <c r="F2768" s="2" t="s">
        <v>25</v>
      </c>
      <c r="G2768" s="2" t="s">
        <v>26</v>
      </c>
      <c r="H2768" s="7">
        <v>3256.29</v>
      </c>
      <c r="I2768" s="3">
        <v>45510</v>
      </c>
      <c r="J2768" s="3" t="str">
        <f>TEXT(NIgerian_Fintech[[#This Row],[TransactionDate]], "JJJJ")</f>
        <v>2024</v>
      </c>
      <c r="K2768" s="3" t="str">
        <f>TEXT(NIgerian_Fintech[[#This Row],[TransactionDate]], "MMMM")</f>
        <v>August</v>
      </c>
      <c r="L2768" s="3" t="str">
        <f>TEXT(NIgerian_Fintech[[#This Row],[TransactionDate]], "MM")</f>
        <v>08</v>
      </c>
      <c r="M2768" s="3" t="str">
        <f>TEXT(NIgerian_Fintech[[#This Row],[TransactionDate]], "tttt")</f>
        <v>Tuesday</v>
      </c>
      <c r="N2768" s="2" t="s">
        <v>16</v>
      </c>
    </row>
    <row r="2769" spans="1:14" ht="14.5" x14ac:dyDescent="0.35">
      <c r="A2769" s="2" t="s">
        <v>5568</v>
      </c>
      <c r="B2769" s="2" t="s">
        <v>5569</v>
      </c>
      <c r="C2769" s="2">
        <v>25</v>
      </c>
      <c r="D2769" s="2" t="s">
        <v>12</v>
      </c>
      <c r="E2769" s="2" t="s">
        <v>74</v>
      </c>
      <c r="F2769" s="2" t="s">
        <v>49</v>
      </c>
      <c r="G2769" s="2" t="s">
        <v>36</v>
      </c>
      <c r="H2769" s="7">
        <v>7226.86</v>
      </c>
      <c r="I2769" s="3">
        <v>45529</v>
      </c>
      <c r="J2769" s="3" t="str">
        <f>TEXT(NIgerian_Fintech[[#This Row],[TransactionDate]], "JJJJ")</f>
        <v>2024</v>
      </c>
      <c r="K2769" s="3" t="str">
        <f>TEXT(NIgerian_Fintech[[#This Row],[TransactionDate]], "MMMM")</f>
        <v>August</v>
      </c>
      <c r="L2769" s="3" t="str">
        <f>TEXT(NIgerian_Fintech[[#This Row],[TransactionDate]], "MM")</f>
        <v>08</v>
      </c>
      <c r="M2769" s="3" t="str">
        <f>TEXT(NIgerian_Fintech[[#This Row],[TransactionDate]], "tttt")</f>
        <v>Sunday</v>
      </c>
      <c r="N2769" s="2" t="s">
        <v>16</v>
      </c>
    </row>
    <row r="2770" spans="1:14" ht="14.5" x14ac:dyDescent="0.35">
      <c r="A2770" s="2" t="s">
        <v>5570</v>
      </c>
      <c r="B2770" s="2" t="s">
        <v>5571</v>
      </c>
      <c r="C2770" s="2">
        <v>18</v>
      </c>
      <c r="D2770" s="2" t="s">
        <v>39</v>
      </c>
      <c r="E2770" s="2" t="s">
        <v>13</v>
      </c>
      <c r="F2770" s="2" t="s">
        <v>49</v>
      </c>
      <c r="G2770" s="2" t="s">
        <v>36</v>
      </c>
      <c r="H2770" s="7">
        <v>10917.22</v>
      </c>
      <c r="I2770" s="3">
        <v>45248</v>
      </c>
      <c r="J2770" s="3" t="str">
        <f>TEXT(NIgerian_Fintech[[#This Row],[TransactionDate]], "JJJJ")</f>
        <v>2023</v>
      </c>
      <c r="K2770" s="3" t="str">
        <f>TEXT(NIgerian_Fintech[[#This Row],[TransactionDate]], "MMMM")</f>
        <v>November</v>
      </c>
      <c r="L2770" s="3" t="str">
        <f>TEXT(NIgerian_Fintech[[#This Row],[TransactionDate]], "MM")</f>
        <v>11</v>
      </c>
      <c r="M2770" s="3" t="str">
        <f>TEXT(NIgerian_Fintech[[#This Row],[TransactionDate]], "tttt")</f>
        <v>Saturday</v>
      </c>
      <c r="N2770" s="2" t="s">
        <v>16</v>
      </c>
    </row>
    <row r="2771" spans="1:14" ht="14.5" x14ac:dyDescent="0.35">
      <c r="A2771" s="2" t="s">
        <v>5572</v>
      </c>
      <c r="B2771" s="2" t="s">
        <v>5573</v>
      </c>
      <c r="C2771" s="2">
        <v>61</v>
      </c>
      <c r="D2771" s="2" t="s">
        <v>39</v>
      </c>
      <c r="E2771" s="2" t="s">
        <v>93</v>
      </c>
      <c r="F2771" s="2" t="s">
        <v>55</v>
      </c>
      <c r="G2771" s="2" t="s">
        <v>30</v>
      </c>
      <c r="H2771" s="7">
        <v>2599.86</v>
      </c>
      <c r="I2771" s="3">
        <v>45461</v>
      </c>
      <c r="J2771" s="3" t="str">
        <f>TEXT(NIgerian_Fintech[[#This Row],[TransactionDate]], "JJJJ")</f>
        <v>2024</v>
      </c>
      <c r="K2771" s="3" t="str">
        <f>TEXT(NIgerian_Fintech[[#This Row],[TransactionDate]], "MMMM")</f>
        <v>June</v>
      </c>
      <c r="L2771" s="3" t="str">
        <f>TEXT(NIgerian_Fintech[[#This Row],[TransactionDate]], "MM")</f>
        <v>06</v>
      </c>
      <c r="M2771" s="3" t="str">
        <f>TEXT(NIgerian_Fintech[[#This Row],[TransactionDate]], "tttt")</f>
        <v>Tuesday</v>
      </c>
      <c r="N2771" s="2" t="s">
        <v>21</v>
      </c>
    </row>
    <row r="2772" spans="1:14" ht="14.5" x14ac:dyDescent="0.35">
      <c r="A2772" s="2" t="s">
        <v>5574</v>
      </c>
      <c r="B2772" s="2" t="s">
        <v>5575</v>
      </c>
      <c r="C2772" s="2">
        <v>22</v>
      </c>
      <c r="D2772" s="2" t="s">
        <v>39</v>
      </c>
      <c r="E2772" s="2" t="s">
        <v>13</v>
      </c>
      <c r="F2772" s="2" t="s">
        <v>19</v>
      </c>
      <c r="G2772" s="2" t="s">
        <v>26</v>
      </c>
      <c r="H2772" s="7">
        <v>1495.46</v>
      </c>
      <c r="I2772" s="3">
        <v>45651</v>
      </c>
      <c r="J2772" s="3" t="str">
        <f>TEXT(NIgerian_Fintech[[#This Row],[TransactionDate]], "JJJJ")</f>
        <v>2024</v>
      </c>
      <c r="K2772" s="3" t="str">
        <f>TEXT(NIgerian_Fintech[[#This Row],[TransactionDate]], "MMMM")</f>
        <v>December</v>
      </c>
      <c r="L2772" s="3" t="str">
        <f>TEXT(NIgerian_Fintech[[#This Row],[TransactionDate]], "MM")</f>
        <v>12</v>
      </c>
      <c r="M2772" s="3" t="str">
        <f>TEXT(NIgerian_Fintech[[#This Row],[TransactionDate]], "tttt")</f>
        <v>Wednesday</v>
      </c>
      <c r="N2772" s="2" t="s">
        <v>16</v>
      </c>
    </row>
    <row r="2773" spans="1:14" ht="14.5" x14ac:dyDescent="0.35">
      <c r="A2773" s="2" t="s">
        <v>5576</v>
      </c>
      <c r="B2773" s="2" t="s">
        <v>5577</v>
      </c>
      <c r="C2773" s="2">
        <v>20</v>
      </c>
      <c r="D2773" s="2" t="s">
        <v>39</v>
      </c>
      <c r="E2773" s="2" t="s">
        <v>52</v>
      </c>
      <c r="F2773" s="2" t="s">
        <v>19</v>
      </c>
      <c r="G2773" s="2" t="s">
        <v>15</v>
      </c>
      <c r="H2773" s="7">
        <v>2251.64</v>
      </c>
      <c r="I2773" s="3">
        <v>45320</v>
      </c>
      <c r="J2773" s="3" t="str">
        <f>TEXT(NIgerian_Fintech[[#This Row],[TransactionDate]], "JJJJ")</f>
        <v>2024</v>
      </c>
      <c r="K2773" s="3" t="str">
        <f>TEXT(NIgerian_Fintech[[#This Row],[TransactionDate]], "MMMM")</f>
        <v>January</v>
      </c>
      <c r="L2773" s="3" t="str">
        <f>TEXT(NIgerian_Fintech[[#This Row],[TransactionDate]], "MM")</f>
        <v>01</v>
      </c>
      <c r="M2773" s="3" t="str">
        <f>TEXT(NIgerian_Fintech[[#This Row],[TransactionDate]], "tttt")</f>
        <v>Monday</v>
      </c>
      <c r="N2773" s="2" t="s">
        <v>16</v>
      </c>
    </row>
    <row r="2774" spans="1:14" ht="14.5" x14ac:dyDescent="0.35">
      <c r="A2774" s="2" t="s">
        <v>5578</v>
      </c>
      <c r="B2774" s="2" t="s">
        <v>5579</v>
      </c>
      <c r="C2774" s="2">
        <v>18</v>
      </c>
      <c r="D2774" s="2" t="s">
        <v>39</v>
      </c>
      <c r="E2774" s="2" t="s">
        <v>29</v>
      </c>
      <c r="F2774" s="2" t="s">
        <v>19</v>
      </c>
      <c r="G2774" s="2" t="s">
        <v>36</v>
      </c>
      <c r="H2774" s="7">
        <v>4370.74</v>
      </c>
      <c r="I2774" s="3">
        <v>45566</v>
      </c>
      <c r="J2774" s="3" t="str">
        <f>TEXT(NIgerian_Fintech[[#This Row],[TransactionDate]], "JJJJ")</f>
        <v>2024</v>
      </c>
      <c r="K2774" s="3" t="str">
        <f>TEXT(NIgerian_Fintech[[#This Row],[TransactionDate]], "MMMM")</f>
        <v>October</v>
      </c>
      <c r="L2774" s="3" t="str">
        <f>TEXT(NIgerian_Fintech[[#This Row],[TransactionDate]], "MM")</f>
        <v>10</v>
      </c>
      <c r="M2774" s="3" t="str">
        <f>TEXT(NIgerian_Fintech[[#This Row],[TransactionDate]], "tttt")</f>
        <v>Tuesday</v>
      </c>
      <c r="N2774" s="2" t="s">
        <v>16</v>
      </c>
    </row>
    <row r="2775" spans="1:14" ht="14.5" x14ac:dyDescent="0.35">
      <c r="A2775" s="2" t="s">
        <v>5580</v>
      </c>
      <c r="B2775" s="2" t="s">
        <v>5581</v>
      </c>
      <c r="C2775" s="2">
        <v>21</v>
      </c>
      <c r="D2775" s="2" t="s">
        <v>12</v>
      </c>
      <c r="E2775" s="2" t="s">
        <v>42</v>
      </c>
      <c r="F2775" s="2" t="s">
        <v>35</v>
      </c>
      <c r="G2775" s="2" t="s">
        <v>36</v>
      </c>
      <c r="H2775" s="7">
        <v>1606.13</v>
      </c>
      <c r="I2775" s="3">
        <v>45497</v>
      </c>
      <c r="J2775" s="3" t="str">
        <f>TEXT(NIgerian_Fintech[[#This Row],[TransactionDate]], "JJJJ")</f>
        <v>2024</v>
      </c>
      <c r="K2775" s="3" t="str">
        <f>TEXT(NIgerian_Fintech[[#This Row],[TransactionDate]], "MMMM")</f>
        <v>July</v>
      </c>
      <c r="L2775" s="3" t="str">
        <f>TEXT(NIgerian_Fintech[[#This Row],[TransactionDate]], "MM")</f>
        <v>07</v>
      </c>
      <c r="M2775" s="3" t="str">
        <f>TEXT(NIgerian_Fintech[[#This Row],[TransactionDate]], "tttt")</f>
        <v>Wednesday</v>
      </c>
      <c r="N2775" s="2" t="s">
        <v>16</v>
      </c>
    </row>
    <row r="2776" spans="1:14" ht="14.5" x14ac:dyDescent="0.35">
      <c r="A2776" s="2" t="s">
        <v>5582</v>
      </c>
      <c r="B2776" s="2" t="s">
        <v>5583</v>
      </c>
      <c r="C2776" s="2">
        <v>57</v>
      </c>
      <c r="D2776" s="2" t="s">
        <v>12</v>
      </c>
      <c r="E2776" s="2" t="s">
        <v>93</v>
      </c>
      <c r="F2776" s="2" t="s">
        <v>55</v>
      </c>
      <c r="G2776" s="2" t="s">
        <v>20</v>
      </c>
      <c r="H2776" s="7">
        <v>1705.72</v>
      </c>
      <c r="I2776" s="3">
        <v>45250</v>
      </c>
      <c r="J2776" s="3" t="str">
        <f>TEXT(NIgerian_Fintech[[#This Row],[TransactionDate]], "JJJJ")</f>
        <v>2023</v>
      </c>
      <c r="K2776" s="3" t="str">
        <f>TEXT(NIgerian_Fintech[[#This Row],[TransactionDate]], "MMMM")</f>
        <v>November</v>
      </c>
      <c r="L2776" s="3" t="str">
        <f>TEXT(NIgerian_Fintech[[#This Row],[TransactionDate]], "MM")</f>
        <v>11</v>
      </c>
      <c r="M2776" s="3" t="str">
        <f>TEXT(NIgerian_Fintech[[#This Row],[TransactionDate]], "tttt")</f>
        <v>Monday</v>
      </c>
      <c r="N2776" s="2" t="s">
        <v>16</v>
      </c>
    </row>
    <row r="2777" spans="1:14" ht="14.5" x14ac:dyDescent="0.35">
      <c r="A2777" s="2" t="s">
        <v>5584</v>
      </c>
      <c r="B2777" s="2" t="s">
        <v>5585</v>
      </c>
      <c r="C2777" s="2">
        <v>52</v>
      </c>
      <c r="D2777" s="2" t="s">
        <v>12</v>
      </c>
      <c r="E2777" s="2" t="s">
        <v>52</v>
      </c>
      <c r="F2777" s="2" t="s">
        <v>14</v>
      </c>
      <c r="G2777" s="2" t="s">
        <v>36</v>
      </c>
      <c r="H2777" s="7">
        <v>447.38</v>
      </c>
      <c r="I2777" s="3">
        <v>45011</v>
      </c>
      <c r="J2777" s="3" t="str">
        <f>TEXT(NIgerian_Fintech[[#This Row],[TransactionDate]], "JJJJ")</f>
        <v>2023</v>
      </c>
      <c r="K2777" s="3" t="str">
        <f>TEXT(NIgerian_Fintech[[#This Row],[TransactionDate]], "MMMM")</f>
        <v>March</v>
      </c>
      <c r="L2777" s="3" t="str">
        <f>TEXT(NIgerian_Fintech[[#This Row],[TransactionDate]], "MM")</f>
        <v>03</v>
      </c>
      <c r="M2777" s="3" t="str">
        <f>TEXT(NIgerian_Fintech[[#This Row],[TransactionDate]], "tttt")</f>
        <v>Sunday</v>
      </c>
      <c r="N2777" s="2" t="s">
        <v>16</v>
      </c>
    </row>
    <row r="2778" spans="1:14" ht="14.5" x14ac:dyDescent="0.35">
      <c r="A2778" s="2" t="s">
        <v>5586</v>
      </c>
      <c r="B2778" s="2" t="s">
        <v>5587</v>
      </c>
      <c r="C2778" s="2">
        <v>49</v>
      </c>
      <c r="D2778" s="2" t="s">
        <v>39</v>
      </c>
      <c r="E2778" s="2" t="s">
        <v>42</v>
      </c>
      <c r="F2778" s="2" t="s">
        <v>35</v>
      </c>
      <c r="G2778" s="2" t="s">
        <v>36</v>
      </c>
      <c r="H2778" s="7">
        <v>19429.91</v>
      </c>
      <c r="I2778" s="3">
        <v>45353</v>
      </c>
      <c r="J2778" s="3" t="str">
        <f>TEXT(NIgerian_Fintech[[#This Row],[TransactionDate]], "JJJJ")</f>
        <v>2024</v>
      </c>
      <c r="K2778" s="3" t="str">
        <f>TEXT(NIgerian_Fintech[[#This Row],[TransactionDate]], "MMMM")</f>
        <v>March</v>
      </c>
      <c r="L2778" s="3" t="str">
        <f>TEXT(NIgerian_Fintech[[#This Row],[TransactionDate]], "MM")</f>
        <v>03</v>
      </c>
      <c r="M2778" s="3" t="str">
        <f>TEXT(NIgerian_Fintech[[#This Row],[TransactionDate]], "tttt")</f>
        <v>Saturday</v>
      </c>
      <c r="N2778" s="2" t="s">
        <v>16</v>
      </c>
    </row>
    <row r="2779" spans="1:14" ht="14.5" x14ac:dyDescent="0.35">
      <c r="A2779" s="2" t="s">
        <v>5588</v>
      </c>
      <c r="B2779" s="2" t="s">
        <v>5589</v>
      </c>
      <c r="C2779" s="2">
        <v>59</v>
      </c>
      <c r="D2779" s="2" t="s">
        <v>39</v>
      </c>
      <c r="E2779" s="2" t="s">
        <v>13</v>
      </c>
      <c r="F2779" s="2" t="s">
        <v>55</v>
      </c>
      <c r="G2779" s="2" t="s">
        <v>36</v>
      </c>
      <c r="H2779" s="7">
        <v>2481.52</v>
      </c>
      <c r="I2779" s="3">
        <v>45194</v>
      </c>
      <c r="J2779" s="3" t="str">
        <f>TEXT(NIgerian_Fintech[[#This Row],[TransactionDate]], "JJJJ")</f>
        <v>2023</v>
      </c>
      <c r="K2779" s="3" t="str">
        <f>TEXT(NIgerian_Fintech[[#This Row],[TransactionDate]], "MMMM")</f>
        <v>September</v>
      </c>
      <c r="L2779" s="3" t="str">
        <f>TEXT(NIgerian_Fintech[[#This Row],[TransactionDate]], "MM")</f>
        <v>09</v>
      </c>
      <c r="M2779" s="3" t="str">
        <f>TEXT(NIgerian_Fintech[[#This Row],[TransactionDate]], "tttt")</f>
        <v>Monday</v>
      </c>
      <c r="N2779" s="2" t="s">
        <v>16</v>
      </c>
    </row>
    <row r="2780" spans="1:14" ht="14.5" x14ac:dyDescent="0.35">
      <c r="A2780" s="2" t="s">
        <v>5590</v>
      </c>
      <c r="B2780" s="2" t="s">
        <v>5591</v>
      </c>
      <c r="C2780" s="2">
        <v>51</v>
      </c>
      <c r="D2780" s="2" t="s">
        <v>39</v>
      </c>
      <c r="E2780" s="2" t="s">
        <v>13</v>
      </c>
      <c r="F2780" s="2" t="s">
        <v>49</v>
      </c>
      <c r="G2780" s="2" t="s">
        <v>26</v>
      </c>
      <c r="H2780" s="7">
        <v>17254.240000000002</v>
      </c>
      <c r="I2780" s="3">
        <v>45038</v>
      </c>
      <c r="J2780" s="3" t="str">
        <f>TEXT(NIgerian_Fintech[[#This Row],[TransactionDate]], "JJJJ")</f>
        <v>2023</v>
      </c>
      <c r="K2780" s="3" t="str">
        <f>TEXT(NIgerian_Fintech[[#This Row],[TransactionDate]], "MMMM")</f>
        <v>April</v>
      </c>
      <c r="L2780" s="3" t="str">
        <f>TEXT(NIgerian_Fintech[[#This Row],[TransactionDate]], "MM")</f>
        <v>04</v>
      </c>
      <c r="M2780" s="3" t="str">
        <f>TEXT(NIgerian_Fintech[[#This Row],[TransactionDate]], "tttt")</f>
        <v>Saturday</v>
      </c>
      <c r="N2780" s="2" t="s">
        <v>16</v>
      </c>
    </row>
    <row r="2781" spans="1:14" ht="14.5" x14ac:dyDescent="0.35">
      <c r="A2781" s="2" t="s">
        <v>5592</v>
      </c>
      <c r="B2781" s="2" t="s">
        <v>5593</v>
      </c>
      <c r="C2781" s="2">
        <v>60</v>
      </c>
      <c r="D2781" s="2" t="s">
        <v>12</v>
      </c>
      <c r="E2781" s="2" t="s">
        <v>24</v>
      </c>
      <c r="F2781" s="2" t="s">
        <v>25</v>
      </c>
      <c r="G2781" s="2" t="s">
        <v>26</v>
      </c>
      <c r="H2781" s="7">
        <v>5768.04</v>
      </c>
      <c r="I2781" s="3">
        <v>45554</v>
      </c>
      <c r="J2781" s="3" t="str">
        <f>TEXT(NIgerian_Fintech[[#This Row],[TransactionDate]], "JJJJ")</f>
        <v>2024</v>
      </c>
      <c r="K2781" s="3" t="str">
        <f>TEXT(NIgerian_Fintech[[#This Row],[TransactionDate]], "MMMM")</f>
        <v>September</v>
      </c>
      <c r="L2781" s="3" t="str">
        <f>TEXT(NIgerian_Fintech[[#This Row],[TransactionDate]], "MM")</f>
        <v>09</v>
      </c>
      <c r="M2781" s="3" t="str">
        <f>TEXT(NIgerian_Fintech[[#This Row],[TransactionDate]], "tttt")</f>
        <v>Thursday</v>
      </c>
      <c r="N2781" s="2" t="s">
        <v>16</v>
      </c>
    </row>
    <row r="2782" spans="1:14" ht="14.5" x14ac:dyDescent="0.35">
      <c r="A2782" s="2" t="s">
        <v>5594</v>
      </c>
      <c r="B2782" s="2" t="s">
        <v>5595</v>
      </c>
      <c r="C2782" s="2">
        <v>42</v>
      </c>
      <c r="D2782" s="2" t="s">
        <v>39</v>
      </c>
      <c r="E2782" s="2" t="s">
        <v>64</v>
      </c>
      <c r="F2782" s="2" t="s">
        <v>35</v>
      </c>
      <c r="G2782" s="2" t="s">
        <v>20</v>
      </c>
      <c r="H2782" s="7">
        <v>10008.629999999999</v>
      </c>
      <c r="I2782" s="3">
        <v>45324</v>
      </c>
      <c r="J2782" s="3" t="str">
        <f>TEXT(NIgerian_Fintech[[#This Row],[TransactionDate]], "JJJJ")</f>
        <v>2024</v>
      </c>
      <c r="K2782" s="3" t="str">
        <f>TEXT(NIgerian_Fintech[[#This Row],[TransactionDate]], "MMMM")</f>
        <v>February</v>
      </c>
      <c r="L2782" s="3" t="str">
        <f>TEXT(NIgerian_Fintech[[#This Row],[TransactionDate]], "MM")</f>
        <v>02</v>
      </c>
      <c r="M2782" s="3" t="str">
        <f>TEXT(NIgerian_Fintech[[#This Row],[TransactionDate]], "tttt")</f>
        <v>Friday</v>
      </c>
      <c r="N2782" s="2" t="s">
        <v>16</v>
      </c>
    </row>
    <row r="2783" spans="1:14" ht="14.5" x14ac:dyDescent="0.35">
      <c r="A2783" s="2" t="s">
        <v>5596</v>
      </c>
      <c r="B2783" s="2" t="s">
        <v>5597</v>
      </c>
      <c r="C2783" s="2">
        <v>27</v>
      </c>
      <c r="D2783" s="2" t="s">
        <v>39</v>
      </c>
      <c r="E2783" s="2" t="s">
        <v>64</v>
      </c>
      <c r="F2783" s="2" t="s">
        <v>35</v>
      </c>
      <c r="G2783" s="2" t="s">
        <v>30</v>
      </c>
      <c r="H2783" s="7">
        <v>787.21</v>
      </c>
      <c r="I2783" s="3">
        <v>44978</v>
      </c>
      <c r="J2783" s="3" t="str">
        <f>TEXT(NIgerian_Fintech[[#This Row],[TransactionDate]], "JJJJ")</f>
        <v>2023</v>
      </c>
      <c r="K2783" s="3" t="str">
        <f>TEXT(NIgerian_Fintech[[#This Row],[TransactionDate]], "MMMM")</f>
        <v>February</v>
      </c>
      <c r="L2783" s="3" t="str">
        <f>TEXT(NIgerian_Fintech[[#This Row],[TransactionDate]], "MM")</f>
        <v>02</v>
      </c>
      <c r="M2783" s="3" t="str">
        <f>TEXT(NIgerian_Fintech[[#This Row],[TransactionDate]], "tttt")</f>
        <v>Tuesday</v>
      </c>
      <c r="N2783" s="2" t="s">
        <v>16</v>
      </c>
    </row>
    <row r="2784" spans="1:14" ht="14.5" x14ac:dyDescent="0.35">
      <c r="A2784" s="2" t="s">
        <v>5598</v>
      </c>
      <c r="B2784" s="2" t="s">
        <v>5599</v>
      </c>
      <c r="C2784" s="2">
        <v>38</v>
      </c>
      <c r="D2784" s="2" t="s">
        <v>39</v>
      </c>
      <c r="E2784" s="2" t="s">
        <v>13</v>
      </c>
      <c r="F2784" s="2" t="s">
        <v>49</v>
      </c>
      <c r="G2784" s="2" t="s">
        <v>36</v>
      </c>
      <c r="H2784" s="7">
        <v>8760.6200000000008</v>
      </c>
      <c r="I2784" s="3">
        <v>45010</v>
      </c>
      <c r="J2784" s="3" t="str">
        <f>TEXT(NIgerian_Fintech[[#This Row],[TransactionDate]], "JJJJ")</f>
        <v>2023</v>
      </c>
      <c r="K2784" s="3" t="str">
        <f>TEXT(NIgerian_Fintech[[#This Row],[TransactionDate]], "MMMM")</f>
        <v>March</v>
      </c>
      <c r="L2784" s="3" t="str">
        <f>TEXT(NIgerian_Fintech[[#This Row],[TransactionDate]], "MM")</f>
        <v>03</v>
      </c>
      <c r="M2784" s="3" t="str">
        <f>TEXT(NIgerian_Fintech[[#This Row],[TransactionDate]], "tttt")</f>
        <v>Saturday</v>
      </c>
      <c r="N2784" s="2" t="s">
        <v>16</v>
      </c>
    </row>
    <row r="2785" spans="1:14" ht="14.5" x14ac:dyDescent="0.35">
      <c r="A2785" s="2" t="s">
        <v>5600</v>
      </c>
      <c r="B2785" s="2" t="s">
        <v>5601</v>
      </c>
      <c r="C2785" s="2">
        <v>63</v>
      </c>
      <c r="D2785" s="2" t="s">
        <v>12</v>
      </c>
      <c r="E2785" s="2" t="s">
        <v>13</v>
      </c>
      <c r="F2785" s="2" t="s">
        <v>49</v>
      </c>
      <c r="G2785" s="2" t="s">
        <v>30</v>
      </c>
      <c r="H2785" s="7">
        <v>3424.84</v>
      </c>
      <c r="I2785" s="3">
        <v>45549</v>
      </c>
      <c r="J2785" s="3" t="str">
        <f>TEXT(NIgerian_Fintech[[#This Row],[TransactionDate]], "JJJJ")</f>
        <v>2024</v>
      </c>
      <c r="K2785" s="3" t="str">
        <f>TEXT(NIgerian_Fintech[[#This Row],[TransactionDate]], "MMMM")</f>
        <v>September</v>
      </c>
      <c r="L2785" s="3" t="str">
        <f>TEXT(NIgerian_Fintech[[#This Row],[TransactionDate]], "MM")</f>
        <v>09</v>
      </c>
      <c r="M2785" s="3" t="str">
        <f>TEXT(NIgerian_Fintech[[#This Row],[TransactionDate]], "tttt")</f>
        <v>Saturday</v>
      </c>
      <c r="N2785" s="2" t="s">
        <v>16</v>
      </c>
    </row>
    <row r="2786" spans="1:14" ht="14.5" x14ac:dyDescent="0.35">
      <c r="A2786" s="2" t="s">
        <v>5602</v>
      </c>
      <c r="B2786" s="2" t="s">
        <v>5603</v>
      </c>
      <c r="C2786" s="2">
        <v>56</v>
      </c>
      <c r="D2786" s="2" t="s">
        <v>12</v>
      </c>
      <c r="E2786" s="2" t="s">
        <v>74</v>
      </c>
      <c r="F2786" s="2" t="s">
        <v>25</v>
      </c>
      <c r="G2786" s="2" t="s">
        <v>26</v>
      </c>
      <c r="H2786" s="7">
        <v>1000.52</v>
      </c>
      <c r="I2786" s="3">
        <v>45638</v>
      </c>
      <c r="J2786" s="3" t="str">
        <f>TEXT(NIgerian_Fintech[[#This Row],[TransactionDate]], "JJJJ")</f>
        <v>2024</v>
      </c>
      <c r="K2786" s="3" t="str">
        <f>TEXT(NIgerian_Fintech[[#This Row],[TransactionDate]], "MMMM")</f>
        <v>December</v>
      </c>
      <c r="L2786" s="3" t="str">
        <f>TEXT(NIgerian_Fintech[[#This Row],[TransactionDate]], "MM")</f>
        <v>12</v>
      </c>
      <c r="M2786" s="3" t="str">
        <f>TEXT(NIgerian_Fintech[[#This Row],[TransactionDate]], "tttt")</f>
        <v>Thursday</v>
      </c>
      <c r="N2786" s="2" t="s">
        <v>16</v>
      </c>
    </row>
    <row r="2787" spans="1:14" ht="14.5" x14ac:dyDescent="0.35">
      <c r="A2787" s="2" t="s">
        <v>5604</v>
      </c>
      <c r="B2787" s="2" t="s">
        <v>5605</v>
      </c>
      <c r="C2787" s="2">
        <v>44</v>
      </c>
      <c r="D2787" s="2" t="s">
        <v>39</v>
      </c>
      <c r="E2787" s="2" t="s">
        <v>24</v>
      </c>
      <c r="F2787" s="2" t="s">
        <v>19</v>
      </c>
      <c r="G2787" s="2" t="s">
        <v>36</v>
      </c>
      <c r="H2787" s="7">
        <v>23884.97</v>
      </c>
      <c r="I2787" s="3">
        <v>45657</v>
      </c>
      <c r="J2787" s="3" t="str">
        <f>TEXT(NIgerian_Fintech[[#This Row],[TransactionDate]], "JJJJ")</f>
        <v>2024</v>
      </c>
      <c r="K2787" s="3" t="str">
        <f>TEXT(NIgerian_Fintech[[#This Row],[TransactionDate]], "MMMM")</f>
        <v>December</v>
      </c>
      <c r="L2787" s="3" t="str">
        <f>TEXT(NIgerian_Fintech[[#This Row],[TransactionDate]], "MM")</f>
        <v>12</v>
      </c>
      <c r="M2787" s="3" t="str">
        <f>TEXT(NIgerian_Fintech[[#This Row],[TransactionDate]], "tttt")</f>
        <v>Tuesday</v>
      </c>
      <c r="N2787" s="2" t="s">
        <v>16</v>
      </c>
    </row>
    <row r="2788" spans="1:14" ht="14.5" x14ac:dyDescent="0.35">
      <c r="A2788" s="2" t="s">
        <v>5606</v>
      </c>
      <c r="B2788" s="2" t="s">
        <v>5607</v>
      </c>
      <c r="C2788" s="2">
        <v>44</v>
      </c>
      <c r="D2788" s="2" t="s">
        <v>39</v>
      </c>
      <c r="E2788" s="2" t="s">
        <v>29</v>
      </c>
      <c r="F2788" s="2" t="s">
        <v>35</v>
      </c>
      <c r="G2788" s="2" t="s">
        <v>30</v>
      </c>
      <c r="H2788" s="7">
        <v>9254.02</v>
      </c>
      <c r="I2788" s="3">
        <v>45351</v>
      </c>
      <c r="J2788" s="3" t="str">
        <f>TEXT(NIgerian_Fintech[[#This Row],[TransactionDate]], "JJJJ")</f>
        <v>2024</v>
      </c>
      <c r="K2788" s="3" t="str">
        <f>TEXT(NIgerian_Fintech[[#This Row],[TransactionDate]], "MMMM")</f>
        <v>February</v>
      </c>
      <c r="L2788" s="3" t="str">
        <f>TEXT(NIgerian_Fintech[[#This Row],[TransactionDate]], "MM")</f>
        <v>02</v>
      </c>
      <c r="M2788" s="3" t="str">
        <f>TEXT(NIgerian_Fintech[[#This Row],[TransactionDate]], "tttt")</f>
        <v>Thursday</v>
      </c>
      <c r="N2788" s="2" t="s">
        <v>16</v>
      </c>
    </row>
    <row r="2789" spans="1:14" ht="14.5" x14ac:dyDescent="0.35">
      <c r="A2789" s="2" t="s">
        <v>5608</v>
      </c>
      <c r="B2789" s="2" t="s">
        <v>5609</v>
      </c>
      <c r="C2789" s="2">
        <v>19</v>
      </c>
      <c r="D2789" s="2" t="s">
        <v>39</v>
      </c>
      <c r="E2789" s="2" t="s">
        <v>74</v>
      </c>
      <c r="F2789" s="2" t="s">
        <v>55</v>
      </c>
      <c r="G2789" s="2" t="s">
        <v>30</v>
      </c>
      <c r="H2789" s="7">
        <v>2766.86</v>
      </c>
      <c r="I2789" s="3">
        <v>44947</v>
      </c>
      <c r="J2789" s="3" t="str">
        <f>TEXT(NIgerian_Fintech[[#This Row],[TransactionDate]], "JJJJ")</f>
        <v>2023</v>
      </c>
      <c r="K2789" s="3" t="str">
        <f>TEXT(NIgerian_Fintech[[#This Row],[TransactionDate]], "MMMM")</f>
        <v>January</v>
      </c>
      <c r="L2789" s="3" t="str">
        <f>TEXT(NIgerian_Fintech[[#This Row],[TransactionDate]], "MM")</f>
        <v>01</v>
      </c>
      <c r="M2789" s="3" t="str">
        <f>TEXT(NIgerian_Fintech[[#This Row],[TransactionDate]], "tttt")</f>
        <v>Saturday</v>
      </c>
      <c r="N2789" s="2" t="s">
        <v>21</v>
      </c>
    </row>
    <row r="2790" spans="1:14" ht="14.5" x14ac:dyDescent="0.35">
      <c r="A2790" s="2" t="s">
        <v>5610</v>
      </c>
      <c r="B2790" s="2" t="s">
        <v>5611</v>
      </c>
      <c r="C2790" s="2">
        <v>58</v>
      </c>
      <c r="D2790" s="2" t="s">
        <v>12</v>
      </c>
      <c r="E2790" s="2" t="s">
        <v>29</v>
      </c>
      <c r="F2790" s="2" t="s">
        <v>14</v>
      </c>
      <c r="G2790" s="2" t="s">
        <v>15</v>
      </c>
      <c r="H2790" s="7">
        <v>5441.2</v>
      </c>
      <c r="I2790" s="3">
        <v>45614</v>
      </c>
      <c r="J2790" s="3" t="str">
        <f>TEXT(NIgerian_Fintech[[#This Row],[TransactionDate]], "JJJJ")</f>
        <v>2024</v>
      </c>
      <c r="K2790" s="3" t="str">
        <f>TEXT(NIgerian_Fintech[[#This Row],[TransactionDate]], "MMMM")</f>
        <v>November</v>
      </c>
      <c r="L2790" s="3" t="str">
        <f>TEXT(NIgerian_Fintech[[#This Row],[TransactionDate]], "MM")</f>
        <v>11</v>
      </c>
      <c r="M2790" s="3" t="str">
        <f>TEXT(NIgerian_Fintech[[#This Row],[TransactionDate]], "tttt")</f>
        <v>Monday</v>
      </c>
      <c r="N2790" s="2" t="s">
        <v>16</v>
      </c>
    </row>
    <row r="2791" spans="1:14" ht="14.5" x14ac:dyDescent="0.35">
      <c r="A2791" s="2" t="s">
        <v>5612</v>
      </c>
      <c r="B2791" s="2" t="s">
        <v>5613</v>
      </c>
      <c r="C2791" s="2">
        <v>30</v>
      </c>
      <c r="D2791" s="2" t="s">
        <v>12</v>
      </c>
      <c r="E2791" s="2" t="s">
        <v>52</v>
      </c>
      <c r="F2791" s="2" t="s">
        <v>49</v>
      </c>
      <c r="G2791" s="2" t="s">
        <v>26</v>
      </c>
      <c r="H2791" s="7">
        <v>4414.55</v>
      </c>
      <c r="I2791" s="3">
        <v>44982</v>
      </c>
      <c r="J2791" s="3" t="str">
        <f>TEXT(NIgerian_Fintech[[#This Row],[TransactionDate]], "JJJJ")</f>
        <v>2023</v>
      </c>
      <c r="K2791" s="3" t="str">
        <f>TEXT(NIgerian_Fintech[[#This Row],[TransactionDate]], "MMMM")</f>
        <v>February</v>
      </c>
      <c r="L2791" s="3" t="str">
        <f>TEXT(NIgerian_Fintech[[#This Row],[TransactionDate]], "MM")</f>
        <v>02</v>
      </c>
      <c r="M2791" s="3" t="str">
        <f>TEXT(NIgerian_Fintech[[#This Row],[TransactionDate]], "tttt")</f>
        <v>Saturday</v>
      </c>
      <c r="N2791" s="2" t="s">
        <v>16</v>
      </c>
    </row>
    <row r="2792" spans="1:14" ht="14.5" x14ac:dyDescent="0.35">
      <c r="A2792" s="2" t="s">
        <v>5614</v>
      </c>
      <c r="B2792" s="2" t="s">
        <v>5615</v>
      </c>
      <c r="C2792" s="2">
        <v>26</v>
      </c>
      <c r="D2792" s="2" t="s">
        <v>12</v>
      </c>
      <c r="E2792" s="2" t="s">
        <v>64</v>
      </c>
      <c r="F2792" s="2" t="s">
        <v>49</v>
      </c>
      <c r="G2792" s="2" t="s">
        <v>20</v>
      </c>
      <c r="H2792" s="7">
        <v>12059.07</v>
      </c>
      <c r="I2792" s="3">
        <v>45217</v>
      </c>
      <c r="J2792" s="3" t="str">
        <f>TEXT(NIgerian_Fintech[[#This Row],[TransactionDate]], "JJJJ")</f>
        <v>2023</v>
      </c>
      <c r="K2792" s="3" t="str">
        <f>TEXT(NIgerian_Fintech[[#This Row],[TransactionDate]], "MMMM")</f>
        <v>October</v>
      </c>
      <c r="L2792" s="3" t="str">
        <f>TEXT(NIgerian_Fintech[[#This Row],[TransactionDate]], "MM")</f>
        <v>10</v>
      </c>
      <c r="M2792" s="3" t="str">
        <f>TEXT(NIgerian_Fintech[[#This Row],[TransactionDate]], "tttt")</f>
        <v>Wednesday</v>
      </c>
      <c r="N2792" s="2" t="s">
        <v>16</v>
      </c>
    </row>
    <row r="2793" spans="1:14" ht="14.5" x14ac:dyDescent="0.35">
      <c r="A2793" s="2" t="s">
        <v>5616</v>
      </c>
      <c r="B2793" s="2" t="s">
        <v>5617</v>
      </c>
      <c r="C2793" s="2">
        <v>53</v>
      </c>
      <c r="D2793" s="2" t="s">
        <v>39</v>
      </c>
      <c r="E2793" s="2" t="s">
        <v>64</v>
      </c>
      <c r="F2793" s="2" t="s">
        <v>14</v>
      </c>
      <c r="G2793" s="2" t="s">
        <v>20</v>
      </c>
      <c r="H2793" s="7">
        <v>9350.49</v>
      </c>
      <c r="I2793" s="3">
        <v>45581</v>
      </c>
      <c r="J2793" s="3" t="str">
        <f>TEXT(NIgerian_Fintech[[#This Row],[TransactionDate]], "JJJJ")</f>
        <v>2024</v>
      </c>
      <c r="K2793" s="3" t="str">
        <f>TEXT(NIgerian_Fintech[[#This Row],[TransactionDate]], "MMMM")</f>
        <v>October</v>
      </c>
      <c r="L2793" s="3" t="str">
        <f>TEXT(NIgerian_Fintech[[#This Row],[TransactionDate]], "MM")</f>
        <v>10</v>
      </c>
      <c r="M2793" s="3" t="str">
        <f>TEXT(NIgerian_Fintech[[#This Row],[TransactionDate]], "tttt")</f>
        <v>Wednesday</v>
      </c>
      <c r="N2793" s="2" t="s">
        <v>16</v>
      </c>
    </row>
    <row r="2794" spans="1:14" ht="14.5" x14ac:dyDescent="0.35">
      <c r="A2794" s="2" t="s">
        <v>5618</v>
      </c>
      <c r="B2794" s="2" t="s">
        <v>5619</v>
      </c>
      <c r="C2794" s="2">
        <v>39</v>
      </c>
      <c r="D2794" s="2" t="s">
        <v>12</v>
      </c>
      <c r="E2794" s="2" t="s">
        <v>24</v>
      </c>
      <c r="F2794" s="2" t="s">
        <v>55</v>
      </c>
      <c r="G2794" s="2" t="s">
        <v>15</v>
      </c>
      <c r="H2794" s="7">
        <v>199.8</v>
      </c>
      <c r="I2794" s="3">
        <v>45299</v>
      </c>
      <c r="J2794" s="3" t="str">
        <f>TEXT(NIgerian_Fintech[[#This Row],[TransactionDate]], "JJJJ")</f>
        <v>2024</v>
      </c>
      <c r="K2794" s="3" t="str">
        <f>TEXT(NIgerian_Fintech[[#This Row],[TransactionDate]], "MMMM")</f>
        <v>January</v>
      </c>
      <c r="L2794" s="3" t="str">
        <f>TEXT(NIgerian_Fintech[[#This Row],[TransactionDate]], "MM")</f>
        <v>01</v>
      </c>
      <c r="M2794" s="3" t="str">
        <f>TEXT(NIgerian_Fintech[[#This Row],[TransactionDate]], "tttt")</f>
        <v>Monday</v>
      </c>
      <c r="N2794" s="2" t="s">
        <v>16</v>
      </c>
    </row>
    <row r="2795" spans="1:14" ht="14.5" x14ac:dyDescent="0.35">
      <c r="A2795" s="2" t="s">
        <v>5620</v>
      </c>
      <c r="B2795" s="2" t="s">
        <v>5621</v>
      </c>
      <c r="C2795" s="2">
        <v>59</v>
      </c>
      <c r="D2795" s="2" t="s">
        <v>39</v>
      </c>
      <c r="E2795" s="2" t="s">
        <v>13</v>
      </c>
      <c r="F2795" s="2" t="s">
        <v>49</v>
      </c>
      <c r="G2795" s="2" t="s">
        <v>30</v>
      </c>
      <c r="H2795" s="7">
        <v>2204.31</v>
      </c>
      <c r="I2795" s="3">
        <v>44934</v>
      </c>
      <c r="J2795" s="3" t="str">
        <f>TEXT(NIgerian_Fintech[[#This Row],[TransactionDate]], "JJJJ")</f>
        <v>2023</v>
      </c>
      <c r="K2795" s="3" t="str">
        <f>TEXT(NIgerian_Fintech[[#This Row],[TransactionDate]], "MMMM")</f>
        <v>January</v>
      </c>
      <c r="L2795" s="3" t="str">
        <f>TEXT(NIgerian_Fintech[[#This Row],[TransactionDate]], "MM")</f>
        <v>01</v>
      </c>
      <c r="M2795" s="3" t="str">
        <f>TEXT(NIgerian_Fintech[[#This Row],[TransactionDate]], "tttt")</f>
        <v>Sunday</v>
      </c>
      <c r="N2795" s="2" t="s">
        <v>16</v>
      </c>
    </row>
    <row r="2796" spans="1:14" ht="14.5" x14ac:dyDescent="0.35">
      <c r="A2796" s="2" t="s">
        <v>5622</v>
      </c>
      <c r="B2796" s="2" t="s">
        <v>5623</v>
      </c>
      <c r="C2796" s="2">
        <v>43</v>
      </c>
      <c r="D2796" s="2" t="s">
        <v>39</v>
      </c>
      <c r="E2796" s="2" t="s">
        <v>13</v>
      </c>
      <c r="F2796" s="2" t="s">
        <v>14</v>
      </c>
      <c r="G2796" s="2" t="s">
        <v>15</v>
      </c>
      <c r="H2796" s="7">
        <v>6503.33</v>
      </c>
      <c r="I2796" s="3">
        <v>45050</v>
      </c>
      <c r="J2796" s="3" t="str">
        <f>TEXT(NIgerian_Fintech[[#This Row],[TransactionDate]], "JJJJ")</f>
        <v>2023</v>
      </c>
      <c r="K2796" s="3" t="str">
        <f>TEXT(NIgerian_Fintech[[#This Row],[TransactionDate]], "MMMM")</f>
        <v>May</v>
      </c>
      <c r="L2796" s="3" t="str">
        <f>TEXT(NIgerian_Fintech[[#This Row],[TransactionDate]], "MM")</f>
        <v>05</v>
      </c>
      <c r="M2796" s="3" t="str">
        <f>TEXT(NIgerian_Fintech[[#This Row],[TransactionDate]], "tttt")</f>
        <v>Thursday</v>
      </c>
      <c r="N2796" s="2" t="s">
        <v>16</v>
      </c>
    </row>
    <row r="2797" spans="1:14" ht="14.5" x14ac:dyDescent="0.35">
      <c r="A2797" s="2" t="s">
        <v>5624</v>
      </c>
      <c r="B2797" s="2" t="s">
        <v>5625</v>
      </c>
      <c r="C2797" s="2">
        <v>29</v>
      </c>
      <c r="D2797" s="2" t="s">
        <v>12</v>
      </c>
      <c r="E2797" s="2" t="s">
        <v>52</v>
      </c>
      <c r="F2797" s="2" t="s">
        <v>49</v>
      </c>
      <c r="G2797" s="2" t="s">
        <v>15</v>
      </c>
      <c r="H2797" s="7">
        <v>5896.63</v>
      </c>
      <c r="I2797" s="3">
        <v>45027</v>
      </c>
      <c r="J2797" s="3" t="str">
        <f>TEXT(NIgerian_Fintech[[#This Row],[TransactionDate]], "JJJJ")</f>
        <v>2023</v>
      </c>
      <c r="K2797" s="3" t="str">
        <f>TEXT(NIgerian_Fintech[[#This Row],[TransactionDate]], "MMMM")</f>
        <v>April</v>
      </c>
      <c r="L2797" s="3" t="str">
        <f>TEXT(NIgerian_Fintech[[#This Row],[TransactionDate]], "MM")</f>
        <v>04</v>
      </c>
      <c r="M2797" s="3" t="str">
        <f>TEXT(NIgerian_Fintech[[#This Row],[TransactionDate]], "tttt")</f>
        <v>Tuesday</v>
      </c>
      <c r="N2797" s="2" t="s">
        <v>16</v>
      </c>
    </row>
    <row r="2798" spans="1:14" ht="14.5" x14ac:dyDescent="0.35">
      <c r="A2798" s="2" t="s">
        <v>5626</v>
      </c>
      <c r="B2798" s="2" t="s">
        <v>5627</v>
      </c>
      <c r="C2798" s="2">
        <v>34</v>
      </c>
      <c r="D2798" s="2" t="s">
        <v>39</v>
      </c>
      <c r="E2798" s="2" t="s">
        <v>93</v>
      </c>
      <c r="F2798" s="2" t="s">
        <v>19</v>
      </c>
      <c r="G2798" s="2" t="s">
        <v>26</v>
      </c>
      <c r="H2798" s="7">
        <v>7270.66</v>
      </c>
      <c r="I2798" s="3">
        <v>45019</v>
      </c>
      <c r="J2798" s="3" t="str">
        <f>TEXT(NIgerian_Fintech[[#This Row],[TransactionDate]], "JJJJ")</f>
        <v>2023</v>
      </c>
      <c r="K2798" s="3" t="str">
        <f>TEXT(NIgerian_Fintech[[#This Row],[TransactionDate]], "MMMM")</f>
        <v>April</v>
      </c>
      <c r="L2798" s="3" t="str">
        <f>TEXT(NIgerian_Fintech[[#This Row],[TransactionDate]], "MM")</f>
        <v>04</v>
      </c>
      <c r="M2798" s="3" t="str">
        <f>TEXT(NIgerian_Fintech[[#This Row],[TransactionDate]], "tttt")</f>
        <v>Monday</v>
      </c>
      <c r="N2798" s="2" t="s">
        <v>16</v>
      </c>
    </row>
    <row r="2799" spans="1:14" ht="14.5" x14ac:dyDescent="0.35">
      <c r="A2799" s="2" t="s">
        <v>5628</v>
      </c>
      <c r="B2799" s="2" t="s">
        <v>5629</v>
      </c>
      <c r="C2799" s="2">
        <v>31</v>
      </c>
      <c r="D2799" s="2" t="s">
        <v>12</v>
      </c>
      <c r="E2799" s="2" t="s">
        <v>93</v>
      </c>
      <c r="F2799" s="2" t="s">
        <v>19</v>
      </c>
      <c r="G2799" s="2" t="s">
        <v>36</v>
      </c>
      <c r="H2799" s="7">
        <v>12546.03</v>
      </c>
      <c r="I2799" s="3">
        <v>45311</v>
      </c>
      <c r="J2799" s="3" t="str">
        <f>TEXT(NIgerian_Fintech[[#This Row],[TransactionDate]], "JJJJ")</f>
        <v>2024</v>
      </c>
      <c r="K2799" s="3" t="str">
        <f>TEXT(NIgerian_Fintech[[#This Row],[TransactionDate]], "MMMM")</f>
        <v>January</v>
      </c>
      <c r="L2799" s="3" t="str">
        <f>TEXT(NIgerian_Fintech[[#This Row],[TransactionDate]], "MM")</f>
        <v>01</v>
      </c>
      <c r="M2799" s="3" t="str">
        <f>TEXT(NIgerian_Fintech[[#This Row],[TransactionDate]], "tttt")</f>
        <v>Saturday</v>
      </c>
      <c r="N2799" s="2" t="s">
        <v>16</v>
      </c>
    </row>
    <row r="2800" spans="1:14" ht="14.5" x14ac:dyDescent="0.35">
      <c r="A2800" s="2" t="s">
        <v>5630</v>
      </c>
      <c r="B2800" s="2" t="s">
        <v>5631</v>
      </c>
      <c r="C2800" s="2">
        <v>31</v>
      </c>
      <c r="D2800" s="2" t="s">
        <v>39</v>
      </c>
      <c r="E2800" s="2" t="s">
        <v>24</v>
      </c>
      <c r="F2800" s="2" t="s">
        <v>49</v>
      </c>
      <c r="G2800" s="2" t="s">
        <v>30</v>
      </c>
      <c r="H2800" s="7">
        <v>11457.32</v>
      </c>
      <c r="I2800" s="3">
        <v>45006</v>
      </c>
      <c r="J2800" s="3" t="str">
        <f>TEXT(NIgerian_Fintech[[#This Row],[TransactionDate]], "JJJJ")</f>
        <v>2023</v>
      </c>
      <c r="K2800" s="3" t="str">
        <f>TEXT(NIgerian_Fintech[[#This Row],[TransactionDate]], "MMMM")</f>
        <v>March</v>
      </c>
      <c r="L2800" s="3" t="str">
        <f>TEXT(NIgerian_Fintech[[#This Row],[TransactionDate]], "MM")</f>
        <v>03</v>
      </c>
      <c r="M2800" s="3" t="str">
        <f>TEXT(NIgerian_Fintech[[#This Row],[TransactionDate]], "tttt")</f>
        <v>Tuesday</v>
      </c>
      <c r="N2800" s="2" t="s">
        <v>16</v>
      </c>
    </row>
    <row r="2801" spans="1:14" ht="14.5" x14ac:dyDescent="0.35">
      <c r="A2801" s="2" t="s">
        <v>5632</v>
      </c>
      <c r="B2801" s="2" t="s">
        <v>5633</v>
      </c>
      <c r="C2801" s="2">
        <v>51</v>
      </c>
      <c r="D2801" s="2" t="s">
        <v>39</v>
      </c>
      <c r="E2801" s="2" t="s">
        <v>93</v>
      </c>
      <c r="F2801" s="2" t="s">
        <v>49</v>
      </c>
      <c r="G2801" s="2" t="s">
        <v>20</v>
      </c>
      <c r="H2801" s="7">
        <v>4665.1099999999997</v>
      </c>
      <c r="I2801" s="3">
        <v>45224</v>
      </c>
      <c r="J2801" s="3" t="str">
        <f>TEXT(NIgerian_Fintech[[#This Row],[TransactionDate]], "JJJJ")</f>
        <v>2023</v>
      </c>
      <c r="K2801" s="3" t="str">
        <f>TEXT(NIgerian_Fintech[[#This Row],[TransactionDate]], "MMMM")</f>
        <v>October</v>
      </c>
      <c r="L2801" s="3" t="str">
        <f>TEXT(NIgerian_Fintech[[#This Row],[TransactionDate]], "MM")</f>
        <v>10</v>
      </c>
      <c r="M2801" s="3" t="str">
        <f>TEXT(NIgerian_Fintech[[#This Row],[TransactionDate]], "tttt")</f>
        <v>Wednesday</v>
      </c>
      <c r="N2801" s="2" t="s">
        <v>16</v>
      </c>
    </row>
    <row r="2802" spans="1:14" ht="14.5" x14ac:dyDescent="0.35">
      <c r="A2802" s="2" t="s">
        <v>5634</v>
      </c>
      <c r="B2802" s="2" t="s">
        <v>5635</v>
      </c>
      <c r="C2802" s="2">
        <v>37</v>
      </c>
      <c r="D2802" s="2" t="s">
        <v>12</v>
      </c>
      <c r="E2802" s="2" t="s">
        <v>64</v>
      </c>
      <c r="F2802" s="2" t="s">
        <v>19</v>
      </c>
      <c r="G2802" s="2" t="s">
        <v>20</v>
      </c>
      <c r="H2802" s="7">
        <v>21003.11</v>
      </c>
      <c r="I2802" s="3">
        <v>44957</v>
      </c>
      <c r="J2802" s="3" t="str">
        <f>TEXT(NIgerian_Fintech[[#This Row],[TransactionDate]], "JJJJ")</f>
        <v>2023</v>
      </c>
      <c r="K2802" s="3" t="str">
        <f>TEXT(NIgerian_Fintech[[#This Row],[TransactionDate]], "MMMM")</f>
        <v>January</v>
      </c>
      <c r="L2802" s="3" t="str">
        <f>TEXT(NIgerian_Fintech[[#This Row],[TransactionDate]], "MM")</f>
        <v>01</v>
      </c>
      <c r="M2802" s="3" t="str">
        <f>TEXT(NIgerian_Fintech[[#This Row],[TransactionDate]], "tttt")</f>
        <v>Tuesday</v>
      </c>
      <c r="N2802" s="2" t="s">
        <v>21</v>
      </c>
    </row>
    <row r="2803" spans="1:14" ht="14.5" x14ac:dyDescent="0.35">
      <c r="A2803" s="2" t="s">
        <v>5636</v>
      </c>
      <c r="B2803" s="2" t="s">
        <v>5637</v>
      </c>
      <c r="C2803" s="2">
        <v>28</v>
      </c>
      <c r="D2803" s="2" t="s">
        <v>39</v>
      </c>
      <c r="E2803" s="2" t="s">
        <v>74</v>
      </c>
      <c r="F2803" s="2" t="s">
        <v>49</v>
      </c>
      <c r="G2803" s="2" t="s">
        <v>15</v>
      </c>
      <c r="H2803" s="7">
        <v>650</v>
      </c>
      <c r="I2803" s="3">
        <v>45304</v>
      </c>
      <c r="J2803" s="3" t="str">
        <f>TEXT(NIgerian_Fintech[[#This Row],[TransactionDate]], "JJJJ")</f>
        <v>2024</v>
      </c>
      <c r="K2803" s="3" t="str">
        <f>TEXT(NIgerian_Fintech[[#This Row],[TransactionDate]], "MMMM")</f>
        <v>January</v>
      </c>
      <c r="L2803" s="3" t="str">
        <f>TEXT(NIgerian_Fintech[[#This Row],[TransactionDate]], "MM")</f>
        <v>01</v>
      </c>
      <c r="M2803" s="3" t="str">
        <f>TEXT(NIgerian_Fintech[[#This Row],[TransactionDate]], "tttt")</f>
        <v>Saturday</v>
      </c>
      <c r="N2803" s="2" t="s">
        <v>16</v>
      </c>
    </row>
    <row r="2804" spans="1:14" ht="14.5" x14ac:dyDescent="0.35">
      <c r="A2804" s="2" t="s">
        <v>5638</v>
      </c>
      <c r="B2804" s="2" t="s">
        <v>5639</v>
      </c>
      <c r="C2804" s="2">
        <v>33</v>
      </c>
      <c r="D2804" s="2" t="s">
        <v>39</v>
      </c>
      <c r="E2804" s="2" t="s">
        <v>93</v>
      </c>
      <c r="F2804" s="2" t="s">
        <v>55</v>
      </c>
      <c r="G2804" s="2" t="s">
        <v>15</v>
      </c>
      <c r="H2804" s="7">
        <v>8782.9599999999991</v>
      </c>
      <c r="I2804" s="3">
        <v>45256</v>
      </c>
      <c r="J2804" s="3" t="str">
        <f>TEXT(NIgerian_Fintech[[#This Row],[TransactionDate]], "JJJJ")</f>
        <v>2023</v>
      </c>
      <c r="K2804" s="3" t="str">
        <f>TEXT(NIgerian_Fintech[[#This Row],[TransactionDate]], "MMMM")</f>
        <v>November</v>
      </c>
      <c r="L2804" s="3" t="str">
        <f>TEXT(NIgerian_Fintech[[#This Row],[TransactionDate]], "MM")</f>
        <v>11</v>
      </c>
      <c r="M2804" s="3" t="str">
        <f>TEXT(NIgerian_Fintech[[#This Row],[TransactionDate]], "tttt")</f>
        <v>Sunday</v>
      </c>
      <c r="N2804" s="2" t="s">
        <v>16</v>
      </c>
    </row>
    <row r="2805" spans="1:14" ht="14.5" x14ac:dyDescent="0.35">
      <c r="A2805" s="2" t="s">
        <v>5640</v>
      </c>
      <c r="B2805" s="2" t="s">
        <v>5641</v>
      </c>
      <c r="C2805" s="2">
        <v>48</v>
      </c>
      <c r="D2805" s="2" t="s">
        <v>39</v>
      </c>
      <c r="E2805" s="2" t="s">
        <v>42</v>
      </c>
      <c r="F2805" s="2" t="s">
        <v>55</v>
      </c>
      <c r="G2805" s="2" t="s">
        <v>15</v>
      </c>
      <c r="H2805" s="7">
        <v>29894.62</v>
      </c>
      <c r="I2805" s="3">
        <v>45225</v>
      </c>
      <c r="J2805" s="3" t="str">
        <f>TEXT(NIgerian_Fintech[[#This Row],[TransactionDate]], "JJJJ")</f>
        <v>2023</v>
      </c>
      <c r="K2805" s="3" t="str">
        <f>TEXT(NIgerian_Fintech[[#This Row],[TransactionDate]], "MMMM")</f>
        <v>October</v>
      </c>
      <c r="L2805" s="3" t="str">
        <f>TEXT(NIgerian_Fintech[[#This Row],[TransactionDate]], "MM")</f>
        <v>10</v>
      </c>
      <c r="M2805" s="3" t="str">
        <f>TEXT(NIgerian_Fintech[[#This Row],[TransactionDate]], "tttt")</f>
        <v>Thursday</v>
      </c>
      <c r="N2805" s="2" t="s">
        <v>16</v>
      </c>
    </row>
    <row r="2806" spans="1:14" ht="14.5" x14ac:dyDescent="0.35">
      <c r="A2806" s="2" t="s">
        <v>5642</v>
      </c>
      <c r="B2806" s="2" t="s">
        <v>5643</v>
      </c>
      <c r="C2806" s="2">
        <v>23</v>
      </c>
      <c r="D2806" s="2" t="s">
        <v>39</v>
      </c>
      <c r="E2806" s="2" t="s">
        <v>24</v>
      </c>
      <c r="F2806" s="2" t="s">
        <v>25</v>
      </c>
      <c r="G2806" s="2" t="s">
        <v>30</v>
      </c>
      <c r="H2806" s="7">
        <v>7964.69</v>
      </c>
      <c r="I2806" s="3">
        <v>45208</v>
      </c>
      <c r="J2806" s="3" t="str">
        <f>TEXT(NIgerian_Fintech[[#This Row],[TransactionDate]], "JJJJ")</f>
        <v>2023</v>
      </c>
      <c r="K2806" s="3" t="str">
        <f>TEXT(NIgerian_Fintech[[#This Row],[TransactionDate]], "MMMM")</f>
        <v>October</v>
      </c>
      <c r="L2806" s="3" t="str">
        <f>TEXT(NIgerian_Fintech[[#This Row],[TransactionDate]], "MM")</f>
        <v>10</v>
      </c>
      <c r="M2806" s="3" t="str">
        <f>TEXT(NIgerian_Fintech[[#This Row],[TransactionDate]], "tttt")</f>
        <v>Monday</v>
      </c>
      <c r="N2806" s="2" t="s">
        <v>16</v>
      </c>
    </row>
    <row r="2807" spans="1:14" ht="14.5" x14ac:dyDescent="0.35">
      <c r="A2807" s="2" t="s">
        <v>5644</v>
      </c>
      <c r="B2807" s="2" t="s">
        <v>5645</v>
      </c>
      <c r="C2807" s="2">
        <v>36</v>
      </c>
      <c r="D2807" s="2" t="s">
        <v>39</v>
      </c>
      <c r="E2807" s="2" t="s">
        <v>52</v>
      </c>
      <c r="F2807" s="2" t="s">
        <v>55</v>
      </c>
      <c r="G2807" s="2" t="s">
        <v>15</v>
      </c>
      <c r="H2807" s="7">
        <v>6071.65</v>
      </c>
      <c r="I2807" s="3">
        <v>44938</v>
      </c>
      <c r="J2807" s="3" t="str">
        <f>TEXT(NIgerian_Fintech[[#This Row],[TransactionDate]], "JJJJ")</f>
        <v>2023</v>
      </c>
      <c r="K2807" s="3" t="str">
        <f>TEXT(NIgerian_Fintech[[#This Row],[TransactionDate]], "MMMM")</f>
        <v>January</v>
      </c>
      <c r="L2807" s="3" t="str">
        <f>TEXT(NIgerian_Fintech[[#This Row],[TransactionDate]], "MM")</f>
        <v>01</v>
      </c>
      <c r="M2807" s="3" t="str">
        <f>TEXT(NIgerian_Fintech[[#This Row],[TransactionDate]], "tttt")</f>
        <v>Thursday</v>
      </c>
      <c r="N2807" s="2" t="s">
        <v>16</v>
      </c>
    </row>
    <row r="2808" spans="1:14" ht="14.5" x14ac:dyDescent="0.35">
      <c r="A2808" s="2" t="s">
        <v>5646</v>
      </c>
      <c r="B2808" s="2" t="s">
        <v>5647</v>
      </c>
      <c r="C2808" s="2">
        <v>54</v>
      </c>
      <c r="D2808" s="2" t="s">
        <v>39</v>
      </c>
      <c r="E2808" s="2" t="s">
        <v>93</v>
      </c>
      <c r="F2808" s="2" t="s">
        <v>35</v>
      </c>
      <c r="G2808" s="2" t="s">
        <v>15</v>
      </c>
      <c r="H2808" s="7">
        <v>1437.75</v>
      </c>
      <c r="I2808" s="3">
        <v>45565</v>
      </c>
      <c r="J2808" s="3" t="str">
        <f>TEXT(NIgerian_Fintech[[#This Row],[TransactionDate]], "JJJJ")</f>
        <v>2024</v>
      </c>
      <c r="K2808" s="3" t="str">
        <f>TEXT(NIgerian_Fintech[[#This Row],[TransactionDate]], "MMMM")</f>
        <v>September</v>
      </c>
      <c r="L2808" s="3" t="str">
        <f>TEXT(NIgerian_Fintech[[#This Row],[TransactionDate]], "MM")</f>
        <v>09</v>
      </c>
      <c r="M2808" s="3" t="str">
        <f>TEXT(NIgerian_Fintech[[#This Row],[TransactionDate]], "tttt")</f>
        <v>Monday</v>
      </c>
      <c r="N2808" s="2" t="s">
        <v>16</v>
      </c>
    </row>
    <row r="2809" spans="1:14" ht="14.5" x14ac:dyDescent="0.35">
      <c r="A2809" s="2" t="s">
        <v>5648</v>
      </c>
      <c r="B2809" s="2" t="s">
        <v>5649</v>
      </c>
      <c r="C2809" s="2">
        <v>21</v>
      </c>
      <c r="D2809" s="2" t="s">
        <v>39</v>
      </c>
      <c r="E2809" s="2" t="s">
        <v>42</v>
      </c>
      <c r="F2809" s="2" t="s">
        <v>35</v>
      </c>
      <c r="G2809" s="2" t="s">
        <v>36</v>
      </c>
      <c r="H2809" s="7">
        <v>16617.27</v>
      </c>
      <c r="I2809" s="3">
        <v>45625</v>
      </c>
      <c r="J2809" s="3" t="str">
        <f>TEXT(NIgerian_Fintech[[#This Row],[TransactionDate]], "JJJJ")</f>
        <v>2024</v>
      </c>
      <c r="K2809" s="3" t="str">
        <f>TEXT(NIgerian_Fintech[[#This Row],[TransactionDate]], "MMMM")</f>
        <v>November</v>
      </c>
      <c r="L2809" s="3" t="str">
        <f>TEXT(NIgerian_Fintech[[#This Row],[TransactionDate]], "MM")</f>
        <v>11</v>
      </c>
      <c r="M2809" s="3" t="str">
        <f>TEXT(NIgerian_Fintech[[#This Row],[TransactionDate]], "tttt")</f>
        <v>Friday</v>
      </c>
      <c r="N2809" s="2" t="s">
        <v>16</v>
      </c>
    </row>
    <row r="2810" spans="1:14" ht="14.5" x14ac:dyDescent="0.35">
      <c r="A2810" s="2" t="s">
        <v>5650</v>
      </c>
      <c r="B2810" s="2" t="s">
        <v>5651</v>
      </c>
      <c r="C2810" s="2">
        <v>64</v>
      </c>
      <c r="D2810" s="2" t="s">
        <v>39</v>
      </c>
      <c r="E2810" s="2" t="s">
        <v>93</v>
      </c>
      <c r="F2810" s="2" t="s">
        <v>35</v>
      </c>
      <c r="G2810" s="2" t="s">
        <v>30</v>
      </c>
      <c r="H2810" s="7">
        <v>4680.7700000000004</v>
      </c>
      <c r="I2810" s="3">
        <v>44995</v>
      </c>
      <c r="J2810" s="3" t="str">
        <f>TEXT(NIgerian_Fintech[[#This Row],[TransactionDate]], "JJJJ")</f>
        <v>2023</v>
      </c>
      <c r="K2810" s="3" t="str">
        <f>TEXT(NIgerian_Fintech[[#This Row],[TransactionDate]], "MMMM")</f>
        <v>March</v>
      </c>
      <c r="L2810" s="3" t="str">
        <f>TEXT(NIgerian_Fintech[[#This Row],[TransactionDate]], "MM")</f>
        <v>03</v>
      </c>
      <c r="M2810" s="3" t="str">
        <f>TEXT(NIgerian_Fintech[[#This Row],[TransactionDate]], "tttt")</f>
        <v>Friday</v>
      </c>
      <c r="N2810" s="2" t="s">
        <v>69</v>
      </c>
    </row>
    <row r="2811" spans="1:14" ht="14.5" x14ac:dyDescent="0.35">
      <c r="A2811" s="2" t="s">
        <v>5652</v>
      </c>
      <c r="B2811" s="2" t="s">
        <v>5653</v>
      </c>
      <c r="C2811" s="2">
        <v>21</v>
      </c>
      <c r="D2811" s="2" t="s">
        <v>12</v>
      </c>
      <c r="E2811" s="2" t="s">
        <v>74</v>
      </c>
      <c r="F2811" s="2" t="s">
        <v>49</v>
      </c>
      <c r="G2811" s="2" t="s">
        <v>26</v>
      </c>
      <c r="H2811" s="7">
        <v>12081.34</v>
      </c>
      <c r="I2811" s="3">
        <v>45449</v>
      </c>
      <c r="J2811" s="3" t="str">
        <f>TEXT(NIgerian_Fintech[[#This Row],[TransactionDate]], "JJJJ")</f>
        <v>2024</v>
      </c>
      <c r="K2811" s="3" t="str">
        <f>TEXT(NIgerian_Fintech[[#This Row],[TransactionDate]], "MMMM")</f>
        <v>June</v>
      </c>
      <c r="L2811" s="3" t="str">
        <f>TEXT(NIgerian_Fintech[[#This Row],[TransactionDate]], "MM")</f>
        <v>06</v>
      </c>
      <c r="M2811" s="3" t="str">
        <f>TEXT(NIgerian_Fintech[[#This Row],[TransactionDate]], "tttt")</f>
        <v>Thursday</v>
      </c>
      <c r="N2811" s="2" t="s">
        <v>16</v>
      </c>
    </row>
    <row r="2812" spans="1:14" ht="14.5" x14ac:dyDescent="0.35">
      <c r="A2812" s="2" t="s">
        <v>5654</v>
      </c>
      <c r="B2812" s="2" t="s">
        <v>5655</v>
      </c>
      <c r="C2812" s="2">
        <v>37</v>
      </c>
      <c r="D2812" s="2" t="s">
        <v>12</v>
      </c>
      <c r="E2812" s="2" t="s">
        <v>74</v>
      </c>
      <c r="F2812" s="2" t="s">
        <v>49</v>
      </c>
      <c r="G2812" s="2" t="s">
        <v>26</v>
      </c>
      <c r="H2812" s="7">
        <v>2200.8200000000002</v>
      </c>
      <c r="I2812" s="3">
        <v>44949</v>
      </c>
      <c r="J2812" s="3" t="str">
        <f>TEXT(NIgerian_Fintech[[#This Row],[TransactionDate]], "JJJJ")</f>
        <v>2023</v>
      </c>
      <c r="K2812" s="3" t="str">
        <f>TEXT(NIgerian_Fintech[[#This Row],[TransactionDate]], "MMMM")</f>
        <v>January</v>
      </c>
      <c r="L2812" s="3" t="str">
        <f>TEXT(NIgerian_Fintech[[#This Row],[TransactionDate]], "MM")</f>
        <v>01</v>
      </c>
      <c r="M2812" s="3" t="str">
        <f>TEXT(NIgerian_Fintech[[#This Row],[TransactionDate]], "tttt")</f>
        <v>Monday</v>
      </c>
      <c r="N2812" s="2" t="s">
        <v>69</v>
      </c>
    </row>
    <row r="2813" spans="1:14" ht="14.5" x14ac:dyDescent="0.35">
      <c r="A2813" s="2" t="s">
        <v>5656</v>
      </c>
      <c r="B2813" s="2" t="s">
        <v>5657</v>
      </c>
      <c r="C2813" s="2">
        <v>27</v>
      </c>
      <c r="D2813" s="2" t="s">
        <v>39</v>
      </c>
      <c r="E2813" s="2" t="s">
        <v>93</v>
      </c>
      <c r="F2813" s="2" t="s">
        <v>14</v>
      </c>
      <c r="G2813" s="2" t="s">
        <v>36</v>
      </c>
      <c r="H2813" s="7">
        <v>427.65</v>
      </c>
      <c r="I2813" s="3">
        <v>45263</v>
      </c>
      <c r="J2813" s="3" t="str">
        <f>TEXT(NIgerian_Fintech[[#This Row],[TransactionDate]], "JJJJ")</f>
        <v>2023</v>
      </c>
      <c r="K2813" s="3" t="str">
        <f>TEXT(NIgerian_Fintech[[#This Row],[TransactionDate]], "MMMM")</f>
        <v>December</v>
      </c>
      <c r="L2813" s="3" t="str">
        <f>TEXT(NIgerian_Fintech[[#This Row],[TransactionDate]], "MM")</f>
        <v>12</v>
      </c>
      <c r="M2813" s="3" t="str">
        <f>TEXT(NIgerian_Fintech[[#This Row],[TransactionDate]], "tttt")</f>
        <v>Sunday</v>
      </c>
      <c r="N2813" s="2" t="s">
        <v>16</v>
      </c>
    </row>
    <row r="2814" spans="1:14" ht="14.5" x14ac:dyDescent="0.35">
      <c r="A2814" s="2" t="s">
        <v>5658</v>
      </c>
      <c r="B2814" s="2" t="s">
        <v>5659</v>
      </c>
      <c r="C2814" s="2">
        <v>41</v>
      </c>
      <c r="D2814" s="2" t="s">
        <v>39</v>
      </c>
      <c r="E2814" s="2" t="s">
        <v>24</v>
      </c>
      <c r="F2814" s="2" t="s">
        <v>35</v>
      </c>
      <c r="G2814" s="2" t="s">
        <v>20</v>
      </c>
      <c r="H2814" s="7">
        <v>3645.16</v>
      </c>
      <c r="I2814" s="3">
        <v>45353</v>
      </c>
      <c r="J2814" s="3" t="str">
        <f>TEXT(NIgerian_Fintech[[#This Row],[TransactionDate]], "JJJJ")</f>
        <v>2024</v>
      </c>
      <c r="K2814" s="3" t="str">
        <f>TEXT(NIgerian_Fintech[[#This Row],[TransactionDate]], "MMMM")</f>
        <v>March</v>
      </c>
      <c r="L2814" s="3" t="str">
        <f>TEXT(NIgerian_Fintech[[#This Row],[TransactionDate]], "MM")</f>
        <v>03</v>
      </c>
      <c r="M2814" s="3" t="str">
        <f>TEXT(NIgerian_Fintech[[#This Row],[TransactionDate]], "tttt")</f>
        <v>Saturday</v>
      </c>
      <c r="N2814" s="2" t="s">
        <v>21</v>
      </c>
    </row>
    <row r="2815" spans="1:14" ht="14.5" x14ac:dyDescent="0.35">
      <c r="A2815" s="2" t="s">
        <v>5660</v>
      </c>
      <c r="B2815" s="2" t="s">
        <v>5661</v>
      </c>
      <c r="C2815" s="2">
        <v>52</v>
      </c>
      <c r="D2815" s="2" t="s">
        <v>12</v>
      </c>
      <c r="E2815" s="2" t="s">
        <v>24</v>
      </c>
      <c r="F2815" s="2" t="s">
        <v>35</v>
      </c>
      <c r="G2815" s="2" t="s">
        <v>26</v>
      </c>
      <c r="H2815" s="7">
        <v>3304.7</v>
      </c>
      <c r="I2815" s="3">
        <v>45135</v>
      </c>
      <c r="J2815" s="3" t="str">
        <f>TEXT(NIgerian_Fintech[[#This Row],[TransactionDate]], "JJJJ")</f>
        <v>2023</v>
      </c>
      <c r="K2815" s="3" t="str">
        <f>TEXT(NIgerian_Fintech[[#This Row],[TransactionDate]], "MMMM")</f>
        <v>July</v>
      </c>
      <c r="L2815" s="3" t="str">
        <f>TEXT(NIgerian_Fintech[[#This Row],[TransactionDate]], "MM")</f>
        <v>07</v>
      </c>
      <c r="M2815" s="3" t="str">
        <f>TEXT(NIgerian_Fintech[[#This Row],[TransactionDate]], "tttt")</f>
        <v>Friday</v>
      </c>
      <c r="N2815" s="2" t="s">
        <v>16</v>
      </c>
    </row>
    <row r="2816" spans="1:14" ht="14.5" x14ac:dyDescent="0.35">
      <c r="A2816" s="2" t="s">
        <v>5662</v>
      </c>
      <c r="B2816" s="2" t="s">
        <v>5663</v>
      </c>
      <c r="C2816" s="2">
        <v>43</v>
      </c>
      <c r="D2816" s="2" t="s">
        <v>39</v>
      </c>
      <c r="E2816" s="2" t="s">
        <v>42</v>
      </c>
      <c r="F2816" s="2" t="s">
        <v>55</v>
      </c>
      <c r="G2816" s="2" t="s">
        <v>30</v>
      </c>
      <c r="H2816" s="7">
        <v>20673.169999999998</v>
      </c>
      <c r="I2816" s="3">
        <v>45141</v>
      </c>
      <c r="J2816" s="3" t="str">
        <f>TEXT(NIgerian_Fintech[[#This Row],[TransactionDate]], "JJJJ")</f>
        <v>2023</v>
      </c>
      <c r="K2816" s="3" t="str">
        <f>TEXT(NIgerian_Fintech[[#This Row],[TransactionDate]], "MMMM")</f>
        <v>August</v>
      </c>
      <c r="L2816" s="3" t="str">
        <f>TEXT(NIgerian_Fintech[[#This Row],[TransactionDate]], "MM")</f>
        <v>08</v>
      </c>
      <c r="M2816" s="3" t="str">
        <f>TEXT(NIgerian_Fintech[[#This Row],[TransactionDate]], "tttt")</f>
        <v>Thursday</v>
      </c>
      <c r="N2816" s="2" t="s">
        <v>21</v>
      </c>
    </row>
    <row r="2817" spans="1:14" ht="14.5" x14ac:dyDescent="0.35">
      <c r="A2817" s="2" t="s">
        <v>5664</v>
      </c>
      <c r="B2817" s="2" t="s">
        <v>5665</v>
      </c>
      <c r="C2817" s="2">
        <v>54</v>
      </c>
      <c r="D2817" s="2" t="s">
        <v>12</v>
      </c>
      <c r="E2817" s="2" t="s">
        <v>52</v>
      </c>
      <c r="F2817" s="2" t="s">
        <v>19</v>
      </c>
      <c r="G2817" s="2" t="s">
        <v>20</v>
      </c>
      <c r="H2817" s="7">
        <v>20000.669999999998</v>
      </c>
      <c r="I2817" s="3">
        <v>45561</v>
      </c>
      <c r="J2817" s="3" t="str">
        <f>TEXT(NIgerian_Fintech[[#This Row],[TransactionDate]], "JJJJ")</f>
        <v>2024</v>
      </c>
      <c r="K2817" s="3" t="str">
        <f>TEXT(NIgerian_Fintech[[#This Row],[TransactionDate]], "MMMM")</f>
        <v>September</v>
      </c>
      <c r="L2817" s="3" t="str">
        <f>TEXT(NIgerian_Fintech[[#This Row],[TransactionDate]], "MM")</f>
        <v>09</v>
      </c>
      <c r="M2817" s="3" t="str">
        <f>TEXT(NIgerian_Fintech[[#This Row],[TransactionDate]], "tttt")</f>
        <v>Thursday</v>
      </c>
      <c r="N2817" s="2" t="s">
        <v>16</v>
      </c>
    </row>
    <row r="2818" spans="1:14" ht="14.5" x14ac:dyDescent="0.35">
      <c r="A2818" s="2" t="s">
        <v>5666</v>
      </c>
      <c r="B2818" s="2" t="s">
        <v>5667</v>
      </c>
      <c r="C2818" s="2">
        <v>55</v>
      </c>
      <c r="D2818" s="2" t="s">
        <v>12</v>
      </c>
      <c r="E2818" s="2" t="s">
        <v>42</v>
      </c>
      <c r="F2818" s="2" t="s">
        <v>19</v>
      </c>
      <c r="G2818" s="2" t="s">
        <v>15</v>
      </c>
      <c r="H2818" s="7">
        <v>7633.43</v>
      </c>
      <c r="I2818" s="3">
        <v>45349</v>
      </c>
      <c r="J2818" s="3" t="str">
        <f>TEXT(NIgerian_Fintech[[#This Row],[TransactionDate]], "JJJJ")</f>
        <v>2024</v>
      </c>
      <c r="K2818" s="3" t="str">
        <f>TEXT(NIgerian_Fintech[[#This Row],[TransactionDate]], "MMMM")</f>
        <v>February</v>
      </c>
      <c r="L2818" s="3" t="str">
        <f>TEXT(NIgerian_Fintech[[#This Row],[TransactionDate]], "MM")</f>
        <v>02</v>
      </c>
      <c r="M2818" s="3" t="str">
        <f>TEXT(NIgerian_Fintech[[#This Row],[TransactionDate]], "tttt")</f>
        <v>Tuesday</v>
      </c>
      <c r="N2818" s="2" t="s">
        <v>16</v>
      </c>
    </row>
    <row r="2819" spans="1:14" ht="14.5" x14ac:dyDescent="0.35">
      <c r="A2819" s="2" t="s">
        <v>5668</v>
      </c>
      <c r="B2819" s="2" t="s">
        <v>5669</v>
      </c>
      <c r="C2819" s="2">
        <v>38</v>
      </c>
      <c r="D2819" s="2" t="s">
        <v>12</v>
      </c>
      <c r="E2819" s="2" t="s">
        <v>52</v>
      </c>
      <c r="F2819" s="2" t="s">
        <v>25</v>
      </c>
      <c r="G2819" s="2" t="s">
        <v>30</v>
      </c>
      <c r="H2819" s="7">
        <v>191.82</v>
      </c>
      <c r="I2819" s="3">
        <v>44999</v>
      </c>
      <c r="J2819" s="3" t="str">
        <f>TEXT(NIgerian_Fintech[[#This Row],[TransactionDate]], "JJJJ")</f>
        <v>2023</v>
      </c>
      <c r="K2819" s="3" t="str">
        <f>TEXT(NIgerian_Fintech[[#This Row],[TransactionDate]], "MMMM")</f>
        <v>March</v>
      </c>
      <c r="L2819" s="3" t="str">
        <f>TEXT(NIgerian_Fintech[[#This Row],[TransactionDate]], "MM")</f>
        <v>03</v>
      </c>
      <c r="M2819" s="3" t="str">
        <f>TEXT(NIgerian_Fintech[[#This Row],[TransactionDate]], "tttt")</f>
        <v>Tuesday</v>
      </c>
      <c r="N2819" s="2" t="s">
        <v>16</v>
      </c>
    </row>
    <row r="2820" spans="1:14" ht="14.5" x14ac:dyDescent="0.35">
      <c r="A2820" s="2" t="s">
        <v>5670</v>
      </c>
      <c r="B2820" s="2" t="s">
        <v>5671</v>
      </c>
      <c r="C2820" s="2">
        <v>57</v>
      </c>
      <c r="D2820" s="2" t="s">
        <v>39</v>
      </c>
      <c r="E2820" s="2" t="s">
        <v>93</v>
      </c>
      <c r="F2820" s="2" t="s">
        <v>14</v>
      </c>
      <c r="G2820" s="2" t="s">
        <v>20</v>
      </c>
      <c r="H2820" s="7">
        <v>2591.91</v>
      </c>
      <c r="I2820" s="3">
        <v>45648</v>
      </c>
      <c r="J2820" s="3" t="str">
        <f>TEXT(NIgerian_Fintech[[#This Row],[TransactionDate]], "JJJJ")</f>
        <v>2024</v>
      </c>
      <c r="K2820" s="3" t="str">
        <f>TEXT(NIgerian_Fintech[[#This Row],[TransactionDate]], "MMMM")</f>
        <v>December</v>
      </c>
      <c r="L2820" s="3" t="str">
        <f>TEXT(NIgerian_Fintech[[#This Row],[TransactionDate]], "MM")</f>
        <v>12</v>
      </c>
      <c r="M2820" s="3" t="str">
        <f>TEXT(NIgerian_Fintech[[#This Row],[TransactionDate]], "tttt")</f>
        <v>Sunday</v>
      </c>
      <c r="N2820" s="2" t="s">
        <v>16</v>
      </c>
    </row>
    <row r="2821" spans="1:14" ht="14.5" x14ac:dyDescent="0.35">
      <c r="A2821" s="2" t="s">
        <v>5672</v>
      </c>
      <c r="B2821" s="2" t="s">
        <v>5673</v>
      </c>
      <c r="C2821" s="2">
        <v>56</v>
      </c>
      <c r="D2821" s="2" t="s">
        <v>39</v>
      </c>
      <c r="E2821" s="2" t="s">
        <v>52</v>
      </c>
      <c r="F2821" s="2" t="s">
        <v>19</v>
      </c>
      <c r="G2821" s="2" t="s">
        <v>26</v>
      </c>
      <c r="H2821" s="7">
        <v>10189.120000000001</v>
      </c>
      <c r="I2821" s="3">
        <v>45532</v>
      </c>
      <c r="J2821" s="3" t="str">
        <f>TEXT(NIgerian_Fintech[[#This Row],[TransactionDate]], "JJJJ")</f>
        <v>2024</v>
      </c>
      <c r="K2821" s="3" t="str">
        <f>TEXT(NIgerian_Fintech[[#This Row],[TransactionDate]], "MMMM")</f>
        <v>August</v>
      </c>
      <c r="L2821" s="3" t="str">
        <f>TEXT(NIgerian_Fintech[[#This Row],[TransactionDate]], "MM")</f>
        <v>08</v>
      </c>
      <c r="M2821" s="3" t="str">
        <f>TEXT(NIgerian_Fintech[[#This Row],[TransactionDate]], "tttt")</f>
        <v>Wednesday</v>
      </c>
      <c r="N2821" s="2" t="s">
        <v>16</v>
      </c>
    </row>
    <row r="2822" spans="1:14" ht="14.5" x14ac:dyDescent="0.35">
      <c r="A2822" s="2" t="s">
        <v>5674</v>
      </c>
      <c r="B2822" s="2" t="s">
        <v>5675</v>
      </c>
      <c r="C2822" s="2">
        <v>38</v>
      </c>
      <c r="D2822" s="2" t="s">
        <v>39</v>
      </c>
      <c r="E2822" s="2" t="s">
        <v>13</v>
      </c>
      <c r="F2822" s="2" t="s">
        <v>25</v>
      </c>
      <c r="G2822" s="2" t="s">
        <v>15</v>
      </c>
      <c r="H2822" s="7">
        <v>1069.27</v>
      </c>
      <c r="I2822" s="3">
        <v>45592</v>
      </c>
      <c r="J2822" s="3" t="str">
        <f>TEXT(NIgerian_Fintech[[#This Row],[TransactionDate]], "JJJJ")</f>
        <v>2024</v>
      </c>
      <c r="K2822" s="3" t="str">
        <f>TEXT(NIgerian_Fintech[[#This Row],[TransactionDate]], "MMMM")</f>
        <v>October</v>
      </c>
      <c r="L2822" s="3" t="str">
        <f>TEXT(NIgerian_Fintech[[#This Row],[TransactionDate]], "MM")</f>
        <v>10</v>
      </c>
      <c r="M2822" s="3" t="str">
        <f>TEXT(NIgerian_Fintech[[#This Row],[TransactionDate]], "tttt")</f>
        <v>Sunday</v>
      </c>
      <c r="N2822" s="2" t="s">
        <v>16</v>
      </c>
    </row>
    <row r="2823" spans="1:14" ht="14.5" x14ac:dyDescent="0.35">
      <c r="A2823" s="2" t="s">
        <v>5676</v>
      </c>
      <c r="B2823" s="2" t="s">
        <v>5677</v>
      </c>
      <c r="C2823" s="2">
        <v>27</v>
      </c>
      <c r="D2823" s="2" t="s">
        <v>12</v>
      </c>
      <c r="E2823" s="2" t="s">
        <v>64</v>
      </c>
      <c r="F2823" s="2" t="s">
        <v>55</v>
      </c>
      <c r="G2823" s="2" t="s">
        <v>15</v>
      </c>
      <c r="H2823" s="7">
        <v>12060.49</v>
      </c>
      <c r="I2823" s="3">
        <v>45200</v>
      </c>
      <c r="J2823" s="3" t="str">
        <f>TEXT(NIgerian_Fintech[[#This Row],[TransactionDate]], "JJJJ")</f>
        <v>2023</v>
      </c>
      <c r="K2823" s="3" t="str">
        <f>TEXT(NIgerian_Fintech[[#This Row],[TransactionDate]], "MMMM")</f>
        <v>October</v>
      </c>
      <c r="L2823" s="3" t="str">
        <f>TEXT(NIgerian_Fintech[[#This Row],[TransactionDate]], "MM")</f>
        <v>10</v>
      </c>
      <c r="M2823" s="3" t="str">
        <f>TEXT(NIgerian_Fintech[[#This Row],[TransactionDate]], "tttt")</f>
        <v>Sunday</v>
      </c>
      <c r="N2823" s="2" t="s">
        <v>16</v>
      </c>
    </row>
    <row r="2824" spans="1:14" ht="14.5" x14ac:dyDescent="0.35">
      <c r="A2824" s="2" t="s">
        <v>5678</v>
      </c>
      <c r="B2824" s="2" t="s">
        <v>5679</v>
      </c>
      <c r="C2824" s="2">
        <v>55</v>
      </c>
      <c r="D2824" s="2" t="s">
        <v>12</v>
      </c>
      <c r="E2824" s="2" t="s">
        <v>29</v>
      </c>
      <c r="F2824" s="2" t="s">
        <v>14</v>
      </c>
      <c r="G2824" s="2" t="s">
        <v>30</v>
      </c>
      <c r="H2824" s="7">
        <v>120.34</v>
      </c>
      <c r="I2824" s="3">
        <v>45651</v>
      </c>
      <c r="J2824" s="3" t="str">
        <f>TEXT(NIgerian_Fintech[[#This Row],[TransactionDate]], "JJJJ")</f>
        <v>2024</v>
      </c>
      <c r="K2824" s="3" t="str">
        <f>TEXT(NIgerian_Fintech[[#This Row],[TransactionDate]], "MMMM")</f>
        <v>December</v>
      </c>
      <c r="L2824" s="3" t="str">
        <f>TEXT(NIgerian_Fintech[[#This Row],[TransactionDate]], "MM")</f>
        <v>12</v>
      </c>
      <c r="M2824" s="3" t="str">
        <f>TEXT(NIgerian_Fintech[[#This Row],[TransactionDate]], "tttt")</f>
        <v>Wednesday</v>
      </c>
      <c r="N2824" s="2" t="s">
        <v>69</v>
      </c>
    </row>
    <row r="2825" spans="1:14" ht="14.5" x14ac:dyDescent="0.35">
      <c r="A2825" s="2" t="s">
        <v>5680</v>
      </c>
      <c r="B2825" s="2" t="s">
        <v>5681</v>
      </c>
      <c r="C2825" s="2">
        <v>63</v>
      </c>
      <c r="D2825" s="2" t="s">
        <v>12</v>
      </c>
      <c r="E2825" s="2" t="s">
        <v>64</v>
      </c>
      <c r="F2825" s="2" t="s">
        <v>14</v>
      </c>
      <c r="G2825" s="2" t="s">
        <v>15</v>
      </c>
      <c r="H2825" s="7">
        <v>11473.93</v>
      </c>
      <c r="I2825" s="3">
        <v>45566</v>
      </c>
      <c r="J2825" s="3" t="str">
        <f>TEXT(NIgerian_Fintech[[#This Row],[TransactionDate]], "JJJJ")</f>
        <v>2024</v>
      </c>
      <c r="K2825" s="3" t="str">
        <f>TEXT(NIgerian_Fintech[[#This Row],[TransactionDate]], "MMMM")</f>
        <v>October</v>
      </c>
      <c r="L2825" s="3" t="str">
        <f>TEXT(NIgerian_Fintech[[#This Row],[TransactionDate]], "MM")</f>
        <v>10</v>
      </c>
      <c r="M2825" s="3" t="str">
        <f>TEXT(NIgerian_Fintech[[#This Row],[TransactionDate]], "tttt")</f>
        <v>Tuesday</v>
      </c>
      <c r="N2825" s="2" t="s">
        <v>16</v>
      </c>
    </row>
    <row r="2826" spans="1:14" ht="14.5" x14ac:dyDescent="0.35">
      <c r="A2826" s="2" t="s">
        <v>5682</v>
      </c>
      <c r="B2826" s="2" t="s">
        <v>5683</v>
      </c>
      <c r="C2826" s="2">
        <v>21</v>
      </c>
      <c r="D2826" s="2" t="s">
        <v>39</v>
      </c>
      <c r="E2826" s="2" t="s">
        <v>74</v>
      </c>
      <c r="F2826" s="2" t="s">
        <v>35</v>
      </c>
      <c r="G2826" s="2" t="s">
        <v>20</v>
      </c>
      <c r="H2826" s="7">
        <v>18613.62</v>
      </c>
      <c r="I2826" s="3">
        <v>45159</v>
      </c>
      <c r="J2826" s="3" t="str">
        <f>TEXT(NIgerian_Fintech[[#This Row],[TransactionDate]], "JJJJ")</f>
        <v>2023</v>
      </c>
      <c r="K2826" s="3" t="str">
        <f>TEXT(NIgerian_Fintech[[#This Row],[TransactionDate]], "MMMM")</f>
        <v>August</v>
      </c>
      <c r="L2826" s="3" t="str">
        <f>TEXT(NIgerian_Fintech[[#This Row],[TransactionDate]], "MM")</f>
        <v>08</v>
      </c>
      <c r="M2826" s="3" t="str">
        <f>TEXT(NIgerian_Fintech[[#This Row],[TransactionDate]], "tttt")</f>
        <v>Monday</v>
      </c>
      <c r="N2826" s="2" t="s">
        <v>21</v>
      </c>
    </row>
    <row r="2827" spans="1:14" ht="14.5" x14ac:dyDescent="0.35">
      <c r="A2827" s="2" t="s">
        <v>5684</v>
      </c>
      <c r="B2827" s="2" t="s">
        <v>5685</v>
      </c>
      <c r="C2827" s="2">
        <v>62</v>
      </c>
      <c r="D2827" s="2" t="s">
        <v>12</v>
      </c>
      <c r="E2827" s="2" t="s">
        <v>13</v>
      </c>
      <c r="F2827" s="2" t="s">
        <v>49</v>
      </c>
      <c r="G2827" s="2" t="s">
        <v>36</v>
      </c>
      <c r="H2827" s="7">
        <v>6334.03</v>
      </c>
      <c r="I2827" s="3">
        <v>44967</v>
      </c>
      <c r="J2827" s="3" t="str">
        <f>TEXT(NIgerian_Fintech[[#This Row],[TransactionDate]], "JJJJ")</f>
        <v>2023</v>
      </c>
      <c r="K2827" s="3" t="str">
        <f>TEXT(NIgerian_Fintech[[#This Row],[TransactionDate]], "MMMM")</f>
        <v>February</v>
      </c>
      <c r="L2827" s="3" t="str">
        <f>TEXT(NIgerian_Fintech[[#This Row],[TransactionDate]], "MM")</f>
        <v>02</v>
      </c>
      <c r="M2827" s="3" t="str">
        <f>TEXT(NIgerian_Fintech[[#This Row],[TransactionDate]], "tttt")</f>
        <v>Friday</v>
      </c>
      <c r="N2827" s="2" t="s">
        <v>69</v>
      </c>
    </row>
    <row r="2828" spans="1:14" ht="14.5" x14ac:dyDescent="0.35">
      <c r="A2828" s="2" t="s">
        <v>5686</v>
      </c>
      <c r="B2828" s="2" t="s">
        <v>5687</v>
      </c>
      <c r="C2828" s="2">
        <v>37</v>
      </c>
      <c r="D2828" s="2" t="s">
        <v>12</v>
      </c>
      <c r="E2828" s="2" t="s">
        <v>64</v>
      </c>
      <c r="F2828" s="2" t="s">
        <v>35</v>
      </c>
      <c r="G2828" s="2" t="s">
        <v>26</v>
      </c>
      <c r="H2828" s="7">
        <v>17665.650000000001</v>
      </c>
      <c r="I2828" s="3">
        <v>45215</v>
      </c>
      <c r="J2828" s="3" t="str">
        <f>TEXT(NIgerian_Fintech[[#This Row],[TransactionDate]], "JJJJ")</f>
        <v>2023</v>
      </c>
      <c r="K2828" s="3" t="str">
        <f>TEXT(NIgerian_Fintech[[#This Row],[TransactionDate]], "MMMM")</f>
        <v>October</v>
      </c>
      <c r="L2828" s="3" t="str">
        <f>TEXT(NIgerian_Fintech[[#This Row],[TransactionDate]], "MM")</f>
        <v>10</v>
      </c>
      <c r="M2828" s="3" t="str">
        <f>TEXT(NIgerian_Fintech[[#This Row],[TransactionDate]], "tttt")</f>
        <v>Monday</v>
      </c>
      <c r="N2828" s="2" t="s">
        <v>16</v>
      </c>
    </row>
    <row r="2829" spans="1:14" ht="14.5" x14ac:dyDescent="0.35">
      <c r="A2829" s="2" t="s">
        <v>5688</v>
      </c>
      <c r="B2829" s="2" t="s">
        <v>5689</v>
      </c>
      <c r="C2829" s="2">
        <v>34</v>
      </c>
      <c r="D2829" s="2" t="s">
        <v>39</v>
      </c>
      <c r="E2829" s="2" t="s">
        <v>93</v>
      </c>
      <c r="F2829" s="2" t="s">
        <v>55</v>
      </c>
      <c r="G2829" s="2" t="s">
        <v>30</v>
      </c>
      <c r="H2829" s="7">
        <v>15210.96</v>
      </c>
      <c r="I2829" s="3">
        <v>45481</v>
      </c>
      <c r="J2829" s="3" t="str">
        <f>TEXT(NIgerian_Fintech[[#This Row],[TransactionDate]], "JJJJ")</f>
        <v>2024</v>
      </c>
      <c r="K2829" s="3" t="str">
        <f>TEXT(NIgerian_Fintech[[#This Row],[TransactionDate]], "MMMM")</f>
        <v>July</v>
      </c>
      <c r="L2829" s="3" t="str">
        <f>TEXT(NIgerian_Fintech[[#This Row],[TransactionDate]], "MM")</f>
        <v>07</v>
      </c>
      <c r="M2829" s="3" t="str">
        <f>TEXT(NIgerian_Fintech[[#This Row],[TransactionDate]], "tttt")</f>
        <v>Monday</v>
      </c>
      <c r="N2829" s="2" t="s">
        <v>16</v>
      </c>
    </row>
    <row r="2830" spans="1:14" ht="14.5" x14ac:dyDescent="0.35">
      <c r="A2830" s="2" t="s">
        <v>5690</v>
      </c>
      <c r="B2830" s="2" t="s">
        <v>5691</v>
      </c>
      <c r="C2830" s="2">
        <v>24</v>
      </c>
      <c r="D2830" s="2" t="s">
        <v>12</v>
      </c>
      <c r="E2830" s="2" t="s">
        <v>52</v>
      </c>
      <c r="F2830" s="2" t="s">
        <v>35</v>
      </c>
      <c r="G2830" s="2" t="s">
        <v>36</v>
      </c>
      <c r="H2830" s="7">
        <v>11129.72</v>
      </c>
      <c r="I2830" s="3">
        <v>45196</v>
      </c>
      <c r="J2830" s="3" t="str">
        <f>TEXT(NIgerian_Fintech[[#This Row],[TransactionDate]], "JJJJ")</f>
        <v>2023</v>
      </c>
      <c r="K2830" s="3" t="str">
        <f>TEXT(NIgerian_Fintech[[#This Row],[TransactionDate]], "MMMM")</f>
        <v>September</v>
      </c>
      <c r="L2830" s="3" t="str">
        <f>TEXT(NIgerian_Fintech[[#This Row],[TransactionDate]], "MM")</f>
        <v>09</v>
      </c>
      <c r="M2830" s="3" t="str">
        <f>TEXT(NIgerian_Fintech[[#This Row],[TransactionDate]], "tttt")</f>
        <v>Wednesday</v>
      </c>
      <c r="N2830" s="2" t="s">
        <v>16</v>
      </c>
    </row>
    <row r="2831" spans="1:14" ht="14.5" x14ac:dyDescent="0.35">
      <c r="A2831" s="2" t="s">
        <v>5692</v>
      </c>
      <c r="B2831" s="2" t="s">
        <v>5693</v>
      </c>
      <c r="C2831" s="2">
        <v>21</v>
      </c>
      <c r="D2831" s="2" t="s">
        <v>12</v>
      </c>
      <c r="E2831" s="2" t="s">
        <v>52</v>
      </c>
      <c r="F2831" s="2" t="s">
        <v>14</v>
      </c>
      <c r="G2831" s="2" t="s">
        <v>36</v>
      </c>
      <c r="H2831" s="7">
        <v>5890.56</v>
      </c>
      <c r="I2831" s="3">
        <v>45365</v>
      </c>
      <c r="J2831" s="3" t="str">
        <f>TEXT(NIgerian_Fintech[[#This Row],[TransactionDate]], "JJJJ")</f>
        <v>2024</v>
      </c>
      <c r="K2831" s="3" t="str">
        <f>TEXT(NIgerian_Fintech[[#This Row],[TransactionDate]], "MMMM")</f>
        <v>March</v>
      </c>
      <c r="L2831" s="3" t="str">
        <f>TEXT(NIgerian_Fintech[[#This Row],[TransactionDate]], "MM")</f>
        <v>03</v>
      </c>
      <c r="M2831" s="3" t="str">
        <f>TEXT(NIgerian_Fintech[[#This Row],[TransactionDate]], "tttt")</f>
        <v>Thursday</v>
      </c>
      <c r="N2831" s="2" t="s">
        <v>16</v>
      </c>
    </row>
    <row r="2832" spans="1:14" ht="14.5" x14ac:dyDescent="0.35">
      <c r="A2832" s="2" t="s">
        <v>5694</v>
      </c>
      <c r="B2832" s="2" t="s">
        <v>5695</v>
      </c>
      <c r="C2832" s="2">
        <v>46</v>
      </c>
      <c r="D2832" s="2" t="s">
        <v>39</v>
      </c>
      <c r="E2832" s="2" t="s">
        <v>42</v>
      </c>
      <c r="F2832" s="2" t="s">
        <v>35</v>
      </c>
      <c r="G2832" s="2" t="s">
        <v>30</v>
      </c>
      <c r="H2832" s="7">
        <v>3173.22</v>
      </c>
      <c r="I2832" s="3">
        <v>45240</v>
      </c>
      <c r="J2832" s="3" t="str">
        <f>TEXT(NIgerian_Fintech[[#This Row],[TransactionDate]], "JJJJ")</f>
        <v>2023</v>
      </c>
      <c r="K2832" s="3" t="str">
        <f>TEXT(NIgerian_Fintech[[#This Row],[TransactionDate]], "MMMM")</f>
        <v>November</v>
      </c>
      <c r="L2832" s="3" t="str">
        <f>TEXT(NIgerian_Fintech[[#This Row],[TransactionDate]], "MM")</f>
        <v>11</v>
      </c>
      <c r="M2832" s="3" t="str">
        <f>TEXT(NIgerian_Fintech[[#This Row],[TransactionDate]], "tttt")</f>
        <v>Friday</v>
      </c>
      <c r="N2832" s="2" t="s">
        <v>16</v>
      </c>
    </row>
    <row r="2833" spans="1:14" ht="14.5" x14ac:dyDescent="0.35">
      <c r="A2833" s="2" t="s">
        <v>5696</v>
      </c>
      <c r="B2833" s="2" t="s">
        <v>5697</v>
      </c>
      <c r="C2833" s="2">
        <v>31</v>
      </c>
      <c r="D2833" s="2" t="s">
        <v>39</v>
      </c>
      <c r="E2833" s="2" t="s">
        <v>42</v>
      </c>
      <c r="F2833" s="2" t="s">
        <v>25</v>
      </c>
      <c r="G2833" s="2" t="s">
        <v>20</v>
      </c>
      <c r="H2833" s="7">
        <v>19723.03</v>
      </c>
      <c r="I2833" s="3">
        <v>45436</v>
      </c>
      <c r="J2833" s="3" t="str">
        <f>TEXT(NIgerian_Fintech[[#This Row],[TransactionDate]], "JJJJ")</f>
        <v>2024</v>
      </c>
      <c r="K2833" s="3" t="str">
        <f>TEXT(NIgerian_Fintech[[#This Row],[TransactionDate]], "MMMM")</f>
        <v>May</v>
      </c>
      <c r="L2833" s="3" t="str">
        <f>TEXT(NIgerian_Fintech[[#This Row],[TransactionDate]], "MM")</f>
        <v>05</v>
      </c>
      <c r="M2833" s="3" t="str">
        <f>TEXT(NIgerian_Fintech[[#This Row],[TransactionDate]], "tttt")</f>
        <v>Friday</v>
      </c>
      <c r="N2833" s="2" t="s">
        <v>16</v>
      </c>
    </row>
    <row r="2834" spans="1:14" ht="14.5" x14ac:dyDescent="0.35">
      <c r="A2834" s="2" t="s">
        <v>5698</v>
      </c>
      <c r="B2834" s="2" t="s">
        <v>5699</v>
      </c>
      <c r="C2834" s="2">
        <v>20</v>
      </c>
      <c r="D2834" s="2" t="s">
        <v>12</v>
      </c>
      <c r="E2834" s="2" t="s">
        <v>24</v>
      </c>
      <c r="F2834" s="2" t="s">
        <v>35</v>
      </c>
      <c r="G2834" s="2" t="s">
        <v>26</v>
      </c>
      <c r="H2834" s="7">
        <v>10458.030000000001</v>
      </c>
      <c r="I2834" s="3">
        <v>45320</v>
      </c>
      <c r="J2834" s="3" t="str">
        <f>TEXT(NIgerian_Fintech[[#This Row],[TransactionDate]], "JJJJ")</f>
        <v>2024</v>
      </c>
      <c r="K2834" s="3" t="str">
        <f>TEXT(NIgerian_Fintech[[#This Row],[TransactionDate]], "MMMM")</f>
        <v>January</v>
      </c>
      <c r="L2834" s="3" t="str">
        <f>TEXT(NIgerian_Fintech[[#This Row],[TransactionDate]], "MM")</f>
        <v>01</v>
      </c>
      <c r="M2834" s="3" t="str">
        <f>TEXT(NIgerian_Fintech[[#This Row],[TransactionDate]], "tttt")</f>
        <v>Monday</v>
      </c>
      <c r="N2834" s="2" t="s">
        <v>16</v>
      </c>
    </row>
    <row r="2835" spans="1:14" ht="14.5" x14ac:dyDescent="0.35">
      <c r="A2835" s="2" t="s">
        <v>5700</v>
      </c>
      <c r="B2835" s="2" t="s">
        <v>5701</v>
      </c>
      <c r="C2835" s="2">
        <v>41</v>
      </c>
      <c r="D2835" s="2" t="s">
        <v>39</v>
      </c>
      <c r="E2835" s="2" t="s">
        <v>52</v>
      </c>
      <c r="F2835" s="2" t="s">
        <v>19</v>
      </c>
      <c r="G2835" s="2" t="s">
        <v>30</v>
      </c>
      <c r="H2835" s="7">
        <v>15995.71</v>
      </c>
      <c r="I2835" s="3">
        <v>44954</v>
      </c>
      <c r="J2835" s="3" t="str">
        <f>TEXT(NIgerian_Fintech[[#This Row],[TransactionDate]], "JJJJ")</f>
        <v>2023</v>
      </c>
      <c r="K2835" s="3" t="str">
        <f>TEXT(NIgerian_Fintech[[#This Row],[TransactionDate]], "MMMM")</f>
        <v>January</v>
      </c>
      <c r="L2835" s="3" t="str">
        <f>TEXT(NIgerian_Fintech[[#This Row],[TransactionDate]], "MM")</f>
        <v>01</v>
      </c>
      <c r="M2835" s="3" t="str">
        <f>TEXT(NIgerian_Fintech[[#This Row],[TransactionDate]], "tttt")</f>
        <v>Saturday</v>
      </c>
      <c r="N2835" s="2" t="s">
        <v>16</v>
      </c>
    </row>
    <row r="2836" spans="1:14" ht="14.5" x14ac:dyDescent="0.35">
      <c r="A2836" s="2" t="s">
        <v>5702</v>
      </c>
      <c r="B2836" s="2" t="s">
        <v>5703</v>
      </c>
      <c r="C2836" s="2">
        <v>54</v>
      </c>
      <c r="D2836" s="2" t="s">
        <v>12</v>
      </c>
      <c r="E2836" s="2" t="s">
        <v>24</v>
      </c>
      <c r="F2836" s="2" t="s">
        <v>55</v>
      </c>
      <c r="G2836" s="2" t="s">
        <v>36</v>
      </c>
      <c r="H2836" s="7">
        <v>8028.88</v>
      </c>
      <c r="I2836" s="3">
        <v>45196</v>
      </c>
      <c r="J2836" s="3" t="str">
        <f>TEXT(NIgerian_Fintech[[#This Row],[TransactionDate]], "JJJJ")</f>
        <v>2023</v>
      </c>
      <c r="K2836" s="3" t="str">
        <f>TEXT(NIgerian_Fintech[[#This Row],[TransactionDate]], "MMMM")</f>
        <v>September</v>
      </c>
      <c r="L2836" s="3" t="str">
        <f>TEXT(NIgerian_Fintech[[#This Row],[TransactionDate]], "MM")</f>
        <v>09</v>
      </c>
      <c r="M2836" s="3" t="str">
        <f>TEXT(NIgerian_Fintech[[#This Row],[TransactionDate]], "tttt")</f>
        <v>Wednesday</v>
      </c>
      <c r="N2836" s="2" t="s">
        <v>16</v>
      </c>
    </row>
    <row r="2837" spans="1:14" ht="14.5" x14ac:dyDescent="0.35">
      <c r="A2837" s="2" t="s">
        <v>5704</v>
      </c>
      <c r="B2837" s="2" t="s">
        <v>5705</v>
      </c>
      <c r="C2837" s="2">
        <v>33</v>
      </c>
      <c r="D2837" s="2" t="s">
        <v>39</v>
      </c>
      <c r="E2837" s="2" t="s">
        <v>93</v>
      </c>
      <c r="F2837" s="2" t="s">
        <v>55</v>
      </c>
      <c r="G2837" s="2" t="s">
        <v>36</v>
      </c>
      <c r="H2837" s="7">
        <v>1885.81</v>
      </c>
      <c r="I2837" s="3">
        <v>45393</v>
      </c>
      <c r="J2837" s="3" t="str">
        <f>TEXT(NIgerian_Fintech[[#This Row],[TransactionDate]], "JJJJ")</f>
        <v>2024</v>
      </c>
      <c r="K2837" s="3" t="str">
        <f>TEXT(NIgerian_Fintech[[#This Row],[TransactionDate]], "MMMM")</f>
        <v>April</v>
      </c>
      <c r="L2837" s="3" t="str">
        <f>TEXT(NIgerian_Fintech[[#This Row],[TransactionDate]], "MM")</f>
        <v>04</v>
      </c>
      <c r="M2837" s="3" t="str">
        <f>TEXT(NIgerian_Fintech[[#This Row],[TransactionDate]], "tttt")</f>
        <v>Thursday</v>
      </c>
      <c r="N2837" s="2" t="s">
        <v>16</v>
      </c>
    </row>
    <row r="2838" spans="1:14" ht="14.5" x14ac:dyDescent="0.35">
      <c r="A2838" s="2" t="s">
        <v>5706</v>
      </c>
      <c r="B2838" s="2" t="s">
        <v>5707</v>
      </c>
      <c r="C2838" s="2">
        <v>21</v>
      </c>
      <c r="D2838" s="2" t="s">
        <v>12</v>
      </c>
      <c r="E2838" s="2" t="s">
        <v>52</v>
      </c>
      <c r="F2838" s="2" t="s">
        <v>14</v>
      </c>
      <c r="G2838" s="2" t="s">
        <v>30</v>
      </c>
      <c r="H2838" s="7">
        <v>38843.08</v>
      </c>
      <c r="I2838" s="3">
        <v>45000</v>
      </c>
      <c r="J2838" s="3" t="str">
        <f>TEXT(NIgerian_Fintech[[#This Row],[TransactionDate]], "JJJJ")</f>
        <v>2023</v>
      </c>
      <c r="K2838" s="3" t="str">
        <f>TEXT(NIgerian_Fintech[[#This Row],[TransactionDate]], "MMMM")</f>
        <v>March</v>
      </c>
      <c r="L2838" s="3" t="str">
        <f>TEXT(NIgerian_Fintech[[#This Row],[TransactionDate]], "MM")</f>
        <v>03</v>
      </c>
      <c r="M2838" s="3" t="str">
        <f>TEXT(NIgerian_Fintech[[#This Row],[TransactionDate]], "tttt")</f>
        <v>Wednesday</v>
      </c>
      <c r="N2838" s="2" t="s">
        <v>21</v>
      </c>
    </row>
    <row r="2839" spans="1:14" ht="14.5" x14ac:dyDescent="0.35">
      <c r="A2839" s="2" t="s">
        <v>5708</v>
      </c>
      <c r="B2839" s="2" t="s">
        <v>5709</v>
      </c>
      <c r="C2839" s="2">
        <v>41</v>
      </c>
      <c r="D2839" s="2" t="s">
        <v>39</v>
      </c>
      <c r="E2839" s="2" t="s">
        <v>42</v>
      </c>
      <c r="F2839" s="2" t="s">
        <v>35</v>
      </c>
      <c r="G2839" s="2" t="s">
        <v>36</v>
      </c>
      <c r="H2839" s="7">
        <v>2017.96</v>
      </c>
      <c r="I2839" s="3">
        <v>45583</v>
      </c>
      <c r="J2839" s="3" t="str">
        <f>TEXT(NIgerian_Fintech[[#This Row],[TransactionDate]], "JJJJ")</f>
        <v>2024</v>
      </c>
      <c r="K2839" s="3" t="str">
        <f>TEXT(NIgerian_Fintech[[#This Row],[TransactionDate]], "MMMM")</f>
        <v>October</v>
      </c>
      <c r="L2839" s="3" t="str">
        <f>TEXT(NIgerian_Fintech[[#This Row],[TransactionDate]], "MM")</f>
        <v>10</v>
      </c>
      <c r="M2839" s="3" t="str">
        <f>TEXT(NIgerian_Fintech[[#This Row],[TransactionDate]], "tttt")</f>
        <v>Friday</v>
      </c>
      <c r="N2839" s="2" t="s">
        <v>16</v>
      </c>
    </row>
    <row r="2840" spans="1:14" ht="14.5" x14ac:dyDescent="0.35">
      <c r="A2840" s="2" t="s">
        <v>5710</v>
      </c>
      <c r="B2840" s="2" t="s">
        <v>5711</v>
      </c>
      <c r="C2840" s="2">
        <v>51</v>
      </c>
      <c r="D2840" s="2" t="s">
        <v>12</v>
      </c>
      <c r="E2840" s="2" t="s">
        <v>64</v>
      </c>
      <c r="F2840" s="2" t="s">
        <v>14</v>
      </c>
      <c r="G2840" s="2" t="s">
        <v>30</v>
      </c>
      <c r="H2840" s="7">
        <v>24218.36</v>
      </c>
      <c r="I2840" s="3">
        <v>45600</v>
      </c>
      <c r="J2840" s="3" t="str">
        <f>TEXT(NIgerian_Fintech[[#This Row],[TransactionDate]], "JJJJ")</f>
        <v>2024</v>
      </c>
      <c r="K2840" s="3" t="str">
        <f>TEXT(NIgerian_Fintech[[#This Row],[TransactionDate]], "MMMM")</f>
        <v>November</v>
      </c>
      <c r="L2840" s="3" t="str">
        <f>TEXT(NIgerian_Fintech[[#This Row],[TransactionDate]], "MM")</f>
        <v>11</v>
      </c>
      <c r="M2840" s="3" t="str">
        <f>TEXT(NIgerian_Fintech[[#This Row],[TransactionDate]], "tttt")</f>
        <v>Monday</v>
      </c>
      <c r="N2840" s="2" t="s">
        <v>16</v>
      </c>
    </row>
    <row r="2841" spans="1:14" ht="14.5" x14ac:dyDescent="0.35">
      <c r="A2841" s="2" t="s">
        <v>5712</v>
      </c>
      <c r="B2841" s="2" t="s">
        <v>5713</v>
      </c>
      <c r="C2841" s="2">
        <v>47</v>
      </c>
      <c r="D2841" s="2" t="s">
        <v>39</v>
      </c>
      <c r="E2841" s="2" t="s">
        <v>24</v>
      </c>
      <c r="F2841" s="2" t="s">
        <v>14</v>
      </c>
      <c r="G2841" s="2" t="s">
        <v>30</v>
      </c>
      <c r="H2841" s="7">
        <v>2333.69</v>
      </c>
      <c r="I2841" s="3">
        <v>45172</v>
      </c>
      <c r="J2841" s="3" t="str">
        <f>TEXT(NIgerian_Fintech[[#This Row],[TransactionDate]], "JJJJ")</f>
        <v>2023</v>
      </c>
      <c r="K2841" s="3" t="str">
        <f>TEXT(NIgerian_Fintech[[#This Row],[TransactionDate]], "MMMM")</f>
        <v>September</v>
      </c>
      <c r="L2841" s="3" t="str">
        <f>TEXT(NIgerian_Fintech[[#This Row],[TransactionDate]], "MM")</f>
        <v>09</v>
      </c>
      <c r="M2841" s="3" t="str">
        <f>TEXT(NIgerian_Fintech[[#This Row],[TransactionDate]], "tttt")</f>
        <v>Sunday</v>
      </c>
      <c r="N2841" s="2" t="s">
        <v>16</v>
      </c>
    </row>
    <row r="2842" spans="1:14" ht="14.5" x14ac:dyDescent="0.35">
      <c r="A2842" s="2" t="s">
        <v>5714</v>
      </c>
      <c r="B2842" s="2" t="s">
        <v>5715</v>
      </c>
      <c r="C2842" s="2">
        <v>35</v>
      </c>
      <c r="D2842" s="2" t="s">
        <v>39</v>
      </c>
      <c r="E2842" s="2" t="s">
        <v>24</v>
      </c>
      <c r="F2842" s="2" t="s">
        <v>25</v>
      </c>
      <c r="G2842" s="2" t="s">
        <v>26</v>
      </c>
      <c r="H2842" s="7">
        <v>4680.05</v>
      </c>
      <c r="I2842" s="3">
        <v>45336</v>
      </c>
      <c r="J2842" s="3" t="str">
        <f>TEXT(NIgerian_Fintech[[#This Row],[TransactionDate]], "JJJJ")</f>
        <v>2024</v>
      </c>
      <c r="K2842" s="3" t="str">
        <f>TEXT(NIgerian_Fintech[[#This Row],[TransactionDate]], "MMMM")</f>
        <v>February</v>
      </c>
      <c r="L2842" s="3" t="str">
        <f>TEXT(NIgerian_Fintech[[#This Row],[TransactionDate]], "MM")</f>
        <v>02</v>
      </c>
      <c r="M2842" s="3" t="str">
        <f>TEXT(NIgerian_Fintech[[#This Row],[TransactionDate]], "tttt")</f>
        <v>Wednesday</v>
      </c>
      <c r="N2842" s="2" t="s">
        <v>16</v>
      </c>
    </row>
    <row r="2843" spans="1:14" ht="14.5" x14ac:dyDescent="0.35">
      <c r="A2843" s="2" t="s">
        <v>5716</v>
      </c>
      <c r="B2843" s="2" t="s">
        <v>5717</v>
      </c>
      <c r="C2843" s="2">
        <v>36</v>
      </c>
      <c r="D2843" s="2" t="s">
        <v>39</v>
      </c>
      <c r="E2843" s="2" t="s">
        <v>74</v>
      </c>
      <c r="F2843" s="2" t="s">
        <v>49</v>
      </c>
      <c r="G2843" s="2" t="s">
        <v>30</v>
      </c>
      <c r="H2843" s="7">
        <v>5799.68</v>
      </c>
      <c r="I2843" s="3">
        <v>45424</v>
      </c>
      <c r="J2843" s="3" t="str">
        <f>TEXT(NIgerian_Fintech[[#This Row],[TransactionDate]], "JJJJ")</f>
        <v>2024</v>
      </c>
      <c r="K2843" s="3" t="str">
        <f>TEXT(NIgerian_Fintech[[#This Row],[TransactionDate]], "MMMM")</f>
        <v>May</v>
      </c>
      <c r="L2843" s="3" t="str">
        <f>TEXT(NIgerian_Fintech[[#This Row],[TransactionDate]], "MM")</f>
        <v>05</v>
      </c>
      <c r="M2843" s="3" t="str">
        <f>TEXT(NIgerian_Fintech[[#This Row],[TransactionDate]], "tttt")</f>
        <v>Sunday</v>
      </c>
      <c r="N2843" s="2" t="s">
        <v>16</v>
      </c>
    </row>
    <row r="2844" spans="1:14" ht="14.5" x14ac:dyDescent="0.35">
      <c r="A2844" s="2" t="s">
        <v>5718</v>
      </c>
      <c r="B2844" s="2" t="s">
        <v>5719</v>
      </c>
      <c r="C2844" s="2">
        <v>48</v>
      </c>
      <c r="D2844" s="2" t="s">
        <v>39</v>
      </c>
      <c r="E2844" s="2" t="s">
        <v>42</v>
      </c>
      <c r="F2844" s="2" t="s">
        <v>14</v>
      </c>
      <c r="G2844" s="2" t="s">
        <v>36</v>
      </c>
      <c r="H2844" s="7">
        <v>25430.78</v>
      </c>
      <c r="I2844" s="3">
        <v>45344</v>
      </c>
      <c r="J2844" s="3" t="str">
        <f>TEXT(NIgerian_Fintech[[#This Row],[TransactionDate]], "JJJJ")</f>
        <v>2024</v>
      </c>
      <c r="K2844" s="3" t="str">
        <f>TEXT(NIgerian_Fintech[[#This Row],[TransactionDate]], "MMMM")</f>
        <v>February</v>
      </c>
      <c r="L2844" s="3" t="str">
        <f>TEXT(NIgerian_Fintech[[#This Row],[TransactionDate]], "MM")</f>
        <v>02</v>
      </c>
      <c r="M2844" s="3" t="str">
        <f>TEXT(NIgerian_Fintech[[#This Row],[TransactionDate]], "tttt")</f>
        <v>Thursday</v>
      </c>
      <c r="N2844" s="2" t="s">
        <v>16</v>
      </c>
    </row>
    <row r="2845" spans="1:14" ht="14.5" x14ac:dyDescent="0.35">
      <c r="A2845" s="2" t="s">
        <v>5720</v>
      </c>
      <c r="B2845" s="2" t="s">
        <v>5721</v>
      </c>
      <c r="C2845" s="2">
        <v>36</v>
      </c>
      <c r="D2845" s="2" t="s">
        <v>39</v>
      </c>
      <c r="E2845" s="2" t="s">
        <v>93</v>
      </c>
      <c r="F2845" s="2" t="s">
        <v>49</v>
      </c>
      <c r="G2845" s="2" t="s">
        <v>15</v>
      </c>
      <c r="H2845" s="7">
        <v>21910.31</v>
      </c>
      <c r="I2845" s="3">
        <v>45137</v>
      </c>
      <c r="J2845" s="3" t="str">
        <f>TEXT(NIgerian_Fintech[[#This Row],[TransactionDate]], "JJJJ")</f>
        <v>2023</v>
      </c>
      <c r="K2845" s="3" t="str">
        <f>TEXT(NIgerian_Fintech[[#This Row],[TransactionDate]], "MMMM")</f>
        <v>July</v>
      </c>
      <c r="L2845" s="3" t="str">
        <f>TEXT(NIgerian_Fintech[[#This Row],[TransactionDate]], "MM")</f>
        <v>07</v>
      </c>
      <c r="M2845" s="3" t="str">
        <f>TEXT(NIgerian_Fintech[[#This Row],[TransactionDate]], "tttt")</f>
        <v>Sunday</v>
      </c>
      <c r="N2845" s="2" t="s">
        <v>16</v>
      </c>
    </row>
    <row r="2846" spans="1:14" ht="14.5" x14ac:dyDescent="0.35">
      <c r="A2846" s="2" t="s">
        <v>5722</v>
      </c>
      <c r="B2846" s="2" t="s">
        <v>5723</v>
      </c>
      <c r="C2846" s="2">
        <v>63</v>
      </c>
      <c r="D2846" s="2" t="s">
        <v>39</v>
      </c>
      <c r="E2846" s="2" t="s">
        <v>24</v>
      </c>
      <c r="F2846" s="2" t="s">
        <v>49</v>
      </c>
      <c r="G2846" s="2" t="s">
        <v>26</v>
      </c>
      <c r="H2846" s="7">
        <v>17328.55</v>
      </c>
      <c r="I2846" s="3">
        <v>45149</v>
      </c>
      <c r="J2846" s="3" t="str">
        <f>TEXT(NIgerian_Fintech[[#This Row],[TransactionDate]], "JJJJ")</f>
        <v>2023</v>
      </c>
      <c r="K2846" s="3" t="str">
        <f>TEXT(NIgerian_Fintech[[#This Row],[TransactionDate]], "MMMM")</f>
        <v>August</v>
      </c>
      <c r="L2846" s="3" t="str">
        <f>TEXT(NIgerian_Fintech[[#This Row],[TransactionDate]], "MM")</f>
        <v>08</v>
      </c>
      <c r="M2846" s="3" t="str">
        <f>TEXT(NIgerian_Fintech[[#This Row],[TransactionDate]], "tttt")</f>
        <v>Friday</v>
      </c>
      <c r="N2846" s="2" t="s">
        <v>21</v>
      </c>
    </row>
    <row r="2847" spans="1:14" ht="14.5" x14ac:dyDescent="0.35">
      <c r="A2847" s="2" t="s">
        <v>5724</v>
      </c>
      <c r="B2847" s="2" t="s">
        <v>5725</v>
      </c>
      <c r="C2847" s="2">
        <v>36</v>
      </c>
      <c r="D2847" s="2" t="s">
        <v>39</v>
      </c>
      <c r="E2847" s="2" t="s">
        <v>64</v>
      </c>
      <c r="F2847" s="2" t="s">
        <v>55</v>
      </c>
      <c r="G2847" s="2" t="s">
        <v>36</v>
      </c>
      <c r="H2847" s="7">
        <v>4726.87</v>
      </c>
      <c r="I2847" s="3">
        <v>45286</v>
      </c>
      <c r="J2847" s="3" t="str">
        <f>TEXT(NIgerian_Fintech[[#This Row],[TransactionDate]], "JJJJ")</f>
        <v>2023</v>
      </c>
      <c r="K2847" s="3" t="str">
        <f>TEXT(NIgerian_Fintech[[#This Row],[TransactionDate]], "MMMM")</f>
        <v>December</v>
      </c>
      <c r="L2847" s="3" t="str">
        <f>TEXT(NIgerian_Fintech[[#This Row],[TransactionDate]], "MM")</f>
        <v>12</v>
      </c>
      <c r="M2847" s="3" t="str">
        <f>TEXT(NIgerian_Fintech[[#This Row],[TransactionDate]], "tttt")</f>
        <v>Tuesday</v>
      </c>
      <c r="N2847" s="2" t="s">
        <v>21</v>
      </c>
    </row>
    <row r="2848" spans="1:14" ht="14.5" x14ac:dyDescent="0.35">
      <c r="A2848" s="2" t="s">
        <v>5726</v>
      </c>
      <c r="B2848" s="2" t="s">
        <v>5727</v>
      </c>
      <c r="C2848" s="2">
        <v>39</v>
      </c>
      <c r="D2848" s="2" t="s">
        <v>12</v>
      </c>
      <c r="E2848" s="2" t="s">
        <v>64</v>
      </c>
      <c r="F2848" s="2" t="s">
        <v>19</v>
      </c>
      <c r="G2848" s="2" t="s">
        <v>36</v>
      </c>
      <c r="H2848" s="7">
        <v>45.03</v>
      </c>
      <c r="I2848" s="3">
        <v>45508</v>
      </c>
      <c r="J2848" s="3" t="str">
        <f>TEXT(NIgerian_Fintech[[#This Row],[TransactionDate]], "JJJJ")</f>
        <v>2024</v>
      </c>
      <c r="K2848" s="3" t="str">
        <f>TEXT(NIgerian_Fintech[[#This Row],[TransactionDate]], "MMMM")</f>
        <v>August</v>
      </c>
      <c r="L2848" s="3" t="str">
        <f>TEXT(NIgerian_Fintech[[#This Row],[TransactionDate]], "MM")</f>
        <v>08</v>
      </c>
      <c r="M2848" s="3" t="str">
        <f>TEXT(NIgerian_Fintech[[#This Row],[TransactionDate]], "tttt")</f>
        <v>Sunday</v>
      </c>
      <c r="N2848" s="2" t="s">
        <v>16</v>
      </c>
    </row>
    <row r="2849" spans="1:14" ht="14.5" x14ac:dyDescent="0.35">
      <c r="A2849" s="2" t="s">
        <v>5728</v>
      </c>
      <c r="B2849" s="2" t="s">
        <v>5729</v>
      </c>
      <c r="C2849" s="2">
        <v>41</v>
      </c>
      <c r="D2849" s="2" t="s">
        <v>12</v>
      </c>
      <c r="E2849" s="2" t="s">
        <v>64</v>
      </c>
      <c r="F2849" s="2" t="s">
        <v>19</v>
      </c>
      <c r="G2849" s="2" t="s">
        <v>26</v>
      </c>
      <c r="H2849" s="7">
        <v>11443.94</v>
      </c>
      <c r="I2849" s="3">
        <v>44946</v>
      </c>
      <c r="J2849" s="3" t="str">
        <f>TEXT(NIgerian_Fintech[[#This Row],[TransactionDate]], "JJJJ")</f>
        <v>2023</v>
      </c>
      <c r="K2849" s="3" t="str">
        <f>TEXT(NIgerian_Fintech[[#This Row],[TransactionDate]], "MMMM")</f>
        <v>January</v>
      </c>
      <c r="L2849" s="3" t="str">
        <f>TEXT(NIgerian_Fintech[[#This Row],[TransactionDate]], "MM")</f>
        <v>01</v>
      </c>
      <c r="M2849" s="3" t="str">
        <f>TEXT(NIgerian_Fintech[[#This Row],[TransactionDate]], "tttt")</f>
        <v>Friday</v>
      </c>
      <c r="N2849" s="2" t="s">
        <v>16</v>
      </c>
    </row>
    <row r="2850" spans="1:14" ht="14.5" x14ac:dyDescent="0.35">
      <c r="A2850" s="2" t="s">
        <v>5730</v>
      </c>
      <c r="B2850" s="2" t="s">
        <v>5731</v>
      </c>
      <c r="C2850" s="2">
        <v>62</v>
      </c>
      <c r="D2850" s="2" t="s">
        <v>39</v>
      </c>
      <c r="E2850" s="2" t="s">
        <v>13</v>
      </c>
      <c r="F2850" s="2" t="s">
        <v>35</v>
      </c>
      <c r="G2850" s="2" t="s">
        <v>26</v>
      </c>
      <c r="H2850" s="7">
        <v>5292.51</v>
      </c>
      <c r="I2850" s="3">
        <v>45349</v>
      </c>
      <c r="J2850" s="3" t="str">
        <f>TEXT(NIgerian_Fintech[[#This Row],[TransactionDate]], "JJJJ")</f>
        <v>2024</v>
      </c>
      <c r="K2850" s="3" t="str">
        <f>TEXT(NIgerian_Fintech[[#This Row],[TransactionDate]], "MMMM")</f>
        <v>February</v>
      </c>
      <c r="L2850" s="3" t="str">
        <f>TEXT(NIgerian_Fintech[[#This Row],[TransactionDate]], "MM")</f>
        <v>02</v>
      </c>
      <c r="M2850" s="3" t="str">
        <f>TEXT(NIgerian_Fintech[[#This Row],[TransactionDate]], "tttt")</f>
        <v>Tuesday</v>
      </c>
      <c r="N2850" s="2" t="s">
        <v>16</v>
      </c>
    </row>
    <row r="2851" spans="1:14" ht="14.5" x14ac:dyDescent="0.35">
      <c r="A2851" s="2" t="s">
        <v>5732</v>
      </c>
      <c r="B2851" s="2" t="s">
        <v>5733</v>
      </c>
      <c r="C2851" s="2">
        <v>29</v>
      </c>
      <c r="D2851" s="2" t="s">
        <v>39</v>
      </c>
      <c r="E2851" s="2" t="s">
        <v>13</v>
      </c>
      <c r="F2851" s="2" t="s">
        <v>25</v>
      </c>
      <c r="G2851" s="2" t="s">
        <v>36</v>
      </c>
      <c r="H2851" s="7">
        <v>14149.33</v>
      </c>
      <c r="I2851" s="3">
        <v>45047</v>
      </c>
      <c r="J2851" s="3" t="str">
        <f>TEXT(NIgerian_Fintech[[#This Row],[TransactionDate]], "JJJJ")</f>
        <v>2023</v>
      </c>
      <c r="K2851" s="3" t="str">
        <f>TEXT(NIgerian_Fintech[[#This Row],[TransactionDate]], "MMMM")</f>
        <v>May</v>
      </c>
      <c r="L2851" s="3" t="str">
        <f>TEXT(NIgerian_Fintech[[#This Row],[TransactionDate]], "MM")</f>
        <v>05</v>
      </c>
      <c r="M2851" s="3" t="str">
        <f>TEXT(NIgerian_Fintech[[#This Row],[TransactionDate]], "tttt")</f>
        <v>Monday</v>
      </c>
      <c r="N2851" s="2" t="s">
        <v>16</v>
      </c>
    </row>
    <row r="2852" spans="1:14" ht="14.5" x14ac:dyDescent="0.35">
      <c r="A2852" s="2" t="s">
        <v>5734</v>
      </c>
      <c r="B2852" s="2" t="s">
        <v>5735</v>
      </c>
      <c r="C2852" s="2">
        <v>47</v>
      </c>
      <c r="D2852" s="2" t="s">
        <v>12</v>
      </c>
      <c r="E2852" s="2" t="s">
        <v>29</v>
      </c>
      <c r="F2852" s="2" t="s">
        <v>25</v>
      </c>
      <c r="G2852" s="2" t="s">
        <v>15</v>
      </c>
      <c r="H2852" s="7">
        <v>15840.24</v>
      </c>
      <c r="I2852" s="3">
        <v>45099</v>
      </c>
      <c r="J2852" s="3" t="str">
        <f>TEXT(NIgerian_Fintech[[#This Row],[TransactionDate]], "JJJJ")</f>
        <v>2023</v>
      </c>
      <c r="K2852" s="3" t="str">
        <f>TEXT(NIgerian_Fintech[[#This Row],[TransactionDate]], "MMMM")</f>
        <v>June</v>
      </c>
      <c r="L2852" s="3" t="str">
        <f>TEXT(NIgerian_Fintech[[#This Row],[TransactionDate]], "MM")</f>
        <v>06</v>
      </c>
      <c r="M2852" s="3" t="str">
        <f>TEXT(NIgerian_Fintech[[#This Row],[TransactionDate]], "tttt")</f>
        <v>Thursday</v>
      </c>
      <c r="N2852" s="2" t="s">
        <v>16</v>
      </c>
    </row>
    <row r="2853" spans="1:14" ht="14.5" x14ac:dyDescent="0.35">
      <c r="A2853" s="2" t="s">
        <v>5736</v>
      </c>
      <c r="B2853" s="2" t="s">
        <v>5737</v>
      </c>
      <c r="C2853" s="2">
        <v>55</v>
      </c>
      <c r="D2853" s="2" t="s">
        <v>12</v>
      </c>
      <c r="E2853" s="2" t="s">
        <v>64</v>
      </c>
      <c r="F2853" s="2" t="s">
        <v>19</v>
      </c>
      <c r="G2853" s="2" t="s">
        <v>20</v>
      </c>
      <c r="H2853" s="7">
        <v>5793.25</v>
      </c>
      <c r="I2853" s="3">
        <v>44960</v>
      </c>
      <c r="J2853" s="3" t="str">
        <f>TEXT(NIgerian_Fintech[[#This Row],[TransactionDate]], "JJJJ")</f>
        <v>2023</v>
      </c>
      <c r="K2853" s="3" t="str">
        <f>TEXT(NIgerian_Fintech[[#This Row],[TransactionDate]], "MMMM")</f>
        <v>February</v>
      </c>
      <c r="L2853" s="3" t="str">
        <f>TEXT(NIgerian_Fintech[[#This Row],[TransactionDate]], "MM")</f>
        <v>02</v>
      </c>
      <c r="M2853" s="3" t="str">
        <f>TEXT(NIgerian_Fintech[[#This Row],[TransactionDate]], "tttt")</f>
        <v>Friday</v>
      </c>
      <c r="N2853" s="2" t="s">
        <v>16</v>
      </c>
    </row>
    <row r="2854" spans="1:14" ht="14.5" x14ac:dyDescent="0.35">
      <c r="A2854" s="2" t="s">
        <v>5738</v>
      </c>
      <c r="B2854" s="2" t="s">
        <v>5739</v>
      </c>
      <c r="C2854" s="2">
        <v>48</v>
      </c>
      <c r="D2854" s="2" t="s">
        <v>39</v>
      </c>
      <c r="E2854" s="2" t="s">
        <v>24</v>
      </c>
      <c r="F2854" s="2" t="s">
        <v>35</v>
      </c>
      <c r="G2854" s="2" t="s">
        <v>36</v>
      </c>
      <c r="H2854" s="7">
        <v>13787.33</v>
      </c>
      <c r="I2854" s="3">
        <v>44997</v>
      </c>
      <c r="J2854" s="3" t="str">
        <f>TEXT(NIgerian_Fintech[[#This Row],[TransactionDate]], "JJJJ")</f>
        <v>2023</v>
      </c>
      <c r="K2854" s="3" t="str">
        <f>TEXT(NIgerian_Fintech[[#This Row],[TransactionDate]], "MMMM")</f>
        <v>March</v>
      </c>
      <c r="L2854" s="3" t="str">
        <f>TEXT(NIgerian_Fintech[[#This Row],[TransactionDate]], "MM")</f>
        <v>03</v>
      </c>
      <c r="M2854" s="3" t="str">
        <f>TEXT(NIgerian_Fintech[[#This Row],[TransactionDate]], "tttt")</f>
        <v>Sunday</v>
      </c>
      <c r="N2854" s="2" t="s">
        <v>16</v>
      </c>
    </row>
    <row r="2855" spans="1:14" ht="14.5" x14ac:dyDescent="0.35">
      <c r="A2855" s="2" t="s">
        <v>5740</v>
      </c>
      <c r="B2855" s="2" t="s">
        <v>5741</v>
      </c>
      <c r="C2855" s="2">
        <v>53</v>
      </c>
      <c r="D2855" s="2" t="s">
        <v>12</v>
      </c>
      <c r="E2855" s="2" t="s">
        <v>93</v>
      </c>
      <c r="F2855" s="2" t="s">
        <v>19</v>
      </c>
      <c r="G2855" s="2" t="s">
        <v>26</v>
      </c>
      <c r="H2855" s="7">
        <v>18321.900000000001</v>
      </c>
      <c r="I2855" s="3">
        <v>45471</v>
      </c>
      <c r="J2855" s="3" t="str">
        <f>TEXT(NIgerian_Fintech[[#This Row],[TransactionDate]], "JJJJ")</f>
        <v>2024</v>
      </c>
      <c r="K2855" s="3" t="str">
        <f>TEXT(NIgerian_Fintech[[#This Row],[TransactionDate]], "MMMM")</f>
        <v>June</v>
      </c>
      <c r="L2855" s="3" t="str">
        <f>TEXT(NIgerian_Fintech[[#This Row],[TransactionDate]], "MM")</f>
        <v>06</v>
      </c>
      <c r="M2855" s="3" t="str">
        <f>TEXT(NIgerian_Fintech[[#This Row],[TransactionDate]], "tttt")</f>
        <v>Friday</v>
      </c>
      <c r="N2855" s="2" t="s">
        <v>21</v>
      </c>
    </row>
    <row r="2856" spans="1:14" ht="14.5" x14ac:dyDescent="0.35">
      <c r="A2856" s="2" t="s">
        <v>5742</v>
      </c>
      <c r="B2856" s="2" t="s">
        <v>5743</v>
      </c>
      <c r="C2856" s="2">
        <v>36</v>
      </c>
      <c r="D2856" s="2" t="s">
        <v>12</v>
      </c>
      <c r="E2856" s="2" t="s">
        <v>52</v>
      </c>
      <c r="F2856" s="2" t="s">
        <v>35</v>
      </c>
      <c r="G2856" s="2" t="s">
        <v>30</v>
      </c>
      <c r="H2856" s="7">
        <v>26377.24</v>
      </c>
      <c r="I2856" s="3">
        <v>45547</v>
      </c>
      <c r="J2856" s="3" t="str">
        <f>TEXT(NIgerian_Fintech[[#This Row],[TransactionDate]], "JJJJ")</f>
        <v>2024</v>
      </c>
      <c r="K2856" s="3" t="str">
        <f>TEXT(NIgerian_Fintech[[#This Row],[TransactionDate]], "MMMM")</f>
        <v>September</v>
      </c>
      <c r="L2856" s="3" t="str">
        <f>TEXT(NIgerian_Fintech[[#This Row],[TransactionDate]], "MM")</f>
        <v>09</v>
      </c>
      <c r="M2856" s="3" t="str">
        <f>TEXT(NIgerian_Fintech[[#This Row],[TransactionDate]], "tttt")</f>
        <v>Thursday</v>
      </c>
      <c r="N2856" s="2" t="s">
        <v>16</v>
      </c>
    </row>
    <row r="2857" spans="1:14" ht="14.5" x14ac:dyDescent="0.35">
      <c r="A2857" s="2" t="s">
        <v>5744</v>
      </c>
      <c r="B2857" s="2" t="s">
        <v>5745</v>
      </c>
      <c r="C2857" s="2">
        <v>62</v>
      </c>
      <c r="D2857" s="2" t="s">
        <v>39</v>
      </c>
      <c r="E2857" s="2" t="s">
        <v>93</v>
      </c>
      <c r="F2857" s="2" t="s">
        <v>35</v>
      </c>
      <c r="G2857" s="2" t="s">
        <v>30</v>
      </c>
      <c r="H2857" s="7">
        <v>8733.64</v>
      </c>
      <c r="I2857" s="3">
        <v>45461</v>
      </c>
      <c r="J2857" s="3" t="str">
        <f>TEXT(NIgerian_Fintech[[#This Row],[TransactionDate]], "JJJJ")</f>
        <v>2024</v>
      </c>
      <c r="K2857" s="3" t="str">
        <f>TEXT(NIgerian_Fintech[[#This Row],[TransactionDate]], "MMMM")</f>
        <v>June</v>
      </c>
      <c r="L2857" s="3" t="str">
        <f>TEXT(NIgerian_Fintech[[#This Row],[TransactionDate]], "MM")</f>
        <v>06</v>
      </c>
      <c r="M2857" s="3" t="str">
        <f>TEXT(NIgerian_Fintech[[#This Row],[TransactionDate]], "tttt")</f>
        <v>Tuesday</v>
      </c>
      <c r="N2857" s="2" t="s">
        <v>16</v>
      </c>
    </row>
    <row r="2858" spans="1:14" ht="14.5" x14ac:dyDescent="0.35">
      <c r="A2858" s="2" t="s">
        <v>5746</v>
      </c>
      <c r="B2858" s="2" t="s">
        <v>5747</v>
      </c>
      <c r="C2858" s="2">
        <v>53</v>
      </c>
      <c r="D2858" s="2" t="s">
        <v>39</v>
      </c>
      <c r="E2858" s="2" t="s">
        <v>13</v>
      </c>
      <c r="F2858" s="2" t="s">
        <v>35</v>
      </c>
      <c r="G2858" s="2" t="s">
        <v>26</v>
      </c>
      <c r="H2858" s="7">
        <v>15072.37</v>
      </c>
      <c r="I2858" s="3">
        <v>45584</v>
      </c>
      <c r="J2858" s="3" t="str">
        <f>TEXT(NIgerian_Fintech[[#This Row],[TransactionDate]], "JJJJ")</f>
        <v>2024</v>
      </c>
      <c r="K2858" s="3" t="str">
        <f>TEXT(NIgerian_Fintech[[#This Row],[TransactionDate]], "MMMM")</f>
        <v>October</v>
      </c>
      <c r="L2858" s="3" t="str">
        <f>TEXT(NIgerian_Fintech[[#This Row],[TransactionDate]], "MM")</f>
        <v>10</v>
      </c>
      <c r="M2858" s="3" t="str">
        <f>TEXT(NIgerian_Fintech[[#This Row],[TransactionDate]], "tttt")</f>
        <v>Saturday</v>
      </c>
      <c r="N2858" s="2" t="s">
        <v>16</v>
      </c>
    </row>
    <row r="2859" spans="1:14" ht="14.5" x14ac:dyDescent="0.35">
      <c r="A2859" s="2" t="s">
        <v>5748</v>
      </c>
      <c r="B2859" s="2" t="s">
        <v>5749</v>
      </c>
      <c r="C2859" s="2">
        <v>47</v>
      </c>
      <c r="D2859" s="2" t="s">
        <v>39</v>
      </c>
      <c r="E2859" s="2" t="s">
        <v>42</v>
      </c>
      <c r="F2859" s="2" t="s">
        <v>35</v>
      </c>
      <c r="G2859" s="2" t="s">
        <v>26</v>
      </c>
      <c r="H2859" s="7">
        <v>6823.36</v>
      </c>
      <c r="I2859" s="3">
        <v>44940</v>
      </c>
      <c r="J2859" s="3" t="str">
        <f>TEXT(NIgerian_Fintech[[#This Row],[TransactionDate]], "JJJJ")</f>
        <v>2023</v>
      </c>
      <c r="K2859" s="3" t="str">
        <f>TEXT(NIgerian_Fintech[[#This Row],[TransactionDate]], "MMMM")</f>
        <v>January</v>
      </c>
      <c r="L2859" s="3" t="str">
        <f>TEXT(NIgerian_Fintech[[#This Row],[TransactionDate]], "MM")</f>
        <v>01</v>
      </c>
      <c r="M2859" s="3" t="str">
        <f>TEXT(NIgerian_Fintech[[#This Row],[TransactionDate]], "tttt")</f>
        <v>Saturday</v>
      </c>
      <c r="N2859" s="2" t="s">
        <v>16</v>
      </c>
    </row>
    <row r="2860" spans="1:14" ht="14.5" x14ac:dyDescent="0.35">
      <c r="A2860" s="2" t="s">
        <v>5750</v>
      </c>
      <c r="B2860" s="2" t="s">
        <v>5751</v>
      </c>
      <c r="C2860" s="2">
        <v>50</v>
      </c>
      <c r="D2860" s="2" t="s">
        <v>12</v>
      </c>
      <c r="E2860" s="2" t="s">
        <v>24</v>
      </c>
      <c r="F2860" s="2" t="s">
        <v>55</v>
      </c>
      <c r="G2860" s="2" t="s">
        <v>20</v>
      </c>
      <c r="H2860" s="7">
        <v>425.56</v>
      </c>
      <c r="I2860" s="3">
        <v>45232</v>
      </c>
      <c r="J2860" s="3" t="str">
        <f>TEXT(NIgerian_Fintech[[#This Row],[TransactionDate]], "JJJJ")</f>
        <v>2023</v>
      </c>
      <c r="K2860" s="3" t="str">
        <f>TEXT(NIgerian_Fintech[[#This Row],[TransactionDate]], "MMMM")</f>
        <v>November</v>
      </c>
      <c r="L2860" s="3" t="str">
        <f>TEXT(NIgerian_Fintech[[#This Row],[TransactionDate]], "MM")</f>
        <v>11</v>
      </c>
      <c r="M2860" s="3" t="str">
        <f>TEXT(NIgerian_Fintech[[#This Row],[TransactionDate]], "tttt")</f>
        <v>Thursday</v>
      </c>
      <c r="N2860" s="2" t="s">
        <v>21</v>
      </c>
    </row>
    <row r="2861" spans="1:14" ht="14.5" x14ac:dyDescent="0.35">
      <c r="A2861" s="2" t="s">
        <v>5752</v>
      </c>
      <c r="B2861" s="2" t="s">
        <v>5753</v>
      </c>
      <c r="C2861" s="2">
        <v>35</v>
      </c>
      <c r="D2861" s="2" t="s">
        <v>39</v>
      </c>
      <c r="E2861" s="2" t="s">
        <v>29</v>
      </c>
      <c r="F2861" s="2" t="s">
        <v>55</v>
      </c>
      <c r="G2861" s="2" t="s">
        <v>26</v>
      </c>
      <c r="H2861" s="7">
        <v>1686.81</v>
      </c>
      <c r="I2861" s="3">
        <v>45474</v>
      </c>
      <c r="J2861" s="3" t="str">
        <f>TEXT(NIgerian_Fintech[[#This Row],[TransactionDate]], "JJJJ")</f>
        <v>2024</v>
      </c>
      <c r="K2861" s="3" t="str">
        <f>TEXT(NIgerian_Fintech[[#This Row],[TransactionDate]], "MMMM")</f>
        <v>July</v>
      </c>
      <c r="L2861" s="3" t="str">
        <f>TEXT(NIgerian_Fintech[[#This Row],[TransactionDate]], "MM")</f>
        <v>07</v>
      </c>
      <c r="M2861" s="3" t="str">
        <f>TEXT(NIgerian_Fintech[[#This Row],[TransactionDate]], "tttt")</f>
        <v>Monday</v>
      </c>
      <c r="N2861" s="2" t="s">
        <v>21</v>
      </c>
    </row>
    <row r="2862" spans="1:14" ht="14.5" x14ac:dyDescent="0.35">
      <c r="A2862" s="2" t="s">
        <v>5754</v>
      </c>
      <c r="B2862" s="2" t="s">
        <v>5755</v>
      </c>
      <c r="C2862" s="2">
        <v>45</v>
      </c>
      <c r="D2862" s="2" t="s">
        <v>39</v>
      </c>
      <c r="E2862" s="2" t="s">
        <v>13</v>
      </c>
      <c r="F2862" s="2" t="s">
        <v>19</v>
      </c>
      <c r="G2862" s="2" t="s">
        <v>30</v>
      </c>
      <c r="H2862" s="7">
        <v>1372.23</v>
      </c>
      <c r="I2862" s="3">
        <v>45197</v>
      </c>
      <c r="J2862" s="3" t="str">
        <f>TEXT(NIgerian_Fintech[[#This Row],[TransactionDate]], "JJJJ")</f>
        <v>2023</v>
      </c>
      <c r="K2862" s="3" t="str">
        <f>TEXT(NIgerian_Fintech[[#This Row],[TransactionDate]], "MMMM")</f>
        <v>September</v>
      </c>
      <c r="L2862" s="3" t="str">
        <f>TEXT(NIgerian_Fintech[[#This Row],[TransactionDate]], "MM")</f>
        <v>09</v>
      </c>
      <c r="M2862" s="3" t="str">
        <f>TEXT(NIgerian_Fintech[[#This Row],[TransactionDate]], "tttt")</f>
        <v>Thursday</v>
      </c>
      <c r="N2862" s="2" t="s">
        <v>16</v>
      </c>
    </row>
    <row r="2863" spans="1:14" ht="14.5" x14ac:dyDescent="0.35">
      <c r="A2863" s="2" t="s">
        <v>5756</v>
      </c>
      <c r="B2863" s="2" t="s">
        <v>5757</v>
      </c>
      <c r="C2863" s="2">
        <v>64</v>
      </c>
      <c r="D2863" s="2" t="s">
        <v>12</v>
      </c>
      <c r="E2863" s="2" t="s">
        <v>52</v>
      </c>
      <c r="F2863" s="2" t="s">
        <v>35</v>
      </c>
      <c r="G2863" s="2" t="s">
        <v>15</v>
      </c>
      <c r="H2863" s="7">
        <v>1884.59</v>
      </c>
      <c r="I2863" s="3">
        <v>44979</v>
      </c>
      <c r="J2863" s="3" t="str">
        <f>TEXT(NIgerian_Fintech[[#This Row],[TransactionDate]], "JJJJ")</f>
        <v>2023</v>
      </c>
      <c r="K2863" s="3" t="str">
        <f>TEXT(NIgerian_Fintech[[#This Row],[TransactionDate]], "MMMM")</f>
        <v>February</v>
      </c>
      <c r="L2863" s="3" t="str">
        <f>TEXT(NIgerian_Fintech[[#This Row],[TransactionDate]], "MM")</f>
        <v>02</v>
      </c>
      <c r="M2863" s="3" t="str">
        <f>TEXT(NIgerian_Fintech[[#This Row],[TransactionDate]], "tttt")</f>
        <v>Wednesday</v>
      </c>
      <c r="N2863" s="2" t="s">
        <v>16</v>
      </c>
    </row>
    <row r="2864" spans="1:14" ht="14.5" x14ac:dyDescent="0.35">
      <c r="A2864" s="2" t="s">
        <v>5758</v>
      </c>
      <c r="B2864" s="2" t="s">
        <v>5759</v>
      </c>
      <c r="C2864" s="2">
        <v>28</v>
      </c>
      <c r="D2864" s="2" t="s">
        <v>39</v>
      </c>
      <c r="E2864" s="2" t="s">
        <v>74</v>
      </c>
      <c r="F2864" s="2" t="s">
        <v>14</v>
      </c>
      <c r="G2864" s="2" t="s">
        <v>26</v>
      </c>
      <c r="H2864" s="7">
        <v>102.65</v>
      </c>
      <c r="I2864" s="3">
        <v>45420</v>
      </c>
      <c r="J2864" s="3" t="str">
        <f>TEXT(NIgerian_Fintech[[#This Row],[TransactionDate]], "JJJJ")</f>
        <v>2024</v>
      </c>
      <c r="K2864" s="3" t="str">
        <f>TEXT(NIgerian_Fintech[[#This Row],[TransactionDate]], "MMMM")</f>
        <v>May</v>
      </c>
      <c r="L2864" s="3" t="str">
        <f>TEXT(NIgerian_Fintech[[#This Row],[TransactionDate]], "MM")</f>
        <v>05</v>
      </c>
      <c r="M2864" s="3" t="str">
        <f>TEXT(NIgerian_Fintech[[#This Row],[TransactionDate]], "tttt")</f>
        <v>Wednesday</v>
      </c>
      <c r="N2864" s="2" t="s">
        <v>16</v>
      </c>
    </row>
    <row r="2865" spans="1:14" ht="14.5" x14ac:dyDescent="0.35">
      <c r="A2865" s="2" t="s">
        <v>5760</v>
      </c>
      <c r="B2865" s="2" t="s">
        <v>5761</v>
      </c>
      <c r="C2865" s="2">
        <v>62</v>
      </c>
      <c r="D2865" s="2" t="s">
        <v>12</v>
      </c>
      <c r="E2865" s="2" t="s">
        <v>29</v>
      </c>
      <c r="F2865" s="2" t="s">
        <v>35</v>
      </c>
      <c r="G2865" s="2" t="s">
        <v>20</v>
      </c>
      <c r="H2865" s="7">
        <v>19569.18</v>
      </c>
      <c r="I2865" s="3">
        <v>45486</v>
      </c>
      <c r="J2865" s="3" t="str">
        <f>TEXT(NIgerian_Fintech[[#This Row],[TransactionDate]], "JJJJ")</f>
        <v>2024</v>
      </c>
      <c r="K2865" s="3" t="str">
        <f>TEXT(NIgerian_Fintech[[#This Row],[TransactionDate]], "MMMM")</f>
        <v>July</v>
      </c>
      <c r="L2865" s="3" t="str">
        <f>TEXT(NIgerian_Fintech[[#This Row],[TransactionDate]], "MM")</f>
        <v>07</v>
      </c>
      <c r="M2865" s="3" t="str">
        <f>TEXT(NIgerian_Fintech[[#This Row],[TransactionDate]], "tttt")</f>
        <v>Saturday</v>
      </c>
      <c r="N2865" s="2" t="s">
        <v>16</v>
      </c>
    </row>
    <row r="2866" spans="1:14" ht="14.5" x14ac:dyDescent="0.35">
      <c r="A2866" s="2" t="s">
        <v>5762</v>
      </c>
      <c r="B2866" s="2" t="s">
        <v>5763</v>
      </c>
      <c r="C2866" s="2">
        <v>50</v>
      </c>
      <c r="D2866" s="2" t="s">
        <v>12</v>
      </c>
      <c r="E2866" s="2" t="s">
        <v>13</v>
      </c>
      <c r="F2866" s="2" t="s">
        <v>14</v>
      </c>
      <c r="G2866" s="2" t="s">
        <v>15</v>
      </c>
      <c r="H2866" s="7">
        <v>8213.2000000000007</v>
      </c>
      <c r="I2866" s="3">
        <v>45389</v>
      </c>
      <c r="J2866" s="3" t="str">
        <f>TEXT(NIgerian_Fintech[[#This Row],[TransactionDate]], "JJJJ")</f>
        <v>2024</v>
      </c>
      <c r="K2866" s="3" t="str">
        <f>TEXT(NIgerian_Fintech[[#This Row],[TransactionDate]], "MMMM")</f>
        <v>April</v>
      </c>
      <c r="L2866" s="3" t="str">
        <f>TEXT(NIgerian_Fintech[[#This Row],[TransactionDate]], "MM")</f>
        <v>04</v>
      </c>
      <c r="M2866" s="3" t="str">
        <f>TEXT(NIgerian_Fintech[[#This Row],[TransactionDate]], "tttt")</f>
        <v>Sunday</v>
      </c>
      <c r="N2866" s="2" t="s">
        <v>69</v>
      </c>
    </row>
    <row r="2867" spans="1:14" ht="14.5" x14ac:dyDescent="0.35">
      <c r="A2867" s="2" t="s">
        <v>5764</v>
      </c>
      <c r="B2867" s="2" t="s">
        <v>5765</v>
      </c>
      <c r="C2867" s="2">
        <v>34</v>
      </c>
      <c r="D2867" s="2" t="s">
        <v>12</v>
      </c>
      <c r="E2867" s="2" t="s">
        <v>93</v>
      </c>
      <c r="F2867" s="2" t="s">
        <v>55</v>
      </c>
      <c r="G2867" s="2" t="s">
        <v>20</v>
      </c>
      <c r="H2867" s="7">
        <v>4831.29</v>
      </c>
      <c r="I2867" s="3">
        <v>45449</v>
      </c>
      <c r="J2867" s="3" t="str">
        <f>TEXT(NIgerian_Fintech[[#This Row],[TransactionDate]], "JJJJ")</f>
        <v>2024</v>
      </c>
      <c r="K2867" s="3" t="str">
        <f>TEXT(NIgerian_Fintech[[#This Row],[TransactionDate]], "MMMM")</f>
        <v>June</v>
      </c>
      <c r="L2867" s="3" t="str">
        <f>TEXT(NIgerian_Fintech[[#This Row],[TransactionDate]], "MM")</f>
        <v>06</v>
      </c>
      <c r="M2867" s="3" t="str">
        <f>TEXT(NIgerian_Fintech[[#This Row],[TransactionDate]], "tttt")</f>
        <v>Thursday</v>
      </c>
      <c r="N2867" s="2" t="s">
        <v>16</v>
      </c>
    </row>
    <row r="2868" spans="1:14" ht="14.5" x14ac:dyDescent="0.35">
      <c r="A2868" s="2" t="s">
        <v>5766</v>
      </c>
      <c r="B2868" s="2" t="s">
        <v>5767</v>
      </c>
      <c r="C2868" s="2">
        <v>23</v>
      </c>
      <c r="D2868" s="2" t="s">
        <v>12</v>
      </c>
      <c r="E2868" s="2" t="s">
        <v>29</v>
      </c>
      <c r="F2868" s="2" t="s">
        <v>35</v>
      </c>
      <c r="G2868" s="2" t="s">
        <v>15</v>
      </c>
      <c r="H2868" s="7">
        <v>5272.58</v>
      </c>
      <c r="I2868" s="3">
        <v>45648</v>
      </c>
      <c r="J2868" s="3" t="str">
        <f>TEXT(NIgerian_Fintech[[#This Row],[TransactionDate]], "JJJJ")</f>
        <v>2024</v>
      </c>
      <c r="K2868" s="3" t="str">
        <f>TEXT(NIgerian_Fintech[[#This Row],[TransactionDate]], "MMMM")</f>
        <v>December</v>
      </c>
      <c r="L2868" s="3" t="str">
        <f>TEXT(NIgerian_Fintech[[#This Row],[TransactionDate]], "MM")</f>
        <v>12</v>
      </c>
      <c r="M2868" s="3" t="str">
        <f>TEXT(NIgerian_Fintech[[#This Row],[TransactionDate]], "tttt")</f>
        <v>Sunday</v>
      </c>
      <c r="N2868" s="2" t="s">
        <v>16</v>
      </c>
    </row>
    <row r="2869" spans="1:14" ht="14.5" x14ac:dyDescent="0.35">
      <c r="A2869" s="2" t="s">
        <v>5768</v>
      </c>
      <c r="B2869" s="2" t="s">
        <v>5769</v>
      </c>
      <c r="C2869" s="2">
        <v>21</v>
      </c>
      <c r="D2869" s="2" t="s">
        <v>12</v>
      </c>
      <c r="E2869" s="2" t="s">
        <v>24</v>
      </c>
      <c r="F2869" s="2" t="s">
        <v>49</v>
      </c>
      <c r="G2869" s="2" t="s">
        <v>26</v>
      </c>
      <c r="H2869" s="7">
        <v>6224.11</v>
      </c>
      <c r="I2869" s="3">
        <v>45250</v>
      </c>
      <c r="J2869" s="3" t="str">
        <f>TEXT(NIgerian_Fintech[[#This Row],[TransactionDate]], "JJJJ")</f>
        <v>2023</v>
      </c>
      <c r="K2869" s="3" t="str">
        <f>TEXT(NIgerian_Fintech[[#This Row],[TransactionDate]], "MMMM")</f>
        <v>November</v>
      </c>
      <c r="L2869" s="3" t="str">
        <f>TEXT(NIgerian_Fintech[[#This Row],[TransactionDate]], "MM")</f>
        <v>11</v>
      </c>
      <c r="M2869" s="3" t="str">
        <f>TEXT(NIgerian_Fintech[[#This Row],[TransactionDate]], "tttt")</f>
        <v>Monday</v>
      </c>
      <c r="N2869" s="2" t="s">
        <v>16</v>
      </c>
    </row>
    <row r="2870" spans="1:14" ht="14.5" x14ac:dyDescent="0.35">
      <c r="A2870" s="2" t="s">
        <v>5770</v>
      </c>
      <c r="B2870" s="2" t="s">
        <v>5771</v>
      </c>
      <c r="C2870" s="2">
        <v>37</v>
      </c>
      <c r="D2870" s="2" t="s">
        <v>12</v>
      </c>
      <c r="E2870" s="2" t="s">
        <v>93</v>
      </c>
      <c r="F2870" s="2" t="s">
        <v>19</v>
      </c>
      <c r="G2870" s="2" t="s">
        <v>30</v>
      </c>
      <c r="H2870" s="7">
        <v>767.55</v>
      </c>
      <c r="I2870" s="3">
        <v>45450</v>
      </c>
      <c r="J2870" s="3" t="str">
        <f>TEXT(NIgerian_Fintech[[#This Row],[TransactionDate]], "JJJJ")</f>
        <v>2024</v>
      </c>
      <c r="K2870" s="3" t="str">
        <f>TEXT(NIgerian_Fintech[[#This Row],[TransactionDate]], "MMMM")</f>
        <v>June</v>
      </c>
      <c r="L2870" s="3" t="str">
        <f>TEXT(NIgerian_Fintech[[#This Row],[TransactionDate]], "MM")</f>
        <v>06</v>
      </c>
      <c r="M2870" s="3" t="str">
        <f>TEXT(NIgerian_Fintech[[#This Row],[TransactionDate]], "tttt")</f>
        <v>Friday</v>
      </c>
      <c r="N2870" s="2" t="s">
        <v>16</v>
      </c>
    </row>
    <row r="2871" spans="1:14" ht="14.5" x14ac:dyDescent="0.35">
      <c r="A2871" s="2" t="s">
        <v>5772</v>
      </c>
      <c r="B2871" s="2" t="s">
        <v>5773</v>
      </c>
      <c r="C2871" s="2">
        <v>64</v>
      </c>
      <c r="D2871" s="2" t="s">
        <v>39</v>
      </c>
      <c r="E2871" s="2" t="s">
        <v>64</v>
      </c>
      <c r="F2871" s="2" t="s">
        <v>35</v>
      </c>
      <c r="G2871" s="2" t="s">
        <v>15</v>
      </c>
      <c r="H2871" s="7">
        <v>3211.22</v>
      </c>
      <c r="I2871" s="3">
        <v>45369</v>
      </c>
      <c r="J2871" s="3" t="str">
        <f>TEXT(NIgerian_Fintech[[#This Row],[TransactionDate]], "JJJJ")</f>
        <v>2024</v>
      </c>
      <c r="K2871" s="3" t="str">
        <f>TEXT(NIgerian_Fintech[[#This Row],[TransactionDate]], "MMMM")</f>
        <v>March</v>
      </c>
      <c r="L2871" s="3" t="str">
        <f>TEXT(NIgerian_Fintech[[#This Row],[TransactionDate]], "MM")</f>
        <v>03</v>
      </c>
      <c r="M2871" s="3" t="str">
        <f>TEXT(NIgerian_Fintech[[#This Row],[TransactionDate]], "tttt")</f>
        <v>Monday</v>
      </c>
      <c r="N2871" s="2" t="s">
        <v>16</v>
      </c>
    </row>
    <row r="2872" spans="1:14" ht="14.5" x14ac:dyDescent="0.35">
      <c r="A2872" s="2" t="s">
        <v>5774</v>
      </c>
      <c r="B2872" s="2" t="s">
        <v>5775</v>
      </c>
      <c r="C2872" s="2">
        <v>44</v>
      </c>
      <c r="D2872" s="2" t="s">
        <v>39</v>
      </c>
      <c r="E2872" s="2" t="s">
        <v>64</v>
      </c>
      <c r="F2872" s="2" t="s">
        <v>25</v>
      </c>
      <c r="G2872" s="2" t="s">
        <v>36</v>
      </c>
      <c r="H2872" s="7">
        <v>19080.22</v>
      </c>
      <c r="I2872" s="3">
        <v>45177</v>
      </c>
      <c r="J2872" s="3" t="str">
        <f>TEXT(NIgerian_Fintech[[#This Row],[TransactionDate]], "JJJJ")</f>
        <v>2023</v>
      </c>
      <c r="K2872" s="3" t="str">
        <f>TEXT(NIgerian_Fintech[[#This Row],[TransactionDate]], "MMMM")</f>
        <v>September</v>
      </c>
      <c r="L2872" s="3" t="str">
        <f>TEXT(NIgerian_Fintech[[#This Row],[TransactionDate]], "MM")</f>
        <v>09</v>
      </c>
      <c r="M2872" s="3" t="str">
        <f>TEXT(NIgerian_Fintech[[#This Row],[TransactionDate]], "tttt")</f>
        <v>Friday</v>
      </c>
      <c r="N2872" s="2" t="s">
        <v>16</v>
      </c>
    </row>
    <row r="2873" spans="1:14" ht="14.5" x14ac:dyDescent="0.35">
      <c r="A2873" s="2" t="s">
        <v>5776</v>
      </c>
      <c r="B2873" s="2" t="s">
        <v>5777</v>
      </c>
      <c r="C2873" s="2">
        <v>32</v>
      </c>
      <c r="D2873" s="2" t="s">
        <v>39</v>
      </c>
      <c r="E2873" s="2" t="s">
        <v>64</v>
      </c>
      <c r="F2873" s="2" t="s">
        <v>14</v>
      </c>
      <c r="G2873" s="2" t="s">
        <v>20</v>
      </c>
      <c r="H2873" s="7">
        <v>13613.1</v>
      </c>
      <c r="I2873" s="3">
        <v>45086</v>
      </c>
      <c r="J2873" s="3" t="str">
        <f>TEXT(NIgerian_Fintech[[#This Row],[TransactionDate]], "JJJJ")</f>
        <v>2023</v>
      </c>
      <c r="K2873" s="3" t="str">
        <f>TEXT(NIgerian_Fintech[[#This Row],[TransactionDate]], "MMMM")</f>
        <v>June</v>
      </c>
      <c r="L2873" s="3" t="str">
        <f>TEXT(NIgerian_Fintech[[#This Row],[TransactionDate]], "MM")</f>
        <v>06</v>
      </c>
      <c r="M2873" s="3" t="str">
        <f>TEXT(NIgerian_Fintech[[#This Row],[TransactionDate]], "tttt")</f>
        <v>Friday</v>
      </c>
      <c r="N2873" s="2" t="s">
        <v>16</v>
      </c>
    </row>
    <row r="2874" spans="1:14" ht="14.5" x14ac:dyDescent="0.35">
      <c r="A2874" s="2" t="s">
        <v>5778</v>
      </c>
      <c r="B2874" s="2" t="s">
        <v>5779</v>
      </c>
      <c r="C2874" s="2">
        <v>23</v>
      </c>
      <c r="D2874" s="2" t="s">
        <v>12</v>
      </c>
      <c r="E2874" s="2" t="s">
        <v>29</v>
      </c>
      <c r="F2874" s="2" t="s">
        <v>35</v>
      </c>
      <c r="G2874" s="2" t="s">
        <v>15</v>
      </c>
      <c r="H2874" s="7">
        <v>8287.51</v>
      </c>
      <c r="I2874" s="3">
        <v>44962</v>
      </c>
      <c r="J2874" s="3" t="str">
        <f>TEXT(NIgerian_Fintech[[#This Row],[TransactionDate]], "JJJJ")</f>
        <v>2023</v>
      </c>
      <c r="K2874" s="3" t="str">
        <f>TEXT(NIgerian_Fintech[[#This Row],[TransactionDate]], "MMMM")</f>
        <v>February</v>
      </c>
      <c r="L2874" s="3" t="str">
        <f>TEXT(NIgerian_Fintech[[#This Row],[TransactionDate]], "MM")</f>
        <v>02</v>
      </c>
      <c r="M2874" s="3" t="str">
        <f>TEXT(NIgerian_Fintech[[#This Row],[TransactionDate]], "tttt")</f>
        <v>Sunday</v>
      </c>
      <c r="N2874" s="2" t="s">
        <v>16</v>
      </c>
    </row>
    <row r="2875" spans="1:14" ht="14.5" x14ac:dyDescent="0.35">
      <c r="A2875" s="2" t="s">
        <v>5780</v>
      </c>
      <c r="B2875" s="2" t="s">
        <v>5781</v>
      </c>
      <c r="C2875" s="2">
        <v>64</v>
      </c>
      <c r="D2875" s="2" t="s">
        <v>39</v>
      </c>
      <c r="E2875" s="2" t="s">
        <v>74</v>
      </c>
      <c r="F2875" s="2" t="s">
        <v>49</v>
      </c>
      <c r="G2875" s="2" t="s">
        <v>20</v>
      </c>
      <c r="H2875" s="7">
        <v>6552.81</v>
      </c>
      <c r="I2875" s="3">
        <v>45587</v>
      </c>
      <c r="J2875" s="3" t="str">
        <f>TEXT(NIgerian_Fintech[[#This Row],[TransactionDate]], "JJJJ")</f>
        <v>2024</v>
      </c>
      <c r="K2875" s="3" t="str">
        <f>TEXT(NIgerian_Fintech[[#This Row],[TransactionDate]], "MMMM")</f>
        <v>October</v>
      </c>
      <c r="L2875" s="3" t="str">
        <f>TEXT(NIgerian_Fintech[[#This Row],[TransactionDate]], "MM")</f>
        <v>10</v>
      </c>
      <c r="M2875" s="3" t="str">
        <f>TEXT(NIgerian_Fintech[[#This Row],[TransactionDate]], "tttt")</f>
        <v>Tuesday</v>
      </c>
      <c r="N2875" s="2" t="s">
        <v>16</v>
      </c>
    </row>
    <row r="2876" spans="1:14" ht="14.5" x14ac:dyDescent="0.35">
      <c r="A2876" s="2" t="s">
        <v>5782</v>
      </c>
      <c r="B2876" s="2" t="s">
        <v>5783</v>
      </c>
      <c r="C2876" s="2">
        <v>31</v>
      </c>
      <c r="D2876" s="2" t="s">
        <v>12</v>
      </c>
      <c r="E2876" s="2" t="s">
        <v>52</v>
      </c>
      <c r="F2876" s="2" t="s">
        <v>14</v>
      </c>
      <c r="G2876" s="2" t="s">
        <v>30</v>
      </c>
      <c r="H2876" s="7">
        <v>2997.18</v>
      </c>
      <c r="I2876" s="3">
        <v>45124</v>
      </c>
      <c r="J2876" s="3" t="str">
        <f>TEXT(NIgerian_Fintech[[#This Row],[TransactionDate]], "JJJJ")</f>
        <v>2023</v>
      </c>
      <c r="K2876" s="3" t="str">
        <f>TEXT(NIgerian_Fintech[[#This Row],[TransactionDate]], "MMMM")</f>
        <v>July</v>
      </c>
      <c r="L2876" s="3" t="str">
        <f>TEXT(NIgerian_Fintech[[#This Row],[TransactionDate]], "MM")</f>
        <v>07</v>
      </c>
      <c r="M2876" s="3" t="str">
        <f>TEXT(NIgerian_Fintech[[#This Row],[TransactionDate]], "tttt")</f>
        <v>Monday</v>
      </c>
      <c r="N2876" s="2" t="s">
        <v>21</v>
      </c>
    </row>
    <row r="2877" spans="1:14" ht="14.5" x14ac:dyDescent="0.35">
      <c r="A2877" s="2" t="s">
        <v>5784</v>
      </c>
      <c r="B2877" s="2" t="s">
        <v>5785</v>
      </c>
      <c r="C2877" s="2">
        <v>28</v>
      </c>
      <c r="D2877" s="2" t="s">
        <v>39</v>
      </c>
      <c r="E2877" s="2" t="s">
        <v>24</v>
      </c>
      <c r="F2877" s="2" t="s">
        <v>49</v>
      </c>
      <c r="G2877" s="2" t="s">
        <v>20</v>
      </c>
      <c r="H2877" s="7">
        <v>6372.49</v>
      </c>
      <c r="I2877" s="3">
        <v>45376</v>
      </c>
      <c r="J2877" s="3" t="str">
        <f>TEXT(NIgerian_Fintech[[#This Row],[TransactionDate]], "JJJJ")</f>
        <v>2024</v>
      </c>
      <c r="K2877" s="3" t="str">
        <f>TEXT(NIgerian_Fintech[[#This Row],[TransactionDate]], "MMMM")</f>
        <v>March</v>
      </c>
      <c r="L2877" s="3" t="str">
        <f>TEXT(NIgerian_Fintech[[#This Row],[TransactionDate]], "MM")</f>
        <v>03</v>
      </c>
      <c r="M2877" s="3" t="str">
        <f>TEXT(NIgerian_Fintech[[#This Row],[TransactionDate]], "tttt")</f>
        <v>Monday</v>
      </c>
      <c r="N2877" s="2" t="s">
        <v>16</v>
      </c>
    </row>
    <row r="2878" spans="1:14" ht="14.5" x14ac:dyDescent="0.35">
      <c r="A2878" s="2" t="s">
        <v>5786</v>
      </c>
      <c r="B2878" s="2" t="s">
        <v>5787</v>
      </c>
      <c r="C2878" s="2">
        <v>56</v>
      </c>
      <c r="D2878" s="2" t="s">
        <v>12</v>
      </c>
      <c r="E2878" s="2" t="s">
        <v>29</v>
      </c>
      <c r="F2878" s="2" t="s">
        <v>19</v>
      </c>
      <c r="G2878" s="2" t="s">
        <v>20</v>
      </c>
      <c r="H2878" s="7">
        <v>9109.43</v>
      </c>
      <c r="I2878" s="3">
        <v>45304</v>
      </c>
      <c r="J2878" s="3" t="str">
        <f>TEXT(NIgerian_Fintech[[#This Row],[TransactionDate]], "JJJJ")</f>
        <v>2024</v>
      </c>
      <c r="K2878" s="3" t="str">
        <f>TEXT(NIgerian_Fintech[[#This Row],[TransactionDate]], "MMMM")</f>
        <v>January</v>
      </c>
      <c r="L2878" s="3" t="str">
        <f>TEXT(NIgerian_Fintech[[#This Row],[TransactionDate]], "MM")</f>
        <v>01</v>
      </c>
      <c r="M2878" s="3" t="str">
        <f>TEXT(NIgerian_Fintech[[#This Row],[TransactionDate]], "tttt")</f>
        <v>Saturday</v>
      </c>
      <c r="N2878" s="2" t="s">
        <v>16</v>
      </c>
    </row>
    <row r="2879" spans="1:14" ht="14.5" x14ac:dyDescent="0.35">
      <c r="A2879" s="2" t="s">
        <v>5788</v>
      </c>
      <c r="B2879" s="2" t="s">
        <v>5789</v>
      </c>
      <c r="C2879" s="2">
        <v>26</v>
      </c>
      <c r="D2879" s="2" t="s">
        <v>39</v>
      </c>
      <c r="E2879" s="2" t="s">
        <v>42</v>
      </c>
      <c r="F2879" s="2" t="s">
        <v>19</v>
      </c>
      <c r="G2879" s="2" t="s">
        <v>36</v>
      </c>
      <c r="H2879" s="7">
        <v>12470.12</v>
      </c>
      <c r="I2879" s="3">
        <v>45172</v>
      </c>
      <c r="J2879" s="3" t="str">
        <f>TEXT(NIgerian_Fintech[[#This Row],[TransactionDate]], "JJJJ")</f>
        <v>2023</v>
      </c>
      <c r="K2879" s="3" t="str">
        <f>TEXT(NIgerian_Fintech[[#This Row],[TransactionDate]], "MMMM")</f>
        <v>September</v>
      </c>
      <c r="L2879" s="3" t="str">
        <f>TEXT(NIgerian_Fintech[[#This Row],[TransactionDate]], "MM")</f>
        <v>09</v>
      </c>
      <c r="M2879" s="3" t="str">
        <f>TEXT(NIgerian_Fintech[[#This Row],[TransactionDate]], "tttt")</f>
        <v>Sunday</v>
      </c>
      <c r="N2879" s="2" t="s">
        <v>16</v>
      </c>
    </row>
    <row r="2880" spans="1:14" ht="14.5" x14ac:dyDescent="0.35">
      <c r="A2880" s="2" t="s">
        <v>5790</v>
      </c>
      <c r="B2880" s="2" t="s">
        <v>5791</v>
      </c>
      <c r="C2880" s="2">
        <v>43</v>
      </c>
      <c r="D2880" s="2" t="s">
        <v>12</v>
      </c>
      <c r="E2880" s="2" t="s">
        <v>24</v>
      </c>
      <c r="F2880" s="2" t="s">
        <v>19</v>
      </c>
      <c r="G2880" s="2" t="s">
        <v>20</v>
      </c>
      <c r="H2880" s="7">
        <v>1822.9</v>
      </c>
      <c r="I2880" s="3">
        <v>45319</v>
      </c>
      <c r="J2880" s="3" t="str">
        <f>TEXT(NIgerian_Fintech[[#This Row],[TransactionDate]], "JJJJ")</f>
        <v>2024</v>
      </c>
      <c r="K2880" s="3" t="str">
        <f>TEXT(NIgerian_Fintech[[#This Row],[TransactionDate]], "MMMM")</f>
        <v>January</v>
      </c>
      <c r="L2880" s="3" t="str">
        <f>TEXT(NIgerian_Fintech[[#This Row],[TransactionDate]], "MM")</f>
        <v>01</v>
      </c>
      <c r="M2880" s="3" t="str">
        <f>TEXT(NIgerian_Fintech[[#This Row],[TransactionDate]], "tttt")</f>
        <v>Sunday</v>
      </c>
      <c r="N2880" s="2" t="s">
        <v>69</v>
      </c>
    </row>
    <row r="2881" spans="1:14" ht="14.5" x14ac:dyDescent="0.35">
      <c r="A2881" s="2" t="s">
        <v>5792</v>
      </c>
      <c r="B2881" s="2" t="s">
        <v>5793</v>
      </c>
      <c r="C2881" s="2">
        <v>33</v>
      </c>
      <c r="D2881" s="2" t="s">
        <v>39</v>
      </c>
      <c r="E2881" s="2" t="s">
        <v>93</v>
      </c>
      <c r="F2881" s="2" t="s">
        <v>55</v>
      </c>
      <c r="G2881" s="2" t="s">
        <v>15</v>
      </c>
      <c r="H2881" s="7">
        <v>16772.37</v>
      </c>
      <c r="I2881" s="3">
        <v>45130</v>
      </c>
      <c r="J2881" s="3" t="str">
        <f>TEXT(NIgerian_Fintech[[#This Row],[TransactionDate]], "JJJJ")</f>
        <v>2023</v>
      </c>
      <c r="K2881" s="3" t="str">
        <f>TEXT(NIgerian_Fintech[[#This Row],[TransactionDate]], "MMMM")</f>
        <v>July</v>
      </c>
      <c r="L2881" s="3" t="str">
        <f>TEXT(NIgerian_Fintech[[#This Row],[TransactionDate]], "MM")</f>
        <v>07</v>
      </c>
      <c r="M2881" s="3" t="str">
        <f>TEXT(NIgerian_Fintech[[#This Row],[TransactionDate]], "tttt")</f>
        <v>Sunday</v>
      </c>
      <c r="N2881" s="2" t="s">
        <v>16</v>
      </c>
    </row>
    <row r="2882" spans="1:14" ht="14.5" x14ac:dyDescent="0.35">
      <c r="A2882" s="2" t="s">
        <v>5794</v>
      </c>
      <c r="B2882" s="2" t="s">
        <v>5795</v>
      </c>
      <c r="C2882" s="2">
        <v>22</v>
      </c>
      <c r="D2882" s="2" t="s">
        <v>12</v>
      </c>
      <c r="E2882" s="2" t="s">
        <v>93</v>
      </c>
      <c r="F2882" s="2" t="s">
        <v>49</v>
      </c>
      <c r="G2882" s="2" t="s">
        <v>20</v>
      </c>
      <c r="H2882" s="7">
        <v>4243.59</v>
      </c>
      <c r="I2882" s="3">
        <v>44970</v>
      </c>
      <c r="J2882" s="3" t="str">
        <f>TEXT(NIgerian_Fintech[[#This Row],[TransactionDate]], "JJJJ")</f>
        <v>2023</v>
      </c>
      <c r="K2882" s="3" t="str">
        <f>TEXT(NIgerian_Fintech[[#This Row],[TransactionDate]], "MMMM")</f>
        <v>February</v>
      </c>
      <c r="L2882" s="3" t="str">
        <f>TEXT(NIgerian_Fintech[[#This Row],[TransactionDate]], "MM")</f>
        <v>02</v>
      </c>
      <c r="M2882" s="3" t="str">
        <f>TEXT(NIgerian_Fintech[[#This Row],[TransactionDate]], "tttt")</f>
        <v>Monday</v>
      </c>
      <c r="N2882" s="2" t="s">
        <v>16</v>
      </c>
    </row>
    <row r="2883" spans="1:14" ht="14.5" x14ac:dyDescent="0.35">
      <c r="A2883" s="2" t="s">
        <v>5796</v>
      </c>
      <c r="B2883" s="2" t="s">
        <v>5797</v>
      </c>
      <c r="C2883" s="2">
        <v>27</v>
      </c>
      <c r="D2883" s="2" t="s">
        <v>39</v>
      </c>
      <c r="E2883" s="2" t="s">
        <v>29</v>
      </c>
      <c r="F2883" s="2" t="s">
        <v>35</v>
      </c>
      <c r="G2883" s="2" t="s">
        <v>26</v>
      </c>
      <c r="H2883" s="7">
        <v>6996.85</v>
      </c>
      <c r="I2883" s="3">
        <v>45241</v>
      </c>
      <c r="J2883" s="3" t="str">
        <f>TEXT(NIgerian_Fintech[[#This Row],[TransactionDate]], "JJJJ")</f>
        <v>2023</v>
      </c>
      <c r="K2883" s="3" t="str">
        <f>TEXT(NIgerian_Fintech[[#This Row],[TransactionDate]], "MMMM")</f>
        <v>November</v>
      </c>
      <c r="L2883" s="3" t="str">
        <f>TEXT(NIgerian_Fintech[[#This Row],[TransactionDate]], "MM")</f>
        <v>11</v>
      </c>
      <c r="M2883" s="3" t="str">
        <f>TEXT(NIgerian_Fintech[[#This Row],[TransactionDate]], "tttt")</f>
        <v>Saturday</v>
      </c>
      <c r="N2883" s="2" t="s">
        <v>16</v>
      </c>
    </row>
    <row r="2884" spans="1:14" ht="14.5" x14ac:dyDescent="0.35">
      <c r="A2884" s="2" t="s">
        <v>5798</v>
      </c>
      <c r="B2884" s="2" t="s">
        <v>5799</v>
      </c>
      <c r="C2884" s="2">
        <v>20</v>
      </c>
      <c r="D2884" s="2" t="s">
        <v>12</v>
      </c>
      <c r="E2884" s="2" t="s">
        <v>29</v>
      </c>
      <c r="F2884" s="2" t="s">
        <v>25</v>
      </c>
      <c r="G2884" s="2" t="s">
        <v>20</v>
      </c>
      <c r="H2884" s="7">
        <v>9362.49</v>
      </c>
      <c r="I2884" s="3">
        <v>45334</v>
      </c>
      <c r="J2884" s="3" t="str">
        <f>TEXT(NIgerian_Fintech[[#This Row],[TransactionDate]], "JJJJ")</f>
        <v>2024</v>
      </c>
      <c r="K2884" s="3" t="str">
        <f>TEXT(NIgerian_Fintech[[#This Row],[TransactionDate]], "MMMM")</f>
        <v>February</v>
      </c>
      <c r="L2884" s="3" t="str">
        <f>TEXT(NIgerian_Fintech[[#This Row],[TransactionDate]], "MM")</f>
        <v>02</v>
      </c>
      <c r="M2884" s="3" t="str">
        <f>TEXT(NIgerian_Fintech[[#This Row],[TransactionDate]], "tttt")</f>
        <v>Monday</v>
      </c>
      <c r="N2884" s="2" t="s">
        <v>16</v>
      </c>
    </row>
    <row r="2885" spans="1:14" ht="14.5" x14ac:dyDescent="0.35">
      <c r="A2885" s="2" t="s">
        <v>5800</v>
      </c>
      <c r="B2885" s="2" t="s">
        <v>5801</v>
      </c>
      <c r="C2885" s="2">
        <v>30</v>
      </c>
      <c r="D2885" s="2" t="s">
        <v>39</v>
      </c>
      <c r="E2885" s="2" t="s">
        <v>52</v>
      </c>
      <c r="F2885" s="2" t="s">
        <v>25</v>
      </c>
      <c r="G2885" s="2" t="s">
        <v>26</v>
      </c>
      <c r="H2885" s="7">
        <v>6696.17</v>
      </c>
      <c r="I2885" s="3">
        <v>45132</v>
      </c>
      <c r="J2885" s="3" t="str">
        <f>TEXT(NIgerian_Fintech[[#This Row],[TransactionDate]], "JJJJ")</f>
        <v>2023</v>
      </c>
      <c r="K2885" s="3" t="str">
        <f>TEXT(NIgerian_Fintech[[#This Row],[TransactionDate]], "MMMM")</f>
        <v>July</v>
      </c>
      <c r="L2885" s="3" t="str">
        <f>TEXT(NIgerian_Fintech[[#This Row],[TransactionDate]], "MM")</f>
        <v>07</v>
      </c>
      <c r="M2885" s="3" t="str">
        <f>TEXT(NIgerian_Fintech[[#This Row],[TransactionDate]], "tttt")</f>
        <v>Tuesday</v>
      </c>
      <c r="N2885" s="2" t="s">
        <v>16</v>
      </c>
    </row>
    <row r="2886" spans="1:14" ht="14.5" x14ac:dyDescent="0.35">
      <c r="A2886" s="2" t="s">
        <v>5802</v>
      </c>
      <c r="B2886" s="2" t="s">
        <v>5803</v>
      </c>
      <c r="C2886" s="2">
        <v>60</v>
      </c>
      <c r="D2886" s="2" t="s">
        <v>39</v>
      </c>
      <c r="E2886" s="2" t="s">
        <v>74</v>
      </c>
      <c r="F2886" s="2" t="s">
        <v>19</v>
      </c>
      <c r="G2886" s="2" t="s">
        <v>20</v>
      </c>
      <c r="H2886" s="7">
        <v>8485.31</v>
      </c>
      <c r="I2886" s="3">
        <v>45167</v>
      </c>
      <c r="J2886" s="3" t="str">
        <f>TEXT(NIgerian_Fintech[[#This Row],[TransactionDate]], "JJJJ")</f>
        <v>2023</v>
      </c>
      <c r="K2886" s="3" t="str">
        <f>TEXT(NIgerian_Fintech[[#This Row],[TransactionDate]], "MMMM")</f>
        <v>August</v>
      </c>
      <c r="L2886" s="3" t="str">
        <f>TEXT(NIgerian_Fintech[[#This Row],[TransactionDate]], "MM")</f>
        <v>08</v>
      </c>
      <c r="M2886" s="3" t="str">
        <f>TEXT(NIgerian_Fintech[[#This Row],[TransactionDate]], "tttt")</f>
        <v>Tuesday</v>
      </c>
      <c r="N2886" s="2" t="s">
        <v>16</v>
      </c>
    </row>
    <row r="2887" spans="1:14" ht="14.5" x14ac:dyDescent="0.35">
      <c r="A2887" s="2" t="s">
        <v>5804</v>
      </c>
      <c r="B2887" s="2" t="s">
        <v>5805</v>
      </c>
      <c r="C2887" s="2">
        <v>47</v>
      </c>
      <c r="D2887" s="2" t="s">
        <v>39</v>
      </c>
      <c r="E2887" s="2" t="s">
        <v>29</v>
      </c>
      <c r="F2887" s="2" t="s">
        <v>25</v>
      </c>
      <c r="G2887" s="2" t="s">
        <v>20</v>
      </c>
      <c r="H2887" s="7">
        <v>1182.47</v>
      </c>
      <c r="I2887" s="3">
        <v>44967</v>
      </c>
      <c r="J2887" s="3" t="str">
        <f>TEXT(NIgerian_Fintech[[#This Row],[TransactionDate]], "JJJJ")</f>
        <v>2023</v>
      </c>
      <c r="K2887" s="3" t="str">
        <f>TEXT(NIgerian_Fintech[[#This Row],[TransactionDate]], "MMMM")</f>
        <v>February</v>
      </c>
      <c r="L2887" s="3" t="str">
        <f>TEXT(NIgerian_Fintech[[#This Row],[TransactionDate]], "MM")</f>
        <v>02</v>
      </c>
      <c r="M2887" s="3" t="str">
        <f>TEXT(NIgerian_Fintech[[#This Row],[TransactionDate]], "tttt")</f>
        <v>Friday</v>
      </c>
      <c r="N2887" s="2" t="s">
        <v>21</v>
      </c>
    </row>
    <row r="2888" spans="1:14" ht="14.5" x14ac:dyDescent="0.35">
      <c r="A2888" s="2" t="s">
        <v>5806</v>
      </c>
      <c r="B2888" s="2" t="s">
        <v>5807</v>
      </c>
      <c r="C2888" s="2">
        <v>62</v>
      </c>
      <c r="D2888" s="2" t="s">
        <v>12</v>
      </c>
      <c r="E2888" s="2" t="s">
        <v>64</v>
      </c>
      <c r="F2888" s="2" t="s">
        <v>14</v>
      </c>
      <c r="G2888" s="2" t="s">
        <v>15</v>
      </c>
      <c r="H2888" s="7">
        <v>5659.08</v>
      </c>
      <c r="I2888" s="3">
        <v>45514</v>
      </c>
      <c r="J2888" s="3" t="str">
        <f>TEXT(NIgerian_Fintech[[#This Row],[TransactionDate]], "JJJJ")</f>
        <v>2024</v>
      </c>
      <c r="K2888" s="3" t="str">
        <f>TEXT(NIgerian_Fintech[[#This Row],[TransactionDate]], "MMMM")</f>
        <v>August</v>
      </c>
      <c r="L2888" s="3" t="str">
        <f>TEXT(NIgerian_Fintech[[#This Row],[TransactionDate]], "MM")</f>
        <v>08</v>
      </c>
      <c r="M2888" s="3" t="str">
        <f>TEXT(NIgerian_Fintech[[#This Row],[TransactionDate]], "tttt")</f>
        <v>Saturday</v>
      </c>
      <c r="N2888" s="2" t="s">
        <v>16</v>
      </c>
    </row>
    <row r="2889" spans="1:14" ht="14.5" x14ac:dyDescent="0.35">
      <c r="A2889" s="2" t="s">
        <v>5808</v>
      </c>
      <c r="B2889" s="2" t="s">
        <v>5809</v>
      </c>
      <c r="C2889" s="2">
        <v>23</v>
      </c>
      <c r="D2889" s="2" t="s">
        <v>12</v>
      </c>
      <c r="E2889" s="2" t="s">
        <v>52</v>
      </c>
      <c r="F2889" s="2" t="s">
        <v>49</v>
      </c>
      <c r="G2889" s="2" t="s">
        <v>26</v>
      </c>
      <c r="H2889" s="7">
        <v>3291.54</v>
      </c>
      <c r="I2889" s="3">
        <v>45640</v>
      </c>
      <c r="J2889" s="3" t="str">
        <f>TEXT(NIgerian_Fintech[[#This Row],[TransactionDate]], "JJJJ")</f>
        <v>2024</v>
      </c>
      <c r="K2889" s="3" t="str">
        <f>TEXT(NIgerian_Fintech[[#This Row],[TransactionDate]], "MMMM")</f>
        <v>December</v>
      </c>
      <c r="L2889" s="3" t="str">
        <f>TEXT(NIgerian_Fintech[[#This Row],[TransactionDate]], "MM")</f>
        <v>12</v>
      </c>
      <c r="M2889" s="3" t="str">
        <f>TEXT(NIgerian_Fintech[[#This Row],[TransactionDate]], "tttt")</f>
        <v>Saturday</v>
      </c>
      <c r="N2889" s="2" t="s">
        <v>16</v>
      </c>
    </row>
    <row r="2890" spans="1:14" ht="14.5" x14ac:dyDescent="0.35">
      <c r="A2890" s="2" t="s">
        <v>5810</v>
      </c>
      <c r="B2890" s="2" t="s">
        <v>5811</v>
      </c>
      <c r="C2890" s="2">
        <v>34</v>
      </c>
      <c r="D2890" s="2" t="s">
        <v>12</v>
      </c>
      <c r="E2890" s="2" t="s">
        <v>42</v>
      </c>
      <c r="F2890" s="2" t="s">
        <v>49</v>
      </c>
      <c r="G2890" s="2" t="s">
        <v>26</v>
      </c>
      <c r="H2890" s="7">
        <v>899.53</v>
      </c>
      <c r="I2890" s="3">
        <v>45289</v>
      </c>
      <c r="J2890" s="3" t="str">
        <f>TEXT(NIgerian_Fintech[[#This Row],[TransactionDate]], "JJJJ")</f>
        <v>2023</v>
      </c>
      <c r="K2890" s="3" t="str">
        <f>TEXT(NIgerian_Fintech[[#This Row],[TransactionDate]], "MMMM")</f>
        <v>December</v>
      </c>
      <c r="L2890" s="3" t="str">
        <f>TEXT(NIgerian_Fintech[[#This Row],[TransactionDate]], "MM")</f>
        <v>12</v>
      </c>
      <c r="M2890" s="3" t="str">
        <f>TEXT(NIgerian_Fintech[[#This Row],[TransactionDate]], "tttt")</f>
        <v>Friday</v>
      </c>
      <c r="N2890" s="2" t="s">
        <v>16</v>
      </c>
    </row>
    <row r="2891" spans="1:14" ht="14.5" x14ac:dyDescent="0.35">
      <c r="A2891" s="2" t="s">
        <v>5812</v>
      </c>
      <c r="B2891" s="2" t="s">
        <v>5813</v>
      </c>
      <c r="C2891" s="2">
        <v>62</v>
      </c>
      <c r="D2891" s="2" t="s">
        <v>12</v>
      </c>
      <c r="E2891" s="2" t="s">
        <v>64</v>
      </c>
      <c r="F2891" s="2" t="s">
        <v>49</v>
      </c>
      <c r="G2891" s="2" t="s">
        <v>36</v>
      </c>
      <c r="H2891" s="7">
        <v>2127.59</v>
      </c>
      <c r="I2891" s="3">
        <v>45021</v>
      </c>
      <c r="J2891" s="3" t="str">
        <f>TEXT(NIgerian_Fintech[[#This Row],[TransactionDate]], "JJJJ")</f>
        <v>2023</v>
      </c>
      <c r="K2891" s="3" t="str">
        <f>TEXT(NIgerian_Fintech[[#This Row],[TransactionDate]], "MMMM")</f>
        <v>April</v>
      </c>
      <c r="L2891" s="3" t="str">
        <f>TEXT(NIgerian_Fintech[[#This Row],[TransactionDate]], "MM")</f>
        <v>04</v>
      </c>
      <c r="M2891" s="3" t="str">
        <f>TEXT(NIgerian_Fintech[[#This Row],[TransactionDate]], "tttt")</f>
        <v>Wednesday</v>
      </c>
      <c r="N2891" s="2" t="s">
        <v>16</v>
      </c>
    </row>
    <row r="2892" spans="1:14" ht="14.5" x14ac:dyDescent="0.35">
      <c r="A2892" s="2" t="s">
        <v>5814</v>
      </c>
      <c r="B2892" s="2" t="s">
        <v>5815</v>
      </c>
      <c r="C2892" s="2">
        <v>36</v>
      </c>
      <c r="D2892" s="2" t="s">
        <v>12</v>
      </c>
      <c r="E2892" s="2" t="s">
        <v>42</v>
      </c>
      <c r="F2892" s="2" t="s">
        <v>14</v>
      </c>
      <c r="G2892" s="2" t="s">
        <v>20</v>
      </c>
      <c r="H2892" s="7">
        <v>9224.2099999999991</v>
      </c>
      <c r="I2892" s="3">
        <v>45466</v>
      </c>
      <c r="J2892" s="3" t="str">
        <f>TEXT(NIgerian_Fintech[[#This Row],[TransactionDate]], "JJJJ")</f>
        <v>2024</v>
      </c>
      <c r="K2892" s="3" t="str">
        <f>TEXT(NIgerian_Fintech[[#This Row],[TransactionDate]], "MMMM")</f>
        <v>June</v>
      </c>
      <c r="L2892" s="3" t="str">
        <f>TEXT(NIgerian_Fintech[[#This Row],[TransactionDate]], "MM")</f>
        <v>06</v>
      </c>
      <c r="M2892" s="3" t="str">
        <f>TEXT(NIgerian_Fintech[[#This Row],[TransactionDate]], "tttt")</f>
        <v>Sunday</v>
      </c>
      <c r="N2892" s="2" t="s">
        <v>16</v>
      </c>
    </row>
    <row r="2893" spans="1:14" ht="14.5" x14ac:dyDescent="0.35">
      <c r="A2893" s="2" t="s">
        <v>5816</v>
      </c>
      <c r="B2893" s="2" t="s">
        <v>5817</v>
      </c>
      <c r="C2893" s="2">
        <v>59</v>
      </c>
      <c r="D2893" s="2" t="s">
        <v>39</v>
      </c>
      <c r="E2893" s="2" t="s">
        <v>13</v>
      </c>
      <c r="F2893" s="2" t="s">
        <v>35</v>
      </c>
      <c r="G2893" s="2" t="s">
        <v>20</v>
      </c>
      <c r="H2893" s="7">
        <v>2190.1</v>
      </c>
      <c r="I2893" s="3">
        <v>45070</v>
      </c>
      <c r="J2893" s="3" t="str">
        <f>TEXT(NIgerian_Fintech[[#This Row],[TransactionDate]], "JJJJ")</f>
        <v>2023</v>
      </c>
      <c r="K2893" s="3" t="str">
        <f>TEXT(NIgerian_Fintech[[#This Row],[TransactionDate]], "MMMM")</f>
        <v>May</v>
      </c>
      <c r="L2893" s="3" t="str">
        <f>TEXT(NIgerian_Fintech[[#This Row],[TransactionDate]], "MM")</f>
        <v>05</v>
      </c>
      <c r="M2893" s="3" t="str">
        <f>TEXT(NIgerian_Fintech[[#This Row],[TransactionDate]], "tttt")</f>
        <v>Wednesday</v>
      </c>
      <c r="N2893" s="2" t="s">
        <v>16</v>
      </c>
    </row>
    <row r="2894" spans="1:14" ht="14.5" x14ac:dyDescent="0.35">
      <c r="A2894" s="2" t="s">
        <v>5818</v>
      </c>
      <c r="B2894" s="2" t="s">
        <v>5819</v>
      </c>
      <c r="C2894" s="2">
        <v>52</v>
      </c>
      <c r="D2894" s="2" t="s">
        <v>12</v>
      </c>
      <c r="E2894" s="2" t="s">
        <v>42</v>
      </c>
      <c r="F2894" s="2" t="s">
        <v>55</v>
      </c>
      <c r="G2894" s="2" t="s">
        <v>15</v>
      </c>
      <c r="H2894" s="7">
        <v>1997.49</v>
      </c>
      <c r="I2894" s="3">
        <v>44985</v>
      </c>
      <c r="J2894" s="3" t="str">
        <f>TEXT(NIgerian_Fintech[[#This Row],[TransactionDate]], "JJJJ")</f>
        <v>2023</v>
      </c>
      <c r="K2894" s="3" t="str">
        <f>TEXT(NIgerian_Fintech[[#This Row],[TransactionDate]], "MMMM")</f>
        <v>February</v>
      </c>
      <c r="L2894" s="3" t="str">
        <f>TEXT(NIgerian_Fintech[[#This Row],[TransactionDate]], "MM")</f>
        <v>02</v>
      </c>
      <c r="M2894" s="3" t="str">
        <f>TEXT(NIgerian_Fintech[[#This Row],[TransactionDate]], "tttt")</f>
        <v>Tuesday</v>
      </c>
      <c r="N2894" s="2" t="s">
        <v>16</v>
      </c>
    </row>
    <row r="2895" spans="1:14" ht="14.5" x14ac:dyDescent="0.35">
      <c r="A2895" s="2" t="s">
        <v>5820</v>
      </c>
      <c r="B2895" s="2" t="s">
        <v>5821</v>
      </c>
      <c r="C2895" s="2">
        <v>63</v>
      </c>
      <c r="D2895" s="2" t="s">
        <v>39</v>
      </c>
      <c r="E2895" s="2" t="s">
        <v>64</v>
      </c>
      <c r="F2895" s="2" t="s">
        <v>14</v>
      </c>
      <c r="G2895" s="2" t="s">
        <v>36</v>
      </c>
      <c r="H2895" s="7">
        <v>8048.17</v>
      </c>
      <c r="I2895" s="3">
        <v>45567</v>
      </c>
      <c r="J2895" s="3" t="str">
        <f>TEXT(NIgerian_Fintech[[#This Row],[TransactionDate]], "JJJJ")</f>
        <v>2024</v>
      </c>
      <c r="K2895" s="3" t="str">
        <f>TEXT(NIgerian_Fintech[[#This Row],[TransactionDate]], "MMMM")</f>
        <v>October</v>
      </c>
      <c r="L2895" s="3" t="str">
        <f>TEXT(NIgerian_Fintech[[#This Row],[TransactionDate]], "MM")</f>
        <v>10</v>
      </c>
      <c r="M2895" s="3" t="str">
        <f>TEXT(NIgerian_Fintech[[#This Row],[TransactionDate]], "tttt")</f>
        <v>Wednesday</v>
      </c>
      <c r="N2895" s="2" t="s">
        <v>69</v>
      </c>
    </row>
    <row r="2896" spans="1:14" ht="14.5" x14ac:dyDescent="0.35">
      <c r="A2896" s="2" t="s">
        <v>5822</v>
      </c>
      <c r="B2896" s="2" t="s">
        <v>5823</v>
      </c>
      <c r="C2896" s="2">
        <v>43</v>
      </c>
      <c r="D2896" s="2" t="s">
        <v>39</v>
      </c>
      <c r="E2896" s="2" t="s">
        <v>13</v>
      </c>
      <c r="F2896" s="2" t="s">
        <v>49</v>
      </c>
      <c r="G2896" s="2" t="s">
        <v>36</v>
      </c>
      <c r="H2896" s="7">
        <v>23507.52</v>
      </c>
      <c r="I2896" s="3">
        <v>45435</v>
      </c>
      <c r="J2896" s="3" t="str">
        <f>TEXT(NIgerian_Fintech[[#This Row],[TransactionDate]], "JJJJ")</f>
        <v>2024</v>
      </c>
      <c r="K2896" s="3" t="str">
        <f>TEXT(NIgerian_Fintech[[#This Row],[TransactionDate]], "MMMM")</f>
        <v>May</v>
      </c>
      <c r="L2896" s="3" t="str">
        <f>TEXT(NIgerian_Fintech[[#This Row],[TransactionDate]], "MM")</f>
        <v>05</v>
      </c>
      <c r="M2896" s="3" t="str">
        <f>TEXT(NIgerian_Fintech[[#This Row],[TransactionDate]], "tttt")</f>
        <v>Thursday</v>
      </c>
      <c r="N2896" s="2" t="s">
        <v>16</v>
      </c>
    </row>
    <row r="2897" spans="1:14" ht="14.5" x14ac:dyDescent="0.35">
      <c r="A2897" s="2" t="s">
        <v>5824</v>
      </c>
      <c r="B2897" s="2" t="s">
        <v>5825</v>
      </c>
      <c r="C2897" s="2">
        <v>22</v>
      </c>
      <c r="D2897" s="2" t="s">
        <v>12</v>
      </c>
      <c r="E2897" s="2" t="s">
        <v>64</v>
      </c>
      <c r="F2897" s="2" t="s">
        <v>49</v>
      </c>
      <c r="G2897" s="2" t="s">
        <v>15</v>
      </c>
      <c r="H2897" s="7">
        <v>15544.43</v>
      </c>
      <c r="I2897" s="3">
        <v>45439</v>
      </c>
      <c r="J2897" s="3" t="str">
        <f>TEXT(NIgerian_Fintech[[#This Row],[TransactionDate]], "JJJJ")</f>
        <v>2024</v>
      </c>
      <c r="K2897" s="3" t="str">
        <f>TEXT(NIgerian_Fintech[[#This Row],[TransactionDate]], "MMMM")</f>
        <v>May</v>
      </c>
      <c r="L2897" s="3" t="str">
        <f>TEXT(NIgerian_Fintech[[#This Row],[TransactionDate]], "MM")</f>
        <v>05</v>
      </c>
      <c r="M2897" s="3" t="str">
        <f>TEXT(NIgerian_Fintech[[#This Row],[TransactionDate]], "tttt")</f>
        <v>Monday</v>
      </c>
      <c r="N2897" s="2" t="s">
        <v>16</v>
      </c>
    </row>
    <row r="2898" spans="1:14" ht="14.5" x14ac:dyDescent="0.35">
      <c r="A2898" s="2" t="s">
        <v>5826</v>
      </c>
      <c r="B2898" s="2" t="s">
        <v>5827</v>
      </c>
      <c r="C2898" s="2">
        <v>46</v>
      </c>
      <c r="D2898" s="2" t="s">
        <v>39</v>
      </c>
      <c r="E2898" s="2" t="s">
        <v>93</v>
      </c>
      <c r="F2898" s="2" t="s">
        <v>49</v>
      </c>
      <c r="G2898" s="2" t="s">
        <v>26</v>
      </c>
      <c r="H2898" s="7">
        <v>23548.17</v>
      </c>
      <c r="I2898" s="3">
        <v>44948</v>
      </c>
      <c r="J2898" s="3" t="str">
        <f>TEXT(NIgerian_Fintech[[#This Row],[TransactionDate]], "JJJJ")</f>
        <v>2023</v>
      </c>
      <c r="K2898" s="3" t="str">
        <f>TEXT(NIgerian_Fintech[[#This Row],[TransactionDate]], "MMMM")</f>
        <v>January</v>
      </c>
      <c r="L2898" s="3" t="str">
        <f>TEXT(NIgerian_Fintech[[#This Row],[TransactionDate]], "MM")</f>
        <v>01</v>
      </c>
      <c r="M2898" s="3" t="str">
        <f>TEXT(NIgerian_Fintech[[#This Row],[TransactionDate]], "tttt")</f>
        <v>Sunday</v>
      </c>
      <c r="N2898" s="2" t="s">
        <v>16</v>
      </c>
    </row>
    <row r="2899" spans="1:14" ht="14.5" x14ac:dyDescent="0.35">
      <c r="A2899" s="2" t="s">
        <v>5828</v>
      </c>
      <c r="B2899" s="2" t="s">
        <v>5829</v>
      </c>
      <c r="C2899" s="2">
        <v>54</v>
      </c>
      <c r="D2899" s="2" t="s">
        <v>12</v>
      </c>
      <c r="E2899" s="2" t="s">
        <v>64</v>
      </c>
      <c r="F2899" s="2" t="s">
        <v>35</v>
      </c>
      <c r="G2899" s="2" t="s">
        <v>30</v>
      </c>
      <c r="H2899" s="7">
        <v>8746.2199999999993</v>
      </c>
      <c r="I2899" s="3">
        <v>45130</v>
      </c>
      <c r="J2899" s="3" t="str">
        <f>TEXT(NIgerian_Fintech[[#This Row],[TransactionDate]], "JJJJ")</f>
        <v>2023</v>
      </c>
      <c r="K2899" s="3" t="str">
        <f>TEXT(NIgerian_Fintech[[#This Row],[TransactionDate]], "MMMM")</f>
        <v>July</v>
      </c>
      <c r="L2899" s="3" t="str">
        <f>TEXT(NIgerian_Fintech[[#This Row],[TransactionDate]], "MM")</f>
        <v>07</v>
      </c>
      <c r="M2899" s="3" t="str">
        <f>TEXT(NIgerian_Fintech[[#This Row],[TransactionDate]], "tttt")</f>
        <v>Sunday</v>
      </c>
      <c r="N2899" s="2" t="s">
        <v>16</v>
      </c>
    </row>
    <row r="2900" spans="1:14" ht="14.5" x14ac:dyDescent="0.35">
      <c r="A2900" s="2" t="s">
        <v>5830</v>
      </c>
      <c r="B2900" s="2" t="s">
        <v>5831</v>
      </c>
      <c r="C2900" s="2">
        <v>37</v>
      </c>
      <c r="D2900" s="2" t="s">
        <v>12</v>
      </c>
      <c r="E2900" s="2" t="s">
        <v>13</v>
      </c>
      <c r="F2900" s="2" t="s">
        <v>25</v>
      </c>
      <c r="G2900" s="2" t="s">
        <v>15</v>
      </c>
      <c r="H2900" s="7">
        <v>5275.13</v>
      </c>
      <c r="I2900" s="3">
        <v>45625</v>
      </c>
      <c r="J2900" s="3" t="str">
        <f>TEXT(NIgerian_Fintech[[#This Row],[TransactionDate]], "JJJJ")</f>
        <v>2024</v>
      </c>
      <c r="K2900" s="3" t="str">
        <f>TEXT(NIgerian_Fintech[[#This Row],[TransactionDate]], "MMMM")</f>
        <v>November</v>
      </c>
      <c r="L2900" s="3" t="str">
        <f>TEXT(NIgerian_Fintech[[#This Row],[TransactionDate]], "MM")</f>
        <v>11</v>
      </c>
      <c r="M2900" s="3" t="str">
        <f>TEXT(NIgerian_Fintech[[#This Row],[TransactionDate]], "tttt")</f>
        <v>Friday</v>
      </c>
      <c r="N2900" s="2" t="s">
        <v>16</v>
      </c>
    </row>
    <row r="2901" spans="1:14" ht="14.5" x14ac:dyDescent="0.35">
      <c r="A2901" s="2" t="s">
        <v>5832</v>
      </c>
      <c r="B2901" s="2" t="s">
        <v>5833</v>
      </c>
      <c r="C2901" s="2">
        <v>38</v>
      </c>
      <c r="D2901" s="2" t="s">
        <v>12</v>
      </c>
      <c r="E2901" s="2" t="s">
        <v>42</v>
      </c>
      <c r="F2901" s="2" t="s">
        <v>55</v>
      </c>
      <c r="G2901" s="2" t="s">
        <v>26</v>
      </c>
      <c r="H2901" s="7">
        <v>13080.06</v>
      </c>
      <c r="I2901" s="3">
        <v>45397</v>
      </c>
      <c r="J2901" s="3" t="str">
        <f>TEXT(NIgerian_Fintech[[#This Row],[TransactionDate]], "JJJJ")</f>
        <v>2024</v>
      </c>
      <c r="K2901" s="3" t="str">
        <f>TEXT(NIgerian_Fintech[[#This Row],[TransactionDate]], "MMMM")</f>
        <v>April</v>
      </c>
      <c r="L2901" s="3" t="str">
        <f>TEXT(NIgerian_Fintech[[#This Row],[TransactionDate]], "MM")</f>
        <v>04</v>
      </c>
      <c r="M2901" s="3" t="str">
        <f>TEXT(NIgerian_Fintech[[#This Row],[TransactionDate]], "tttt")</f>
        <v>Monday</v>
      </c>
      <c r="N2901" s="2" t="s">
        <v>16</v>
      </c>
    </row>
    <row r="2902" spans="1:14" ht="14.5" x14ac:dyDescent="0.35">
      <c r="A2902" s="2" t="s">
        <v>5834</v>
      </c>
      <c r="B2902" s="2" t="s">
        <v>5835</v>
      </c>
      <c r="C2902" s="2">
        <v>27</v>
      </c>
      <c r="D2902" s="2" t="s">
        <v>39</v>
      </c>
      <c r="E2902" s="2" t="s">
        <v>93</v>
      </c>
      <c r="F2902" s="2" t="s">
        <v>14</v>
      </c>
      <c r="G2902" s="2" t="s">
        <v>36</v>
      </c>
      <c r="H2902" s="7">
        <v>3029.5</v>
      </c>
      <c r="I2902" s="3">
        <v>45210</v>
      </c>
      <c r="J2902" s="3" t="str">
        <f>TEXT(NIgerian_Fintech[[#This Row],[TransactionDate]], "JJJJ")</f>
        <v>2023</v>
      </c>
      <c r="K2902" s="3" t="str">
        <f>TEXT(NIgerian_Fintech[[#This Row],[TransactionDate]], "MMMM")</f>
        <v>October</v>
      </c>
      <c r="L2902" s="3" t="str">
        <f>TEXT(NIgerian_Fintech[[#This Row],[TransactionDate]], "MM")</f>
        <v>10</v>
      </c>
      <c r="M2902" s="3" t="str">
        <f>TEXT(NIgerian_Fintech[[#This Row],[TransactionDate]], "tttt")</f>
        <v>Wednesday</v>
      </c>
      <c r="N2902" s="2" t="s">
        <v>69</v>
      </c>
    </row>
    <row r="2903" spans="1:14" ht="14.5" x14ac:dyDescent="0.35">
      <c r="A2903" s="2" t="s">
        <v>5836</v>
      </c>
      <c r="B2903" s="2" t="s">
        <v>5837</v>
      </c>
      <c r="C2903" s="2">
        <v>22</v>
      </c>
      <c r="D2903" s="2" t="s">
        <v>12</v>
      </c>
      <c r="E2903" s="2" t="s">
        <v>74</v>
      </c>
      <c r="F2903" s="2" t="s">
        <v>49</v>
      </c>
      <c r="G2903" s="2" t="s">
        <v>15</v>
      </c>
      <c r="H2903" s="7">
        <v>812.69</v>
      </c>
      <c r="I2903" s="3">
        <v>45298</v>
      </c>
      <c r="J2903" s="3" t="str">
        <f>TEXT(NIgerian_Fintech[[#This Row],[TransactionDate]], "JJJJ")</f>
        <v>2024</v>
      </c>
      <c r="K2903" s="3" t="str">
        <f>TEXT(NIgerian_Fintech[[#This Row],[TransactionDate]], "MMMM")</f>
        <v>January</v>
      </c>
      <c r="L2903" s="3" t="str">
        <f>TEXT(NIgerian_Fintech[[#This Row],[TransactionDate]], "MM")</f>
        <v>01</v>
      </c>
      <c r="M2903" s="3" t="str">
        <f>TEXT(NIgerian_Fintech[[#This Row],[TransactionDate]], "tttt")</f>
        <v>Sunday</v>
      </c>
      <c r="N2903" s="2" t="s">
        <v>16</v>
      </c>
    </row>
    <row r="2904" spans="1:14" ht="14.5" x14ac:dyDescent="0.35">
      <c r="A2904" s="2" t="s">
        <v>5838</v>
      </c>
      <c r="B2904" s="2" t="s">
        <v>5839</v>
      </c>
      <c r="C2904" s="2">
        <v>53</v>
      </c>
      <c r="D2904" s="2" t="s">
        <v>12</v>
      </c>
      <c r="E2904" s="2" t="s">
        <v>74</v>
      </c>
      <c r="F2904" s="2" t="s">
        <v>19</v>
      </c>
      <c r="G2904" s="2" t="s">
        <v>30</v>
      </c>
      <c r="H2904" s="7">
        <v>4225.32</v>
      </c>
      <c r="I2904" s="3">
        <v>45424</v>
      </c>
      <c r="J2904" s="3" t="str">
        <f>TEXT(NIgerian_Fintech[[#This Row],[TransactionDate]], "JJJJ")</f>
        <v>2024</v>
      </c>
      <c r="K2904" s="3" t="str">
        <f>TEXT(NIgerian_Fintech[[#This Row],[TransactionDate]], "MMMM")</f>
        <v>May</v>
      </c>
      <c r="L2904" s="3" t="str">
        <f>TEXT(NIgerian_Fintech[[#This Row],[TransactionDate]], "MM")</f>
        <v>05</v>
      </c>
      <c r="M2904" s="3" t="str">
        <f>TEXT(NIgerian_Fintech[[#This Row],[TransactionDate]], "tttt")</f>
        <v>Sunday</v>
      </c>
      <c r="N2904" s="2" t="s">
        <v>16</v>
      </c>
    </row>
    <row r="2905" spans="1:14" ht="14.5" x14ac:dyDescent="0.35">
      <c r="A2905" s="2" t="s">
        <v>5840</v>
      </c>
      <c r="B2905" s="2" t="s">
        <v>5841</v>
      </c>
      <c r="C2905" s="2">
        <v>23</v>
      </c>
      <c r="D2905" s="2" t="s">
        <v>12</v>
      </c>
      <c r="E2905" s="2" t="s">
        <v>24</v>
      </c>
      <c r="F2905" s="2" t="s">
        <v>55</v>
      </c>
      <c r="G2905" s="2" t="s">
        <v>20</v>
      </c>
      <c r="H2905" s="7">
        <v>3555.85</v>
      </c>
      <c r="I2905" s="3">
        <v>45258</v>
      </c>
      <c r="J2905" s="3" t="str">
        <f>TEXT(NIgerian_Fintech[[#This Row],[TransactionDate]], "JJJJ")</f>
        <v>2023</v>
      </c>
      <c r="K2905" s="3" t="str">
        <f>TEXT(NIgerian_Fintech[[#This Row],[TransactionDate]], "MMMM")</f>
        <v>November</v>
      </c>
      <c r="L2905" s="3" t="str">
        <f>TEXT(NIgerian_Fintech[[#This Row],[TransactionDate]], "MM")</f>
        <v>11</v>
      </c>
      <c r="M2905" s="3" t="str">
        <f>TEXT(NIgerian_Fintech[[#This Row],[TransactionDate]], "tttt")</f>
        <v>Tuesday</v>
      </c>
      <c r="N2905" s="2" t="s">
        <v>16</v>
      </c>
    </row>
    <row r="2906" spans="1:14" ht="14.5" x14ac:dyDescent="0.35">
      <c r="A2906" s="2" t="s">
        <v>5842</v>
      </c>
      <c r="B2906" s="2" t="s">
        <v>5843</v>
      </c>
      <c r="C2906" s="2">
        <v>43</v>
      </c>
      <c r="D2906" s="2" t="s">
        <v>39</v>
      </c>
      <c r="E2906" s="2" t="s">
        <v>74</v>
      </c>
      <c r="F2906" s="2" t="s">
        <v>19</v>
      </c>
      <c r="G2906" s="2" t="s">
        <v>15</v>
      </c>
      <c r="H2906" s="7">
        <v>11255.9</v>
      </c>
      <c r="I2906" s="3">
        <v>44953</v>
      </c>
      <c r="J2906" s="3" t="str">
        <f>TEXT(NIgerian_Fintech[[#This Row],[TransactionDate]], "JJJJ")</f>
        <v>2023</v>
      </c>
      <c r="K2906" s="3" t="str">
        <f>TEXT(NIgerian_Fintech[[#This Row],[TransactionDate]], "MMMM")</f>
        <v>January</v>
      </c>
      <c r="L2906" s="3" t="str">
        <f>TEXT(NIgerian_Fintech[[#This Row],[TransactionDate]], "MM")</f>
        <v>01</v>
      </c>
      <c r="M2906" s="3" t="str">
        <f>TEXT(NIgerian_Fintech[[#This Row],[TransactionDate]], "tttt")</f>
        <v>Friday</v>
      </c>
      <c r="N2906" s="2" t="s">
        <v>16</v>
      </c>
    </row>
    <row r="2907" spans="1:14" ht="14.5" x14ac:dyDescent="0.35">
      <c r="A2907" s="2" t="s">
        <v>5844</v>
      </c>
      <c r="B2907" s="2" t="s">
        <v>5845</v>
      </c>
      <c r="C2907" s="2">
        <v>21</v>
      </c>
      <c r="D2907" s="2" t="s">
        <v>12</v>
      </c>
      <c r="E2907" s="2" t="s">
        <v>74</v>
      </c>
      <c r="F2907" s="2" t="s">
        <v>55</v>
      </c>
      <c r="G2907" s="2" t="s">
        <v>30</v>
      </c>
      <c r="H2907" s="7">
        <v>8015.4</v>
      </c>
      <c r="I2907" s="3">
        <v>45055</v>
      </c>
      <c r="J2907" s="3" t="str">
        <f>TEXT(NIgerian_Fintech[[#This Row],[TransactionDate]], "JJJJ")</f>
        <v>2023</v>
      </c>
      <c r="K2907" s="3" t="str">
        <f>TEXT(NIgerian_Fintech[[#This Row],[TransactionDate]], "MMMM")</f>
        <v>May</v>
      </c>
      <c r="L2907" s="3" t="str">
        <f>TEXT(NIgerian_Fintech[[#This Row],[TransactionDate]], "MM")</f>
        <v>05</v>
      </c>
      <c r="M2907" s="3" t="str">
        <f>TEXT(NIgerian_Fintech[[#This Row],[TransactionDate]], "tttt")</f>
        <v>Tuesday</v>
      </c>
      <c r="N2907" s="2" t="s">
        <v>21</v>
      </c>
    </row>
    <row r="2908" spans="1:14" ht="14.5" x14ac:dyDescent="0.35">
      <c r="A2908" s="2" t="s">
        <v>5846</v>
      </c>
      <c r="B2908" s="2" t="s">
        <v>5847</v>
      </c>
      <c r="C2908" s="2">
        <v>56</v>
      </c>
      <c r="D2908" s="2" t="s">
        <v>39</v>
      </c>
      <c r="E2908" s="2" t="s">
        <v>52</v>
      </c>
      <c r="F2908" s="2" t="s">
        <v>49</v>
      </c>
      <c r="G2908" s="2" t="s">
        <v>30</v>
      </c>
      <c r="H2908" s="7">
        <v>1488.05</v>
      </c>
      <c r="I2908" s="3">
        <v>45306</v>
      </c>
      <c r="J2908" s="3" t="str">
        <f>TEXT(NIgerian_Fintech[[#This Row],[TransactionDate]], "JJJJ")</f>
        <v>2024</v>
      </c>
      <c r="K2908" s="3" t="str">
        <f>TEXT(NIgerian_Fintech[[#This Row],[TransactionDate]], "MMMM")</f>
        <v>January</v>
      </c>
      <c r="L2908" s="3" t="str">
        <f>TEXT(NIgerian_Fintech[[#This Row],[TransactionDate]], "MM")</f>
        <v>01</v>
      </c>
      <c r="M2908" s="3" t="str">
        <f>TEXT(NIgerian_Fintech[[#This Row],[TransactionDate]], "tttt")</f>
        <v>Monday</v>
      </c>
      <c r="N2908" s="2" t="s">
        <v>16</v>
      </c>
    </row>
    <row r="2909" spans="1:14" ht="14.5" x14ac:dyDescent="0.35">
      <c r="A2909" s="2" t="s">
        <v>5848</v>
      </c>
      <c r="B2909" s="2" t="s">
        <v>5849</v>
      </c>
      <c r="C2909" s="2">
        <v>56</v>
      </c>
      <c r="D2909" s="2" t="s">
        <v>39</v>
      </c>
      <c r="E2909" s="2" t="s">
        <v>74</v>
      </c>
      <c r="F2909" s="2" t="s">
        <v>55</v>
      </c>
      <c r="G2909" s="2" t="s">
        <v>15</v>
      </c>
      <c r="H2909" s="7">
        <v>23914.62</v>
      </c>
      <c r="I2909" s="3">
        <v>45433</v>
      </c>
      <c r="J2909" s="3" t="str">
        <f>TEXT(NIgerian_Fintech[[#This Row],[TransactionDate]], "JJJJ")</f>
        <v>2024</v>
      </c>
      <c r="K2909" s="3" t="str">
        <f>TEXT(NIgerian_Fintech[[#This Row],[TransactionDate]], "MMMM")</f>
        <v>May</v>
      </c>
      <c r="L2909" s="3" t="str">
        <f>TEXT(NIgerian_Fintech[[#This Row],[TransactionDate]], "MM")</f>
        <v>05</v>
      </c>
      <c r="M2909" s="3" t="str">
        <f>TEXT(NIgerian_Fintech[[#This Row],[TransactionDate]], "tttt")</f>
        <v>Tuesday</v>
      </c>
      <c r="N2909" s="2" t="s">
        <v>16</v>
      </c>
    </row>
    <row r="2910" spans="1:14" ht="14.5" x14ac:dyDescent="0.35">
      <c r="A2910" s="2" t="s">
        <v>5850</v>
      </c>
      <c r="B2910" s="2" t="s">
        <v>5851</v>
      </c>
      <c r="C2910" s="2">
        <v>52</v>
      </c>
      <c r="D2910" s="2" t="s">
        <v>12</v>
      </c>
      <c r="E2910" s="2" t="s">
        <v>13</v>
      </c>
      <c r="F2910" s="2" t="s">
        <v>55</v>
      </c>
      <c r="G2910" s="2" t="s">
        <v>26</v>
      </c>
      <c r="H2910" s="7">
        <v>8997.75</v>
      </c>
      <c r="I2910" s="3">
        <v>45021</v>
      </c>
      <c r="J2910" s="3" t="str">
        <f>TEXT(NIgerian_Fintech[[#This Row],[TransactionDate]], "JJJJ")</f>
        <v>2023</v>
      </c>
      <c r="K2910" s="3" t="str">
        <f>TEXT(NIgerian_Fintech[[#This Row],[TransactionDate]], "MMMM")</f>
        <v>April</v>
      </c>
      <c r="L2910" s="3" t="str">
        <f>TEXT(NIgerian_Fintech[[#This Row],[TransactionDate]], "MM")</f>
        <v>04</v>
      </c>
      <c r="M2910" s="3" t="str">
        <f>TEXT(NIgerian_Fintech[[#This Row],[TransactionDate]], "tttt")</f>
        <v>Wednesday</v>
      </c>
      <c r="N2910" s="2" t="s">
        <v>21</v>
      </c>
    </row>
    <row r="2911" spans="1:14" ht="14.5" x14ac:dyDescent="0.35">
      <c r="A2911" s="2" t="s">
        <v>5852</v>
      </c>
      <c r="B2911" s="2" t="s">
        <v>5853</v>
      </c>
      <c r="C2911" s="2">
        <v>18</v>
      </c>
      <c r="D2911" s="2" t="s">
        <v>39</v>
      </c>
      <c r="E2911" s="2" t="s">
        <v>29</v>
      </c>
      <c r="F2911" s="2" t="s">
        <v>49</v>
      </c>
      <c r="G2911" s="2" t="s">
        <v>15</v>
      </c>
      <c r="H2911" s="7">
        <v>6119.07</v>
      </c>
      <c r="I2911" s="3">
        <v>45504</v>
      </c>
      <c r="J2911" s="3" t="str">
        <f>TEXT(NIgerian_Fintech[[#This Row],[TransactionDate]], "JJJJ")</f>
        <v>2024</v>
      </c>
      <c r="K2911" s="3" t="str">
        <f>TEXT(NIgerian_Fintech[[#This Row],[TransactionDate]], "MMMM")</f>
        <v>July</v>
      </c>
      <c r="L2911" s="3" t="str">
        <f>TEXT(NIgerian_Fintech[[#This Row],[TransactionDate]], "MM")</f>
        <v>07</v>
      </c>
      <c r="M2911" s="3" t="str">
        <f>TEXT(NIgerian_Fintech[[#This Row],[TransactionDate]], "tttt")</f>
        <v>Wednesday</v>
      </c>
      <c r="N2911" s="2" t="s">
        <v>16</v>
      </c>
    </row>
    <row r="2912" spans="1:14" ht="14.5" x14ac:dyDescent="0.35">
      <c r="A2912" s="2" t="s">
        <v>5854</v>
      </c>
      <c r="B2912" s="2" t="s">
        <v>5855</v>
      </c>
      <c r="C2912" s="2">
        <v>41</v>
      </c>
      <c r="D2912" s="2" t="s">
        <v>39</v>
      </c>
      <c r="E2912" s="2" t="s">
        <v>74</v>
      </c>
      <c r="F2912" s="2" t="s">
        <v>35</v>
      </c>
      <c r="G2912" s="2" t="s">
        <v>36</v>
      </c>
      <c r="H2912" s="7">
        <v>27677.19</v>
      </c>
      <c r="I2912" s="3">
        <v>45103</v>
      </c>
      <c r="J2912" s="3" t="str">
        <f>TEXT(NIgerian_Fintech[[#This Row],[TransactionDate]], "JJJJ")</f>
        <v>2023</v>
      </c>
      <c r="K2912" s="3" t="str">
        <f>TEXT(NIgerian_Fintech[[#This Row],[TransactionDate]], "MMMM")</f>
        <v>June</v>
      </c>
      <c r="L2912" s="3" t="str">
        <f>TEXT(NIgerian_Fintech[[#This Row],[TransactionDate]], "MM")</f>
        <v>06</v>
      </c>
      <c r="M2912" s="3" t="str">
        <f>TEXT(NIgerian_Fintech[[#This Row],[TransactionDate]], "tttt")</f>
        <v>Monday</v>
      </c>
      <c r="N2912" s="2" t="s">
        <v>16</v>
      </c>
    </row>
    <row r="2913" spans="1:14" ht="14.5" x14ac:dyDescent="0.35">
      <c r="A2913" s="2" t="s">
        <v>5856</v>
      </c>
      <c r="B2913" s="2" t="s">
        <v>5857</v>
      </c>
      <c r="C2913" s="2">
        <v>53</v>
      </c>
      <c r="D2913" s="2" t="s">
        <v>12</v>
      </c>
      <c r="E2913" s="2" t="s">
        <v>64</v>
      </c>
      <c r="F2913" s="2" t="s">
        <v>19</v>
      </c>
      <c r="G2913" s="2" t="s">
        <v>30</v>
      </c>
      <c r="H2913" s="7">
        <v>1023.67</v>
      </c>
      <c r="I2913" s="3">
        <v>45399</v>
      </c>
      <c r="J2913" s="3" t="str">
        <f>TEXT(NIgerian_Fintech[[#This Row],[TransactionDate]], "JJJJ")</f>
        <v>2024</v>
      </c>
      <c r="K2913" s="3" t="str">
        <f>TEXT(NIgerian_Fintech[[#This Row],[TransactionDate]], "MMMM")</f>
        <v>April</v>
      </c>
      <c r="L2913" s="3" t="str">
        <f>TEXT(NIgerian_Fintech[[#This Row],[TransactionDate]], "MM")</f>
        <v>04</v>
      </c>
      <c r="M2913" s="3" t="str">
        <f>TEXT(NIgerian_Fintech[[#This Row],[TransactionDate]], "tttt")</f>
        <v>Wednesday</v>
      </c>
      <c r="N2913" s="2" t="s">
        <v>16</v>
      </c>
    </row>
    <row r="2914" spans="1:14" ht="14.5" x14ac:dyDescent="0.35">
      <c r="A2914" s="2" t="s">
        <v>5858</v>
      </c>
      <c r="B2914" s="2" t="s">
        <v>5859</v>
      </c>
      <c r="C2914" s="2">
        <v>23</v>
      </c>
      <c r="D2914" s="2" t="s">
        <v>12</v>
      </c>
      <c r="E2914" s="2" t="s">
        <v>29</v>
      </c>
      <c r="F2914" s="2" t="s">
        <v>35</v>
      </c>
      <c r="G2914" s="2" t="s">
        <v>30</v>
      </c>
      <c r="H2914" s="7">
        <v>15587.11</v>
      </c>
      <c r="I2914" s="3">
        <v>45412</v>
      </c>
      <c r="J2914" s="3" t="str">
        <f>TEXT(NIgerian_Fintech[[#This Row],[TransactionDate]], "JJJJ")</f>
        <v>2024</v>
      </c>
      <c r="K2914" s="3" t="str">
        <f>TEXT(NIgerian_Fintech[[#This Row],[TransactionDate]], "MMMM")</f>
        <v>April</v>
      </c>
      <c r="L2914" s="3" t="str">
        <f>TEXT(NIgerian_Fintech[[#This Row],[TransactionDate]], "MM")</f>
        <v>04</v>
      </c>
      <c r="M2914" s="3" t="str">
        <f>TEXT(NIgerian_Fintech[[#This Row],[TransactionDate]], "tttt")</f>
        <v>Tuesday</v>
      </c>
      <c r="N2914" s="2" t="s">
        <v>16</v>
      </c>
    </row>
    <row r="2915" spans="1:14" ht="14.5" x14ac:dyDescent="0.35">
      <c r="A2915" s="2" t="s">
        <v>5860</v>
      </c>
      <c r="B2915" s="2" t="s">
        <v>5861</v>
      </c>
      <c r="C2915" s="2">
        <v>58</v>
      </c>
      <c r="D2915" s="2" t="s">
        <v>12</v>
      </c>
      <c r="E2915" s="2" t="s">
        <v>74</v>
      </c>
      <c r="F2915" s="2" t="s">
        <v>19</v>
      </c>
      <c r="G2915" s="2" t="s">
        <v>20</v>
      </c>
      <c r="H2915" s="7">
        <v>4536.04</v>
      </c>
      <c r="I2915" s="3">
        <v>45201</v>
      </c>
      <c r="J2915" s="3" t="str">
        <f>TEXT(NIgerian_Fintech[[#This Row],[TransactionDate]], "JJJJ")</f>
        <v>2023</v>
      </c>
      <c r="K2915" s="3" t="str">
        <f>TEXT(NIgerian_Fintech[[#This Row],[TransactionDate]], "MMMM")</f>
        <v>October</v>
      </c>
      <c r="L2915" s="3" t="str">
        <f>TEXT(NIgerian_Fintech[[#This Row],[TransactionDate]], "MM")</f>
        <v>10</v>
      </c>
      <c r="M2915" s="3" t="str">
        <f>TEXT(NIgerian_Fintech[[#This Row],[TransactionDate]], "tttt")</f>
        <v>Monday</v>
      </c>
      <c r="N2915" s="2" t="s">
        <v>16</v>
      </c>
    </row>
    <row r="2916" spans="1:14" ht="14.5" x14ac:dyDescent="0.35">
      <c r="A2916" s="2" t="s">
        <v>5862</v>
      </c>
      <c r="B2916" s="2" t="s">
        <v>5863</v>
      </c>
      <c r="C2916" s="2">
        <v>63</v>
      </c>
      <c r="D2916" s="2" t="s">
        <v>39</v>
      </c>
      <c r="E2916" s="2" t="s">
        <v>29</v>
      </c>
      <c r="F2916" s="2" t="s">
        <v>25</v>
      </c>
      <c r="G2916" s="2" t="s">
        <v>30</v>
      </c>
      <c r="H2916" s="7">
        <v>11887.22</v>
      </c>
      <c r="I2916" s="3">
        <v>45594</v>
      </c>
      <c r="J2916" s="3" t="str">
        <f>TEXT(NIgerian_Fintech[[#This Row],[TransactionDate]], "JJJJ")</f>
        <v>2024</v>
      </c>
      <c r="K2916" s="3" t="str">
        <f>TEXT(NIgerian_Fintech[[#This Row],[TransactionDate]], "MMMM")</f>
        <v>October</v>
      </c>
      <c r="L2916" s="3" t="str">
        <f>TEXT(NIgerian_Fintech[[#This Row],[TransactionDate]], "MM")</f>
        <v>10</v>
      </c>
      <c r="M2916" s="3" t="str">
        <f>TEXT(NIgerian_Fintech[[#This Row],[TransactionDate]], "tttt")</f>
        <v>Tuesday</v>
      </c>
      <c r="N2916" s="2" t="s">
        <v>16</v>
      </c>
    </row>
    <row r="2917" spans="1:14" ht="14.5" x14ac:dyDescent="0.35">
      <c r="A2917" s="2" t="s">
        <v>5864</v>
      </c>
      <c r="B2917" s="2" t="s">
        <v>5865</v>
      </c>
      <c r="C2917" s="2">
        <v>61</v>
      </c>
      <c r="D2917" s="2" t="s">
        <v>12</v>
      </c>
      <c r="E2917" s="2" t="s">
        <v>42</v>
      </c>
      <c r="F2917" s="2" t="s">
        <v>19</v>
      </c>
      <c r="G2917" s="2" t="s">
        <v>20</v>
      </c>
      <c r="H2917" s="7">
        <v>26696.77</v>
      </c>
      <c r="I2917" s="3">
        <v>45349</v>
      </c>
      <c r="J2917" s="3" t="str">
        <f>TEXT(NIgerian_Fintech[[#This Row],[TransactionDate]], "JJJJ")</f>
        <v>2024</v>
      </c>
      <c r="K2917" s="3" t="str">
        <f>TEXT(NIgerian_Fintech[[#This Row],[TransactionDate]], "MMMM")</f>
        <v>February</v>
      </c>
      <c r="L2917" s="3" t="str">
        <f>TEXT(NIgerian_Fintech[[#This Row],[TransactionDate]], "MM")</f>
        <v>02</v>
      </c>
      <c r="M2917" s="3" t="str">
        <f>TEXT(NIgerian_Fintech[[#This Row],[TransactionDate]], "tttt")</f>
        <v>Tuesday</v>
      </c>
      <c r="N2917" s="2" t="s">
        <v>69</v>
      </c>
    </row>
    <row r="2918" spans="1:14" ht="14.5" x14ac:dyDescent="0.35">
      <c r="A2918" s="2" t="s">
        <v>5866</v>
      </c>
      <c r="B2918" s="2" t="s">
        <v>5867</v>
      </c>
      <c r="C2918" s="2">
        <v>48</v>
      </c>
      <c r="D2918" s="2" t="s">
        <v>39</v>
      </c>
      <c r="E2918" s="2" t="s">
        <v>13</v>
      </c>
      <c r="F2918" s="2" t="s">
        <v>19</v>
      </c>
      <c r="G2918" s="2" t="s">
        <v>30</v>
      </c>
      <c r="H2918" s="7">
        <v>7292.16</v>
      </c>
      <c r="I2918" s="3">
        <v>45457</v>
      </c>
      <c r="J2918" s="3" t="str">
        <f>TEXT(NIgerian_Fintech[[#This Row],[TransactionDate]], "JJJJ")</f>
        <v>2024</v>
      </c>
      <c r="K2918" s="3" t="str">
        <f>TEXT(NIgerian_Fintech[[#This Row],[TransactionDate]], "MMMM")</f>
        <v>June</v>
      </c>
      <c r="L2918" s="3" t="str">
        <f>TEXT(NIgerian_Fintech[[#This Row],[TransactionDate]], "MM")</f>
        <v>06</v>
      </c>
      <c r="M2918" s="3" t="str">
        <f>TEXT(NIgerian_Fintech[[#This Row],[TransactionDate]], "tttt")</f>
        <v>Friday</v>
      </c>
      <c r="N2918" s="2" t="s">
        <v>16</v>
      </c>
    </row>
    <row r="2919" spans="1:14" ht="14.5" x14ac:dyDescent="0.35">
      <c r="A2919" s="2" t="s">
        <v>5868</v>
      </c>
      <c r="B2919" s="2" t="s">
        <v>5869</v>
      </c>
      <c r="C2919" s="2">
        <v>37</v>
      </c>
      <c r="D2919" s="2" t="s">
        <v>39</v>
      </c>
      <c r="E2919" s="2" t="s">
        <v>13</v>
      </c>
      <c r="F2919" s="2" t="s">
        <v>55</v>
      </c>
      <c r="G2919" s="2" t="s">
        <v>30</v>
      </c>
      <c r="H2919" s="7">
        <v>228.99</v>
      </c>
      <c r="I2919" s="3">
        <v>45246</v>
      </c>
      <c r="J2919" s="3" t="str">
        <f>TEXT(NIgerian_Fintech[[#This Row],[TransactionDate]], "JJJJ")</f>
        <v>2023</v>
      </c>
      <c r="K2919" s="3" t="str">
        <f>TEXT(NIgerian_Fintech[[#This Row],[TransactionDate]], "MMMM")</f>
        <v>November</v>
      </c>
      <c r="L2919" s="3" t="str">
        <f>TEXT(NIgerian_Fintech[[#This Row],[TransactionDate]], "MM")</f>
        <v>11</v>
      </c>
      <c r="M2919" s="3" t="str">
        <f>TEXT(NIgerian_Fintech[[#This Row],[TransactionDate]], "tttt")</f>
        <v>Thursday</v>
      </c>
      <c r="N2919" s="2" t="s">
        <v>16</v>
      </c>
    </row>
    <row r="2920" spans="1:14" ht="14.5" x14ac:dyDescent="0.35">
      <c r="A2920" s="2" t="s">
        <v>5870</v>
      </c>
      <c r="B2920" s="2" t="s">
        <v>5871</v>
      </c>
      <c r="C2920" s="2">
        <v>41</v>
      </c>
      <c r="D2920" s="2" t="s">
        <v>39</v>
      </c>
      <c r="E2920" s="2" t="s">
        <v>24</v>
      </c>
      <c r="F2920" s="2" t="s">
        <v>25</v>
      </c>
      <c r="G2920" s="2" t="s">
        <v>15</v>
      </c>
      <c r="H2920" s="7">
        <v>292.73</v>
      </c>
      <c r="I2920" s="3">
        <v>44984</v>
      </c>
      <c r="J2920" s="3" t="str">
        <f>TEXT(NIgerian_Fintech[[#This Row],[TransactionDate]], "JJJJ")</f>
        <v>2023</v>
      </c>
      <c r="K2920" s="3" t="str">
        <f>TEXT(NIgerian_Fintech[[#This Row],[TransactionDate]], "MMMM")</f>
        <v>February</v>
      </c>
      <c r="L2920" s="3" t="str">
        <f>TEXT(NIgerian_Fintech[[#This Row],[TransactionDate]], "MM")</f>
        <v>02</v>
      </c>
      <c r="M2920" s="3" t="str">
        <f>TEXT(NIgerian_Fintech[[#This Row],[TransactionDate]], "tttt")</f>
        <v>Monday</v>
      </c>
      <c r="N2920" s="2" t="s">
        <v>16</v>
      </c>
    </row>
    <row r="2921" spans="1:14" ht="14.5" x14ac:dyDescent="0.35">
      <c r="A2921" s="2" t="s">
        <v>5872</v>
      </c>
      <c r="B2921" s="2" t="s">
        <v>5873</v>
      </c>
      <c r="C2921" s="2">
        <v>42</v>
      </c>
      <c r="D2921" s="2" t="s">
        <v>39</v>
      </c>
      <c r="E2921" s="2" t="s">
        <v>29</v>
      </c>
      <c r="F2921" s="2" t="s">
        <v>49</v>
      </c>
      <c r="G2921" s="2" t="s">
        <v>15</v>
      </c>
      <c r="H2921" s="7">
        <v>4013.15</v>
      </c>
      <c r="I2921" s="3">
        <v>45199</v>
      </c>
      <c r="J2921" s="3" t="str">
        <f>TEXT(NIgerian_Fintech[[#This Row],[TransactionDate]], "JJJJ")</f>
        <v>2023</v>
      </c>
      <c r="K2921" s="3" t="str">
        <f>TEXT(NIgerian_Fintech[[#This Row],[TransactionDate]], "MMMM")</f>
        <v>September</v>
      </c>
      <c r="L2921" s="3" t="str">
        <f>TEXT(NIgerian_Fintech[[#This Row],[TransactionDate]], "MM")</f>
        <v>09</v>
      </c>
      <c r="M2921" s="3" t="str">
        <f>TEXT(NIgerian_Fintech[[#This Row],[TransactionDate]], "tttt")</f>
        <v>Saturday</v>
      </c>
      <c r="N2921" s="2" t="s">
        <v>16</v>
      </c>
    </row>
    <row r="2922" spans="1:14" ht="14.5" x14ac:dyDescent="0.35">
      <c r="A2922" s="2" t="s">
        <v>5874</v>
      </c>
      <c r="B2922" s="2" t="s">
        <v>5875</v>
      </c>
      <c r="C2922" s="2">
        <v>53</v>
      </c>
      <c r="D2922" s="2" t="s">
        <v>39</v>
      </c>
      <c r="E2922" s="2" t="s">
        <v>24</v>
      </c>
      <c r="F2922" s="2" t="s">
        <v>49</v>
      </c>
      <c r="G2922" s="2" t="s">
        <v>36</v>
      </c>
      <c r="H2922" s="7">
        <v>15216.94</v>
      </c>
      <c r="I2922" s="3">
        <v>45124</v>
      </c>
      <c r="J2922" s="3" t="str">
        <f>TEXT(NIgerian_Fintech[[#This Row],[TransactionDate]], "JJJJ")</f>
        <v>2023</v>
      </c>
      <c r="K2922" s="3" t="str">
        <f>TEXT(NIgerian_Fintech[[#This Row],[TransactionDate]], "MMMM")</f>
        <v>July</v>
      </c>
      <c r="L2922" s="3" t="str">
        <f>TEXT(NIgerian_Fintech[[#This Row],[TransactionDate]], "MM")</f>
        <v>07</v>
      </c>
      <c r="M2922" s="3" t="str">
        <f>TEXT(NIgerian_Fintech[[#This Row],[TransactionDate]], "tttt")</f>
        <v>Monday</v>
      </c>
      <c r="N2922" s="2" t="s">
        <v>16</v>
      </c>
    </row>
    <row r="2923" spans="1:14" ht="14.5" x14ac:dyDescent="0.35">
      <c r="A2923" s="2" t="s">
        <v>5876</v>
      </c>
      <c r="B2923" s="2" t="s">
        <v>5877</v>
      </c>
      <c r="C2923" s="2">
        <v>38</v>
      </c>
      <c r="D2923" s="2" t="s">
        <v>12</v>
      </c>
      <c r="E2923" s="2" t="s">
        <v>93</v>
      </c>
      <c r="F2923" s="2" t="s">
        <v>14</v>
      </c>
      <c r="G2923" s="2" t="s">
        <v>26</v>
      </c>
      <c r="H2923" s="7">
        <v>3400.44</v>
      </c>
      <c r="I2923" s="3">
        <v>45005</v>
      </c>
      <c r="J2923" s="3" t="str">
        <f>TEXT(NIgerian_Fintech[[#This Row],[TransactionDate]], "JJJJ")</f>
        <v>2023</v>
      </c>
      <c r="K2923" s="3" t="str">
        <f>TEXT(NIgerian_Fintech[[#This Row],[TransactionDate]], "MMMM")</f>
        <v>March</v>
      </c>
      <c r="L2923" s="3" t="str">
        <f>TEXT(NIgerian_Fintech[[#This Row],[TransactionDate]], "MM")</f>
        <v>03</v>
      </c>
      <c r="M2923" s="3" t="str">
        <f>TEXT(NIgerian_Fintech[[#This Row],[TransactionDate]], "tttt")</f>
        <v>Monday</v>
      </c>
      <c r="N2923" s="2" t="s">
        <v>16</v>
      </c>
    </row>
    <row r="2924" spans="1:14" ht="14.5" x14ac:dyDescent="0.35">
      <c r="A2924" s="2" t="s">
        <v>5878</v>
      </c>
      <c r="B2924" s="2" t="s">
        <v>5879</v>
      </c>
      <c r="C2924" s="2">
        <v>47</v>
      </c>
      <c r="D2924" s="2" t="s">
        <v>12</v>
      </c>
      <c r="E2924" s="2" t="s">
        <v>52</v>
      </c>
      <c r="F2924" s="2" t="s">
        <v>25</v>
      </c>
      <c r="G2924" s="2" t="s">
        <v>36</v>
      </c>
      <c r="H2924" s="7">
        <v>4071.69</v>
      </c>
      <c r="I2924" s="3">
        <v>44967</v>
      </c>
      <c r="J2924" s="3" t="str">
        <f>TEXT(NIgerian_Fintech[[#This Row],[TransactionDate]], "JJJJ")</f>
        <v>2023</v>
      </c>
      <c r="K2924" s="3" t="str">
        <f>TEXT(NIgerian_Fintech[[#This Row],[TransactionDate]], "MMMM")</f>
        <v>February</v>
      </c>
      <c r="L2924" s="3" t="str">
        <f>TEXT(NIgerian_Fintech[[#This Row],[TransactionDate]], "MM")</f>
        <v>02</v>
      </c>
      <c r="M2924" s="3" t="str">
        <f>TEXT(NIgerian_Fintech[[#This Row],[TransactionDate]], "tttt")</f>
        <v>Friday</v>
      </c>
      <c r="N2924" s="2" t="s">
        <v>16</v>
      </c>
    </row>
    <row r="2925" spans="1:14" ht="14.5" x14ac:dyDescent="0.35">
      <c r="A2925" s="2" t="s">
        <v>5880</v>
      </c>
      <c r="B2925" s="2" t="s">
        <v>5881</v>
      </c>
      <c r="C2925" s="2">
        <v>41</v>
      </c>
      <c r="D2925" s="2" t="s">
        <v>39</v>
      </c>
      <c r="E2925" s="2" t="s">
        <v>64</v>
      </c>
      <c r="F2925" s="2" t="s">
        <v>55</v>
      </c>
      <c r="G2925" s="2" t="s">
        <v>30</v>
      </c>
      <c r="H2925" s="7">
        <v>15346.12</v>
      </c>
      <c r="I2925" s="3">
        <v>45171</v>
      </c>
      <c r="J2925" s="3" t="str">
        <f>TEXT(NIgerian_Fintech[[#This Row],[TransactionDate]], "JJJJ")</f>
        <v>2023</v>
      </c>
      <c r="K2925" s="3" t="str">
        <f>TEXT(NIgerian_Fintech[[#This Row],[TransactionDate]], "MMMM")</f>
        <v>September</v>
      </c>
      <c r="L2925" s="3" t="str">
        <f>TEXT(NIgerian_Fintech[[#This Row],[TransactionDate]], "MM")</f>
        <v>09</v>
      </c>
      <c r="M2925" s="3" t="str">
        <f>TEXT(NIgerian_Fintech[[#This Row],[TransactionDate]], "tttt")</f>
        <v>Saturday</v>
      </c>
      <c r="N2925" s="2" t="s">
        <v>16</v>
      </c>
    </row>
    <row r="2926" spans="1:14" ht="14.5" x14ac:dyDescent="0.35">
      <c r="A2926" s="2" t="s">
        <v>5882</v>
      </c>
      <c r="B2926" s="2" t="s">
        <v>5883</v>
      </c>
      <c r="C2926" s="2">
        <v>61</v>
      </c>
      <c r="D2926" s="2" t="s">
        <v>39</v>
      </c>
      <c r="E2926" s="2" t="s">
        <v>29</v>
      </c>
      <c r="F2926" s="2" t="s">
        <v>14</v>
      </c>
      <c r="G2926" s="2" t="s">
        <v>36</v>
      </c>
      <c r="H2926" s="7">
        <v>1235.1199999999999</v>
      </c>
      <c r="I2926" s="3">
        <v>44949</v>
      </c>
      <c r="J2926" s="3" t="str">
        <f>TEXT(NIgerian_Fintech[[#This Row],[TransactionDate]], "JJJJ")</f>
        <v>2023</v>
      </c>
      <c r="K2926" s="3" t="str">
        <f>TEXT(NIgerian_Fintech[[#This Row],[TransactionDate]], "MMMM")</f>
        <v>January</v>
      </c>
      <c r="L2926" s="3" t="str">
        <f>TEXT(NIgerian_Fintech[[#This Row],[TransactionDate]], "MM")</f>
        <v>01</v>
      </c>
      <c r="M2926" s="3" t="str">
        <f>TEXT(NIgerian_Fintech[[#This Row],[TransactionDate]], "tttt")</f>
        <v>Monday</v>
      </c>
      <c r="N2926" s="2" t="s">
        <v>16</v>
      </c>
    </row>
    <row r="2927" spans="1:14" ht="14.5" x14ac:dyDescent="0.35">
      <c r="A2927" s="2" t="s">
        <v>5884</v>
      </c>
      <c r="B2927" s="2" t="s">
        <v>5885</v>
      </c>
      <c r="C2927" s="2">
        <v>59</v>
      </c>
      <c r="D2927" s="2" t="s">
        <v>12</v>
      </c>
      <c r="E2927" s="2" t="s">
        <v>13</v>
      </c>
      <c r="F2927" s="2" t="s">
        <v>14</v>
      </c>
      <c r="G2927" s="2" t="s">
        <v>15</v>
      </c>
      <c r="H2927" s="7">
        <v>18760.96</v>
      </c>
      <c r="I2927" s="3">
        <v>45635</v>
      </c>
      <c r="J2927" s="3" t="str">
        <f>TEXT(NIgerian_Fintech[[#This Row],[TransactionDate]], "JJJJ")</f>
        <v>2024</v>
      </c>
      <c r="K2927" s="3" t="str">
        <f>TEXT(NIgerian_Fintech[[#This Row],[TransactionDate]], "MMMM")</f>
        <v>December</v>
      </c>
      <c r="L2927" s="3" t="str">
        <f>TEXT(NIgerian_Fintech[[#This Row],[TransactionDate]], "MM")</f>
        <v>12</v>
      </c>
      <c r="M2927" s="3" t="str">
        <f>TEXT(NIgerian_Fintech[[#This Row],[TransactionDate]], "tttt")</f>
        <v>Monday</v>
      </c>
      <c r="N2927" s="2" t="s">
        <v>69</v>
      </c>
    </row>
    <row r="2928" spans="1:14" ht="14.5" x14ac:dyDescent="0.35">
      <c r="A2928" s="2" t="s">
        <v>5886</v>
      </c>
      <c r="B2928" s="2" t="s">
        <v>5887</v>
      </c>
      <c r="C2928" s="2">
        <v>47</v>
      </c>
      <c r="D2928" s="2" t="s">
        <v>12</v>
      </c>
      <c r="E2928" s="2" t="s">
        <v>24</v>
      </c>
      <c r="F2928" s="2" t="s">
        <v>49</v>
      </c>
      <c r="G2928" s="2" t="s">
        <v>30</v>
      </c>
      <c r="H2928" s="7">
        <v>3089.64</v>
      </c>
      <c r="I2928" s="3">
        <v>45162</v>
      </c>
      <c r="J2928" s="3" t="str">
        <f>TEXT(NIgerian_Fintech[[#This Row],[TransactionDate]], "JJJJ")</f>
        <v>2023</v>
      </c>
      <c r="K2928" s="3" t="str">
        <f>TEXT(NIgerian_Fintech[[#This Row],[TransactionDate]], "MMMM")</f>
        <v>August</v>
      </c>
      <c r="L2928" s="3" t="str">
        <f>TEXT(NIgerian_Fintech[[#This Row],[TransactionDate]], "MM")</f>
        <v>08</v>
      </c>
      <c r="M2928" s="3" t="str">
        <f>TEXT(NIgerian_Fintech[[#This Row],[TransactionDate]], "tttt")</f>
        <v>Thursday</v>
      </c>
      <c r="N2928" s="2" t="s">
        <v>16</v>
      </c>
    </row>
    <row r="2929" spans="1:14" ht="14.5" x14ac:dyDescent="0.35">
      <c r="A2929" s="2" t="s">
        <v>5888</v>
      </c>
      <c r="B2929" s="2" t="s">
        <v>5889</v>
      </c>
      <c r="C2929" s="2">
        <v>39</v>
      </c>
      <c r="D2929" s="2" t="s">
        <v>39</v>
      </c>
      <c r="E2929" s="2" t="s">
        <v>42</v>
      </c>
      <c r="F2929" s="2" t="s">
        <v>19</v>
      </c>
      <c r="G2929" s="2" t="s">
        <v>30</v>
      </c>
      <c r="H2929" s="7">
        <v>525.82000000000005</v>
      </c>
      <c r="I2929" s="3">
        <v>45052</v>
      </c>
      <c r="J2929" s="3" t="str">
        <f>TEXT(NIgerian_Fintech[[#This Row],[TransactionDate]], "JJJJ")</f>
        <v>2023</v>
      </c>
      <c r="K2929" s="3" t="str">
        <f>TEXT(NIgerian_Fintech[[#This Row],[TransactionDate]], "MMMM")</f>
        <v>May</v>
      </c>
      <c r="L2929" s="3" t="str">
        <f>TEXT(NIgerian_Fintech[[#This Row],[TransactionDate]], "MM")</f>
        <v>05</v>
      </c>
      <c r="M2929" s="3" t="str">
        <f>TEXT(NIgerian_Fintech[[#This Row],[TransactionDate]], "tttt")</f>
        <v>Saturday</v>
      </c>
      <c r="N2929" s="2" t="s">
        <v>16</v>
      </c>
    </row>
    <row r="2930" spans="1:14" ht="14.5" x14ac:dyDescent="0.35">
      <c r="A2930" s="2" t="s">
        <v>5890</v>
      </c>
      <c r="B2930" s="2" t="s">
        <v>5891</v>
      </c>
      <c r="C2930" s="2">
        <v>45</v>
      </c>
      <c r="D2930" s="2" t="s">
        <v>39</v>
      </c>
      <c r="E2930" s="2" t="s">
        <v>74</v>
      </c>
      <c r="F2930" s="2" t="s">
        <v>55</v>
      </c>
      <c r="G2930" s="2" t="s">
        <v>36</v>
      </c>
      <c r="H2930" s="7">
        <v>1248.18</v>
      </c>
      <c r="I2930" s="3">
        <v>45066</v>
      </c>
      <c r="J2930" s="3" t="str">
        <f>TEXT(NIgerian_Fintech[[#This Row],[TransactionDate]], "JJJJ")</f>
        <v>2023</v>
      </c>
      <c r="K2930" s="3" t="str">
        <f>TEXT(NIgerian_Fintech[[#This Row],[TransactionDate]], "MMMM")</f>
        <v>May</v>
      </c>
      <c r="L2930" s="3" t="str">
        <f>TEXT(NIgerian_Fintech[[#This Row],[TransactionDate]], "MM")</f>
        <v>05</v>
      </c>
      <c r="M2930" s="3" t="str">
        <f>TEXT(NIgerian_Fintech[[#This Row],[TransactionDate]], "tttt")</f>
        <v>Saturday</v>
      </c>
      <c r="N2930" s="2" t="s">
        <v>16</v>
      </c>
    </row>
    <row r="2931" spans="1:14" ht="14.5" x14ac:dyDescent="0.35">
      <c r="A2931" s="2" t="s">
        <v>5892</v>
      </c>
      <c r="B2931" s="2" t="s">
        <v>5893</v>
      </c>
      <c r="C2931" s="2">
        <v>24</v>
      </c>
      <c r="D2931" s="2" t="s">
        <v>12</v>
      </c>
      <c r="E2931" s="2" t="s">
        <v>13</v>
      </c>
      <c r="F2931" s="2" t="s">
        <v>25</v>
      </c>
      <c r="G2931" s="2" t="s">
        <v>20</v>
      </c>
      <c r="H2931" s="7">
        <v>30481.82</v>
      </c>
      <c r="I2931" s="3">
        <v>45320</v>
      </c>
      <c r="J2931" s="3" t="str">
        <f>TEXT(NIgerian_Fintech[[#This Row],[TransactionDate]], "JJJJ")</f>
        <v>2024</v>
      </c>
      <c r="K2931" s="3" t="str">
        <f>TEXT(NIgerian_Fintech[[#This Row],[TransactionDate]], "MMMM")</f>
        <v>January</v>
      </c>
      <c r="L2931" s="3" t="str">
        <f>TEXT(NIgerian_Fintech[[#This Row],[TransactionDate]], "MM")</f>
        <v>01</v>
      </c>
      <c r="M2931" s="3" t="str">
        <f>TEXT(NIgerian_Fintech[[#This Row],[TransactionDate]], "tttt")</f>
        <v>Monday</v>
      </c>
      <c r="N2931" s="2" t="s">
        <v>16</v>
      </c>
    </row>
    <row r="2932" spans="1:14" ht="14.5" x14ac:dyDescent="0.35">
      <c r="A2932" s="2" t="s">
        <v>5894</v>
      </c>
      <c r="B2932" s="2" t="s">
        <v>5895</v>
      </c>
      <c r="C2932" s="2">
        <v>52</v>
      </c>
      <c r="D2932" s="2" t="s">
        <v>12</v>
      </c>
      <c r="E2932" s="2" t="s">
        <v>42</v>
      </c>
      <c r="F2932" s="2" t="s">
        <v>14</v>
      </c>
      <c r="G2932" s="2" t="s">
        <v>26</v>
      </c>
      <c r="H2932" s="7">
        <v>6002.47</v>
      </c>
      <c r="I2932" s="3">
        <v>45053</v>
      </c>
      <c r="J2932" s="3" t="str">
        <f>TEXT(NIgerian_Fintech[[#This Row],[TransactionDate]], "JJJJ")</f>
        <v>2023</v>
      </c>
      <c r="K2932" s="3" t="str">
        <f>TEXT(NIgerian_Fintech[[#This Row],[TransactionDate]], "MMMM")</f>
        <v>May</v>
      </c>
      <c r="L2932" s="3" t="str">
        <f>TEXT(NIgerian_Fintech[[#This Row],[TransactionDate]], "MM")</f>
        <v>05</v>
      </c>
      <c r="M2932" s="3" t="str">
        <f>TEXT(NIgerian_Fintech[[#This Row],[TransactionDate]], "tttt")</f>
        <v>Sunday</v>
      </c>
      <c r="N2932" s="2" t="s">
        <v>16</v>
      </c>
    </row>
    <row r="2933" spans="1:14" ht="14.5" x14ac:dyDescent="0.35">
      <c r="A2933" s="2" t="s">
        <v>5896</v>
      </c>
      <c r="B2933" s="2" t="s">
        <v>5897</v>
      </c>
      <c r="C2933" s="2">
        <v>45</v>
      </c>
      <c r="D2933" s="2" t="s">
        <v>39</v>
      </c>
      <c r="E2933" s="2" t="s">
        <v>74</v>
      </c>
      <c r="F2933" s="2" t="s">
        <v>55</v>
      </c>
      <c r="G2933" s="2" t="s">
        <v>36</v>
      </c>
      <c r="H2933" s="7">
        <v>2963.03</v>
      </c>
      <c r="I2933" s="3">
        <v>45040</v>
      </c>
      <c r="J2933" s="3" t="str">
        <f>TEXT(NIgerian_Fintech[[#This Row],[TransactionDate]], "JJJJ")</f>
        <v>2023</v>
      </c>
      <c r="K2933" s="3" t="str">
        <f>TEXT(NIgerian_Fintech[[#This Row],[TransactionDate]], "MMMM")</f>
        <v>April</v>
      </c>
      <c r="L2933" s="3" t="str">
        <f>TEXT(NIgerian_Fintech[[#This Row],[TransactionDate]], "MM")</f>
        <v>04</v>
      </c>
      <c r="M2933" s="3" t="str">
        <f>TEXT(NIgerian_Fintech[[#This Row],[TransactionDate]], "tttt")</f>
        <v>Monday</v>
      </c>
      <c r="N2933" s="2" t="s">
        <v>16</v>
      </c>
    </row>
    <row r="2934" spans="1:14" ht="14.5" x14ac:dyDescent="0.35">
      <c r="A2934" s="2" t="s">
        <v>5898</v>
      </c>
      <c r="B2934" s="2" t="s">
        <v>5899</v>
      </c>
      <c r="C2934" s="2">
        <v>31</v>
      </c>
      <c r="D2934" s="2" t="s">
        <v>12</v>
      </c>
      <c r="E2934" s="2" t="s">
        <v>52</v>
      </c>
      <c r="F2934" s="2" t="s">
        <v>49</v>
      </c>
      <c r="G2934" s="2" t="s">
        <v>36</v>
      </c>
      <c r="H2934" s="7">
        <v>7366.2</v>
      </c>
      <c r="I2934" s="3">
        <v>45451</v>
      </c>
      <c r="J2934" s="3" t="str">
        <f>TEXT(NIgerian_Fintech[[#This Row],[TransactionDate]], "JJJJ")</f>
        <v>2024</v>
      </c>
      <c r="K2934" s="3" t="str">
        <f>TEXT(NIgerian_Fintech[[#This Row],[TransactionDate]], "MMMM")</f>
        <v>June</v>
      </c>
      <c r="L2934" s="3" t="str">
        <f>TEXT(NIgerian_Fintech[[#This Row],[TransactionDate]], "MM")</f>
        <v>06</v>
      </c>
      <c r="M2934" s="3" t="str">
        <f>TEXT(NIgerian_Fintech[[#This Row],[TransactionDate]], "tttt")</f>
        <v>Saturday</v>
      </c>
      <c r="N2934" s="2" t="s">
        <v>16</v>
      </c>
    </row>
    <row r="2935" spans="1:14" ht="14.5" x14ac:dyDescent="0.35">
      <c r="A2935" s="2" t="s">
        <v>5900</v>
      </c>
      <c r="B2935" s="2" t="s">
        <v>5901</v>
      </c>
      <c r="C2935" s="2">
        <v>27</v>
      </c>
      <c r="D2935" s="2" t="s">
        <v>12</v>
      </c>
      <c r="E2935" s="2" t="s">
        <v>13</v>
      </c>
      <c r="F2935" s="2" t="s">
        <v>14</v>
      </c>
      <c r="G2935" s="2" t="s">
        <v>26</v>
      </c>
      <c r="H2935" s="7">
        <v>11467.95</v>
      </c>
      <c r="I2935" s="3">
        <v>45154</v>
      </c>
      <c r="J2935" s="3" t="str">
        <f>TEXT(NIgerian_Fintech[[#This Row],[TransactionDate]], "JJJJ")</f>
        <v>2023</v>
      </c>
      <c r="K2935" s="3" t="str">
        <f>TEXT(NIgerian_Fintech[[#This Row],[TransactionDate]], "MMMM")</f>
        <v>August</v>
      </c>
      <c r="L2935" s="3" t="str">
        <f>TEXT(NIgerian_Fintech[[#This Row],[TransactionDate]], "MM")</f>
        <v>08</v>
      </c>
      <c r="M2935" s="3" t="str">
        <f>TEXT(NIgerian_Fintech[[#This Row],[TransactionDate]], "tttt")</f>
        <v>Wednesday</v>
      </c>
      <c r="N2935" s="2" t="s">
        <v>16</v>
      </c>
    </row>
    <row r="2936" spans="1:14" ht="14.5" x14ac:dyDescent="0.35">
      <c r="A2936" s="2" t="s">
        <v>5902</v>
      </c>
      <c r="B2936" s="2" t="s">
        <v>5903</v>
      </c>
      <c r="C2936" s="2">
        <v>33</v>
      </c>
      <c r="D2936" s="2" t="s">
        <v>39</v>
      </c>
      <c r="E2936" s="2" t="s">
        <v>24</v>
      </c>
      <c r="F2936" s="2" t="s">
        <v>14</v>
      </c>
      <c r="G2936" s="2" t="s">
        <v>30</v>
      </c>
      <c r="H2936" s="7">
        <v>3838.97</v>
      </c>
      <c r="I2936" s="3">
        <v>45447</v>
      </c>
      <c r="J2936" s="3" t="str">
        <f>TEXT(NIgerian_Fintech[[#This Row],[TransactionDate]], "JJJJ")</f>
        <v>2024</v>
      </c>
      <c r="K2936" s="3" t="str">
        <f>TEXT(NIgerian_Fintech[[#This Row],[TransactionDate]], "MMMM")</f>
        <v>June</v>
      </c>
      <c r="L2936" s="3" t="str">
        <f>TEXT(NIgerian_Fintech[[#This Row],[TransactionDate]], "MM")</f>
        <v>06</v>
      </c>
      <c r="M2936" s="3" t="str">
        <f>TEXT(NIgerian_Fintech[[#This Row],[TransactionDate]], "tttt")</f>
        <v>Tuesday</v>
      </c>
      <c r="N2936" s="2" t="s">
        <v>16</v>
      </c>
    </row>
    <row r="2937" spans="1:14" ht="14.5" x14ac:dyDescent="0.35">
      <c r="A2937" s="2" t="s">
        <v>5904</v>
      </c>
      <c r="B2937" s="2" t="s">
        <v>5905</v>
      </c>
      <c r="C2937" s="2">
        <v>33</v>
      </c>
      <c r="D2937" s="2" t="s">
        <v>39</v>
      </c>
      <c r="E2937" s="2" t="s">
        <v>13</v>
      </c>
      <c r="F2937" s="2" t="s">
        <v>35</v>
      </c>
      <c r="G2937" s="2" t="s">
        <v>30</v>
      </c>
      <c r="H2937" s="7">
        <v>12919.71</v>
      </c>
      <c r="I2937" s="3">
        <v>45072</v>
      </c>
      <c r="J2937" s="3" t="str">
        <f>TEXT(NIgerian_Fintech[[#This Row],[TransactionDate]], "JJJJ")</f>
        <v>2023</v>
      </c>
      <c r="K2937" s="3" t="str">
        <f>TEXT(NIgerian_Fintech[[#This Row],[TransactionDate]], "MMMM")</f>
        <v>May</v>
      </c>
      <c r="L2937" s="3" t="str">
        <f>TEXT(NIgerian_Fintech[[#This Row],[TransactionDate]], "MM")</f>
        <v>05</v>
      </c>
      <c r="M2937" s="3" t="str">
        <f>TEXT(NIgerian_Fintech[[#This Row],[TransactionDate]], "tttt")</f>
        <v>Friday</v>
      </c>
      <c r="N2937" s="2" t="s">
        <v>16</v>
      </c>
    </row>
    <row r="2938" spans="1:14" ht="14.5" x14ac:dyDescent="0.35">
      <c r="A2938" s="2" t="s">
        <v>5906</v>
      </c>
      <c r="B2938" s="2" t="s">
        <v>5907</v>
      </c>
      <c r="C2938" s="2">
        <v>48</v>
      </c>
      <c r="D2938" s="2" t="s">
        <v>39</v>
      </c>
      <c r="E2938" s="2" t="s">
        <v>29</v>
      </c>
      <c r="F2938" s="2" t="s">
        <v>49</v>
      </c>
      <c r="G2938" s="2" t="s">
        <v>20</v>
      </c>
      <c r="H2938" s="7">
        <v>2906.89</v>
      </c>
      <c r="I2938" s="3">
        <v>45089</v>
      </c>
      <c r="J2938" s="3" t="str">
        <f>TEXT(NIgerian_Fintech[[#This Row],[TransactionDate]], "JJJJ")</f>
        <v>2023</v>
      </c>
      <c r="K2938" s="3" t="str">
        <f>TEXT(NIgerian_Fintech[[#This Row],[TransactionDate]], "MMMM")</f>
        <v>June</v>
      </c>
      <c r="L2938" s="3" t="str">
        <f>TEXT(NIgerian_Fintech[[#This Row],[TransactionDate]], "MM")</f>
        <v>06</v>
      </c>
      <c r="M2938" s="3" t="str">
        <f>TEXT(NIgerian_Fintech[[#This Row],[TransactionDate]], "tttt")</f>
        <v>Monday</v>
      </c>
      <c r="N2938" s="2" t="s">
        <v>16</v>
      </c>
    </row>
    <row r="2939" spans="1:14" ht="14.5" x14ac:dyDescent="0.35">
      <c r="A2939" s="2" t="s">
        <v>5908</v>
      </c>
      <c r="B2939" s="2" t="s">
        <v>5909</v>
      </c>
      <c r="C2939" s="2">
        <v>59</v>
      </c>
      <c r="D2939" s="2" t="s">
        <v>12</v>
      </c>
      <c r="E2939" s="2" t="s">
        <v>29</v>
      </c>
      <c r="F2939" s="2" t="s">
        <v>35</v>
      </c>
      <c r="G2939" s="2" t="s">
        <v>36</v>
      </c>
      <c r="H2939" s="7">
        <v>1191.6300000000001</v>
      </c>
      <c r="I2939" s="3">
        <v>45654</v>
      </c>
      <c r="J2939" s="3" t="str">
        <f>TEXT(NIgerian_Fintech[[#This Row],[TransactionDate]], "JJJJ")</f>
        <v>2024</v>
      </c>
      <c r="K2939" s="3" t="str">
        <f>TEXT(NIgerian_Fintech[[#This Row],[TransactionDate]], "MMMM")</f>
        <v>December</v>
      </c>
      <c r="L2939" s="3" t="str">
        <f>TEXT(NIgerian_Fintech[[#This Row],[TransactionDate]], "MM")</f>
        <v>12</v>
      </c>
      <c r="M2939" s="3" t="str">
        <f>TEXT(NIgerian_Fintech[[#This Row],[TransactionDate]], "tttt")</f>
        <v>Saturday</v>
      </c>
      <c r="N2939" s="2" t="s">
        <v>16</v>
      </c>
    </row>
    <row r="2940" spans="1:14" ht="14.5" x14ac:dyDescent="0.35">
      <c r="A2940" s="2" t="s">
        <v>5910</v>
      </c>
      <c r="B2940" s="2" t="s">
        <v>5911</v>
      </c>
      <c r="C2940" s="2">
        <v>42</v>
      </c>
      <c r="D2940" s="2" t="s">
        <v>39</v>
      </c>
      <c r="E2940" s="2" t="s">
        <v>42</v>
      </c>
      <c r="F2940" s="2" t="s">
        <v>49</v>
      </c>
      <c r="G2940" s="2" t="s">
        <v>26</v>
      </c>
      <c r="H2940" s="7">
        <v>7978.6</v>
      </c>
      <c r="I2940" s="3">
        <v>45095</v>
      </c>
      <c r="J2940" s="3" t="str">
        <f>TEXT(NIgerian_Fintech[[#This Row],[TransactionDate]], "JJJJ")</f>
        <v>2023</v>
      </c>
      <c r="K2940" s="3" t="str">
        <f>TEXT(NIgerian_Fintech[[#This Row],[TransactionDate]], "MMMM")</f>
        <v>June</v>
      </c>
      <c r="L2940" s="3" t="str">
        <f>TEXT(NIgerian_Fintech[[#This Row],[TransactionDate]], "MM")</f>
        <v>06</v>
      </c>
      <c r="M2940" s="3" t="str">
        <f>TEXT(NIgerian_Fintech[[#This Row],[TransactionDate]], "tttt")</f>
        <v>Sunday</v>
      </c>
      <c r="N2940" s="2" t="s">
        <v>16</v>
      </c>
    </row>
    <row r="2941" spans="1:14" ht="14.5" x14ac:dyDescent="0.35">
      <c r="A2941" s="2" t="s">
        <v>5912</v>
      </c>
      <c r="B2941" s="2" t="s">
        <v>5913</v>
      </c>
      <c r="C2941" s="2">
        <v>30</v>
      </c>
      <c r="D2941" s="2" t="s">
        <v>12</v>
      </c>
      <c r="E2941" s="2" t="s">
        <v>24</v>
      </c>
      <c r="F2941" s="2" t="s">
        <v>49</v>
      </c>
      <c r="G2941" s="2" t="s">
        <v>36</v>
      </c>
      <c r="H2941" s="7">
        <v>1638.36</v>
      </c>
      <c r="I2941" s="3">
        <v>45464</v>
      </c>
      <c r="J2941" s="3" t="str">
        <f>TEXT(NIgerian_Fintech[[#This Row],[TransactionDate]], "JJJJ")</f>
        <v>2024</v>
      </c>
      <c r="K2941" s="3" t="str">
        <f>TEXT(NIgerian_Fintech[[#This Row],[TransactionDate]], "MMMM")</f>
        <v>June</v>
      </c>
      <c r="L2941" s="3" t="str">
        <f>TEXT(NIgerian_Fintech[[#This Row],[TransactionDate]], "MM")</f>
        <v>06</v>
      </c>
      <c r="M2941" s="3" t="str">
        <f>TEXT(NIgerian_Fintech[[#This Row],[TransactionDate]], "tttt")</f>
        <v>Friday</v>
      </c>
      <c r="N2941" s="2" t="s">
        <v>21</v>
      </c>
    </row>
    <row r="2942" spans="1:14" ht="14.5" x14ac:dyDescent="0.35">
      <c r="A2942" s="2" t="s">
        <v>5914</v>
      </c>
      <c r="B2942" s="2" t="s">
        <v>5915</v>
      </c>
      <c r="C2942" s="2">
        <v>23</v>
      </c>
      <c r="D2942" s="2" t="s">
        <v>39</v>
      </c>
      <c r="E2942" s="2" t="s">
        <v>93</v>
      </c>
      <c r="F2942" s="2" t="s">
        <v>35</v>
      </c>
      <c r="G2942" s="2" t="s">
        <v>15</v>
      </c>
      <c r="H2942" s="7">
        <v>28215.25</v>
      </c>
      <c r="I2942" s="3">
        <v>45051</v>
      </c>
      <c r="J2942" s="3" t="str">
        <f>TEXT(NIgerian_Fintech[[#This Row],[TransactionDate]], "JJJJ")</f>
        <v>2023</v>
      </c>
      <c r="K2942" s="3" t="str">
        <f>TEXT(NIgerian_Fintech[[#This Row],[TransactionDate]], "MMMM")</f>
        <v>May</v>
      </c>
      <c r="L2942" s="3" t="str">
        <f>TEXT(NIgerian_Fintech[[#This Row],[TransactionDate]], "MM")</f>
        <v>05</v>
      </c>
      <c r="M2942" s="3" t="str">
        <f>TEXT(NIgerian_Fintech[[#This Row],[TransactionDate]], "tttt")</f>
        <v>Friday</v>
      </c>
      <c r="N2942" s="2" t="s">
        <v>16</v>
      </c>
    </row>
    <row r="2943" spans="1:14" ht="14.5" x14ac:dyDescent="0.35">
      <c r="A2943" s="2" t="s">
        <v>5916</v>
      </c>
      <c r="B2943" s="2" t="s">
        <v>5917</v>
      </c>
      <c r="C2943" s="2">
        <v>61</v>
      </c>
      <c r="D2943" s="2" t="s">
        <v>39</v>
      </c>
      <c r="E2943" s="2" t="s">
        <v>29</v>
      </c>
      <c r="F2943" s="2" t="s">
        <v>55</v>
      </c>
      <c r="G2943" s="2" t="s">
        <v>36</v>
      </c>
      <c r="H2943" s="7">
        <v>4.49</v>
      </c>
      <c r="I2943" s="3">
        <v>45226</v>
      </c>
      <c r="J2943" s="3" t="str">
        <f>TEXT(NIgerian_Fintech[[#This Row],[TransactionDate]], "JJJJ")</f>
        <v>2023</v>
      </c>
      <c r="K2943" s="3" t="str">
        <f>TEXT(NIgerian_Fintech[[#This Row],[TransactionDate]], "MMMM")</f>
        <v>October</v>
      </c>
      <c r="L2943" s="3" t="str">
        <f>TEXT(NIgerian_Fintech[[#This Row],[TransactionDate]], "MM")</f>
        <v>10</v>
      </c>
      <c r="M2943" s="3" t="str">
        <f>TEXT(NIgerian_Fintech[[#This Row],[TransactionDate]], "tttt")</f>
        <v>Friday</v>
      </c>
      <c r="N2943" s="2" t="s">
        <v>16</v>
      </c>
    </row>
    <row r="2944" spans="1:14" ht="14.5" x14ac:dyDescent="0.35">
      <c r="A2944" s="2" t="s">
        <v>5918</v>
      </c>
      <c r="B2944" s="2" t="s">
        <v>5919</v>
      </c>
      <c r="C2944" s="2">
        <v>26</v>
      </c>
      <c r="D2944" s="2" t="s">
        <v>12</v>
      </c>
      <c r="E2944" s="2" t="s">
        <v>64</v>
      </c>
      <c r="F2944" s="2" t="s">
        <v>55</v>
      </c>
      <c r="G2944" s="2" t="s">
        <v>36</v>
      </c>
      <c r="H2944" s="7">
        <v>14093.42</v>
      </c>
      <c r="I2944" s="3">
        <v>45176</v>
      </c>
      <c r="J2944" s="3" t="str">
        <f>TEXT(NIgerian_Fintech[[#This Row],[TransactionDate]], "JJJJ")</f>
        <v>2023</v>
      </c>
      <c r="K2944" s="3" t="str">
        <f>TEXT(NIgerian_Fintech[[#This Row],[TransactionDate]], "MMMM")</f>
        <v>September</v>
      </c>
      <c r="L2944" s="3" t="str">
        <f>TEXT(NIgerian_Fintech[[#This Row],[TransactionDate]], "MM")</f>
        <v>09</v>
      </c>
      <c r="M2944" s="3" t="str">
        <f>TEXT(NIgerian_Fintech[[#This Row],[TransactionDate]], "tttt")</f>
        <v>Thursday</v>
      </c>
      <c r="N2944" s="2" t="s">
        <v>16</v>
      </c>
    </row>
    <row r="2945" spans="1:14" ht="14.5" x14ac:dyDescent="0.35">
      <c r="A2945" s="2" t="s">
        <v>5920</v>
      </c>
      <c r="B2945" s="2" t="s">
        <v>5921</v>
      </c>
      <c r="C2945" s="2">
        <v>62</v>
      </c>
      <c r="D2945" s="2" t="s">
        <v>12</v>
      </c>
      <c r="E2945" s="2" t="s">
        <v>52</v>
      </c>
      <c r="F2945" s="2" t="s">
        <v>55</v>
      </c>
      <c r="G2945" s="2" t="s">
        <v>15</v>
      </c>
      <c r="H2945" s="7">
        <v>3277.73</v>
      </c>
      <c r="I2945" s="3">
        <v>45448</v>
      </c>
      <c r="J2945" s="3" t="str">
        <f>TEXT(NIgerian_Fintech[[#This Row],[TransactionDate]], "JJJJ")</f>
        <v>2024</v>
      </c>
      <c r="K2945" s="3" t="str">
        <f>TEXT(NIgerian_Fintech[[#This Row],[TransactionDate]], "MMMM")</f>
        <v>June</v>
      </c>
      <c r="L2945" s="3" t="str">
        <f>TEXT(NIgerian_Fintech[[#This Row],[TransactionDate]], "MM")</f>
        <v>06</v>
      </c>
      <c r="M2945" s="3" t="str">
        <f>TEXT(NIgerian_Fintech[[#This Row],[TransactionDate]], "tttt")</f>
        <v>Wednesday</v>
      </c>
      <c r="N2945" s="2" t="s">
        <v>16</v>
      </c>
    </row>
    <row r="2946" spans="1:14" ht="14.5" x14ac:dyDescent="0.35">
      <c r="A2946" s="2" t="s">
        <v>5922</v>
      </c>
      <c r="B2946" s="2" t="s">
        <v>5923</v>
      </c>
      <c r="C2946" s="2">
        <v>53</v>
      </c>
      <c r="D2946" s="2" t="s">
        <v>39</v>
      </c>
      <c r="E2946" s="2" t="s">
        <v>64</v>
      </c>
      <c r="F2946" s="2" t="s">
        <v>19</v>
      </c>
      <c r="G2946" s="2" t="s">
        <v>15</v>
      </c>
      <c r="H2946" s="7">
        <v>18713.669999999998</v>
      </c>
      <c r="I2946" s="3">
        <v>45031</v>
      </c>
      <c r="J2946" s="3" t="str">
        <f>TEXT(NIgerian_Fintech[[#This Row],[TransactionDate]], "JJJJ")</f>
        <v>2023</v>
      </c>
      <c r="K2946" s="3" t="str">
        <f>TEXT(NIgerian_Fintech[[#This Row],[TransactionDate]], "MMMM")</f>
        <v>April</v>
      </c>
      <c r="L2946" s="3" t="str">
        <f>TEXT(NIgerian_Fintech[[#This Row],[TransactionDate]], "MM")</f>
        <v>04</v>
      </c>
      <c r="M2946" s="3" t="str">
        <f>TEXT(NIgerian_Fintech[[#This Row],[TransactionDate]], "tttt")</f>
        <v>Saturday</v>
      </c>
      <c r="N2946" s="2" t="s">
        <v>16</v>
      </c>
    </row>
    <row r="2947" spans="1:14" ht="14.5" x14ac:dyDescent="0.35">
      <c r="A2947" s="2" t="s">
        <v>5924</v>
      </c>
      <c r="B2947" s="2" t="s">
        <v>5925</v>
      </c>
      <c r="C2947" s="2">
        <v>60</v>
      </c>
      <c r="D2947" s="2" t="s">
        <v>39</v>
      </c>
      <c r="E2947" s="2" t="s">
        <v>13</v>
      </c>
      <c r="F2947" s="2" t="s">
        <v>14</v>
      </c>
      <c r="G2947" s="2" t="s">
        <v>26</v>
      </c>
      <c r="H2947" s="7">
        <v>620.36</v>
      </c>
      <c r="I2947" s="3">
        <v>45544</v>
      </c>
      <c r="J2947" s="3" t="str">
        <f>TEXT(NIgerian_Fintech[[#This Row],[TransactionDate]], "JJJJ")</f>
        <v>2024</v>
      </c>
      <c r="K2947" s="3" t="str">
        <f>TEXT(NIgerian_Fintech[[#This Row],[TransactionDate]], "MMMM")</f>
        <v>September</v>
      </c>
      <c r="L2947" s="3" t="str">
        <f>TEXT(NIgerian_Fintech[[#This Row],[TransactionDate]], "MM")</f>
        <v>09</v>
      </c>
      <c r="M2947" s="3" t="str">
        <f>TEXT(NIgerian_Fintech[[#This Row],[TransactionDate]], "tttt")</f>
        <v>Monday</v>
      </c>
      <c r="N2947" s="2" t="s">
        <v>21</v>
      </c>
    </row>
    <row r="2948" spans="1:14" ht="14.5" x14ac:dyDescent="0.35">
      <c r="A2948" s="2" t="s">
        <v>5926</v>
      </c>
      <c r="B2948" s="2" t="s">
        <v>5927</v>
      </c>
      <c r="C2948" s="2">
        <v>37</v>
      </c>
      <c r="D2948" s="2" t="s">
        <v>12</v>
      </c>
      <c r="E2948" s="2" t="s">
        <v>64</v>
      </c>
      <c r="F2948" s="2" t="s">
        <v>55</v>
      </c>
      <c r="G2948" s="2" t="s">
        <v>30</v>
      </c>
      <c r="H2948" s="7">
        <v>30576.2</v>
      </c>
      <c r="I2948" s="3">
        <v>45439</v>
      </c>
      <c r="J2948" s="3" t="str">
        <f>TEXT(NIgerian_Fintech[[#This Row],[TransactionDate]], "JJJJ")</f>
        <v>2024</v>
      </c>
      <c r="K2948" s="3" t="str">
        <f>TEXT(NIgerian_Fintech[[#This Row],[TransactionDate]], "MMMM")</f>
        <v>May</v>
      </c>
      <c r="L2948" s="3" t="str">
        <f>TEXT(NIgerian_Fintech[[#This Row],[TransactionDate]], "MM")</f>
        <v>05</v>
      </c>
      <c r="M2948" s="3" t="str">
        <f>TEXT(NIgerian_Fintech[[#This Row],[TransactionDate]], "tttt")</f>
        <v>Monday</v>
      </c>
      <c r="N2948" s="2" t="s">
        <v>16</v>
      </c>
    </row>
    <row r="2949" spans="1:14" ht="14.5" x14ac:dyDescent="0.35">
      <c r="A2949" s="2" t="s">
        <v>5928</v>
      </c>
      <c r="B2949" s="2" t="s">
        <v>5929</v>
      </c>
      <c r="C2949" s="2">
        <v>35</v>
      </c>
      <c r="D2949" s="2" t="s">
        <v>39</v>
      </c>
      <c r="E2949" s="2" t="s">
        <v>74</v>
      </c>
      <c r="F2949" s="2" t="s">
        <v>19</v>
      </c>
      <c r="G2949" s="2" t="s">
        <v>20</v>
      </c>
      <c r="H2949" s="7">
        <v>1069.1199999999999</v>
      </c>
      <c r="I2949" s="3">
        <v>45620</v>
      </c>
      <c r="J2949" s="3" t="str">
        <f>TEXT(NIgerian_Fintech[[#This Row],[TransactionDate]], "JJJJ")</f>
        <v>2024</v>
      </c>
      <c r="K2949" s="3" t="str">
        <f>TEXT(NIgerian_Fintech[[#This Row],[TransactionDate]], "MMMM")</f>
        <v>November</v>
      </c>
      <c r="L2949" s="3" t="str">
        <f>TEXT(NIgerian_Fintech[[#This Row],[TransactionDate]], "MM")</f>
        <v>11</v>
      </c>
      <c r="M2949" s="3" t="str">
        <f>TEXT(NIgerian_Fintech[[#This Row],[TransactionDate]], "tttt")</f>
        <v>Sunday</v>
      </c>
      <c r="N2949" s="2" t="s">
        <v>16</v>
      </c>
    </row>
    <row r="2950" spans="1:14" ht="14.5" x14ac:dyDescent="0.35">
      <c r="A2950" s="2" t="s">
        <v>5930</v>
      </c>
      <c r="B2950" s="2" t="s">
        <v>5931</v>
      </c>
      <c r="C2950" s="2">
        <v>60</v>
      </c>
      <c r="D2950" s="2" t="s">
        <v>12</v>
      </c>
      <c r="E2950" s="2" t="s">
        <v>52</v>
      </c>
      <c r="F2950" s="2" t="s">
        <v>14</v>
      </c>
      <c r="G2950" s="2" t="s">
        <v>15</v>
      </c>
      <c r="H2950" s="7">
        <v>15506.16</v>
      </c>
      <c r="I2950" s="3">
        <v>45432</v>
      </c>
      <c r="J2950" s="3" t="str">
        <f>TEXT(NIgerian_Fintech[[#This Row],[TransactionDate]], "JJJJ")</f>
        <v>2024</v>
      </c>
      <c r="K2950" s="3" t="str">
        <f>TEXT(NIgerian_Fintech[[#This Row],[TransactionDate]], "MMMM")</f>
        <v>May</v>
      </c>
      <c r="L2950" s="3" t="str">
        <f>TEXT(NIgerian_Fintech[[#This Row],[TransactionDate]], "MM")</f>
        <v>05</v>
      </c>
      <c r="M2950" s="3" t="str">
        <f>TEXT(NIgerian_Fintech[[#This Row],[TransactionDate]], "tttt")</f>
        <v>Monday</v>
      </c>
      <c r="N2950" s="2" t="s">
        <v>69</v>
      </c>
    </row>
    <row r="2951" spans="1:14" ht="14.5" x14ac:dyDescent="0.35">
      <c r="A2951" s="2" t="s">
        <v>5932</v>
      </c>
      <c r="B2951" s="2" t="s">
        <v>5933</v>
      </c>
      <c r="C2951" s="2">
        <v>38</v>
      </c>
      <c r="D2951" s="2" t="s">
        <v>12</v>
      </c>
      <c r="E2951" s="2" t="s">
        <v>64</v>
      </c>
      <c r="F2951" s="2" t="s">
        <v>55</v>
      </c>
      <c r="G2951" s="2" t="s">
        <v>30</v>
      </c>
      <c r="H2951" s="7">
        <v>7284.47</v>
      </c>
      <c r="I2951" s="3">
        <v>45228</v>
      </c>
      <c r="J2951" s="3" t="str">
        <f>TEXT(NIgerian_Fintech[[#This Row],[TransactionDate]], "JJJJ")</f>
        <v>2023</v>
      </c>
      <c r="K2951" s="3" t="str">
        <f>TEXT(NIgerian_Fintech[[#This Row],[TransactionDate]], "MMMM")</f>
        <v>October</v>
      </c>
      <c r="L2951" s="3" t="str">
        <f>TEXT(NIgerian_Fintech[[#This Row],[TransactionDate]], "MM")</f>
        <v>10</v>
      </c>
      <c r="M2951" s="3" t="str">
        <f>TEXT(NIgerian_Fintech[[#This Row],[TransactionDate]], "tttt")</f>
        <v>Sunday</v>
      </c>
      <c r="N2951" s="2" t="s">
        <v>69</v>
      </c>
    </row>
    <row r="2952" spans="1:14" ht="14.5" x14ac:dyDescent="0.35">
      <c r="A2952" s="2" t="s">
        <v>5934</v>
      </c>
      <c r="B2952" s="2" t="s">
        <v>5935</v>
      </c>
      <c r="C2952" s="2">
        <v>21</v>
      </c>
      <c r="D2952" s="2" t="s">
        <v>39</v>
      </c>
      <c r="E2952" s="2" t="s">
        <v>74</v>
      </c>
      <c r="F2952" s="2" t="s">
        <v>49</v>
      </c>
      <c r="G2952" s="2" t="s">
        <v>26</v>
      </c>
      <c r="H2952" s="7">
        <v>5628.12</v>
      </c>
      <c r="I2952" s="3">
        <v>45579</v>
      </c>
      <c r="J2952" s="3" t="str">
        <f>TEXT(NIgerian_Fintech[[#This Row],[TransactionDate]], "JJJJ")</f>
        <v>2024</v>
      </c>
      <c r="K2952" s="3" t="str">
        <f>TEXT(NIgerian_Fintech[[#This Row],[TransactionDate]], "MMMM")</f>
        <v>October</v>
      </c>
      <c r="L2952" s="3" t="str">
        <f>TEXT(NIgerian_Fintech[[#This Row],[TransactionDate]], "MM")</f>
        <v>10</v>
      </c>
      <c r="M2952" s="3" t="str">
        <f>TEXT(NIgerian_Fintech[[#This Row],[TransactionDate]], "tttt")</f>
        <v>Monday</v>
      </c>
      <c r="N2952" s="2" t="s">
        <v>16</v>
      </c>
    </row>
    <row r="2953" spans="1:14" ht="14.5" x14ac:dyDescent="0.35">
      <c r="A2953" s="2" t="s">
        <v>5936</v>
      </c>
      <c r="B2953" s="2" t="s">
        <v>5937</v>
      </c>
      <c r="C2953" s="2">
        <v>50</v>
      </c>
      <c r="D2953" s="2" t="s">
        <v>12</v>
      </c>
      <c r="E2953" s="2" t="s">
        <v>42</v>
      </c>
      <c r="F2953" s="2" t="s">
        <v>25</v>
      </c>
      <c r="G2953" s="2" t="s">
        <v>36</v>
      </c>
      <c r="H2953" s="7">
        <v>3287.2</v>
      </c>
      <c r="I2953" s="3">
        <v>45156</v>
      </c>
      <c r="J2953" s="3" t="str">
        <f>TEXT(NIgerian_Fintech[[#This Row],[TransactionDate]], "JJJJ")</f>
        <v>2023</v>
      </c>
      <c r="K2953" s="3" t="str">
        <f>TEXT(NIgerian_Fintech[[#This Row],[TransactionDate]], "MMMM")</f>
        <v>August</v>
      </c>
      <c r="L2953" s="3" t="str">
        <f>TEXT(NIgerian_Fintech[[#This Row],[TransactionDate]], "MM")</f>
        <v>08</v>
      </c>
      <c r="M2953" s="3" t="str">
        <f>TEXT(NIgerian_Fintech[[#This Row],[TransactionDate]], "tttt")</f>
        <v>Friday</v>
      </c>
      <c r="N2953" s="2" t="s">
        <v>16</v>
      </c>
    </row>
    <row r="2954" spans="1:14" ht="14.5" x14ac:dyDescent="0.35">
      <c r="A2954" s="2" t="s">
        <v>5938</v>
      </c>
      <c r="B2954" s="2" t="s">
        <v>5939</v>
      </c>
      <c r="C2954" s="2">
        <v>44</v>
      </c>
      <c r="D2954" s="2" t="s">
        <v>12</v>
      </c>
      <c r="E2954" s="2" t="s">
        <v>64</v>
      </c>
      <c r="F2954" s="2" t="s">
        <v>55</v>
      </c>
      <c r="G2954" s="2" t="s">
        <v>26</v>
      </c>
      <c r="H2954" s="7">
        <v>18411.78</v>
      </c>
      <c r="I2954" s="3">
        <v>44990</v>
      </c>
      <c r="J2954" s="3" t="str">
        <f>TEXT(NIgerian_Fintech[[#This Row],[TransactionDate]], "JJJJ")</f>
        <v>2023</v>
      </c>
      <c r="K2954" s="3" t="str">
        <f>TEXT(NIgerian_Fintech[[#This Row],[TransactionDate]], "MMMM")</f>
        <v>March</v>
      </c>
      <c r="L2954" s="3" t="str">
        <f>TEXT(NIgerian_Fintech[[#This Row],[TransactionDate]], "MM")</f>
        <v>03</v>
      </c>
      <c r="M2954" s="3" t="str">
        <f>TEXT(NIgerian_Fintech[[#This Row],[TransactionDate]], "tttt")</f>
        <v>Sunday</v>
      </c>
      <c r="N2954" s="2" t="s">
        <v>16</v>
      </c>
    </row>
    <row r="2955" spans="1:14" ht="14.5" x14ac:dyDescent="0.35">
      <c r="A2955" s="2" t="s">
        <v>5940</v>
      </c>
      <c r="B2955" s="2" t="s">
        <v>5941</v>
      </c>
      <c r="C2955" s="2">
        <v>24</v>
      </c>
      <c r="D2955" s="2" t="s">
        <v>12</v>
      </c>
      <c r="E2955" s="2" t="s">
        <v>52</v>
      </c>
      <c r="F2955" s="2" t="s">
        <v>25</v>
      </c>
      <c r="G2955" s="2" t="s">
        <v>26</v>
      </c>
      <c r="H2955" s="7">
        <v>2228.33</v>
      </c>
      <c r="I2955" s="3">
        <v>45516</v>
      </c>
      <c r="J2955" s="3" t="str">
        <f>TEXT(NIgerian_Fintech[[#This Row],[TransactionDate]], "JJJJ")</f>
        <v>2024</v>
      </c>
      <c r="K2955" s="3" t="str">
        <f>TEXT(NIgerian_Fintech[[#This Row],[TransactionDate]], "MMMM")</f>
        <v>August</v>
      </c>
      <c r="L2955" s="3" t="str">
        <f>TEXT(NIgerian_Fintech[[#This Row],[TransactionDate]], "MM")</f>
        <v>08</v>
      </c>
      <c r="M2955" s="3" t="str">
        <f>TEXT(NIgerian_Fintech[[#This Row],[TransactionDate]], "tttt")</f>
        <v>Monday</v>
      </c>
      <c r="N2955" s="2" t="s">
        <v>21</v>
      </c>
    </row>
    <row r="2956" spans="1:14" ht="14.5" x14ac:dyDescent="0.35">
      <c r="A2956" s="2" t="s">
        <v>5942</v>
      </c>
      <c r="B2956" s="2" t="s">
        <v>5943</v>
      </c>
      <c r="C2956" s="2">
        <v>23</v>
      </c>
      <c r="D2956" s="2" t="s">
        <v>39</v>
      </c>
      <c r="E2956" s="2" t="s">
        <v>74</v>
      </c>
      <c r="F2956" s="2" t="s">
        <v>55</v>
      </c>
      <c r="G2956" s="2" t="s">
        <v>15</v>
      </c>
      <c r="H2956" s="7">
        <v>12774.09</v>
      </c>
      <c r="I2956" s="3">
        <v>45158</v>
      </c>
      <c r="J2956" s="3" t="str">
        <f>TEXT(NIgerian_Fintech[[#This Row],[TransactionDate]], "JJJJ")</f>
        <v>2023</v>
      </c>
      <c r="K2956" s="3" t="str">
        <f>TEXT(NIgerian_Fintech[[#This Row],[TransactionDate]], "MMMM")</f>
        <v>August</v>
      </c>
      <c r="L2956" s="3" t="str">
        <f>TEXT(NIgerian_Fintech[[#This Row],[TransactionDate]], "MM")</f>
        <v>08</v>
      </c>
      <c r="M2956" s="3" t="str">
        <f>TEXT(NIgerian_Fintech[[#This Row],[TransactionDate]], "tttt")</f>
        <v>Sunday</v>
      </c>
      <c r="N2956" s="2" t="s">
        <v>16</v>
      </c>
    </row>
    <row r="2957" spans="1:14" ht="14.5" x14ac:dyDescent="0.35">
      <c r="A2957" s="2" t="s">
        <v>5944</v>
      </c>
      <c r="B2957" s="2" t="s">
        <v>5945</v>
      </c>
      <c r="C2957" s="2">
        <v>32</v>
      </c>
      <c r="D2957" s="2" t="s">
        <v>12</v>
      </c>
      <c r="E2957" s="2" t="s">
        <v>64</v>
      </c>
      <c r="F2957" s="2" t="s">
        <v>49</v>
      </c>
      <c r="G2957" s="2" t="s">
        <v>20</v>
      </c>
      <c r="H2957" s="7">
        <v>5902.15</v>
      </c>
      <c r="I2957" s="3">
        <v>45525</v>
      </c>
      <c r="J2957" s="3" t="str">
        <f>TEXT(NIgerian_Fintech[[#This Row],[TransactionDate]], "JJJJ")</f>
        <v>2024</v>
      </c>
      <c r="K2957" s="3" t="str">
        <f>TEXT(NIgerian_Fintech[[#This Row],[TransactionDate]], "MMMM")</f>
        <v>August</v>
      </c>
      <c r="L2957" s="3" t="str">
        <f>TEXT(NIgerian_Fintech[[#This Row],[TransactionDate]], "MM")</f>
        <v>08</v>
      </c>
      <c r="M2957" s="3" t="str">
        <f>TEXT(NIgerian_Fintech[[#This Row],[TransactionDate]], "tttt")</f>
        <v>Wednesday</v>
      </c>
      <c r="N2957" s="2" t="s">
        <v>69</v>
      </c>
    </row>
    <row r="2958" spans="1:14" ht="14.5" x14ac:dyDescent="0.35">
      <c r="A2958" s="2" t="s">
        <v>5946</v>
      </c>
      <c r="B2958" s="2" t="s">
        <v>5947</v>
      </c>
      <c r="C2958" s="2">
        <v>35</v>
      </c>
      <c r="D2958" s="2" t="s">
        <v>39</v>
      </c>
      <c r="E2958" s="2" t="s">
        <v>42</v>
      </c>
      <c r="F2958" s="2" t="s">
        <v>25</v>
      </c>
      <c r="G2958" s="2" t="s">
        <v>15</v>
      </c>
      <c r="H2958" s="7">
        <v>64989.67</v>
      </c>
      <c r="I2958" s="3">
        <v>45109</v>
      </c>
      <c r="J2958" s="3" t="str">
        <f>TEXT(NIgerian_Fintech[[#This Row],[TransactionDate]], "JJJJ")</f>
        <v>2023</v>
      </c>
      <c r="K2958" s="3" t="str">
        <f>TEXT(NIgerian_Fintech[[#This Row],[TransactionDate]], "MMMM")</f>
        <v>July</v>
      </c>
      <c r="L2958" s="3" t="str">
        <f>TEXT(NIgerian_Fintech[[#This Row],[TransactionDate]], "MM")</f>
        <v>07</v>
      </c>
      <c r="M2958" s="3" t="str">
        <f>TEXT(NIgerian_Fintech[[#This Row],[TransactionDate]], "tttt")</f>
        <v>Sunday</v>
      </c>
      <c r="N2958" s="2" t="s">
        <v>16</v>
      </c>
    </row>
    <row r="2959" spans="1:14" ht="14.5" x14ac:dyDescent="0.35">
      <c r="A2959" s="2" t="s">
        <v>5948</v>
      </c>
      <c r="B2959" s="2" t="s">
        <v>5949</v>
      </c>
      <c r="C2959" s="2">
        <v>49</v>
      </c>
      <c r="D2959" s="2" t="s">
        <v>39</v>
      </c>
      <c r="E2959" s="2" t="s">
        <v>64</v>
      </c>
      <c r="F2959" s="2" t="s">
        <v>19</v>
      </c>
      <c r="G2959" s="2" t="s">
        <v>36</v>
      </c>
      <c r="H2959" s="7">
        <v>9452.02</v>
      </c>
      <c r="I2959" s="3">
        <v>45245</v>
      </c>
      <c r="J2959" s="3" t="str">
        <f>TEXT(NIgerian_Fintech[[#This Row],[TransactionDate]], "JJJJ")</f>
        <v>2023</v>
      </c>
      <c r="K2959" s="3" t="str">
        <f>TEXT(NIgerian_Fintech[[#This Row],[TransactionDate]], "MMMM")</f>
        <v>November</v>
      </c>
      <c r="L2959" s="3" t="str">
        <f>TEXT(NIgerian_Fintech[[#This Row],[TransactionDate]], "MM")</f>
        <v>11</v>
      </c>
      <c r="M2959" s="3" t="str">
        <f>TEXT(NIgerian_Fintech[[#This Row],[TransactionDate]], "tttt")</f>
        <v>Wednesday</v>
      </c>
      <c r="N2959" s="2" t="s">
        <v>16</v>
      </c>
    </row>
    <row r="2960" spans="1:14" ht="14.5" x14ac:dyDescent="0.35">
      <c r="A2960" s="2" t="s">
        <v>5950</v>
      </c>
      <c r="B2960" s="2" t="s">
        <v>5951</v>
      </c>
      <c r="C2960" s="2">
        <v>28</v>
      </c>
      <c r="D2960" s="2" t="s">
        <v>39</v>
      </c>
      <c r="E2960" s="2" t="s">
        <v>74</v>
      </c>
      <c r="F2960" s="2" t="s">
        <v>49</v>
      </c>
      <c r="G2960" s="2" t="s">
        <v>15</v>
      </c>
      <c r="H2960" s="7">
        <v>1100.26</v>
      </c>
      <c r="I2960" s="3">
        <v>45584</v>
      </c>
      <c r="J2960" s="3" t="str">
        <f>TEXT(NIgerian_Fintech[[#This Row],[TransactionDate]], "JJJJ")</f>
        <v>2024</v>
      </c>
      <c r="K2960" s="3" t="str">
        <f>TEXT(NIgerian_Fintech[[#This Row],[TransactionDate]], "MMMM")</f>
        <v>October</v>
      </c>
      <c r="L2960" s="3" t="str">
        <f>TEXT(NIgerian_Fintech[[#This Row],[TransactionDate]], "MM")</f>
        <v>10</v>
      </c>
      <c r="M2960" s="3" t="str">
        <f>TEXT(NIgerian_Fintech[[#This Row],[TransactionDate]], "tttt")</f>
        <v>Saturday</v>
      </c>
      <c r="N2960" s="2" t="s">
        <v>16</v>
      </c>
    </row>
    <row r="2961" spans="1:14" ht="14.5" x14ac:dyDescent="0.35">
      <c r="A2961" s="2" t="s">
        <v>5952</v>
      </c>
      <c r="B2961" s="2" t="s">
        <v>5953</v>
      </c>
      <c r="C2961" s="2">
        <v>37</v>
      </c>
      <c r="D2961" s="2" t="s">
        <v>12</v>
      </c>
      <c r="E2961" s="2" t="s">
        <v>64</v>
      </c>
      <c r="F2961" s="2" t="s">
        <v>25</v>
      </c>
      <c r="G2961" s="2" t="s">
        <v>36</v>
      </c>
      <c r="H2961" s="7">
        <v>5439.02</v>
      </c>
      <c r="I2961" s="3">
        <v>45018</v>
      </c>
      <c r="J2961" s="3" t="str">
        <f>TEXT(NIgerian_Fintech[[#This Row],[TransactionDate]], "JJJJ")</f>
        <v>2023</v>
      </c>
      <c r="K2961" s="3" t="str">
        <f>TEXT(NIgerian_Fintech[[#This Row],[TransactionDate]], "MMMM")</f>
        <v>April</v>
      </c>
      <c r="L2961" s="3" t="str">
        <f>TEXT(NIgerian_Fintech[[#This Row],[TransactionDate]], "MM")</f>
        <v>04</v>
      </c>
      <c r="M2961" s="3" t="str">
        <f>TEXT(NIgerian_Fintech[[#This Row],[TransactionDate]], "tttt")</f>
        <v>Sunday</v>
      </c>
      <c r="N2961" s="2" t="s">
        <v>16</v>
      </c>
    </row>
    <row r="2962" spans="1:14" ht="14.5" x14ac:dyDescent="0.35">
      <c r="A2962" s="2" t="s">
        <v>5954</v>
      </c>
      <c r="B2962" s="2" t="s">
        <v>5955</v>
      </c>
      <c r="C2962" s="2">
        <v>41</v>
      </c>
      <c r="D2962" s="2" t="s">
        <v>12</v>
      </c>
      <c r="E2962" s="2" t="s">
        <v>52</v>
      </c>
      <c r="F2962" s="2" t="s">
        <v>25</v>
      </c>
      <c r="G2962" s="2" t="s">
        <v>15</v>
      </c>
      <c r="H2962" s="7">
        <v>685.99</v>
      </c>
      <c r="I2962" s="3">
        <v>45561</v>
      </c>
      <c r="J2962" s="3" t="str">
        <f>TEXT(NIgerian_Fintech[[#This Row],[TransactionDate]], "JJJJ")</f>
        <v>2024</v>
      </c>
      <c r="K2962" s="3" t="str">
        <f>TEXT(NIgerian_Fintech[[#This Row],[TransactionDate]], "MMMM")</f>
        <v>September</v>
      </c>
      <c r="L2962" s="3" t="str">
        <f>TEXT(NIgerian_Fintech[[#This Row],[TransactionDate]], "MM")</f>
        <v>09</v>
      </c>
      <c r="M2962" s="3" t="str">
        <f>TEXT(NIgerian_Fintech[[#This Row],[TransactionDate]], "tttt")</f>
        <v>Thursday</v>
      </c>
      <c r="N2962" s="2" t="s">
        <v>21</v>
      </c>
    </row>
    <row r="2963" spans="1:14" ht="14.5" x14ac:dyDescent="0.35">
      <c r="A2963" s="2" t="s">
        <v>5956</v>
      </c>
      <c r="B2963" s="2" t="s">
        <v>5957</v>
      </c>
      <c r="C2963" s="2">
        <v>32</v>
      </c>
      <c r="D2963" s="2" t="s">
        <v>39</v>
      </c>
      <c r="E2963" s="2" t="s">
        <v>13</v>
      </c>
      <c r="F2963" s="2" t="s">
        <v>35</v>
      </c>
      <c r="G2963" s="2" t="s">
        <v>20</v>
      </c>
      <c r="H2963" s="7">
        <v>3363.9</v>
      </c>
      <c r="I2963" s="3">
        <v>44990</v>
      </c>
      <c r="J2963" s="3" t="str">
        <f>TEXT(NIgerian_Fintech[[#This Row],[TransactionDate]], "JJJJ")</f>
        <v>2023</v>
      </c>
      <c r="K2963" s="3" t="str">
        <f>TEXT(NIgerian_Fintech[[#This Row],[TransactionDate]], "MMMM")</f>
        <v>March</v>
      </c>
      <c r="L2963" s="3" t="str">
        <f>TEXT(NIgerian_Fintech[[#This Row],[TransactionDate]], "MM")</f>
        <v>03</v>
      </c>
      <c r="M2963" s="3" t="str">
        <f>TEXT(NIgerian_Fintech[[#This Row],[TransactionDate]], "tttt")</f>
        <v>Sunday</v>
      </c>
      <c r="N2963" s="2" t="s">
        <v>16</v>
      </c>
    </row>
    <row r="2964" spans="1:14" ht="14.5" x14ac:dyDescent="0.35">
      <c r="A2964" s="2" t="s">
        <v>5958</v>
      </c>
      <c r="B2964" s="2" t="s">
        <v>5959</v>
      </c>
      <c r="C2964" s="2">
        <v>24</v>
      </c>
      <c r="D2964" s="2" t="s">
        <v>39</v>
      </c>
      <c r="E2964" s="2" t="s">
        <v>24</v>
      </c>
      <c r="F2964" s="2" t="s">
        <v>35</v>
      </c>
      <c r="G2964" s="2" t="s">
        <v>30</v>
      </c>
      <c r="H2964" s="7">
        <v>4205.54</v>
      </c>
      <c r="I2964" s="3">
        <v>45145</v>
      </c>
      <c r="J2964" s="3" t="str">
        <f>TEXT(NIgerian_Fintech[[#This Row],[TransactionDate]], "JJJJ")</f>
        <v>2023</v>
      </c>
      <c r="K2964" s="3" t="str">
        <f>TEXT(NIgerian_Fintech[[#This Row],[TransactionDate]], "MMMM")</f>
        <v>August</v>
      </c>
      <c r="L2964" s="3" t="str">
        <f>TEXT(NIgerian_Fintech[[#This Row],[TransactionDate]], "MM")</f>
        <v>08</v>
      </c>
      <c r="M2964" s="3" t="str">
        <f>TEXT(NIgerian_Fintech[[#This Row],[TransactionDate]], "tttt")</f>
        <v>Monday</v>
      </c>
      <c r="N2964" s="2" t="s">
        <v>16</v>
      </c>
    </row>
    <row r="2965" spans="1:14" ht="14.5" x14ac:dyDescent="0.35">
      <c r="A2965" s="2" t="s">
        <v>5960</v>
      </c>
      <c r="B2965" s="2" t="s">
        <v>5961</v>
      </c>
      <c r="C2965" s="2">
        <v>38</v>
      </c>
      <c r="D2965" s="2" t="s">
        <v>12</v>
      </c>
      <c r="E2965" s="2" t="s">
        <v>24</v>
      </c>
      <c r="F2965" s="2" t="s">
        <v>49</v>
      </c>
      <c r="G2965" s="2" t="s">
        <v>20</v>
      </c>
      <c r="H2965" s="7">
        <v>19185.25</v>
      </c>
      <c r="I2965" s="3">
        <v>45630</v>
      </c>
      <c r="J2965" s="3" t="str">
        <f>TEXT(NIgerian_Fintech[[#This Row],[TransactionDate]], "JJJJ")</f>
        <v>2024</v>
      </c>
      <c r="K2965" s="3" t="str">
        <f>TEXT(NIgerian_Fintech[[#This Row],[TransactionDate]], "MMMM")</f>
        <v>December</v>
      </c>
      <c r="L2965" s="3" t="str">
        <f>TEXT(NIgerian_Fintech[[#This Row],[TransactionDate]], "MM")</f>
        <v>12</v>
      </c>
      <c r="M2965" s="3" t="str">
        <f>TEXT(NIgerian_Fintech[[#This Row],[TransactionDate]], "tttt")</f>
        <v>Wednesday</v>
      </c>
      <c r="N2965" s="2" t="s">
        <v>16</v>
      </c>
    </row>
    <row r="2966" spans="1:14" ht="14.5" x14ac:dyDescent="0.35">
      <c r="A2966" s="2" t="s">
        <v>5962</v>
      </c>
      <c r="B2966" s="2" t="s">
        <v>5963</v>
      </c>
      <c r="C2966" s="2">
        <v>59</v>
      </c>
      <c r="D2966" s="2" t="s">
        <v>39</v>
      </c>
      <c r="E2966" s="2" t="s">
        <v>74</v>
      </c>
      <c r="F2966" s="2" t="s">
        <v>49</v>
      </c>
      <c r="G2966" s="2" t="s">
        <v>15</v>
      </c>
      <c r="H2966" s="7">
        <v>18200.82</v>
      </c>
      <c r="I2966" s="3">
        <v>45545</v>
      </c>
      <c r="J2966" s="3" t="str">
        <f>TEXT(NIgerian_Fintech[[#This Row],[TransactionDate]], "JJJJ")</f>
        <v>2024</v>
      </c>
      <c r="K2966" s="3" t="str">
        <f>TEXT(NIgerian_Fintech[[#This Row],[TransactionDate]], "MMMM")</f>
        <v>September</v>
      </c>
      <c r="L2966" s="3" t="str">
        <f>TEXT(NIgerian_Fintech[[#This Row],[TransactionDate]], "MM")</f>
        <v>09</v>
      </c>
      <c r="M2966" s="3" t="str">
        <f>TEXT(NIgerian_Fintech[[#This Row],[TransactionDate]], "tttt")</f>
        <v>Tuesday</v>
      </c>
      <c r="N2966" s="2" t="s">
        <v>16</v>
      </c>
    </row>
    <row r="2967" spans="1:14" ht="14.5" x14ac:dyDescent="0.35">
      <c r="A2967" s="2" t="s">
        <v>5964</v>
      </c>
      <c r="B2967" s="2" t="s">
        <v>5965</v>
      </c>
      <c r="C2967" s="2">
        <v>43</v>
      </c>
      <c r="D2967" s="2" t="s">
        <v>39</v>
      </c>
      <c r="E2967" s="2" t="s">
        <v>74</v>
      </c>
      <c r="F2967" s="2" t="s">
        <v>49</v>
      </c>
      <c r="G2967" s="2" t="s">
        <v>26</v>
      </c>
      <c r="H2967" s="7">
        <v>116.25</v>
      </c>
      <c r="I2967" s="3">
        <v>45173</v>
      </c>
      <c r="J2967" s="3" t="str">
        <f>TEXT(NIgerian_Fintech[[#This Row],[TransactionDate]], "JJJJ")</f>
        <v>2023</v>
      </c>
      <c r="K2967" s="3" t="str">
        <f>TEXT(NIgerian_Fintech[[#This Row],[TransactionDate]], "MMMM")</f>
        <v>September</v>
      </c>
      <c r="L2967" s="3" t="str">
        <f>TEXT(NIgerian_Fintech[[#This Row],[TransactionDate]], "MM")</f>
        <v>09</v>
      </c>
      <c r="M2967" s="3" t="str">
        <f>TEXT(NIgerian_Fintech[[#This Row],[TransactionDate]], "tttt")</f>
        <v>Monday</v>
      </c>
      <c r="N2967" s="2" t="s">
        <v>16</v>
      </c>
    </row>
    <row r="2968" spans="1:14" ht="14.5" x14ac:dyDescent="0.35">
      <c r="A2968" s="2" t="s">
        <v>5966</v>
      </c>
      <c r="B2968" s="2" t="s">
        <v>5967</v>
      </c>
      <c r="C2968" s="2">
        <v>61</v>
      </c>
      <c r="D2968" s="2" t="s">
        <v>12</v>
      </c>
      <c r="E2968" s="2" t="s">
        <v>74</v>
      </c>
      <c r="F2968" s="2" t="s">
        <v>14</v>
      </c>
      <c r="G2968" s="2" t="s">
        <v>30</v>
      </c>
      <c r="H2968" s="7">
        <v>7598.82</v>
      </c>
      <c r="I2968" s="3">
        <v>45399</v>
      </c>
      <c r="J2968" s="3" t="str">
        <f>TEXT(NIgerian_Fintech[[#This Row],[TransactionDate]], "JJJJ")</f>
        <v>2024</v>
      </c>
      <c r="K2968" s="3" t="str">
        <f>TEXT(NIgerian_Fintech[[#This Row],[TransactionDate]], "MMMM")</f>
        <v>April</v>
      </c>
      <c r="L2968" s="3" t="str">
        <f>TEXT(NIgerian_Fintech[[#This Row],[TransactionDate]], "MM")</f>
        <v>04</v>
      </c>
      <c r="M2968" s="3" t="str">
        <f>TEXT(NIgerian_Fintech[[#This Row],[TransactionDate]], "tttt")</f>
        <v>Wednesday</v>
      </c>
      <c r="N2968" s="2" t="s">
        <v>21</v>
      </c>
    </row>
    <row r="2969" spans="1:14" ht="14.5" x14ac:dyDescent="0.35">
      <c r="A2969" s="2" t="s">
        <v>5968</v>
      </c>
      <c r="B2969" s="2" t="s">
        <v>5969</v>
      </c>
      <c r="C2969" s="2">
        <v>31</v>
      </c>
      <c r="D2969" s="2" t="s">
        <v>39</v>
      </c>
      <c r="E2969" s="2" t="s">
        <v>74</v>
      </c>
      <c r="F2969" s="2" t="s">
        <v>19</v>
      </c>
      <c r="G2969" s="2" t="s">
        <v>26</v>
      </c>
      <c r="H2969" s="7">
        <v>2530.15</v>
      </c>
      <c r="I2969" s="3">
        <v>44983</v>
      </c>
      <c r="J2969" s="3" t="str">
        <f>TEXT(NIgerian_Fintech[[#This Row],[TransactionDate]], "JJJJ")</f>
        <v>2023</v>
      </c>
      <c r="K2969" s="3" t="str">
        <f>TEXT(NIgerian_Fintech[[#This Row],[TransactionDate]], "MMMM")</f>
        <v>February</v>
      </c>
      <c r="L2969" s="3" t="str">
        <f>TEXT(NIgerian_Fintech[[#This Row],[TransactionDate]], "MM")</f>
        <v>02</v>
      </c>
      <c r="M2969" s="3" t="str">
        <f>TEXT(NIgerian_Fintech[[#This Row],[TransactionDate]], "tttt")</f>
        <v>Sunday</v>
      </c>
      <c r="N2969" s="2" t="s">
        <v>16</v>
      </c>
    </row>
    <row r="2970" spans="1:14" ht="14.5" x14ac:dyDescent="0.35">
      <c r="A2970" s="2" t="s">
        <v>5970</v>
      </c>
      <c r="B2970" s="2" t="s">
        <v>5971</v>
      </c>
      <c r="C2970" s="2">
        <v>54</v>
      </c>
      <c r="D2970" s="2" t="s">
        <v>12</v>
      </c>
      <c r="E2970" s="2" t="s">
        <v>64</v>
      </c>
      <c r="F2970" s="2" t="s">
        <v>55</v>
      </c>
      <c r="G2970" s="2" t="s">
        <v>20</v>
      </c>
      <c r="H2970" s="7">
        <v>3857.99</v>
      </c>
      <c r="I2970" s="3">
        <v>44971</v>
      </c>
      <c r="J2970" s="3" t="str">
        <f>TEXT(NIgerian_Fintech[[#This Row],[TransactionDate]], "JJJJ")</f>
        <v>2023</v>
      </c>
      <c r="K2970" s="3" t="str">
        <f>TEXT(NIgerian_Fintech[[#This Row],[TransactionDate]], "MMMM")</f>
        <v>February</v>
      </c>
      <c r="L2970" s="3" t="str">
        <f>TEXT(NIgerian_Fintech[[#This Row],[TransactionDate]], "MM")</f>
        <v>02</v>
      </c>
      <c r="M2970" s="3" t="str">
        <f>TEXT(NIgerian_Fintech[[#This Row],[TransactionDate]], "tttt")</f>
        <v>Tuesday</v>
      </c>
      <c r="N2970" s="2" t="s">
        <v>16</v>
      </c>
    </row>
    <row r="2971" spans="1:14" ht="14.5" x14ac:dyDescent="0.35">
      <c r="A2971" s="2" t="s">
        <v>5972</v>
      </c>
      <c r="B2971" s="2" t="s">
        <v>5973</v>
      </c>
      <c r="C2971" s="2">
        <v>38</v>
      </c>
      <c r="D2971" s="2" t="s">
        <v>12</v>
      </c>
      <c r="E2971" s="2" t="s">
        <v>52</v>
      </c>
      <c r="F2971" s="2" t="s">
        <v>35</v>
      </c>
      <c r="G2971" s="2" t="s">
        <v>30</v>
      </c>
      <c r="H2971" s="7">
        <v>218.89</v>
      </c>
      <c r="I2971" s="3">
        <v>45012</v>
      </c>
      <c r="J2971" s="3" t="str">
        <f>TEXT(NIgerian_Fintech[[#This Row],[TransactionDate]], "JJJJ")</f>
        <v>2023</v>
      </c>
      <c r="K2971" s="3" t="str">
        <f>TEXT(NIgerian_Fintech[[#This Row],[TransactionDate]], "MMMM")</f>
        <v>March</v>
      </c>
      <c r="L2971" s="3" t="str">
        <f>TEXT(NIgerian_Fintech[[#This Row],[TransactionDate]], "MM")</f>
        <v>03</v>
      </c>
      <c r="M2971" s="3" t="str">
        <f>TEXT(NIgerian_Fintech[[#This Row],[TransactionDate]], "tttt")</f>
        <v>Monday</v>
      </c>
      <c r="N2971" s="2" t="s">
        <v>16</v>
      </c>
    </row>
    <row r="2972" spans="1:14" ht="14.5" x14ac:dyDescent="0.35">
      <c r="A2972" s="2" t="s">
        <v>5974</v>
      </c>
      <c r="B2972" s="2" t="s">
        <v>5975</v>
      </c>
      <c r="C2972" s="2">
        <v>35</v>
      </c>
      <c r="D2972" s="2" t="s">
        <v>39</v>
      </c>
      <c r="E2972" s="2" t="s">
        <v>24</v>
      </c>
      <c r="F2972" s="2" t="s">
        <v>25</v>
      </c>
      <c r="G2972" s="2" t="s">
        <v>15</v>
      </c>
      <c r="H2972" s="7">
        <v>13852.78</v>
      </c>
      <c r="I2972" s="3">
        <v>44964</v>
      </c>
      <c r="J2972" s="3" t="str">
        <f>TEXT(NIgerian_Fintech[[#This Row],[TransactionDate]], "JJJJ")</f>
        <v>2023</v>
      </c>
      <c r="K2972" s="3" t="str">
        <f>TEXT(NIgerian_Fintech[[#This Row],[TransactionDate]], "MMMM")</f>
        <v>February</v>
      </c>
      <c r="L2972" s="3" t="str">
        <f>TEXT(NIgerian_Fintech[[#This Row],[TransactionDate]], "MM")</f>
        <v>02</v>
      </c>
      <c r="M2972" s="3" t="str">
        <f>TEXT(NIgerian_Fintech[[#This Row],[TransactionDate]], "tttt")</f>
        <v>Tuesday</v>
      </c>
      <c r="N2972" s="2" t="s">
        <v>16</v>
      </c>
    </row>
    <row r="2973" spans="1:14" ht="14.5" x14ac:dyDescent="0.35">
      <c r="A2973" s="2" t="s">
        <v>5976</v>
      </c>
      <c r="B2973" s="2" t="s">
        <v>5977</v>
      </c>
      <c r="C2973" s="2">
        <v>22</v>
      </c>
      <c r="D2973" s="2" t="s">
        <v>12</v>
      </c>
      <c r="E2973" s="2" t="s">
        <v>42</v>
      </c>
      <c r="F2973" s="2" t="s">
        <v>35</v>
      </c>
      <c r="G2973" s="2" t="s">
        <v>26</v>
      </c>
      <c r="H2973" s="7">
        <v>30075.98</v>
      </c>
      <c r="I2973" s="3">
        <v>45108</v>
      </c>
      <c r="J2973" s="3" t="str">
        <f>TEXT(NIgerian_Fintech[[#This Row],[TransactionDate]], "JJJJ")</f>
        <v>2023</v>
      </c>
      <c r="K2973" s="3" t="str">
        <f>TEXT(NIgerian_Fintech[[#This Row],[TransactionDate]], "MMMM")</f>
        <v>July</v>
      </c>
      <c r="L2973" s="3" t="str">
        <f>TEXT(NIgerian_Fintech[[#This Row],[TransactionDate]], "MM")</f>
        <v>07</v>
      </c>
      <c r="M2973" s="3" t="str">
        <f>TEXT(NIgerian_Fintech[[#This Row],[TransactionDate]], "tttt")</f>
        <v>Saturday</v>
      </c>
      <c r="N2973" s="2" t="s">
        <v>16</v>
      </c>
    </row>
    <row r="2974" spans="1:14" ht="14.5" x14ac:dyDescent="0.35">
      <c r="A2974" s="2" t="s">
        <v>5978</v>
      </c>
      <c r="B2974" s="2" t="s">
        <v>5979</v>
      </c>
      <c r="C2974" s="2">
        <v>20</v>
      </c>
      <c r="D2974" s="2" t="s">
        <v>12</v>
      </c>
      <c r="E2974" s="2" t="s">
        <v>24</v>
      </c>
      <c r="F2974" s="2" t="s">
        <v>55</v>
      </c>
      <c r="G2974" s="2" t="s">
        <v>15</v>
      </c>
      <c r="H2974" s="7">
        <v>2475.2199999999998</v>
      </c>
      <c r="I2974" s="3">
        <v>45090</v>
      </c>
      <c r="J2974" s="3" t="str">
        <f>TEXT(NIgerian_Fintech[[#This Row],[TransactionDate]], "JJJJ")</f>
        <v>2023</v>
      </c>
      <c r="K2974" s="3" t="str">
        <f>TEXT(NIgerian_Fintech[[#This Row],[TransactionDate]], "MMMM")</f>
        <v>June</v>
      </c>
      <c r="L2974" s="3" t="str">
        <f>TEXT(NIgerian_Fintech[[#This Row],[TransactionDate]], "MM")</f>
        <v>06</v>
      </c>
      <c r="M2974" s="3" t="str">
        <f>TEXT(NIgerian_Fintech[[#This Row],[TransactionDate]], "tttt")</f>
        <v>Tuesday</v>
      </c>
      <c r="N2974" s="2" t="s">
        <v>69</v>
      </c>
    </row>
    <row r="2975" spans="1:14" ht="14.5" x14ac:dyDescent="0.35">
      <c r="A2975" s="2" t="s">
        <v>5980</v>
      </c>
      <c r="B2975" s="2" t="s">
        <v>5981</v>
      </c>
      <c r="C2975" s="2">
        <v>40</v>
      </c>
      <c r="D2975" s="2" t="s">
        <v>12</v>
      </c>
      <c r="E2975" s="2" t="s">
        <v>52</v>
      </c>
      <c r="F2975" s="2" t="s">
        <v>49</v>
      </c>
      <c r="G2975" s="2" t="s">
        <v>36</v>
      </c>
      <c r="H2975" s="7">
        <v>4182.05</v>
      </c>
      <c r="I2975" s="3">
        <v>45052</v>
      </c>
      <c r="J2975" s="3" t="str">
        <f>TEXT(NIgerian_Fintech[[#This Row],[TransactionDate]], "JJJJ")</f>
        <v>2023</v>
      </c>
      <c r="K2975" s="3" t="str">
        <f>TEXT(NIgerian_Fintech[[#This Row],[TransactionDate]], "MMMM")</f>
        <v>May</v>
      </c>
      <c r="L2975" s="3" t="str">
        <f>TEXT(NIgerian_Fintech[[#This Row],[TransactionDate]], "MM")</f>
        <v>05</v>
      </c>
      <c r="M2975" s="3" t="str">
        <f>TEXT(NIgerian_Fintech[[#This Row],[TransactionDate]], "tttt")</f>
        <v>Saturday</v>
      </c>
      <c r="N2975" s="2" t="s">
        <v>16</v>
      </c>
    </row>
    <row r="2976" spans="1:14" ht="14.5" x14ac:dyDescent="0.35">
      <c r="A2976" s="2" t="s">
        <v>5982</v>
      </c>
      <c r="B2976" s="2" t="s">
        <v>5983</v>
      </c>
      <c r="C2976" s="2">
        <v>43</v>
      </c>
      <c r="D2976" s="2" t="s">
        <v>39</v>
      </c>
      <c r="E2976" s="2" t="s">
        <v>74</v>
      </c>
      <c r="F2976" s="2" t="s">
        <v>35</v>
      </c>
      <c r="G2976" s="2" t="s">
        <v>30</v>
      </c>
      <c r="H2976" s="7">
        <v>2312.19</v>
      </c>
      <c r="I2976" s="3">
        <v>45133</v>
      </c>
      <c r="J2976" s="3" t="str">
        <f>TEXT(NIgerian_Fintech[[#This Row],[TransactionDate]], "JJJJ")</f>
        <v>2023</v>
      </c>
      <c r="K2976" s="3" t="str">
        <f>TEXT(NIgerian_Fintech[[#This Row],[TransactionDate]], "MMMM")</f>
        <v>July</v>
      </c>
      <c r="L2976" s="3" t="str">
        <f>TEXT(NIgerian_Fintech[[#This Row],[TransactionDate]], "MM")</f>
        <v>07</v>
      </c>
      <c r="M2976" s="3" t="str">
        <f>TEXT(NIgerian_Fintech[[#This Row],[TransactionDate]], "tttt")</f>
        <v>Wednesday</v>
      </c>
      <c r="N2976" s="2" t="s">
        <v>16</v>
      </c>
    </row>
    <row r="2977" spans="1:14" ht="14.5" x14ac:dyDescent="0.35">
      <c r="A2977" s="2" t="s">
        <v>5984</v>
      </c>
      <c r="B2977" s="2" t="s">
        <v>5985</v>
      </c>
      <c r="C2977" s="2">
        <v>54</v>
      </c>
      <c r="D2977" s="2" t="s">
        <v>39</v>
      </c>
      <c r="E2977" s="2" t="s">
        <v>93</v>
      </c>
      <c r="F2977" s="2" t="s">
        <v>19</v>
      </c>
      <c r="G2977" s="2" t="s">
        <v>26</v>
      </c>
      <c r="H2977" s="7">
        <v>26599.55</v>
      </c>
      <c r="I2977" s="3">
        <v>45193</v>
      </c>
      <c r="J2977" s="3" t="str">
        <f>TEXT(NIgerian_Fintech[[#This Row],[TransactionDate]], "JJJJ")</f>
        <v>2023</v>
      </c>
      <c r="K2977" s="3" t="str">
        <f>TEXT(NIgerian_Fintech[[#This Row],[TransactionDate]], "MMMM")</f>
        <v>September</v>
      </c>
      <c r="L2977" s="3" t="str">
        <f>TEXT(NIgerian_Fintech[[#This Row],[TransactionDate]], "MM")</f>
        <v>09</v>
      </c>
      <c r="M2977" s="3" t="str">
        <f>TEXT(NIgerian_Fintech[[#This Row],[TransactionDate]], "tttt")</f>
        <v>Sunday</v>
      </c>
      <c r="N2977" s="2" t="s">
        <v>16</v>
      </c>
    </row>
    <row r="2978" spans="1:14" ht="14.5" x14ac:dyDescent="0.35">
      <c r="A2978" s="2" t="s">
        <v>5986</v>
      </c>
      <c r="B2978" s="2" t="s">
        <v>5987</v>
      </c>
      <c r="C2978" s="2">
        <v>41</v>
      </c>
      <c r="D2978" s="2" t="s">
        <v>39</v>
      </c>
      <c r="E2978" s="2" t="s">
        <v>64</v>
      </c>
      <c r="F2978" s="2" t="s">
        <v>19</v>
      </c>
      <c r="G2978" s="2" t="s">
        <v>20</v>
      </c>
      <c r="H2978" s="7">
        <v>94</v>
      </c>
      <c r="I2978" s="3">
        <v>45280</v>
      </c>
      <c r="J2978" s="3" t="str">
        <f>TEXT(NIgerian_Fintech[[#This Row],[TransactionDate]], "JJJJ")</f>
        <v>2023</v>
      </c>
      <c r="K2978" s="3" t="str">
        <f>TEXT(NIgerian_Fintech[[#This Row],[TransactionDate]], "MMMM")</f>
        <v>December</v>
      </c>
      <c r="L2978" s="3" t="str">
        <f>TEXT(NIgerian_Fintech[[#This Row],[TransactionDate]], "MM")</f>
        <v>12</v>
      </c>
      <c r="M2978" s="3" t="str">
        <f>TEXT(NIgerian_Fintech[[#This Row],[TransactionDate]], "tttt")</f>
        <v>Wednesday</v>
      </c>
      <c r="N2978" s="2" t="s">
        <v>16</v>
      </c>
    </row>
    <row r="2979" spans="1:14" ht="14.5" x14ac:dyDescent="0.35">
      <c r="A2979" s="2" t="s">
        <v>5988</v>
      </c>
      <c r="B2979" s="2" t="s">
        <v>5989</v>
      </c>
      <c r="C2979" s="2">
        <v>36</v>
      </c>
      <c r="D2979" s="2" t="s">
        <v>12</v>
      </c>
      <c r="E2979" s="2" t="s">
        <v>93</v>
      </c>
      <c r="F2979" s="2" t="s">
        <v>14</v>
      </c>
      <c r="G2979" s="2" t="s">
        <v>20</v>
      </c>
      <c r="H2979" s="7">
        <v>8767.39</v>
      </c>
      <c r="I2979" s="3">
        <v>45337</v>
      </c>
      <c r="J2979" s="3" t="str">
        <f>TEXT(NIgerian_Fintech[[#This Row],[TransactionDate]], "JJJJ")</f>
        <v>2024</v>
      </c>
      <c r="K2979" s="3" t="str">
        <f>TEXT(NIgerian_Fintech[[#This Row],[TransactionDate]], "MMMM")</f>
        <v>February</v>
      </c>
      <c r="L2979" s="3" t="str">
        <f>TEXT(NIgerian_Fintech[[#This Row],[TransactionDate]], "MM")</f>
        <v>02</v>
      </c>
      <c r="M2979" s="3" t="str">
        <f>TEXT(NIgerian_Fintech[[#This Row],[TransactionDate]], "tttt")</f>
        <v>Thursday</v>
      </c>
      <c r="N2979" s="2" t="s">
        <v>16</v>
      </c>
    </row>
    <row r="2980" spans="1:14" ht="14.5" x14ac:dyDescent="0.35">
      <c r="A2980" s="2" t="s">
        <v>5990</v>
      </c>
      <c r="B2980" s="2" t="s">
        <v>5991</v>
      </c>
      <c r="C2980" s="2">
        <v>42</v>
      </c>
      <c r="D2980" s="2" t="s">
        <v>12</v>
      </c>
      <c r="E2980" s="2" t="s">
        <v>64</v>
      </c>
      <c r="F2980" s="2" t="s">
        <v>35</v>
      </c>
      <c r="G2980" s="2" t="s">
        <v>20</v>
      </c>
      <c r="H2980" s="7">
        <v>20461.150000000001</v>
      </c>
      <c r="I2980" s="3">
        <v>45525</v>
      </c>
      <c r="J2980" s="3" t="str">
        <f>TEXT(NIgerian_Fintech[[#This Row],[TransactionDate]], "JJJJ")</f>
        <v>2024</v>
      </c>
      <c r="K2980" s="3" t="str">
        <f>TEXT(NIgerian_Fintech[[#This Row],[TransactionDate]], "MMMM")</f>
        <v>August</v>
      </c>
      <c r="L2980" s="3" t="str">
        <f>TEXT(NIgerian_Fintech[[#This Row],[TransactionDate]], "MM")</f>
        <v>08</v>
      </c>
      <c r="M2980" s="3" t="str">
        <f>TEXT(NIgerian_Fintech[[#This Row],[TransactionDate]], "tttt")</f>
        <v>Wednesday</v>
      </c>
      <c r="N2980" s="2" t="s">
        <v>16</v>
      </c>
    </row>
    <row r="2981" spans="1:14" ht="14.5" x14ac:dyDescent="0.35">
      <c r="A2981" s="2" t="s">
        <v>5992</v>
      </c>
      <c r="B2981" s="2" t="s">
        <v>5993</v>
      </c>
      <c r="C2981" s="2">
        <v>38</v>
      </c>
      <c r="D2981" s="2" t="s">
        <v>39</v>
      </c>
      <c r="E2981" s="2" t="s">
        <v>74</v>
      </c>
      <c r="F2981" s="2" t="s">
        <v>49</v>
      </c>
      <c r="G2981" s="2" t="s">
        <v>20</v>
      </c>
      <c r="H2981" s="7">
        <v>2061.7199999999998</v>
      </c>
      <c r="I2981" s="3">
        <v>45583</v>
      </c>
      <c r="J2981" s="3" t="str">
        <f>TEXT(NIgerian_Fintech[[#This Row],[TransactionDate]], "JJJJ")</f>
        <v>2024</v>
      </c>
      <c r="K2981" s="3" t="str">
        <f>TEXT(NIgerian_Fintech[[#This Row],[TransactionDate]], "MMMM")</f>
        <v>October</v>
      </c>
      <c r="L2981" s="3" t="str">
        <f>TEXT(NIgerian_Fintech[[#This Row],[TransactionDate]], "MM")</f>
        <v>10</v>
      </c>
      <c r="M2981" s="3" t="str">
        <f>TEXT(NIgerian_Fintech[[#This Row],[TransactionDate]], "tttt")</f>
        <v>Friday</v>
      </c>
      <c r="N2981" s="2" t="s">
        <v>16</v>
      </c>
    </row>
    <row r="2982" spans="1:14" ht="14.5" x14ac:dyDescent="0.35">
      <c r="A2982" s="2" t="s">
        <v>5994</v>
      </c>
      <c r="B2982" s="2" t="s">
        <v>5995</v>
      </c>
      <c r="C2982" s="2">
        <v>29</v>
      </c>
      <c r="D2982" s="2" t="s">
        <v>39</v>
      </c>
      <c r="E2982" s="2" t="s">
        <v>64</v>
      </c>
      <c r="F2982" s="2" t="s">
        <v>25</v>
      </c>
      <c r="G2982" s="2" t="s">
        <v>26</v>
      </c>
      <c r="H2982" s="7">
        <v>8915.8700000000008</v>
      </c>
      <c r="I2982" s="3">
        <v>45048</v>
      </c>
      <c r="J2982" s="3" t="str">
        <f>TEXT(NIgerian_Fintech[[#This Row],[TransactionDate]], "JJJJ")</f>
        <v>2023</v>
      </c>
      <c r="K2982" s="3" t="str">
        <f>TEXT(NIgerian_Fintech[[#This Row],[TransactionDate]], "MMMM")</f>
        <v>May</v>
      </c>
      <c r="L2982" s="3" t="str">
        <f>TEXT(NIgerian_Fintech[[#This Row],[TransactionDate]], "MM")</f>
        <v>05</v>
      </c>
      <c r="M2982" s="3" t="str">
        <f>TEXT(NIgerian_Fintech[[#This Row],[TransactionDate]], "tttt")</f>
        <v>Tuesday</v>
      </c>
      <c r="N2982" s="2" t="s">
        <v>16</v>
      </c>
    </row>
    <row r="2983" spans="1:14" ht="14.5" x14ac:dyDescent="0.35">
      <c r="A2983" s="2" t="s">
        <v>5996</v>
      </c>
      <c r="B2983" s="2" t="s">
        <v>5997</v>
      </c>
      <c r="C2983" s="2">
        <v>58</v>
      </c>
      <c r="D2983" s="2" t="s">
        <v>12</v>
      </c>
      <c r="E2983" s="2" t="s">
        <v>74</v>
      </c>
      <c r="F2983" s="2" t="s">
        <v>14</v>
      </c>
      <c r="G2983" s="2" t="s">
        <v>36</v>
      </c>
      <c r="H2983" s="7">
        <v>519.76</v>
      </c>
      <c r="I2983" s="3">
        <v>45434</v>
      </c>
      <c r="J2983" s="3" t="str">
        <f>TEXT(NIgerian_Fintech[[#This Row],[TransactionDate]], "JJJJ")</f>
        <v>2024</v>
      </c>
      <c r="K2983" s="3" t="str">
        <f>TEXT(NIgerian_Fintech[[#This Row],[TransactionDate]], "MMMM")</f>
        <v>May</v>
      </c>
      <c r="L2983" s="3" t="str">
        <f>TEXT(NIgerian_Fintech[[#This Row],[TransactionDate]], "MM")</f>
        <v>05</v>
      </c>
      <c r="M2983" s="3" t="str">
        <f>TEXT(NIgerian_Fintech[[#This Row],[TransactionDate]], "tttt")</f>
        <v>Wednesday</v>
      </c>
      <c r="N2983" s="2" t="s">
        <v>16</v>
      </c>
    </row>
    <row r="2984" spans="1:14" ht="14.5" x14ac:dyDescent="0.35">
      <c r="A2984" s="2" t="s">
        <v>5998</v>
      </c>
      <c r="B2984" s="2" t="s">
        <v>5999</v>
      </c>
      <c r="C2984" s="2">
        <v>50</v>
      </c>
      <c r="D2984" s="2" t="s">
        <v>39</v>
      </c>
      <c r="E2984" s="2" t="s">
        <v>52</v>
      </c>
      <c r="F2984" s="2" t="s">
        <v>49</v>
      </c>
      <c r="G2984" s="2" t="s">
        <v>20</v>
      </c>
      <c r="H2984" s="7">
        <v>16851.59</v>
      </c>
      <c r="I2984" s="3">
        <v>45536</v>
      </c>
      <c r="J2984" s="3" t="str">
        <f>TEXT(NIgerian_Fintech[[#This Row],[TransactionDate]], "JJJJ")</f>
        <v>2024</v>
      </c>
      <c r="K2984" s="3" t="str">
        <f>TEXT(NIgerian_Fintech[[#This Row],[TransactionDate]], "MMMM")</f>
        <v>September</v>
      </c>
      <c r="L2984" s="3" t="str">
        <f>TEXT(NIgerian_Fintech[[#This Row],[TransactionDate]], "MM")</f>
        <v>09</v>
      </c>
      <c r="M2984" s="3" t="str">
        <f>TEXT(NIgerian_Fintech[[#This Row],[TransactionDate]], "tttt")</f>
        <v>Sunday</v>
      </c>
      <c r="N2984" s="2" t="s">
        <v>16</v>
      </c>
    </row>
    <row r="2985" spans="1:14" ht="14.5" x14ac:dyDescent="0.35">
      <c r="A2985" s="2" t="s">
        <v>6000</v>
      </c>
      <c r="B2985" s="2" t="s">
        <v>6001</v>
      </c>
      <c r="C2985" s="2">
        <v>21</v>
      </c>
      <c r="D2985" s="2" t="s">
        <v>39</v>
      </c>
      <c r="E2985" s="2" t="s">
        <v>29</v>
      </c>
      <c r="F2985" s="2" t="s">
        <v>14</v>
      </c>
      <c r="G2985" s="2" t="s">
        <v>20</v>
      </c>
      <c r="H2985" s="7">
        <v>3207.97</v>
      </c>
      <c r="I2985" s="3">
        <v>45395</v>
      </c>
      <c r="J2985" s="3" t="str">
        <f>TEXT(NIgerian_Fintech[[#This Row],[TransactionDate]], "JJJJ")</f>
        <v>2024</v>
      </c>
      <c r="K2985" s="3" t="str">
        <f>TEXT(NIgerian_Fintech[[#This Row],[TransactionDate]], "MMMM")</f>
        <v>April</v>
      </c>
      <c r="L2985" s="3" t="str">
        <f>TEXT(NIgerian_Fintech[[#This Row],[TransactionDate]], "MM")</f>
        <v>04</v>
      </c>
      <c r="M2985" s="3" t="str">
        <f>TEXT(NIgerian_Fintech[[#This Row],[TransactionDate]], "tttt")</f>
        <v>Saturday</v>
      </c>
      <c r="N2985" s="2" t="s">
        <v>16</v>
      </c>
    </row>
    <row r="2986" spans="1:14" ht="14.5" x14ac:dyDescent="0.35">
      <c r="A2986" s="2" t="s">
        <v>6002</v>
      </c>
      <c r="B2986" s="2" t="s">
        <v>6003</v>
      </c>
      <c r="C2986" s="2">
        <v>59</v>
      </c>
      <c r="D2986" s="2" t="s">
        <v>39</v>
      </c>
      <c r="E2986" s="2" t="s">
        <v>13</v>
      </c>
      <c r="F2986" s="2" t="s">
        <v>35</v>
      </c>
      <c r="G2986" s="2" t="s">
        <v>20</v>
      </c>
      <c r="H2986" s="7">
        <v>44876.91</v>
      </c>
      <c r="I2986" s="3">
        <v>45059</v>
      </c>
      <c r="J2986" s="3" t="str">
        <f>TEXT(NIgerian_Fintech[[#This Row],[TransactionDate]], "JJJJ")</f>
        <v>2023</v>
      </c>
      <c r="K2986" s="3" t="str">
        <f>TEXT(NIgerian_Fintech[[#This Row],[TransactionDate]], "MMMM")</f>
        <v>May</v>
      </c>
      <c r="L2986" s="3" t="str">
        <f>TEXT(NIgerian_Fintech[[#This Row],[TransactionDate]], "MM")</f>
        <v>05</v>
      </c>
      <c r="M2986" s="3" t="str">
        <f>TEXT(NIgerian_Fintech[[#This Row],[TransactionDate]], "tttt")</f>
        <v>Saturday</v>
      </c>
      <c r="N2986" s="2" t="s">
        <v>16</v>
      </c>
    </row>
    <row r="2987" spans="1:14" ht="14.5" x14ac:dyDescent="0.35">
      <c r="A2987" s="2" t="s">
        <v>6004</v>
      </c>
      <c r="B2987" s="2" t="s">
        <v>6005</v>
      </c>
      <c r="C2987" s="2">
        <v>24</v>
      </c>
      <c r="D2987" s="2" t="s">
        <v>39</v>
      </c>
      <c r="E2987" s="2" t="s">
        <v>64</v>
      </c>
      <c r="F2987" s="2" t="s">
        <v>55</v>
      </c>
      <c r="G2987" s="2" t="s">
        <v>36</v>
      </c>
      <c r="H2987" s="7">
        <v>25511.7</v>
      </c>
      <c r="I2987" s="3">
        <v>45305</v>
      </c>
      <c r="J2987" s="3" t="str">
        <f>TEXT(NIgerian_Fintech[[#This Row],[TransactionDate]], "JJJJ")</f>
        <v>2024</v>
      </c>
      <c r="K2987" s="3" t="str">
        <f>TEXT(NIgerian_Fintech[[#This Row],[TransactionDate]], "MMMM")</f>
        <v>January</v>
      </c>
      <c r="L2987" s="3" t="str">
        <f>TEXT(NIgerian_Fintech[[#This Row],[TransactionDate]], "MM")</f>
        <v>01</v>
      </c>
      <c r="M2987" s="3" t="str">
        <f>TEXT(NIgerian_Fintech[[#This Row],[TransactionDate]], "tttt")</f>
        <v>Sunday</v>
      </c>
      <c r="N2987" s="2" t="s">
        <v>16</v>
      </c>
    </row>
    <row r="2988" spans="1:14" ht="14.5" x14ac:dyDescent="0.35">
      <c r="A2988" s="2" t="s">
        <v>6006</v>
      </c>
      <c r="B2988" s="2" t="s">
        <v>6007</v>
      </c>
      <c r="C2988" s="2">
        <v>39</v>
      </c>
      <c r="D2988" s="2" t="s">
        <v>39</v>
      </c>
      <c r="E2988" s="2" t="s">
        <v>74</v>
      </c>
      <c r="F2988" s="2" t="s">
        <v>35</v>
      </c>
      <c r="G2988" s="2" t="s">
        <v>30</v>
      </c>
      <c r="H2988" s="7">
        <v>13186.95</v>
      </c>
      <c r="I2988" s="3">
        <v>45244</v>
      </c>
      <c r="J2988" s="3" t="str">
        <f>TEXT(NIgerian_Fintech[[#This Row],[TransactionDate]], "JJJJ")</f>
        <v>2023</v>
      </c>
      <c r="K2988" s="3" t="str">
        <f>TEXT(NIgerian_Fintech[[#This Row],[TransactionDate]], "MMMM")</f>
        <v>November</v>
      </c>
      <c r="L2988" s="3" t="str">
        <f>TEXT(NIgerian_Fintech[[#This Row],[TransactionDate]], "MM")</f>
        <v>11</v>
      </c>
      <c r="M2988" s="3" t="str">
        <f>TEXT(NIgerian_Fintech[[#This Row],[TransactionDate]], "tttt")</f>
        <v>Tuesday</v>
      </c>
      <c r="N2988" s="2" t="s">
        <v>16</v>
      </c>
    </row>
    <row r="2989" spans="1:14" ht="14.5" x14ac:dyDescent="0.35">
      <c r="A2989" s="2" t="s">
        <v>6008</v>
      </c>
      <c r="B2989" s="2" t="s">
        <v>6009</v>
      </c>
      <c r="C2989" s="2">
        <v>50</v>
      </c>
      <c r="D2989" s="2" t="s">
        <v>12</v>
      </c>
      <c r="E2989" s="2" t="s">
        <v>93</v>
      </c>
      <c r="F2989" s="2" t="s">
        <v>49</v>
      </c>
      <c r="G2989" s="2" t="s">
        <v>20</v>
      </c>
      <c r="H2989" s="7">
        <v>6868.52</v>
      </c>
      <c r="I2989" s="3">
        <v>45503</v>
      </c>
      <c r="J2989" s="3" t="str">
        <f>TEXT(NIgerian_Fintech[[#This Row],[TransactionDate]], "JJJJ")</f>
        <v>2024</v>
      </c>
      <c r="K2989" s="3" t="str">
        <f>TEXT(NIgerian_Fintech[[#This Row],[TransactionDate]], "MMMM")</f>
        <v>July</v>
      </c>
      <c r="L2989" s="3" t="str">
        <f>TEXT(NIgerian_Fintech[[#This Row],[TransactionDate]], "MM")</f>
        <v>07</v>
      </c>
      <c r="M2989" s="3" t="str">
        <f>TEXT(NIgerian_Fintech[[#This Row],[TransactionDate]], "tttt")</f>
        <v>Tuesday</v>
      </c>
      <c r="N2989" s="2" t="s">
        <v>16</v>
      </c>
    </row>
    <row r="2990" spans="1:14" ht="14.5" x14ac:dyDescent="0.35">
      <c r="A2990" s="2" t="s">
        <v>6010</v>
      </c>
      <c r="B2990" s="2" t="s">
        <v>6011</v>
      </c>
      <c r="C2990" s="2">
        <v>34</v>
      </c>
      <c r="D2990" s="2" t="s">
        <v>39</v>
      </c>
      <c r="E2990" s="2" t="s">
        <v>74</v>
      </c>
      <c r="F2990" s="2" t="s">
        <v>25</v>
      </c>
      <c r="G2990" s="2" t="s">
        <v>20</v>
      </c>
      <c r="H2990" s="7">
        <v>14549.55</v>
      </c>
      <c r="I2990" s="3">
        <v>45637</v>
      </c>
      <c r="J2990" s="3" t="str">
        <f>TEXT(NIgerian_Fintech[[#This Row],[TransactionDate]], "JJJJ")</f>
        <v>2024</v>
      </c>
      <c r="K2990" s="3" t="str">
        <f>TEXT(NIgerian_Fintech[[#This Row],[TransactionDate]], "MMMM")</f>
        <v>December</v>
      </c>
      <c r="L2990" s="3" t="str">
        <f>TEXT(NIgerian_Fintech[[#This Row],[TransactionDate]], "MM")</f>
        <v>12</v>
      </c>
      <c r="M2990" s="3" t="str">
        <f>TEXT(NIgerian_Fintech[[#This Row],[TransactionDate]], "tttt")</f>
        <v>Wednesday</v>
      </c>
      <c r="N2990" s="2" t="s">
        <v>16</v>
      </c>
    </row>
    <row r="2991" spans="1:14" ht="14.5" x14ac:dyDescent="0.35">
      <c r="A2991" s="2" t="s">
        <v>6012</v>
      </c>
      <c r="B2991" s="2" t="s">
        <v>6013</v>
      </c>
      <c r="C2991" s="2">
        <v>41</v>
      </c>
      <c r="D2991" s="2" t="s">
        <v>39</v>
      </c>
      <c r="E2991" s="2" t="s">
        <v>93</v>
      </c>
      <c r="F2991" s="2" t="s">
        <v>25</v>
      </c>
      <c r="G2991" s="2" t="s">
        <v>20</v>
      </c>
      <c r="H2991" s="7">
        <v>1399.62</v>
      </c>
      <c r="I2991" s="3">
        <v>45051</v>
      </c>
      <c r="J2991" s="3" t="str">
        <f>TEXT(NIgerian_Fintech[[#This Row],[TransactionDate]], "JJJJ")</f>
        <v>2023</v>
      </c>
      <c r="K2991" s="3" t="str">
        <f>TEXT(NIgerian_Fintech[[#This Row],[TransactionDate]], "MMMM")</f>
        <v>May</v>
      </c>
      <c r="L2991" s="3" t="str">
        <f>TEXT(NIgerian_Fintech[[#This Row],[TransactionDate]], "MM")</f>
        <v>05</v>
      </c>
      <c r="M2991" s="3" t="str">
        <f>TEXT(NIgerian_Fintech[[#This Row],[TransactionDate]], "tttt")</f>
        <v>Friday</v>
      </c>
      <c r="N2991" s="2" t="s">
        <v>16</v>
      </c>
    </row>
    <row r="2992" spans="1:14" ht="14.5" x14ac:dyDescent="0.35">
      <c r="A2992" s="2" t="s">
        <v>6014</v>
      </c>
      <c r="B2992" s="2" t="s">
        <v>6015</v>
      </c>
      <c r="C2992" s="2">
        <v>51</v>
      </c>
      <c r="D2992" s="2" t="s">
        <v>12</v>
      </c>
      <c r="E2992" s="2" t="s">
        <v>24</v>
      </c>
      <c r="F2992" s="2" t="s">
        <v>49</v>
      </c>
      <c r="G2992" s="2" t="s">
        <v>30</v>
      </c>
      <c r="H2992" s="7">
        <v>3713.53</v>
      </c>
      <c r="I2992" s="3">
        <v>45377</v>
      </c>
      <c r="J2992" s="3" t="str">
        <f>TEXT(NIgerian_Fintech[[#This Row],[TransactionDate]], "JJJJ")</f>
        <v>2024</v>
      </c>
      <c r="K2992" s="3" t="str">
        <f>TEXT(NIgerian_Fintech[[#This Row],[TransactionDate]], "MMMM")</f>
        <v>March</v>
      </c>
      <c r="L2992" s="3" t="str">
        <f>TEXT(NIgerian_Fintech[[#This Row],[TransactionDate]], "MM")</f>
        <v>03</v>
      </c>
      <c r="M2992" s="3" t="str">
        <f>TEXT(NIgerian_Fintech[[#This Row],[TransactionDate]], "tttt")</f>
        <v>Tuesday</v>
      </c>
      <c r="N2992" s="2" t="s">
        <v>16</v>
      </c>
    </row>
    <row r="2993" spans="1:14" ht="14.5" x14ac:dyDescent="0.35">
      <c r="A2993" s="2" t="s">
        <v>6016</v>
      </c>
      <c r="B2993" s="2" t="s">
        <v>6017</v>
      </c>
      <c r="C2993" s="2">
        <v>45</v>
      </c>
      <c r="D2993" s="2" t="s">
        <v>12</v>
      </c>
      <c r="E2993" s="2" t="s">
        <v>64</v>
      </c>
      <c r="F2993" s="2" t="s">
        <v>14</v>
      </c>
      <c r="G2993" s="2" t="s">
        <v>20</v>
      </c>
      <c r="H2993" s="7">
        <v>272.64999999999998</v>
      </c>
      <c r="I2993" s="3">
        <v>45646</v>
      </c>
      <c r="J2993" s="3" t="str">
        <f>TEXT(NIgerian_Fintech[[#This Row],[TransactionDate]], "JJJJ")</f>
        <v>2024</v>
      </c>
      <c r="K2993" s="3" t="str">
        <f>TEXT(NIgerian_Fintech[[#This Row],[TransactionDate]], "MMMM")</f>
        <v>December</v>
      </c>
      <c r="L2993" s="3" t="str">
        <f>TEXT(NIgerian_Fintech[[#This Row],[TransactionDate]], "MM")</f>
        <v>12</v>
      </c>
      <c r="M2993" s="3" t="str">
        <f>TEXT(NIgerian_Fintech[[#This Row],[TransactionDate]], "tttt")</f>
        <v>Friday</v>
      </c>
      <c r="N2993" s="2" t="s">
        <v>21</v>
      </c>
    </row>
    <row r="2994" spans="1:14" ht="14.5" x14ac:dyDescent="0.35">
      <c r="A2994" s="2" t="s">
        <v>6018</v>
      </c>
      <c r="B2994" s="2" t="s">
        <v>6019</v>
      </c>
      <c r="C2994" s="2">
        <v>60</v>
      </c>
      <c r="D2994" s="2" t="s">
        <v>12</v>
      </c>
      <c r="E2994" s="2" t="s">
        <v>42</v>
      </c>
      <c r="F2994" s="2" t="s">
        <v>19</v>
      </c>
      <c r="G2994" s="2" t="s">
        <v>30</v>
      </c>
      <c r="H2994" s="7">
        <v>10357.07</v>
      </c>
      <c r="I2994" s="3">
        <v>45134</v>
      </c>
      <c r="J2994" s="3" t="str">
        <f>TEXT(NIgerian_Fintech[[#This Row],[TransactionDate]], "JJJJ")</f>
        <v>2023</v>
      </c>
      <c r="K2994" s="3" t="str">
        <f>TEXT(NIgerian_Fintech[[#This Row],[TransactionDate]], "MMMM")</f>
        <v>July</v>
      </c>
      <c r="L2994" s="3" t="str">
        <f>TEXT(NIgerian_Fintech[[#This Row],[TransactionDate]], "MM")</f>
        <v>07</v>
      </c>
      <c r="M2994" s="3" t="str">
        <f>TEXT(NIgerian_Fintech[[#This Row],[TransactionDate]], "tttt")</f>
        <v>Thursday</v>
      </c>
      <c r="N2994" s="2" t="s">
        <v>16</v>
      </c>
    </row>
    <row r="2995" spans="1:14" ht="14.5" x14ac:dyDescent="0.35">
      <c r="A2995" s="2" t="s">
        <v>6020</v>
      </c>
      <c r="B2995" s="2" t="s">
        <v>6021</v>
      </c>
      <c r="C2995" s="2">
        <v>58</v>
      </c>
      <c r="D2995" s="2" t="s">
        <v>12</v>
      </c>
      <c r="E2995" s="2" t="s">
        <v>93</v>
      </c>
      <c r="F2995" s="2" t="s">
        <v>49</v>
      </c>
      <c r="G2995" s="2" t="s">
        <v>30</v>
      </c>
      <c r="H2995" s="7">
        <v>16375.17</v>
      </c>
      <c r="I2995" s="3">
        <v>45226</v>
      </c>
      <c r="J2995" s="3" t="str">
        <f>TEXT(NIgerian_Fintech[[#This Row],[TransactionDate]], "JJJJ")</f>
        <v>2023</v>
      </c>
      <c r="K2995" s="3" t="str">
        <f>TEXT(NIgerian_Fintech[[#This Row],[TransactionDate]], "MMMM")</f>
        <v>October</v>
      </c>
      <c r="L2995" s="3" t="str">
        <f>TEXT(NIgerian_Fintech[[#This Row],[TransactionDate]], "MM")</f>
        <v>10</v>
      </c>
      <c r="M2995" s="3" t="str">
        <f>TEXT(NIgerian_Fintech[[#This Row],[TransactionDate]], "tttt")</f>
        <v>Friday</v>
      </c>
      <c r="N2995" s="2" t="s">
        <v>16</v>
      </c>
    </row>
    <row r="2996" spans="1:14" ht="14.5" x14ac:dyDescent="0.35">
      <c r="A2996" s="2" t="s">
        <v>6022</v>
      </c>
      <c r="B2996" s="2" t="s">
        <v>6023</v>
      </c>
      <c r="C2996" s="2">
        <v>56</v>
      </c>
      <c r="D2996" s="2" t="s">
        <v>39</v>
      </c>
      <c r="E2996" s="2" t="s">
        <v>74</v>
      </c>
      <c r="F2996" s="2" t="s">
        <v>35</v>
      </c>
      <c r="G2996" s="2" t="s">
        <v>15</v>
      </c>
      <c r="H2996" s="7">
        <v>29240.73</v>
      </c>
      <c r="I2996" s="3">
        <v>45415</v>
      </c>
      <c r="J2996" s="3" t="str">
        <f>TEXT(NIgerian_Fintech[[#This Row],[TransactionDate]], "JJJJ")</f>
        <v>2024</v>
      </c>
      <c r="K2996" s="3" t="str">
        <f>TEXT(NIgerian_Fintech[[#This Row],[TransactionDate]], "MMMM")</f>
        <v>May</v>
      </c>
      <c r="L2996" s="3" t="str">
        <f>TEXT(NIgerian_Fintech[[#This Row],[TransactionDate]], "MM")</f>
        <v>05</v>
      </c>
      <c r="M2996" s="3" t="str">
        <f>TEXT(NIgerian_Fintech[[#This Row],[TransactionDate]], "tttt")</f>
        <v>Friday</v>
      </c>
      <c r="N2996" s="2" t="s">
        <v>16</v>
      </c>
    </row>
    <row r="2997" spans="1:14" ht="14.5" x14ac:dyDescent="0.35">
      <c r="A2997" s="2" t="s">
        <v>6024</v>
      </c>
      <c r="B2997" s="2" t="s">
        <v>6025</v>
      </c>
      <c r="C2997" s="2">
        <v>39</v>
      </c>
      <c r="D2997" s="2" t="s">
        <v>39</v>
      </c>
      <c r="E2997" s="2" t="s">
        <v>64</v>
      </c>
      <c r="F2997" s="2" t="s">
        <v>25</v>
      </c>
      <c r="G2997" s="2" t="s">
        <v>15</v>
      </c>
      <c r="H2997" s="7">
        <v>11599.79</v>
      </c>
      <c r="I2997" s="3">
        <v>45559</v>
      </c>
      <c r="J2997" s="3" t="str">
        <f>TEXT(NIgerian_Fintech[[#This Row],[TransactionDate]], "JJJJ")</f>
        <v>2024</v>
      </c>
      <c r="K2997" s="3" t="str">
        <f>TEXT(NIgerian_Fintech[[#This Row],[TransactionDate]], "MMMM")</f>
        <v>September</v>
      </c>
      <c r="L2997" s="3" t="str">
        <f>TEXT(NIgerian_Fintech[[#This Row],[TransactionDate]], "MM")</f>
        <v>09</v>
      </c>
      <c r="M2997" s="3" t="str">
        <f>TEXT(NIgerian_Fintech[[#This Row],[TransactionDate]], "tttt")</f>
        <v>Tuesday</v>
      </c>
      <c r="N2997" s="2" t="s">
        <v>16</v>
      </c>
    </row>
    <row r="2998" spans="1:14" ht="14.5" x14ac:dyDescent="0.35">
      <c r="A2998" s="2" t="s">
        <v>6026</v>
      </c>
      <c r="B2998" s="2" t="s">
        <v>6027</v>
      </c>
      <c r="C2998" s="2">
        <v>34</v>
      </c>
      <c r="D2998" s="2" t="s">
        <v>39</v>
      </c>
      <c r="E2998" s="2" t="s">
        <v>74</v>
      </c>
      <c r="F2998" s="2" t="s">
        <v>55</v>
      </c>
      <c r="G2998" s="2" t="s">
        <v>20</v>
      </c>
      <c r="H2998" s="7">
        <v>13171.09</v>
      </c>
      <c r="I2998" s="3">
        <v>45068</v>
      </c>
      <c r="J2998" s="3" t="str">
        <f>TEXT(NIgerian_Fintech[[#This Row],[TransactionDate]], "JJJJ")</f>
        <v>2023</v>
      </c>
      <c r="K2998" s="3" t="str">
        <f>TEXT(NIgerian_Fintech[[#This Row],[TransactionDate]], "MMMM")</f>
        <v>May</v>
      </c>
      <c r="L2998" s="3" t="str">
        <f>TEXT(NIgerian_Fintech[[#This Row],[TransactionDate]], "MM")</f>
        <v>05</v>
      </c>
      <c r="M2998" s="3" t="str">
        <f>TEXT(NIgerian_Fintech[[#This Row],[TransactionDate]], "tttt")</f>
        <v>Monday</v>
      </c>
      <c r="N2998" s="2" t="s">
        <v>16</v>
      </c>
    </row>
    <row r="2999" spans="1:14" ht="14.5" x14ac:dyDescent="0.35">
      <c r="A2999" s="2" t="s">
        <v>6028</v>
      </c>
      <c r="B2999" s="2" t="s">
        <v>6029</v>
      </c>
      <c r="C2999" s="2">
        <v>51</v>
      </c>
      <c r="D2999" s="2" t="s">
        <v>39</v>
      </c>
      <c r="E2999" s="2" t="s">
        <v>42</v>
      </c>
      <c r="F2999" s="2" t="s">
        <v>25</v>
      </c>
      <c r="G2999" s="2" t="s">
        <v>26</v>
      </c>
      <c r="H2999" s="7">
        <v>22581.45</v>
      </c>
      <c r="I2999" s="3">
        <v>45400</v>
      </c>
      <c r="J2999" s="3" t="str">
        <f>TEXT(NIgerian_Fintech[[#This Row],[TransactionDate]], "JJJJ")</f>
        <v>2024</v>
      </c>
      <c r="K2999" s="3" t="str">
        <f>TEXT(NIgerian_Fintech[[#This Row],[TransactionDate]], "MMMM")</f>
        <v>April</v>
      </c>
      <c r="L2999" s="3" t="str">
        <f>TEXT(NIgerian_Fintech[[#This Row],[TransactionDate]], "MM")</f>
        <v>04</v>
      </c>
      <c r="M2999" s="3" t="str">
        <f>TEXT(NIgerian_Fintech[[#This Row],[TransactionDate]], "tttt")</f>
        <v>Thursday</v>
      </c>
      <c r="N2999" s="2" t="s">
        <v>16</v>
      </c>
    </row>
    <row r="3000" spans="1:14" ht="14.5" x14ac:dyDescent="0.35">
      <c r="A3000" s="2" t="s">
        <v>6030</v>
      </c>
      <c r="B3000" s="2" t="s">
        <v>6031</v>
      </c>
      <c r="C3000" s="2">
        <v>23</v>
      </c>
      <c r="D3000" s="2" t="s">
        <v>12</v>
      </c>
      <c r="E3000" s="2" t="s">
        <v>13</v>
      </c>
      <c r="F3000" s="2" t="s">
        <v>19</v>
      </c>
      <c r="G3000" s="2" t="s">
        <v>15</v>
      </c>
      <c r="H3000" s="7">
        <v>27547.96</v>
      </c>
      <c r="I3000" s="3">
        <v>45495</v>
      </c>
      <c r="J3000" s="3" t="str">
        <f>TEXT(NIgerian_Fintech[[#This Row],[TransactionDate]], "JJJJ")</f>
        <v>2024</v>
      </c>
      <c r="K3000" s="3" t="str">
        <f>TEXT(NIgerian_Fintech[[#This Row],[TransactionDate]], "MMMM")</f>
        <v>July</v>
      </c>
      <c r="L3000" s="3" t="str">
        <f>TEXT(NIgerian_Fintech[[#This Row],[TransactionDate]], "MM")</f>
        <v>07</v>
      </c>
      <c r="M3000" s="3" t="str">
        <f>TEXT(NIgerian_Fintech[[#This Row],[TransactionDate]], "tttt")</f>
        <v>Monday</v>
      </c>
      <c r="N3000" s="2" t="s">
        <v>16</v>
      </c>
    </row>
    <row r="3001" spans="1:14" ht="14.5" x14ac:dyDescent="0.35">
      <c r="A3001" s="2" t="s">
        <v>6032</v>
      </c>
      <c r="B3001" s="2" t="s">
        <v>6033</v>
      </c>
      <c r="C3001" s="2">
        <v>63</v>
      </c>
      <c r="D3001" s="2" t="s">
        <v>12</v>
      </c>
      <c r="E3001" s="2" t="s">
        <v>29</v>
      </c>
      <c r="F3001" s="2" t="s">
        <v>25</v>
      </c>
      <c r="G3001" s="2" t="s">
        <v>15</v>
      </c>
      <c r="H3001" s="7">
        <v>6758.92</v>
      </c>
      <c r="I3001" s="3">
        <v>45230</v>
      </c>
      <c r="J3001" s="3" t="str">
        <f>TEXT(NIgerian_Fintech[[#This Row],[TransactionDate]], "JJJJ")</f>
        <v>2023</v>
      </c>
      <c r="K3001" s="3" t="str">
        <f>TEXT(NIgerian_Fintech[[#This Row],[TransactionDate]], "MMMM")</f>
        <v>October</v>
      </c>
      <c r="L3001" s="3" t="str">
        <f>TEXT(NIgerian_Fintech[[#This Row],[TransactionDate]], "MM")</f>
        <v>10</v>
      </c>
      <c r="M3001" s="3" t="str">
        <f>TEXT(NIgerian_Fintech[[#This Row],[TransactionDate]], "tttt")</f>
        <v>Tuesday</v>
      </c>
      <c r="N3001" s="2" t="s">
        <v>16</v>
      </c>
    </row>
    <row r="3002" spans="1:14" ht="14.5" x14ac:dyDescent="0.35">
      <c r="A3002" s="2" t="s">
        <v>6034</v>
      </c>
      <c r="B3002" s="2" t="s">
        <v>6035</v>
      </c>
      <c r="C3002" s="2">
        <v>23</v>
      </c>
      <c r="D3002" s="2" t="s">
        <v>39</v>
      </c>
      <c r="E3002" s="2" t="s">
        <v>29</v>
      </c>
      <c r="F3002" s="2" t="s">
        <v>19</v>
      </c>
      <c r="G3002" s="2" t="s">
        <v>26</v>
      </c>
      <c r="H3002" s="7">
        <v>1162.95</v>
      </c>
      <c r="I3002" s="3">
        <v>45583</v>
      </c>
      <c r="J3002" s="3" t="str">
        <f>TEXT(NIgerian_Fintech[[#This Row],[TransactionDate]], "JJJJ")</f>
        <v>2024</v>
      </c>
      <c r="K3002" s="3" t="str">
        <f>TEXT(NIgerian_Fintech[[#This Row],[TransactionDate]], "MMMM")</f>
        <v>October</v>
      </c>
      <c r="L3002" s="3" t="str">
        <f>TEXT(NIgerian_Fintech[[#This Row],[TransactionDate]], "MM")</f>
        <v>10</v>
      </c>
      <c r="M3002" s="3" t="str">
        <f>TEXT(NIgerian_Fintech[[#This Row],[TransactionDate]], "tttt")</f>
        <v>Friday</v>
      </c>
      <c r="N3002" s="2" t="s">
        <v>16</v>
      </c>
    </row>
    <row r="3003" spans="1:14" ht="14.5" x14ac:dyDescent="0.35">
      <c r="A3003" s="2" t="s">
        <v>6036</v>
      </c>
      <c r="B3003" s="2" t="s">
        <v>6037</v>
      </c>
      <c r="C3003" s="2">
        <v>51</v>
      </c>
      <c r="D3003" s="2" t="s">
        <v>39</v>
      </c>
      <c r="E3003" s="2" t="s">
        <v>42</v>
      </c>
      <c r="F3003" s="2" t="s">
        <v>49</v>
      </c>
      <c r="G3003" s="2" t="s">
        <v>36</v>
      </c>
      <c r="H3003" s="7">
        <v>6281.41</v>
      </c>
      <c r="I3003" s="3">
        <v>45482</v>
      </c>
      <c r="J3003" s="3" t="str">
        <f>TEXT(NIgerian_Fintech[[#This Row],[TransactionDate]], "JJJJ")</f>
        <v>2024</v>
      </c>
      <c r="K3003" s="3" t="str">
        <f>TEXT(NIgerian_Fintech[[#This Row],[TransactionDate]], "MMMM")</f>
        <v>July</v>
      </c>
      <c r="L3003" s="3" t="str">
        <f>TEXT(NIgerian_Fintech[[#This Row],[TransactionDate]], "MM")</f>
        <v>07</v>
      </c>
      <c r="M3003" s="3" t="str">
        <f>TEXT(NIgerian_Fintech[[#This Row],[TransactionDate]], "tttt")</f>
        <v>Tuesday</v>
      </c>
      <c r="N3003" s="2" t="s">
        <v>16</v>
      </c>
    </row>
    <row r="3004" spans="1:14" ht="14.5" x14ac:dyDescent="0.35">
      <c r="A3004" s="2" t="s">
        <v>6038</v>
      </c>
      <c r="B3004" s="2" t="s">
        <v>6039</v>
      </c>
      <c r="C3004" s="2">
        <v>18</v>
      </c>
      <c r="D3004" s="2" t="s">
        <v>39</v>
      </c>
      <c r="E3004" s="2" t="s">
        <v>52</v>
      </c>
      <c r="F3004" s="2" t="s">
        <v>25</v>
      </c>
      <c r="G3004" s="2" t="s">
        <v>20</v>
      </c>
      <c r="H3004" s="7">
        <v>8120.97</v>
      </c>
      <c r="I3004" s="3">
        <v>45570</v>
      </c>
      <c r="J3004" s="3" t="str">
        <f>TEXT(NIgerian_Fintech[[#This Row],[TransactionDate]], "JJJJ")</f>
        <v>2024</v>
      </c>
      <c r="K3004" s="3" t="str">
        <f>TEXT(NIgerian_Fintech[[#This Row],[TransactionDate]], "MMMM")</f>
        <v>October</v>
      </c>
      <c r="L3004" s="3" t="str">
        <f>TEXT(NIgerian_Fintech[[#This Row],[TransactionDate]], "MM")</f>
        <v>10</v>
      </c>
      <c r="M3004" s="3" t="str">
        <f>TEXT(NIgerian_Fintech[[#This Row],[TransactionDate]], "tttt")</f>
        <v>Saturday</v>
      </c>
      <c r="N3004" s="2" t="s">
        <v>69</v>
      </c>
    </row>
    <row r="3005" spans="1:14" ht="14.5" x14ac:dyDescent="0.35">
      <c r="A3005" s="2" t="s">
        <v>6040</v>
      </c>
      <c r="B3005" s="2" t="s">
        <v>6041</v>
      </c>
      <c r="C3005" s="2">
        <v>27</v>
      </c>
      <c r="D3005" s="2" t="s">
        <v>39</v>
      </c>
      <c r="E3005" s="2" t="s">
        <v>64</v>
      </c>
      <c r="F3005" s="2" t="s">
        <v>14</v>
      </c>
      <c r="G3005" s="2" t="s">
        <v>36</v>
      </c>
      <c r="H3005" s="7">
        <v>9984.36</v>
      </c>
      <c r="I3005" s="3">
        <v>45519</v>
      </c>
      <c r="J3005" s="3" t="str">
        <f>TEXT(NIgerian_Fintech[[#This Row],[TransactionDate]], "JJJJ")</f>
        <v>2024</v>
      </c>
      <c r="K3005" s="3" t="str">
        <f>TEXT(NIgerian_Fintech[[#This Row],[TransactionDate]], "MMMM")</f>
        <v>August</v>
      </c>
      <c r="L3005" s="3" t="str">
        <f>TEXT(NIgerian_Fintech[[#This Row],[TransactionDate]], "MM")</f>
        <v>08</v>
      </c>
      <c r="M3005" s="3" t="str">
        <f>TEXT(NIgerian_Fintech[[#This Row],[TransactionDate]], "tttt")</f>
        <v>Thursday</v>
      </c>
      <c r="N3005" s="2" t="s">
        <v>16</v>
      </c>
    </row>
    <row r="3006" spans="1:14" ht="14.5" x14ac:dyDescent="0.35">
      <c r="A3006" s="2" t="s">
        <v>6042</v>
      </c>
      <c r="B3006" s="2" t="s">
        <v>6043</v>
      </c>
      <c r="C3006" s="2">
        <v>38</v>
      </c>
      <c r="D3006" s="2" t="s">
        <v>12</v>
      </c>
      <c r="E3006" s="2" t="s">
        <v>42</v>
      </c>
      <c r="F3006" s="2" t="s">
        <v>35</v>
      </c>
      <c r="G3006" s="2" t="s">
        <v>36</v>
      </c>
      <c r="H3006" s="7">
        <v>45360.69</v>
      </c>
      <c r="I3006" s="3">
        <v>44956</v>
      </c>
      <c r="J3006" s="3" t="str">
        <f>TEXT(NIgerian_Fintech[[#This Row],[TransactionDate]], "JJJJ")</f>
        <v>2023</v>
      </c>
      <c r="K3006" s="3" t="str">
        <f>TEXT(NIgerian_Fintech[[#This Row],[TransactionDate]], "MMMM")</f>
        <v>January</v>
      </c>
      <c r="L3006" s="3" t="str">
        <f>TEXT(NIgerian_Fintech[[#This Row],[TransactionDate]], "MM")</f>
        <v>01</v>
      </c>
      <c r="M3006" s="3" t="str">
        <f>TEXT(NIgerian_Fintech[[#This Row],[TransactionDate]], "tttt")</f>
        <v>Monday</v>
      </c>
      <c r="N3006" s="2" t="s">
        <v>16</v>
      </c>
    </row>
    <row r="3007" spans="1:14" ht="14.5" x14ac:dyDescent="0.35">
      <c r="A3007" s="2" t="s">
        <v>6044</v>
      </c>
      <c r="B3007" s="2" t="s">
        <v>6045</v>
      </c>
      <c r="C3007" s="2">
        <v>22</v>
      </c>
      <c r="D3007" s="2" t="s">
        <v>39</v>
      </c>
      <c r="E3007" s="2" t="s">
        <v>13</v>
      </c>
      <c r="F3007" s="2" t="s">
        <v>14</v>
      </c>
      <c r="G3007" s="2" t="s">
        <v>30</v>
      </c>
      <c r="H3007" s="7">
        <v>24957.24</v>
      </c>
      <c r="I3007" s="3">
        <v>45303</v>
      </c>
      <c r="J3007" s="3" t="str">
        <f>TEXT(NIgerian_Fintech[[#This Row],[TransactionDate]], "JJJJ")</f>
        <v>2024</v>
      </c>
      <c r="K3007" s="3" t="str">
        <f>TEXT(NIgerian_Fintech[[#This Row],[TransactionDate]], "MMMM")</f>
        <v>January</v>
      </c>
      <c r="L3007" s="3" t="str">
        <f>TEXT(NIgerian_Fintech[[#This Row],[TransactionDate]], "MM")</f>
        <v>01</v>
      </c>
      <c r="M3007" s="3" t="str">
        <f>TEXT(NIgerian_Fintech[[#This Row],[TransactionDate]], "tttt")</f>
        <v>Friday</v>
      </c>
      <c r="N3007" s="2" t="s">
        <v>16</v>
      </c>
    </row>
    <row r="3008" spans="1:14" ht="14.5" x14ac:dyDescent="0.35">
      <c r="A3008" s="2" t="s">
        <v>6046</v>
      </c>
      <c r="B3008" s="2" t="s">
        <v>6047</v>
      </c>
      <c r="C3008" s="2">
        <v>19</v>
      </c>
      <c r="D3008" s="2" t="s">
        <v>12</v>
      </c>
      <c r="E3008" s="2" t="s">
        <v>74</v>
      </c>
      <c r="F3008" s="2" t="s">
        <v>35</v>
      </c>
      <c r="G3008" s="2" t="s">
        <v>30</v>
      </c>
      <c r="H3008" s="7">
        <v>5047.84</v>
      </c>
      <c r="I3008" s="3">
        <v>45267</v>
      </c>
      <c r="J3008" s="3" t="str">
        <f>TEXT(NIgerian_Fintech[[#This Row],[TransactionDate]], "JJJJ")</f>
        <v>2023</v>
      </c>
      <c r="K3008" s="3" t="str">
        <f>TEXT(NIgerian_Fintech[[#This Row],[TransactionDate]], "MMMM")</f>
        <v>December</v>
      </c>
      <c r="L3008" s="3" t="str">
        <f>TEXT(NIgerian_Fintech[[#This Row],[TransactionDate]], "MM")</f>
        <v>12</v>
      </c>
      <c r="M3008" s="3" t="str">
        <f>TEXT(NIgerian_Fintech[[#This Row],[TransactionDate]], "tttt")</f>
        <v>Thursday</v>
      </c>
      <c r="N3008" s="2" t="s">
        <v>21</v>
      </c>
    </row>
    <row r="3009" spans="1:14" ht="14.5" x14ac:dyDescent="0.35">
      <c r="A3009" s="2" t="s">
        <v>6048</v>
      </c>
      <c r="B3009" s="2" t="s">
        <v>6049</v>
      </c>
      <c r="C3009" s="2">
        <v>39</v>
      </c>
      <c r="D3009" s="2" t="s">
        <v>12</v>
      </c>
      <c r="E3009" s="2" t="s">
        <v>64</v>
      </c>
      <c r="F3009" s="2" t="s">
        <v>25</v>
      </c>
      <c r="G3009" s="2" t="s">
        <v>20</v>
      </c>
      <c r="H3009" s="7">
        <v>1204.22</v>
      </c>
      <c r="I3009" s="3">
        <v>45135</v>
      </c>
      <c r="J3009" s="3" t="str">
        <f>TEXT(NIgerian_Fintech[[#This Row],[TransactionDate]], "JJJJ")</f>
        <v>2023</v>
      </c>
      <c r="K3009" s="3" t="str">
        <f>TEXT(NIgerian_Fintech[[#This Row],[TransactionDate]], "MMMM")</f>
        <v>July</v>
      </c>
      <c r="L3009" s="3" t="str">
        <f>TEXT(NIgerian_Fintech[[#This Row],[TransactionDate]], "MM")</f>
        <v>07</v>
      </c>
      <c r="M3009" s="3" t="str">
        <f>TEXT(NIgerian_Fintech[[#This Row],[TransactionDate]], "tttt")</f>
        <v>Friday</v>
      </c>
      <c r="N3009" s="2" t="s">
        <v>16</v>
      </c>
    </row>
    <row r="3010" spans="1:14" ht="14.5" x14ac:dyDescent="0.35">
      <c r="A3010" s="2" t="s">
        <v>6050</v>
      </c>
      <c r="B3010" s="2" t="s">
        <v>6051</v>
      </c>
      <c r="C3010" s="2">
        <v>19</v>
      </c>
      <c r="D3010" s="2" t="s">
        <v>12</v>
      </c>
      <c r="E3010" s="2" t="s">
        <v>24</v>
      </c>
      <c r="F3010" s="2" t="s">
        <v>25</v>
      </c>
      <c r="G3010" s="2" t="s">
        <v>26</v>
      </c>
      <c r="H3010" s="7">
        <v>2418.06</v>
      </c>
      <c r="I3010" s="3">
        <v>45169</v>
      </c>
      <c r="J3010" s="3" t="str">
        <f>TEXT(NIgerian_Fintech[[#This Row],[TransactionDate]], "JJJJ")</f>
        <v>2023</v>
      </c>
      <c r="K3010" s="3" t="str">
        <f>TEXT(NIgerian_Fintech[[#This Row],[TransactionDate]], "MMMM")</f>
        <v>August</v>
      </c>
      <c r="L3010" s="3" t="str">
        <f>TEXT(NIgerian_Fintech[[#This Row],[TransactionDate]], "MM")</f>
        <v>08</v>
      </c>
      <c r="M3010" s="3" t="str">
        <f>TEXT(NIgerian_Fintech[[#This Row],[TransactionDate]], "tttt")</f>
        <v>Thursday</v>
      </c>
      <c r="N3010" s="2" t="s">
        <v>16</v>
      </c>
    </row>
    <row r="3011" spans="1:14" ht="14.5" x14ac:dyDescent="0.35">
      <c r="A3011" s="2" t="s">
        <v>6052</v>
      </c>
      <c r="B3011" s="2" t="s">
        <v>6053</v>
      </c>
      <c r="C3011" s="2">
        <v>27</v>
      </c>
      <c r="D3011" s="2" t="s">
        <v>12</v>
      </c>
      <c r="E3011" s="2" t="s">
        <v>93</v>
      </c>
      <c r="F3011" s="2" t="s">
        <v>35</v>
      </c>
      <c r="G3011" s="2" t="s">
        <v>30</v>
      </c>
      <c r="H3011" s="7">
        <v>1909.18</v>
      </c>
      <c r="I3011" s="3">
        <v>45621</v>
      </c>
      <c r="J3011" s="3" t="str">
        <f>TEXT(NIgerian_Fintech[[#This Row],[TransactionDate]], "JJJJ")</f>
        <v>2024</v>
      </c>
      <c r="K3011" s="3" t="str">
        <f>TEXT(NIgerian_Fintech[[#This Row],[TransactionDate]], "MMMM")</f>
        <v>November</v>
      </c>
      <c r="L3011" s="3" t="str">
        <f>TEXT(NIgerian_Fintech[[#This Row],[TransactionDate]], "MM")</f>
        <v>11</v>
      </c>
      <c r="M3011" s="3" t="str">
        <f>TEXT(NIgerian_Fintech[[#This Row],[TransactionDate]], "tttt")</f>
        <v>Monday</v>
      </c>
      <c r="N3011" s="2" t="s">
        <v>16</v>
      </c>
    </row>
    <row r="3012" spans="1:14" ht="14.5" x14ac:dyDescent="0.35">
      <c r="A3012" s="2" t="s">
        <v>6054</v>
      </c>
      <c r="B3012" s="2" t="s">
        <v>6055</v>
      </c>
      <c r="C3012" s="2">
        <v>51</v>
      </c>
      <c r="D3012" s="2" t="s">
        <v>39</v>
      </c>
      <c r="E3012" s="2" t="s">
        <v>42</v>
      </c>
      <c r="F3012" s="2" t="s">
        <v>55</v>
      </c>
      <c r="G3012" s="2" t="s">
        <v>15</v>
      </c>
      <c r="H3012" s="7">
        <v>4400.76</v>
      </c>
      <c r="I3012" s="3">
        <v>45084</v>
      </c>
      <c r="J3012" s="3" t="str">
        <f>TEXT(NIgerian_Fintech[[#This Row],[TransactionDate]], "JJJJ")</f>
        <v>2023</v>
      </c>
      <c r="K3012" s="3" t="str">
        <f>TEXT(NIgerian_Fintech[[#This Row],[TransactionDate]], "MMMM")</f>
        <v>June</v>
      </c>
      <c r="L3012" s="3" t="str">
        <f>TEXT(NIgerian_Fintech[[#This Row],[TransactionDate]], "MM")</f>
        <v>06</v>
      </c>
      <c r="M3012" s="3" t="str">
        <f>TEXT(NIgerian_Fintech[[#This Row],[TransactionDate]], "tttt")</f>
        <v>Wednesday</v>
      </c>
      <c r="N3012" s="2" t="s">
        <v>16</v>
      </c>
    </row>
    <row r="3013" spans="1:14" ht="14.5" x14ac:dyDescent="0.35">
      <c r="A3013" s="2" t="s">
        <v>6056</v>
      </c>
      <c r="B3013" s="2" t="s">
        <v>6057</v>
      </c>
      <c r="C3013" s="2">
        <v>33</v>
      </c>
      <c r="D3013" s="2" t="s">
        <v>39</v>
      </c>
      <c r="E3013" s="2" t="s">
        <v>24</v>
      </c>
      <c r="F3013" s="2" t="s">
        <v>25</v>
      </c>
      <c r="G3013" s="2" t="s">
        <v>20</v>
      </c>
      <c r="H3013" s="7">
        <v>20914.27</v>
      </c>
      <c r="I3013" s="3">
        <v>45072</v>
      </c>
      <c r="J3013" s="3" t="str">
        <f>TEXT(NIgerian_Fintech[[#This Row],[TransactionDate]], "JJJJ")</f>
        <v>2023</v>
      </c>
      <c r="K3013" s="3" t="str">
        <f>TEXT(NIgerian_Fintech[[#This Row],[TransactionDate]], "MMMM")</f>
        <v>May</v>
      </c>
      <c r="L3013" s="3" t="str">
        <f>TEXT(NIgerian_Fintech[[#This Row],[TransactionDate]], "MM")</f>
        <v>05</v>
      </c>
      <c r="M3013" s="3" t="str">
        <f>TEXT(NIgerian_Fintech[[#This Row],[TransactionDate]], "tttt")</f>
        <v>Friday</v>
      </c>
      <c r="N3013" s="2" t="s">
        <v>16</v>
      </c>
    </row>
    <row r="3014" spans="1:14" ht="14.5" x14ac:dyDescent="0.35">
      <c r="A3014" s="2" t="s">
        <v>6058</v>
      </c>
      <c r="B3014" s="2" t="s">
        <v>6059</v>
      </c>
      <c r="C3014" s="2">
        <v>56</v>
      </c>
      <c r="D3014" s="2" t="s">
        <v>39</v>
      </c>
      <c r="E3014" s="2" t="s">
        <v>24</v>
      </c>
      <c r="F3014" s="2" t="s">
        <v>55</v>
      </c>
      <c r="G3014" s="2" t="s">
        <v>36</v>
      </c>
      <c r="H3014" s="7">
        <v>5761.97</v>
      </c>
      <c r="I3014" s="3">
        <v>45266</v>
      </c>
      <c r="J3014" s="3" t="str">
        <f>TEXT(NIgerian_Fintech[[#This Row],[TransactionDate]], "JJJJ")</f>
        <v>2023</v>
      </c>
      <c r="K3014" s="3" t="str">
        <f>TEXT(NIgerian_Fintech[[#This Row],[TransactionDate]], "MMMM")</f>
        <v>December</v>
      </c>
      <c r="L3014" s="3" t="str">
        <f>TEXT(NIgerian_Fintech[[#This Row],[TransactionDate]], "MM")</f>
        <v>12</v>
      </c>
      <c r="M3014" s="3" t="str">
        <f>TEXT(NIgerian_Fintech[[#This Row],[TransactionDate]], "tttt")</f>
        <v>Wednesday</v>
      </c>
      <c r="N3014" s="2" t="s">
        <v>16</v>
      </c>
    </row>
    <row r="3015" spans="1:14" ht="14.5" x14ac:dyDescent="0.35">
      <c r="A3015" s="2" t="s">
        <v>6060</v>
      </c>
      <c r="B3015" s="2" t="s">
        <v>6061</v>
      </c>
      <c r="C3015" s="2">
        <v>39</v>
      </c>
      <c r="D3015" s="2" t="s">
        <v>39</v>
      </c>
      <c r="E3015" s="2" t="s">
        <v>13</v>
      </c>
      <c r="F3015" s="2" t="s">
        <v>55</v>
      </c>
      <c r="G3015" s="2" t="s">
        <v>20</v>
      </c>
      <c r="H3015" s="7">
        <v>8376.58</v>
      </c>
      <c r="I3015" s="3">
        <v>45018</v>
      </c>
      <c r="J3015" s="3" t="str">
        <f>TEXT(NIgerian_Fintech[[#This Row],[TransactionDate]], "JJJJ")</f>
        <v>2023</v>
      </c>
      <c r="K3015" s="3" t="str">
        <f>TEXT(NIgerian_Fintech[[#This Row],[TransactionDate]], "MMMM")</f>
        <v>April</v>
      </c>
      <c r="L3015" s="3" t="str">
        <f>TEXT(NIgerian_Fintech[[#This Row],[TransactionDate]], "MM")</f>
        <v>04</v>
      </c>
      <c r="M3015" s="3" t="str">
        <f>TEXT(NIgerian_Fintech[[#This Row],[TransactionDate]], "tttt")</f>
        <v>Sunday</v>
      </c>
      <c r="N3015" s="2" t="s">
        <v>21</v>
      </c>
    </row>
    <row r="3016" spans="1:14" ht="14.5" x14ac:dyDescent="0.35">
      <c r="A3016" s="2" t="s">
        <v>6062</v>
      </c>
      <c r="B3016" s="2" t="s">
        <v>6063</v>
      </c>
      <c r="C3016" s="2">
        <v>29</v>
      </c>
      <c r="D3016" s="2" t="s">
        <v>12</v>
      </c>
      <c r="E3016" s="2" t="s">
        <v>24</v>
      </c>
      <c r="F3016" s="2" t="s">
        <v>35</v>
      </c>
      <c r="G3016" s="2" t="s">
        <v>30</v>
      </c>
      <c r="H3016" s="7">
        <v>1974.35</v>
      </c>
      <c r="I3016" s="3">
        <v>45255</v>
      </c>
      <c r="J3016" s="3" t="str">
        <f>TEXT(NIgerian_Fintech[[#This Row],[TransactionDate]], "JJJJ")</f>
        <v>2023</v>
      </c>
      <c r="K3016" s="3" t="str">
        <f>TEXT(NIgerian_Fintech[[#This Row],[TransactionDate]], "MMMM")</f>
        <v>November</v>
      </c>
      <c r="L3016" s="3" t="str">
        <f>TEXT(NIgerian_Fintech[[#This Row],[TransactionDate]], "MM")</f>
        <v>11</v>
      </c>
      <c r="M3016" s="3" t="str">
        <f>TEXT(NIgerian_Fintech[[#This Row],[TransactionDate]], "tttt")</f>
        <v>Saturday</v>
      </c>
      <c r="N3016" s="2" t="s">
        <v>16</v>
      </c>
    </row>
    <row r="3017" spans="1:14" ht="14.5" x14ac:dyDescent="0.35">
      <c r="A3017" s="2" t="s">
        <v>6064</v>
      </c>
      <c r="B3017" s="2" t="s">
        <v>6065</v>
      </c>
      <c r="C3017" s="2">
        <v>41</v>
      </c>
      <c r="D3017" s="2" t="s">
        <v>12</v>
      </c>
      <c r="E3017" s="2" t="s">
        <v>42</v>
      </c>
      <c r="F3017" s="2" t="s">
        <v>55</v>
      </c>
      <c r="G3017" s="2" t="s">
        <v>26</v>
      </c>
      <c r="H3017" s="7">
        <v>6789.45</v>
      </c>
      <c r="I3017" s="3">
        <v>45098</v>
      </c>
      <c r="J3017" s="3" t="str">
        <f>TEXT(NIgerian_Fintech[[#This Row],[TransactionDate]], "JJJJ")</f>
        <v>2023</v>
      </c>
      <c r="K3017" s="3" t="str">
        <f>TEXT(NIgerian_Fintech[[#This Row],[TransactionDate]], "MMMM")</f>
        <v>June</v>
      </c>
      <c r="L3017" s="3" t="str">
        <f>TEXT(NIgerian_Fintech[[#This Row],[TransactionDate]], "MM")</f>
        <v>06</v>
      </c>
      <c r="M3017" s="3" t="str">
        <f>TEXT(NIgerian_Fintech[[#This Row],[TransactionDate]], "tttt")</f>
        <v>Wednesday</v>
      </c>
      <c r="N3017" s="2" t="s">
        <v>21</v>
      </c>
    </row>
    <row r="3018" spans="1:14" ht="14.5" x14ac:dyDescent="0.35">
      <c r="A3018" s="2" t="s">
        <v>6066</v>
      </c>
      <c r="B3018" s="2" t="s">
        <v>6067</v>
      </c>
      <c r="C3018" s="2">
        <v>64</v>
      </c>
      <c r="D3018" s="2" t="s">
        <v>12</v>
      </c>
      <c r="E3018" s="2" t="s">
        <v>52</v>
      </c>
      <c r="F3018" s="2" t="s">
        <v>55</v>
      </c>
      <c r="G3018" s="2" t="s">
        <v>36</v>
      </c>
      <c r="H3018" s="7">
        <v>20685.23</v>
      </c>
      <c r="I3018" s="3">
        <v>45628</v>
      </c>
      <c r="J3018" s="3" t="str">
        <f>TEXT(NIgerian_Fintech[[#This Row],[TransactionDate]], "JJJJ")</f>
        <v>2024</v>
      </c>
      <c r="K3018" s="3" t="str">
        <f>TEXT(NIgerian_Fintech[[#This Row],[TransactionDate]], "MMMM")</f>
        <v>December</v>
      </c>
      <c r="L3018" s="3" t="str">
        <f>TEXT(NIgerian_Fintech[[#This Row],[TransactionDate]], "MM")</f>
        <v>12</v>
      </c>
      <c r="M3018" s="3" t="str">
        <f>TEXT(NIgerian_Fintech[[#This Row],[TransactionDate]], "tttt")</f>
        <v>Monday</v>
      </c>
      <c r="N3018" s="2" t="s">
        <v>16</v>
      </c>
    </row>
    <row r="3019" spans="1:14" ht="14.5" x14ac:dyDescent="0.35">
      <c r="A3019" s="2" t="s">
        <v>6068</v>
      </c>
      <c r="B3019" s="2" t="s">
        <v>6069</v>
      </c>
      <c r="C3019" s="2">
        <v>57</v>
      </c>
      <c r="D3019" s="2" t="s">
        <v>39</v>
      </c>
      <c r="E3019" s="2" t="s">
        <v>29</v>
      </c>
      <c r="F3019" s="2" t="s">
        <v>49</v>
      </c>
      <c r="G3019" s="2" t="s">
        <v>26</v>
      </c>
      <c r="H3019" s="7">
        <v>14848.48</v>
      </c>
      <c r="I3019" s="3">
        <v>44957</v>
      </c>
      <c r="J3019" s="3" t="str">
        <f>TEXT(NIgerian_Fintech[[#This Row],[TransactionDate]], "JJJJ")</f>
        <v>2023</v>
      </c>
      <c r="K3019" s="3" t="str">
        <f>TEXT(NIgerian_Fintech[[#This Row],[TransactionDate]], "MMMM")</f>
        <v>January</v>
      </c>
      <c r="L3019" s="3" t="str">
        <f>TEXT(NIgerian_Fintech[[#This Row],[TransactionDate]], "MM")</f>
        <v>01</v>
      </c>
      <c r="M3019" s="3" t="str">
        <f>TEXT(NIgerian_Fintech[[#This Row],[TransactionDate]], "tttt")</f>
        <v>Tuesday</v>
      </c>
      <c r="N3019" s="2" t="s">
        <v>21</v>
      </c>
    </row>
    <row r="3020" spans="1:14" ht="14.5" x14ac:dyDescent="0.35">
      <c r="A3020" s="2" t="s">
        <v>6070</v>
      </c>
      <c r="B3020" s="2" t="s">
        <v>6071</v>
      </c>
      <c r="C3020" s="2">
        <v>55</v>
      </c>
      <c r="D3020" s="2" t="s">
        <v>12</v>
      </c>
      <c r="E3020" s="2" t="s">
        <v>29</v>
      </c>
      <c r="F3020" s="2" t="s">
        <v>14</v>
      </c>
      <c r="G3020" s="2" t="s">
        <v>20</v>
      </c>
      <c r="H3020" s="7">
        <v>846.77</v>
      </c>
      <c r="I3020" s="3">
        <v>45547</v>
      </c>
      <c r="J3020" s="3" t="str">
        <f>TEXT(NIgerian_Fintech[[#This Row],[TransactionDate]], "JJJJ")</f>
        <v>2024</v>
      </c>
      <c r="K3020" s="3" t="str">
        <f>TEXT(NIgerian_Fintech[[#This Row],[TransactionDate]], "MMMM")</f>
        <v>September</v>
      </c>
      <c r="L3020" s="3" t="str">
        <f>TEXT(NIgerian_Fintech[[#This Row],[TransactionDate]], "MM")</f>
        <v>09</v>
      </c>
      <c r="M3020" s="3" t="str">
        <f>TEXT(NIgerian_Fintech[[#This Row],[TransactionDate]], "tttt")</f>
        <v>Thursday</v>
      </c>
      <c r="N3020" s="2" t="s">
        <v>16</v>
      </c>
    </row>
    <row r="3021" spans="1:14" ht="14.5" x14ac:dyDescent="0.35">
      <c r="A3021" s="2" t="s">
        <v>6072</v>
      </c>
      <c r="B3021" s="2" t="s">
        <v>6073</v>
      </c>
      <c r="C3021" s="2">
        <v>27</v>
      </c>
      <c r="D3021" s="2" t="s">
        <v>12</v>
      </c>
      <c r="E3021" s="2" t="s">
        <v>64</v>
      </c>
      <c r="F3021" s="2" t="s">
        <v>55</v>
      </c>
      <c r="G3021" s="2" t="s">
        <v>26</v>
      </c>
      <c r="H3021" s="7">
        <v>19810.25</v>
      </c>
      <c r="I3021" s="3">
        <v>45198</v>
      </c>
      <c r="J3021" s="3" t="str">
        <f>TEXT(NIgerian_Fintech[[#This Row],[TransactionDate]], "JJJJ")</f>
        <v>2023</v>
      </c>
      <c r="K3021" s="3" t="str">
        <f>TEXT(NIgerian_Fintech[[#This Row],[TransactionDate]], "MMMM")</f>
        <v>September</v>
      </c>
      <c r="L3021" s="3" t="str">
        <f>TEXT(NIgerian_Fintech[[#This Row],[TransactionDate]], "MM")</f>
        <v>09</v>
      </c>
      <c r="M3021" s="3" t="str">
        <f>TEXT(NIgerian_Fintech[[#This Row],[TransactionDate]], "tttt")</f>
        <v>Friday</v>
      </c>
      <c r="N3021" s="2" t="s">
        <v>16</v>
      </c>
    </row>
    <row r="3022" spans="1:14" ht="14.5" x14ac:dyDescent="0.35">
      <c r="A3022" s="2" t="s">
        <v>6074</v>
      </c>
      <c r="B3022" s="2" t="s">
        <v>6075</v>
      </c>
      <c r="C3022" s="2">
        <v>52</v>
      </c>
      <c r="D3022" s="2" t="s">
        <v>12</v>
      </c>
      <c r="E3022" s="2" t="s">
        <v>74</v>
      </c>
      <c r="F3022" s="2" t="s">
        <v>14</v>
      </c>
      <c r="G3022" s="2" t="s">
        <v>26</v>
      </c>
      <c r="H3022" s="7">
        <v>3199.69</v>
      </c>
      <c r="I3022" s="3">
        <v>45021</v>
      </c>
      <c r="J3022" s="3" t="str">
        <f>TEXT(NIgerian_Fintech[[#This Row],[TransactionDate]], "JJJJ")</f>
        <v>2023</v>
      </c>
      <c r="K3022" s="3" t="str">
        <f>TEXT(NIgerian_Fintech[[#This Row],[TransactionDate]], "MMMM")</f>
        <v>April</v>
      </c>
      <c r="L3022" s="3" t="str">
        <f>TEXT(NIgerian_Fintech[[#This Row],[TransactionDate]], "MM")</f>
        <v>04</v>
      </c>
      <c r="M3022" s="3" t="str">
        <f>TEXT(NIgerian_Fintech[[#This Row],[TransactionDate]], "tttt")</f>
        <v>Wednesday</v>
      </c>
      <c r="N3022" s="2" t="s">
        <v>16</v>
      </c>
    </row>
    <row r="3023" spans="1:14" ht="14.5" x14ac:dyDescent="0.35">
      <c r="A3023" s="2" t="s">
        <v>6076</v>
      </c>
      <c r="B3023" s="2" t="s">
        <v>6077</v>
      </c>
      <c r="C3023" s="2">
        <v>49</v>
      </c>
      <c r="D3023" s="2" t="s">
        <v>12</v>
      </c>
      <c r="E3023" s="2" t="s">
        <v>13</v>
      </c>
      <c r="F3023" s="2" t="s">
        <v>55</v>
      </c>
      <c r="G3023" s="2" t="s">
        <v>20</v>
      </c>
      <c r="H3023" s="7">
        <v>10957.65</v>
      </c>
      <c r="I3023" s="3">
        <v>45003</v>
      </c>
      <c r="J3023" s="3" t="str">
        <f>TEXT(NIgerian_Fintech[[#This Row],[TransactionDate]], "JJJJ")</f>
        <v>2023</v>
      </c>
      <c r="K3023" s="3" t="str">
        <f>TEXT(NIgerian_Fintech[[#This Row],[TransactionDate]], "MMMM")</f>
        <v>March</v>
      </c>
      <c r="L3023" s="3" t="str">
        <f>TEXT(NIgerian_Fintech[[#This Row],[TransactionDate]], "MM")</f>
        <v>03</v>
      </c>
      <c r="M3023" s="3" t="str">
        <f>TEXT(NIgerian_Fintech[[#This Row],[TransactionDate]], "tttt")</f>
        <v>Saturday</v>
      </c>
      <c r="N3023" s="2" t="s">
        <v>16</v>
      </c>
    </row>
    <row r="3024" spans="1:14" ht="14.5" x14ac:dyDescent="0.35">
      <c r="A3024" s="2" t="s">
        <v>6078</v>
      </c>
      <c r="B3024" s="2" t="s">
        <v>6079</v>
      </c>
      <c r="C3024" s="2">
        <v>24</v>
      </c>
      <c r="D3024" s="2" t="s">
        <v>39</v>
      </c>
      <c r="E3024" s="2" t="s">
        <v>42</v>
      </c>
      <c r="F3024" s="2" t="s">
        <v>14</v>
      </c>
      <c r="G3024" s="2" t="s">
        <v>36</v>
      </c>
      <c r="H3024" s="7">
        <v>1582.73</v>
      </c>
      <c r="I3024" s="3">
        <v>45077</v>
      </c>
      <c r="J3024" s="3" t="str">
        <f>TEXT(NIgerian_Fintech[[#This Row],[TransactionDate]], "JJJJ")</f>
        <v>2023</v>
      </c>
      <c r="K3024" s="3" t="str">
        <f>TEXT(NIgerian_Fintech[[#This Row],[TransactionDate]], "MMMM")</f>
        <v>May</v>
      </c>
      <c r="L3024" s="3" t="str">
        <f>TEXT(NIgerian_Fintech[[#This Row],[TransactionDate]], "MM")</f>
        <v>05</v>
      </c>
      <c r="M3024" s="3" t="str">
        <f>TEXT(NIgerian_Fintech[[#This Row],[TransactionDate]], "tttt")</f>
        <v>Wednesday</v>
      </c>
      <c r="N3024" s="2" t="s">
        <v>16</v>
      </c>
    </row>
    <row r="3025" spans="1:14" ht="14.5" x14ac:dyDescent="0.35">
      <c r="A3025" s="2" t="s">
        <v>6080</v>
      </c>
      <c r="B3025" s="2" t="s">
        <v>6081</v>
      </c>
      <c r="C3025" s="2">
        <v>38</v>
      </c>
      <c r="D3025" s="2" t="s">
        <v>12</v>
      </c>
      <c r="E3025" s="2" t="s">
        <v>64</v>
      </c>
      <c r="F3025" s="2" t="s">
        <v>25</v>
      </c>
      <c r="G3025" s="2" t="s">
        <v>26</v>
      </c>
      <c r="H3025" s="7">
        <v>11228.36</v>
      </c>
      <c r="I3025" s="3">
        <v>45068</v>
      </c>
      <c r="J3025" s="3" t="str">
        <f>TEXT(NIgerian_Fintech[[#This Row],[TransactionDate]], "JJJJ")</f>
        <v>2023</v>
      </c>
      <c r="K3025" s="3" t="str">
        <f>TEXT(NIgerian_Fintech[[#This Row],[TransactionDate]], "MMMM")</f>
        <v>May</v>
      </c>
      <c r="L3025" s="3" t="str">
        <f>TEXT(NIgerian_Fintech[[#This Row],[TransactionDate]], "MM")</f>
        <v>05</v>
      </c>
      <c r="M3025" s="3" t="str">
        <f>TEXT(NIgerian_Fintech[[#This Row],[TransactionDate]], "tttt")</f>
        <v>Monday</v>
      </c>
      <c r="N3025" s="2" t="s">
        <v>16</v>
      </c>
    </row>
    <row r="3026" spans="1:14" ht="14.5" x14ac:dyDescent="0.35">
      <c r="A3026" s="2" t="s">
        <v>6082</v>
      </c>
      <c r="B3026" s="2" t="s">
        <v>6083</v>
      </c>
      <c r="C3026" s="2">
        <v>37</v>
      </c>
      <c r="D3026" s="2" t="s">
        <v>12</v>
      </c>
      <c r="E3026" s="2" t="s">
        <v>42</v>
      </c>
      <c r="F3026" s="2" t="s">
        <v>25</v>
      </c>
      <c r="G3026" s="2" t="s">
        <v>26</v>
      </c>
      <c r="H3026" s="7">
        <v>363.54</v>
      </c>
      <c r="I3026" s="3">
        <v>45157</v>
      </c>
      <c r="J3026" s="3" t="str">
        <f>TEXT(NIgerian_Fintech[[#This Row],[TransactionDate]], "JJJJ")</f>
        <v>2023</v>
      </c>
      <c r="K3026" s="3" t="str">
        <f>TEXT(NIgerian_Fintech[[#This Row],[TransactionDate]], "MMMM")</f>
        <v>August</v>
      </c>
      <c r="L3026" s="3" t="str">
        <f>TEXT(NIgerian_Fintech[[#This Row],[TransactionDate]], "MM")</f>
        <v>08</v>
      </c>
      <c r="M3026" s="3" t="str">
        <f>TEXT(NIgerian_Fintech[[#This Row],[TransactionDate]], "tttt")</f>
        <v>Saturday</v>
      </c>
      <c r="N3026" s="2" t="s">
        <v>16</v>
      </c>
    </row>
    <row r="3027" spans="1:14" ht="14.5" x14ac:dyDescent="0.35">
      <c r="A3027" s="2" t="s">
        <v>6084</v>
      </c>
      <c r="B3027" s="2" t="s">
        <v>6085</v>
      </c>
      <c r="C3027" s="2">
        <v>43</v>
      </c>
      <c r="D3027" s="2" t="s">
        <v>39</v>
      </c>
      <c r="E3027" s="2" t="s">
        <v>64</v>
      </c>
      <c r="F3027" s="2" t="s">
        <v>14</v>
      </c>
      <c r="G3027" s="2" t="s">
        <v>20</v>
      </c>
      <c r="H3027" s="7">
        <v>9179.0400000000009</v>
      </c>
      <c r="I3027" s="3">
        <v>45054</v>
      </c>
      <c r="J3027" s="3" t="str">
        <f>TEXT(NIgerian_Fintech[[#This Row],[TransactionDate]], "JJJJ")</f>
        <v>2023</v>
      </c>
      <c r="K3027" s="3" t="str">
        <f>TEXT(NIgerian_Fintech[[#This Row],[TransactionDate]], "MMMM")</f>
        <v>May</v>
      </c>
      <c r="L3027" s="3" t="str">
        <f>TEXT(NIgerian_Fintech[[#This Row],[TransactionDate]], "MM")</f>
        <v>05</v>
      </c>
      <c r="M3027" s="3" t="str">
        <f>TEXT(NIgerian_Fintech[[#This Row],[TransactionDate]], "tttt")</f>
        <v>Monday</v>
      </c>
      <c r="N3027" s="2" t="s">
        <v>16</v>
      </c>
    </row>
    <row r="3028" spans="1:14" ht="14.5" x14ac:dyDescent="0.35">
      <c r="A3028" s="2" t="s">
        <v>6086</v>
      </c>
      <c r="B3028" s="2" t="s">
        <v>6087</v>
      </c>
      <c r="C3028" s="2">
        <v>21</v>
      </c>
      <c r="D3028" s="2" t="s">
        <v>39</v>
      </c>
      <c r="E3028" s="2" t="s">
        <v>29</v>
      </c>
      <c r="F3028" s="2" t="s">
        <v>55</v>
      </c>
      <c r="G3028" s="2" t="s">
        <v>15</v>
      </c>
      <c r="H3028" s="7">
        <v>10382.89</v>
      </c>
      <c r="I3028" s="3">
        <v>45622</v>
      </c>
      <c r="J3028" s="3" t="str">
        <f>TEXT(NIgerian_Fintech[[#This Row],[TransactionDate]], "JJJJ")</f>
        <v>2024</v>
      </c>
      <c r="K3028" s="3" t="str">
        <f>TEXT(NIgerian_Fintech[[#This Row],[TransactionDate]], "MMMM")</f>
        <v>November</v>
      </c>
      <c r="L3028" s="3" t="str">
        <f>TEXT(NIgerian_Fintech[[#This Row],[TransactionDate]], "MM")</f>
        <v>11</v>
      </c>
      <c r="M3028" s="3" t="str">
        <f>TEXT(NIgerian_Fintech[[#This Row],[TransactionDate]], "tttt")</f>
        <v>Tuesday</v>
      </c>
      <c r="N3028" s="2" t="s">
        <v>21</v>
      </c>
    </row>
    <row r="3029" spans="1:14" ht="14.5" x14ac:dyDescent="0.35">
      <c r="A3029" s="2" t="s">
        <v>6088</v>
      </c>
      <c r="B3029" s="2" t="s">
        <v>6089</v>
      </c>
      <c r="C3029" s="2">
        <v>63</v>
      </c>
      <c r="D3029" s="2" t="s">
        <v>39</v>
      </c>
      <c r="E3029" s="2" t="s">
        <v>24</v>
      </c>
      <c r="F3029" s="2" t="s">
        <v>49</v>
      </c>
      <c r="G3029" s="2" t="s">
        <v>26</v>
      </c>
      <c r="H3029" s="7">
        <v>2803.71</v>
      </c>
      <c r="I3029" s="3">
        <v>45423</v>
      </c>
      <c r="J3029" s="3" t="str">
        <f>TEXT(NIgerian_Fintech[[#This Row],[TransactionDate]], "JJJJ")</f>
        <v>2024</v>
      </c>
      <c r="K3029" s="3" t="str">
        <f>TEXT(NIgerian_Fintech[[#This Row],[TransactionDate]], "MMMM")</f>
        <v>May</v>
      </c>
      <c r="L3029" s="3" t="str">
        <f>TEXT(NIgerian_Fintech[[#This Row],[TransactionDate]], "MM")</f>
        <v>05</v>
      </c>
      <c r="M3029" s="3" t="str">
        <f>TEXT(NIgerian_Fintech[[#This Row],[TransactionDate]], "tttt")</f>
        <v>Saturday</v>
      </c>
      <c r="N3029" s="2" t="s">
        <v>16</v>
      </c>
    </row>
    <row r="3030" spans="1:14" ht="14.5" x14ac:dyDescent="0.35">
      <c r="A3030" s="2" t="s">
        <v>6090</v>
      </c>
      <c r="B3030" s="2" t="s">
        <v>6091</v>
      </c>
      <c r="C3030" s="2">
        <v>39</v>
      </c>
      <c r="D3030" s="2" t="s">
        <v>12</v>
      </c>
      <c r="E3030" s="2" t="s">
        <v>52</v>
      </c>
      <c r="F3030" s="2" t="s">
        <v>14</v>
      </c>
      <c r="G3030" s="2" t="s">
        <v>30</v>
      </c>
      <c r="H3030" s="7">
        <v>27642.41</v>
      </c>
      <c r="I3030" s="3">
        <v>45206</v>
      </c>
      <c r="J3030" s="3" t="str">
        <f>TEXT(NIgerian_Fintech[[#This Row],[TransactionDate]], "JJJJ")</f>
        <v>2023</v>
      </c>
      <c r="K3030" s="3" t="str">
        <f>TEXT(NIgerian_Fintech[[#This Row],[TransactionDate]], "MMMM")</f>
        <v>October</v>
      </c>
      <c r="L3030" s="3" t="str">
        <f>TEXT(NIgerian_Fintech[[#This Row],[TransactionDate]], "MM")</f>
        <v>10</v>
      </c>
      <c r="M3030" s="3" t="str">
        <f>TEXT(NIgerian_Fintech[[#This Row],[TransactionDate]], "tttt")</f>
        <v>Saturday</v>
      </c>
      <c r="N3030" s="2" t="s">
        <v>16</v>
      </c>
    </row>
    <row r="3031" spans="1:14" ht="14.5" x14ac:dyDescent="0.35">
      <c r="A3031" s="2" t="s">
        <v>6092</v>
      </c>
      <c r="B3031" s="2" t="s">
        <v>6093</v>
      </c>
      <c r="C3031" s="2">
        <v>32</v>
      </c>
      <c r="D3031" s="2" t="s">
        <v>12</v>
      </c>
      <c r="E3031" s="2" t="s">
        <v>42</v>
      </c>
      <c r="F3031" s="2" t="s">
        <v>19</v>
      </c>
      <c r="G3031" s="2" t="s">
        <v>36</v>
      </c>
      <c r="H3031" s="7">
        <v>470.63</v>
      </c>
      <c r="I3031" s="3">
        <v>45467</v>
      </c>
      <c r="J3031" s="3" t="str">
        <f>TEXT(NIgerian_Fintech[[#This Row],[TransactionDate]], "JJJJ")</f>
        <v>2024</v>
      </c>
      <c r="K3031" s="3" t="str">
        <f>TEXT(NIgerian_Fintech[[#This Row],[TransactionDate]], "MMMM")</f>
        <v>June</v>
      </c>
      <c r="L3031" s="3" t="str">
        <f>TEXT(NIgerian_Fintech[[#This Row],[TransactionDate]], "MM")</f>
        <v>06</v>
      </c>
      <c r="M3031" s="3" t="str">
        <f>TEXT(NIgerian_Fintech[[#This Row],[TransactionDate]], "tttt")</f>
        <v>Monday</v>
      </c>
      <c r="N3031" s="2" t="s">
        <v>16</v>
      </c>
    </row>
    <row r="3032" spans="1:14" ht="14.5" x14ac:dyDescent="0.35">
      <c r="A3032" s="2" t="s">
        <v>6094</v>
      </c>
      <c r="B3032" s="2" t="s">
        <v>6095</v>
      </c>
      <c r="C3032" s="2">
        <v>57</v>
      </c>
      <c r="D3032" s="2" t="s">
        <v>12</v>
      </c>
      <c r="E3032" s="2" t="s">
        <v>52</v>
      </c>
      <c r="F3032" s="2" t="s">
        <v>49</v>
      </c>
      <c r="G3032" s="2" t="s">
        <v>26</v>
      </c>
      <c r="H3032" s="7">
        <v>22229.360000000001</v>
      </c>
      <c r="I3032" s="3">
        <v>45456</v>
      </c>
      <c r="J3032" s="3" t="str">
        <f>TEXT(NIgerian_Fintech[[#This Row],[TransactionDate]], "JJJJ")</f>
        <v>2024</v>
      </c>
      <c r="K3032" s="3" t="str">
        <f>TEXT(NIgerian_Fintech[[#This Row],[TransactionDate]], "MMMM")</f>
        <v>June</v>
      </c>
      <c r="L3032" s="3" t="str">
        <f>TEXT(NIgerian_Fintech[[#This Row],[TransactionDate]], "MM")</f>
        <v>06</v>
      </c>
      <c r="M3032" s="3" t="str">
        <f>TEXT(NIgerian_Fintech[[#This Row],[TransactionDate]], "tttt")</f>
        <v>Thursday</v>
      </c>
      <c r="N3032" s="2" t="s">
        <v>21</v>
      </c>
    </row>
    <row r="3033" spans="1:14" ht="14.5" x14ac:dyDescent="0.35">
      <c r="A3033" s="2" t="s">
        <v>6096</v>
      </c>
      <c r="B3033" s="2" t="s">
        <v>6097</v>
      </c>
      <c r="C3033" s="2">
        <v>38</v>
      </c>
      <c r="D3033" s="2" t="s">
        <v>12</v>
      </c>
      <c r="E3033" s="2" t="s">
        <v>93</v>
      </c>
      <c r="F3033" s="2" t="s">
        <v>19</v>
      </c>
      <c r="G3033" s="2" t="s">
        <v>20</v>
      </c>
      <c r="H3033" s="7">
        <v>4811.01</v>
      </c>
      <c r="I3033" s="3">
        <v>45057</v>
      </c>
      <c r="J3033" s="3" t="str">
        <f>TEXT(NIgerian_Fintech[[#This Row],[TransactionDate]], "JJJJ")</f>
        <v>2023</v>
      </c>
      <c r="K3033" s="3" t="str">
        <f>TEXT(NIgerian_Fintech[[#This Row],[TransactionDate]], "MMMM")</f>
        <v>May</v>
      </c>
      <c r="L3033" s="3" t="str">
        <f>TEXT(NIgerian_Fintech[[#This Row],[TransactionDate]], "MM")</f>
        <v>05</v>
      </c>
      <c r="M3033" s="3" t="str">
        <f>TEXT(NIgerian_Fintech[[#This Row],[TransactionDate]], "tttt")</f>
        <v>Thursday</v>
      </c>
      <c r="N3033" s="2" t="s">
        <v>16</v>
      </c>
    </row>
    <row r="3034" spans="1:14" ht="14.5" x14ac:dyDescent="0.35">
      <c r="A3034" s="2" t="s">
        <v>6098</v>
      </c>
      <c r="B3034" s="2" t="s">
        <v>6099</v>
      </c>
      <c r="C3034" s="2">
        <v>32</v>
      </c>
      <c r="D3034" s="2" t="s">
        <v>39</v>
      </c>
      <c r="E3034" s="2" t="s">
        <v>93</v>
      </c>
      <c r="F3034" s="2" t="s">
        <v>14</v>
      </c>
      <c r="G3034" s="2" t="s">
        <v>30</v>
      </c>
      <c r="H3034" s="7">
        <v>12514.65</v>
      </c>
      <c r="I3034" s="3">
        <v>45387</v>
      </c>
      <c r="J3034" s="3" t="str">
        <f>TEXT(NIgerian_Fintech[[#This Row],[TransactionDate]], "JJJJ")</f>
        <v>2024</v>
      </c>
      <c r="K3034" s="3" t="str">
        <f>TEXT(NIgerian_Fintech[[#This Row],[TransactionDate]], "MMMM")</f>
        <v>April</v>
      </c>
      <c r="L3034" s="3" t="str">
        <f>TEXT(NIgerian_Fintech[[#This Row],[TransactionDate]], "MM")</f>
        <v>04</v>
      </c>
      <c r="M3034" s="3" t="str">
        <f>TEXT(NIgerian_Fintech[[#This Row],[TransactionDate]], "tttt")</f>
        <v>Friday</v>
      </c>
      <c r="N3034" s="2" t="s">
        <v>69</v>
      </c>
    </row>
    <row r="3035" spans="1:14" ht="14.5" x14ac:dyDescent="0.35">
      <c r="A3035" s="2" t="s">
        <v>6100</v>
      </c>
      <c r="B3035" s="2" t="s">
        <v>6101</v>
      </c>
      <c r="C3035" s="2">
        <v>39</v>
      </c>
      <c r="D3035" s="2" t="s">
        <v>12</v>
      </c>
      <c r="E3035" s="2" t="s">
        <v>24</v>
      </c>
      <c r="F3035" s="2" t="s">
        <v>55</v>
      </c>
      <c r="G3035" s="2" t="s">
        <v>20</v>
      </c>
      <c r="H3035" s="7">
        <v>10542.56</v>
      </c>
      <c r="I3035" s="3">
        <v>45195</v>
      </c>
      <c r="J3035" s="3" t="str">
        <f>TEXT(NIgerian_Fintech[[#This Row],[TransactionDate]], "JJJJ")</f>
        <v>2023</v>
      </c>
      <c r="K3035" s="3" t="str">
        <f>TEXT(NIgerian_Fintech[[#This Row],[TransactionDate]], "MMMM")</f>
        <v>September</v>
      </c>
      <c r="L3035" s="3" t="str">
        <f>TEXT(NIgerian_Fintech[[#This Row],[TransactionDate]], "MM")</f>
        <v>09</v>
      </c>
      <c r="M3035" s="3" t="str">
        <f>TEXT(NIgerian_Fintech[[#This Row],[TransactionDate]], "tttt")</f>
        <v>Tuesday</v>
      </c>
      <c r="N3035" s="2" t="s">
        <v>16</v>
      </c>
    </row>
    <row r="3036" spans="1:14" ht="14.5" x14ac:dyDescent="0.35">
      <c r="A3036" s="2" t="s">
        <v>6102</v>
      </c>
      <c r="B3036" s="2" t="s">
        <v>6103</v>
      </c>
      <c r="C3036" s="2">
        <v>45</v>
      </c>
      <c r="D3036" s="2" t="s">
        <v>12</v>
      </c>
      <c r="E3036" s="2" t="s">
        <v>29</v>
      </c>
      <c r="F3036" s="2" t="s">
        <v>19</v>
      </c>
      <c r="G3036" s="2" t="s">
        <v>26</v>
      </c>
      <c r="H3036" s="7">
        <v>1842.19</v>
      </c>
      <c r="I3036" s="3">
        <v>45544</v>
      </c>
      <c r="J3036" s="3" t="str">
        <f>TEXT(NIgerian_Fintech[[#This Row],[TransactionDate]], "JJJJ")</f>
        <v>2024</v>
      </c>
      <c r="K3036" s="3" t="str">
        <f>TEXT(NIgerian_Fintech[[#This Row],[TransactionDate]], "MMMM")</f>
        <v>September</v>
      </c>
      <c r="L3036" s="3" t="str">
        <f>TEXT(NIgerian_Fintech[[#This Row],[TransactionDate]], "MM")</f>
        <v>09</v>
      </c>
      <c r="M3036" s="3" t="str">
        <f>TEXT(NIgerian_Fintech[[#This Row],[TransactionDate]], "tttt")</f>
        <v>Monday</v>
      </c>
      <c r="N3036" s="2" t="s">
        <v>16</v>
      </c>
    </row>
    <row r="3037" spans="1:14" ht="14.5" x14ac:dyDescent="0.35">
      <c r="A3037" s="2" t="s">
        <v>6104</v>
      </c>
      <c r="B3037" s="2" t="s">
        <v>6105</v>
      </c>
      <c r="C3037" s="2">
        <v>31</v>
      </c>
      <c r="D3037" s="2" t="s">
        <v>39</v>
      </c>
      <c r="E3037" s="2" t="s">
        <v>13</v>
      </c>
      <c r="F3037" s="2" t="s">
        <v>14</v>
      </c>
      <c r="G3037" s="2" t="s">
        <v>30</v>
      </c>
      <c r="H3037" s="7">
        <v>3841.92</v>
      </c>
      <c r="I3037" s="3">
        <v>45595</v>
      </c>
      <c r="J3037" s="3" t="str">
        <f>TEXT(NIgerian_Fintech[[#This Row],[TransactionDate]], "JJJJ")</f>
        <v>2024</v>
      </c>
      <c r="K3037" s="3" t="str">
        <f>TEXT(NIgerian_Fintech[[#This Row],[TransactionDate]], "MMMM")</f>
        <v>October</v>
      </c>
      <c r="L3037" s="3" t="str">
        <f>TEXT(NIgerian_Fintech[[#This Row],[TransactionDate]], "MM")</f>
        <v>10</v>
      </c>
      <c r="M3037" s="3" t="str">
        <f>TEXT(NIgerian_Fintech[[#This Row],[TransactionDate]], "tttt")</f>
        <v>Wednesday</v>
      </c>
      <c r="N3037" s="2" t="s">
        <v>16</v>
      </c>
    </row>
    <row r="3038" spans="1:14" ht="14.5" x14ac:dyDescent="0.35">
      <c r="A3038" s="2" t="s">
        <v>6106</v>
      </c>
      <c r="B3038" s="2" t="s">
        <v>6107</v>
      </c>
      <c r="C3038" s="2">
        <v>44</v>
      </c>
      <c r="D3038" s="2" t="s">
        <v>39</v>
      </c>
      <c r="E3038" s="2" t="s">
        <v>52</v>
      </c>
      <c r="F3038" s="2" t="s">
        <v>49</v>
      </c>
      <c r="G3038" s="2" t="s">
        <v>36</v>
      </c>
      <c r="H3038" s="7">
        <v>7543.28</v>
      </c>
      <c r="I3038" s="3">
        <v>45497</v>
      </c>
      <c r="J3038" s="3" t="str">
        <f>TEXT(NIgerian_Fintech[[#This Row],[TransactionDate]], "JJJJ")</f>
        <v>2024</v>
      </c>
      <c r="K3038" s="3" t="str">
        <f>TEXT(NIgerian_Fintech[[#This Row],[TransactionDate]], "MMMM")</f>
        <v>July</v>
      </c>
      <c r="L3038" s="3" t="str">
        <f>TEXT(NIgerian_Fintech[[#This Row],[TransactionDate]], "MM")</f>
        <v>07</v>
      </c>
      <c r="M3038" s="3" t="str">
        <f>TEXT(NIgerian_Fintech[[#This Row],[TransactionDate]], "tttt")</f>
        <v>Wednesday</v>
      </c>
      <c r="N3038" s="2" t="s">
        <v>16</v>
      </c>
    </row>
    <row r="3039" spans="1:14" ht="14.5" x14ac:dyDescent="0.35">
      <c r="A3039" s="2" t="s">
        <v>6108</v>
      </c>
      <c r="B3039" s="2" t="s">
        <v>6109</v>
      </c>
      <c r="C3039" s="2">
        <v>58</v>
      </c>
      <c r="D3039" s="2" t="s">
        <v>39</v>
      </c>
      <c r="E3039" s="2" t="s">
        <v>64</v>
      </c>
      <c r="F3039" s="2" t="s">
        <v>55</v>
      </c>
      <c r="G3039" s="2" t="s">
        <v>36</v>
      </c>
      <c r="H3039" s="7">
        <v>18741.22</v>
      </c>
      <c r="I3039" s="3">
        <v>45530</v>
      </c>
      <c r="J3039" s="3" t="str">
        <f>TEXT(NIgerian_Fintech[[#This Row],[TransactionDate]], "JJJJ")</f>
        <v>2024</v>
      </c>
      <c r="K3039" s="3" t="str">
        <f>TEXT(NIgerian_Fintech[[#This Row],[TransactionDate]], "MMMM")</f>
        <v>August</v>
      </c>
      <c r="L3039" s="3" t="str">
        <f>TEXT(NIgerian_Fintech[[#This Row],[TransactionDate]], "MM")</f>
        <v>08</v>
      </c>
      <c r="M3039" s="3" t="str">
        <f>TEXT(NIgerian_Fintech[[#This Row],[TransactionDate]], "tttt")</f>
        <v>Monday</v>
      </c>
      <c r="N3039" s="2" t="s">
        <v>16</v>
      </c>
    </row>
    <row r="3040" spans="1:14" ht="14.5" x14ac:dyDescent="0.35">
      <c r="A3040" s="2" t="s">
        <v>6110</v>
      </c>
      <c r="B3040" s="2" t="s">
        <v>6111</v>
      </c>
      <c r="C3040" s="2">
        <v>57</v>
      </c>
      <c r="D3040" s="2" t="s">
        <v>12</v>
      </c>
      <c r="E3040" s="2" t="s">
        <v>13</v>
      </c>
      <c r="F3040" s="2" t="s">
        <v>19</v>
      </c>
      <c r="G3040" s="2" t="s">
        <v>36</v>
      </c>
      <c r="H3040" s="7">
        <v>30979.88</v>
      </c>
      <c r="I3040" s="3">
        <v>45186</v>
      </c>
      <c r="J3040" s="3" t="str">
        <f>TEXT(NIgerian_Fintech[[#This Row],[TransactionDate]], "JJJJ")</f>
        <v>2023</v>
      </c>
      <c r="K3040" s="3" t="str">
        <f>TEXT(NIgerian_Fintech[[#This Row],[TransactionDate]], "MMMM")</f>
        <v>September</v>
      </c>
      <c r="L3040" s="3" t="str">
        <f>TEXT(NIgerian_Fintech[[#This Row],[TransactionDate]], "MM")</f>
        <v>09</v>
      </c>
      <c r="M3040" s="3" t="str">
        <f>TEXT(NIgerian_Fintech[[#This Row],[TransactionDate]], "tttt")</f>
        <v>Sunday</v>
      </c>
      <c r="N3040" s="2" t="s">
        <v>16</v>
      </c>
    </row>
    <row r="3041" spans="1:14" ht="14.5" x14ac:dyDescent="0.35">
      <c r="A3041" s="2" t="s">
        <v>6112</v>
      </c>
      <c r="B3041" s="2" t="s">
        <v>6113</v>
      </c>
      <c r="C3041" s="2">
        <v>45</v>
      </c>
      <c r="D3041" s="2" t="s">
        <v>12</v>
      </c>
      <c r="E3041" s="2" t="s">
        <v>42</v>
      </c>
      <c r="F3041" s="2" t="s">
        <v>14</v>
      </c>
      <c r="G3041" s="2" t="s">
        <v>15</v>
      </c>
      <c r="H3041" s="7">
        <v>208.01</v>
      </c>
      <c r="I3041" s="3">
        <v>44977</v>
      </c>
      <c r="J3041" s="3" t="str">
        <f>TEXT(NIgerian_Fintech[[#This Row],[TransactionDate]], "JJJJ")</f>
        <v>2023</v>
      </c>
      <c r="K3041" s="3" t="str">
        <f>TEXT(NIgerian_Fintech[[#This Row],[TransactionDate]], "MMMM")</f>
        <v>February</v>
      </c>
      <c r="L3041" s="3" t="str">
        <f>TEXT(NIgerian_Fintech[[#This Row],[TransactionDate]], "MM")</f>
        <v>02</v>
      </c>
      <c r="M3041" s="3" t="str">
        <f>TEXT(NIgerian_Fintech[[#This Row],[TransactionDate]], "tttt")</f>
        <v>Monday</v>
      </c>
      <c r="N3041" s="2" t="s">
        <v>21</v>
      </c>
    </row>
    <row r="3042" spans="1:14" ht="14.5" x14ac:dyDescent="0.35">
      <c r="A3042" s="2" t="s">
        <v>6114</v>
      </c>
      <c r="B3042" s="2" t="s">
        <v>6115</v>
      </c>
      <c r="C3042" s="2">
        <v>43</v>
      </c>
      <c r="D3042" s="2" t="s">
        <v>12</v>
      </c>
      <c r="E3042" s="2" t="s">
        <v>42</v>
      </c>
      <c r="F3042" s="2" t="s">
        <v>55</v>
      </c>
      <c r="G3042" s="2" t="s">
        <v>20</v>
      </c>
      <c r="H3042" s="7">
        <v>4347.26</v>
      </c>
      <c r="I3042" s="3">
        <v>45059</v>
      </c>
      <c r="J3042" s="3" t="str">
        <f>TEXT(NIgerian_Fintech[[#This Row],[TransactionDate]], "JJJJ")</f>
        <v>2023</v>
      </c>
      <c r="K3042" s="3" t="str">
        <f>TEXT(NIgerian_Fintech[[#This Row],[TransactionDate]], "MMMM")</f>
        <v>May</v>
      </c>
      <c r="L3042" s="3" t="str">
        <f>TEXT(NIgerian_Fintech[[#This Row],[TransactionDate]], "MM")</f>
        <v>05</v>
      </c>
      <c r="M3042" s="3" t="str">
        <f>TEXT(NIgerian_Fintech[[#This Row],[TransactionDate]], "tttt")</f>
        <v>Saturday</v>
      </c>
      <c r="N3042" s="2" t="s">
        <v>16</v>
      </c>
    </row>
    <row r="3043" spans="1:14" ht="14.5" x14ac:dyDescent="0.35">
      <c r="A3043" s="2" t="s">
        <v>6116</v>
      </c>
      <c r="B3043" s="2" t="s">
        <v>6117</v>
      </c>
      <c r="C3043" s="2">
        <v>19</v>
      </c>
      <c r="D3043" s="2" t="s">
        <v>12</v>
      </c>
      <c r="E3043" s="2" t="s">
        <v>64</v>
      </c>
      <c r="F3043" s="2" t="s">
        <v>55</v>
      </c>
      <c r="G3043" s="2" t="s">
        <v>26</v>
      </c>
      <c r="H3043" s="7">
        <v>11030.54</v>
      </c>
      <c r="I3043" s="3">
        <v>45605</v>
      </c>
      <c r="J3043" s="3" t="str">
        <f>TEXT(NIgerian_Fintech[[#This Row],[TransactionDate]], "JJJJ")</f>
        <v>2024</v>
      </c>
      <c r="K3043" s="3" t="str">
        <f>TEXT(NIgerian_Fintech[[#This Row],[TransactionDate]], "MMMM")</f>
        <v>November</v>
      </c>
      <c r="L3043" s="3" t="str">
        <f>TEXT(NIgerian_Fintech[[#This Row],[TransactionDate]], "MM")</f>
        <v>11</v>
      </c>
      <c r="M3043" s="3" t="str">
        <f>TEXT(NIgerian_Fintech[[#This Row],[TransactionDate]], "tttt")</f>
        <v>Saturday</v>
      </c>
      <c r="N3043" s="2" t="s">
        <v>16</v>
      </c>
    </row>
    <row r="3044" spans="1:14" ht="14.5" x14ac:dyDescent="0.35">
      <c r="A3044" s="2" t="s">
        <v>6118</v>
      </c>
      <c r="B3044" s="2" t="s">
        <v>6119</v>
      </c>
      <c r="C3044" s="2">
        <v>42</v>
      </c>
      <c r="D3044" s="2" t="s">
        <v>12</v>
      </c>
      <c r="E3044" s="2" t="s">
        <v>74</v>
      </c>
      <c r="F3044" s="2" t="s">
        <v>25</v>
      </c>
      <c r="G3044" s="2" t="s">
        <v>30</v>
      </c>
      <c r="H3044" s="7">
        <v>7502.03</v>
      </c>
      <c r="I3044" s="3">
        <v>44931</v>
      </c>
      <c r="J3044" s="3" t="str">
        <f>TEXT(NIgerian_Fintech[[#This Row],[TransactionDate]], "JJJJ")</f>
        <v>2023</v>
      </c>
      <c r="K3044" s="3" t="str">
        <f>TEXT(NIgerian_Fintech[[#This Row],[TransactionDate]], "MMMM")</f>
        <v>January</v>
      </c>
      <c r="L3044" s="3" t="str">
        <f>TEXT(NIgerian_Fintech[[#This Row],[TransactionDate]], "MM")</f>
        <v>01</v>
      </c>
      <c r="M3044" s="3" t="str">
        <f>TEXT(NIgerian_Fintech[[#This Row],[TransactionDate]], "tttt")</f>
        <v>Thursday</v>
      </c>
      <c r="N3044" s="2" t="s">
        <v>16</v>
      </c>
    </row>
    <row r="3045" spans="1:14" ht="14.5" x14ac:dyDescent="0.35">
      <c r="A3045" s="2" t="s">
        <v>6120</v>
      </c>
      <c r="B3045" s="2" t="s">
        <v>6121</v>
      </c>
      <c r="C3045" s="2">
        <v>20</v>
      </c>
      <c r="D3045" s="2" t="s">
        <v>39</v>
      </c>
      <c r="E3045" s="2" t="s">
        <v>24</v>
      </c>
      <c r="F3045" s="2" t="s">
        <v>55</v>
      </c>
      <c r="G3045" s="2" t="s">
        <v>20</v>
      </c>
      <c r="H3045" s="7">
        <v>28650.92</v>
      </c>
      <c r="I3045" s="3">
        <v>45574</v>
      </c>
      <c r="J3045" s="3" t="str">
        <f>TEXT(NIgerian_Fintech[[#This Row],[TransactionDate]], "JJJJ")</f>
        <v>2024</v>
      </c>
      <c r="K3045" s="3" t="str">
        <f>TEXT(NIgerian_Fintech[[#This Row],[TransactionDate]], "MMMM")</f>
        <v>October</v>
      </c>
      <c r="L3045" s="3" t="str">
        <f>TEXT(NIgerian_Fintech[[#This Row],[TransactionDate]], "MM")</f>
        <v>10</v>
      </c>
      <c r="M3045" s="3" t="str">
        <f>TEXT(NIgerian_Fintech[[#This Row],[TransactionDate]], "tttt")</f>
        <v>Wednesday</v>
      </c>
      <c r="N3045" s="2" t="s">
        <v>16</v>
      </c>
    </row>
    <row r="3046" spans="1:14" ht="14.5" x14ac:dyDescent="0.35">
      <c r="A3046" s="2" t="s">
        <v>6122</v>
      </c>
      <c r="B3046" s="2" t="s">
        <v>6123</v>
      </c>
      <c r="C3046" s="2">
        <v>25</v>
      </c>
      <c r="D3046" s="2" t="s">
        <v>39</v>
      </c>
      <c r="E3046" s="2" t="s">
        <v>74</v>
      </c>
      <c r="F3046" s="2" t="s">
        <v>14</v>
      </c>
      <c r="G3046" s="2" t="s">
        <v>26</v>
      </c>
      <c r="H3046" s="7">
        <v>171.15</v>
      </c>
      <c r="I3046" s="3">
        <v>45428</v>
      </c>
      <c r="J3046" s="3" t="str">
        <f>TEXT(NIgerian_Fintech[[#This Row],[TransactionDate]], "JJJJ")</f>
        <v>2024</v>
      </c>
      <c r="K3046" s="3" t="str">
        <f>TEXT(NIgerian_Fintech[[#This Row],[TransactionDate]], "MMMM")</f>
        <v>May</v>
      </c>
      <c r="L3046" s="3" t="str">
        <f>TEXT(NIgerian_Fintech[[#This Row],[TransactionDate]], "MM")</f>
        <v>05</v>
      </c>
      <c r="M3046" s="3" t="str">
        <f>TEXT(NIgerian_Fintech[[#This Row],[TransactionDate]], "tttt")</f>
        <v>Thursday</v>
      </c>
      <c r="N3046" s="2" t="s">
        <v>16</v>
      </c>
    </row>
    <row r="3047" spans="1:14" ht="14.5" x14ac:dyDescent="0.35">
      <c r="A3047" s="2" t="s">
        <v>6124</v>
      </c>
      <c r="B3047" s="2" t="s">
        <v>6125</v>
      </c>
      <c r="C3047" s="2">
        <v>61</v>
      </c>
      <c r="D3047" s="2" t="s">
        <v>12</v>
      </c>
      <c r="E3047" s="2" t="s">
        <v>24</v>
      </c>
      <c r="F3047" s="2" t="s">
        <v>49</v>
      </c>
      <c r="G3047" s="2" t="s">
        <v>15</v>
      </c>
      <c r="H3047" s="7">
        <v>5757.9</v>
      </c>
      <c r="I3047" s="3">
        <v>45110</v>
      </c>
      <c r="J3047" s="3" t="str">
        <f>TEXT(NIgerian_Fintech[[#This Row],[TransactionDate]], "JJJJ")</f>
        <v>2023</v>
      </c>
      <c r="K3047" s="3" t="str">
        <f>TEXT(NIgerian_Fintech[[#This Row],[TransactionDate]], "MMMM")</f>
        <v>July</v>
      </c>
      <c r="L3047" s="3" t="str">
        <f>TEXT(NIgerian_Fintech[[#This Row],[TransactionDate]], "MM")</f>
        <v>07</v>
      </c>
      <c r="M3047" s="3" t="str">
        <f>TEXT(NIgerian_Fintech[[#This Row],[TransactionDate]], "tttt")</f>
        <v>Monday</v>
      </c>
      <c r="N3047" s="2" t="s">
        <v>16</v>
      </c>
    </row>
    <row r="3048" spans="1:14" ht="14.5" x14ac:dyDescent="0.35">
      <c r="A3048" s="2" t="s">
        <v>6126</v>
      </c>
      <c r="B3048" s="2" t="s">
        <v>6127</v>
      </c>
      <c r="C3048" s="2">
        <v>50</v>
      </c>
      <c r="D3048" s="2" t="s">
        <v>12</v>
      </c>
      <c r="E3048" s="2" t="s">
        <v>42</v>
      </c>
      <c r="F3048" s="2" t="s">
        <v>35</v>
      </c>
      <c r="G3048" s="2" t="s">
        <v>26</v>
      </c>
      <c r="H3048" s="7">
        <v>11050.44</v>
      </c>
      <c r="I3048" s="3">
        <v>45335</v>
      </c>
      <c r="J3048" s="3" t="str">
        <f>TEXT(NIgerian_Fintech[[#This Row],[TransactionDate]], "JJJJ")</f>
        <v>2024</v>
      </c>
      <c r="K3048" s="3" t="str">
        <f>TEXT(NIgerian_Fintech[[#This Row],[TransactionDate]], "MMMM")</f>
        <v>February</v>
      </c>
      <c r="L3048" s="3" t="str">
        <f>TEXT(NIgerian_Fintech[[#This Row],[TransactionDate]], "MM")</f>
        <v>02</v>
      </c>
      <c r="M3048" s="3" t="str">
        <f>TEXT(NIgerian_Fintech[[#This Row],[TransactionDate]], "tttt")</f>
        <v>Tuesday</v>
      </c>
      <c r="N3048" s="2" t="s">
        <v>16</v>
      </c>
    </row>
    <row r="3049" spans="1:14" ht="14.5" x14ac:dyDescent="0.35">
      <c r="A3049" s="2" t="s">
        <v>6128</v>
      </c>
      <c r="B3049" s="2" t="s">
        <v>6129</v>
      </c>
      <c r="C3049" s="2">
        <v>59</v>
      </c>
      <c r="D3049" s="2" t="s">
        <v>12</v>
      </c>
      <c r="E3049" s="2" t="s">
        <v>24</v>
      </c>
      <c r="F3049" s="2" t="s">
        <v>25</v>
      </c>
      <c r="G3049" s="2" t="s">
        <v>20</v>
      </c>
      <c r="H3049" s="7">
        <v>2453.6799999999998</v>
      </c>
      <c r="I3049" s="3">
        <v>45017</v>
      </c>
      <c r="J3049" s="3" t="str">
        <f>TEXT(NIgerian_Fintech[[#This Row],[TransactionDate]], "JJJJ")</f>
        <v>2023</v>
      </c>
      <c r="K3049" s="3" t="str">
        <f>TEXT(NIgerian_Fintech[[#This Row],[TransactionDate]], "MMMM")</f>
        <v>April</v>
      </c>
      <c r="L3049" s="3" t="str">
        <f>TEXT(NIgerian_Fintech[[#This Row],[TransactionDate]], "MM")</f>
        <v>04</v>
      </c>
      <c r="M3049" s="3" t="str">
        <f>TEXT(NIgerian_Fintech[[#This Row],[TransactionDate]], "tttt")</f>
        <v>Saturday</v>
      </c>
      <c r="N3049" s="2" t="s">
        <v>16</v>
      </c>
    </row>
    <row r="3050" spans="1:14" ht="14.5" x14ac:dyDescent="0.35">
      <c r="A3050" s="2" t="s">
        <v>6130</v>
      </c>
      <c r="B3050" s="2" t="s">
        <v>6131</v>
      </c>
      <c r="C3050" s="2">
        <v>52</v>
      </c>
      <c r="D3050" s="2" t="s">
        <v>12</v>
      </c>
      <c r="E3050" s="2" t="s">
        <v>29</v>
      </c>
      <c r="F3050" s="2" t="s">
        <v>14</v>
      </c>
      <c r="G3050" s="2" t="s">
        <v>26</v>
      </c>
      <c r="H3050" s="7">
        <v>12941.58</v>
      </c>
      <c r="I3050" s="3">
        <v>45362</v>
      </c>
      <c r="J3050" s="3" t="str">
        <f>TEXT(NIgerian_Fintech[[#This Row],[TransactionDate]], "JJJJ")</f>
        <v>2024</v>
      </c>
      <c r="K3050" s="3" t="str">
        <f>TEXT(NIgerian_Fintech[[#This Row],[TransactionDate]], "MMMM")</f>
        <v>March</v>
      </c>
      <c r="L3050" s="3" t="str">
        <f>TEXT(NIgerian_Fintech[[#This Row],[TransactionDate]], "MM")</f>
        <v>03</v>
      </c>
      <c r="M3050" s="3" t="str">
        <f>TEXT(NIgerian_Fintech[[#This Row],[TransactionDate]], "tttt")</f>
        <v>Monday</v>
      </c>
      <c r="N3050" s="2" t="s">
        <v>16</v>
      </c>
    </row>
    <row r="3051" spans="1:14" ht="14.5" x14ac:dyDescent="0.35">
      <c r="A3051" s="2" t="s">
        <v>6132</v>
      </c>
      <c r="B3051" s="2" t="s">
        <v>6133</v>
      </c>
      <c r="C3051" s="2">
        <v>23</v>
      </c>
      <c r="D3051" s="2" t="s">
        <v>12</v>
      </c>
      <c r="E3051" s="2" t="s">
        <v>29</v>
      </c>
      <c r="F3051" s="2" t="s">
        <v>14</v>
      </c>
      <c r="G3051" s="2" t="s">
        <v>30</v>
      </c>
      <c r="H3051" s="7">
        <v>847.18</v>
      </c>
      <c r="I3051" s="3">
        <v>45115</v>
      </c>
      <c r="J3051" s="3" t="str">
        <f>TEXT(NIgerian_Fintech[[#This Row],[TransactionDate]], "JJJJ")</f>
        <v>2023</v>
      </c>
      <c r="K3051" s="3" t="str">
        <f>TEXT(NIgerian_Fintech[[#This Row],[TransactionDate]], "MMMM")</f>
        <v>July</v>
      </c>
      <c r="L3051" s="3" t="str">
        <f>TEXT(NIgerian_Fintech[[#This Row],[TransactionDate]], "MM")</f>
        <v>07</v>
      </c>
      <c r="M3051" s="3" t="str">
        <f>TEXT(NIgerian_Fintech[[#This Row],[TransactionDate]], "tttt")</f>
        <v>Saturday</v>
      </c>
      <c r="N3051" s="2" t="s">
        <v>16</v>
      </c>
    </row>
    <row r="3052" spans="1:14" ht="14.5" x14ac:dyDescent="0.35">
      <c r="A3052" s="2" t="s">
        <v>6134</v>
      </c>
      <c r="B3052" s="2" t="s">
        <v>6135</v>
      </c>
      <c r="C3052" s="2">
        <v>56</v>
      </c>
      <c r="D3052" s="2" t="s">
        <v>39</v>
      </c>
      <c r="E3052" s="2" t="s">
        <v>64</v>
      </c>
      <c r="F3052" s="2" t="s">
        <v>14</v>
      </c>
      <c r="G3052" s="2" t="s">
        <v>15</v>
      </c>
      <c r="H3052" s="7">
        <v>5997.27</v>
      </c>
      <c r="I3052" s="3">
        <v>45406</v>
      </c>
      <c r="J3052" s="3" t="str">
        <f>TEXT(NIgerian_Fintech[[#This Row],[TransactionDate]], "JJJJ")</f>
        <v>2024</v>
      </c>
      <c r="K3052" s="3" t="str">
        <f>TEXT(NIgerian_Fintech[[#This Row],[TransactionDate]], "MMMM")</f>
        <v>April</v>
      </c>
      <c r="L3052" s="3" t="str">
        <f>TEXT(NIgerian_Fintech[[#This Row],[TransactionDate]], "MM")</f>
        <v>04</v>
      </c>
      <c r="M3052" s="3" t="str">
        <f>TEXT(NIgerian_Fintech[[#This Row],[TransactionDate]], "tttt")</f>
        <v>Wednesday</v>
      </c>
      <c r="N3052" s="2" t="s">
        <v>16</v>
      </c>
    </row>
    <row r="3053" spans="1:14" ht="14.5" x14ac:dyDescent="0.35">
      <c r="A3053" s="2" t="s">
        <v>6136</v>
      </c>
      <c r="B3053" s="2" t="s">
        <v>6137</v>
      </c>
      <c r="C3053" s="2">
        <v>40</v>
      </c>
      <c r="D3053" s="2" t="s">
        <v>39</v>
      </c>
      <c r="E3053" s="2" t="s">
        <v>74</v>
      </c>
      <c r="F3053" s="2" t="s">
        <v>19</v>
      </c>
      <c r="G3053" s="2" t="s">
        <v>30</v>
      </c>
      <c r="H3053" s="7">
        <v>11277.37</v>
      </c>
      <c r="I3053" s="3">
        <v>45309</v>
      </c>
      <c r="J3053" s="3" t="str">
        <f>TEXT(NIgerian_Fintech[[#This Row],[TransactionDate]], "JJJJ")</f>
        <v>2024</v>
      </c>
      <c r="K3053" s="3" t="str">
        <f>TEXT(NIgerian_Fintech[[#This Row],[TransactionDate]], "MMMM")</f>
        <v>January</v>
      </c>
      <c r="L3053" s="3" t="str">
        <f>TEXT(NIgerian_Fintech[[#This Row],[TransactionDate]], "MM")</f>
        <v>01</v>
      </c>
      <c r="M3053" s="3" t="str">
        <f>TEXT(NIgerian_Fintech[[#This Row],[TransactionDate]], "tttt")</f>
        <v>Thursday</v>
      </c>
      <c r="N3053" s="2" t="s">
        <v>16</v>
      </c>
    </row>
    <row r="3054" spans="1:14" ht="14.5" x14ac:dyDescent="0.35">
      <c r="A3054" s="2" t="s">
        <v>6138</v>
      </c>
      <c r="B3054" s="2" t="s">
        <v>6139</v>
      </c>
      <c r="C3054" s="2">
        <v>42</v>
      </c>
      <c r="D3054" s="2" t="s">
        <v>39</v>
      </c>
      <c r="E3054" s="2" t="s">
        <v>52</v>
      </c>
      <c r="F3054" s="2" t="s">
        <v>19</v>
      </c>
      <c r="G3054" s="2" t="s">
        <v>15</v>
      </c>
      <c r="H3054" s="7">
        <v>3102.78</v>
      </c>
      <c r="I3054" s="3">
        <v>45248</v>
      </c>
      <c r="J3054" s="3" t="str">
        <f>TEXT(NIgerian_Fintech[[#This Row],[TransactionDate]], "JJJJ")</f>
        <v>2023</v>
      </c>
      <c r="K3054" s="3" t="str">
        <f>TEXT(NIgerian_Fintech[[#This Row],[TransactionDate]], "MMMM")</f>
        <v>November</v>
      </c>
      <c r="L3054" s="3" t="str">
        <f>TEXT(NIgerian_Fintech[[#This Row],[TransactionDate]], "MM")</f>
        <v>11</v>
      </c>
      <c r="M3054" s="3" t="str">
        <f>TEXT(NIgerian_Fintech[[#This Row],[TransactionDate]], "tttt")</f>
        <v>Saturday</v>
      </c>
      <c r="N3054" s="2" t="s">
        <v>16</v>
      </c>
    </row>
    <row r="3055" spans="1:14" ht="14.5" x14ac:dyDescent="0.35">
      <c r="A3055" s="2" t="s">
        <v>6140</v>
      </c>
      <c r="B3055" s="2" t="s">
        <v>6141</v>
      </c>
      <c r="C3055" s="2">
        <v>60</v>
      </c>
      <c r="D3055" s="2" t="s">
        <v>12</v>
      </c>
      <c r="E3055" s="2" t="s">
        <v>42</v>
      </c>
      <c r="F3055" s="2" t="s">
        <v>49</v>
      </c>
      <c r="G3055" s="2" t="s">
        <v>15</v>
      </c>
      <c r="H3055" s="7">
        <v>767.15</v>
      </c>
      <c r="I3055" s="3">
        <v>45369</v>
      </c>
      <c r="J3055" s="3" t="str">
        <f>TEXT(NIgerian_Fintech[[#This Row],[TransactionDate]], "JJJJ")</f>
        <v>2024</v>
      </c>
      <c r="K3055" s="3" t="str">
        <f>TEXT(NIgerian_Fintech[[#This Row],[TransactionDate]], "MMMM")</f>
        <v>March</v>
      </c>
      <c r="L3055" s="3" t="str">
        <f>TEXT(NIgerian_Fintech[[#This Row],[TransactionDate]], "MM")</f>
        <v>03</v>
      </c>
      <c r="M3055" s="3" t="str">
        <f>TEXT(NIgerian_Fintech[[#This Row],[TransactionDate]], "tttt")</f>
        <v>Monday</v>
      </c>
      <c r="N3055" s="2" t="s">
        <v>16</v>
      </c>
    </row>
    <row r="3056" spans="1:14" ht="14.5" x14ac:dyDescent="0.35">
      <c r="A3056" s="2" t="s">
        <v>6142</v>
      </c>
      <c r="B3056" s="2" t="s">
        <v>6143</v>
      </c>
      <c r="C3056" s="2">
        <v>36</v>
      </c>
      <c r="D3056" s="2" t="s">
        <v>12</v>
      </c>
      <c r="E3056" s="2" t="s">
        <v>93</v>
      </c>
      <c r="F3056" s="2" t="s">
        <v>14</v>
      </c>
      <c r="G3056" s="2" t="s">
        <v>26</v>
      </c>
      <c r="H3056" s="7">
        <v>31470.58</v>
      </c>
      <c r="I3056" s="3">
        <v>45416</v>
      </c>
      <c r="J3056" s="3" t="str">
        <f>TEXT(NIgerian_Fintech[[#This Row],[TransactionDate]], "JJJJ")</f>
        <v>2024</v>
      </c>
      <c r="K3056" s="3" t="str">
        <f>TEXT(NIgerian_Fintech[[#This Row],[TransactionDate]], "MMMM")</f>
        <v>May</v>
      </c>
      <c r="L3056" s="3" t="str">
        <f>TEXT(NIgerian_Fintech[[#This Row],[TransactionDate]], "MM")</f>
        <v>05</v>
      </c>
      <c r="M3056" s="3" t="str">
        <f>TEXT(NIgerian_Fintech[[#This Row],[TransactionDate]], "tttt")</f>
        <v>Saturday</v>
      </c>
      <c r="N3056" s="2" t="s">
        <v>16</v>
      </c>
    </row>
    <row r="3057" spans="1:14" ht="14.5" x14ac:dyDescent="0.35">
      <c r="A3057" s="2" t="s">
        <v>6144</v>
      </c>
      <c r="B3057" s="2" t="s">
        <v>6145</v>
      </c>
      <c r="C3057" s="2">
        <v>22</v>
      </c>
      <c r="D3057" s="2" t="s">
        <v>39</v>
      </c>
      <c r="E3057" s="2" t="s">
        <v>52</v>
      </c>
      <c r="F3057" s="2" t="s">
        <v>19</v>
      </c>
      <c r="G3057" s="2" t="s">
        <v>30</v>
      </c>
      <c r="H3057" s="7">
        <v>24513.52</v>
      </c>
      <c r="I3057" s="3">
        <v>45059</v>
      </c>
      <c r="J3057" s="3" t="str">
        <f>TEXT(NIgerian_Fintech[[#This Row],[TransactionDate]], "JJJJ")</f>
        <v>2023</v>
      </c>
      <c r="K3057" s="3" t="str">
        <f>TEXT(NIgerian_Fintech[[#This Row],[TransactionDate]], "MMMM")</f>
        <v>May</v>
      </c>
      <c r="L3057" s="3" t="str">
        <f>TEXT(NIgerian_Fintech[[#This Row],[TransactionDate]], "MM")</f>
        <v>05</v>
      </c>
      <c r="M3057" s="3" t="str">
        <f>TEXT(NIgerian_Fintech[[#This Row],[TransactionDate]], "tttt")</f>
        <v>Saturday</v>
      </c>
      <c r="N3057" s="2" t="s">
        <v>16</v>
      </c>
    </row>
    <row r="3058" spans="1:14" ht="14.5" x14ac:dyDescent="0.35">
      <c r="A3058" s="2" t="s">
        <v>6146</v>
      </c>
      <c r="B3058" s="2" t="s">
        <v>6147</v>
      </c>
      <c r="C3058" s="2">
        <v>28</v>
      </c>
      <c r="D3058" s="2" t="s">
        <v>39</v>
      </c>
      <c r="E3058" s="2" t="s">
        <v>64</v>
      </c>
      <c r="F3058" s="2" t="s">
        <v>19</v>
      </c>
      <c r="G3058" s="2" t="s">
        <v>15</v>
      </c>
      <c r="H3058" s="7">
        <v>26087.02</v>
      </c>
      <c r="I3058" s="3">
        <v>45610</v>
      </c>
      <c r="J3058" s="3" t="str">
        <f>TEXT(NIgerian_Fintech[[#This Row],[TransactionDate]], "JJJJ")</f>
        <v>2024</v>
      </c>
      <c r="K3058" s="3" t="str">
        <f>TEXT(NIgerian_Fintech[[#This Row],[TransactionDate]], "MMMM")</f>
        <v>November</v>
      </c>
      <c r="L3058" s="3" t="str">
        <f>TEXT(NIgerian_Fintech[[#This Row],[TransactionDate]], "MM")</f>
        <v>11</v>
      </c>
      <c r="M3058" s="3" t="str">
        <f>TEXT(NIgerian_Fintech[[#This Row],[TransactionDate]], "tttt")</f>
        <v>Thursday</v>
      </c>
      <c r="N3058" s="2" t="s">
        <v>16</v>
      </c>
    </row>
    <row r="3059" spans="1:14" ht="14.5" x14ac:dyDescent="0.35">
      <c r="A3059" s="2" t="s">
        <v>6148</v>
      </c>
      <c r="B3059" s="2" t="s">
        <v>6149</v>
      </c>
      <c r="C3059" s="2">
        <v>29</v>
      </c>
      <c r="D3059" s="2" t="s">
        <v>12</v>
      </c>
      <c r="E3059" s="2" t="s">
        <v>93</v>
      </c>
      <c r="F3059" s="2" t="s">
        <v>19</v>
      </c>
      <c r="G3059" s="2" t="s">
        <v>15</v>
      </c>
      <c r="H3059" s="7">
        <v>38398.129999999997</v>
      </c>
      <c r="I3059" s="3">
        <v>45352</v>
      </c>
      <c r="J3059" s="3" t="str">
        <f>TEXT(NIgerian_Fintech[[#This Row],[TransactionDate]], "JJJJ")</f>
        <v>2024</v>
      </c>
      <c r="K3059" s="3" t="str">
        <f>TEXT(NIgerian_Fintech[[#This Row],[TransactionDate]], "MMMM")</f>
        <v>March</v>
      </c>
      <c r="L3059" s="3" t="str">
        <f>TEXT(NIgerian_Fintech[[#This Row],[TransactionDate]], "MM")</f>
        <v>03</v>
      </c>
      <c r="M3059" s="3" t="str">
        <f>TEXT(NIgerian_Fintech[[#This Row],[TransactionDate]], "tttt")</f>
        <v>Friday</v>
      </c>
      <c r="N3059" s="2" t="s">
        <v>16</v>
      </c>
    </row>
    <row r="3060" spans="1:14" ht="14.5" x14ac:dyDescent="0.35">
      <c r="A3060" s="2" t="s">
        <v>6150</v>
      </c>
      <c r="B3060" s="2" t="s">
        <v>6151</v>
      </c>
      <c r="C3060" s="2">
        <v>27</v>
      </c>
      <c r="D3060" s="2" t="s">
        <v>39</v>
      </c>
      <c r="E3060" s="2" t="s">
        <v>52</v>
      </c>
      <c r="F3060" s="2" t="s">
        <v>49</v>
      </c>
      <c r="G3060" s="2" t="s">
        <v>26</v>
      </c>
      <c r="H3060" s="7">
        <v>2041.97</v>
      </c>
      <c r="I3060" s="3">
        <v>45176</v>
      </c>
      <c r="J3060" s="3" t="str">
        <f>TEXT(NIgerian_Fintech[[#This Row],[TransactionDate]], "JJJJ")</f>
        <v>2023</v>
      </c>
      <c r="K3060" s="3" t="str">
        <f>TEXT(NIgerian_Fintech[[#This Row],[TransactionDate]], "MMMM")</f>
        <v>September</v>
      </c>
      <c r="L3060" s="3" t="str">
        <f>TEXT(NIgerian_Fintech[[#This Row],[TransactionDate]], "MM")</f>
        <v>09</v>
      </c>
      <c r="M3060" s="3" t="str">
        <f>TEXT(NIgerian_Fintech[[#This Row],[TransactionDate]], "tttt")</f>
        <v>Thursday</v>
      </c>
      <c r="N3060" s="2" t="s">
        <v>16</v>
      </c>
    </row>
    <row r="3061" spans="1:14" ht="14.5" x14ac:dyDescent="0.35">
      <c r="A3061" s="2" t="s">
        <v>6152</v>
      </c>
      <c r="B3061" s="2" t="s">
        <v>6153</v>
      </c>
      <c r="C3061" s="2">
        <v>25</v>
      </c>
      <c r="D3061" s="2" t="s">
        <v>39</v>
      </c>
      <c r="E3061" s="2" t="s">
        <v>74</v>
      </c>
      <c r="F3061" s="2" t="s">
        <v>49</v>
      </c>
      <c r="G3061" s="2" t="s">
        <v>20</v>
      </c>
      <c r="H3061" s="7">
        <v>1717.09</v>
      </c>
      <c r="I3061" s="3">
        <v>44987</v>
      </c>
      <c r="J3061" s="3" t="str">
        <f>TEXT(NIgerian_Fintech[[#This Row],[TransactionDate]], "JJJJ")</f>
        <v>2023</v>
      </c>
      <c r="K3061" s="3" t="str">
        <f>TEXT(NIgerian_Fintech[[#This Row],[TransactionDate]], "MMMM")</f>
        <v>March</v>
      </c>
      <c r="L3061" s="3" t="str">
        <f>TEXT(NIgerian_Fintech[[#This Row],[TransactionDate]], "MM")</f>
        <v>03</v>
      </c>
      <c r="M3061" s="3" t="str">
        <f>TEXT(NIgerian_Fintech[[#This Row],[TransactionDate]], "tttt")</f>
        <v>Thursday</v>
      </c>
      <c r="N3061" s="2" t="s">
        <v>16</v>
      </c>
    </row>
    <row r="3062" spans="1:14" ht="14.5" x14ac:dyDescent="0.35">
      <c r="A3062" s="2" t="s">
        <v>6154</v>
      </c>
      <c r="B3062" s="2" t="s">
        <v>6155</v>
      </c>
      <c r="C3062" s="2">
        <v>41</v>
      </c>
      <c r="D3062" s="2" t="s">
        <v>12</v>
      </c>
      <c r="E3062" s="2" t="s">
        <v>24</v>
      </c>
      <c r="F3062" s="2" t="s">
        <v>14</v>
      </c>
      <c r="G3062" s="2" t="s">
        <v>20</v>
      </c>
      <c r="H3062" s="7">
        <v>348.14</v>
      </c>
      <c r="I3062" s="3">
        <v>45488</v>
      </c>
      <c r="J3062" s="3" t="str">
        <f>TEXT(NIgerian_Fintech[[#This Row],[TransactionDate]], "JJJJ")</f>
        <v>2024</v>
      </c>
      <c r="K3062" s="3" t="str">
        <f>TEXT(NIgerian_Fintech[[#This Row],[TransactionDate]], "MMMM")</f>
        <v>July</v>
      </c>
      <c r="L3062" s="3" t="str">
        <f>TEXT(NIgerian_Fintech[[#This Row],[TransactionDate]], "MM")</f>
        <v>07</v>
      </c>
      <c r="M3062" s="3" t="str">
        <f>TEXT(NIgerian_Fintech[[#This Row],[TransactionDate]], "tttt")</f>
        <v>Monday</v>
      </c>
      <c r="N3062" s="2" t="s">
        <v>16</v>
      </c>
    </row>
    <row r="3063" spans="1:14" ht="14.5" x14ac:dyDescent="0.35">
      <c r="A3063" s="2" t="s">
        <v>6156</v>
      </c>
      <c r="B3063" s="2" t="s">
        <v>6157</v>
      </c>
      <c r="C3063" s="2">
        <v>45</v>
      </c>
      <c r="D3063" s="2" t="s">
        <v>39</v>
      </c>
      <c r="E3063" s="2" t="s">
        <v>29</v>
      </c>
      <c r="F3063" s="2" t="s">
        <v>25</v>
      </c>
      <c r="G3063" s="2" t="s">
        <v>36</v>
      </c>
      <c r="H3063" s="7">
        <v>22239.85</v>
      </c>
      <c r="I3063" s="3">
        <v>45348</v>
      </c>
      <c r="J3063" s="3" t="str">
        <f>TEXT(NIgerian_Fintech[[#This Row],[TransactionDate]], "JJJJ")</f>
        <v>2024</v>
      </c>
      <c r="K3063" s="3" t="str">
        <f>TEXT(NIgerian_Fintech[[#This Row],[TransactionDate]], "MMMM")</f>
        <v>February</v>
      </c>
      <c r="L3063" s="3" t="str">
        <f>TEXT(NIgerian_Fintech[[#This Row],[TransactionDate]], "MM")</f>
        <v>02</v>
      </c>
      <c r="M3063" s="3" t="str">
        <f>TEXT(NIgerian_Fintech[[#This Row],[TransactionDate]], "tttt")</f>
        <v>Monday</v>
      </c>
      <c r="N3063" s="2" t="s">
        <v>16</v>
      </c>
    </row>
    <row r="3064" spans="1:14" ht="14.5" x14ac:dyDescent="0.35">
      <c r="A3064" s="2" t="s">
        <v>6158</v>
      </c>
      <c r="B3064" s="2" t="s">
        <v>6159</v>
      </c>
      <c r="C3064" s="2">
        <v>58</v>
      </c>
      <c r="D3064" s="2" t="s">
        <v>39</v>
      </c>
      <c r="E3064" s="2" t="s">
        <v>74</v>
      </c>
      <c r="F3064" s="2" t="s">
        <v>14</v>
      </c>
      <c r="G3064" s="2" t="s">
        <v>36</v>
      </c>
      <c r="H3064" s="7">
        <v>13974.07</v>
      </c>
      <c r="I3064" s="3">
        <v>45402</v>
      </c>
      <c r="J3064" s="3" t="str">
        <f>TEXT(NIgerian_Fintech[[#This Row],[TransactionDate]], "JJJJ")</f>
        <v>2024</v>
      </c>
      <c r="K3064" s="3" t="str">
        <f>TEXT(NIgerian_Fintech[[#This Row],[TransactionDate]], "MMMM")</f>
        <v>April</v>
      </c>
      <c r="L3064" s="3" t="str">
        <f>TEXT(NIgerian_Fintech[[#This Row],[TransactionDate]], "MM")</f>
        <v>04</v>
      </c>
      <c r="M3064" s="3" t="str">
        <f>TEXT(NIgerian_Fintech[[#This Row],[TransactionDate]], "tttt")</f>
        <v>Saturday</v>
      </c>
      <c r="N3064" s="2" t="s">
        <v>16</v>
      </c>
    </row>
    <row r="3065" spans="1:14" ht="14.5" x14ac:dyDescent="0.35">
      <c r="A3065" s="2" t="s">
        <v>6160</v>
      </c>
      <c r="B3065" s="2" t="s">
        <v>6161</v>
      </c>
      <c r="C3065" s="2">
        <v>53</v>
      </c>
      <c r="D3065" s="2" t="s">
        <v>39</v>
      </c>
      <c r="E3065" s="2" t="s">
        <v>93</v>
      </c>
      <c r="F3065" s="2" t="s">
        <v>19</v>
      </c>
      <c r="G3065" s="2" t="s">
        <v>15</v>
      </c>
      <c r="H3065" s="7">
        <v>10031.09</v>
      </c>
      <c r="I3065" s="3">
        <v>45149</v>
      </c>
      <c r="J3065" s="3" t="str">
        <f>TEXT(NIgerian_Fintech[[#This Row],[TransactionDate]], "JJJJ")</f>
        <v>2023</v>
      </c>
      <c r="K3065" s="3" t="str">
        <f>TEXT(NIgerian_Fintech[[#This Row],[TransactionDate]], "MMMM")</f>
        <v>August</v>
      </c>
      <c r="L3065" s="3" t="str">
        <f>TEXT(NIgerian_Fintech[[#This Row],[TransactionDate]], "MM")</f>
        <v>08</v>
      </c>
      <c r="M3065" s="3" t="str">
        <f>TEXT(NIgerian_Fintech[[#This Row],[TransactionDate]], "tttt")</f>
        <v>Friday</v>
      </c>
      <c r="N3065" s="2" t="s">
        <v>16</v>
      </c>
    </row>
    <row r="3066" spans="1:14" ht="14.5" x14ac:dyDescent="0.35">
      <c r="A3066" s="2" t="s">
        <v>6162</v>
      </c>
      <c r="B3066" s="2" t="s">
        <v>6163</v>
      </c>
      <c r="C3066" s="2">
        <v>54</v>
      </c>
      <c r="D3066" s="2" t="s">
        <v>12</v>
      </c>
      <c r="E3066" s="2" t="s">
        <v>24</v>
      </c>
      <c r="F3066" s="2" t="s">
        <v>35</v>
      </c>
      <c r="G3066" s="2" t="s">
        <v>20</v>
      </c>
      <c r="H3066" s="7">
        <v>26266.01</v>
      </c>
      <c r="I3066" s="3">
        <v>45364</v>
      </c>
      <c r="J3066" s="3" t="str">
        <f>TEXT(NIgerian_Fintech[[#This Row],[TransactionDate]], "JJJJ")</f>
        <v>2024</v>
      </c>
      <c r="K3066" s="3" t="str">
        <f>TEXT(NIgerian_Fintech[[#This Row],[TransactionDate]], "MMMM")</f>
        <v>March</v>
      </c>
      <c r="L3066" s="3" t="str">
        <f>TEXT(NIgerian_Fintech[[#This Row],[TransactionDate]], "MM")</f>
        <v>03</v>
      </c>
      <c r="M3066" s="3" t="str">
        <f>TEXT(NIgerian_Fintech[[#This Row],[TransactionDate]], "tttt")</f>
        <v>Wednesday</v>
      </c>
      <c r="N3066" s="2" t="s">
        <v>16</v>
      </c>
    </row>
    <row r="3067" spans="1:14" ht="14.5" x14ac:dyDescent="0.35">
      <c r="A3067" s="2" t="s">
        <v>6164</v>
      </c>
      <c r="B3067" s="2" t="s">
        <v>6165</v>
      </c>
      <c r="C3067" s="2">
        <v>38</v>
      </c>
      <c r="D3067" s="2" t="s">
        <v>39</v>
      </c>
      <c r="E3067" s="2" t="s">
        <v>24</v>
      </c>
      <c r="F3067" s="2" t="s">
        <v>19</v>
      </c>
      <c r="G3067" s="2" t="s">
        <v>15</v>
      </c>
      <c r="H3067" s="7">
        <v>8558.4599999999991</v>
      </c>
      <c r="I3067" s="3">
        <v>45610</v>
      </c>
      <c r="J3067" s="3" t="str">
        <f>TEXT(NIgerian_Fintech[[#This Row],[TransactionDate]], "JJJJ")</f>
        <v>2024</v>
      </c>
      <c r="K3067" s="3" t="str">
        <f>TEXT(NIgerian_Fintech[[#This Row],[TransactionDate]], "MMMM")</f>
        <v>November</v>
      </c>
      <c r="L3067" s="3" t="str">
        <f>TEXT(NIgerian_Fintech[[#This Row],[TransactionDate]], "MM")</f>
        <v>11</v>
      </c>
      <c r="M3067" s="3" t="str">
        <f>TEXT(NIgerian_Fintech[[#This Row],[TransactionDate]], "tttt")</f>
        <v>Thursday</v>
      </c>
      <c r="N3067" s="2" t="s">
        <v>16</v>
      </c>
    </row>
    <row r="3068" spans="1:14" ht="14.5" x14ac:dyDescent="0.35">
      <c r="A3068" s="2" t="s">
        <v>6166</v>
      </c>
      <c r="B3068" s="2" t="s">
        <v>6167</v>
      </c>
      <c r="C3068" s="2">
        <v>25</v>
      </c>
      <c r="D3068" s="2" t="s">
        <v>39</v>
      </c>
      <c r="E3068" s="2" t="s">
        <v>24</v>
      </c>
      <c r="F3068" s="2" t="s">
        <v>55</v>
      </c>
      <c r="G3068" s="2" t="s">
        <v>30</v>
      </c>
      <c r="H3068" s="7">
        <v>1389.53</v>
      </c>
      <c r="I3068" s="3">
        <v>45310</v>
      </c>
      <c r="J3068" s="3" t="str">
        <f>TEXT(NIgerian_Fintech[[#This Row],[TransactionDate]], "JJJJ")</f>
        <v>2024</v>
      </c>
      <c r="K3068" s="3" t="str">
        <f>TEXT(NIgerian_Fintech[[#This Row],[TransactionDate]], "MMMM")</f>
        <v>January</v>
      </c>
      <c r="L3068" s="3" t="str">
        <f>TEXT(NIgerian_Fintech[[#This Row],[TransactionDate]], "MM")</f>
        <v>01</v>
      </c>
      <c r="M3068" s="3" t="str">
        <f>TEXT(NIgerian_Fintech[[#This Row],[TransactionDate]], "tttt")</f>
        <v>Friday</v>
      </c>
      <c r="N3068" s="2" t="s">
        <v>16</v>
      </c>
    </row>
    <row r="3069" spans="1:14" ht="14.5" x14ac:dyDescent="0.35">
      <c r="A3069" s="2" t="s">
        <v>6168</v>
      </c>
      <c r="B3069" s="2" t="s">
        <v>6169</v>
      </c>
      <c r="C3069" s="2">
        <v>26</v>
      </c>
      <c r="D3069" s="2" t="s">
        <v>39</v>
      </c>
      <c r="E3069" s="2" t="s">
        <v>13</v>
      </c>
      <c r="F3069" s="2" t="s">
        <v>35</v>
      </c>
      <c r="G3069" s="2" t="s">
        <v>20</v>
      </c>
      <c r="H3069" s="7">
        <v>1946.34</v>
      </c>
      <c r="I3069" s="3">
        <v>45245</v>
      </c>
      <c r="J3069" s="3" t="str">
        <f>TEXT(NIgerian_Fintech[[#This Row],[TransactionDate]], "JJJJ")</f>
        <v>2023</v>
      </c>
      <c r="K3069" s="3" t="str">
        <f>TEXT(NIgerian_Fintech[[#This Row],[TransactionDate]], "MMMM")</f>
        <v>November</v>
      </c>
      <c r="L3069" s="3" t="str">
        <f>TEXT(NIgerian_Fintech[[#This Row],[TransactionDate]], "MM")</f>
        <v>11</v>
      </c>
      <c r="M3069" s="3" t="str">
        <f>TEXT(NIgerian_Fintech[[#This Row],[TransactionDate]], "tttt")</f>
        <v>Wednesday</v>
      </c>
      <c r="N3069" s="2" t="s">
        <v>16</v>
      </c>
    </row>
    <row r="3070" spans="1:14" ht="14.5" x14ac:dyDescent="0.35">
      <c r="A3070" s="2" t="s">
        <v>6170</v>
      </c>
      <c r="B3070" s="2" t="s">
        <v>6171</v>
      </c>
      <c r="C3070" s="2">
        <v>64</v>
      </c>
      <c r="D3070" s="2" t="s">
        <v>12</v>
      </c>
      <c r="E3070" s="2" t="s">
        <v>29</v>
      </c>
      <c r="F3070" s="2" t="s">
        <v>35</v>
      </c>
      <c r="G3070" s="2" t="s">
        <v>20</v>
      </c>
      <c r="H3070" s="7">
        <v>1417.75</v>
      </c>
      <c r="I3070" s="3">
        <v>45151</v>
      </c>
      <c r="J3070" s="3" t="str">
        <f>TEXT(NIgerian_Fintech[[#This Row],[TransactionDate]], "JJJJ")</f>
        <v>2023</v>
      </c>
      <c r="K3070" s="3" t="str">
        <f>TEXT(NIgerian_Fintech[[#This Row],[TransactionDate]], "MMMM")</f>
        <v>August</v>
      </c>
      <c r="L3070" s="3" t="str">
        <f>TEXT(NIgerian_Fintech[[#This Row],[TransactionDate]], "MM")</f>
        <v>08</v>
      </c>
      <c r="M3070" s="3" t="str">
        <f>TEXT(NIgerian_Fintech[[#This Row],[TransactionDate]], "tttt")</f>
        <v>Sunday</v>
      </c>
      <c r="N3070" s="2" t="s">
        <v>16</v>
      </c>
    </row>
    <row r="3071" spans="1:14" ht="14.5" x14ac:dyDescent="0.35">
      <c r="A3071" s="2" t="s">
        <v>6172</v>
      </c>
      <c r="B3071" s="2" t="s">
        <v>6173</v>
      </c>
      <c r="C3071" s="2">
        <v>32</v>
      </c>
      <c r="D3071" s="2" t="s">
        <v>12</v>
      </c>
      <c r="E3071" s="2" t="s">
        <v>42</v>
      </c>
      <c r="F3071" s="2" t="s">
        <v>14</v>
      </c>
      <c r="G3071" s="2" t="s">
        <v>20</v>
      </c>
      <c r="H3071" s="7">
        <v>3676.75</v>
      </c>
      <c r="I3071" s="3">
        <v>45349</v>
      </c>
      <c r="J3071" s="3" t="str">
        <f>TEXT(NIgerian_Fintech[[#This Row],[TransactionDate]], "JJJJ")</f>
        <v>2024</v>
      </c>
      <c r="K3071" s="3" t="str">
        <f>TEXT(NIgerian_Fintech[[#This Row],[TransactionDate]], "MMMM")</f>
        <v>February</v>
      </c>
      <c r="L3071" s="3" t="str">
        <f>TEXT(NIgerian_Fintech[[#This Row],[TransactionDate]], "MM")</f>
        <v>02</v>
      </c>
      <c r="M3071" s="3" t="str">
        <f>TEXT(NIgerian_Fintech[[#This Row],[TransactionDate]], "tttt")</f>
        <v>Tuesday</v>
      </c>
      <c r="N3071" s="2" t="s">
        <v>16</v>
      </c>
    </row>
    <row r="3072" spans="1:14" ht="14.5" x14ac:dyDescent="0.35">
      <c r="A3072" s="2" t="s">
        <v>6174</v>
      </c>
      <c r="B3072" s="2" t="s">
        <v>6175</v>
      </c>
      <c r="C3072" s="2">
        <v>63</v>
      </c>
      <c r="D3072" s="2" t="s">
        <v>39</v>
      </c>
      <c r="E3072" s="2" t="s">
        <v>93</v>
      </c>
      <c r="F3072" s="2" t="s">
        <v>19</v>
      </c>
      <c r="G3072" s="2" t="s">
        <v>36</v>
      </c>
      <c r="H3072" s="7">
        <v>4772.25</v>
      </c>
      <c r="I3072" s="3">
        <v>45117</v>
      </c>
      <c r="J3072" s="3" t="str">
        <f>TEXT(NIgerian_Fintech[[#This Row],[TransactionDate]], "JJJJ")</f>
        <v>2023</v>
      </c>
      <c r="K3072" s="3" t="str">
        <f>TEXT(NIgerian_Fintech[[#This Row],[TransactionDate]], "MMMM")</f>
        <v>July</v>
      </c>
      <c r="L3072" s="3" t="str">
        <f>TEXT(NIgerian_Fintech[[#This Row],[TransactionDate]], "MM")</f>
        <v>07</v>
      </c>
      <c r="M3072" s="3" t="str">
        <f>TEXT(NIgerian_Fintech[[#This Row],[TransactionDate]], "tttt")</f>
        <v>Monday</v>
      </c>
      <c r="N3072" s="2" t="s">
        <v>16</v>
      </c>
    </row>
    <row r="3073" spans="1:14" ht="14.5" x14ac:dyDescent="0.35">
      <c r="A3073" s="2" t="s">
        <v>6176</v>
      </c>
      <c r="B3073" s="2" t="s">
        <v>6177</v>
      </c>
      <c r="C3073" s="2">
        <v>57</v>
      </c>
      <c r="D3073" s="2" t="s">
        <v>12</v>
      </c>
      <c r="E3073" s="2" t="s">
        <v>64</v>
      </c>
      <c r="F3073" s="2" t="s">
        <v>19</v>
      </c>
      <c r="G3073" s="2" t="s">
        <v>26</v>
      </c>
      <c r="H3073" s="7">
        <v>15937.57</v>
      </c>
      <c r="I3073" s="3">
        <v>45005</v>
      </c>
      <c r="J3073" s="3" t="str">
        <f>TEXT(NIgerian_Fintech[[#This Row],[TransactionDate]], "JJJJ")</f>
        <v>2023</v>
      </c>
      <c r="K3073" s="3" t="str">
        <f>TEXT(NIgerian_Fintech[[#This Row],[TransactionDate]], "MMMM")</f>
        <v>March</v>
      </c>
      <c r="L3073" s="3" t="str">
        <f>TEXT(NIgerian_Fintech[[#This Row],[TransactionDate]], "MM")</f>
        <v>03</v>
      </c>
      <c r="M3073" s="3" t="str">
        <f>TEXT(NIgerian_Fintech[[#This Row],[TransactionDate]], "tttt")</f>
        <v>Monday</v>
      </c>
      <c r="N3073" s="2" t="s">
        <v>16</v>
      </c>
    </row>
    <row r="3074" spans="1:14" ht="14.5" x14ac:dyDescent="0.35">
      <c r="A3074" s="2" t="s">
        <v>6178</v>
      </c>
      <c r="B3074" s="2" t="s">
        <v>6179</v>
      </c>
      <c r="C3074" s="2">
        <v>35</v>
      </c>
      <c r="D3074" s="2" t="s">
        <v>39</v>
      </c>
      <c r="E3074" s="2" t="s">
        <v>42</v>
      </c>
      <c r="F3074" s="2" t="s">
        <v>25</v>
      </c>
      <c r="G3074" s="2" t="s">
        <v>26</v>
      </c>
      <c r="H3074" s="7">
        <v>2122.6999999999998</v>
      </c>
      <c r="I3074" s="3">
        <v>45291</v>
      </c>
      <c r="J3074" s="3" t="str">
        <f>TEXT(NIgerian_Fintech[[#This Row],[TransactionDate]], "JJJJ")</f>
        <v>2023</v>
      </c>
      <c r="K3074" s="3" t="str">
        <f>TEXT(NIgerian_Fintech[[#This Row],[TransactionDate]], "MMMM")</f>
        <v>December</v>
      </c>
      <c r="L3074" s="3" t="str">
        <f>TEXT(NIgerian_Fintech[[#This Row],[TransactionDate]], "MM")</f>
        <v>12</v>
      </c>
      <c r="M3074" s="3" t="str">
        <f>TEXT(NIgerian_Fintech[[#This Row],[TransactionDate]], "tttt")</f>
        <v>Sunday</v>
      </c>
      <c r="N3074" s="2" t="s">
        <v>16</v>
      </c>
    </row>
    <row r="3075" spans="1:14" ht="14.5" x14ac:dyDescent="0.35">
      <c r="A3075" s="2" t="s">
        <v>6180</v>
      </c>
      <c r="B3075" s="2" t="s">
        <v>6181</v>
      </c>
      <c r="C3075" s="2">
        <v>59</v>
      </c>
      <c r="D3075" s="2" t="s">
        <v>12</v>
      </c>
      <c r="E3075" s="2" t="s">
        <v>52</v>
      </c>
      <c r="F3075" s="2" t="s">
        <v>55</v>
      </c>
      <c r="G3075" s="2" t="s">
        <v>36</v>
      </c>
      <c r="H3075" s="7">
        <v>12923.13</v>
      </c>
      <c r="I3075" s="3">
        <v>44948</v>
      </c>
      <c r="J3075" s="3" t="str">
        <f>TEXT(NIgerian_Fintech[[#This Row],[TransactionDate]], "JJJJ")</f>
        <v>2023</v>
      </c>
      <c r="K3075" s="3" t="str">
        <f>TEXT(NIgerian_Fintech[[#This Row],[TransactionDate]], "MMMM")</f>
        <v>January</v>
      </c>
      <c r="L3075" s="3" t="str">
        <f>TEXT(NIgerian_Fintech[[#This Row],[TransactionDate]], "MM")</f>
        <v>01</v>
      </c>
      <c r="M3075" s="3" t="str">
        <f>TEXT(NIgerian_Fintech[[#This Row],[TransactionDate]], "tttt")</f>
        <v>Sunday</v>
      </c>
      <c r="N3075" s="2" t="s">
        <v>21</v>
      </c>
    </row>
    <row r="3076" spans="1:14" ht="14.5" x14ac:dyDescent="0.35">
      <c r="A3076" s="2" t="s">
        <v>6182</v>
      </c>
      <c r="B3076" s="2" t="s">
        <v>6183</v>
      </c>
      <c r="C3076" s="2">
        <v>37</v>
      </c>
      <c r="D3076" s="2" t="s">
        <v>12</v>
      </c>
      <c r="E3076" s="2" t="s">
        <v>29</v>
      </c>
      <c r="F3076" s="2" t="s">
        <v>14</v>
      </c>
      <c r="G3076" s="2" t="s">
        <v>36</v>
      </c>
      <c r="H3076" s="7">
        <v>6757.56</v>
      </c>
      <c r="I3076" s="3">
        <v>45474</v>
      </c>
      <c r="J3076" s="3" t="str">
        <f>TEXT(NIgerian_Fintech[[#This Row],[TransactionDate]], "JJJJ")</f>
        <v>2024</v>
      </c>
      <c r="K3076" s="3" t="str">
        <f>TEXT(NIgerian_Fintech[[#This Row],[TransactionDate]], "MMMM")</f>
        <v>July</v>
      </c>
      <c r="L3076" s="3" t="str">
        <f>TEXT(NIgerian_Fintech[[#This Row],[TransactionDate]], "MM")</f>
        <v>07</v>
      </c>
      <c r="M3076" s="3" t="str">
        <f>TEXT(NIgerian_Fintech[[#This Row],[TransactionDate]], "tttt")</f>
        <v>Monday</v>
      </c>
      <c r="N3076" s="2" t="s">
        <v>16</v>
      </c>
    </row>
    <row r="3077" spans="1:14" ht="14.5" x14ac:dyDescent="0.35">
      <c r="A3077" s="2" t="s">
        <v>6184</v>
      </c>
      <c r="B3077" s="2" t="s">
        <v>6185</v>
      </c>
      <c r="C3077" s="2">
        <v>23</v>
      </c>
      <c r="D3077" s="2" t="s">
        <v>39</v>
      </c>
      <c r="E3077" s="2" t="s">
        <v>64</v>
      </c>
      <c r="F3077" s="2" t="s">
        <v>49</v>
      </c>
      <c r="G3077" s="2" t="s">
        <v>36</v>
      </c>
      <c r="H3077" s="7">
        <v>79863.33</v>
      </c>
      <c r="I3077" s="3">
        <v>45256</v>
      </c>
      <c r="J3077" s="3" t="str">
        <f>TEXT(NIgerian_Fintech[[#This Row],[TransactionDate]], "JJJJ")</f>
        <v>2023</v>
      </c>
      <c r="K3077" s="3" t="str">
        <f>TEXT(NIgerian_Fintech[[#This Row],[TransactionDate]], "MMMM")</f>
        <v>November</v>
      </c>
      <c r="L3077" s="3" t="str">
        <f>TEXT(NIgerian_Fintech[[#This Row],[TransactionDate]], "MM")</f>
        <v>11</v>
      </c>
      <c r="M3077" s="3" t="str">
        <f>TEXT(NIgerian_Fintech[[#This Row],[TransactionDate]], "tttt")</f>
        <v>Sunday</v>
      </c>
      <c r="N3077" s="2" t="s">
        <v>16</v>
      </c>
    </row>
    <row r="3078" spans="1:14" ht="14.5" x14ac:dyDescent="0.35">
      <c r="A3078" s="2" t="s">
        <v>6186</v>
      </c>
      <c r="B3078" s="2" t="s">
        <v>6187</v>
      </c>
      <c r="C3078" s="2">
        <v>29</v>
      </c>
      <c r="D3078" s="2" t="s">
        <v>39</v>
      </c>
      <c r="E3078" s="2" t="s">
        <v>64</v>
      </c>
      <c r="F3078" s="2" t="s">
        <v>14</v>
      </c>
      <c r="G3078" s="2" t="s">
        <v>26</v>
      </c>
      <c r="H3078" s="7">
        <v>14987.13</v>
      </c>
      <c r="I3078" s="3">
        <v>45082</v>
      </c>
      <c r="J3078" s="3" t="str">
        <f>TEXT(NIgerian_Fintech[[#This Row],[TransactionDate]], "JJJJ")</f>
        <v>2023</v>
      </c>
      <c r="K3078" s="3" t="str">
        <f>TEXT(NIgerian_Fintech[[#This Row],[TransactionDate]], "MMMM")</f>
        <v>June</v>
      </c>
      <c r="L3078" s="3" t="str">
        <f>TEXT(NIgerian_Fintech[[#This Row],[TransactionDate]], "MM")</f>
        <v>06</v>
      </c>
      <c r="M3078" s="3" t="str">
        <f>TEXT(NIgerian_Fintech[[#This Row],[TransactionDate]], "tttt")</f>
        <v>Monday</v>
      </c>
      <c r="N3078" s="2" t="s">
        <v>21</v>
      </c>
    </row>
    <row r="3079" spans="1:14" ht="14.5" x14ac:dyDescent="0.35">
      <c r="A3079" s="2" t="s">
        <v>6188</v>
      </c>
      <c r="B3079" s="2" t="s">
        <v>6189</v>
      </c>
      <c r="C3079" s="2">
        <v>19</v>
      </c>
      <c r="D3079" s="2" t="s">
        <v>39</v>
      </c>
      <c r="E3079" s="2" t="s">
        <v>74</v>
      </c>
      <c r="F3079" s="2" t="s">
        <v>35</v>
      </c>
      <c r="G3079" s="2" t="s">
        <v>15</v>
      </c>
      <c r="H3079" s="7">
        <v>34722.53</v>
      </c>
      <c r="I3079" s="3">
        <v>44982</v>
      </c>
      <c r="J3079" s="3" t="str">
        <f>TEXT(NIgerian_Fintech[[#This Row],[TransactionDate]], "JJJJ")</f>
        <v>2023</v>
      </c>
      <c r="K3079" s="3" t="str">
        <f>TEXT(NIgerian_Fintech[[#This Row],[TransactionDate]], "MMMM")</f>
        <v>February</v>
      </c>
      <c r="L3079" s="3" t="str">
        <f>TEXT(NIgerian_Fintech[[#This Row],[TransactionDate]], "MM")</f>
        <v>02</v>
      </c>
      <c r="M3079" s="3" t="str">
        <f>TEXT(NIgerian_Fintech[[#This Row],[TransactionDate]], "tttt")</f>
        <v>Saturday</v>
      </c>
      <c r="N3079" s="2" t="s">
        <v>21</v>
      </c>
    </row>
    <row r="3080" spans="1:14" ht="14.5" x14ac:dyDescent="0.35">
      <c r="A3080" s="2" t="s">
        <v>6190</v>
      </c>
      <c r="B3080" s="2" t="s">
        <v>6191</v>
      </c>
      <c r="C3080" s="2">
        <v>24</v>
      </c>
      <c r="D3080" s="2" t="s">
        <v>12</v>
      </c>
      <c r="E3080" s="2" t="s">
        <v>52</v>
      </c>
      <c r="F3080" s="2" t="s">
        <v>14</v>
      </c>
      <c r="G3080" s="2" t="s">
        <v>36</v>
      </c>
      <c r="H3080" s="7">
        <v>4190.8500000000004</v>
      </c>
      <c r="I3080" s="3">
        <v>45174</v>
      </c>
      <c r="J3080" s="3" t="str">
        <f>TEXT(NIgerian_Fintech[[#This Row],[TransactionDate]], "JJJJ")</f>
        <v>2023</v>
      </c>
      <c r="K3080" s="3" t="str">
        <f>TEXT(NIgerian_Fintech[[#This Row],[TransactionDate]], "MMMM")</f>
        <v>September</v>
      </c>
      <c r="L3080" s="3" t="str">
        <f>TEXT(NIgerian_Fintech[[#This Row],[TransactionDate]], "MM")</f>
        <v>09</v>
      </c>
      <c r="M3080" s="3" t="str">
        <f>TEXT(NIgerian_Fintech[[#This Row],[TransactionDate]], "tttt")</f>
        <v>Tuesday</v>
      </c>
      <c r="N3080" s="2" t="s">
        <v>16</v>
      </c>
    </row>
    <row r="3081" spans="1:14" ht="14.5" x14ac:dyDescent="0.35">
      <c r="A3081" s="2" t="s">
        <v>6192</v>
      </c>
      <c r="B3081" s="2" t="s">
        <v>6193</v>
      </c>
      <c r="C3081" s="2">
        <v>33</v>
      </c>
      <c r="D3081" s="2" t="s">
        <v>39</v>
      </c>
      <c r="E3081" s="2" t="s">
        <v>74</v>
      </c>
      <c r="F3081" s="2" t="s">
        <v>25</v>
      </c>
      <c r="G3081" s="2" t="s">
        <v>15</v>
      </c>
      <c r="H3081" s="7">
        <v>1313.06</v>
      </c>
      <c r="I3081" s="3">
        <v>45187</v>
      </c>
      <c r="J3081" s="3" t="str">
        <f>TEXT(NIgerian_Fintech[[#This Row],[TransactionDate]], "JJJJ")</f>
        <v>2023</v>
      </c>
      <c r="K3081" s="3" t="str">
        <f>TEXT(NIgerian_Fintech[[#This Row],[TransactionDate]], "MMMM")</f>
        <v>September</v>
      </c>
      <c r="L3081" s="3" t="str">
        <f>TEXT(NIgerian_Fintech[[#This Row],[TransactionDate]], "MM")</f>
        <v>09</v>
      </c>
      <c r="M3081" s="3" t="str">
        <f>TEXT(NIgerian_Fintech[[#This Row],[TransactionDate]], "tttt")</f>
        <v>Monday</v>
      </c>
      <c r="N3081" s="2" t="s">
        <v>16</v>
      </c>
    </row>
    <row r="3082" spans="1:14" ht="14.5" x14ac:dyDescent="0.35">
      <c r="A3082" s="2" t="s">
        <v>6194</v>
      </c>
      <c r="B3082" s="2" t="s">
        <v>6195</v>
      </c>
      <c r="C3082" s="2">
        <v>20</v>
      </c>
      <c r="D3082" s="2" t="s">
        <v>12</v>
      </c>
      <c r="E3082" s="2" t="s">
        <v>74</v>
      </c>
      <c r="F3082" s="2" t="s">
        <v>14</v>
      </c>
      <c r="G3082" s="2" t="s">
        <v>15</v>
      </c>
      <c r="H3082" s="7">
        <v>7050.09</v>
      </c>
      <c r="I3082" s="3">
        <v>45361</v>
      </c>
      <c r="J3082" s="3" t="str">
        <f>TEXT(NIgerian_Fintech[[#This Row],[TransactionDate]], "JJJJ")</f>
        <v>2024</v>
      </c>
      <c r="K3082" s="3" t="str">
        <f>TEXT(NIgerian_Fintech[[#This Row],[TransactionDate]], "MMMM")</f>
        <v>March</v>
      </c>
      <c r="L3082" s="3" t="str">
        <f>TEXT(NIgerian_Fintech[[#This Row],[TransactionDate]], "MM")</f>
        <v>03</v>
      </c>
      <c r="M3082" s="3" t="str">
        <f>TEXT(NIgerian_Fintech[[#This Row],[TransactionDate]], "tttt")</f>
        <v>Sunday</v>
      </c>
      <c r="N3082" s="2" t="s">
        <v>16</v>
      </c>
    </row>
    <row r="3083" spans="1:14" ht="14.5" x14ac:dyDescent="0.35">
      <c r="A3083" s="2" t="s">
        <v>6196</v>
      </c>
      <c r="B3083" s="2" t="s">
        <v>6197</v>
      </c>
      <c r="C3083" s="2">
        <v>62</v>
      </c>
      <c r="D3083" s="2" t="s">
        <v>12</v>
      </c>
      <c r="E3083" s="2" t="s">
        <v>24</v>
      </c>
      <c r="F3083" s="2" t="s">
        <v>25</v>
      </c>
      <c r="G3083" s="2" t="s">
        <v>30</v>
      </c>
      <c r="H3083" s="7">
        <v>1326.63</v>
      </c>
      <c r="I3083" s="3">
        <v>45453</v>
      </c>
      <c r="J3083" s="3" t="str">
        <f>TEXT(NIgerian_Fintech[[#This Row],[TransactionDate]], "JJJJ")</f>
        <v>2024</v>
      </c>
      <c r="K3083" s="3" t="str">
        <f>TEXT(NIgerian_Fintech[[#This Row],[TransactionDate]], "MMMM")</f>
        <v>June</v>
      </c>
      <c r="L3083" s="3" t="str">
        <f>TEXT(NIgerian_Fintech[[#This Row],[TransactionDate]], "MM")</f>
        <v>06</v>
      </c>
      <c r="M3083" s="3" t="str">
        <f>TEXT(NIgerian_Fintech[[#This Row],[TransactionDate]], "tttt")</f>
        <v>Monday</v>
      </c>
      <c r="N3083" s="2" t="s">
        <v>16</v>
      </c>
    </row>
    <row r="3084" spans="1:14" ht="14.5" x14ac:dyDescent="0.35">
      <c r="A3084" s="2" t="s">
        <v>6198</v>
      </c>
      <c r="B3084" s="2" t="s">
        <v>6199</v>
      </c>
      <c r="C3084" s="2">
        <v>20</v>
      </c>
      <c r="D3084" s="2" t="s">
        <v>39</v>
      </c>
      <c r="E3084" s="2" t="s">
        <v>29</v>
      </c>
      <c r="F3084" s="2" t="s">
        <v>35</v>
      </c>
      <c r="G3084" s="2" t="s">
        <v>26</v>
      </c>
      <c r="H3084" s="7">
        <v>6781.63</v>
      </c>
      <c r="I3084" s="3">
        <v>45404</v>
      </c>
      <c r="J3084" s="3" t="str">
        <f>TEXT(NIgerian_Fintech[[#This Row],[TransactionDate]], "JJJJ")</f>
        <v>2024</v>
      </c>
      <c r="K3084" s="3" t="str">
        <f>TEXT(NIgerian_Fintech[[#This Row],[TransactionDate]], "MMMM")</f>
        <v>April</v>
      </c>
      <c r="L3084" s="3" t="str">
        <f>TEXT(NIgerian_Fintech[[#This Row],[TransactionDate]], "MM")</f>
        <v>04</v>
      </c>
      <c r="M3084" s="3" t="str">
        <f>TEXT(NIgerian_Fintech[[#This Row],[TransactionDate]], "tttt")</f>
        <v>Monday</v>
      </c>
      <c r="N3084" s="2" t="s">
        <v>21</v>
      </c>
    </row>
    <row r="3085" spans="1:14" ht="14.5" x14ac:dyDescent="0.35">
      <c r="A3085" s="2" t="s">
        <v>6200</v>
      </c>
      <c r="B3085" s="2" t="s">
        <v>6201</v>
      </c>
      <c r="C3085" s="2">
        <v>44</v>
      </c>
      <c r="D3085" s="2" t="s">
        <v>12</v>
      </c>
      <c r="E3085" s="2" t="s">
        <v>13</v>
      </c>
      <c r="F3085" s="2" t="s">
        <v>25</v>
      </c>
      <c r="G3085" s="2" t="s">
        <v>15</v>
      </c>
      <c r="H3085" s="7">
        <v>3146.3</v>
      </c>
      <c r="I3085" s="3">
        <v>45626</v>
      </c>
      <c r="J3085" s="3" t="str">
        <f>TEXT(NIgerian_Fintech[[#This Row],[TransactionDate]], "JJJJ")</f>
        <v>2024</v>
      </c>
      <c r="K3085" s="3" t="str">
        <f>TEXT(NIgerian_Fintech[[#This Row],[TransactionDate]], "MMMM")</f>
        <v>November</v>
      </c>
      <c r="L3085" s="3" t="str">
        <f>TEXT(NIgerian_Fintech[[#This Row],[TransactionDate]], "MM")</f>
        <v>11</v>
      </c>
      <c r="M3085" s="3" t="str">
        <f>TEXT(NIgerian_Fintech[[#This Row],[TransactionDate]], "tttt")</f>
        <v>Saturday</v>
      </c>
      <c r="N3085" s="2" t="s">
        <v>16</v>
      </c>
    </row>
    <row r="3086" spans="1:14" ht="14.5" x14ac:dyDescent="0.35">
      <c r="A3086" s="2" t="s">
        <v>6202</v>
      </c>
      <c r="B3086" s="2" t="s">
        <v>6203</v>
      </c>
      <c r="C3086" s="2">
        <v>60</v>
      </c>
      <c r="D3086" s="2" t="s">
        <v>39</v>
      </c>
      <c r="E3086" s="2" t="s">
        <v>74</v>
      </c>
      <c r="F3086" s="2" t="s">
        <v>19</v>
      </c>
      <c r="G3086" s="2" t="s">
        <v>26</v>
      </c>
      <c r="H3086" s="7">
        <v>6754</v>
      </c>
      <c r="I3086" s="3">
        <v>45464</v>
      </c>
      <c r="J3086" s="3" t="str">
        <f>TEXT(NIgerian_Fintech[[#This Row],[TransactionDate]], "JJJJ")</f>
        <v>2024</v>
      </c>
      <c r="K3086" s="3" t="str">
        <f>TEXT(NIgerian_Fintech[[#This Row],[TransactionDate]], "MMMM")</f>
        <v>June</v>
      </c>
      <c r="L3086" s="3" t="str">
        <f>TEXT(NIgerian_Fintech[[#This Row],[TransactionDate]], "MM")</f>
        <v>06</v>
      </c>
      <c r="M3086" s="3" t="str">
        <f>TEXT(NIgerian_Fintech[[#This Row],[TransactionDate]], "tttt")</f>
        <v>Friday</v>
      </c>
      <c r="N3086" s="2" t="s">
        <v>21</v>
      </c>
    </row>
    <row r="3087" spans="1:14" ht="14.5" x14ac:dyDescent="0.35">
      <c r="A3087" s="2" t="s">
        <v>6204</v>
      </c>
      <c r="B3087" s="2" t="s">
        <v>6205</v>
      </c>
      <c r="C3087" s="2">
        <v>57</v>
      </c>
      <c r="D3087" s="2" t="s">
        <v>12</v>
      </c>
      <c r="E3087" s="2" t="s">
        <v>42</v>
      </c>
      <c r="F3087" s="2" t="s">
        <v>49</v>
      </c>
      <c r="G3087" s="2" t="s">
        <v>26</v>
      </c>
      <c r="H3087" s="7">
        <v>29884.83</v>
      </c>
      <c r="I3087" s="3">
        <v>45461</v>
      </c>
      <c r="J3087" s="3" t="str">
        <f>TEXT(NIgerian_Fintech[[#This Row],[TransactionDate]], "JJJJ")</f>
        <v>2024</v>
      </c>
      <c r="K3087" s="3" t="str">
        <f>TEXT(NIgerian_Fintech[[#This Row],[TransactionDate]], "MMMM")</f>
        <v>June</v>
      </c>
      <c r="L3087" s="3" t="str">
        <f>TEXT(NIgerian_Fintech[[#This Row],[TransactionDate]], "MM")</f>
        <v>06</v>
      </c>
      <c r="M3087" s="3" t="str">
        <f>TEXT(NIgerian_Fintech[[#This Row],[TransactionDate]], "tttt")</f>
        <v>Tuesday</v>
      </c>
      <c r="N3087" s="2" t="s">
        <v>16</v>
      </c>
    </row>
    <row r="3088" spans="1:14" ht="14.5" x14ac:dyDescent="0.35">
      <c r="A3088" s="2" t="s">
        <v>6206</v>
      </c>
      <c r="B3088" s="2" t="s">
        <v>6207</v>
      </c>
      <c r="C3088" s="2">
        <v>55</v>
      </c>
      <c r="D3088" s="2" t="s">
        <v>39</v>
      </c>
      <c r="E3088" s="2" t="s">
        <v>64</v>
      </c>
      <c r="F3088" s="2" t="s">
        <v>35</v>
      </c>
      <c r="G3088" s="2" t="s">
        <v>30</v>
      </c>
      <c r="H3088" s="7">
        <v>3411.31</v>
      </c>
      <c r="I3088" s="3">
        <v>45307</v>
      </c>
      <c r="J3088" s="3" t="str">
        <f>TEXT(NIgerian_Fintech[[#This Row],[TransactionDate]], "JJJJ")</f>
        <v>2024</v>
      </c>
      <c r="K3088" s="3" t="str">
        <f>TEXT(NIgerian_Fintech[[#This Row],[TransactionDate]], "MMMM")</f>
        <v>January</v>
      </c>
      <c r="L3088" s="3" t="str">
        <f>TEXT(NIgerian_Fintech[[#This Row],[TransactionDate]], "MM")</f>
        <v>01</v>
      </c>
      <c r="M3088" s="3" t="str">
        <f>TEXT(NIgerian_Fintech[[#This Row],[TransactionDate]], "tttt")</f>
        <v>Tuesday</v>
      </c>
      <c r="N3088" s="2" t="s">
        <v>16</v>
      </c>
    </row>
    <row r="3089" spans="1:14" ht="14.5" x14ac:dyDescent="0.35">
      <c r="A3089" s="2" t="s">
        <v>6208</v>
      </c>
      <c r="B3089" s="2" t="s">
        <v>6209</v>
      </c>
      <c r="C3089" s="2">
        <v>50</v>
      </c>
      <c r="D3089" s="2" t="s">
        <v>12</v>
      </c>
      <c r="E3089" s="2" t="s">
        <v>29</v>
      </c>
      <c r="F3089" s="2" t="s">
        <v>25</v>
      </c>
      <c r="G3089" s="2" t="s">
        <v>26</v>
      </c>
      <c r="H3089" s="7">
        <v>50258.58</v>
      </c>
      <c r="I3089" s="3">
        <v>45029</v>
      </c>
      <c r="J3089" s="3" t="str">
        <f>TEXT(NIgerian_Fintech[[#This Row],[TransactionDate]], "JJJJ")</f>
        <v>2023</v>
      </c>
      <c r="K3089" s="3" t="str">
        <f>TEXT(NIgerian_Fintech[[#This Row],[TransactionDate]], "MMMM")</f>
        <v>April</v>
      </c>
      <c r="L3089" s="3" t="str">
        <f>TEXT(NIgerian_Fintech[[#This Row],[TransactionDate]], "MM")</f>
        <v>04</v>
      </c>
      <c r="M3089" s="3" t="str">
        <f>TEXT(NIgerian_Fintech[[#This Row],[TransactionDate]], "tttt")</f>
        <v>Thursday</v>
      </c>
      <c r="N3089" s="2" t="s">
        <v>69</v>
      </c>
    </row>
    <row r="3090" spans="1:14" ht="14.5" x14ac:dyDescent="0.35">
      <c r="A3090" s="2" t="s">
        <v>6210</v>
      </c>
      <c r="B3090" s="2" t="s">
        <v>6211</v>
      </c>
      <c r="C3090" s="2">
        <v>45</v>
      </c>
      <c r="D3090" s="2" t="s">
        <v>12</v>
      </c>
      <c r="E3090" s="2" t="s">
        <v>74</v>
      </c>
      <c r="F3090" s="2" t="s">
        <v>55</v>
      </c>
      <c r="G3090" s="2" t="s">
        <v>15</v>
      </c>
      <c r="H3090" s="7">
        <v>2604.94</v>
      </c>
      <c r="I3090" s="3">
        <v>44955</v>
      </c>
      <c r="J3090" s="3" t="str">
        <f>TEXT(NIgerian_Fintech[[#This Row],[TransactionDate]], "JJJJ")</f>
        <v>2023</v>
      </c>
      <c r="K3090" s="3" t="str">
        <f>TEXT(NIgerian_Fintech[[#This Row],[TransactionDate]], "MMMM")</f>
        <v>January</v>
      </c>
      <c r="L3090" s="3" t="str">
        <f>TEXT(NIgerian_Fintech[[#This Row],[TransactionDate]], "MM")</f>
        <v>01</v>
      </c>
      <c r="M3090" s="3" t="str">
        <f>TEXT(NIgerian_Fintech[[#This Row],[TransactionDate]], "tttt")</f>
        <v>Sunday</v>
      </c>
      <c r="N3090" s="2" t="s">
        <v>16</v>
      </c>
    </row>
    <row r="3091" spans="1:14" ht="14.5" x14ac:dyDescent="0.35">
      <c r="A3091" s="2" t="s">
        <v>6212</v>
      </c>
      <c r="B3091" s="2" t="s">
        <v>6213</v>
      </c>
      <c r="C3091" s="2">
        <v>18</v>
      </c>
      <c r="D3091" s="2" t="s">
        <v>39</v>
      </c>
      <c r="E3091" s="2" t="s">
        <v>93</v>
      </c>
      <c r="F3091" s="2" t="s">
        <v>35</v>
      </c>
      <c r="G3091" s="2" t="s">
        <v>20</v>
      </c>
      <c r="H3091" s="7">
        <v>2333.31</v>
      </c>
      <c r="I3091" s="3">
        <v>45409</v>
      </c>
      <c r="J3091" s="3" t="str">
        <f>TEXT(NIgerian_Fintech[[#This Row],[TransactionDate]], "JJJJ")</f>
        <v>2024</v>
      </c>
      <c r="K3091" s="3" t="str">
        <f>TEXT(NIgerian_Fintech[[#This Row],[TransactionDate]], "MMMM")</f>
        <v>April</v>
      </c>
      <c r="L3091" s="3" t="str">
        <f>TEXT(NIgerian_Fintech[[#This Row],[TransactionDate]], "MM")</f>
        <v>04</v>
      </c>
      <c r="M3091" s="3" t="str">
        <f>TEXT(NIgerian_Fintech[[#This Row],[TransactionDate]], "tttt")</f>
        <v>Saturday</v>
      </c>
      <c r="N3091" s="2" t="s">
        <v>16</v>
      </c>
    </row>
    <row r="3092" spans="1:14" ht="14.5" x14ac:dyDescent="0.35">
      <c r="A3092" s="2" t="s">
        <v>6214</v>
      </c>
      <c r="B3092" s="2" t="s">
        <v>6215</v>
      </c>
      <c r="C3092" s="2">
        <v>25</v>
      </c>
      <c r="D3092" s="2" t="s">
        <v>12</v>
      </c>
      <c r="E3092" s="2" t="s">
        <v>42</v>
      </c>
      <c r="F3092" s="2" t="s">
        <v>55</v>
      </c>
      <c r="G3092" s="2" t="s">
        <v>15</v>
      </c>
      <c r="H3092" s="7">
        <v>7869.93</v>
      </c>
      <c r="I3092" s="3">
        <v>44983</v>
      </c>
      <c r="J3092" s="3" t="str">
        <f>TEXT(NIgerian_Fintech[[#This Row],[TransactionDate]], "JJJJ")</f>
        <v>2023</v>
      </c>
      <c r="K3092" s="3" t="str">
        <f>TEXT(NIgerian_Fintech[[#This Row],[TransactionDate]], "MMMM")</f>
        <v>February</v>
      </c>
      <c r="L3092" s="3" t="str">
        <f>TEXT(NIgerian_Fintech[[#This Row],[TransactionDate]], "MM")</f>
        <v>02</v>
      </c>
      <c r="M3092" s="3" t="str">
        <f>TEXT(NIgerian_Fintech[[#This Row],[TransactionDate]], "tttt")</f>
        <v>Sunday</v>
      </c>
      <c r="N3092" s="2" t="s">
        <v>21</v>
      </c>
    </row>
    <row r="3093" spans="1:14" ht="14.5" x14ac:dyDescent="0.35">
      <c r="A3093" s="2" t="s">
        <v>6216</v>
      </c>
      <c r="B3093" s="2" t="s">
        <v>6217</v>
      </c>
      <c r="C3093" s="2">
        <v>54</v>
      </c>
      <c r="D3093" s="2" t="s">
        <v>39</v>
      </c>
      <c r="E3093" s="2" t="s">
        <v>52</v>
      </c>
      <c r="F3093" s="2" t="s">
        <v>49</v>
      </c>
      <c r="G3093" s="2" t="s">
        <v>15</v>
      </c>
      <c r="H3093" s="7">
        <v>18454.45</v>
      </c>
      <c r="I3093" s="3">
        <v>44988</v>
      </c>
      <c r="J3093" s="3" t="str">
        <f>TEXT(NIgerian_Fintech[[#This Row],[TransactionDate]], "JJJJ")</f>
        <v>2023</v>
      </c>
      <c r="K3093" s="3" t="str">
        <f>TEXT(NIgerian_Fintech[[#This Row],[TransactionDate]], "MMMM")</f>
        <v>March</v>
      </c>
      <c r="L3093" s="3" t="str">
        <f>TEXT(NIgerian_Fintech[[#This Row],[TransactionDate]], "MM")</f>
        <v>03</v>
      </c>
      <c r="M3093" s="3" t="str">
        <f>TEXT(NIgerian_Fintech[[#This Row],[TransactionDate]], "tttt")</f>
        <v>Friday</v>
      </c>
      <c r="N3093" s="2" t="s">
        <v>16</v>
      </c>
    </row>
    <row r="3094" spans="1:14" ht="14.5" x14ac:dyDescent="0.35">
      <c r="A3094" s="2" t="s">
        <v>6218</v>
      </c>
      <c r="B3094" s="2" t="s">
        <v>6219</v>
      </c>
      <c r="C3094" s="2">
        <v>49</v>
      </c>
      <c r="D3094" s="2" t="s">
        <v>12</v>
      </c>
      <c r="E3094" s="2" t="s">
        <v>64</v>
      </c>
      <c r="F3094" s="2" t="s">
        <v>25</v>
      </c>
      <c r="G3094" s="2" t="s">
        <v>26</v>
      </c>
      <c r="H3094" s="7">
        <v>13843.1</v>
      </c>
      <c r="I3094" s="3">
        <v>44974</v>
      </c>
      <c r="J3094" s="3" t="str">
        <f>TEXT(NIgerian_Fintech[[#This Row],[TransactionDate]], "JJJJ")</f>
        <v>2023</v>
      </c>
      <c r="K3094" s="3" t="str">
        <f>TEXT(NIgerian_Fintech[[#This Row],[TransactionDate]], "MMMM")</f>
        <v>February</v>
      </c>
      <c r="L3094" s="3" t="str">
        <f>TEXT(NIgerian_Fintech[[#This Row],[TransactionDate]], "MM")</f>
        <v>02</v>
      </c>
      <c r="M3094" s="3" t="str">
        <f>TEXT(NIgerian_Fintech[[#This Row],[TransactionDate]], "tttt")</f>
        <v>Friday</v>
      </c>
      <c r="N3094" s="2" t="s">
        <v>16</v>
      </c>
    </row>
    <row r="3095" spans="1:14" ht="14.5" x14ac:dyDescent="0.35">
      <c r="A3095" s="2" t="s">
        <v>6220</v>
      </c>
      <c r="B3095" s="2" t="s">
        <v>6221</v>
      </c>
      <c r="C3095" s="2">
        <v>60</v>
      </c>
      <c r="D3095" s="2" t="s">
        <v>12</v>
      </c>
      <c r="E3095" s="2" t="s">
        <v>29</v>
      </c>
      <c r="F3095" s="2" t="s">
        <v>35</v>
      </c>
      <c r="G3095" s="2" t="s">
        <v>15</v>
      </c>
      <c r="H3095" s="7">
        <v>12856.78</v>
      </c>
      <c r="I3095" s="3">
        <v>45293</v>
      </c>
      <c r="J3095" s="3" t="str">
        <f>TEXT(NIgerian_Fintech[[#This Row],[TransactionDate]], "JJJJ")</f>
        <v>2024</v>
      </c>
      <c r="K3095" s="3" t="str">
        <f>TEXT(NIgerian_Fintech[[#This Row],[TransactionDate]], "MMMM")</f>
        <v>January</v>
      </c>
      <c r="L3095" s="3" t="str">
        <f>TEXT(NIgerian_Fintech[[#This Row],[TransactionDate]], "MM")</f>
        <v>01</v>
      </c>
      <c r="M3095" s="3" t="str">
        <f>TEXT(NIgerian_Fintech[[#This Row],[TransactionDate]], "tttt")</f>
        <v>Tuesday</v>
      </c>
      <c r="N3095" s="2" t="s">
        <v>16</v>
      </c>
    </row>
    <row r="3096" spans="1:14" ht="14.5" x14ac:dyDescent="0.35">
      <c r="A3096" s="2" t="s">
        <v>6222</v>
      </c>
      <c r="B3096" s="2" t="s">
        <v>6223</v>
      </c>
      <c r="C3096" s="2">
        <v>54</v>
      </c>
      <c r="D3096" s="2" t="s">
        <v>12</v>
      </c>
      <c r="E3096" s="2" t="s">
        <v>93</v>
      </c>
      <c r="F3096" s="2" t="s">
        <v>35</v>
      </c>
      <c r="G3096" s="2" t="s">
        <v>20</v>
      </c>
      <c r="H3096" s="7">
        <v>3321.68</v>
      </c>
      <c r="I3096" s="3">
        <v>45473</v>
      </c>
      <c r="J3096" s="3" t="str">
        <f>TEXT(NIgerian_Fintech[[#This Row],[TransactionDate]], "JJJJ")</f>
        <v>2024</v>
      </c>
      <c r="K3096" s="3" t="str">
        <f>TEXT(NIgerian_Fintech[[#This Row],[TransactionDate]], "MMMM")</f>
        <v>June</v>
      </c>
      <c r="L3096" s="3" t="str">
        <f>TEXT(NIgerian_Fintech[[#This Row],[TransactionDate]], "MM")</f>
        <v>06</v>
      </c>
      <c r="M3096" s="3" t="str">
        <f>TEXT(NIgerian_Fintech[[#This Row],[TransactionDate]], "tttt")</f>
        <v>Sunday</v>
      </c>
      <c r="N3096" s="2" t="s">
        <v>16</v>
      </c>
    </row>
    <row r="3097" spans="1:14" ht="14.5" x14ac:dyDescent="0.35">
      <c r="A3097" s="2" t="s">
        <v>6224</v>
      </c>
      <c r="B3097" s="2" t="s">
        <v>6225</v>
      </c>
      <c r="C3097" s="2">
        <v>21</v>
      </c>
      <c r="D3097" s="2" t="s">
        <v>39</v>
      </c>
      <c r="E3097" s="2" t="s">
        <v>29</v>
      </c>
      <c r="F3097" s="2" t="s">
        <v>49</v>
      </c>
      <c r="G3097" s="2" t="s">
        <v>26</v>
      </c>
      <c r="H3097" s="7">
        <v>227.74</v>
      </c>
      <c r="I3097" s="3">
        <v>45484</v>
      </c>
      <c r="J3097" s="3" t="str">
        <f>TEXT(NIgerian_Fintech[[#This Row],[TransactionDate]], "JJJJ")</f>
        <v>2024</v>
      </c>
      <c r="K3097" s="3" t="str">
        <f>TEXT(NIgerian_Fintech[[#This Row],[TransactionDate]], "MMMM")</f>
        <v>July</v>
      </c>
      <c r="L3097" s="3" t="str">
        <f>TEXT(NIgerian_Fintech[[#This Row],[TransactionDate]], "MM")</f>
        <v>07</v>
      </c>
      <c r="M3097" s="3" t="str">
        <f>TEXT(NIgerian_Fintech[[#This Row],[TransactionDate]], "tttt")</f>
        <v>Thursday</v>
      </c>
      <c r="N3097" s="2" t="s">
        <v>16</v>
      </c>
    </row>
    <row r="3098" spans="1:14" ht="14.5" x14ac:dyDescent="0.35">
      <c r="A3098" s="2" t="s">
        <v>6226</v>
      </c>
      <c r="B3098" s="2" t="s">
        <v>6227</v>
      </c>
      <c r="C3098" s="2">
        <v>47</v>
      </c>
      <c r="D3098" s="2" t="s">
        <v>39</v>
      </c>
      <c r="E3098" s="2" t="s">
        <v>29</v>
      </c>
      <c r="F3098" s="2" t="s">
        <v>19</v>
      </c>
      <c r="G3098" s="2" t="s">
        <v>36</v>
      </c>
      <c r="H3098" s="7">
        <v>1764.37</v>
      </c>
      <c r="I3098" s="3">
        <v>45471</v>
      </c>
      <c r="J3098" s="3" t="str">
        <f>TEXT(NIgerian_Fintech[[#This Row],[TransactionDate]], "JJJJ")</f>
        <v>2024</v>
      </c>
      <c r="K3098" s="3" t="str">
        <f>TEXT(NIgerian_Fintech[[#This Row],[TransactionDate]], "MMMM")</f>
        <v>June</v>
      </c>
      <c r="L3098" s="3" t="str">
        <f>TEXT(NIgerian_Fintech[[#This Row],[TransactionDate]], "MM")</f>
        <v>06</v>
      </c>
      <c r="M3098" s="3" t="str">
        <f>TEXT(NIgerian_Fintech[[#This Row],[TransactionDate]], "tttt")</f>
        <v>Friday</v>
      </c>
      <c r="N3098" s="2" t="s">
        <v>21</v>
      </c>
    </row>
    <row r="3099" spans="1:14" ht="14.5" x14ac:dyDescent="0.35">
      <c r="A3099" s="2" t="s">
        <v>6228</v>
      </c>
      <c r="B3099" s="2" t="s">
        <v>6229</v>
      </c>
      <c r="C3099" s="2">
        <v>23</v>
      </c>
      <c r="D3099" s="2" t="s">
        <v>39</v>
      </c>
      <c r="E3099" s="2" t="s">
        <v>93</v>
      </c>
      <c r="F3099" s="2" t="s">
        <v>55</v>
      </c>
      <c r="G3099" s="2" t="s">
        <v>15</v>
      </c>
      <c r="H3099" s="7">
        <v>4299.7299999999996</v>
      </c>
      <c r="I3099" s="3">
        <v>45253</v>
      </c>
      <c r="J3099" s="3" t="str">
        <f>TEXT(NIgerian_Fintech[[#This Row],[TransactionDate]], "JJJJ")</f>
        <v>2023</v>
      </c>
      <c r="K3099" s="3" t="str">
        <f>TEXT(NIgerian_Fintech[[#This Row],[TransactionDate]], "MMMM")</f>
        <v>November</v>
      </c>
      <c r="L3099" s="3" t="str">
        <f>TEXT(NIgerian_Fintech[[#This Row],[TransactionDate]], "MM")</f>
        <v>11</v>
      </c>
      <c r="M3099" s="3" t="str">
        <f>TEXT(NIgerian_Fintech[[#This Row],[TransactionDate]], "tttt")</f>
        <v>Thursday</v>
      </c>
      <c r="N3099" s="2" t="s">
        <v>16</v>
      </c>
    </row>
    <row r="3100" spans="1:14" ht="14.5" x14ac:dyDescent="0.35">
      <c r="A3100" s="2" t="s">
        <v>6230</v>
      </c>
      <c r="B3100" s="2" t="s">
        <v>6231</v>
      </c>
      <c r="C3100" s="2">
        <v>63</v>
      </c>
      <c r="D3100" s="2" t="s">
        <v>39</v>
      </c>
      <c r="E3100" s="2" t="s">
        <v>52</v>
      </c>
      <c r="F3100" s="2" t="s">
        <v>35</v>
      </c>
      <c r="G3100" s="2" t="s">
        <v>15</v>
      </c>
      <c r="H3100" s="7">
        <v>35643.19</v>
      </c>
      <c r="I3100" s="3">
        <v>45192</v>
      </c>
      <c r="J3100" s="3" t="str">
        <f>TEXT(NIgerian_Fintech[[#This Row],[TransactionDate]], "JJJJ")</f>
        <v>2023</v>
      </c>
      <c r="K3100" s="3" t="str">
        <f>TEXT(NIgerian_Fintech[[#This Row],[TransactionDate]], "MMMM")</f>
        <v>September</v>
      </c>
      <c r="L3100" s="3" t="str">
        <f>TEXT(NIgerian_Fintech[[#This Row],[TransactionDate]], "MM")</f>
        <v>09</v>
      </c>
      <c r="M3100" s="3" t="str">
        <f>TEXT(NIgerian_Fintech[[#This Row],[TransactionDate]], "tttt")</f>
        <v>Saturday</v>
      </c>
      <c r="N3100" s="2" t="s">
        <v>16</v>
      </c>
    </row>
    <row r="3101" spans="1:14" ht="14.5" x14ac:dyDescent="0.35">
      <c r="A3101" s="2" t="s">
        <v>6232</v>
      </c>
      <c r="B3101" s="2" t="s">
        <v>6233</v>
      </c>
      <c r="C3101" s="2">
        <v>36</v>
      </c>
      <c r="D3101" s="2" t="s">
        <v>39</v>
      </c>
      <c r="E3101" s="2" t="s">
        <v>93</v>
      </c>
      <c r="F3101" s="2" t="s">
        <v>14</v>
      </c>
      <c r="G3101" s="2" t="s">
        <v>30</v>
      </c>
      <c r="H3101" s="7">
        <v>25229.51</v>
      </c>
      <c r="I3101" s="3">
        <v>45654</v>
      </c>
      <c r="J3101" s="3" t="str">
        <f>TEXT(NIgerian_Fintech[[#This Row],[TransactionDate]], "JJJJ")</f>
        <v>2024</v>
      </c>
      <c r="K3101" s="3" t="str">
        <f>TEXT(NIgerian_Fintech[[#This Row],[TransactionDate]], "MMMM")</f>
        <v>December</v>
      </c>
      <c r="L3101" s="3" t="str">
        <f>TEXT(NIgerian_Fintech[[#This Row],[TransactionDate]], "MM")</f>
        <v>12</v>
      </c>
      <c r="M3101" s="3" t="str">
        <f>TEXT(NIgerian_Fintech[[#This Row],[TransactionDate]], "tttt")</f>
        <v>Saturday</v>
      </c>
      <c r="N3101" s="2" t="s">
        <v>16</v>
      </c>
    </row>
    <row r="3102" spans="1:14" ht="14.5" x14ac:dyDescent="0.35">
      <c r="A3102" s="2" t="s">
        <v>6234</v>
      </c>
      <c r="B3102" s="2" t="s">
        <v>6235</v>
      </c>
      <c r="C3102" s="2">
        <v>49</v>
      </c>
      <c r="D3102" s="2" t="s">
        <v>12</v>
      </c>
      <c r="E3102" s="2" t="s">
        <v>42</v>
      </c>
      <c r="F3102" s="2" t="s">
        <v>55</v>
      </c>
      <c r="G3102" s="2" t="s">
        <v>36</v>
      </c>
      <c r="H3102" s="7">
        <v>2239.5</v>
      </c>
      <c r="I3102" s="3">
        <v>45655</v>
      </c>
      <c r="J3102" s="3" t="str">
        <f>TEXT(NIgerian_Fintech[[#This Row],[TransactionDate]], "JJJJ")</f>
        <v>2024</v>
      </c>
      <c r="K3102" s="3" t="str">
        <f>TEXT(NIgerian_Fintech[[#This Row],[TransactionDate]], "MMMM")</f>
        <v>December</v>
      </c>
      <c r="L3102" s="3" t="str">
        <f>TEXT(NIgerian_Fintech[[#This Row],[TransactionDate]], "MM")</f>
        <v>12</v>
      </c>
      <c r="M3102" s="3" t="str">
        <f>TEXT(NIgerian_Fintech[[#This Row],[TransactionDate]], "tttt")</f>
        <v>Sunday</v>
      </c>
      <c r="N3102" s="2" t="s">
        <v>16</v>
      </c>
    </row>
    <row r="3103" spans="1:14" ht="14.5" x14ac:dyDescent="0.35">
      <c r="A3103" s="2" t="s">
        <v>6236</v>
      </c>
      <c r="B3103" s="2" t="s">
        <v>6237</v>
      </c>
      <c r="C3103" s="2">
        <v>26</v>
      </c>
      <c r="D3103" s="2" t="s">
        <v>12</v>
      </c>
      <c r="E3103" s="2" t="s">
        <v>24</v>
      </c>
      <c r="F3103" s="2" t="s">
        <v>25</v>
      </c>
      <c r="G3103" s="2" t="s">
        <v>36</v>
      </c>
      <c r="H3103" s="7">
        <v>12932.5</v>
      </c>
      <c r="I3103" s="3">
        <v>45102</v>
      </c>
      <c r="J3103" s="3" t="str">
        <f>TEXT(NIgerian_Fintech[[#This Row],[TransactionDate]], "JJJJ")</f>
        <v>2023</v>
      </c>
      <c r="K3103" s="3" t="str">
        <f>TEXT(NIgerian_Fintech[[#This Row],[TransactionDate]], "MMMM")</f>
        <v>June</v>
      </c>
      <c r="L3103" s="3" t="str">
        <f>TEXT(NIgerian_Fintech[[#This Row],[TransactionDate]], "MM")</f>
        <v>06</v>
      </c>
      <c r="M3103" s="3" t="str">
        <f>TEXT(NIgerian_Fintech[[#This Row],[TransactionDate]], "tttt")</f>
        <v>Sunday</v>
      </c>
      <c r="N3103" s="2" t="s">
        <v>16</v>
      </c>
    </row>
    <row r="3104" spans="1:14" ht="14.5" x14ac:dyDescent="0.35">
      <c r="A3104" s="2" t="s">
        <v>6238</v>
      </c>
      <c r="B3104" s="2" t="s">
        <v>6239</v>
      </c>
      <c r="C3104" s="2">
        <v>29</v>
      </c>
      <c r="D3104" s="2" t="s">
        <v>39</v>
      </c>
      <c r="E3104" s="2" t="s">
        <v>29</v>
      </c>
      <c r="F3104" s="2" t="s">
        <v>49</v>
      </c>
      <c r="G3104" s="2" t="s">
        <v>20</v>
      </c>
      <c r="H3104" s="7">
        <v>8651.6200000000008</v>
      </c>
      <c r="I3104" s="3">
        <v>44970</v>
      </c>
      <c r="J3104" s="3" t="str">
        <f>TEXT(NIgerian_Fintech[[#This Row],[TransactionDate]], "JJJJ")</f>
        <v>2023</v>
      </c>
      <c r="K3104" s="3" t="str">
        <f>TEXT(NIgerian_Fintech[[#This Row],[TransactionDate]], "MMMM")</f>
        <v>February</v>
      </c>
      <c r="L3104" s="3" t="str">
        <f>TEXT(NIgerian_Fintech[[#This Row],[TransactionDate]], "MM")</f>
        <v>02</v>
      </c>
      <c r="M3104" s="3" t="str">
        <f>TEXT(NIgerian_Fintech[[#This Row],[TransactionDate]], "tttt")</f>
        <v>Monday</v>
      </c>
      <c r="N3104" s="2" t="s">
        <v>21</v>
      </c>
    </row>
    <row r="3105" spans="1:14" ht="14.5" x14ac:dyDescent="0.35">
      <c r="A3105" s="2" t="s">
        <v>6240</v>
      </c>
      <c r="B3105" s="2" t="s">
        <v>6241</v>
      </c>
      <c r="C3105" s="2">
        <v>28</v>
      </c>
      <c r="D3105" s="2" t="s">
        <v>12</v>
      </c>
      <c r="E3105" s="2" t="s">
        <v>52</v>
      </c>
      <c r="F3105" s="2" t="s">
        <v>55</v>
      </c>
      <c r="G3105" s="2" t="s">
        <v>36</v>
      </c>
      <c r="H3105" s="7">
        <v>511.28</v>
      </c>
      <c r="I3105" s="3">
        <v>45145</v>
      </c>
      <c r="J3105" s="3" t="str">
        <f>TEXT(NIgerian_Fintech[[#This Row],[TransactionDate]], "JJJJ")</f>
        <v>2023</v>
      </c>
      <c r="K3105" s="3" t="str">
        <f>TEXT(NIgerian_Fintech[[#This Row],[TransactionDate]], "MMMM")</f>
        <v>August</v>
      </c>
      <c r="L3105" s="3" t="str">
        <f>TEXT(NIgerian_Fintech[[#This Row],[TransactionDate]], "MM")</f>
        <v>08</v>
      </c>
      <c r="M3105" s="3" t="str">
        <f>TEXT(NIgerian_Fintech[[#This Row],[TransactionDate]], "tttt")</f>
        <v>Monday</v>
      </c>
      <c r="N3105" s="2" t="s">
        <v>69</v>
      </c>
    </row>
    <row r="3106" spans="1:14" ht="14.5" x14ac:dyDescent="0.35">
      <c r="A3106" s="2" t="s">
        <v>6242</v>
      </c>
      <c r="B3106" s="2" t="s">
        <v>6243</v>
      </c>
      <c r="C3106" s="2">
        <v>63</v>
      </c>
      <c r="D3106" s="2" t="s">
        <v>12</v>
      </c>
      <c r="E3106" s="2" t="s">
        <v>29</v>
      </c>
      <c r="F3106" s="2" t="s">
        <v>14</v>
      </c>
      <c r="G3106" s="2" t="s">
        <v>30</v>
      </c>
      <c r="H3106" s="7">
        <v>4647.46</v>
      </c>
      <c r="I3106" s="3">
        <v>45052</v>
      </c>
      <c r="J3106" s="3" t="str">
        <f>TEXT(NIgerian_Fintech[[#This Row],[TransactionDate]], "JJJJ")</f>
        <v>2023</v>
      </c>
      <c r="K3106" s="3" t="str">
        <f>TEXT(NIgerian_Fintech[[#This Row],[TransactionDate]], "MMMM")</f>
        <v>May</v>
      </c>
      <c r="L3106" s="3" t="str">
        <f>TEXT(NIgerian_Fintech[[#This Row],[TransactionDate]], "MM")</f>
        <v>05</v>
      </c>
      <c r="M3106" s="3" t="str">
        <f>TEXT(NIgerian_Fintech[[#This Row],[TransactionDate]], "tttt")</f>
        <v>Saturday</v>
      </c>
      <c r="N3106" s="2" t="s">
        <v>16</v>
      </c>
    </row>
    <row r="3107" spans="1:14" ht="14.5" x14ac:dyDescent="0.35">
      <c r="A3107" s="2" t="s">
        <v>6244</v>
      </c>
      <c r="B3107" s="2" t="s">
        <v>6245</v>
      </c>
      <c r="C3107" s="2">
        <v>33</v>
      </c>
      <c r="D3107" s="2" t="s">
        <v>12</v>
      </c>
      <c r="E3107" s="2" t="s">
        <v>93</v>
      </c>
      <c r="F3107" s="2" t="s">
        <v>14</v>
      </c>
      <c r="G3107" s="2" t="s">
        <v>20</v>
      </c>
      <c r="H3107" s="7">
        <v>6656.75</v>
      </c>
      <c r="I3107" s="3">
        <v>45305</v>
      </c>
      <c r="J3107" s="3" t="str">
        <f>TEXT(NIgerian_Fintech[[#This Row],[TransactionDate]], "JJJJ")</f>
        <v>2024</v>
      </c>
      <c r="K3107" s="3" t="str">
        <f>TEXT(NIgerian_Fintech[[#This Row],[TransactionDate]], "MMMM")</f>
        <v>January</v>
      </c>
      <c r="L3107" s="3" t="str">
        <f>TEXT(NIgerian_Fintech[[#This Row],[TransactionDate]], "MM")</f>
        <v>01</v>
      </c>
      <c r="M3107" s="3" t="str">
        <f>TEXT(NIgerian_Fintech[[#This Row],[TransactionDate]], "tttt")</f>
        <v>Sunday</v>
      </c>
      <c r="N3107" s="2" t="s">
        <v>16</v>
      </c>
    </row>
    <row r="3108" spans="1:14" ht="14.5" x14ac:dyDescent="0.35">
      <c r="A3108" s="2" t="s">
        <v>6246</v>
      </c>
      <c r="B3108" s="2" t="s">
        <v>6247</v>
      </c>
      <c r="C3108" s="2">
        <v>18</v>
      </c>
      <c r="D3108" s="2" t="s">
        <v>12</v>
      </c>
      <c r="E3108" s="2" t="s">
        <v>52</v>
      </c>
      <c r="F3108" s="2" t="s">
        <v>49</v>
      </c>
      <c r="G3108" s="2" t="s">
        <v>36</v>
      </c>
      <c r="H3108" s="7">
        <v>11013.38</v>
      </c>
      <c r="I3108" s="3">
        <v>45245</v>
      </c>
      <c r="J3108" s="3" t="str">
        <f>TEXT(NIgerian_Fintech[[#This Row],[TransactionDate]], "JJJJ")</f>
        <v>2023</v>
      </c>
      <c r="K3108" s="3" t="str">
        <f>TEXT(NIgerian_Fintech[[#This Row],[TransactionDate]], "MMMM")</f>
        <v>November</v>
      </c>
      <c r="L3108" s="3" t="str">
        <f>TEXT(NIgerian_Fintech[[#This Row],[TransactionDate]], "MM")</f>
        <v>11</v>
      </c>
      <c r="M3108" s="3" t="str">
        <f>TEXT(NIgerian_Fintech[[#This Row],[TransactionDate]], "tttt")</f>
        <v>Wednesday</v>
      </c>
      <c r="N3108" s="2" t="s">
        <v>16</v>
      </c>
    </row>
    <row r="3109" spans="1:14" ht="14.5" x14ac:dyDescent="0.35">
      <c r="A3109" s="2" t="s">
        <v>6248</v>
      </c>
      <c r="B3109" s="2" t="s">
        <v>6249</v>
      </c>
      <c r="C3109" s="2">
        <v>62</v>
      </c>
      <c r="D3109" s="2" t="s">
        <v>39</v>
      </c>
      <c r="E3109" s="2" t="s">
        <v>52</v>
      </c>
      <c r="F3109" s="2" t="s">
        <v>49</v>
      </c>
      <c r="G3109" s="2" t="s">
        <v>20</v>
      </c>
      <c r="H3109" s="7">
        <v>3494.23</v>
      </c>
      <c r="I3109" s="3">
        <v>45231</v>
      </c>
      <c r="J3109" s="3" t="str">
        <f>TEXT(NIgerian_Fintech[[#This Row],[TransactionDate]], "JJJJ")</f>
        <v>2023</v>
      </c>
      <c r="K3109" s="3" t="str">
        <f>TEXT(NIgerian_Fintech[[#This Row],[TransactionDate]], "MMMM")</f>
        <v>November</v>
      </c>
      <c r="L3109" s="3" t="str">
        <f>TEXT(NIgerian_Fintech[[#This Row],[TransactionDate]], "MM")</f>
        <v>11</v>
      </c>
      <c r="M3109" s="3" t="str">
        <f>TEXT(NIgerian_Fintech[[#This Row],[TransactionDate]], "tttt")</f>
        <v>Wednesday</v>
      </c>
      <c r="N3109" s="2" t="s">
        <v>16</v>
      </c>
    </row>
    <row r="3110" spans="1:14" ht="14.5" x14ac:dyDescent="0.35">
      <c r="A3110" s="2" t="s">
        <v>6250</v>
      </c>
      <c r="B3110" s="2" t="s">
        <v>6251</v>
      </c>
      <c r="C3110" s="2">
        <v>38</v>
      </c>
      <c r="D3110" s="2" t="s">
        <v>12</v>
      </c>
      <c r="E3110" s="2" t="s">
        <v>74</v>
      </c>
      <c r="F3110" s="2" t="s">
        <v>55</v>
      </c>
      <c r="G3110" s="2" t="s">
        <v>36</v>
      </c>
      <c r="H3110" s="7">
        <v>27153.56</v>
      </c>
      <c r="I3110" s="3">
        <v>45126</v>
      </c>
      <c r="J3110" s="3" t="str">
        <f>TEXT(NIgerian_Fintech[[#This Row],[TransactionDate]], "JJJJ")</f>
        <v>2023</v>
      </c>
      <c r="K3110" s="3" t="str">
        <f>TEXT(NIgerian_Fintech[[#This Row],[TransactionDate]], "MMMM")</f>
        <v>July</v>
      </c>
      <c r="L3110" s="3" t="str">
        <f>TEXT(NIgerian_Fintech[[#This Row],[TransactionDate]], "MM")</f>
        <v>07</v>
      </c>
      <c r="M3110" s="3" t="str">
        <f>TEXT(NIgerian_Fintech[[#This Row],[TransactionDate]], "tttt")</f>
        <v>Wednesday</v>
      </c>
      <c r="N3110" s="2" t="s">
        <v>16</v>
      </c>
    </row>
    <row r="3111" spans="1:14" ht="14.5" x14ac:dyDescent="0.35">
      <c r="A3111" s="2" t="s">
        <v>6252</v>
      </c>
      <c r="B3111" s="2" t="s">
        <v>6253</v>
      </c>
      <c r="C3111" s="2">
        <v>47</v>
      </c>
      <c r="D3111" s="2" t="s">
        <v>39</v>
      </c>
      <c r="E3111" s="2" t="s">
        <v>74</v>
      </c>
      <c r="F3111" s="2" t="s">
        <v>25</v>
      </c>
      <c r="G3111" s="2" t="s">
        <v>36</v>
      </c>
      <c r="H3111" s="7">
        <v>6012.59</v>
      </c>
      <c r="I3111" s="3">
        <v>45011</v>
      </c>
      <c r="J3111" s="3" t="str">
        <f>TEXT(NIgerian_Fintech[[#This Row],[TransactionDate]], "JJJJ")</f>
        <v>2023</v>
      </c>
      <c r="K3111" s="3" t="str">
        <f>TEXT(NIgerian_Fintech[[#This Row],[TransactionDate]], "MMMM")</f>
        <v>March</v>
      </c>
      <c r="L3111" s="3" t="str">
        <f>TEXT(NIgerian_Fintech[[#This Row],[TransactionDate]], "MM")</f>
        <v>03</v>
      </c>
      <c r="M3111" s="3" t="str">
        <f>TEXT(NIgerian_Fintech[[#This Row],[TransactionDate]], "tttt")</f>
        <v>Sunday</v>
      </c>
      <c r="N3111" s="2" t="s">
        <v>21</v>
      </c>
    </row>
    <row r="3112" spans="1:14" ht="14.5" x14ac:dyDescent="0.35">
      <c r="A3112" s="2" t="s">
        <v>6254</v>
      </c>
      <c r="B3112" s="2" t="s">
        <v>6255</v>
      </c>
      <c r="C3112" s="2">
        <v>30</v>
      </c>
      <c r="D3112" s="2" t="s">
        <v>39</v>
      </c>
      <c r="E3112" s="2" t="s">
        <v>24</v>
      </c>
      <c r="F3112" s="2" t="s">
        <v>19</v>
      </c>
      <c r="G3112" s="2" t="s">
        <v>36</v>
      </c>
      <c r="H3112" s="7">
        <v>2857.23</v>
      </c>
      <c r="I3112" s="3">
        <v>44967</v>
      </c>
      <c r="J3112" s="3" t="str">
        <f>TEXT(NIgerian_Fintech[[#This Row],[TransactionDate]], "JJJJ")</f>
        <v>2023</v>
      </c>
      <c r="K3112" s="3" t="str">
        <f>TEXT(NIgerian_Fintech[[#This Row],[TransactionDate]], "MMMM")</f>
        <v>February</v>
      </c>
      <c r="L3112" s="3" t="str">
        <f>TEXT(NIgerian_Fintech[[#This Row],[TransactionDate]], "MM")</f>
        <v>02</v>
      </c>
      <c r="M3112" s="3" t="str">
        <f>TEXT(NIgerian_Fintech[[#This Row],[TransactionDate]], "tttt")</f>
        <v>Friday</v>
      </c>
      <c r="N3112" s="2" t="s">
        <v>16</v>
      </c>
    </row>
    <row r="3113" spans="1:14" ht="14.5" x14ac:dyDescent="0.35">
      <c r="A3113" s="2" t="s">
        <v>6256</v>
      </c>
      <c r="B3113" s="2" t="s">
        <v>6257</v>
      </c>
      <c r="C3113" s="2">
        <v>51</v>
      </c>
      <c r="D3113" s="2" t="s">
        <v>12</v>
      </c>
      <c r="E3113" s="2" t="s">
        <v>74</v>
      </c>
      <c r="F3113" s="2" t="s">
        <v>14</v>
      </c>
      <c r="G3113" s="2" t="s">
        <v>15</v>
      </c>
      <c r="H3113" s="7">
        <v>3804.23</v>
      </c>
      <c r="I3113" s="3">
        <v>45649</v>
      </c>
      <c r="J3113" s="3" t="str">
        <f>TEXT(NIgerian_Fintech[[#This Row],[TransactionDate]], "JJJJ")</f>
        <v>2024</v>
      </c>
      <c r="K3113" s="3" t="str">
        <f>TEXT(NIgerian_Fintech[[#This Row],[TransactionDate]], "MMMM")</f>
        <v>December</v>
      </c>
      <c r="L3113" s="3" t="str">
        <f>TEXT(NIgerian_Fintech[[#This Row],[TransactionDate]], "MM")</f>
        <v>12</v>
      </c>
      <c r="M3113" s="3" t="str">
        <f>TEXT(NIgerian_Fintech[[#This Row],[TransactionDate]], "tttt")</f>
        <v>Monday</v>
      </c>
      <c r="N3113" s="2" t="s">
        <v>16</v>
      </c>
    </row>
    <row r="3114" spans="1:14" ht="14.5" x14ac:dyDescent="0.35">
      <c r="A3114" s="2" t="s">
        <v>6258</v>
      </c>
      <c r="B3114" s="2" t="s">
        <v>6259</v>
      </c>
      <c r="C3114" s="2">
        <v>21</v>
      </c>
      <c r="D3114" s="2" t="s">
        <v>39</v>
      </c>
      <c r="E3114" s="2" t="s">
        <v>93</v>
      </c>
      <c r="F3114" s="2" t="s">
        <v>49</v>
      </c>
      <c r="G3114" s="2" t="s">
        <v>36</v>
      </c>
      <c r="H3114" s="7">
        <v>13938.65</v>
      </c>
      <c r="I3114" s="3">
        <v>45477</v>
      </c>
      <c r="J3114" s="3" t="str">
        <f>TEXT(NIgerian_Fintech[[#This Row],[TransactionDate]], "JJJJ")</f>
        <v>2024</v>
      </c>
      <c r="K3114" s="3" t="str">
        <f>TEXT(NIgerian_Fintech[[#This Row],[TransactionDate]], "MMMM")</f>
        <v>July</v>
      </c>
      <c r="L3114" s="3" t="str">
        <f>TEXT(NIgerian_Fintech[[#This Row],[TransactionDate]], "MM")</f>
        <v>07</v>
      </c>
      <c r="M3114" s="3" t="str">
        <f>TEXT(NIgerian_Fintech[[#This Row],[TransactionDate]], "tttt")</f>
        <v>Thursday</v>
      </c>
      <c r="N3114" s="2" t="s">
        <v>16</v>
      </c>
    </row>
    <row r="3115" spans="1:14" ht="14.5" x14ac:dyDescent="0.35">
      <c r="A3115" s="2" t="s">
        <v>6260</v>
      </c>
      <c r="B3115" s="2" t="s">
        <v>6261</v>
      </c>
      <c r="C3115" s="2">
        <v>45</v>
      </c>
      <c r="D3115" s="2" t="s">
        <v>12</v>
      </c>
      <c r="E3115" s="2" t="s">
        <v>64</v>
      </c>
      <c r="F3115" s="2" t="s">
        <v>19</v>
      </c>
      <c r="G3115" s="2" t="s">
        <v>15</v>
      </c>
      <c r="H3115" s="7">
        <v>10224.44</v>
      </c>
      <c r="I3115" s="3">
        <v>45289</v>
      </c>
      <c r="J3115" s="3" t="str">
        <f>TEXT(NIgerian_Fintech[[#This Row],[TransactionDate]], "JJJJ")</f>
        <v>2023</v>
      </c>
      <c r="K3115" s="3" t="str">
        <f>TEXT(NIgerian_Fintech[[#This Row],[TransactionDate]], "MMMM")</f>
        <v>December</v>
      </c>
      <c r="L3115" s="3" t="str">
        <f>TEXT(NIgerian_Fintech[[#This Row],[TransactionDate]], "MM")</f>
        <v>12</v>
      </c>
      <c r="M3115" s="3" t="str">
        <f>TEXT(NIgerian_Fintech[[#This Row],[TransactionDate]], "tttt")</f>
        <v>Friday</v>
      </c>
      <c r="N3115" s="2" t="s">
        <v>16</v>
      </c>
    </row>
    <row r="3116" spans="1:14" ht="14.5" x14ac:dyDescent="0.35">
      <c r="A3116" s="2" t="s">
        <v>6262</v>
      </c>
      <c r="B3116" s="2" t="s">
        <v>6263</v>
      </c>
      <c r="C3116" s="2">
        <v>55</v>
      </c>
      <c r="D3116" s="2" t="s">
        <v>12</v>
      </c>
      <c r="E3116" s="2" t="s">
        <v>42</v>
      </c>
      <c r="F3116" s="2" t="s">
        <v>19</v>
      </c>
      <c r="G3116" s="2" t="s">
        <v>26</v>
      </c>
      <c r="H3116" s="7">
        <v>13554.86</v>
      </c>
      <c r="I3116" s="3">
        <v>45195</v>
      </c>
      <c r="J3116" s="3" t="str">
        <f>TEXT(NIgerian_Fintech[[#This Row],[TransactionDate]], "JJJJ")</f>
        <v>2023</v>
      </c>
      <c r="K3116" s="3" t="str">
        <f>TEXT(NIgerian_Fintech[[#This Row],[TransactionDate]], "MMMM")</f>
        <v>September</v>
      </c>
      <c r="L3116" s="3" t="str">
        <f>TEXT(NIgerian_Fintech[[#This Row],[TransactionDate]], "MM")</f>
        <v>09</v>
      </c>
      <c r="M3116" s="3" t="str">
        <f>TEXT(NIgerian_Fintech[[#This Row],[TransactionDate]], "tttt")</f>
        <v>Tuesday</v>
      </c>
      <c r="N3116" s="2" t="s">
        <v>16</v>
      </c>
    </row>
    <row r="3117" spans="1:14" ht="14.5" x14ac:dyDescent="0.35">
      <c r="A3117" s="2" t="s">
        <v>6264</v>
      </c>
      <c r="B3117" s="2" t="s">
        <v>6265</v>
      </c>
      <c r="C3117" s="2">
        <v>48</v>
      </c>
      <c r="D3117" s="2" t="s">
        <v>12</v>
      </c>
      <c r="E3117" s="2" t="s">
        <v>93</v>
      </c>
      <c r="F3117" s="2" t="s">
        <v>19</v>
      </c>
      <c r="G3117" s="2" t="s">
        <v>30</v>
      </c>
      <c r="H3117" s="7">
        <v>3457.94</v>
      </c>
      <c r="I3117" s="3">
        <v>45288</v>
      </c>
      <c r="J3117" s="3" t="str">
        <f>TEXT(NIgerian_Fintech[[#This Row],[TransactionDate]], "JJJJ")</f>
        <v>2023</v>
      </c>
      <c r="K3117" s="3" t="str">
        <f>TEXT(NIgerian_Fintech[[#This Row],[TransactionDate]], "MMMM")</f>
        <v>December</v>
      </c>
      <c r="L3117" s="3" t="str">
        <f>TEXT(NIgerian_Fintech[[#This Row],[TransactionDate]], "MM")</f>
        <v>12</v>
      </c>
      <c r="M3117" s="3" t="str">
        <f>TEXT(NIgerian_Fintech[[#This Row],[TransactionDate]], "tttt")</f>
        <v>Thursday</v>
      </c>
      <c r="N3117" s="2" t="s">
        <v>16</v>
      </c>
    </row>
    <row r="3118" spans="1:14" ht="14.5" x14ac:dyDescent="0.35">
      <c r="A3118" s="2" t="s">
        <v>6266</v>
      </c>
      <c r="B3118" s="2" t="s">
        <v>6267</v>
      </c>
      <c r="C3118" s="2">
        <v>44</v>
      </c>
      <c r="D3118" s="2" t="s">
        <v>39</v>
      </c>
      <c r="E3118" s="2" t="s">
        <v>29</v>
      </c>
      <c r="F3118" s="2" t="s">
        <v>25</v>
      </c>
      <c r="G3118" s="2" t="s">
        <v>20</v>
      </c>
      <c r="H3118" s="7">
        <v>3957.85</v>
      </c>
      <c r="I3118" s="3">
        <v>45293</v>
      </c>
      <c r="J3118" s="3" t="str">
        <f>TEXT(NIgerian_Fintech[[#This Row],[TransactionDate]], "JJJJ")</f>
        <v>2024</v>
      </c>
      <c r="K3118" s="3" t="str">
        <f>TEXT(NIgerian_Fintech[[#This Row],[TransactionDate]], "MMMM")</f>
        <v>January</v>
      </c>
      <c r="L3118" s="3" t="str">
        <f>TEXT(NIgerian_Fintech[[#This Row],[TransactionDate]], "MM")</f>
        <v>01</v>
      </c>
      <c r="M3118" s="3" t="str">
        <f>TEXT(NIgerian_Fintech[[#This Row],[TransactionDate]], "tttt")</f>
        <v>Tuesday</v>
      </c>
      <c r="N3118" s="2" t="s">
        <v>16</v>
      </c>
    </row>
    <row r="3119" spans="1:14" ht="14.5" x14ac:dyDescent="0.35">
      <c r="A3119" s="2" t="s">
        <v>6268</v>
      </c>
      <c r="B3119" s="2" t="s">
        <v>6269</v>
      </c>
      <c r="C3119" s="2">
        <v>22</v>
      </c>
      <c r="D3119" s="2" t="s">
        <v>39</v>
      </c>
      <c r="E3119" s="2" t="s">
        <v>74</v>
      </c>
      <c r="F3119" s="2" t="s">
        <v>49</v>
      </c>
      <c r="G3119" s="2" t="s">
        <v>20</v>
      </c>
      <c r="H3119" s="7">
        <v>5053.72</v>
      </c>
      <c r="I3119" s="3">
        <v>45107</v>
      </c>
      <c r="J3119" s="3" t="str">
        <f>TEXT(NIgerian_Fintech[[#This Row],[TransactionDate]], "JJJJ")</f>
        <v>2023</v>
      </c>
      <c r="K3119" s="3" t="str">
        <f>TEXT(NIgerian_Fintech[[#This Row],[TransactionDate]], "MMMM")</f>
        <v>June</v>
      </c>
      <c r="L3119" s="3" t="str">
        <f>TEXT(NIgerian_Fintech[[#This Row],[TransactionDate]], "MM")</f>
        <v>06</v>
      </c>
      <c r="M3119" s="3" t="str">
        <f>TEXT(NIgerian_Fintech[[#This Row],[TransactionDate]], "tttt")</f>
        <v>Friday</v>
      </c>
      <c r="N3119" s="2" t="s">
        <v>21</v>
      </c>
    </row>
    <row r="3120" spans="1:14" ht="14.5" x14ac:dyDescent="0.35">
      <c r="A3120" s="2" t="s">
        <v>6270</v>
      </c>
      <c r="B3120" s="2" t="s">
        <v>6271</v>
      </c>
      <c r="C3120" s="2">
        <v>42</v>
      </c>
      <c r="D3120" s="2" t="s">
        <v>39</v>
      </c>
      <c r="E3120" s="2" t="s">
        <v>52</v>
      </c>
      <c r="F3120" s="2" t="s">
        <v>14</v>
      </c>
      <c r="G3120" s="2" t="s">
        <v>26</v>
      </c>
      <c r="H3120" s="7">
        <v>2089.85</v>
      </c>
      <c r="I3120" s="3">
        <v>45157</v>
      </c>
      <c r="J3120" s="3" t="str">
        <f>TEXT(NIgerian_Fintech[[#This Row],[TransactionDate]], "JJJJ")</f>
        <v>2023</v>
      </c>
      <c r="K3120" s="3" t="str">
        <f>TEXT(NIgerian_Fintech[[#This Row],[TransactionDate]], "MMMM")</f>
        <v>August</v>
      </c>
      <c r="L3120" s="3" t="str">
        <f>TEXT(NIgerian_Fintech[[#This Row],[TransactionDate]], "MM")</f>
        <v>08</v>
      </c>
      <c r="M3120" s="3" t="str">
        <f>TEXT(NIgerian_Fintech[[#This Row],[TransactionDate]], "tttt")</f>
        <v>Saturday</v>
      </c>
      <c r="N3120" s="2" t="s">
        <v>16</v>
      </c>
    </row>
    <row r="3121" spans="1:14" ht="14.5" x14ac:dyDescent="0.35">
      <c r="A3121" s="2" t="s">
        <v>6272</v>
      </c>
      <c r="B3121" s="2" t="s">
        <v>6273</v>
      </c>
      <c r="C3121" s="2">
        <v>20</v>
      </c>
      <c r="D3121" s="2" t="s">
        <v>12</v>
      </c>
      <c r="E3121" s="2" t="s">
        <v>93</v>
      </c>
      <c r="F3121" s="2" t="s">
        <v>49</v>
      </c>
      <c r="G3121" s="2" t="s">
        <v>36</v>
      </c>
      <c r="H3121" s="7">
        <v>11745.58</v>
      </c>
      <c r="I3121" s="3">
        <v>44996</v>
      </c>
      <c r="J3121" s="3" t="str">
        <f>TEXT(NIgerian_Fintech[[#This Row],[TransactionDate]], "JJJJ")</f>
        <v>2023</v>
      </c>
      <c r="K3121" s="3" t="str">
        <f>TEXT(NIgerian_Fintech[[#This Row],[TransactionDate]], "MMMM")</f>
        <v>March</v>
      </c>
      <c r="L3121" s="3" t="str">
        <f>TEXT(NIgerian_Fintech[[#This Row],[TransactionDate]], "MM")</f>
        <v>03</v>
      </c>
      <c r="M3121" s="3" t="str">
        <f>TEXT(NIgerian_Fintech[[#This Row],[TransactionDate]], "tttt")</f>
        <v>Saturday</v>
      </c>
      <c r="N3121" s="2" t="s">
        <v>21</v>
      </c>
    </row>
    <row r="3122" spans="1:14" ht="14.5" x14ac:dyDescent="0.35">
      <c r="A3122" s="2" t="s">
        <v>6274</v>
      </c>
      <c r="B3122" s="2" t="s">
        <v>6275</v>
      </c>
      <c r="C3122" s="2">
        <v>50</v>
      </c>
      <c r="D3122" s="2" t="s">
        <v>12</v>
      </c>
      <c r="E3122" s="2" t="s">
        <v>52</v>
      </c>
      <c r="F3122" s="2" t="s">
        <v>55</v>
      </c>
      <c r="G3122" s="2" t="s">
        <v>30</v>
      </c>
      <c r="H3122" s="7">
        <v>3995.07</v>
      </c>
      <c r="I3122" s="3">
        <v>45514</v>
      </c>
      <c r="J3122" s="3" t="str">
        <f>TEXT(NIgerian_Fintech[[#This Row],[TransactionDate]], "JJJJ")</f>
        <v>2024</v>
      </c>
      <c r="K3122" s="3" t="str">
        <f>TEXT(NIgerian_Fintech[[#This Row],[TransactionDate]], "MMMM")</f>
        <v>August</v>
      </c>
      <c r="L3122" s="3" t="str">
        <f>TEXT(NIgerian_Fintech[[#This Row],[TransactionDate]], "MM")</f>
        <v>08</v>
      </c>
      <c r="M3122" s="3" t="str">
        <f>TEXT(NIgerian_Fintech[[#This Row],[TransactionDate]], "tttt")</f>
        <v>Saturday</v>
      </c>
      <c r="N3122" s="2" t="s">
        <v>16</v>
      </c>
    </row>
    <row r="3123" spans="1:14" ht="14.5" x14ac:dyDescent="0.35">
      <c r="A3123" s="2" t="s">
        <v>6276</v>
      </c>
      <c r="B3123" s="2" t="s">
        <v>6277</v>
      </c>
      <c r="C3123" s="2">
        <v>21</v>
      </c>
      <c r="D3123" s="2" t="s">
        <v>12</v>
      </c>
      <c r="E3123" s="2" t="s">
        <v>24</v>
      </c>
      <c r="F3123" s="2" t="s">
        <v>14</v>
      </c>
      <c r="G3123" s="2" t="s">
        <v>26</v>
      </c>
      <c r="H3123" s="7">
        <v>3948.76</v>
      </c>
      <c r="I3123" s="3">
        <v>45415</v>
      </c>
      <c r="J3123" s="3" t="str">
        <f>TEXT(NIgerian_Fintech[[#This Row],[TransactionDate]], "JJJJ")</f>
        <v>2024</v>
      </c>
      <c r="K3123" s="3" t="str">
        <f>TEXT(NIgerian_Fintech[[#This Row],[TransactionDate]], "MMMM")</f>
        <v>May</v>
      </c>
      <c r="L3123" s="3" t="str">
        <f>TEXT(NIgerian_Fintech[[#This Row],[TransactionDate]], "MM")</f>
        <v>05</v>
      </c>
      <c r="M3123" s="3" t="str">
        <f>TEXT(NIgerian_Fintech[[#This Row],[TransactionDate]], "tttt")</f>
        <v>Friday</v>
      </c>
      <c r="N3123" s="2" t="s">
        <v>69</v>
      </c>
    </row>
    <row r="3124" spans="1:14" ht="14.5" x14ac:dyDescent="0.35">
      <c r="A3124" s="2" t="s">
        <v>6278</v>
      </c>
      <c r="B3124" s="2" t="s">
        <v>6279</v>
      </c>
      <c r="C3124" s="2">
        <v>42</v>
      </c>
      <c r="D3124" s="2" t="s">
        <v>39</v>
      </c>
      <c r="E3124" s="2" t="s">
        <v>29</v>
      </c>
      <c r="F3124" s="2" t="s">
        <v>49</v>
      </c>
      <c r="G3124" s="2" t="s">
        <v>26</v>
      </c>
      <c r="H3124" s="7">
        <v>3138.41</v>
      </c>
      <c r="I3124" s="3">
        <v>45160</v>
      </c>
      <c r="J3124" s="3" t="str">
        <f>TEXT(NIgerian_Fintech[[#This Row],[TransactionDate]], "JJJJ")</f>
        <v>2023</v>
      </c>
      <c r="K3124" s="3" t="str">
        <f>TEXT(NIgerian_Fintech[[#This Row],[TransactionDate]], "MMMM")</f>
        <v>August</v>
      </c>
      <c r="L3124" s="3" t="str">
        <f>TEXT(NIgerian_Fintech[[#This Row],[TransactionDate]], "MM")</f>
        <v>08</v>
      </c>
      <c r="M3124" s="3" t="str">
        <f>TEXT(NIgerian_Fintech[[#This Row],[TransactionDate]], "tttt")</f>
        <v>Tuesday</v>
      </c>
      <c r="N3124" s="2" t="s">
        <v>21</v>
      </c>
    </row>
    <row r="3125" spans="1:14" ht="14.5" x14ac:dyDescent="0.35">
      <c r="A3125" s="2" t="s">
        <v>6280</v>
      </c>
      <c r="B3125" s="2" t="s">
        <v>6281</v>
      </c>
      <c r="C3125" s="2">
        <v>37</v>
      </c>
      <c r="D3125" s="2" t="s">
        <v>12</v>
      </c>
      <c r="E3125" s="2" t="s">
        <v>52</v>
      </c>
      <c r="F3125" s="2" t="s">
        <v>14</v>
      </c>
      <c r="G3125" s="2" t="s">
        <v>20</v>
      </c>
      <c r="H3125" s="7">
        <v>6029.92</v>
      </c>
      <c r="I3125" s="3">
        <v>45355</v>
      </c>
      <c r="J3125" s="3" t="str">
        <f>TEXT(NIgerian_Fintech[[#This Row],[TransactionDate]], "JJJJ")</f>
        <v>2024</v>
      </c>
      <c r="K3125" s="3" t="str">
        <f>TEXT(NIgerian_Fintech[[#This Row],[TransactionDate]], "MMMM")</f>
        <v>March</v>
      </c>
      <c r="L3125" s="3" t="str">
        <f>TEXT(NIgerian_Fintech[[#This Row],[TransactionDate]], "MM")</f>
        <v>03</v>
      </c>
      <c r="M3125" s="3" t="str">
        <f>TEXT(NIgerian_Fintech[[#This Row],[TransactionDate]], "tttt")</f>
        <v>Monday</v>
      </c>
      <c r="N3125" s="2" t="s">
        <v>16</v>
      </c>
    </row>
    <row r="3126" spans="1:14" ht="14.5" x14ac:dyDescent="0.35">
      <c r="A3126" s="2" t="s">
        <v>6282</v>
      </c>
      <c r="B3126" s="2" t="s">
        <v>6283</v>
      </c>
      <c r="C3126" s="2">
        <v>51</v>
      </c>
      <c r="D3126" s="2" t="s">
        <v>12</v>
      </c>
      <c r="E3126" s="2" t="s">
        <v>52</v>
      </c>
      <c r="F3126" s="2" t="s">
        <v>55</v>
      </c>
      <c r="G3126" s="2" t="s">
        <v>15</v>
      </c>
      <c r="H3126" s="7">
        <v>14783.05</v>
      </c>
      <c r="I3126" s="3">
        <v>45574</v>
      </c>
      <c r="J3126" s="3" t="str">
        <f>TEXT(NIgerian_Fintech[[#This Row],[TransactionDate]], "JJJJ")</f>
        <v>2024</v>
      </c>
      <c r="K3126" s="3" t="str">
        <f>TEXT(NIgerian_Fintech[[#This Row],[TransactionDate]], "MMMM")</f>
        <v>October</v>
      </c>
      <c r="L3126" s="3" t="str">
        <f>TEXT(NIgerian_Fintech[[#This Row],[TransactionDate]], "MM")</f>
        <v>10</v>
      </c>
      <c r="M3126" s="3" t="str">
        <f>TEXT(NIgerian_Fintech[[#This Row],[TransactionDate]], "tttt")</f>
        <v>Wednesday</v>
      </c>
      <c r="N3126" s="2" t="s">
        <v>16</v>
      </c>
    </row>
    <row r="3127" spans="1:14" ht="14.5" x14ac:dyDescent="0.35">
      <c r="A3127" s="2" t="s">
        <v>6284</v>
      </c>
      <c r="B3127" s="2" t="s">
        <v>6285</v>
      </c>
      <c r="C3127" s="2">
        <v>43</v>
      </c>
      <c r="D3127" s="2" t="s">
        <v>39</v>
      </c>
      <c r="E3127" s="2" t="s">
        <v>24</v>
      </c>
      <c r="F3127" s="2" t="s">
        <v>35</v>
      </c>
      <c r="G3127" s="2" t="s">
        <v>15</v>
      </c>
      <c r="H3127" s="7">
        <v>18055.060000000001</v>
      </c>
      <c r="I3127" s="3">
        <v>45592</v>
      </c>
      <c r="J3127" s="3" t="str">
        <f>TEXT(NIgerian_Fintech[[#This Row],[TransactionDate]], "JJJJ")</f>
        <v>2024</v>
      </c>
      <c r="K3127" s="3" t="str">
        <f>TEXT(NIgerian_Fintech[[#This Row],[TransactionDate]], "MMMM")</f>
        <v>October</v>
      </c>
      <c r="L3127" s="3" t="str">
        <f>TEXT(NIgerian_Fintech[[#This Row],[TransactionDate]], "MM")</f>
        <v>10</v>
      </c>
      <c r="M3127" s="3" t="str">
        <f>TEXT(NIgerian_Fintech[[#This Row],[TransactionDate]], "tttt")</f>
        <v>Sunday</v>
      </c>
      <c r="N3127" s="2" t="s">
        <v>16</v>
      </c>
    </row>
    <row r="3128" spans="1:14" ht="14.5" x14ac:dyDescent="0.35">
      <c r="A3128" s="2" t="s">
        <v>6286</v>
      </c>
      <c r="B3128" s="2" t="s">
        <v>6287</v>
      </c>
      <c r="C3128" s="2">
        <v>22</v>
      </c>
      <c r="D3128" s="2" t="s">
        <v>39</v>
      </c>
      <c r="E3128" s="2" t="s">
        <v>13</v>
      </c>
      <c r="F3128" s="2" t="s">
        <v>14</v>
      </c>
      <c r="G3128" s="2" t="s">
        <v>36</v>
      </c>
      <c r="H3128" s="7">
        <v>16322.35</v>
      </c>
      <c r="I3128" s="3">
        <v>45220</v>
      </c>
      <c r="J3128" s="3" t="str">
        <f>TEXT(NIgerian_Fintech[[#This Row],[TransactionDate]], "JJJJ")</f>
        <v>2023</v>
      </c>
      <c r="K3128" s="3" t="str">
        <f>TEXT(NIgerian_Fintech[[#This Row],[TransactionDate]], "MMMM")</f>
        <v>October</v>
      </c>
      <c r="L3128" s="3" t="str">
        <f>TEXT(NIgerian_Fintech[[#This Row],[TransactionDate]], "MM")</f>
        <v>10</v>
      </c>
      <c r="M3128" s="3" t="str">
        <f>TEXT(NIgerian_Fintech[[#This Row],[TransactionDate]], "tttt")</f>
        <v>Saturday</v>
      </c>
      <c r="N3128" s="2" t="s">
        <v>16</v>
      </c>
    </row>
    <row r="3129" spans="1:14" ht="14.5" x14ac:dyDescent="0.35">
      <c r="A3129" s="2" t="s">
        <v>6288</v>
      </c>
      <c r="B3129" s="2" t="s">
        <v>6289</v>
      </c>
      <c r="C3129" s="2">
        <v>52</v>
      </c>
      <c r="D3129" s="2" t="s">
        <v>39</v>
      </c>
      <c r="E3129" s="2" t="s">
        <v>64</v>
      </c>
      <c r="F3129" s="2" t="s">
        <v>35</v>
      </c>
      <c r="G3129" s="2" t="s">
        <v>36</v>
      </c>
      <c r="H3129" s="7">
        <v>9707.2999999999993</v>
      </c>
      <c r="I3129" s="3">
        <v>45274</v>
      </c>
      <c r="J3129" s="3" t="str">
        <f>TEXT(NIgerian_Fintech[[#This Row],[TransactionDate]], "JJJJ")</f>
        <v>2023</v>
      </c>
      <c r="K3129" s="3" t="str">
        <f>TEXT(NIgerian_Fintech[[#This Row],[TransactionDate]], "MMMM")</f>
        <v>December</v>
      </c>
      <c r="L3129" s="3" t="str">
        <f>TEXT(NIgerian_Fintech[[#This Row],[TransactionDate]], "MM")</f>
        <v>12</v>
      </c>
      <c r="M3129" s="3" t="str">
        <f>TEXT(NIgerian_Fintech[[#This Row],[TransactionDate]], "tttt")</f>
        <v>Thursday</v>
      </c>
      <c r="N3129" s="2" t="s">
        <v>16</v>
      </c>
    </row>
    <row r="3130" spans="1:14" ht="14.5" x14ac:dyDescent="0.35">
      <c r="A3130" s="2" t="s">
        <v>6290</v>
      </c>
      <c r="B3130" s="2" t="s">
        <v>6291</v>
      </c>
      <c r="C3130" s="2">
        <v>45</v>
      </c>
      <c r="D3130" s="2" t="s">
        <v>12</v>
      </c>
      <c r="E3130" s="2" t="s">
        <v>42</v>
      </c>
      <c r="F3130" s="2" t="s">
        <v>19</v>
      </c>
      <c r="G3130" s="2" t="s">
        <v>26</v>
      </c>
      <c r="H3130" s="7">
        <v>3290.98</v>
      </c>
      <c r="I3130" s="3">
        <v>45025</v>
      </c>
      <c r="J3130" s="3" t="str">
        <f>TEXT(NIgerian_Fintech[[#This Row],[TransactionDate]], "JJJJ")</f>
        <v>2023</v>
      </c>
      <c r="K3130" s="3" t="str">
        <f>TEXT(NIgerian_Fintech[[#This Row],[TransactionDate]], "MMMM")</f>
        <v>April</v>
      </c>
      <c r="L3130" s="3" t="str">
        <f>TEXT(NIgerian_Fintech[[#This Row],[TransactionDate]], "MM")</f>
        <v>04</v>
      </c>
      <c r="M3130" s="3" t="str">
        <f>TEXT(NIgerian_Fintech[[#This Row],[TransactionDate]], "tttt")</f>
        <v>Sunday</v>
      </c>
      <c r="N3130" s="2" t="s">
        <v>16</v>
      </c>
    </row>
    <row r="3131" spans="1:14" ht="14.5" x14ac:dyDescent="0.35">
      <c r="A3131" s="2" t="s">
        <v>6292</v>
      </c>
      <c r="B3131" s="2" t="s">
        <v>6293</v>
      </c>
      <c r="C3131" s="2">
        <v>46</v>
      </c>
      <c r="D3131" s="2" t="s">
        <v>12</v>
      </c>
      <c r="E3131" s="2" t="s">
        <v>42</v>
      </c>
      <c r="F3131" s="2" t="s">
        <v>25</v>
      </c>
      <c r="G3131" s="2" t="s">
        <v>36</v>
      </c>
      <c r="H3131" s="7">
        <v>13274.79</v>
      </c>
      <c r="I3131" s="3">
        <v>45287</v>
      </c>
      <c r="J3131" s="3" t="str">
        <f>TEXT(NIgerian_Fintech[[#This Row],[TransactionDate]], "JJJJ")</f>
        <v>2023</v>
      </c>
      <c r="K3131" s="3" t="str">
        <f>TEXT(NIgerian_Fintech[[#This Row],[TransactionDate]], "MMMM")</f>
        <v>December</v>
      </c>
      <c r="L3131" s="3" t="str">
        <f>TEXT(NIgerian_Fintech[[#This Row],[TransactionDate]], "MM")</f>
        <v>12</v>
      </c>
      <c r="M3131" s="3" t="str">
        <f>TEXT(NIgerian_Fintech[[#This Row],[TransactionDate]], "tttt")</f>
        <v>Wednesday</v>
      </c>
      <c r="N3131" s="2" t="s">
        <v>16</v>
      </c>
    </row>
    <row r="3132" spans="1:14" ht="14.5" x14ac:dyDescent="0.35">
      <c r="A3132" s="2" t="s">
        <v>6294</v>
      </c>
      <c r="B3132" s="2" t="s">
        <v>6295</v>
      </c>
      <c r="C3132" s="2">
        <v>26</v>
      </c>
      <c r="D3132" s="2" t="s">
        <v>12</v>
      </c>
      <c r="E3132" s="2" t="s">
        <v>74</v>
      </c>
      <c r="F3132" s="2" t="s">
        <v>55</v>
      </c>
      <c r="G3132" s="2" t="s">
        <v>15</v>
      </c>
      <c r="H3132" s="7">
        <v>401.58</v>
      </c>
      <c r="I3132" s="3">
        <v>45284</v>
      </c>
      <c r="J3132" s="3" t="str">
        <f>TEXT(NIgerian_Fintech[[#This Row],[TransactionDate]], "JJJJ")</f>
        <v>2023</v>
      </c>
      <c r="K3132" s="3" t="str">
        <f>TEXT(NIgerian_Fintech[[#This Row],[TransactionDate]], "MMMM")</f>
        <v>December</v>
      </c>
      <c r="L3132" s="3" t="str">
        <f>TEXT(NIgerian_Fintech[[#This Row],[TransactionDate]], "MM")</f>
        <v>12</v>
      </c>
      <c r="M3132" s="3" t="str">
        <f>TEXT(NIgerian_Fintech[[#This Row],[TransactionDate]], "tttt")</f>
        <v>Sunday</v>
      </c>
      <c r="N3132" s="2" t="s">
        <v>16</v>
      </c>
    </row>
    <row r="3133" spans="1:14" ht="14.5" x14ac:dyDescent="0.35">
      <c r="A3133" s="2" t="s">
        <v>6296</v>
      </c>
      <c r="B3133" s="2" t="s">
        <v>6297</v>
      </c>
      <c r="C3133" s="2">
        <v>55</v>
      </c>
      <c r="D3133" s="2" t="s">
        <v>39</v>
      </c>
      <c r="E3133" s="2" t="s">
        <v>13</v>
      </c>
      <c r="F3133" s="2" t="s">
        <v>14</v>
      </c>
      <c r="G3133" s="2" t="s">
        <v>30</v>
      </c>
      <c r="H3133" s="7">
        <v>16002.42</v>
      </c>
      <c r="I3133" s="3">
        <v>45056</v>
      </c>
      <c r="J3133" s="3" t="str">
        <f>TEXT(NIgerian_Fintech[[#This Row],[TransactionDate]], "JJJJ")</f>
        <v>2023</v>
      </c>
      <c r="K3133" s="3" t="str">
        <f>TEXT(NIgerian_Fintech[[#This Row],[TransactionDate]], "MMMM")</f>
        <v>May</v>
      </c>
      <c r="L3133" s="3" t="str">
        <f>TEXT(NIgerian_Fintech[[#This Row],[TransactionDate]], "MM")</f>
        <v>05</v>
      </c>
      <c r="M3133" s="3" t="str">
        <f>TEXT(NIgerian_Fintech[[#This Row],[TransactionDate]], "tttt")</f>
        <v>Wednesday</v>
      </c>
      <c r="N3133" s="2" t="s">
        <v>16</v>
      </c>
    </row>
    <row r="3134" spans="1:14" ht="14.5" x14ac:dyDescent="0.35">
      <c r="A3134" s="2" t="s">
        <v>6298</v>
      </c>
      <c r="B3134" s="2" t="s">
        <v>6299</v>
      </c>
      <c r="C3134" s="2">
        <v>23</v>
      </c>
      <c r="D3134" s="2" t="s">
        <v>39</v>
      </c>
      <c r="E3134" s="2" t="s">
        <v>93</v>
      </c>
      <c r="F3134" s="2" t="s">
        <v>55</v>
      </c>
      <c r="G3134" s="2" t="s">
        <v>20</v>
      </c>
      <c r="H3134" s="7">
        <v>15151.63</v>
      </c>
      <c r="I3134" s="3">
        <v>45445</v>
      </c>
      <c r="J3134" s="3" t="str">
        <f>TEXT(NIgerian_Fintech[[#This Row],[TransactionDate]], "JJJJ")</f>
        <v>2024</v>
      </c>
      <c r="K3134" s="3" t="str">
        <f>TEXT(NIgerian_Fintech[[#This Row],[TransactionDate]], "MMMM")</f>
        <v>June</v>
      </c>
      <c r="L3134" s="3" t="str">
        <f>TEXT(NIgerian_Fintech[[#This Row],[TransactionDate]], "MM")</f>
        <v>06</v>
      </c>
      <c r="M3134" s="3" t="str">
        <f>TEXT(NIgerian_Fintech[[#This Row],[TransactionDate]], "tttt")</f>
        <v>Sunday</v>
      </c>
      <c r="N3134" s="2" t="s">
        <v>16</v>
      </c>
    </row>
    <row r="3135" spans="1:14" ht="14.5" x14ac:dyDescent="0.35">
      <c r="A3135" s="2" t="s">
        <v>6300</v>
      </c>
      <c r="B3135" s="2" t="s">
        <v>6301</v>
      </c>
      <c r="C3135" s="2">
        <v>36</v>
      </c>
      <c r="D3135" s="2" t="s">
        <v>39</v>
      </c>
      <c r="E3135" s="2" t="s">
        <v>24</v>
      </c>
      <c r="F3135" s="2" t="s">
        <v>19</v>
      </c>
      <c r="G3135" s="2" t="s">
        <v>15</v>
      </c>
      <c r="H3135" s="7">
        <v>11086.66</v>
      </c>
      <c r="I3135" s="3">
        <v>45309</v>
      </c>
      <c r="J3135" s="3" t="str">
        <f>TEXT(NIgerian_Fintech[[#This Row],[TransactionDate]], "JJJJ")</f>
        <v>2024</v>
      </c>
      <c r="K3135" s="3" t="str">
        <f>TEXT(NIgerian_Fintech[[#This Row],[TransactionDate]], "MMMM")</f>
        <v>January</v>
      </c>
      <c r="L3135" s="3" t="str">
        <f>TEXT(NIgerian_Fintech[[#This Row],[TransactionDate]], "MM")</f>
        <v>01</v>
      </c>
      <c r="M3135" s="3" t="str">
        <f>TEXT(NIgerian_Fintech[[#This Row],[TransactionDate]], "tttt")</f>
        <v>Thursday</v>
      </c>
      <c r="N3135" s="2" t="s">
        <v>16</v>
      </c>
    </row>
    <row r="3136" spans="1:14" ht="14.5" x14ac:dyDescent="0.35">
      <c r="A3136" s="2" t="s">
        <v>6302</v>
      </c>
      <c r="B3136" s="2" t="s">
        <v>6303</v>
      </c>
      <c r="C3136" s="2">
        <v>61</v>
      </c>
      <c r="D3136" s="2" t="s">
        <v>39</v>
      </c>
      <c r="E3136" s="2" t="s">
        <v>93</v>
      </c>
      <c r="F3136" s="2" t="s">
        <v>35</v>
      </c>
      <c r="G3136" s="2" t="s">
        <v>36</v>
      </c>
      <c r="H3136" s="7">
        <v>1030.58</v>
      </c>
      <c r="I3136" s="3">
        <v>45543</v>
      </c>
      <c r="J3136" s="3" t="str">
        <f>TEXT(NIgerian_Fintech[[#This Row],[TransactionDate]], "JJJJ")</f>
        <v>2024</v>
      </c>
      <c r="K3136" s="3" t="str">
        <f>TEXT(NIgerian_Fintech[[#This Row],[TransactionDate]], "MMMM")</f>
        <v>September</v>
      </c>
      <c r="L3136" s="3" t="str">
        <f>TEXT(NIgerian_Fintech[[#This Row],[TransactionDate]], "MM")</f>
        <v>09</v>
      </c>
      <c r="M3136" s="3" t="str">
        <f>TEXT(NIgerian_Fintech[[#This Row],[TransactionDate]], "tttt")</f>
        <v>Sunday</v>
      </c>
      <c r="N3136" s="2" t="s">
        <v>16</v>
      </c>
    </row>
    <row r="3137" spans="1:14" ht="14.5" x14ac:dyDescent="0.35">
      <c r="A3137" s="2" t="s">
        <v>6304</v>
      </c>
      <c r="B3137" s="2" t="s">
        <v>6305</v>
      </c>
      <c r="C3137" s="2">
        <v>28</v>
      </c>
      <c r="D3137" s="2" t="s">
        <v>12</v>
      </c>
      <c r="E3137" s="2" t="s">
        <v>42</v>
      </c>
      <c r="F3137" s="2" t="s">
        <v>25</v>
      </c>
      <c r="G3137" s="2" t="s">
        <v>20</v>
      </c>
      <c r="H3137" s="7">
        <v>59299.31</v>
      </c>
      <c r="I3137" s="3">
        <v>45488</v>
      </c>
      <c r="J3137" s="3" t="str">
        <f>TEXT(NIgerian_Fintech[[#This Row],[TransactionDate]], "JJJJ")</f>
        <v>2024</v>
      </c>
      <c r="K3137" s="3" t="str">
        <f>TEXT(NIgerian_Fintech[[#This Row],[TransactionDate]], "MMMM")</f>
        <v>July</v>
      </c>
      <c r="L3137" s="3" t="str">
        <f>TEXT(NIgerian_Fintech[[#This Row],[TransactionDate]], "MM")</f>
        <v>07</v>
      </c>
      <c r="M3137" s="3" t="str">
        <f>TEXT(NIgerian_Fintech[[#This Row],[TransactionDate]], "tttt")</f>
        <v>Monday</v>
      </c>
      <c r="N3137" s="2" t="s">
        <v>16</v>
      </c>
    </row>
    <row r="3138" spans="1:14" ht="14.5" x14ac:dyDescent="0.35">
      <c r="A3138" s="2" t="s">
        <v>6306</v>
      </c>
      <c r="B3138" s="2" t="s">
        <v>6307</v>
      </c>
      <c r="C3138" s="2">
        <v>19</v>
      </c>
      <c r="D3138" s="2" t="s">
        <v>12</v>
      </c>
      <c r="E3138" s="2" t="s">
        <v>64</v>
      </c>
      <c r="F3138" s="2" t="s">
        <v>55</v>
      </c>
      <c r="G3138" s="2" t="s">
        <v>20</v>
      </c>
      <c r="H3138" s="7">
        <v>14122.65</v>
      </c>
      <c r="I3138" s="3">
        <v>44990</v>
      </c>
      <c r="J3138" s="3" t="str">
        <f>TEXT(NIgerian_Fintech[[#This Row],[TransactionDate]], "JJJJ")</f>
        <v>2023</v>
      </c>
      <c r="K3138" s="3" t="str">
        <f>TEXT(NIgerian_Fintech[[#This Row],[TransactionDate]], "MMMM")</f>
        <v>March</v>
      </c>
      <c r="L3138" s="3" t="str">
        <f>TEXT(NIgerian_Fintech[[#This Row],[TransactionDate]], "MM")</f>
        <v>03</v>
      </c>
      <c r="M3138" s="3" t="str">
        <f>TEXT(NIgerian_Fintech[[#This Row],[TransactionDate]], "tttt")</f>
        <v>Sunday</v>
      </c>
      <c r="N3138" s="2" t="s">
        <v>16</v>
      </c>
    </row>
    <row r="3139" spans="1:14" ht="14.5" x14ac:dyDescent="0.35">
      <c r="A3139" s="2" t="s">
        <v>6308</v>
      </c>
      <c r="B3139" s="2" t="s">
        <v>6309</v>
      </c>
      <c r="C3139" s="2">
        <v>64</v>
      </c>
      <c r="D3139" s="2" t="s">
        <v>12</v>
      </c>
      <c r="E3139" s="2" t="s">
        <v>52</v>
      </c>
      <c r="F3139" s="2" t="s">
        <v>35</v>
      </c>
      <c r="G3139" s="2" t="s">
        <v>26</v>
      </c>
      <c r="H3139" s="7">
        <v>13272.97</v>
      </c>
      <c r="I3139" s="3">
        <v>45322</v>
      </c>
      <c r="J3139" s="3" t="str">
        <f>TEXT(NIgerian_Fintech[[#This Row],[TransactionDate]], "JJJJ")</f>
        <v>2024</v>
      </c>
      <c r="K3139" s="3" t="str">
        <f>TEXT(NIgerian_Fintech[[#This Row],[TransactionDate]], "MMMM")</f>
        <v>January</v>
      </c>
      <c r="L3139" s="3" t="str">
        <f>TEXT(NIgerian_Fintech[[#This Row],[TransactionDate]], "MM")</f>
        <v>01</v>
      </c>
      <c r="M3139" s="3" t="str">
        <f>TEXT(NIgerian_Fintech[[#This Row],[TransactionDate]], "tttt")</f>
        <v>Wednesday</v>
      </c>
      <c r="N3139" s="2" t="s">
        <v>16</v>
      </c>
    </row>
    <row r="3140" spans="1:14" ht="14.5" x14ac:dyDescent="0.35">
      <c r="A3140" s="2" t="s">
        <v>6310</v>
      </c>
      <c r="B3140" s="2" t="s">
        <v>6311</v>
      </c>
      <c r="C3140" s="2">
        <v>61</v>
      </c>
      <c r="D3140" s="2" t="s">
        <v>12</v>
      </c>
      <c r="E3140" s="2" t="s">
        <v>29</v>
      </c>
      <c r="F3140" s="2" t="s">
        <v>19</v>
      </c>
      <c r="G3140" s="2" t="s">
        <v>36</v>
      </c>
      <c r="H3140" s="7">
        <v>661.48</v>
      </c>
      <c r="I3140" s="3">
        <v>45107</v>
      </c>
      <c r="J3140" s="3" t="str">
        <f>TEXT(NIgerian_Fintech[[#This Row],[TransactionDate]], "JJJJ")</f>
        <v>2023</v>
      </c>
      <c r="K3140" s="3" t="str">
        <f>TEXT(NIgerian_Fintech[[#This Row],[TransactionDate]], "MMMM")</f>
        <v>June</v>
      </c>
      <c r="L3140" s="3" t="str">
        <f>TEXT(NIgerian_Fintech[[#This Row],[TransactionDate]], "MM")</f>
        <v>06</v>
      </c>
      <c r="M3140" s="3" t="str">
        <f>TEXT(NIgerian_Fintech[[#This Row],[TransactionDate]], "tttt")</f>
        <v>Friday</v>
      </c>
      <c r="N3140" s="2" t="s">
        <v>16</v>
      </c>
    </row>
    <row r="3141" spans="1:14" ht="14.5" x14ac:dyDescent="0.35">
      <c r="A3141" s="2" t="s">
        <v>6312</v>
      </c>
      <c r="B3141" s="2" t="s">
        <v>6313</v>
      </c>
      <c r="C3141" s="2">
        <v>61</v>
      </c>
      <c r="D3141" s="2" t="s">
        <v>12</v>
      </c>
      <c r="E3141" s="2" t="s">
        <v>74</v>
      </c>
      <c r="F3141" s="2" t="s">
        <v>19</v>
      </c>
      <c r="G3141" s="2" t="s">
        <v>26</v>
      </c>
      <c r="H3141" s="7">
        <v>5086.7</v>
      </c>
      <c r="I3141" s="3">
        <v>45513</v>
      </c>
      <c r="J3141" s="3" t="str">
        <f>TEXT(NIgerian_Fintech[[#This Row],[TransactionDate]], "JJJJ")</f>
        <v>2024</v>
      </c>
      <c r="K3141" s="3" t="str">
        <f>TEXT(NIgerian_Fintech[[#This Row],[TransactionDate]], "MMMM")</f>
        <v>August</v>
      </c>
      <c r="L3141" s="3" t="str">
        <f>TEXT(NIgerian_Fintech[[#This Row],[TransactionDate]], "MM")</f>
        <v>08</v>
      </c>
      <c r="M3141" s="3" t="str">
        <f>TEXT(NIgerian_Fintech[[#This Row],[TransactionDate]], "tttt")</f>
        <v>Friday</v>
      </c>
      <c r="N3141" s="2" t="s">
        <v>16</v>
      </c>
    </row>
    <row r="3142" spans="1:14" ht="14.5" x14ac:dyDescent="0.35">
      <c r="A3142" s="2" t="s">
        <v>6314</v>
      </c>
      <c r="B3142" s="2" t="s">
        <v>6315</v>
      </c>
      <c r="C3142" s="2">
        <v>26</v>
      </c>
      <c r="D3142" s="2" t="s">
        <v>12</v>
      </c>
      <c r="E3142" s="2" t="s">
        <v>64</v>
      </c>
      <c r="F3142" s="2" t="s">
        <v>19</v>
      </c>
      <c r="G3142" s="2" t="s">
        <v>20</v>
      </c>
      <c r="H3142" s="7">
        <v>901.14</v>
      </c>
      <c r="I3142" s="3">
        <v>45115</v>
      </c>
      <c r="J3142" s="3" t="str">
        <f>TEXT(NIgerian_Fintech[[#This Row],[TransactionDate]], "JJJJ")</f>
        <v>2023</v>
      </c>
      <c r="K3142" s="3" t="str">
        <f>TEXT(NIgerian_Fintech[[#This Row],[TransactionDate]], "MMMM")</f>
        <v>July</v>
      </c>
      <c r="L3142" s="3" t="str">
        <f>TEXT(NIgerian_Fintech[[#This Row],[TransactionDate]], "MM")</f>
        <v>07</v>
      </c>
      <c r="M3142" s="3" t="str">
        <f>TEXT(NIgerian_Fintech[[#This Row],[TransactionDate]], "tttt")</f>
        <v>Saturday</v>
      </c>
      <c r="N3142" s="2" t="s">
        <v>69</v>
      </c>
    </row>
    <row r="3143" spans="1:14" ht="14.5" x14ac:dyDescent="0.35">
      <c r="A3143" s="2" t="s">
        <v>6316</v>
      </c>
      <c r="B3143" s="2" t="s">
        <v>6317</v>
      </c>
      <c r="C3143" s="2">
        <v>38</v>
      </c>
      <c r="D3143" s="2" t="s">
        <v>12</v>
      </c>
      <c r="E3143" s="2" t="s">
        <v>42</v>
      </c>
      <c r="F3143" s="2" t="s">
        <v>35</v>
      </c>
      <c r="G3143" s="2" t="s">
        <v>26</v>
      </c>
      <c r="H3143" s="7">
        <v>4479.09</v>
      </c>
      <c r="I3143" s="3">
        <v>45109</v>
      </c>
      <c r="J3143" s="3" t="str">
        <f>TEXT(NIgerian_Fintech[[#This Row],[TransactionDate]], "JJJJ")</f>
        <v>2023</v>
      </c>
      <c r="K3143" s="3" t="str">
        <f>TEXT(NIgerian_Fintech[[#This Row],[TransactionDate]], "MMMM")</f>
        <v>July</v>
      </c>
      <c r="L3143" s="3" t="str">
        <f>TEXT(NIgerian_Fintech[[#This Row],[TransactionDate]], "MM")</f>
        <v>07</v>
      </c>
      <c r="M3143" s="3" t="str">
        <f>TEXT(NIgerian_Fintech[[#This Row],[TransactionDate]], "tttt")</f>
        <v>Sunday</v>
      </c>
      <c r="N3143" s="2" t="s">
        <v>16</v>
      </c>
    </row>
    <row r="3144" spans="1:14" ht="14.5" x14ac:dyDescent="0.35">
      <c r="A3144" s="2" t="s">
        <v>6318</v>
      </c>
      <c r="B3144" s="2" t="s">
        <v>6319</v>
      </c>
      <c r="C3144" s="2">
        <v>41</v>
      </c>
      <c r="D3144" s="2" t="s">
        <v>12</v>
      </c>
      <c r="E3144" s="2" t="s">
        <v>13</v>
      </c>
      <c r="F3144" s="2" t="s">
        <v>14</v>
      </c>
      <c r="G3144" s="2" t="s">
        <v>36</v>
      </c>
      <c r="H3144" s="7">
        <v>8451</v>
      </c>
      <c r="I3144" s="3">
        <v>45418</v>
      </c>
      <c r="J3144" s="3" t="str">
        <f>TEXT(NIgerian_Fintech[[#This Row],[TransactionDate]], "JJJJ")</f>
        <v>2024</v>
      </c>
      <c r="K3144" s="3" t="str">
        <f>TEXT(NIgerian_Fintech[[#This Row],[TransactionDate]], "MMMM")</f>
        <v>May</v>
      </c>
      <c r="L3144" s="3" t="str">
        <f>TEXT(NIgerian_Fintech[[#This Row],[TransactionDate]], "MM")</f>
        <v>05</v>
      </c>
      <c r="M3144" s="3" t="str">
        <f>TEXT(NIgerian_Fintech[[#This Row],[TransactionDate]], "tttt")</f>
        <v>Monday</v>
      </c>
      <c r="N3144" s="2" t="s">
        <v>69</v>
      </c>
    </row>
    <row r="3145" spans="1:14" ht="14.5" x14ac:dyDescent="0.35">
      <c r="A3145" s="2" t="s">
        <v>6320</v>
      </c>
      <c r="B3145" s="2" t="s">
        <v>6321</v>
      </c>
      <c r="C3145" s="2">
        <v>51</v>
      </c>
      <c r="D3145" s="2" t="s">
        <v>39</v>
      </c>
      <c r="E3145" s="2" t="s">
        <v>74</v>
      </c>
      <c r="F3145" s="2" t="s">
        <v>49</v>
      </c>
      <c r="G3145" s="2" t="s">
        <v>15</v>
      </c>
      <c r="H3145" s="7">
        <v>21109.09</v>
      </c>
      <c r="I3145" s="3">
        <v>45506</v>
      </c>
      <c r="J3145" s="3" t="str">
        <f>TEXT(NIgerian_Fintech[[#This Row],[TransactionDate]], "JJJJ")</f>
        <v>2024</v>
      </c>
      <c r="K3145" s="3" t="str">
        <f>TEXT(NIgerian_Fintech[[#This Row],[TransactionDate]], "MMMM")</f>
        <v>August</v>
      </c>
      <c r="L3145" s="3" t="str">
        <f>TEXT(NIgerian_Fintech[[#This Row],[TransactionDate]], "MM")</f>
        <v>08</v>
      </c>
      <c r="M3145" s="3" t="str">
        <f>TEXT(NIgerian_Fintech[[#This Row],[TransactionDate]], "tttt")</f>
        <v>Friday</v>
      </c>
      <c r="N3145" s="2" t="s">
        <v>16</v>
      </c>
    </row>
    <row r="3146" spans="1:14" ht="14.5" x14ac:dyDescent="0.35">
      <c r="A3146" s="2" t="s">
        <v>6322</v>
      </c>
      <c r="B3146" s="2" t="s">
        <v>6323</v>
      </c>
      <c r="C3146" s="2">
        <v>39</v>
      </c>
      <c r="D3146" s="2" t="s">
        <v>39</v>
      </c>
      <c r="E3146" s="2" t="s">
        <v>24</v>
      </c>
      <c r="F3146" s="2" t="s">
        <v>55</v>
      </c>
      <c r="G3146" s="2" t="s">
        <v>30</v>
      </c>
      <c r="H3146" s="7">
        <v>3325.93</v>
      </c>
      <c r="I3146" s="3">
        <v>45096</v>
      </c>
      <c r="J3146" s="3" t="str">
        <f>TEXT(NIgerian_Fintech[[#This Row],[TransactionDate]], "JJJJ")</f>
        <v>2023</v>
      </c>
      <c r="K3146" s="3" t="str">
        <f>TEXT(NIgerian_Fintech[[#This Row],[TransactionDate]], "MMMM")</f>
        <v>June</v>
      </c>
      <c r="L3146" s="3" t="str">
        <f>TEXT(NIgerian_Fintech[[#This Row],[TransactionDate]], "MM")</f>
        <v>06</v>
      </c>
      <c r="M3146" s="3" t="str">
        <f>TEXT(NIgerian_Fintech[[#This Row],[TransactionDate]], "tttt")</f>
        <v>Monday</v>
      </c>
      <c r="N3146" s="2" t="s">
        <v>16</v>
      </c>
    </row>
    <row r="3147" spans="1:14" ht="14.5" x14ac:dyDescent="0.35">
      <c r="A3147" s="2" t="s">
        <v>6324</v>
      </c>
      <c r="B3147" s="2" t="s">
        <v>6325</v>
      </c>
      <c r="C3147" s="2">
        <v>20</v>
      </c>
      <c r="D3147" s="2" t="s">
        <v>12</v>
      </c>
      <c r="E3147" s="2" t="s">
        <v>42</v>
      </c>
      <c r="F3147" s="2" t="s">
        <v>49</v>
      </c>
      <c r="G3147" s="2" t="s">
        <v>15</v>
      </c>
      <c r="H3147" s="7">
        <v>9766.11</v>
      </c>
      <c r="I3147" s="3">
        <v>45248</v>
      </c>
      <c r="J3147" s="3" t="str">
        <f>TEXT(NIgerian_Fintech[[#This Row],[TransactionDate]], "JJJJ")</f>
        <v>2023</v>
      </c>
      <c r="K3147" s="3" t="str">
        <f>TEXT(NIgerian_Fintech[[#This Row],[TransactionDate]], "MMMM")</f>
        <v>November</v>
      </c>
      <c r="L3147" s="3" t="str">
        <f>TEXT(NIgerian_Fintech[[#This Row],[TransactionDate]], "MM")</f>
        <v>11</v>
      </c>
      <c r="M3147" s="3" t="str">
        <f>TEXT(NIgerian_Fintech[[#This Row],[TransactionDate]], "tttt")</f>
        <v>Saturday</v>
      </c>
      <c r="N3147" s="2" t="s">
        <v>16</v>
      </c>
    </row>
    <row r="3148" spans="1:14" ht="14.5" x14ac:dyDescent="0.35">
      <c r="A3148" s="2" t="s">
        <v>6326</v>
      </c>
      <c r="B3148" s="2" t="s">
        <v>6327</v>
      </c>
      <c r="C3148" s="2">
        <v>29</v>
      </c>
      <c r="D3148" s="2" t="s">
        <v>39</v>
      </c>
      <c r="E3148" s="2" t="s">
        <v>93</v>
      </c>
      <c r="F3148" s="2" t="s">
        <v>19</v>
      </c>
      <c r="G3148" s="2" t="s">
        <v>20</v>
      </c>
      <c r="H3148" s="7">
        <v>1799.07</v>
      </c>
      <c r="I3148" s="3">
        <v>45098</v>
      </c>
      <c r="J3148" s="3" t="str">
        <f>TEXT(NIgerian_Fintech[[#This Row],[TransactionDate]], "JJJJ")</f>
        <v>2023</v>
      </c>
      <c r="K3148" s="3" t="str">
        <f>TEXT(NIgerian_Fintech[[#This Row],[TransactionDate]], "MMMM")</f>
        <v>June</v>
      </c>
      <c r="L3148" s="3" t="str">
        <f>TEXT(NIgerian_Fintech[[#This Row],[TransactionDate]], "MM")</f>
        <v>06</v>
      </c>
      <c r="M3148" s="3" t="str">
        <f>TEXT(NIgerian_Fintech[[#This Row],[TransactionDate]], "tttt")</f>
        <v>Wednesday</v>
      </c>
      <c r="N3148" s="2" t="s">
        <v>16</v>
      </c>
    </row>
    <row r="3149" spans="1:14" ht="14.5" x14ac:dyDescent="0.35">
      <c r="A3149" s="2" t="s">
        <v>6328</v>
      </c>
      <c r="B3149" s="2" t="s">
        <v>6329</v>
      </c>
      <c r="C3149" s="2">
        <v>45</v>
      </c>
      <c r="D3149" s="2" t="s">
        <v>12</v>
      </c>
      <c r="E3149" s="2" t="s">
        <v>74</v>
      </c>
      <c r="F3149" s="2" t="s">
        <v>49</v>
      </c>
      <c r="G3149" s="2" t="s">
        <v>15</v>
      </c>
      <c r="H3149" s="7">
        <v>4369</v>
      </c>
      <c r="I3149" s="3">
        <v>45210</v>
      </c>
      <c r="J3149" s="3" t="str">
        <f>TEXT(NIgerian_Fintech[[#This Row],[TransactionDate]], "JJJJ")</f>
        <v>2023</v>
      </c>
      <c r="K3149" s="3" t="str">
        <f>TEXT(NIgerian_Fintech[[#This Row],[TransactionDate]], "MMMM")</f>
        <v>October</v>
      </c>
      <c r="L3149" s="3" t="str">
        <f>TEXT(NIgerian_Fintech[[#This Row],[TransactionDate]], "MM")</f>
        <v>10</v>
      </c>
      <c r="M3149" s="3" t="str">
        <f>TEXT(NIgerian_Fintech[[#This Row],[TransactionDate]], "tttt")</f>
        <v>Wednesday</v>
      </c>
      <c r="N3149" s="2" t="s">
        <v>16</v>
      </c>
    </row>
    <row r="3150" spans="1:14" ht="14.5" x14ac:dyDescent="0.35">
      <c r="A3150" s="2" t="s">
        <v>6330</v>
      </c>
      <c r="B3150" s="2" t="s">
        <v>6331</v>
      </c>
      <c r="C3150" s="2">
        <v>47</v>
      </c>
      <c r="D3150" s="2" t="s">
        <v>12</v>
      </c>
      <c r="E3150" s="2" t="s">
        <v>24</v>
      </c>
      <c r="F3150" s="2" t="s">
        <v>35</v>
      </c>
      <c r="G3150" s="2" t="s">
        <v>26</v>
      </c>
      <c r="H3150" s="7">
        <v>29419.54</v>
      </c>
      <c r="I3150" s="3">
        <v>45545</v>
      </c>
      <c r="J3150" s="3" t="str">
        <f>TEXT(NIgerian_Fintech[[#This Row],[TransactionDate]], "JJJJ")</f>
        <v>2024</v>
      </c>
      <c r="K3150" s="3" t="str">
        <f>TEXT(NIgerian_Fintech[[#This Row],[TransactionDate]], "MMMM")</f>
        <v>September</v>
      </c>
      <c r="L3150" s="3" t="str">
        <f>TEXT(NIgerian_Fintech[[#This Row],[TransactionDate]], "MM")</f>
        <v>09</v>
      </c>
      <c r="M3150" s="3" t="str">
        <f>TEXT(NIgerian_Fintech[[#This Row],[TransactionDate]], "tttt")</f>
        <v>Tuesday</v>
      </c>
      <c r="N3150" s="2" t="s">
        <v>21</v>
      </c>
    </row>
    <row r="3151" spans="1:14" ht="14.5" x14ac:dyDescent="0.35">
      <c r="A3151" s="2" t="s">
        <v>6332</v>
      </c>
      <c r="B3151" s="2" t="s">
        <v>6333</v>
      </c>
      <c r="C3151" s="2">
        <v>43</v>
      </c>
      <c r="D3151" s="2" t="s">
        <v>39</v>
      </c>
      <c r="E3151" s="2" t="s">
        <v>42</v>
      </c>
      <c r="F3151" s="2" t="s">
        <v>19</v>
      </c>
      <c r="G3151" s="2" t="s">
        <v>36</v>
      </c>
      <c r="H3151" s="7">
        <v>13769.02</v>
      </c>
      <c r="I3151" s="3">
        <v>45292</v>
      </c>
      <c r="J3151" s="3" t="str">
        <f>TEXT(NIgerian_Fintech[[#This Row],[TransactionDate]], "JJJJ")</f>
        <v>2024</v>
      </c>
      <c r="K3151" s="3" t="str">
        <f>TEXT(NIgerian_Fintech[[#This Row],[TransactionDate]], "MMMM")</f>
        <v>January</v>
      </c>
      <c r="L3151" s="3" t="str">
        <f>TEXT(NIgerian_Fintech[[#This Row],[TransactionDate]], "MM")</f>
        <v>01</v>
      </c>
      <c r="M3151" s="3" t="str">
        <f>TEXT(NIgerian_Fintech[[#This Row],[TransactionDate]], "tttt")</f>
        <v>Monday</v>
      </c>
      <c r="N3151" s="2" t="s">
        <v>16</v>
      </c>
    </row>
    <row r="3152" spans="1:14" ht="14.5" x14ac:dyDescent="0.35">
      <c r="A3152" s="2" t="s">
        <v>6334</v>
      </c>
      <c r="B3152" s="2" t="s">
        <v>6335</v>
      </c>
      <c r="C3152" s="2">
        <v>38</v>
      </c>
      <c r="D3152" s="2" t="s">
        <v>12</v>
      </c>
      <c r="E3152" s="2" t="s">
        <v>93</v>
      </c>
      <c r="F3152" s="2" t="s">
        <v>19</v>
      </c>
      <c r="G3152" s="2" t="s">
        <v>15</v>
      </c>
      <c r="H3152" s="7">
        <v>7892.3</v>
      </c>
      <c r="I3152" s="3">
        <v>45037</v>
      </c>
      <c r="J3152" s="3" t="str">
        <f>TEXT(NIgerian_Fintech[[#This Row],[TransactionDate]], "JJJJ")</f>
        <v>2023</v>
      </c>
      <c r="K3152" s="3" t="str">
        <f>TEXT(NIgerian_Fintech[[#This Row],[TransactionDate]], "MMMM")</f>
        <v>April</v>
      </c>
      <c r="L3152" s="3" t="str">
        <f>TEXT(NIgerian_Fintech[[#This Row],[TransactionDate]], "MM")</f>
        <v>04</v>
      </c>
      <c r="M3152" s="3" t="str">
        <f>TEXT(NIgerian_Fintech[[#This Row],[TransactionDate]], "tttt")</f>
        <v>Friday</v>
      </c>
      <c r="N3152" s="2" t="s">
        <v>16</v>
      </c>
    </row>
    <row r="3153" spans="1:14" ht="14.5" x14ac:dyDescent="0.35">
      <c r="A3153" s="2" t="s">
        <v>6336</v>
      </c>
      <c r="B3153" s="2" t="s">
        <v>6337</v>
      </c>
      <c r="C3153" s="2">
        <v>45</v>
      </c>
      <c r="D3153" s="2" t="s">
        <v>12</v>
      </c>
      <c r="E3153" s="2" t="s">
        <v>29</v>
      </c>
      <c r="F3153" s="2" t="s">
        <v>25</v>
      </c>
      <c r="G3153" s="2" t="s">
        <v>15</v>
      </c>
      <c r="H3153" s="7">
        <v>2899.47</v>
      </c>
      <c r="I3153" s="3">
        <v>45004</v>
      </c>
      <c r="J3153" s="3" t="str">
        <f>TEXT(NIgerian_Fintech[[#This Row],[TransactionDate]], "JJJJ")</f>
        <v>2023</v>
      </c>
      <c r="K3153" s="3" t="str">
        <f>TEXT(NIgerian_Fintech[[#This Row],[TransactionDate]], "MMMM")</f>
        <v>March</v>
      </c>
      <c r="L3153" s="3" t="str">
        <f>TEXT(NIgerian_Fintech[[#This Row],[TransactionDate]], "MM")</f>
        <v>03</v>
      </c>
      <c r="M3153" s="3" t="str">
        <f>TEXT(NIgerian_Fintech[[#This Row],[TransactionDate]], "tttt")</f>
        <v>Sunday</v>
      </c>
      <c r="N3153" s="2" t="s">
        <v>16</v>
      </c>
    </row>
    <row r="3154" spans="1:14" ht="14.5" x14ac:dyDescent="0.35">
      <c r="A3154" s="2" t="s">
        <v>6338</v>
      </c>
      <c r="B3154" s="2" t="s">
        <v>6339</v>
      </c>
      <c r="C3154" s="2">
        <v>43</v>
      </c>
      <c r="D3154" s="2" t="s">
        <v>12</v>
      </c>
      <c r="E3154" s="2" t="s">
        <v>93</v>
      </c>
      <c r="F3154" s="2" t="s">
        <v>25</v>
      </c>
      <c r="G3154" s="2" t="s">
        <v>36</v>
      </c>
      <c r="H3154" s="7">
        <v>4775.6000000000004</v>
      </c>
      <c r="I3154" s="3">
        <v>45624</v>
      </c>
      <c r="J3154" s="3" t="str">
        <f>TEXT(NIgerian_Fintech[[#This Row],[TransactionDate]], "JJJJ")</f>
        <v>2024</v>
      </c>
      <c r="K3154" s="3" t="str">
        <f>TEXT(NIgerian_Fintech[[#This Row],[TransactionDate]], "MMMM")</f>
        <v>November</v>
      </c>
      <c r="L3154" s="3" t="str">
        <f>TEXT(NIgerian_Fintech[[#This Row],[TransactionDate]], "MM")</f>
        <v>11</v>
      </c>
      <c r="M3154" s="3" t="str">
        <f>TEXT(NIgerian_Fintech[[#This Row],[TransactionDate]], "tttt")</f>
        <v>Thursday</v>
      </c>
      <c r="N3154" s="2" t="s">
        <v>21</v>
      </c>
    </row>
    <row r="3155" spans="1:14" ht="14.5" x14ac:dyDescent="0.35">
      <c r="A3155" s="2" t="s">
        <v>6340</v>
      </c>
      <c r="B3155" s="2" t="s">
        <v>6341</v>
      </c>
      <c r="C3155" s="2">
        <v>50</v>
      </c>
      <c r="D3155" s="2" t="s">
        <v>12</v>
      </c>
      <c r="E3155" s="2" t="s">
        <v>52</v>
      </c>
      <c r="F3155" s="2" t="s">
        <v>35</v>
      </c>
      <c r="G3155" s="2" t="s">
        <v>26</v>
      </c>
      <c r="H3155" s="7">
        <v>1704.25</v>
      </c>
      <c r="I3155" s="3">
        <v>45179</v>
      </c>
      <c r="J3155" s="3" t="str">
        <f>TEXT(NIgerian_Fintech[[#This Row],[TransactionDate]], "JJJJ")</f>
        <v>2023</v>
      </c>
      <c r="K3155" s="3" t="str">
        <f>TEXT(NIgerian_Fintech[[#This Row],[TransactionDate]], "MMMM")</f>
        <v>September</v>
      </c>
      <c r="L3155" s="3" t="str">
        <f>TEXT(NIgerian_Fintech[[#This Row],[TransactionDate]], "MM")</f>
        <v>09</v>
      </c>
      <c r="M3155" s="3" t="str">
        <f>TEXT(NIgerian_Fintech[[#This Row],[TransactionDate]], "tttt")</f>
        <v>Sunday</v>
      </c>
      <c r="N3155" s="2" t="s">
        <v>16</v>
      </c>
    </row>
    <row r="3156" spans="1:14" ht="14.5" x14ac:dyDescent="0.35">
      <c r="A3156" s="2" t="s">
        <v>6342</v>
      </c>
      <c r="B3156" s="2" t="s">
        <v>6343</v>
      </c>
      <c r="C3156" s="2">
        <v>38</v>
      </c>
      <c r="D3156" s="2" t="s">
        <v>12</v>
      </c>
      <c r="E3156" s="2" t="s">
        <v>24</v>
      </c>
      <c r="F3156" s="2" t="s">
        <v>35</v>
      </c>
      <c r="G3156" s="2" t="s">
        <v>30</v>
      </c>
      <c r="H3156" s="7">
        <v>4361.3100000000004</v>
      </c>
      <c r="I3156" s="3">
        <v>45162</v>
      </c>
      <c r="J3156" s="3" t="str">
        <f>TEXT(NIgerian_Fintech[[#This Row],[TransactionDate]], "JJJJ")</f>
        <v>2023</v>
      </c>
      <c r="K3156" s="3" t="str">
        <f>TEXT(NIgerian_Fintech[[#This Row],[TransactionDate]], "MMMM")</f>
        <v>August</v>
      </c>
      <c r="L3156" s="3" t="str">
        <f>TEXT(NIgerian_Fintech[[#This Row],[TransactionDate]], "MM")</f>
        <v>08</v>
      </c>
      <c r="M3156" s="3" t="str">
        <f>TEXT(NIgerian_Fintech[[#This Row],[TransactionDate]], "tttt")</f>
        <v>Thursday</v>
      </c>
      <c r="N3156" s="2" t="s">
        <v>16</v>
      </c>
    </row>
    <row r="3157" spans="1:14" ht="14.5" x14ac:dyDescent="0.35">
      <c r="A3157" s="2" t="s">
        <v>6344</v>
      </c>
      <c r="B3157" s="2" t="s">
        <v>6345</v>
      </c>
      <c r="C3157" s="2">
        <v>52</v>
      </c>
      <c r="D3157" s="2" t="s">
        <v>12</v>
      </c>
      <c r="E3157" s="2" t="s">
        <v>24</v>
      </c>
      <c r="F3157" s="2" t="s">
        <v>49</v>
      </c>
      <c r="G3157" s="2" t="s">
        <v>15</v>
      </c>
      <c r="H3157" s="7">
        <v>1632.64</v>
      </c>
      <c r="I3157" s="3">
        <v>45019</v>
      </c>
      <c r="J3157" s="3" t="str">
        <f>TEXT(NIgerian_Fintech[[#This Row],[TransactionDate]], "JJJJ")</f>
        <v>2023</v>
      </c>
      <c r="K3157" s="3" t="str">
        <f>TEXT(NIgerian_Fintech[[#This Row],[TransactionDate]], "MMMM")</f>
        <v>April</v>
      </c>
      <c r="L3157" s="3" t="str">
        <f>TEXT(NIgerian_Fintech[[#This Row],[TransactionDate]], "MM")</f>
        <v>04</v>
      </c>
      <c r="M3157" s="3" t="str">
        <f>TEXT(NIgerian_Fintech[[#This Row],[TransactionDate]], "tttt")</f>
        <v>Monday</v>
      </c>
      <c r="N3157" s="2" t="s">
        <v>16</v>
      </c>
    </row>
    <row r="3158" spans="1:14" ht="14.5" x14ac:dyDescent="0.35">
      <c r="A3158" s="2" t="s">
        <v>6346</v>
      </c>
      <c r="B3158" s="2" t="s">
        <v>6347</v>
      </c>
      <c r="C3158" s="2">
        <v>51</v>
      </c>
      <c r="D3158" s="2" t="s">
        <v>12</v>
      </c>
      <c r="E3158" s="2" t="s">
        <v>13</v>
      </c>
      <c r="F3158" s="2" t="s">
        <v>55</v>
      </c>
      <c r="G3158" s="2" t="s">
        <v>20</v>
      </c>
      <c r="H3158" s="7">
        <v>15862.44</v>
      </c>
      <c r="I3158" s="3">
        <v>45568</v>
      </c>
      <c r="J3158" s="3" t="str">
        <f>TEXT(NIgerian_Fintech[[#This Row],[TransactionDate]], "JJJJ")</f>
        <v>2024</v>
      </c>
      <c r="K3158" s="3" t="str">
        <f>TEXT(NIgerian_Fintech[[#This Row],[TransactionDate]], "MMMM")</f>
        <v>October</v>
      </c>
      <c r="L3158" s="3" t="str">
        <f>TEXT(NIgerian_Fintech[[#This Row],[TransactionDate]], "MM")</f>
        <v>10</v>
      </c>
      <c r="M3158" s="3" t="str">
        <f>TEXT(NIgerian_Fintech[[#This Row],[TransactionDate]], "tttt")</f>
        <v>Thursday</v>
      </c>
      <c r="N3158" s="2" t="s">
        <v>69</v>
      </c>
    </row>
    <row r="3159" spans="1:14" ht="14.5" x14ac:dyDescent="0.35">
      <c r="A3159" s="2" t="s">
        <v>6348</v>
      </c>
      <c r="B3159" s="2" t="s">
        <v>6349</v>
      </c>
      <c r="C3159" s="2">
        <v>58</v>
      </c>
      <c r="D3159" s="2" t="s">
        <v>39</v>
      </c>
      <c r="E3159" s="2" t="s">
        <v>24</v>
      </c>
      <c r="F3159" s="2" t="s">
        <v>49</v>
      </c>
      <c r="G3159" s="2" t="s">
        <v>26</v>
      </c>
      <c r="H3159" s="7">
        <v>842.07</v>
      </c>
      <c r="I3159" s="3">
        <v>45621</v>
      </c>
      <c r="J3159" s="3" t="str">
        <f>TEXT(NIgerian_Fintech[[#This Row],[TransactionDate]], "JJJJ")</f>
        <v>2024</v>
      </c>
      <c r="K3159" s="3" t="str">
        <f>TEXT(NIgerian_Fintech[[#This Row],[TransactionDate]], "MMMM")</f>
        <v>November</v>
      </c>
      <c r="L3159" s="3" t="str">
        <f>TEXT(NIgerian_Fintech[[#This Row],[TransactionDate]], "MM")</f>
        <v>11</v>
      </c>
      <c r="M3159" s="3" t="str">
        <f>TEXT(NIgerian_Fintech[[#This Row],[TransactionDate]], "tttt")</f>
        <v>Monday</v>
      </c>
      <c r="N3159" s="2" t="s">
        <v>16</v>
      </c>
    </row>
    <row r="3160" spans="1:14" ht="14.5" x14ac:dyDescent="0.35">
      <c r="A3160" s="2" t="s">
        <v>6350</v>
      </c>
      <c r="B3160" s="2" t="s">
        <v>6351</v>
      </c>
      <c r="C3160" s="2">
        <v>64</v>
      </c>
      <c r="D3160" s="2" t="s">
        <v>39</v>
      </c>
      <c r="E3160" s="2" t="s">
        <v>52</v>
      </c>
      <c r="F3160" s="2" t="s">
        <v>35</v>
      </c>
      <c r="G3160" s="2" t="s">
        <v>26</v>
      </c>
      <c r="H3160" s="7">
        <v>2099.87</v>
      </c>
      <c r="I3160" s="3">
        <v>44960</v>
      </c>
      <c r="J3160" s="3" t="str">
        <f>TEXT(NIgerian_Fintech[[#This Row],[TransactionDate]], "JJJJ")</f>
        <v>2023</v>
      </c>
      <c r="K3160" s="3" t="str">
        <f>TEXT(NIgerian_Fintech[[#This Row],[TransactionDate]], "MMMM")</f>
        <v>February</v>
      </c>
      <c r="L3160" s="3" t="str">
        <f>TEXT(NIgerian_Fintech[[#This Row],[TransactionDate]], "MM")</f>
        <v>02</v>
      </c>
      <c r="M3160" s="3" t="str">
        <f>TEXT(NIgerian_Fintech[[#This Row],[TransactionDate]], "tttt")</f>
        <v>Friday</v>
      </c>
      <c r="N3160" s="2" t="s">
        <v>16</v>
      </c>
    </row>
    <row r="3161" spans="1:14" ht="14.5" x14ac:dyDescent="0.35">
      <c r="A3161" s="2" t="s">
        <v>6352</v>
      </c>
      <c r="B3161" s="2" t="s">
        <v>6353</v>
      </c>
      <c r="C3161" s="2">
        <v>35</v>
      </c>
      <c r="D3161" s="2" t="s">
        <v>12</v>
      </c>
      <c r="E3161" s="2" t="s">
        <v>42</v>
      </c>
      <c r="F3161" s="2" t="s">
        <v>55</v>
      </c>
      <c r="G3161" s="2" t="s">
        <v>15</v>
      </c>
      <c r="H3161" s="7">
        <v>11749.54</v>
      </c>
      <c r="I3161" s="3">
        <v>45407</v>
      </c>
      <c r="J3161" s="3" t="str">
        <f>TEXT(NIgerian_Fintech[[#This Row],[TransactionDate]], "JJJJ")</f>
        <v>2024</v>
      </c>
      <c r="K3161" s="3" t="str">
        <f>TEXT(NIgerian_Fintech[[#This Row],[TransactionDate]], "MMMM")</f>
        <v>April</v>
      </c>
      <c r="L3161" s="3" t="str">
        <f>TEXT(NIgerian_Fintech[[#This Row],[TransactionDate]], "MM")</f>
        <v>04</v>
      </c>
      <c r="M3161" s="3" t="str">
        <f>TEXT(NIgerian_Fintech[[#This Row],[TransactionDate]], "tttt")</f>
        <v>Thursday</v>
      </c>
      <c r="N3161" s="2" t="s">
        <v>16</v>
      </c>
    </row>
    <row r="3162" spans="1:14" ht="14.5" x14ac:dyDescent="0.35">
      <c r="A3162" s="2" t="s">
        <v>6354</v>
      </c>
      <c r="B3162" s="2" t="s">
        <v>6355</v>
      </c>
      <c r="C3162" s="2">
        <v>28</v>
      </c>
      <c r="D3162" s="2" t="s">
        <v>39</v>
      </c>
      <c r="E3162" s="2" t="s">
        <v>29</v>
      </c>
      <c r="F3162" s="2" t="s">
        <v>49</v>
      </c>
      <c r="G3162" s="2" t="s">
        <v>36</v>
      </c>
      <c r="H3162" s="7">
        <v>23280.74</v>
      </c>
      <c r="I3162" s="3">
        <v>45330</v>
      </c>
      <c r="J3162" s="3" t="str">
        <f>TEXT(NIgerian_Fintech[[#This Row],[TransactionDate]], "JJJJ")</f>
        <v>2024</v>
      </c>
      <c r="K3162" s="3" t="str">
        <f>TEXT(NIgerian_Fintech[[#This Row],[TransactionDate]], "MMMM")</f>
        <v>February</v>
      </c>
      <c r="L3162" s="3" t="str">
        <f>TEXT(NIgerian_Fintech[[#This Row],[TransactionDate]], "MM")</f>
        <v>02</v>
      </c>
      <c r="M3162" s="3" t="str">
        <f>TEXT(NIgerian_Fintech[[#This Row],[TransactionDate]], "tttt")</f>
        <v>Thursday</v>
      </c>
      <c r="N3162" s="2" t="s">
        <v>16</v>
      </c>
    </row>
    <row r="3163" spans="1:14" ht="14.5" x14ac:dyDescent="0.35">
      <c r="A3163" s="2" t="s">
        <v>6356</v>
      </c>
      <c r="B3163" s="2" t="s">
        <v>6357</v>
      </c>
      <c r="C3163" s="2">
        <v>40</v>
      </c>
      <c r="D3163" s="2" t="s">
        <v>12</v>
      </c>
      <c r="E3163" s="2" t="s">
        <v>64</v>
      </c>
      <c r="F3163" s="2" t="s">
        <v>14</v>
      </c>
      <c r="G3163" s="2" t="s">
        <v>15</v>
      </c>
      <c r="H3163" s="7">
        <v>33408.06</v>
      </c>
      <c r="I3163" s="3">
        <v>45148</v>
      </c>
      <c r="J3163" s="3" t="str">
        <f>TEXT(NIgerian_Fintech[[#This Row],[TransactionDate]], "JJJJ")</f>
        <v>2023</v>
      </c>
      <c r="K3163" s="3" t="str">
        <f>TEXT(NIgerian_Fintech[[#This Row],[TransactionDate]], "MMMM")</f>
        <v>August</v>
      </c>
      <c r="L3163" s="3" t="str">
        <f>TEXT(NIgerian_Fintech[[#This Row],[TransactionDate]], "MM")</f>
        <v>08</v>
      </c>
      <c r="M3163" s="3" t="str">
        <f>TEXT(NIgerian_Fintech[[#This Row],[TransactionDate]], "tttt")</f>
        <v>Thursday</v>
      </c>
      <c r="N3163" s="2" t="s">
        <v>16</v>
      </c>
    </row>
    <row r="3164" spans="1:14" ht="14.5" x14ac:dyDescent="0.35">
      <c r="A3164" s="2" t="s">
        <v>6358</v>
      </c>
      <c r="B3164" s="2" t="s">
        <v>6359</v>
      </c>
      <c r="C3164" s="2">
        <v>39</v>
      </c>
      <c r="D3164" s="2" t="s">
        <v>12</v>
      </c>
      <c r="E3164" s="2" t="s">
        <v>29</v>
      </c>
      <c r="F3164" s="2" t="s">
        <v>14</v>
      </c>
      <c r="G3164" s="2" t="s">
        <v>15</v>
      </c>
      <c r="H3164" s="7">
        <v>18080.29</v>
      </c>
      <c r="I3164" s="3">
        <v>45416</v>
      </c>
      <c r="J3164" s="3" t="str">
        <f>TEXT(NIgerian_Fintech[[#This Row],[TransactionDate]], "JJJJ")</f>
        <v>2024</v>
      </c>
      <c r="K3164" s="3" t="str">
        <f>TEXT(NIgerian_Fintech[[#This Row],[TransactionDate]], "MMMM")</f>
        <v>May</v>
      </c>
      <c r="L3164" s="3" t="str">
        <f>TEXT(NIgerian_Fintech[[#This Row],[TransactionDate]], "MM")</f>
        <v>05</v>
      </c>
      <c r="M3164" s="3" t="str">
        <f>TEXT(NIgerian_Fintech[[#This Row],[TransactionDate]], "tttt")</f>
        <v>Saturday</v>
      </c>
      <c r="N3164" s="2" t="s">
        <v>16</v>
      </c>
    </row>
    <row r="3165" spans="1:14" ht="14.5" x14ac:dyDescent="0.35">
      <c r="A3165" s="2" t="s">
        <v>6360</v>
      </c>
      <c r="B3165" s="2" t="s">
        <v>6361</v>
      </c>
      <c r="C3165" s="2">
        <v>34</v>
      </c>
      <c r="D3165" s="2" t="s">
        <v>12</v>
      </c>
      <c r="E3165" s="2" t="s">
        <v>29</v>
      </c>
      <c r="F3165" s="2" t="s">
        <v>55</v>
      </c>
      <c r="G3165" s="2" t="s">
        <v>36</v>
      </c>
      <c r="H3165" s="7">
        <v>2375.87</v>
      </c>
      <c r="I3165" s="3">
        <v>45266</v>
      </c>
      <c r="J3165" s="3" t="str">
        <f>TEXT(NIgerian_Fintech[[#This Row],[TransactionDate]], "JJJJ")</f>
        <v>2023</v>
      </c>
      <c r="K3165" s="3" t="str">
        <f>TEXT(NIgerian_Fintech[[#This Row],[TransactionDate]], "MMMM")</f>
        <v>December</v>
      </c>
      <c r="L3165" s="3" t="str">
        <f>TEXT(NIgerian_Fintech[[#This Row],[TransactionDate]], "MM")</f>
        <v>12</v>
      </c>
      <c r="M3165" s="3" t="str">
        <f>TEXT(NIgerian_Fintech[[#This Row],[TransactionDate]], "tttt")</f>
        <v>Wednesday</v>
      </c>
      <c r="N3165" s="2" t="s">
        <v>16</v>
      </c>
    </row>
    <row r="3166" spans="1:14" ht="14.5" x14ac:dyDescent="0.35">
      <c r="A3166" s="2" t="s">
        <v>6362</v>
      </c>
      <c r="B3166" s="2" t="s">
        <v>6363</v>
      </c>
      <c r="C3166" s="2">
        <v>22</v>
      </c>
      <c r="D3166" s="2" t="s">
        <v>12</v>
      </c>
      <c r="E3166" s="2" t="s">
        <v>24</v>
      </c>
      <c r="F3166" s="2" t="s">
        <v>25</v>
      </c>
      <c r="G3166" s="2" t="s">
        <v>20</v>
      </c>
      <c r="H3166" s="7">
        <v>3364.68</v>
      </c>
      <c r="I3166" s="3">
        <v>45439</v>
      </c>
      <c r="J3166" s="3" t="str">
        <f>TEXT(NIgerian_Fintech[[#This Row],[TransactionDate]], "JJJJ")</f>
        <v>2024</v>
      </c>
      <c r="K3166" s="3" t="str">
        <f>TEXT(NIgerian_Fintech[[#This Row],[TransactionDate]], "MMMM")</f>
        <v>May</v>
      </c>
      <c r="L3166" s="3" t="str">
        <f>TEXT(NIgerian_Fintech[[#This Row],[TransactionDate]], "MM")</f>
        <v>05</v>
      </c>
      <c r="M3166" s="3" t="str">
        <f>TEXT(NIgerian_Fintech[[#This Row],[TransactionDate]], "tttt")</f>
        <v>Monday</v>
      </c>
      <c r="N3166" s="2" t="s">
        <v>16</v>
      </c>
    </row>
    <row r="3167" spans="1:14" ht="14.5" x14ac:dyDescent="0.35">
      <c r="A3167" s="2" t="s">
        <v>6364</v>
      </c>
      <c r="B3167" s="2" t="s">
        <v>6365</v>
      </c>
      <c r="C3167" s="2">
        <v>61</v>
      </c>
      <c r="D3167" s="2" t="s">
        <v>39</v>
      </c>
      <c r="E3167" s="2" t="s">
        <v>29</v>
      </c>
      <c r="F3167" s="2" t="s">
        <v>55</v>
      </c>
      <c r="G3167" s="2" t="s">
        <v>36</v>
      </c>
      <c r="H3167" s="7">
        <v>20460.25</v>
      </c>
      <c r="I3167" s="3">
        <v>45535</v>
      </c>
      <c r="J3167" s="3" t="str">
        <f>TEXT(NIgerian_Fintech[[#This Row],[TransactionDate]], "JJJJ")</f>
        <v>2024</v>
      </c>
      <c r="K3167" s="3" t="str">
        <f>TEXT(NIgerian_Fintech[[#This Row],[TransactionDate]], "MMMM")</f>
        <v>August</v>
      </c>
      <c r="L3167" s="3" t="str">
        <f>TEXT(NIgerian_Fintech[[#This Row],[TransactionDate]], "MM")</f>
        <v>08</v>
      </c>
      <c r="M3167" s="3" t="str">
        <f>TEXT(NIgerian_Fintech[[#This Row],[TransactionDate]], "tttt")</f>
        <v>Saturday</v>
      </c>
      <c r="N3167" s="2" t="s">
        <v>16</v>
      </c>
    </row>
    <row r="3168" spans="1:14" ht="14.5" x14ac:dyDescent="0.35">
      <c r="A3168" s="2" t="s">
        <v>6366</v>
      </c>
      <c r="B3168" s="2" t="s">
        <v>6367</v>
      </c>
      <c r="C3168" s="2">
        <v>28</v>
      </c>
      <c r="D3168" s="2" t="s">
        <v>39</v>
      </c>
      <c r="E3168" s="2" t="s">
        <v>24</v>
      </c>
      <c r="F3168" s="2" t="s">
        <v>49</v>
      </c>
      <c r="G3168" s="2" t="s">
        <v>15</v>
      </c>
      <c r="H3168" s="7">
        <v>22012.29</v>
      </c>
      <c r="I3168" s="3">
        <v>45525</v>
      </c>
      <c r="J3168" s="3" t="str">
        <f>TEXT(NIgerian_Fintech[[#This Row],[TransactionDate]], "JJJJ")</f>
        <v>2024</v>
      </c>
      <c r="K3168" s="3" t="str">
        <f>TEXT(NIgerian_Fintech[[#This Row],[TransactionDate]], "MMMM")</f>
        <v>August</v>
      </c>
      <c r="L3168" s="3" t="str">
        <f>TEXT(NIgerian_Fintech[[#This Row],[TransactionDate]], "MM")</f>
        <v>08</v>
      </c>
      <c r="M3168" s="3" t="str">
        <f>TEXT(NIgerian_Fintech[[#This Row],[TransactionDate]], "tttt")</f>
        <v>Wednesday</v>
      </c>
      <c r="N3168" s="2" t="s">
        <v>16</v>
      </c>
    </row>
    <row r="3169" spans="1:14" ht="14.5" x14ac:dyDescent="0.35">
      <c r="A3169" s="2" t="s">
        <v>6368</v>
      </c>
      <c r="B3169" s="2" t="s">
        <v>6369</v>
      </c>
      <c r="C3169" s="2">
        <v>47</v>
      </c>
      <c r="D3169" s="2" t="s">
        <v>39</v>
      </c>
      <c r="E3169" s="2" t="s">
        <v>52</v>
      </c>
      <c r="F3169" s="2" t="s">
        <v>19</v>
      </c>
      <c r="G3169" s="2" t="s">
        <v>30</v>
      </c>
      <c r="H3169" s="7">
        <v>10234.67</v>
      </c>
      <c r="I3169" s="3">
        <v>45178</v>
      </c>
      <c r="J3169" s="3" t="str">
        <f>TEXT(NIgerian_Fintech[[#This Row],[TransactionDate]], "JJJJ")</f>
        <v>2023</v>
      </c>
      <c r="K3169" s="3" t="str">
        <f>TEXT(NIgerian_Fintech[[#This Row],[TransactionDate]], "MMMM")</f>
        <v>September</v>
      </c>
      <c r="L3169" s="3" t="str">
        <f>TEXT(NIgerian_Fintech[[#This Row],[TransactionDate]], "MM")</f>
        <v>09</v>
      </c>
      <c r="M3169" s="3" t="str">
        <f>TEXT(NIgerian_Fintech[[#This Row],[TransactionDate]], "tttt")</f>
        <v>Saturday</v>
      </c>
      <c r="N3169" s="2" t="s">
        <v>16</v>
      </c>
    </row>
    <row r="3170" spans="1:14" ht="14.5" x14ac:dyDescent="0.35">
      <c r="A3170" s="2" t="s">
        <v>6370</v>
      </c>
      <c r="B3170" s="2" t="s">
        <v>6371</v>
      </c>
      <c r="C3170" s="2">
        <v>32</v>
      </c>
      <c r="D3170" s="2" t="s">
        <v>39</v>
      </c>
      <c r="E3170" s="2" t="s">
        <v>64</v>
      </c>
      <c r="F3170" s="2" t="s">
        <v>14</v>
      </c>
      <c r="G3170" s="2" t="s">
        <v>36</v>
      </c>
      <c r="H3170" s="7">
        <v>3763.55</v>
      </c>
      <c r="I3170" s="3">
        <v>45290</v>
      </c>
      <c r="J3170" s="3" t="str">
        <f>TEXT(NIgerian_Fintech[[#This Row],[TransactionDate]], "JJJJ")</f>
        <v>2023</v>
      </c>
      <c r="K3170" s="3" t="str">
        <f>TEXT(NIgerian_Fintech[[#This Row],[TransactionDate]], "MMMM")</f>
        <v>December</v>
      </c>
      <c r="L3170" s="3" t="str">
        <f>TEXT(NIgerian_Fintech[[#This Row],[TransactionDate]], "MM")</f>
        <v>12</v>
      </c>
      <c r="M3170" s="3" t="str">
        <f>TEXT(NIgerian_Fintech[[#This Row],[TransactionDate]], "tttt")</f>
        <v>Saturday</v>
      </c>
      <c r="N3170" s="2" t="s">
        <v>16</v>
      </c>
    </row>
    <row r="3171" spans="1:14" ht="14.5" x14ac:dyDescent="0.35">
      <c r="A3171" s="2" t="s">
        <v>6372</v>
      </c>
      <c r="B3171" s="2" t="s">
        <v>6373</v>
      </c>
      <c r="C3171" s="2">
        <v>44</v>
      </c>
      <c r="D3171" s="2" t="s">
        <v>12</v>
      </c>
      <c r="E3171" s="2" t="s">
        <v>93</v>
      </c>
      <c r="F3171" s="2" t="s">
        <v>19</v>
      </c>
      <c r="G3171" s="2" t="s">
        <v>20</v>
      </c>
      <c r="H3171" s="7">
        <v>2536.7600000000002</v>
      </c>
      <c r="I3171" s="3">
        <v>45453</v>
      </c>
      <c r="J3171" s="3" t="str">
        <f>TEXT(NIgerian_Fintech[[#This Row],[TransactionDate]], "JJJJ")</f>
        <v>2024</v>
      </c>
      <c r="K3171" s="3" t="str">
        <f>TEXT(NIgerian_Fintech[[#This Row],[TransactionDate]], "MMMM")</f>
        <v>June</v>
      </c>
      <c r="L3171" s="3" t="str">
        <f>TEXT(NIgerian_Fintech[[#This Row],[TransactionDate]], "MM")</f>
        <v>06</v>
      </c>
      <c r="M3171" s="3" t="str">
        <f>TEXT(NIgerian_Fintech[[#This Row],[TransactionDate]], "tttt")</f>
        <v>Monday</v>
      </c>
      <c r="N3171" s="2" t="s">
        <v>16</v>
      </c>
    </row>
    <row r="3172" spans="1:14" ht="14.5" x14ac:dyDescent="0.35">
      <c r="A3172" s="2" t="s">
        <v>6374</v>
      </c>
      <c r="B3172" s="2" t="s">
        <v>6375</v>
      </c>
      <c r="C3172" s="2">
        <v>52</v>
      </c>
      <c r="D3172" s="2" t="s">
        <v>39</v>
      </c>
      <c r="E3172" s="2" t="s">
        <v>24</v>
      </c>
      <c r="F3172" s="2" t="s">
        <v>14</v>
      </c>
      <c r="G3172" s="2" t="s">
        <v>36</v>
      </c>
      <c r="H3172" s="7">
        <v>19124.55</v>
      </c>
      <c r="I3172" s="3">
        <v>45068</v>
      </c>
      <c r="J3172" s="3" t="str">
        <f>TEXT(NIgerian_Fintech[[#This Row],[TransactionDate]], "JJJJ")</f>
        <v>2023</v>
      </c>
      <c r="K3172" s="3" t="str">
        <f>TEXT(NIgerian_Fintech[[#This Row],[TransactionDate]], "MMMM")</f>
        <v>May</v>
      </c>
      <c r="L3172" s="3" t="str">
        <f>TEXT(NIgerian_Fintech[[#This Row],[TransactionDate]], "MM")</f>
        <v>05</v>
      </c>
      <c r="M3172" s="3" t="str">
        <f>TEXT(NIgerian_Fintech[[#This Row],[TransactionDate]], "tttt")</f>
        <v>Monday</v>
      </c>
      <c r="N3172" s="2" t="s">
        <v>16</v>
      </c>
    </row>
    <row r="3173" spans="1:14" ht="14.5" x14ac:dyDescent="0.35">
      <c r="A3173" s="2" t="s">
        <v>6376</v>
      </c>
      <c r="B3173" s="2" t="s">
        <v>6377</v>
      </c>
      <c r="C3173" s="2">
        <v>50</v>
      </c>
      <c r="D3173" s="2" t="s">
        <v>12</v>
      </c>
      <c r="E3173" s="2" t="s">
        <v>42</v>
      </c>
      <c r="F3173" s="2" t="s">
        <v>49</v>
      </c>
      <c r="G3173" s="2" t="s">
        <v>36</v>
      </c>
      <c r="H3173" s="7">
        <v>2297.34</v>
      </c>
      <c r="I3173" s="3">
        <v>45237</v>
      </c>
      <c r="J3173" s="3" t="str">
        <f>TEXT(NIgerian_Fintech[[#This Row],[TransactionDate]], "JJJJ")</f>
        <v>2023</v>
      </c>
      <c r="K3173" s="3" t="str">
        <f>TEXT(NIgerian_Fintech[[#This Row],[TransactionDate]], "MMMM")</f>
        <v>November</v>
      </c>
      <c r="L3173" s="3" t="str">
        <f>TEXT(NIgerian_Fintech[[#This Row],[TransactionDate]], "MM")</f>
        <v>11</v>
      </c>
      <c r="M3173" s="3" t="str">
        <f>TEXT(NIgerian_Fintech[[#This Row],[TransactionDate]], "tttt")</f>
        <v>Tuesday</v>
      </c>
      <c r="N3173" s="2" t="s">
        <v>16</v>
      </c>
    </row>
    <row r="3174" spans="1:14" ht="14.5" x14ac:dyDescent="0.35">
      <c r="A3174" s="2" t="s">
        <v>6378</v>
      </c>
      <c r="B3174" s="2" t="s">
        <v>6379</v>
      </c>
      <c r="C3174" s="2">
        <v>37</v>
      </c>
      <c r="D3174" s="2" t="s">
        <v>12</v>
      </c>
      <c r="E3174" s="2" t="s">
        <v>13</v>
      </c>
      <c r="F3174" s="2" t="s">
        <v>14</v>
      </c>
      <c r="G3174" s="2" t="s">
        <v>26</v>
      </c>
      <c r="H3174" s="7">
        <v>10841.31</v>
      </c>
      <c r="I3174" s="3">
        <v>45311</v>
      </c>
      <c r="J3174" s="3" t="str">
        <f>TEXT(NIgerian_Fintech[[#This Row],[TransactionDate]], "JJJJ")</f>
        <v>2024</v>
      </c>
      <c r="K3174" s="3" t="str">
        <f>TEXT(NIgerian_Fintech[[#This Row],[TransactionDate]], "MMMM")</f>
        <v>January</v>
      </c>
      <c r="L3174" s="3" t="str">
        <f>TEXT(NIgerian_Fintech[[#This Row],[TransactionDate]], "MM")</f>
        <v>01</v>
      </c>
      <c r="M3174" s="3" t="str">
        <f>TEXT(NIgerian_Fintech[[#This Row],[TransactionDate]], "tttt")</f>
        <v>Saturday</v>
      </c>
      <c r="N3174" s="2" t="s">
        <v>16</v>
      </c>
    </row>
    <row r="3175" spans="1:14" ht="14.5" x14ac:dyDescent="0.35">
      <c r="A3175" s="2" t="s">
        <v>6380</v>
      </c>
      <c r="B3175" s="2" t="s">
        <v>6381</v>
      </c>
      <c r="C3175" s="2">
        <v>33</v>
      </c>
      <c r="D3175" s="2" t="s">
        <v>39</v>
      </c>
      <c r="E3175" s="2" t="s">
        <v>64</v>
      </c>
      <c r="F3175" s="2" t="s">
        <v>55</v>
      </c>
      <c r="G3175" s="2" t="s">
        <v>26</v>
      </c>
      <c r="H3175" s="7">
        <v>34405.620000000003</v>
      </c>
      <c r="I3175" s="3">
        <v>45508</v>
      </c>
      <c r="J3175" s="3" t="str">
        <f>TEXT(NIgerian_Fintech[[#This Row],[TransactionDate]], "JJJJ")</f>
        <v>2024</v>
      </c>
      <c r="K3175" s="3" t="str">
        <f>TEXT(NIgerian_Fintech[[#This Row],[TransactionDate]], "MMMM")</f>
        <v>August</v>
      </c>
      <c r="L3175" s="3" t="str">
        <f>TEXT(NIgerian_Fintech[[#This Row],[TransactionDate]], "MM")</f>
        <v>08</v>
      </c>
      <c r="M3175" s="3" t="str">
        <f>TEXT(NIgerian_Fintech[[#This Row],[TransactionDate]], "tttt")</f>
        <v>Sunday</v>
      </c>
      <c r="N3175" s="2" t="s">
        <v>16</v>
      </c>
    </row>
    <row r="3176" spans="1:14" ht="14.5" x14ac:dyDescent="0.35">
      <c r="A3176" s="2" t="s">
        <v>6382</v>
      </c>
      <c r="B3176" s="2" t="s">
        <v>6383</v>
      </c>
      <c r="C3176" s="2">
        <v>51</v>
      </c>
      <c r="D3176" s="2" t="s">
        <v>12</v>
      </c>
      <c r="E3176" s="2" t="s">
        <v>42</v>
      </c>
      <c r="F3176" s="2" t="s">
        <v>19</v>
      </c>
      <c r="G3176" s="2" t="s">
        <v>15</v>
      </c>
      <c r="H3176" s="7">
        <v>12217.68</v>
      </c>
      <c r="I3176" s="3">
        <v>45238</v>
      </c>
      <c r="J3176" s="3" t="str">
        <f>TEXT(NIgerian_Fintech[[#This Row],[TransactionDate]], "JJJJ")</f>
        <v>2023</v>
      </c>
      <c r="K3176" s="3" t="str">
        <f>TEXT(NIgerian_Fintech[[#This Row],[TransactionDate]], "MMMM")</f>
        <v>November</v>
      </c>
      <c r="L3176" s="3" t="str">
        <f>TEXT(NIgerian_Fintech[[#This Row],[TransactionDate]], "MM")</f>
        <v>11</v>
      </c>
      <c r="M3176" s="3" t="str">
        <f>TEXT(NIgerian_Fintech[[#This Row],[TransactionDate]], "tttt")</f>
        <v>Wednesday</v>
      </c>
      <c r="N3176" s="2" t="s">
        <v>16</v>
      </c>
    </row>
    <row r="3177" spans="1:14" ht="14.5" x14ac:dyDescent="0.35">
      <c r="A3177" s="2" t="s">
        <v>6384</v>
      </c>
      <c r="B3177" s="2" t="s">
        <v>6385</v>
      </c>
      <c r="C3177" s="2">
        <v>19</v>
      </c>
      <c r="D3177" s="2" t="s">
        <v>39</v>
      </c>
      <c r="E3177" s="2" t="s">
        <v>24</v>
      </c>
      <c r="F3177" s="2" t="s">
        <v>35</v>
      </c>
      <c r="G3177" s="2" t="s">
        <v>15</v>
      </c>
      <c r="H3177" s="7">
        <v>2979.62</v>
      </c>
      <c r="I3177" s="3">
        <v>45205</v>
      </c>
      <c r="J3177" s="3" t="str">
        <f>TEXT(NIgerian_Fintech[[#This Row],[TransactionDate]], "JJJJ")</f>
        <v>2023</v>
      </c>
      <c r="K3177" s="3" t="str">
        <f>TEXT(NIgerian_Fintech[[#This Row],[TransactionDate]], "MMMM")</f>
        <v>October</v>
      </c>
      <c r="L3177" s="3" t="str">
        <f>TEXT(NIgerian_Fintech[[#This Row],[TransactionDate]], "MM")</f>
        <v>10</v>
      </c>
      <c r="M3177" s="3" t="str">
        <f>TEXT(NIgerian_Fintech[[#This Row],[TransactionDate]], "tttt")</f>
        <v>Friday</v>
      </c>
      <c r="N3177" s="2" t="s">
        <v>16</v>
      </c>
    </row>
    <row r="3178" spans="1:14" ht="14.5" x14ac:dyDescent="0.35">
      <c r="A3178" s="2" t="s">
        <v>6386</v>
      </c>
      <c r="B3178" s="2" t="s">
        <v>6387</v>
      </c>
      <c r="C3178" s="2">
        <v>52</v>
      </c>
      <c r="D3178" s="2" t="s">
        <v>39</v>
      </c>
      <c r="E3178" s="2" t="s">
        <v>64</v>
      </c>
      <c r="F3178" s="2" t="s">
        <v>19</v>
      </c>
      <c r="G3178" s="2" t="s">
        <v>36</v>
      </c>
      <c r="H3178" s="7">
        <v>3319.91</v>
      </c>
      <c r="I3178" s="3">
        <v>45492</v>
      </c>
      <c r="J3178" s="3" t="str">
        <f>TEXT(NIgerian_Fintech[[#This Row],[TransactionDate]], "JJJJ")</f>
        <v>2024</v>
      </c>
      <c r="K3178" s="3" t="str">
        <f>TEXT(NIgerian_Fintech[[#This Row],[TransactionDate]], "MMMM")</f>
        <v>July</v>
      </c>
      <c r="L3178" s="3" t="str">
        <f>TEXT(NIgerian_Fintech[[#This Row],[TransactionDate]], "MM")</f>
        <v>07</v>
      </c>
      <c r="M3178" s="3" t="str">
        <f>TEXT(NIgerian_Fintech[[#This Row],[TransactionDate]], "tttt")</f>
        <v>Friday</v>
      </c>
      <c r="N3178" s="2" t="s">
        <v>21</v>
      </c>
    </row>
    <row r="3179" spans="1:14" ht="14.5" x14ac:dyDescent="0.35">
      <c r="A3179" s="2" t="s">
        <v>6388</v>
      </c>
      <c r="B3179" s="2" t="s">
        <v>6389</v>
      </c>
      <c r="C3179" s="2">
        <v>57</v>
      </c>
      <c r="D3179" s="2" t="s">
        <v>39</v>
      </c>
      <c r="E3179" s="2" t="s">
        <v>24</v>
      </c>
      <c r="F3179" s="2" t="s">
        <v>49</v>
      </c>
      <c r="G3179" s="2" t="s">
        <v>30</v>
      </c>
      <c r="H3179" s="7">
        <v>974.97</v>
      </c>
      <c r="I3179" s="3">
        <v>45272</v>
      </c>
      <c r="J3179" s="3" t="str">
        <f>TEXT(NIgerian_Fintech[[#This Row],[TransactionDate]], "JJJJ")</f>
        <v>2023</v>
      </c>
      <c r="K3179" s="3" t="str">
        <f>TEXT(NIgerian_Fintech[[#This Row],[TransactionDate]], "MMMM")</f>
        <v>December</v>
      </c>
      <c r="L3179" s="3" t="str">
        <f>TEXT(NIgerian_Fintech[[#This Row],[TransactionDate]], "MM")</f>
        <v>12</v>
      </c>
      <c r="M3179" s="3" t="str">
        <f>TEXT(NIgerian_Fintech[[#This Row],[TransactionDate]], "tttt")</f>
        <v>Tuesday</v>
      </c>
      <c r="N3179" s="2" t="s">
        <v>16</v>
      </c>
    </row>
    <row r="3180" spans="1:14" ht="14.5" x14ac:dyDescent="0.35">
      <c r="A3180" s="2" t="s">
        <v>6390</v>
      </c>
      <c r="B3180" s="2" t="s">
        <v>6391</v>
      </c>
      <c r="C3180" s="2">
        <v>45</v>
      </c>
      <c r="D3180" s="2" t="s">
        <v>39</v>
      </c>
      <c r="E3180" s="2" t="s">
        <v>52</v>
      </c>
      <c r="F3180" s="2" t="s">
        <v>35</v>
      </c>
      <c r="G3180" s="2" t="s">
        <v>15</v>
      </c>
      <c r="H3180" s="7">
        <v>11591.19</v>
      </c>
      <c r="I3180" s="3">
        <v>45313</v>
      </c>
      <c r="J3180" s="3" t="str">
        <f>TEXT(NIgerian_Fintech[[#This Row],[TransactionDate]], "JJJJ")</f>
        <v>2024</v>
      </c>
      <c r="K3180" s="3" t="str">
        <f>TEXT(NIgerian_Fintech[[#This Row],[TransactionDate]], "MMMM")</f>
        <v>January</v>
      </c>
      <c r="L3180" s="3" t="str">
        <f>TEXT(NIgerian_Fintech[[#This Row],[TransactionDate]], "MM")</f>
        <v>01</v>
      </c>
      <c r="M3180" s="3" t="str">
        <f>TEXT(NIgerian_Fintech[[#This Row],[TransactionDate]], "tttt")</f>
        <v>Monday</v>
      </c>
      <c r="N3180" s="2" t="s">
        <v>16</v>
      </c>
    </row>
    <row r="3181" spans="1:14" ht="14.5" x14ac:dyDescent="0.35">
      <c r="A3181" s="2" t="s">
        <v>6392</v>
      </c>
      <c r="B3181" s="2" t="s">
        <v>6393</v>
      </c>
      <c r="C3181" s="2">
        <v>64</v>
      </c>
      <c r="D3181" s="2" t="s">
        <v>39</v>
      </c>
      <c r="E3181" s="2" t="s">
        <v>42</v>
      </c>
      <c r="F3181" s="2" t="s">
        <v>19</v>
      </c>
      <c r="G3181" s="2" t="s">
        <v>36</v>
      </c>
      <c r="H3181" s="7">
        <v>7307.15</v>
      </c>
      <c r="I3181" s="3">
        <v>45228</v>
      </c>
      <c r="J3181" s="3" t="str">
        <f>TEXT(NIgerian_Fintech[[#This Row],[TransactionDate]], "JJJJ")</f>
        <v>2023</v>
      </c>
      <c r="K3181" s="3" t="str">
        <f>TEXT(NIgerian_Fintech[[#This Row],[TransactionDate]], "MMMM")</f>
        <v>October</v>
      </c>
      <c r="L3181" s="3" t="str">
        <f>TEXT(NIgerian_Fintech[[#This Row],[TransactionDate]], "MM")</f>
        <v>10</v>
      </c>
      <c r="M3181" s="3" t="str">
        <f>TEXT(NIgerian_Fintech[[#This Row],[TransactionDate]], "tttt")</f>
        <v>Sunday</v>
      </c>
      <c r="N3181" s="2" t="s">
        <v>21</v>
      </c>
    </row>
    <row r="3182" spans="1:14" ht="14.5" x14ac:dyDescent="0.35">
      <c r="A3182" s="2" t="s">
        <v>6394</v>
      </c>
      <c r="B3182" s="2" t="s">
        <v>6395</v>
      </c>
      <c r="C3182" s="2">
        <v>56</v>
      </c>
      <c r="D3182" s="2" t="s">
        <v>12</v>
      </c>
      <c r="E3182" s="2" t="s">
        <v>52</v>
      </c>
      <c r="F3182" s="2" t="s">
        <v>49</v>
      </c>
      <c r="G3182" s="2" t="s">
        <v>36</v>
      </c>
      <c r="H3182" s="7">
        <v>2312.66</v>
      </c>
      <c r="I3182" s="3">
        <v>45433</v>
      </c>
      <c r="J3182" s="3" t="str">
        <f>TEXT(NIgerian_Fintech[[#This Row],[TransactionDate]], "JJJJ")</f>
        <v>2024</v>
      </c>
      <c r="K3182" s="3" t="str">
        <f>TEXT(NIgerian_Fintech[[#This Row],[TransactionDate]], "MMMM")</f>
        <v>May</v>
      </c>
      <c r="L3182" s="3" t="str">
        <f>TEXT(NIgerian_Fintech[[#This Row],[TransactionDate]], "MM")</f>
        <v>05</v>
      </c>
      <c r="M3182" s="3" t="str">
        <f>TEXT(NIgerian_Fintech[[#This Row],[TransactionDate]], "tttt")</f>
        <v>Tuesday</v>
      </c>
      <c r="N3182" s="2" t="s">
        <v>16</v>
      </c>
    </row>
    <row r="3183" spans="1:14" ht="14.5" x14ac:dyDescent="0.35">
      <c r="A3183" s="2" t="s">
        <v>6396</v>
      </c>
      <c r="B3183" s="2" t="s">
        <v>6397</v>
      </c>
      <c r="C3183" s="2">
        <v>23</v>
      </c>
      <c r="D3183" s="2" t="s">
        <v>39</v>
      </c>
      <c r="E3183" s="2" t="s">
        <v>74</v>
      </c>
      <c r="F3183" s="2" t="s">
        <v>25</v>
      </c>
      <c r="G3183" s="2" t="s">
        <v>36</v>
      </c>
      <c r="H3183" s="7">
        <v>2583.41</v>
      </c>
      <c r="I3183" s="3">
        <v>45173</v>
      </c>
      <c r="J3183" s="3" t="str">
        <f>TEXT(NIgerian_Fintech[[#This Row],[TransactionDate]], "JJJJ")</f>
        <v>2023</v>
      </c>
      <c r="K3183" s="3" t="str">
        <f>TEXT(NIgerian_Fintech[[#This Row],[TransactionDate]], "MMMM")</f>
        <v>September</v>
      </c>
      <c r="L3183" s="3" t="str">
        <f>TEXT(NIgerian_Fintech[[#This Row],[TransactionDate]], "MM")</f>
        <v>09</v>
      </c>
      <c r="M3183" s="3" t="str">
        <f>TEXT(NIgerian_Fintech[[#This Row],[TransactionDate]], "tttt")</f>
        <v>Monday</v>
      </c>
      <c r="N3183" s="2" t="s">
        <v>16</v>
      </c>
    </row>
    <row r="3184" spans="1:14" ht="14.5" x14ac:dyDescent="0.35">
      <c r="A3184" s="2" t="s">
        <v>6398</v>
      </c>
      <c r="B3184" s="2" t="s">
        <v>6399</v>
      </c>
      <c r="C3184" s="2">
        <v>26</v>
      </c>
      <c r="D3184" s="2" t="s">
        <v>39</v>
      </c>
      <c r="E3184" s="2" t="s">
        <v>42</v>
      </c>
      <c r="F3184" s="2" t="s">
        <v>55</v>
      </c>
      <c r="G3184" s="2" t="s">
        <v>36</v>
      </c>
      <c r="H3184" s="7">
        <v>90.66</v>
      </c>
      <c r="I3184" s="3">
        <v>45572</v>
      </c>
      <c r="J3184" s="3" t="str">
        <f>TEXT(NIgerian_Fintech[[#This Row],[TransactionDate]], "JJJJ")</f>
        <v>2024</v>
      </c>
      <c r="K3184" s="3" t="str">
        <f>TEXT(NIgerian_Fintech[[#This Row],[TransactionDate]], "MMMM")</f>
        <v>October</v>
      </c>
      <c r="L3184" s="3" t="str">
        <f>TEXT(NIgerian_Fintech[[#This Row],[TransactionDate]], "MM")</f>
        <v>10</v>
      </c>
      <c r="M3184" s="3" t="str">
        <f>TEXT(NIgerian_Fintech[[#This Row],[TransactionDate]], "tttt")</f>
        <v>Monday</v>
      </c>
      <c r="N3184" s="2" t="s">
        <v>16</v>
      </c>
    </row>
    <row r="3185" spans="1:14" ht="14.5" x14ac:dyDescent="0.35">
      <c r="A3185" s="2" t="s">
        <v>6400</v>
      </c>
      <c r="B3185" s="2" t="s">
        <v>6401</v>
      </c>
      <c r="C3185" s="2">
        <v>37</v>
      </c>
      <c r="D3185" s="2" t="s">
        <v>12</v>
      </c>
      <c r="E3185" s="2" t="s">
        <v>64</v>
      </c>
      <c r="F3185" s="2" t="s">
        <v>14</v>
      </c>
      <c r="G3185" s="2" t="s">
        <v>36</v>
      </c>
      <c r="H3185" s="7">
        <v>38359.599999999999</v>
      </c>
      <c r="I3185" s="3">
        <v>45414</v>
      </c>
      <c r="J3185" s="3" t="str">
        <f>TEXT(NIgerian_Fintech[[#This Row],[TransactionDate]], "JJJJ")</f>
        <v>2024</v>
      </c>
      <c r="K3185" s="3" t="str">
        <f>TEXT(NIgerian_Fintech[[#This Row],[TransactionDate]], "MMMM")</f>
        <v>May</v>
      </c>
      <c r="L3185" s="3" t="str">
        <f>TEXT(NIgerian_Fintech[[#This Row],[TransactionDate]], "MM")</f>
        <v>05</v>
      </c>
      <c r="M3185" s="3" t="str">
        <f>TEXT(NIgerian_Fintech[[#This Row],[TransactionDate]], "tttt")</f>
        <v>Thursday</v>
      </c>
      <c r="N3185" s="2" t="s">
        <v>16</v>
      </c>
    </row>
    <row r="3186" spans="1:14" ht="14.5" x14ac:dyDescent="0.35">
      <c r="A3186" s="2" t="s">
        <v>6402</v>
      </c>
      <c r="B3186" s="2" t="s">
        <v>6403</v>
      </c>
      <c r="C3186" s="2">
        <v>18</v>
      </c>
      <c r="D3186" s="2" t="s">
        <v>39</v>
      </c>
      <c r="E3186" s="2" t="s">
        <v>74</v>
      </c>
      <c r="F3186" s="2" t="s">
        <v>14</v>
      </c>
      <c r="G3186" s="2" t="s">
        <v>26</v>
      </c>
      <c r="H3186" s="7">
        <v>17603.669999999998</v>
      </c>
      <c r="I3186" s="3">
        <v>45165</v>
      </c>
      <c r="J3186" s="3" t="str">
        <f>TEXT(NIgerian_Fintech[[#This Row],[TransactionDate]], "JJJJ")</f>
        <v>2023</v>
      </c>
      <c r="K3186" s="3" t="str">
        <f>TEXT(NIgerian_Fintech[[#This Row],[TransactionDate]], "MMMM")</f>
        <v>August</v>
      </c>
      <c r="L3186" s="3" t="str">
        <f>TEXT(NIgerian_Fintech[[#This Row],[TransactionDate]], "MM")</f>
        <v>08</v>
      </c>
      <c r="M3186" s="3" t="str">
        <f>TEXT(NIgerian_Fintech[[#This Row],[TransactionDate]], "tttt")</f>
        <v>Sunday</v>
      </c>
      <c r="N3186" s="2" t="s">
        <v>69</v>
      </c>
    </row>
    <row r="3187" spans="1:14" ht="14.5" x14ac:dyDescent="0.35">
      <c r="A3187" s="2" t="s">
        <v>6404</v>
      </c>
      <c r="B3187" s="2" t="s">
        <v>6405</v>
      </c>
      <c r="C3187" s="2">
        <v>25</v>
      </c>
      <c r="D3187" s="2" t="s">
        <v>39</v>
      </c>
      <c r="E3187" s="2" t="s">
        <v>52</v>
      </c>
      <c r="F3187" s="2" t="s">
        <v>14</v>
      </c>
      <c r="G3187" s="2" t="s">
        <v>20</v>
      </c>
      <c r="H3187" s="7">
        <v>5011.5600000000004</v>
      </c>
      <c r="I3187" s="3">
        <v>45455</v>
      </c>
      <c r="J3187" s="3" t="str">
        <f>TEXT(NIgerian_Fintech[[#This Row],[TransactionDate]], "JJJJ")</f>
        <v>2024</v>
      </c>
      <c r="K3187" s="3" t="str">
        <f>TEXT(NIgerian_Fintech[[#This Row],[TransactionDate]], "MMMM")</f>
        <v>June</v>
      </c>
      <c r="L3187" s="3" t="str">
        <f>TEXT(NIgerian_Fintech[[#This Row],[TransactionDate]], "MM")</f>
        <v>06</v>
      </c>
      <c r="M3187" s="3" t="str">
        <f>TEXT(NIgerian_Fintech[[#This Row],[TransactionDate]], "tttt")</f>
        <v>Wednesday</v>
      </c>
      <c r="N3187" s="2" t="s">
        <v>21</v>
      </c>
    </row>
    <row r="3188" spans="1:14" ht="14.5" x14ac:dyDescent="0.35">
      <c r="A3188" s="2" t="s">
        <v>6406</v>
      </c>
      <c r="B3188" s="2" t="s">
        <v>6407</v>
      </c>
      <c r="C3188" s="2">
        <v>40</v>
      </c>
      <c r="D3188" s="2" t="s">
        <v>12</v>
      </c>
      <c r="E3188" s="2" t="s">
        <v>52</v>
      </c>
      <c r="F3188" s="2" t="s">
        <v>25</v>
      </c>
      <c r="G3188" s="2" t="s">
        <v>20</v>
      </c>
      <c r="H3188" s="7">
        <v>29204.37</v>
      </c>
      <c r="I3188" s="3">
        <v>45275</v>
      </c>
      <c r="J3188" s="3" t="str">
        <f>TEXT(NIgerian_Fintech[[#This Row],[TransactionDate]], "JJJJ")</f>
        <v>2023</v>
      </c>
      <c r="K3188" s="3" t="str">
        <f>TEXT(NIgerian_Fintech[[#This Row],[TransactionDate]], "MMMM")</f>
        <v>December</v>
      </c>
      <c r="L3188" s="3" t="str">
        <f>TEXT(NIgerian_Fintech[[#This Row],[TransactionDate]], "MM")</f>
        <v>12</v>
      </c>
      <c r="M3188" s="3" t="str">
        <f>TEXT(NIgerian_Fintech[[#This Row],[TransactionDate]], "tttt")</f>
        <v>Friday</v>
      </c>
      <c r="N3188" s="2" t="s">
        <v>16</v>
      </c>
    </row>
    <row r="3189" spans="1:14" ht="14.5" x14ac:dyDescent="0.35">
      <c r="A3189" s="2" t="s">
        <v>6408</v>
      </c>
      <c r="B3189" s="2" t="s">
        <v>6409</v>
      </c>
      <c r="C3189" s="2">
        <v>20</v>
      </c>
      <c r="D3189" s="2" t="s">
        <v>12</v>
      </c>
      <c r="E3189" s="2" t="s">
        <v>64</v>
      </c>
      <c r="F3189" s="2" t="s">
        <v>55</v>
      </c>
      <c r="G3189" s="2" t="s">
        <v>36</v>
      </c>
      <c r="H3189" s="7">
        <v>11304.74</v>
      </c>
      <c r="I3189" s="3">
        <v>45278</v>
      </c>
      <c r="J3189" s="3" t="str">
        <f>TEXT(NIgerian_Fintech[[#This Row],[TransactionDate]], "JJJJ")</f>
        <v>2023</v>
      </c>
      <c r="K3189" s="3" t="str">
        <f>TEXT(NIgerian_Fintech[[#This Row],[TransactionDate]], "MMMM")</f>
        <v>December</v>
      </c>
      <c r="L3189" s="3" t="str">
        <f>TEXT(NIgerian_Fintech[[#This Row],[TransactionDate]], "MM")</f>
        <v>12</v>
      </c>
      <c r="M3189" s="3" t="str">
        <f>TEXT(NIgerian_Fintech[[#This Row],[TransactionDate]], "tttt")</f>
        <v>Monday</v>
      </c>
      <c r="N3189" s="2" t="s">
        <v>16</v>
      </c>
    </row>
    <row r="3190" spans="1:14" ht="14.5" x14ac:dyDescent="0.35">
      <c r="A3190" s="2" t="s">
        <v>6410</v>
      </c>
      <c r="B3190" s="2" t="s">
        <v>6411</v>
      </c>
      <c r="C3190" s="2">
        <v>21</v>
      </c>
      <c r="D3190" s="2" t="s">
        <v>39</v>
      </c>
      <c r="E3190" s="2" t="s">
        <v>74</v>
      </c>
      <c r="F3190" s="2" t="s">
        <v>19</v>
      </c>
      <c r="G3190" s="2" t="s">
        <v>15</v>
      </c>
      <c r="H3190" s="7">
        <v>13921.62</v>
      </c>
      <c r="I3190" s="3">
        <v>45080</v>
      </c>
      <c r="J3190" s="3" t="str">
        <f>TEXT(NIgerian_Fintech[[#This Row],[TransactionDate]], "JJJJ")</f>
        <v>2023</v>
      </c>
      <c r="K3190" s="3" t="str">
        <f>TEXT(NIgerian_Fintech[[#This Row],[TransactionDate]], "MMMM")</f>
        <v>June</v>
      </c>
      <c r="L3190" s="3" t="str">
        <f>TEXT(NIgerian_Fintech[[#This Row],[TransactionDate]], "MM")</f>
        <v>06</v>
      </c>
      <c r="M3190" s="3" t="str">
        <f>TEXT(NIgerian_Fintech[[#This Row],[TransactionDate]], "tttt")</f>
        <v>Saturday</v>
      </c>
      <c r="N3190" s="2" t="s">
        <v>16</v>
      </c>
    </row>
    <row r="3191" spans="1:14" ht="14.5" x14ac:dyDescent="0.35">
      <c r="A3191" s="2" t="s">
        <v>6412</v>
      </c>
      <c r="B3191" s="2" t="s">
        <v>6413</v>
      </c>
      <c r="C3191" s="2">
        <v>42</v>
      </c>
      <c r="D3191" s="2" t="s">
        <v>12</v>
      </c>
      <c r="E3191" s="2" t="s">
        <v>29</v>
      </c>
      <c r="F3191" s="2" t="s">
        <v>19</v>
      </c>
      <c r="G3191" s="2" t="s">
        <v>30</v>
      </c>
      <c r="H3191" s="7">
        <v>11392.95</v>
      </c>
      <c r="I3191" s="3">
        <v>45436</v>
      </c>
      <c r="J3191" s="3" t="str">
        <f>TEXT(NIgerian_Fintech[[#This Row],[TransactionDate]], "JJJJ")</f>
        <v>2024</v>
      </c>
      <c r="K3191" s="3" t="str">
        <f>TEXT(NIgerian_Fintech[[#This Row],[TransactionDate]], "MMMM")</f>
        <v>May</v>
      </c>
      <c r="L3191" s="3" t="str">
        <f>TEXT(NIgerian_Fintech[[#This Row],[TransactionDate]], "MM")</f>
        <v>05</v>
      </c>
      <c r="M3191" s="3" t="str">
        <f>TEXT(NIgerian_Fintech[[#This Row],[TransactionDate]], "tttt")</f>
        <v>Friday</v>
      </c>
      <c r="N3191" s="2" t="s">
        <v>16</v>
      </c>
    </row>
    <row r="3192" spans="1:14" ht="14.5" x14ac:dyDescent="0.35">
      <c r="A3192" s="2" t="s">
        <v>6414</v>
      </c>
      <c r="B3192" s="2" t="s">
        <v>6415</v>
      </c>
      <c r="C3192" s="2">
        <v>64</v>
      </c>
      <c r="D3192" s="2" t="s">
        <v>39</v>
      </c>
      <c r="E3192" s="2" t="s">
        <v>93</v>
      </c>
      <c r="F3192" s="2" t="s">
        <v>55</v>
      </c>
      <c r="G3192" s="2" t="s">
        <v>36</v>
      </c>
      <c r="H3192" s="7">
        <v>14140.72</v>
      </c>
      <c r="I3192" s="3">
        <v>45112</v>
      </c>
      <c r="J3192" s="3" t="str">
        <f>TEXT(NIgerian_Fintech[[#This Row],[TransactionDate]], "JJJJ")</f>
        <v>2023</v>
      </c>
      <c r="K3192" s="3" t="str">
        <f>TEXT(NIgerian_Fintech[[#This Row],[TransactionDate]], "MMMM")</f>
        <v>July</v>
      </c>
      <c r="L3192" s="3" t="str">
        <f>TEXT(NIgerian_Fintech[[#This Row],[TransactionDate]], "MM")</f>
        <v>07</v>
      </c>
      <c r="M3192" s="3" t="str">
        <f>TEXT(NIgerian_Fintech[[#This Row],[TransactionDate]], "tttt")</f>
        <v>Wednesday</v>
      </c>
      <c r="N3192" s="2" t="s">
        <v>16</v>
      </c>
    </row>
    <row r="3193" spans="1:14" ht="14.5" x14ac:dyDescent="0.35">
      <c r="A3193" s="2" t="s">
        <v>6416</v>
      </c>
      <c r="B3193" s="2" t="s">
        <v>6417</v>
      </c>
      <c r="C3193" s="2">
        <v>55</v>
      </c>
      <c r="D3193" s="2" t="s">
        <v>12</v>
      </c>
      <c r="E3193" s="2" t="s">
        <v>13</v>
      </c>
      <c r="F3193" s="2" t="s">
        <v>35</v>
      </c>
      <c r="G3193" s="2" t="s">
        <v>30</v>
      </c>
      <c r="H3193" s="7">
        <v>1874.61</v>
      </c>
      <c r="I3193" s="3">
        <v>45521</v>
      </c>
      <c r="J3193" s="3" t="str">
        <f>TEXT(NIgerian_Fintech[[#This Row],[TransactionDate]], "JJJJ")</f>
        <v>2024</v>
      </c>
      <c r="K3193" s="3" t="str">
        <f>TEXT(NIgerian_Fintech[[#This Row],[TransactionDate]], "MMMM")</f>
        <v>August</v>
      </c>
      <c r="L3193" s="3" t="str">
        <f>TEXT(NIgerian_Fintech[[#This Row],[TransactionDate]], "MM")</f>
        <v>08</v>
      </c>
      <c r="M3193" s="3" t="str">
        <f>TEXT(NIgerian_Fintech[[#This Row],[TransactionDate]], "tttt")</f>
        <v>Saturday</v>
      </c>
      <c r="N3193" s="2" t="s">
        <v>16</v>
      </c>
    </row>
    <row r="3194" spans="1:14" ht="14.5" x14ac:dyDescent="0.35">
      <c r="A3194" s="2" t="s">
        <v>6418</v>
      </c>
      <c r="B3194" s="2" t="s">
        <v>6419</v>
      </c>
      <c r="C3194" s="2">
        <v>32</v>
      </c>
      <c r="D3194" s="2" t="s">
        <v>39</v>
      </c>
      <c r="E3194" s="2" t="s">
        <v>64</v>
      </c>
      <c r="F3194" s="2" t="s">
        <v>55</v>
      </c>
      <c r="G3194" s="2" t="s">
        <v>26</v>
      </c>
      <c r="H3194" s="7">
        <v>8264.4500000000007</v>
      </c>
      <c r="I3194" s="3">
        <v>45493</v>
      </c>
      <c r="J3194" s="3" t="str">
        <f>TEXT(NIgerian_Fintech[[#This Row],[TransactionDate]], "JJJJ")</f>
        <v>2024</v>
      </c>
      <c r="K3194" s="3" t="str">
        <f>TEXT(NIgerian_Fintech[[#This Row],[TransactionDate]], "MMMM")</f>
        <v>July</v>
      </c>
      <c r="L3194" s="3" t="str">
        <f>TEXT(NIgerian_Fintech[[#This Row],[TransactionDate]], "MM")</f>
        <v>07</v>
      </c>
      <c r="M3194" s="3" t="str">
        <f>TEXT(NIgerian_Fintech[[#This Row],[TransactionDate]], "tttt")</f>
        <v>Saturday</v>
      </c>
      <c r="N3194" s="2" t="s">
        <v>16</v>
      </c>
    </row>
    <row r="3195" spans="1:14" ht="14.5" x14ac:dyDescent="0.35">
      <c r="A3195" s="2" t="s">
        <v>6420</v>
      </c>
      <c r="B3195" s="2" t="s">
        <v>6421</v>
      </c>
      <c r="C3195" s="2">
        <v>38</v>
      </c>
      <c r="D3195" s="2" t="s">
        <v>39</v>
      </c>
      <c r="E3195" s="2" t="s">
        <v>52</v>
      </c>
      <c r="F3195" s="2" t="s">
        <v>14</v>
      </c>
      <c r="G3195" s="2" t="s">
        <v>20</v>
      </c>
      <c r="H3195" s="7">
        <v>18929.7</v>
      </c>
      <c r="I3195" s="3">
        <v>45351</v>
      </c>
      <c r="J3195" s="3" t="str">
        <f>TEXT(NIgerian_Fintech[[#This Row],[TransactionDate]], "JJJJ")</f>
        <v>2024</v>
      </c>
      <c r="K3195" s="3" t="str">
        <f>TEXT(NIgerian_Fintech[[#This Row],[TransactionDate]], "MMMM")</f>
        <v>February</v>
      </c>
      <c r="L3195" s="3" t="str">
        <f>TEXT(NIgerian_Fintech[[#This Row],[TransactionDate]], "MM")</f>
        <v>02</v>
      </c>
      <c r="M3195" s="3" t="str">
        <f>TEXT(NIgerian_Fintech[[#This Row],[TransactionDate]], "tttt")</f>
        <v>Thursday</v>
      </c>
      <c r="N3195" s="2" t="s">
        <v>16</v>
      </c>
    </row>
    <row r="3196" spans="1:14" ht="14.5" x14ac:dyDescent="0.35">
      <c r="A3196" s="2" t="s">
        <v>6422</v>
      </c>
      <c r="B3196" s="2" t="s">
        <v>6423</v>
      </c>
      <c r="C3196" s="2">
        <v>52</v>
      </c>
      <c r="D3196" s="2" t="s">
        <v>39</v>
      </c>
      <c r="E3196" s="2" t="s">
        <v>42</v>
      </c>
      <c r="F3196" s="2" t="s">
        <v>19</v>
      </c>
      <c r="G3196" s="2" t="s">
        <v>26</v>
      </c>
      <c r="H3196" s="7">
        <v>197.36</v>
      </c>
      <c r="I3196" s="3">
        <v>44988</v>
      </c>
      <c r="J3196" s="3" t="str">
        <f>TEXT(NIgerian_Fintech[[#This Row],[TransactionDate]], "JJJJ")</f>
        <v>2023</v>
      </c>
      <c r="K3196" s="3" t="str">
        <f>TEXT(NIgerian_Fintech[[#This Row],[TransactionDate]], "MMMM")</f>
        <v>March</v>
      </c>
      <c r="L3196" s="3" t="str">
        <f>TEXT(NIgerian_Fintech[[#This Row],[TransactionDate]], "MM")</f>
        <v>03</v>
      </c>
      <c r="M3196" s="3" t="str">
        <f>TEXT(NIgerian_Fintech[[#This Row],[TransactionDate]], "tttt")</f>
        <v>Friday</v>
      </c>
      <c r="N3196" s="2" t="s">
        <v>16</v>
      </c>
    </row>
    <row r="3197" spans="1:14" ht="14.5" x14ac:dyDescent="0.35">
      <c r="A3197" s="2" t="s">
        <v>6424</v>
      </c>
      <c r="B3197" s="2" t="s">
        <v>6425</v>
      </c>
      <c r="C3197" s="2">
        <v>63</v>
      </c>
      <c r="D3197" s="2" t="s">
        <v>12</v>
      </c>
      <c r="E3197" s="2" t="s">
        <v>74</v>
      </c>
      <c r="F3197" s="2" t="s">
        <v>55</v>
      </c>
      <c r="G3197" s="2" t="s">
        <v>15</v>
      </c>
      <c r="H3197" s="7">
        <v>1317.53</v>
      </c>
      <c r="I3197" s="3">
        <v>45327</v>
      </c>
      <c r="J3197" s="3" t="str">
        <f>TEXT(NIgerian_Fintech[[#This Row],[TransactionDate]], "JJJJ")</f>
        <v>2024</v>
      </c>
      <c r="K3197" s="3" t="str">
        <f>TEXT(NIgerian_Fintech[[#This Row],[TransactionDate]], "MMMM")</f>
        <v>February</v>
      </c>
      <c r="L3197" s="3" t="str">
        <f>TEXT(NIgerian_Fintech[[#This Row],[TransactionDate]], "MM")</f>
        <v>02</v>
      </c>
      <c r="M3197" s="3" t="str">
        <f>TEXT(NIgerian_Fintech[[#This Row],[TransactionDate]], "tttt")</f>
        <v>Monday</v>
      </c>
      <c r="N3197" s="2" t="s">
        <v>16</v>
      </c>
    </row>
    <row r="3198" spans="1:14" ht="14.5" x14ac:dyDescent="0.35">
      <c r="A3198" s="2" t="s">
        <v>6426</v>
      </c>
      <c r="B3198" s="2" t="s">
        <v>6427</v>
      </c>
      <c r="C3198" s="2">
        <v>31</v>
      </c>
      <c r="D3198" s="2" t="s">
        <v>39</v>
      </c>
      <c r="E3198" s="2" t="s">
        <v>24</v>
      </c>
      <c r="F3198" s="2" t="s">
        <v>19</v>
      </c>
      <c r="G3198" s="2" t="s">
        <v>15</v>
      </c>
      <c r="H3198" s="7">
        <v>2818.85</v>
      </c>
      <c r="I3198" s="3">
        <v>44985</v>
      </c>
      <c r="J3198" s="3" t="str">
        <f>TEXT(NIgerian_Fintech[[#This Row],[TransactionDate]], "JJJJ")</f>
        <v>2023</v>
      </c>
      <c r="K3198" s="3" t="str">
        <f>TEXT(NIgerian_Fintech[[#This Row],[TransactionDate]], "MMMM")</f>
        <v>February</v>
      </c>
      <c r="L3198" s="3" t="str">
        <f>TEXT(NIgerian_Fintech[[#This Row],[TransactionDate]], "MM")</f>
        <v>02</v>
      </c>
      <c r="M3198" s="3" t="str">
        <f>TEXT(NIgerian_Fintech[[#This Row],[TransactionDate]], "tttt")</f>
        <v>Tuesday</v>
      </c>
      <c r="N3198" s="2" t="s">
        <v>16</v>
      </c>
    </row>
    <row r="3199" spans="1:14" ht="14.5" x14ac:dyDescent="0.35">
      <c r="A3199" s="2" t="s">
        <v>6428</v>
      </c>
      <c r="B3199" s="2" t="s">
        <v>6429</v>
      </c>
      <c r="C3199" s="2">
        <v>53</v>
      </c>
      <c r="D3199" s="2" t="s">
        <v>12</v>
      </c>
      <c r="E3199" s="2" t="s">
        <v>93</v>
      </c>
      <c r="F3199" s="2" t="s">
        <v>55</v>
      </c>
      <c r="G3199" s="2" t="s">
        <v>36</v>
      </c>
      <c r="H3199" s="7">
        <v>3491.7</v>
      </c>
      <c r="I3199" s="3">
        <v>45068</v>
      </c>
      <c r="J3199" s="3" t="str">
        <f>TEXT(NIgerian_Fintech[[#This Row],[TransactionDate]], "JJJJ")</f>
        <v>2023</v>
      </c>
      <c r="K3199" s="3" t="str">
        <f>TEXT(NIgerian_Fintech[[#This Row],[TransactionDate]], "MMMM")</f>
        <v>May</v>
      </c>
      <c r="L3199" s="3" t="str">
        <f>TEXT(NIgerian_Fintech[[#This Row],[TransactionDate]], "MM")</f>
        <v>05</v>
      </c>
      <c r="M3199" s="3" t="str">
        <f>TEXT(NIgerian_Fintech[[#This Row],[TransactionDate]], "tttt")</f>
        <v>Monday</v>
      </c>
      <c r="N3199" s="2" t="s">
        <v>21</v>
      </c>
    </row>
    <row r="3200" spans="1:14" ht="14.5" x14ac:dyDescent="0.35">
      <c r="A3200" s="2" t="s">
        <v>6430</v>
      </c>
      <c r="B3200" s="2" t="s">
        <v>6431</v>
      </c>
      <c r="C3200" s="2">
        <v>29</v>
      </c>
      <c r="D3200" s="2" t="s">
        <v>39</v>
      </c>
      <c r="E3200" s="2" t="s">
        <v>13</v>
      </c>
      <c r="F3200" s="2" t="s">
        <v>49</v>
      </c>
      <c r="G3200" s="2" t="s">
        <v>15</v>
      </c>
      <c r="H3200" s="7">
        <v>2017.54</v>
      </c>
      <c r="I3200" s="3">
        <v>45392</v>
      </c>
      <c r="J3200" s="3" t="str">
        <f>TEXT(NIgerian_Fintech[[#This Row],[TransactionDate]], "JJJJ")</f>
        <v>2024</v>
      </c>
      <c r="K3200" s="3" t="str">
        <f>TEXT(NIgerian_Fintech[[#This Row],[TransactionDate]], "MMMM")</f>
        <v>April</v>
      </c>
      <c r="L3200" s="3" t="str">
        <f>TEXT(NIgerian_Fintech[[#This Row],[TransactionDate]], "MM")</f>
        <v>04</v>
      </c>
      <c r="M3200" s="3" t="str">
        <f>TEXT(NIgerian_Fintech[[#This Row],[TransactionDate]], "tttt")</f>
        <v>Wednesday</v>
      </c>
      <c r="N3200" s="2" t="s">
        <v>16</v>
      </c>
    </row>
    <row r="3201" spans="1:14" ht="14.5" x14ac:dyDescent="0.35">
      <c r="A3201" s="2" t="s">
        <v>6432</v>
      </c>
      <c r="B3201" s="2" t="s">
        <v>6433</v>
      </c>
      <c r="C3201" s="2">
        <v>34</v>
      </c>
      <c r="D3201" s="2" t="s">
        <v>39</v>
      </c>
      <c r="E3201" s="2" t="s">
        <v>42</v>
      </c>
      <c r="F3201" s="2" t="s">
        <v>14</v>
      </c>
      <c r="G3201" s="2" t="s">
        <v>15</v>
      </c>
      <c r="H3201" s="7">
        <v>9790.4500000000007</v>
      </c>
      <c r="I3201" s="3">
        <v>45075</v>
      </c>
      <c r="J3201" s="3" t="str">
        <f>TEXT(NIgerian_Fintech[[#This Row],[TransactionDate]], "JJJJ")</f>
        <v>2023</v>
      </c>
      <c r="K3201" s="3" t="str">
        <f>TEXT(NIgerian_Fintech[[#This Row],[TransactionDate]], "MMMM")</f>
        <v>May</v>
      </c>
      <c r="L3201" s="3" t="str">
        <f>TEXT(NIgerian_Fintech[[#This Row],[TransactionDate]], "MM")</f>
        <v>05</v>
      </c>
      <c r="M3201" s="3" t="str">
        <f>TEXT(NIgerian_Fintech[[#This Row],[TransactionDate]], "tttt")</f>
        <v>Monday</v>
      </c>
      <c r="N3201" s="2" t="s">
        <v>21</v>
      </c>
    </row>
    <row r="3202" spans="1:14" ht="14.5" x14ac:dyDescent="0.35">
      <c r="A3202" s="2" t="s">
        <v>6434</v>
      </c>
      <c r="B3202" s="2" t="s">
        <v>6435</v>
      </c>
      <c r="C3202" s="2">
        <v>56</v>
      </c>
      <c r="D3202" s="2" t="s">
        <v>39</v>
      </c>
      <c r="E3202" s="2" t="s">
        <v>74</v>
      </c>
      <c r="F3202" s="2" t="s">
        <v>55</v>
      </c>
      <c r="G3202" s="2" t="s">
        <v>26</v>
      </c>
      <c r="H3202" s="7">
        <v>3481.67</v>
      </c>
      <c r="I3202" s="3">
        <v>45373</v>
      </c>
      <c r="J3202" s="3" t="str">
        <f>TEXT(NIgerian_Fintech[[#This Row],[TransactionDate]], "JJJJ")</f>
        <v>2024</v>
      </c>
      <c r="K3202" s="3" t="str">
        <f>TEXT(NIgerian_Fintech[[#This Row],[TransactionDate]], "MMMM")</f>
        <v>March</v>
      </c>
      <c r="L3202" s="3" t="str">
        <f>TEXT(NIgerian_Fintech[[#This Row],[TransactionDate]], "MM")</f>
        <v>03</v>
      </c>
      <c r="M3202" s="3" t="str">
        <f>TEXT(NIgerian_Fintech[[#This Row],[TransactionDate]], "tttt")</f>
        <v>Friday</v>
      </c>
      <c r="N3202" s="2" t="s">
        <v>16</v>
      </c>
    </row>
    <row r="3203" spans="1:14" ht="14.5" x14ac:dyDescent="0.35">
      <c r="A3203" s="2" t="s">
        <v>6436</v>
      </c>
      <c r="B3203" s="2" t="s">
        <v>6437</v>
      </c>
      <c r="C3203" s="2">
        <v>26</v>
      </c>
      <c r="D3203" s="2" t="s">
        <v>39</v>
      </c>
      <c r="E3203" s="2" t="s">
        <v>93</v>
      </c>
      <c r="F3203" s="2" t="s">
        <v>25</v>
      </c>
      <c r="G3203" s="2" t="s">
        <v>30</v>
      </c>
      <c r="H3203" s="7">
        <v>1720.94</v>
      </c>
      <c r="I3203" s="3">
        <v>45100</v>
      </c>
      <c r="J3203" s="3" t="str">
        <f>TEXT(NIgerian_Fintech[[#This Row],[TransactionDate]], "JJJJ")</f>
        <v>2023</v>
      </c>
      <c r="K3203" s="3" t="str">
        <f>TEXT(NIgerian_Fintech[[#This Row],[TransactionDate]], "MMMM")</f>
        <v>June</v>
      </c>
      <c r="L3203" s="3" t="str">
        <f>TEXT(NIgerian_Fintech[[#This Row],[TransactionDate]], "MM")</f>
        <v>06</v>
      </c>
      <c r="M3203" s="3" t="str">
        <f>TEXT(NIgerian_Fintech[[#This Row],[TransactionDate]], "tttt")</f>
        <v>Friday</v>
      </c>
      <c r="N3203" s="2" t="s">
        <v>16</v>
      </c>
    </row>
    <row r="3204" spans="1:14" ht="14.5" x14ac:dyDescent="0.35">
      <c r="A3204" s="2" t="s">
        <v>6438</v>
      </c>
      <c r="B3204" s="2" t="s">
        <v>6439</v>
      </c>
      <c r="C3204" s="2">
        <v>52</v>
      </c>
      <c r="D3204" s="2" t="s">
        <v>39</v>
      </c>
      <c r="E3204" s="2" t="s">
        <v>64</v>
      </c>
      <c r="F3204" s="2" t="s">
        <v>55</v>
      </c>
      <c r="G3204" s="2" t="s">
        <v>20</v>
      </c>
      <c r="H3204" s="7">
        <v>23626.13</v>
      </c>
      <c r="I3204" s="3">
        <v>45237</v>
      </c>
      <c r="J3204" s="3" t="str">
        <f>TEXT(NIgerian_Fintech[[#This Row],[TransactionDate]], "JJJJ")</f>
        <v>2023</v>
      </c>
      <c r="K3204" s="3" t="str">
        <f>TEXT(NIgerian_Fintech[[#This Row],[TransactionDate]], "MMMM")</f>
        <v>November</v>
      </c>
      <c r="L3204" s="3" t="str">
        <f>TEXT(NIgerian_Fintech[[#This Row],[TransactionDate]], "MM")</f>
        <v>11</v>
      </c>
      <c r="M3204" s="3" t="str">
        <f>TEXT(NIgerian_Fintech[[#This Row],[TransactionDate]], "tttt")</f>
        <v>Tuesday</v>
      </c>
      <c r="N3204" s="2" t="s">
        <v>16</v>
      </c>
    </row>
    <row r="3205" spans="1:14" ht="14.5" x14ac:dyDescent="0.35">
      <c r="A3205" s="2" t="s">
        <v>6440</v>
      </c>
      <c r="B3205" s="2" t="s">
        <v>6441</v>
      </c>
      <c r="C3205" s="2">
        <v>30</v>
      </c>
      <c r="D3205" s="2" t="s">
        <v>12</v>
      </c>
      <c r="E3205" s="2" t="s">
        <v>24</v>
      </c>
      <c r="F3205" s="2" t="s">
        <v>49</v>
      </c>
      <c r="G3205" s="2" t="s">
        <v>15</v>
      </c>
      <c r="H3205" s="7">
        <v>11875.57</v>
      </c>
      <c r="I3205" s="3">
        <v>44988</v>
      </c>
      <c r="J3205" s="3" t="str">
        <f>TEXT(NIgerian_Fintech[[#This Row],[TransactionDate]], "JJJJ")</f>
        <v>2023</v>
      </c>
      <c r="K3205" s="3" t="str">
        <f>TEXT(NIgerian_Fintech[[#This Row],[TransactionDate]], "MMMM")</f>
        <v>March</v>
      </c>
      <c r="L3205" s="3" t="str">
        <f>TEXT(NIgerian_Fintech[[#This Row],[TransactionDate]], "MM")</f>
        <v>03</v>
      </c>
      <c r="M3205" s="3" t="str">
        <f>TEXT(NIgerian_Fintech[[#This Row],[TransactionDate]], "tttt")</f>
        <v>Friday</v>
      </c>
      <c r="N3205" s="2" t="s">
        <v>21</v>
      </c>
    </row>
    <row r="3206" spans="1:14" ht="14.5" x14ac:dyDescent="0.35">
      <c r="A3206" s="2" t="s">
        <v>6442</v>
      </c>
      <c r="B3206" s="2" t="s">
        <v>6443</v>
      </c>
      <c r="C3206" s="2">
        <v>32</v>
      </c>
      <c r="D3206" s="2" t="s">
        <v>12</v>
      </c>
      <c r="E3206" s="2" t="s">
        <v>93</v>
      </c>
      <c r="F3206" s="2" t="s">
        <v>25</v>
      </c>
      <c r="G3206" s="2" t="s">
        <v>15</v>
      </c>
      <c r="H3206" s="7">
        <v>2824.41</v>
      </c>
      <c r="I3206" s="3">
        <v>45093</v>
      </c>
      <c r="J3206" s="3" t="str">
        <f>TEXT(NIgerian_Fintech[[#This Row],[TransactionDate]], "JJJJ")</f>
        <v>2023</v>
      </c>
      <c r="K3206" s="3" t="str">
        <f>TEXT(NIgerian_Fintech[[#This Row],[TransactionDate]], "MMMM")</f>
        <v>June</v>
      </c>
      <c r="L3206" s="3" t="str">
        <f>TEXT(NIgerian_Fintech[[#This Row],[TransactionDate]], "MM")</f>
        <v>06</v>
      </c>
      <c r="M3206" s="3" t="str">
        <f>TEXT(NIgerian_Fintech[[#This Row],[TransactionDate]], "tttt")</f>
        <v>Friday</v>
      </c>
      <c r="N3206" s="2" t="s">
        <v>16</v>
      </c>
    </row>
    <row r="3207" spans="1:14" ht="14.5" x14ac:dyDescent="0.35">
      <c r="A3207" s="2" t="s">
        <v>6444</v>
      </c>
      <c r="B3207" s="2" t="s">
        <v>6445</v>
      </c>
      <c r="C3207" s="2">
        <v>35</v>
      </c>
      <c r="D3207" s="2" t="s">
        <v>12</v>
      </c>
      <c r="E3207" s="2" t="s">
        <v>64</v>
      </c>
      <c r="F3207" s="2" t="s">
        <v>25</v>
      </c>
      <c r="G3207" s="2" t="s">
        <v>26</v>
      </c>
      <c r="H3207" s="7">
        <v>4477.78</v>
      </c>
      <c r="I3207" s="3">
        <v>45608</v>
      </c>
      <c r="J3207" s="3" t="str">
        <f>TEXT(NIgerian_Fintech[[#This Row],[TransactionDate]], "JJJJ")</f>
        <v>2024</v>
      </c>
      <c r="K3207" s="3" t="str">
        <f>TEXT(NIgerian_Fintech[[#This Row],[TransactionDate]], "MMMM")</f>
        <v>November</v>
      </c>
      <c r="L3207" s="3" t="str">
        <f>TEXT(NIgerian_Fintech[[#This Row],[TransactionDate]], "MM")</f>
        <v>11</v>
      </c>
      <c r="M3207" s="3" t="str">
        <f>TEXT(NIgerian_Fintech[[#This Row],[TransactionDate]], "tttt")</f>
        <v>Tuesday</v>
      </c>
      <c r="N3207" s="2" t="s">
        <v>16</v>
      </c>
    </row>
    <row r="3208" spans="1:14" ht="14.5" x14ac:dyDescent="0.35">
      <c r="A3208" s="2" t="s">
        <v>6446</v>
      </c>
      <c r="B3208" s="2" t="s">
        <v>6447</v>
      </c>
      <c r="C3208" s="2">
        <v>50</v>
      </c>
      <c r="D3208" s="2" t="s">
        <v>39</v>
      </c>
      <c r="E3208" s="2" t="s">
        <v>24</v>
      </c>
      <c r="F3208" s="2" t="s">
        <v>55</v>
      </c>
      <c r="G3208" s="2" t="s">
        <v>20</v>
      </c>
      <c r="H3208" s="7">
        <v>13501</v>
      </c>
      <c r="I3208" s="3">
        <v>45029</v>
      </c>
      <c r="J3208" s="3" t="str">
        <f>TEXT(NIgerian_Fintech[[#This Row],[TransactionDate]], "JJJJ")</f>
        <v>2023</v>
      </c>
      <c r="K3208" s="3" t="str">
        <f>TEXT(NIgerian_Fintech[[#This Row],[TransactionDate]], "MMMM")</f>
        <v>April</v>
      </c>
      <c r="L3208" s="3" t="str">
        <f>TEXT(NIgerian_Fintech[[#This Row],[TransactionDate]], "MM")</f>
        <v>04</v>
      </c>
      <c r="M3208" s="3" t="str">
        <f>TEXT(NIgerian_Fintech[[#This Row],[TransactionDate]], "tttt")</f>
        <v>Thursday</v>
      </c>
      <c r="N3208" s="2" t="s">
        <v>16</v>
      </c>
    </row>
    <row r="3209" spans="1:14" ht="14.5" x14ac:dyDescent="0.35">
      <c r="A3209" s="2" t="s">
        <v>6448</v>
      </c>
      <c r="B3209" s="2" t="s">
        <v>6449</v>
      </c>
      <c r="C3209" s="2">
        <v>23</v>
      </c>
      <c r="D3209" s="2" t="s">
        <v>39</v>
      </c>
      <c r="E3209" s="2" t="s">
        <v>24</v>
      </c>
      <c r="F3209" s="2" t="s">
        <v>49</v>
      </c>
      <c r="G3209" s="2" t="s">
        <v>26</v>
      </c>
      <c r="H3209" s="7">
        <v>15649.91</v>
      </c>
      <c r="I3209" s="3">
        <v>44954</v>
      </c>
      <c r="J3209" s="3" t="str">
        <f>TEXT(NIgerian_Fintech[[#This Row],[TransactionDate]], "JJJJ")</f>
        <v>2023</v>
      </c>
      <c r="K3209" s="3" t="str">
        <f>TEXT(NIgerian_Fintech[[#This Row],[TransactionDate]], "MMMM")</f>
        <v>January</v>
      </c>
      <c r="L3209" s="3" t="str">
        <f>TEXT(NIgerian_Fintech[[#This Row],[TransactionDate]], "MM")</f>
        <v>01</v>
      </c>
      <c r="M3209" s="3" t="str">
        <f>TEXT(NIgerian_Fintech[[#This Row],[TransactionDate]], "tttt")</f>
        <v>Saturday</v>
      </c>
      <c r="N3209" s="2" t="s">
        <v>69</v>
      </c>
    </row>
    <row r="3210" spans="1:14" ht="14.5" x14ac:dyDescent="0.35">
      <c r="A3210" s="2" t="s">
        <v>6450</v>
      </c>
      <c r="B3210" s="2" t="s">
        <v>6451</v>
      </c>
      <c r="C3210" s="2">
        <v>44</v>
      </c>
      <c r="D3210" s="2" t="s">
        <v>12</v>
      </c>
      <c r="E3210" s="2" t="s">
        <v>29</v>
      </c>
      <c r="F3210" s="2" t="s">
        <v>25</v>
      </c>
      <c r="G3210" s="2" t="s">
        <v>30</v>
      </c>
      <c r="H3210" s="7">
        <v>1941.14</v>
      </c>
      <c r="I3210" s="3">
        <v>45522</v>
      </c>
      <c r="J3210" s="3" t="str">
        <f>TEXT(NIgerian_Fintech[[#This Row],[TransactionDate]], "JJJJ")</f>
        <v>2024</v>
      </c>
      <c r="K3210" s="3" t="str">
        <f>TEXT(NIgerian_Fintech[[#This Row],[TransactionDate]], "MMMM")</f>
        <v>August</v>
      </c>
      <c r="L3210" s="3" t="str">
        <f>TEXT(NIgerian_Fintech[[#This Row],[TransactionDate]], "MM")</f>
        <v>08</v>
      </c>
      <c r="M3210" s="3" t="str">
        <f>TEXT(NIgerian_Fintech[[#This Row],[TransactionDate]], "tttt")</f>
        <v>Sunday</v>
      </c>
      <c r="N3210" s="2" t="s">
        <v>16</v>
      </c>
    </row>
    <row r="3211" spans="1:14" ht="14.5" x14ac:dyDescent="0.35">
      <c r="A3211" s="2" t="s">
        <v>6452</v>
      </c>
      <c r="B3211" s="2" t="s">
        <v>6453</v>
      </c>
      <c r="C3211" s="2">
        <v>40</v>
      </c>
      <c r="D3211" s="2" t="s">
        <v>39</v>
      </c>
      <c r="E3211" s="2" t="s">
        <v>74</v>
      </c>
      <c r="F3211" s="2" t="s">
        <v>14</v>
      </c>
      <c r="G3211" s="2" t="s">
        <v>26</v>
      </c>
      <c r="H3211" s="7">
        <v>27579.14</v>
      </c>
      <c r="I3211" s="3">
        <v>45434</v>
      </c>
      <c r="J3211" s="3" t="str">
        <f>TEXT(NIgerian_Fintech[[#This Row],[TransactionDate]], "JJJJ")</f>
        <v>2024</v>
      </c>
      <c r="K3211" s="3" t="str">
        <f>TEXT(NIgerian_Fintech[[#This Row],[TransactionDate]], "MMMM")</f>
        <v>May</v>
      </c>
      <c r="L3211" s="3" t="str">
        <f>TEXT(NIgerian_Fintech[[#This Row],[TransactionDate]], "MM")</f>
        <v>05</v>
      </c>
      <c r="M3211" s="3" t="str">
        <f>TEXT(NIgerian_Fintech[[#This Row],[TransactionDate]], "tttt")</f>
        <v>Wednesday</v>
      </c>
      <c r="N3211" s="2" t="s">
        <v>16</v>
      </c>
    </row>
    <row r="3212" spans="1:14" ht="14.5" x14ac:dyDescent="0.35">
      <c r="A3212" s="2" t="s">
        <v>6454</v>
      </c>
      <c r="B3212" s="2" t="s">
        <v>6455</v>
      </c>
      <c r="C3212" s="2">
        <v>44</v>
      </c>
      <c r="D3212" s="2" t="s">
        <v>39</v>
      </c>
      <c r="E3212" s="2" t="s">
        <v>24</v>
      </c>
      <c r="F3212" s="2" t="s">
        <v>35</v>
      </c>
      <c r="G3212" s="2" t="s">
        <v>20</v>
      </c>
      <c r="H3212" s="7">
        <v>15383.83</v>
      </c>
      <c r="I3212" s="3">
        <v>45060</v>
      </c>
      <c r="J3212" s="3" t="str">
        <f>TEXT(NIgerian_Fintech[[#This Row],[TransactionDate]], "JJJJ")</f>
        <v>2023</v>
      </c>
      <c r="K3212" s="3" t="str">
        <f>TEXT(NIgerian_Fintech[[#This Row],[TransactionDate]], "MMMM")</f>
        <v>May</v>
      </c>
      <c r="L3212" s="3" t="str">
        <f>TEXT(NIgerian_Fintech[[#This Row],[TransactionDate]], "MM")</f>
        <v>05</v>
      </c>
      <c r="M3212" s="3" t="str">
        <f>TEXT(NIgerian_Fintech[[#This Row],[TransactionDate]], "tttt")</f>
        <v>Sunday</v>
      </c>
      <c r="N3212" s="2" t="s">
        <v>16</v>
      </c>
    </row>
    <row r="3213" spans="1:14" ht="14.5" x14ac:dyDescent="0.35">
      <c r="A3213" s="2" t="s">
        <v>6456</v>
      </c>
      <c r="B3213" s="2" t="s">
        <v>6457</v>
      </c>
      <c r="C3213" s="2">
        <v>51</v>
      </c>
      <c r="D3213" s="2" t="s">
        <v>39</v>
      </c>
      <c r="E3213" s="2" t="s">
        <v>93</v>
      </c>
      <c r="F3213" s="2" t="s">
        <v>14</v>
      </c>
      <c r="G3213" s="2" t="s">
        <v>20</v>
      </c>
      <c r="H3213" s="7">
        <v>19436.14</v>
      </c>
      <c r="I3213" s="3">
        <v>44985</v>
      </c>
      <c r="J3213" s="3" t="str">
        <f>TEXT(NIgerian_Fintech[[#This Row],[TransactionDate]], "JJJJ")</f>
        <v>2023</v>
      </c>
      <c r="K3213" s="3" t="str">
        <f>TEXT(NIgerian_Fintech[[#This Row],[TransactionDate]], "MMMM")</f>
        <v>February</v>
      </c>
      <c r="L3213" s="3" t="str">
        <f>TEXT(NIgerian_Fintech[[#This Row],[TransactionDate]], "MM")</f>
        <v>02</v>
      </c>
      <c r="M3213" s="3" t="str">
        <f>TEXT(NIgerian_Fintech[[#This Row],[TransactionDate]], "tttt")</f>
        <v>Tuesday</v>
      </c>
      <c r="N3213" s="2" t="s">
        <v>16</v>
      </c>
    </row>
    <row r="3214" spans="1:14" ht="14.5" x14ac:dyDescent="0.35">
      <c r="A3214" s="2" t="s">
        <v>6458</v>
      </c>
      <c r="B3214" s="2" t="s">
        <v>6459</v>
      </c>
      <c r="C3214" s="2">
        <v>63</v>
      </c>
      <c r="D3214" s="2" t="s">
        <v>12</v>
      </c>
      <c r="E3214" s="2" t="s">
        <v>24</v>
      </c>
      <c r="F3214" s="2" t="s">
        <v>19</v>
      </c>
      <c r="G3214" s="2" t="s">
        <v>15</v>
      </c>
      <c r="H3214" s="7">
        <v>1553.2</v>
      </c>
      <c r="I3214" s="3">
        <v>45016</v>
      </c>
      <c r="J3214" s="3" t="str">
        <f>TEXT(NIgerian_Fintech[[#This Row],[TransactionDate]], "JJJJ")</f>
        <v>2023</v>
      </c>
      <c r="K3214" s="3" t="str">
        <f>TEXT(NIgerian_Fintech[[#This Row],[TransactionDate]], "MMMM")</f>
        <v>March</v>
      </c>
      <c r="L3214" s="3" t="str">
        <f>TEXT(NIgerian_Fintech[[#This Row],[TransactionDate]], "MM")</f>
        <v>03</v>
      </c>
      <c r="M3214" s="3" t="str">
        <f>TEXT(NIgerian_Fintech[[#This Row],[TransactionDate]], "tttt")</f>
        <v>Friday</v>
      </c>
      <c r="N3214" s="2" t="s">
        <v>69</v>
      </c>
    </row>
    <row r="3215" spans="1:14" ht="14.5" x14ac:dyDescent="0.35">
      <c r="A3215" s="2" t="s">
        <v>6460</v>
      </c>
      <c r="B3215" s="2" t="s">
        <v>6461</v>
      </c>
      <c r="C3215" s="2">
        <v>55</v>
      </c>
      <c r="D3215" s="2" t="s">
        <v>12</v>
      </c>
      <c r="E3215" s="2" t="s">
        <v>13</v>
      </c>
      <c r="F3215" s="2" t="s">
        <v>19</v>
      </c>
      <c r="G3215" s="2" t="s">
        <v>30</v>
      </c>
      <c r="H3215" s="7">
        <v>1547.46</v>
      </c>
      <c r="I3215" s="3">
        <v>44996</v>
      </c>
      <c r="J3215" s="3" t="str">
        <f>TEXT(NIgerian_Fintech[[#This Row],[TransactionDate]], "JJJJ")</f>
        <v>2023</v>
      </c>
      <c r="K3215" s="3" t="str">
        <f>TEXT(NIgerian_Fintech[[#This Row],[TransactionDate]], "MMMM")</f>
        <v>March</v>
      </c>
      <c r="L3215" s="3" t="str">
        <f>TEXT(NIgerian_Fintech[[#This Row],[TransactionDate]], "MM")</f>
        <v>03</v>
      </c>
      <c r="M3215" s="3" t="str">
        <f>TEXT(NIgerian_Fintech[[#This Row],[TransactionDate]], "tttt")</f>
        <v>Saturday</v>
      </c>
      <c r="N3215" s="2" t="s">
        <v>16</v>
      </c>
    </row>
    <row r="3216" spans="1:14" ht="14.5" x14ac:dyDescent="0.35">
      <c r="A3216" s="2" t="s">
        <v>6462</v>
      </c>
      <c r="B3216" s="2" t="s">
        <v>6463</v>
      </c>
      <c r="C3216" s="2">
        <v>31</v>
      </c>
      <c r="D3216" s="2" t="s">
        <v>12</v>
      </c>
      <c r="E3216" s="2" t="s">
        <v>93</v>
      </c>
      <c r="F3216" s="2" t="s">
        <v>49</v>
      </c>
      <c r="G3216" s="2" t="s">
        <v>36</v>
      </c>
      <c r="H3216" s="7">
        <v>3643.74</v>
      </c>
      <c r="I3216" s="3">
        <v>45111</v>
      </c>
      <c r="J3216" s="3" t="str">
        <f>TEXT(NIgerian_Fintech[[#This Row],[TransactionDate]], "JJJJ")</f>
        <v>2023</v>
      </c>
      <c r="K3216" s="3" t="str">
        <f>TEXT(NIgerian_Fintech[[#This Row],[TransactionDate]], "MMMM")</f>
        <v>July</v>
      </c>
      <c r="L3216" s="3" t="str">
        <f>TEXT(NIgerian_Fintech[[#This Row],[TransactionDate]], "MM")</f>
        <v>07</v>
      </c>
      <c r="M3216" s="3" t="str">
        <f>TEXT(NIgerian_Fintech[[#This Row],[TransactionDate]], "tttt")</f>
        <v>Tuesday</v>
      </c>
      <c r="N3216" s="2" t="s">
        <v>21</v>
      </c>
    </row>
    <row r="3217" spans="1:14" ht="14.5" x14ac:dyDescent="0.35">
      <c r="A3217" s="2" t="s">
        <v>6464</v>
      </c>
      <c r="B3217" s="2" t="s">
        <v>6465</v>
      </c>
      <c r="C3217" s="2">
        <v>53</v>
      </c>
      <c r="D3217" s="2" t="s">
        <v>12</v>
      </c>
      <c r="E3217" s="2" t="s">
        <v>74</v>
      </c>
      <c r="F3217" s="2" t="s">
        <v>25</v>
      </c>
      <c r="G3217" s="2" t="s">
        <v>15</v>
      </c>
      <c r="H3217" s="7">
        <v>668.31</v>
      </c>
      <c r="I3217" s="3">
        <v>45364</v>
      </c>
      <c r="J3217" s="3" t="str">
        <f>TEXT(NIgerian_Fintech[[#This Row],[TransactionDate]], "JJJJ")</f>
        <v>2024</v>
      </c>
      <c r="K3217" s="3" t="str">
        <f>TEXT(NIgerian_Fintech[[#This Row],[TransactionDate]], "MMMM")</f>
        <v>March</v>
      </c>
      <c r="L3217" s="3" t="str">
        <f>TEXT(NIgerian_Fintech[[#This Row],[TransactionDate]], "MM")</f>
        <v>03</v>
      </c>
      <c r="M3217" s="3" t="str">
        <f>TEXT(NIgerian_Fintech[[#This Row],[TransactionDate]], "tttt")</f>
        <v>Wednesday</v>
      </c>
      <c r="N3217" s="2" t="s">
        <v>16</v>
      </c>
    </row>
    <row r="3218" spans="1:14" ht="14.5" x14ac:dyDescent="0.35">
      <c r="A3218" s="2" t="s">
        <v>6466</v>
      </c>
      <c r="B3218" s="2" t="s">
        <v>6467</v>
      </c>
      <c r="C3218" s="2">
        <v>25</v>
      </c>
      <c r="D3218" s="2" t="s">
        <v>12</v>
      </c>
      <c r="E3218" s="2" t="s">
        <v>42</v>
      </c>
      <c r="F3218" s="2" t="s">
        <v>14</v>
      </c>
      <c r="G3218" s="2" t="s">
        <v>26</v>
      </c>
      <c r="H3218" s="7">
        <v>954.84</v>
      </c>
      <c r="I3218" s="3">
        <v>45498</v>
      </c>
      <c r="J3218" s="3" t="str">
        <f>TEXT(NIgerian_Fintech[[#This Row],[TransactionDate]], "JJJJ")</f>
        <v>2024</v>
      </c>
      <c r="K3218" s="3" t="str">
        <f>TEXT(NIgerian_Fintech[[#This Row],[TransactionDate]], "MMMM")</f>
        <v>July</v>
      </c>
      <c r="L3218" s="3" t="str">
        <f>TEXT(NIgerian_Fintech[[#This Row],[TransactionDate]], "MM")</f>
        <v>07</v>
      </c>
      <c r="M3218" s="3" t="str">
        <f>TEXT(NIgerian_Fintech[[#This Row],[TransactionDate]], "tttt")</f>
        <v>Thursday</v>
      </c>
      <c r="N3218" s="2" t="s">
        <v>69</v>
      </c>
    </row>
    <row r="3219" spans="1:14" ht="14.5" x14ac:dyDescent="0.35">
      <c r="A3219" s="2" t="s">
        <v>6468</v>
      </c>
      <c r="B3219" s="2" t="s">
        <v>6469</v>
      </c>
      <c r="C3219" s="2">
        <v>52</v>
      </c>
      <c r="D3219" s="2" t="s">
        <v>39</v>
      </c>
      <c r="E3219" s="2" t="s">
        <v>42</v>
      </c>
      <c r="F3219" s="2" t="s">
        <v>14</v>
      </c>
      <c r="G3219" s="2" t="s">
        <v>26</v>
      </c>
      <c r="H3219" s="7">
        <v>1545.59</v>
      </c>
      <c r="I3219" s="3">
        <v>45400</v>
      </c>
      <c r="J3219" s="3" t="str">
        <f>TEXT(NIgerian_Fintech[[#This Row],[TransactionDate]], "JJJJ")</f>
        <v>2024</v>
      </c>
      <c r="K3219" s="3" t="str">
        <f>TEXT(NIgerian_Fintech[[#This Row],[TransactionDate]], "MMMM")</f>
        <v>April</v>
      </c>
      <c r="L3219" s="3" t="str">
        <f>TEXT(NIgerian_Fintech[[#This Row],[TransactionDate]], "MM")</f>
        <v>04</v>
      </c>
      <c r="M3219" s="3" t="str">
        <f>TEXT(NIgerian_Fintech[[#This Row],[TransactionDate]], "tttt")</f>
        <v>Thursday</v>
      </c>
      <c r="N3219" s="2" t="s">
        <v>16</v>
      </c>
    </row>
    <row r="3220" spans="1:14" ht="14.5" x14ac:dyDescent="0.35">
      <c r="A3220" s="2" t="s">
        <v>6470</v>
      </c>
      <c r="B3220" s="2" t="s">
        <v>6471</v>
      </c>
      <c r="C3220" s="2">
        <v>36</v>
      </c>
      <c r="D3220" s="2" t="s">
        <v>39</v>
      </c>
      <c r="E3220" s="2" t="s">
        <v>93</v>
      </c>
      <c r="F3220" s="2" t="s">
        <v>35</v>
      </c>
      <c r="G3220" s="2" t="s">
        <v>20</v>
      </c>
      <c r="H3220" s="7">
        <v>12462.88</v>
      </c>
      <c r="I3220" s="3">
        <v>45583</v>
      </c>
      <c r="J3220" s="3" t="str">
        <f>TEXT(NIgerian_Fintech[[#This Row],[TransactionDate]], "JJJJ")</f>
        <v>2024</v>
      </c>
      <c r="K3220" s="3" t="str">
        <f>TEXT(NIgerian_Fintech[[#This Row],[TransactionDate]], "MMMM")</f>
        <v>October</v>
      </c>
      <c r="L3220" s="3" t="str">
        <f>TEXT(NIgerian_Fintech[[#This Row],[TransactionDate]], "MM")</f>
        <v>10</v>
      </c>
      <c r="M3220" s="3" t="str">
        <f>TEXT(NIgerian_Fintech[[#This Row],[TransactionDate]], "tttt")</f>
        <v>Friday</v>
      </c>
      <c r="N3220" s="2" t="s">
        <v>16</v>
      </c>
    </row>
    <row r="3221" spans="1:14" ht="14.5" x14ac:dyDescent="0.35">
      <c r="A3221" s="2" t="s">
        <v>6472</v>
      </c>
      <c r="B3221" s="2" t="s">
        <v>6473</v>
      </c>
      <c r="C3221" s="2">
        <v>47</v>
      </c>
      <c r="D3221" s="2" t="s">
        <v>39</v>
      </c>
      <c r="E3221" s="2" t="s">
        <v>93</v>
      </c>
      <c r="F3221" s="2" t="s">
        <v>49</v>
      </c>
      <c r="G3221" s="2" t="s">
        <v>20</v>
      </c>
      <c r="H3221" s="7">
        <v>306.97000000000003</v>
      </c>
      <c r="I3221" s="3">
        <v>45094</v>
      </c>
      <c r="J3221" s="3" t="str">
        <f>TEXT(NIgerian_Fintech[[#This Row],[TransactionDate]], "JJJJ")</f>
        <v>2023</v>
      </c>
      <c r="K3221" s="3" t="str">
        <f>TEXT(NIgerian_Fintech[[#This Row],[TransactionDate]], "MMMM")</f>
        <v>June</v>
      </c>
      <c r="L3221" s="3" t="str">
        <f>TEXT(NIgerian_Fintech[[#This Row],[TransactionDate]], "MM")</f>
        <v>06</v>
      </c>
      <c r="M3221" s="3" t="str">
        <f>TEXT(NIgerian_Fintech[[#This Row],[TransactionDate]], "tttt")</f>
        <v>Saturday</v>
      </c>
      <c r="N3221" s="2" t="s">
        <v>16</v>
      </c>
    </row>
    <row r="3222" spans="1:14" ht="14.5" x14ac:dyDescent="0.35">
      <c r="A3222" s="2" t="s">
        <v>6474</v>
      </c>
      <c r="B3222" s="2" t="s">
        <v>6475</v>
      </c>
      <c r="C3222" s="2">
        <v>31</v>
      </c>
      <c r="D3222" s="2" t="s">
        <v>39</v>
      </c>
      <c r="E3222" s="2" t="s">
        <v>64</v>
      </c>
      <c r="F3222" s="2" t="s">
        <v>25</v>
      </c>
      <c r="G3222" s="2" t="s">
        <v>20</v>
      </c>
      <c r="H3222" s="7">
        <v>869.15</v>
      </c>
      <c r="I3222" s="3">
        <v>45504</v>
      </c>
      <c r="J3222" s="3" t="str">
        <f>TEXT(NIgerian_Fintech[[#This Row],[TransactionDate]], "JJJJ")</f>
        <v>2024</v>
      </c>
      <c r="K3222" s="3" t="str">
        <f>TEXT(NIgerian_Fintech[[#This Row],[TransactionDate]], "MMMM")</f>
        <v>July</v>
      </c>
      <c r="L3222" s="3" t="str">
        <f>TEXT(NIgerian_Fintech[[#This Row],[TransactionDate]], "MM")</f>
        <v>07</v>
      </c>
      <c r="M3222" s="3" t="str">
        <f>TEXT(NIgerian_Fintech[[#This Row],[TransactionDate]], "tttt")</f>
        <v>Wednesday</v>
      </c>
      <c r="N3222" s="2" t="s">
        <v>16</v>
      </c>
    </row>
    <row r="3223" spans="1:14" ht="14.5" x14ac:dyDescent="0.35">
      <c r="A3223" s="2" t="s">
        <v>6476</v>
      </c>
      <c r="B3223" s="2" t="s">
        <v>6477</v>
      </c>
      <c r="C3223" s="2">
        <v>37</v>
      </c>
      <c r="D3223" s="2" t="s">
        <v>12</v>
      </c>
      <c r="E3223" s="2" t="s">
        <v>74</v>
      </c>
      <c r="F3223" s="2" t="s">
        <v>49</v>
      </c>
      <c r="G3223" s="2" t="s">
        <v>36</v>
      </c>
      <c r="H3223" s="7">
        <v>28856.86</v>
      </c>
      <c r="I3223" s="3">
        <v>45050</v>
      </c>
      <c r="J3223" s="3" t="str">
        <f>TEXT(NIgerian_Fintech[[#This Row],[TransactionDate]], "JJJJ")</f>
        <v>2023</v>
      </c>
      <c r="K3223" s="3" t="str">
        <f>TEXT(NIgerian_Fintech[[#This Row],[TransactionDate]], "MMMM")</f>
        <v>May</v>
      </c>
      <c r="L3223" s="3" t="str">
        <f>TEXT(NIgerian_Fintech[[#This Row],[TransactionDate]], "MM")</f>
        <v>05</v>
      </c>
      <c r="M3223" s="3" t="str">
        <f>TEXT(NIgerian_Fintech[[#This Row],[TransactionDate]], "tttt")</f>
        <v>Thursday</v>
      </c>
      <c r="N3223" s="2" t="s">
        <v>16</v>
      </c>
    </row>
    <row r="3224" spans="1:14" ht="14.5" x14ac:dyDescent="0.35">
      <c r="A3224" s="2" t="s">
        <v>6478</v>
      </c>
      <c r="B3224" s="2" t="s">
        <v>6479</v>
      </c>
      <c r="C3224" s="2">
        <v>42</v>
      </c>
      <c r="D3224" s="2" t="s">
        <v>12</v>
      </c>
      <c r="E3224" s="2" t="s">
        <v>64</v>
      </c>
      <c r="F3224" s="2" t="s">
        <v>55</v>
      </c>
      <c r="G3224" s="2" t="s">
        <v>36</v>
      </c>
      <c r="H3224" s="7">
        <v>873.64</v>
      </c>
      <c r="I3224" s="3">
        <v>45139</v>
      </c>
      <c r="J3224" s="3" t="str">
        <f>TEXT(NIgerian_Fintech[[#This Row],[TransactionDate]], "JJJJ")</f>
        <v>2023</v>
      </c>
      <c r="K3224" s="3" t="str">
        <f>TEXT(NIgerian_Fintech[[#This Row],[TransactionDate]], "MMMM")</f>
        <v>August</v>
      </c>
      <c r="L3224" s="3" t="str">
        <f>TEXT(NIgerian_Fintech[[#This Row],[TransactionDate]], "MM")</f>
        <v>08</v>
      </c>
      <c r="M3224" s="3" t="str">
        <f>TEXT(NIgerian_Fintech[[#This Row],[TransactionDate]], "tttt")</f>
        <v>Tuesday</v>
      </c>
      <c r="N3224" s="2" t="s">
        <v>21</v>
      </c>
    </row>
    <row r="3225" spans="1:14" ht="14.5" x14ac:dyDescent="0.35">
      <c r="A3225" s="2" t="s">
        <v>6480</v>
      </c>
      <c r="B3225" s="2" t="s">
        <v>6481</v>
      </c>
      <c r="C3225" s="2">
        <v>57</v>
      </c>
      <c r="D3225" s="2" t="s">
        <v>39</v>
      </c>
      <c r="E3225" s="2" t="s">
        <v>13</v>
      </c>
      <c r="F3225" s="2" t="s">
        <v>14</v>
      </c>
      <c r="G3225" s="2" t="s">
        <v>15</v>
      </c>
      <c r="H3225" s="7">
        <v>7710.27</v>
      </c>
      <c r="I3225" s="3">
        <v>45108</v>
      </c>
      <c r="J3225" s="3" t="str">
        <f>TEXT(NIgerian_Fintech[[#This Row],[TransactionDate]], "JJJJ")</f>
        <v>2023</v>
      </c>
      <c r="K3225" s="3" t="str">
        <f>TEXT(NIgerian_Fintech[[#This Row],[TransactionDate]], "MMMM")</f>
        <v>July</v>
      </c>
      <c r="L3225" s="3" t="str">
        <f>TEXT(NIgerian_Fintech[[#This Row],[TransactionDate]], "MM")</f>
        <v>07</v>
      </c>
      <c r="M3225" s="3" t="str">
        <f>TEXT(NIgerian_Fintech[[#This Row],[TransactionDate]], "tttt")</f>
        <v>Saturday</v>
      </c>
      <c r="N3225" s="2" t="s">
        <v>16</v>
      </c>
    </row>
    <row r="3226" spans="1:14" ht="14.5" x14ac:dyDescent="0.35">
      <c r="A3226" s="2" t="s">
        <v>6482</v>
      </c>
      <c r="B3226" s="2" t="s">
        <v>6483</v>
      </c>
      <c r="C3226" s="2">
        <v>41</v>
      </c>
      <c r="D3226" s="2" t="s">
        <v>12</v>
      </c>
      <c r="E3226" s="2" t="s">
        <v>29</v>
      </c>
      <c r="F3226" s="2" t="s">
        <v>49</v>
      </c>
      <c r="G3226" s="2" t="s">
        <v>36</v>
      </c>
      <c r="H3226" s="7">
        <v>10288.25</v>
      </c>
      <c r="I3226" s="3">
        <v>44997</v>
      </c>
      <c r="J3226" s="3" t="str">
        <f>TEXT(NIgerian_Fintech[[#This Row],[TransactionDate]], "JJJJ")</f>
        <v>2023</v>
      </c>
      <c r="K3226" s="3" t="str">
        <f>TEXT(NIgerian_Fintech[[#This Row],[TransactionDate]], "MMMM")</f>
        <v>March</v>
      </c>
      <c r="L3226" s="3" t="str">
        <f>TEXT(NIgerian_Fintech[[#This Row],[TransactionDate]], "MM")</f>
        <v>03</v>
      </c>
      <c r="M3226" s="3" t="str">
        <f>TEXT(NIgerian_Fintech[[#This Row],[TransactionDate]], "tttt")</f>
        <v>Sunday</v>
      </c>
      <c r="N3226" s="2" t="s">
        <v>16</v>
      </c>
    </row>
    <row r="3227" spans="1:14" ht="14.5" x14ac:dyDescent="0.35">
      <c r="A3227" s="2" t="s">
        <v>6484</v>
      </c>
      <c r="B3227" s="2" t="s">
        <v>6485</v>
      </c>
      <c r="C3227" s="2">
        <v>31</v>
      </c>
      <c r="D3227" s="2" t="s">
        <v>39</v>
      </c>
      <c r="E3227" s="2" t="s">
        <v>42</v>
      </c>
      <c r="F3227" s="2" t="s">
        <v>49</v>
      </c>
      <c r="G3227" s="2" t="s">
        <v>20</v>
      </c>
      <c r="H3227" s="7">
        <v>31843.18</v>
      </c>
      <c r="I3227" s="3">
        <v>45482</v>
      </c>
      <c r="J3227" s="3" t="str">
        <f>TEXT(NIgerian_Fintech[[#This Row],[TransactionDate]], "JJJJ")</f>
        <v>2024</v>
      </c>
      <c r="K3227" s="3" t="str">
        <f>TEXT(NIgerian_Fintech[[#This Row],[TransactionDate]], "MMMM")</f>
        <v>July</v>
      </c>
      <c r="L3227" s="3" t="str">
        <f>TEXT(NIgerian_Fintech[[#This Row],[TransactionDate]], "MM")</f>
        <v>07</v>
      </c>
      <c r="M3227" s="3" t="str">
        <f>TEXT(NIgerian_Fintech[[#This Row],[TransactionDate]], "tttt")</f>
        <v>Tuesday</v>
      </c>
      <c r="N3227" s="2" t="s">
        <v>21</v>
      </c>
    </row>
    <row r="3228" spans="1:14" ht="14.5" x14ac:dyDescent="0.35">
      <c r="A3228" s="2" t="s">
        <v>6486</v>
      </c>
      <c r="B3228" s="2" t="s">
        <v>6487</v>
      </c>
      <c r="C3228" s="2">
        <v>43</v>
      </c>
      <c r="D3228" s="2" t="s">
        <v>39</v>
      </c>
      <c r="E3228" s="2" t="s">
        <v>24</v>
      </c>
      <c r="F3228" s="2" t="s">
        <v>35</v>
      </c>
      <c r="G3228" s="2" t="s">
        <v>15</v>
      </c>
      <c r="H3228" s="7">
        <v>23006.14</v>
      </c>
      <c r="I3228" s="3">
        <v>45121</v>
      </c>
      <c r="J3228" s="3" t="str">
        <f>TEXT(NIgerian_Fintech[[#This Row],[TransactionDate]], "JJJJ")</f>
        <v>2023</v>
      </c>
      <c r="K3228" s="3" t="str">
        <f>TEXT(NIgerian_Fintech[[#This Row],[TransactionDate]], "MMMM")</f>
        <v>July</v>
      </c>
      <c r="L3228" s="3" t="str">
        <f>TEXT(NIgerian_Fintech[[#This Row],[TransactionDate]], "MM")</f>
        <v>07</v>
      </c>
      <c r="M3228" s="3" t="str">
        <f>TEXT(NIgerian_Fintech[[#This Row],[TransactionDate]], "tttt")</f>
        <v>Friday</v>
      </c>
      <c r="N3228" s="2" t="s">
        <v>16</v>
      </c>
    </row>
    <row r="3229" spans="1:14" ht="14.5" x14ac:dyDescent="0.35">
      <c r="A3229" s="2" t="s">
        <v>6488</v>
      </c>
      <c r="B3229" s="2" t="s">
        <v>6489</v>
      </c>
      <c r="C3229" s="2">
        <v>55</v>
      </c>
      <c r="D3229" s="2" t="s">
        <v>39</v>
      </c>
      <c r="E3229" s="2" t="s">
        <v>24</v>
      </c>
      <c r="F3229" s="2" t="s">
        <v>55</v>
      </c>
      <c r="G3229" s="2" t="s">
        <v>15</v>
      </c>
      <c r="H3229" s="7">
        <v>5810.38</v>
      </c>
      <c r="I3229" s="3">
        <v>45495</v>
      </c>
      <c r="J3229" s="3" t="str">
        <f>TEXT(NIgerian_Fintech[[#This Row],[TransactionDate]], "JJJJ")</f>
        <v>2024</v>
      </c>
      <c r="K3229" s="3" t="str">
        <f>TEXT(NIgerian_Fintech[[#This Row],[TransactionDate]], "MMMM")</f>
        <v>July</v>
      </c>
      <c r="L3229" s="3" t="str">
        <f>TEXT(NIgerian_Fintech[[#This Row],[TransactionDate]], "MM")</f>
        <v>07</v>
      </c>
      <c r="M3229" s="3" t="str">
        <f>TEXT(NIgerian_Fintech[[#This Row],[TransactionDate]], "tttt")</f>
        <v>Monday</v>
      </c>
      <c r="N3229" s="2" t="s">
        <v>16</v>
      </c>
    </row>
    <row r="3230" spans="1:14" ht="14.5" x14ac:dyDescent="0.35">
      <c r="A3230" s="2" t="s">
        <v>6490</v>
      </c>
      <c r="B3230" s="2" t="s">
        <v>6491</v>
      </c>
      <c r="C3230" s="2">
        <v>40</v>
      </c>
      <c r="D3230" s="2" t="s">
        <v>39</v>
      </c>
      <c r="E3230" s="2" t="s">
        <v>52</v>
      </c>
      <c r="F3230" s="2" t="s">
        <v>19</v>
      </c>
      <c r="G3230" s="2" t="s">
        <v>30</v>
      </c>
      <c r="H3230" s="7">
        <v>28501.45</v>
      </c>
      <c r="I3230" s="3">
        <v>45218</v>
      </c>
      <c r="J3230" s="3" t="str">
        <f>TEXT(NIgerian_Fintech[[#This Row],[TransactionDate]], "JJJJ")</f>
        <v>2023</v>
      </c>
      <c r="K3230" s="3" t="str">
        <f>TEXT(NIgerian_Fintech[[#This Row],[TransactionDate]], "MMMM")</f>
        <v>October</v>
      </c>
      <c r="L3230" s="3" t="str">
        <f>TEXT(NIgerian_Fintech[[#This Row],[TransactionDate]], "MM")</f>
        <v>10</v>
      </c>
      <c r="M3230" s="3" t="str">
        <f>TEXT(NIgerian_Fintech[[#This Row],[TransactionDate]], "tttt")</f>
        <v>Thursday</v>
      </c>
      <c r="N3230" s="2" t="s">
        <v>16</v>
      </c>
    </row>
    <row r="3231" spans="1:14" ht="14.5" x14ac:dyDescent="0.35">
      <c r="A3231" s="2" t="s">
        <v>6492</v>
      </c>
      <c r="B3231" s="2" t="s">
        <v>6493</v>
      </c>
      <c r="C3231" s="2">
        <v>39</v>
      </c>
      <c r="D3231" s="2" t="s">
        <v>12</v>
      </c>
      <c r="E3231" s="2" t="s">
        <v>52</v>
      </c>
      <c r="F3231" s="2" t="s">
        <v>14</v>
      </c>
      <c r="G3231" s="2" t="s">
        <v>36</v>
      </c>
      <c r="H3231" s="7">
        <v>5661.02</v>
      </c>
      <c r="I3231" s="3">
        <v>44983</v>
      </c>
      <c r="J3231" s="3" t="str">
        <f>TEXT(NIgerian_Fintech[[#This Row],[TransactionDate]], "JJJJ")</f>
        <v>2023</v>
      </c>
      <c r="K3231" s="3" t="str">
        <f>TEXT(NIgerian_Fintech[[#This Row],[TransactionDate]], "MMMM")</f>
        <v>February</v>
      </c>
      <c r="L3231" s="3" t="str">
        <f>TEXT(NIgerian_Fintech[[#This Row],[TransactionDate]], "MM")</f>
        <v>02</v>
      </c>
      <c r="M3231" s="3" t="str">
        <f>TEXT(NIgerian_Fintech[[#This Row],[TransactionDate]], "tttt")</f>
        <v>Sunday</v>
      </c>
      <c r="N3231" s="2" t="s">
        <v>21</v>
      </c>
    </row>
    <row r="3232" spans="1:14" ht="14.5" x14ac:dyDescent="0.35">
      <c r="A3232" s="2" t="s">
        <v>6494</v>
      </c>
      <c r="B3232" s="2" t="s">
        <v>6495</v>
      </c>
      <c r="C3232" s="2">
        <v>36</v>
      </c>
      <c r="D3232" s="2" t="s">
        <v>39</v>
      </c>
      <c r="E3232" s="2" t="s">
        <v>74</v>
      </c>
      <c r="F3232" s="2" t="s">
        <v>35</v>
      </c>
      <c r="G3232" s="2" t="s">
        <v>26</v>
      </c>
      <c r="H3232" s="7">
        <v>11084.16</v>
      </c>
      <c r="I3232" s="3">
        <v>45609</v>
      </c>
      <c r="J3232" s="3" t="str">
        <f>TEXT(NIgerian_Fintech[[#This Row],[TransactionDate]], "JJJJ")</f>
        <v>2024</v>
      </c>
      <c r="K3232" s="3" t="str">
        <f>TEXT(NIgerian_Fintech[[#This Row],[TransactionDate]], "MMMM")</f>
        <v>November</v>
      </c>
      <c r="L3232" s="3" t="str">
        <f>TEXT(NIgerian_Fintech[[#This Row],[TransactionDate]], "MM")</f>
        <v>11</v>
      </c>
      <c r="M3232" s="3" t="str">
        <f>TEXT(NIgerian_Fintech[[#This Row],[TransactionDate]], "tttt")</f>
        <v>Wednesday</v>
      </c>
      <c r="N3232" s="2" t="s">
        <v>16</v>
      </c>
    </row>
    <row r="3233" spans="1:14" ht="14.5" x14ac:dyDescent="0.35">
      <c r="A3233" s="2" t="s">
        <v>6496</v>
      </c>
      <c r="B3233" s="2" t="s">
        <v>6497</v>
      </c>
      <c r="C3233" s="2">
        <v>63</v>
      </c>
      <c r="D3233" s="2" t="s">
        <v>12</v>
      </c>
      <c r="E3233" s="2" t="s">
        <v>24</v>
      </c>
      <c r="F3233" s="2" t="s">
        <v>49</v>
      </c>
      <c r="G3233" s="2" t="s">
        <v>26</v>
      </c>
      <c r="H3233" s="7">
        <v>3005.76</v>
      </c>
      <c r="I3233" s="3">
        <v>45226</v>
      </c>
      <c r="J3233" s="3" t="str">
        <f>TEXT(NIgerian_Fintech[[#This Row],[TransactionDate]], "JJJJ")</f>
        <v>2023</v>
      </c>
      <c r="K3233" s="3" t="str">
        <f>TEXT(NIgerian_Fintech[[#This Row],[TransactionDate]], "MMMM")</f>
        <v>October</v>
      </c>
      <c r="L3233" s="3" t="str">
        <f>TEXT(NIgerian_Fintech[[#This Row],[TransactionDate]], "MM")</f>
        <v>10</v>
      </c>
      <c r="M3233" s="3" t="str">
        <f>TEXT(NIgerian_Fintech[[#This Row],[TransactionDate]], "tttt")</f>
        <v>Friday</v>
      </c>
      <c r="N3233" s="2" t="s">
        <v>16</v>
      </c>
    </row>
    <row r="3234" spans="1:14" ht="14.5" x14ac:dyDescent="0.35">
      <c r="A3234" s="2" t="s">
        <v>6498</v>
      </c>
      <c r="B3234" s="2" t="s">
        <v>6499</v>
      </c>
      <c r="C3234" s="2">
        <v>20</v>
      </c>
      <c r="D3234" s="2" t="s">
        <v>39</v>
      </c>
      <c r="E3234" s="2" t="s">
        <v>74</v>
      </c>
      <c r="F3234" s="2" t="s">
        <v>14</v>
      </c>
      <c r="G3234" s="2" t="s">
        <v>30</v>
      </c>
      <c r="H3234" s="7">
        <v>10123.74</v>
      </c>
      <c r="I3234" s="3">
        <v>45244</v>
      </c>
      <c r="J3234" s="3" t="str">
        <f>TEXT(NIgerian_Fintech[[#This Row],[TransactionDate]], "JJJJ")</f>
        <v>2023</v>
      </c>
      <c r="K3234" s="3" t="str">
        <f>TEXT(NIgerian_Fintech[[#This Row],[TransactionDate]], "MMMM")</f>
        <v>November</v>
      </c>
      <c r="L3234" s="3" t="str">
        <f>TEXT(NIgerian_Fintech[[#This Row],[TransactionDate]], "MM")</f>
        <v>11</v>
      </c>
      <c r="M3234" s="3" t="str">
        <f>TEXT(NIgerian_Fintech[[#This Row],[TransactionDate]], "tttt")</f>
        <v>Tuesday</v>
      </c>
      <c r="N3234" s="2" t="s">
        <v>16</v>
      </c>
    </row>
    <row r="3235" spans="1:14" ht="14.5" x14ac:dyDescent="0.35">
      <c r="A3235" s="2" t="s">
        <v>6500</v>
      </c>
      <c r="B3235" s="2" t="s">
        <v>6501</v>
      </c>
      <c r="C3235" s="2">
        <v>59</v>
      </c>
      <c r="D3235" s="2" t="s">
        <v>39</v>
      </c>
      <c r="E3235" s="2" t="s">
        <v>52</v>
      </c>
      <c r="F3235" s="2" t="s">
        <v>19</v>
      </c>
      <c r="G3235" s="2" t="s">
        <v>20</v>
      </c>
      <c r="H3235" s="7">
        <v>7725.99</v>
      </c>
      <c r="I3235" s="3">
        <v>45297</v>
      </c>
      <c r="J3235" s="3" t="str">
        <f>TEXT(NIgerian_Fintech[[#This Row],[TransactionDate]], "JJJJ")</f>
        <v>2024</v>
      </c>
      <c r="K3235" s="3" t="str">
        <f>TEXT(NIgerian_Fintech[[#This Row],[TransactionDate]], "MMMM")</f>
        <v>January</v>
      </c>
      <c r="L3235" s="3" t="str">
        <f>TEXT(NIgerian_Fintech[[#This Row],[TransactionDate]], "MM")</f>
        <v>01</v>
      </c>
      <c r="M3235" s="3" t="str">
        <f>TEXT(NIgerian_Fintech[[#This Row],[TransactionDate]], "tttt")</f>
        <v>Saturday</v>
      </c>
      <c r="N3235" s="2" t="s">
        <v>16</v>
      </c>
    </row>
    <row r="3236" spans="1:14" ht="14.5" x14ac:dyDescent="0.35">
      <c r="A3236" s="2" t="s">
        <v>6502</v>
      </c>
      <c r="B3236" s="2" t="s">
        <v>6503</v>
      </c>
      <c r="C3236" s="2">
        <v>36</v>
      </c>
      <c r="D3236" s="2" t="s">
        <v>39</v>
      </c>
      <c r="E3236" s="2" t="s">
        <v>74</v>
      </c>
      <c r="F3236" s="2" t="s">
        <v>49</v>
      </c>
      <c r="G3236" s="2" t="s">
        <v>30</v>
      </c>
      <c r="H3236" s="7">
        <v>9335.16</v>
      </c>
      <c r="I3236" s="3">
        <v>45009</v>
      </c>
      <c r="J3236" s="3" t="str">
        <f>TEXT(NIgerian_Fintech[[#This Row],[TransactionDate]], "JJJJ")</f>
        <v>2023</v>
      </c>
      <c r="K3236" s="3" t="str">
        <f>TEXT(NIgerian_Fintech[[#This Row],[TransactionDate]], "MMMM")</f>
        <v>March</v>
      </c>
      <c r="L3236" s="3" t="str">
        <f>TEXT(NIgerian_Fintech[[#This Row],[TransactionDate]], "MM")</f>
        <v>03</v>
      </c>
      <c r="M3236" s="3" t="str">
        <f>TEXT(NIgerian_Fintech[[#This Row],[TransactionDate]], "tttt")</f>
        <v>Friday</v>
      </c>
      <c r="N3236" s="2" t="s">
        <v>16</v>
      </c>
    </row>
    <row r="3237" spans="1:14" ht="14.5" x14ac:dyDescent="0.35">
      <c r="A3237" s="2" t="s">
        <v>6504</v>
      </c>
      <c r="B3237" s="2" t="s">
        <v>6505</v>
      </c>
      <c r="C3237" s="2">
        <v>26</v>
      </c>
      <c r="D3237" s="2" t="s">
        <v>39</v>
      </c>
      <c r="E3237" s="2" t="s">
        <v>42</v>
      </c>
      <c r="F3237" s="2" t="s">
        <v>55</v>
      </c>
      <c r="G3237" s="2" t="s">
        <v>20</v>
      </c>
      <c r="H3237" s="7">
        <v>11477.54</v>
      </c>
      <c r="I3237" s="3">
        <v>45020</v>
      </c>
      <c r="J3237" s="3" t="str">
        <f>TEXT(NIgerian_Fintech[[#This Row],[TransactionDate]], "JJJJ")</f>
        <v>2023</v>
      </c>
      <c r="K3237" s="3" t="str">
        <f>TEXT(NIgerian_Fintech[[#This Row],[TransactionDate]], "MMMM")</f>
        <v>April</v>
      </c>
      <c r="L3237" s="3" t="str">
        <f>TEXT(NIgerian_Fintech[[#This Row],[TransactionDate]], "MM")</f>
        <v>04</v>
      </c>
      <c r="M3237" s="3" t="str">
        <f>TEXT(NIgerian_Fintech[[#This Row],[TransactionDate]], "tttt")</f>
        <v>Tuesday</v>
      </c>
      <c r="N3237" s="2" t="s">
        <v>16</v>
      </c>
    </row>
    <row r="3238" spans="1:14" ht="14.5" x14ac:dyDescent="0.35">
      <c r="A3238" s="2" t="s">
        <v>6506</v>
      </c>
      <c r="B3238" s="2" t="s">
        <v>6507</v>
      </c>
      <c r="C3238" s="2">
        <v>45</v>
      </c>
      <c r="D3238" s="2" t="s">
        <v>12</v>
      </c>
      <c r="E3238" s="2" t="s">
        <v>13</v>
      </c>
      <c r="F3238" s="2" t="s">
        <v>14</v>
      </c>
      <c r="G3238" s="2" t="s">
        <v>36</v>
      </c>
      <c r="H3238" s="7">
        <v>1905.01</v>
      </c>
      <c r="I3238" s="3">
        <v>45193</v>
      </c>
      <c r="J3238" s="3" t="str">
        <f>TEXT(NIgerian_Fintech[[#This Row],[TransactionDate]], "JJJJ")</f>
        <v>2023</v>
      </c>
      <c r="K3238" s="3" t="str">
        <f>TEXT(NIgerian_Fintech[[#This Row],[TransactionDate]], "MMMM")</f>
        <v>September</v>
      </c>
      <c r="L3238" s="3" t="str">
        <f>TEXT(NIgerian_Fintech[[#This Row],[TransactionDate]], "MM")</f>
        <v>09</v>
      </c>
      <c r="M3238" s="3" t="str">
        <f>TEXT(NIgerian_Fintech[[#This Row],[TransactionDate]], "tttt")</f>
        <v>Sunday</v>
      </c>
      <c r="N3238" s="2" t="s">
        <v>16</v>
      </c>
    </row>
    <row r="3239" spans="1:14" ht="14.5" x14ac:dyDescent="0.35">
      <c r="A3239" s="2" t="s">
        <v>6508</v>
      </c>
      <c r="B3239" s="2" t="s">
        <v>6509</v>
      </c>
      <c r="C3239" s="2">
        <v>37</v>
      </c>
      <c r="D3239" s="2" t="s">
        <v>39</v>
      </c>
      <c r="E3239" s="2" t="s">
        <v>13</v>
      </c>
      <c r="F3239" s="2" t="s">
        <v>35</v>
      </c>
      <c r="G3239" s="2" t="s">
        <v>36</v>
      </c>
      <c r="H3239" s="7">
        <v>3584.81</v>
      </c>
      <c r="I3239" s="3">
        <v>45302</v>
      </c>
      <c r="J3239" s="3" t="str">
        <f>TEXT(NIgerian_Fintech[[#This Row],[TransactionDate]], "JJJJ")</f>
        <v>2024</v>
      </c>
      <c r="K3239" s="3" t="str">
        <f>TEXT(NIgerian_Fintech[[#This Row],[TransactionDate]], "MMMM")</f>
        <v>January</v>
      </c>
      <c r="L3239" s="3" t="str">
        <f>TEXT(NIgerian_Fintech[[#This Row],[TransactionDate]], "MM")</f>
        <v>01</v>
      </c>
      <c r="M3239" s="3" t="str">
        <f>TEXT(NIgerian_Fintech[[#This Row],[TransactionDate]], "tttt")</f>
        <v>Thursday</v>
      </c>
      <c r="N3239" s="2" t="s">
        <v>16</v>
      </c>
    </row>
    <row r="3240" spans="1:14" ht="14.5" x14ac:dyDescent="0.35">
      <c r="A3240" s="2" t="s">
        <v>6510</v>
      </c>
      <c r="B3240" s="2" t="s">
        <v>6511</v>
      </c>
      <c r="C3240" s="2">
        <v>62</v>
      </c>
      <c r="D3240" s="2" t="s">
        <v>12</v>
      </c>
      <c r="E3240" s="2" t="s">
        <v>24</v>
      </c>
      <c r="F3240" s="2" t="s">
        <v>55</v>
      </c>
      <c r="G3240" s="2" t="s">
        <v>15</v>
      </c>
      <c r="H3240" s="7">
        <v>13327.21</v>
      </c>
      <c r="I3240" s="3">
        <v>45087</v>
      </c>
      <c r="J3240" s="3" t="str">
        <f>TEXT(NIgerian_Fintech[[#This Row],[TransactionDate]], "JJJJ")</f>
        <v>2023</v>
      </c>
      <c r="K3240" s="3" t="str">
        <f>TEXT(NIgerian_Fintech[[#This Row],[TransactionDate]], "MMMM")</f>
        <v>June</v>
      </c>
      <c r="L3240" s="3" t="str">
        <f>TEXT(NIgerian_Fintech[[#This Row],[TransactionDate]], "MM")</f>
        <v>06</v>
      </c>
      <c r="M3240" s="3" t="str">
        <f>TEXT(NIgerian_Fintech[[#This Row],[TransactionDate]], "tttt")</f>
        <v>Saturday</v>
      </c>
      <c r="N3240" s="2" t="s">
        <v>16</v>
      </c>
    </row>
    <row r="3241" spans="1:14" ht="14.5" x14ac:dyDescent="0.35">
      <c r="A3241" s="2" t="s">
        <v>6512</v>
      </c>
      <c r="B3241" s="2" t="s">
        <v>6513</v>
      </c>
      <c r="C3241" s="2">
        <v>24</v>
      </c>
      <c r="D3241" s="2" t="s">
        <v>39</v>
      </c>
      <c r="E3241" s="2" t="s">
        <v>64</v>
      </c>
      <c r="F3241" s="2" t="s">
        <v>19</v>
      </c>
      <c r="G3241" s="2" t="s">
        <v>15</v>
      </c>
      <c r="H3241" s="7">
        <v>1789.16</v>
      </c>
      <c r="I3241" s="3">
        <v>45540</v>
      </c>
      <c r="J3241" s="3" t="str">
        <f>TEXT(NIgerian_Fintech[[#This Row],[TransactionDate]], "JJJJ")</f>
        <v>2024</v>
      </c>
      <c r="K3241" s="3" t="str">
        <f>TEXT(NIgerian_Fintech[[#This Row],[TransactionDate]], "MMMM")</f>
        <v>September</v>
      </c>
      <c r="L3241" s="3" t="str">
        <f>TEXT(NIgerian_Fintech[[#This Row],[TransactionDate]], "MM")</f>
        <v>09</v>
      </c>
      <c r="M3241" s="3" t="str">
        <f>TEXT(NIgerian_Fintech[[#This Row],[TransactionDate]], "tttt")</f>
        <v>Thursday</v>
      </c>
      <c r="N3241" s="2" t="s">
        <v>16</v>
      </c>
    </row>
    <row r="3242" spans="1:14" ht="14.5" x14ac:dyDescent="0.35">
      <c r="A3242" s="2" t="s">
        <v>6514</v>
      </c>
      <c r="B3242" s="2" t="s">
        <v>6515</v>
      </c>
      <c r="C3242" s="2">
        <v>31</v>
      </c>
      <c r="D3242" s="2" t="s">
        <v>39</v>
      </c>
      <c r="E3242" s="2" t="s">
        <v>42</v>
      </c>
      <c r="F3242" s="2" t="s">
        <v>19</v>
      </c>
      <c r="G3242" s="2" t="s">
        <v>15</v>
      </c>
      <c r="H3242" s="7">
        <v>4219.6099999999997</v>
      </c>
      <c r="I3242" s="3">
        <v>45428</v>
      </c>
      <c r="J3242" s="3" t="str">
        <f>TEXT(NIgerian_Fintech[[#This Row],[TransactionDate]], "JJJJ")</f>
        <v>2024</v>
      </c>
      <c r="K3242" s="3" t="str">
        <f>TEXT(NIgerian_Fintech[[#This Row],[TransactionDate]], "MMMM")</f>
        <v>May</v>
      </c>
      <c r="L3242" s="3" t="str">
        <f>TEXT(NIgerian_Fintech[[#This Row],[TransactionDate]], "MM")</f>
        <v>05</v>
      </c>
      <c r="M3242" s="3" t="str">
        <f>TEXT(NIgerian_Fintech[[#This Row],[TransactionDate]], "tttt")</f>
        <v>Thursday</v>
      </c>
      <c r="N3242" s="2" t="s">
        <v>16</v>
      </c>
    </row>
    <row r="3243" spans="1:14" ht="14.5" x14ac:dyDescent="0.35">
      <c r="A3243" s="2" t="s">
        <v>6516</v>
      </c>
      <c r="B3243" s="2" t="s">
        <v>6517</v>
      </c>
      <c r="C3243" s="2">
        <v>26</v>
      </c>
      <c r="D3243" s="2" t="s">
        <v>39</v>
      </c>
      <c r="E3243" s="2" t="s">
        <v>29</v>
      </c>
      <c r="F3243" s="2" t="s">
        <v>14</v>
      </c>
      <c r="G3243" s="2" t="s">
        <v>15</v>
      </c>
      <c r="H3243" s="7">
        <v>10980.49</v>
      </c>
      <c r="I3243" s="3">
        <v>45303</v>
      </c>
      <c r="J3243" s="3" t="str">
        <f>TEXT(NIgerian_Fintech[[#This Row],[TransactionDate]], "JJJJ")</f>
        <v>2024</v>
      </c>
      <c r="K3243" s="3" t="str">
        <f>TEXT(NIgerian_Fintech[[#This Row],[TransactionDate]], "MMMM")</f>
        <v>January</v>
      </c>
      <c r="L3243" s="3" t="str">
        <f>TEXT(NIgerian_Fintech[[#This Row],[TransactionDate]], "MM")</f>
        <v>01</v>
      </c>
      <c r="M3243" s="3" t="str">
        <f>TEXT(NIgerian_Fintech[[#This Row],[TransactionDate]], "tttt")</f>
        <v>Friday</v>
      </c>
      <c r="N3243" s="2" t="s">
        <v>16</v>
      </c>
    </row>
    <row r="3244" spans="1:14" ht="14.5" x14ac:dyDescent="0.35">
      <c r="A3244" s="2" t="s">
        <v>6518</v>
      </c>
      <c r="B3244" s="2" t="s">
        <v>6519</v>
      </c>
      <c r="C3244" s="2">
        <v>36</v>
      </c>
      <c r="D3244" s="2" t="s">
        <v>12</v>
      </c>
      <c r="E3244" s="2" t="s">
        <v>74</v>
      </c>
      <c r="F3244" s="2" t="s">
        <v>19</v>
      </c>
      <c r="G3244" s="2" t="s">
        <v>26</v>
      </c>
      <c r="H3244" s="7">
        <v>27750.07</v>
      </c>
      <c r="I3244" s="3">
        <v>45038</v>
      </c>
      <c r="J3244" s="3" t="str">
        <f>TEXT(NIgerian_Fintech[[#This Row],[TransactionDate]], "JJJJ")</f>
        <v>2023</v>
      </c>
      <c r="K3244" s="3" t="str">
        <f>TEXT(NIgerian_Fintech[[#This Row],[TransactionDate]], "MMMM")</f>
        <v>April</v>
      </c>
      <c r="L3244" s="3" t="str">
        <f>TEXT(NIgerian_Fintech[[#This Row],[TransactionDate]], "MM")</f>
        <v>04</v>
      </c>
      <c r="M3244" s="3" t="str">
        <f>TEXT(NIgerian_Fintech[[#This Row],[TransactionDate]], "tttt")</f>
        <v>Saturday</v>
      </c>
      <c r="N3244" s="2" t="s">
        <v>16</v>
      </c>
    </row>
    <row r="3245" spans="1:14" ht="14.5" x14ac:dyDescent="0.35">
      <c r="A3245" s="2" t="s">
        <v>6520</v>
      </c>
      <c r="B3245" s="2" t="s">
        <v>6521</v>
      </c>
      <c r="C3245" s="2">
        <v>64</v>
      </c>
      <c r="D3245" s="2" t="s">
        <v>39</v>
      </c>
      <c r="E3245" s="2" t="s">
        <v>74</v>
      </c>
      <c r="F3245" s="2" t="s">
        <v>25</v>
      </c>
      <c r="G3245" s="2" t="s">
        <v>15</v>
      </c>
      <c r="H3245" s="7">
        <v>782.86</v>
      </c>
      <c r="I3245" s="3">
        <v>45504</v>
      </c>
      <c r="J3245" s="3" t="str">
        <f>TEXT(NIgerian_Fintech[[#This Row],[TransactionDate]], "JJJJ")</f>
        <v>2024</v>
      </c>
      <c r="K3245" s="3" t="str">
        <f>TEXT(NIgerian_Fintech[[#This Row],[TransactionDate]], "MMMM")</f>
        <v>July</v>
      </c>
      <c r="L3245" s="3" t="str">
        <f>TEXT(NIgerian_Fintech[[#This Row],[TransactionDate]], "MM")</f>
        <v>07</v>
      </c>
      <c r="M3245" s="3" t="str">
        <f>TEXT(NIgerian_Fintech[[#This Row],[TransactionDate]], "tttt")</f>
        <v>Wednesday</v>
      </c>
      <c r="N3245" s="2" t="s">
        <v>16</v>
      </c>
    </row>
    <row r="3246" spans="1:14" ht="14.5" x14ac:dyDescent="0.35">
      <c r="A3246" s="2" t="s">
        <v>6522</v>
      </c>
      <c r="B3246" s="2" t="s">
        <v>6523</v>
      </c>
      <c r="C3246" s="2">
        <v>31</v>
      </c>
      <c r="D3246" s="2" t="s">
        <v>39</v>
      </c>
      <c r="E3246" s="2" t="s">
        <v>24</v>
      </c>
      <c r="F3246" s="2" t="s">
        <v>35</v>
      </c>
      <c r="G3246" s="2" t="s">
        <v>15</v>
      </c>
      <c r="H3246" s="7">
        <v>7268.3</v>
      </c>
      <c r="I3246" s="3">
        <v>45548</v>
      </c>
      <c r="J3246" s="3" t="str">
        <f>TEXT(NIgerian_Fintech[[#This Row],[TransactionDate]], "JJJJ")</f>
        <v>2024</v>
      </c>
      <c r="K3246" s="3" t="str">
        <f>TEXT(NIgerian_Fintech[[#This Row],[TransactionDate]], "MMMM")</f>
        <v>September</v>
      </c>
      <c r="L3246" s="3" t="str">
        <f>TEXT(NIgerian_Fintech[[#This Row],[TransactionDate]], "MM")</f>
        <v>09</v>
      </c>
      <c r="M3246" s="3" t="str">
        <f>TEXT(NIgerian_Fintech[[#This Row],[TransactionDate]], "tttt")</f>
        <v>Friday</v>
      </c>
      <c r="N3246" s="2" t="s">
        <v>16</v>
      </c>
    </row>
    <row r="3247" spans="1:14" ht="14.5" x14ac:dyDescent="0.35">
      <c r="A3247" s="2" t="s">
        <v>6524</v>
      </c>
      <c r="B3247" s="2" t="s">
        <v>6525</v>
      </c>
      <c r="C3247" s="2">
        <v>55</v>
      </c>
      <c r="D3247" s="2" t="s">
        <v>39</v>
      </c>
      <c r="E3247" s="2" t="s">
        <v>29</v>
      </c>
      <c r="F3247" s="2" t="s">
        <v>14</v>
      </c>
      <c r="G3247" s="2" t="s">
        <v>15</v>
      </c>
      <c r="H3247" s="7">
        <v>854.55</v>
      </c>
      <c r="I3247" s="3">
        <v>45558</v>
      </c>
      <c r="J3247" s="3" t="str">
        <f>TEXT(NIgerian_Fintech[[#This Row],[TransactionDate]], "JJJJ")</f>
        <v>2024</v>
      </c>
      <c r="K3247" s="3" t="str">
        <f>TEXT(NIgerian_Fintech[[#This Row],[TransactionDate]], "MMMM")</f>
        <v>September</v>
      </c>
      <c r="L3247" s="3" t="str">
        <f>TEXT(NIgerian_Fintech[[#This Row],[TransactionDate]], "MM")</f>
        <v>09</v>
      </c>
      <c r="M3247" s="3" t="str">
        <f>TEXT(NIgerian_Fintech[[#This Row],[TransactionDate]], "tttt")</f>
        <v>Monday</v>
      </c>
      <c r="N3247" s="2" t="s">
        <v>16</v>
      </c>
    </row>
    <row r="3248" spans="1:14" ht="14.5" x14ac:dyDescent="0.35">
      <c r="A3248" s="2" t="s">
        <v>6526</v>
      </c>
      <c r="B3248" s="2" t="s">
        <v>6527</v>
      </c>
      <c r="C3248" s="2">
        <v>53</v>
      </c>
      <c r="D3248" s="2" t="s">
        <v>39</v>
      </c>
      <c r="E3248" s="2" t="s">
        <v>64</v>
      </c>
      <c r="F3248" s="2" t="s">
        <v>25</v>
      </c>
      <c r="G3248" s="2" t="s">
        <v>20</v>
      </c>
      <c r="H3248" s="7">
        <v>4766.37</v>
      </c>
      <c r="I3248" s="3">
        <v>45205</v>
      </c>
      <c r="J3248" s="3" t="str">
        <f>TEXT(NIgerian_Fintech[[#This Row],[TransactionDate]], "JJJJ")</f>
        <v>2023</v>
      </c>
      <c r="K3248" s="3" t="str">
        <f>TEXT(NIgerian_Fintech[[#This Row],[TransactionDate]], "MMMM")</f>
        <v>October</v>
      </c>
      <c r="L3248" s="3" t="str">
        <f>TEXT(NIgerian_Fintech[[#This Row],[TransactionDate]], "MM")</f>
        <v>10</v>
      </c>
      <c r="M3248" s="3" t="str">
        <f>TEXT(NIgerian_Fintech[[#This Row],[TransactionDate]], "tttt")</f>
        <v>Friday</v>
      </c>
      <c r="N3248" s="2" t="s">
        <v>21</v>
      </c>
    </row>
    <row r="3249" spans="1:14" ht="14.5" x14ac:dyDescent="0.35">
      <c r="A3249" s="2" t="s">
        <v>6528</v>
      </c>
      <c r="B3249" s="2" t="s">
        <v>6529</v>
      </c>
      <c r="C3249" s="2">
        <v>57</v>
      </c>
      <c r="D3249" s="2" t="s">
        <v>39</v>
      </c>
      <c r="E3249" s="2" t="s">
        <v>64</v>
      </c>
      <c r="F3249" s="2" t="s">
        <v>19</v>
      </c>
      <c r="G3249" s="2" t="s">
        <v>15</v>
      </c>
      <c r="H3249" s="7">
        <v>1928.4</v>
      </c>
      <c r="I3249" s="3">
        <v>45359</v>
      </c>
      <c r="J3249" s="3" t="str">
        <f>TEXT(NIgerian_Fintech[[#This Row],[TransactionDate]], "JJJJ")</f>
        <v>2024</v>
      </c>
      <c r="K3249" s="3" t="str">
        <f>TEXT(NIgerian_Fintech[[#This Row],[TransactionDate]], "MMMM")</f>
        <v>March</v>
      </c>
      <c r="L3249" s="3" t="str">
        <f>TEXT(NIgerian_Fintech[[#This Row],[TransactionDate]], "MM")</f>
        <v>03</v>
      </c>
      <c r="M3249" s="3" t="str">
        <f>TEXT(NIgerian_Fintech[[#This Row],[TransactionDate]], "tttt")</f>
        <v>Friday</v>
      </c>
      <c r="N3249" s="2" t="s">
        <v>16</v>
      </c>
    </row>
    <row r="3250" spans="1:14" ht="14.5" x14ac:dyDescent="0.35">
      <c r="A3250" s="2" t="s">
        <v>6530</v>
      </c>
      <c r="B3250" s="2" t="s">
        <v>6531</v>
      </c>
      <c r="C3250" s="2">
        <v>34</v>
      </c>
      <c r="D3250" s="2" t="s">
        <v>12</v>
      </c>
      <c r="E3250" s="2" t="s">
        <v>74</v>
      </c>
      <c r="F3250" s="2" t="s">
        <v>14</v>
      </c>
      <c r="G3250" s="2" t="s">
        <v>30</v>
      </c>
      <c r="H3250" s="7">
        <v>10482.19</v>
      </c>
      <c r="I3250" s="3">
        <v>45586</v>
      </c>
      <c r="J3250" s="3" t="str">
        <f>TEXT(NIgerian_Fintech[[#This Row],[TransactionDate]], "JJJJ")</f>
        <v>2024</v>
      </c>
      <c r="K3250" s="3" t="str">
        <f>TEXT(NIgerian_Fintech[[#This Row],[TransactionDate]], "MMMM")</f>
        <v>October</v>
      </c>
      <c r="L3250" s="3" t="str">
        <f>TEXT(NIgerian_Fintech[[#This Row],[TransactionDate]], "MM")</f>
        <v>10</v>
      </c>
      <c r="M3250" s="3" t="str">
        <f>TEXT(NIgerian_Fintech[[#This Row],[TransactionDate]], "tttt")</f>
        <v>Monday</v>
      </c>
      <c r="N3250" s="2" t="s">
        <v>16</v>
      </c>
    </row>
    <row r="3251" spans="1:14" ht="14.5" x14ac:dyDescent="0.35">
      <c r="A3251" s="2" t="s">
        <v>6532</v>
      </c>
      <c r="B3251" s="2" t="s">
        <v>6533</v>
      </c>
      <c r="C3251" s="2">
        <v>47</v>
      </c>
      <c r="D3251" s="2" t="s">
        <v>12</v>
      </c>
      <c r="E3251" s="2" t="s">
        <v>74</v>
      </c>
      <c r="F3251" s="2" t="s">
        <v>25</v>
      </c>
      <c r="G3251" s="2" t="s">
        <v>15</v>
      </c>
      <c r="H3251" s="7">
        <v>14181.26</v>
      </c>
      <c r="I3251" s="3">
        <v>45168</v>
      </c>
      <c r="J3251" s="3" t="str">
        <f>TEXT(NIgerian_Fintech[[#This Row],[TransactionDate]], "JJJJ")</f>
        <v>2023</v>
      </c>
      <c r="K3251" s="3" t="str">
        <f>TEXT(NIgerian_Fintech[[#This Row],[TransactionDate]], "MMMM")</f>
        <v>August</v>
      </c>
      <c r="L3251" s="3" t="str">
        <f>TEXT(NIgerian_Fintech[[#This Row],[TransactionDate]], "MM")</f>
        <v>08</v>
      </c>
      <c r="M3251" s="3" t="str">
        <f>TEXT(NIgerian_Fintech[[#This Row],[TransactionDate]], "tttt")</f>
        <v>Wednesday</v>
      </c>
      <c r="N3251" s="2" t="s">
        <v>16</v>
      </c>
    </row>
    <row r="3252" spans="1:14" ht="14.5" x14ac:dyDescent="0.35">
      <c r="A3252" s="2" t="s">
        <v>6534</v>
      </c>
      <c r="B3252" s="2" t="s">
        <v>6535</v>
      </c>
      <c r="C3252" s="2">
        <v>26</v>
      </c>
      <c r="D3252" s="2" t="s">
        <v>39</v>
      </c>
      <c r="E3252" s="2" t="s">
        <v>29</v>
      </c>
      <c r="F3252" s="2" t="s">
        <v>19</v>
      </c>
      <c r="G3252" s="2" t="s">
        <v>15</v>
      </c>
      <c r="H3252" s="7">
        <v>2841.46</v>
      </c>
      <c r="I3252" s="3">
        <v>45148</v>
      </c>
      <c r="J3252" s="3" t="str">
        <f>TEXT(NIgerian_Fintech[[#This Row],[TransactionDate]], "JJJJ")</f>
        <v>2023</v>
      </c>
      <c r="K3252" s="3" t="str">
        <f>TEXT(NIgerian_Fintech[[#This Row],[TransactionDate]], "MMMM")</f>
        <v>August</v>
      </c>
      <c r="L3252" s="3" t="str">
        <f>TEXT(NIgerian_Fintech[[#This Row],[TransactionDate]], "MM")</f>
        <v>08</v>
      </c>
      <c r="M3252" s="3" t="str">
        <f>TEXT(NIgerian_Fintech[[#This Row],[TransactionDate]], "tttt")</f>
        <v>Thursday</v>
      </c>
      <c r="N3252" s="2" t="s">
        <v>21</v>
      </c>
    </row>
    <row r="3253" spans="1:14" ht="14.5" x14ac:dyDescent="0.35">
      <c r="A3253" s="2" t="s">
        <v>6536</v>
      </c>
      <c r="B3253" s="2" t="s">
        <v>6537</v>
      </c>
      <c r="C3253" s="2">
        <v>50</v>
      </c>
      <c r="D3253" s="2" t="s">
        <v>39</v>
      </c>
      <c r="E3253" s="2" t="s">
        <v>24</v>
      </c>
      <c r="F3253" s="2" t="s">
        <v>49</v>
      </c>
      <c r="G3253" s="2" t="s">
        <v>26</v>
      </c>
      <c r="H3253" s="7">
        <v>12478.8</v>
      </c>
      <c r="I3253" s="3">
        <v>45212</v>
      </c>
      <c r="J3253" s="3" t="str">
        <f>TEXT(NIgerian_Fintech[[#This Row],[TransactionDate]], "JJJJ")</f>
        <v>2023</v>
      </c>
      <c r="K3253" s="3" t="str">
        <f>TEXT(NIgerian_Fintech[[#This Row],[TransactionDate]], "MMMM")</f>
        <v>October</v>
      </c>
      <c r="L3253" s="3" t="str">
        <f>TEXT(NIgerian_Fintech[[#This Row],[TransactionDate]], "MM")</f>
        <v>10</v>
      </c>
      <c r="M3253" s="3" t="str">
        <f>TEXT(NIgerian_Fintech[[#This Row],[TransactionDate]], "tttt")</f>
        <v>Friday</v>
      </c>
      <c r="N3253" s="2" t="s">
        <v>16</v>
      </c>
    </row>
    <row r="3254" spans="1:14" ht="14.5" x14ac:dyDescent="0.35">
      <c r="A3254" s="2" t="s">
        <v>6538</v>
      </c>
      <c r="B3254" s="2" t="s">
        <v>6539</v>
      </c>
      <c r="C3254" s="2">
        <v>42</v>
      </c>
      <c r="D3254" s="2" t="s">
        <v>12</v>
      </c>
      <c r="E3254" s="2" t="s">
        <v>42</v>
      </c>
      <c r="F3254" s="2" t="s">
        <v>49</v>
      </c>
      <c r="G3254" s="2" t="s">
        <v>15</v>
      </c>
      <c r="H3254" s="7">
        <v>5920.7</v>
      </c>
      <c r="I3254" s="3">
        <v>44930</v>
      </c>
      <c r="J3254" s="3" t="str">
        <f>TEXT(NIgerian_Fintech[[#This Row],[TransactionDate]], "JJJJ")</f>
        <v>2023</v>
      </c>
      <c r="K3254" s="3" t="str">
        <f>TEXT(NIgerian_Fintech[[#This Row],[TransactionDate]], "MMMM")</f>
        <v>January</v>
      </c>
      <c r="L3254" s="3" t="str">
        <f>TEXT(NIgerian_Fintech[[#This Row],[TransactionDate]], "MM")</f>
        <v>01</v>
      </c>
      <c r="M3254" s="3" t="str">
        <f>TEXT(NIgerian_Fintech[[#This Row],[TransactionDate]], "tttt")</f>
        <v>Wednesday</v>
      </c>
      <c r="N3254" s="2" t="s">
        <v>16</v>
      </c>
    </row>
    <row r="3255" spans="1:14" ht="14.5" x14ac:dyDescent="0.35">
      <c r="A3255" s="2" t="s">
        <v>6540</v>
      </c>
      <c r="B3255" s="2" t="s">
        <v>6541</v>
      </c>
      <c r="C3255" s="2">
        <v>31</v>
      </c>
      <c r="D3255" s="2" t="s">
        <v>39</v>
      </c>
      <c r="E3255" s="2" t="s">
        <v>29</v>
      </c>
      <c r="F3255" s="2" t="s">
        <v>55</v>
      </c>
      <c r="G3255" s="2" t="s">
        <v>20</v>
      </c>
      <c r="H3255" s="7">
        <v>3334.89</v>
      </c>
      <c r="I3255" s="3">
        <v>45246</v>
      </c>
      <c r="J3255" s="3" t="str">
        <f>TEXT(NIgerian_Fintech[[#This Row],[TransactionDate]], "JJJJ")</f>
        <v>2023</v>
      </c>
      <c r="K3255" s="3" t="str">
        <f>TEXT(NIgerian_Fintech[[#This Row],[TransactionDate]], "MMMM")</f>
        <v>November</v>
      </c>
      <c r="L3255" s="3" t="str">
        <f>TEXT(NIgerian_Fintech[[#This Row],[TransactionDate]], "MM")</f>
        <v>11</v>
      </c>
      <c r="M3255" s="3" t="str">
        <f>TEXT(NIgerian_Fintech[[#This Row],[TransactionDate]], "tttt")</f>
        <v>Thursday</v>
      </c>
      <c r="N3255" s="2" t="s">
        <v>16</v>
      </c>
    </row>
    <row r="3256" spans="1:14" ht="14.5" x14ac:dyDescent="0.35">
      <c r="A3256" s="2" t="s">
        <v>6542</v>
      </c>
      <c r="B3256" s="2" t="s">
        <v>6543</v>
      </c>
      <c r="C3256" s="2">
        <v>28</v>
      </c>
      <c r="D3256" s="2" t="s">
        <v>12</v>
      </c>
      <c r="E3256" s="2" t="s">
        <v>64</v>
      </c>
      <c r="F3256" s="2" t="s">
        <v>49</v>
      </c>
      <c r="G3256" s="2" t="s">
        <v>36</v>
      </c>
      <c r="H3256" s="7">
        <v>7410.81</v>
      </c>
      <c r="I3256" s="3">
        <v>45247</v>
      </c>
      <c r="J3256" s="3" t="str">
        <f>TEXT(NIgerian_Fintech[[#This Row],[TransactionDate]], "JJJJ")</f>
        <v>2023</v>
      </c>
      <c r="K3256" s="3" t="str">
        <f>TEXT(NIgerian_Fintech[[#This Row],[TransactionDate]], "MMMM")</f>
        <v>November</v>
      </c>
      <c r="L3256" s="3" t="str">
        <f>TEXT(NIgerian_Fintech[[#This Row],[TransactionDate]], "MM")</f>
        <v>11</v>
      </c>
      <c r="M3256" s="3" t="str">
        <f>TEXT(NIgerian_Fintech[[#This Row],[TransactionDate]], "tttt")</f>
        <v>Friday</v>
      </c>
      <c r="N3256" s="2" t="s">
        <v>16</v>
      </c>
    </row>
    <row r="3257" spans="1:14" ht="14.5" x14ac:dyDescent="0.35">
      <c r="A3257" s="2" t="s">
        <v>6544</v>
      </c>
      <c r="B3257" s="2" t="s">
        <v>6545</v>
      </c>
      <c r="C3257" s="2">
        <v>52</v>
      </c>
      <c r="D3257" s="2" t="s">
        <v>39</v>
      </c>
      <c r="E3257" s="2" t="s">
        <v>29</v>
      </c>
      <c r="F3257" s="2" t="s">
        <v>25</v>
      </c>
      <c r="G3257" s="2" t="s">
        <v>15</v>
      </c>
      <c r="H3257" s="7">
        <v>4774.72</v>
      </c>
      <c r="I3257" s="3">
        <v>44934</v>
      </c>
      <c r="J3257" s="3" t="str">
        <f>TEXT(NIgerian_Fintech[[#This Row],[TransactionDate]], "JJJJ")</f>
        <v>2023</v>
      </c>
      <c r="K3257" s="3" t="str">
        <f>TEXT(NIgerian_Fintech[[#This Row],[TransactionDate]], "MMMM")</f>
        <v>January</v>
      </c>
      <c r="L3257" s="3" t="str">
        <f>TEXT(NIgerian_Fintech[[#This Row],[TransactionDate]], "MM")</f>
        <v>01</v>
      </c>
      <c r="M3257" s="3" t="str">
        <f>TEXT(NIgerian_Fintech[[#This Row],[TransactionDate]], "tttt")</f>
        <v>Sunday</v>
      </c>
      <c r="N3257" s="2" t="s">
        <v>69</v>
      </c>
    </row>
    <row r="3258" spans="1:14" ht="14.5" x14ac:dyDescent="0.35">
      <c r="A3258" s="2" t="s">
        <v>6546</v>
      </c>
      <c r="B3258" s="2" t="s">
        <v>6547</v>
      </c>
      <c r="C3258" s="2">
        <v>58</v>
      </c>
      <c r="D3258" s="2" t="s">
        <v>39</v>
      </c>
      <c r="E3258" s="2" t="s">
        <v>29</v>
      </c>
      <c r="F3258" s="2" t="s">
        <v>35</v>
      </c>
      <c r="G3258" s="2" t="s">
        <v>15</v>
      </c>
      <c r="H3258" s="7">
        <v>2613.6</v>
      </c>
      <c r="I3258" s="3">
        <v>44978</v>
      </c>
      <c r="J3258" s="3" t="str">
        <f>TEXT(NIgerian_Fintech[[#This Row],[TransactionDate]], "JJJJ")</f>
        <v>2023</v>
      </c>
      <c r="K3258" s="3" t="str">
        <f>TEXT(NIgerian_Fintech[[#This Row],[TransactionDate]], "MMMM")</f>
        <v>February</v>
      </c>
      <c r="L3258" s="3" t="str">
        <f>TEXT(NIgerian_Fintech[[#This Row],[TransactionDate]], "MM")</f>
        <v>02</v>
      </c>
      <c r="M3258" s="3" t="str">
        <f>TEXT(NIgerian_Fintech[[#This Row],[TransactionDate]], "tttt")</f>
        <v>Tuesday</v>
      </c>
      <c r="N3258" s="2" t="s">
        <v>16</v>
      </c>
    </row>
    <row r="3259" spans="1:14" ht="14.5" x14ac:dyDescent="0.35">
      <c r="A3259" s="2" t="s">
        <v>6548</v>
      </c>
      <c r="B3259" s="2" t="s">
        <v>6549</v>
      </c>
      <c r="C3259" s="2">
        <v>31</v>
      </c>
      <c r="D3259" s="2" t="s">
        <v>12</v>
      </c>
      <c r="E3259" s="2" t="s">
        <v>29</v>
      </c>
      <c r="F3259" s="2" t="s">
        <v>49</v>
      </c>
      <c r="G3259" s="2" t="s">
        <v>15</v>
      </c>
      <c r="H3259" s="7">
        <v>14140.55</v>
      </c>
      <c r="I3259" s="3">
        <v>45068</v>
      </c>
      <c r="J3259" s="3" t="str">
        <f>TEXT(NIgerian_Fintech[[#This Row],[TransactionDate]], "JJJJ")</f>
        <v>2023</v>
      </c>
      <c r="K3259" s="3" t="str">
        <f>TEXT(NIgerian_Fintech[[#This Row],[TransactionDate]], "MMMM")</f>
        <v>May</v>
      </c>
      <c r="L3259" s="3" t="str">
        <f>TEXT(NIgerian_Fintech[[#This Row],[TransactionDate]], "MM")</f>
        <v>05</v>
      </c>
      <c r="M3259" s="3" t="str">
        <f>TEXT(NIgerian_Fintech[[#This Row],[TransactionDate]], "tttt")</f>
        <v>Monday</v>
      </c>
      <c r="N3259" s="2" t="s">
        <v>16</v>
      </c>
    </row>
    <row r="3260" spans="1:14" ht="14.5" x14ac:dyDescent="0.35">
      <c r="A3260" s="2" t="s">
        <v>6550</v>
      </c>
      <c r="B3260" s="2" t="s">
        <v>6551</v>
      </c>
      <c r="C3260" s="2">
        <v>47</v>
      </c>
      <c r="D3260" s="2" t="s">
        <v>39</v>
      </c>
      <c r="E3260" s="2" t="s">
        <v>42</v>
      </c>
      <c r="F3260" s="2" t="s">
        <v>14</v>
      </c>
      <c r="G3260" s="2" t="s">
        <v>26</v>
      </c>
      <c r="H3260" s="7">
        <v>15971.35</v>
      </c>
      <c r="I3260" s="3">
        <v>45206</v>
      </c>
      <c r="J3260" s="3" t="str">
        <f>TEXT(NIgerian_Fintech[[#This Row],[TransactionDate]], "JJJJ")</f>
        <v>2023</v>
      </c>
      <c r="K3260" s="3" t="str">
        <f>TEXT(NIgerian_Fintech[[#This Row],[TransactionDate]], "MMMM")</f>
        <v>October</v>
      </c>
      <c r="L3260" s="3" t="str">
        <f>TEXT(NIgerian_Fintech[[#This Row],[TransactionDate]], "MM")</f>
        <v>10</v>
      </c>
      <c r="M3260" s="3" t="str">
        <f>TEXT(NIgerian_Fintech[[#This Row],[TransactionDate]], "tttt")</f>
        <v>Saturday</v>
      </c>
      <c r="N3260" s="2" t="s">
        <v>16</v>
      </c>
    </row>
    <row r="3261" spans="1:14" ht="14.5" x14ac:dyDescent="0.35">
      <c r="A3261" s="2" t="s">
        <v>6552</v>
      </c>
      <c r="B3261" s="2" t="s">
        <v>6553</v>
      </c>
      <c r="C3261" s="2">
        <v>58</v>
      </c>
      <c r="D3261" s="2" t="s">
        <v>12</v>
      </c>
      <c r="E3261" s="2" t="s">
        <v>93</v>
      </c>
      <c r="F3261" s="2" t="s">
        <v>14</v>
      </c>
      <c r="G3261" s="2" t="s">
        <v>36</v>
      </c>
      <c r="H3261" s="7">
        <v>16110</v>
      </c>
      <c r="I3261" s="3">
        <v>45014</v>
      </c>
      <c r="J3261" s="3" t="str">
        <f>TEXT(NIgerian_Fintech[[#This Row],[TransactionDate]], "JJJJ")</f>
        <v>2023</v>
      </c>
      <c r="K3261" s="3" t="str">
        <f>TEXT(NIgerian_Fintech[[#This Row],[TransactionDate]], "MMMM")</f>
        <v>March</v>
      </c>
      <c r="L3261" s="3" t="str">
        <f>TEXT(NIgerian_Fintech[[#This Row],[TransactionDate]], "MM")</f>
        <v>03</v>
      </c>
      <c r="M3261" s="3" t="str">
        <f>TEXT(NIgerian_Fintech[[#This Row],[TransactionDate]], "tttt")</f>
        <v>Wednesday</v>
      </c>
      <c r="N3261" s="2" t="s">
        <v>69</v>
      </c>
    </row>
    <row r="3262" spans="1:14" ht="14.5" x14ac:dyDescent="0.35">
      <c r="A3262" s="2" t="s">
        <v>6554</v>
      </c>
      <c r="B3262" s="2" t="s">
        <v>6555</v>
      </c>
      <c r="C3262" s="2">
        <v>21</v>
      </c>
      <c r="D3262" s="2" t="s">
        <v>12</v>
      </c>
      <c r="E3262" s="2" t="s">
        <v>74</v>
      </c>
      <c r="F3262" s="2" t="s">
        <v>14</v>
      </c>
      <c r="G3262" s="2" t="s">
        <v>26</v>
      </c>
      <c r="H3262" s="7">
        <v>4814.9799999999996</v>
      </c>
      <c r="I3262" s="3">
        <v>45086</v>
      </c>
      <c r="J3262" s="3" t="str">
        <f>TEXT(NIgerian_Fintech[[#This Row],[TransactionDate]], "JJJJ")</f>
        <v>2023</v>
      </c>
      <c r="K3262" s="3" t="str">
        <f>TEXT(NIgerian_Fintech[[#This Row],[TransactionDate]], "MMMM")</f>
        <v>June</v>
      </c>
      <c r="L3262" s="3" t="str">
        <f>TEXT(NIgerian_Fintech[[#This Row],[TransactionDate]], "MM")</f>
        <v>06</v>
      </c>
      <c r="M3262" s="3" t="str">
        <f>TEXT(NIgerian_Fintech[[#This Row],[TransactionDate]], "tttt")</f>
        <v>Friday</v>
      </c>
      <c r="N3262" s="2" t="s">
        <v>21</v>
      </c>
    </row>
    <row r="3263" spans="1:14" ht="14.5" x14ac:dyDescent="0.35">
      <c r="A3263" s="2" t="s">
        <v>6556</v>
      </c>
      <c r="B3263" s="2" t="s">
        <v>6557</v>
      </c>
      <c r="C3263" s="2">
        <v>21</v>
      </c>
      <c r="D3263" s="2" t="s">
        <v>12</v>
      </c>
      <c r="E3263" s="2" t="s">
        <v>52</v>
      </c>
      <c r="F3263" s="2" t="s">
        <v>49</v>
      </c>
      <c r="G3263" s="2" t="s">
        <v>26</v>
      </c>
      <c r="H3263" s="7">
        <v>1857.62</v>
      </c>
      <c r="I3263" s="3">
        <v>44954</v>
      </c>
      <c r="J3263" s="3" t="str">
        <f>TEXT(NIgerian_Fintech[[#This Row],[TransactionDate]], "JJJJ")</f>
        <v>2023</v>
      </c>
      <c r="K3263" s="3" t="str">
        <f>TEXT(NIgerian_Fintech[[#This Row],[TransactionDate]], "MMMM")</f>
        <v>January</v>
      </c>
      <c r="L3263" s="3" t="str">
        <f>TEXT(NIgerian_Fintech[[#This Row],[TransactionDate]], "MM")</f>
        <v>01</v>
      </c>
      <c r="M3263" s="3" t="str">
        <f>TEXT(NIgerian_Fintech[[#This Row],[TransactionDate]], "tttt")</f>
        <v>Saturday</v>
      </c>
      <c r="N3263" s="2" t="s">
        <v>16</v>
      </c>
    </row>
    <row r="3264" spans="1:14" ht="14.5" x14ac:dyDescent="0.35">
      <c r="A3264" s="2" t="s">
        <v>6558</v>
      </c>
      <c r="B3264" s="2" t="s">
        <v>6559</v>
      </c>
      <c r="C3264" s="2">
        <v>45</v>
      </c>
      <c r="D3264" s="2" t="s">
        <v>39</v>
      </c>
      <c r="E3264" s="2" t="s">
        <v>24</v>
      </c>
      <c r="F3264" s="2" t="s">
        <v>49</v>
      </c>
      <c r="G3264" s="2" t="s">
        <v>26</v>
      </c>
      <c r="H3264" s="7">
        <v>18351.55</v>
      </c>
      <c r="I3264" s="3">
        <v>45454</v>
      </c>
      <c r="J3264" s="3" t="str">
        <f>TEXT(NIgerian_Fintech[[#This Row],[TransactionDate]], "JJJJ")</f>
        <v>2024</v>
      </c>
      <c r="K3264" s="3" t="str">
        <f>TEXT(NIgerian_Fintech[[#This Row],[TransactionDate]], "MMMM")</f>
        <v>June</v>
      </c>
      <c r="L3264" s="3" t="str">
        <f>TEXT(NIgerian_Fintech[[#This Row],[TransactionDate]], "MM")</f>
        <v>06</v>
      </c>
      <c r="M3264" s="3" t="str">
        <f>TEXT(NIgerian_Fintech[[#This Row],[TransactionDate]], "tttt")</f>
        <v>Tuesday</v>
      </c>
      <c r="N3264" s="2" t="s">
        <v>21</v>
      </c>
    </row>
    <row r="3265" spans="1:14" ht="14.5" x14ac:dyDescent="0.35">
      <c r="A3265" s="2" t="s">
        <v>6560</v>
      </c>
      <c r="B3265" s="2" t="s">
        <v>6561</v>
      </c>
      <c r="C3265" s="2">
        <v>25</v>
      </c>
      <c r="D3265" s="2" t="s">
        <v>12</v>
      </c>
      <c r="E3265" s="2" t="s">
        <v>29</v>
      </c>
      <c r="F3265" s="2" t="s">
        <v>55</v>
      </c>
      <c r="G3265" s="2" t="s">
        <v>20</v>
      </c>
      <c r="H3265" s="7">
        <v>3993.79</v>
      </c>
      <c r="I3265" s="3">
        <v>45198</v>
      </c>
      <c r="J3265" s="3" t="str">
        <f>TEXT(NIgerian_Fintech[[#This Row],[TransactionDate]], "JJJJ")</f>
        <v>2023</v>
      </c>
      <c r="K3265" s="3" t="str">
        <f>TEXT(NIgerian_Fintech[[#This Row],[TransactionDate]], "MMMM")</f>
        <v>September</v>
      </c>
      <c r="L3265" s="3" t="str">
        <f>TEXT(NIgerian_Fintech[[#This Row],[TransactionDate]], "MM")</f>
        <v>09</v>
      </c>
      <c r="M3265" s="3" t="str">
        <f>TEXT(NIgerian_Fintech[[#This Row],[TransactionDate]], "tttt")</f>
        <v>Friday</v>
      </c>
      <c r="N3265" s="2" t="s">
        <v>16</v>
      </c>
    </row>
    <row r="3266" spans="1:14" ht="14.5" x14ac:dyDescent="0.35">
      <c r="A3266" s="2" t="s">
        <v>6562</v>
      </c>
      <c r="B3266" s="2" t="s">
        <v>6563</v>
      </c>
      <c r="C3266" s="2">
        <v>19</v>
      </c>
      <c r="D3266" s="2" t="s">
        <v>12</v>
      </c>
      <c r="E3266" s="2" t="s">
        <v>24</v>
      </c>
      <c r="F3266" s="2" t="s">
        <v>35</v>
      </c>
      <c r="G3266" s="2" t="s">
        <v>36</v>
      </c>
      <c r="H3266" s="7">
        <v>13785.91</v>
      </c>
      <c r="I3266" s="3">
        <v>45026</v>
      </c>
      <c r="J3266" s="3" t="str">
        <f>TEXT(NIgerian_Fintech[[#This Row],[TransactionDate]], "JJJJ")</f>
        <v>2023</v>
      </c>
      <c r="K3266" s="3" t="str">
        <f>TEXT(NIgerian_Fintech[[#This Row],[TransactionDate]], "MMMM")</f>
        <v>April</v>
      </c>
      <c r="L3266" s="3" t="str">
        <f>TEXT(NIgerian_Fintech[[#This Row],[TransactionDate]], "MM")</f>
        <v>04</v>
      </c>
      <c r="M3266" s="3" t="str">
        <f>TEXT(NIgerian_Fintech[[#This Row],[TransactionDate]], "tttt")</f>
        <v>Monday</v>
      </c>
      <c r="N3266" s="2" t="s">
        <v>16</v>
      </c>
    </row>
    <row r="3267" spans="1:14" ht="14.5" x14ac:dyDescent="0.35">
      <c r="A3267" s="2" t="s">
        <v>6564</v>
      </c>
      <c r="B3267" s="2" t="s">
        <v>6565</v>
      </c>
      <c r="C3267" s="2">
        <v>58</v>
      </c>
      <c r="D3267" s="2" t="s">
        <v>39</v>
      </c>
      <c r="E3267" s="2" t="s">
        <v>52</v>
      </c>
      <c r="F3267" s="2" t="s">
        <v>35</v>
      </c>
      <c r="G3267" s="2" t="s">
        <v>20</v>
      </c>
      <c r="H3267" s="7">
        <v>17007.34</v>
      </c>
      <c r="I3267" s="3">
        <v>45130</v>
      </c>
      <c r="J3267" s="3" t="str">
        <f>TEXT(NIgerian_Fintech[[#This Row],[TransactionDate]], "JJJJ")</f>
        <v>2023</v>
      </c>
      <c r="K3267" s="3" t="str">
        <f>TEXT(NIgerian_Fintech[[#This Row],[TransactionDate]], "MMMM")</f>
        <v>July</v>
      </c>
      <c r="L3267" s="3" t="str">
        <f>TEXT(NIgerian_Fintech[[#This Row],[TransactionDate]], "MM")</f>
        <v>07</v>
      </c>
      <c r="M3267" s="3" t="str">
        <f>TEXT(NIgerian_Fintech[[#This Row],[TransactionDate]], "tttt")</f>
        <v>Sunday</v>
      </c>
      <c r="N3267" s="2" t="s">
        <v>16</v>
      </c>
    </row>
    <row r="3268" spans="1:14" ht="14.5" x14ac:dyDescent="0.35">
      <c r="A3268" s="2" t="s">
        <v>6566</v>
      </c>
      <c r="B3268" s="2" t="s">
        <v>6567</v>
      </c>
      <c r="C3268" s="2">
        <v>63</v>
      </c>
      <c r="D3268" s="2" t="s">
        <v>39</v>
      </c>
      <c r="E3268" s="2" t="s">
        <v>93</v>
      </c>
      <c r="F3268" s="2" t="s">
        <v>19</v>
      </c>
      <c r="G3268" s="2" t="s">
        <v>20</v>
      </c>
      <c r="H3268" s="7">
        <v>14616.75</v>
      </c>
      <c r="I3268" s="3">
        <v>45116</v>
      </c>
      <c r="J3268" s="3" t="str">
        <f>TEXT(NIgerian_Fintech[[#This Row],[TransactionDate]], "JJJJ")</f>
        <v>2023</v>
      </c>
      <c r="K3268" s="3" t="str">
        <f>TEXT(NIgerian_Fintech[[#This Row],[TransactionDate]], "MMMM")</f>
        <v>July</v>
      </c>
      <c r="L3268" s="3" t="str">
        <f>TEXT(NIgerian_Fintech[[#This Row],[TransactionDate]], "MM")</f>
        <v>07</v>
      </c>
      <c r="M3268" s="3" t="str">
        <f>TEXT(NIgerian_Fintech[[#This Row],[TransactionDate]], "tttt")</f>
        <v>Sunday</v>
      </c>
      <c r="N3268" s="2" t="s">
        <v>16</v>
      </c>
    </row>
    <row r="3269" spans="1:14" ht="14.5" x14ac:dyDescent="0.35">
      <c r="A3269" s="2" t="s">
        <v>6568</v>
      </c>
      <c r="B3269" s="2" t="s">
        <v>6569</v>
      </c>
      <c r="C3269" s="2">
        <v>39</v>
      </c>
      <c r="D3269" s="2" t="s">
        <v>39</v>
      </c>
      <c r="E3269" s="2" t="s">
        <v>74</v>
      </c>
      <c r="F3269" s="2" t="s">
        <v>55</v>
      </c>
      <c r="G3269" s="2" t="s">
        <v>36</v>
      </c>
      <c r="H3269" s="7">
        <v>4939.78</v>
      </c>
      <c r="I3269" s="3">
        <v>45472</v>
      </c>
      <c r="J3269" s="3" t="str">
        <f>TEXT(NIgerian_Fintech[[#This Row],[TransactionDate]], "JJJJ")</f>
        <v>2024</v>
      </c>
      <c r="K3269" s="3" t="str">
        <f>TEXT(NIgerian_Fintech[[#This Row],[TransactionDate]], "MMMM")</f>
        <v>June</v>
      </c>
      <c r="L3269" s="3" t="str">
        <f>TEXT(NIgerian_Fintech[[#This Row],[TransactionDate]], "MM")</f>
        <v>06</v>
      </c>
      <c r="M3269" s="3" t="str">
        <f>TEXT(NIgerian_Fintech[[#This Row],[TransactionDate]], "tttt")</f>
        <v>Saturday</v>
      </c>
      <c r="N3269" s="2" t="s">
        <v>16</v>
      </c>
    </row>
    <row r="3270" spans="1:14" ht="14.5" x14ac:dyDescent="0.35">
      <c r="A3270" s="2" t="s">
        <v>6570</v>
      </c>
      <c r="B3270" s="2" t="s">
        <v>6571</v>
      </c>
      <c r="C3270" s="2">
        <v>58</v>
      </c>
      <c r="D3270" s="2" t="s">
        <v>39</v>
      </c>
      <c r="E3270" s="2" t="s">
        <v>64</v>
      </c>
      <c r="F3270" s="2" t="s">
        <v>25</v>
      </c>
      <c r="G3270" s="2" t="s">
        <v>20</v>
      </c>
      <c r="H3270" s="7">
        <v>27808.91</v>
      </c>
      <c r="I3270" s="3">
        <v>45220</v>
      </c>
      <c r="J3270" s="3" t="str">
        <f>TEXT(NIgerian_Fintech[[#This Row],[TransactionDate]], "JJJJ")</f>
        <v>2023</v>
      </c>
      <c r="K3270" s="3" t="str">
        <f>TEXT(NIgerian_Fintech[[#This Row],[TransactionDate]], "MMMM")</f>
        <v>October</v>
      </c>
      <c r="L3270" s="3" t="str">
        <f>TEXT(NIgerian_Fintech[[#This Row],[TransactionDate]], "MM")</f>
        <v>10</v>
      </c>
      <c r="M3270" s="3" t="str">
        <f>TEXT(NIgerian_Fintech[[#This Row],[TransactionDate]], "tttt")</f>
        <v>Saturday</v>
      </c>
      <c r="N3270" s="2" t="s">
        <v>21</v>
      </c>
    </row>
    <row r="3271" spans="1:14" ht="14.5" x14ac:dyDescent="0.35">
      <c r="A3271" s="2" t="s">
        <v>6572</v>
      </c>
      <c r="B3271" s="2" t="s">
        <v>6573</v>
      </c>
      <c r="C3271" s="2">
        <v>33</v>
      </c>
      <c r="D3271" s="2" t="s">
        <v>39</v>
      </c>
      <c r="E3271" s="2" t="s">
        <v>52</v>
      </c>
      <c r="F3271" s="2" t="s">
        <v>14</v>
      </c>
      <c r="G3271" s="2" t="s">
        <v>36</v>
      </c>
      <c r="H3271" s="7">
        <v>10792.87</v>
      </c>
      <c r="I3271" s="3">
        <v>45270</v>
      </c>
      <c r="J3271" s="3" t="str">
        <f>TEXT(NIgerian_Fintech[[#This Row],[TransactionDate]], "JJJJ")</f>
        <v>2023</v>
      </c>
      <c r="K3271" s="3" t="str">
        <f>TEXT(NIgerian_Fintech[[#This Row],[TransactionDate]], "MMMM")</f>
        <v>December</v>
      </c>
      <c r="L3271" s="3" t="str">
        <f>TEXT(NIgerian_Fintech[[#This Row],[TransactionDate]], "MM")</f>
        <v>12</v>
      </c>
      <c r="M3271" s="3" t="str">
        <f>TEXT(NIgerian_Fintech[[#This Row],[TransactionDate]], "tttt")</f>
        <v>Sunday</v>
      </c>
      <c r="N3271" s="2" t="s">
        <v>16</v>
      </c>
    </row>
    <row r="3272" spans="1:14" ht="14.5" x14ac:dyDescent="0.35">
      <c r="A3272" s="2" t="s">
        <v>6574</v>
      </c>
      <c r="B3272" s="2" t="s">
        <v>6575</v>
      </c>
      <c r="C3272" s="2">
        <v>46</v>
      </c>
      <c r="D3272" s="2" t="s">
        <v>39</v>
      </c>
      <c r="E3272" s="2" t="s">
        <v>24</v>
      </c>
      <c r="F3272" s="2" t="s">
        <v>49</v>
      </c>
      <c r="G3272" s="2" t="s">
        <v>15</v>
      </c>
      <c r="H3272" s="7">
        <v>8574.24</v>
      </c>
      <c r="I3272" s="3">
        <v>44979</v>
      </c>
      <c r="J3272" s="3" t="str">
        <f>TEXT(NIgerian_Fintech[[#This Row],[TransactionDate]], "JJJJ")</f>
        <v>2023</v>
      </c>
      <c r="K3272" s="3" t="str">
        <f>TEXT(NIgerian_Fintech[[#This Row],[TransactionDate]], "MMMM")</f>
        <v>February</v>
      </c>
      <c r="L3272" s="3" t="str">
        <f>TEXT(NIgerian_Fintech[[#This Row],[TransactionDate]], "MM")</f>
        <v>02</v>
      </c>
      <c r="M3272" s="3" t="str">
        <f>TEXT(NIgerian_Fintech[[#This Row],[TransactionDate]], "tttt")</f>
        <v>Wednesday</v>
      </c>
      <c r="N3272" s="2" t="s">
        <v>16</v>
      </c>
    </row>
    <row r="3273" spans="1:14" ht="14.5" x14ac:dyDescent="0.35">
      <c r="A3273" s="2" t="s">
        <v>6576</v>
      </c>
      <c r="B3273" s="2" t="s">
        <v>6577</v>
      </c>
      <c r="C3273" s="2">
        <v>47</v>
      </c>
      <c r="D3273" s="2" t="s">
        <v>12</v>
      </c>
      <c r="E3273" s="2" t="s">
        <v>24</v>
      </c>
      <c r="F3273" s="2" t="s">
        <v>19</v>
      </c>
      <c r="G3273" s="2" t="s">
        <v>26</v>
      </c>
      <c r="H3273" s="7">
        <v>11970.27</v>
      </c>
      <c r="I3273" s="3">
        <v>45630</v>
      </c>
      <c r="J3273" s="3" t="str">
        <f>TEXT(NIgerian_Fintech[[#This Row],[TransactionDate]], "JJJJ")</f>
        <v>2024</v>
      </c>
      <c r="K3273" s="3" t="str">
        <f>TEXT(NIgerian_Fintech[[#This Row],[TransactionDate]], "MMMM")</f>
        <v>December</v>
      </c>
      <c r="L3273" s="3" t="str">
        <f>TEXT(NIgerian_Fintech[[#This Row],[TransactionDate]], "MM")</f>
        <v>12</v>
      </c>
      <c r="M3273" s="3" t="str">
        <f>TEXT(NIgerian_Fintech[[#This Row],[TransactionDate]], "tttt")</f>
        <v>Wednesday</v>
      </c>
      <c r="N3273" s="2" t="s">
        <v>16</v>
      </c>
    </row>
    <row r="3274" spans="1:14" ht="14.5" x14ac:dyDescent="0.35">
      <c r="A3274" s="2" t="s">
        <v>6578</v>
      </c>
      <c r="B3274" s="2" t="s">
        <v>6579</v>
      </c>
      <c r="C3274" s="2">
        <v>29</v>
      </c>
      <c r="D3274" s="2" t="s">
        <v>39</v>
      </c>
      <c r="E3274" s="2" t="s">
        <v>24</v>
      </c>
      <c r="F3274" s="2" t="s">
        <v>19</v>
      </c>
      <c r="G3274" s="2" t="s">
        <v>20</v>
      </c>
      <c r="H3274" s="7">
        <v>457.58</v>
      </c>
      <c r="I3274" s="3">
        <v>45610</v>
      </c>
      <c r="J3274" s="3" t="str">
        <f>TEXT(NIgerian_Fintech[[#This Row],[TransactionDate]], "JJJJ")</f>
        <v>2024</v>
      </c>
      <c r="K3274" s="3" t="str">
        <f>TEXT(NIgerian_Fintech[[#This Row],[TransactionDate]], "MMMM")</f>
        <v>November</v>
      </c>
      <c r="L3274" s="3" t="str">
        <f>TEXT(NIgerian_Fintech[[#This Row],[TransactionDate]], "MM")</f>
        <v>11</v>
      </c>
      <c r="M3274" s="3" t="str">
        <f>TEXT(NIgerian_Fintech[[#This Row],[TransactionDate]], "tttt")</f>
        <v>Thursday</v>
      </c>
      <c r="N3274" s="2" t="s">
        <v>16</v>
      </c>
    </row>
    <row r="3275" spans="1:14" ht="14.5" x14ac:dyDescent="0.35">
      <c r="A3275" s="2" t="s">
        <v>6580</v>
      </c>
      <c r="B3275" s="2" t="s">
        <v>6581</v>
      </c>
      <c r="C3275" s="2">
        <v>52</v>
      </c>
      <c r="D3275" s="2" t="s">
        <v>12</v>
      </c>
      <c r="E3275" s="2" t="s">
        <v>64</v>
      </c>
      <c r="F3275" s="2" t="s">
        <v>49</v>
      </c>
      <c r="G3275" s="2" t="s">
        <v>36</v>
      </c>
      <c r="H3275" s="7">
        <v>4951.41</v>
      </c>
      <c r="I3275" s="3">
        <v>44973</v>
      </c>
      <c r="J3275" s="3" t="str">
        <f>TEXT(NIgerian_Fintech[[#This Row],[TransactionDate]], "JJJJ")</f>
        <v>2023</v>
      </c>
      <c r="K3275" s="3" t="str">
        <f>TEXT(NIgerian_Fintech[[#This Row],[TransactionDate]], "MMMM")</f>
        <v>February</v>
      </c>
      <c r="L3275" s="3" t="str">
        <f>TEXT(NIgerian_Fintech[[#This Row],[TransactionDate]], "MM")</f>
        <v>02</v>
      </c>
      <c r="M3275" s="3" t="str">
        <f>TEXT(NIgerian_Fintech[[#This Row],[TransactionDate]], "tttt")</f>
        <v>Thursday</v>
      </c>
      <c r="N3275" s="2" t="s">
        <v>16</v>
      </c>
    </row>
    <row r="3276" spans="1:14" ht="14.5" x14ac:dyDescent="0.35">
      <c r="A3276" s="2" t="s">
        <v>6582</v>
      </c>
      <c r="B3276" s="2" t="s">
        <v>6583</v>
      </c>
      <c r="C3276" s="2">
        <v>28</v>
      </c>
      <c r="D3276" s="2" t="s">
        <v>39</v>
      </c>
      <c r="E3276" s="2" t="s">
        <v>52</v>
      </c>
      <c r="F3276" s="2" t="s">
        <v>55</v>
      </c>
      <c r="G3276" s="2" t="s">
        <v>30</v>
      </c>
      <c r="H3276" s="7">
        <v>21304.58</v>
      </c>
      <c r="I3276" s="3">
        <v>45348</v>
      </c>
      <c r="J3276" s="3" t="str">
        <f>TEXT(NIgerian_Fintech[[#This Row],[TransactionDate]], "JJJJ")</f>
        <v>2024</v>
      </c>
      <c r="K3276" s="3" t="str">
        <f>TEXT(NIgerian_Fintech[[#This Row],[TransactionDate]], "MMMM")</f>
        <v>February</v>
      </c>
      <c r="L3276" s="3" t="str">
        <f>TEXT(NIgerian_Fintech[[#This Row],[TransactionDate]], "MM")</f>
        <v>02</v>
      </c>
      <c r="M3276" s="3" t="str">
        <f>TEXT(NIgerian_Fintech[[#This Row],[TransactionDate]], "tttt")</f>
        <v>Monday</v>
      </c>
      <c r="N3276" s="2" t="s">
        <v>16</v>
      </c>
    </row>
    <row r="3277" spans="1:14" ht="14.5" x14ac:dyDescent="0.35">
      <c r="A3277" s="2" t="s">
        <v>6584</v>
      </c>
      <c r="B3277" s="2" t="s">
        <v>6585</v>
      </c>
      <c r="C3277" s="2">
        <v>63</v>
      </c>
      <c r="D3277" s="2" t="s">
        <v>12</v>
      </c>
      <c r="E3277" s="2" t="s">
        <v>24</v>
      </c>
      <c r="F3277" s="2" t="s">
        <v>19</v>
      </c>
      <c r="G3277" s="2" t="s">
        <v>20</v>
      </c>
      <c r="H3277" s="7">
        <v>1756.4</v>
      </c>
      <c r="I3277" s="3">
        <v>45629</v>
      </c>
      <c r="J3277" s="3" t="str">
        <f>TEXT(NIgerian_Fintech[[#This Row],[TransactionDate]], "JJJJ")</f>
        <v>2024</v>
      </c>
      <c r="K3277" s="3" t="str">
        <f>TEXT(NIgerian_Fintech[[#This Row],[TransactionDate]], "MMMM")</f>
        <v>December</v>
      </c>
      <c r="L3277" s="3" t="str">
        <f>TEXT(NIgerian_Fintech[[#This Row],[TransactionDate]], "MM")</f>
        <v>12</v>
      </c>
      <c r="M3277" s="3" t="str">
        <f>TEXT(NIgerian_Fintech[[#This Row],[TransactionDate]], "tttt")</f>
        <v>Tuesday</v>
      </c>
      <c r="N3277" s="2" t="s">
        <v>16</v>
      </c>
    </row>
    <row r="3278" spans="1:14" ht="14.5" x14ac:dyDescent="0.35">
      <c r="A3278" s="2" t="s">
        <v>6586</v>
      </c>
      <c r="B3278" s="2" t="s">
        <v>6587</v>
      </c>
      <c r="C3278" s="2">
        <v>38</v>
      </c>
      <c r="D3278" s="2" t="s">
        <v>12</v>
      </c>
      <c r="E3278" s="2" t="s">
        <v>64</v>
      </c>
      <c r="F3278" s="2" t="s">
        <v>35</v>
      </c>
      <c r="G3278" s="2" t="s">
        <v>20</v>
      </c>
      <c r="H3278" s="7">
        <v>5351.19</v>
      </c>
      <c r="I3278" s="3">
        <v>45391</v>
      </c>
      <c r="J3278" s="3" t="str">
        <f>TEXT(NIgerian_Fintech[[#This Row],[TransactionDate]], "JJJJ")</f>
        <v>2024</v>
      </c>
      <c r="K3278" s="3" t="str">
        <f>TEXT(NIgerian_Fintech[[#This Row],[TransactionDate]], "MMMM")</f>
        <v>April</v>
      </c>
      <c r="L3278" s="3" t="str">
        <f>TEXT(NIgerian_Fintech[[#This Row],[TransactionDate]], "MM")</f>
        <v>04</v>
      </c>
      <c r="M3278" s="3" t="str">
        <f>TEXT(NIgerian_Fintech[[#This Row],[TransactionDate]], "tttt")</f>
        <v>Tuesday</v>
      </c>
      <c r="N3278" s="2" t="s">
        <v>16</v>
      </c>
    </row>
    <row r="3279" spans="1:14" ht="14.5" x14ac:dyDescent="0.35">
      <c r="A3279" s="2" t="s">
        <v>6588</v>
      </c>
      <c r="B3279" s="2" t="s">
        <v>6589</v>
      </c>
      <c r="C3279" s="2">
        <v>38</v>
      </c>
      <c r="D3279" s="2" t="s">
        <v>39</v>
      </c>
      <c r="E3279" s="2" t="s">
        <v>29</v>
      </c>
      <c r="F3279" s="2" t="s">
        <v>55</v>
      </c>
      <c r="G3279" s="2" t="s">
        <v>36</v>
      </c>
      <c r="H3279" s="7">
        <v>5196.1099999999997</v>
      </c>
      <c r="I3279" s="3">
        <v>45479</v>
      </c>
      <c r="J3279" s="3" t="str">
        <f>TEXT(NIgerian_Fintech[[#This Row],[TransactionDate]], "JJJJ")</f>
        <v>2024</v>
      </c>
      <c r="K3279" s="3" t="str">
        <f>TEXT(NIgerian_Fintech[[#This Row],[TransactionDate]], "MMMM")</f>
        <v>July</v>
      </c>
      <c r="L3279" s="3" t="str">
        <f>TEXT(NIgerian_Fintech[[#This Row],[TransactionDate]], "MM")</f>
        <v>07</v>
      </c>
      <c r="M3279" s="3" t="str">
        <f>TEXT(NIgerian_Fintech[[#This Row],[TransactionDate]], "tttt")</f>
        <v>Saturday</v>
      </c>
      <c r="N3279" s="2" t="s">
        <v>16</v>
      </c>
    </row>
    <row r="3280" spans="1:14" ht="14.5" x14ac:dyDescent="0.35">
      <c r="A3280" s="2" t="s">
        <v>6590</v>
      </c>
      <c r="B3280" s="2" t="s">
        <v>6591</v>
      </c>
      <c r="C3280" s="2">
        <v>22</v>
      </c>
      <c r="D3280" s="2" t="s">
        <v>39</v>
      </c>
      <c r="E3280" s="2" t="s">
        <v>24</v>
      </c>
      <c r="F3280" s="2" t="s">
        <v>49</v>
      </c>
      <c r="G3280" s="2" t="s">
        <v>30</v>
      </c>
      <c r="H3280" s="7">
        <v>4401.21</v>
      </c>
      <c r="I3280" s="3">
        <v>45355</v>
      </c>
      <c r="J3280" s="3" t="str">
        <f>TEXT(NIgerian_Fintech[[#This Row],[TransactionDate]], "JJJJ")</f>
        <v>2024</v>
      </c>
      <c r="K3280" s="3" t="str">
        <f>TEXT(NIgerian_Fintech[[#This Row],[TransactionDate]], "MMMM")</f>
        <v>March</v>
      </c>
      <c r="L3280" s="3" t="str">
        <f>TEXT(NIgerian_Fintech[[#This Row],[TransactionDate]], "MM")</f>
        <v>03</v>
      </c>
      <c r="M3280" s="3" t="str">
        <f>TEXT(NIgerian_Fintech[[#This Row],[TransactionDate]], "tttt")</f>
        <v>Monday</v>
      </c>
      <c r="N3280" s="2" t="s">
        <v>16</v>
      </c>
    </row>
    <row r="3281" spans="1:14" ht="14.5" x14ac:dyDescent="0.35">
      <c r="A3281" s="2" t="s">
        <v>6592</v>
      </c>
      <c r="B3281" s="2" t="s">
        <v>6593</v>
      </c>
      <c r="C3281" s="2">
        <v>37</v>
      </c>
      <c r="D3281" s="2" t="s">
        <v>12</v>
      </c>
      <c r="E3281" s="2" t="s">
        <v>52</v>
      </c>
      <c r="F3281" s="2" t="s">
        <v>55</v>
      </c>
      <c r="G3281" s="2" t="s">
        <v>30</v>
      </c>
      <c r="H3281" s="7">
        <v>8263.39</v>
      </c>
      <c r="I3281" s="3">
        <v>45323</v>
      </c>
      <c r="J3281" s="3" t="str">
        <f>TEXT(NIgerian_Fintech[[#This Row],[TransactionDate]], "JJJJ")</f>
        <v>2024</v>
      </c>
      <c r="K3281" s="3" t="str">
        <f>TEXT(NIgerian_Fintech[[#This Row],[TransactionDate]], "MMMM")</f>
        <v>February</v>
      </c>
      <c r="L3281" s="3" t="str">
        <f>TEXT(NIgerian_Fintech[[#This Row],[TransactionDate]], "MM")</f>
        <v>02</v>
      </c>
      <c r="M3281" s="3" t="str">
        <f>TEXT(NIgerian_Fintech[[#This Row],[TransactionDate]], "tttt")</f>
        <v>Thursday</v>
      </c>
      <c r="N3281" s="2" t="s">
        <v>16</v>
      </c>
    </row>
    <row r="3282" spans="1:14" ht="14.5" x14ac:dyDescent="0.35">
      <c r="A3282" s="2" t="s">
        <v>6594</v>
      </c>
      <c r="B3282" s="2" t="s">
        <v>6595</v>
      </c>
      <c r="C3282" s="2">
        <v>54</v>
      </c>
      <c r="D3282" s="2" t="s">
        <v>39</v>
      </c>
      <c r="E3282" s="2" t="s">
        <v>64</v>
      </c>
      <c r="F3282" s="2" t="s">
        <v>35</v>
      </c>
      <c r="G3282" s="2" t="s">
        <v>15</v>
      </c>
      <c r="H3282" s="7">
        <v>55722.41</v>
      </c>
      <c r="I3282" s="3">
        <v>45120</v>
      </c>
      <c r="J3282" s="3" t="str">
        <f>TEXT(NIgerian_Fintech[[#This Row],[TransactionDate]], "JJJJ")</f>
        <v>2023</v>
      </c>
      <c r="K3282" s="3" t="str">
        <f>TEXT(NIgerian_Fintech[[#This Row],[TransactionDate]], "MMMM")</f>
        <v>July</v>
      </c>
      <c r="L3282" s="3" t="str">
        <f>TEXT(NIgerian_Fintech[[#This Row],[TransactionDate]], "MM")</f>
        <v>07</v>
      </c>
      <c r="M3282" s="3" t="str">
        <f>TEXT(NIgerian_Fintech[[#This Row],[TransactionDate]], "tttt")</f>
        <v>Thursday</v>
      </c>
      <c r="N3282" s="2" t="s">
        <v>16</v>
      </c>
    </row>
    <row r="3283" spans="1:14" ht="14.5" x14ac:dyDescent="0.35">
      <c r="A3283" s="2" t="s">
        <v>6596</v>
      </c>
      <c r="B3283" s="2" t="s">
        <v>6597</v>
      </c>
      <c r="C3283" s="2">
        <v>20</v>
      </c>
      <c r="D3283" s="2" t="s">
        <v>39</v>
      </c>
      <c r="E3283" s="2" t="s">
        <v>93</v>
      </c>
      <c r="F3283" s="2" t="s">
        <v>14</v>
      </c>
      <c r="G3283" s="2" t="s">
        <v>20</v>
      </c>
      <c r="H3283" s="7">
        <v>2955.11</v>
      </c>
      <c r="I3283" s="3">
        <v>44992</v>
      </c>
      <c r="J3283" s="3" t="str">
        <f>TEXT(NIgerian_Fintech[[#This Row],[TransactionDate]], "JJJJ")</f>
        <v>2023</v>
      </c>
      <c r="K3283" s="3" t="str">
        <f>TEXT(NIgerian_Fintech[[#This Row],[TransactionDate]], "MMMM")</f>
        <v>March</v>
      </c>
      <c r="L3283" s="3" t="str">
        <f>TEXT(NIgerian_Fintech[[#This Row],[TransactionDate]], "MM")</f>
        <v>03</v>
      </c>
      <c r="M3283" s="3" t="str">
        <f>TEXT(NIgerian_Fintech[[#This Row],[TransactionDate]], "tttt")</f>
        <v>Tuesday</v>
      </c>
      <c r="N3283" s="2" t="s">
        <v>16</v>
      </c>
    </row>
    <row r="3284" spans="1:14" ht="14.5" x14ac:dyDescent="0.35">
      <c r="A3284" s="2" t="s">
        <v>6598</v>
      </c>
      <c r="B3284" s="2" t="s">
        <v>6599</v>
      </c>
      <c r="C3284" s="2">
        <v>61</v>
      </c>
      <c r="D3284" s="2" t="s">
        <v>12</v>
      </c>
      <c r="E3284" s="2" t="s">
        <v>42</v>
      </c>
      <c r="F3284" s="2" t="s">
        <v>49</v>
      </c>
      <c r="G3284" s="2" t="s">
        <v>26</v>
      </c>
      <c r="H3284" s="7">
        <v>12206.35</v>
      </c>
      <c r="I3284" s="3">
        <v>45481</v>
      </c>
      <c r="J3284" s="3" t="str">
        <f>TEXT(NIgerian_Fintech[[#This Row],[TransactionDate]], "JJJJ")</f>
        <v>2024</v>
      </c>
      <c r="K3284" s="3" t="str">
        <f>TEXT(NIgerian_Fintech[[#This Row],[TransactionDate]], "MMMM")</f>
        <v>July</v>
      </c>
      <c r="L3284" s="3" t="str">
        <f>TEXT(NIgerian_Fintech[[#This Row],[TransactionDate]], "MM")</f>
        <v>07</v>
      </c>
      <c r="M3284" s="3" t="str">
        <f>TEXT(NIgerian_Fintech[[#This Row],[TransactionDate]], "tttt")</f>
        <v>Monday</v>
      </c>
      <c r="N3284" s="2" t="s">
        <v>16</v>
      </c>
    </row>
    <row r="3285" spans="1:14" ht="14.5" x14ac:dyDescent="0.35">
      <c r="A3285" s="2" t="s">
        <v>6600</v>
      </c>
      <c r="B3285" s="2" t="s">
        <v>6601</v>
      </c>
      <c r="C3285" s="2">
        <v>50</v>
      </c>
      <c r="D3285" s="2" t="s">
        <v>12</v>
      </c>
      <c r="E3285" s="2" t="s">
        <v>64</v>
      </c>
      <c r="F3285" s="2" t="s">
        <v>35</v>
      </c>
      <c r="G3285" s="2" t="s">
        <v>20</v>
      </c>
      <c r="H3285" s="7">
        <v>14187.97</v>
      </c>
      <c r="I3285" s="3">
        <v>45628</v>
      </c>
      <c r="J3285" s="3" t="str">
        <f>TEXT(NIgerian_Fintech[[#This Row],[TransactionDate]], "JJJJ")</f>
        <v>2024</v>
      </c>
      <c r="K3285" s="3" t="str">
        <f>TEXT(NIgerian_Fintech[[#This Row],[TransactionDate]], "MMMM")</f>
        <v>December</v>
      </c>
      <c r="L3285" s="3" t="str">
        <f>TEXT(NIgerian_Fintech[[#This Row],[TransactionDate]], "MM")</f>
        <v>12</v>
      </c>
      <c r="M3285" s="3" t="str">
        <f>TEXT(NIgerian_Fintech[[#This Row],[TransactionDate]], "tttt")</f>
        <v>Monday</v>
      </c>
      <c r="N3285" s="2" t="s">
        <v>16</v>
      </c>
    </row>
    <row r="3286" spans="1:14" ht="14.5" x14ac:dyDescent="0.35">
      <c r="A3286" s="2" t="s">
        <v>6602</v>
      </c>
      <c r="B3286" s="2" t="s">
        <v>6603</v>
      </c>
      <c r="C3286" s="2">
        <v>26</v>
      </c>
      <c r="D3286" s="2" t="s">
        <v>12</v>
      </c>
      <c r="E3286" s="2" t="s">
        <v>42</v>
      </c>
      <c r="F3286" s="2" t="s">
        <v>49</v>
      </c>
      <c r="G3286" s="2" t="s">
        <v>26</v>
      </c>
      <c r="H3286" s="7">
        <v>8782.69</v>
      </c>
      <c r="I3286" s="3">
        <v>45527</v>
      </c>
      <c r="J3286" s="3" t="str">
        <f>TEXT(NIgerian_Fintech[[#This Row],[TransactionDate]], "JJJJ")</f>
        <v>2024</v>
      </c>
      <c r="K3286" s="3" t="str">
        <f>TEXT(NIgerian_Fintech[[#This Row],[TransactionDate]], "MMMM")</f>
        <v>August</v>
      </c>
      <c r="L3286" s="3" t="str">
        <f>TEXT(NIgerian_Fintech[[#This Row],[TransactionDate]], "MM")</f>
        <v>08</v>
      </c>
      <c r="M3286" s="3" t="str">
        <f>TEXT(NIgerian_Fintech[[#This Row],[TransactionDate]], "tttt")</f>
        <v>Friday</v>
      </c>
      <c r="N3286" s="2" t="s">
        <v>21</v>
      </c>
    </row>
    <row r="3287" spans="1:14" ht="14.5" x14ac:dyDescent="0.35">
      <c r="A3287" s="2" t="s">
        <v>6604</v>
      </c>
      <c r="B3287" s="2" t="s">
        <v>6605</v>
      </c>
      <c r="C3287" s="2">
        <v>26</v>
      </c>
      <c r="D3287" s="2" t="s">
        <v>39</v>
      </c>
      <c r="E3287" s="2" t="s">
        <v>42</v>
      </c>
      <c r="F3287" s="2" t="s">
        <v>35</v>
      </c>
      <c r="G3287" s="2" t="s">
        <v>26</v>
      </c>
      <c r="H3287" s="7">
        <v>1025.5999999999999</v>
      </c>
      <c r="I3287" s="3">
        <v>45402</v>
      </c>
      <c r="J3287" s="3" t="str">
        <f>TEXT(NIgerian_Fintech[[#This Row],[TransactionDate]], "JJJJ")</f>
        <v>2024</v>
      </c>
      <c r="K3287" s="3" t="str">
        <f>TEXT(NIgerian_Fintech[[#This Row],[TransactionDate]], "MMMM")</f>
        <v>April</v>
      </c>
      <c r="L3287" s="3" t="str">
        <f>TEXT(NIgerian_Fintech[[#This Row],[TransactionDate]], "MM")</f>
        <v>04</v>
      </c>
      <c r="M3287" s="3" t="str">
        <f>TEXT(NIgerian_Fintech[[#This Row],[TransactionDate]], "tttt")</f>
        <v>Saturday</v>
      </c>
      <c r="N3287" s="2" t="s">
        <v>16</v>
      </c>
    </row>
    <row r="3288" spans="1:14" ht="14.5" x14ac:dyDescent="0.35">
      <c r="A3288" s="2" t="s">
        <v>6606</v>
      </c>
      <c r="B3288" s="2" t="s">
        <v>6607</v>
      </c>
      <c r="C3288" s="2">
        <v>21</v>
      </c>
      <c r="D3288" s="2" t="s">
        <v>39</v>
      </c>
      <c r="E3288" s="2" t="s">
        <v>74</v>
      </c>
      <c r="F3288" s="2" t="s">
        <v>35</v>
      </c>
      <c r="G3288" s="2" t="s">
        <v>36</v>
      </c>
      <c r="H3288" s="7">
        <v>8495.0499999999993</v>
      </c>
      <c r="I3288" s="3">
        <v>45614</v>
      </c>
      <c r="J3288" s="3" t="str">
        <f>TEXT(NIgerian_Fintech[[#This Row],[TransactionDate]], "JJJJ")</f>
        <v>2024</v>
      </c>
      <c r="K3288" s="3" t="str">
        <f>TEXT(NIgerian_Fintech[[#This Row],[TransactionDate]], "MMMM")</f>
        <v>November</v>
      </c>
      <c r="L3288" s="3" t="str">
        <f>TEXT(NIgerian_Fintech[[#This Row],[TransactionDate]], "MM")</f>
        <v>11</v>
      </c>
      <c r="M3288" s="3" t="str">
        <f>TEXT(NIgerian_Fintech[[#This Row],[TransactionDate]], "tttt")</f>
        <v>Monday</v>
      </c>
      <c r="N3288" s="2" t="s">
        <v>16</v>
      </c>
    </row>
    <row r="3289" spans="1:14" ht="14.5" x14ac:dyDescent="0.35">
      <c r="A3289" s="2" t="s">
        <v>6608</v>
      </c>
      <c r="B3289" s="2" t="s">
        <v>6609</v>
      </c>
      <c r="C3289" s="2">
        <v>52</v>
      </c>
      <c r="D3289" s="2" t="s">
        <v>39</v>
      </c>
      <c r="E3289" s="2" t="s">
        <v>29</v>
      </c>
      <c r="F3289" s="2" t="s">
        <v>19</v>
      </c>
      <c r="G3289" s="2" t="s">
        <v>20</v>
      </c>
      <c r="H3289" s="7">
        <v>30675.39</v>
      </c>
      <c r="I3289" s="3">
        <v>44952</v>
      </c>
      <c r="J3289" s="3" t="str">
        <f>TEXT(NIgerian_Fintech[[#This Row],[TransactionDate]], "JJJJ")</f>
        <v>2023</v>
      </c>
      <c r="K3289" s="3" t="str">
        <f>TEXT(NIgerian_Fintech[[#This Row],[TransactionDate]], "MMMM")</f>
        <v>January</v>
      </c>
      <c r="L3289" s="3" t="str">
        <f>TEXT(NIgerian_Fintech[[#This Row],[TransactionDate]], "MM")</f>
        <v>01</v>
      </c>
      <c r="M3289" s="3" t="str">
        <f>TEXT(NIgerian_Fintech[[#This Row],[TransactionDate]], "tttt")</f>
        <v>Thursday</v>
      </c>
      <c r="N3289" s="2" t="s">
        <v>16</v>
      </c>
    </row>
    <row r="3290" spans="1:14" ht="14.5" x14ac:dyDescent="0.35">
      <c r="A3290" s="2" t="s">
        <v>6610</v>
      </c>
      <c r="B3290" s="2" t="s">
        <v>6611</v>
      </c>
      <c r="C3290" s="2">
        <v>34</v>
      </c>
      <c r="D3290" s="2" t="s">
        <v>39</v>
      </c>
      <c r="E3290" s="2" t="s">
        <v>93</v>
      </c>
      <c r="F3290" s="2" t="s">
        <v>19</v>
      </c>
      <c r="G3290" s="2" t="s">
        <v>36</v>
      </c>
      <c r="H3290" s="7">
        <v>4186.42</v>
      </c>
      <c r="I3290" s="3">
        <v>45025</v>
      </c>
      <c r="J3290" s="3" t="str">
        <f>TEXT(NIgerian_Fintech[[#This Row],[TransactionDate]], "JJJJ")</f>
        <v>2023</v>
      </c>
      <c r="K3290" s="3" t="str">
        <f>TEXT(NIgerian_Fintech[[#This Row],[TransactionDate]], "MMMM")</f>
        <v>April</v>
      </c>
      <c r="L3290" s="3" t="str">
        <f>TEXT(NIgerian_Fintech[[#This Row],[TransactionDate]], "MM")</f>
        <v>04</v>
      </c>
      <c r="M3290" s="3" t="str">
        <f>TEXT(NIgerian_Fintech[[#This Row],[TransactionDate]], "tttt")</f>
        <v>Sunday</v>
      </c>
      <c r="N3290" s="2" t="s">
        <v>16</v>
      </c>
    </row>
    <row r="3291" spans="1:14" ht="14.5" x14ac:dyDescent="0.35">
      <c r="A3291" s="2" t="s">
        <v>6612</v>
      </c>
      <c r="B3291" s="2" t="s">
        <v>6613</v>
      </c>
      <c r="C3291" s="2">
        <v>51</v>
      </c>
      <c r="D3291" s="2" t="s">
        <v>12</v>
      </c>
      <c r="E3291" s="2" t="s">
        <v>42</v>
      </c>
      <c r="F3291" s="2" t="s">
        <v>19</v>
      </c>
      <c r="G3291" s="2" t="s">
        <v>15</v>
      </c>
      <c r="H3291" s="7">
        <v>10207.85</v>
      </c>
      <c r="I3291" s="3">
        <v>45402</v>
      </c>
      <c r="J3291" s="3" t="str">
        <f>TEXT(NIgerian_Fintech[[#This Row],[TransactionDate]], "JJJJ")</f>
        <v>2024</v>
      </c>
      <c r="K3291" s="3" t="str">
        <f>TEXT(NIgerian_Fintech[[#This Row],[TransactionDate]], "MMMM")</f>
        <v>April</v>
      </c>
      <c r="L3291" s="3" t="str">
        <f>TEXT(NIgerian_Fintech[[#This Row],[TransactionDate]], "MM")</f>
        <v>04</v>
      </c>
      <c r="M3291" s="3" t="str">
        <f>TEXT(NIgerian_Fintech[[#This Row],[TransactionDate]], "tttt")</f>
        <v>Saturday</v>
      </c>
      <c r="N3291" s="2" t="s">
        <v>16</v>
      </c>
    </row>
    <row r="3292" spans="1:14" ht="14.5" x14ac:dyDescent="0.35">
      <c r="A3292" s="2" t="s">
        <v>6614</v>
      </c>
      <c r="B3292" s="2" t="s">
        <v>6615</v>
      </c>
      <c r="C3292" s="2">
        <v>41</v>
      </c>
      <c r="D3292" s="2" t="s">
        <v>39</v>
      </c>
      <c r="E3292" s="2" t="s">
        <v>13</v>
      </c>
      <c r="F3292" s="2" t="s">
        <v>14</v>
      </c>
      <c r="G3292" s="2" t="s">
        <v>26</v>
      </c>
      <c r="H3292" s="7">
        <v>32039.31</v>
      </c>
      <c r="I3292" s="3">
        <v>45499</v>
      </c>
      <c r="J3292" s="3" t="str">
        <f>TEXT(NIgerian_Fintech[[#This Row],[TransactionDate]], "JJJJ")</f>
        <v>2024</v>
      </c>
      <c r="K3292" s="3" t="str">
        <f>TEXT(NIgerian_Fintech[[#This Row],[TransactionDate]], "MMMM")</f>
        <v>July</v>
      </c>
      <c r="L3292" s="3" t="str">
        <f>TEXT(NIgerian_Fintech[[#This Row],[TransactionDate]], "MM")</f>
        <v>07</v>
      </c>
      <c r="M3292" s="3" t="str">
        <f>TEXT(NIgerian_Fintech[[#This Row],[TransactionDate]], "tttt")</f>
        <v>Friday</v>
      </c>
      <c r="N3292" s="2" t="s">
        <v>16</v>
      </c>
    </row>
    <row r="3293" spans="1:14" ht="14.5" x14ac:dyDescent="0.35">
      <c r="A3293" s="2" t="s">
        <v>6616</v>
      </c>
      <c r="B3293" s="2" t="s">
        <v>6617</v>
      </c>
      <c r="C3293" s="2">
        <v>49</v>
      </c>
      <c r="D3293" s="2" t="s">
        <v>12</v>
      </c>
      <c r="E3293" s="2" t="s">
        <v>29</v>
      </c>
      <c r="F3293" s="2" t="s">
        <v>14</v>
      </c>
      <c r="G3293" s="2" t="s">
        <v>30</v>
      </c>
      <c r="H3293" s="7">
        <v>15994.39</v>
      </c>
      <c r="I3293" s="3">
        <v>45008</v>
      </c>
      <c r="J3293" s="3" t="str">
        <f>TEXT(NIgerian_Fintech[[#This Row],[TransactionDate]], "JJJJ")</f>
        <v>2023</v>
      </c>
      <c r="K3293" s="3" t="str">
        <f>TEXT(NIgerian_Fintech[[#This Row],[TransactionDate]], "MMMM")</f>
        <v>March</v>
      </c>
      <c r="L3293" s="3" t="str">
        <f>TEXT(NIgerian_Fintech[[#This Row],[TransactionDate]], "MM")</f>
        <v>03</v>
      </c>
      <c r="M3293" s="3" t="str">
        <f>TEXT(NIgerian_Fintech[[#This Row],[TransactionDate]], "tttt")</f>
        <v>Thursday</v>
      </c>
      <c r="N3293" s="2" t="s">
        <v>16</v>
      </c>
    </row>
    <row r="3294" spans="1:14" ht="14.5" x14ac:dyDescent="0.35">
      <c r="A3294" s="2" t="s">
        <v>6618</v>
      </c>
      <c r="B3294" s="2" t="s">
        <v>6619</v>
      </c>
      <c r="C3294" s="2">
        <v>18</v>
      </c>
      <c r="D3294" s="2" t="s">
        <v>39</v>
      </c>
      <c r="E3294" s="2" t="s">
        <v>42</v>
      </c>
      <c r="F3294" s="2" t="s">
        <v>35</v>
      </c>
      <c r="G3294" s="2" t="s">
        <v>26</v>
      </c>
      <c r="H3294" s="7">
        <v>11657.39</v>
      </c>
      <c r="I3294" s="3">
        <v>45324</v>
      </c>
      <c r="J3294" s="3" t="str">
        <f>TEXT(NIgerian_Fintech[[#This Row],[TransactionDate]], "JJJJ")</f>
        <v>2024</v>
      </c>
      <c r="K3294" s="3" t="str">
        <f>TEXT(NIgerian_Fintech[[#This Row],[TransactionDate]], "MMMM")</f>
        <v>February</v>
      </c>
      <c r="L3294" s="3" t="str">
        <f>TEXT(NIgerian_Fintech[[#This Row],[TransactionDate]], "MM")</f>
        <v>02</v>
      </c>
      <c r="M3294" s="3" t="str">
        <f>TEXT(NIgerian_Fintech[[#This Row],[TransactionDate]], "tttt")</f>
        <v>Friday</v>
      </c>
      <c r="N3294" s="2" t="s">
        <v>16</v>
      </c>
    </row>
    <row r="3295" spans="1:14" ht="14.5" x14ac:dyDescent="0.35">
      <c r="A3295" s="2" t="s">
        <v>6620</v>
      </c>
      <c r="B3295" s="2" t="s">
        <v>6621</v>
      </c>
      <c r="C3295" s="2">
        <v>25</v>
      </c>
      <c r="D3295" s="2" t="s">
        <v>39</v>
      </c>
      <c r="E3295" s="2" t="s">
        <v>64</v>
      </c>
      <c r="F3295" s="2" t="s">
        <v>25</v>
      </c>
      <c r="G3295" s="2" t="s">
        <v>15</v>
      </c>
      <c r="H3295" s="7">
        <v>35456.06</v>
      </c>
      <c r="I3295" s="3">
        <v>45620</v>
      </c>
      <c r="J3295" s="3" t="str">
        <f>TEXT(NIgerian_Fintech[[#This Row],[TransactionDate]], "JJJJ")</f>
        <v>2024</v>
      </c>
      <c r="K3295" s="3" t="str">
        <f>TEXT(NIgerian_Fintech[[#This Row],[TransactionDate]], "MMMM")</f>
        <v>November</v>
      </c>
      <c r="L3295" s="3" t="str">
        <f>TEXT(NIgerian_Fintech[[#This Row],[TransactionDate]], "MM")</f>
        <v>11</v>
      </c>
      <c r="M3295" s="3" t="str">
        <f>TEXT(NIgerian_Fintech[[#This Row],[TransactionDate]], "tttt")</f>
        <v>Sunday</v>
      </c>
      <c r="N3295" s="2" t="s">
        <v>16</v>
      </c>
    </row>
    <row r="3296" spans="1:14" ht="14.5" x14ac:dyDescent="0.35">
      <c r="A3296" s="2" t="s">
        <v>6622</v>
      </c>
      <c r="B3296" s="2" t="s">
        <v>6623</v>
      </c>
      <c r="C3296" s="2">
        <v>62</v>
      </c>
      <c r="D3296" s="2" t="s">
        <v>12</v>
      </c>
      <c r="E3296" s="2" t="s">
        <v>42</v>
      </c>
      <c r="F3296" s="2" t="s">
        <v>49</v>
      </c>
      <c r="G3296" s="2" t="s">
        <v>26</v>
      </c>
      <c r="H3296" s="7">
        <v>1870.32</v>
      </c>
      <c r="I3296" s="3">
        <v>45626</v>
      </c>
      <c r="J3296" s="3" t="str">
        <f>TEXT(NIgerian_Fintech[[#This Row],[TransactionDate]], "JJJJ")</f>
        <v>2024</v>
      </c>
      <c r="K3296" s="3" t="str">
        <f>TEXT(NIgerian_Fintech[[#This Row],[TransactionDate]], "MMMM")</f>
        <v>November</v>
      </c>
      <c r="L3296" s="3" t="str">
        <f>TEXT(NIgerian_Fintech[[#This Row],[TransactionDate]], "MM")</f>
        <v>11</v>
      </c>
      <c r="M3296" s="3" t="str">
        <f>TEXT(NIgerian_Fintech[[#This Row],[TransactionDate]], "tttt")</f>
        <v>Saturday</v>
      </c>
      <c r="N3296" s="2" t="s">
        <v>16</v>
      </c>
    </row>
    <row r="3297" spans="1:14" ht="14.5" x14ac:dyDescent="0.35">
      <c r="A3297" s="2" t="s">
        <v>6624</v>
      </c>
      <c r="B3297" s="2" t="s">
        <v>6625</v>
      </c>
      <c r="C3297" s="2">
        <v>40</v>
      </c>
      <c r="D3297" s="2" t="s">
        <v>39</v>
      </c>
      <c r="E3297" s="2" t="s">
        <v>64</v>
      </c>
      <c r="F3297" s="2" t="s">
        <v>19</v>
      </c>
      <c r="G3297" s="2" t="s">
        <v>36</v>
      </c>
      <c r="H3297" s="7">
        <v>14816.99</v>
      </c>
      <c r="I3297" s="3">
        <v>45319</v>
      </c>
      <c r="J3297" s="3" t="str">
        <f>TEXT(NIgerian_Fintech[[#This Row],[TransactionDate]], "JJJJ")</f>
        <v>2024</v>
      </c>
      <c r="K3297" s="3" t="str">
        <f>TEXT(NIgerian_Fintech[[#This Row],[TransactionDate]], "MMMM")</f>
        <v>January</v>
      </c>
      <c r="L3297" s="3" t="str">
        <f>TEXT(NIgerian_Fintech[[#This Row],[TransactionDate]], "MM")</f>
        <v>01</v>
      </c>
      <c r="M3297" s="3" t="str">
        <f>TEXT(NIgerian_Fintech[[#This Row],[TransactionDate]], "tttt")</f>
        <v>Sunday</v>
      </c>
      <c r="N3297" s="2" t="s">
        <v>16</v>
      </c>
    </row>
    <row r="3298" spans="1:14" ht="14.5" x14ac:dyDescent="0.35">
      <c r="A3298" s="2" t="s">
        <v>6626</v>
      </c>
      <c r="B3298" s="2" t="s">
        <v>6627</v>
      </c>
      <c r="C3298" s="2">
        <v>64</v>
      </c>
      <c r="D3298" s="2" t="s">
        <v>39</v>
      </c>
      <c r="E3298" s="2" t="s">
        <v>24</v>
      </c>
      <c r="F3298" s="2" t="s">
        <v>49</v>
      </c>
      <c r="G3298" s="2" t="s">
        <v>20</v>
      </c>
      <c r="H3298" s="7">
        <v>5222.84</v>
      </c>
      <c r="I3298" s="3">
        <v>44970</v>
      </c>
      <c r="J3298" s="3" t="str">
        <f>TEXT(NIgerian_Fintech[[#This Row],[TransactionDate]], "JJJJ")</f>
        <v>2023</v>
      </c>
      <c r="K3298" s="3" t="str">
        <f>TEXT(NIgerian_Fintech[[#This Row],[TransactionDate]], "MMMM")</f>
        <v>February</v>
      </c>
      <c r="L3298" s="3" t="str">
        <f>TEXT(NIgerian_Fintech[[#This Row],[TransactionDate]], "MM")</f>
        <v>02</v>
      </c>
      <c r="M3298" s="3" t="str">
        <f>TEXT(NIgerian_Fintech[[#This Row],[TransactionDate]], "tttt")</f>
        <v>Monday</v>
      </c>
      <c r="N3298" s="2" t="s">
        <v>16</v>
      </c>
    </row>
    <row r="3299" spans="1:14" ht="14.5" x14ac:dyDescent="0.35">
      <c r="A3299" s="2" t="s">
        <v>6628</v>
      </c>
      <c r="B3299" s="2" t="s">
        <v>6629</v>
      </c>
      <c r="C3299" s="2">
        <v>57</v>
      </c>
      <c r="D3299" s="2" t="s">
        <v>12</v>
      </c>
      <c r="E3299" s="2" t="s">
        <v>64</v>
      </c>
      <c r="F3299" s="2" t="s">
        <v>35</v>
      </c>
      <c r="G3299" s="2" t="s">
        <v>30</v>
      </c>
      <c r="H3299" s="7">
        <v>4469.62</v>
      </c>
      <c r="I3299" s="3">
        <v>45404</v>
      </c>
      <c r="J3299" s="3" t="str">
        <f>TEXT(NIgerian_Fintech[[#This Row],[TransactionDate]], "JJJJ")</f>
        <v>2024</v>
      </c>
      <c r="K3299" s="3" t="str">
        <f>TEXT(NIgerian_Fintech[[#This Row],[TransactionDate]], "MMMM")</f>
        <v>April</v>
      </c>
      <c r="L3299" s="3" t="str">
        <f>TEXT(NIgerian_Fintech[[#This Row],[TransactionDate]], "MM")</f>
        <v>04</v>
      </c>
      <c r="M3299" s="3" t="str">
        <f>TEXT(NIgerian_Fintech[[#This Row],[TransactionDate]], "tttt")</f>
        <v>Monday</v>
      </c>
      <c r="N3299" s="2" t="s">
        <v>21</v>
      </c>
    </row>
    <row r="3300" spans="1:14" ht="14.5" x14ac:dyDescent="0.35">
      <c r="A3300" s="2" t="s">
        <v>6630</v>
      </c>
      <c r="B3300" s="2" t="s">
        <v>6631</v>
      </c>
      <c r="C3300" s="2">
        <v>29</v>
      </c>
      <c r="D3300" s="2" t="s">
        <v>39</v>
      </c>
      <c r="E3300" s="2" t="s">
        <v>13</v>
      </c>
      <c r="F3300" s="2" t="s">
        <v>55</v>
      </c>
      <c r="G3300" s="2" t="s">
        <v>36</v>
      </c>
      <c r="H3300" s="7">
        <v>7353.71</v>
      </c>
      <c r="I3300" s="3">
        <v>45536</v>
      </c>
      <c r="J3300" s="3" t="str">
        <f>TEXT(NIgerian_Fintech[[#This Row],[TransactionDate]], "JJJJ")</f>
        <v>2024</v>
      </c>
      <c r="K3300" s="3" t="str">
        <f>TEXT(NIgerian_Fintech[[#This Row],[TransactionDate]], "MMMM")</f>
        <v>September</v>
      </c>
      <c r="L3300" s="3" t="str">
        <f>TEXT(NIgerian_Fintech[[#This Row],[TransactionDate]], "MM")</f>
        <v>09</v>
      </c>
      <c r="M3300" s="3" t="str">
        <f>TEXT(NIgerian_Fintech[[#This Row],[TransactionDate]], "tttt")</f>
        <v>Sunday</v>
      </c>
      <c r="N3300" s="2" t="s">
        <v>16</v>
      </c>
    </row>
    <row r="3301" spans="1:14" ht="14.5" x14ac:dyDescent="0.35">
      <c r="A3301" s="2" t="s">
        <v>6632</v>
      </c>
      <c r="B3301" s="2" t="s">
        <v>6633</v>
      </c>
      <c r="C3301" s="2">
        <v>29</v>
      </c>
      <c r="D3301" s="2" t="s">
        <v>12</v>
      </c>
      <c r="E3301" s="2" t="s">
        <v>42</v>
      </c>
      <c r="F3301" s="2" t="s">
        <v>35</v>
      </c>
      <c r="G3301" s="2" t="s">
        <v>20</v>
      </c>
      <c r="H3301" s="7">
        <v>343.34</v>
      </c>
      <c r="I3301" s="3">
        <v>45017</v>
      </c>
      <c r="J3301" s="3" t="str">
        <f>TEXT(NIgerian_Fintech[[#This Row],[TransactionDate]], "JJJJ")</f>
        <v>2023</v>
      </c>
      <c r="K3301" s="3" t="str">
        <f>TEXT(NIgerian_Fintech[[#This Row],[TransactionDate]], "MMMM")</f>
        <v>April</v>
      </c>
      <c r="L3301" s="3" t="str">
        <f>TEXT(NIgerian_Fintech[[#This Row],[TransactionDate]], "MM")</f>
        <v>04</v>
      </c>
      <c r="M3301" s="3" t="str">
        <f>TEXT(NIgerian_Fintech[[#This Row],[TransactionDate]], "tttt")</f>
        <v>Saturday</v>
      </c>
      <c r="N3301" s="2" t="s">
        <v>16</v>
      </c>
    </row>
    <row r="3302" spans="1:14" ht="14.5" x14ac:dyDescent="0.35">
      <c r="A3302" s="2" t="s">
        <v>6634</v>
      </c>
      <c r="B3302" s="2" t="s">
        <v>6635</v>
      </c>
      <c r="C3302" s="2">
        <v>63</v>
      </c>
      <c r="D3302" s="2" t="s">
        <v>12</v>
      </c>
      <c r="E3302" s="2" t="s">
        <v>42</v>
      </c>
      <c r="F3302" s="2" t="s">
        <v>14</v>
      </c>
      <c r="G3302" s="2" t="s">
        <v>30</v>
      </c>
      <c r="H3302" s="7">
        <v>3747.37</v>
      </c>
      <c r="I3302" s="3">
        <v>45255</v>
      </c>
      <c r="J3302" s="3" t="str">
        <f>TEXT(NIgerian_Fintech[[#This Row],[TransactionDate]], "JJJJ")</f>
        <v>2023</v>
      </c>
      <c r="K3302" s="3" t="str">
        <f>TEXT(NIgerian_Fintech[[#This Row],[TransactionDate]], "MMMM")</f>
        <v>November</v>
      </c>
      <c r="L3302" s="3" t="str">
        <f>TEXT(NIgerian_Fintech[[#This Row],[TransactionDate]], "MM")</f>
        <v>11</v>
      </c>
      <c r="M3302" s="3" t="str">
        <f>TEXT(NIgerian_Fintech[[#This Row],[TransactionDate]], "tttt")</f>
        <v>Saturday</v>
      </c>
      <c r="N3302" s="2" t="s">
        <v>16</v>
      </c>
    </row>
    <row r="3303" spans="1:14" ht="14.5" x14ac:dyDescent="0.35">
      <c r="A3303" s="2" t="s">
        <v>6636</v>
      </c>
      <c r="B3303" s="2" t="s">
        <v>6637</v>
      </c>
      <c r="C3303" s="2">
        <v>64</v>
      </c>
      <c r="D3303" s="2" t="s">
        <v>12</v>
      </c>
      <c r="E3303" s="2" t="s">
        <v>52</v>
      </c>
      <c r="F3303" s="2" t="s">
        <v>25</v>
      </c>
      <c r="G3303" s="2" t="s">
        <v>15</v>
      </c>
      <c r="H3303" s="7">
        <v>1817.8</v>
      </c>
      <c r="I3303" s="3">
        <v>45579</v>
      </c>
      <c r="J3303" s="3" t="str">
        <f>TEXT(NIgerian_Fintech[[#This Row],[TransactionDate]], "JJJJ")</f>
        <v>2024</v>
      </c>
      <c r="K3303" s="3" t="str">
        <f>TEXT(NIgerian_Fintech[[#This Row],[TransactionDate]], "MMMM")</f>
        <v>October</v>
      </c>
      <c r="L3303" s="3" t="str">
        <f>TEXT(NIgerian_Fintech[[#This Row],[TransactionDate]], "MM")</f>
        <v>10</v>
      </c>
      <c r="M3303" s="3" t="str">
        <f>TEXT(NIgerian_Fintech[[#This Row],[TransactionDate]], "tttt")</f>
        <v>Monday</v>
      </c>
      <c r="N3303" s="2" t="s">
        <v>16</v>
      </c>
    </row>
    <row r="3304" spans="1:14" ht="14.5" x14ac:dyDescent="0.35">
      <c r="A3304" s="2" t="s">
        <v>6638</v>
      </c>
      <c r="B3304" s="2" t="s">
        <v>6639</v>
      </c>
      <c r="C3304" s="2">
        <v>32</v>
      </c>
      <c r="D3304" s="2" t="s">
        <v>12</v>
      </c>
      <c r="E3304" s="2" t="s">
        <v>29</v>
      </c>
      <c r="F3304" s="2" t="s">
        <v>55</v>
      </c>
      <c r="G3304" s="2" t="s">
        <v>26</v>
      </c>
      <c r="H3304" s="7">
        <v>1493.02</v>
      </c>
      <c r="I3304" s="3">
        <v>45340</v>
      </c>
      <c r="J3304" s="3" t="str">
        <f>TEXT(NIgerian_Fintech[[#This Row],[TransactionDate]], "JJJJ")</f>
        <v>2024</v>
      </c>
      <c r="K3304" s="3" t="str">
        <f>TEXT(NIgerian_Fintech[[#This Row],[TransactionDate]], "MMMM")</f>
        <v>February</v>
      </c>
      <c r="L3304" s="3" t="str">
        <f>TEXT(NIgerian_Fintech[[#This Row],[TransactionDate]], "MM")</f>
        <v>02</v>
      </c>
      <c r="M3304" s="3" t="str">
        <f>TEXT(NIgerian_Fintech[[#This Row],[TransactionDate]], "tttt")</f>
        <v>Sunday</v>
      </c>
      <c r="N3304" s="2" t="s">
        <v>16</v>
      </c>
    </row>
    <row r="3305" spans="1:14" ht="14.5" x14ac:dyDescent="0.35">
      <c r="A3305" s="2" t="s">
        <v>6640</v>
      </c>
      <c r="B3305" s="2" t="s">
        <v>6641</v>
      </c>
      <c r="C3305" s="2">
        <v>58</v>
      </c>
      <c r="D3305" s="2" t="s">
        <v>39</v>
      </c>
      <c r="E3305" s="2" t="s">
        <v>52</v>
      </c>
      <c r="F3305" s="2" t="s">
        <v>49</v>
      </c>
      <c r="G3305" s="2" t="s">
        <v>30</v>
      </c>
      <c r="H3305" s="7">
        <v>4114.9399999999996</v>
      </c>
      <c r="I3305" s="3">
        <v>45646</v>
      </c>
      <c r="J3305" s="3" t="str">
        <f>TEXT(NIgerian_Fintech[[#This Row],[TransactionDate]], "JJJJ")</f>
        <v>2024</v>
      </c>
      <c r="K3305" s="3" t="str">
        <f>TEXT(NIgerian_Fintech[[#This Row],[TransactionDate]], "MMMM")</f>
        <v>December</v>
      </c>
      <c r="L3305" s="3" t="str">
        <f>TEXT(NIgerian_Fintech[[#This Row],[TransactionDate]], "MM")</f>
        <v>12</v>
      </c>
      <c r="M3305" s="3" t="str">
        <f>TEXT(NIgerian_Fintech[[#This Row],[TransactionDate]], "tttt")</f>
        <v>Friday</v>
      </c>
      <c r="N3305" s="2" t="s">
        <v>16</v>
      </c>
    </row>
    <row r="3306" spans="1:14" ht="14.5" x14ac:dyDescent="0.35">
      <c r="A3306" s="2" t="s">
        <v>6642</v>
      </c>
      <c r="B3306" s="2" t="s">
        <v>6643</v>
      </c>
      <c r="C3306" s="2">
        <v>36</v>
      </c>
      <c r="D3306" s="2" t="s">
        <v>39</v>
      </c>
      <c r="E3306" s="2" t="s">
        <v>74</v>
      </c>
      <c r="F3306" s="2" t="s">
        <v>14</v>
      </c>
      <c r="G3306" s="2" t="s">
        <v>15</v>
      </c>
      <c r="H3306" s="7">
        <v>16208.24</v>
      </c>
      <c r="I3306" s="3">
        <v>45617</v>
      </c>
      <c r="J3306" s="3" t="str">
        <f>TEXT(NIgerian_Fintech[[#This Row],[TransactionDate]], "JJJJ")</f>
        <v>2024</v>
      </c>
      <c r="K3306" s="3" t="str">
        <f>TEXT(NIgerian_Fintech[[#This Row],[TransactionDate]], "MMMM")</f>
        <v>November</v>
      </c>
      <c r="L3306" s="3" t="str">
        <f>TEXT(NIgerian_Fintech[[#This Row],[TransactionDate]], "MM")</f>
        <v>11</v>
      </c>
      <c r="M3306" s="3" t="str">
        <f>TEXT(NIgerian_Fintech[[#This Row],[TransactionDate]], "tttt")</f>
        <v>Thursday</v>
      </c>
      <c r="N3306" s="2" t="s">
        <v>16</v>
      </c>
    </row>
    <row r="3307" spans="1:14" ht="14.5" x14ac:dyDescent="0.35">
      <c r="A3307" s="2" t="s">
        <v>6644</v>
      </c>
      <c r="B3307" s="2" t="s">
        <v>6645</v>
      </c>
      <c r="C3307" s="2">
        <v>43</v>
      </c>
      <c r="D3307" s="2" t="s">
        <v>39</v>
      </c>
      <c r="E3307" s="2" t="s">
        <v>64</v>
      </c>
      <c r="F3307" s="2" t="s">
        <v>19</v>
      </c>
      <c r="G3307" s="2" t="s">
        <v>20</v>
      </c>
      <c r="H3307" s="7">
        <v>2245.33</v>
      </c>
      <c r="I3307" s="3">
        <v>45625</v>
      </c>
      <c r="J3307" s="3" t="str">
        <f>TEXT(NIgerian_Fintech[[#This Row],[TransactionDate]], "JJJJ")</f>
        <v>2024</v>
      </c>
      <c r="K3307" s="3" t="str">
        <f>TEXT(NIgerian_Fintech[[#This Row],[TransactionDate]], "MMMM")</f>
        <v>November</v>
      </c>
      <c r="L3307" s="3" t="str">
        <f>TEXT(NIgerian_Fintech[[#This Row],[TransactionDate]], "MM")</f>
        <v>11</v>
      </c>
      <c r="M3307" s="3" t="str">
        <f>TEXT(NIgerian_Fintech[[#This Row],[TransactionDate]], "tttt")</f>
        <v>Friday</v>
      </c>
      <c r="N3307" s="2" t="s">
        <v>16</v>
      </c>
    </row>
    <row r="3308" spans="1:14" ht="14.5" x14ac:dyDescent="0.35">
      <c r="A3308" s="2" t="s">
        <v>6646</v>
      </c>
      <c r="B3308" s="2" t="s">
        <v>6647</v>
      </c>
      <c r="C3308" s="2">
        <v>46</v>
      </c>
      <c r="D3308" s="2" t="s">
        <v>12</v>
      </c>
      <c r="E3308" s="2" t="s">
        <v>13</v>
      </c>
      <c r="F3308" s="2" t="s">
        <v>55</v>
      </c>
      <c r="G3308" s="2" t="s">
        <v>30</v>
      </c>
      <c r="H3308" s="7">
        <v>7580.39</v>
      </c>
      <c r="I3308" s="3">
        <v>45036</v>
      </c>
      <c r="J3308" s="3" t="str">
        <f>TEXT(NIgerian_Fintech[[#This Row],[TransactionDate]], "JJJJ")</f>
        <v>2023</v>
      </c>
      <c r="K3308" s="3" t="str">
        <f>TEXT(NIgerian_Fintech[[#This Row],[TransactionDate]], "MMMM")</f>
        <v>April</v>
      </c>
      <c r="L3308" s="3" t="str">
        <f>TEXT(NIgerian_Fintech[[#This Row],[TransactionDate]], "MM")</f>
        <v>04</v>
      </c>
      <c r="M3308" s="3" t="str">
        <f>TEXT(NIgerian_Fintech[[#This Row],[TransactionDate]], "tttt")</f>
        <v>Thursday</v>
      </c>
      <c r="N3308" s="2" t="s">
        <v>16</v>
      </c>
    </row>
    <row r="3309" spans="1:14" ht="14.5" x14ac:dyDescent="0.35">
      <c r="A3309" s="2" t="s">
        <v>6648</v>
      </c>
      <c r="B3309" s="2" t="s">
        <v>6649</v>
      </c>
      <c r="C3309" s="2">
        <v>39</v>
      </c>
      <c r="D3309" s="2" t="s">
        <v>39</v>
      </c>
      <c r="E3309" s="2" t="s">
        <v>52</v>
      </c>
      <c r="F3309" s="2" t="s">
        <v>14</v>
      </c>
      <c r="G3309" s="2" t="s">
        <v>15</v>
      </c>
      <c r="H3309" s="7">
        <v>13809.34</v>
      </c>
      <c r="I3309" s="3">
        <v>45145</v>
      </c>
      <c r="J3309" s="3" t="str">
        <f>TEXT(NIgerian_Fintech[[#This Row],[TransactionDate]], "JJJJ")</f>
        <v>2023</v>
      </c>
      <c r="K3309" s="3" t="str">
        <f>TEXT(NIgerian_Fintech[[#This Row],[TransactionDate]], "MMMM")</f>
        <v>August</v>
      </c>
      <c r="L3309" s="3" t="str">
        <f>TEXT(NIgerian_Fintech[[#This Row],[TransactionDate]], "MM")</f>
        <v>08</v>
      </c>
      <c r="M3309" s="3" t="str">
        <f>TEXT(NIgerian_Fintech[[#This Row],[TransactionDate]], "tttt")</f>
        <v>Monday</v>
      </c>
      <c r="N3309" s="2" t="s">
        <v>16</v>
      </c>
    </row>
    <row r="3310" spans="1:14" ht="14.5" x14ac:dyDescent="0.35">
      <c r="A3310" s="2" t="s">
        <v>6650</v>
      </c>
      <c r="B3310" s="2" t="s">
        <v>6651</v>
      </c>
      <c r="C3310" s="2">
        <v>57</v>
      </c>
      <c r="D3310" s="2" t="s">
        <v>39</v>
      </c>
      <c r="E3310" s="2" t="s">
        <v>42</v>
      </c>
      <c r="F3310" s="2" t="s">
        <v>49</v>
      </c>
      <c r="G3310" s="2" t="s">
        <v>20</v>
      </c>
      <c r="H3310" s="7">
        <v>2757.16</v>
      </c>
      <c r="I3310" s="3">
        <v>45389</v>
      </c>
      <c r="J3310" s="3" t="str">
        <f>TEXT(NIgerian_Fintech[[#This Row],[TransactionDate]], "JJJJ")</f>
        <v>2024</v>
      </c>
      <c r="K3310" s="3" t="str">
        <f>TEXT(NIgerian_Fintech[[#This Row],[TransactionDate]], "MMMM")</f>
        <v>April</v>
      </c>
      <c r="L3310" s="3" t="str">
        <f>TEXT(NIgerian_Fintech[[#This Row],[TransactionDate]], "MM")</f>
        <v>04</v>
      </c>
      <c r="M3310" s="3" t="str">
        <f>TEXT(NIgerian_Fintech[[#This Row],[TransactionDate]], "tttt")</f>
        <v>Sunday</v>
      </c>
      <c r="N3310" s="2" t="s">
        <v>16</v>
      </c>
    </row>
    <row r="3311" spans="1:14" ht="14.5" x14ac:dyDescent="0.35">
      <c r="A3311" s="2" t="s">
        <v>6652</v>
      </c>
      <c r="B3311" s="2" t="s">
        <v>6653</v>
      </c>
      <c r="C3311" s="2">
        <v>38</v>
      </c>
      <c r="D3311" s="2" t="s">
        <v>39</v>
      </c>
      <c r="E3311" s="2" t="s">
        <v>74</v>
      </c>
      <c r="F3311" s="2" t="s">
        <v>35</v>
      </c>
      <c r="G3311" s="2" t="s">
        <v>36</v>
      </c>
      <c r="H3311" s="7">
        <v>25797</v>
      </c>
      <c r="I3311" s="3">
        <v>45441</v>
      </c>
      <c r="J3311" s="3" t="str">
        <f>TEXT(NIgerian_Fintech[[#This Row],[TransactionDate]], "JJJJ")</f>
        <v>2024</v>
      </c>
      <c r="K3311" s="3" t="str">
        <f>TEXT(NIgerian_Fintech[[#This Row],[TransactionDate]], "MMMM")</f>
        <v>May</v>
      </c>
      <c r="L3311" s="3" t="str">
        <f>TEXT(NIgerian_Fintech[[#This Row],[TransactionDate]], "MM")</f>
        <v>05</v>
      </c>
      <c r="M3311" s="3" t="str">
        <f>TEXT(NIgerian_Fintech[[#This Row],[TransactionDate]], "tttt")</f>
        <v>Wednesday</v>
      </c>
      <c r="N3311" s="2" t="s">
        <v>16</v>
      </c>
    </row>
    <row r="3312" spans="1:14" ht="14.5" x14ac:dyDescent="0.35">
      <c r="A3312" s="2" t="s">
        <v>6654</v>
      </c>
      <c r="B3312" s="2" t="s">
        <v>6655</v>
      </c>
      <c r="C3312" s="2">
        <v>55</v>
      </c>
      <c r="D3312" s="2" t="s">
        <v>39</v>
      </c>
      <c r="E3312" s="2" t="s">
        <v>13</v>
      </c>
      <c r="F3312" s="2" t="s">
        <v>49</v>
      </c>
      <c r="G3312" s="2" t="s">
        <v>26</v>
      </c>
      <c r="H3312" s="7">
        <v>20136.38</v>
      </c>
      <c r="I3312" s="3">
        <v>45479</v>
      </c>
      <c r="J3312" s="3" t="str">
        <f>TEXT(NIgerian_Fintech[[#This Row],[TransactionDate]], "JJJJ")</f>
        <v>2024</v>
      </c>
      <c r="K3312" s="3" t="str">
        <f>TEXT(NIgerian_Fintech[[#This Row],[TransactionDate]], "MMMM")</f>
        <v>July</v>
      </c>
      <c r="L3312" s="3" t="str">
        <f>TEXT(NIgerian_Fintech[[#This Row],[TransactionDate]], "MM")</f>
        <v>07</v>
      </c>
      <c r="M3312" s="3" t="str">
        <f>TEXT(NIgerian_Fintech[[#This Row],[TransactionDate]], "tttt")</f>
        <v>Saturday</v>
      </c>
      <c r="N3312" s="2" t="s">
        <v>16</v>
      </c>
    </row>
    <row r="3313" spans="1:14" ht="14.5" x14ac:dyDescent="0.35">
      <c r="A3313" s="2" t="s">
        <v>6656</v>
      </c>
      <c r="B3313" s="2" t="s">
        <v>6657</v>
      </c>
      <c r="C3313" s="2">
        <v>37</v>
      </c>
      <c r="D3313" s="2" t="s">
        <v>12</v>
      </c>
      <c r="E3313" s="2" t="s">
        <v>93</v>
      </c>
      <c r="F3313" s="2" t="s">
        <v>55</v>
      </c>
      <c r="G3313" s="2" t="s">
        <v>15</v>
      </c>
      <c r="H3313" s="7">
        <v>2892.54</v>
      </c>
      <c r="I3313" s="3">
        <v>45563</v>
      </c>
      <c r="J3313" s="3" t="str">
        <f>TEXT(NIgerian_Fintech[[#This Row],[TransactionDate]], "JJJJ")</f>
        <v>2024</v>
      </c>
      <c r="K3313" s="3" t="str">
        <f>TEXT(NIgerian_Fintech[[#This Row],[TransactionDate]], "MMMM")</f>
        <v>September</v>
      </c>
      <c r="L3313" s="3" t="str">
        <f>TEXT(NIgerian_Fintech[[#This Row],[TransactionDate]], "MM")</f>
        <v>09</v>
      </c>
      <c r="M3313" s="3" t="str">
        <f>TEXT(NIgerian_Fintech[[#This Row],[TransactionDate]], "tttt")</f>
        <v>Saturday</v>
      </c>
      <c r="N3313" s="2" t="s">
        <v>16</v>
      </c>
    </row>
    <row r="3314" spans="1:14" ht="14.5" x14ac:dyDescent="0.35">
      <c r="A3314" s="2" t="s">
        <v>6658</v>
      </c>
      <c r="B3314" s="2" t="s">
        <v>6659</v>
      </c>
      <c r="C3314" s="2">
        <v>46</v>
      </c>
      <c r="D3314" s="2" t="s">
        <v>12</v>
      </c>
      <c r="E3314" s="2" t="s">
        <v>42</v>
      </c>
      <c r="F3314" s="2" t="s">
        <v>55</v>
      </c>
      <c r="G3314" s="2" t="s">
        <v>36</v>
      </c>
      <c r="H3314" s="7">
        <v>45696.17</v>
      </c>
      <c r="I3314" s="3">
        <v>45183</v>
      </c>
      <c r="J3314" s="3" t="str">
        <f>TEXT(NIgerian_Fintech[[#This Row],[TransactionDate]], "JJJJ")</f>
        <v>2023</v>
      </c>
      <c r="K3314" s="3" t="str">
        <f>TEXT(NIgerian_Fintech[[#This Row],[TransactionDate]], "MMMM")</f>
        <v>September</v>
      </c>
      <c r="L3314" s="3" t="str">
        <f>TEXT(NIgerian_Fintech[[#This Row],[TransactionDate]], "MM")</f>
        <v>09</v>
      </c>
      <c r="M3314" s="3" t="str">
        <f>TEXT(NIgerian_Fintech[[#This Row],[TransactionDate]], "tttt")</f>
        <v>Thursday</v>
      </c>
      <c r="N3314" s="2" t="s">
        <v>16</v>
      </c>
    </row>
    <row r="3315" spans="1:14" ht="14.5" x14ac:dyDescent="0.35">
      <c r="A3315" s="2" t="s">
        <v>6660</v>
      </c>
      <c r="B3315" s="2" t="s">
        <v>6661</v>
      </c>
      <c r="C3315" s="2">
        <v>21</v>
      </c>
      <c r="D3315" s="2" t="s">
        <v>39</v>
      </c>
      <c r="E3315" s="2" t="s">
        <v>42</v>
      </c>
      <c r="F3315" s="2" t="s">
        <v>35</v>
      </c>
      <c r="G3315" s="2" t="s">
        <v>20</v>
      </c>
      <c r="H3315" s="7">
        <v>11061.54</v>
      </c>
      <c r="I3315" s="3">
        <v>45119</v>
      </c>
      <c r="J3315" s="3" t="str">
        <f>TEXT(NIgerian_Fintech[[#This Row],[TransactionDate]], "JJJJ")</f>
        <v>2023</v>
      </c>
      <c r="K3315" s="3" t="str">
        <f>TEXT(NIgerian_Fintech[[#This Row],[TransactionDate]], "MMMM")</f>
        <v>July</v>
      </c>
      <c r="L3315" s="3" t="str">
        <f>TEXT(NIgerian_Fintech[[#This Row],[TransactionDate]], "MM")</f>
        <v>07</v>
      </c>
      <c r="M3315" s="3" t="str">
        <f>TEXT(NIgerian_Fintech[[#This Row],[TransactionDate]], "tttt")</f>
        <v>Wednesday</v>
      </c>
      <c r="N3315" s="2" t="s">
        <v>16</v>
      </c>
    </row>
    <row r="3316" spans="1:14" ht="14.5" x14ac:dyDescent="0.35">
      <c r="A3316" s="2" t="s">
        <v>6662</v>
      </c>
      <c r="B3316" s="2" t="s">
        <v>6663</v>
      </c>
      <c r="C3316" s="2">
        <v>24</v>
      </c>
      <c r="D3316" s="2" t="s">
        <v>12</v>
      </c>
      <c r="E3316" s="2" t="s">
        <v>24</v>
      </c>
      <c r="F3316" s="2" t="s">
        <v>55</v>
      </c>
      <c r="G3316" s="2" t="s">
        <v>30</v>
      </c>
      <c r="H3316" s="7">
        <v>3370.12</v>
      </c>
      <c r="I3316" s="3">
        <v>45553</v>
      </c>
      <c r="J3316" s="3" t="str">
        <f>TEXT(NIgerian_Fintech[[#This Row],[TransactionDate]], "JJJJ")</f>
        <v>2024</v>
      </c>
      <c r="K3316" s="3" t="str">
        <f>TEXT(NIgerian_Fintech[[#This Row],[TransactionDate]], "MMMM")</f>
        <v>September</v>
      </c>
      <c r="L3316" s="3" t="str">
        <f>TEXT(NIgerian_Fintech[[#This Row],[TransactionDate]], "MM")</f>
        <v>09</v>
      </c>
      <c r="M3316" s="3" t="str">
        <f>TEXT(NIgerian_Fintech[[#This Row],[TransactionDate]], "tttt")</f>
        <v>Wednesday</v>
      </c>
      <c r="N3316" s="2" t="s">
        <v>16</v>
      </c>
    </row>
    <row r="3317" spans="1:14" ht="14.5" x14ac:dyDescent="0.35">
      <c r="A3317" s="2" t="s">
        <v>6664</v>
      </c>
      <c r="B3317" s="2" t="s">
        <v>6665</v>
      </c>
      <c r="C3317" s="2">
        <v>45</v>
      </c>
      <c r="D3317" s="2" t="s">
        <v>39</v>
      </c>
      <c r="E3317" s="2" t="s">
        <v>93</v>
      </c>
      <c r="F3317" s="2" t="s">
        <v>25</v>
      </c>
      <c r="G3317" s="2" t="s">
        <v>26</v>
      </c>
      <c r="H3317" s="7">
        <v>11426.82</v>
      </c>
      <c r="I3317" s="3">
        <v>44996</v>
      </c>
      <c r="J3317" s="3" t="str">
        <f>TEXT(NIgerian_Fintech[[#This Row],[TransactionDate]], "JJJJ")</f>
        <v>2023</v>
      </c>
      <c r="K3317" s="3" t="str">
        <f>TEXT(NIgerian_Fintech[[#This Row],[TransactionDate]], "MMMM")</f>
        <v>March</v>
      </c>
      <c r="L3317" s="3" t="str">
        <f>TEXT(NIgerian_Fintech[[#This Row],[TransactionDate]], "MM")</f>
        <v>03</v>
      </c>
      <c r="M3317" s="3" t="str">
        <f>TEXT(NIgerian_Fintech[[#This Row],[TransactionDate]], "tttt")</f>
        <v>Saturday</v>
      </c>
      <c r="N3317" s="2" t="s">
        <v>69</v>
      </c>
    </row>
    <row r="3318" spans="1:14" ht="14.5" x14ac:dyDescent="0.35">
      <c r="A3318" s="2" t="s">
        <v>6666</v>
      </c>
      <c r="B3318" s="2" t="s">
        <v>6667</v>
      </c>
      <c r="C3318" s="2">
        <v>45</v>
      </c>
      <c r="D3318" s="2" t="s">
        <v>39</v>
      </c>
      <c r="E3318" s="2" t="s">
        <v>64</v>
      </c>
      <c r="F3318" s="2" t="s">
        <v>19</v>
      </c>
      <c r="G3318" s="2" t="s">
        <v>20</v>
      </c>
      <c r="H3318" s="7">
        <v>10973.58</v>
      </c>
      <c r="I3318" s="3">
        <v>45385</v>
      </c>
      <c r="J3318" s="3" t="str">
        <f>TEXT(NIgerian_Fintech[[#This Row],[TransactionDate]], "JJJJ")</f>
        <v>2024</v>
      </c>
      <c r="K3318" s="3" t="str">
        <f>TEXT(NIgerian_Fintech[[#This Row],[TransactionDate]], "MMMM")</f>
        <v>April</v>
      </c>
      <c r="L3318" s="3" t="str">
        <f>TEXT(NIgerian_Fintech[[#This Row],[TransactionDate]], "MM")</f>
        <v>04</v>
      </c>
      <c r="M3318" s="3" t="str">
        <f>TEXT(NIgerian_Fintech[[#This Row],[TransactionDate]], "tttt")</f>
        <v>Wednesday</v>
      </c>
      <c r="N3318" s="2" t="s">
        <v>16</v>
      </c>
    </row>
    <row r="3319" spans="1:14" ht="14.5" x14ac:dyDescent="0.35">
      <c r="A3319" s="2" t="s">
        <v>6668</v>
      </c>
      <c r="B3319" s="2" t="s">
        <v>6669</v>
      </c>
      <c r="C3319" s="2">
        <v>21</v>
      </c>
      <c r="D3319" s="2" t="s">
        <v>39</v>
      </c>
      <c r="E3319" s="2" t="s">
        <v>64</v>
      </c>
      <c r="F3319" s="2" t="s">
        <v>14</v>
      </c>
      <c r="G3319" s="2" t="s">
        <v>15</v>
      </c>
      <c r="H3319" s="7">
        <v>9318.9599999999991</v>
      </c>
      <c r="I3319" s="3">
        <v>45308</v>
      </c>
      <c r="J3319" s="3" t="str">
        <f>TEXT(NIgerian_Fintech[[#This Row],[TransactionDate]], "JJJJ")</f>
        <v>2024</v>
      </c>
      <c r="K3319" s="3" t="str">
        <f>TEXT(NIgerian_Fintech[[#This Row],[TransactionDate]], "MMMM")</f>
        <v>January</v>
      </c>
      <c r="L3319" s="3" t="str">
        <f>TEXT(NIgerian_Fintech[[#This Row],[TransactionDate]], "MM")</f>
        <v>01</v>
      </c>
      <c r="M3319" s="3" t="str">
        <f>TEXT(NIgerian_Fintech[[#This Row],[TransactionDate]], "tttt")</f>
        <v>Wednesday</v>
      </c>
      <c r="N3319" s="2" t="s">
        <v>16</v>
      </c>
    </row>
    <row r="3320" spans="1:14" ht="14.5" x14ac:dyDescent="0.35">
      <c r="A3320" s="2" t="s">
        <v>6670</v>
      </c>
      <c r="B3320" s="2" t="s">
        <v>6671</v>
      </c>
      <c r="C3320" s="2">
        <v>39</v>
      </c>
      <c r="D3320" s="2" t="s">
        <v>12</v>
      </c>
      <c r="E3320" s="2" t="s">
        <v>52</v>
      </c>
      <c r="F3320" s="2" t="s">
        <v>35</v>
      </c>
      <c r="G3320" s="2" t="s">
        <v>26</v>
      </c>
      <c r="H3320" s="7">
        <v>12437.4</v>
      </c>
      <c r="I3320" s="3">
        <v>45420</v>
      </c>
      <c r="J3320" s="3" t="str">
        <f>TEXT(NIgerian_Fintech[[#This Row],[TransactionDate]], "JJJJ")</f>
        <v>2024</v>
      </c>
      <c r="K3320" s="3" t="str">
        <f>TEXT(NIgerian_Fintech[[#This Row],[TransactionDate]], "MMMM")</f>
        <v>May</v>
      </c>
      <c r="L3320" s="3" t="str">
        <f>TEXT(NIgerian_Fintech[[#This Row],[TransactionDate]], "MM")</f>
        <v>05</v>
      </c>
      <c r="M3320" s="3" t="str">
        <f>TEXT(NIgerian_Fintech[[#This Row],[TransactionDate]], "tttt")</f>
        <v>Wednesday</v>
      </c>
      <c r="N3320" s="2" t="s">
        <v>21</v>
      </c>
    </row>
    <row r="3321" spans="1:14" ht="14.5" x14ac:dyDescent="0.35">
      <c r="A3321" s="2" t="s">
        <v>6672</v>
      </c>
      <c r="B3321" s="2" t="s">
        <v>6673</v>
      </c>
      <c r="C3321" s="2">
        <v>29</v>
      </c>
      <c r="D3321" s="2" t="s">
        <v>39</v>
      </c>
      <c r="E3321" s="2" t="s">
        <v>52</v>
      </c>
      <c r="F3321" s="2" t="s">
        <v>49</v>
      </c>
      <c r="G3321" s="2" t="s">
        <v>36</v>
      </c>
      <c r="H3321" s="7">
        <v>3124.06</v>
      </c>
      <c r="I3321" s="3">
        <v>45023</v>
      </c>
      <c r="J3321" s="3" t="str">
        <f>TEXT(NIgerian_Fintech[[#This Row],[TransactionDate]], "JJJJ")</f>
        <v>2023</v>
      </c>
      <c r="K3321" s="3" t="str">
        <f>TEXT(NIgerian_Fintech[[#This Row],[TransactionDate]], "MMMM")</f>
        <v>April</v>
      </c>
      <c r="L3321" s="3" t="str">
        <f>TEXT(NIgerian_Fintech[[#This Row],[TransactionDate]], "MM")</f>
        <v>04</v>
      </c>
      <c r="M3321" s="3" t="str">
        <f>TEXT(NIgerian_Fintech[[#This Row],[TransactionDate]], "tttt")</f>
        <v>Friday</v>
      </c>
      <c r="N3321" s="2" t="s">
        <v>16</v>
      </c>
    </row>
    <row r="3322" spans="1:14" ht="14.5" x14ac:dyDescent="0.35">
      <c r="A3322" s="2" t="s">
        <v>6674</v>
      </c>
      <c r="B3322" s="2" t="s">
        <v>6675</v>
      </c>
      <c r="C3322" s="2">
        <v>62</v>
      </c>
      <c r="D3322" s="2" t="s">
        <v>12</v>
      </c>
      <c r="E3322" s="2" t="s">
        <v>42</v>
      </c>
      <c r="F3322" s="2" t="s">
        <v>49</v>
      </c>
      <c r="G3322" s="2" t="s">
        <v>26</v>
      </c>
      <c r="H3322" s="7">
        <v>38625.42</v>
      </c>
      <c r="I3322" s="3">
        <v>45654</v>
      </c>
      <c r="J3322" s="3" t="str">
        <f>TEXT(NIgerian_Fintech[[#This Row],[TransactionDate]], "JJJJ")</f>
        <v>2024</v>
      </c>
      <c r="K3322" s="3" t="str">
        <f>TEXT(NIgerian_Fintech[[#This Row],[TransactionDate]], "MMMM")</f>
        <v>December</v>
      </c>
      <c r="L3322" s="3" t="str">
        <f>TEXT(NIgerian_Fintech[[#This Row],[TransactionDate]], "MM")</f>
        <v>12</v>
      </c>
      <c r="M3322" s="3" t="str">
        <f>TEXT(NIgerian_Fintech[[#This Row],[TransactionDate]], "tttt")</f>
        <v>Saturday</v>
      </c>
      <c r="N3322" s="2" t="s">
        <v>16</v>
      </c>
    </row>
    <row r="3323" spans="1:14" ht="14.5" x14ac:dyDescent="0.35">
      <c r="A3323" s="2" t="s">
        <v>6676</v>
      </c>
      <c r="B3323" s="2" t="s">
        <v>6677</v>
      </c>
      <c r="C3323" s="2">
        <v>20</v>
      </c>
      <c r="D3323" s="2" t="s">
        <v>12</v>
      </c>
      <c r="E3323" s="2" t="s">
        <v>29</v>
      </c>
      <c r="F3323" s="2" t="s">
        <v>19</v>
      </c>
      <c r="G3323" s="2" t="s">
        <v>36</v>
      </c>
      <c r="H3323" s="7">
        <v>19511.939999999999</v>
      </c>
      <c r="I3323" s="3">
        <v>45150</v>
      </c>
      <c r="J3323" s="3" t="str">
        <f>TEXT(NIgerian_Fintech[[#This Row],[TransactionDate]], "JJJJ")</f>
        <v>2023</v>
      </c>
      <c r="K3323" s="3" t="str">
        <f>TEXT(NIgerian_Fintech[[#This Row],[TransactionDate]], "MMMM")</f>
        <v>August</v>
      </c>
      <c r="L3323" s="3" t="str">
        <f>TEXT(NIgerian_Fintech[[#This Row],[TransactionDate]], "MM")</f>
        <v>08</v>
      </c>
      <c r="M3323" s="3" t="str">
        <f>TEXT(NIgerian_Fintech[[#This Row],[TransactionDate]], "tttt")</f>
        <v>Saturday</v>
      </c>
      <c r="N3323" s="2" t="s">
        <v>69</v>
      </c>
    </row>
    <row r="3324" spans="1:14" ht="14.5" x14ac:dyDescent="0.35">
      <c r="A3324" s="2" t="s">
        <v>6678</v>
      </c>
      <c r="B3324" s="2" t="s">
        <v>6679</v>
      </c>
      <c r="C3324" s="2">
        <v>39</v>
      </c>
      <c r="D3324" s="2" t="s">
        <v>39</v>
      </c>
      <c r="E3324" s="2" t="s">
        <v>42</v>
      </c>
      <c r="F3324" s="2" t="s">
        <v>55</v>
      </c>
      <c r="G3324" s="2" t="s">
        <v>20</v>
      </c>
      <c r="H3324" s="7">
        <v>13694.03</v>
      </c>
      <c r="I3324" s="3">
        <v>45207</v>
      </c>
      <c r="J3324" s="3" t="str">
        <f>TEXT(NIgerian_Fintech[[#This Row],[TransactionDate]], "JJJJ")</f>
        <v>2023</v>
      </c>
      <c r="K3324" s="3" t="str">
        <f>TEXT(NIgerian_Fintech[[#This Row],[TransactionDate]], "MMMM")</f>
        <v>October</v>
      </c>
      <c r="L3324" s="3" t="str">
        <f>TEXT(NIgerian_Fintech[[#This Row],[TransactionDate]], "MM")</f>
        <v>10</v>
      </c>
      <c r="M3324" s="3" t="str">
        <f>TEXT(NIgerian_Fintech[[#This Row],[TransactionDate]], "tttt")</f>
        <v>Sunday</v>
      </c>
      <c r="N3324" s="2" t="s">
        <v>21</v>
      </c>
    </row>
    <row r="3325" spans="1:14" ht="14.5" x14ac:dyDescent="0.35">
      <c r="A3325" s="2" t="s">
        <v>6680</v>
      </c>
      <c r="B3325" s="2" t="s">
        <v>6681</v>
      </c>
      <c r="C3325" s="2">
        <v>61</v>
      </c>
      <c r="D3325" s="2" t="s">
        <v>12</v>
      </c>
      <c r="E3325" s="2" t="s">
        <v>52</v>
      </c>
      <c r="F3325" s="2" t="s">
        <v>55</v>
      </c>
      <c r="G3325" s="2" t="s">
        <v>30</v>
      </c>
      <c r="H3325" s="7">
        <v>266.57</v>
      </c>
      <c r="I3325" s="3">
        <v>45259</v>
      </c>
      <c r="J3325" s="3" t="str">
        <f>TEXT(NIgerian_Fintech[[#This Row],[TransactionDate]], "JJJJ")</f>
        <v>2023</v>
      </c>
      <c r="K3325" s="3" t="str">
        <f>TEXT(NIgerian_Fintech[[#This Row],[TransactionDate]], "MMMM")</f>
        <v>November</v>
      </c>
      <c r="L3325" s="3" t="str">
        <f>TEXT(NIgerian_Fintech[[#This Row],[TransactionDate]], "MM")</f>
        <v>11</v>
      </c>
      <c r="M3325" s="3" t="str">
        <f>TEXT(NIgerian_Fintech[[#This Row],[TransactionDate]], "tttt")</f>
        <v>Wednesday</v>
      </c>
      <c r="N3325" s="2" t="s">
        <v>16</v>
      </c>
    </row>
    <row r="3326" spans="1:14" ht="14.5" x14ac:dyDescent="0.35">
      <c r="A3326" s="2" t="s">
        <v>6682</v>
      </c>
      <c r="B3326" s="2" t="s">
        <v>6683</v>
      </c>
      <c r="C3326" s="2">
        <v>19</v>
      </c>
      <c r="D3326" s="2" t="s">
        <v>12</v>
      </c>
      <c r="E3326" s="2" t="s">
        <v>93</v>
      </c>
      <c r="F3326" s="2" t="s">
        <v>49</v>
      </c>
      <c r="G3326" s="2" t="s">
        <v>26</v>
      </c>
      <c r="H3326" s="7">
        <v>8925.3799999999992</v>
      </c>
      <c r="I3326" s="3">
        <v>45567</v>
      </c>
      <c r="J3326" s="3" t="str">
        <f>TEXT(NIgerian_Fintech[[#This Row],[TransactionDate]], "JJJJ")</f>
        <v>2024</v>
      </c>
      <c r="K3326" s="3" t="str">
        <f>TEXT(NIgerian_Fintech[[#This Row],[TransactionDate]], "MMMM")</f>
        <v>October</v>
      </c>
      <c r="L3326" s="3" t="str">
        <f>TEXT(NIgerian_Fintech[[#This Row],[TransactionDate]], "MM")</f>
        <v>10</v>
      </c>
      <c r="M3326" s="3" t="str">
        <f>TEXT(NIgerian_Fintech[[#This Row],[TransactionDate]], "tttt")</f>
        <v>Wednesday</v>
      </c>
      <c r="N3326" s="2" t="s">
        <v>16</v>
      </c>
    </row>
    <row r="3327" spans="1:14" ht="14.5" x14ac:dyDescent="0.35">
      <c r="A3327" s="2" t="s">
        <v>6684</v>
      </c>
      <c r="B3327" s="2" t="s">
        <v>6685</v>
      </c>
      <c r="C3327" s="2">
        <v>41</v>
      </c>
      <c r="D3327" s="2" t="s">
        <v>39</v>
      </c>
      <c r="E3327" s="2" t="s">
        <v>52</v>
      </c>
      <c r="F3327" s="2" t="s">
        <v>19</v>
      </c>
      <c r="G3327" s="2" t="s">
        <v>30</v>
      </c>
      <c r="H3327" s="7">
        <v>12258.23</v>
      </c>
      <c r="I3327" s="3">
        <v>45537</v>
      </c>
      <c r="J3327" s="3" t="str">
        <f>TEXT(NIgerian_Fintech[[#This Row],[TransactionDate]], "JJJJ")</f>
        <v>2024</v>
      </c>
      <c r="K3327" s="3" t="str">
        <f>TEXT(NIgerian_Fintech[[#This Row],[TransactionDate]], "MMMM")</f>
        <v>September</v>
      </c>
      <c r="L3327" s="3" t="str">
        <f>TEXT(NIgerian_Fintech[[#This Row],[TransactionDate]], "MM")</f>
        <v>09</v>
      </c>
      <c r="M3327" s="3" t="str">
        <f>TEXT(NIgerian_Fintech[[#This Row],[TransactionDate]], "tttt")</f>
        <v>Monday</v>
      </c>
      <c r="N3327" s="2" t="s">
        <v>16</v>
      </c>
    </row>
    <row r="3328" spans="1:14" ht="14.5" x14ac:dyDescent="0.35">
      <c r="A3328" s="2" t="s">
        <v>6686</v>
      </c>
      <c r="B3328" s="2" t="s">
        <v>6687</v>
      </c>
      <c r="C3328" s="2">
        <v>51</v>
      </c>
      <c r="D3328" s="2" t="s">
        <v>12</v>
      </c>
      <c r="E3328" s="2" t="s">
        <v>42</v>
      </c>
      <c r="F3328" s="2" t="s">
        <v>49</v>
      </c>
      <c r="G3328" s="2" t="s">
        <v>30</v>
      </c>
      <c r="H3328" s="7">
        <v>19248.330000000002</v>
      </c>
      <c r="I3328" s="3">
        <v>45331</v>
      </c>
      <c r="J3328" s="3" t="str">
        <f>TEXT(NIgerian_Fintech[[#This Row],[TransactionDate]], "JJJJ")</f>
        <v>2024</v>
      </c>
      <c r="K3328" s="3" t="str">
        <f>TEXT(NIgerian_Fintech[[#This Row],[TransactionDate]], "MMMM")</f>
        <v>February</v>
      </c>
      <c r="L3328" s="3" t="str">
        <f>TEXT(NIgerian_Fintech[[#This Row],[TransactionDate]], "MM")</f>
        <v>02</v>
      </c>
      <c r="M3328" s="3" t="str">
        <f>TEXT(NIgerian_Fintech[[#This Row],[TransactionDate]], "tttt")</f>
        <v>Friday</v>
      </c>
      <c r="N3328" s="2" t="s">
        <v>16</v>
      </c>
    </row>
    <row r="3329" spans="1:14" ht="14.5" x14ac:dyDescent="0.35">
      <c r="A3329" s="2" t="s">
        <v>6688</v>
      </c>
      <c r="B3329" s="2" t="s">
        <v>6689</v>
      </c>
      <c r="C3329" s="2">
        <v>44</v>
      </c>
      <c r="D3329" s="2" t="s">
        <v>12</v>
      </c>
      <c r="E3329" s="2" t="s">
        <v>13</v>
      </c>
      <c r="F3329" s="2" t="s">
        <v>55</v>
      </c>
      <c r="G3329" s="2" t="s">
        <v>26</v>
      </c>
      <c r="H3329" s="7">
        <v>29216.85</v>
      </c>
      <c r="I3329" s="3">
        <v>45422</v>
      </c>
      <c r="J3329" s="3" t="str">
        <f>TEXT(NIgerian_Fintech[[#This Row],[TransactionDate]], "JJJJ")</f>
        <v>2024</v>
      </c>
      <c r="K3329" s="3" t="str">
        <f>TEXT(NIgerian_Fintech[[#This Row],[TransactionDate]], "MMMM")</f>
        <v>May</v>
      </c>
      <c r="L3329" s="3" t="str">
        <f>TEXT(NIgerian_Fintech[[#This Row],[TransactionDate]], "MM")</f>
        <v>05</v>
      </c>
      <c r="M3329" s="3" t="str">
        <f>TEXT(NIgerian_Fintech[[#This Row],[TransactionDate]], "tttt")</f>
        <v>Friday</v>
      </c>
      <c r="N3329" s="2" t="s">
        <v>21</v>
      </c>
    </row>
    <row r="3330" spans="1:14" ht="14.5" x14ac:dyDescent="0.35">
      <c r="A3330" s="2" t="s">
        <v>6690</v>
      </c>
      <c r="B3330" s="2" t="s">
        <v>6691</v>
      </c>
      <c r="C3330" s="2">
        <v>58</v>
      </c>
      <c r="D3330" s="2" t="s">
        <v>39</v>
      </c>
      <c r="E3330" s="2" t="s">
        <v>42</v>
      </c>
      <c r="F3330" s="2" t="s">
        <v>35</v>
      </c>
      <c r="G3330" s="2" t="s">
        <v>26</v>
      </c>
      <c r="H3330" s="7">
        <v>24751.91</v>
      </c>
      <c r="I3330" s="3">
        <v>45112</v>
      </c>
      <c r="J3330" s="3" t="str">
        <f>TEXT(NIgerian_Fintech[[#This Row],[TransactionDate]], "JJJJ")</f>
        <v>2023</v>
      </c>
      <c r="K3330" s="3" t="str">
        <f>TEXT(NIgerian_Fintech[[#This Row],[TransactionDate]], "MMMM")</f>
        <v>July</v>
      </c>
      <c r="L3330" s="3" t="str">
        <f>TEXT(NIgerian_Fintech[[#This Row],[TransactionDate]], "MM")</f>
        <v>07</v>
      </c>
      <c r="M3330" s="3" t="str">
        <f>TEXT(NIgerian_Fintech[[#This Row],[TransactionDate]], "tttt")</f>
        <v>Wednesday</v>
      </c>
      <c r="N3330" s="2" t="s">
        <v>16</v>
      </c>
    </row>
    <row r="3331" spans="1:14" ht="14.5" x14ac:dyDescent="0.35">
      <c r="A3331" s="2" t="s">
        <v>6692</v>
      </c>
      <c r="B3331" s="2" t="s">
        <v>6693</v>
      </c>
      <c r="C3331" s="2">
        <v>18</v>
      </c>
      <c r="D3331" s="2" t="s">
        <v>39</v>
      </c>
      <c r="E3331" s="2" t="s">
        <v>13</v>
      </c>
      <c r="F3331" s="2" t="s">
        <v>14</v>
      </c>
      <c r="G3331" s="2" t="s">
        <v>30</v>
      </c>
      <c r="H3331" s="7">
        <v>5209.5200000000004</v>
      </c>
      <c r="I3331" s="3">
        <v>44964</v>
      </c>
      <c r="J3331" s="3" t="str">
        <f>TEXT(NIgerian_Fintech[[#This Row],[TransactionDate]], "JJJJ")</f>
        <v>2023</v>
      </c>
      <c r="K3331" s="3" t="str">
        <f>TEXT(NIgerian_Fintech[[#This Row],[TransactionDate]], "MMMM")</f>
        <v>February</v>
      </c>
      <c r="L3331" s="3" t="str">
        <f>TEXT(NIgerian_Fintech[[#This Row],[TransactionDate]], "MM")</f>
        <v>02</v>
      </c>
      <c r="M3331" s="3" t="str">
        <f>TEXT(NIgerian_Fintech[[#This Row],[TransactionDate]], "tttt")</f>
        <v>Tuesday</v>
      </c>
      <c r="N3331" s="2" t="s">
        <v>16</v>
      </c>
    </row>
    <row r="3332" spans="1:14" ht="14.5" x14ac:dyDescent="0.35">
      <c r="A3332" s="2" t="s">
        <v>6694</v>
      </c>
      <c r="B3332" s="2" t="s">
        <v>6695</v>
      </c>
      <c r="C3332" s="2">
        <v>25</v>
      </c>
      <c r="D3332" s="2" t="s">
        <v>12</v>
      </c>
      <c r="E3332" s="2" t="s">
        <v>13</v>
      </c>
      <c r="F3332" s="2" t="s">
        <v>55</v>
      </c>
      <c r="G3332" s="2" t="s">
        <v>15</v>
      </c>
      <c r="H3332" s="7">
        <v>22681.95</v>
      </c>
      <c r="I3332" s="3">
        <v>45571</v>
      </c>
      <c r="J3332" s="3" t="str">
        <f>TEXT(NIgerian_Fintech[[#This Row],[TransactionDate]], "JJJJ")</f>
        <v>2024</v>
      </c>
      <c r="K3332" s="3" t="str">
        <f>TEXT(NIgerian_Fintech[[#This Row],[TransactionDate]], "MMMM")</f>
        <v>October</v>
      </c>
      <c r="L3332" s="3" t="str">
        <f>TEXT(NIgerian_Fintech[[#This Row],[TransactionDate]], "MM")</f>
        <v>10</v>
      </c>
      <c r="M3332" s="3" t="str">
        <f>TEXT(NIgerian_Fintech[[#This Row],[TransactionDate]], "tttt")</f>
        <v>Sunday</v>
      </c>
      <c r="N3332" s="2" t="s">
        <v>16</v>
      </c>
    </row>
    <row r="3333" spans="1:14" ht="14.5" x14ac:dyDescent="0.35">
      <c r="A3333" s="2" t="s">
        <v>6696</v>
      </c>
      <c r="B3333" s="2" t="s">
        <v>6697</v>
      </c>
      <c r="C3333" s="2">
        <v>40</v>
      </c>
      <c r="D3333" s="2" t="s">
        <v>39</v>
      </c>
      <c r="E3333" s="2" t="s">
        <v>42</v>
      </c>
      <c r="F3333" s="2" t="s">
        <v>35</v>
      </c>
      <c r="G3333" s="2" t="s">
        <v>15</v>
      </c>
      <c r="H3333" s="7">
        <v>7.49</v>
      </c>
      <c r="I3333" s="3">
        <v>45414</v>
      </c>
      <c r="J3333" s="3" t="str">
        <f>TEXT(NIgerian_Fintech[[#This Row],[TransactionDate]], "JJJJ")</f>
        <v>2024</v>
      </c>
      <c r="K3333" s="3" t="str">
        <f>TEXT(NIgerian_Fintech[[#This Row],[TransactionDate]], "MMMM")</f>
        <v>May</v>
      </c>
      <c r="L3333" s="3" t="str">
        <f>TEXT(NIgerian_Fintech[[#This Row],[TransactionDate]], "MM")</f>
        <v>05</v>
      </c>
      <c r="M3333" s="3" t="str">
        <f>TEXT(NIgerian_Fintech[[#This Row],[TransactionDate]], "tttt")</f>
        <v>Thursday</v>
      </c>
      <c r="N3333" s="2" t="s">
        <v>16</v>
      </c>
    </row>
    <row r="3334" spans="1:14" ht="14.5" x14ac:dyDescent="0.35">
      <c r="A3334" s="2" t="s">
        <v>6698</v>
      </c>
      <c r="B3334" s="2" t="s">
        <v>6699</v>
      </c>
      <c r="C3334" s="2">
        <v>55</v>
      </c>
      <c r="D3334" s="2" t="s">
        <v>39</v>
      </c>
      <c r="E3334" s="2" t="s">
        <v>29</v>
      </c>
      <c r="F3334" s="2" t="s">
        <v>14</v>
      </c>
      <c r="G3334" s="2" t="s">
        <v>26</v>
      </c>
      <c r="H3334" s="7">
        <v>4330.55</v>
      </c>
      <c r="I3334" s="3">
        <v>45482</v>
      </c>
      <c r="J3334" s="3" t="str">
        <f>TEXT(NIgerian_Fintech[[#This Row],[TransactionDate]], "JJJJ")</f>
        <v>2024</v>
      </c>
      <c r="K3334" s="3" t="str">
        <f>TEXT(NIgerian_Fintech[[#This Row],[TransactionDate]], "MMMM")</f>
        <v>July</v>
      </c>
      <c r="L3334" s="3" t="str">
        <f>TEXT(NIgerian_Fintech[[#This Row],[TransactionDate]], "MM")</f>
        <v>07</v>
      </c>
      <c r="M3334" s="3" t="str">
        <f>TEXT(NIgerian_Fintech[[#This Row],[TransactionDate]], "tttt")</f>
        <v>Tuesday</v>
      </c>
      <c r="N3334" s="2" t="s">
        <v>16</v>
      </c>
    </row>
    <row r="3335" spans="1:14" ht="14.5" x14ac:dyDescent="0.35">
      <c r="A3335" s="2" t="s">
        <v>6700</v>
      </c>
      <c r="B3335" s="2" t="s">
        <v>6701</v>
      </c>
      <c r="C3335" s="2">
        <v>23</v>
      </c>
      <c r="D3335" s="2" t="s">
        <v>12</v>
      </c>
      <c r="E3335" s="2" t="s">
        <v>29</v>
      </c>
      <c r="F3335" s="2" t="s">
        <v>25</v>
      </c>
      <c r="G3335" s="2" t="s">
        <v>30</v>
      </c>
      <c r="H3335" s="7">
        <v>1209.04</v>
      </c>
      <c r="I3335" s="3">
        <v>45631</v>
      </c>
      <c r="J3335" s="3" t="str">
        <f>TEXT(NIgerian_Fintech[[#This Row],[TransactionDate]], "JJJJ")</f>
        <v>2024</v>
      </c>
      <c r="K3335" s="3" t="str">
        <f>TEXT(NIgerian_Fintech[[#This Row],[TransactionDate]], "MMMM")</f>
        <v>December</v>
      </c>
      <c r="L3335" s="3" t="str">
        <f>TEXT(NIgerian_Fintech[[#This Row],[TransactionDate]], "MM")</f>
        <v>12</v>
      </c>
      <c r="M3335" s="3" t="str">
        <f>TEXT(NIgerian_Fintech[[#This Row],[TransactionDate]], "tttt")</f>
        <v>Thursday</v>
      </c>
      <c r="N3335" s="2" t="s">
        <v>16</v>
      </c>
    </row>
    <row r="3336" spans="1:14" ht="14.5" x14ac:dyDescent="0.35">
      <c r="A3336" s="2" t="s">
        <v>6702</v>
      </c>
      <c r="B3336" s="2" t="s">
        <v>6703</v>
      </c>
      <c r="C3336" s="2">
        <v>39</v>
      </c>
      <c r="D3336" s="2" t="s">
        <v>12</v>
      </c>
      <c r="E3336" s="2" t="s">
        <v>74</v>
      </c>
      <c r="F3336" s="2" t="s">
        <v>19</v>
      </c>
      <c r="G3336" s="2" t="s">
        <v>30</v>
      </c>
      <c r="H3336" s="7">
        <v>21461.599999999999</v>
      </c>
      <c r="I3336" s="3">
        <v>45432</v>
      </c>
      <c r="J3336" s="3" t="str">
        <f>TEXT(NIgerian_Fintech[[#This Row],[TransactionDate]], "JJJJ")</f>
        <v>2024</v>
      </c>
      <c r="K3336" s="3" t="str">
        <f>TEXT(NIgerian_Fintech[[#This Row],[TransactionDate]], "MMMM")</f>
        <v>May</v>
      </c>
      <c r="L3336" s="3" t="str">
        <f>TEXT(NIgerian_Fintech[[#This Row],[TransactionDate]], "MM")</f>
        <v>05</v>
      </c>
      <c r="M3336" s="3" t="str">
        <f>TEXT(NIgerian_Fintech[[#This Row],[TransactionDate]], "tttt")</f>
        <v>Monday</v>
      </c>
      <c r="N3336" s="2" t="s">
        <v>16</v>
      </c>
    </row>
    <row r="3337" spans="1:14" ht="14.5" x14ac:dyDescent="0.35">
      <c r="A3337" s="2" t="s">
        <v>6704</v>
      </c>
      <c r="B3337" s="2" t="s">
        <v>6705</v>
      </c>
      <c r="C3337" s="2">
        <v>42</v>
      </c>
      <c r="D3337" s="2" t="s">
        <v>39</v>
      </c>
      <c r="E3337" s="2" t="s">
        <v>52</v>
      </c>
      <c r="F3337" s="2" t="s">
        <v>35</v>
      </c>
      <c r="G3337" s="2" t="s">
        <v>20</v>
      </c>
      <c r="H3337" s="7">
        <v>26308.38</v>
      </c>
      <c r="I3337" s="3">
        <v>45415</v>
      </c>
      <c r="J3337" s="3" t="str">
        <f>TEXT(NIgerian_Fintech[[#This Row],[TransactionDate]], "JJJJ")</f>
        <v>2024</v>
      </c>
      <c r="K3337" s="3" t="str">
        <f>TEXT(NIgerian_Fintech[[#This Row],[TransactionDate]], "MMMM")</f>
        <v>May</v>
      </c>
      <c r="L3337" s="3" t="str">
        <f>TEXT(NIgerian_Fintech[[#This Row],[TransactionDate]], "MM")</f>
        <v>05</v>
      </c>
      <c r="M3337" s="3" t="str">
        <f>TEXT(NIgerian_Fintech[[#This Row],[TransactionDate]], "tttt")</f>
        <v>Friday</v>
      </c>
      <c r="N3337" s="2" t="s">
        <v>16</v>
      </c>
    </row>
    <row r="3338" spans="1:14" ht="14.5" x14ac:dyDescent="0.35">
      <c r="A3338" s="2" t="s">
        <v>6706</v>
      </c>
      <c r="B3338" s="2" t="s">
        <v>6707</v>
      </c>
      <c r="C3338" s="2">
        <v>35</v>
      </c>
      <c r="D3338" s="2" t="s">
        <v>12</v>
      </c>
      <c r="E3338" s="2" t="s">
        <v>29</v>
      </c>
      <c r="F3338" s="2" t="s">
        <v>25</v>
      </c>
      <c r="G3338" s="2" t="s">
        <v>30</v>
      </c>
      <c r="H3338" s="7">
        <v>2957.26</v>
      </c>
      <c r="I3338" s="3">
        <v>44983</v>
      </c>
      <c r="J3338" s="3" t="str">
        <f>TEXT(NIgerian_Fintech[[#This Row],[TransactionDate]], "JJJJ")</f>
        <v>2023</v>
      </c>
      <c r="K3338" s="3" t="str">
        <f>TEXT(NIgerian_Fintech[[#This Row],[TransactionDate]], "MMMM")</f>
        <v>February</v>
      </c>
      <c r="L3338" s="3" t="str">
        <f>TEXT(NIgerian_Fintech[[#This Row],[TransactionDate]], "MM")</f>
        <v>02</v>
      </c>
      <c r="M3338" s="3" t="str">
        <f>TEXT(NIgerian_Fintech[[#This Row],[TransactionDate]], "tttt")</f>
        <v>Sunday</v>
      </c>
      <c r="N3338" s="2" t="s">
        <v>16</v>
      </c>
    </row>
    <row r="3339" spans="1:14" ht="14.5" x14ac:dyDescent="0.35">
      <c r="A3339" s="2" t="s">
        <v>6708</v>
      </c>
      <c r="B3339" s="2" t="s">
        <v>6709</v>
      </c>
      <c r="C3339" s="2">
        <v>34</v>
      </c>
      <c r="D3339" s="2" t="s">
        <v>39</v>
      </c>
      <c r="E3339" s="2" t="s">
        <v>64</v>
      </c>
      <c r="F3339" s="2" t="s">
        <v>55</v>
      </c>
      <c r="G3339" s="2" t="s">
        <v>15</v>
      </c>
      <c r="H3339" s="7">
        <v>4577.75</v>
      </c>
      <c r="I3339" s="3">
        <v>45438</v>
      </c>
      <c r="J3339" s="3" t="str">
        <f>TEXT(NIgerian_Fintech[[#This Row],[TransactionDate]], "JJJJ")</f>
        <v>2024</v>
      </c>
      <c r="K3339" s="3" t="str">
        <f>TEXT(NIgerian_Fintech[[#This Row],[TransactionDate]], "MMMM")</f>
        <v>May</v>
      </c>
      <c r="L3339" s="3" t="str">
        <f>TEXT(NIgerian_Fintech[[#This Row],[TransactionDate]], "MM")</f>
        <v>05</v>
      </c>
      <c r="M3339" s="3" t="str">
        <f>TEXT(NIgerian_Fintech[[#This Row],[TransactionDate]], "tttt")</f>
        <v>Sunday</v>
      </c>
      <c r="N3339" s="2" t="s">
        <v>16</v>
      </c>
    </row>
    <row r="3340" spans="1:14" ht="14.5" x14ac:dyDescent="0.35">
      <c r="A3340" s="2" t="s">
        <v>6710</v>
      </c>
      <c r="B3340" s="2" t="s">
        <v>6711</v>
      </c>
      <c r="C3340" s="2">
        <v>29</v>
      </c>
      <c r="D3340" s="2" t="s">
        <v>39</v>
      </c>
      <c r="E3340" s="2" t="s">
        <v>42</v>
      </c>
      <c r="F3340" s="2" t="s">
        <v>19</v>
      </c>
      <c r="G3340" s="2" t="s">
        <v>20</v>
      </c>
      <c r="H3340" s="7">
        <v>41275.47</v>
      </c>
      <c r="I3340" s="3">
        <v>45174</v>
      </c>
      <c r="J3340" s="3" t="str">
        <f>TEXT(NIgerian_Fintech[[#This Row],[TransactionDate]], "JJJJ")</f>
        <v>2023</v>
      </c>
      <c r="K3340" s="3" t="str">
        <f>TEXT(NIgerian_Fintech[[#This Row],[TransactionDate]], "MMMM")</f>
        <v>September</v>
      </c>
      <c r="L3340" s="3" t="str">
        <f>TEXT(NIgerian_Fintech[[#This Row],[TransactionDate]], "MM")</f>
        <v>09</v>
      </c>
      <c r="M3340" s="3" t="str">
        <f>TEXT(NIgerian_Fintech[[#This Row],[TransactionDate]], "tttt")</f>
        <v>Tuesday</v>
      </c>
      <c r="N3340" s="2" t="s">
        <v>21</v>
      </c>
    </row>
    <row r="3341" spans="1:14" ht="14.5" x14ac:dyDescent="0.35">
      <c r="A3341" s="2" t="s">
        <v>6712</v>
      </c>
      <c r="B3341" s="2" t="s">
        <v>6713</v>
      </c>
      <c r="C3341" s="2">
        <v>23</v>
      </c>
      <c r="D3341" s="2" t="s">
        <v>12</v>
      </c>
      <c r="E3341" s="2" t="s">
        <v>13</v>
      </c>
      <c r="F3341" s="2" t="s">
        <v>35</v>
      </c>
      <c r="G3341" s="2" t="s">
        <v>15</v>
      </c>
      <c r="H3341" s="7">
        <v>8348.57</v>
      </c>
      <c r="I3341" s="3">
        <v>45030</v>
      </c>
      <c r="J3341" s="3" t="str">
        <f>TEXT(NIgerian_Fintech[[#This Row],[TransactionDate]], "JJJJ")</f>
        <v>2023</v>
      </c>
      <c r="K3341" s="3" t="str">
        <f>TEXT(NIgerian_Fintech[[#This Row],[TransactionDate]], "MMMM")</f>
        <v>April</v>
      </c>
      <c r="L3341" s="3" t="str">
        <f>TEXT(NIgerian_Fintech[[#This Row],[TransactionDate]], "MM")</f>
        <v>04</v>
      </c>
      <c r="M3341" s="3" t="str">
        <f>TEXT(NIgerian_Fintech[[#This Row],[TransactionDate]], "tttt")</f>
        <v>Friday</v>
      </c>
      <c r="N3341" s="2" t="s">
        <v>16</v>
      </c>
    </row>
    <row r="3342" spans="1:14" ht="14.5" x14ac:dyDescent="0.35">
      <c r="A3342" s="2" t="s">
        <v>6714</v>
      </c>
      <c r="B3342" s="2" t="s">
        <v>6715</v>
      </c>
      <c r="C3342" s="2">
        <v>43</v>
      </c>
      <c r="D3342" s="2" t="s">
        <v>12</v>
      </c>
      <c r="E3342" s="2" t="s">
        <v>42</v>
      </c>
      <c r="F3342" s="2" t="s">
        <v>55</v>
      </c>
      <c r="G3342" s="2" t="s">
        <v>36</v>
      </c>
      <c r="H3342" s="7">
        <v>6872.76</v>
      </c>
      <c r="I3342" s="3">
        <v>45483</v>
      </c>
      <c r="J3342" s="3" t="str">
        <f>TEXT(NIgerian_Fintech[[#This Row],[TransactionDate]], "JJJJ")</f>
        <v>2024</v>
      </c>
      <c r="K3342" s="3" t="str">
        <f>TEXT(NIgerian_Fintech[[#This Row],[TransactionDate]], "MMMM")</f>
        <v>July</v>
      </c>
      <c r="L3342" s="3" t="str">
        <f>TEXT(NIgerian_Fintech[[#This Row],[TransactionDate]], "MM")</f>
        <v>07</v>
      </c>
      <c r="M3342" s="3" t="str">
        <f>TEXT(NIgerian_Fintech[[#This Row],[TransactionDate]], "tttt")</f>
        <v>Wednesday</v>
      </c>
      <c r="N3342" s="2" t="s">
        <v>21</v>
      </c>
    </row>
    <row r="3343" spans="1:14" ht="14.5" x14ac:dyDescent="0.35">
      <c r="A3343" s="2" t="s">
        <v>6716</v>
      </c>
      <c r="B3343" s="2" t="s">
        <v>6717</v>
      </c>
      <c r="C3343" s="2">
        <v>44</v>
      </c>
      <c r="D3343" s="2" t="s">
        <v>39</v>
      </c>
      <c r="E3343" s="2" t="s">
        <v>52</v>
      </c>
      <c r="F3343" s="2" t="s">
        <v>19</v>
      </c>
      <c r="G3343" s="2" t="s">
        <v>26</v>
      </c>
      <c r="H3343" s="7">
        <v>6940.18</v>
      </c>
      <c r="I3343" s="3">
        <v>44986</v>
      </c>
      <c r="J3343" s="3" t="str">
        <f>TEXT(NIgerian_Fintech[[#This Row],[TransactionDate]], "JJJJ")</f>
        <v>2023</v>
      </c>
      <c r="K3343" s="3" t="str">
        <f>TEXT(NIgerian_Fintech[[#This Row],[TransactionDate]], "MMMM")</f>
        <v>March</v>
      </c>
      <c r="L3343" s="3" t="str">
        <f>TEXT(NIgerian_Fintech[[#This Row],[TransactionDate]], "MM")</f>
        <v>03</v>
      </c>
      <c r="M3343" s="3" t="str">
        <f>TEXT(NIgerian_Fintech[[#This Row],[TransactionDate]], "tttt")</f>
        <v>Wednesday</v>
      </c>
      <c r="N3343" s="2" t="s">
        <v>16</v>
      </c>
    </row>
    <row r="3344" spans="1:14" ht="14.5" x14ac:dyDescent="0.35">
      <c r="A3344" s="2" t="s">
        <v>6718</v>
      </c>
      <c r="B3344" s="2" t="s">
        <v>6719</v>
      </c>
      <c r="C3344" s="2">
        <v>25</v>
      </c>
      <c r="D3344" s="2" t="s">
        <v>39</v>
      </c>
      <c r="E3344" s="2" t="s">
        <v>93</v>
      </c>
      <c r="F3344" s="2" t="s">
        <v>19</v>
      </c>
      <c r="G3344" s="2" t="s">
        <v>36</v>
      </c>
      <c r="H3344" s="7">
        <v>11913.47</v>
      </c>
      <c r="I3344" s="3">
        <v>45504</v>
      </c>
      <c r="J3344" s="3" t="str">
        <f>TEXT(NIgerian_Fintech[[#This Row],[TransactionDate]], "JJJJ")</f>
        <v>2024</v>
      </c>
      <c r="K3344" s="3" t="str">
        <f>TEXT(NIgerian_Fintech[[#This Row],[TransactionDate]], "MMMM")</f>
        <v>July</v>
      </c>
      <c r="L3344" s="3" t="str">
        <f>TEXT(NIgerian_Fintech[[#This Row],[TransactionDate]], "MM")</f>
        <v>07</v>
      </c>
      <c r="M3344" s="3" t="str">
        <f>TEXT(NIgerian_Fintech[[#This Row],[TransactionDate]], "tttt")</f>
        <v>Wednesday</v>
      </c>
      <c r="N3344" s="2" t="s">
        <v>16</v>
      </c>
    </row>
    <row r="3345" spans="1:14" ht="14.5" x14ac:dyDescent="0.35">
      <c r="A3345" s="2" t="s">
        <v>6720</v>
      </c>
      <c r="B3345" s="2" t="s">
        <v>6721</v>
      </c>
      <c r="C3345" s="2">
        <v>36</v>
      </c>
      <c r="D3345" s="2" t="s">
        <v>39</v>
      </c>
      <c r="E3345" s="2" t="s">
        <v>29</v>
      </c>
      <c r="F3345" s="2" t="s">
        <v>55</v>
      </c>
      <c r="G3345" s="2" t="s">
        <v>26</v>
      </c>
      <c r="H3345" s="7">
        <v>30909.89</v>
      </c>
      <c r="I3345" s="3">
        <v>45485</v>
      </c>
      <c r="J3345" s="3" t="str">
        <f>TEXT(NIgerian_Fintech[[#This Row],[TransactionDate]], "JJJJ")</f>
        <v>2024</v>
      </c>
      <c r="K3345" s="3" t="str">
        <f>TEXT(NIgerian_Fintech[[#This Row],[TransactionDate]], "MMMM")</f>
        <v>July</v>
      </c>
      <c r="L3345" s="3" t="str">
        <f>TEXT(NIgerian_Fintech[[#This Row],[TransactionDate]], "MM")</f>
        <v>07</v>
      </c>
      <c r="M3345" s="3" t="str">
        <f>TEXT(NIgerian_Fintech[[#This Row],[TransactionDate]], "tttt")</f>
        <v>Friday</v>
      </c>
      <c r="N3345" s="2" t="s">
        <v>16</v>
      </c>
    </row>
    <row r="3346" spans="1:14" ht="14.5" x14ac:dyDescent="0.35">
      <c r="A3346" s="2" t="s">
        <v>6722</v>
      </c>
      <c r="B3346" s="2" t="s">
        <v>6723</v>
      </c>
      <c r="C3346" s="2">
        <v>59</v>
      </c>
      <c r="D3346" s="2" t="s">
        <v>39</v>
      </c>
      <c r="E3346" s="2" t="s">
        <v>29</v>
      </c>
      <c r="F3346" s="2" t="s">
        <v>55</v>
      </c>
      <c r="G3346" s="2" t="s">
        <v>15</v>
      </c>
      <c r="H3346" s="7">
        <v>4566.8900000000003</v>
      </c>
      <c r="I3346" s="3">
        <v>45164</v>
      </c>
      <c r="J3346" s="3" t="str">
        <f>TEXT(NIgerian_Fintech[[#This Row],[TransactionDate]], "JJJJ")</f>
        <v>2023</v>
      </c>
      <c r="K3346" s="3" t="str">
        <f>TEXT(NIgerian_Fintech[[#This Row],[TransactionDate]], "MMMM")</f>
        <v>August</v>
      </c>
      <c r="L3346" s="3" t="str">
        <f>TEXT(NIgerian_Fintech[[#This Row],[TransactionDate]], "MM")</f>
        <v>08</v>
      </c>
      <c r="M3346" s="3" t="str">
        <f>TEXT(NIgerian_Fintech[[#This Row],[TransactionDate]], "tttt")</f>
        <v>Saturday</v>
      </c>
      <c r="N3346" s="2" t="s">
        <v>21</v>
      </c>
    </row>
    <row r="3347" spans="1:14" ht="14.5" x14ac:dyDescent="0.35">
      <c r="A3347" s="2" t="s">
        <v>6724</v>
      </c>
      <c r="B3347" s="2" t="s">
        <v>6725</v>
      </c>
      <c r="C3347" s="2">
        <v>18</v>
      </c>
      <c r="D3347" s="2" t="s">
        <v>12</v>
      </c>
      <c r="E3347" s="2" t="s">
        <v>29</v>
      </c>
      <c r="F3347" s="2" t="s">
        <v>35</v>
      </c>
      <c r="G3347" s="2" t="s">
        <v>15</v>
      </c>
      <c r="H3347" s="7">
        <v>1895.37</v>
      </c>
      <c r="I3347" s="3">
        <v>45297</v>
      </c>
      <c r="J3347" s="3" t="str">
        <f>TEXT(NIgerian_Fintech[[#This Row],[TransactionDate]], "JJJJ")</f>
        <v>2024</v>
      </c>
      <c r="K3347" s="3" t="str">
        <f>TEXT(NIgerian_Fintech[[#This Row],[TransactionDate]], "MMMM")</f>
        <v>January</v>
      </c>
      <c r="L3347" s="3" t="str">
        <f>TEXT(NIgerian_Fintech[[#This Row],[TransactionDate]], "MM")</f>
        <v>01</v>
      </c>
      <c r="M3347" s="3" t="str">
        <f>TEXT(NIgerian_Fintech[[#This Row],[TransactionDate]], "tttt")</f>
        <v>Saturday</v>
      </c>
      <c r="N3347" s="2" t="s">
        <v>16</v>
      </c>
    </row>
    <row r="3348" spans="1:14" ht="14.5" x14ac:dyDescent="0.35">
      <c r="A3348" s="2" t="s">
        <v>6726</v>
      </c>
      <c r="B3348" s="2" t="s">
        <v>6727</v>
      </c>
      <c r="C3348" s="2">
        <v>46</v>
      </c>
      <c r="D3348" s="2" t="s">
        <v>39</v>
      </c>
      <c r="E3348" s="2" t="s">
        <v>13</v>
      </c>
      <c r="F3348" s="2" t="s">
        <v>19</v>
      </c>
      <c r="G3348" s="2" t="s">
        <v>36</v>
      </c>
      <c r="H3348" s="7">
        <v>2045.83</v>
      </c>
      <c r="I3348" s="3">
        <v>44952</v>
      </c>
      <c r="J3348" s="3" t="str">
        <f>TEXT(NIgerian_Fintech[[#This Row],[TransactionDate]], "JJJJ")</f>
        <v>2023</v>
      </c>
      <c r="K3348" s="3" t="str">
        <f>TEXT(NIgerian_Fintech[[#This Row],[TransactionDate]], "MMMM")</f>
        <v>January</v>
      </c>
      <c r="L3348" s="3" t="str">
        <f>TEXT(NIgerian_Fintech[[#This Row],[TransactionDate]], "MM")</f>
        <v>01</v>
      </c>
      <c r="M3348" s="3" t="str">
        <f>TEXT(NIgerian_Fintech[[#This Row],[TransactionDate]], "tttt")</f>
        <v>Thursday</v>
      </c>
      <c r="N3348" s="2" t="s">
        <v>16</v>
      </c>
    </row>
    <row r="3349" spans="1:14" ht="14.5" x14ac:dyDescent="0.35">
      <c r="A3349" s="2" t="s">
        <v>6728</v>
      </c>
      <c r="B3349" s="2" t="s">
        <v>6729</v>
      </c>
      <c r="C3349" s="2">
        <v>62</v>
      </c>
      <c r="D3349" s="2" t="s">
        <v>12</v>
      </c>
      <c r="E3349" s="2" t="s">
        <v>64</v>
      </c>
      <c r="F3349" s="2" t="s">
        <v>35</v>
      </c>
      <c r="G3349" s="2" t="s">
        <v>26</v>
      </c>
      <c r="H3349" s="7">
        <v>205.69</v>
      </c>
      <c r="I3349" s="3">
        <v>45319</v>
      </c>
      <c r="J3349" s="3" t="str">
        <f>TEXT(NIgerian_Fintech[[#This Row],[TransactionDate]], "JJJJ")</f>
        <v>2024</v>
      </c>
      <c r="K3349" s="3" t="str">
        <f>TEXT(NIgerian_Fintech[[#This Row],[TransactionDate]], "MMMM")</f>
        <v>January</v>
      </c>
      <c r="L3349" s="3" t="str">
        <f>TEXT(NIgerian_Fintech[[#This Row],[TransactionDate]], "MM")</f>
        <v>01</v>
      </c>
      <c r="M3349" s="3" t="str">
        <f>TEXT(NIgerian_Fintech[[#This Row],[TransactionDate]], "tttt")</f>
        <v>Sunday</v>
      </c>
      <c r="N3349" s="2" t="s">
        <v>69</v>
      </c>
    </row>
    <row r="3350" spans="1:14" ht="14.5" x14ac:dyDescent="0.35">
      <c r="A3350" s="2" t="s">
        <v>6730</v>
      </c>
      <c r="B3350" s="2" t="s">
        <v>6731</v>
      </c>
      <c r="C3350" s="2">
        <v>52</v>
      </c>
      <c r="D3350" s="2" t="s">
        <v>12</v>
      </c>
      <c r="E3350" s="2" t="s">
        <v>24</v>
      </c>
      <c r="F3350" s="2" t="s">
        <v>19</v>
      </c>
      <c r="G3350" s="2" t="s">
        <v>26</v>
      </c>
      <c r="H3350" s="7">
        <v>8106.04</v>
      </c>
      <c r="I3350" s="3">
        <v>45532</v>
      </c>
      <c r="J3350" s="3" t="str">
        <f>TEXT(NIgerian_Fintech[[#This Row],[TransactionDate]], "JJJJ")</f>
        <v>2024</v>
      </c>
      <c r="K3350" s="3" t="str">
        <f>TEXT(NIgerian_Fintech[[#This Row],[TransactionDate]], "MMMM")</f>
        <v>August</v>
      </c>
      <c r="L3350" s="3" t="str">
        <f>TEXT(NIgerian_Fintech[[#This Row],[TransactionDate]], "MM")</f>
        <v>08</v>
      </c>
      <c r="M3350" s="3" t="str">
        <f>TEXT(NIgerian_Fintech[[#This Row],[TransactionDate]], "tttt")</f>
        <v>Wednesday</v>
      </c>
      <c r="N3350" s="2" t="s">
        <v>16</v>
      </c>
    </row>
    <row r="3351" spans="1:14" ht="14.5" x14ac:dyDescent="0.35">
      <c r="A3351" s="2" t="s">
        <v>6732</v>
      </c>
      <c r="B3351" s="2" t="s">
        <v>6733</v>
      </c>
      <c r="C3351" s="2">
        <v>57</v>
      </c>
      <c r="D3351" s="2" t="s">
        <v>39</v>
      </c>
      <c r="E3351" s="2" t="s">
        <v>64</v>
      </c>
      <c r="F3351" s="2" t="s">
        <v>35</v>
      </c>
      <c r="G3351" s="2" t="s">
        <v>20</v>
      </c>
      <c r="H3351" s="7">
        <v>26467.279999999999</v>
      </c>
      <c r="I3351" s="3">
        <v>45036</v>
      </c>
      <c r="J3351" s="3" t="str">
        <f>TEXT(NIgerian_Fintech[[#This Row],[TransactionDate]], "JJJJ")</f>
        <v>2023</v>
      </c>
      <c r="K3351" s="3" t="str">
        <f>TEXT(NIgerian_Fintech[[#This Row],[TransactionDate]], "MMMM")</f>
        <v>April</v>
      </c>
      <c r="L3351" s="3" t="str">
        <f>TEXT(NIgerian_Fintech[[#This Row],[TransactionDate]], "MM")</f>
        <v>04</v>
      </c>
      <c r="M3351" s="3" t="str">
        <f>TEXT(NIgerian_Fintech[[#This Row],[TransactionDate]], "tttt")</f>
        <v>Thursday</v>
      </c>
      <c r="N3351" s="2" t="s">
        <v>16</v>
      </c>
    </row>
    <row r="3352" spans="1:14" ht="14.5" x14ac:dyDescent="0.35">
      <c r="A3352" s="2" t="s">
        <v>6734</v>
      </c>
      <c r="B3352" s="2" t="s">
        <v>6735</v>
      </c>
      <c r="C3352" s="2">
        <v>31</v>
      </c>
      <c r="D3352" s="2" t="s">
        <v>12</v>
      </c>
      <c r="E3352" s="2" t="s">
        <v>29</v>
      </c>
      <c r="F3352" s="2" t="s">
        <v>55</v>
      </c>
      <c r="G3352" s="2" t="s">
        <v>30</v>
      </c>
      <c r="H3352" s="7">
        <v>12485.41</v>
      </c>
      <c r="I3352" s="3">
        <v>45318</v>
      </c>
      <c r="J3352" s="3" t="str">
        <f>TEXT(NIgerian_Fintech[[#This Row],[TransactionDate]], "JJJJ")</f>
        <v>2024</v>
      </c>
      <c r="K3352" s="3" t="str">
        <f>TEXT(NIgerian_Fintech[[#This Row],[TransactionDate]], "MMMM")</f>
        <v>January</v>
      </c>
      <c r="L3352" s="3" t="str">
        <f>TEXT(NIgerian_Fintech[[#This Row],[TransactionDate]], "MM")</f>
        <v>01</v>
      </c>
      <c r="M3352" s="3" t="str">
        <f>TEXT(NIgerian_Fintech[[#This Row],[TransactionDate]], "tttt")</f>
        <v>Saturday</v>
      </c>
      <c r="N3352" s="2" t="s">
        <v>16</v>
      </c>
    </row>
    <row r="3353" spans="1:14" ht="14.5" x14ac:dyDescent="0.35">
      <c r="A3353" s="2" t="s">
        <v>6736</v>
      </c>
      <c r="B3353" s="2" t="s">
        <v>6737</v>
      </c>
      <c r="C3353" s="2">
        <v>52</v>
      </c>
      <c r="D3353" s="2" t="s">
        <v>12</v>
      </c>
      <c r="E3353" s="2" t="s">
        <v>64</v>
      </c>
      <c r="F3353" s="2" t="s">
        <v>55</v>
      </c>
      <c r="G3353" s="2" t="s">
        <v>20</v>
      </c>
      <c r="H3353" s="7">
        <v>49567.9</v>
      </c>
      <c r="I3353" s="3">
        <v>45180</v>
      </c>
      <c r="J3353" s="3" t="str">
        <f>TEXT(NIgerian_Fintech[[#This Row],[TransactionDate]], "JJJJ")</f>
        <v>2023</v>
      </c>
      <c r="K3353" s="3" t="str">
        <f>TEXT(NIgerian_Fintech[[#This Row],[TransactionDate]], "MMMM")</f>
        <v>September</v>
      </c>
      <c r="L3353" s="3" t="str">
        <f>TEXT(NIgerian_Fintech[[#This Row],[TransactionDate]], "MM")</f>
        <v>09</v>
      </c>
      <c r="M3353" s="3" t="str">
        <f>TEXT(NIgerian_Fintech[[#This Row],[TransactionDate]], "tttt")</f>
        <v>Monday</v>
      </c>
      <c r="N3353" s="2" t="s">
        <v>16</v>
      </c>
    </row>
    <row r="3354" spans="1:14" ht="14.5" x14ac:dyDescent="0.35">
      <c r="A3354" s="2" t="s">
        <v>6738</v>
      </c>
      <c r="B3354" s="2" t="s">
        <v>6739</v>
      </c>
      <c r="C3354" s="2">
        <v>62</v>
      </c>
      <c r="D3354" s="2" t="s">
        <v>39</v>
      </c>
      <c r="E3354" s="2" t="s">
        <v>93</v>
      </c>
      <c r="F3354" s="2" t="s">
        <v>49</v>
      </c>
      <c r="G3354" s="2" t="s">
        <v>15</v>
      </c>
      <c r="H3354" s="7">
        <v>24027.08</v>
      </c>
      <c r="I3354" s="3">
        <v>45478</v>
      </c>
      <c r="J3354" s="3" t="str">
        <f>TEXT(NIgerian_Fintech[[#This Row],[TransactionDate]], "JJJJ")</f>
        <v>2024</v>
      </c>
      <c r="K3354" s="3" t="str">
        <f>TEXT(NIgerian_Fintech[[#This Row],[TransactionDate]], "MMMM")</f>
        <v>July</v>
      </c>
      <c r="L3354" s="3" t="str">
        <f>TEXT(NIgerian_Fintech[[#This Row],[TransactionDate]], "MM")</f>
        <v>07</v>
      </c>
      <c r="M3354" s="3" t="str">
        <f>TEXT(NIgerian_Fintech[[#This Row],[TransactionDate]], "tttt")</f>
        <v>Friday</v>
      </c>
      <c r="N3354" s="2" t="s">
        <v>16</v>
      </c>
    </row>
    <row r="3355" spans="1:14" ht="14.5" x14ac:dyDescent="0.35">
      <c r="A3355" s="2" t="s">
        <v>6740</v>
      </c>
      <c r="B3355" s="2" t="s">
        <v>6741</v>
      </c>
      <c r="C3355" s="2">
        <v>37</v>
      </c>
      <c r="D3355" s="2" t="s">
        <v>12</v>
      </c>
      <c r="E3355" s="2" t="s">
        <v>29</v>
      </c>
      <c r="F3355" s="2" t="s">
        <v>35</v>
      </c>
      <c r="G3355" s="2" t="s">
        <v>36</v>
      </c>
      <c r="H3355" s="7">
        <v>6769.94</v>
      </c>
      <c r="I3355" s="3">
        <v>45023</v>
      </c>
      <c r="J3355" s="3" t="str">
        <f>TEXT(NIgerian_Fintech[[#This Row],[TransactionDate]], "JJJJ")</f>
        <v>2023</v>
      </c>
      <c r="K3355" s="3" t="str">
        <f>TEXT(NIgerian_Fintech[[#This Row],[TransactionDate]], "MMMM")</f>
        <v>April</v>
      </c>
      <c r="L3355" s="3" t="str">
        <f>TEXT(NIgerian_Fintech[[#This Row],[TransactionDate]], "MM")</f>
        <v>04</v>
      </c>
      <c r="M3355" s="3" t="str">
        <f>TEXT(NIgerian_Fintech[[#This Row],[TransactionDate]], "tttt")</f>
        <v>Friday</v>
      </c>
      <c r="N3355" s="2" t="s">
        <v>16</v>
      </c>
    </row>
    <row r="3356" spans="1:14" ht="14.5" x14ac:dyDescent="0.35">
      <c r="A3356" s="2" t="s">
        <v>6742</v>
      </c>
      <c r="B3356" s="2" t="s">
        <v>6743</v>
      </c>
      <c r="C3356" s="2">
        <v>30</v>
      </c>
      <c r="D3356" s="2" t="s">
        <v>12</v>
      </c>
      <c r="E3356" s="2" t="s">
        <v>74</v>
      </c>
      <c r="F3356" s="2" t="s">
        <v>49</v>
      </c>
      <c r="G3356" s="2" t="s">
        <v>26</v>
      </c>
      <c r="H3356" s="7">
        <v>6666.01</v>
      </c>
      <c r="I3356" s="3">
        <v>45464</v>
      </c>
      <c r="J3356" s="3" t="str">
        <f>TEXT(NIgerian_Fintech[[#This Row],[TransactionDate]], "JJJJ")</f>
        <v>2024</v>
      </c>
      <c r="K3356" s="3" t="str">
        <f>TEXT(NIgerian_Fintech[[#This Row],[TransactionDate]], "MMMM")</f>
        <v>June</v>
      </c>
      <c r="L3356" s="3" t="str">
        <f>TEXT(NIgerian_Fintech[[#This Row],[TransactionDate]], "MM")</f>
        <v>06</v>
      </c>
      <c r="M3356" s="3" t="str">
        <f>TEXT(NIgerian_Fintech[[#This Row],[TransactionDate]], "tttt")</f>
        <v>Friday</v>
      </c>
      <c r="N3356" s="2" t="s">
        <v>16</v>
      </c>
    </row>
    <row r="3357" spans="1:14" ht="14.5" x14ac:dyDescent="0.35">
      <c r="A3357" s="2" t="s">
        <v>6744</v>
      </c>
      <c r="B3357" s="2" t="s">
        <v>6745</v>
      </c>
      <c r="C3357" s="2">
        <v>55</v>
      </c>
      <c r="D3357" s="2" t="s">
        <v>39</v>
      </c>
      <c r="E3357" s="2" t="s">
        <v>13</v>
      </c>
      <c r="F3357" s="2" t="s">
        <v>49</v>
      </c>
      <c r="G3357" s="2" t="s">
        <v>20</v>
      </c>
      <c r="H3357" s="7">
        <v>9898.2199999999993</v>
      </c>
      <c r="I3357" s="3">
        <v>45030</v>
      </c>
      <c r="J3357" s="3" t="str">
        <f>TEXT(NIgerian_Fintech[[#This Row],[TransactionDate]], "JJJJ")</f>
        <v>2023</v>
      </c>
      <c r="K3357" s="3" t="str">
        <f>TEXT(NIgerian_Fintech[[#This Row],[TransactionDate]], "MMMM")</f>
        <v>April</v>
      </c>
      <c r="L3357" s="3" t="str">
        <f>TEXT(NIgerian_Fintech[[#This Row],[TransactionDate]], "MM")</f>
        <v>04</v>
      </c>
      <c r="M3357" s="3" t="str">
        <f>TEXT(NIgerian_Fintech[[#This Row],[TransactionDate]], "tttt")</f>
        <v>Friday</v>
      </c>
      <c r="N3357" s="2" t="s">
        <v>16</v>
      </c>
    </row>
    <row r="3358" spans="1:14" ht="14.5" x14ac:dyDescent="0.35">
      <c r="A3358" s="2" t="s">
        <v>6746</v>
      </c>
      <c r="B3358" s="2" t="s">
        <v>6747</v>
      </c>
      <c r="C3358" s="2">
        <v>63</v>
      </c>
      <c r="D3358" s="2" t="s">
        <v>39</v>
      </c>
      <c r="E3358" s="2" t="s">
        <v>93</v>
      </c>
      <c r="F3358" s="2" t="s">
        <v>25</v>
      </c>
      <c r="G3358" s="2" t="s">
        <v>36</v>
      </c>
      <c r="H3358" s="7">
        <v>1175.8599999999999</v>
      </c>
      <c r="I3358" s="3">
        <v>45541</v>
      </c>
      <c r="J3358" s="3" t="str">
        <f>TEXT(NIgerian_Fintech[[#This Row],[TransactionDate]], "JJJJ")</f>
        <v>2024</v>
      </c>
      <c r="K3358" s="3" t="str">
        <f>TEXT(NIgerian_Fintech[[#This Row],[TransactionDate]], "MMMM")</f>
        <v>September</v>
      </c>
      <c r="L3358" s="3" t="str">
        <f>TEXT(NIgerian_Fintech[[#This Row],[TransactionDate]], "MM")</f>
        <v>09</v>
      </c>
      <c r="M3358" s="3" t="str">
        <f>TEXT(NIgerian_Fintech[[#This Row],[TransactionDate]], "tttt")</f>
        <v>Friday</v>
      </c>
      <c r="N3358" s="2" t="s">
        <v>16</v>
      </c>
    </row>
    <row r="3359" spans="1:14" ht="14.5" x14ac:dyDescent="0.35">
      <c r="A3359" s="2" t="s">
        <v>6748</v>
      </c>
      <c r="B3359" s="2" t="s">
        <v>6749</v>
      </c>
      <c r="C3359" s="2">
        <v>25</v>
      </c>
      <c r="D3359" s="2" t="s">
        <v>39</v>
      </c>
      <c r="E3359" s="2" t="s">
        <v>24</v>
      </c>
      <c r="F3359" s="2" t="s">
        <v>19</v>
      </c>
      <c r="G3359" s="2" t="s">
        <v>36</v>
      </c>
      <c r="H3359" s="7">
        <v>9356.8799999999992</v>
      </c>
      <c r="I3359" s="3">
        <v>45513</v>
      </c>
      <c r="J3359" s="3" t="str">
        <f>TEXT(NIgerian_Fintech[[#This Row],[TransactionDate]], "JJJJ")</f>
        <v>2024</v>
      </c>
      <c r="K3359" s="3" t="str">
        <f>TEXT(NIgerian_Fintech[[#This Row],[TransactionDate]], "MMMM")</f>
        <v>August</v>
      </c>
      <c r="L3359" s="3" t="str">
        <f>TEXT(NIgerian_Fintech[[#This Row],[TransactionDate]], "MM")</f>
        <v>08</v>
      </c>
      <c r="M3359" s="3" t="str">
        <f>TEXT(NIgerian_Fintech[[#This Row],[TransactionDate]], "tttt")</f>
        <v>Friday</v>
      </c>
      <c r="N3359" s="2" t="s">
        <v>16</v>
      </c>
    </row>
    <row r="3360" spans="1:14" ht="14.5" x14ac:dyDescent="0.35">
      <c r="A3360" s="2" t="s">
        <v>6750</v>
      </c>
      <c r="B3360" s="2" t="s">
        <v>6751</v>
      </c>
      <c r="C3360" s="2">
        <v>60</v>
      </c>
      <c r="D3360" s="2" t="s">
        <v>39</v>
      </c>
      <c r="E3360" s="2" t="s">
        <v>13</v>
      </c>
      <c r="F3360" s="2" t="s">
        <v>14</v>
      </c>
      <c r="G3360" s="2" t="s">
        <v>30</v>
      </c>
      <c r="H3360" s="7">
        <v>6237.59</v>
      </c>
      <c r="I3360" s="3">
        <v>45523</v>
      </c>
      <c r="J3360" s="3" t="str">
        <f>TEXT(NIgerian_Fintech[[#This Row],[TransactionDate]], "JJJJ")</f>
        <v>2024</v>
      </c>
      <c r="K3360" s="3" t="str">
        <f>TEXT(NIgerian_Fintech[[#This Row],[TransactionDate]], "MMMM")</f>
        <v>August</v>
      </c>
      <c r="L3360" s="3" t="str">
        <f>TEXT(NIgerian_Fintech[[#This Row],[TransactionDate]], "MM")</f>
        <v>08</v>
      </c>
      <c r="M3360" s="3" t="str">
        <f>TEXT(NIgerian_Fintech[[#This Row],[TransactionDate]], "tttt")</f>
        <v>Monday</v>
      </c>
      <c r="N3360" s="2" t="s">
        <v>16</v>
      </c>
    </row>
    <row r="3361" spans="1:14" ht="14.5" x14ac:dyDescent="0.35">
      <c r="A3361" s="2" t="s">
        <v>6752</v>
      </c>
      <c r="B3361" s="2" t="s">
        <v>6753</v>
      </c>
      <c r="C3361" s="2">
        <v>37</v>
      </c>
      <c r="D3361" s="2" t="s">
        <v>39</v>
      </c>
      <c r="E3361" s="2" t="s">
        <v>24</v>
      </c>
      <c r="F3361" s="2" t="s">
        <v>25</v>
      </c>
      <c r="G3361" s="2" t="s">
        <v>26</v>
      </c>
      <c r="H3361" s="7">
        <v>10292.93</v>
      </c>
      <c r="I3361" s="3">
        <v>45422</v>
      </c>
      <c r="J3361" s="3" t="str">
        <f>TEXT(NIgerian_Fintech[[#This Row],[TransactionDate]], "JJJJ")</f>
        <v>2024</v>
      </c>
      <c r="K3361" s="3" t="str">
        <f>TEXT(NIgerian_Fintech[[#This Row],[TransactionDate]], "MMMM")</f>
        <v>May</v>
      </c>
      <c r="L3361" s="3" t="str">
        <f>TEXT(NIgerian_Fintech[[#This Row],[TransactionDate]], "MM")</f>
        <v>05</v>
      </c>
      <c r="M3361" s="3" t="str">
        <f>TEXT(NIgerian_Fintech[[#This Row],[TransactionDate]], "tttt")</f>
        <v>Friday</v>
      </c>
      <c r="N3361" s="2" t="s">
        <v>16</v>
      </c>
    </row>
    <row r="3362" spans="1:14" ht="14.5" x14ac:dyDescent="0.35">
      <c r="A3362" s="2" t="s">
        <v>6754</v>
      </c>
      <c r="B3362" s="2" t="s">
        <v>6755</v>
      </c>
      <c r="C3362" s="2">
        <v>50</v>
      </c>
      <c r="D3362" s="2" t="s">
        <v>39</v>
      </c>
      <c r="E3362" s="2" t="s">
        <v>29</v>
      </c>
      <c r="F3362" s="2" t="s">
        <v>19</v>
      </c>
      <c r="G3362" s="2" t="s">
        <v>36</v>
      </c>
      <c r="H3362" s="7">
        <v>8328.92</v>
      </c>
      <c r="I3362" s="3">
        <v>45140</v>
      </c>
      <c r="J3362" s="3" t="str">
        <f>TEXT(NIgerian_Fintech[[#This Row],[TransactionDate]], "JJJJ")</f>
        <v>2023</v>
      </c>
      <c r="K3362" s="3" t="str">
        <f>TEXT(NIgerian_Fintech[[#This Row],[TransactionDate]], "MMMM")</f>
        <v>August</v>
      </c>
      <c r="L3362" s="3" t="str">
        <f>TEXT(NIgerian_Fintech[[#This Row],[TransactionDate]], "MM")</f>
        <v>08</v>
      </c>
      <c r="M3362" s="3" t="str">
        <f>TEXT(NIgerian_Fintech[[#This Row],[TransactionDate]], "tttt")</f>
        <v>Wednesday</v>
      </c>
      <c r="N3362" s="2" t="s">
        <v>16</v>
      </c>
    </row>
    <row r="3363" spans="1:14" ht="14.5" x14ac:dyDescent="0.35">
      <c r="A3363" s="2" t="s">
        <v>6756</v>
      </c>
      <c r="B3363" s="2" t="s">
        <v>6757</v>
      </c>
      <c r="C3363" s="2">
        <v>43</v>
      </c>
      <c r="D3363" s="2" t="s">
        <v>39</v>
      </c>
      <c r="E3363" s="2" t="s">
        <v>93</v>
      </c>
      <c r="F3363" s="2" t="s">
        <v>14</v>
      </c>
      <c r="G3363" s="2" t="s">
        <v>26</v>
      </c>
      <c r="H3363" s="7">
        <v>3716.38</v>
      </c>
      <c r="I3363" s="3">
        <v>45039</v>
      </c>
      <c r="J3363" s="3" t="str">
        <f>TEXT(NIgerian_Fintech[[#This Row],[TransactionDate]], "JJJJ")</f>
        <v>2023</v>
      </c>
      <c r="K3363" s="3" t="str">
        <f>TEXT(NIgerian_Fintech[[#This Row],[TransactionDate]], "MMMM")</f>
        <v>April</v>
      </c>
      <c r="L3363" s="3" t="str">
        <f>TEXT(NIgerian_Fintech[[#This Row],[TransactionDate]], "MM")</f>
        <v>04</v>
      </c>
      <c r="M3363" s="3" t="str">
        <f>TEXT(NIgerian_Fintech[[#This Row],[TransactionDate]], "tttt")</f>
        <v>Sunday</v>
      </c>
      <c r="N3363" s="2" t="s">
        <v>21</v>
      </c>
    </row>
    <row r="3364" spans="1:14" ht="14.5" x14ac:dyDescent="0.35">
      <c r="A3364" s="2" t="s">
        <v>6758</v>
      </c>
      <c r="B3364" s="2" t="s">
        <v>6759</v>
      </c>
      <c r="C3364" s="2">
        <v>56</v>
      </c>
      <c r="D3364" s="2" t="s">
        <v>12</v>
      </c>
      <c r="E3364" s="2" t="s">
        <v>29</v>
      </c>
      <c r="F3364" s="2" t="s">
        <v>49</v>
      </c>
      <c r="G3364" s="2" t="s">
        <v>20</v>
      </c>
      <c r="H3364" s="7">
        <v>9358.86</v>
      </c>
      <c r="I3364" s="3">
        <v>45238</v>
      </c>
      <c r="J3364" s="3" t="str">
        <f>TEXT(NIgerian_Fintech[[#This Row],[TransactionDate]], "JJJJ")</f>
        <v>2023</v>
      </c>
      <c r="K3364" s="3" t="str">
        <f>TEXT(NIgerian_Fintech[[#This Row],[TransactionDate]], "MMMM")</f>
        <v>November</v>
      </c>
      <c r="L3364" s="3" t="str">
        <f>TEXT(NIgerian_Fintech[[#This Row],[TransactionDate]], "MM")</f>
        <v>11</v>
      </c>
      <c r="M3364" s="3" t="str">
        <f>TEXT(NIgerian_Fintech[[#This Row],[TransactionDate]], "tttt")</f>
        <v>Wednesday</v>
      </c>
      <c r="N3364" s="2" t="s">
        <v>16</v>
      </c>
    </row>
    <row r="3365" spans="1:14" ht="14.5" x14ac:dyDescent="0.35">
      <c r="A3365" s="2" t="s">
        <v>6760</v>
      </c>
      <c r="B3365" s="2" t="s">
        <v>6761</v>
      </c>
      <c r="C3365" s="2">
        <v>38</v>
      </c>
      <c r="D3365" s="2" t="s">
        <v>12</v>
      </c>
      <c r="E3365" s="2" t="s">
        <v>24</v>
      </c>
      <c r="F3365" s="2" t="s">
        <v>14</v>
      </c>
      <c r="G3365" s="2" t="s">
        <v>36</v>
      </c>
      <c r="H3365" s="7">
        <v>4557.29</v>
      </c>
      <c r="I3365" s="3">
        <v>45495</v>
      </c>
      <c r="J3365" s="3" t="str">
        <f>TEXT(NIgerian_Fintech[[#This Row],[TransactionDate]], "JJJJ")</f>
        <v>2024</v>
      </c>
      <c r="K3365" s="3" t="str">
        <f>TEXT(NIgerian_Fintech[[#This Row],[TransactionDate]], "MMMM")</f>
        <v>July</v>
      </c>
      <c r="L3365" s="3" t="str">
        <f>TEXT(NIgerian_Fintech[[#This Row],[TransactionDate]], "MM")</f>
        <v>07</v>
      </c>
      <c r="M3365" s="3" t="str">
        <f>TEXT(NIgerian_Fintech[[#This Row],[TransactionDate]], "tttt")</f>
        <v>Monday</v>
      </c>
      <c r="N3365" s="2" t="s">
        <v>16</v>
      </c>
    </row>
    <row r="3366" spans="1:14" ht="14.5" x14ac:dyDescent="0.35">
      <c r="A3366" s="2" t="s">
        <v>6762</v>
      </c>
      <c r="B3366" s="2" t="s">
        <v>6763</v>
      </c>
      <c r="C3366" s="2">
        <v>59</v>
      </c>
      <c r="D3366" s="2" t="s">
        <v>39</v>
      </c>
      <c r="E3366" s="2" t="s">
        <v>24</v>
      </c>
      <c r="F3366" s="2" t="s">
        <v>55</v>
      </c>
      <c r="G3366" s="2" t="s">
        <v>36</v>
      </c>
      <c r="H3366" s="7">
        <v>2164.42</v>
      </c>
      <c r="I3366" s="3">
        <v>45027</v>
      </c>
      <c r="J3366" s="3" t="str">
        <f>TEXT(NIgerian_Fintech[[#This Row],[TransactionDate]], "JJJJ")</f>
        <v>2023</v>
      </c>
      <c r="K3366" s="3" t="str">
        <f>TEXT(NIgerian_Fintech[[#This Row],[TransactionDate]], "MMMM")</f>
        <v>April</v>
      </c>
      <c r="L3366" s="3" t="str">
        <f>TEXT(NIgerian_Fintech[[#This Row],[TransactionDate]], "MM")</f>
        <v>04</v>
      </c>
      <c r="M3366" s="3" t="str">
        <f>TEXT(NIgerian_Fintech[[#This Row],[TransactionDate]], "tttt")</f>
        <v>Tuesday</v>
      </c>
      <c r="N3366" s="2" t="s">
        <v>16</v>
      </c>
    </row>
    <row r="3367" spans="1:14" ht="14.5" x14ac:dyDescent="0.35">
      <c r="A3367" s="2" t="s">
        <v>6764</v>
      </c>
      <c r="B3367" s="2" t="s">
        <v>6765</v>
      </c>
      <c r="C3367" s="2">
        <v>60</v>
      </c>
      <c r="D3367" s="2" t="s">
        <v>12</v>
      </c>
      <c r="E3367" s="2" t="s">
        <v>93</v>
      </c>
      <c r="F3367" s="2" t="s">
        <v>55</v>
      </c>
      <c r="G3367" s="2" t="s">
        <v>20</v>
      </c>
      <c r="H3367" s="7">
        <v>11241.48</v>
      </c>
      <c r="I3367" s="3">
        <v>45573</v>
      </c>
      <c r="J3367" s="3" t="str">
        <f>TEXT(NIgerian_Fintech[[#This Row],[TransactionDate]], "JJJJ")</f>
        <v>2024</v>
      </c>
      <c r="K3367" s="3" t="str">
        <f>TEXT(NIgerian_Fintech[[#This Row],[TransactionDate]], "MMMM")</f>
        <v>October</v>
      </c>
      <c r="L3367" s="3" t="str">
        <f>TEXT(NIgerian_Fintech[[#This Row],[TransactionDate]], "MM")</f>
        <v>10</v>
      </c>
      <c r="M3367" s="3" t="str">
        <f>TEXT(NIgerian_Fintech[[#This Row],[TransactionDate]], "tttt")</f>
        <v>Tuesday</v>
      </c>
      <c r="N3367" s="2" t="s">
        <v>16</v>
      </c>
    </row>
    <row r="3368" spans="1:14" ht="14.5" x14ac:dyDescent="0.35">
      <c r="A3368" s="2" t="s">
        <v>6766</v>
      </c>
      <c r="B3368" s="2" t="s">
        <v>6767</v>
      </c>
      <c r="C3368" s="2">
        <v>58</v>
      </c>
      <c r="D3368" s="2" t="s">
        <v>12</v>
      </c>
      <c r="E3368" s="2" t="s">
        <v>29</v>
      </c>
      <c r="F3368" s="2" t="s">
        <v>35</v>
      </c>
      <c r="G3368" s="2" t="s">
        <v>26</v>
      </c>
      <c r="H3368" s="7">
        <v>3657.84</v>
      </c>
      <c r="I3368" s="3">
        <v>45579</v>
      </c>
      <c r="J3368" s="3" t="str">
        <f>TEXT(NIgerian_Fintech[[#This Row],[TransactionDate]], "JJJJ")</f>
        <v>2024</v>
      </c>
      <c r="K3368" s="3" t="str">
        <f>TEXT(NIgerian_Fintech[[#This Row],[TransactionDate]], "MMMM")</f>
        <v>October</v>
      </c>
      <c r="L3368" s="3" t="str">
        <f>TEXT(NIgerian_Fintech[[#This Row],[TransactionDate]], "MM")</f>
        <v>10</v>
      </c>
      <c r="M3368" s="3" t="str">
        <f>TEXT(NIgerian_Fintech[[#This Row],[TransactionDate]], "tttt")</f>
        <v>Monday</v>
      </c>
      <c r="N3368" s="2" t="s">
        <v>16</v>
      </c>
    </row>
    <row r="3369" spans="1:14" ht="14.5" x14ac:dyDescent="0.35">
      <c r="A3369" s="2" t="s">
        <v>6768</v>
      </c>
      <c r="B3369" s="2" t="s">
        <v>6769</v>
      </c>
      <c r="C3369" s="2">
        <v>26</v>
      </c>
      <c r="D3369" s="2" t="s">
        <v>39</v>
      </c>
      <c r="E3369" s="2" t="s">
        <v>74</v>
      </c>
      <c r="F3369" s="2" t="s">
        <v>19</v>
      </c>
      <c r="G3369" s="2" t="s">
        <v>26</v>
      </c>
      <c r="H3369" s="7">
        <v>21984.48</v>
      </c>
      <c r="I3369" s="3">
        <v>45010</v>
      </c>
      <c r="J3369" s="3" t="str">
        <f>TEXT(NIgerian_Fintech[[#This Row],[TransactionDate]], "JJJJ")</f>
        <v>2023</v>
      </c>
      <c r="K3369" s="3" t="str">
        <f>TEXT(NIgerian_Fintech[[#This Row],[TransactionDate]], "MMMM")</f>
        <v>March</v>
      </c>
      <c r="L3369" s="3" t="str">
        <f>TEXT(NIgerian_Fintech[[#This Row],[TransactionDate]], "MM")</f>
        <v>03</v>
      </c>
      <c r="M3369" s="3" t="str">
        <f>TEXT(NIgerian_Fintech[[#This Row],[TransactionDate]], "tttt")</f>
        <v>Saturday</v>
      </c>
      <c r="N3369" s="2" t="s">
        <v>16</v>
      </c>
    </row>
    <row r="3370" spans="1:14" ht="14.5" x14ac:dyDescent="0.35">
      <c r="A3370" s="2" t="s">
        <v>6770</v>
      </c>
      <c r="B3370" s="2" t="s">
        <v>6771</v>
      </c>
      <c r="C3370" s="2">
        <v>41</v>
      </c>
      <c r="D3370" s="2" t="s">
        <v>12</v>
      </c>
      <c r="E3370" s="2" t="s">
        <v>13</v>
      </c>
      <c r="F3370" s="2" t="s">
        <v>25</v>
      </c>
      <c r="G3370" s="2" t="s">
        <v>36</v>
      </c>
      <c r="H3370" s="7">
        <v>2223.09</v>
      </c>
      <c r="I3370" s="3">
        <v>45645</v>
      </c>
      <c r="J3370" s="3" t="str">
        <f>TEXT(NIgerian_Fintech[[#This Row],[TransactionDate]], "JJJJ")</f>
        <v>2024</v>
      </c>
      <c r="K3370" s="3" t="str">
        <f>TEXT(NIgerian_Fintech[[#This Row],[TransactionDate]], "MMMM")</f>
        <v>December</v>
      </c>
      <c r="L3370" s="3" t="str">
        <f>TEXT(NIgerian_Fintech[[#This Row],[TransactionDate]], "MM")</f>
        <v>12</v>
      </c>
      <c r="M3370" s="3" t="str">
        <f>TEXT(NIgerian_Fintech[[#This Row],[TransactionDate]], "tttt")</f>
        <v>Thursday</v>
      </c>
      <c r="N3370" s="2" t="s">
        <v>16</v>
      </c>
    </row>
    <row r="3371" spans="1:14" ht="14.5" x14ac:dyDescent="0.35">
      <c r="A3371" s="2" t="s">
        <v>6772</v>
      </c>
      <c r="B3371" s="2" t="s">
        <v>6773</v>
      </c>
      <c r="C3371" s="2">
        <v>54</v>
      </c>
      <c r="D3371" s="2" t="s">
        <v>39</v>
      </c>
      <c r="E3371" s="2" t="s">
        <v>93</v>
      </c>
      <c r="F3371" s="2" t="s">
        <v>49</v>
      </c>
      <c r="G3371" s="2" t="s">
        <v>20</v>
      </c>
      <c r="H3371" s="7">
        <v>9166.51</v>
      </c>
      <c r="I3371" s="3">
        <v>45228</v>
      </c>
      <c r="J3371" s="3" t="str">
        <f>TEXT(NIgerian_Fintech[[#This Row],[TransactionDate]], "JJJJ")</f>
        <v>2023</v>
      </c>
      <c r="K3371" s="3" t="str">
        <f>TEXT(NIgerian_Fintech[[#This Row],[TransactionDate]], "MMMM")</f>
        <v>October</v>
      </c>
      <c r="L3371" s="3" t="str">
        <f>TEXT(NIgerian_Fintech[[#This Row],[TransactionDate]], "MM")</f>
        <v>10</v>
      </c>
      <c r="M3371" s="3" t="str">
        <f>TEXT(NIgerian_Fintech[[#This Row],[TransactionDate]], "tttt")</f>
        <v>Sunday</v>
      </c>
      <c r="N3371" s="2" t="s">
        <v>16</v>
      </c>
    </row>
    <row r="3372" spans="1:14" ht="14.5" x14ac:dyDescent="0.35">
      <c r="A3372" s="2" t="s">
        <v>6774</v>
      </c>
      <c r="B3372" s="2" t="s">
        <v>6775</v>
      </c>
      <c r="C3372" s="2">
        <v>58</v>
      </c>
      <c r="D3372" s="2" t="s">
        <v>12</v>
      </c>
      <c r="E3372" s="2" t="s">
        <v>74</v>
      </c>
      <c r="F3372" s="2" t="s">
        <v>19</v>
      </c>
      <c r="G3372" s="2" t="s">
        <v>15</v>
      </c>
      <c r="H3372" s="7">
        <v>8475.7800000000007</v>
      </c>
      <c r="I3372" s="3">
        <v>45499</v>
      </c>
      <c r="J3372" s="3" t="str">
        <f>TEXT(NIgerian_Fintech[[#This Row],[TransactionDate]], "JJJJ")</f>
        <v>2024</v>
      </c>
      <c r="K3372" s="3" t="str">
        <f>TEXT(NIgerian_Fintech[[#This Row],[TransactionDate]], "MMMM")</f>
        <v>July</v>
      </c>
      <c r="L3372" s="3" t="str">
        <f>TEXT(NIgerian_Fintech[[#This Row],[TransactionDate]], "MM")</f>
        <v>07</v>
      </c>
      <c r="M3372" s="3" t="str">
        <f>TEXT(NIgerian_Fintech[[#This Row],[TransactionDate]], "tttt")</f>
        <v>Friday</v>
      </c>
      <c r="N3372" s="2" t="s">
        <v>16</v>
      </c>
    </row>
    <row r="3373" spans="1:14" ht="14.5" x14ac:dyDescent="0.35">
      <c r="A3373" s="2" t="s">
        <v>6776</v>
      </c>
      <c r="B3373" s="2" t="s">
        <v>6777</v>
      </c>
      <c r="C3373" s="2">
        <v>34</v>
      </c>
      <c r="D3373" s="2" t="s">
        <v>39</v>
      </c>
      <c r="E3373" s="2" t="s">
        <v>42</v>
      </c>
      <c r="F3373" s="2" t="s">
        <v>49</v>
      </c>
      <c r="G3373" s="2" t="s">
        <v>26</v>
      </c>
      <c r="H3373" s="7">
        <v>2203.25</v>
      </c>
      <c r="I3373" s="3">
        <v>45143</v>
      </c>
      <c r="J3373" s="3" t="str">
        <f>TEXT(NIgerian_Fintech[[#This Row],[TransactionDate]], "JJJJ")</f>
        <v>2023</v>
      </c>
      <c r="K3373" s="3" t="str">
        <f>TEXT(NIgerian_Fintech[[#This Row],[TransactionDate]], "MMMM")</f>
        <v>August</v>
      </c>
      <c r="L3373" s="3" t="str">
        <f>TEXT(NIgerian_Fintech[[#This Row],[TransactionDate]], "MM")</f>
        <v>08</v>
      </c>
      <c r="M3373" s="3" t="str">
        <f>TEXT(NIgerian_Fintech[[#This Row],[TransactionDate]], "tttt")</f>
        <v>Saturday</v>
      </c>
      <c r="N3373" s="2" t="s">
        <v>21</v>
      </c>
    </row>
    <row r="3374" spans="1:14" ht="14.5" x14ac:dyDescent="0.35">
      <c r="A3374" s="2" t="s">
        <v>6778</v>
      </c>
      <c r="B3374" s="2" t="s">
        <v>6779</v>
      </c>
      <c r="C3374" s="2">
        <v>41</v>
      </c>
      <c r="D3374" s="2" t="s">
        <v>12</v>
      </c>
      <c r="E3374" s="2" t="s">
        <v>29</v>
      </c>
      <c r="F3374" s="2" t="s">
        <v>55</v>
      </c>
      <c r="G3374" s="2" t="s">
        <v>15</v>
      </c>
      <c r="H3374" s="7">
        <v>5796.16</v>
      </c>
      <c r="I3374" s="3">
        <v>45494</v>
      </c>
      <c r="J3374" s="3" t="str">
        <f>TEXT(NIgerian_Fintech[[#This Row],[TransactionDate]], "JJJJ")</f>
        <v>2024</v>
      </c>
      <c r="K3374" s="3" t="str">
        <f>TEXT(NIgerian_Fintech[[#This Row],[TransactionDate]], "MMMM")</f>
        <v>July</v>
      </c>
      <c r="L3374" s="3" t="str">
        <f>TEXT(NIgerian_Fintech[[#This Row],[TransactionDate]], "MM")</f>
        <v>07</v>
      </c>
      <c r="M3374" s="3" t="str">
        <f>TEXT(NIgerian_Fintech[[#This Row],[TransactionDate]], "tttt")</f>
        <v>Sunday</v>
      </c>
      <c r="N3374" s="2" t="s">
        <v>16</v>
      </c>
    </row>
    <row r="3375" spans="1:14" ht="14.5" x14ac:dyDescent="0.35">
      <c r="A3375" s="2" t="s">
        <v>6780</v>
      </c>
      <c r="B3375" s="2" t="s">
        <v>6781</v>
      </c>
      <c r="C3375" s="2">
        <v>38</v>
      </c>
      <c r="D3375" s="2" t="s">
        <v>12</v>
      </c>
      <c r="E3375" s="2" t="s">
        <v>52</v>
      </c>
      <c r="F3375" s="2" t="s">
        <v>25</v>
      </c>
      <c r="G3375" s="2" t="s">
        <v>36</v>
      </c>
      <c r="H3375" s="7">
        <v>11255.89</v>
      </c>
      <c r="I3375" s="3">
        <v>45467</v>
      </c>
      <c r="J3375" s="3" t="str">
        <f>TEXT(NIgerian_Fintech[[#This Row],[TransactionDate]], "JJJJ")</f>
        <v>2024</v>
      </c>
      <c r="K3375" s="3" t="str">
        <f>TEXT(NIgerian_Fintech[[#This Row],[TransactionDate]], "MMMM")</f>
        <v>June</v>
      </c>
      <c r="L3375" s="3" t="str">
        <f>TEXT(NIgerian_Fintech[[#This Row],[TransactionDate]], "MM")</f>
        <v>06</v>
      </c>
      <c r="M3375" s="3" t="str">
        <f>TEXT(NIgerian_Fintech[[#This Row],[TransactionDate]], "tttt")</f>
        <v>Monday</v>
      </c>
      <c r="N3375" s="2" t="s">
        <v>16</v>
      </c>
    </row>
    <row r="3376" spans="1:14" ht="14.5" x14ac:dyDescent="0.35">
      <c r="A3376" s="2" t="s">
        <v>6782</v>
      </c>
      <c r="B3376" s="2" t="s">
        <v>6783</v>
      </c>
      <c r="C3376" s="2">
        <v>56</v>
      </c>
      <c r="D3376" s="2" t="s">
        <v>12</v>
      </c>
      <c r="E3376" s="2" t="s">
        <v>93</v>
      </c>
      <c r="F3376" s="2" t="s">
        <v>25</v>
      </c>
      <c r="G3376" s="2" t="s">
        <v>15</v>
      </c>
      <c r="H3376" s="7">
        <v>3834.99</v>
      </c>
      <c r="I3376" s="3">
        <v>45549</v>
      </c>
      <c r="J3376" s="3" t="str">
        <f>TEXT(NIgerian_Fintech[[#This Row],[TransactionDate]], "JJJJ")</f>
        <v>2024</v>
      </c>
      <c r="K3376" s="3" t="str">
        <f>TEXT(NIgerian_Fintech[[#This Row],[TransactionDate]], "MMMM")</f>
        <v>September</v>
      </c>
      <c r="L3376" s="3" t="str">
        <f>TEXT(NIgerian_Fintech[[#This Row],[TransactionDate]], "MM")</f>
        <v>09</v>
      </c>
      <c r="M3376" s="3" t="str">
        <f>TEXT(NIgerian_Fintech[[#This Row],[TransactionDate]], "tttt")</f>
        <v>Saturday</v>
      </c>
      <c r="N3376" s="2" t="s">
        <v>16</v>
      </c>
    </row>
    <row r="3377" spans="1:14" ht="14.5" x14ac:dyDescent="0.35">
      <c r="A3377" s="2" t="s">
        <v>6784</v>
      </c>
      <c r="B3377" s="2" t="s">
        <v>6785</v>
      </c>
      <c r="C3377" s="2">
        <v>58</v>
      </c>
      <c r="D3377" s="2" t="s">
        <v>39</v>
      </c>
      <c r="E3377" s="2" t="s">
        <v>64</v>
      </c>
      <c r="F3377" s="2" t="s">
        <v>55</v>
      </c>
      <c r="G3377" s="2" t="s">
        <v>15</v>
      </c>
      <c r="H3377" s="7">
        <v>1208.47</v>
      </c>
      <c r="I3377" s="3">
        <v>45018</v>
      </c>
      <c r="J3377" s="3" t="str">
        <f>TEXT(NIgerian_Fintech[[#This Row],[TransactionDate]], "JJJJ")</f>
        <v>2023</v>
      </c>
      <c r="K3377" s="3" t="str">
        <f>TEXT(NIgerian_Fintech[[#This Row],[TransactionDate]], "MMMM")</f>
        <v>April</v>
      </c>
      <c r="L3377" s="3" t="str">
        <f>TEXT(NIgerian_Fintech[[#This Row],[TransactionDate]], "MM")</f>
        <v>04</v>
      </c>
      <c r="M3377" s="3" t="str">
        <f>TEXT(NIgerian_Fintech[[#This Row],[TransactionDate]], "tttt")</f>
        <v>Sunday</v>
      </c>
      <c r="N3377" s="2" t="s">
        <v>16</v>
      </c>
    </row>
    <row r="3378" spans="1:14" ht="14.5" x14ac:dyDescent="0.35">
      <c r="A3378" s="2" t="s">
        <v>6786</v>
      </c>
      <c r="B3378" s="2" t="s">
        <v>6787</v>
      </c>
      <c r="C3378" s="2">
        <v>56</v>
      </c>
      <c r="D3378" s="2" t="s">
        <v>12</v>
      </c>
      <c r="E3378" s="2" t="s">
        <v>74</v>
      </c>
      <c r="F3378" s="2" t="s">
        <v>14</v>
      </c>
      <c r="G3378" s="2" t="s">
        <v>26</v>
      </c>
      <c r="H3378" s="7">
        <v>9551.3700000000008</v>
      </c>
      <c r="I3378" s="3">
        <v>45580</v>
      </c>
      <c r="J3378" s="3" t="str">
        <f>TEXT(NIgerian_Fintech[[#This Row],[TransactionDate]], "JJJJ")</f>
        <v>2024</v>
      </c>
      <c r="K3378" s="3" t="str">
        <f>TEXT(NIgerian_Fintech[[#This Row],[TransactionDate]], "MMMM")</f>
        <v>October</v>
      </c>
      <c r="L3378" s="3" t="str">
        <f>TEXT(NIgerian_Fintech[[#This Row],[TransactionDate]], "MM")</f>
        <v>10</v>
      </c>
      <c r="M3378" s="3" t="str">
        <f>TEXT(NIgerian_Fintech[[#This Row],[TransactionDate]], "tttt")</f>
        <v>Tuesday</v>
      </c>
      <c r="N3378" s="2" t="s">
        <v>16</v>
      </c>
    </row>
    <row r="3379" spans="1:14" ht="14.5" x14ac:dyDescent="0.35">
      <c r="A3379" s="2" t="s">
        <v>6788</v>
      </c>
      <c r="B3379" s="2" t="s">
        <v>6789</v>
      </c>
      <c r="C3379" s="2">
        <v>30</v>
      </c>
      <c r="D3379" s="2" t="s">
        <v>12</v>
      </c>
      <c r="E3379" s="2" t="s">
        <v>74</v>
      </c>
      <c r="F3379" s="2" t="s">
        <v>25</v>
      </c>
      <c r="G3379" s="2" t="s">
        <v>36</v>
      </c>
      <c r="H3379" s="7">
        <v>2537.6</v>
      </c>
      <c r="I3379" s="3">
        <v>45378</v>
      </c>
      <c r="J3379" s="3" t="str">
        <f>TEXT(NIgerian_Fintech[[#This Row],[TransactionDate]], "JJJJ")</f>
        <v>2024</v>
      </c>
      <c r="K3379" s="3" t="str">
        <f>TEXT(NIgerian_Fintech[[#This Row],[TransactionDate]], "MMMM")</f>
        <v>March</v>
      </c>
      <c r="L3379" s="3" t="str">
        <f>TEXT(NIgerian_Fintech[[#This Row],[TransactionDate]], "MM")</f>
        <v>03</v>
      </c>
      <c r="M3379" s="3" t="str">
        <f>TEXT(NIgerian_Fintech[[#This Row],[TransactionDate]], "tttt")</f>
        <v>Wednesday</v>
      </c>
      <c r="N3379" s="2" t="s">
        <v>16</v>
      </c>
    </row>
    <row r="3380" spans="1:14" ht="14.5" x14ac:dyDescent="0.35">
      <c r="A3380" s="2" t="s">
        <v>6790</v>
      </c>
      <c r="B3380" s="2" t="s">
        <v>6791</v>
      </c>
      <c r="C3380" s="2">
        <v>28</v>
      </c>
      <c r="D3380" s="2" t="s">
        <v>39</v>
      </c>
      <c r="E3380" s="2" t="s">
        <v>93</v>
      </c>
      <c r="F3380" s="2" t="s">
        <v>14</v>
      </c>
      <c r="G3380" s="2" t="s">
        <v>15</v>
      </c>
      <c r="H3380" s="7">
        <v>11440.54</v>
      </c>
      <c r="I3380" s="3">
        <v>45540</v>
      </c>
      <c r="J3380" s="3" t="str">
        <f>TEXT(NIgerian_Fintech[[#This Row],[TransactionDate]], "JJJJ")</f>
        <v>2024</v>
      </c>
      <c r="K3380" s="3" t="str">
        <f>TEXT(NIgerian_Fintech[[#This Row],[TransactionDate]], "MMMM")</f>
        <v>September</v>
      </c>
      <c r="L3380" s="3" t="str">
        <f>TEXT(NIgerian_Fintech[[#This Row],[TransactionDate]], "MM")</f>
        <v>09</v>
      </c>
      <c r="M3380" s="3" t="str">
        <f>TEXT(NIgerian_Fintech[[#This Row],[TransactionDate]], "tttt")</f>
        <v>Thursday</v>
      </c>
      <c r="N3380" s="2" t="s">
        <v>16</v>
      </c>
    </row>
    <row r="3381" spans="1:14" ht="14.5" x14ac:dyDescent="0.35">
      <c r="A3381" s="2" t="s">
        <v>6792</v>
      </c>
      <c r="B3381" s="2" t="s">
        <v>6793</v>
      </c>
      <c r="C3381" s="2">
        <v>63</v>
      </c>
      <c r="D3381" s="2" t="s">
        <v>39</v>
      </c>
      <c r="E3381" s="2" t="s">
        <v>24</v>
      </c>
      <c r="F3381" s="2" t="s">
        <v>49</v>
      </c>
      <c r="G3381" s="2" t="s">
        <v>26</v>
      </c>
      <c r="H3381" s="7">
        <v>18292.560000000001</v>
      </c>
      <c r="I3381" s="3">
        <v>44997</v>
      </c>
      <c r="J3381" s="3" t="str">
        <f>TEXT(NIgerian_Fintech[[#This Row],[TransactionDate]], "JJJJ")</f>
        <v>2023</v>
      </c>
      <c r="K3381" s="3" t="str">
        <f>TEXT(NIgerian_Fintech[[#This Row],[TransactionDate]], "MMMM")</f>
        <v>March</v>
      </c>
      <c r="L3381" s="3" t="str">
        <f>TEXT(NIgerian_Fintech[[#This Row],[TransactionDate]], "MM")</f>
        <v>03</v>
      </c>
      <c r="M3381" s="3" t="str">
        <f>TEXT(NIgerian_Fintech[[#This Row],[TransactionDate]], "tttt")</f>
        <v>Sunday</v>
      </c>
      <c r="N3381" s="2" t="s">
        <v>16</v>
      </c>
    </row>
    <row r="3382" spans="1:14" ht="14.5" x14ac:dyDescent="0.35">
      <c r="A3382" s="2" t="s">
        <v>6794</v>
      </c>
      <c r="B3382" s="2" t="s">
        <v>6795</v>
      </c>
      <c r="C3382" s="2">
        <v>36</v>
      </c>
      <c r="D3382" s="2" t="s">
        <v>12</v>
      </c>
      <c r="E3382" s="2" t="s">
        <v>74</v>
      </c>
      <c r="F3382" s="2" t="s">
        <v>25</v>
      </c>
      <c r="G3382" s="2" t="s">
        <v>15</v>
      </c>
      <c r="H3382" s="7">
        <v>1316.54</v>
      </c>
      <c r="I3382" s="3">
        <v>45451</v>
      </c>
      <c r="J3382" s="3" t="str">
        <f>TEXT(NIgerian_Fintech[[#This Row],[TransactionDate]], "JJJJ")</f>
        <v>2024</v>
      </c>
      <c r="K3382" s="3" t="str">
        <f>TEXT(NIgerian_Fintech[[#This Row],[TransactionDate]], "MMMM")</f>
        <v>June</v>
      </c>
      <c r="L3382" s="3" t="str">
        <f>TEXT(NIgerian_Fintech[[#This Row],[TransactionDate]], "MM")</f>
        <v>06</v>
      </c>
      <c r="M3382" s="3" t="str">
        <f>TEXT(NIgerian_Fintech[[#This Row],[TransactionDate]], "tttt")</f>
        <v>Saturday</v>
      </c>
      <c r="N3382" s="2" t="s">
        <v>69</v>
      </c>
    </row>
    <row r="3383" spans="1:14" ht="14.5" x14ac:dyDescent="0.35">
      <c r="A3383" s="2" t="s">
        <v>6796</v>
      </c>
      <c r="B3383" s="2" t="s">
        <v>6797</v>
      </c>
      <c r="C3383" s="2">
        <v>28</v>
      </c>
      <c r="D3383" s="2" t="s">
        <v>12</v>
      </c>
      <c r="E3383" s="2" t="s">
        <v>42</v>
      </c>
      <c r="F3383" s="2" t="s">
        <v>35</v>
      </c>
      <c r="G3383" s="2" t="s">
        <v>26</v>
      </c>
      <c r="H3383" s="7">
        <v>5755.58</v>
      </c>
      <c r="I3383" s="3">
        <v>45327</v>
      </c>
      <c r="J3383" s="3" t="str">
        <f>TEXT(NIgerian_Fintech[[#This Row],[TransactionDate]], "JJJJ")</f>
        <v>2024</v>
      </c>
      <c r="K3383" s="3" t="str">
        <f>TEXT(NIgerian_Fintech[[#This Row],[TransactionDate]], "MMMM")</f>
        <v>February</v>
      </c>
      <c r="L3383" s="3" t="str">
        <f>TEXT(NIgerian_Fintech[[#This Row],[TransactionDate]], "MM")</f>
        <v>02</v>
      </c>
      <c r="M3383" s="3" t="str">
        <f>TEXT(NIgerian_Fintech[[#This Row],[TransactionDate]], "tttt")</f>
        <v>Monday</v>
      </c>
      <c r="N3383" s="2" t="s">
        <v>16</v>
      </c>
    </row>
    <row r="3384" spans="1:14" ht="14.5" x14ac:dyDescent="0.35">
      <c r="A3384" s="2" t="s">
        <v>6798</v>
      </c>
      <c r="B3384" s="2" t="s">
        <v>6799</v>
      </c>
      <c r="C3384" s="2">
        <v>30</v>
      </c>
      <c r="D3384" s="2" t="s">
        <v>12</v>
      </c>
      <c r="E3384" s="2" t="s">
        <v>74</v>
      </c>
      <c r="F3384" s="2" t="s">
        <v>55</v>
      </c>
      <c r="G3384" s="2" t="s">
        <v>36</v>
      </c>
      <c r="H3384" s="7">
        <v>5886.47</v>
      </c>
      <c r="I3384" s="3">
        <v>45595</v>
      </c>
      <c r="J3384" s="3" t="str">
        <f>TEXT(NIgerian_Fintech[[#This Row],[TransactionDate]], "JJJJ")</f>
        <v>2024</v>
      </c>
      <c r="K3384" s="3" t="str">
        <f>TEXT(NIgerian_Fintech[[#This Row],[TransactionDate]], "MMMM")</f>
        <v>October</v>
      </c>
      <c r="L3384" s="3" t="str">
        <f>TEXT(NIgerian_Fintech[[#This Row],[TransactionDate]], "MM")</f>
        <v>10</v>
      </c>
      <c r="M3384" s="3" t="str">
        <f>TEXT(NIgerian_Fintech[[#This Row],[TransactionDate]], "tttt")</f>
        <v>Wednesday</v>
      </c>
      <c r="N3384" s="2" t="s">
        <v>16</v>
      </c>
    </row>
    <row r="3385" spans="1:14" ht="14.5" x14ac:dyDescent="0.35">
      <c r="A3385" s="2" t="s">
        <v>6800</v>
      </c>
      <c r="B3385" s="2" t="s">
        <v>6801</v>
      </c>
      <c r="C3385" s="2">
        <v>63</v>
      </c>
      <c r="D3385" s="2" t="s">
        <v>12</v>
      </c>
      <c r="E3385" s="2" t="s">
        <v>52</v>
      </c>
      <c r="F3385" s="2" t="s">
        <v>14</v>
      </c>
      <c r="G3385" s="2" t="s">
        <v>20</v>
      </c>
      <c r="H3385" s="7">
        <v>10011.299999999999</v>
      </c>
      <c r="I3385" s="3">
        <v>45007</v>
      </c>
      <c r="J3385" s="3" t="str">
        <f>TEXT(NIgerian_Fintech[[#This Row],[TransactionDate]], "JJJJ")</f>
        <v>2023</v>
      </c>
      <c r="K3385" s="3" t="str">
        <f>TEXT(NIgerian_Fintech[[#This Row],[TransactionDate]], "MMMM")</f>
        <v>March</v>
      </c>
      <c r="L3385" s="3" t="str">
        <f>TEXT(NIgerian_Fintech[[#This Row],[TransactionDate]], "MM")</f>
        <v>03</v>
      </c>
      <c r="M3385" s="3" t="str">
        <f>TEXT(NIgerian_Fintech[[#This Row],[TransactionDate]], "tttt")</f>
        <v>Wednesday</v>
      </c>
      <c r="N3385" s="2" t="s">
        <v>16</v>
      </c>
    </row>
    <row r="3386" spans="1:14" ht="14.5" x14ac:dyDescent="0.35">
      <c r="A3386" s="2" t="s">
        <v>6802</v>
      </c>
      <c r="B3386" s="2" t="s">
        <v>6803</v>
      </c>
      <c r="C3386" s="2">
        <v>62</v>
      </c>
      <c r="D3386" s="2" t="s">
        <v>39</v>
      </c>
      <c r="E3386" s="2" t="s">
        <v>52</v>
      </c>
      <c r="F3386" s="2" t="s">
        <v>35</v>
      </c>
      <c r="G3386" s="2" t="s">
        <v>26</v>
      </c>
      <c r="H3386" s="7">
        <v>4070.78</v>
      </c>
      <c r="I3386" s="3">
        <v>45026</v>
      </c>
      <c r="J3386" s="3" t="str">
        <f>TEXT(NIgerian_Fintech[[#This Row],[TransactionDate]], "JJJJ")</f>
        <v>2023</v>
      </c>
      <c r="K3386" s="3" t="str">
        <f>TEXT(NIgerian_Fintech[[#This Row],[TransactionDate]], "MMMM")</f>
        <v>April</v>
      </c>
      <c r="L3386" s="3" t="str">
        <f>TEXT(NIgerian_Fintech[[#This Row],[TransactionDate]], "MM")</f>
        <v>04</v>
      </c>
      <c r="M3386" s="3" t="str">
        <f>TEXT(NIgerian_Fintech[[#This Row],[TransactionDate]], "tttt")</f>
        <v>Monday</v>
      </c>
      <c r="N3386" s="2" t="s">
        <v>16</v>
      </c>
    </row>
    <row r="3387" spans="1:14" ht="14.5" x14ac:dyDescent="0.35">
      <c r="A3387" s="2" t="s">
        <v>6804</v>
      </c>
      <c r="B3387" s="2" t="s">
        <v>6805</v>
      </c>
      <c r="C3387" s="2">
        <v>18</v>
      </c>
      <c r="D3387" s="2" t="s">
        <v>12</v>
      </c>
      <c r="E3387" s="2" t="s">
        <v>24</v>
      </c>
      <c r="F3387" s="2" t="s">
        <v>49</v>
      </c>
      <c r="G3387" s="2" t="s">
        <v>26</v>
      </c>
      <c r="H3387" s="7">
        <v>5422.63</v>
      </c>
      <c r="I3387" s="3">
        <v>45521</v>
      </c>
      <c r="J3387" s="3" t="str">
        <f>TEXT(NIgerian_Fintech[[#This Row],[TransactionDate]], "JJJJ")</f>
        <v>2024</v>
      </c>
      <c r="K3387" s="3" t="str">
        <f>TEXT(NIgerian_Fintech[[#This Row],[TransactionDate]], "MMMM")</f>
        <v>August</v>
      </c>
      <c r="L3387" s="3" t="str">
        <f>TEXT(NIgerian_Fintech[[#This Row],[TransactionDate]], "MM")</f>
        <v>08</v>
      </c>
      <c r="M3387" s="3" t="str">
        <f>TEXT(NIgerian_Fintech[[#This Row],[TransactionDate]], "tttt")</f>
        <v>Saturday</v>
      </c>
      <c r="N3387" s="2" t="s">
        <v>16</v>
      </c>
    </row>
    <row r="3388" spans="1:14" ht="14.5" x14ac:dyDescent="0.35">
      <c r="A3388" s="2" t="s">
        <v>6806</v>
      </c>
      <c r="B3388" s="2" t="s">
        <v>6807</v>
      </c>
      <c r="C3388" s="2">
        <v>57</v>
      </c>
      <c r="D3388" s="2" t="s">
        <v>12</v>
      </c>
      <c r="E3388" s="2" t="s">
        <v>29</v>
      </c>
      <c r="F3388" s="2" t="s">
        <v>49</v>
      </c>
      <c r="G3388" s="2" t="s">
        <v>15</v>
      </c>
      <c r="H3388" s="7">
        <v>120.64</v>
      </c>
      <c r="I3388" s="3">
        <v>45144</v>
      </c>
      <c r="J3388" s="3" t="str">
        <f>TEXT(NIgerian_Fintech[[#This Row],[TransactionDate]], "JJJJ")</f>
        <v>2023</v>
      </c>
      <c r="K3388" s="3" t="str">
        <f>TEXT(NIgerian_Fintech[[#This Row],[TransactionDate]], "MMMM")</f>
        <v>August</v>
      </c>
      <c r="L3388" s="3" t="str">
        <f>TEXT(NIgerian_Fintech[[#This Row],[TransactionDate]], "MM")</f>
        <v>08</v>
      </c>
      <c r="M3388" s="3" t="str">
        <f>TEXT(NIgerian_Fintech[[#This Row],[TransactionDate]], "tttt")</f>
        <v>Sunday</v>
      </c>
      <c r="N3388" s="2" t="s">
        <v>69</v>
      </c>
    </row>
    <row r="3389" spans="1:14" ht="14.5" x14ac:dyDescent="0.35">
      <c r="A3389" s="2" t="s">
        <v>6808</v>
      </c>
      <c r="B3389" s="2" t="s">
        <v>6809</v>
      </c>
      <c r="C3389" s="2">
        <v>61</v>
      </c>
      <c r="D3389" s="2" t="s">
        <v>39</v>
      </c>
      <c r="E3389" s="2" t="s">
        <v>29</v>
      </c>
      <c r="F3389" s="2" t="s">
        <v>25</v>
      </c>
      <c r="G3389" s="2" t="s">
        <v>36</v>
      </c>
      <c r="H3389" s="7">
        <v>1305.94</v>
      </c>
      <c r="I3389" s="3">
        <v>45051</v>
      </c>
      <c r="J3389" s="3" t="str">
        <f>TEXT(NIgerian_Fintech[[#This Row],[TransactionDate]], "JJJJ")</f>
        <v>2023</v>
      </c>
      <c r="K3389" s="3" t="str">
        <f>TEXT(NIgerian_Fintech[[#This Row],[TransactionDate]], "MMMM")</f>
        <v>May</v>
      </c>
      <c r="L3389" s="3" t="str">
        <f>TEXT(NIgerian_Fintech[[#This Row],[TransactionDate]], "MM")</f>
        <v>05</v>
      </c>
      <c r="M3389" s="3" t="str">
        <f>TEXT(NIgerian_Fintech[[#This Row],[TransactionDate]], "tttt")</f>
        <v>Friday</v>
      </c>
      <c r="N3389" s="2" t="s">
        <v>69</v>
      </c>
    </row>
    <row r="3390" spans="1:14" ht="14.5" x14ac:dyDescent="0.35">
      <c r="A3390" s="2" t="s">
        <v>6810</v>
      </c>
      <c r="B3390" s="2" t="s">
        <v>6811</v>
      </c>
      <c r="C3390" s="2">
        <v>36</v>
      </c>
      <c r="D3390" s="2" t="s">
        <v>12</v>
      </c>
      <c r="E3390" s="2" t="s">
        <v>24</v>
      </c>
      <c r="F3390" s="2" t="s">
        <v>25</v>
      </c>
      <c r="G3390" s="2" t="s">
        <v>30</v>
      </c>
      <c r="H3390" s="7">
        <v>8436.49</v>
      </c>
      <c r="I3390" s="3">
        <v>45127</v>
      </c>
      <c r="J3390" s="3" t="str">
        <f>TEXT(NIgerian_Fintech[[#This Row],[TransactionDate]], "JJJJ")</f>
        <v>2023</v>
      </c>
      <c r="K3390" s="3" t="str">
        <f>TEXT(NIgerian_Fintech[[#This Row],[TransactionDate]], "MMMM")</f>
        <v>July</v>
      </c>
      <c r="L3390" s="3" t="str">
        <f>TEXT(NIgerian_Fintech[[#This Row],[TransactionDate]], "MM")</f>
        <v>07</v>
      </c>
      <c r="M3390" s="3" t="str">
        <f>TEXT(NIgerian_Fintech[[#This Row],[TransactionDate]], "tttt")</f>
        <v>Thursday</v>
      </c>
      <c r="N3390" s="2" t="s">
        <v>16</v>
      </c>
    </row>
    <row r="3391" spans="1:14" ht="14.5" x14ac:dyDescent="0.35">
      <c r="A3391" s="2" t="s">
        <v>6812</v>
      </c>
      <c r="B3391" s="2" t="s">
        <v>6813</v>
      </c>
      <c r="C3391" s="2">
        <v>29</v>
      </c>
      <c r="D3391" s="2" t="s">
        <v>12</v>
      </c>
      <c r="E3391" s="2" t="s">
        <v>64</v>
      </c>
      <c r="F3391" s="2" t="s">
        <v>35</v>
      </c>
      <c r="G3391" s="2" t="s">
        <v>30</v>
      </c>
      <c r="H3391" s="7">
        <v>2432.13</v>
      </c>
      <c r="I3391" s="3">
        <v>44928</v>
      </c>
      <c r="J3391" s="3" t="str">
        <f>TEXT(NIgerian_Fintech[[#This Row],[TransactionDate]], "JJJJ")</f>
        <v>2023</v>
      </c>
      <c r="K3391" s="3" t="str">
        <f>TEXT(NIgerian_Fintech[[#This Row],[TransactionDate]], "MMMM")</f>
        <v>January</v>
      </c>
      <c r="L3391" s="3" t="str">
        <f>TEXT(NIgerian_Fintech[[#This Row],[TransactionDate]], "MM")</f>
        <v>01</v>
      </c>
      <c r="M3391" s="3" t="str">
        <f>TEXT(NIgerian_Fintech[[#This Row],[TransactionDate]], "tttt")</f>
        <v>Monday</v>
      </c>
      <c r="N3391" s="2" t="s">
        <v>16</v>
      </c>
    </row>
    <row r="3392" spans="1:14" ht="14.5" x14ac:dyDescent="0.35">
      <c r="A3392" s="2" t="s">
        <v>6814</v>
      </c>
      <c r="B3392" s="2" t="s">
        <v>6815</v>
      </c>
      <c r="C3392" s="2">
        <v>25</v>
      </c>
      <c r="D3392" s="2" t="s">
        <v>12</v>
      </c>
      <c r="E3392" s="2" t="s">
        <v>42</v>
      </c>
      <c r="F3392" s="2" t="s">
        <v>19</v>
      </c>
      <c r="G3392" s="2" t="s">
        <v>20</v>
      </c>
      <c r="H3392" s="7">
        <v>1561.59</v>
      </c>
      <c r="I3392" s="3">
        <v>45500</v>
      </c>
      <c r="J3392" s="3" t="str">
        <f>TEXT(NIgerian_Fintech[[#This Row],[TransactionDate]], "JJJJ")</f>
        <v>2024</v>
      </c>
      <c r="K3392" s="3" t="str">
        <f>TEXT(NIgerian_Fintech[[#This Row],[TransactionDate]], "MMMM")</f>
        <v>July</v>
      </c>
      <c r="L3392" s="3" t="str">
        <f>TEXT(NIgerian_Fintech[[#This Row],[TransactionDate]], "MM")</f>
        <v>07</v>
      </c>
      <c r="M3392" s="3" t="str">
        <f>TEXT(NIgerian_Fintech[[#This Row],[TransactionDate]], "tttt")</f>
        <v>Saturday</v>
      </c>
      <c r="N3392" s="2" t="s">
        <v>21</v>
      </c>
    </row>
    <row r="3393" spans="1:14" ht="14.5" x14ac:dyDescent="0.35">
      <c r="A3393" s="2" t="s">
        <v>6816</v>
      </c>
      <c r="B3393" s="2" t="s">
        <v>6817</v>
      </c>
      <c r="C3393" s="2">
        <v>25</v>
      </c>
      <c r="D3393" s="2" t="s">
        <v>39</v>
      </c>
      <c r="E3393" s="2" t="s">
        <v>52</v>
      </c>
      <c r="F3393" s="2" t="s">
        <v>19</v>
      </c>
      <c r="G3393" s="2" t="s">
        <v>36</v>
      </c>
      <c r="H3393" s="7">
        <v>3921.73</v>
      </c>
      <c r="I3393" s="3">
        <v>44946</v>
      </c>
      <c r="J3393" s="3" t="str">
        <f>TEXT(NIgerian_Fintech[[#This Row],[TransactionDate]], "JJJJ")</f>
        <v>2023</v>
      </c>
      <c r="K3393" s="3" t="str">
        <f>TEXT(NIgerian_Fintech[[#This Row],[TransactionDate]], "MMMM")</f>
        <v>January</v>
      </c>
      <c r="L3393" s="3" t="str">
        <f>TEXT(NIgerian_Fintech[[#This Row],[TransactionDate]], "MM")</f>
        <v>01</v>
      </c>
      <c r="M3393" s="3" t="str">
        <f>TEXT(NIgerian_Fintech[[#This Row],[TransactionDate]], "tttt")</f>
        <v>Friday</v>
      </c>
      <c r="N3393" s="2" t="s">
        <v>16</v>
      </c>
    </row>
    <row r="3394" spans="1:14" ht="14.5" x14ac:dyDescent="0.35">
      <c r="A3394" s="2" t="s">
        <v>6818</v>
      </c>
      <c r="B3394" s="2" t="s">
        <v>6819</v>
      </c>
      <c r="C3394" s="2">
        <v>62</v>
      </c>
      <c r="D3394" s="2" t="s">
        <v>39</v>
      </c>
      <c r="E3394" s="2" t="s">
        <v>24</v>
      </c>
      <c r="F3394" s="2" t="s">
        <v>25</v>
      </c>
      <c r="G3394" s="2" t="s">
        <v>26</v>
      </c>
      <c r="H3394" s="7">
        <v>1785.71</v>
      </c>
      <c r="I3394" s="3">
        <v>45648</v>
      </c>
      <c r="J3394" s="3" t="str">
        <f>TEXT(NIgerian_Fintech[[#This Row],[TransactionDate]], "JJJJ")</f>
        <v>2024</v>
      </c>
      <c r="K3394" s="3" t="str">
        <f>TEXT(NIgerian_Fintech[[#This Row],[TransactionDate]], "MMMM")</f>
        <v>December</v>
      </c>
      <c r="L3394" s="3" t="str">
        <f>TEXT(NIgerian_Fintech[[#This Row],[TransactionDate]], "MM")</f>
        <v>12</v>
      </c>
      <c r="M3394" s="3" t="str">
        <f>TEXT(NIgerian_Fintech[[#This Row],[TransactionDate]], "tttt")</f>
        <v>Sunday</v>
      </c>
      <c r="N3394" s="2" t="s">
        <v>16</v>
      </c>
    </row>
    <row r="3395" spans="1:14" ht="14.5" x14ac:dyDescent="0.35">
      <c r="A3395" s="2" t="s">
        <v>6820</v>
      </c>
      <c r="B3395" s="2" t="s">
        <v>6821</v>
      </c>
      <c r="C3395" s="2">
        <v>29</v>
      </c>
      <c r="D3395" s="2" t="s">
        <v>12</v>
      </c>
      <c r="E3395" s="2" t="s">
        <v>93</v>
      </c>
      <c r="F3395" s="2" t="s">
        <v>19</v>
      </c>
      <c r="G3395" s="2" t="s">
        <v>30</v>
      </c>
      <c r="H3395" s="7">
        <v>614.74</v>
      </c>
      <c r="I3395" s="3">
        <v>45106</v>
      </c>
      <c r="J3395" s="3" t="str">
        <f>TEXT(NIgerian_Fintech[[#This Row],[TransactionDate]], "JJJJ")</f>
        <v>2023</v>
      </c>
      <c r="K3395" s="3" t="str">
        <f>TEXT(NIgerian_Fintech[[#This Row],[TransactionDate]], "MMMM")</f>
        <v>June</v>
      </c>
      <c r="L3395" s="3" t="str">
        <f>TEXT(NIgerian_Fintech[[#This Row],[TransactionDate]], "MM")</f>
        <v>06</v>
      </c>
      <c r="M3395" s="3" t="str">
        <f>TEXT(NIgerian_Fintech[[#This Row],[TransactionDate]], "tttt")</f>
        <v>Thursday</v>
      </c>
      <c r="N3395" s="2" t="s">
        <v>16</v>
      </c>
    </row>
    <row r="3396" spans="1:14" ht="14.5" x14ac:dyDescent="0.35">
      <c r="A3396" s="2" t="s">
        <v>6822</v>
      </c>
      <c r="B3396" s="2" t="s">
        <v>6823</v>
      </c>
      <c r="C3396" s="2">
        <v>50</v>
      </c>
      <c r="D3396" s="2" t="s">
        <v>12</v>
      </c>
      <c r="E3396" s="2" t="s">
        <v>13</v>
      </c>
      <c r="F3396" s="2" t="s">
        <v>55</v>
      </c>
      <c r="G3396" s="2" t="s">
        <v>20</v>
      </c>
      <c r="H3396" s="7">
        <v>3338.77</v>
      </c>
      <c r="I3396" s="3">
        <v>45335</v>
      </c>
      <c r="J3396" s="3" t="str">
        <f>TEXT(NIgerian_Fintech[[#This Row],[TransactionDate]], "JJJJ")</f>
        <v>2024</v>
      </c>
      <c r="K3396" s="3" t="str">
        <f>TEXT(NIgerian_Fintech[[#This Row],[TransactionDate]], "MMMM")</f>
        <v>February</v>
      </c>
      <c r="L3396" s="3" t="str">
        <f>TEXT(NIgerian_Fintech[[#This Row],[TransactionDate]], "MM")</f>
        <v>02</v>
      </c>
      <c r="M3396" s="3" t="str">
        <f>TEXT(NIgerian_Fintech[[#This Row],[TransactionDate]], "tttt")</f>
        <v>Tuesday</v>
      </c>
      <c r="N3396" s="2" t="s">
        <v>16</v>
      </c>
    </row>
    <row r="3397" spans="1:14" ht="14.5" x14ac:dyDescent="0.35">
      <c r="A3397" s="2" t="s">
        <v>6824</v>
      </c>
      <c r="B3397" s="2" t="s">
        <v>6825</v>
      </c>
      <c r="C3397" s="2">
        <v>62</v>
      </c>
      <c r="D3397" s="2" t="s">
        <v>39</v>
      </c>
      <c r="E3397" s="2" t="s">
        <v>13</v>
      </c>
      <c r="F3397" s="2" t="s">
        <v>35</v>
      </c>
      <c r="G3397" s="2" t="s">
        <v>36</v>
      </c>
      <c r="H3397" s="7">
        <v>1795.56</v>
      </c>
      <c r="I3397" s="3">
        <v>44988</v>
      </c>
      <c r="J3397" s="3" t="str">
        <f>TEXT(NIgerian_Fintech[[#This Row],[TransactionDate]], "JJJJ")</f>
        <v>2023</v>
      </c>
      <c r="K3397" s="3" t="str">
        <f>TEXT(NIgerian_Fintech[[#This Row],[TransactionDate]], "MMMM")</f>
        <v>March</v>
      </c>
      <c r="L3397" s="3" t="str">
        <f>TEXT(NIgerian_Fintech[[#This Row],[TransactionDate]], "MM")</f>
        <v>03</v>
      </c>
      <c r="M3397" s="3" t="str">
        <f>TEXT(NIgerian_Fintech[[#This Row],[TransactionDate]], "tttt")</f>
        <v>Friday</v>
      </c>
      <c r="N3397" s="2" t="s">
        <v>21</v>
      </c>
    </row>
    <row r="3398" spans="1:14" ht="14.5" x14ac:dyDescent="0.35">
      <c r="A3398" s="2" t="s">
        <v>6826</v>
      </c>
      <c r="B3398" s="2" t="s">
        <v>6827</v>
      </c>
      <c r="C3398" s="2">
        <v>43</v>
      </c>
      <c r="D3398" s="2" t="s">
        <v>12</v>
      </c>
      <c r="E3398" s="2" t="s">
        <v>13</v>
      </c>
      <c r="F3398" s="2" t="s">
        <v>55</v>
      </c>
      <c r="G3398" s="2" t="s">
        <v>20</v>
      </c>
      <c r="H3398" s="7">
        <v>16064.21</v>
      </c>
      <c r="I3398" s="3">
        <v>45199</v>
      </c>
      <c r="J3398" s="3" t="str">
        <f>TEXT(NIgerian_Fintech[[#This Row],[TransactionDate]], "JJJJ")</f>
        <v>2023</v>
      </c>
      <c r="K3398" s="3" t="str">
        <f>TEXT(NIgerian_Fintech[[#This Row],[TransactionDate]], "MMMM")</f>
        <v>September</v>
      </c>
      <c r="L3398" s="3" t="str">
        <f>TEXT(NIgerian_Fintech[[#This Row],[TransactionDate]], "MM")</f>
        <v>09</v>
      </c>
      <c r="M3398" s="3" t="str">
        <f>TEXT(NIgerian_Fintech[[#This Row],[TransactionDate]], "tttt")</f>
        <v>Saturday</v>
      </c>
      <c r="N3398" s="2" t="s">
        <v>16</v>
      </c>
    </row>
    <row r="3399" spans="1:14" ht="14.5" x14ac:dyDescent="0.35">
      <c r="A3399" s="2" t="s">
        <v>6828</v>
      </c>
      <c r="B3399" s="2" t="s">
        <v>6829</v>
      </c>
      <c r="C3399" s="2">
        <v>56</v>
      </c>
      <c r="D3399" s="2" t="s">
        <v>12</v>
      </c>
      <c r="E3399" s="2" t="s">
        <v>29</v>
      </c>
      <c r="F3399" s="2" t="s">
        <v>19</v>
      </c>
      <c r="G3399" s="2" t="s">
        <v>30</v>
      </c>
      <c r="H3399" s="7">
        <v>647.05999999999995</v>
      </c>
      <c r="I3399" s="3">
        <v>44936</v>
      </c>
      <c r="J3399" s="3" t="str">
        <f>TEXT(NIgerian_Fintech[[#This Row],[TransactionDate]], "JJJJ")</f>
        <v>2023</v>
      </c>
      <c r="K3399" s="3" t="str">
        <f>TEXT(NIgerian_Fintech[[#This Row],[TransactionDate]], "MMMM")</f>
        <v>January</v>
      </c>
      <c r="L3399" s="3" t="str">
        <f>TEXT(NIgerian_Fintech[[#This Row],[TransactionDate]], "MM")</f>
        <v>01</v>
      </c>
      <c r="M3399" s="3" t="str">
        <f>TEXT(NIgerian_Fintech[[#This Row],[TransactionDate]], "tttt")</f>
        <v>Tuesday</v>
      </c>
      <c r="N3399" s="2" t="s">
        <v>16</v>
      </c>
    </row>
    <row r="3400" spans="1:14" ht="14.5" x14ac:dyDescent="0.35">
      <c r="A3400" s="2" t="s">
        <v>6830</v>
      </c>
      <c r="B3400" s="2" t="s">
        <v>6831</v>
      </c>
      <c r="C3400" s="2">
        <v>45</v>
      </c>
      <c r="D3400" s="2" t="s">
        <v>39</v>
      </c>
      <c r="E3400" s="2" t="s">
        <v>93</v>
      </c>
      <c r="F3400" s="2" t="s">
        <v>25</v>
      </c>
      <c r="G3400" s="2" t="s">
        <v>15</v>
      </c>
      <c r="H3400" s="7">
        <v>13761.19</v>
      </c>
      <c r="I3400" s="3">
        <v>45625</v>
      </c>
      <c r="J3400" s="3" t="str">
        <f>TEXT(NIgerian_Fintech[[#This Row],[TransactionDate]], "JJJJ")</f>
        <v>2024</v>
      </c>
      <c r="K3400" s="3" t="str">
        <f>TEXT(NIgerian_Fintech[[#This Row],[TransactionDate]], "MMMM")</f>
        <v>November</v>
      </c>
      <c r="L3400" s="3" t="str">
        <f>TEXT(NIgerian_Fintech[[#This Row],[TransactionDate]], "MM")</f>
        <v>11</v>
      </c>
      <c r="M3400" s="3" t="str">
        <f>TEXT(NIgerian_Fintech[[#This Row],[TransactionDate]], "tttt")</f>
        <v>Friday</v>
      </c>
      <c r="N3400" s="2" t="s">
        <v>16</v>
      </c>
    </row>
    <row r="3401" spans="1:14" ht="14.5" x14ac:dyDescent="0.35">
      <c r="A3401" s="2" t="s">
        <v>6832</v>
      </c>
      <c r="B3401" s="2" t="s">
        <v>6833</v>
      </c>
      <c r="C3401" s="2">
        <v>22</v>
      </c>
      <c r="D3401" s="2" t="s">
        <v>39</v>
      </c>
      <c r="E3401" s="2" t="s">
        <v>74</v>
      </c>
      <c r="F3401" s="2" t="s">
        <v>55</v>
      </c>
      <c r="G3401" s="2" t="s">
        <v>15</v>
      </c>
      <c r="H3401" s="7">
        <v>4825.5600000000004</v>
      </c>
      <c r="I3401" s="3">
        <v>45548</v>
      </c>
      <c r="J3401" s="3" t="str">
        <f>TEXT(NIgerian_Fintech[[#This Row],[TransactionDate]], "JJJJ")</f>
        <v>2024</v>
      </c>
      <c r="K3401" s="3" t="str">
        <f>TEXT(NIgerian_Fintech[[#This Row],[TransactionDate]], "MMMM")</f>
        <v>September</v>
      </c>
      <c r="L3401" s="3" t="str">
        <f>TEXT(NIgerian_Fintech[[#This Row],[TransactionDate]], "MM")</f>
        <v>09</v>
      </c>
      <c r="M3401" s="3" t="str">
        <f>TEXT(NIgerian_Fintech[[#This Row],[TransactionDate]], "tttt")</f>
        <v>Friday</v>
      </c>
      <c r="N3401" s="2" t="s">
        <v>21</v>
      </c>
    </row>
    <row r="3402" spans="1:14" ht="14.5" x14ac:dyDescent="0.35">
      <c r="A3402" s="2" t="s">
        <v>6834</v>
      </c>
      <c r="B3402" s="2" t="s">
        <v>6835</v>
      </c>
      <c r="C3402" s="2">
        <v>25</v>
      </c>
      <c r="D3402" s="2" t="s">
        <v>39</v>
      </c>
      <c r="E3402" s="2" t="s">
        <v>93</v>
      </c>
      <c r="F3402" s="2" t="s">
        <v>49</v>
      </c>
      <c r="G3402" s="2" t="s">
        <v>36</v>
      </c>
      <c r="H3402" s="7">
        <v>11249.19</v>
      </c>
      <c r="I3402" s="3">
        <v>45466</v>
      </c>
      <c r="J3402" s="3" t="str">
        <f>TEXT(NIgerian_Fintech[[#This Row],[TransactionDate]], "JJJJ")</f>
        <v>2024</v>
      </c>
      <c r="K3402" s="3" t="str">
        <f>TEXT(NIgerian_Fintech[[#This Row],[TransactionDate]], "MMMM")</f>
        <v>June</v>
      </c>
      <c r="L3402" s="3" t="str">
        <f>TEXT(NIgerian_Fintech[[#This Row],[TransactionDate]], "MM")</f>
        <v>06</v>
      </c>
      <c r="M3402" s="3" t="str">
        <f>TEXT(NIgerian_Fintech[[#This Row],[TransactionDate]], "tttt")</f>
        <v>Sunday</v>
      </c>
      <c r="N3402" s="2" t="s">
        <v>16</v>
      </c>
    </row>
    <row r="3403" spans="1:14" ht="14.5" x14ac:dyDescent="0.35">
      <c r="A3403" s="2" t="s">
        <v>6836</v>
      </c>
      <c r="B3403" s="2" t="s">
        <v>6837</v>
      </c>
      <c r="C3403" s="2">
        <v>42</v>
      </c>
      <c r="D3403" s="2" t="s">
        <v>12</v>
      </c>
      <c r="E3403" s="2" t="s">
        <v>74</v>
      </c>
      <c r="F3403" s="2" t="s">
        <v>25</v>
      </c>
      <c r="G3403" s="2" t="s">
        <v>20</v>
      </c>
      <c r="H3403" s="7">
        <v>541.28</v>
      </c>
      <c r="I3403" s="3">
        <v>45386</v>
      </c>
      <c r="J3403" s="3" t="str">
        <f>TEXT(NIgerian_Fintech[[#This Row],[TransactionDate]], "JJJJ")</f>
        <v>2024</v>
      </c>
      <c r="K3403" s="3" t="str">
        <f>TEXT(NIgerian_Fintech[[#This Row],[TransactionDate]], "MMMM")</f>
        <v>April</v>
      </c>
      <c r="L3403" s="3" t="str">
        <f>TEXT(NIgerian_Fintech[[#This Row],[TransactionDate]], "MM")</f>
        <v>04</v>
      </c>
      <c r="M3403" s="3" t="str">
        <f>TEXT(NIgerian_Fintech[[#This Row],[TransactionDate]], "tttt")</f>
        <v>Thursday</v>
      </c>
      <c r="N3403" s="2" t="s">
        <v>16</v>
      </c>
    </row>
    <row r="3404" spans="1:14" ht="14.5" x14ac:dyDescent="0.35">
      <c r="A3404" s="2" t="s">
        <v>6838</v>
      </c>
      <c r="B3404" s="2" t="s">
        <v>6839</v>
      </c>
      <c r="C3404" s="2">
        <v>44</v>
      </c>
      <c r="D3404" s="2" t="s">
        <v>12</v>
      </c>
      <c r="E3404" s="2" t="s">
        <v>13</v>
      </c>
      <c r="F3404" s="2" t="s">
        <v>35</v>
      </c>
      <c r="G3404" s="2" t="s">
        <v>26</v>
      </c>
      <c r="H3404" s="7">
        <v>25345.68</v>
      </c>
      <c r="I3404" s="3">
        <v>44987</v>
      </c>
      <c r="J3404" s="3" t="str">
        <f>TEXT(NIgerian_Fintech[[#This Row],[TransactionDate]], "JJJJ")</f>
        <v>2023</v>
      </c>
      <c r="K3404" s="3" t="str">
        <f>TEXT(NIgerian_Fintech[[#This Row],[TransactionDate]], "MMMM")</f>
        <v>March</v>
      </c>
      <c r="L3404" s="3" t="str">
        <f>TEXT(NIgerian_Fintech[[#This Row],[TransactionDate]], "MM")</f>
        <v>03</v>
      </c>
      <c r="M3404" s="3" t="str">
        <f>TEXT(NIgerian_Fintech[[#This Row],[TransactionDate]], "tttt")</f>
        <v>Thursday</v>
      </c>
      <c r="N3404" s="2" t="s">
        <v>16</v>
      </c>
    </row>
    <row r="3405" spans="1:14" ht="14.5" x14ac:dyDescent="0.35">
      <c r="A3405" s="2" t="s">
        <v>6840</v>
      </c>
      <c r="B3405" s="2" t="s">
        <v>6841</v>
      </c>
      <c r="C3405" s="2">
        <v>63</v>
      </c>
      <c r="D3405" s="2" t="s">
        <v>12</v>
      </c>
      <c r="E3405" s="2" t="s">
        <v>64</v>
      </c>
      <c r="F3405" s="2" t="s">
        <v>14</v>
      </c>
      <c r="G3405" s="2" t="s">
        <v>30</v>
      </c>
      <c r="H3405" s="7">
        <v>14583.31</v>
      </c>
      <c r="I3405" s="3">
        <v>44984</v>
      </c>
      <c r="J3405" s="3" t="str">
        <f>TEXT(NIgerian_Fintech[[#This Row],[TransactionDate]], "JJJJ")</f>
        <v>2023</v>
      </c>
      <c r="K3405" s="3" t="str">
        <f>TEXT(NIgerian_Fintech[[#This Row],[TransactionDate]], "MMMM")</f>
        <v>February</v>
      </c>
      <c r="L3405" s="3" t="str">
        <f>TEXT(NIgerian_Fintech[[#This Row],[TransactionDate]], "MM")</f>
        <v>02</v>
      </c>
      <c r="M3405" s="3" t="str">
        <f>TEXT(NIgerian_Fintech[[#This Row],[TransactionDate]], "tttt")</f>
        <v>Monday</v>
      </c>
      <c r="N3405" s="2" t="s">
        <v>16</v>
      </c>
    </row>
    <row r="3406" spans="1:14" ht="14.5" x14ac:dyDescent="0.35">
      <c r="A3406" s="2" t="s">
        <v>6842</v>
      </c>
      <c r="B3406" s="2" t="s">
        <v>6843</v>
      </c>
      <c r="C3406" s="2">
        <v>40</v>
      </c>
      <c r="D3406" s="2" t="s">
        <v>12</v>
      </c>
      <c r="E3406" s="2" t="s">
        <v>64</v>
      </c>
      <c r="F3406" s="2" t="s">
        <v>14</v>
      </c>
      <c r="G3406" s="2" t="s">
        <v>15</v>
      </c>
      <c r="H3406" s="7">
        <v>1509.89</v>
      </c>
      <c r="I3406" s="3">
        <v>45226</v>
      </c>
      <c r="J3406" s="3" t="str">
        <f>TEXT(NIgerian_Fintech[[#This Row],[TransactionDate]], "JJJJ")</f>
        <v>2023</v>
      </c>
      <c r="K3406" s="3" t="str">
        <f>TEXT(NIgerian_Fintech[[#This Row],[TransactionDate]], "MMMM")</f>
        <v>October</v>
      </c>
      <c r="L3406" s="3" t="str">
        <f>TEXT(NIgerian_Fintech[[#This Row],[TransactionDate]], "MM")</f>
        <v>10</v>
      </c>
      <c r="M3406" s="3" t="str">
        <f>TEXT(NIgerian_Fintech[[#This Row],[TransactionDate]], "tttt")</f>
        <v>Friday</v>
      </c>
      <c r="N3406" s="2" t="s">
        <v>16</v>
      </c>
    </row>
    <row r="3407" spans="1:14" ht="14.5" x14ac:dyDescent="0.35">
      <c r="A3407" s="2" t="s">
        <v>6844</v>
      </c>
      <c r="B3407" s="2" t="s">
        <v>6845</v>
      </c>
      <c r="C3407" s="2">
        <v>47</v>
      </c>
      <c r="D3407" s="2" t="s">
        <v>39</v>
      </c>
      <c r="E3407" s="2" t="s">
        <v>24</v>
      </c>
      <c r="F3407" s="2" t="s">
        <v>25</v>
      </c>
      <c r="G3407" s="2" t="s">
        <v>15</v>
      </c>
      <c r="H3407" s="7">
        <v>2469.04</v>
      </c>
      <c r="I3407" s="3">
        <v>45423</v>
      </c>
      <c r="J3407" s="3" t="str">
        <f>TEXT(NIgerian_Fintech[[#This Row],[TransactionDate]], "JJJJ")</f>
        <v>2024</v>
      </c>
      <c r="K3407" s="3" t="str">
        <f>TEXT(NIgerian_Fintech[[#This Row],[TransactionDate]], "MMMM")</f>
        <v>May</v>
      </c>
      <c r="L3407" s="3" t="str">
        <f>TEXT(NIgerian_Fintech[[#This Row],[TransactionDate]], "MM")</f>
        <v>05</v>
      </c>
      <c r="M3407" s="3" t="str">
        <f>TEXT(NIgerian_Fintech[[#This Row],[TransactionDate]], "tttt")</f>
        <v>Saturday</v>
      </c>
      <c r="N3407" s="2" t="s">
        <v>16</v>
      </c>
    </row>
    <row r="3408" spans="1:14" ht="14.5" x14ac:dyDescent="0.35">
      <c r="A3408" s="2" t="s">
        <v>6846</v>
      </c>
      <c r="B3408" s="2" t="s">
        <v>6847</v>
      </c>
      <c r="C3408" s="2">
        <v>62</v>
      </c>
      <c r="D3408" s="2" t="s">
        <v>12</v>
      </c>
      <c r="E3408" s="2" t="s">
        <v>74</v>
      </c>
      <c r="F3408" s="2" t="s">
        <v>19</v>
      </c>
      <c r="G3408" s="2" t="s">
        <v>20</v>
      </c>
      <c r="H3408" s="7">
        <v>10328.14</v>
      </c>
      <c r="I3408" s="3">
        <v>45265</v>
      </c>
      <c r="J3408" s="3" t="str">
        <f>TEXT(NIgerian_Fintech[[#This Row],[TransactionDate]], "JJJJ")</f>
        <v>2023</v>
      </c>
      <c r="K3408" s="3" t="str">
        <f>TEXT(NIgerian_Fintech[[#This Row],[TransactionDate]], "MMMM")</f>
        <v>December</v>
      </c>
      <c r="L3408" s="3" t="str">
        <f>TEXT(NIgerian_Fintech[[#This Row],[TransactionDate]], "MM")</f>
        <v>12</v>
      </c>
      <c r="M3408" s="3" t="str">
        <f>TEXT(NIgerian_Fintech[[#This Row],[TransactionDate]], "tttt")</f>
        <v>Tuesday</v>
      </c>
      <c r="N3408" s="2" t="s">
        <v>16</v>
      </c>
    </row>
    <row r="3409" spans="1:14" ht="14.5" x14ac:dyDescent="0.35">
      <c r="A3409" s="2" t="s">
        <v>6848</v>
      </c>
      <c r="B3409" s="2" t="s">
        <v>6849</v>
      </c>
      <c r="C3409" s="2">
        <v>64</v>
      </c>
      <c r="D3409" s="2" t="s">
        <v>12</v>
      </c>
      <c r="E3409" s="2" t="s">
        <v>13</v>
      </c>
      <c r="F3409" s="2" t="s">
        <v>55</v>
      </c>
      <c r="G3409" s="2" t="s">
        <v>15</v>
      </c>
      <c r="H3409" s="7">
        <v>25454.54</v>
      </c>
      <c r="I3409" s="3">
        <v>45178</v>
      </c>
      <c r="J3409" s="3" t="str">
        <f>TEXT(NIgerian_Fintech[[#This Row],[TransactionDate]], "JJJJ")</f>
        <v>2023</v>
      </c>
      <c r="K3409" s="3" t="str">
        <f>TEXT(NIgerian_Fintech[[#This Row],[TransactionDate]], "MMMM")</f>
        <v>September</v>
      </c>
      <c r="L3409" s="3" t="str">
        <f>TEXT(NIgerian_Fintech[[#This Row],[TransactionDate]], "MM")</f>
        <v>09</v>
      </c>
      <c r="M3409" s="3" t="str">
        <f>TEXT(NIgerian_Fintech[[#This Row],[TransactionDate]], "tttt")</f>
        <v>Saturday</v>
      </c>
      <c r="N3409" s="2" t="s">
        <v>16</v>
      </c>
    </row>
    <row r="3410" spans="1:14" ht="14.5" x14ac:dyDescent="0.35">
      <c r="A3410" s="2" t="s">
        <v>6850</v>
      </c>
      <c r="B3410" s="2" t="s">
        <v>6851</v>
      </c>
      <c r="C3410" s="2">
        <v>40</v>
      </c>
      <c r="D3410" s="2" t="s">
        <v>39</v>
      </c>
      <c r="E3410" s="2" t="s">
        <v>93</v>
      </c>
      <c r="F3410" s="2" t="s">
        <v>55</v>
      </c>
      <c r="G3410" s="2" t="s">
        <v>20</v>
      </c>
      <c r="H3410" s="7">
        <v>5902.88</v>
      </c>
      <c r="I3410" s="3">
        <v>45333</v>
      </c>
      <c r="J3410" s="3" t="str">
        <f>TEXT(NIgerian_Fintech[[#This Row],[TransactionDate]], "JJJJ")</f>
        <v>2024</v>
      </c>
      <c r="K3410" s="3" t="str">
        <f>TEXT(NIgerian_Fintech[[#This Row],[TransactionDate]], "MMMM")</f>
        <v>February</v>
      </c>
      <c r="L3410" s="3" t="str">
        <f>TEXT(NIgerian_Fintech[[#This Row],[TransactionDate]], "MM")</f>
        <v>02</v>
      </c>
      <c r="M3410" s="3" t="str">
        <f>TEXT(NIgerian_Fintech[[#This Row],[TransactionDate]], "tttt")</f>
        <v>Sunday</v>
      </c>
      <c r="N3410" s="2" t="s">
        <v>16</v>
      </c>
    </row>
    <row r="3411" spans="1:14" ht="14.5" x14ac:dyDescent="0.35">
      <c r="A3411" s="2" t="s">
        <v>6852</v>
      </c>
      <c r="B3411" s="2" t="s">
        <v>6853</v>
      </c>
      <c r="C3411" s="2">
        <v>64</v>
      </c>
      <c r="D3411" s="2" t="s">
        <v>39</v>
      </c>
      <c r="E3411" s="2" t="s">
        <v>64</v>
      </c>
      <c r="F3411" s="2" t="s">
        <v>25</v>
      </c>
      <c r="G3411" s="2" t="s">
        <v>30</v>
      </c>
      <c r="H3411" s="7">
        <v>6648.18</v>
      </c>
      <c r="I3411" s="3">
        <v>45182</v>
      </c>
      <c r="J3411" s="3" t="str">
        <f>TEXT(NIgerian_Fintech[[#This Row],[TransactionDate]], "JJJJ")</f>
        <v>2023</v>
      </c>
      <c r="K3411" s="3" t="str">
        <f>TEXT(NIgerian_Fintech[[#This Row],[TransactionDate]], "MMMM")</f>
        <v>September</v>
      </c>
      <c r="L3411" s="3" t="str">
        <f>TEXT(NIgerian_Fintech[[#This Row],[TransactionDate]], "MM")</f>
        <v>09</v>
      </c>
      <c r="M3411" s="3" t="str">
        <f>TEXT(NIgerian_Fintech[[#This Row],[TransactionDate]], "tttt")</f>
        <v>Wednesday</v>
      </c>
      <c r="N3411" s="2" t="s">
        <v>16</v>
      </c>
    </row>
    <row r="3412" spans="1:14" ht="14.5" x14ac:dyDescent="0.35">
      <c r="A3412" s="2" t="s">
        <v>6854</v>
      </c>
      <c r="B3412" s="2" t="s">
        <v>6855</v>
      </c>
      <c r="C3412" s="2">
        <v>37</v>
      </c>
      <c r="D3412" s="2" t="s">
        <v>12</v>
      </c>
      <c r="E3412" s="2" t="s">
        <v>74</v>
      </c>
      <c r="F3412" s="2" t="s">
        <v>49</v>
      </c>
      <c r="G3412" s="2" t="s">
        <v>20</v>
      </c>
      <c r="H3412" s="7">
        <v>2715.47</v>
      </c>
      <c r="I3412" s="3">
        <v>45307</v>
      </c>
      <c r="J3412" s="3" t="str">
        <f>TEXT(NIgerian_Fintech[[#This Row],[TransactionDate]], "JJJJ")</f>
        <v>2024</v>
      </c>
      <c r="K3412" s="3" t="str">
        <f>TEXT(NIgerian_Fintech[[#This Row],[TransactionDate]], "MMMM")</f>
        <v>January</v>
      </c>
      <c r="L3412" s="3" t="str">
        <f>TEXT(NIgerian_Fintech[[#This Row],[TransactionDate]], "MM")</f>
        <v>01</v>
      </c>
      <c r="M3412" s="3" t="str">
        <f>TEXT(NIgerian_Fintech[[#This Row],[TransactionDate]], "tttt")</f>
        <v>Tuesday</v>
      </c>
      <c r="N3412" s="2" t="s">
        <v>16</v>
      </c>
    </row>
    <row r="3413" spans="1:14" ht="14.5" x14ac:dyDescent="0.35">
      <c r="A3413" s="2" t="s">
        <v>6856</v>
      </c>
      <c r="B3413" s="2" t="s">
        <v>6857</v>
      </c>
      <c r="C3413" s="2">
        <v>35</v>
      </c>
      <c r="D3413" s="2" t="s">
        <v>39</v>
      </c>
      <c r="E3413" s="2" t="s">
        <v>24</v>
      </c>
      <c r="F3413" s="2" t="s">
        <v>35</v>
      </c>
      <c r="G3413" s="2" t="s">
        <v>15</v>
      </c>
      <c r="H3413" s="7">
        <v>4829.04</v>
      </c>
      <c r="I3413" s="3">
        <v>45071</v>
      </c>
      <c r="J3413" s="3" t="str">
        <f>TEXT(NIgerian_Fintech[[#This Row],[TransactionDate]], "JJJJ")</f>
        <v>2023</v>
      </c>
      <c r="K3413" s="3" t="str">
        <f>TEXT(NIgerian_Fintech[[#This Row],[TransactionDate]], "MMMM")</f>
        <v>May</v>
      </c>
      <c r="L3413" s="3" t="str">
        <f>TEXT(NIgerian_Fintech[[#This Row],[TransactionDate]], "MM")</f>
        <v>05</v>
      </c>
      <c r="M3413" s="3" t="str">
        <f>TEXT(NIgerian_Fintech[[#This Row],[TransactionDate]], "tttt")</f>
        <v>Thursday</v>
      </c>
      <c r="N3413" s="2" t="s">
        <v>16</v>
      </c>
    </row>
    <row r="3414" spans="1:14" ht="14.5" x14ac:dyDescent="0.35">
      <c r="A3414" s="2" t="s">
        <v>6858</v>
      </c>
      <c r="B3414" s="2" t="s">
        <v>6859</v>
      </c>
      <c r="C3414" s="2">
        <v>35</v>
      </c>
      <c r="D3414" s="2" t="s">
        <v>39</v>
      </c>
      <c r="E3414" s="2" t="s">
        <v>93</v>
      </c>
      <c r="F3414" s="2" t="s">
        <v>19</v>
      </c>
      <c r="G3414" s="2" t="s">
        <v>20</v>
      </c>
      <c r="H3414" s="7">
        <v>3368.97</v>
      </c>
      <c r="I3414" s="3">
        <v>45517</v>
      </c>
      <c r="J3414" s="3" t="str">
        <f>TEXT(NIgerian_Fintech[[#This Row],[TransactionDate]], "JJJJ")</f>
        <v>2024</v>
      </c>
      <c r="K3414" s="3" t="str">
        <f>TEXT(NIgerian_Fintech[[#This Row],[TransactionDate]], "MMMM")</f>
        <v>August</v>
      </c>
      <c r="L3414" s="3" t="str">
        <f>TEXT(NIgerian_Fintech[[#This Row],[TransactionDate]], "MM")</f>
        <v>08</v>
      </c>
      <c r="M3414" s="3" t="str">
        <f>TEXT(NIgerian_Fintech[[#This Row],[TransactionDate]], "tttt")</f>
        <v>Tuesday</v>
      </c>
      <c r="N3414" s="2" t="s">
        <v>16</v>
      </c>
    </row>
    <row r="3415" spans="1:14" ht="14.5" x14ac:dyDescent="0.35">
      <c r="A3415" s="2" t="s">
        <v>6860</v>
      </c>
      <c r="B3415" s="2" t="s">
        <v>6861</v>
      </c>
      <c r="C3415" s="2">
        <v>19</v>
      </c>
      <c r="D3415" s="2" t="s">
        <v>12</v>
      </c>
      <c r="E3415" s="2" t="s">
        <v>13</v>
      </c>
      <c r="F3415" s="2" t="s">
        <v>49</v>
      </c>
      <c r="G3415" s="2" t="s">
        <v>15</v>
      </c>
      <c r="H3415" s="7">
        <v>4316.62</v>
      </c>
      <c r="I3415" s="3">
        <v>45267</v>
      </c>
      <c r="J3415" s="3" t="str">
        <f>TEXT(NIgerian_Fintech[[#This Row],[TransactionDate]], "JJJJ")</f>
        <v>2023</v>
      </c>
      <c r="K3415" s="3" t="str">
        <f>TEXT(NIgerian_Fintech[[#This Row],[TransactionDate]], "MMMM")</f>
        <v>December</v>
      </c>
      <c r="L3415" s="3" t="str">
        <f>TEXT(NIgerian_Fintech[[#This Row],[TransactionDate]], "MM")</f>
        <v>12</v>
      </c>
      <c r="M3415" s="3" t="str">
        <f>TEXT(NIgerian_Fintech[[#This Row],[TransactionDate]], "tttt")</f>
        <v>Thursday</v>
      </c>
      <c r="N3415" s="2" t="s">
        <v>16</v>
      </c>
    </row>
    <row r="3416" spans="1:14" ht="14.5" x14ac:dyDescent="0.35">
      <c r="A3416" s="2" t="s">
        <v>6862</v>
      </c>
      <c r="B3416" s="2" t="s">
        <v>6863</v>
      </c>
      <c r="C3416" s="2">
        <v>21</v>
      </c>
      <c r="D3416" s="2" t="s">
        <v>12</v>
      </c>
      <c r="E3416" s="2" t="s">
        <v>42</v>
      </c>
      <c r="F3416" s="2" t="s">
        <v>25</v>
      </c>
      <c r="G3416" s="2" t="s">
        <v>36</v>
      </c>
      <c r="H3416" s="7">
        <v>208.13</v>
      </c>
      <c r="I3416" s="3">
        <v>45329</v>
      </c>
      <c r="J3416" s="3" t="str">
        <f>TEXT(NIgerian_Fintech[[#This Row],[TransactionDate]], "JJJJ")</f>
        <v>2024</v>
      </c>
      <c r="K3416" s="3" t="str">
        <f>TEXT(NIgerian_Fintech[[#This Row],[TransactionDate]], "MMMM")</f>
        <v>February</v>
      </c>
      <c r="L3416" s="3" t="str">
        <f>TEXT(NIgerian_Fintech[[#This Row],[TransactionDate]], "MM")</f>
        <v>02</v>
      </c>
      <c r="M3416" s="3" t="str">
        <f>TEXT(NIgerian_Fintech[[#This Row],[TransactionDate]], "tttt")</f>
        <v>Wednesday</v>
      </c>
      <c r="N3416" s="2" t="s">
        <v>16</v>
      </c>
    </row>
    <row r="3417" spans="1:14" ht="14.5" x14ac:dyDescent="0.35">
      <c r="A3417" s="2" t="s">
        <v>6864</v>
      </c>
      <c r="B3417" s="2" t="s">
        <v>6865</v>
      </c>
      <c r="C3417" s="2">
        <v>47</v>
      </c>
      <c r="D3417" s="2" t="s">
        <v>12</v>
      </c>
      <c r="E3417" s="2" t="s">
        <v>13</v>
      </c>
      <c r="F3417" s="2" t="s">
        <v>25</v>
      </c>
      <c r="G3417" s="2" t="s">
        <v>15</v>
      </c>
      <c r="H3417" s="7">
        <v>419.28</v>
      </c>
      <c r="I3417" s="3">
        <v>45214</v>
      </c>
      <c r="J3417" s="3" t="str">
        <f>TEXT(NIgerian_Fintech[[#This Row],[TransactionDate]], "JJJJ")</f>
        <v>2023</v>
      </c>
      <c r="K3417" s="3" t="str">
        <f>TEXT(NIgerian_Fintech[[#This Row],[TransactionDate]], "MMMM")</f>
        <v>October</v>
      </c>
      <c r="L3417" s="3" t="str">
        <f>TEXT(NIgerian_Fintech[[#This Row],[TransactionDate]], "MM")</f>
        <v>10</v>
      </c>
      <c r="M3417" s="3" t="str">
        <f>TEXT(NIgerian_Fintech[[#This Row],[TransactionDate]], "tttt")</f>
        <v>Sunday</v>
      </c>
      <c r="N3417" s="2" t="s">
        <v>16</v>
      </c>
    </row>
    <row r="3418" spans="1:14" ht="14.5" x14ac:dyDescent="0.35">
      <c r="A3418" s="2" t="s">
        <v>6866</v>
      </c>
      <c r="B3418" s="2" t="s">
        <v>6867</v>
      </c>
      <c r="C3418" s="2">
        <v>50</v>
      </c>
      <c r="D3418" s="2" t="s">
        <v>12</v>
      </c>
      <c r="E3418" s="2" t="s">
        <v>29</v>
      </c>
      <c r="F3418" s="2" t="s">
        <v>49</v>
      </c>
      <c r="G3418" s="2" t="s">
        <v>15</v>
      </c>
      <c r="H3418" s="7">
        <v>11415.82</v>
      </c>
      <c r="I3418" s="3">
        <v>45140</v>
      </c>
      <c r="J3418" s="3" t="str">
        <f>TEXT(NIgerian_Fintech[[#This Row],[TransactionDate]], "JJJJ")</f>
        <v>2023</v>
      </c>
      <c r="K3418" s="3" t="str">
        <f>TEXT(NIgerian_Fintech[[#This Row],[TransactionDate]], "MMMM")</f>
        <v>August</v>
      </c>
      <c r="L3418" s="3" t="str">
        <f>TEXT(NIgerian_Fintech[[#This Row],[TransactionDate]], "MM")</f>
        <v>08</v>
      </c>
      <c r="M3418" s="3" t="str">
        <f>TEXT(NIgerian_Fintech[[#This Row],[TransactionDate]], "tttt")</f>
        <v>Wednesday</v>
      </c>
      <c r="N3418" s="2" t="s">
        <v>16</v>
      </c>
    </row>
    <row r="3419" spans="1:14" ht="14.5" x14ac:dyDescent="0.35">
      <c r="A3419" s="2" t="s">
        <v>6868</v>
      </c>
      <c r="B3419" s="2" t="s">
        <v>6869</v>
      </c>
      <c r="C3419" s="2">
        <v>53</v>
      </c>
      <c r="D3419" s="2" t="s">
        <v>39</v>
      </c>
      <c r="E3419" s="2" t="s">
        <v>13</v>
      </c>
      <c r="F3419" s="2" t="s">
        <v>14</v>
      </c>
      <c r="G3419" s="2" t="s">
        <v>15</v>
      </c>
      <c r="H3419" s="7">
        <v>11450.6</v>
      </c>
      <c r="I3419" s="3">
        <v>45458</v>
      </c>
      <c r="J3419" s="3" t="str">
        <f>TEXT(NIgerian_Fintech[[#This Row],[TransactionDate]], "JJJJ")</f>
        <v>2024</v>
      </c>
      <c r="K3419" s="3" t="str">
        <f>TEXT(NIgerian_Fintech[[#This Row],[TransactionDate]], "MMMM")</f>
        <v>June</v>
      </c>
      <c r="L3419" s="3" t="str">
        <f>TEXT(NIgerian_Fintech[[#This Row],[TransactionDate]], "MM")</f>
        <v>06</v>
      </c>
      <c r="M3419" s="3" t="str">
        <f>TEXT(NIgerian_Fintech[[#This Row],[TransactionDate]], "tttt")</f>
        <v>Saturday</v>
      </c>
      <c r="N3419" s="2" t="s">
        <v>16</v>
      </c>
    </row>
    <row r="3420" spans="1:14" ht="14.5" x14ac:dyDescent="0.35">
      <c r="A3420" s="2" t="s">
        <v>6870</v>
      </c>
      <c r="B3420" s="2" t="s">
        <v>6871</v>
      </c>
      <c r="C3420" s="2">
        <v>35</v>
      </c>
      <c r="D3420" s="2" t="s">
        <v>39</v>
      </c>
      <c r="E3420" s="2" t="s">
        <v>24</v>
      </c>
      <c r="F3420" s="2" t="s">
        <v>25</v>
      </c>
      <c r="G3420" s="2" t="s">
        <v>36</v>
      </c>
      <c r="H3420" s="7">
        <v>4008.22</v>
      </c>
      <c r="I3420" s="3">
        <v>45502</v>
      </c>
      <c r="J3420" s="3" t="str">
        <f>TEXT(NIgerian_Fintech[[#This Row],[TransactionDate]], "JJJJ")</f>
        <v>2024</v>
      </c>
      <c r="K3420" s="3" t="str">
        <f>TEXT(NIgerian_Fintech[[#This Row],[TransactionDate]], "MMMM")</f>
        <v>July</v>
      </c>
      <c r="L3420" s="3" t="str">
        <f>TEXT(NIgerian_Fintech[[#This Row],[TransactionDate]], "MM")</f>
        <v>07</v>
      </c>
      <c r="M3420" s="3" t="str">
        <f>TEXT(NIgerian_Fintech[[#This Row],[TransactionDate]], "tttt")</f>
        <v>Monday</v>
      </c>
      <c r="N3420" s="2" t="s">
        <v>16</v>
      </c>
    </row>
    <row r="3421" spans="1:14" ht="14.5" x14ac:dyDescent="0.35">
      <c r="A3421" s="2" t="s">
        <v>6872</v>
      </c>
      <c r="B3421" s="2" t="s">
        <v>6873</v>
      </c>
      <c r="C3421" s="2">
        <v>54</v>
      </c>
      <c r="D3421" s="2" t="s">
        <v>12</v>
      </c>
      <c r="E3421" s="2" t="s">
        <v>93</v>
      </c>
      <c r="F3421" s="2" t="s">
        <v>35</v>
      </c>
      <c r="G3421" s="2" t="s">
        <v>26</v>
      </c>
      <c r="H3421" s="7">
        <v>21668.52</v>
      </c>
      <c r="I3421" s="3">
        <v>45474</v>
      </c>
      <c r="J3421" s="3" t="str">
        <f>TEXT(NIgerian_Fintech[[#This Row],[TransactionDate]], "JJJJ")</f>
        <v>2024</v>
      </c>
      <c r="K3421" s="3" t="str">
        <f>TEXT(NIgerian_Fintech[[#This Row],[TransactionDate]], "MMMM")</f>
        <v>July</v>
      </c>
      <c r="L3421" s="3" t="str">
        <f>TEXT(NIgerian_Fintech[[#This Row],[TransactionDate]], "MM")</f>
        <v>07</v>
      </c>
      <c r="M3421" s="3" t="str">
        <f>TEXT(NIgerian_Fintech[[#This Row],[TransactionDate]], "tttt")</f>
        <v>Monday</v>
      </c>
      <c r="N3421" s="2" t="s">
        <v>16</v>
      </c>
    </row>
    <row r="3422" spans="1:14" ht="14.5" x14ac:dyDescent="0.35">
      <c r="A3422" s="2" t="s">
        <v>6874</v>
      </c>
      <c r="B3422" s="2" t="s">
        <v>6875</v>
      </c>
      <c r="C3422" s="2">
        <v>36</v>
      </c>
      <c r="D3422" s="2" t="s">
        <v>12</v>
      </c>
      <c r="E3422" s="2" t="s">
        <v>24</v>
      </c>
      <c r="F3422" s="2" t="s">
        <v>19</v>
      </c>
      <c r="G3422" s="2" t="s">
        <v>15</v>
      </c>
      <c r="H3422" s="7">
        <v>3093.99</v>
      </c>
      <c r="I3422" s="3">
        <v>45137</v>
      </c>
      <c r="J3422" s="3" t="str">
        <f>TEXT(NIgerian_Fintech[[#This Row],[TransactionDate]], "JJJJ")</f>
        <v>2023</v>
      </c>
      <c r="K3422" s="3" t="str">
        <f>TEXT(NIgerian_Fintech[[#This Row],[TransactionDate]], "MMMM")</f>
        <v>July</v>
      </c>
      <c r="L3422" s="3" t="str">
        <f>TEXT(NIgerian_Fintech[[#This Row],[TransactionDate]], "MM")</f>
        <v>07</v>
      </c>
      <c r="M3422" s="3" t="str">
        <f>TEXT(NIgerian_Fintech[[#This Row],[TransactionDate]], "tttt")</f>
        <v>Sunday</v>
      </c>
      <c r="N3422" s="2" t="s">
        <v>16</v>
      </c>
    </row>
    <row r="3423" spans="1:14" ht="14.5" x14ac:dyDescent="0.35">
      <c r="A3423" s="2" t="s">
        <v>6876</v>
      </c>
      <c r="B3423" s="2" t="s">
        <v>6877</v>
      </c>
      <c r="C3423" s="2">
        <v>64</v>
      </c>
      <c r="D3423" s="2" t="s">
        <v>39</v>
      </c>
      <c r="E3423" s="2" t="s">
        <v>93</v>
      </c>
      <c r="F3423" s="2" t="s">
        <v>49</v>
      </c>
      <c r="G3423" s="2" t="s">
        <v>26</v>
      </c>
      <c r="H3423" s="7">
        <v>5038.25</v>
      </c>
      <c r="I3423" s="3">
        <v>45097</v>
      </c>
      <c r="J3423" s="3" t="str">
        <f>TEXT(NIgerian_Fintech[[#This Row],[TransactionDate]], "JJJJ")</f>
        <v>2023</v>
      </c>
      <c r="K3423" s="3" t="str">
        <f>TEXT(NIgerian_Fintech[[#This Row],[TransactionDate]], "MMMM")</f>
        <v>June</v>
      </c>
      <c r="L3423" s="3" t="str">
        <f>TEXT(NIgerian_Fintech[[#This Row],[TransactionDate]], "MM")</f>
        <v>06</v>
      </c>
      <c r="M3423" s="3" t="str">
        <f>TEXT(NIgerian_Fintech[[#This Row],[TransactionDate]], "tttt")</f>
        <v>Tuesday</v>
      </c>
      <c r="N3423" s="2" t="s">
        <v>16</v>
      </c>
    </row>
    <row r="3424" spans="1:14" ht="14.5" x14ac:dyDescent="0.35">
      <c r="A3424" s="2" t="s">
        <v>6878</v>
      </c>
      <c r="B3424" s="2" t="s">
        <v>6879</v>
      </c>
      <c r="C3424" s="2">
        <v>45</v>
      </c>
      <c r="D3424" s="2" t="s">
        <v>12</v>
      </c>
      <c r="E3424" s="2" t="s">
        <v>52</v>
      </c>
      <c r="F3424" s="2" t="s">
        <v>14</v>
      </c>
      <c r="G3424" s="2" t="s">
        <v>30</v>
      </c>
      <c r="H3424" s="7">
        <v>13144.41</v>
      </c>
      <c r="I3424" s="3">
        <v>45464</v>
      </c>
      <c r="J3424" s="3" t="str">
        <f>TEXT(NIgerian_Fintech[[#This Row],[TransactionDate]], "JJJJ")</f>
        <v>2024</v>
      </c>
      <c r="K3424" s="3" t="str">
        <f>TEXT(NIgerian_Fintech[[#This Row],[TransactionDate]], "MMMM")</f>
        <v>June</v>
      </c>
      <c r="L3424" s="3" t="str">
        <f>TEXT(NIgerian_Fintech[[#This Row],[TransactionDate]], "MM")</f>
        <v>06</v>
      </c>
      <c r="M3424" s="3" t="str">
        <f>TEXT(NIgerian_Fintech[[#This Row],[TransactionDate]], "tttt")</f>
        <v>Friday</v>
      </c>
      <c r="N3424" s="2" t="s">
        <v>16</v>
      </c>
    </row>
    <row r="3425" spans="1:14" ht="14.5" x14ac:dyDescent="0.35">
      <c r="A3425" s="2" t="s">
        <v>6880</v>
      </c>
      <c r="B3425" s="2" t="s">
        <v>6881</v>
      </c>
      <c r="C3425" s="2">
        <v>57</v>
      </c>
      <c r="D3425" s="2" t="s">
        <v>12</v>
      </c>
      <c r="E3425" s="2" t="s">
        <v>52</v>
      </c>
      <c r="F3425" s="2" t="s">
        <v>49</v>
      </c>
      <c r="G3425" s="2" t="s">
        <v>20</v>
      </c>
      <c r="H3425" s="7">
        <v>13608.92</v>
      </c>
      <c r="I3425" s="3">
        <v>45189</v>
      </c>
      <c r="J3425" s="3" t="str">
        <f>TEXT(NIgerian_Fintech[[#This Row],[TransactionDate]], "JJJJ")</f>
        <v>2023</v>
      </c>
      <c r="K3425" s="3" t="str">
        <f>TEXT(NIgerian_Fintech[[#This Row],[TransactionDate]], "MMMM")</f>
        <v>September</v>
      </c>
      <c r="L3425" s="3" t="str">
        <f>TEXT(NIgerian_Fintech[[#This Row],[TransactionDate]], "MM")</f>
        <v>09</v>
      </c>
      <c r="M3425" s="3" t="str">
        <f>TEXT(NIgerian_Fintech[[#This Row],[TransactionDate]], "tttt")</f>
        <v>Wednesday</v>
      </c>
      <c r="N3425" s="2" t="s">
        <v>16</v>
      </c>
    </row>
    <row r="3426" spans="1:14" ht="14.5" x14ac:dyDescent="0.35">
      <c r="A3426" s="2" t="s">
        <v>6882</v>
      </c>
      <c r="B3426" s="2" t="s">
        <v>6883</v>
      </c>
      <c r="C3426" s="2">
        <v>37</v>
      </c>
      <c r="D3426" s="2" t="s">
        <v>12</v>
      </c>
      <c r="E3426" s="2" t="s">
        <v>93</v>
      </c>
      <c r="F3426" s="2" t="s">
        <v>14</v>
      </c>
      <c r="G3426" s="2" t="s">
        <v>26</v>
      </c>
      <c r="H3426" s="7">
        <v>19744.75</v>
      </c>
      <c r="I3426" s="3">
        <v>45602</v>
      </c>
      <c r="J3426" s="3" t="str">
        <f>TEXT(NIgerian_Fintech[[#This Row],[TransactionDate]], "JJJJ")</f>
        <v>2024</v>
      </c>
      <c r="K3426" s="3" t="str">
        <f>TEXT(NIgerian_Fintech[[#This Row],[TransactionDate]], "MMMM")</f>
        <v>November</v>
      </c>
      <c r="L3426" s="3" t="str">
        <f>TEXT(NIgerian_Fintech[[#This Row],[TransactionDate]], "MM")</f>
        <v>11</v>
      </c>
      <c r="M3426" s="3" t="str">
        <f>TEXT(NIgerian_Fintech[[#This Row],[TransactionDate]], "tttt")</f>
        <v>Wednesday</v>
      </c>
      <c r="N3426" s="2" t="s">
        <v>16</v>
      </c>
    </row>
    <row r="3427" spans="1:14" ht="14.5" x14ac:dyDescent="0.35">
      <c r="A3427" s="2" t="s">
        <v>6884</v>
      </c>
      <c r="B3427" s="2" t="s">
        <v>6885</v>
      </c>
      <c r="C3427" s="2">
        <v>50</v>
      </c>
      <c r="D3427" s="2" t="s">
        <v>12</v>
      </c>
      <c r="E3427" s="2" t="s">
        <v>93</v>
      </c>
      <c r="F3427" s="2" t="s">
        <v>14</v>
      </c>
      <c r="G3427" s="2" t="s">
        <v>30</v>
      </c>
      <c r="H3427" s="7">
        <v>294.89999999999998</v>
      </c>
      <c r="I3427" s="3">
        <v>45316</v>
      </c>
      <c r="J3427" s="3" t="str">
        <f>TEXT(NIgerian_Fintech[[#This Row],[TransactionDate]], "JJJJ")</f>
        <v>2024</v>
      </c>
      <c r="K3427" s="3" t="str">
        <f>TEXT(NIgerian_Fintech[[#This Row],[TransactionDate]], "MMMM")</f>
        <v>January</v>
      </c>
      <c r="L3427" s="3" t="str">
        <f>TEXT(NIgerian_Fintech[[#This Row],[TransactionDate]], "MM")</f>
        <v>01</v>
      </c>
      <c r="M3427" s="3" t="str">
        <f>TEXT(NIgerian_Fintech[[#This Row],[TransactionDate]], "tttt")</f>
        <v>Thursday</v>
      </c>
      <c r="N3427" s="2" t="s">
        <v>16</v>
      </c>
    </row>
    <row r="3428" spans="1:14" ht="14.5" x14ac:dyDescent="0.35">
      <c r="A3428" s="2" t="s">
        <v>6886</v>
      </c>
      <c r="B3428" s="2" t="s">
        <v>6887</v>
      </c>
      <c r="C3428" s="2">
        <v>29</v>
      </c>
      <c r="D3428" s="2" t="s">
        <v>39</v>
      </c>
      <c r="E3428" s="2" t="s">
        <v>42</v>
      </c>
      <c r="F3428" s="2" t="s">
        <v>35</v>
      </c>
      <c r="G3428" s="2" t="s">
        <v>20</v>
      </c>
      <c r="H3428" s="7">
        <v>2030.45</v>
      </c>
      <c r="I3428" s="3">
        <v>45347</v>
      </c>
      <c r="J3428" s="3" t="str">
        <f>TEXT(NIgerian_Fintech[[#This Row],[TransactionDate]], "JJJJ")</f>
        <v>2024</v>
      </c>
      <c r="K3428" s="3" t="str">
        <f>TEXT(NIgerian_Fintech[[#This Row],[TransactionDate]], "MMMM")</f>
        <v>February</v>
      </c>
      <c r="L3428" s="3" t="str">
        <f>TEXT(NIgerian_Fintech[[#This Row],[TransactionDate]], "MM")</f>
        <v>02</v>
      </c>
      <c r="M3428" s="3" t="str">
        <f>TEXT(NIgerian_Fintech[[#This Row],[TransactionDate]], "tttt")</f>
        <v>Sunday</v>
      </c>
      <c r="N3428" s="2" t="s">
        <v>16</v>
      </c>
    </row>
    <row r="3429" spans="1:14" ht="14.5" x14ac:dyDescent="0.35">
      <c r="A3429" s="2" t="s">
        <v>6888</v>
      </c>
      <c r="B3429" s="2" t="s">
        <v>6889</v>
      </c>
      <c r="C3429" s="2">
        <v>32</v>
      </c>
      <c r="D3429" s="2" t="s">
        <v>12</v>
      </c>
      <c r="E3429" s="2" t="s">
        <v>42</v>
      </c>
      <c r="F3429" s="2" t="s">
        <v>19</v>
      </c>
      <c r="G3429" s="2" t="s">
        <v>15</v>
      </c>
      <c r="H3429" s="7">
        <v>10232.41</v>
      </c>
      <c r="I3429" s="3">
        <v>44988</v>
      </c>
      <c r="J3429" s="3" t="str">
        <f>TEXT(NIgerian_Fintech[[#This Row],[TransactionDate]], "JJJJ")</f>
        <v>2023</v>
      </c>
      <c r="K3429" s="3" t="str">
        <f>TEXT(NIgerian_Fintech[[#This Row],[TransactionDate]], "MMMM")</f>
        <v>March</v>
      </c>
      <c r="L3429" s="3" t="str">
        <f>TEXT(NIgerian_Fintech[[#This Row],[TransactionDate]], "MM")</f>
        <v>03</v>
      </c>
      <c r="M3429" s="3" t="str">
        <f>TEXT(NIgerian_Fintech[[#This Row],[TransactionDate]], "tttt")</f>
        <v>Friday</v>
      </c>
      <c r="N3429" s="2" t="s">
        <v>21</v>
      </c>
    </row>
    <row r="3430" spans="1:14" ht="14.5" x14ac:dyDescent="0.35">
      <c r="A3430" s="2" t="s">
        <v>6890</v>
      </c>
      <c r="B3430" s="2" t="s">
        <v>6891</v>
      </c>
      <c r="C3430" s="2">
        <v>58</v>
      </c>
      <c r="D3430" s="2" t="s">
        <v>39</v>
      </c>
      <c r="E3430" s="2" t="s">
        <v>13</v>
      </c>
      <c r="F3430" s="2" t="s">
        <v>25</v>
      </c>
      <c r="G3430" s="2" t="s">
        <v>15</v>
      </c>
      <c r="H3430" s="7">
        <v>4127.92</v>
      </c>
      <c r="I3430" s="3">
        <v>45012</v>
      </c>
      <c r="J3430" s="3" t="str">
        <f>TEXT(NIgerian_Fintech[[#This Row],[TransactionDate]], "JJJJ")</f>
        <v>2023</v>
      </c>
      <c r="K3430" s="3" t="str">
        <f>TEXT(NIgerian_Fintech[[#This Row],[TransactionDate]], "MMMM")</f>
        <v>March</v>
      </c>
      <c r="L3430" s="3" t="str">
        <f>TEXT(NIgerian_Fintech[[#This Row],[TransactionDate]], "MM")</f>
        <v>03</v>
      </c>
      <c r="M3430" s="3" t="str">
        <f>TEXT(NIgerian_Fintech[[#This Row],[TransactionDate]], "tttt")</f>
        <v>Monday</v>
      </c>
      <c r="N3430" s="2" t="s">
        <v>16</v>
      </c>
    </row>
    <row r="3431" spans="1:14" ht="14.5" x14ac:dyDescent="0.35">
      <c r="A3431" s="2" t="s">
        <v>6892</v>
      </c>
      <c r="B3431" s="2" t="s">
        <v>6893</v>
      </c>
      <c r="C3431" s="2">
        <v>56</v>
      </c>
      <c r="D3431" s="2" t="s">
        <v>12</v>
      </c>
      <c r="E3431" s="2" t="s">
        <v>24</v>
      </c>
      <c r="F3431" s="2" t="s">
        <v>14</v>
      </c>
      <c r="G3431" s="2" t="s">
        <v>15</v>
      </c>
      <c r="H3431" s="7">
        <v>445.39</v>
      </c>
      <c r="I3431" s="3">
        <v>45511</v>
      </c>
      <c r="J3431" s="3" t="str">
        <f>TEXT(NIgerian_Fintech[[#This Row],[TransactionDate]], "JJJJ")</f>
        <v>2024</v>
      </c>
      <c r="K3431" s="3" t="str">
        <f>TEXT(NIgerian_Fintech[[#This Row],[TransactionDate]], "MMMM")</f>
        <v>August</v>
      </c>
      <c r="L3431" s="3" t="str">
        <f>TEXT(NIgerian_Fintech[[#This Row],[TransactionDate]], "MM")</f>
        <v>08</v>
      </c>
      <c r="M3431" s="3" t="str">
        <f>TEXT(NIgerian_Fintech[[#This Row],[TransactionDate]], "tttt")</f>
        <v>Wednesday</v>
      </c>
      <c r="N3431" s="2" t="s">
        <v>16</v>
      </c>
    </row>
    <row r="3432" spans="1:14" ht="14.5" x14ac:dyDescent="0.35">
      <c r="A3432" s="2" t="s">
        <v>6894</v>
      </c>
      <c r="B3432" s="2" t="s">
        <v>6895</v>
      </c>
      <c r="C3432" s="2">
        <v>19</v>
      </c>
      <c r="D3432" s="2" t="s">
        <v>12</v>
      </c>
      <c r="E3432" s="2" t="s">
        <v>29</v>
      </c>
      <c r="F3432" s="2" t="s">
        <v>25</v>
      </c>
      <c r="G3432" s="2" t="s">
        <v>36</v>
      </c>
      <c r="H3432" s="7">
        <v>8830.17</v>
      </c>
      <c r="I3432" s="3">
        <v>45417</v>
      </c>
      <c r="J3432" s="3" t="str">
        <f>TEXT(NIgerian_Fintech[[#This Row],[TransactionDate]], "JJJJ")</f>
        <v>2024</v>
      </c>
      <c r="K3432" s="3" t="str">
        <f>TEXT(NIgerian_Fintech[[#This Row],[TransactionDate]], "MMMM")</f>
        <v>May</v>
      </c>
      <c r="L3432" s="3" t="str">
        <f>TEXT(NIgerian_Fintech[[#This Row],[TransactionDate]], "MM")</f>
        <v>05</v>
      </c>
      <c r="M3432" s="3" t="str">
        <f>TEXT(NIgerian_Fintech[[#This Row],[TransactionDate]], "tttt")</f>
        <v>Sunday</v>
      </c>
      <c r="N3432" s="2" t="s">
        <v>16</v>
      </c>
    </row>
    <row r="3433" spans="1:14" ht="14.5" x14ac:dyDescent="0.35">
      <c r="A3433" s="2" t="s">
        <v>6896</v>
      </c>
      <c r="B3433" s="2" t="s">
        <v>6897</v>
      </c>
      <c r="C3433" s="2">
        <v>46</v>
      </c>
      <c r="D3433" s="2" t="s">
        <v>39</v>
      </c>
      <c r="E3433" s="2" t="s">
        <v>24</v>
      </c>
      <c r="F3433" s="2" t="s">
        <v>19</v>
      </c>
      <c r="G3433" s="2" t="s">
        <v>36</v>
      </c>
      <c r="H3433" s="7">
        <v>4993.47</v>
      </c>
      <c r="I3433" s="3">
        <v>44986</v>
      </c>
      <c r="J3433" s="3" t="str">
        <f>TEXT(NIgerian_Fintech[[#This Row],[TransactionDate]], "JJJJ")</f>
        <v>2023</v>
      </c>
      <c r="K3433" s="3" t="str">
        <f>TEXT(NIgerian_Fintech[[#This Row],[TransactionDate]], "MMMM")</f>
        <v>March</v>
      </c>
      <c r="L3433" s="3" t="str">
        <f>TEXT(NIgerian_Fintech[[#This Row],[TransactionDate]], "MM")</f>
        <v>03</v>
      </c>
      <c r="M3433" s="3" t="str">
        <f>TEXT(NIgerian_Fintech[[#This Row],[TransactionDate]], "tttt")</f>
        <v>Wednesday</v>
      </c>
      <c r="N3433" s="2" t="s">
        <v>16</v>
      </c>
    </row>
    <row r="3434" spans="1:14" ht="14.5" x14ac:dyDescent="0.35">
      <c r="A3434" s="2" t="s">
        <v>6898</v>
      </c>
      <c r="B3434" s="2" t="s">
        <v>6899</v>
      </c>
      <c r="C3434" s="2">
        <v>58</v>
      </c>
      <c r="D3434" s="2" t="s">
        <v>12</v>
      </c>
      <c r="E3434" s="2" t="s">
        <v>64</v>
      </c>
      <c r="F3434" s="2" t="s">
        <v>25</v>
      </c>
      <c r="G3434" s="2" t="s">
        <v>36</v>
      </c>
      <c r="H3434" s="7">
        <v>4527.0600000000004</v>
      </c>
      <c r="I3434" s="3">
        <v>45403</v>
      </c>
      <c r="J3434" s="3" t="str">
        <f>TEXT(NIgerian_Fintech[[#This Row],[TransactionDate]], "JJJJ")</f>
        <v>2024</v>
      </c>
      <c r="K3434" s="3" t="str">
        <f>TEXT(NIgerian_Fintech[[#This Row],[TransactionDate]], "MMMM")</f>
        <v>April</v>
      </c>
      <c r="L3434" s="3" t="str">
        <f>TEXT(NIgerian_Fintech[[#This Row],[TransactionDate]], "MM")</f>
        <v>04</v>
      </c>
      <c r="M3434" s="3" t="str">
        <f>TEXT(NIgerian_Fintech[[#This Row],[TransactionDate]], "tttt")</f>
        <v>Sunday</v>
      </c>
      <c r="N3434" s="2" t="s">
        <v>21</v>
      </c>
    </row>
    <row r="3435" spans="1:14" ht="14.5" x14ac:dyDescent="0.35">
      <c r="A3435" s="2" t="s">
        <v>6900</v>
      </c>
      <c r="B3435" s="2" t="s">
        <v>6901</v>
      </c>
      <c r="C3435" s="2">
        <v>27</v>
      </c>
      <c r="D3435" s="2" t="s">
        <v>39</v>
      </c>
      <c r="E3435" s="2" t="s">
        <v>24</v>
      </c>
      <c r="F3435" s="2" t="s">
        <v>35</v>
      </c>
      <c r="G3435" s="2" t="s">
        <v>36</v>
      </c>
      <c r="H3435" s="7">
        <v>3070.2</v>
      </c>
      <c r="I3435" s="3">
        <v>45246</v>
      </c>
      <c r="J3435" s="3" t="str">
        <f>TEXT(NIgerian_Fintech[[#This Row],[TransactionDate]], "JJJJ")</f>
        <v>2023</v>
      </c>
      <c r="K3435" s="3" t="str">
        <f>TEXT(NIgerian_Fintech[[#This Row],[TransactionDate]], "MMMM")</f>
        <v>November</v>
      </c>
      <c r="L3435" s="3" t="str">
        <f>TEXT(NIgerian_Fintech[[#This Row],[TransactionDate]], "MM")</f>
        <v>11</v>
      </c>
      <c r="M3435" s="3" t="str">
        <f>TEXT(NIgerian_Fintech[[#This Row],[TransactionDate]], "tttt")</f>
        <v>Thursday</v>
      </c>
      <c r="N3435" s="2" t="s">
        <v>21</v>
      </c>
    </row>
    <row r="3436" spans="1:14" ht="14.5" x14ac:dyDescent="0.35">
      <c r="A3436" s="2" t="s">
        <v>6902</v>
      </c>
      <c r="B3436" s="2" t="s">
        <v>6903</v>
      </c>
      <c r="C3436" s="2">
        <v>19</v>
      </c>
      <c r="D3436" s="2" t="s">
        <v>12</v>
      </c>
      <c r="E3436" s="2" t="s">
        <v>29</v>
      </c>
      <c r="F3436" s="2" t="s">
        <v>35</v>
      </c>
      <c r="G3436" s="2" t="s">
        <v>30</v>
      </c>
      <c r="H3436" s="7">
        <v>60.16</v>
      </c>
      <c r="I3436" s="3">
        <v>45616</v>
      </c>
      <c r="J3436" s="3" t="str">
        <f>TEXT(NIgerian_Fintech[[#This Row],[TransactionDate]], "JJJJ")</f>
        <v>2024</v>
      </c>
      <c r="K3436" s="3" t="str">
        <f>TEXT(NIgerian_Fintech[[#This Row],[TransactionDate]], "MMMM")</f>
        <v>November</v>
      </c>
      <c r="L3436" s="3" t="str">
        <f>TEXT(NIgerian_Fintech[[#This Row],[TransactionDate]], "MM")</f>
        <v>11</v>
      </c>
      <c r="M3436" s="3" t="str">
        <f>TEXT(NIgerian_Fintech[[#This Row],[TransactionDate]], "tttt")</f>
        <v>Wednesday</v>
      </c>
      <c r="N3436" s="2" t="s">
        <v>16</v>
      </c>
    </row>
    <row r="3437" spans="1:14" ht="14.5" x14ac:dyDescent="0.35">
      <c r="A3437" s="2" t="s">
        <v>6904</v>
      </c>
      <c r="B3437" s="2" t="s">
        <v>6905</v>
      </c>
      <c r="C3437" s="2">
        <v>28</v>
      </c>
      <c r="D3437" s="2" t="s">
        <v>12</v>
      </c>
      <c r="E3437" s="2" t="s">
        <v>42</v>
      </c>
      <c r="F3437" s="2" t="s">
        <v>55</v>
      </c>
      <c r="G3437" s="2" t="s">
        <v>30</v>
      </c>
      <c r="H3437" s="7">
        <v>2013.33</v>
      </c>
      <c r="I3437" s="3">
        <v>44978</v>
      </c>
      <c r="J3437" s="3" t="str">
        <f>TEXT(NIgerian_Fintech[[#This Row],[TransactionDate]], "JJJJ")</f>
        <v>2023</v>
      </c>
      <c r="K3437" s="3" t="str">
        <f>TEXT(NIgerian_Fintech[[#This Row],[TransactionDate]], "MMMM")</f>
        <v>February</v>
      </c>
      <c r="L3437" s="3" t="str">
        <f>TEXT(NIgerian_Fintech[[#This Row],[TransactionDate]], "MM")</f>
        <v>02</v>
      </c>
      <c r="M3437" s="3" t="str">
        <f>TEXT(NIgerian_Fintech[[#This Row],[TransactionDate]], "tttt")</f>
        <v>Tuesday</v>
      </c>
      <c r="N3437" s="2" t="s">
        <v>16</v>
      </c>
    </row>
    <row r="3438" spans="1:14" ht="14.5" x14ac:dyDescent="0.35">
      <c r="A3438" s="2" t="s">
        <v>6906</v>
      </c>
      <c r="B3438" s="2" t="s">
        <v>6907</v>
      </c>
      <c r="C3438" s="2">
        <v>30</v>
      </c>
      <c r="D3438" s="2" t="s">
        <v>12</v>
      </c>
      <c r="E3438" s="2" t="s">
        <v>13</v>
      </c>
      <c r="F3438" s="2" t="s">
        <v>35</v>
      </c>
      <c r="G3438" s="2" t="s">
        <v>15</v>
      </c>
      <c r="H3438" s="7">
        <v>6429.02</v>
      </c>
      <c r="I3438" s="3">
        <v>45583</v>
      </c>
      <c r="J3438" s="3" t="str">
        <f>TEXT(NIgerian_Fintech[[#This Row],[TransactionDate]], "JJJJ")</f>
        <v>2024</v>
      </c>
      <c r="K3438" s="3" t="str">
        <f>TEXT(NIgerian_Fintech[[#This Row],[TransactionDate]], "MMMM")</f>
        <v>October</v>
      </c>
      <c r="L3438" s="3" t="str">
        <f>TEXT(NIgerian_Fintech[[#This Row],[TransactionDate]], "MM")</f>
        <v>10</v>
      </c>
      <c r="M3438" s="3" t="str">
        <f>TEXT(NIgerian_Fintech[[#This Row],[TransactionDate]], "tttt")</f>
        <v>Friday</v>
      </c>
      <c r="N3438" s="2" t="s">
        <v>21</v>
      </c>
    </row>
    <row r="3439" spans="1:14" ht="14.5" x14ac:dyDescent="0.35">
      <c r="A3439" s="2" t="s">
        <v>6908</v>
      </c>
      <c r="B3439" s="2" t="s">
        <v>6909</v>
      </c>
      <c r="C3439" s="2">
        <v>27</v>
      </c>
      <c r="D3439" s="2" t="s">
        <v>12</v>
      </c>
      <c r="E3439" s="2" t="s">
        <v>29</v>
      </c>
      <c r="F3439" s="2" t="s">
        <v>14</v>
      </c>
      <c r="G3439" s="2" t="s">
        <v>20</v>
      </c>
      <c r="H3439" s="7">
        <v>3226</v>
      </c>
      <c r="I3439" s="3">
        <v>45003</v>
      </c>
      <c r="J3439" s="3" t="str">
        <f>TEXT(NIgerian_Fintech[[#This Row],[TransactionDate]], "JJJJ")</f>
        <v>2023</v>
      </c>
      <c r="K3439" s="3" t="str">
        <f>TEXT(NIgerian_Fintech[[#This Row],[TransactionDate]], "MMMM")</f>
        <v>March</v>
      </c>
      <c r="L3439" s="3" t="str">
        <f>TEXT(NIgerian_Fintech[[#This Row],[TransactionDate]], "MM")</f>
        <v>03</v>
      </c>
      <c r="M3439" s="3" t="str">
        <f>TEXT(NIgerian_Fintech[[#This Row],[TransactionDate]], "tttt")</f>
        <v>Saturday</v>
      </c>
      <c r="N3439" s="2" t="s">
        <v>16</v>
      </c>
    </row>
    <row r="3440" spans="1:14" ht="14.5" x14ac:dyDescent="0.35">
      <c r="A3440" s="2" t="s">
        <v>6910</v>
      </c>
      <c r="B3440" s="2" t="s">
        <v>6911</v>
      </c>
      <c r="C3440" s="2">
        <v>31</v>
      </c>
      <c r="D3440" s="2" t="s">
        <v>12</v>
      </c>
      <c r="E3440" s="2" t="s">
        <v>24</v>
      </c>
      <c r="F3440" s="2" t="s">
        <v>19</v>
      </c>
      <c r="G3440" s="2" t="s">
        <v>36</v>
      </c>
      <c r="H3440" s="7">
        <v>20745.63</v>
      </c>
      <c r="I3440" s="3">
        <v>45045</v>
      </c>
      <c r="J3440" s="3" t="str">
        <f>TEXT(NIgerian_Fintech[[#This Row],[TransactionDate]], "JJJJ")</f>
        <v>2023</v>
      </c>
      <c r="K3440" s="3" t="str">
        <f>TEXT(NIgerian_Fintech[[#This Row],[TransactionDate]], "MMMM")</f>
        <v>April</v>
      </c>
      <c r="L3440" s="3" t="str">
        <f>TEXT(NIgerian_Fintech[[#This Row],[TransactionDate]], "MM")</f>
        <v>04</v>
      </c>
      <c r="M3440" s="3" t="str">
        <f>TEXT(NIgerian_Fintech[[#This Row],[TransactionDate]], "tttt")</f>
        <v>Saturday</v>
      </c>
      <c r="N3440" s="2" t="s">
        <v>16</v>
      </c>
    </row>
    <row r="3441" spans="1:14" ht="14.5" x14ac:dyDescent="0.35">
      <c r="A3441" s="2" t="s">
        <v>6912</v>
      </c>
      <c r="B3441" s="2" t="s">
        <v>6913</v>
      </c>
      <c r="C3441" s="2">
        <v>35</v>
      </c>
      <c r="D3441" s="2" t="s">
        <v>39</v>
      </c>
      <c r="E3441" s="2" t="s">
        <v>74</v>
      </c>
      <c r="F3441" s="2" t="s">
        <v>35</v>
      </c>
      <c r="G3441" s="2" t="s">
        <v>20</v>
      </c>
      <c r="H3441" s="7">
        <v>1543.17</v>
      </c>
      <c r="I3441" s="3">
        <v>45647</v>
      </c>
      <c r="J3441" s="3" t="str">
        <f>TEXT(NIgerian_Fintech[[#This Row],[TransactionDate]], "JJJJ")</f>
        <v>2024</v>
      </c>
      <c r="K3441" s="3" t="str">
        <f>TEXT(NIgerian_Fintech[[#This Row],[TransactionDate]], "MMMM")</f>
        <v>December</v>
      </c>
      <c r="L3441" s="3" t="str">
        <f>TEXT(NIgerian_Fintech[[#This Row],[TransactionDate]], "MM")</f>
        <v>12</v>
      </c>
      <c r="M3441" s="3" t="str">
        <f>TEXT(NIgerian_Fintech[[#This Row],[TransactionDate]], "tttt")</f>
        <v>Saturday</v>
      </c>
      <c r="N3441" s="2" t="s">
        <v>16</v>
      </c>
    </row>
    <row r="3442" spans="1:14" ht="14.5" x14ac:dyDescent="0.35">
      <c r="A3442" s="2" t="s">
        <v>6914</v>
      </c>
      <c r="B3442" s="2" t="s">
        <v>6915</v>
      </c>
      <c r="C3442" s="2">
        <v>26</v>
      </c>
      <c r="D3442" s="2" t="s">
        <v>39</v>
      </c>
      <c r="E3442" s="2" t="s">
        <v>52</v>
      </c>
      <c r="F3442" s="2" t="s">
        <v>49</v>
      </c>
      <c r="G3442" s="2" t="s">
        <v>30</v>
      </c>
      <c r="H3442" s="7">
        <v>20821.68</v>
      </c>
      <c r="I3442" s="3">
        <v>45108</v>
      </c>
      <c r="J3442" s="3" t="str">
        <f>TEXT(NIgerian_Fintech[[#This Row],[TransactionDate]], "JJJJ")</f>
        <v>2023</v>
      </c>
      <c r="K3442" s="3" t="str">
        <f>TEXT(NIgerian_Fintech[[#This Row],[TransactionDate]], "MMMM")</f>
        <v>July</v>
      </c>
      <c r="L3442" s="3" t="str">
        <f>TEXT(NIgerian_Fintech[[#This Row],[TransactionDate]], "MM")</f>
        <v>07</v>
      </c>
      <c r="M3442" s="3" t="str">
        <f>TEXT(NIgerian_Fintech[[#This Row],[TransactionDate]], "tttt")</f>
        <v>Saturday</v>
      </c>
      <c r="N3442" s="2" t="s">
        <v>16</v>
      </c>
    </row>
    <row r="3443" spans="1:14" ht="14.5" x14ac:dyDescent="0.35">
      <c r="A3443" s="2" t="s">
        <v>6916</v>
      </c>
      <c r="B3443" s="2" t="s">
        <v>6917</v>
      </c>
      <c r="C3443" s="2">
        <v>56</v>
      </c>
      <c r="D3443" s="2" t="s">
        <v>12</v>
      </c>
      <c r="E3443" s="2" t="s">
        <v>29</v>
      </c>
      <c r="F3443" s="2" t="s">
        <v>19</v>
      </c>
      <c r="G3443" s="2" t="s">
        <v>36</v>
      </c>
      <c r="H3443" s="7">
        <v>5189.01</v>
      </c>
      <c r="I3443" s="3">
        <v>45432</v>
      </c>
      <c r="J3443" s="3" t="str">
        <f>TEXT(NIgerian_Fintech[[#This Row],[TransactionDate]], "JJJJ")</f>
        <v>2024</v>
      </c>
      <c r="K3443" s="3" t="str">
        <f>TEXT(NIgerian_Fintech[[#This Row],[TransactionDate]], "MMMM")</f>
        <v>May</v>
      </c>
      <c r="L3443" s="3" t="str">
        <f>TEXT(NIgerian_Fintech[[#This Row],[TransactionDate]], "MM")</f>
        <v>05</v>
      </c>
      <c r="M3443" s="3" t="str">
        <f>TEXT(NIgerian_Fintech[[#This Row],[TransactionDate]], "tttt")</f>
        <v>Monday</v>
      </c>
      <c r="N3443" s="2" t="s">
        <v>16</v>
      </c>
    </row>
    <row r="3444" spans="1:14" ht="14.5" x14ac:dyDescent="0.35">
      <c r="A3444" s="2" t="s">
        <v>6918</v>
      </c>
      <c r="B3444" s="2" t="s">
        <v>6919</v>
      </c>
      <c r="C3444" s="2">
        <v>45</v>
      </c>
      <c r="D3444" s="2" t="s">
        <v>12</v>
      </c>
      <c r="E3444" s="2" t="s">
        <v>64</v>
      </c>
      <c r="F3444" s="2" t="s">
        <v>14</v>
      </c>
      <c r="G3444" s="2" t="s">
        <v>30</v>
      </c>
      <c r="H3444" s="7">
        <v>3227.43</v>
      </c>
      <c r="I3444" s="3">
        <v>45576</v>
      </c>
      <c r="J3444" s="3" t="str">
        <f>TEXT(NIgerian_Fintech[[#This Row],[TransactionDate]], "JJJJ")</f>
        <v>2024</v>
      </c>
      <c r="K3444" s="3" t="str">
        <f>TEXT(NIgerian_Fintech[[#This Row],[TransactionDate]], "MMMM")</f>
        <v>October</v>
      </c>
      <c r="L3444" s="3" t="str">
        <f>TEXT(NIgerian_Fintech[[#This Row],[TransactionDate]], "MM")</f>
        <v>10</v>
      </c>
      <c r="M3444" s="3" t="str">
        <f>TEXT(NIgerian_Fintech[[#This Row],[TransactionDate]], "tttt")</f>
        <v>Friday</v>
      </c>
      <c r="N3444" s="2" t="s">
        <v>16</v>
      </c>
    </row>
    <row r="3445" spans="1:14" ht="14.5" x14ac:dyDescent="0.35">
      <c r="A3445" s="2" t="s">
        <v>6920</v>
      </c>
      <c r="B3445" s="2" t="s">
        <v>6921</v>
      </c>
      <c r="C3445" s="2">
        <v>20</v>
      </c>
      <c r="D3445" s="2" t="s">
        <v>39</v>
      </c>
      <c r="E3445" s="2" t="s">
        <v>13</v>
      </c>
      <c r="F3445" s="2" t="s">
        <v>19</v>
      </c>
      <c r="G3445" s="2" t="s">
        <v>30</v>
      </c>
      <c r="H3445" s="7">
        <v>3628.25</v>
      </c>
      <c r="I3445" s="3">
        <v>45563</v>
      </c>
      <c r="J3445" s="3" t="str">
        <f>TEXT(NIgerian_Fintech[[#This Row],[TransactionDate]], "JJJJ")</f>
        <v>2024</v>
      </c>
      <c r="K3445" s="3" t="str">
        <f>TEXT(NIgerian_Fintech[[#This Row],[TransactionDate]], "MMMM")</f>
        <v>September</v>
      </c>
      <c r="L3445" s="3" t="str">
        <f>TEXT(NIgerian_Fintech[[#This Row],[TransactionDate]], "MM")</f>
        <v>09</v>
      </c>
      <c r="M3445" s="3" t="str">
        <f>TEXT(NIgerian_Fintech[[#This Row],[TransactionDate]], "tttt")</f>
        <v>Saturday</v>
      </c>
      <c r="N3445" s="2" t="s">
        <v>16</v>
      </c>
    </row>
    <row r="3446" spans="1:14" ht="14.5" x14ac:dyDescent="0.35">
      <c r="A3446" s="2" t="s">
        <v>6922</v>
      </c>
      <c r="B3446" s="2" t="s">
        <v>6923</v>
      </c>
      <c r="C3446" s="2">
        <v>37</v>
      </c>
      <c r="D3446" s="2" t="s">
        <v>39</v>
      </c>
      <c r="E3446" s="2" t="s">
        <v>29</v>
      </c>
      <c r="F3446" s="2" t="s">
        <v>35</v>
      </c>
      <c r="G3446" s="2" t="s">
        <v>26</v>
      </c>
      <c r="H3446" s="7">
        <v>4005.83</v>
      </c>
      <c r="I3446" s="3">
        <v>45079</v>
      </c>
      <c r="J3446" s="3" t="str">
        <f>TEXT(NIgerian_Fintech[[#This Row],[TransactionDate]], "JJJJ")</f>
        <v>2023</v>
      </c>
      <c r="K3446" s="3" t="str">
        <f>TEXT(NIgerian_Fintech[[#This Row],[TransactionDate]], "MMMM")</f>
        <v>June</v>
      </c>
      <c r="L3446" s="3" t="str">
        <f>TEXT(NIgerian_Fintech[[#This Row],[TransactionDate]], "MM")</f>
        <v>06</v>
      </c>
      <c r="M3446" s="3" t="str">
        <f>TEXT(NIgerian_Fintech[[#This Row],[TransactionDate]], "tttt")</f>
        <v>Friday</v>
      </c>
      <c r="N3446" s="2" t="s">
        <v>21</v>
      </c>
    </row>
    <row r="3447" spans="1:14" ht="14.5" x14ac:dyDescent="0.35">
      <c r="A3447" s="2" t="s">
        <v>6924</v>
      </c>
      <c r="B3447" s="2" t="s">
        <v>6925</v>
      </c>
      <c r="C3447" s="2">
        <v>23</v>
      </c>
      <c r="D3447" s="2" t="s">
        <v>12</v>
      </c>
      <c r="E3447" s="2" t="s">
        <v>93</v>
      </c>
      <c r="F3447" s="2" t="s">
        <v>49</v>
      </c>
      <c r="G3447" s="2" t="s">
        <v>30</v>
      </c>
      <c r="H3447" s="7">
        <v>7063.62</v>
      </c>
      <c r="I3447" s="3">
        <v>44944</v>
      </c>
      <c r="J3447" s="3" t="str">
        <f>TEXT(NIgerian_Fintech[[#This Row],[TransactionDate]], "JJJJ")</f>
        <v>2023</v>
      </c>
      <c r="K3447" s="3" t="str">
        <f>TEXT(NIgerian_Fintech[[#This Row],[TransactionDate]], "MMMM")</f>
        <v>January</v>
      </c>
      <c r="L3447" s="3" t="str">
        <f>TEXT(NIgerian_Fintech[[#This Row],[TransactionDate]], "MM")</f>
        <v>01</v>
      </c>
      <c r="M3447" s="3" t="str">
        <f>TEXT(NIgerian_Fintech[[#This Row],[TransactionDate]], "tttt")</f>
        <v>Wednesday</v>
      </c>
      <c r="N3447" s="2" t="s">
        <v>69</v>
      </c>
    </row>
    <row r="3448" spans="1:14" ht="14.5" x14ac:dyDescent="0.35">
      <c r="A3448" s="2" t="s">
        <v>6926</v>
      </c>
      <c r="B3448" s="2" t="s">
        <v>6927</v>
      </c>
      <c r="C3448" s="2">
        <v>44</v>
      </c>
      <c r="D3448" s="2" t="s">
        <v>12</v>
      </c>
      <c r="E3448" s="2" t="s">
        <v>24</v>
      </c>
      <c r="F3448" s="2" t="s">
        <v>55</v>
      </c>
      <c r="G3448" s="2" t="s">
        <v>15</v>
      </c>
      <c r="H3448" s="7">
        <v>4367.74</v>
      </c>
      <c r="I3448" s="3">
        <v>44990</v>
      </c>
      <c r="J3448" s="3" t="str">
        <f>TEXT(NIgerian_Fintech[[#This Row],[TransactionDate]], "JJJJ")</f>
        <v>2023</v>
      </c>
      <c r="K3448" s="3" t="str">
        <f>TEXT(NIgerian_Fintech[[#This Row],[TransactionDate]], "MMMM")</f>
        <v>March</v>
      </c>
      <c r="L3448" s="3" t="str">
        <f>TEXT(NIgerian_Fintech[[#This Row],[TransactionDate]], "MM")</f>
        <v>03</v>
      </c>
      <c r="M3448" s="3" t="str">
        <f>TEXT(NIgerian_Fintech[[#This Row],[TransactionDate]], "tttt")</f>
        <v>Sunday</v>
      </c>
      <c r="N3448" s="2" t="s">
        <v>16</v>
      </c>
    </row>
    <row r="3449" spans="1:14" ht="14.5" x14ac:dyDescent="0.35">
      <c r="A3449" s="2" t="s">
        <v>6928</v>
      </c>
      <c r="B3449" s="2" t="s">
        <v>6929</v>
      </c>
      <c r="C3449" s="2">
        <v>19</v>
      </c>
      <c r="D3449" s="2" t="s">
        <v>39</v>
      </c>
      <c r="E3449" s="2" t="s">
        <v>74</v>
      </c>
      <c r="F3449" s="2" t="s">
        <v>14</v>
      </c>
      <c r="G3449" s="2" t="s">
        <v>30</v>
      </c>
      <c r="H3449" s="7">
        <v>10418.719999999999</v>
      </c>
      <c r="I3449" s="3">
        <v>45423</v>
      </c>
      <c r="J3449" s="3" t="str">
        <f>TEXT(NIgerian_Fintech[[#This Row],[TransactionDate]], "JJJJ")</f>
        <v>2024</v>
      </c>
      <c r="K3449" s="3" t="str">
        <f>TEXT(NIgerian_Fintech[[#This Row],[TransactionDate]], "MMMM")</f>
        <v>May</v>
      </c>
      <c r="L3449" s="3" t="str">
        <f>TEXT(NIgerian_Fintech[[#This Row],[TransactionDate]], "MM")</f>
        <v>05</v>
      </c>
      <c r="M3449" s="3" t="str">
        <f>TEXT(NIgerian_Fintech[[#This Row],[TransactionDate]], "tttt")</f>
        <v>Saturday</v>
      </c>
      <c r="N3449" s="2" t="s">
        <v>69</v>
      </c>
    </row>
    <row r="3450" spans="1:14" ht="14.5" x14ac:dyDescent="0.35">
      <c r="A3450" s="2" t="s">
        <v>6930</v>
      </c>
      <c r="B3450" s="2" t="s">
        <v>6931</v>
      </c>
      <c r="C3450" s="2">
        <v>46</v>
      </c>
      <c r="D3450" s="2" t="s">
        <v>12</v>
      </c>
      <c r="E3450" s="2" t="s">
        <v>52</v>
      </c>
      <c r="F3450" s="2" t="s">
        <v>14</v>
      </c>
      <c r="G3450" s="2" t="s">
        <v>36</v>
      </c>
      <c r="H3450" s="7">
        <v>5536.97</v>
      </c>
      <c r="I3450" s="3">
        <v>45005</v>
      </c>
      <c r="J3450" s="3" t="str">
        <f>TEXT(NIgerian_Fintech[[#This Row],[TransactionDate]], "JJJJ")</f>
        <v>2023</v>
      </c>
      <c r="K3450" s="3" t="str">
        <f>TEXT(NIgerian_Fintech[[#This Row],[TransactionDate]], "MMMM")</f>
        <v>March</v>
      </c>
      <c r="L3450" s="3" t="str">
        <f>TEXT(NIgerian_Fintech[[#This Row],[TransactionDate]], "MM")</f>
        <v>03</v>
      </c>
      <c r="M3450" s="3" t="str">
        <f>TEXT(NIgerian_Fintech[[#This Row],[TransactionDate]], "tttt")</f>
        <v>Monday</v>
      </c>
      <c r="N3450" s="2" t="s">
        <v>16</v>
      </c>
    </row>
    <row r="3451" spans="1:14" ht="14.5" x14ac:dyDescent="0.35">
      <c r="A3451" s="2" t="s">
        <v>6932</v>
      </c>
      <c r="B3451" s="2" t="s">
        <v>6933</v>
      </c>
      <c r="C3451" s="2">
        <v>55</v>
      </c>
      <c r="D3451" s="2" t="s">
        <v>39</v>
      </c>
      <c r="E3451" s="2" t="s">
        <v>74</v>
      </c>
      <c r="F3451" s="2" t="s">
        <v>19</v>
      </c>
      <c r="G3451" s="2" t="s">
        <v>15</v>
      </c>
      <c r="H3451" s="7">
        <v>11136.56</v>
      </c>
      <c r="I3451" s="3">
        <v>44985</v>
      </c>
      <c r="J3451" s="3" t="str">
        <f>TEXT(NIgerian_Fintech[[#This Row],[TransactionDate]], "JJJJ")</f>
        <v>2023</v>
      </c>
      <c r="K3451" s="3" t="str">
        <f>TEXT(NIgerian_Fintech[[#This Row],[TransactionDate]], "MMMM")</f>
        <v>February</v>
      </c>
      <c r="L3451" s="3" t="str">
        <f>TEXT(NIgerian_Fintech[[#This Row],[TransactionDate]], "MM")</f>
        <v>02</v>
      </c>
      <c r="M3451" s="3" t="str">
        <f>TEXT(NIgerian_Fintech[[#This Row],[TransactionDate]], "tttt")</f>
        <v>Tuesday</v>
      </c>
      <c r="N3451" s="2" t="s">
        <v>16</v>
      </c>
    </row>
    <row r="3452" spans="1:14" ht="14.5" x14ac:dyDescent="0.35">
      <c r="A3452" s="2" t="s">
        <v>6934</v>
      </c>
      <c r="B3452" s="2" t="s">
        <v>6935</v>
      </c>
      <c r="C3452" s="2">
        <v>20</v>
      </c>
      <c r="D3452" s="2" t="s">
        <v>12</v>
      </c>
      <c r="E3452" s="2" t="s">
        <v>13</v>
      </c>
      <c r="F3452" s="2" t="s">
        <v>25</v>
      </c>
      <c r="G3452" s="2" t="s">
        <v>30</v>
      </c>
      <c r="H3452" s="7">
        <v>9274.18</v>
      </c>
      <c r="I3452" s="3">
        <v>45337</v>
      </c>
      <c r="J3452" s="3" t="str">
        <f>TEXT(NIgerian_Fintech[[#This Row],[TransactionDate]], "JJJJ")</f>
        <v>2024</v>
      </c>
      <c r="K3452" s="3" t="str">
        <f>TEXT(NIgerian_Fintech[[#This Row],[TransactionDate]], "MMMM")</f>
        <v>February</v>
      </c>
      <c r="L3452" s="3" t="str">
        <f>TEXT(NIgerian_Fintech[[#This Row],[TransactionDate]], "MM")</f>
        <v>02</v>
      </c>
      <c r="M3452" s="3" t="str">
        <f>TEXT(NIgerian_Fintech[[#This Row],[TransactionDate]], "tttt")</f>
        <v>Thursday</v>
      </c>
      <c r="N3452" s="2" t="s">
        <v>16</v>
      </c>
    </row>
    <row r="3453" spans="1:14" ht="14.5" x14ac:dyDescent="0.35">
      <c r="A3453" s="2" t="s">
        <v>6936</v>
      </c>
      <c r="B3453" s="2" t="s">
        <v>6937</v>
      </c>
      <c r="C3453" s="2">
        <v>33</v>
      </c>
      <c r="D3453" s="2" t="s">
        <v>39</v>
      </c>
      <c r="E3453" s="2" t="s">
        <v>24</v>
      </c>
      <c r="F3453" s="2" t="s">
        <v>25</v>
      </c>
      <c r="G3453" s="2" t="s">
        <v>15</v>
      </c>
      <c r="H3453" s="7">
        <v>2803.15</v>
      </c>
      <c r="I3453" s="3">
        <v>44987</v>
      </c>
      <c r="J3453" s="3" t="str">
        <f>TEXT(NIgerian_Fintech[[#This Row],[TransactionDate]], "JJJJ")</f>
        <v>2023</v>
      </c>
      <c r="K3453" s="3" t="str">
        <f>TEXT(NIgerian_Fintech[[#This Row],[TransactionDate]], "MMMM")</f>
        <v>March</v>
      </c>
      <c r="L3453" s="3" t="str">
        <f>TEXT(NIgerian_Fintech[[#This Row],[TransactionDate]], "MM")</f>
        <v>03</v>
      </c>
      <c r="M3453" s="3" t="str">
        <f>TEXT(NIgerian_Fintech[[#This Row],[TransactionDate]], "tttt")</f>
        <v>Thursday</v>
      </c>
      <c r="N3453" s="2" t="s">
        <v>16</v>
      </c>
    </row>
    <row r="3454" spans="1:14" ht="14.5" x14ac:dyDescent="0.35">
      <c r="A3454" s="2" t="s">
        <v>6938</v>
      </c>
      <c r="B3454" s="2" t="s">
        <v>6939</v>
      </c>
      <c r="C3454" s="2">
        <v>47</v>
      </c>
      <c r="D3454" s="2" t="s">
        <v>39</v>
      </c>
      <c r="E3454" s="2" t="s">
        <v>42</v>
      </c>
      <c r="F3454" s="2" t="s">
        <v>49</v>
      </c>
      <c r="G3454" s="2" t="s">
        <v>30</v>
      </c>
      <c r="H3454" s="7">
        <v>16754.349999999999</v>
      </c>
      <c r="I3454" s="3">
        <v>45393</v>
      </c>
      <c r="J3454" s="3" t="str">
        <f>TEXT(NIgerian_Fintech[[#This Row],[TransactionDate]], "JJJJ")</f>
        <v>2024</v>
      </c>
      <c r="K3454" s="3" t="str">
        <f>TEXT(NIgerian_Fintech[[#This Row],[TransactionDate]], "MMMM")</f>
        <v>April</v>
      </c>
      <c r="L3454" s="3" t="str">
        <f>TEXT(NIgerian_Fintech[[#This Row],[TransactionDate]], "MM")</f>
        <v>04</v>
      </c>
      <c r="M3454" s="3" t="str">
        <f>TEXT(NIgerian_Fintech[[#This Row],[TransactionDate]], "tttt")</f>
        <v>Thursday</v>
      </c>
      <c r="N3454" s="2" t="s">
        <v>16</v>
      </c>
    </row>
    <row r="3455" spans="1:14" ht="14.5" x14ac:dyDescent="0.35">
      <c r="A3455" s="2" t="s">
        <v>6940</v>
      </c>
      <c r="B3455" s="2" t="s">
        <v>6941</v>
      </c>
      <c r="C3455" s="2">
        <v>57</v>
      </c>
      <c r="D3455" s="2" t="s">
        <v>12</v>
      </c>
      <c r="E3455" s="2" t="s">
        <v>52</v>
      </c>
      <c r="F3455" s="2" t="s">
        <v>55</v>
      </c>
      <c r="G3455" s="2" t="s">
        <v>15</v>
      </c>
      <c r="H3455" s="7">
        <v>16043.58</v>
      </c>
      <c r="I3455" s="3">
        <v>45556</v>
      </c>
      <c r="J3455" s="3" t="str">
        <f>TEXT(NIgerian_Fintech[[#This Row],[TransactionDate]], "JJJJ")</f>
        <v>2024</v>
      </c>
      <c r="K3455" s="3" t="str">
        <f>TEXT(NIgerian_Fintech[[#This Row],[TransactionDate]], "MMMM")</f>
        <v>September</v>
      </c>
      <c r="L3455" s="3" t="str">
        <f>TEXT(NIgerian_Fintech[[#This Row],[TransactionDate]], "MM")</f>
        <v>09</v>
      </c>
      <c r="M3455" s="3" t="str">
        <f>TEXT(NIgerian_Fintech[[#This Row],[TransactionDate]], "tttt")</f>
        <v>Saturday</v>
      </c>
      <c r="N3455" s="2" t="s">
        <v>16</v>
      </c>
    </row>
    <row r="3456" spans="1:14" ht="14.5" x14ac:dyDescent="0.35">
      <c r="A3456" s="2" t="s">
        <v>6942</v>
      </c>
      <c r="B3456" s="2" t="s">
        <v>6943</v>
      </c>
      <c r="C3456" s="2">
        <v>19</v>
      </c>
      <c r="D3456" s="2" t="s">
        <v>39</v>
      </c>
      <c r="E3456" s="2" t="s">
        <v>24</v>
      </c>
      <c r="F3456" s="2" t="s">
        <v>55</v>
      </c>
      <c r="G3456" s="2" t="s">
        <v>20</v>
      </c>
      <c r="H3456" s="7">
        <v>45080.86</v>
      </c>
      <c r="I3456" s="3">
        <v>45005</v>
      </c>
      <c r="J3456" s="3" t="str">
        <f>TEXT(NIgerian_Fintech[[#This Row],[TransactionDate]], "JJJJ")</f>
        <v>2023</v>
      </c>
      <c r="K3456" s="3" t="str">
        <f>TEXT(NIgerian_Fintech[[#This Row],[TransactionDate]], "MMMM")</f>
        <v>March</v>
      </c>
      <c r="L3456" s="3" t="str">
        <f>TEXT(NIgerian_Fintech[[#This Row],[TransactionDate]], "MM")</f>
        <v>03</v>
      </c>
      <c r="M3456" s="3" t="str">
        <f>TEXT(NIgerian_Fintech[[#This Row],[TransactionDate]], "tttt")</f>
        <v>Monday</v>
      </c>
      <c r="N3456" s="2" t="s">
        <v>16</v>
      </c>
    </row>
    <row r="3457" spans="1:14" ht="14.5" x14ac:dyDescent="0.35">
      <c r="A3457" s="2" t="s">
        <v>6944</v>
      </c>
      <c r="B3457" s="2" t="s">
        <v>6945</v>
      </c>
      <c r="C3457" s="2">
        <v>34</v>
      </c>
      <c r="D3457" s="2" t="s">
        <v>12</v>
      </c>
      <c r="E3457" s="2" t="s">
        <v>74</v>
      </c>
      <c r="F3457" s="2" t="s">
        <v>19</v>
      </c>
      <c r="G3457" s="2" t="s">
        <v>26</v>
      </c>
      <c r="H3457" s="7">
        <v>1924.33</v>
      </c>
      <c r="I3457" s="3">
        <v>45609</v>
      </c>
      <c r="J3457" s="3" t="str">
        <f>TEXT(NIgerian_Fintech[[#This Row],[TransactionDate]], "JJJJ")</f>
        <v>2024</v>
      </c>
      <c r="K3457" s="3" t="str">
        <f>TEXT(NIgerian_Fintech[[#This Row],[TransactionDate]], "MMMM")</f>
        <v>November</v>
      </c>
      <c r="L3457" s="3" t="str">
        <f>TEXT(NIgerian_Fintech[[#This Row],[TransactionDate]], "MM")</f>
        <v>11</v>
      </c>
      <c r="M3457" s="3" t="str">
        <f>TEXT(NIgerian_Fintech[[#This Row],[TransactionDate]], "tttt")</f>
        <v>Wednesday</v>
      </c>
      <c r="N3457" s="2" t="s">
        <v>16</v>
      </c>
    </row>
    <row r="3458" spans="1:14" ht="14.5" x14ac:dyDescent="0.35">
      <c r="A3458" s="2" t="s">
        <v>6946</v>
      </c>
      <c r="B3458" s="2" t="s">
        <v>6947</v>
      </c>
      <c r="C3458" s="2">
        <v>58</v>
      </c>
      <c r="D3458" s="2" t="s">
        <v>12</v>
      </c>
      <c r="E3458" s="2" t="s">
        <v>42</v>
      </c>
      <c r="F3458" s="2" t="s">
        <v>19</v>
      </c>
      <c r="G3458" s="2" t="s">
        <v>15</v>
      </c>
      <c r="H3458" s="7">
        <v>18828.11</v>
      </c>
      <c r="I3458" s="3">
        <v>45414</v>
      </c>
      <c r="J3458" s="3" t="str">
        <f>TEXT(NIgerian_Fintech[[#This Row],[TransactionDate]], "JJJJ")</f>
        <v>2024</v>
      </c>
      <c r="K3458" s="3" t="str">
        <f>TEXT(NIgerian_Fintech[[#This Row],[TransactionDate]], "MMMM")</f>
        <v>May</v>
      </c>
      <c r="L3458" s="3" t="str">
        <f>TEXT(NIgerian_Fintech[[#This Row],[TransactionDate]], "MM")</f>
        <v>05</v>
      </c>
      <c r="M3458" s="3" t="str">
        <f>TEXT(NIgerian_Fintech[[#This Row],[TransactionDate]], "tttt")</f>
        <v>Thursday</v>
      </c>
      <c r="N3458" s="2" t="s">
        <v>16</v>
      </c>
    </row>
    <row r="3459" spans="1:14" ht="14.5" x14ac:dyDescent="0.35">
      <c r="A3459" s="2" t="s">
        <v>6948</v>
      </c>
      <c r="B3459" s="2" t="s">
        <v>6949</v>
      </c>
      <c r="C3459" s="2">
        <v>29</v>
      </c>
      <c r="D3459" s="2" t="s">
        <v>12</v>
      </c>
      <c r="E3459" s="2" t="s">
        <v>64</v>
      </c>
      <c r="F3459" s="2" t="s">
        <v>25</v>
      </c>
      <c r="G3459" s="2" t="s">
        <v>36</v>
      </c>
      <c r="H3459" s="7">
        <v>20555.759999999998</v>
      </c>
      <c r="I3459" s="3">
        <v>45170</v>
      </c>
      <c r="J3459" s="3" t="str">
        <f>TEXT(NIgerian_Fintech[[#This Row],[TransactionDate]], "JJJJ")</f>
        <v>2023</v>
      </c>
      <c r="K3459" s="3" t="str">
        <f>TEXT(NIgerian_Fintech[[#This Row],[TransactionDate]], "MMMM")</f>
        <v>September</v>
      </c>
      <c r="L3459" s="3" t="str">
        <f>TEXT(NIgerian_Fintech[[#This Row],[TransactionDate]], "MM")</f>
        <v>09</v>
      </c>
      <c r="M3459" s="3" t="str">
        <f>TEXT(NIgerian_Fintech[[#This Row],[TransactionDate]], "tttt")</f>
        <v>Friday</v>
      </c>
      <c r="N3459" s="2" t="s">
        <v>16</v>
      </c>
    </row>
    <row r="3460" spans="1:14" ht="14.5" x14ac:dyDescent="0.35">
      <c r="A3460" s="2" t="s">
        <v>6950</v>
      </c>
      <c r="B3460" s="2" t="s">
        <v>6951</v>
      </c>
      <c r="C3460" s="2">
        <v>52</v>
      </c>
      <c r="D3460" s="2" t="s">
        <v>12</v>
      </c>
      <c r="E3460" s="2" t="s">
        <v>13</v>
      </c>
      <c r="F3460" s="2" t="s">
        <v>35</v>
      </c>
      <c r="G3460" s="2" t="s">
        <v>26</v>
      </c>
      <c r="H3460" s="7">
        <v>10276.81</v>
      </c>
      <c r="I3460" s="3">
        <v>45134</v>
      </c>
      <c r="J3460" s="3" t="str">
        <f>TEXT(NIgerian_Fintech[[#This Row],[TransactionDate]], "JJJJ")</f>
        <v>2023</v>
      </c>
      <c r="K3460" s="3" t="str">
        <f>TEXT(NIgerian_Fintech[[#This Row],[TransactionDate]], "MMMM")</f>
        <v>July</v>
      </c>
      <c r="L3460" s="3" t="str">
        <f>TEXT(NIgerian_Fintech[[#This Row],[TransactionDate]], "MM")</f>
        <v>07</v>
      </c>
      <c r="M3460" s="3" t="str">
        <f>TEXT(NIgerian_Fintech[[#This Row],[TransactionDate]], "tttt")</f>
        <v>Thursday</v>
      </c>
      <c r="N3460" s="2" t="s">
        <v>16</v>
      </c>
    </row>
    <row r="3461" spans="1:14" ht="14.5" x14ac:dyDescent="0.35">
      <c r="A3461" s="2" t="s">
        <v>6952</v>
      </c>
      <c r="B3461" s="2" t="s">
        <v>6953</v>
      </c>
      <c r="C3461" s="2">
        <v>60</v>
      </c>
      <c r="D3461" s="2" t="s">
        <v>39</v>
      </c>
      <c r="E3461" s="2" t="s">
        <v>13</v>
      </c>
      <c r="F3461" s="2" t="s">
        <v>55</v>
      </c>
      <c r="G3461" s="2" t="s">
        <v>26</v>
      </c>
      <c r="H3461" s="7">
        <v>7059.99</v>
      </c>
      <c r="I3461" s="3">
        <v>45013</v>
      </c>
      <c r="J3461" s="3" t="str">
        <f>TEXT(NIgerian_Fintech[[#This Row],[TransactionDate]], "JJJJ")</f>
        <v>2023</v>
      </c>
      <c r="K3461" s="3" t="str">
        <f>TEXT(NIgerian_Fintech[[#This Row],[TransactionDate]], "MMMM")</f>
        <v>March</v>
      </c>
      <c r="L3461" s="3" t="str">
        <f>TEXT(NIgerian_Fintech[[#This Row],[TransactionDate]], "MM")</f>
        <v>03</v>
      </c>
      <c r="M3461" s="3" t="str">
        <f>TEXT(NIgerian_Fintech[[#This Row],[TransactionDate]], "tttt")</f>
        <v>Tuesday</v>
      </c>
      <c r="N3461" s="2" t="s">
        <v>16</v>
      </c>
    </row>
    <row r="3462" spans="1:14" ht="14.5" x14ac:dyDescent="0.35">
      <c r="A3462" s="2" t="s">
        <v>6954</v>
      </c>
      <c r="B3462" s="2" t="s">
        <v>6955</v>
      </c>
      <c r="C3462" s="2">
        <v>18</v>
      </c>
      <c r="D3462" s="2" t="s">
        <v>12</v>
      </c>
      <c r="E3462" s="2" t="s">
        <v>52</v>
      </c>
      <c r="F3462" s="2" t="s">
        <v>35</v>
      </c>
      <c r="G3462" s="2" t="s">
        <v>30</v>
      </c>
      <c r="H3462" s="7">
        <v>31526.1</v>
      </c>
      <c r="I3462" s="3">
        <v>45577</v>
      </c>
      <c r="J3462" s="3" t="str">
        <f>TEXT(NIgerian_Fintech[[#This Row],[TransactionDate]], "JJJJ")</f>
        <v>2024</v>
      </c>
      <c r="K3462" s="3" t="str">
        <f>TEXT(NIgerian_Fintech[[#This Row],[TransactionDate]], "MMMM")</f>
        <v>October</v>
      </c>
      <c r="L3462" s="3" t="str">
        <f>TEXT(NIgerian_Fintech[[#This Row],[TransactionDate]], "MM")</f>
        <v>10</v>
      </c>
      <c r="M3462" s="3" t="str">
        <f>TEXT(NIgerian_Fintech[[#This Row],[TransactionDate]], "tttt")</f>
        <v>Saturday</v>
      </c>
      <c r="N3462" s="2" t="s">
        <v>16</v>
      </c>
    </row>
    <row r="3463" spans="1:14" ht="14.5" x14ac:dyDescent="0.35">
      <c r="A3463" s="2" t="s">
        <v>6956</v>
      </c>
      <c r="B3463" s="2" t="s">
        <v>6957</v>
      </c>
      <c r="C3463" s="2">
        <v>62</v>
      </c>
      <c r="D3463" s="2" t="s">
        <v>12</v>
      </c>
      <c r="E3463" s="2" t="s">
        <v>74</v>
      </c>
      <c r="F3463" s="2" t="s">
        <v>55</v>
      </c>
      <c r="G3463" s="2" t="s">
        <v>15</v>
      </c>
      <c r="H3463" s="7">
        <v>36005.730000000003</v>
      </c>
      <c r="I3463" s="3">
        <v>45526</v>
      </c>
      <c r="J3463" s="3" t="str">
        <f>TEXT(NIgerian_Fintech[[#This Row],[TransactionDate]], "JJJJ")</f>
        <v>2024</v>
      </c>
      <c r="K3463" s="3" t="str">
        <f>TEXT(NIgerian_Fintech[[#This Row],[TransactionDate]], "MMMM")</f>
        <v>August</v>
      </c>
      <c r="L3463" s="3" t="str">
        <f>TEXT(NIgerian_Fintech[[#This Row],[TransactionDate]], "MM")</f>
        <v>08</v>
      </c>
      <c r="M3463" s="3" t="str">
        <f>TEXT(NIgerian_Fintech[[#This Row],[TransactionDate]], "tttt")</f>
        <v>Thursday</v>
      </c>
      <c r="N3463" s="2" t="s">
        <v>16</v>
      </c>
    </row>
    <row r="3464" spans="1:14" ht="14.5" x14ac:dyDescent="0.35">
      <c r="A3464" s="2" t="s">
        <v>6958</v>
      </c>
      <c r="B3464" s="2" t="s">
        <v>6959</v>
      </c>
      <c r="C3464" s="2">
        <v>32</v>
      </c>
      <c r="D3464" s="2" t="s">
        <v>12</v>
      </c>
      <c r="E3464" s="2" t="s">
        <v>64</v>
      </c>
      <c r="F3464" s="2" t="s">
        <v>35</v>
      </c>
      <c r="G3464" s="2" t="s">
        <v>26</v>
      </c>
      <c r="H3464" s="7">
        <v>10263.780000000001</v>
      </c>
      <c r="I3464" s="3">
        <v>45571</v>
      </c>
      <c r="J3464" s="3" t="str">
        <f>TEXT(NIgerian_Fintech[[#This Row],[TransactionDate]], "JJJJ")</f>
        <v>2024</v>
      </c>
      <c r="K3464" s="3" t="str">
        <f>TEXT(NIgerian_Fintech[[#This Row],[TransactionDate]], "MMMM")</f>
        <v>October</v>
      </c>
      <c r="L3464" s="3" t="str">
        <f>TEXT(NIgerian_Fintech[[#This Row],[TransactionDate]], "MM")</f>
        <v>10</v>
      </c>
      <c r="M3464" s="3" t="str">
        <f>TEXT(NIgerian_Fintech[[#This Row],[TransactionDate]], "tttt")</f>
        <v>Sunday</v>
      </c>
      <c r="N3464" s="2" t="s">
        <v>16</v>
      </c>
    </row>
    <row r="3465" spans="1:14" ht="14.5" x14ac:dyDescent="0.35">
      <c r="A3465" s="2" t="s">
        <v>6960</v>
      </c>
      <c r="B3465" s="2" t="s">
        <v>6961</v>
      </c>
      <c r="C3465" s="2">
        <v>43</v>
      </c>
      <c r="D3465" s="2" t="s">
        <v>12</v>
      </c>
      <c r="E3465" s="2" t="s">
        <v>93</v>
      </c>
      <c r="F3465" s="2" t="s">
        <v>35</v>
      </c>
      <c r="G3465" s="2" t="s">
        <v>36</v>
      </c>
      <c r="H3465" s="7">
        <v>4456</v>
      </c>
      <c r="I3465" s="3">
        <v>44965</v>
      </c>
      <c r="J3465" s="3" t="str">
        <f>TEXT(NIgerian_Fintech[[#This Row],[TransactionDate]], "JJJJ")</f>
        <v>2023</v>
      </c>
      <c r="K3465" s="3" t="str">
        <f>TEXT(NIgerian_Fintech[[#This Row],[TransactionDate]], "MMMM")</f>
        <v>February</v>
      </c>
      <c r="L3465" s="3" t="str">
        <f>TEXT(NIgerian_Fintech[[#This Row],[TransactionDate]], "MM")</f>
        <v>02</v>
      </c>
      <c r="M3465" s="3" t="str">
        <f>TEXT(NIgerian_Fintech[[#This Row],[TransactionDate]], "tttt")</f>
        <v>Wednesday</v>
      </c>
      <c r="N3465" s="2" t="s">
        <v>69</v>
      </c>
    </row>
    <row r="3466" spans="1:14" ht="14.5" x14ac:dyDescent="0.35">
      <c r="A3466" s="2" t="s">
        <v>6962</v>
      </c>
      <c r="B3466" s="2" t="s">
        <v>6963</v>
      </c>
      <c r="C3466" s="2">
        <v>54</v>
      </c>
      <c r="D3466" s="2" t="s">
        <v>39</v>
      </c>
      <c r="E3466" s="2" t="s">
        <v>52</v>
      </c>
      <c r="F3466" s="2" t="s">
        <v>55</v>
      </c>
      <c r="G3466" s="2" t="s">
        <v>36</v>
      </c>
      <c r="H3466" s="7">
        <v>16991.72</v>
      </c>
      <c r="I3466" s="3">
        <v>45102</v>
      </c>
      <c r="J3466" s="3" t="str">
        <f>TEXT(NIgerian_Fintech[[#This Row],[TransactionDate]], "JJJJ")</f>
        <v>2023</v>
      </c>
      <c r="K3466" s="3" t="str">
        <f>TEXT(NIgerian_Fintech[[#This Row],[TransactionDate]], "MMMM")</f>
        <v>June</v>
      </c>
      <c r="L3466" s="3" t="str">
        <f>TEXT(NIgerian_Fintech[[#This Row],[TransactionDate]], "MM")</f>
        <v>06</v>
      </c>
      <c r="M3466" s="3" t="str">
        <f>TEXT(NIgerian_Fintech[[#This Row],[TransactionDate]], "tttt")</f>
        <v>Sunday</v>
      </c>
      <c r="N3466" s="2" t="s">
        <v>16</v>
      </c>
    </row>
    <row r="3467" spans="1:14" ht="14.5" x14ac:dyDescent="0.35">
      <c r="A3467" s="2" t="s">
        <v>6964</v>
      </c>
      <c r="B3467" s="2" t="s">
        <v>6965</v>
      </c>
      <c r="C3467" s="2">
        <v>38</v>
      </c>
      <c r="D3467" s="2" t="s">
        <v>12</v>
      </c>
      <c r="E3467" s="2" t="s">
        <v>24</v>
      </c>
      <c r="F3467" s="2" t="s">
        <v>49</v>
      </c>
      <c r="G3467" s="2" t="s">
        <v>36</v>
      </c>
      <c r="H3467" s="7">
        <v>934.93</v>
      </c>
      <c r="I3467" s="3">
        <v>45404</v>
      </c>
      <c r="J3467" s="3" t="str">
        <f>TEXT(NIgerian_Fintech[[#This Row],[TransactionDate]], "JJJJ")</f>
        <v>2024</v>
      </c>
      <c r="K3467" s="3" t="str">
        <f>TEXT(NIgerian_Fintech[[#This Row],[TransactionDate]], "MMMM")</f>
        <v>April</v>
      </c>
      <c r="L3467" s="3" t="str">
        <f>TEXT(NIgerian_Fintech[[#This Row],[TransactionDate]], "MM")</f>
        <v>04</v>
      </c>
      <c r="M3467" s="3" t="str">
        <f>TEXT(NIgerian_Fintech[[#This Row],[TransactionDate]], "tttt")</f>
        <v>Monday</v>
      </c>
      <c r="N3467" s="2" t="s">
        <v>16</v>
      </c>
    </row>
    <row r="3468" spans="1:14" ht="14.5" x14ac:dyDescent="0.35">
      <c r="A3468" s="2" t="s">
        <v>6966</v>
      </c>
      <c r="B3468" s="2" t="s">
        <v>6967</v>
      </c>
      <c r="C3468" s="2">
        <v>48</v>
      </c>
      <c r="D3468" s="2" t="s">
        <v>39</v>
      </c>
      <c r="E3468" s="2" t="s">
        <v>93</v>
      </c>
      <c r="F3468" s="2" t="s">
        <v>49</v>
      </c>
      <c r="G3468" s="2" t="s">
        <v>30</v>
      </c>
      <c r="H3468" s="7">
        <v>3433.3</v>
      </c>
      <c r="I3468" s="3">
        <v>45518</v>
      </c>
      <c r="J3468" s="3" t="str">
        <f>TEXT(NIgerian_Fintech[[#This Row],[TransactionDate]], "JJJJ")</f>
        <v>2024</v>
      </c>
      <c r="K3468" s="3" t="str">
        <f>TEXT(NIgerian_Fintech[[#This Row],[TransactionDate]], "MMMM")</f>
        <v>August</v>
      </c>
      <c r="L3468" s="3" t="str">
        <f>TEXT(NIgerian_Fintech[[#This Row],[TransactionDate]], "MM")</f>
        <v>08</v>
      </c>
      <c r="M3468" s="3" t="str">
        <f>TEXT(NIgerian_Fintech[[#This Row],[TransactionDate]], "tttt")</f>
        <v>Wednesday</v>
      </c>
      <c r="N3468" s="2" t="s">
        <v>69</v>
      </c>
    </row>
    <row r="3469" spans="1:14" ht="14.5" x14ac:dyDescent="0.35">
      <c r="A3469" s="2" t="s">
        <v>6968</v>
      </c>
      <c r="B3469" s="2" t="s">
        <v>6969</v>
      </c>
      <c r="C3469" s="2">
        <v>42</v>
      </c>
      <c r="D3469" s="2" t="s">
        <v>39</v>
      </c>
      <c r="E3469" s="2" t="s">
        <v>52</v>
      </c>
      <c r="F3469" s="2" t="s">
        <v>19</v>
      </c>
      <c r="G3469" s="2" t="s">
        <v>20</v>
      </c>
      <c r="H3469" s="7">
        <v>42373.58</v>
      </c>
      <c r="I3469" s="3">
        <v>44946</v>
      </c>
      <c r="J3469" s="3" t="str">
        <f>TEXT(NIgerian_Fintech[[#This Row],[TransactionDate]], "JJJJ")</f>
        <v>2023</v>
      </c>
      <c r="K3469" s="3" t="str">
        <f>TEXT(NIgerian_Fintech[[#This Row],[TransactionDate]], "MMMM")</f>
        <v>January</v>
      </c>
      <c r="L3469" s="3" t="str">
        <f>TEXT(NIgerian_Fintech[[#This Row],[TransactionDate]], "MM")</f>
        <v>01</v>
      </c>
      <c r="M3469" s="3" t="str">
        <f>TEXT(NIgerian_Fintech[[#This Row],[TransactionDate]], "tttt")</f>
        <v>Friday</v>
      </c>
      <c r="N3469" s="2" t="s">
        <v>16</v>
      </c>
    </row>
    <row r="3470" spans="1:14" ht="14.5" x14ac:dyDescent="0.35">
      <c r="A3470" s="2" t="s">
        <v>6970</v>
      </c>
      <c r="B3470" s="2" t="s">
        <v>6971</v>
      </c>
      <c r="C3470" s="2">
        <v>40</v>
      </c>
      <c r="D3470" s="2" t="s">
        <v>39</v>
      </c>
      <c r="E3470" s="2" t="s">
        <v>74</v>
      </c>
      <c r="F3470" s="2" t="s">
        <v>35</v>
      </c>
      <c r="G3470" s="2" t="s">
        <v>15</v>
      </c>
      <c r="H3470" s="7">
        <v>16838.03</v>
      </c>
      <c r="I3470" s="3">
        <v>45147</v>
      </c>
      <c r="J3470" s="3" t="str">
        <f>TEXT(NIgerian_Fintech[[#This Row],[TransactionDate]], "JJJJ")</f>
        <v>2023</v>
      </c>
      <c r="K3470" s="3" t="str">
        <f>TEXT(NIgerian_Fintech[[#This Row],[TransactionDate]], "MMMM")</f>
        <v>August</v>
      </c>
      <c r="L3470" s="3" t="str">
        <f>TEXT(NIgerian_Fintech[[#This Row],[TransactionDate]], "MM")</f>
        <v>08</v>
      </c>
      <c r="M3470" s="3" t="str">
        <f>TEXT(NIgerian_Fintech[[#This Row],[TransactionDate]], "tttt")</f>
        <v>Wednesday</v>
      </c>
      <c r="N3470" s="2" t="s">
        <v>16</v>
      </c>
    </row>
    <row r="3471" spans="1:14" ht="14.5" x14ac:dyDescent="0.35">
      <c r="A3471" s="2" t="s">
        <v>6972</v>
      </c>
      <c r="B3471" s="2" t="s">
        <v>6973</v>
      </c>
      <c r="C3471" s="2">
        <v>41</v>
      </c>
      <c r="D3471" s="2" t="s">
        <v>12</v>
      </c>
      <c r="E3471" s="2" t="s">
        <v>64</v>
      </c>
      <c r="F3471" s="2" t="s">
        <v>35</v>
      </c>
      <c r="G3471" s="2" t="s">
        <v>26</v>
      </c>
      <c r="H3471" s="7">
        <v>28064.76</v>
      </c>
      <c r="I3471" s="3">
        <v>45201</v>
      </c>
      <c r="J3471" s="3" t="str">
        <f>TEXT(NIgerian_Fintech[[#This Row],[TransactionDate]], "JJJJ")</f>
        <v>2023</v>
      </c>
      <c r="K3471" s="3" t="str">
        <f>TEXT(NIgerian_Fintech[[#This Row],[TransactionDate]], "MMMM")</f>
        <v>October</v>
      </c>
      <c r="L3471" s="3" t="str">
        <f>TEXT(NIgerian_Fintech[[#This Row],[TransactionDate]], "MM")</f>
        <v>10</v>
      </c>
      <c r="M3471" s="3" t="str">
        <f>TEXT(NIgerian_Fintech[[#This Row],[TransactionDate]], "tttt")</f>
        <v>Monday</v>
      </c>
      <c r="N3471" s="2" t="s">
        <v>16</v>
      </c>
    </row>
    <row r="3472" spans="1:14" ht="14.5" x14ac:dyDescent="0.35">
      <c r="A3472" s="2" t="s">
        <v>6974</v>
      </c>
      <c r="B3472" s="2" t="s">
        <v>6975</v>
      </c>
      <c r="C3472" s="2">
        <v>55</v>
      </c>
      <c r="D3472" s="2" t="s">
        <v>12</v>
      </c>
      <c r="E3472" s="2" t="s">
        <v>74</v>
      </c>
      <c r="F3472" s="2" t="s">
        <v>35</v>
      </c>
      <c r="G3472" s="2" t="s">
        <v>15</v>
      </c>
      <c r="H3472" s="7">
        <v>9033.61</v>
      </c>
      <c r="I3472" s="3">
        <v>45626</v>
      </c>
      <c r="J3472" s="3" t="str">
        <f>TEXT(NIgerian_Fintech[[#This Row],[TransactionDate]], "JJJJ")</f>
        <v>2024</v>
      </c>
      <c r="K3472" s="3" t="str">
        <f>TEXT(NIgerian_Fintech[[#This Row],[TransactionDate]], "MMMM")</f>
        <v>November</v>
      </c>
      <c r="L3472" s="3" t="str">
        <f>TEXT(NIgerian_Fintech[[#This Row],[TransactionDate]], "MM")</f>
        <v>11</v>
      </c>
      <c r="M3472" s="3" t="str">
        <f>TEXT(NIgerian_Fintech[[#This Row],[TransactionDate]], "tttt")</f>
        <v>Saturday</v>
      </c>
      <c r="N3472" s="2" t="s">
        <v>16</v>
      </c>
    </row>
    <row r="3473" spans="1:14" ht="14.5" x14ac:dyDescent="0.35">
      <c r="A3473" s="2" t="s">
        <v>6976</v>
      </c>
      <c r="B3473" s="2" t="s">
        <v>6977</v>
      </c>
      <c r="C3473" s="2">
        <v>45</v>
      </c>
      <c r="D3473" s="2" t="s">
        <v>12</v>
      </c>
      <c r="E3473" s="2" t="s">
        <v>13</v>
      </c>
      <c r="F3473" s="2" t="s">
        <v>35</v>
      </c>
      <c r="G3473" s="2" t="s">
        <v>26</v>
      </c>
      <c r="H3473" s="7">
        <v>5236.96</v>
      </c>
      <c r="I3473" s="3">
        <v>45080</v>
      </c>
      <c r="J3473" s="3" t="str">
        <f>TEXT(NIgerian_Fintech[[#This Row],[TransactionDate]], "JJJJ")</f>
        <v>2023</v>
      </c>
      <c r="K3473" s="3" t="str">
        <f>TEXT(NIgerian_Fintech[[#This Row],[TransactionDate]], "MMMM")</f>
        <v>June</v>
      </c>
      <c r="L3473" s="3" t="str">
        <f>TEXT(NIgerian_Fintech[[#This Row],[TransactionDate]], "MM")</f>
        <v>06</v>
      </c>
      <c r="M3473" s="3" t="str">
        <f>TEXT(NIgerian_Fintech[[#This Row],[TransactionDate]], "tttt")</f>
        <v>Saturday</v>
      </c>
      <c r="N3473" s="2" t="s">
        <v>16</v>
      </c>
    </row>
    <row r="3474" spans="1:14" ht="14.5" x14ac:dyDescent="0.35">
      <c r="A3474" s="2" t="s">
        <v>6978</v>
      </c>
      <c r="B3474" s="2" t="s">
        <v>6979</v>
      </c>
      <c r="C3474" s="2">
        <v>38</v>
      </c>
      <c r="D3474" s="2" t="s">
        <v>12</v>
      </c>
      <c r="E3474" s="2" t="s">
        <v>93</v>
      </c>
      <c r="F3474" s="2" t="s">
        <v>35</v>
      </c>
      <c r="G3474" s="2" t="s">
        <v>30</v>
      </c>
      <c r="H3474" s="7">
        <v>38966.47</v>
      </c>
      <c r="I3474" s="3">
        <v>45389</v>
      </c>
      <c r="J3474" s="3" t="str">
        <f>TEXT(NIgerian_Fintech[[#This Row],[TransactionDate]], "JJJJ")</f>
        <v>2024</v>
      </c>
      <c r="K3474" s="3" t="str">
        <f>TEXT(NIgerian_Fintech[[#This Row],[TransactionDate]], "MMMM")</f>
        <v>April</v>
      </c>
      <c r="L3474" s="3" t="str">
        <f>TEXT(NIgerian_Fintech[[#This Row],[TransactionDate]], "MM")</f>
        <v>04</v>
      </c>
      <c r="M3474" s="3" t="str">
        <f>TEXT(NIgerian_Fintech[[#This Row],[TransactionDate]], "tttt")</f>
        <v>Sunday</v>
      </c>
      <c r="N3474" s="2" t="s">
        <v>16</v>
      </c>
    </row>
    <row r="3475" spans="1:14" ht="14.5" x14ac:dyDescent="0.35">
      <c r="A3475" s="2" t="s">
        <v>6980</v>
      </c>
      <c r="B3475" s="2" t="s">
        <v>6981</v>
      </c>
      <c r="C3475" s="2">
        <v>60</v>
      </c>
      <c r="D3475" s="2" t="s">
        <v>39</v>
      </c>
      <c r="E3475" s="2" t="s">
        <v>42</v>
      </c>
      <c r="F3475" s="2" t="s">
        <v>25</v>
      </c>
      <c r="G3475" s="2" t="s">
        <v>15</v>
      </c>
      <c r="H3475" s="7">
        <v>3702.32</v>
      </c>
      <c r="I3475" s="3">
        <v>45335</v>
      </c>
      <c r="J3475" s="3" t="str">
        <f>TEXT(NIgerian_Fintech[[#This Row],[TransactionDate]], "JJJJ")</f>
        <v>2024</v>
      </c>
      <c r="K3475" s="3" t="str">
        <f>TEXT(NIgerian_Fintech[[#This Row],[TransactionDate]], "MMMM")</f>
        <v>February</v>
      </c>
      <c r="L3475" s="3" t="str">
        <f>TEXT(NIgerian_Fintech[[#This Row],[TransactionDate]], "MM")</f>
        <v>02</v>
      </c>
      <c r="M3475" s="3" t="str">
        <f>TEXT(NIgerian_Fintech[[#This Row],[TransactionDate]], "tttt")</f>
        <v>Tuesday</v>
      </c>
      <c r="N3475" s="2" t="s">
        <v>16</v>
      </c>
    </row>
    <row r="3476" spans="1:14" ht="14.5" x14ac:dyDescent="0.35">
      <c r="A3476" s="2" t="s">
        <v>6982</v>
      </c>
      <c r="B3476" s="2" t="s">
        <v>6983</v>
      </c>
      <c r="C3476" s="2">
        <v>35</v>
      </c>
      <c r="D3476" s="2" t="s">
        <v>39</v>
      </c>
      <c r="E3476" s="2" t="s">
        <v>29</v>
      </c>
      <c r="F3476" s="2" t="s">
        <v>14</v>
      </c>
      <c r="G3476" s="2" t="s">
        <v>30</v>
      </c>
      <c r="H3476" s="7">
        <v>14164</v>
      </c>
      <c r="I3476" s="3">
        <v>45581</v>
      </c>
      <c r="J3476" s="3" t="str">
        <f>TEXT(NIgerian_Fintech[[#This Row],[TransactionDate]], "JJJJ")</f>
        <v>2024</v>
      </c>
      <c r="K3476" s="3" t="str">
        <f>TEXT(NIgerian_Fintech[[#This Row],[TransactionDate]], "MMMM")</f>
        <v>October</v>
      </c>
      <c r="L3476" s="3" t="str">
        <f>TEXT(NIgerian_Fintech[[#This Row],[TransactionDate]], "MM")</f>
        <v>10</v>
      </c>
      <c r="M3476" s="3" t="str">
        <f>TEXT(NIgerian_Fintech[[#This Row],[TransactionDate]], "tttt")</f>
        <v>Wednesday</v>
      </c>
      <c r="N3476" s="2" t="s">
        <v>16</v>
      </c>
    </row>
    <row r="3477" spans="1:14" ht="14.5" x14ac:dyDescent="0.35">
      <c r="A3477" s="2" t="s">
        <v>6984</v>
      </c>
      <c r="B3477" s="2" t="s">
        <v>6985</v>
      </c>
      <c r="C3477" s="2">
        <v>53</v>
      </c>
      <c r="D3477" s="2" t="s">
        <v>12</v>
      </c>
      <c r="E3477" s="2" t="s">
        <v>24</v>
      </c>
      <c r="F3477" s="2" t="s">
        <v>35</v>
      </c>
      <c r="G3477" s="2" t="s">
        <v>30</v>
      </c>
      <c r="H3477" s="7">
        <v>8169.14</v>
      </c>
      <c r="I3477" s="3">
        <v>45177</v>
      </c>
      <c r="J3477" s="3" t="str">
        <f>TEXT(NIgerian_Fintech[[#This Row],[TransactionDate]], "JJJJ")</f>
        <v>2023</v>
      </c>
      <c r="K3477" s="3" t="str">
        <f>TEXT(NIgerian_Fintech[[#This Row],[TransactionDate]], "MMMM")</f>
        <v>September</v>
      </c>
      <c r="L3477" s="3" t="str">
        <f>TEXT(NIgerian_Fintech[[#This Row],[TransactionDate]], "MM")</f>
        <v>09</v>
      </c>
      <c r="M3477" s="3" t="str">
        <f>TEXT(NIgerian_Fintech[[#This Row],[TransactionDate]], "tttt")</f>
        <v>Friday</v>
      </c>
      <c r="N3477" s="2" t="s">
        <v>16</v>
      </c>
    </row>
    <row r="3478" spans="1:14" ht="14.5" x14ac:dyDescent="0.35">
      <c r="A3478" s="2" t="s">
        <v>6986</v>
      </c>
      <c r="B3478" s="2" t="s">
        <v>6987</v>
      </c>
      <c r="C3478" s="2">
        <v>52</v>
      </c>
      <c r="D3478" s="2" t="s">
        <v>12</v>
      </c>
      <c r="E3478" s="2" t="s">
        <v>13</v>
      </c>
      <c r="F3478" s="2" t="s">
        <v>25</v>
      </c>
      <c r="G3478" s="2" t="s">
        <v>15</v>
      </c>
      <c r="H3478" s="7">
        <v>2594.2800000000002</v>
      </c>
      <c r="I3478" s="3">
        <v>45138</v>
      </c>
      <c r="J3478" s="3" t="str">
        <f>TEXT(NIgerian_Fintech[[#This Row],[TransactionDate]], "JJJJ")</f>
        <v>2023</v>
      </c>
      <c r="K3478" s="3" t="str">
        <f>TEXT(NIgerian_Fintech[[#This Row],[TransactionDate]], "MMMM")</f>
        <v>July</v>
      </c>
      <c r="L3478" s="3" t="str">
        <f>TEXT(NIgerian_Fintech[[#This Row],[TransactionDate]], "MM")</f>
        <v>07</v>
      </c>
      <c r="M3478" s="3" t="str">
        <f>TEXT(NIgerian_Fintech[[#This Row],[TransactionDate]], "tttt")</f>
        <v>Monday</v>
      </c>
      <c r="N3478" s="2" t="s">
        <v>16</v>
      </c>
    </row>
    <row r="3479" spans="1:14" ht="14.5" x14ac:dyDescent="0.35">
      <c r="A3479" s="2" t="s">
        <v>6988</v>
      </c>
      <c r="B3479" s="2" t="s">
        <v>6989</v>
      </c>
      <c r="C3479" s="2">
        <v>62</v>
      </c>
      <c r="D3479" s="2" t="s">
        <v>12</v>
      </c>
      <c r="E3479" s="2" t="s">
        <v>13</v>
      </c>
      <c r="F3479" s="2" t="s">
        <v>49</v>
      </c>
      <c r="G3479" s="2" t="s">
        <v>15</v>
      </c>
      <c r="H3479" s="7">
        <v>176.38</v>
      </c>
      <c r="I3479" s="3">
        <v>45404</v>
      </c>
      <c r="J3479" s="3" t="str">
        <f>TEXT(NIgerian_Fintech[[#This Row],[TransactionDate]], "JJJJ")</f>
        <v>2024</v>
      </c>
      <c r="K3479" s="3" t="str">
        <f>TEXT(NIgerian_Fintech[[#This Row],[TransactionDate]], "MMMM")</f>
        <v>April</v>
      </c>
      <c r="L3479" s="3" t="str">
        <f>TEXT(NIgerian_Fintech[[#This Row],[TransactionDate]], "MM")</f>
        <v>04</v>
      </c>
      <c r="M3479" s="3" t="str">
        <f>TEXT(NIgerian_Fintech[[#This Row],[TransactionDate]], "tttt")</f>
        <v>Monday</v>
      </c>
      <c r="N3479" s="2" t="s">
        <v>16</v>
      </c>
    </row>
    <row r="3480" spans="1:14" ht="14.5" x14ac:dyDescent="0.35">
      <c r="A3480" s="2" t="s">
        <v>6990</v>
      </c>
      <c r="B3480" s="2" t="s">
        <v>6991</v>
      </c>
      <c r="C3480" s="2">
        <v>26</v>
      </c>
      <c r="D3480" s="2" t="s">
        <v>12</v>
      </c>
      <c r="E3480" s="2" t="s">
        <v>93</v>
      </c>
      <c r="F3480" s="2" t="s">
        <v>35</v>
      </c>
      <c r="G3480" s="2" t="s">
        <v>26</v>
      </c>
      <c r="H3480" s="7">
        <v>4841.25</v>
      </c>
      <c r="I3480" s="3">
        <v>45587</v>
      </c>
      <c r="J3480" s="3" t="str">
        <f>TEXT(NIgerian_Fintech[[#This Row],[TransactionDate]], "JJJJ")</f>
        <v>2024</v>
      </c>
      <c r="K3480" s="3" t="str">
        <f>TEXT(NIgerian_Fintech[[#This Row],[TransactionDate]], "MMMM")</f>
        <v>October</v>
      </c>
      <c r="L3480" s="3" t="str">
        <f>TEXT(NIgerian_Fintech[[#This Row],[TransactionDate]], "MM")</f>
        <v>10</v>
      </c>
      <c r="M3480" s="3" t="str">
        <f>TEXT(NIgerian_Fintech[[#This Row],[TransactionDate]], "tttt")</f>
        <v>Tuesday</v>
      </c>
      <c r="N3480" s="2" t="s">
        <v>16</v>
      </c>
    </row>
    <row r="3481" spans="1:14" ht="14.5" x14ac:dyDescent="0.35">
      <c r="A3481" s="2" t="s">
        <v>6992</v>
      </c>
      <c r="B3481" s="2" t="s">
        <v>6993</v>
      </c>
      <c r="C3481" s="2">
        <v>55</v>
      </c>
      <c r="D3481" s="2" t="s">
        <v>12</v>
      </c>
      <c r="E3481" s="2" t="s">
        <v>24</v>
      </c>
      <c r="F3481" s="2" t="s">
        <v>49</v>
      </c>
      <c r="G3481" s="2" t="s">
        <v>36</v>
      </c>
      <c r="H3481" s="7">
        <v>7933.77</v>
      </c>
      <c r="I3481" s="3">
        <v>45613</v>
      </c>
      <c r="J3481" s="3" t="str">
        <f>TEXT(NIgerian_Fintech[[#This Row],[TransactionDate]], "JJJJ")</f>
        <v>2024</v>
      </c>
      <c r="K3481" s="3" t="str">
        <f>TEXT(NIgerian_Fintech[[#This Row],[TransactionDate]], "MMMM")</f>
        <v>November</v>
      </c>
      <c r="L3481" s="3" t="str">
        <f>TEXT(NIgerian_Fintech[[#This Row],[TransactionDate]], "MM")</f>
        <v>11</v>
      </c>
      <c r="M3481" s="3" t="str">
        <f>TEXT(NIgerian_Fintech[[#This Row],[TransactionDate]], "tttt")</f>
        <v>Sunday</v>
      </c>
      <c r="N3481" s="2" t="s">
        <v>16</v>
      </c>
    </row>
    <row r="3482" spans="1:14" ht="14.5" x14ac:dyDescent="0.35">
      <c r="A3482" s="2" t="s">
        <v>6994</v>
      </c>
      <c r="B3482" s="2" t="s">
        <v>6995</v>
      </c>
      <c r="C3482" s="2">
        <v>47</v>
      </c>
      <c r="D3482" s="2" t="s">
        <v>12</v>
      </c>
      <c r="E3482" s="2" t="s">
        <v>52</v>
      </c>
      <c r="F3482" s="2" t="s">
        <v>19</v>
      </c>
      <c r="G3482" s="2" t="s">
        <v>30</v>
      </c>
      <c r="H3482" s="7">
        <v>2023.49</v>
      </c>
      <c r="I3482" s="3">
        <v>45345</v>
      </c>
      <c r="J3482" s="3" t="str">
        <f>TEXT(NIgerian_Fintech[[#This Row],[TransactionDate]], "JJJJ")</f>
        <v>2024</v>
      </c>
      <c r="K3482" s="3" t="str">
        <f>TEXT(NIgerian_Fintech[[#This Row],[TransactionDate]], "MMMM")</f>
        <v>February</v>
      </c>
      <c r="L3482" s="3" t="str">
        <f>TEXT(NIgerian_Fintech[[#This Row],[TransactionDate]], "MM")</f>
        <v>02</v>
      </c>
      <c r="M3482" s="3" t="str">
        <f>TEXT(NIgerian_Fintech[[#This Row],[TransactionDate]], "tttt")</f>
        <v>Friday</v>
      </c>
      <c r="N3482" s="2" t="s">
        <v>16</v>
      </c>
    </row>
    <row r="3483" spans="1:14" ht="14.5" x14ac:dyDescent="0.35">
      <c r="A3483" s="2" t="s">
        <v>6996</v>
      </c>
      <c r="B3483" s="2" t="s">
        <v>6997</v>
      </c>
      <c r="C3483" s="2">
        <v>61</v>
      </c>
      <c r="D3483" s="2" t="s">
        <v>12</v>
      </c>
      <c r="E3483" s="2" t="s">
        <v>13</v>
      </c>
      <c r="F3483" s="2" t="s">
        <v>14</v>
      </c>
      <c r="G3483" s="2" t="s">
        <v>20</v>
      </c>
      <c r="H3483" s="7">
        <v>5353.83</v>
      </c>
      <c r="I3483" s="3">
        <v>45098</v>
      </c>
      <c r="J3483" s="3" t="str">
        <f>TEXT(NIgerian_Fintech[[#This Row],[TransactionDate]], "JJJJ")</f>
        <v>2023</v>
      </c>
      <c r="K3483" s="3" t="str">
        <f>TEXT(NIgerian_Fintech[[#This Row],[TransactionDate]], "MMMM")</f>
        <v>June</v>
      </c>
      <c r="L3483" s="3" t="str">
        <f>TEXT(NIgerian_Fintech[[#This Row],[TransactionDate]], "MM")</f>
        <v>06</v>
      </c>
      <c r="M3483" s="3" t="str">
        <f>TEXT(NIgerian_Fintech[[#This Row],[TransactionDate]], "tttt")</f>
        <v>Wednesday</v>
      </c>
      <c r="N3483" s="2" t="s">
        <v>16</v>
      </c>
    </row>
    <row r="3484" spans="1:14" ht="14.5" x14ac:dyDescent="0.35">
      <c r="A3484" s="2" t="s">
        <v>6998</v>
      </c>
      <c r="B3484" s="2" t="s">
        <v>6999</v>
      </c>
      <c r="C3484" s="2">
        <v>51</v>
      </c>
      <c r="D3484" s="2" t="s">
        <v>39</v>
      </c>
      <c r="E3484" s="2" t="s">
        <v>29</v>
      </c>
      <c r="F3484" s="2" t="s">
        <v>55</v>
      </c>
      <c r="G3484" s="2" t="s">
        <v>26</v>
      </c>
      <c r="H3484" s="7">
        <v>9550.0499999999993</v>
      </c>
      <c r="I3484" s="3">
        <v>45433</v>
      </c>
      <c r="J3484" s="3" t="str">
        <f>TEXT(NIgerian_Fintech[[#This Row],[TransactionDate]], "JJJJ")</f>
        <v>2024</v>
      </c>
      <c r="K3484" s="3" t="str">
        <f>TEXT(NIgerian_Fintech[[#This Row],[TransactionDate]], "MMMM")</f>
        <v>May</v>
      </c>
      <c r="L3484" s="3" t="str">
        <f>TEXT(NIgerian_Fintech[[#This Row],[TransactionDate]], "MM")</f>
        <v>05</v>
      </c>
      <c r="M3484" s="3" t="str">
        <f>TEXT(NIgerian_Fintech[[#This Row],[TransactionDate]], "tttt")</f>
        <v>Tuesday</v>
      </c>
      <c r="N3484" s="2" t="s">
        <v>16</v>
      </c>
    </row>
    <row r="3485" spans="1:14" ht="14.5" x14ac:dyDescent="0.35">
      <c r="A3485" s="2" t="s">
        <v>7000</v>
      </c>
      <c r="B3485" s="2" t="s">
        <v>7001</v>
      </c>
      <c r="C3485" s="2">
        <v>49</v>
      </c>
      <c r="D3485" s="2" t="s">
        <v>39</v>
      </c>
      <c r="E3485" s="2" t="s">
        <v>64</v>
      </c>
      <c r="F3485" s="2" t="s">
        <v>14</v>
      </c>
      <c r="G3485" s="2" t="s">
        <v>26</v>
      </c>
      <c r="H3485" s="7">
        <v>12549.96</v>
      </c>
      <c r="I3485" s="3">
        <v>45572</v>
      </c>
      <c r="J3485" s="3" t="str">
        <f>TEXT(NIgerian_Fintech[[#This Row],[TransactionDate]], "JJJJ")</f>
        <v>2024</v>
      </c>
      <c r="K3485" s="3" t="str">
        <f>TEXT(NIgerian_Fintech[[#This Row],[TransactionDate]], "MMMM")</f>
        <v>October</v>
      </c>
      <c r="L3485" s="3" t="str">
        <f>TEXT(NIgerian_Fintech[[#This Row],[TransactionDate]], "MM")</f>
        <v>10</v>
      </c>
      <c r="M3485" s="3" t="str">
        <f>TEXT(NIgerian_Fintech[[#This Row],[TransactionDate]], "tttt")</f>
        <v>Monday</v>
      </c>
      <c r="N3485" s="2" t="s">
        <v>16</v>
      </c>
    </row>
    <row r="3486" spans="1:14" ht="14.5" x14ac:dyDescent="0.35">
      <c r="A3486" s="2" t="s">
        <v>7002</v>
      </c>
      <c r="B3486" s="2" t="s">
        <v>7003</v>
      </c>
      <c r="C3486" s="2">
        <v>20</v>
      </c>
      <c r="D3486" s="2" t="s">
        <v>39</v>
      </c>
      <c r="E3486" s="2" t="s">
        <v>13</v>
      </c>
      <c r="F3486" s="2" t="s">
        <v>35</v>
      </c>
      <c r="G3486" s="2" t="s">
        <v>36</v>
      </c>
      <c r="H3486" s="7">
        <v>541.84</v>
      </c>
      <c r="I3486" s="3">
        <v>45554</v>
      </c>
      <c r="J3486" s="3" t="str">
        <f>TEXT(NIgerian_Fintech[[#This Row],[TransactionDate]], "JJJJ")</f>
        <v>2024</v>
      </c>
      <c r="K3486" s="3" t="str">
        <f>TEXT(NIgerian_Fintech[[#This Row],[TransactionDate]], "MMMM")</f>
        <v>September</v>
      </c>
      <c r="L3486" s="3" t="str">
        <f>TEXT(NIgerian_Fintech[[#This Row],[TransactionDate]], "MM")</f>
        <v>09</v>
      </c>
      <c r="M3486" s="3" t="str">
        <f>TEXT(NIgerian_Fintech[[#This Row],[TransactionDate]], "tttt")</f>
        <v>Thursday</v>
      </c>
      <c r="N3486" s="2" t="s">
        <v>16</v>
      </c>
    </row>
    <row r="3487" spans="1:14" ht="14.5" x14ac:dyDescent="0.35">
      <c r="A3487" s="2" t="s">
        <v>7004</v>
      </c>
      <c r="B3487" s="2" t="s">
        <v>7005</v>
      </c>
      <c r="C3487" s="2">
        <v>20</v>
      </c>
      <c r="D3487" s="2" t="s">
        <v>39</v>
      </c>
      <c r="E3487" s="2" t="s">
        <v>64</v>
      </c>
      <c r="F3487" s="2" t="s">
        <v>35</v>
      </c>
      <c r="G3487" s="2" t="s">
        <v>36</v>
      </c>
      <c r="H3487" s="7">
        <v>10911.82</v>
      </c>
      <c r="I3487" s="3">
        <v>45129</v>
      </c>
      <c r="J3487" s="3" t="str">
        <f>TEXT(NIgerian_Fintech[[#This Row],[TransactionDate]], "JJJJ")</f>
        <v>2023</v>
      </c>
      <c r="K3487" s="3" t="str">
        <f>TEXT(NIgerian_Fintech[[#This Row],[TransactionDate]], "MMMM")</f>
        <v>July</v>
      </c>
      <c r="L3487" s="3" t="str">
        <f>TEXT(NIgerian_Fintech[[#This Row],[TransactionDate]], "MM")</f>
        <v>07</v>
      </c>
      <c r="M3487" s="3" t="str">
        <f>TEXT(NIgerian_Fintech[[#This Row],[TransactionDate]], "tttt")</f>
        <v>Saturday</v>
      </c>
      <c r="N3487" s="2" t="s">
        <v>16</v>
      </c>
    </row>
    <row r="3488" spans="1:14" ht="14.5" x14ac:dyDescent="0.35">
      <c r="A3488" s="2" t="s">
        <v>7006</v>
      </c>
      <c r="B3488" s="2" t="s">
        <v>7007</v>
      </c>
      <c r="C3488" s="2">
        <v>45</v>
      </c>
      <c r="D3488" s="2" t="s">
        <v>12</v>
      </c>
      <c r="E3488" s="2" t="s">
        <v>74</v>
      </c>
      <c r="F3488" s="2" t="s">
        <v>14</v>
      </c>
      <c r="G3488" s="2" t="s">
        <v>30</v>
      </c>
      <c r="H3488" s="7">
        <v>583.36</v>
      </c>
      <c r="I3488" s="3">
        <v>45418</v>
      </c>
      <c r="J3488" s="3" t="str">
        <f>TEXT(NIgerian_Fintech[[#This Row],[TransactionDate]], "JJJJ")</f>
        <v>2024</v>
      </c>
      <c r="K3488" s="3" t="str">
        <f>TEXT(NIgerian_Fintech[[#This Row],[TransactionDate]], "MMMM")</f>
        <v>May</v>
      </c>
      <c r="L3488" s="3" t="str">
        <f>TEXT(NIgerian_Fintech[[#This Row],[TransactionDate]], "MM")</f>
        <v>05</v>
      </c>
      <c r="M3488" s="3" t="str">
        <f>TEXT(NIgerian_Fintech[[#This Row],[TransactionDate]], "tttt")</f>
        <v>Monday</v>
      </c>
      <c r="N3488" s="2" t="s">
        <v>69</v>
      </c>
    </row>
    <row r="3489" spans="1:14" ht="14.5" x14ac:dyDescent="0.35">
      <c r="A3489" s="2" t="s">
        <v>7008</v>
      </c>
      <c r="B3489" s="2" t="s">
        <v>7009</v>
      </c>
      <c r="C3489" s="2">
        <v>61</v>
      </c>
      <c r="D3489" s="2" t="s">
        <v>12</v>
      </c>
      <c r="E3489" s="2" t="s">
        <v>24</v>
      </c>
      <c r="F3489" s="2" t="s">
        <v>14</v>
      </c>
      <c r="G3489" s="2" t="s">
        <v>26</v>
      </c>
      <c r="H3489" s="7">
        <v>285.89999999999998</v>
      </c>
      <c r="I3489" s="3">
        <v>45221</v>
      </c>
      <c r="J3489" s="3" t="str">
        <f>TEXT(NIgerian_Fintech[[#This Row],[TransactionDate]], "JJJJ")</f>
        <v>2023</v>
      </c>
      <c r="K3489" s="3" t="str">
        <f>TEXT(NIgerian_Fintech[[#This Row],[TransactionDate]], "MMMM")</f>
        <v>October</v>
      </c>
      <c r="L3489" s="3" t="str">
        <f>TEXT(NIgerian_Fintech[[#This Row],[TransactionDate]], "MM")</f>
        <v>10</v>
      </c>
      <c r="M3489" s="3" t="str">
        <f>TEXT(NIgerian_Fintech[[#This Row],[TransactionDate]], "tttt")</f>
        <v>Sunday</v>
      </c>
      <c r="N3489" s="2" t="s">
        <v>16</v>
      </c>
    </row>
    <row r="3490" spans="1:14" ht="14.5" x14ac:dyDescent="0.35">
      <c r="A3490" s="2" t="s">
        <v>7010</v>
      </c>
      <c r="B3490" s="2" t="s">
        <v>7011</v>
      </c>
      <c r="C3490" s="2">
        <v>32</v>
      </c>
      <c r="D3490" s="2" t="s">
        <v>12</v>
      </c>
      <c r="E3490" s="2" t="s">
        <v>52</v>
      </c>
      <c r="F3490" s="2" t="s">
        <v>19</v>
      </c>
      <c r="G3490" s="2" t="s">
        <v>26</v>
      </c>
      <c r="H3490" s="7">
        <v>1653.61</v>
      </c>
      <c r="I3490" s="3">
        <v>45383</v>
      </c>
      <c r="J3490" s="3" t="str">
        <f>TEXT(NIgerian_Fintech[[#This Row],[TransactionDate]], "JJJJ")</f>
        <v>2024</v>
      </c>
      <c r="K3490" s="3" t="str">
        <f>TEXT(NIgerian_Fintech[[#This Row],[TransactionDate]], "MMMM")</f>
        <v>April</v>
      </c>
      <c r="L3490" s="3" t="str">
        <f>TEXT(NIgerian_Fintech[[#This Row],[TransactionDate]], "MM")</f>
        <v>04</v>
      </c>
      <c r="M3490" s="3" t="str">
        <f>TEXT(NIgerian_Fintech[[#This Row],[TransactionDate]], "tttt")</f>
        <v>Monday</v>
      </c>
      <c r="N3490" s="2" t="s">
        <v>16</v>
      </c>
    </row>
    <row r="3491" spans="1:14" ht="14.5" x14ac:dyDescent="0.35">
      <c r="A3491" s="2" t="s">
        <v>7012</v>
      </c>
      <c r="B3491" s="2" t="s">
        <v>7013</v>
      </c>
      <c r="C3491" s="2">
        <v>58</v>
      </c>
      <c r="D3491" s="2" t="s">
        <v>12</v>
      </c>
      <c r="E3491" s="2" t="s">
        <v>64</v>
      </c>
      <c r="F3491" s="2" t="s">
        <v>49</v>
      </c>
      <c r="G3491" s="2" t="s">
        <v>20</v>
      </c>
      <c r="H3491" s="7">
        <v>10602.88</v>
      </c>
      <c r="I3491" s="3">
        <v>45072</v>
      </c>
      <c r="J3491" s="3" t="str">
        <f>TEXT(NIgerian_Fintech[[#This Row],[TransactionDate]], "JJJJ")</f>
        <v>2023</v>
      </c>
      <c r="K3491" s="3" t="str">
        <f>TEXT(NIgerian_Fintech[[#This Row],[TransactionDate]], "MMMM")</f>
        <v>May</v>
      </c>
      <c r="L3491" s="3" t="str">
        <f>TEXT(NIgerian_Fintech[[#This Row],[TransactionDate]], "MM")</f>
        <v>05</v>
      </c>
      <c r="M3491" s="3" t="str">
        <f>TEXT(NIgerian_Fintech[[#This Row],[TransactionDate]], "tttt")</f>
        <v>Friday</v>
      </c>
      <c r="N3491" s="2" t="s">
        <v>16</v>
      </c>
    </row>
    <row r="3492" spans="1:14" ht="14.5" x14ac:dyDescent="0.35">
      <c r="A3492" s="2" t="s">
        <v>7014</v>
      </c>
      <c r="B3492" s="2" t="s">
        <v>7015</v>
      </c>
      <c r="C3492" s="2">
        <v>40</v>
      </c>
      <c r="D3492" s="2" t="s">
        <v>12</v>
      </c>
      <c r="E3492" s="2" t="s">
        <v>13</v>
      </c>
      <c r="F3492" s="2" t="s">
        <v>55</v>
      </c>
      <c r="G3492" s="2" t="s">
        <v>30</v>
      </c>
      <c r="H3492" s="7">
        <v>542.67999999999995</v>
      </c>
      <c r="I3492" s="3">
        <v>45164</v>
      </c>
      <c r="J3492" s="3" t="str">
        <f>TEXT(NIgerian_Fintech[[#This Row],[TransactionDate]], "JJJJ")</f>
        <v>2023</v>
      </c>
      <c r="K3492" s="3" t="str">
        <f>TEXT(NIgerian_Fintech[[#This Row],[TransactionDate]], "MMMM")</f>
        <v>August</v>
      </c>
      <c r="L3492" s="3" t="str">
        <f>TEXT(NIgerian_Fintech[[#This Row],[TransactionDate]], "MM")</f>
        <v>08</v>
      </c>
      <c r="M3492" s="3" t="str">
        <f>TEXT(NIgerian_Fintech[[#This Row],[TransactionDate]], "tttt")</f>
        <v>Saturday</v>
      </c>
      <c r="N3492" s="2" t="s">
        <v>16</v>
      </c>
    </row>
    <row r="3493" spans="1:14" ht="14.5" x14ac:dyDescent="0.35">
      <c r="A3493" s="2" t="s">
        <v>7016</v>
      </c>
      <c r="B3493" s="2" t="s">
        <v>7017</v>
      </c>
      <c r="C3493" s="2">
        <v>57</v>
      </c>
      <c r="D3493" s="2" t="s">
        <v>39</v>
      </c>
      <c r="E3493" s="2" t="s">
        <v>52</v>
      </c>
      <c r="F3493" s="2" t="s">
        <v>14</v>
      </c>
      <c r="G3493" s="2" t="s">
        <v>30</v>
      </c>
      <c r="H3493" s="7">
        <v>211.18</v>
      </c>
      <c r="I3493" s="3">
        <v>45350</v>
      </c>
      <c r="J3493" s="3" t="str">
        <f>TEXT(NIgerian_Fintech[[#This Row],[TransactionDate]], "JJJJ")</f>
        <v>2024</v>
      </c>
      <c r="K3493" s="3" t="str">
        <f>TEXT(NIgerian_Fintech[[#This Row],[TransactionDate]], "MMMM")</f>
        <v>February</v>
      </c>
      <c r="L3493" s="3" t="str">
        <f>TEXT(NIgerian_Fintech[[#This Row],[TransactionDate]], "MM")</f>
        <v>02</v>
      </c>
      <c r="M3493" s="3" t="str">
        <f>TEXT(NIgerian_Fintech[[#This Row],[TransactionDate]], "tttt")</f>
        <v>Wednesday</v>
      </c>
      <c r="N3493" s="2" t="s">
        <v>16</v>
      </c>
    </row>
    <row r="3494" spans="1:14" ht="14.5" x14ac:dyDescent="0.35">
      <c r="A3494" s="2" t="s">
        <v>7018</v>
      </c>
      <c r="B3494" s="2" t="s">
        <v>7019</v>
      </c>
      <c r="C3494" s="2">
        <v>28</v>
      </c>
      <c r="D3494" s="2" t="s">
        <v>12</v>
      </c>
      <c r="E3494" s="2" t="s">
        <v>29</v>
      </c>
      <c r="F3494" s="2" t="s">
        <v>55</v>
      </c>
      <c r="G3494" s="2" t="s">
        <v>36</v>
      </c>
      <c r="H3494" s="7">
        <v>1255.17</v>
      </c>
      <c r="I3494" s="3">
        <v>45218</v>
      </c>
      <c r="J3494" s="3" t="str">
        <f>TEXT(NIgerian_Fintech[[#This Row],[TransactionDate]], "JJJJ")</f>
        <v>2023</v>
      </c>
      <c r="K3494" s="3" t="str">
        <f>TEXT(NIgerian_Fintech[[#This Row],[TransactionDate]], "MMMM")</f>
        <v>October</v>
      </c>
      <c r="L3494" s="3" t="str">
        <f>TEXT(NIgerian_Fintech[[#This Row],[TransactionDate]], "MM")</f>
        <v>10</v>
      </c>
      <c r="M3494" s="3" t="str">
        <f>TEXT(NIgerian_Fintech[[#This Row],[TransactionDate]], "tttt")</f>
        <v>Thursday</v>
      </c>
      <c r="N3494" s="2" t="s">
        <v>16</v>
      </c>
    </row>
    <row r="3495" spans="1:14" ht="14.5" x14ac:dyDescent="0.35">
      <c r="A3495" s="2" t="s">
        <v>7020</v>
      </c>
      <c r="B3495" s="2" t="s">
        <v>7021</v>
      </c>
      <c r="C3495" s="2">
        <v>49</v>
      </c>
      <c r="D3495" s="2" t="s">
        <v>39</v>
      </c>
      <c r="E3495" s="2" t="s">
        <v>52</v>
      </c>
      <c r="F3495" s="2" t="s">
        <v>14</v>
      </c>
      <c r="G3495" s="2" t="s">
        <v>30</v>
      </c>
      <c r="H3495" s="7">
        <v>29901.68</v>
      </c>
      <c r="I3495" s="3">
        <v>45082</v>
      </c>
      <c r="J3495" s="3" t="str">
        <f>TEXT(NIgerian_Fintech[[#This Row],[TransactionDate]], "JJJJ")</f>
        <v>2023</v>
      </c>
      <c r="K3495" s="3" t="str">
        <f>TEXT(NIgerian_Fintech[[#This Row],[TransactionDate]], "MMMM")</f>
        <v>June</v>
      </c>
      <c r="L3495" s="3" t="str">
        <f>TEXT(NIgerian_Fintech[[#This Row],[TransactionDate]], "MM")</f>
        <v>06</v>
      </c>
      <c r="M3495" s="3" t="str">
        <f>TEXT(NIgerian_Fintech[[#This Row],[TransactionDate]], "tttt")</f>
        <v>Monday</v>
      </c>
      <c r="N3495" s="2" t="s">
        <v>16</v>
      </c>
    </row>
    <row r="3496" spans="1:14" ht="14.5" x14ac:dyDescent="0.35">
      <c r="A3496" s="2" t="s">
        <v>7022</v>
      </c>
      <c r="B3496" s="2" t="s">
        <v>7023</v>
      </c>
      <c r="C3496" s="2">
        <v>53</v>
      </c>
      <c r="D3496" s="2" t="s">
        <v>12</v>
      </c>
      <c r="E3496" s="2" t="s">
        <v>64</v>
      </c>
      <c r="F3496" s="2" t="s">
        <v>49</v>
      </c>
      <c r="G3496" s="2" t="s">
        <v>20</v>
      </c>
      <c r="H3496" s="7">
        <v>23781.47</v>
      </c>
      <c r="I3496" s="3">
        <v>45276</v>
      </c>
      <c r="J3496" s="3" t="str">
        <f>TEXT(NIgerian_Fintech[[#This Row],[TransactionDate]], "JJJJ")</f>
        <v>2023</v>
      </c>
      <c r="K3496" s="3" t="str">
        <f>TEXT(NIgerian_Fintech[[#This Row],[TransactionDate]], "MMMM")</f>
        <v>December</v>
      </c>
      <c r="L3496" s="3" t="str">
        <f>TEXT(NIgerian_Fintech[[#This Row],[TransactionDate]], "MM")</f>
        <v>12</v>
      </c>
      <c r="M3496" s="3" t="str">
        <f>TEXT(NIgerian_Fintech[[#This Row],[TransactionDate]], "tttt")</f>
        <v>Saturday</v>
      </c>
      <c r="N3496" s="2" t="s">
        <v>16</v>
      </c>
    </row>
    <row r="3497" spans="1:14" ht="14.5" x14ac:dyDescent="0.35">
      <c r="A3497" s="2" t="s">
        <v>7024</v>
      </c>
      <c r="B3497" s="2" t="s">
        <v>7025</v>
      </c>
      <c r="C3497" s="2">
        <v>50</v>
      </c>
      <c r="D3497" s="2" t="s">
        <v>39</v>
      </c>
      <c r="E3497" s="2" t="s">
        <v>24</v>
      </c>
      <c r="F3497" s="2" t="s">
        <v>55</v>
      </c>
      <c r="G3497" s="2" t="s">
        <v>30</v>
      </c>
      <c r="H3497" s="7">
        <v>904.35</v>
      </c>
      <c r="I3497" s="3">
        <v>45368</v>
      </c>
      <c r="J3497" s="3" t="str">
        <f>TEXT(NIgerian_Fintech[[#This Row],[TransactionDate]], "JJJJ")</f>
        <v>2024</v>
      </c>
      <c r="K3497" s="3" t="str">
        <f>TEXT(NIgerian_Fintech[[#This Row],[TransactionDate]], "MMMM")</f>
        <v>March</v>
      </c>
      <c r="L3497" s="3" t="str">
        <f>TEXT(NIgerian_Fintech[[#This Row],[TransactionDate]], "MM")</f>
        <v>03</v>
      </c>
      <c r="M3497" s="3" t="str">
        <f>TEXT(NIgerian_Fintech[[#This Row],[TransactionDate]], "tttt")</f>
        <v>Sunday</v>
      </c>
      <c r="N3497" s="2" t="s">
        <v>16</v>
      </c>
    </row>
    <row r="3498" spans="1:14" ht="14.5" x14ac:dyDescent="0.35">
      <c r="A3498" s="2" t="s">
        <v>7026</v>
      </c>
      <c r="B3498" s="2" t="s">
        <v>7027</v>
      </c>
      <c r="C3498" s="2">
        <v>41</v>
      </c>
      <c r="D3498" s="2" t="s">
        <v>12</v>
      </c>
      <c r="E3498" s="2" t="s">
        <v>64</v>
      </c>
      <c r="F3498" s="2" t="s">
        <v>25</v>
      </c>
      <c r="G3498" s="2" t="s">
        <v>15</v>
      </c>
      <c r="H3498" s="7">
        <v>3624.25</v>
      </c>
      <c r="I3498" s="3">
        <v>45169</v>
      </c>
      <c r="J3498" s="3" t="str">
        <f>TEXT(NIgerian_Fintech[[#This Row],[TransactionDate]], "JJJJ")</f>
        <v>2023</v>
      </c>
      <c r="K3498" s="3" t="str">
        <f>TEXT(NIgerian_Fintech[[#This Row],[TransactionDate]], "MMMM")</f>
        <v>August</v>
      </c>
      <c r="L3498" s="3" t="str">
        <f>TEXT(NIgerian_Fintech[[#This Row],[TransactionDate]], "MM")</f>
        <v>08</v>
      </c>
      <c r="M3498" s="3" t="str">
        <f>TEXT(NIgerian_Fintech[[#This Row],[TransactionDate]], "tttt")</f>
        <v>Thursday</v>
      </c>
      <c r="N3498" s="2" t="s">
        <v>16</v>
      </c>
    </row>
    <row r="3499" spans="1:14" ht="14.5" x14ac:dyDescent="0.35">
      <c r="A3499" s="2" t="s">
        <v>7028</v>
      </c>
      <c r="B3499" s="2" t="s">
        <v>7029</v>
      </c>
      <c r="C3499" s="2">
        <v>56</v>
      </c>
      <c r="D3499" s="2" t="s">
        <v>39</v>
      </c>
      <c r="E3499" s="2" t="s">
        <v>42</v>
      </c>
      <c r="F3499" s="2" t="s">
        <v>49</v>
      </c>
      <c r="G3499" s="2" t="s">
        <v>15</v>
      </c>
      <c r="H3499" s="7">
        <v>29429.96</v>
      </c>
      <c r="I3499" s="3">
        <v>45133</v>
      </c>
      <c r="J3499" s="3" t="str">
        <f>TEXT(NIgerian_Fintech[[#This Row],[TransactionDate]], "JJJJ")</f>
        <v>2023</v>
      </c>
      <c r="K3499" s="3" t="str">
        <f>TEXT(NIgerian_Fintech[[#This Row],[TransactionDate]], "MMMM")</f>
        <v>July</v>
      </c>
      <c r="L3499" s="3" t="str">
        <f>TEXT(NIgerian_Fintech[[#This Row],[TransactionDate]], "MM")</f>
        <v>07</v>
      </c>
      <c r="M3499" s="3" t="str">
        <f>TEXT(NIgerian_Fintech[[#This Row],[TransactionDate]], "tttt")</f>
        <v>Wednesday</v>
      </c>
      <c r="N3499" s="2" t="s">
        <v>16</v>
      </c>
    </row>
    <row r="3500" spans="1:14" ht="14.5" x14ac:dyDescent="0.35">
      <c r="A3500" s="2" t="s">
        <v>7030</v>
      </c>
      <c r="B3500" s="2" t="s">
        <v>7031</v>
      </c>
      <c r="C3500" s="2">
        <v>51</v>
      </c>
      <c r="D3500" s="2" t="s">
        <v>12</v>
      </c>
      <c r="E3500" s="2" t="s">
        <v>42</v>
      </c>
      <c r="F3500" s="2" t="s">
        <v>55</v>
      </c>
      <c r="G3500" s="2" t="s">
        <v>20</v>
      </c>
      <c r="H3500" s="7">
        <v>1027.95</v>
      </c>
      <c r="I3500" s="3">
        <v>45354</v>
      </c>
      <c r="J3500" s="3" t="str">
        <f>TEXT(NIgerian_Fintech[[#This Row],[TransactionDate]], "JJJJ")</f>
        <v>2024</v>
      </c>
      <c r="K3500" s="3" t="str">
        <f>TEXT(NIgerian_Fintech[[#This Row],[TransactionDate]], "MMMM")</f>
        <v>March</v>
      </c>
      <c r="L3500" s="3" t="str">
        <f>TEXT(NIgerian_Fintech[[#This Row],[TransactionDate]], "MM")</f>
        <v>03</v>
      </c>
      <c r="M3500" s="3" t="str">
        <f>TEXT(NIgerian_Fintech[[#This Row],[TransactionDate]], "tttt")</f>
        <v>Sunday</v>
      </c>
      <c r="N3500" s="2" t="s">
        <v>16</v>
      </c>
    </row>
    <row r="3501" spans="1:14" ht="14.5" x14ac:dyDescent="0.35">
      <c r="A3501" s="2" t="s">
        <v>7032</v>
      </c>
      <c r="B3501" s="2" t="s">
        <v>7033</v>
      </c>
      <c r="C3501" s="2">
        <v>45</v>
      </c>
      <c r="D3501" s="2" t="s">
        <v>12</v>
      </c>
      <c r="E3501" s="2" t="s">
        <v>52</v>
      </c>
      <c r="F3501" s="2" t="s">
        <v>14</v>
      </c>
      <c r="G3501" s="2" t="s">
        <v>36</v>
      </c>
      <c r="H3501" s="7">
        <v>993.74</v>
      </c>
      <c r="I3501" s="3">
        <v>45184</v>
      </c>
      <c r="J3501" s="3" t="str">
        <f>TEXT(NIgerian_Fintech[[#This Row],[TransactionDate]], "JJJJ")</f>
        <v>2023</v>
      </c>
      <c r="K3501" s="3" t="str">
        <f>TEXT(NIgerian_Fintech[[#This Row],[TransactionDate]], "MMMM")</f>
        <v>September</v>
      </c>
      <c r="L3501" s="3" t="str">
        <f>TEXT(NIgerian_Fintech[[#This Row],[TransactionDate]], "MM")</f>
        <v>09</v>
      </c>
      <c r="M3501" s="3" t="str">
        <f>TEXT(NIgerian_Fintech[[#This Row],[TransactionDate]], "tttt")</f>
        <v>Friday</v>
      </c>
      <c r="N3501" s="2" t="s">
        <v>16</v>
      </c>
    </row>
    <row r="3502" spans="1:14" ht="14.5" x14ac:dyDescent="0.35">
      <c r="A3502" s="2" t="s">
        <v>7034</v>
      </c>
      <c r="B3502" s="2" t="s">
        <v>7035</v>
      </c>
      <c r="C3502" s="2">
        <v>54</v>
      </c>
      <c r="D3502" s="2" t="s">
        <v>12</v>
      </c>
      <c r="E3502" s="2" t="s">
        <v>93</v>
      </c>
      <c r="F3502" s="2" t="s">
        <v>14</v>
      </c>
      <c r="G3502" s="2" t="s">
        <v>26</v>
      </c>
      <c r="H3502" s="7">
        <v>899.29</v>
      </c>
      <c r="I3502" s="3">
        <v>45511</v>
      </c>
      <c r="J3502" s="3" t="str">
        <f>TEXT(NIgerian_Fintech[[#This Row],[TransactionDate]], "JJJJ")</f>
        <v>2024</v>
      </c>
      <c r="K3502" s="3" t="str">
        <f>TEXT(NIgerian_Fintech[[#This Row],[TransactionDate]], "MMMM")</f>
        <v>August</v>
      </c>
      <c r="L3502" s="3" t="str">
        <f>TEXT(NIgerian_Fintech[[#This Row],[TransactionDate]], "MM")</f>
        <v>08</v>
      </c>
      <c r="M3502" s="3" t="str">
        <f>TEXT(NIgerian_Fintech[[#This Row],[TransactionDate]], "tttt")</f>
        <v>Wednesday</v>
      </c>
      <c r="N3502" s="2" t="s">
        <v>16</v>
      </c>
    </row>
    <row r="3503" spans="1:14" ht="14.5" x14ac:dyDescent="0.35">
      <c r="A3503" s="2" t="s">
        <v>7036</v>
      </c>
      <c r="B3503" s="2" t="s">
        <v>7037</v>
      </c>
      <c r="C3503" s="2">
        <v>24</v>
      </c>
      <c r="D3503" s="2" t="s">
        <v>12</v>
      </c>
      <c r="E3503" s="2" t="s">
        <v>24</v>
      </c>
      <c r="F3503" s="2" t="s">
        <v>49</v>
      </c>
      <c r="G3503" s="2" t="s">
        <v>30</v>
      </c>
      <c r="H3503" s="7">
        <v>37497.440000000002</v>
      </c>
      <c r="I3503" s="3">
        <v>44961</v>
      </c>
      <c r="J3503" s="3" t="str">
        <f>TEXT(NIgerian_Fintech[[#This Row],[TransactionDate]], "JJJJ")</f>
        <v>2023</v>
      </c>
      <c r="K3503" s="3" t="str">
        <f>TEXT(NIgerian_Fintech[[#This Row],[TransactionDate]], "MMMM")</f>
        <v>February</v>
      </c>
      <c r="L3503" s="3" t="str">
        <f>TEXT(NIgerian_Fintech[[#This Row],[TransactionDate]], "MM")</f>
        <v>02</v>
      </c>
      <c r="M3503" s="3" t="str">
        <f>TEXT(NIgerian_Fintech[[#This Row],[TransactionDate]], "tttt")</f>
        <v>Saturday</v>
      </c>
      <c r="N3503" s="2" t="s">
        <v>16</v>
      </c>
    </row>
    <row r="3504" spans="1:14" ht="14.5" x14ac:dyDescent="0.35">
      <c r="A3504" s="2" t="s">
        <v>7038</v>
      </c>
      <c r="B3504" s="2" t="s">
        <v>7039</v>
      </c>
      <c r="C3504" s="2">
        <v>21</v>
      </c>
      <c r="D3504" s="2" t="s">
        <v>39</v>
      </c>
      <c r="E3504" s="2" t="s">
        <v>93</v>
      </c>
      <c r="F3504" s="2" t="s">
        <v>49</v>
      </c>
      <c r="G3504" s="2" t="s">
        <v>36</v>
      </c>
      <c r="H3504" s="7">
        <v>13591.02</v>
      </c>
      <c r="I3504" s="3">
        <v>45055</v>
      </c>
      <c r="J3504" s="3" t="str">
        <f>TEXT(NIgerian_Fintech[[#This Row],[TransactionDate]], "JJJJ")</f>
        <v>2023</v>
      </c>
      <c r="K3504" s="3" t="str">
        <f>TEXT(NIgerian_Fintech[[#This Row],[TransactionDate]], "MMMM")</f>
        <v>May</v>
      </c>
      <c r="L3504" s="3" t="str">
        <f>TEXT(NIgerian_Fintech[[#This Row],[TransactionDate]], "MM")</f>
        <v>05</v>
      </c>
      <c r="M3504" s="3" t="str">
        <f>TEXT(NIgerian_Fintech[[#This Row],[TransactionDate]], "tttt")</f>
        <v>Tuesday</v>
      </c>
      <c r="N3504" s="2" t="s">
        <v>16</v>
      </c>
    </row>
    <row r="3505" spans="1:14" ht="14.5" x14ac:dyDescent="0.35">
      <c r="A3505" s="2" t="s">
        <v>7040</v>
      </c>
      <c r="B3505" s="2" t="s">
        <v>7041</v>
      </c>
      <c r="C3505" s="2">
        <v>54</v>
      </c>
      <c r="D3505" s="2" t="s">
        <v>12</v>
      </c>
      <c r="E3505" s="2" t="s">
        <v>42</v>
      </c>
      <c r="F3505" s="2" t="s">
        <v>14</v>
      </c>
      <c r="G3505" s="2" t="s">
        <v>36</v>
      </c>
      <c r="H3505" s="7">
        <v>2414.15</v>
      </c>
      <c r="I3505" s="3">
        <v>45356</v>
      </c>
      <c r="J3505" s="3" t="str">
        <f>TEXT(NIgerian_Fintech[[#This Row],[TransactionDate]], "JJJJ")</f>
        <v>2024</v>
      </c>
      <c r="K3505" s="3" t="str">
        <f>TEXT(NIgerian_Fintech[[#This Row],[TransactionDate]], "MMMM")</f>
        <v>March</v>
      </c>
      <c r="L3505" s="3" t="str">
        <f>TEXT(NIgerian_Fintech[[#This Row],[TransactionDate]], "MM")</f>
        <v>03</v>
      </c>
      <c r="M3505" s="3" t="str">
        <f>TEXT(NIgerian_Fintech[[#This Row],[TransactionDate]], "tttt")</f>
        <v>Tuesday</v>
      </c>
      <c r="N3505" s="2" t="s">
        <v>16</v>
      </c>
    </row>
    <row r="3506" spans="1:14" ht="14.5" x14ac:dyDescent="0.35">
      <c r="A3506" s="2" t="s">
        <v>7042</v>
      </c>
      <c r="B3506" s="2" t="s">
        <v>7043</v>
      </c>
      <c r="C3506" s="2">
        <v>18</v>
      </c>
      <c r="D3506" s="2" t="s">
        <v>39</v>
      </c>
      <c r="E3506" s="2" t="s">
        <v>13</v>
      </c>
      <c r="F3506" s="2" t="s">
        <v>55</v>
      </c>
      <c r="G3506" s="2" t="s">
        <v>30</v>
      </c>
      <c r="H3506" s="7">
        <v>470.36</v>
      </c>
      <c r="I3506" s="3">
        <v>45626</v>
      </c>
      <c r="J3506" s="3" t="str">
        <f>TEXT(NIgerian_Fintech[[#This Row],[TransactionDate]], "JJJJ")</f>
        <v>2024</v>
      </c>
      <c r="K3506" s="3" t="str">
        <f>TEXT(NIgerian_Fintech[[#This Row],[TransactionDate]], "MMMM")</f>
        <v>November</v>
      </c>
      <c r="L3506" s="3" t="str">
        <f>TEXT(NIgerian_Fintech[[#This Row],[TransactionDate]], "MM")</f>
        <v>11</v>
      </c>
      <c r="M3506" s="3" t="str">
        <f>TEXT(NIgerian_Fintech[[#This Row],[TransactionDate]], "tttt")</f>
        <v>Saturday</v>
      </c>
      <c r="N3506" s="2" t="s">
        <v>16</v>
      </c>
    </row>
    <row r="3507" spans="1:14" ht="14.5" x14ac:dyDescent="0.35">
      <c r="A3507" s="2" t="s">
        <v>7044</v>
      </c>
      <c r="B3507" s="2" t="s">
        <v>7045</v>
      </c>
      <c r="C3507" s="2">
        <v>18</v>
      </c>
      <c r="D3507" s="2" t="s">
        <v>12</v>
      </c>
      <c r="E3507" s="2" t="s">
        <v>74</v>
      </c>
      <c r="F3507" s="2" t="s">
        <v>25</v>
      </c>
      <c r="G3507" s="2" t="s">
        <v>26</v>
      </c>
      <c r="H3507" s="7">
        <v>33593.31</v>
      </c>
      <c r="I3507" s="3">
        <v>45245</v>
      </c>
      <c r="J3507" s="3" t="str">
        <f>TEXT(NIgerian_Fintech[[#This Row],[TransactionDate]], "JJJJ")</f>
        <v>2023</v>
      </c>
      <c r="K3507" s="3" t="str">
        <f>TEXT(NIgerian_Fintech[[#This Row],[TransactionDate]], "MMMM")</f>
        <v>November</v>
      </c>
      <c r="L3507" s="3" t="str">
        <f>TEXT(NIgerian_Fintech[[#This Row],[TransactionDate]], "MM")</f>
        <v>11</v>
      </c>
      <c r="M3507" s="3" t="str">
        <f>TEXT(NIgerian_Fintech[[#This Row],[TransactionDate]], "tttt")</f>
        <v>Wednesday</v>
      </c>
      <c r="N3507" s="2" t="s">
        <v>16</v>
      </c>
    </row>
    <row r="3508" spans="1:14" ht="14.5" x14ac:dyDescent="0.35">
      <c r="A3508" s="2" t="s">
        <v>7046</v>
      </c>
      <c r="B3508" s="2" t="s">
        <v>7047</v>
      </c>
      <c r="C3508" s="2">
        <v>64</v>
      </c>
      <c r="D3508" s="2" t="s">
        <v>39</v>
      </c>
      <c r="E3508" s="2" t="s">
        <v>52</v>
      </c>
      <c r="F3508" s="2" t="s">
        <v>19</v>
      </c>
      <c r="G3508" s="2" t="s">
        <v>30</v>
      </c>
      <c r="H3508" s="7">
        <v>5542.36</v>
      </c>
      <c r="I3508" s="3">
        <v>45021</v>
      </c>
      <c r="J3508" s="3" t="str">
        <f>TEXT(NIgerian_Fintech[[#This Row],[TransactionDate]], "JJJJ")</f>
        <v>2023</v>
      </c>
      <c r="K3508" s="3" t="str">
        <f>TEXT(NIgerian_Fintech[[#This Row],[TransactionDate]], "MMMM")</f>
        <v>April</v>
      </c>
      <c r="L3508" s="3" t="str">
        <f>TEXT(NIgerian_Fintech[[#This Row],[TransactionDate]], "MM")</f>
        <v>04</v>
      </c>
      <c r="M3508" s="3" t="str">
        <f>TEXT(NIgerian_Fintech[[#This Row],[TransactionDate]], "tttt")</f>
        <v>Wednesday</v>
      </c>
      <c r="N3508" s="2" t="s">
        <v>16</v>
      </c>
    </row>
    <row r="3509" spans="1:14" ht="14.5" x14ac:dyDescent="0.35">
      <c r="A3509" s="2" t="s">
        <v>7048</v>
      </c>
      <c r="B3509" s="2" t="s">
        <v>7049</v>
      </c>
      <c r="C3509" s="2">
        <v>37</v>
      </c>
      <c r="D3509" s="2" t="s">
        <v>12</v>
      </c>
      <c r="E3509" s="2" t="s">
        <v>74</v>
      </c>
      <c r="F3509" s="2" t="s">
        <v>49</v>
      </c>
      <c r="G3509" s="2" t="s">
        <v>26</v>
      </c>
      <c r="H3509" s="7">
        <v>9122.3700000000008</v>
      </c>
      <c r="I3509" s="3">
        <v>45146</v>
      </c>
      <c r="J3509" s="3" t="str">
        <f>TEXT(NIgerian_Fintech[[#This Row],[TransactionDate]], "JJJJ")</f>
        <v>2023</v>
      </c>
      <c r="K3509" s="3" t="str">
        <f>TEXT(NIgerian_Fintech[[#This Row],[TransactionDate]], "MMMM")</f>
        <v>August</v>
      </c>
      <c r="L3509" s="3" t="str">
        <f>TEXT(NIgerian_Fintech[[#This Row],[TransactionDate]], "MM")</f>
        <v>08</v>
      </c>
      <c r="M3509" s="3" t="str">
        <f>TEXT(NIgerian_Fintech[[#This Row],[TransactionDate]], "tttt")</f>
        <v>Tuesday</v>
      </c>
      <c r="N3509" s="2" t="s">
        <v>16</v>
      </c>
    </row>
    <row r="3510" spans="1:14" ht="14.5" x14ac:dyDescent="0.35">
      <c r="A3510" s="2" t="s">
        <v>7050</v>
      </c>
      <c r="B3510" s="2" t="s">
        <v>7051</v>
      </c>
      <c r="C3510" s="2">
        <v>36</v>
      </c>
      <c r="D3510" s="2" t="s">
        <v>12</v>
      </c>
      <c r="E3510" s="2" t="s">
        <v>42</v>
      </c>
      <c r="F3510" s="2" t="s">
        <v>14</v>
      </c>
      <c r="G3510" s="2" t="s">
        <v>20</v>
      </c>
      <c r="H3510" s="7">
        <v>3273.88</v>
      </c>
      <c r="I3510" s="3">
        <v>45227</v>
      </c>
      <c r="J3510" s="3" t="str">
        <f>TEXT(NIgerian_Fintech[[#This Row],[TransactionDate]], "JJJJ")</f>
        <v>2023</v>
      </c>
      <c r="K3510" s="3" t="str">
        <f>TEXT(NIgerian_Fintech[[#This Row],[TransactionDate]], "MMMM")</f>
        <v>October</v>
      </c>
      <c r="L3510" s="3" t="str">
        <f>TEXT(NIgerian_Fintech[[#This Row],[TransactionDate]], "MM")</f>
        <v>10</v>
      </c>
      <c r="M3510" s="3" t="str">
        <f>TEXT(NIgerian_Fintech[[#This Row],[TransactionDate]], "tttt")</f>
        <v>Saturday</v>
      </c>
      <c r="N3510" s="2" t="s">
        <v>16</v>
      </c>
    </row>
    <row r="3511" spans="1:14" ht="14.5" x14ac:dyDescent="0.35">
      <c r="A3511" s="2" t="s">
        <v>7052</v>
      </c>
      <c r="B3511" s="2" t="s">
        <v>7053</v>
      </c>
      <c r="C3511" s="2">
        <v>46</v>
      </c>
      <c r="D3511" s="2" t="s">
        <v>39</v>
      </c>
      <c r="E3511" s="2" t="s">
        <v>64</v>
      </c>
      <c r="F3511" s="2" t="s">
        <v>55</v>
      </c>
      <c r="G3511" s="2" t="s">
        <v>26</v>
      </c>
      <c r="H3511" s="7">
        <v>14203.08</v>
      </c>
      <c r="I3511" s="3">
        <v>45563</v>
      </c>
      <c r="J3511" s="3" t="str">
        <f>TEXT(NIgerian_Fintech[[#This Row],[TransactionDate]], "JJJJ")</f>
        <v>2024</v>
      </c>
      <c r="K3511" s="3" t="str">
        <f>TEXT(NIgerian_Fintech[[#This Row],[TransactionDate]], "MMMM")</f>
        <v>September</v>
      </c>
      <c r="L3511" s="3" t="str">
        <f>TEXT(NIgerian_Fintech[[#This Row],[TransactionDate]], "MM")</f>
        <v>09</v>
      </c>
      <c r="M3511" s="3" t="str">
        <f>TEXT(NIgerian_Fintech[[#This Row],[TransactionDate]], "tttt")</f>
        <v>Saturday</v>
      </c>
      <c r="N3511" s="2" t="s">
        <v>16</v>
      </c>
    </row>
    <row r="3512" spans="1:14" ht="14.5" x14ac:dyDescent="0.35">
      <c r="A3512" s="2" t="s">
        <v>7054</v>
      </c>
      <c r="B3512" s="2" t="s">
        <v>7055</v>
      </c>
      <c r="C3512" s="2">
        <v>27</v>
      </c>
      <c r="D3512" s="2" t="s">
        <v>12</v>
      </c>
      <c r="E3512" s="2" t="s">
        <v>29</v>
      </c>
      <c r="F3512" s="2" t="s">
        <v>49</v>
      </c>
      <c r="G3512" s="2" t="s">
        <v>36</v>
      </c>
      <c r="H3512" s="7">
        <v>2191.54</v>
      </c>
      <c r="I3512" s="3">
        <v>45111</v>
      </c>
      <c r="J3512" s="3" t="str">
        <f>TEXT(NIgerian_Fintech[[#This Row],[TransactionDate]], "JJJJ")</f>
        <v>2023</v>
      </c>
      <c r="K3512" s="3" t="str">
        <f>TEXT(NIgerian_Fintech[[#This Row],[TransactionDate]], "MMMM")</f>
        <v>July</v>
      </c>
      <c r="L3512" s="3" t="str">
        <f>TEXT(NIgerian_Fintech[[#This Row],[TransactionDate]], "MM")</f>
        <v>07</v>
      </c>
      <c r="M3512" s="3" t="str">
        <f>TEXT(NIgerian_Fintech[[#This Row],[TransactionDate]], "tttt")</f>
        <v>Tuesday</v>
      </c>
      <c r="N3512" s="2" t="s">
        <v>16</v>
      </c>
    </row>
    <row r="3513" spans="1:14" ht="14.5" x14ac:dyDescent="0.35">
      <c r="A3513" s="2" t="s">
        <v>7056</v>
      </c>
      <c r="B3513" s="2" t="s">
        <v>7057</v>
      </c>
      <c r="C3513" s="2">
        <v>35</v>
      </c>
      <c r="D3513" s="2" t="s">
        <v>12</v>
      </c>
      <c r="E3513" s="2" t="s">
        <v>52</v>
      </c>
      <c r="F3513" s="2" t="s">
        <v>55</v>
      </c>
      <c r="G3513" s="2" t="s">
        <v>20</v>
      </c>
      <c r="H3513" s="7">
        <v>15460.5</v>
      </c>
      <c r="I3513" s="3">
        <v>44963</v>
      </c>
      <c r="J3513" s="3" t="str">
        <f>TEXT(NIgerian_Fintech[[#This Row],[TransactionDate]], "JJJJ")</f>
        <v>2023</v>
      </c>
      <c r="K3513" s="3" t="str">
        <f>TEXT(NIgerian_Fintech[[#This Row],[TransactionDate]], "MMMM")</f>
        <v>February</v>
      </c>
      <c r="L3513" s="3" t="str">
        <f>TEXT(NIgerian_Fintech[[#This Row],[TransactionDate]], "MM")</f>
        <v>02</v>
      </c>
      <c r="M3513" s="3" t="str">
        <f>TEXT(NIgerian_Fintech[[#This Row],[TransactionDate]], "tttt")</f>
        <v>Monday</v>
      </c>
      <c r="N3513" s="2" t="s">
        <v>16</v>
      </c>
    </row>
    <row r="3514" spans="1:14" ht="14.5" x14ac:dyDescent="0.35">
      <c r="A3514" s="2" t="s">
        <v>7058</v>
      </c>
      <c r="B3514" s="2" t="s">
        <v>7059</v>
      </c>
      <c r="C3514" s="2">
        <v>45</v>
      </c>
      <c r="D3514" s="2" t="s">
        <v>39</v>
      </c>
      <c r="E3514" s="2" t="s">
        <v>42</v>
      </c>
      <c r="F3514" s="2" t="s">
        <v>49</v>
      </c>
      <c r="G3514" s="2" t="s">
        <v>15</v>
      </c>
      <c r="H3514" s="7">
        <v>2621.48</v>
      </c>
      <c r="I3514" s="3">
        <v>45548</v>
      </c>
      <c r="J3514" s="3" t="str">
        <f>TEXT(NIgerian_Fintech[[#This Row],[TransactionDate]], "JJJJ")</f>
        <v>2024</v>
      </c>
      <c r="K3514" s="3" t="str">
        <f>TEXT(NIgerian_Fintech[[#This Row],[TransactionDate]], "MMMM")</f>
        <v>September</v>
      </c>
      <c r="L3514" s="3" t="str">
        <f>TEXT(NIgerian_Fintech[[#This Row],[TransactionDate]], "MM")</f>
        <v>09</v>
      </c>
      <c r="M3514" s="3" t="str">
        <f>TEXT(NIgerian_Fintech[[#This Row],[TransactionDate]], "tttt")</f>
        <v>Friday</v>
      </c>
      <c r="N3514" s="2" t="s">
        <v>16</v>
      </c>
    </row>
    <row r="3515" spans="1:14" ht="14.5" x14ac:dyDescent="0.35">
      <c r="A3515" s="2" t="s">
        <v>7060</v>
      </c>
      <c r="B3515" s="2" t="s">
        <v>7061</v>
      </c>
      <c r="C3515" s="2">
        <v>52</v>
      </c>
      <c r="D3515" s="2" t="s">
        <v>12</v>
      </c>
      <c r="E3515" s="2" t="s">
        <v>24</v>
      </c>
      <c r="F3515" s="2" t="s">
        <v>14</v>
      </c>
      <c r="G3515" s="2" t="s">
        <v>20</v>
      </c>
      <c r="H3515" s="7">
        <v>1030.43</v>
      </c>
      <c r="I3515" s="3">
        <v>45326</v>
      </c>
      <c r="J3515" s="3" t="str">
        <f>TEXT(NIgerian_Fintech[[#This Row],[TransactionDate]], "JJJJ")</f>
        <v>2024</v>
      </c>
      <c r="K3515" s="3" t="str">
        <f>TEXT(NIgerian_Fintech[[#This Row],[TransactionDate]], "MMMM")</f>
        <v>February</v>
      </c>
      <c r="L3515" s="3" t="str">
        <f>TEXT(NIgerian_Fintech[[#This Row],[TransactionDate]], "MM")</f>
        <v>02</v>
      </c>
      <c r="M3515" s="3" t="str">
        <f>TEXT(NIgerian_Fintech[[#This Row],[TransactionDate]], "tttt")</f>
        <v>Sunday</v>
      </c>
      <c r="N3515" s="2" t="s">
        <v>16</v>
      </c>
    </row>
    <row r="3516" spans="1:14" ht="14.5" x14ac:dyDescent="0.35">
      <c r="A3516" s="2" t="s">
        <v>7062</v>
      </c>
      <c r="B3516" s="2" t="s">
        <v>7063</v>
      </c>
      <c r="C3516" s="2">
        <v>60</v>
      </c>
      <c r="D3516" s="2" t="s">
        <v>39</v>
      </c>
      <c r="E3516" s="2" t="s">
        <v>13</v>
      </c>
      <c r="F3516" s="2" t="s">
        <v>55</v>
      </c>
      <c r="G3516" s="2" t="s">
        <v>26</v>
      </c>
      <c r="H3516" s="7">
        <v>6516.65</v>
      </c>
      <c r="I3516" s="3">
        <v>45616</v>
      </c>
      <c r="J3516" s="3" t="str">
        <f>TEXT(NIgerian_Fintech[[#This Row],[TransactionDate]], "JJJJ")</f>
        <v>2024</v>
      </c>
      <c r="K3516" s="3" t="str">
        <f>TEXT(NIgerian_Fintech[[#This Row],[TransactionDate]], "MMMM")</f>
        <v>November</v>
      </c>
      <c r="L3516" s="3" t="str">
        <f>TEXT(NIgerian_Fintech[[#This Row],[TransactionDate]], "MM")</f>
        <v>11</v>
      </c>
      <c r="M3516" s="3" t="str">
        <f>TEXT(NIgerian_Fintech[[#This Row],[TransactionDate]], "tttt")</f>
        <v>Wednesday</v>
      </c>
      <c r="N3516" s="2" t="s">
        <v>16</v>
      </c>
    </row>
    <row r="3517" spans="1:14" ht="14.5" x14ac:dyDescent="0.35">
      <c r="A3517" s="2" t="s">
        <v>7064</v>
      </c>
      <c r="B3517" s="2" t="s">
        <v>7065</v>
      </c>
      <c r="C3517" s="2">
        <v>64</v>
      </c>
      <c r="D3517" s="2" t="s">
        <v>12</v>
      </c>
      <c r="E3517" s="2" t="s">
        <v>29</v>
      </c>
      <c r="F3517" s="2" t="s">
        <v>14</v>
      </c>
      <c r="G3517" s="2" t="s">
        <v>20</v>
      </c>
      <c r="H3517" s="7">
        <v>16778.07</v>
      </c>
      <c r="I3517" s="3">
        <v>45068</v>
      </c>
      <c r="J3517" s="3" t="str">
        <f>TEXT(NIgerian_Fintech[[#This Row],[TransactionDate]], "JJJJ")</f>
        <v>2023</v>
      </c>
      <c r="K3517" s="3" t="str">
        <f>TEXT(NIgerian_Fintech[[#This Row],[TransactionDate]], "MMMM")</f>
        <v>May</v>
      </c>
      <c r="L3517" s="3" t="str">
        <f>TEXT(NIgerian_Fintech[[#This Row],[TransactionDate]], "MM")</f>
        <v>05</v>
      </c>
      <c r="M3517" s="3" t="str">
        <f>TEXT(NIgerian_Fintech[[#This Row],[TransactionDate]], "tttt")</f>
        <v>Monday</v>
      </c>
      <c r="N3517" s="2" t="s">
        <v>16</v>
      </c>
    </row>
    <row r="3518" spans="1:14" ht="14.5" x14ac:dyDescent="0.35">
      <c r="A3518" s="2" t="s">
        <v>7066</v>
      </c>
      <c r="B3518" s="2" t="s">
        <v>7067</v>
      </c>
      <c r="C3518" s="2">
        <v>48</v>
      </c>
      <c r="D3518" s="2" t="s">
        <v>39</v>
      </c>
      <c r="E3518" s="2" t="s">
        <v>52</v>
      </c>
      <c r="F3518" s="2" t="s">
        <v>55</v>
      </c>
      <c r="G3518" s="2" t="s">
        <v>20</v>
      </c>
      <c r="H3518" s="7">
        <v>4859.13</v>
      </c>
      <c r="I3518" s="3">
        <v>45060</v>
      </c>
      <c r="J3518" s="3" t="str">
        <f>TEXT(NIgerian_Fintech[[#This Row],[TransactionDate]], "JJJJ")</f>
        <v>2023</v>
      </c>
      <c r="K3518" s="3" t="str">
        <f>TEXT(NIgerian_Fintech[[#This Row],[TransactionDate]], "MMMM")</f>
        <v>May</v>
      </c>
      <c r="L3518" s="3" t="str">
        <f>TEXT(NIgerian_Fintech[[#This Row],[TransactionDate]], "MM")</f>
        <v>05</v>
      </c>
      <c r="M3518" s="3" t="str">
        <f>TEXT(NIgerian_Fintech[[#This Row],[TransactionDate]], "tttt")</f>
        <v>Sunday</v>
      </c>
      <c r="N3518" s="2" t="s">
        <v>16</v>
      </c>
    </row>
    <row r="3519" spans="1:14" ht="14.5" x14ac:dyDescent="0.35">
      <c r="A3519" s="2" t="s">
        <v>7068</v>
      </c>
      <c r="B3519" s="2" t="s">
        <v>7069</v>
      </c>
      <c r="C3519" s="2">
        <v>44</v>
      </c>
      <c r="D3519" s="2" t="s">
        <v>39</v>
      </c>
      <c r="E3519" s="2" t="s">
        <v>52</v>
      </c>
      <c r="F3519" s="2" t="s">
        <v>49</v>
      </c>
      <c r="G3519" s="2" t="s">
        <v>15</v>
      </c>
      <c r="H3519" s="7">
        <v>292.99</v>
      </c>
      <c r="I3519" s="3">
        <v>45371</v>
      </c>
      <c r="J3519" s="3" t="str">
        <f>TEXT(NIgerian_Fintech[[#This Row],[TransactionDate]], "JJJJ")</f>
        <v>2024</v>
      </c>
      <c r="K3519" s="3" t="str">
        <f>TEXT(NIgerian_Fintech[[#This Row],[TransactionDate]], "MMMM")</f>
        <v>March</v>
      </c>
      <c r="L3519" s="3" t="str">
        <f>TEXT(NIgerian_Fintech[[#This Row],[TransactionDate]], "MM")</f>
        <v>03</v>
      </c>
      <c r="M3519" s="3" t="str">
        <f>TEXT(NIgerian_Fintech[[#This Row],[TransactionDate]], "tttt")</f>
        <v>Wednesday</v>
      </c>
      <c r="N3519" s="2" t="s">
        <v>16</v>
      </c>
    </row>
    <row r="3520" spans="1:14" ht="14.5" x14ac:dyDescent="0.35">
      <c r="A3520" s="2" t="s">
        <v>7070</v>
      </c>
      <c r="B3520" s="2" t="s">
        <v>7071</v>
      </c>
      <c r="C3520" s="2">
        <v>28</v>
      </c>
      <c r="D3520" s="2" t="s">
        <v>39</v>
      </c>
      <c r="E3520" s="2" t="s">
        <v>24</v>
      </c>
      <c r="F3520" s="2" t="s">
        <v>19</v>
      </c>
      <c r="G3520" s="2" t="s">
        <v>26</v>
      </c>
      <c r="H3520" s="7">
        <v>8058.9</v>
      </c>
      <c r="I3520" s="3">
        <v>45587</v>
      </c>
      <c r="J3520" s="3" t="str">
        <f>TEXT(NIgerian_Fintech[[#This Row],[TransactionDate]], "JJJJ")</f>
        <v>2024</v>
      </c>
      <c r="K3520" s="3" t="str">
        <f>TEXT(NIgerian_Fintech[[#This Row],[TransactionDate]], "MMMM")</f>
        <v>October</v>
      </c>
      <c r="L3520" s="3" t="str">
        <f>TEXT(NIgerian_Fintech[[#This Row],[TransactionDate]], "MM")</f>
        <v>10</v>
      </c>
      <c r="M3520" s="3" t="str">
        <f>TEXT(NIgerian_Fintech[[#This Row],[TransactionDate]], "tttt")</f>
        <v>Tuesday</v>
      </c>
      <c r="N3520" s="2" t="s">
        <v>16</v>
      </c>
    </row>
    <row r="3521" spans="1:14" ht="14.5" x14ac:dyDescent="0.35">
      <c r="A3521" s="2" t="s">
        <v>7072</v>
      </c>
      <c r="B3521" s="2" t="s">
        <v>7073</v>
      </c>
      <c r="C3521" s="2">
        <v>55</v>
      </c>
      <c r="D3521" s="2" t="s">
        <v>39</v>
      </c>
      <c r="E3521" s="2" t="s">
        <v>93</v>
      </c>
      <c r="F3521" s="2" t="s">
        <v>19</v>
      </c>
      <c r="G3521" s="2" t="s">
        <v>36</v>
      </c>
      <c r="H3521" s="7">
        <v>11409.08</v>
      </c>
      <c r="I3521" s="3">
        <v>45214</v>
      </c>
      <c r="J3521" s="3" t="str">
        <f>TEXT(NIgerian_Fintech[[#This Row],[TransactionDate]], "JJJJ")</f>
        <v>2023</v>
      </c>
      <c r="K3521" s="3" t="str">
        <f>TEXT(NIgerian_Fintech[[#This Row],[TransactionDate]], "MMMM")</f>
        <v>October</v>
      </c>
      <c r="L3521" s="3" t="str">
        <f>TEXT(NIgerian_Fintech[[#This Row],[TransactionDate]], "MM")</f>
        <v>10</v>
      </c>
      <c r="M3521" s="3" t="str">
        <f>TEXT(NIgerian_Fintech[[#This Row],[TransactionDate]], "tttt")</f>
        <v>Sunday</v>
      </c>
      <c r="N3521" s="2" t="s">
        <v>69</v>
      </c>
    </row>
    <row r="3522" spans="1:14" ht="14.5" x14ac:dyDescent="0.35">
      <c r="A3522" s="2" t="s">
        <v>7074</v>
      </c>
      <c r="B3522" s="2" t="s">
        <v>7075</v>
      </c>
      <c r="C3522" s="2">
        <v>22</v>
      </c>
      <c r="D3522" s="2" t="s">
        <v>12</v>
      </c>
      <c r="E3522" s="2" t="s">
        <v>64</v>
      </c>
      <c r="F3522" s="2" t="s">
        <v>25</v>
      </c>
      <c r="G3522" s="2" t="s">
        <v>20</v>
      </c>
      <c r="H3522" s="7">
        <v>13497.5</v>
      </c>
      <c r="I3522" s="3">
        <v>45184</v>
      </c>
      <c r="J3522" s="3" t="str">
        <f>TEXT(NIgerian_Fintech[[#This Row],[TransactionDate]], "JJJJ")</f>
        <v>2023</v>
      </c>
      <c r="K3522" s="3" t="str">
        <f>TEXT(NIgerian_Fintech[[#This Row],[TransactionDate]], "MMMM")</f>
        <v>September</v>
      </c>
      <c r="L3522" s="3" t="str">
        <f>TEXT(NIgerian_Fintech[[#This Row],[TransactionDate]], "MM")</f>
        <v>09</v>
      </c>
      <c r="M3522" s="3" t="str">
        <f>TEXT(NIgerian_Fintech[[#This Row],[TransactionDate]], "tttt")</f>
        <v>Friday</v>
      </c>
      <c r="N3522" s="2" t="s">
        <v>16</v>
      </c>
    </row>
    <row r="3523" spans="1:14" ht="14.5" x14ac:dyDescent="0.35">
      <c r="A3523" s="2" t="s">
        <v>7076</v>
      </c>
      <c r="B3523" s="2" t="s">
        <v>7077</v>
      </c>
      <c r="C3523" s="2">
        <v>25</v>
      </c>
      <c r="D3523" s="2" t="s">
        <v>12</v>
      </c>
      <c r="E3523" s="2" t="s">
        <v>52</v>
      </c>
      <c r="F3523" s="2" t="s">
        <v>25</v>
      </c>
      <c r="G3523" s="2" t="s">
        <v>30</v>
      </c>
      <c r="H3523" s="7">
        <v>5140.3900000000003</v>
      </c>
      <c r="I3523" s="3">
        <v>44965</v>
      </c>
      <c r="J3523" s="3" t="str">
        <f>TEXT(NIgerian_Fintech[[#This Row],[TransactionDate]], "JJJJ")</f>
        <v>2023</v>
      </c>
      <c r="K3523" s="3" t="str">
        <f>TEXT(NIgerian_Fintech[[#This Row],[TransactionDate]], "MMMM")</f>
        <v>February</v>
      </c>
      <c r="L3523" s="3" t="str">
        <f>TEXT(NIgerian_Fintech[[#This Row],[TransactionDate]], "MM")</f>
        <v>02</v>
      </c>
      <c r="M3523" s="3" t="str">
        <f>TEXT(NIgerian_Fintech[[#This Row],[TransactionDate]], "tttt")</f>
        <v>Wednesday</v>
      </c>
      <c r="N3523" s="2" t="s">
        <v>16</v>
      </c>
    </row>
    <row r="3524" spans="1:14" ht="14.5" x14ac:dyDescent="0.35">
      <c r="A3524" s="2" t="s">
        <v>7078</v>
      </c>
      <c r="B3524" s="2" t="s">
        <v>7079</v>
      </c>
      <c r="C3524" s="2">
        <v>51</v>
      </c>
      <c r="D3524" s="2" t="s">
        <v>39</v>
      </c>
      <c r="E3524" s="2" t="s">
        <v>64</v>
      </c>
      <c r="F3524" s="2" t="s">
        <v>35</v>
      </c>
      <c r="G3524" s="2" t="s">
        <v>36</v>
      </c>
      <c r="H3524" s="7">
        <v>1020.54</v>
      </c>
      <c r="I3524" s="3">
        <v>45231</v>
      </c>
      <c r="J3524" s="3" t="str">
        <f>TEXT(NIgerian_Fintech[[#This Row],[TransactionDate]], "JJJJ")</f>
        <v>2023</v>
      </c>
      <c r="K3524" s="3" t="str">
        <f>TEXT(NIgerian_Fintech[[#This Row],[TransactionDate]], "MMMM")</f>
        <v>November</v>
      </c>
      <c r="L3524" s="3" t="str">
        <f>TEXT(NIgerian_Fintech[[#This Row],[TransactionDate]], "MM")</f>
        <v>11</v>
      </c>
      <c r="M3524" s="3" t="str">
        <f>TEXT(NIgerian_Fintech[[#This Row],[TransactionDate]], "tttt")</f>
        <v>Wednesday</v>
      </c>
      <c r="N3524" s="2" t="s">
        <v>69</v>
      </c>
    </row>
    <row r="3525" spans="1:14" ht="14.5" x14ac:dyDescent="0.35">
      <c r="A3525" s="2" t="s">
        <v>7080</v>
      </c>
      <c r="B3525" s="2" t="s">
        <v>7081</v>
      </c>
      <c r="C3525" s="2">
        <v>29</v>
      </c>
      <c r="D3525" s="2" t="s">
        <v>12</v>
      </c>
      <c r="E3525" s="2" t="s">
        <v>42</v>
      </c>
      <c r="F3525" s="2" t="s">
        <v>14</v>
      </c>
      <c r="G3525" s="2" t="s">
        <v>20</v>
      </c>
      <c r="H3525" s="7">
        <v>8778.5499999999993</v>
      </c>
      <c r="I3525" s="3">
        <v>45209</v>
      </c>
      <c r="J3525" s="3" t="str">
        <f>TEXT(NIgerian_Fintech[[#This Row],[TransactionDate]], "JJJJ")</f>
        <v>2023</v>
      </c>
      <c r="K3525" s="3" t="str">
        <f>TEXT(NIgerian_Fintech[[#This Row],[TransactionDate]], "MMMM")</f>
        <v>October</v>
      </c>
      <c r="L3525" s="3" t="str">
        <f>TEXT(NIgerian_Fintech[[#This Row],[TransactionDate]], "MM")</f>
        <v>10</v>
      </c>
      <c r="M3525" s="3" t="str">
        <f>TEXT(NIgerian_Fintech[[#This Row],[TransactionDate]], "tttt")</f>
        <v>Tuesday</v>
      </c>
      <c r="N3525" s="2" t="s">
        <v>16</v>
      </c>
    </row>
    <row r="3526" spans="1:14" ht="14.5" x14ac:dyDescent="0.35">
      <c r="A3526" s="2" t="s">
        <v>7082</v>
      </c>
      <c r="B3526" s="2" t="s">
        <v>7083</v>
      </c>
      <c r="C3526" s="2">
        <v>55</v>
      </c>
      <c r="D3526" s="2" t="s">
        <v>12</v>
      </c>
      <c r="E3526" s="2" t="s">
        <v>13</v>
      </c>
      <c r="F3526" s="2" t="s">
        <v>55</v>
      </c>
      <c r="G3526" s="2" t="s">
        <v>36</v>
      </c>
      <c r="H3526" s="7">
        <v>3998.03</v>
      </c>
      <c r="I3526" s="3">
        <v>45452</v>
      </c>
      <c r="J3526" s="3" t="str">
        <f>TEXT(NIgerian_Fintech[[#This Row],[TransactionDate]], "JJJJ")</f>
        <v>2024</v>
      </c>
      <c r="K3526" s="3" t="str">
        <f>TEXT(NIgerian_Fintech[[#This Row],[TransactionDate]], "MMMM")</f>
        <v>June</v>
      </c>
      <c r="L3526" s="3" t="str">
        <f>TEXT(NIgerian_Fintech[[#This Row],[TransactionDate]], "MM")</f>
        <v>06</v>
      </c>
      <c r="M3526" s="3" t="str">
        <f>TEXT(NIgerian_Fintech[[#This Row],[TransactionDate]], "tttt")</f>
        <v>Sunday</v>
      </c>
      <c r="N3526" s="2" t="s">
        <v>16</v>
      </c>
    </row>
    <row r="3527" spans="1:14" ht="14.5" x14ac:dyDescent="0.35">
      <c r="A3527" s="2" t="s">
        <v>7084</v>
      </c>
      <c r="B3527" s="2" t="s">
        <v>7085</v>
      </c>
      <c r="C3527" s="2">
        <v>18</v>
      </c>
      <c r="D3527" s="2" t="s">
        <v>12</v>
      </c>
      <c r="E3527" s="2" t="s">
        <v>29</v>
      </c>
      <c r="F3527" s="2" t="s">
        <v>25</v>
      </c>
      <c r="G3527" s="2" t="s">
        <v>30</v>
      </c>
      <c r="H3527" s="7">
        <v>29353.43</v>
      </c>
      <c r="I3527" s="3">
        <v>45333</v>
      </c>
      <c r="J3527" s="3" t="str">
        <f>TEXT(NIgerian_Fintech[[#This Row],[TransactionDate]], "JJJJ")</f>
        <v>2024</v>
      </c>
      <c r="K3527" s="3" t="str">
        <f>TEXT(NIgerian_Fintech[[#This Row],[TransactionDate]], "MMMM")</f>
        <v>February</v>
      </c>
      <c r="L3527" s="3" t="str">
        <f>TEXT(NIgerian_Fintech[[#This Row],[TransactionDate]], "MM")</f>
        <v>02</v>
      </c>
      <c r="M3527" s="3" t="str">
        <f>TEXT(NIgerian_Fintech[[#This Row],[TransactionDate]], "tttt")</f>
        <v>Sunday</v>
      </c>
      <c r="N3527" s="2" t="s">
        <v>16</v>
      </c>
    </row>
    <row r="3528" spans="1:14" ht="14.5" x14ac:dyDescent="0.35">
      <c r="A3528" s="2" t="s">
        <v>7086</v>
      </c>
      <c r="B3528" s="2" t="s">
        <v>7087</v>
      </c>
      <c r="C3528" s="2">
        <v>48</v>
      </c>
      <c r="D3528" s="2" t="s">
        <v>39</v>
      </c>
      <c r="E3528" s="2" t="s">
        <v>29</v>
      </c>
      <c r="F3528" s="2" t="s">
        <v>49</v>
      </c>
      <c r="G3528" s="2" t="s">
        <v>36</v>
      </c>
      <c r="H3528" s="7">
        <v>6985.86</v>
      </c>
      <c r="I3528" s="3">
        <v>45285</v>
      </c>
      <c r="J3528" s="3" t="str">
        <f>TEXT(NIgerian_Fintech[[#This Row],[TransactionDate]], "JJJJ")</f>
        <v>2023</v>
      </c>
      <c r="K3528" s="3" t="str">
        <f>TEXT(NIgerian_Fintech[[#This Row],[TransactionDate]], "MMMM")</f>
        <v>December</v>
      </c>
      <c r="L3528" s="3" t="str">
        <f>TEXT(NIgerian_Fintech[[#This Row],[TransactionDate]], "MM")</f>
        <v>12</v>
      </c>
      <c r="M3528" s="3" t="str">
        <f>TEXT(NIgerian_Fintech[[#This Row],[TransactionDate]], "tttt")</f>
        <v>Monday</v>
      </c>
      <c r="N3528" s="2" t="s">
        <v>16</v>
      </c>
    </row>
    <row r="3529" spans="1:14" ht="14.5" x14ac:dyDescent="0.35">
      <c r="A3529" s="2" t="s">
        <v>7088</v>
      </c>
      <c r="B3529" s="2" t="s">
        <v>7089</v>
      </c>
      <c r="C3529" s="2">
        <v>21</v>
      </c>
      <c r="D3529" s="2" t="s">
        <v>12</v>
      </c>
      <c r="E3529" s="2" t="s">
        <v>13</v>
      </c>
      <c r="F3529" s="2" t="s">
        <v>19</v>
      </c>
      <c r="G3529" s="2" t="s">
        <v>36</v>
      </c>
      <c r="H3529" s="7">
        <v>6391.63</v>
      </c>
      <c r="I3529" s="3">
        <v>45304</v>
      </c>
      <c r="J3529" s="3" t="str">
        <f>TEXT(NIgerian_Fintech[[#This Row],[TransactionDate]], "JJJJ")</f>
        <v>2024</v>
      </c>
      <c r="K3529" s="3" t="str">
        <f>TEXT(NIgerian_Fintech[[#This Row],[TransactionDate]], "MMMM")</f>
        <v>January</v>
      </c>
      <c r="L3529" s="3" t="str">
        <f>TEXT(NIgerian_Fintech[[#This Row],[TransactionDate]], "MM")</f>
        <v>01</v>
      </c>
      <c r="M3529" s="3" t="str">
        <f>TEXT(NIgerian_Fintech[[#This Row],[TransactionDate]], "tttt")</f>
        <v>Saturday</v>
      </c>
      <c r="N3529" s="2" t="s">
        <v>16</v>
      </c>
    </row>
    <row r="3530" spans="1:14" ht="14.5" x14ac:dyDescent="0.35">
      <c r="A3530" s="2" t="s">
        <v>7090</v>
      </c>
      <c r="B3530" s="2" t="s">
        <v>7091</v>
      </c>
      <c r="C3530" s="2">
        <v>62</v>
      </c>
      <c r="D3530" s="2" t="s">
        <v>12</v>
      </c>
      <c r="E3530" s="2" t="s">
        <v>52</v>
      </c>
      <c r="F3530" s="2" t="s">
        <v>55</v>
      </c>
      <c r="G3530" s="2" t="s">
        <v>30</v>
      </c>
      <c r="H3530" s="7">
        <v>3699.19</v>
      </c>
      <c r="I3530" s="3">
        <v>45395</v>
      </c>
      <c r="J3530" s="3" t="str">
        <f>TEXT(NIgerian_Fintech[[#This Row],[TransactionDate]], "JJJJ")</f>
        <v>2024</v>
      </c>
      <c r="K3530" s="3" t="str">
        <f>TEXT(NIgerian_Fintech[[#This Row],[TransactionDate]], "MMMM")</f>
        <v>April</v>
      </c>
      <c r="L3530" s="3" t="str">
        <f>TEXT(NIgerian_Fintech[[#This Row],[TransactionDate]], "MM")</f>
        <v>04</v>
      </c>
      <c r="M3530" s="3" t="str">
        <f>TEXT(NIgerian_Fintech[[#This Row],[TransactionDate]], "tttt")</f>
        <v>Saturday</v>
      </c>
      <c r="N3530" s="2" t="s">
        <v>16</v>
      </c>
    </row>
    <row r="3531" spans="1:14" ht="14.5" x14ac:dyDescent="0.35">
      <c r="A3531" s="2" t="s">
        <v>7092</v>
      </c>
      <c r="B3531" s="2" t="s">
        <v>7093</v>
      </c>
      <c r="C3531" s="2">
        <v>22</v>
      </c>
      <c r="D3531" s="2" t="s">
        <v>39</v>
      </c>
      <c r="E3531" s="2" t="s">
        <v>52</v>
      </c>
      <c r="F3531" s="2" t="s">
        <v>35</v>
      </c>
      <c r="G3531" s="2" t="s">
        <v>30</v>
      </c>
      <c r="H3531" s="7">
        <v>4136.79</v>
      </c>
      <c r="I3531" s="3">
        <v>45207</v>
      </c>
      <c r="J3531" s="3" t="str">
        <f>TEXT(NIgerian_Fintech[[#This Row],[TransactionDate]], "JJJJ")</f>
        <v>2023</v>
      </c>
      <c r="K3531" s="3" t="str">
        <f>TEXT(NIgerian_Fintech[[#This Row],[TransactionDate]], "MMMM")</f>
        <v>October</v>
      </c>
      <c r="L3531" s="3" t="str">
        <f>TEXT(NIgerian_Fintech[[#This Row],[TransactionDate]], "MM")</f>
        <v>10</v>
      </c>
      <c r="M3531" s="3" t="str">
        <f>TEXT(NIgerian_Fintech[[#This Row],[TransactionDate]], "tttt")</f>
        <v>Sunday</v>
      </c>
      <c r="N3531" s="2" t="s">
        <v>16</v>
      </c>
    </row>
    <row r="3532" spans="1:14" ht="14.5" x14ac:dyDescent="0.35">
      <c r="A3532" s="2" t="s">
        <v>7094</v>
      </c>
      <c r="B3532" s="2" t="s">
        <v>7095</v>
      </c>
      <c r="C3532" s="2">
        <v>47</v>
      </c>
      <c r="D3532" s="2" t="s">
        <v>12</v>
      </c>
      <c r="E3532" s="2" t="s">
        <v>42</v>
      </c>
      <c r="F3532" s="2" t="s">
        <v>19</v>
      </c>
      <c r="G3532" s="2" t="s">
        <v>30</v>
      </c>
      <c r="H3532" s="7">
        <v>7189.88</v>
      </c>
      <c r="I3532" s="3">
        <v>45491</v>
      </c>
      <c r="J3532" s="3" t="str">
        <f>TEXT(NIgerian_Fintech[[#This Row],[TransactionDate]], "JJJJ")</f>
        <v>2024</v>
      </c>
      <c r="K3532" s="3" t="str">
        <f>TEXT(NIgerian_Fintech[[#This Row],[TransactionDate]], "MMMM")</f>
        <v>July</v>
      </c>
      <c r="L3532" s="3" t="str">
        <f>TEXT(NIgerian_Fintech[[#This Row],[TransactionDate]], "MM")</f>
        <v>07</v>
      </c>
      <c r="M3532" s="3" t="str">
        <f>TEXT(NIgerian_Fintech[[#This Row],[TransactionDate]], "tttt")</f>
        <v>Thursday</v>
      </c>
      <c r="N3532" s="2" t="s">
        <v>16</v>
      </c>
    </row>
    <row r="3533" spans="1:14" ht="14.5" x14ac:dyDescent="0.35">
      <c r="A3533" s="2" t="s">
        <v>7096</v>
      </c>
      <c r="B3533" s="2" t="s">
        <v>7097</v>
      </c>
      <c r="C3533" s="2">
        <v>41</v>
      </c>
      <c r="D3533" s="2" t="s">
        <v>39</v>
      </c>
      <c r="E3533" s="2" t="s">
        <v>93</v>
      </c>
      <c r="F3533" s="2" t="s">
        <v>55</v>
      </c>
      <c r="G3533" s="2" t="s">
        <v>15</v>
      </c>
      <c r="H3533" s="7">
        <v>3662.42</v>
      </c>
      <c r="I3533" s="3">
        <v>44937</v>
      </c>
      <c r="J3533" s="3" t="str">
        <f>TEXT(NIgerian_Fintech[[#This Row],[TransactionDate]], "JJJJ")</f>
        <v>2023</v>
      </c>
      <c r="K3533" s="3" t="str">
        <f>TEXT(NIgerian_Fintech[[#This Row],[TransactionDate]], "MMMM")</f>
        <v>January</v>
      </c>
      <c r="L3533" s="3" t="str">
        <f>TEXT(NIgerian_Fintech[[#This Row],[TransactionDate]], "MM")</f>
        <v>01</v>
      </c>
      <c r="M3533" s="3" t="str">
        <f>TEXT(NIgerian_Fintech[[#This Row],[TransactionDate]], "tttt")</f>
        <v>Wednesday</v>
      </c>
      <c r="N3533" s="2" t="s">
        <v>16</v>
      </c>
    </row>
    <row r="3534" spans="1:14" ht="14.5" x14ac:dyDescent="0.35">
      <c r="A3534" s="2" t="s">
        <v>7098</v>
      </c>
      <c r="B3534" s="2" t="s">
        <v>7099</v>
      </c>
      <c r="C3534" s="2">
        <v>20</v>
      </c>
      <c r="D3534" s="2" t="s">
        <v>39</v>
      </c>
      <c r="E3534" s="2" t="s">
        <v>93</v>
      </c>
      <c r="F3534" s="2" t="s">
        <v>25</v>
      </c>
      <c r="G3534" s="2" t="s">
        <v>30</v>
      </c>
      <c r="H3534" s="7">
        <v>22284.51</v>
      </c>
      <c r="I3534" s="3">
        <v>45601</v>
      </c>
      <c r="J3534" s="3" t="str">
        <f>TEXT(NIgerian_Fintech[[#This Row],[TransactionDate]], "JJJJ")</f>
        <v>2024</v>
      </c>
      <c r="K3534" s="3" t="str">
        <f>TEXT(NIgerian_Fintech[[#This Row],[TransactionDate]], "MMMM")</f>
        <v>November</v>
      </c>
      <c r="L3534" s="3" t="str">
        <f>TEXT(NIgerian_Fintech[[#This Row],[TransactionDate]], "MM")</f>
        <v>11</v>
      </c>
      <c r="M3534" s="3" t="str">
        <f>TEXT(NIgerian_Fintech[[#This Row],[TransactionDate]], "tttt")</f>
        <v>Tuesday</v>
      </c>
      <c r="N3534" s="2" t="s">
        <v>16</v>
      </c>
    </row>
    <row r="3535" spans="1:14" ht="14.5" x14ac:dyDescent="0.35">
      <c r="A3535" s="2" t="s">
        <v>7100</v>
      </c>
      <c r="B3535" s="2" t="s">
        <v>7101</v>
      </c>
      <c r="C3535" s="2">
        <v>28</v>
      </c>
      <c r="D3535" s="2" t="s">
        <v>39</v>
      </c>
      <c r="E3535" s="2" t="s">
        <v>93</v>
      </c>
      <c r="F3535" s="2" t="s">
        <v>25</v>
      </c>
      <c r="G3535" s="2" t="s">
        <v>36</v>
      </c>
      <c r="H3535" s="7">
        <v>5780.66</v>
      </c>
      <c r="I3535" s="3">
        <v>45621</v>
      </c>
      <c r="J3535" s="3" t="str">
        <f>TEXT(NIgerian_Fintech[[#This Row],[TransactionDate]], "JJJJ")</f>
        <v>2024</v>
      </c>
      <c r="K3535" s="3" t="str">
        <f>TEXT(NIgerian_Fintech[[#This Row],[TransactionDate]], "MMMM")</f>
        <v>November</v>
      </c>
      <c r="L3535" s="3" t="str">
        <f>TEXT(NIgerian_Fintech[[#This Row],[TransactionDate]], "MM")</f>
        <v>11</v>
      </c>
      <c r="M3535" s="3" t="str">
        <f>TEXT(NIgerian_Fintech[[#This Row],[TransactionDate]], "tttt")</f>
        <v>Monday</v>
      </c>
      <c r="N3535" s="2" t="s">
        <v>16</v>
      </c>
    </row>
    <row r="3536" spans="1:14" ht="14.5" x14ac:dyDescent="0.35">
      <c r="A3536" s="2" t="s">
        <v>7102</v>
      </c>
      <c r="B3536" s="2" t="s">
        <v>7103</v>
      </c>
      <c r="C3536" s="2">
        <v>62</v>
      </c>
      <c r="D3536" s="2" t="s">
        <v>12</v>
      </c>
      <c r="E3536" s="2" t="s">
        <v>64</v>
      </c>
      <c r="F3536" s="2" t="s">
        <v>14</v>
      </c>
      <c r="G3536" s="2" t="s">
        <v>30</v>
      </c>
      <c r="H3536" s="7">
        <v>3453.42</v>
      </c>
      <c r="I3536" s="3">
        <v>45112</v>
      </c>
      <c r="J3536" s="3" t="str">
        <f>TEXT(NIgerian_Fintech[[#This Row],[TransactionDate]], "JJJJ")</f>
        <v>2023</v>
      </c>
      <c r="K3536" s="3" t="str">
        <f>TEXT(NIgerian_Fintech[[#This Row],[TransactionDate]], "MMMM")</f>
        <v>July</v>
      </c>
      <c r="L3536" s="3" t="str">
        <f>TEXT(NIgerian_Fintech[[#This Row],[TransactionDate]], "MM")</f>
        <v>07</v>
      </c>
      <c r="M3536" s="3" t="str">
        <f>TEXT(NIgerian_Fintech[[#This Row],[TransactionDate]], "tttt")</f>
        <v>Wednesday</v>
      </c>
      <c r="N3536" s="2" t="s">
        <v>16</v>
      </c>
    </row>
    <row r="3537" spans="1:14" ht="14.5" x14ac:dyDescent="0.35">
      <c r="A3537" s="2" t="s">
        <v>7104</v>
      </c>
      <c r="B3537" s="2" t="s">
        <v>7105</v>
      </c>
      <c r="C3537" s="2">
        <v>21</v>
      </c>
      <c r="D3537" s="2" t="s">
        <v>12</v>
      </c>
      <c r="E3537" s="2" t="s">
        <v>93</v>
      </c>
      <c r="F3537" s="2" t="s">
        <v>35</v>
      </c>
      <c r="G3537" s="2" t="s">
        <v>20</v>
      </c>
      <c r="H3537" s="7">
        <v>1688.86</v>
      </c>
      <c r="I3537" s="3">
        <v>45475</v>
      </c>
      <c r="J3537" s="3" t="str">
        <f>TEXT(NIgerian_Fintech[[#This Row],[TransactionDate]], "JJJJ")</f>
        <v>2024</v>
      </c>
      <c r="K3537" s="3" t="str">
        <f>TEXT(NIgerian_Fintech[[#This Row],[TransactionDate]], "MMMM")</f>
        <v>July</v>
      </c>
      <c r="L3537" s="3" t="str">
        <f>TEXT(NIgerian_Fintech[[#This Row],[TransactionDate]], "MM")</f>
        <v>07</v>
      </c>
      <c r="M3537" s="3" t="str">
        <f>TEXT(NIgerian_Fintech[[#This Row],[TransactionDate]], "tttt")</f>
        <v>Tuesday</v>
      </c>
      <c r="N3537" s="2" t="s">
        <v>16</v>
      </c>
    </row>
    <row r="3538" spans="1:14" ht="14.5" x14ac:dyDescent="0.35">
      <c r="A3538" s="2" t="s">
        <v>7106</v>
      </c>
      <c r="B3538" s="2" t="s">
        <v>7107</v>
      </c>
      <c r="C3538" s="2">
        <v>43</v>
      </c>
      <c r="D3538" s="2" t="s">
        <v>39</v>
      </c>
      <c r="E3538" s="2" t="s">
        <v>13</v>
      </c>
      <c r="F3538" s="2" t="s">
        <v>55</v>
      </c>
      <c r="G3538" s="2" t="s">
        <v>30</v>
      </c>
      <c r="H3538" s="7">
        <v>11158.12</v>
      </c>
      <c r="I3538" s="3">
        <v>44935</v>
      </c>
      <c r="J3538" s="3" t="str">
        <f>TEXT(NIgerian_Fintech[[#This Row],[TransactionDate]], "JJJJ")</f>
        <v>2023</v>
      </c>
      <c r="K3538" s="3" t="str">
        <f>TEXT(NIgerian_Fintech[[#This Row],[TransactionDate]], "MMMM")</f>
        <v>January</v>
      </c>
      <c r="L3538" s="3" t="str">
        <f>TEXT(NIgerian_Fintech[[#This Row],[TransactionDate]], "MM")</f>
        <v>01</v>
      </c>
      <c r="M3538" s="3" t="str">
        <f>TEXT(NIgerian_Fintech[[#This Row],[TransactionDate]], "tttt")</f>
        <v>Monday</v>
      </c>
      <c r="N3538" s="2" t="s">
        <v>16</v>
      </c>
    </row>
    <row r="3539" spans="1:14" ht="14.5" x14ac:dyDescent="0.35">
      <c r="A3539" s="2" t="s">
        <v>7108</v>
      </c>
      <c r="B3539" s="2" t="s">
        <v>7109</v>
      </c>
      <c r="C3539" s="2">
        <v>44</v>
      </c>
      <c r="D3539" s="2" t="s">
        <v>39</v>
      </c>
      <c r="E3539" s="2" t="s">
        <v>29</v>
      </c>
      <c r="F3539" s="2" t="s">
        <v>35</v>
      </c>
      <c r="G3539" s="2" t="s">
        <v>30</v>
      </c>
      <c r="H3539" s="7">
        <v>261.25</v>
      </c>
      <c r="I3539" s="3">
        <v>44954</v>
      </c>
      <c r="J3539" s="3" t="str">
        <f>TEXT(NIgerian_Fintech[[#This Row],[TransactionDate]], "JJJJ")</f>
        <v>2023</v>
      </c>
      <c r="K3539" s="3" t="str">
        <f>TEXT(NIgerian_Fintech[[#This Row],[TransactionDate]], "MMMM")</f>
        <v>January</v>
      </c>
      <c r="L3539" s="3" t="str">
        <f>TEXT(NIgerian_Fintech[[#This Row],[TransactionDate]], "MM")</f>
        <v>01</v>
      </c>
      <c r="M3539" s="3" t="str">
        <f>TEXT(NIgerian_Fintech[[#This Row],[TransactionDate]], "tttt")</f>
        <v>Saturday</v>
      </c>
      <c r="N3539" s="2" t="s">
        <v>16</v>
      </c>
    </row>
    <row r="3540" spans="1:14" ht="14.5" x14ac:dyDescent="0.35">
      <c r="A3540" s="2" t="s">
        <v>7110</v>
      </c>
      <c r="B3540" s="2" t="s">
        <v>7111</v>
      </c>
      <c r="C3540" s="2">
        <v>63</v>
      </c>
      <c r="D3540" s="2" t="s">
        <v>39</v>
      </c>
      <c r="E3540" s="2" t="s">
        <v>29</v>
      </c>
      <c r="F3540" s="2" t="s">
        <v>49</v>
      </c>
      <c r="G3540" s="2" t="s">
        <v>26</v>
      </c>
      <c r="H3540" s="7">
        <v>5978.29</v>
      </c>
      <c r="I3540" s="3">
        <v>45612</v>
      </c>
      <c r="J3540" s="3" t="str">
        <f>TEXT(NIgerian_Fintech[[#This Row],[TransactionDate]], "JJJJ")</f>
        <v>2024</v>
      </c>
      <c r="K3540" s="3" t="str">
        <f>TEXT(NIgerian_Fintech[[#This Row],[TransactionDate]], "MMMM")</f>
        <v>November</v>
      </c>
      <c r="L3540" s="3" t="str">
        <f>TEXT(NIgerian_Fintech[[#This Row],[TransactionDate]], "MM")</f>
        <v>11</v>
      </c>
      <c r="M3540" s="3" t="str">
        <f>TEXT(NIgerian_Fintech[[#This Row],[TransactionDate]], "tttt")</f>
        <v>Saturday</v>
      </c>
      <c r="N3540" s="2" t="s">
        <v>21</v>
      </c>
    </row>
    <row r="3541" spans="1:14" ht="14.5" x14ac:dyDescent="0.35">
      <c r="A3541" s="2" t="s">
        <v>7112</v>
      </c>
      <c r="B3541" s="2" t="s">
        <v>7113</v>
      </c>
      <c r="C3541" s="2">
        <v>60</v>
      </c>
      <c r="D3541" s="2" t="s">
        <v>39</v>
      </c>
      <c r="E3541" s="2" t="s">
        <v>64</v>
      </c>
      <c r="F3541" s="2" t="s">
        <v>35</v>
      </c>
      <c r="G3541" s="2" t="s">
        <v>36</v>
      </c>
      <c r="H3541" s="7">
        <v>7987.78</v>
      </c>
      <c r="I3541" s="3">
        <v>45390</v>
      </c>
      <c r="J3541" s="3" t="str">
        <f>TEXT(NIgerian_Fintech[[#This Row],[TransactionDate]], "JJJJ")</f>
        <v>2024</v>
      </c>
      <c r="K3541" s="3" t="str">
        <f>TEXT(NIgerian_Fintech[[#This Row],[TransactionDate]], "MMMM")</f>
        <v>April</v>
      </c>
      <c r="L3541" s="3" t="str">
        <f>TEXT(NIgerian_Fintech[[#This Row],[TransactionDate]], "MM")</f>
        <v>04</v>
      </c>
      <c r="M3541" s="3" t="str">
        <f>TEXT(NIgerian_Fintech[[#This Row],[TransactionDate]], "tttt")</f>
        <v>Monday</v>
      </c>
      <c r="N3541" s="2" t="s">
        <v>16</v>
      </c>
    </row>
    <row r="3542" spans="1:14" ht="14.5" x14ac:dyDescent="0.35">
      <c r="A3542" s="2" t="s">
        <v>7114</v>
      </c>
      <c r="B3542" s="2" t="s">
        <v>7115</v>
      </c>
      <c r="C3542" s="2">
        <v>44</v>
      </c>
      <c r="D3542" s="2" t="s">
        <v>39</v>
      </c>
      <c r="E3542" s="2" t="s">
        <v>42</v>
      </c>
      <c r="F3542" s="2" t="s">
        <v>25</v>
      </c>
      <c r="G3542" s="2" t="s">
        <v>36</v>
      </c>
      <c r="H3542" s="7">
        <v>4151.8900000000003</v>
      </c>
      <c r="I3542" s="3">
        <v>45565</v>
      </c>
      <c r="J3542" s="3" t="str">
        <f>TEXT(NIgerian_Fintech[[#This Row],[TransactionDate]], "JJJJ")</f>
        <v>2024</v>
      </c>
      <c r="K3542" s="3" t="str">
        <f>TEXT(NIgerian_Fintech[[#This Row],[TransactionDate]], "MMMM")</f>
        <v>September</v>
      </c>
      <c r="L3542" s="3" t="str">
        <f>TEXT(NIgerian_Fintech[[#This Row],[TransactionDate]], "MM")</f>
        <v>09</v>
      </c>
      <c r="M3542" s="3" t="str">
        <f>TEXT(NIgerian_Fintech[[#This Row],[TransactionDate]], "tttt")</f>
        <v>Monday</v>
      </c>
      <c r="N3542" s="2" t="s">
        <v>69</v>
      </c>
    </row>
    <row r="3543" spans="1:14" ht="14.5" x14ac:dyDescent="0.35">
      <c r="A3543" s="2" t="s">
        <v>7116</v>
      </c>
      <c r="B3543" s="2" t="s">
        <v>7117</v>
      </c>
      <c r="C3543" s="2">
        <v>59</v>
      </c>
      <c r="D3543" s="2" t="s">
        <v>39</v>
      </c>
      <c r="E3543" s="2" t="s">
        <v>13</v>
      </c>
      <c r="F3543" s="2" t="s">
        <v>14</v>
      </c>
      <c r="G3543" s="2" t="s">
        <v>20</v>
      </c>
      <c r="H3543" s="7">
        <v>13855.66</v>
      </c>
      <c r="I3543" s="3">
        <v>45437</v>
      </c>
      <c r="J3543" s="3" t="str">
        <f>TEXT(NIgerian_Fintech[[#This Row],[TransactionDate]], "JJJJ")</f>
        <v>2024</v>
      </c>
      <c r="K3543" s="3" t="str">
        <f>TEXT(NIgerian_Fintech[[#This Row],[TransactionDate]], "MMMM")</f>
        <v>May</v>
      </c>
      <c r="L3543" s="3" t="str">
        <f>TEXT(NIgerian_Fintech[[#This Row],[TransactionDate]], "MM")</f>
        <v>05</v>
      </c>
      <c r="M3543" s="3" t="str">
        <f>TEXT(NIgerian_Fintech[[#This Row],[TransactionDate]], "tttt")</f>
        <v>Saturday</v>
      </c>
      <c r="N3543" s="2" t="s">
        <v>16</v>
      </c>
    </row>
    <row r="3544" spans="1:14" ht="14.5" x14ac:dyDescent="0.35">
      <c r="A3544" s="2" t="s">
        <v>7118</v>
      </c>
      <c r="B3544" s="2" t="s">
        <v>7119</v>
      </c>
      <c r="C3544" s="2">
        <v>23</v>
      </c>
      <c r="D3544" s="2" t="s">
        <v>12</v>
      </c>
      <c r="E3544" s="2" t="s">
        <v>29</v>
      </c>
      <c r="F3544" s="2" t="s">
        <v>25</v>
      </c>
      <c r="G3544" s="2" t="s">
        <v>15</v>
      </c>
      <c r="H3544" s="7">
        <v>11259.64</v>
      </c>
      <c r="I3544" s="3">
        <v>45428</v>
      </c>
      <c r="J3544" s="3" t="str">
        <f>TEXT(NIgerian_Fintech[[#This Row],[TransactionDate]], "JJJJ")</f>
        <v>2024</v>
      </c>
      <c r="K3544" s="3" t="str">
        <f>TEXT(NIgerian_Fintech[[#This Row],[TransactionDate]], "MMMM")</f>
        <v>May</v>
      </c>
      <c r="L3544" s="3" t="str">
        <f>TEXT(NIgerian_Fintech[[#This Row],[TransactionDate]], "MM")</f>
        <v>05</v>
      </c>
      <c r="M3544" s="3" t="str">
        <f>TEXT(NIgerian_Fintech[[#This Row],[TransactionDate]], "tttt")</f>
        <v>Thursday</v>
      </c>
      <c r="N3544" s="2" t="s">
        <v>16</v>
      </c>
    </row>
    <row r="3545" spans="1:14" ht="14.5" x14ac:dyDescent="0.35">
      <c r="A3545" s="2" t="s">
        <v>7120</v>
      </c>
      <c r="B3545" s="2" t="s">
        <v>7121</v>
      </c>
      <c r="C3545" s="2">
        <v>32</v>
      </c>
      <c r="D3545" s="2" t="s">
        <v>39</v>
      </c>
      <c r="E3545" s="2" t="s">
        <v>13</v>
      </c>
      <c r="F3545" s="2" t="s">
        <v>19</v>
      </c>
      <c r="G3545" s="2" t="s">
        <v>26</v>
      </c>
      <c r="H3545" s="7">
        <v>35543.129999999997</v>
      </c>
      <c r="I3545" s="3">
        <v>45508</v>
      </c>
      <c r="J3545" s="3" t="str">
        <f>TEXT(NIgerian_Fintech[[#This Row],[TransactionDate]], "JJJJ")</f>
        <v>2024</v>
      </c>
      <c r="K3545" s="3" t="str">
        <f>TEXT(NIgerian_Fintech[[#This Row],[TransactionDate]], "MMMM")</f>
        <v>August</v>
      </c>
      <c r="L3545" s="3" t="str">
        <f>TEXT(NIgerian_Fintech[[#This Row],[TransactionDate]], "MM")</f>
        <v>08</v>
      </c>
      <c r="M3545" s="3" t="str">
        <f>TEXT(NIgerian_Fintech[[#This Row],[TransactionDate]], "tttt")</f>
        <v>Sunday</v>
      </c>
      <c r="N3545" s="2" t="s">
        <v>21</v>
      </c>
    </row>
    <row r="3546" spans="1:14" ht="14.5" x14ac:dyDescent="0.35">
      <c r="A3546" s="2" t="s">
        <v>7122</v>
      </c>
      <c r="B3546" s="2" t="s">
        <v>7123</v>
      </c>
      <c r="C3546" s="2">
        <v>47</v>
      </c>
      <c r="D3546" s="2" t="s">
        <v>39</v>
      </c>
      <c r="E3546" s="2" t="s">
        <v>29</v>
      </c>
      <c r="F3546" s="2" t="s">
        <v>25</v>
      </c>
      <c r="G3546" s="2" t="s">
        <v>20</v>
      </c>
      <c r="H3546" s="7">
        <v>7108.36</v>
      </c>
      <c r="I3546" s="3">
        <v>45589</v>
      </c>
      <c r="J3546" s="3" t="str">
        <f>TEXT(NIgerian_Fintech[[#This Row],[TransactionDate]], "JJJJ")</f>
        <v>2024</v>
      </c>
      <c r="K3546" s="3" t="str">
        <f>TEXT(NIgerian_Fintech[[#This Row],[TransactionDate]], "MMMM")</f>
        <v>October</v>
      </c>
      <c r="L3546" s="3" t="str">
        <f>TEXT(NIgerian_Fintech[[#This Row],[TransactionDate]], "MM")</f>
        <v>10</v>
      </c>
      <c r="M3546" s="3" t="str">
        <f>TEXT(NIgerian_Fintech[[#This Row],[TransactionDate]], "tttt")</f>
        <v>Thursday</v>
      </c>
      <c r="N3546" s="2" t="s">
        <v>16</v>
      </c>
    </row>
    <row r="3547" spans="1:14" ht="14.5" x14ac:dyDescent="0.35">
      <c r="A3547" s="2" t="s">
        <v>7124</v>
      </c>
      <c r="B3547" s="2" t="s">
        <v>7125</v>
      </c>
      <c r="C3547" s="2">
        <v>59</v>
      </c>
      <c r="D3547" s="2" t="s">
        <v>39</v>
      </c>
      <c r="E3547" s="2" t="s">
        <v>74</v>
      </c>
      <c r="F3547" s="2" t="s">
        <v>55</v>
      </c>
      <c r="G3547" s="2" t="s">
        <v>20</v>
      </c>
      <c r="H3547" s="7">
        <v>7717.84</v>
      </c>
      <c r="I3547" s="3">
        <v>45587</v>
      </c>
      <c r="J3547" s="3" t="str">
        <f>TEXT(NIgerian_Fintech[[#This Row],[TransactionDate]], "JJJJ")</f>
        <v>2024</v>
      </c>
      <c r="K3547" s="3" t="str">
        <f>TEXT(NIgerian_Fintech[[#This Row],[TransactionDate]], "MMMM")</f>
        <v>October</v>
      </c>
      <c r="L3547" s="3" t="str">
        <f>TEXT(NIgerian_Fintech[[#This Row],[TransactionDate]], "MM")</f>
        <v>10</v>
      </c>
      <c r="M3547" s="3" t="str">
        <f>TEXT(NIgerian_Fintech[[#This Row],[TransactionDate]], "tttt")</f>
        <v>Tuesday</v>
      </c>
      <c r="N3547" s="2" t="s">
        <v>16</v>
      </c>
    </row>
    <row r="3548" spans="1:14" ht="14.5" x14ac:dyDescent="0.35">
      <c r="A3548" s="2" t="s">
        <v>7126</v>
      </c>
      <c r="B3548" s="2" t="s">
        <v>7127</v>
      </c>
      <c r="C3548" s="2">
        <v>54</v>
      </c>
      <c r="D3548" s="2" t="s">
        <v>12</v>
      </c>
      <c r="E3548" s="2" t="s">
        <v>42</v>
      </c>
      <c r="F3548" s="2" t="s">
        <v>14</v>
      </c>
      <c r="G3548" s="2" t="s">
        <v>36</v>
      </c>
      <c r="H3548" s="7">
        <v>2821.5</v>
      </c>
      <c r="I3548" s="3">
        <v>45144</v>
      </c>
      <c r="J3548" s="3" t="str">
        <f>TEXT(NIgerian_Fintech[[#This Row],[TransactionDate]], "JJJJ")</f>
        <v>2023</v>
      </c>
      <c r="K3548" s="3" t="str">
        <f>TEXT(NIgerian_Fintech[[#This Row],[TransactionDate]], "MMMM")</f>
        <v>August</v>
      </c>
      <c r="L3548" s="3" t="str">
        <f>TEXT(NIgerian_Fintech[[#This Row],[TransactionDate]], "MM")</f>
        <v>08</v>
      </c>
      <c r="M3548" s="3" t="str">
        <f>TEXT(NIgerian_Fintech[[#This Row],[TransactionDate]], "tttt")</f>
        <v>Sunday</v>
      </c>
      <c r="N3548" s="2" t="s">
        <v>16</v>
      </c>
    </row>
    <row r="3549" spans="1:14" ht="14.5" x14ac:dyDescent="0.35">
      <c r="A3549" s="2" t="s">
        <v>7128</v>
      </c>
      <c r="B3549" s="2" t="s">
        <v>7129</v>
      </c>
      <c r="C3549" s="2">
        <v>54</v>
      </c>
      <c r="D3549" s="2" t="s">
        <v>12</v>
      </c>
      <c r="E3549" s="2" t="s">
        <v>42</v>
      </c>
      <c r="F3549" s="2" t="s">
        <v>55</v>
      </c>
      <c r="G3549" s="2" t="s">
        <v>26</v>
      </c>
      <c r="H3549" s="7">
        <v>4869.2</v>
      </c>
      <c r="I3549" s="3">
        <v>45355</v>
      </c>
      <c r="J3549" s="3" t="str">
        <f>TEXT(NIgerian_Fintech[[#This Row],[TransactionDate]], "JJJJ")</f>
        <v>2024</v>
      </c>
      <c r="K3549" s="3" t="str">
        <f>TEXT(NIgerian_Fintech[[#This Row],[TransactionDate]], "MMMM")</f>
        <v>March</v>
      </c>
      <c r="L3549" s="3" t="str">
        <f>TEXT(NIgerian_Fintech[[#This Row],[TransactionDate]], "MM")</f>
        <v>03</v>
      </c>
      <c r="M3549" s="3" t="str">
        <f>TEXT(NIgerian_Fintech[[#This Row],[TransactionDate]], "tttt")</f>
        <v>Monday</v>
      </c>
      <c r="N3549" s="2" t="s">
        <v>16</v>
      </c>
    </row>
    <row r="3550" spans="1:14" ht="14.5" x14ac:dyDescent="0.35">
      <c r="A3550" s="2" t="s">
        <v>7130</v>
      </c>
      <c r="B3550" s="2" t="s">
        <v>7131</v>
      </c>
      <c r="C3550" s="2">
        <v>59</v>
      </c>
      <c r="D3550" s="2" t="s">
        <v>12</v>
      </c>
      <c r="E3550" s="2" t="s">
        <v>24</v>
      </c>
      <c r="F3550" s="2" t="s">
        <v>49</v>
      </c>
      <c r="G3550" s="2" t="s">
        <v>36</v>
      </c>
      <c r="H3550" s="7">
        <v>272.27999999999997</v>
      </c>
      <c r="I3550" s="3">
        <v>45564</v>
      </c>
      <c r="J3550" s="3" t="str">
        <f>TEXT(NIgerian_Fintech[[#This Row],[TransactionDate]], "JJJJ")</f>
        <v>2024</v>
      </c>
      <c r="K3550" s="3" t="str">
        <f>TEXT(NIgerian_Fintech[[#This Row],[TransactionDate]], "MMMM")</f>
        <v>September</v>
      </c>
      <c r="L3550" s="3" t="str">
        <f>TEXT(NIgerian_Fintech[[#This Row],[TransactionDate]], "MM")</f>
        <v>09</v>
      </c>
      <c r="M3550" s="3" t="str">
        <f>TEXT(NIgerian_Fintech[[#This Row],[TransactionDate]], "tttt")</f>
        <v>Sunday</v>
      </c>
      <c r="N3550" s="2" t="s">
        <v>21</v>
      </c>
    </row>
    <row r="3551" spans="1:14" ht="14.5" x14ac:dyDescent="0.35">
      <c r="A3551" s="2" t="s">
        <v>7132</v>
      </c>
      <c r="B3551" s="2" t="s">
        <v>7133</v>
      </c>
      <c r="C3551" s="2">
        <v>54</v>
      </c>
      <c r="D3551" s="2" t="s">
        <v>12</v>
      </c>
      <c r="E3551" s="2" t="s">
        <v>74</v>
      </c>
      <c r="F3551" s="2" t="s">
        <v>49</v>
      </c>
      <c r="G3551" s="2" t="s">
        <v>15</v>
      </c>
      <c r="H3551" s="7">
        <v>11688.46</v>
      </c>
      <c r="I3551" s="3">
        <v>44929</v>
      </c>
      <c r="J3551" s="3" t="str">
        <f>TEXT(NIgerian_Fintech[[#This Row],[TransactionDate]], "JJJJ")</f>
        <v>2023</v>
      </c>
      <c r="K3551" s="3" t="str">
        <f>TEXT(NIgerian_Fintech[[#This Row],[TransactionDate]], "MMMM")</f>
        <v>January</v>
      </c>
      <c r="L3551" s="3" t="str">
        <f>TEXT(NIgerian_Fintech[[#This Row],[TransactionDate]], "MM")</f>
        <v>01</v>
      </c>
      <c r="M3551" s="3" t="str">
        <f>TEXT(NIgerian_Fintech[[#This Row],[TransactionDate]], "tttt")</f>
        <v>Tuesday</v>
      </c>
      <c r="N3551" s="2" t="s">
        <v>16</v>
      </c>
    </row>
    <row r="3552" spans="1:14" ht="14.5" x14ac:dyDescent="0.35">
      <c r="A3552" s="2" t="s">
        <v>7134</v>
      </c>
      <c r="B3552" s="2" t="s">
        <v>7135</v>
      </c>
      <c r="C3552" s="2">
        <v>52</v>
      </c>
      <c r="D3552" s="2" t="s">
        <v>39</v>
      </c>
      <c r="E3552" s="2" t="s">
        <v>64</v>
      </c>
      <c r="F3552" s="2" t="s">
        <v>25</v>
      </c>
      <c r="G3552" s="2" t="s">
        <v>36</v>
      </c>
      <c r="H3552" s="7">
        <v>3734.18</v>
      </c>
      <c r="I3552" s="3">
        <v>45113</v>
      </c>
      <c r="J3552" s="3" t="str">
        <f>TEXT(NIgerian_Fintech[[#This Row],[TransactionDate]], "JJJJ")</f>
        <v>2023</v>
      </c>
      <c r="K3552" s="3" t="str">
        <f>TEXT(NIgerian_Fintech[[#This Row],[TransactionDate]], "MMMM")</f>
        <v>July</v>
      </c>
      <c r="L3552" s="3" t="str">
        <f>TEXT(NIgerian_Fintech[[#This Row],[TransactionDate]], "MM")</f>
        <v>07</v>
      </c>
      <c r="M3552" s="3" t="str">
        <f>TEXT(NIgerian_Fintech[[#This Row],[TransactionDate]], "tttt")</f>
        <v>Thursday</v>
      </c>
      <c r="N3552" s="2" t="s">
        <v>16</v>
      </c>
    </row>
    <row r="3553" spans="1:14" ht="14.5" x14ac:dyDescent="0.35">
      <c r="A3553" s="2" t="s">
        <v>7136</v>
      </c>
      <c r="B3553" s="2" t="s">
        <v>7137</v>
      </c>
      <c r="C3553" s="2">
        <v>40</v>
      </c>
      <c r="D3553" s="2" t="s">
        <v>12</v>
      </c>
      <c r="E3553" s="2" t="s">
        <v>29</v>
      </c>
      <c r="F3553" s="2" t="s">
        <v>14</v>
      </c>
      <c r="G3553" s="2" t="s">
        <v>30</v>
      </c>
      <c r="H3553" s="7">
        <v>7773.27</v>
      </c>
      <c r="I3553" s="3">
        <v>44969</v>
      </c>
      <c r="J3553" s="3" t="str">
        <f>TEXT(NIgerian_Fintech[[#This Row],[TransactionDate]], "JJJJ")</f>
        <v>2023</v>
      </c>
      <c r="K3553" s="3" t="str">
        <f>TEXT(NIgerian_Fintech[[#This Row],[TransactionDate]], "MMMM")</f>
        <v>February</v>
      </c>
      <c r="L3553" s="3" t="str">
        <f>TEXT(NIgerian_Fintech[[#This Row],[TransactionDate]], "MM")</f>
        <v>02</v>
      </c>
      <c r="M3553" s="3" t="str">
        <f>TEXT(NIgerian_Fintech[[#This Row],[TransactionDate]], "tttt")</f>
        <v>Sunday</v>
      </c>
      <c r="N3553" s="2" t="s">
        <v>16</v>
      </c>
    </row>
    <row r="3554" spans="1:14" ht="14.5" x14ac:dyDescent="0.35">
      <c r="A3554" s="2" t="s">
        <v>7138</v>
      </c>
      <c r="B3554" s="2" t="s">
        <v>7139</v>
      </c>
      <c r="C3554" s="2">
        <v>23</v>
      </c>
      <c r="D3554" s="2" t="s">
        <v>39</v>
      </c>
      <c r="E3554" s="2" t="s">
        <v>24</v>
      </c>
      <c r="F3554" s="2" t="s">
        <v>35</v>
      </c>
      <c r="G3554" s="2" t="s">
        <v>36</v>
      </c>
      <c r="H3554" s="7">
        <v>2943.61</v>
      </c>
      <c r="I3554" s="3">
        <v>45537</v>
      </c>
      <c r="J3554" s="3" t="str">
        <f>TEXT(NIgerian_Fintech[[#This Row],[TransactionDate]], "JJJJ")</f>
        <v>2024</v>
      </c>
      <c r="K3554" s="3" t="str">
        <f>TEXT(NIgerian_Fintech[[#This Row],[TransactionDate]], "MMMM")</f>
        <v>September</v>
      </c>
      <c r="L3554" s="3" t="str">
        <f>TEXT(NIgerian_Fintech[[#This Row],[TransactionDate]], "MM")</f>
        <v>09</v>
      </c>
      <c r="M3554" s="3" t="str">
        <f>TEXT(NIgerian_Fintech[[#This Row],[TransactionDate]], "tttt")</f>
        <v>Monday</v>
      </c>
      <c r="N3554" s="2" t="s">
        <v>16</v>
      </c>
    </row>
    <row r="3555" spans="1:14" ht="14.5" x14ac:dyDescent="0.35">
      <c r="A3555" s="2" t="s">
        <v>7140</v>
      </c>
      <c r="B3555" s="2" t="s">
        <v>7141</v>
      </c>
      <c r="C3555" s="2">
        <v>21</v>
      </c>
      <c r="D3555" s="2" t="s">
        <v>39</v>
      </c>
      <c r="E3555" s="2" t="s">
        <v>29</v>
      </c>
      <c r="F3555" s="2" t="s">
        <v>14</v>
      </c>
      <c r="G3555" s="2" t="s">
        <v>30</v>
      </c>
      <c r="H3555" s="7">
        <v>9703.15</v>
      </c>
      <c r="I3555" s="3">
        <v>45337</v>
      </c>
      <c r="J3555" s="3" t="str">
        <f>TEXT(NIgerian_Fintech[[#This Row],[TransactionDate]], "JJJJ")</f>
        <v>2024</v>
      </c>
      <c r="K3555" s="3" t="str">
        <f>TEXT(NIgerian_Fintech[[#This Row],[TransactionDate]], "MMMM")</f>
        <v>February</v>
      </c>
      <c r="L3555" s="3" t="str">
        <f>TEXT(NIgerian_Fintech[[#This Row],[TransactionDate]], "MM")</f>
        <v>02</v>
      </c>
      <c r="M3555" s="3" t="str">
        <f>TEXT(NIgerian_Fintech[[#This Row],[TransactionDate]], "tttt")</f>
        <v>Thursday</v>
      </c>
      <c r="N3555" s="2" t="s">
        <v>16</v>
      </c>
    </row>
    <row r="3556" spans="1:14" ht="14.5" x14ac:dyDescent="0.35">
      <c r="A3556" s="2" t="s">
        <v>7142</v>
      </c>
      <c r="B3556" s="2" t="s">
        <v>7143</v>
      </c>
      <c r="C3556" s="2">
        <v>35</v>
      </c>
      <c r="D3556" s="2" t="s">
        <v>39</v>
      </c>
      <c r="E3556" s="2" t="s">
        <v>29</v>
      </c>
      <c r="F3556" s="2" t="s">
        <v>14</v>
      </c>
      <c r="G3556" s="2" t="s">
        <v>20</v>
      </c>
      <c r="H3556" s="7">
        <v>5934.51</v>
      </c>
      <c r="I3556" s="3">
        <v>45116</v>
      </c>
      <c r="J3556" s="3" t="str">
        <f>TEXT(NIgerian_Fintech[[#This Row],[TransactionDate]], "JJJJ")</f>
        <v>2023</v>
      </c>
      <c r="K3556" s="3" t="str">
        <f>TEXT(NIgerian_Fintech[[#This Row],[TransactionDate]], "MMMM")</f>
        <v>July</v>
      </c>
      <c r="L3556" s="3" t="str">
        <f>TEXT(NIgerian_Fintech[[#This Row],[TransactionDate]], "MM")</f>
        <v>07</v>
      </c>
      <c r="M3556" s="3" t="str">
        <f>TEXT(NIgerian_Fintech[[#This Row],[TransactionDate]], "tttt")</f>
        <v>Sunday</v>
      </c>
      <c r="N3556" s="2" t="s">
        <v>16</v>
      </c>
    </row>
    <row r="3557" spans="1:14" ht="14.5" x14ac:dyDescent="0.35">
      <c r="A3557" s="2" t="s">
        <v>7144</v>
      </c>
      <c r="B3557" s="2" t="s">
        <v>7145</v>
      </c>
      <c r="C3557" s="2">
        <v>26</v>
      </c>
      <c r="D3557" s="2" t="s">
        <v>39</v>
      </c>
      <c r="E3557" s="2" t="s">
        <v>93</v>
      </c>
      <c r="F3557" s="2" t="s">
        <v>14</v>
      </c>
      <c r="G3557" s="2" t="s">
        <v>15</v>
      </c>
      <c r="H3557" s="7">
        <v>6575.11</v>
      </c>
      <c r="I3557" s="3">
        <v>44968</v>
      </c>
      <c r="J3557" s="3" t="str">
        <f>TEXT(NIgerian_Fintech[[#This Row],[TransactionDate]], "JJJJ")</f>
        <v>2023</v>
      </c>
      <c r="K3557" s="3" t="str">
        <f>TEXT(NIgerian_Fintech[[#This Row],[TransactionDate]], "MMMM")</f>
        <v>February</v>
      </c>
      <c r="L3557" s="3" t="str">
        <f>TEXT(NIgerian_Fintech[[#This Row],[TransactionDate]], "MM")</f>
        <v>02</v>
      </c>
      <c r="M3557" s="3" t="str">
        <f>TEXT(NIgerian_Fintech[[#This Row],[TransactionDate]], "tttt")</f>
        <v>Saturday</v>
      </c>
      <c r="N3557" s="2" t="s">
        <v>21</v>
      </c>
    </row>
    <row r="3558" spans="1:14" ht="14.5" x14ac:dyDescent="0.35">
      <c r="A3558" s="2" t="s">
        <v>7146</v>
      </c>
      <c r="B3558" s="2" t="s">
        <v>7147</v>
      </c>
      <c r="C3558" s="2">
        <v>46</v>
      </c>
      <c r="D3558" s="2" t="s">
        <v>39</v>
      </c>
      <c r="E3558" s="2" t="s">
        <v>93</v>
      </c>
      <c r="F3558" s="2" t="s">
        <v>25</v>
      </c>
      <c r="G3558" s="2" t="s">
        <v>30</v>
      </c>
      <c r="H3558" s="7">
        <v>28578.35</v>
      </c>
      <c r="I3558" s="3">
        <v>45023</v>
      </c>
      <c r="J3558" s="3" t="str">
        <f>TEXT(NIgerian_Fintech[[#This Row],[TransactionDate]], "JJJJ")</f>
        <v>2023</v>
      </c>
      <c r="K3558" s="3" t="str">
        <f>TEXT(NIgerian_Fintech[[#This Row],[TransactionDate]], "MMMM")</f>
        <v>April</v>
      </c>
      <c r="L3558" s="3" t="str">
        <f>TEXT(NIgerian_Fintech[[#This Row],[TransactionDate]], "MM")</f>
        <v>04</v>
      </c>
      <c r="M3558" s="3" t="str">
        <f>TEXT(NIgerian_Fintech[[#This Row],[TransactionDate]], "tttt")</f>
        <v>Friday</v>
      </c>
      <c r="N3558" s="2" t="s">
        <v>16</v>
      </c>
    </row>
    <row r="3559" spans="1:14" ht="14.5" x14ac:dyDescent="0.35">
      <c r="A3559" s="2" t="s">
        <v>7148</v>
      </c>
      <c r="B3559" s="2" t="s">
        <v>7149</v>
      </c>
      <c r="C3559" s="2">
        <v>30</v>
      </c>
      <c r="D3559" s="2" t="s">
        <v>39</v>
      </c>
      <c r="E3559" s="2" t="s">
        <v>93</v>
      </c>
      <c r="F3559" s="2" t="s">
        <v>55</v>
      </c>
      <c r="G3559" s="2" t="s">
        <v>15</v>
      </c>
      <c r="H3559" s="7">
        <v>12247.21</v>
      </c>
      <c r="I3559" s="3">
        <v>45656</v>
      </c>
      <c r="J3559" s="3" t="str">
        <f>TEXT(NIgerian_Fintech[[#This Row],[TransactionDate]], "JJJJ")</f>
        <v>2024</v>
      </c>
      <c r="K3559" s="3" t="str">
        <f>TEXT(NIgerian_Fintech[[#This Row],[TransactionDate]], "MMMM")</f>
        <v>December</v>
      </c>
      <c r="L3559" s="3" t="str">
        <f>TEXT(NIgerian_Fintech[[#This Row],[TransactionDate]], "MM")</f>
        <v>12</v>
      </c>
      <c r="M3559" s="3" t="str">
        <f>TEXT(NIgerian_Fintech[[#This Row],[TransactionDate]], "tttt")</f>
        <v>Monday</v>
      </c>
      <c r="N3559" s="2" t="s">
        <v>16</v>
      </c>
    </row>
    <row r="3560" spans="1:14" ht="14.5" x14ac:dyDescent="0.35">
      <c r="A3560" s="2" t="s">
        <v>7150</v>
      </c>
      <c r="B3560" s="2" t="s">
        <v>7151</v>
      </c>
      <c r="C3560" s="2">
        <v>64</v>
      </c>
      <c r="D3560" s="2" t="s">
        <v>12</v>
      </c>
      <c r="E3560" s="2" t="s">
        <v>93</v>
      </c>
      <c r="F3560" s="2" t="s">
        <v>25</v>
      </c>
      <c r="G3560" s="2" t="s">
        <v>36</v>
      </c>
      <c r="H3560" s="7">
        <v>3036.76</v>
      </c>
      <c r="I3560" s="3">
        <v>45574</v>
      </c>
      <c r="J3560" s="3" t="str">
        <f>TEXT(NIgerian_Fintech[[#This Row],[TransactionDate]], "JJJJ")</f>
        <v>2024</v>
      </c>
      <c r="K3560" s="3" t="str">
        <f>TEXT(NIgerian_Fintech[[#This Row],[TransactionDate]], "MMMM")</f>
        <v>October</v>
      </c>
      <c r="L3560" s="3" t="str">
        <f>TEXT(NIgerian_Fintech[[#This Row],[TransactionDate]], "MM")</f>
        <v>10</v>
      </c>
      <c r="M3560" s="3" t="str">
        <f>TEXT(NIgerian_Fintech[[#This Row],[TransactionDate]], "tttt")</f>
        <v>Wednesday</v>
      </c>
      <c r="N3560" s="2" t="s">
        <v>16</v>
      </c>
    </row>
    <row r="3561" spans="1:14" ht="14.5" x14ac:dyDescent="0.35">
      <c r="A3561" s="2" t="s">
        <v>7152</v>
      </c>
      <c r="B3561" s="2" t="s">
        <v>7153</v>
      </c>
      <c r="C3561" s="2">
        <v>34</v>
      </c>
      <c r="D3561" s="2" t="s">
        <v>12</v>
      </c>
      <c r="E3561" s="2" t="s">
        <v>93</v>
      </c>
      <c r="F3561" s="2" t="s">
        <v>35</v>
      </c>
      <c r="G3561" s="2" t="s">
        <v>36</v>
      </c>
      <c r="H3561" s="7">
        <v>7010.22</v>
      </c>
      <c r="I3561" s="3">
        <v>45583</v>
      </c>
      <c r="J3561" s="3" t="str">
        <f>TEXT(NIgerian_Fintech[[#This Row],[TransactionDate]], "JJJJ")</f>
        <v>2024</v>
      </c>
      <c r="K3561" s="3" t="str">
        <f>TEXT(NIgerian_Fintech[[#This Row],[TransactionDate]], "MMMM")</f>
        <v>October</v>
      </c>
      <c r="L3561" s="3" t="str">
        <f>TEXT(NIgerian_Fintech[[#This Row],[TransactionDate]], "MM")</f>
        <v>10</v>
      </c>
      <c r="M3561" s="3" t="str">
        <f>TEXT(NIgerian_Fintech[[#This Row],[TransactionDate]], "tttt")</f>
        <v>Friday</v>
      </c>
      <c r="N3561" s="2" t="s">
        <v>16</v>
      </c>
    </row>
    <row r="3562" spans="1:14" ht="14.5" x14ac:dyDescent="0.35">
      <c r="A3562" s="2" t="s">
        <v>7154</v>
      </c>
      <c r="B3562" s="2" t="s">
        <v>7155</v>
      </c>
      <c r="C3562" s="2">
        <v>62</v>
      </c>
      <c r="D3562" s="2" t="s">
        <v>12</v>
      </c>
      <c r="E3562" s="2" t="s">
        <v>74</v>
      </c>
      <c r="F3562" s="2" t="s">
        <v>55</v>
      </c>
      <c r="G3562" s="2" t="s">
        <v>20</v>
      </c>
      <c r="H3562" s="7">
        <v>6286.2</v>
      </c>
      <c r="I3562" s="3">
        <v>45443</v>
      </c>
      <c r="J3562" s="3" t="str">
        <f>TEXT(NIgerian_Fintech[[#This Row],[TransactionDate]], "JJJJ")</f>
        <v>2024</v>
      </c>
      <c r="K3562" s="3" t="str">
        <f>TEXT(NIgerian_Fintech[[#This Row],[TransactionDate]], "MMMM")</f>
        <v>May</v>
      </c>
      <c r="L3562" s="3" t="str">
        <f>TEXT(NIgerian_Fintech[[#This Row],[TransactionDate]], "MM")</f>
        <v>05</v>
      </c>
      <c r="M3562" s="3" t="str">
        <f>TEXT(NIgerian_Fintech[[#This Row],[TransactionDate]], "tttt")</f>
        <v>Friday</v>
      </c>
      <c r="N3562" s="2" t="s">
        <v>16</v>
      </c>
    </row>
    <row r="3563" spans="1:14" ht="14.5" x14ac:dyDescent="0.35">
      <c r="A3563" s="2" t="s">
        <v>7156</v>
      </c>
      <c r="B3563" s="2" t="s">
        <v>7157</v>
      </c>
      <c r="C3563" s="2">
        <v>49</v>
      </c>
      <c r="D3563" s="2" t="s">
        <v>12</v>
      </c>
      <c r="E3563" s="2" t="s">
        <v>42</v>
      </c>
      <c r="F3563" s="2" t="s">
        <v>35</v>
      </c>
      <c r="G3563" s="2" t="s">
        <v>36</v>
      </c>
      <c r="H3563" s="7">
        <v>15850.02</v>
      </c>
      <c r="I3563" s="3">
        <v>45062</v>
      </c>
      <c r="J3563" s="3" t="str">
        <f>TEXT(NIgerian_Fintech[[#This Row],[TransactionDate]], "JJJJ")</f>
        <v>2023</v>
      </c>
      <c r="K3563" s="3" t="str">
        <f>TEXT(NIgerian_Fintech[[#This Row],[TransactionDate]], "MMMM")</f>
        <v>May</v>
      </c>
      <c r="L3563" s="3" t="str">
        <f>TEXT(NIgerian_Fintech[[#This Row],[TransactionDate]], "MM")</f>
        <v>05</v>
      </c>
      <c r="M3563" s="3" t="str">
        <f>TEXT(NIgerian_Fintech[[#This Row],[TransactionDate]], "tttt")</f>
        <v>Tuesday</v>
      </c>
      <c r="N3563" s="2" t="s">
        <v>16</v>
      </c>
    </row>
    <row r="3564" spans="1:14" ht="14.5" x14ac:dyDescent="0.35">
      <c r="A3564" s="2" t="s">
        <v>7158</v>
      </c>
      <c r="B3564" s="2" t="s">
        <v>7159</v>
      </c>
      <c r="C3564" s="2">
        <v>39</v>
      </c>
      <c r="D3564" s="2" t="s">
        <v>12</v>
      </c>
      <c r="E3564" s="2" t="s">
        <v>64</v>
      </c>
      <c r="F3564" s="2" t="s">
        <v>19</v>
      </c>
      <c r="G3564" s="2" t="s">
        <v>30</v>
      </c>
      <c r="H3564" s="7">
        <v>17918.900000000001</v>
      </c>
      <c r="I3564" s="3">
        <v>45436</v>
      </c>
      <c r="J3564" s="3" t="str">
        <f>TEXT(NIgerian_Fintech[[#This Row],[TransactionDate]], "JJJJ")</f>
        <v>2024</v>
      </c>
      <c r="K3564" s="3" t="str">
        <f>TEXT(NIgerian_Fintech[[#This Row],[TransactionDate]], "MMMM")</f>
        <v>May</v>
      </c>
      <c r="L3564" s="3" t="str">
        <f>TEXT(NIgerian_Fintech[[#This Row],[TransactionDate]], "MM")</f>
        <v>05</v>
      </c>
      <c r="M3564" s="3" t="str">
        <f>TEXT(NIgerian_Fintech[[#This Row],[TransactionDate]], "tttt")</f>
        <v>Friday</v>
      </c>
      <c r="N3564" s="2" t="s">
        <v>21</v>
      </c>
    </row>
    <row r="3565" spans="1:14" ht="14.5" x14ac:dyDescent="0.35">
      <c r="A3565" s="2" t="s">
        <v>7160</v>
      </c>
      <c r="B3565" s="2" t="s">
        <v>7161</v>
      </c>
      <c r="C3565" s="2">
        <v>21</v>
      </c>
      <c r="D3565" s="2" t="s">
        <v>39</v>
      </c>
      <c r="E3565" s="2" t="s">
        <v>13</v>
      </c>
      <c r="F3565" s="2" t="s">
        <v>19</v>
      </c>
      <c r="G3565" s="2" t="s">
        <v>20</v>
      </c>
      <c r="H3565" s="7">
        <v>3332.97</v>
      </c>
      <c r="I3565" s="3">
        <v>45445</v>
      </c>
      <c r="J3565" s="3" t="str">
        <f>TEXT(NIgerian_Fintech[[#This Row],[TransactionDate]], "JJJJ")</f>
        <v>2024</v>
      </c>
      <c r="K3565" s="3" t="str">
        <f>TEXT(NIgerian_Fintech[[#This Row],[TransactionDate]], "MMMM")</f>
        <v>June</v>
      </c>
      <c r="L3565" s="3" t="str">
        <f>TEXT(NIgerian_Fintech[[#This Row],[TransactionDate]], "MM")</f>
        <v>06</v>
      </c>
      <c r="M3565" s="3" t="str">
        <f>TEXT(NIgerian_Fintech[[#This Row],[TransactionDate]], "tttt")</f>
        <v>Sunday</v>
      </c>
      <c r="N3565" s="2" t="s">
        <v>16</v>
      </c>
    </row>
    <row r="3566" spans="1:14" ht="14.5" x14ac:dyDescent="0.35">
      <c r="A3566" s="2" t="s">
        <v>7162</v>
      </c>
      <c r="B3566" s="2" t="s">
        <v>7163</v>
      </c>
      <c r="C3566" s="2">
        <v>22</v>
      </c>
      <c r="D3566" s="2" t="s">
        <v>12</v>
      </c>
      <c r="E3566" s="2" t="s">
        <v>93</v>
      </c>
      <c r="F3566" s="2" t="s">
        <v>55</v>
      </c>
      <c r="G3566" s="2" t="s">
        <v>15</v>
      </c>
      <c r="H3566" s="7">
        <v>17212.16</v>
      </c>
      <c r="I3566" s="3">
        <v>44963</v>
      </c>
      <c r="J3566" s="3" t="str">
        <f>TEXT(NIgerian_Fintech[[#This Row],[TransactionDate]], "JJJJ")</f>
        <v>2023</v>
      </c>
      <c r="K3566" s="3" t="str">
        <f>TEXT(NIgerian_Fintech[[#This Row],[TransactionDate]], "MMMM")</f>
        <v>February</v>
      </c>
      <c r="L3566" s="3" t="str">
        <f>TEXT(NIgerian_Fintech[[#This Row],[TransactionDate]], "MM")</f>
        <v>02</v>
      </c>
      <c r="M3566" s="3" t="str">
        <f>TEXT(NIgerian_Fintech[[#This Row],[TransactionDate]], "tttt")</f>
        <v>Monday</v>
      </c>
      <c r="N3566" s="2" t="s">
        <v>16</v>
      </c>
    </row>
    <row r="3567" spans="1:14" ht="14.5" x14ac:dyDescent="0.35">
      <c r="A3567" s="2" t="s">
        <v>7164</v>
      </c>
      <c r="B3567" s="2" t="s">
        <v>7165</v>
      </c>
      <c r="C3567" s="2">
        <v>54</v>
      </c>
      <c r="D3567" s="2" t="s">
        <v>12</v>
      </c>
      <c r="E3567" s="2" t="s">
        <v>74</v>
      </c>
      <c r="F3567" s="2" t="s">
        <v>25</v>
      </c>
      <c r="G3567" s="2" t="s">
        <v>20</v>
      </c>
      <c r="H3567" s="7">
        <v>1978.43</v>
      </c>
      <c r="I3567" s="3">
        <v>45505</v>
      </c>
      <c r="J3567" s="3" t="str">
        <f>TEXT(NIgerian_Fintech[[#This Row],[TransactionDate]], "JJJJ")</f>
        <v>2024</v>
      </c>
      <c r="K3567" s="3" t="str">
        <f>TEXT(NIgerian_Fintech[[#This Row],[TransactionDate]], "MMMM")</f>
        <v>August</v>
      </c>
      <c r="L3567" s="3" t="str">
        <f>TEXT(NIgerian_Fintech[[#This Row],[TransactionDate]], "MM")</f>
        <v>08</v>
      </c>
      <c r="M3567" s="3" t="str">
        <f>TEXT(NIgerian_Fintech[[#This Row],[TransactionDate]], "tttt")</f>
        <v>Thursday</v>
      </c>
      <c r="N3567" s="2" t="s">
        <v>16</v>
      </c>
    </row>
    <row r="3568" spans="1:14" ht="14.5" x14ac:dyDescent="0.35">
      <c r="A3568" s="2" t="s">
        <v>7166</v>
      </c>
      <c r="B3568" s="2" t="s">
        <v>7167</v>
      </c>
      <c r="C3568" s="2">
        <v>58</v>
      </c>
      <c r="D3568" s="2" t="s">
        <v>12</v>
      </c>
      <c r="E3568" s="2" t="s">
        <v>24</v>
      </c>
      <c r="F3568" s="2" t="s">
        <v>35</v>
      </c>
      <c r="G3568" s="2" t="s">
        <v>15</v>
      </c>
      <c r="H3568" s="7">
        <v>14387.27</v>
      </c>
      <c r="I3568" s="3">
        <v>45443</v>
      </c>
      <c r="J3568" s="3" t="str">
        <f>TEXT(NIgerian_Fintech[[#This Row],[TransactionDate]], "JJJJ")</f>
        <v>2024</v>
      </c>
      <c r="K3568" s="3" t="str">
        <f>TEXT(NIgerian_Fintech[[#This Row],[TransactionDate]], "MMMM")</f>
        <v>May</v>
      </c>
      <c r="L3568" s="3" t="str">
        <f>TEXT(NIgerian_Fintech[[#This Row],[TransactionDate]], "MM")</f>
        <v>05</v>
      </c>
      <c r="M3568" s="3" t="str">
        <f>TEXT(NIgerian_Fintech[[#This Row],[TransactionDate]], "tttt")</f>
        <v>Friday</v>
      </c>
      <c r="N3568" s="2" t="s">
        <v>16</v>
      </c>
    </row>
    <row r="3569" spans="1:14" ht="14.5" x14ac:dyDescent="0.35">
      <c r="A3569" s="2" t="s">
        <v>7168</v>
      </c>
      <c r="B3569" s="2" t="s">
        <v>7169</v>
      </c>
      <c r="C3569" s="2">
        <v>30</v>
      </c>
      <c r="D3569" s="2" t="s">
        <v>39</v>
      </c>
      <c r="E3569" s="2" t="s">
        <v>24</v>
      </c>
      <c r="F3569" s="2" t="s">
        <v>35</v>
      </c>
      <c r="G3569" s="2" t="s">
        <v>26</v>
      </c>
      <c r="H3569" s="7">
        <v>2860.63</v>
      </c>
      <c r="I3569" s="3">
        <v>44984</v>
      </c>
      <c r="J3569" s="3" t="str">
        <f>TEXT(NIgerian_Fintech[[#This Row],[TransactionDate]], "JJJJ")</f>
        <v>2023</v>
      </c>
      <c r="K3569" s="3" t="str">
        <f>TEXT(NIgerian_Fintech[[#This Row],[TransactionDate]], "MMMM")</f>
        <v>February</v>
      </c>
      <c r="L3569" s="3" t="str">
        <f>TEXT(NIgerian_Fintech[[#This Row],[TransactionDate]], "MM")</f>
        <v>02</v>
      </c>
      <c r="M3569" s="3" t="str">
        <f>TEXT(NIgerian_Fintech[[#This Row],[TransactionDate]], "tttt")</f>
        <v>Monday</v>
      </c>
      <c r="N3569" s="2" t="s">
        <v>69</v>
      </c>
    </row>
    <row r="3570" spans="1:14" ht="14.5" x14ac:dyDescent="0.35">
      <c r="A3570" s="2" t="s">
        <v>7170</v>
      </c>
      <c r="B3570" s="2" t="s">
        <v>7171</v>
      </c>
      <c r="C3570" s="2">
        <v>51</v>
      </c>
      <c r="D3570" s="2" t="s">
        <v>39</v>
      </c>
      <c r="E3570" s="2" t="s">
        <v>29</v>
      </c>
      <c r="F3570" s="2" t="s">
        <v>49</v>
      </c>
      <c r="G3570" s="2" t="s">
        <v>30</v>
      </c>
      <c r="H3570" s="7">
        <v>3537.24</v>
      </c>
      <c r="I3570" s="3">
        <v>45081</v>
      </c>
      <c r="J3570" s="3" t="str">
        <f>TEXT(NIgerian_Fintech[[#This Row],[TransactionDate]], "JJJJ")</f>
        <v>2023</v>
      </c>
      <c r="K3570" s="3" t="str">
        <f>TEXT(NIgerian_Fintech[[#This Row],[TransactionDate]], "MMMM")</f>
        <v>June</v>
      </c>
      <c r="L3570" s="3" t="str">
        <f>TEXT(NIgerian_Fintech[[#This Row],[TransactionDate]], "MM")</f>
        <v>06</v>
      </c>
      <c r="M3570" s="3" t="str">
        <f>TEXT(NIgerian_Fintech[[#This Row],[TransactionDate]], "tttt")</f>
        <v>Sunday</v>
      </c>
      <c r="N3570" s="2" t="s">
        <v>21</v>
      </c>
    </row>
    <row r="3571" spans="1:14" ht="14.5" x14ac:dyDescent="0.35">
      <c r="A3571" s="2" t="s">
        <v>7172</v>
      </c>
      <c r="B3571" s="2" t="s">
        <v>7173</v>
      </c>
      <c r="C3571" s="2">
        <v>62</v>
      </c>
      <c r="D3571" s="2" t="s">
        <v>39</v>
      </c>
      <c r="E3571" s="2" t="s">
        <v>64</v>
      </c>
      <c r="F3571" s="2" t="s">
        <v>35</v>
      </c>
      <c r="G3571" s="2" t="s">
        <v>30</v>
      </c>
      <c r="H3571" s="7">
        <v>19137.09</v>
      </c>
      <c r="I3571" s="3">
        <v>45039</v>
      </c>
      <c r="J3571" s="3" t="str">
        <f>TEXT(NIgerian_Fintech[[#This Row],[TransactionDate]], "JJJJ")</f>
        <v>2023</v>
      </c>
      <c r="K3571" s="3" t="str">
        <f>TEXT(NIgerian_Fintech[[#This Row],[TransactionDate]], "MMMM")</f>
        <v>April</v>
      </c>
      <c r="L3571" s="3" t="str">
        <f>TEXT(NIgerian_Fintech[[#This Row],[TransactionDate]], "MM")</f>
        <v>04</v>
      </c>
      <c r="M3571" s="3" t="str">
        <f>TEXT(NIgerian_Fintech[[#This Row],[TransactionDate]], "tttt")</f>
        <v>Sunday</v>
      </c>
      <c r="N3571" s="2" t="s">
        <v>16</v>
      </c>
    </row>
    <row r="3572" spans="1:14" ht="14.5" x14ac:dyDescent="0.35">
      <c r="A3572" s="2" t="s">
        <v>7174</v>
      </c>
      <c r="B3572" s="2" t="s">
        <v>7175</v>
      </c>
      <c r="C3572" s="2">
        <v>39</v>
      </c>
      <c r="D3572" s="2" t="s">
        <v>12</v>
      </c>
      <c r="E3572" s="2" t="s">
        <v>24</v>
      </c>
      <c r="F3572" s="2" t="s">
        <v>25</v>
      </c>
      <c r="G3572" s="2" t="s">
        <v>15</v>
      </c>
      <c r="H3572" s="7">
        <v>5448.56</v>
      </c>
      <c r="I3572" s="3">
        <v>45386</v>
      </c>
      <c r="J3572" s="3" t="str">
        <f>TEXT(NIgerian_Fintech[[#This Row],[TransactionDate]], "JJJJ")</f>
        <v>2024</v>
      </c>
      <c r="K3572" s="3" t="str">
        <f>TEXT(NIgerian_Fintech[[#This Row],[TransactionDate]], "MMMM")</f>
        <v>April</v>
      </c>
      <c r="L3572" s="3" t="str">
        <f>TEXT(NIgerian_Fintech[[#This Row],[TransactionDate]], "MM")</f>
        <v>04</v>
      </c>
      <c r="M3572" s="3" t="str">
        <f>TEXT(NIgerian_Fintech[[#This Row],[TransactionDate]], "tttt")</f>
        <v>Thursday</v>
      </c>
      <c r="N3572" s="2" t="s">
        <v>16</v>
      </c>
    </row>
    <row r="3573" spans="1:14" ht="14.5" x14ac:dyDescent="0.35">
      <c r="A3573" s="2" t="s">
        <v>7176</v>
      </c>
      <c r="B3573" s="2" t="s">
        <v>7177</v>
      </c>
      <c r="C3573" s="2">
        <v>40</v>
      </c>
      <c r="D3573" s="2" t="s">
        <v>12</v>
      </c>
      <c r="E3573" s="2" t="s">
        <v>64</v>
      </c>
      <c r="F3573" s="2" t="s">
        <v>49</v>
      </c>
      <c r="G3573" s="2" t="s">
        <v>36</v>
      </c>
      <c r="H3573" s="7">
        <v>46634.17</v>
      </c>
      <c r="I3573" s="3">
        <v>45530</v>
      </c>
      <c r="J3573" s="3" t="str">
        <f>TEXT(NIgerian_Fintech[[#This Row],[TransactionDate]], "JJJJ")</f>
        <v>2024</v>
      </c>
      <c r="K3573" s="3" t="str">
        <f>TEXT(NIgerian_Fintech[[#This Row],[TransactionDate]], "MMMM")</f>
        <v>August</v>
      </c>
      <c r="L3573" s="3" t="str">
        <f>TEXT(NIgerian_Fintech[[#This Row],[TransactionDate]], "MM")</f>
        <v>08</v>
      </c>
      <c r="M3573" s="3" t="str">
        <f>TEXT(NIgerian_Fintech[[#This Row],[TransactionDate]], "tttt")</f>
        <v>Monday</v>
      </c>
      <c r="N3573" s="2" t="s">
        <v>16</v>
      </c>
    </row>
    <row r="3574" spans="1:14" ht="14.5" x14ac:dyDescent="0.35">
      <c r="A3574" s="2" t="s">
        <v>7178</v>
      </c>
      <c r="B3574" s="2" t="s">
        <v>7179</v>
      </c>
      <c r="C3574" s="2">
        <v>20</v>
      </c>
      <c r="D3574" s="2" t="s">
        <v>12</v>
      </c>
      <c r="E3574" s="2" t="s">
        <v>64</v>
      </c>
      <c r="F3574" s="2" t="s">
        <v>25</v>
      </c>
      <c r="G3574" s="2" t="s">
        <v>36</v>
      </c>
      <c r="H3574" s="7">
        <v>1648.07</v>
      </c>
      <c r="I3574" s="3">
        <v>45527</v>
      </c>
      <c r="J3574" s="3" t="str">
        <f>TEXT(NIgerian_Fintech[[#This Row],[TransactionDate]], "JJJJ")</f>
        <v>2024</v>
      </c>
      <c r="K3574" s="3" t="str">
        <f>TEXT(NIgerian_Fintech[[#This Row],[TransactionDate]], "MMMM")</f>
        <v>August</v>
      </c>
      <c r="L3574" s="3" t="str">
        <f>TEXT(NIgerian_Fintech[[#This Row],[TransactionDate]], "MM")</f>
        <v>08</v>
      </c>
      <c r="M3574" s="3" t="str">
        <f>TEXT(NIgerian_Fintech[[#This Row],[TransactionDate]], "tttt")</f>
        <v>Friday</v>
      </c>
      <c r="N3574" s="2" t="s">
        <v>16</v>
      </c>
    </row>
    <row r="3575" spans="1:14" ht="14.5" x14ac:dyDescent="0.35">
      <c r="A3575" s="2" t="s">
        <v>7180</v>
      </c>
      <c r="B3575" s="2" t="s">
        <v>7181</v>
      </c>
      <c r="C3575" s="2">
        <v>59</v>
      </c>
      <c r="D3575" s="2" t="s">
        <v>12</v>
      </c>
      <c r="E3575" s="2" t="s">
        <v>74</v>
      </c>
      <c r="F3575" s="2" t="s">
        <v>14</v>
      </c>
      <c r="G3575" s="2" t="s">
        <v>26</v>
      </c>
      <c r="H3575" s="7">
        <v>6224.07</v>
      </c>
      <c r="I3575" s="3">
        <v>45368</v>
      </c>
      <c r="J3575" s="3" t="str">
        <f>TEXT(NIgerian_Fintech[[#This Row],[TransactionDate]], "JJJJ")</f>
        <v>2024</v>
      </c>
      <c r="K3575" s="3" t="str">
        <f>TEXT(NIgerian_Fintech[[#This Row],[TransactionDate]], "MMMM")</f>
        <v>March</v>
      </c>
      <c r="L3575" s="3" t="str">
        <f>TEXT(NIgerian_Fintech[[#This Row],[TransactionDate]], "MM")</f>
        <v>03</v>
      </c>
      <c r="M3575" s="3" t="str">
        <f>TEXT(NIgerian_Fintech[[#This Row],[TransactionDate]], "tttt")</f>
        <v>Sunday</v>
      </c>
      <c r="N3575" s="2" t="s">
        <v>16</v>
      </c>
    </row>
    <row r="3576" spans="1:14" ht="14.5" x14ac:dyDescent="0.35">
      <c r="A3576" s="2" t="s">
        <v>7182</v>
      </c>
      <c r="B3576" s="2" t="s">
        <v>7183</v>
      </c>
      <c r="C3576" s="2">
        <v>51</v>
      </c>
      <c r="D3576" s="2" t="s">
        <v>12</v>
      </c>
      <c r="E3576" s="2" t="s">
        <v>13</v>
      </c>
      <c r="F3576" s="2" t="s">
        <v>35</v>
      </c>
      <c r="G3576" s="2" t="s">
        <v>15</v>
      </c>
      <c r="H3576" s="7">
        <v>13184.5</v>
      </c>
      <c r="I3576" s="3">
        <v>45616</v>
      </c>
      <c r="J3576" s="3" t="str">
        <f>TEXT(NIgerian_Fintech[[#This Row],[TransactionDate]], "JJJJ")</f>
        <v>2024</v>
      </c>
      <c r="K3576" s="3" t="str">
        <f>TEXT(NIgerian_Fintech[[#This Row],[TransactionDate]], "MMMM")</f>
        <v>November</v>
      </c>
      <c r="L3576" s="3" t="str">
        <f>TEXT(NIgerian_Fintech[[#This Row],[TransactionDate]], "MM")</f>
        <v>11</v>
      </c>
      <c r="M3576" s="3" t="str">
        <f>TEXT(NIgerian_Fintech[[#This Row],[TransactionDate]], "tttt")</f>
        <v>Wednesday</v>
      </c>
      <c r="N3576" s="2" t="s">
        <v>16</v>
      </c>
    </row>
    <row r="3577" spans="1:14" ht="14.5" x14ac:dyDescent="0.35">
      <c r="A3577" s="2" t="s">
        <v>7184</v>
      </c>
      <c r="B3577" s="2" t="s">
        <v>7185</v>
      </c>
      <c r="C3577" s="2">
        <v>49</v>
      </c>
      <c r="D3577" s="2" t="s">
        <v>39</v>
      </c>
      <c r="E3577" s="2" t="s">
        <v>93</v>
      </c>
      <c r="F3577" s="2" t="s">
        <v>14</v>
      </c>
      <c r="G3577" s="2" t="s">
        <v>26</v>
      </c>
      <c r="H3577" s="7">
        <v>53.82</v>
      </c>
      <c r="I3577" s="3">
        <v>45154</v>
      </c>
      <c r="J3577" s="3" t="str">
        <f>TEXT(NIgerian_Fintech[[#This Row],[TransactionDate]], "JJJJ")</f>
        <v>2023</v>
      </c>
      <c r="K3577" s="3" t="str">
        <f>TEXT(NIgerian_Fintech[[#This Row],[TransactionDate]], "MMMM")</f>
        <v>August</v>
      </c>
      <c r="L3577" s="3" t="str">
        <f>TEXT(NIgerian_Fintech[[#This Row],[TransactionDate]], "MM")</f>
        <v>08</v>
      </c>
      <c r="M3577" s="3" t="str">
        <f>TEXT(NIgerian_Fintech[[#This Row],[TransactionDate]], "tttt")</f>
        <v>Wednesday</v>
      </c>
      <c r="N3577" s="2" t="s">
        <v>21</v>
      </c>
    </row>
    <row r="3578" spans="1:14" ht="14.5" x14ac:dyDescent="0.35">
      <c r="A3578" s="2" t="s">
        <v>7186</v>
      </c>
      <c r="B3578" s="2" t="s">
        <v>7187</v>
      </c>
      <c r="C3578" s="2">
        <v>62</v>
      </c>
      <c r="D3578" s="2" t="s">
        <v>12</v>
      </c>
      <c r="E3578" s="2" t="s">
        <v>64</v>
      </c>
      <c r="F3578" s="2" t="s">
        <v>19</v>
      </c>
      <c r="G3578" s="2" t="s">
        <v>15</v>
      </c>
      <c r="H3578" s="7">
        <v>1647.04</v>
      </c>
      <c r="I3578" s="3">
        <v>45505</v>
      </c>
      <c r="J3578" s="3" t="str">
        <f>TEXT(NIgerian_Fintech[[#This Row],[TransactionDate]], "JJJJ")</f>
        <v>2024</v>
      </c>
      <c r="K3578" s="3" t="str">
        <f>TEXT(NIgerian_Fintech[[#This Row],[TransactionDate]], "MMMM")</f>
        <v>August</v>
      </c>
      <c r="L3578" s="3" t="str">
        <f>TEXT(NIgerian_Fintech[[#This Row],[TransactionDate]], "MM")</f>
        <v>08</v>
      </c>
      <c r="M3578" s="3" t="str">
        <f>TEXT(NIgerian_Fintech[[#This Row],[TransactionDate]], "tttt")</f>
        <v>Thursday</v>
      </c>
      <c r="N3578" s="2" t="s">
        <v>16</v>
      </c>
    </row>
    <row r="3579" spans="1:14" ht="14.5" x14ac:dyDescent="0.35">
      <c r="A3579" s="2" t="s">
        <v>7188</v>
      </c>
      <c r="B3579" s="2" t="s">
        <v>7189</v>
      </c>
      <c r="C3579" s="2">
        <v>38</v>
      </c>
      <c r="D3579" s="2" t="s">
        <v>39</v>
      </c>
      <c r="E3579" s="2" t="s">
        <v>74</v>
      </c>
      <c r="F3579" s="2" t="s">
        <v>19</v>
      </c>
      <c r="G3579" s="2" t="s">
        <v>26</v>
      </c>
      <c r="H3579" s="7">
        <v>205.67</v>
      </c>
      <c r="I3579" s="3">
        <v>45048</v>
      </c>
      <c r="J3579" s="3" t="str">
        <f>TEXT(NIgerian_Fintech[[#This Row],[TransactionDate]], "JJJJ")</f>
        <v>2023</v>
      </c>
      <c r="K3579" s="3" t="str">
        <f>TEXT(NIgerian_Fintech[[#This Row],[TransactionDate]], "MMMM")</f>
        <v>May</v>
      </c>
      <c r="L3579" s="3" t="str">
        <f>TEXT(NIgerian_Fintech[[#This Row],[TransactionDate]], "MM")</f>
        <v>05</v>
      </c>
      <c r="M3579" s="3" t="str">
        <f>TEXT(NIgerian_Fintech[[#This Row],[TransactionDate]], "tttt")</f>
        <v>Tuesday</v>
      </c>
      <c r="N3579" s="2" t="s">
        <v>69</v>
      </c>
    </row>
    <row r="3580" spans="1:14" ht="14.5" x14ac:dyDescent="0.35">
      <c r="A3580" s="2" t="s">
        <v>7190</v>
      </c>
      <c r="B3580" s="2" t="s">
        <v>7191</v>
      </c>
      <c r="C3580" s="2">
        <v>63</v>
      </c>
      <c r="D3580" s="2" t="s">
        <v>12</v>
      </c>
      <c r="E3580" s="2" t="s">
        <v>29</v>
      </c>
      <c r="F3580" s="2" t="s">
        <v>55</v>
      </c>
      <c r="G3580" s="2" t="s">
        <v>15</v>
      </c>
      <c r="H3580" s="7">
        <v>49445.48</v>
      </c>
      <c r="I3580" s="3">
        <v>45597</v>
      </c>
      <c r="J3580" s="3" t="str">
        <f>TEXT(NIgerian_Fintech[[#This Row],[TransactionDate]], "JJJJ")</f>
        <v>2024</v>
      </c>
      <c r="K3580" s="3" t="str">
        <f>TEXT(NIgerian_Fintech[[#This Row],[TransactionDate]], "MMMM")</f>
        <v>November</v>
      </c>
      <c r="L3580" s="3" t="str">
        <f>TEXT(NIgerian_Fintech[[#This Row],[TransactionDate]], "MM")</f>
        <v>11</v>
      </c>
      <c r="M3580" s="3" t="str">
        <f>TEXT(NIgerian_Fintech[[#This Row],[TransactionDate]], "tttt")</f>
        <v>Friday</v>
      </c>
      <c r="N3580" s="2" t="s">
        <v>16</v>
      </c>
    </row>
    <row r="3581" spans="1:14" ht="14.5" x14ac:dyDescent="0.35">
      <c r="A3581" s="2" t="s">
        <v>7192</v>
      </c>
      <c r="B3581" s="2" t="s">
        <v>7193</v>
      </c>
      <c r="C3581" s="2">
        <v>61</v>
      </c>
      <c r="D3581" s="2" t="s">
        <v>39</v>
      </c>
      <c r="E3581" s="2" t="s">
        <v>42</v>
      </c>
      <c r="F3581" s="2" t="s">
        <v>35</v>
      </c>
      <c r="G3581" s="2" t="s">
        <v>30</v>
      </c>
      <c r="H3581" s="7">
        <v>14297.23</v>
      </c>
      <c r="I3581" s="3">
        <v>45283</v>
      </c>
      <c r="J3581" s="3" t="str">
        <f>TEXT(NIgerian_Fintech[[#This Row],[TransactionDate]], "JJJJ")</f>
        <v>2023</v>
      </c>
      <c r="K3581" s="3" t="str">
        <f>TEXT(NIgerian_Fintech[[#This Row],[TransactionDate]], "MMMM")</f>
        <v>December</v>
      </c>
      <c r="L3581" s="3" t="str">
        <f>TEXT(NIgerian_Fintech[[#This Row],[TransactionDate]], "MM")</f>
        <v>12</v>
      </c>
      <c r="M3581" s="3" t="str">
        <f>TEXT(NIgerian_Fintech[[#This Row],[TransactionDate]], "tttt")</f>
        <v>Saturday</v>
      </c>
      <c r="N3581" s="2" t="s">
        <v>16</v>
      </c>
    </row>
    <row r="3582" spans="1:14" ht="14.5" x14ac:dyDescent="0.35">
      <c r="A3582" s="2" t="s">
        <v>7194</v>
      </c>
      <c r="B3582" s="2" t="s">
        <v>7195</v>
      </c>
      <c r="C3582" s="2">
        <v>38</v>
      </c>
      <c r="D3582" s="2" t="s">
        <v>39</v>
      </c>
      <c r="E3582" s="2" t="s">
        <v>29</v>
      </c>
      <c r="F3582" s="2" t="s">
        <v>49</v>
      </c>
      <c r="G3582" s="2" t="s">
        <v>26</v>
      </c>
      <c r="H3582" s="7">
        <v>4677.01</v>
      </c>
      <c r="I3582" s="3">
        <v>45194</v>
      </c>
      <c r="J3582" s="3" t="str">
        <f>TEXT(NIgerian_Fintech[[#This Row],[TransactionDate]], "JJJJ")</f>
        <v>2023</v>
      </c>
      <c r="K3582" s="3" t="str">
        <f>TEXT(NIgerian_Fintech[[#This Row],[TransactionDate]], "MMMM")</f>
        <v>September</v>
      </c>
      <c r="L3582" s="3" t="str">
        <f>TEXT(NIgerian_Fintech[[#This Row],[TransactionDate]], "MM")</f>
        <v>09</v>
      </c>
      <c r="M3582" s="3" t="str">
        <f>TEXT(NIgerian_Fintech[[#This Row],[TransactionDate]], "tttt")</f>
        <v>Monday</v>
      </c>
      <c r="N3582" s="2" t="s">
        <v>16</v>
      </c>
    </row>
    <row r="3583" spans="1:14" ht="14.5" x14ac:dyDescent="0.35">
      <c r="A3583" s="2" t="s">
        <v>7196</v>
      </c>
      <c r="B3583" s="2" t="s">
        <v>7197</v>
      </c>
      <c r="C3583" s="2">
        <v>61</v>
      </c>
      <c r="D3583" s="2" t="s">
        <v>39</v>
      </c>
      <c r="E3583" s="2" t="s">
        <v>74</v>
      </c>
      <c r="F3583" s="2" t="s">
        <v>14</v>
      </c>
      <c r="G3583" s="2" t="s">
        <v>26</v>
      </c>
      <c r="H3583" s="7">
        <v>1699.4</v>
      </c>
      <c r="I3583" s="3">
        <v>45621</v>
      </c>
      <c r="J3583" s="3" t="str">
        <f>TEXT(NIgerian_Fintech[[#This Row],[TransactionDate]], "JJJJ")</f>
        <v>2024</v>
      </c>
      <c r="K3583" s="3" t="str">
        <f>TEXT(NIgerian_Fintech[[#This Row],[TransactionDate]], "MMMM")</f>
        <v>November</v>
      </c>
      <c r="L3583" s="3" t="str">
        <f>TEXT(NIgerian_Fintech[[#This Row],[TransactionDate]], "MM")</f>
        <v>11</v>
      </c>
      <c r="M3583" s="3" t="str">
        <f>TEXT(NIgerian_Fintech[[#This Row],[TransactionDate]], "tttt")</f>
        <v>Monday</v>
      </c>
      <c r="N3583" s="2" t="s">
        <v>16</v>
      </c>
    </row>
    <row r="3584" spans="1:14" ht="14.5" x14ac:dyDescent="0.35">
      <c r="A3584" s="2" t="s">
        <v>7198</v>
      </c>
      <c r="B3584" s="2" t="s">
        <v>7199</v>
      </c>
      <c r="C3584" s="2">
        <v>28</v>
      </c>
      <c r="D3584" s="2" t="s">
        <v>39</v>
      </c>
      <c r="E3584" s="2" t="s">
        <v>74</v>
      </c>
      <c r="F3584" s="2" t="s">
        <v>25</v>
      </c>
      <c r="G3584" s="2" t="s">
        <v>15</v>
      </c>
      <c r="H3584" s="7">
        <v>947.32</v>
      </c>
      <c r="I3584" s="3">
        <v>45411</v>
      </c>
      <c r="J3584" s="3" t="str">
        <f>TEXT(NIgerian_Fintech[[#This Row],[TransactionDate]], "JJJJ")</f>
        <v>2024</v>
      </c>
      <c r="K3584" s="3" t="str">
        <f>TEXT(NIgerian_Fintech[[#This Row],[TransactionDate]], "MMMM")</f>
        <v>April</v>
      </c>
      <c r="L3584" s="3" t="str">
        <f>TEXT(NIgerian_Fintech[[#This Row],[TransactionDate]], "MM")</f>
        <v>04</v>
      </c>
      <c r="M3584" s="3" t="str">
        <f>TEXT(NIgerian_Fintech[[#This Row],[TransactionDate]], "tttt")</f>
        <v>Monday</v>
      </c>
      <c r="N3584" s="2" t="s">
        <v>16</v>
      </c>
    </row>
    <row r="3585" spans="1:14" ht="14.5" x14ac:dyDescent="0.35">
      <c r="A3585" s="2" t="s">
        <v>7200</v>
      </c>
      <c r="B3585" s="2" t="s">
        <v>7201</v>
      </c>
      <c r="C3585" s="2">
        <v>56</v>
      </c>
      <c r="D3585" s="2" t="s">
        <v>12</v>
      </c>
      <c r="E3585" s="2" t="s">
        <v>74</v>
      </c>
      <c r="F3585" s="2" t="s">
        <v>35</v>
      </c>
      <c r="G3585" s="2" t="s">
        <v>20</v>
      </c>
      <c r="H3585" s="7">
        <v>7590.89</v>
      </c>
      <c r="I3585" s="3">
        <v>44930</v>
      </c>
      <c r="J3585" s="3" t="str">
        <f>TEXT(NIgerian_Fintech[[#This Row],[TransactionDate]], "JJJJ")</f>
        <v>2023</v>
      </c>
      <c r="K3585" s="3" t="str">
        <f>TEXT(NIgerian_Fintech[[#This Row],[TransactionDate]], "MMMM")</f>
        <v>January</v>
      </c>
      <c r="L3585" s="3" t="str">
        <f>TEXT(NIgerian_Fintech[[#This Row],[TransactionDate]], "MM")</f>
        <v>01</v>
      </c>
      <c r="M3585" s="3" t="str">
        <f>TEXT(NIgerian_Fintech[[#This Row],[TransactionDate]], "tttt")</f>
        <v>Wednesday</v>
      </c>
      <c r="N3585" s="2" t="s">
        <v>21</v>
      </c>
    </row>
    <row r="3586" spans="1:14" ht="14.5" x14ac:dyDescent="0.35">
      <c r="A3586" s="2" t="s">
        <v>7202</v>
      </c>
      <c r="B3586" s="2" t="s">
        <v>7203</v>
      </c>
      <c r="C3586" s="2">
        <v>21</v>
      </c>
      <c r="D3586" s="2" t="s">
        <v>12</v>
      </c>
      <c r="E3586" s="2" t="s">
        <v>64</v>
      </c>
      <c r="F3586" s="2" t="s">
        <v>55</v>
      </c>
      <c r="G3586" s="2" t="s">
        <v>20</v>
      </c>
      <c r="H3586" s="7">
        <v>37251.83</v>
      </c>
      <c r="I3586" s="3">
        <v>45404</v>
      </c>
      <c r="J3586" s="3" t="str">
        <f>TEXT(NIgerian_Fintech[[#This Row],[TransactionDate]], "JJJJ")</f>
        <v>2024</v>
      </c>
      <c r="K3586" s="3" t="str">
        <f>TEXT(NIgerian_Fintech[[#This Row],[TransactionDate]], "MMMM")</f>
        <v>April</v>
      </c>
      <c r="L3586" s="3" t="str">
        <f>TEXT(NIgerian_Fintech[[#This Row],[TransactionDate]], "MM")</f>
        <v>04</v>
      </c>
      <c r="M3586" s="3" t="str">
        <f>TEXT(NIgerian_Fintech[[#This Row],[TransactionDate]], "tttt")</f>
        <v>Monday</v>
      </c>
      <c r="N3586" s="2" t="s">
        <v>16</v>
      </c>
    </row>
    <row r="3587" spans="1:14" ht="14.5" x14ac:dyDescent="0.35">
      <c r="A3587" s="2" t="s">
        <v>7204</v>
      </c>
      <c r="B3587" s="2" t="s">
        <v>7205</v>
      </c>
      <c r="C3587" s="2">
        <v>18</v>
      </c>
      <c r="D3587" s="2" t="s">
        <v>12</v>
      </c>
      <c r="E3587" s="2" t="s">
        <v>74</v>
      </c>
      <c r="F3587" s="2" t="s">
        <v>25</v>
      </c>
      <c r="G3587" s="2" t="s">
        <v>30</v>
      </c>
      <c r="H3587" s="7">
        <v>11227.34</v>
      </c>
      <c r="I3587" s="3">
        <v>45047</v>
      </c>
      <c r="J3587" s="3" t="str">
        <f>TEXT(NIgerian_Fintech[[#This Row],[TransactionDate]], "JJJJ")</f>
        <v>2023</v>
      </c>
      <c r="K3587" s="3" t="str">
        <f>TEXT(NIgerian_Fintech[[#This Row],[TransactionDate]], "MMMM")</f>
        <v>May</v>
      </c>
      <c r="L3587" s="3" t="str">
        <f>TEXT(NIgerian_Fintech[[#This Row],[TransactionDate]], "MM")</f>
        <v>05</v>
      </c>
      <c r="M3587" s="3" t="str">
        <f>TEXT(NIgerian_Fintech[[#This Row],[TransactionDate]], "tttt")</f>
        <v>Monday</v>
      </c>
      <c r="N3587" s="2" t="s">
        <v>16</v>
      </c>
    </row>
    <row r="3588" spans="1:14" ht="14.5" x14ac:dyDescent="0.35">
      <c r="A3588" s="2" t="s">
        <v>7206</v>
      </c>
      <c r="B3588" s="2" t="s">
        <v>7207</v>
      </c>
      <c r="C3588" s="2">
        <v>45</v>
      </c>
      <c r="D3588" s="2" t="s">
        <v>39</v>
      </c>
      <c r="E3588" s="2" t="s">
        <v>42</v>
      </c>
      <c r="F3588" s="2" t="s">
        <v>14</v>
      </c>
      <c r="G3588" s="2" t="s">
        <v>36</v>
      </c>
      <c r="H3588" s="7">
        <v>4543.4799999999996</v>
      </c>
      <c r="I3588" s="3">
        <v>45412</v>
      </c>
      <c r="J3588" s="3" t="str">
        <f>TEXT(NIgerian_Fintech[[#This Row],[TransactionDate]], "JJJJ")</f>
        <v>2024</v>
      </c>
      <c r="K3588" s="3" t="str">
        <f>TEXT(NIgerian_Fintech[[#This Row],[TransactionDate]], "MMMM")</f>
        <v>April</v>
      </c>
      <c r="L3588" s="3" t="str">
        <f>TEXT(NIgerian_Fintech[[#This Row],[TransactionDate]], "MM")</f>
        <v>04</v>
      </c>
      <c r="M3588" s="3" t="str">
        <f>TEXT(NIgerian_Fintech[[#This Row],[TransactionDate]], "tttt")</f>
        <v>Tuesday</v>
      </c>
      <c r="N3588" s="2" t="s">
        <v>21</v>
      </c>
    </row>
    <row r="3589" spans="1:14" ht="14.5" x14ac:dyDescent="0.35">
      <c r="A3589" s="2" t="s">
        <v>7208</v>
      </c>
      <c r="B3589" s="2" t="s">
        <v>7209</v>
      </c>
      <c r="C3589" s="2">
        <v>41</v>
      </c>
      <c r="D3589" s="2" t="s">
        <v>12</v>
      </c>
      <c r="E3589" s="2" t="s">
        <v>64</v>
      </c>
      <c r="F3589" s="2" t="s">
        <v>35</v>
      </c>
      <c r="G3589" s="2" t="s">
        <v>36</v>
      </c>
      <c r="H3589" s="7">
        <v>6948.51</v>
      </c>
      <c r="I3589" s="3">
        <v>45145</v>
      </c>
      <c r="J3589" s="3" t="str">
        <f>TEXT(NIgerian_Fintech[[#This Row],[TransactionDate]], "JJJJ")</f>
        <v>2023</v>
      </c>
      <c r="K3589" s="3" t="str">
        <f>TEXT(NIgerian_Fintech[[#This Row],[TransactionDate]], "MMMM")</f>
        <v>August</v>
      </c>
      <c r="L3589" s="3" t="str">
        <f>TEXT(NIgerian_Fintech[[#This Row],[TransactionDate]], "MM")</f>
        <v>08</v>
      </c>
      <c r="M3589" s="3" t="str">
        <f>TEXT(NIgerian_Fintech[[#This Row],[TransactionDate]], "tttt")</f>
        <v>Monday</v>
      </c>
      <c r="N3589" s="2" t="s">
        <v>16</v>
      </c>
    </row>
    <row r="3590" spans="1:14" ht="14.5" x14ac:dyDescent="0.35">
      <c r="A3590" s="2" t="s">
        <v>7210</v>
      </c>
      <c r="B3590" s="2" t="s">
        <v>7211</v>
      </c>
      <c r="C3590" s="2">
        <v>52</v>
      </c>
      <c r="D3590" s="2" t="s">
        <v>12</v>
      </c>
      <c r="E3590" s="2" t="s">
        <v>29</v>
      </c>
      <c r="F3590" s="2" t="s">
        <v>14</v>
      </c>
      <c r="G3590" s="2" t="s">
        <v>30</v>
      </c>
      <c r="H3590" s="7">
        <v>68155.12</v>
      </c>
      <c r="I3590" s="3">
        <v>45620</v>
      </c>
      <c r="J3590" s="3" t="str">
        <f>TEXT(NIgerian_Fintech[[#This Row],[TransactionDate]], "JJJJ")</f>
        <v>2024</v>
      </c>
      <c r="K3590" s="3" t="str">
        <f>TEXT(NIgerian_Fintech[[#This Row],[TransactionDate]], "MMMM")</f>
        <v>November</v>
      </c>
      <c r="L3590" s="3" t="str">
        <f>TEXT(NIgerian_Fintech[[#This Row],[TransactionDate]], "MM")</f>
        <v>11</v>
      </c>
      <c r="M3590" s="3" t="str">
        <f>TEXT(NIgerian_Fintech[[#This Row],[TransactionDate]], "tttt")</f>
        <v>Sunday</v>
      </c>
      <c r="N3590" s="2" t="s">
        <v>16</v>
      </c>
    </row>
    <row r="3591" spans="1:14" ht="14.5" x14ac:dyDescent="0.35">
      <c r="A3591" s="2" t="s">
        <v>7212</v>
      </c>
      <c r="B3591" s="2" t="s">
        <v>7213</v>
      </c>
      <c r="C3591" s="2">
        <v>30</v>
      </c>
      <c r="D3591" s="2" t="s">
        <v>12</v>
      </c>
      <c r="E3591" s="2" t="s">
        <v>42</v>
      </c>
      <c r="F3591" s="2" t="s">
        <v>35</v>
      </c>
      <c r="G3591" s="2" t="s">
        <v>36</v>
      </c>
      <c r="H3591" s="7">
        <v>7314.02</v>
      </c>
      <c r="I3591" s="3">
        <v>45204</v>
      </c>
      <c r="J3591" s="3" t="str">
        <f>TEXT(NIgerian_Fintech[[#This Row],[TransactionDate]], "JJJJ")</f>
        <v>2023</v>
      </c>
      <c r="K3591" s="3" t="str">
        <f>TEXT(NIgerian_Fintech[[#This Row],[TransactionDate]], "MMMM")</f>
        <v>October</v>
      </c>
      <c r="L3591" s="3" t="str">
        <f>TEXT(NIgerian_Fintech[[#This Row],[TransactionDate]], "MM")</f>
        <v>10</v>
      </c>
      <c r="M3591" s="3" t="str">
        <f>TEXT(NIgerian_Fintech[[#This Row],[TransactionDate]], "tttt")</f>
        <v>Thursday</v>
      </c>
      <c r="N3591" s="2" t="s">
        <v>16</v>
      </c>
    </row>
    <row r="3592" spans="1:14" ht="14.5" x14ac:dyDescent="0.35">
      <c r="A3592" s="2" t="s">
        <v>7214</v>
      </c>
      <c r="B3592" s="2" t="s">
        <v>7215</v>
      </c>
      <c r="C3592" s="2">
        <v>64</v>
      </c>
      <c r="D3592" s="2" t="s">
        <v>12</v>
      </c>
      <c r="E3592" s="2" t="s">
        <v>24</v>
      </c>
      <c r="F3592" s="2" t="s">
        <v>35</v>
      </c>
      <c r="G3592" s="2" t="s">
        <v>15</v>
      </c>
      <c r="H3592" s="7">
        <v>33298.49</v>
      </c>
      <c r="I3592" s="3">
        <v>45183</v>
      </c>
      <c r="J3592" s="3" t="str">
        <f>TEXT(NIgerian_Fintech[[#This Row],[TransactionDate]], "JJJJ")</f>
        <v>2023</v>
      </c>
      <c r="K3592" s="3" t="str">
        <f>TEXT(NIgerian_Fintech[[#This Row],[TransactionDate]], "MMMM")</f>
        <v>September</v>
      </c>
      <c r="L3592" s="3" t="str">
        <f>TEXT(NIgerian_Fintech[[#This Row],[TransactionDate]], "MM")</f>
        <v>09</v>
      </c>
      <c r="M3592" s="3" t="str">
        <f>TEXT(NIgerian_Fintech[[#This Row],[TransactionDate]], "tttt")</f>
        <v>Thursday</v>
      </c>
      <c r="N3592" s="2" t="s">
        <v>16</v>
      </c>
    </row>
    <row r="3593" spans="1:14" ht="14.5" x14ac:dyDescent="0.35">
      <c r="A3593" s="2" t="s">
        <v>7216</v>
      </c>
      <c r="B3593" s="2" t="s">
        <v>7217</v>
      </c>
      <c r="C3593" s="2">
        <v>51</v>
      </c>
      <c r="D3593" s="2" t="s">
        <v>39</v>
      </c>
      <c r="E3593" s="2" t="s">
        <v>52</v>
      </c>
      <c r="F3593" s="2" t="s">
        <v>14</v>
      </c>
      <c r="G3593" s="2" t="s">
        <v>20</v>
      </c>
      <c r="H3593" s="7">
        <v>164.97</v>
      </c>
      <c r="I3593" s="3">
        <v>45230</v>
      </c>
      <c r="J3593" s="3" t="str">
        <f>TEXT(NIgerian_Fintech[[#This Row],[TransactionDate]], "JJJJ")</f>
        <v>2023</v>
      </c>
      <c r="K3593" s="3" t="str">
        <f>TEXT(NIgerian_Fintech[[#This Row],[TransactionDate]], "MMMM")</f>
        <v>October</v>
      </c>
      <c r="L3593" s="3" t="str">
        <f>TEXT(NIgerian_Fintech[[#This Row],[TransactionDate]], "MM")</f>
        <v>10</v>
      </c>
      <c r="M3593" s="3" t="str">
        <f>TEXT(NIgerian_Fintech[[#This Row],[TransactionDate]], "tttt")</f>
        <v>Tuesday</v>
      </c>
      <c r="N3593" s="2" t="s">
        <v>16</v>
      </c>
    </row>
    <row r="3594" spans="1:14" ht="14.5" x14ac:dyDescent="0.35">
      <c r="A3594" s="2" t="s">
        <v>7218</v>
      </c>
      <c r="B3594" s="2" t="s">
        <v>7219</v>
      </c>
      <c r="C3594" s="2">
        <v>28</v>
      </c>
      <c r="D3594" s="2" t="s">
        <v>39</v>
      </c>
      <c r="E3594" s="2" t="s">
        <v>29</v>
      </c>
      <c r="F3594" s="2" t="s">
        <v>14</v>
      </c>
      <c r="G3594" s="2" t="s">
        <v>30</v>
      </c>
      <c r="H3594" s="7">
        <v>12764.11</v>
      </c>
      <c r="I3594" s="3">
        <v>44969</v>
      </c>
      <c r="J3594" s="3" t="str">
        <f>TEXT(NIgerian_Fintech[[#This Row],[TransactionDate]], "JJJJ")</f>
        <v>2023</v>
      </c>
      <c r="K3594" s="3" t="str">
        <f>TEXT(NIgerian_Fintech[[#This Row],[TransactionDate]], "MMMM")</f>
        <v>February</v>
      </c>
      <c r="L3594" s="3" t="str">
        <f>TEXT(NIgerian_Fintech[[#This Row],[TransactionDate]], "MM")</f>
        <v>02</v>
      </c>
      <c r="M3594" s="3" t="str">
        <f>TEXT(NIgerian_Fintech[[#This Row],[TransactionDate]], "tttt")</f>
        <v>Sunday</v>
      </c>
      <c r="N3594" s="2" t="s">
        <v>16</v>
      </c>
    </row>
    <row r="3595" spans="1:14" ht="14.5" x14ac:dyDescent="0.35">
      <c r="A3595" s="2" t="s">
        <v>7220</v>
      </c>
      <c r="B3595" s="2" t="s">
        <v>7221</v>
      </c>
      <c r="C3595" s="2">
        <v>53</v>
      </c>
      <c r="D3595" s="2" t="s">
        <v>12</v>
      </c>
      <c r="E3595" s="2" t="s">
        <v>74</v>
      </c>
      <c r="F3595" s="2" t="s">
        <v>25</v>
      </c>
      <c r="G3595" s="2" t="s">
        <v>15</v>
      </c>
      <c r="H3595" s="7">
        <v>9866.1</v>
      </c>
      <c r="I3595" s="3">
        <v>45456</v>
      </c>
      <c r="J3595" s="3" t="str">
        <f>TEXT(NIgerian_Fintech[[#This Row],[TransactionDate]], "JJJJ")</f>
        <v>2024</v>
      </c>
      <c r="K3595" s="3" t="str">
        <f>TEXT(NIgerian_Fintech[[#This Row],[TransactionDate]], "MMMM")</f>
        <v>June</v>
      </c>
      <c r="L3595" s="3" t="str">
        <f>TEXT(NIgerian_Fintech[[#This Row],[TransactionDate]], "MM")</f>
        <v>06</v>
      </c>
      <c r="M3595" s="3" t="str">
        <f>TEXT(NIgerian_Fintech[[#This Row],[TransactionDate]], "tttt")</f>
        <v>Thursday</v>
      </c>
      <c r="N3595" s="2" t="s">
        <v>16</v>
      </c>
    </row>
    <row r="3596" spans="1:14" ht="14.5" x14ac:dyDescent="0.35">
      <c r="A3596" s="2" t="s">
        <v>7222</v>
      </c>
      <c r="B3596" s="2" t="s">
        <v>7223</v>
      </c>
      <c r="C3596" s="2">
        <v>34</v>
      </c>
      <c r="D3596" s="2" t="s">
        <v>12</v>
      </c>
      <c r="E3596" s="2" t="s">
        <v>93</v>
      </c>
      <c r="F3596" s="2" t="s">
        <v>55</v>
      </c>
      <c r="G3596" s="2" t="s">
        <v>30</v>
      </c>
      <c r="H3596" s="7">
        <v>11562.3</v>
      </c>
      <c r="I3596" s="3">
        <v>45636</v>
      </c>
      <c r="J3596" s="3" t="str">
        <f>TEXT(NIgerian_Fintech[[#This Row],[TransactionDate]], "JJJJ")</f>
        <v>2024</v>
      </c>
      <c r="K3596" s="3" t="str">
        <f>TEXT(NIgerian_Fintech[[#This Row],[TransactionDate]], "MMMM")</f>
        <v>December</v>
      </c>
      <c r="L3596" s="3" t="str">
        <f>TEXT(NIgerian_Fintech[[#This Row],[TransactionDate]], "MM")</f>
        <v>12</v>
      </c>
      <c r="M3596" s="3" t="str">
        <f>TEXT(NIgerian_Fintech[[#This Row],[TransactionDate]], "tttt")</f>
        <v>Tuesday</v>
      </c>
      <c r="N3596" s="2" t="s">
        <v>16</v>
      </c>
    </row>
    <row r="3597" spans="1:14" ht="14.5" x14ac:dyDescent="0.35">
      <c r="A3597" s="2" t="s">
        <v>7224</v>
      </c>
      <c r="B3597" s="2" t="s">
        <v>7225</v>
      </c>
      <c r="C3597" s="2">
        <v>52</v>
      </c>
      <c r="D3597" s="2" t="s">
        <v>12</v>
      </c>
      <c r="E3597" s="2" t="s">
        <v>93</v>
      </c>
      <c r="F3597" s="2" t="s">
        <v>14</v>
      </c>
      <c r="G3597" s="2" t="s">
        <v>20</v>
      </c>
      <c r="H3597" s="7">
        <v>8452.9</v>
      </c>
      <c r="I3597" s="3">
        <v>45615</v>
      </c>
      <c r="J3597" s="3" t="str">
        <f>TEXT(NIgerian_Fintech[[#This Row],[TransactionDate]], "JJJJ")</f>
        <v>2024</v>
      </c>
      <c r="K3597" s="3" t="str">
        <f>TEXT(NIgerian_Fintech[[#This Row],[TransactionDate]], "MMMM")</f>
        <v>November</v>
      </c>
      <c r="L3597" s="3" t="str">
        <f>TEXT(NIgerian_Fintech[[#This Row],[TransactionDate]], "MM")</f>
        <v>11</v>
      </c>
      <c r="M3597" s="3" t="str">
        <f>TEXT(NIgerian_Fintech[[#This Row],[TransactionDate]], "tttt")</f>
        <v>Tuesday</v>
      </c>
      <c r="N3597" s="2" t="s">
        <v>16</v>
      </c>
    </row>
    <row r="3598" spans="1:14" ht="14.5" x14ac:dyDescent="0.35">
      <c r="A3598" s="2" t="s">
        <v>7226</v>
      </c>
      <c r="B3598" s="2" t="s">
        <v>7227</v>
      </c>
      <c r="C3598" s="2">
        <v>35</v>
      </c>
      <c r="D3598" s="2" t="s">
        <v>39</v>
      </c>
      <c r="E3598" s="2" t="s">
        <v>64</v>
      </c>
      <c r="F3598" s="2" t="s">
        <v>19</v>
      </c>
      <c r="G3598" s="2" t="s">
        <v>36</v>
      </c>
      <c r="H3598" s="7">
        <v>451.82</v>
      </c>
      <c r="I3598" s="3">
        <v>45514</v>
      </c>
      <c r="J3598" s="3" t="str">
        <f>TEXT(NIgerian_Fintech[[#This Row],[TransactionDate]], "JJJJ")</f>
        <v>2024</v>
      </c>
      <c r="K3598" s="3" t="str">
        <f>TEXT(NIgerian_Fintech[[#This Row],[TransactionDate]], "MMMM")</f>
        <v>August</v>
      </c>
      <c r="L3598" s="3" t="str">
        <f>TEXT(NIgerian_Fintech[[#This Row],[TransactionDate]], "MM")</f>
        <v>08</v>
      </c>
      <c r="M3598" s="3" t="str">
        <f>TEXT(NIgerian_Fintech[[#This Row],[TransactionDate]], "tttt")</f>
        <v>Saturday</v>
      </c>
      <c r="N3598" s="2" t="s">
        <v>16</v>
      </c>
    </row>
    <row r="3599" spans="1:14" ht="14.5" x14ac:dyDescent="0.35">
      <c r="A3599" s="2" t="s">
        <v>7228</v>
      </c>
      <c r="B3599" s="2" t="s">
        <v>7229</v>
      </c>
      <c r="C3599" s="2">
        <v>57</v>
      </c>
      <c r="D3599" s="2" t="s">
        <v>39</v>
      </c>
      <c r="E3599" s="2" t="s">
        <v>93</v>
      </c>
      <c r="F3599" s="2" t="s">
        <v>55</v>
      </c>
      <c r="G3599" s="2" t="s">
        <v>15</v>
      </c>
      <c r="H3599" s="7">
        <v>1620.06</v>
      </c>
      <c r="I3599" s="3">
        <v>45619</v>
      </c>
      <c r="J3599" s="3" t="str">
        <f>TEXT(NIgerian_Fintech[[#This Row],[TransactionDate]], "JJJJ")</f>
        <v>2024</v>
      </c>
      <c r="K3599" s="3" t="str">
        <f>TEXT(NIgerian_Fintech[[#This Row],[TransactionDate]], "MMMM")</f>
        <v>November</v>
      </c>
      <c r="L3599" s="3" t="str">
        <f>TEXT(NIgerian_Fintech[[#This Row],[TransactionDate]], "MM")</f>
        <v>11</v>
      </c>
      <c r="M3599" s="3" t="str">
        <f>TEXT(NIgerian_Fintech[[#This Row],[TransactionDate]], "tttt")</f>
        <v>Saturday</v>
      </c>
      <c r="N3599" s="2" t="s">
        <v>16</v>
      </c>
    </row>
    <row r="3600" spans="1:14" ht="14.5" x14ac:dyDescent="0.35">
      <c r="A3600" s="2" t="s">
        <v>7230</v>
      </c>
      <c r="B3600" s="2" t="s">
        <v>7231</v>
      </c>
      <c r="C3600" s="2">
        <v>39</v>
      </c>
      <c r="D3600" s="2" t="s">
        <v>39</v>
      </c>
      <c r="E3600" s="2" t="s">
        <v>29</v>
      </c>
      <c r="F3600" s="2" t="s">
        <v>19</v>
      </c>
      <c r="G3600" s="2" t="s">
        <v>20</v>
      </c>
      <c r="H3600" s="7">
        <v>25542.73</v>
      </c>
      <c r="I3600" s="3">
        <v>45076</v>
      </c>
      <c r="J3600" s="3" t="str">
        <f>TEXT(NIgerian_Fintech[[#This Row],[TransactionDate]], "JJJJ")</f>
        <v>2023</v>
      </c>
      <c r="K3600" s="3" t="str">
        <f>TEXT(NIgerian_Fintech[[#This Row],[TransactionDate]], "MMMM")</f>
        <v>May</v>
      </c>
      <c r="L3600" s="3" t="str">
        <f>TEXT(NIgerian_Fintech[[#This Row],[TransactionDate]], "MM")</f>
        <v>05</v>
      </c>
      <c r="M3600" s="3" t="str">
        <f>TEXT(NIgerian_Fintech[[#This Row],[TransactionDate]], "tttt")</f>
        <v>Tuesday</v>
      </c>
      <c r="N3600" s="2" t="s">
        <v>16</v>
      </c>
    </row>
    <row r="3601" spans="1:14" ht="14.5" x14ac:dyDescent="0.35">
      <c r="A3601" s="2" t="s">
        <v>7232</v>
      </c>
      <c r="B3601" s="2" t="s">
        <v>7233</v>
      </c>
      <c r="C3601" s="2">
        <v>41</v>
      </c>
      <c r="D3601" s="2" t="s">
        <v>12</v>
      </c>
      <c r="E3601" s="2" t="s">
        <v>64</v>
      </c>
      <c r="F3601" s="2" t="s">
        <v>25</v>
      </c>
      <c r="G3601" s="2" t="s">
        <v>30</v>
      </c>
      <c r="H3601" s="7">
        <v>2651.71</v>
      </c>
      <c r="I3601" s="3">
        <v>45520</v>
      </c>
      <c r="J3601" s="3" t="str">
        <f>TEXT(NIgerian_Fintech[[#This Row],[TransactionDate]], "JJJJ")</f>
        <v>2024</v>
      </c>
      <c r="K3601" s="3" t="str">
        <f>TEXT(NIgerian_Fintech[[#This Row],[TransactionDate]], "MMMM")</f>
        <v>August</v>
      </c>
      <c r="L3601" s="3" t="str">
        <f>TEXT(NIgerian_Fintech[[#This Row],[TransactionDate]], "MM")</f>
        <v>08</v>
      </c>
      <c r="M3601" s="3" t="str">
        <f>TEXT(NIgerian_Fintech[[#This Row],[TransactionDate]], "tttt")</f>
        <v>Friday</v>
      </c>
      <c r="N3601" s="2" t="s">
        <v>69</v>
      </c>
    </row>
    <row r="3602" spans="1:14" ht="14.5" x14ac:dyDescent="0.35">
      <c r="A3602" s="2" t="s">
        <v>7234</v>
      </c>
      <c r="B3602" s="2" t="s">
        <v>7235</v>
      </c>
      <c r="C3602" s="2">
        <v>36</v>
      </c>
      <c r="D3602" s="2" t="s">
        <v>39</v>
      </c>
      <c r="E3602" s="2" t="s">
        <v>29</v>
      </c>
      <c r="F3602" s="2" t="s">
        <v>14</v>
      </c>
      <c r="G3602" s="2" t="s">
        <v>26</v>
      </c>
      <c r="H3602" s="7">
        <v>49529.24</v>
      </c>
      <c r="I3602" s="3">
        <v>44936</v>
      </c>
      <c r="J3602" s="3" t="str">
        <f>TEXT(NIgerian_Fintech[[#This Row],[TransactionDate]], "JJJJ")</f>
        <v>2023</v>
      </c>
      <c r="K3602" s="3" t="str">
        <f>TEXT(NIgerian_Fintech[[#This Row],[TransactionDate]], "MMMM")</f>
        <v>January</v>
      </c>
      <c r="L3602" s="3" t="str">
        <f>TEXT(NIgerian_Fintech[[#This Row],[TransactionDate]], "MM")</f>
        <v>01</v>
      </c>
      <c r="M3602" s="3" t="str">
        <f>TEXT(NIgerian_Fintech[[#This Row],[TransactionDate]], "tttt")</f>
        <v>Tuesday</v>
      </c>
      <c r="N3602" s="2" t="s">
        <v>16</v>
      </c>
    </row>
    <row r="3603" spans="1:14" ht="14.5" x14ac:dyDescent="0.35">
      <c r="A3603" s="2" t="s">
        <v>7236</v>
      </c>
      <c r="B3603" s="2" t="s">
        <v>7237</v>
      </c>
      <c r="C3603" s="2">
        <v>54</v>
      </c>
      <c r="D3603" s="2" t="s">
        <v>39</v>
      </c>
      <c r="E3603" s="2" t="s">
        <v>74</v>
      </c>
      <c r="F3603" s="2" t="s">
        <v>55</v>
      </c>
      <c r="G3603" s="2" t="s">
        <v>15</v>
      </c>
      <c r="H3603" s="7">
        <v>11381.49</v>
      </c>
      <c r="I3603" s="3">
        <v>45138</v>
      </c>
      <c r="J3603" s="3" t="str">
        <f>TEXT(NIgerian_Fintech[[#This Row],[TransactionDate]], "JJJJ")</f>
        <v>2023</v>
      </c>
      <c r="K3603" s="3" t="str">
        <f>TEXT(NIgerian_Fintech[[#This Row],[TransactionDate]], "MMMM")</f>
        <v>July</v>
      </c>
      <c r="L3603" s="3" t="str">
        <f>TEXT(NIgerian_Fintech[[#This Row],[TransactionDate]], "MM")</f>
        <v>07</v>
      </c>
      <c r="M3603" s="3" t="str">
        <f>TEXT(NIgerian_Fintech[[#This Row],[TransactionDate]], "tttt")</f>
        <v>Monday</v>
      </c>
      <c r="N3603" s="2" t="s">
        <v>16</v>
      </c>
    </row>
    <row r="3604" spans="1:14" ht="14.5" x14ac:dyDescent="0.35">
      <c r="A3604" s="2" t="s">
        <v>7238</v>
      </c>
      <c r="B3604" s="2" t="s">
        <v>7239</v>
      </c>
      <c r="C3604" s="2">
        <v>56</v>
      </c>
      <c r="D3604" s="2" t="s">
        <v>39</v>
      </c>
      <c r="E3604" s="2" t="s">
        <v>13</v>
      </c>
      <c r="F3604" s="2" t="s">
        <v>14</v>
      </c>
      <c r="G3604" s="2" t="s">
        <v>30</v>
      </c>
      <c r="H3604" s="7">
        <v>5876.25</v>
      </c>
      <c r="I3604" s="3">
        <v>45578</v>
      </c>
      <c r="J3604" s="3" t="str">
        <f>TEXT(NIgerian_Fintech[[#This Row],[TransactionDate]], "JJJJ")</f>
        <v>2024</v>
      </c>
      <c r="K3604" s="3" t="str">
        <f>TEXT(NIgerian_Fintech[[#This Row],[TransactionDate]], "MMMM")</f>
        <v>October</v>
      </c>
      <c r="L3604" s="3" t="str">
        <f>TEXT(NIgerian_Fintech[[#This Row],[TransactionDate]], "MM")</f>
        <v>10</v>
      </c>
      <c r="M3604" s="3" t="str">
        <f>TEXT(NIgerian_Fintech[[#This Row],[TransactionDate]], "tttt")</f>
        <v>Sunday</v>
      </c>
      <c r="N3604" s="2" t="s">
        <v>16</v>
      </c>
    </row>
    <row r="3605" spans="1:14" ht="14.5" x14ac:dyDescent="0.35">
      <c r="A3605" s="2" t="s">
        <v>7240</v>
      </c>
      <c r="B3605" s="2" t="s">
        <v>7241</v>
      </c>
      <c r="C3605" s="2">
        <v>38</v>
      </c>
      <c r="D3605" s="2" t="s">
        <v>39</v>
      </c>
      <c r="E3605" s="2" t="s">
        <v>13</v>
      </c>
      <c r="F3605" s="2" t="s">
        <v>35</v>
      </c>
      <c r="G3605" s="2" t="s">
        <v>30</v>
      </c>
      <c r="H3605" s="7">
        <v>25263.4</v>
      </c>
      <c r="I3605" s="3">
        <v>45186</v>
      </c>
      <c r="J3605" s="3" t="str">
        <f>TEXT(NIgerian_Fintech[[#This Row],[TransactionDate]], "JJJJ")</f>
        <v>2023</v>
      </c>
      <c r="K3605" s="3" t="str">
        <f>TEXT(NIgerian_Fintech[[#This Row],[TransactionDate]], "MMMM")</f>
        <v>September</v>
      </c>
      <c r="L3605" s="3" t="str">
        <f>TEXT(NIgerian_Fintech[[#This Row],[TransactionDate]], "MM")</f>
        <v>09</v>
      </c>
      <c r="M3605" s="3" t="str">
        <f>TEXT(NIgerian_Fintech[[#This Row],[TransactionDate]], "tttt")</f>
        <v>Sunday</v>
      </c>
      <c r="N3605" s="2" t="s">
        <v>16</v>
      </c>
    </row>
    <row r="3606" spans="1:14" ht="14.5" x14ac:dyDescent="0.35">
      <c r="A3606" s="2" t="s">
        <v>7242</v>
      </c>
      <c r="B3606" s="2" t="s">
        <v>7243</v>
      </c>
      <c r="C3606" s="2">
        <v>25</v>
      </c>
      <c r="D3606" s="2" t="s">
        <v>39</v>
      </c>
      <c r="E3606" s="2" t="s">
        <v>42</v>
      </c>
      <c r="F3606" s="2" t="s">
        <v>14</v>
      </c>
      <c r="G3606" s="2" t="s">
        <v>20</v>
      </c>
      <c r="H3606" s="7">
        <v>15846.78</v>
      </c>
      <c r="I3606" s="3">
        <v>45308</v>
      </c>
      <c r="J3606" s="3" t="str">
        <f>TEXT(NIgerian_Fintech[[#This Row],[TransactionDate]], "JJJJ")</f>
        <v>2024</v>
      </c>
      <c r="K3606" s="3" t="str">
        <f>TEXT(NIgerian_Fintech[[#This Row],[TransactionDate]], "MMMM")</f>
        <v>January</v>
      </c>
      <c r="L3606" s="3" t="str">
        <f>TEXT(NIgerian_Fintech[[#This Row],[TransactionDate]], "MM")</f>
        <v>01</v>
      </c>
      <c r="M3606" s="3" t="str">
        <f>TEXT(NIgerian_Fintech[[#This Row],[TransactionDate]], "tttt")</f>
        <v>Wednesday</v>
      </c>
      <c r="N3606" s="2" t="s">
        <v>16</v>
      </c>
    </row>
    <row r="3607" spans="1:14" ht="14.5" x14ac:dyDescent="0.35">
      <c r="A3607" s="2" t="s">
        <v>7244</v>
      </c>
      <c r="B3607" s="2" t="s">
        <v>7245</v>
      </c>
      <c r="C3607" s="2">
        <v>45</v>
      </c>
      <c r="D3607" s="2" t="s">
        <v>12</v>
      </c>
      <c r="E3607" s="2" t="s">
        <v>74</v>
      </c>
      <c r="F3607" s="2" t="s">
        <v>55</v>
      </c>
      <c r="G3607" s="2" t="s">
        <v>30</v>
      </c>
      <c r="H3607" s="7">
        <v>5603.05</v>
      </c>
      <c r="I3607" s="3">
        <v>45315</v>
      </c>
      <c r="J3607" s="3" t="str">
        <f>TEXT(NIgerian_Fintech[[#This Row],[TransactionDate]], "JJJJ")</f>
        <v>2024</v>
      </c>
      <c r="K3607" s="3" t="str">
        <f>TEXT(NIgerian_Fintech[[#This Row],[TransactionDate]], "MMMM")</f>
        <v>January</v>
      </c>
      <c r="L3607" s="3" t="str">
        <f>TEXT(NIgerian_Fintech[[#This Row],[TransactionDate]], "MM")</f>
        <v>01</v>
      </c>
      <c r="M3607" s="3" t="str">
        <f>TEXT(NIgerian_Fintech[[#This Row],[TransactionDate]], "tttt")</f>
        <v>Wednesday</v>
      </c>
      <c r="N3607" s="2" t="s">
        <v>16</v>
      </c>
    </row>
    <row r="3608" spans="1:14" ht="14.5" x14ac:dyDescent="0.35">
      <c r="A3608" s="2" t="s">
        <v>7246</v>
      </c>
      <c r="B3608" s="2" t="s">
        <v>7247</v>
      </c>
      <c r="C3608" s="2">
        <v>22</v>
      </c>
      <c r="D3608" s="2" t="s">
        <v>12</v>
      </c>
      <c r="E3608" s="2" t="s">
        <v>93</v>
      </c>
      <c r="F3608" s="2" t="s">
        <v>14</v>
      </c>
      <c r="G3608" s="2" t="s">
        <v>15</v>
      </c>
      <c r="H3608" s="7">
        <v>710.59</v>
      </c>
      <c r="I3608" s="3">
        <v>45262</v>
      </c>
      <c r="J3608" s="3" t="str">
        <f>TEXT(NIgerian_Fintech[[#This Row],[TransactionDate]], "JJJJ")</f>
        <v>2023</v>
      </c>
      <c r="K3608" s="3" t="str">
        <f>TEXT(NIgerian_Fintech[[#This Row],[TransactionDate]], "MMMM")</f>
        <v>December</v>
      </c>
      <c r="L3608" s="3" t="str">
        <f>TEXT(NIgerian_Fintech[[#This Row],[TransactionDate]], "MM")</f>
        <v>12</v>
      </c>
      <c r="M3608" s="3" t="str">
        <f>TEXT(NIgerian_Fintech[[#This Row],[TransactionDate]], "tttt")</f>
        <v>Saturday</v>
      </c>
      <c r="N3608" s="2" t="s">
        <v>21</v>
      </c>
    </row>
    <row r="3609" spans="1:14" ht="14.5" x14ac:dyDescent="0.35">
      <c r="A3609" s="2" t="s">
        <v>7248</v>
      </c>
      <c r="B3609" s="2" t="s">
        <v>7249</v>
      </c>
      <c r="C3609" s="2">
        <v>34</v>
      </c>
      <c r="D3609" s="2" t="s">
        <v>12</v>
      </c>
      <c r="E3609" s="2" t="s">
        <v>74</v>
      </c>
      <c r="F3609" s="2" t="s">
        <v>14</v>
      </c>
      <c r="G3609" s="2" t="s">
        <v>15</v>
      </c>
      <c r="H3609" s="7">
        <v>20272.63</v>
      </c>
      <c r="I3609" s="3">
        <v>44931</v>
      </c>
      <c r="J3609" s="3" t="str">
        <f>TEXT(NIgerian_Fintech[[#This Row],[TransactionDate]], "JJJJ")</f>
        <v>2023</v>
      </c>
      <c r="K3609" s="3" t="str">
        <f>TEXT(NIgerian_Fintech[[#This Row],[TransactionDate]], "MMMM")</f>
        <v>January</v>
      </c>
      <c r="L3609" s="3" t="str">
        <f>TEXT(NIgerian_Fintech[[#This Row],[TransactionDate]], "MM")</f>
        <v>01</v>
      </c>
      <c r="M3609" s="3" t="str">
        <f>TEXT(NIgerian_Fintech[[#This Row],[TransactionDate]], "tttt")</f>
        <v>Thursday</v>
      </c>
      <c r="N3609" s="2" t="s">
        <v>16</v>
      </c>
    </row>
    <row r="3610" spans="1:14" ht="14.5" x14ac:dyDescent="0.35">
      <c r="A3610" s="2" t="s">
        <v>7250</v>
      </c>
      <c r="B3610" s="2" t="s">
        <v>7251</v>
      </c>
      <c r="C3610" s="2">
        <v>54</v>
      </c>
      <c r="D3610" s="2" t="s">
        <v>12</v>
      </c>
      <c r="E3610" s="2" t="s">
        <v>52</v>
      </c>
      <c r="F3610" s="2" t="s">
        <v>49</v>
      </c>
      <c r="G3610" s="2" t="s">
        <v>30</v>
      </c>
      <c r="H3610" s="7">
        <v>14483.4</v>
      </c>
      <c r="I3610" s="3">
        <v>45009</v>
      </c>
      <c r="J3610" s="3" t="str">
        <f>TEXT(NIgerian_Fintech[[#This Row],[TransactionDate]], "JJJJ")</f>
        <v>2023</v>
      </c>
      <c r="K3610" s="3" t="str">
        <f>TEXT(NIgerian_Fintech[[#This Row],[TransactionDate]], "MMMM")</f>
        <v>March</v>
      </c>
      <c r="L3610" s="3" t="str">
        <f>TEXT(NIgerian_Fintech[[#This Row],[TransactionDate]], "MM")</f>
        <v>03</v>
      </c>
      <c r="M3610" s="3" t="str">
        <f>TEXT(NIgerian_Fintech[[#This Row],[TransactionDate]], "tttt")</f>
        <v>Friday</v>
      </c>
      <c r="N3610" s="2" t="s">
        <v>16</v>
      </c>
    </row>
    <row r="3611" spans="1:14" ht="14.5" x14ac:dyDescent="0.35">
      <c r="A3611" s="2" t="s">
        <v>7252</v>
      </c>
      <c r="B3611" s="2" t="s">
        <v>7253</v>
      </c>
      <c r="C3611" s="2">
        <v>53</v>
      </c>
      <c r="D3611" s="2" t="s">
        <v>39</v>
      </c>
      <c r="E3611" s="2" t="s">
        <v>13</v>
      </c>
      <c r="F3611" s="2" t="s">
        <v>49</v>
      </c>
      <c r="G3611" s="2" t="s">
        <v>20</v>
      </c>
      <c r="H3611" s="7">
        <v>15641.53</v>
      </c>
      <c r="I3611" s="3">
        <v>44932</v>
      </c>
      <c r="J3611" s="3" t="str">
        <f>TEXT(NIgerian_Fintech[[#This Row],[TransactionDate]], "JJJJ")</f>
        <v>2023</v>
      </c>
      <c r="K3611" s="3" t="str">
        <f>TEXT(NIgerian_Fintech[[#This Row],[TransactionDate]], "MMMM")</f>
        <v>January</v>
      </c>
      <c r="L3611" s="3" t="str">
        <f>TEXT(NIgerian_Fintech[[#This Row],[TransactionDate]], "MM")</f>
        <v>01</v>
      </c>
      <c r="M3611" s="3" t="str">
        <f>TEXT(NIgerian_Fintech[[#This Row],[TransactionDate]], "tttt")</f>
        <v>Friday</v>
      </c>
      <c r="N3611" s="2" t="s">
        <v>21</v>
      </c>
    </row>
    <row r="3612" spans="1:14" ht="14.5" x14ac:dyDescent="0.35">
      <c r="A3612" s="2" t="s">
        <v>7254</v>
      </c>
      <c r="B3612" s="2" t="s">
        <v>7255</v>
      </c>
      <c r="C3612" s="2">
        <v>36</v>
      </c>
      <c r="D3612" s="2" t="s">
        <v>12</v>
      </c>
      <c r="E3612" s="2" t="s">
        <v>93</v>
      </c>
      <c r="F3612" s="2" t="s">
        <v>55</v>
      </c>
      <c r="G3612" s="2" t="s">
        <v>15</v>
      </c>
      <c r="H3612" s="7">
        <v>13659.38</v>
      </c>
      <c r="I3612" s="3">
        <v>45078</v>
      </c>
      <c r="J3612" s="3" t="str">
        <f>TEXT(NIgerian_Fintech[[#This Row],[TransactionDate]], "JJJJ")</f>
        <v>2023</v>
      </c>
      <c r="K3612" s="3" t="str">
        <f>TEXT(NIgerian_Fintech[[#This Row],[TransactionDate]], "MMMM")</f>
        <v>June</v>
      </c>
      <c r="L3612" s="3" t="str">
        <f>TEXT(NIgerian_Fintech[[#This Row],[TransactionDate]], "MM")</f>
        <v>06</v>
      </c>
      <c r="M3612" s="3" t="str">
        <f>TEXT(NIgerian_Fintech[[#This Row],[TransactionDate]], "tttt")</f>
        <v>Thursday</v>
      </c>
      <c r="N3612" s="2" t="s">
        <v>16</v>
      </c>
    </row>
    <row r="3613" spans="1:14" ht="14.5" x14ac:dyDescent="0.35">
      <c r="A3613" s="2" t="s">
        <v>7256</v>
      </c>
      <c r="B3613" s="2" t="s">
        <v>7257</v>
      </c>
      <c r="C3613" s="2">
        <v>44</v>
      </c>
      <c r="D3613" s="2" t="s">
        <v>12</v>
      </c>
      <c r="E3613" s="2" t="s">
        <v>29</v>
      </c>
      <c r="F3613" s="2" t="s">
        <v>55</v>
      </c>
      <c r="G3613" s="2" t="s">
        <v>26</v>
      </c>
      <c r="H3613" s="7">
        <v>3226.25</v>
      </c>
      <c r="I3613" s="3">
        <v>45107</v>
      </c>
      <c r="J3613" s="3" t="str">
        <f>TEXT(NIgerian_Fintech[[#This Row],[TransactionDate]], "JJJJ")</f>
        <v>2023</v>
      </c>
      <c r="K3613" s="3" t="str">
        <f>TEXT(NIgerian_Fintech[[#This Row],[TransactionDate]], "MMMM")</f>
        <v>June</v>
      </c>
      <c r="L3613" s="3" t="str">
        <f>TEXT(NIgerian_Fintech[[#This Row],[TransactionDate]], "MM")</f>
        <v>06</v>
      </c>
      <c r="M3613" s="3" t="str">
        <f>TEXT(NIgerian_Fintech[[#This Row],[TransactionDate]], "tttt")</f>
        <v>Friday</v>
      </c>
      <c r="N3613" s="2" t="s">
        <v>16</v>
      </c>
    </row>
    <row r="3614" spans="1:14" ht="14.5" x14ac:dyDescent="0.35">
      <c r="A3614" s="2" t="s">
        <v>7258</v>
      </c>
      <c r="B3614" s="2" t="s">
        <v>7259</v>
      </c>
      <c r="C3614" s="2">
        <v>51</v>
      </c>
      <c r="D3614" s="2" t="s">
        <v>12</v>
      </c>
      <c r="E3614" s="2" t="s">
        <v>29</v>
      </c>
      <c r="F3614" s="2" t="s">
        <v>35</v>
      </c>
      <c r="G3614" s="2" t="s">
        <v>36</v>
      </c>
      <c r="H3614" s="7">
        <v>19579.02</v>
      </c>
      <c r="I3614" s="3">
        <v>45093</v>
      </c>
      <c r="J3614" s="3" t="str">
        <f>TEXT(NIgerian_Fintech[[#This Row],[TransactionDate]], "JJJJ")</f>
        <v>2023</v>
      </c>
      <c r="K3614" s="3" t="str">
        <f>TEXT(NIgerian_Fintech[[#This Row],[TransactionDate]], "MMMM")</f>
        <v>June</v>
      </c>
      <c r="L3614" s="3" t="str">
        <f>TEXT(NIgerian_Fintech[[#This Row],[TransactionDate]], "MM")</f>
        <v>06</v>
      </c>
      <c r="M3614" s="3" t="str">
        <f>TEXT(NIgerian_Fintech[[#This Row],[TransactionDate]], "tttt")</f>
        <v>Friday</v>
      </c>
      <c r="N3614" s="2" t="s">
        <v>16</v>
      </c>
    </row>
    <row r="3615" spans="1:14" ht="14.5" x14ac:dyDescent="0.35">
      <c r="A3615" s="2" t="s">
        <v>7260</v>
      </c>
      <c r="B3615" s="2" t="s">
        <v>7261</v>
      </c>
      <c r="C3615" s="2">
        <v>28</v>
      </c>
      <c r="D3615" s="2" t="s">
        <v>39</v>
      </c>
      <c r="E3615" s="2" t="s">
        <v>13</v>
      </c>
      <c r="F3615" s="2" t="s">
        <v>35</v>
      </c>
      <c r="G3615" s="2" t="s">
        <v>20</v>
      </c>
      <c r="H3615" s="7">
        <v>22.35</v>
      </c>
      <c r="I3615" s="3">
        <v>45396</v>
      </c>
      <c r="J3615" s="3" t="str">
        <f>TEXT(NIgerian_Fintech[[#This Row],[TransactionDate]], "JJJJ")</f>
        <v>2024</v>
      </c>
      <c r="K3615" s="3" t="str">
        <f>TEXT(NIgerian_Fintech[[#This Row],[TransactionDate]], "MMMM")</f>
        <v>April</v>
      </c>
      <c r="L3615" s="3" t="str">
        <f>TEXT(NIgerian_Fintech[[#This Row],[TransactionDate]], "MM")</f>
        <v>04</v>
      </c>
      <c r="M3615" s="3" t="str">
        <f>TEXT(NIgerian_Fintech[[#This Row],[TransactionDate]], "tttt")</f>
        <v>Sunday</v>
      </c>
      <c r="N3615" s="2" t="s">
        <v>16</v>
      </c>
    </row>
    <row r="3616" spans="1:14" ht="14.5" x14ac:dyDescent="0.35">
      <c r="A3616" s="2" t="s">
        <v>7262</v>
      </c>
      <c r="B3616" s="2" t="s">
        <v>7263</v>
      </c>
      <c r="C3616" s="2">
        <v>62</v>
      </c>
      <c r="D3616" s="2" t="s">
        <v>12</v>
      </c>
      <c r="E3616" s="2" t="s">
        <v>74</v>
      </c>
      <c r="F3616" s="2" t="s">
        <v>14</v>
      </c>
      <c r="G3616" s="2" t="s">
        <v>20</v>
      </c>
      <c r="H3616" s="7">
        <v>2708.59</v>
      </c>
      <c r="I3616" s="3">
        <v>45004</v>
      </c>
      <c r="J3616" s="3" t="str">
        <f>TEXT(NIgerian_Fintech[[#This Row],[TransactionDate]], "JJJJ")</f>
        <v>2023</v>
      </c>
      <c r="K3616" s="3" t="str">
        <f>TEXT(NIgerian_Fintech[[#This Row],[TransactionDate]], "MMMM")</f>
        <v>March</v>
      </c>
      <c r="L3616" s="3" t="str">
        <f>TEXT(NIgerian_Fintech[[#This Row],[TransactionDate]], "MM")</f>
        <v>03</v>
      </c>
      <c r="M3616" s="3" t="str">
        <f>TEXT(NIgerian_Fintech[[#This Row],[TransactionDate]], "tttt")</f>
        <v>Sunday</v>
      </c>
      <c r="N3616" s="2" t="s">
        <v>16</v>
      </c>
    </row>
    <row r="3617" spans="1:14" ht="14.5" x14ac:dyDescent="0.35">
      <c r="A3617" s="2" t="s">
        <v>7264</v>
      </c>
      <c r="B3617" s="2" t="s">
        <v>7265</v>
      </c>
      <c r="C3617" s="2">
        <v>64</v>
      </c>
      <c r="D3617" s="2" t="s">
        <v>39</v>
      </c>
      <c r="E3617" s="2" t="s">
        <v>93</v>
      </c>
      <c r="F3617" s="2" t="s">
        <v>19</v>
      </c>
      <c r="G3617" s="2" t="s">
        <v>36</v>
      </c>
      <c r="H3617" s="7">
        <v>476.78</v>
      </c>
      <c r="I3617" s="3">
        <v>45338</v>
      </c>
      <c r="J3617" s="3" t="str">
        <f>TEXT(NIgerian_Fintech[[#This Row],[TransactionDate]], "JJJJ")</f>
        <v>2024</v>
      </c>
      <c r="K3617" s="3" t="str">
        <f>TEXT(NIgerian_Fintech[[#This Row],[TransactionDate]], "MMMM")</f>
        <v>February</v>
      </c>
      <c r="L3617" s="3" t="str">
        <f>TEXT(NIgerian_Fintech[[#This Row],[TransactionDate]], "MM")</f>
        <v>02</v>
      </c>
      <c r="M3617" s="3" t="str">
        <f>TEXT(NIgerian_Fintech[[#This Row],[TransactionDate]], "tttt")</f>
        <v>Friday</v>
      </c>
      <c r="N3617" s="2" t="s">
        <v>16</v>
      </c>
    </row>
    <row r="3618" spans="1:14" ht="14.5" x14ac:dyDescent="0.35">
      <c r="A3618" s="2" t="s">
        <v>7266</v>
      </c>
      <c r="B3618" s="2" t="s">
        <v>7267</v>
      </c>
      <c r="C3618" s="2">
        <v>29</v>
      </c>
      <c r="D3618" s="2" t="s">
        <v>39</v>
      </c>
      <c r="E3618" s="2" t="s">
        <v>42</v>
      </c>
      <c r="F3618" s="2" t="s">
        <v>55</v>
      </c>
      <c r="G3618" s="2" t="s">
        <v>36</v>
      </c>
      <c r="H3618" s="7">
        <v>1172.04</v>
      </c>
      <c r="I3618" s="3">
        <v>45480</v>
      </c>
      <c r="J3618" s="3" t="str">
        <f>TEXT(NIgerian_Fintech[[#This Row],[TransactionDate]], "JJJJ")</f>
        <v>2024</v>
      </c>
      <c r="K3618" s="3" t="str">
        <f>TEXT(NIgerian_Fintech[[#This Row],[TransactionDate]], "MMMM")</f>
        <v>July</v>
      </c>
      <c r="L3618" s="3" t="str">
        <f>TEXT(NIgerian_Fintech[[#This Row],[TransactionDate]], "MM")</f>
        <v>07</v>
      </c>
      <c r="M3618" s="3" t="str">
        <f>TEXT(NIgerian_Fintech[[#This Row],[TransactionDate]], "tttt")</f>
        <v>Sunday</v>
      </c>
      <c r="N3618" s="2" t="s">
        <v>16</v>
      </c>
    </row>
    <row r="3619" spans="1:14" ht="14.5" x14ac:dyDescent="0.35">
      <c r="A3619" s="2" t="s">
        <v>7268</v>
      </c>
      <c r="B3619" s="2" t="s">
        <v>7269</v>
      </c>
      <c r="C3619" s="2">
        <v>38</v>
      </c>
      <c r="D3619" s="2" t="s">
        <v>39</v>
      </c>
      <c r="E3619" s="2" t="s">
        <v>29</v>
      </c>
      <c r="F3619" s="2" t="s">
        <v>14</v>
      </c>
      <c r="G3619" s="2" t="s">
        <v>15</v>
      </c>
      <c r="H3619" s="7">
        <v>7600.97</v>
      </c>
      <c r="I3619" s="3">
        <v>45500</v>
      </c>
      <c r="J3619" s="3" t="str">
        <f>TEXT(NIgerian_Fintech[[#This Row],[TransactionDate]], "JJJJ")</f>
        <v>2024</v>
      </c>
      <c r="K3619" s="3" t="str">
        <f>TEXT(NIgerian_Fintech[[#This Row],[TransactionDate]], "MMMM")</f>
        <v>July</v>
      </c>
      <c r="L3619" s="3" t="str">
        <f>TEXT(NIgerian_Fintech[[#This Row],[TransactionDate]], "MM")</f>
        <v>07</v>
      </c>
      <c r="M3619" s="3" t="str">
        <f>TEXT(NIgerian_Fintech[[#This Row],[TransactionDate]], "tttt")</f>
        <v>Saturday</v>
      </c>
      <c r="N3619" s="2" t="s">
        <v>16</v>
      </c>
    </row>
    <row r="3620" spans="1:14" ht="14.5" x14ac:dyDescent="0.35">
      <c r="A3620" s="2" t="s">
        <v>7270</v>
      </c>
      <c r="B3620" s="2" t="s">
        <v>7271</v>
      </c>
      <c r="C3620" s="2">
        <v>28</v>
      </c>
      <c r="D3620" s="2" t="s">
        <v>12</v>
      </c>
      <c r="E3620" s="2" t="s">
        <v>74</v>
      </c>
      <c r="F3620" s="2" t="s">
        <v>19</v>
      </c>
      <c r="G3620" s="2" t="s">
        <v>30</v>
      </c>
      <c r="H3620" s="7">
        <v>379.68</v>
      </c>
      <c r="I3620" s="3">
        <v>45307</v>
      </c>
      <c r="J3620" s="3" t="str">
        <f>TEXT(NIgerian_Fintech[[#This Row],[TransactionDate]], "JJJJ")</f>
        <v>2024</v>
      </c>
      <c r="K3620" s="3" t="str">
        <f>TEXT(NIgerian_Fintech[[#This Row],[TransactionDate]], "MMMM")</f>
        <v>January</v>
      </c>
      <c r="L3620" s="3" t="str">
        <f>TEXT(NIgerian_Fintech[[#This Row],[TransactionDate]], "MM")</f>
        <v>01</v>
      </c>
      <c r="M3620" s="3" t="str">
        <f>TEXT(NIgerian_Fintech[[#This Row],[TransactionDate]], "tttt")</f>
        <v>Tuesday</v>
      </c>
      <c r="N3620" s="2" t="s">
        <v>16</v>
      </c>
    </row>
    <row r="3621" spans="1:14" ht="14.5" x14ac:dyDescent="0.35">
      <c r="A3621" s="2" t="s">
        <v>7272</v>
      </c>
      <c r="B3621" s="2" t="s">
        <v>7273</v>
      </c>
      <c r="C3621" s="2">
        <v>56</v>
      </c>
      <c r="D3621" s="2" t="s">
        <v>39</v>
      </c>
      <c r="E3621" s="2" t="s">
        <v>42</v>
      </c>
      <c r="F3621" s="2" t="s">
        <v>49</v>
      </c>
      <c r="G3621" s="2" t="s">
        <v>30</v>
      </c>
      <c r="H3621" s="7">
        <v>2001.37</v>
      </c>
      <c r="I3621" s="3">
        <v>45239</v>
      </c>
      <c r="J3621" s="3" t="str">
        <f>TEXT(NIgerian_Fintech[[#This Row],[TransactionDate]], "JJJJ")</f>
        <v>2023</v>
      </c>
      <c r="K3621" s="3" t="str">
        <f>TEXT(NIgerian_Fintech[[#This Row],[TransactionDate]], "MMMM")</f>
        <v>November</v>
      </c>
      <c r="L3621" s="3" t="str">
        <f>TEXT(NIgerian_Fintech[[#This Row],[TransactionDate]], "MM")</f>
        <v>11</v>
      </c>
      <c r="M3621" s="3" t="str">
        <f>TEXT(NIgerian_Fintech[[#This Row],[TransactionDate]], "tttt")</f>
        <v>Thursday</v>
      </c>
      <c r="N3621" s="2" t="s">
        <v>16</v>
      </c>
    </row>
    <row r="3622" spans="1:14" ht="14.5" x14ac:dyDescent="0.35">
      <c r="A3622" s="2" t="s">
        <v>7274</v>
      </c>
      <c r="B3622" s="2" t="s">
        <v>7275</v>
      </c>
      <c r="C3622" s="2">
        <v>45</v>
      </c>
      <c r="D3622" s="2" t="s">
        <v>12</v>
      </c>
      <c r="E3622" s="2" t="s">
        <v>24</v>
      </c>
      <c r="F3622" s="2" t="s">
        <v>35</v>
      </c>
      <c r="G3622" s="2" t="s">
        <v>26</v>
      </c>
      <c r="H3622" s="7">
        <v>2649.3</v>
      </c>
      <c r="I3622" s="3">
        <v>45321</v>
      </c>
      <c r="J3622" s="3" t="str">
        <f>TEXT(NIgerian_Fintech[[#This Row],[TransactionDate]], "JJJJ")</f>
        <v>2024</v>
      </c>
      <c r="K3622" s="3" t="str">
        <f>TEXT(NIgerian_Fintech[[#This Row],[TransactionDate]], "MMMM")</f>
        <v>January</v>
      </c>
      <c r="L3622" s="3" t="str">
        <f>TEXT(NIgerian_Fintech[[#This Row],[TransactionDate]], "MM")</f>
        <v>01</v>
      </c>
      <c r="M3622" s="3" t="str">
        <f>TEXT(NIgerian_Fintech[[#This Row],[TransactionDate]], "tttt")</f>
        <v>Tuesday</v>
      </c>
      <c r="N3622" s="2" t="s">
        <v>16</v>
      </c>
    </row>
    <row r="3623" spans="1:14" ht="14.5" x14ac:dyDescent="0.35">
      <c r="A3623" s="2" t="s">
        <v>7276</v>
      </c>
      <c r="B3623" s="2" t="s">
        <v>7277</v>
      </c>
      <c r="C3623" s="2">
        <v>22</v>
      </c>
      <c r="D3623" s="2" t="s">
        <v>12</v>
      </c>
      <c r="E3623" s="2" t="s">
        <v>93</v>
      </c>
      <c r="F3623" s="2" t="s">
        <v>55</v>
      </c>
      <c r="G3623" s="2" t="s">
        <v>30</v>
      </c>
      <c r="H3623" s="7">
        <v>10651.93</v>
      </c>
      <c r="I3623" s="3">
        <v>45469</v>
      </c>
      <c r="J3623" s="3" t="str">
        <f>TEXT(NIgerian_Fintech[[#This Row],[TransactionDate]], "JJJJ")</f>
        <v>2024</v>
      </c>
      <c r="K3623" s="3" t="str">
        <f>TEXT(NIgerian_Fintech[[#This Row],[TransactionDate]], "MMMM")</f>
        <v>June</v>
      </c>
      <c r="L3623" s="3" t="str">
        <f>TEXT(NIgerian_Fintech[[#This Row],[TransactionDate]], "MM")</f>
        <v>06</v>
      </c>
      <c r="M3623" s="3" t="str">
        <f>TEXT(NIgerian_Fintech[[#This Row],[TransactionDate]], "tttt")</f>
        <v>Wednesday</v>
      </c>
      <c r="N3623" s="2" t="s">
        <v>21</v>
      </c>
    </row>
    <row r="3624" spans="1:14" ht="14.5" x14ac:dyDescent="0.35">
      <c r="A3624" s="2" t="s">
        <v>7278</v>
      </c>
      <c r="B3624" s="2" t="s">
        <v>7279</v>
      </c>
      <c r="C3624" s="2">
        <v>34</v>
      </c>
      <c r="D3624" s="2" t="s">
        <v>12</v>
      </c>
      <c r="E3624" s="2" t="s">
        <v>13</v>
      </c>
      <c r="F3624" s="2" t="s">
        <v>14</v>
      </c>
      <c r="G3624" s="2" t="s">
        <v>26</v>
      </c>
      <c r="H3624" s="7">
        <v>6326.55</v>
      </c>
      <c r="I3624" s="3">
        <v>44930</v>
      </c>
      <c r="J3624" s="3" t="str">
        <f>TEXT(NIgerian_Fintech[[#This Row],[TransactionDate]], "JJJJ")</f>
        <v>2023</v>
      </c>
      <c r="K3624" s="3" t="str">
        <f>TEXT(NIgerian_Fintech[[#This Row],[TransactionDate]], "MMMM")</f>
        <v>January</v>
      </c>
      <c r="L3624" s="3" t="str">
        <f>TEXT(NIgerian_Fintech[[#This Row],[TransactionDate]], "MM")</f>
        <v>01</v>
      </c>
      <c r="M3624" s="3" t="str">
        <f>TEXT(NIgerian_Fintech[[#This Row],[TransactionDate]], "tttt")</f>
        <v>Wednesday</v>
      </c>
      <c r="N3624" s="2" t="s">
        <v>16</v>
      </c>
    </row>
    <row r="3625" spans="1:14" ht="14.5" x14ac:dyDescent="0.35">
      <c r="A3625" s="2" t="s">
        <v>7280</v>
      </c>
      <c r="B3625" s="2" t="s">
        <v>7281</v>
      </c>
      <c r="C3625" s="2">
        <v>37</v>
      </c>
      <c r="D3625" s="2" t="s">
        <v>39</v>
      </c>
      <c r="E3625" s="2" t="s">
        <v>24</v>
      </c>
      <c r="F3625" s="2" t="s">
        <v>49</v>
      </c>
      <c r="G3625" s="2" t="s">
        <v>26</v>
      </c>
      <c r="H3625" s="7">
        <v>6132.51</v>
      </c>
      <c r="I3625" s="3">
        <v>45035</v>
      </c>
      <c r="J3625" s="3" t="str">
        <f>TEXT(NIgerian_Fintech[[#This Row],[TransactionDate]], "JJJJ")</f>
        <v>2023</v>
      </c>
      <c r="K3625" s="3" t="str">
        <f>TEXT(NIgerian_Fintech[[#This Row],[TransactionDate]], "MMMM")</f>
        <v>April</v>
      </c>
      <c r="L3625" s="3" t="str">
        <f>TEXT(NIgerian_Fintech[[#This Row],[TransactionDate]], "MM")</f>
        <v>04</v>
      </c>
      <c r="M3625" s="3" t="str">
        <f>TEXT(NIgerian_Fintech[[#This Row],[TransactionDate]], "tttt")</f>
        <v>Wednesday</v>
      </c>
      <c r="N3625" s="2" t="s">
        <v>16</v>
      </c>
    </row>
    <row r="3626" spans="1:14" ht="14.5" x14ac:dyDescent="0.35">
      <c r="A3626" s="2" t="s">
        <v>7282</v>
      </c>
      <c r="B3626" s="2" t="s">
        <v>7283</v>
      </c>
      <c r="C3626" s="2">
        <v>58</v>
      </c>
      <c r="D3626" s="2" t="s">
        <v>39</v>
      </c>
      <c r="E3626" s="2" t="s">
        <v>52</v>
      </c>
      <c r="F3626" s="2" t="s">
        <v>25</v>
      </c>
      <c r="G3626" s="2" t="s">
        <v>20</v>
      </c>
      <c r="H3626" s="7">
        <v>14628.84</v>
      </c>
      <c r="I3626" s="3">
        <v>45019</v>
      </c>
      <c r="J3626" s="3" t="str">
        <f>TEXT(NIgerian_Fintech[[#This Row],[TransactionDate]], "JJJJ")</f>
        <v>2023</v>
      </c>
      <c r="K3626" s="3" t="str">
        <f>TEXT(NIgerian_Fintech[[#This Row],[TransactionDate]], "MMMM")</f>
        <v>April</v>
      </c>
      <c r="L3626" s="3" t="str">
        <f>TEXT(NIgerian_Fintech[[#This Row],[TransactionDate]], "MM")</f>
        <v>04</v>
      </c>
      <c r="M3626" s="3" t="str">
        <f>TEXT(NIgerian_Fintech[[#This Row],[TransactionDate]], "tttt")</f>
        <v>Monday</v>
      </c>
      <c r="N3626" s="2" t="s">
        <v>16</v>
      </c>
    </row>
    <row r="3627" spans="1:14" ht="14.5" x14ac:dyDescent="0.35">
      <c r="A3627" s="2" t="s">
        <v>7284</v>
      </c>
      <c r="B3627" s="2" t="s">
        <v>7285</v>
      </c>
      <c r="C3627" s="2">
        <v>63</v>
      </c>
      <c r="D3627" s="2" t="s">
        <v>12</v>
      </c>
      <c r="E3627" s="2" t="s">
        <v>24</v>
      </c>
      <c r="F3627" s="2" t="s">
        <v>49</v>
      </c>
      <c r="G3627" s="2" t="s">
        <v>20</v>
      </c>
      <c r="H3627" s="7">
        <v>6101.33</v>
      </c>
      <c r="I3627" s="3">
        <v>45025</v>
      </c>
      <c r="J3627" s="3" t="str">
        <f>TEXT(NIgerian_Fintech[[#This Row],[TransactionDate]], "JJJJ")</f>
        <v>2023</v>
      </c>
      <c r="K3627" s="3" t="str">
        <f>TEXT(NIgerian_Fintech[[#This Row],[TransactionDate]], "MMMM")</f>
        <v>April</v>
      </c>
      <c r="L3627" s="3" t="str">
        <f>TEXT(NIgerian_Fintech[[#This Row],[TransactionDate]], "MM")</f>
        <v>04</v>
      </c>
      <c r="M3627" s="3" t="str">
        <f>TEXT(NIgerian_Fintech[[#This Row],[TransactionDate]], "tttt")</f>
        <v>Sunday</v>
      </c>
      <c r="N3627" s="2" t="s">
        <v>16</v>
      </c>
    </row>
    <row r="3628" spans="1:14" ht="14.5" x14ac:dyDescent="0.35">
      <c r="A3628" s="2" t="s">
        <v>7286</v>
      </c>
      <c r="B3628" s="2" t="s">
        <v>7287</v>
      </c>
      <c r="C3628" s="2">
        <v>29</v>
      </c>
      <c r="D3628" s="2" t="s">
        <v>39</v>
      </c>
      <c r="E3628" s="2" t="s">
        <v>64</v>
      </c>
      <c r="F3628" s="2" t="s">
        <v>14</v>
      </c>
      <c r="G3628" s="2" t="s">
        <v>15</v>
      </c>
      <c r="H3628" s="7">
        <v>4284.6099999999997</v>
      </c>
      <c r="I3628" s="3">
        <v>45118</v>
      </c>
      <c r="J3628" s="3" t="str">
        <f>TEXT(NIgerian_Fintech[[#This Row],[TransactionDate]], "JJJJ")</f>
        <v>2023</v>
      </c>
      <c r="K3628" s="3" t="str">
        <f>TEXT(NIgerian_Fintech[[#This Row],[TransactionDate]], "MMMM")</f>
        <v>July</v>
      </c>
      <c r="L3628" s="3" t="str">
        <f>TEXT(NIgerian_Fintech[[#This Row],[TransactionDate]], "MM")</f>
        <v>07</v>
      </c>
      <c r="M3628" s="3" t="str">
        <f>TEXT(NIgerian_Fintech[[#This Row],[TransactionDate]], "tttt")</f>
        <v>Tuesday</v>
      </c>
      <c r="N3628" s="2" t="s">
        <v>16</v>
      </c>
    </row>
    <row r="3629" spans="1:14" ht="14.5" x14ac:dyDescent="0.35">
      <c r="A3629" s="2" t="s">
        <v>7288</v>
      </c>
      <c r="B3629" s="2" t="s">
        <v>7289</v>
      </c>
      <c r="C3629" s="2">
        <v>23</v>
      </c>
      <c r="D3629" s="2" t="s">
        <v>39</v>
      </c>
      <c r="E3629" s="2" t="s">
        <v>13</v>
      </c>
      <c r="F3629" s="2" t="s">
        <v>35</v>
      </c>
      <c r="G3629" s="2" t="s">
        <v>36</v>
      </c>
      <c r="H3629" s="7">
        <v>32821.1</v>
      </c>
      <c r="I3629" s="3">
        <v>45259</v>
      </c>
      <c r="J3629" s="3" t="str">
        <f>TEXT(NIgerian_Fintech[[#This Row],[TransactionDate]], "JJJJ")</f>
        <v>2023</v>
      </c>
      <c r="K3629" s="3" t="str">
        <f>TEXT(NIgerian_Fintech[[#This Row],[TransactionDate]], "MMMM")</f>
        <v>November</v>
      </c>
      <c r="L3629" s="3" t="str">
        <f>TEXT(NIgerian_Fintech[[#This Row],[TransactionDate]], "MM")</f>
        <v>11</v>
      </c>
      <c r="M3629" s="3" t="str">
        <f>TEXT(NIgerian_Fintech[[#This Row],[TransactionDate]], "tttt")</f>
        <v>Wednesday</v>
      </c>
      <c r="N3629" s="2" t="s">
        <v>16</v>
      </c>
    </row>
    <row r="3630" spans="1:14" ht="14.5" x14ac:dyDescent="0.35">
      <c r="A3630" s="2" t="s">
        <v>7290</v>
      </c>
      <c r="B3630" s="2" t="s">
        <v>7291</v>
      </c>
      <c r="C3630" s="2">
        <v>34</v>
      </c>
      <c r="D3630" s="2" t="s">
        <v>39</v>
      </c>
      <c r="E3630" s="2" t="s">
        <v>42</v>
      </c>
      <c r="F3630" s="2" t="s">
        <v>19</v>
      </c>
      <c r="G3630" s="2" t="s">
        <v>36</v>
      </c>
      <c r="H3630" s="7">
        <v>83.28</v>
      </c>
      <c r="I3630" s="3">
        <v>45138</v>
      </c>
      <c r="J3630" s="3" t="str">
        <f>TEXT(NIgerian_Fintech[[#This Row],[TransactionDate]], "JJJJ")</f>
        <v>2023</v>
      </c>
      <c r="K3630" s="3" t="str">
        <f>TEXT(NIgerian_Fintech[[#This Row],[TransactionDate]], "MMMM")</f>
        <v>July</v>
      </c>
      <c r="L3630" s="3" t="str">
        <f>TEXT(NIgerian_Fintech[[#This Row],[TransactionDate]], "MM")</f>
        <v>07</v>
      </c>
      <c r="M3630" s="3" t="str">
        <f>TEXT(NIgerian_Fintech[[#This Row],[TransactionDate]], "tttt")</f>
        <v>Monday</v>
      </c>
      <c r="N3630" s="2" t="s">
        <v>16</v>
      </c>
    </row>
    <row r="3631" spans="1:14" ht="14.5" x14ac:dyDescent="0.35">
      <c r="A3631" s="2" t="s">
        <v>7292</v>
      </c>
      <c r="B3631" s="2" t="s">
        <v>7293</v>
      </c>
      <c r="C3631" s="2">
        <v>36</v>
      </c>
      <c r="D3631" s="2" t="s">
        <v>12</v>
      </c>
      <c r="E3631" s="2" t="s">
        <v>74</v>
      </c>
      <c r="F3631" s="2" t="s">
        <v>25</v>
      </c>
      <c r="G3631" s="2" t="s">
        <v>26</v>
      </c>
      <c r="H3631" s="7">
        <v>3644.09</v>
      </c>
      <c r="I3631" s="3">
        <v>45521</v>
      </c>
      <c r="J3631" s="3" t="str">
        <f>TEXT(NIgerian_Fintech[[#This Row],[TransactionDate]], "JJJJ")</f>
        <v>2024</v>
      </c>
      <c r="K3631" s="3" t="str">
        <f>TEXT(NIgerian_Fintech[[#This Row],[TransactionDate]], "MMMM")</f>
        <v>August</v>
      </c>
      <c r="L3631" s="3" t="str">
        <f>TEXT(NIgerian_Fintech[[#This Row],[TransactionDate]], "MM")</f>
        <v>08</v>
      </c>
      <c r="M3631" s="3" t="str">
        <f>TEXT(NIgerian_Fintech[[#This Row],[TransactionDate]], "tttt")</f>
        <v>Saturday</v>
      </c>
      <c r="N3631" s="2" t="s">
        <v>69</v>
      </c>
    </row>
    <row r="3632" spans="1:14" ht="14.5" x14ac:dyDescent="0.35">
      <c r="A3632" s="2" t="s">
        <v>7294</v>
      </c>
      <c r="B3632" s="2" t="s">
        <v>7295</v>
      </c>
      <c r="C3632" s="2">
        <v>43</v>
      </c>
      <c r="D3632" s="2" t="s">
        <v>39</v>
      </c>
      <c r="E3632" s="2" t="s">
        <v>24</v>
      </c>
      <c r="F3632" s="2" t="s">
        <v>25</v>
      </c>
      <c r="G3632" s="2" t="s">
        <v>36</v>
      </c>
      <c r="H3632" s="7">
        <v>9400.5300000000007</v>
      </c>
      <c r="I3632" s="3">
        <v>45133</v>
      </c>
      <c r="J3632" s="3" t="str">
        <f>TEXT(NIgerian_Fintech[[#This Row],[TransactionDate]], "JJJJ")</f>
        <v>2023</v>
      </c>
      <c r="K3632" s="3" t="str">
        <f>TEXT(NIgerian_Fintech[[#This Row],[TransactionDate]], "MMMM")</f>
        <v>July</v>
      </c>
      <c r="L3632" s="3" t="str">
        <f>TEXT(NIgerian_Fintech[[#This Row],[TransactionDate]], "MM")</f>
        <v>07</v>
      </c>
      <c r="M3632" s="3" t="str">
        <f>TEXT(NIgerian_Fintech[[#This Row],[TransactionDate]], "tttt")</f>
        <v>Wednesday</v>
      </c>
      <c r="N3632" s="2" t="s">
        <v>16</v>
      </c>
    </row>
    <row r="3633" spans="1:14" ht="14.5" x14ac:dyDescent="0.35">
      <c r="A3633" s="2" t="s">
        <v>7296</v>
      </c>
      <c r="B3633" s="2" t="s">
        <v>7297</v>
      </c>
      <c r="C3633" s="2">
        <v>61</v>
      </c>
      <c r="D3633" s="2" t="s">
        <v>39</v>
      </c>
      <c r="E3633" s="2" t="s">
        <v>29</v>
      </c>
      <c r="F3633" s="2" t="s">
        <v>35</v>
      </c>
      <c r="G3633" s="2" t="s">
        <v>26</v>
      </c>
      <c r="H3633" s="7">
        <v>15269.79</v>
      </c>
      <c r="I3633" s="3">
        <v>45553</v>
      </c>
      <c r="J3633" s="3" t="str">
        <f>TEXT(NIgerian_Fintech[[#This Row],[TransactionDate]], "JJJJ")</f>
        <v>2024</v>
      </c>
      <c r="K3633" s="3" t="str">
        <f>TEXT(NIgerian_Fintech[[#This Row],[TransactionDate]], "MMMM")</f>
        <v>September</v>
      </c>
      <c r="L3633" s="3" t="str">
        <f>TEXT(NIgerian_Fintech[[#This Row],[TransactionDate]], "MM")</f>
        <v>09</v>
      </c>
      <c r="M3633" s="3" t="str">
        <f>TEXT(NIgerian_Fintech[[#This Row],[TransactionDate]], "tttt")</f>
        <v>Wednesday</v>
      </c>
      <c r="N3633" s="2" t="s">
        <v>16</v>
      </c>
    </row>
    <row r="3634" spans="1:14" ht="14.5" x14ac:dyDescent="0.35">
      <c r="A3634" s="2" t="s">
        <v>7298</v>
      </c>
      <c r="B3634" s="2" t="s">
        <v>7299</v>
      </c>
      <c r="C3634" s="2">
        <v>61</v>
      </c>
      <c r="D3634" s="2" t="s">
        <v>12</v>
      </c>
      <c r="E3634" s="2" t="s">
        <v>93</v>
      </c>
      <c r="F3634" s="2" t="s">
        <v>25</v>
      </c>
      <c r="G3634" s="2" t="s">
        <v>36</v>
      </c>
      <c r="H3634" s="7">
        <v>16950.66</v>
      </c>
      <c r="I3634" s="3">
        <v>45499</v>
      </c>
      <c r="J3634" s="3" t="str">
        <f>TEXT(NIgerian_Fintech[[#This Row],[TransactionDate]], "JJJJ")</f>
        <v>2024</v>
      </c>
      <c r="K3634" s="3" t="str">
        <f>TEXT(NIgerian_Fintech[[#This Row],[TransactionDate]], "MMMM")</f>
        <v>July</v>
      </c>
      <c r="L3634" s="3" t="str">
        <f>TEXT(NIgerian_Fintech[[#This Row],[TransactionDate]], "MM")</f>
        <v>07</v>
      </c>
      <c r="M3634" s="3" t="str">
        <f>TEXT(NIgerian_Fintech[[#This Row],[TransactionDate]], "tttt")</f>
        <v>Friday</v>
      </c>
      <c r="N3634" s="2" t="s">
        <v>16</v>
      </c>
    </row>
    <row r="3635" spans="1:14" ht="14.5" x14ac:dyDescent="0.35">
      <c r="A3635" s="2" t="s">
        <v>7300</v>
      </c>
      <c r="B3635" s="2" t="s">
        <v>7301</v>
      </c>
      <c r="C3635" s="2">
        <v>49</v>
      </c>
      <c r="D3635" s="2" t="s">
        <v>39</v>
      </c>
      <c r="E3635" s="2" t="s">
        <v>24</v>
      </c>
      <c r="F3635" s="2" t="s">
        <v>55</v>
      </c>
      <c r="G3635" s="2" t="s">
        <v>15</v>
      </c>
      <c r="H3635" s="7">
        <v>471.68</v>
      </c>
      <c r="I3635" s="3">
        <v>45282</v>
      </c>
      <c r="J3635" s="3" t="str">
        <f>TEXT(NIgerian_Fintech[[#This Row],[TransactionDate]], "JJJJ")</f>
        <v>2023</v>
      </c>
      <c r="K3635" s="3" t="str">
        <f>TEXT(NIgerian_Fintech[[#This Row],[TransactionDate]], "MMMM")</f>
        <v>December</v>
      </c>
      <c r="L3635" s="3" t="str">
        <f>TEXT(NIgerian_Fintech[[#This Row],[TransactionDate]], "MM")</f>
        <v>12</v>
      </c>
      <c r="M3635" s="3" t="str">
        <f>TEXT(NIgerian_Fintech[[#This Row],[TransactionDate]], "tttt")</f>
        <v>Friday</v>
      </c>
      <c r="N3635" s="2" t="s">
        <v>16</v>
      </c>
    </row>
    <row r="3636" spans="1:14" ht="14.5" x14ac:dyDescent="0.35">
      <c r="A3636" s="2" t="s">
        <v>7302</v>
      </c>
      <c r="B3636" s="2" t="s">
        <v>7303</v>
      </c>
      <c r="C3636" s="2">
        <v>23</v>
      </c>
      <c r="D3636" s="2" t="s">
        <v>12</v>
      </c>
      <c r="E3636" s="2" t="s">
        <v>13</v>
      </c>
      <c r="F3636" s="2" t="s">
        <v>14</v>
      </c>
      <c r="G3636" s="2" t="s">
        <v>20</v>
      </c>
      <c r="H3636" s="7">
        <v>12348.86</v>
      </c>
      <c r="I3636" s="3">
        <v>45179</v>
      </c>
      <c r="J3636" s="3" t="str">
        <f>TEXT(NIgerian_Fintech[[#This Row],[TransactionDate]], "JJJJ")</f>
        <v>2023</v>
      </c>
      <c r="K3636" s="3" t="str">
        <f>TEXT(NIgerian_Fintech[[#This Row],[TransactionDate]], "MMMM")</f>
        <v>September</v>
      </c>
      <c r="L3636" s="3" t="str">
        <f>TEXT(NIgerian_Fintech[[#This Row],[TransactionDate]], "MM")</f>
        <v>09</v>
      </c>
      <c r="M3636" s="3" t="str">
        <f>TEXT(NIgerian_Fintech[[#This Row],[TransactionDate]], "tttt")</f>
        <v>Sunday</v>
      </c>
      <c r="N3636" s="2" t="s">
        <v>69</v>
      </c>
    </row>
    <row r="3637" spans="1:14" ht="14.5" x14ac:dyDescent="0.35">
      <c r="A3637" s="2" t="s">
        <v>7304</v>
      </c>
      <c r="B3637" s="2" t="s">
        <v>7305</v>
      </c>
      <c r="C3637" s="2">
        <v>53</v>
      </c>
      <c r="D3637" s="2" t="s">
        <v>39</v>
      </c>
      <c r="E3637" s="2" t="s">
        <v>29</v>
      </c>
      <c r="F3637" s="2" t="s">
        <v>25</v>
      </c>
      <c r="G3637" s="2" t="s">
        <v>20</v>
      </c>
      <c r="H3637" s="7">
        <v>12738.72</v>
      </c>
      <c r="I3637" s="3">
        <v>45517</v>
      </c>
      <c r="J3637" s="3" t="str">
        <f>TEXT(NIgerian_Fintech[[#This Row],[TransactionDate]], "JJJJ")</f>
        <v>2024</v>
      </c>
      <c r="K3637" s="3" t="str">
        <f>TEXT(NIgerian_Fintech[[#This Row],[TransactionDate]], "MMMM")</f>
        <v>August</v>
      </c>
      <c r="L3637" s="3" t="str">
        <f>TEXT(NIgerian_Fintech[[#This Row],[TransactionDate]], "MM")</f>
        <v>08</v>
      </c>
      <c r="M3637" s="3" t="str">
        <f>TEXT(NIgerian_Fintech[[#This Row],[TransactionDate]], "tttt")</f>
        <v>Tuesday</v>
      </c>
      <c r="N3637" s="2" t="s">
        <v>16</v>
      </c>
    </row>
    <row r="3638" spans="1:14" ht="14.5" x14ac:dyDescent="0.35">
      <c r="A3638" s="2" t="s">
        <v>7306</v>
      </c>
      <c r="B3638" s="2" t="s">
        <v>7307</v>
      </c>
      <c r="C3638" s="2">
        <v>55</v>
      </c>
      <c r="D3638" s="2" t="s">
        <v>39</v>
      </c>
      <c r="E3638" s="2" t="s">
        <v>29</v>
      </c>
      <c r="F3638" s="2" t="s">
        <v>49</v>
      </c>
      <c r="G3638" s="2" t="s">
        <v>26</v>
      </c>
      <c r="H3638" s="7">
        <v>2409</v>
      </c>
      <c r="I3638" s="3">
        <v>45122</v>
      </c>
      <c r="J3638" s="3" t="str">
        <f>TEXT(NIgerian_Fintech[[#This Row],[TransactionDate]], "JJJJ")</f>
        <v>2023</v>
      </c>
      <c r="K3638" s="3" t="str">
        <f>TEXT(NIgerian_Fintech[[#This Row],[TransactionDate]], "MMMM")</f>
        <v>July</v>
      </c>
      <c r="L3638" s="3" t="str">
        <f>TEXT(NIgerian_Fintech[[#This Row],[TransactionDate]], "MM")</f>
        <v>07</v>
      </c>
      <c r="M3638" s="3" t="str">
        <f>TEXT(NIgerian_Fintech[[#This Row],[TransactionDate]], "tttt")</f>
        <v>Saturday</v>
      </c>
      <c r="N3638" s="2" t="s">
        <v>16</v>
      </c>
    </row>
    <row r="3639" spans="1:14" ht="14.5" x14ac:dyDescent="0.35">
      <c r="A3639" s="2" t="s">
        <v>7308</v>
      </c>
      <c r="B3639" s="2" t="s">
        <v>7309</v>
      </c>
      <c r="C3639" s="2">
        <v>28</v>
      </c>
      <c r="D3639" s="2" t="s">
        <v>39</v>
      </c>
      <c r="E3639" s="2" t="s">
        <v>52</v>
      </c>
      <c r="F3639" s="2" t="s">
        <v>19</v>
      </c>
      <c r="G3639" s="2" t="s">
        <v>36</v>
      </c>
      <c r="H3639" s="7">
        <v>1196.57</v>
      </c>
      <c r="I3639" s="3">
        <v>45188</v>
      </c>
      <c r="J3639" s="3" t="str">
        <f>TEXT(NIgerian_Fintech[[#This Row],[TransactionDate]], "JJJJ")</f>
        <v>2023</v>
      </c>
      <c r="K3639" s="3" t="str">
        <f>TEXT(NIgerian_Fintech[[#This Row],[TransactionDate]], "MMMM")</f>
        <v>September</v>
      </c>
      <c r="L3639" s="3" t="str">
        <f>TEXT(NIgerian_Fintech[[#This Row],[TransactionDate]], "MM")</f>
        <v>09</v>
      </c>
      <c r="M3639" s="3" t="str">
        <f>TEXT(NIgerian_Fintech[[#This Row],[TransactionDate]], "tttt")</f>
        <v>Tuesday</v>
      </c>
      <c r="N3639" s="2" t="s">
        <v>16</v>
      </c>
    </row>
    <row r="3640" spans="1:14" ht="14.5" x14ac:dyDescent="0.35">
      <c r="A3640" s="2" t="s">
        <v>7310</v>
      </c>
      <c r="B3640" s="2" t="s">
        <v>7311</v>
      </c>
      <c r="C3640" s="2">
        <v>50</v>
      </c>
      <c r="D3640" s="2" t="s">
        <v>39</v>
      </c>
      <c r="E3640" s="2" t="s">
        <v>93</v>
      </c>
      <c r="F3640" s="2" t="s">
        <v>14</v>
      </c>
      <c r="G3640" s="2" t="s">
        <v>30</v>
      </c>
      <c r="H3640" s="7">
        <v>13850.4</v>
      </c>
      <c r="I3640" s="3">
        <v>45248</v>
      </c>
      <c r="J3640" s="3" t="str">
        <f>TEXT(NIgerian_Fintech[[#This Row],[TransactionDate]], "JJJJ")</f>
        <v>2023</v>
      </c>
      <c r="K3640" s="3" t="str">
        <f>TEXT(NIgerian_Fintech[[#This Row],[TransactionDate]], "MMMM")</f>
        <v>November</v>
      </c>
      <c r="L3640" s="3" t="str">
        <f>TEXT(NIgerian_Fintech[[#This Row],[TransactionDate]], "MM")</f>
        <v>11</v>
      </c>
      <c r="M3640" s="3" t="str">
        <f>TEXT(NIgerian_Fintech[[#This Row],[TransactionDate]], "tttt")</f>
        <v>Saturday</v>
      </c>
      <c r="N3640" s="2" t="s">
        <v>69</v>
      </c>
    </row>
    <row r="3641" spans="1:14" ht="14.5" x14ac:dyDescent="0.35">
      <c r="A3641" s="2" t="s">
        <v>7312</v>
      </c>
      <c r="B3641" s="2" t="s">
        <v>7313</v>
      </c>
      <c r="C3641" s="2">
        <v>41</v>
      </c>
      <c r="D3641" s="2" t="s">
        <v>39</v>
      </c>
      <c r="E3641" s="2" t="s">
        <v>24</v>
      </c>
      <c r="F3641" s="2" t="s">
        <v>35</v>
      </c>
      <c r="G3641" s="2" t="s">
        <v>15</v>
      </c>
      <c r="H3641" s="7">
        <v>2870.16</v>
      </c>
      <c r="I3641" s="3">
        <v>45346</v>
      </c>
      <c r="J3641" s="3" t="str">
        <f>TEXT(NIgerian_Fintech[[#This Row],[TransactionDate]], "JJJJ")</f>
        <v>2024</v>
      </c>
      <c r="K3641" s="3" t="str">
        <f>TEXT(NIgerian_Fintech[[#This Row],[TransactionDate]], "MMMM")</f>
        <v>February</v>
      </c>
      <c r="L3641" s="3" t="str">
        <f>TEXT(NIgerian_Fintech[[#This Row],[TransactionDate]], "MM")</f>
        <v>02</v>
      </c>
      <c r="M3641" s="3" t="str">
        <f>TEXT(NIgerian_Fintech[[#This Row],[TransactionDate]], "tttt")</f>
        <v>Saturday</v>
      </c>
      <c r="N3641" s="2" t="s">
        <v>16</v>
      </c>
    </row>
    <row r="3642" spans="1:14" ht="14.5" x14ac:dyDescent="0.35">
      <c r="A3642" s="2" t="s">
        <v>7314</v>
      </c>
      <c r="B3642" s="2" t="s">
        <v>7315</v>
      </c>
      <c r="C3642" s="2">
        <v>40</v>
      </c>
      <c r="D3642" s="2" t="s">
        <v>39</v>
      </c>
      <c r="E3642" s="2" t="s">
        <v>42</v>
      </c>
      <c r="F3642" s="2" t="s">
        <v>49</v>
      </c>
      <c r="G3642" s="2" t="s">
        <v>36</v>
      </c>
      <c r="H3642" s="7">
        <v>16.75</v>
      </c>
      <c r="I3642" s="3">
        <v>45424</v>
      </c>
      <c r="J3642" s="3" t="str">
        <f>TEXT(NIgerian_Fintech[[#This Row],[TransactionDate]], "JJJJ")</f>
        <v>2024</v>
      </c>
      <c r="K3642" s="3" t="str">
        <f>TEXT(NIgerian_Fintech[[#This Row],[TransactionDate]], "MMMM")</f>
        <v>May</v>
      </c>
      <c r="L3642" s="3" t="str">
        <f>TEXT(NIgerian_Fintech[[#This Row],[TransactionDate]], "MM")</f>
        <v>05</v>
      </c>
      <c r="M3642" s="3" t="str">
        <f>TEXT(NIgerian_Fintech[[#This Row],[TransactionDate]], "tttt")</f>
        <v>Sunday</v>
      </c>
      <c r="N3642" s="2" t="s">
        <v>16</v>
      </c>
    </row>
    <row r="3643" spans="1:14" ht="14.5" x14ac:dyDescent="0.35">
      <c r="A3643" s="2" t="s">
        <v>7316</v>
      </c>
      <c r="B3643" s="2" t="s">
        <v>7317</v>
      </c>
      <c r="C3643" s="2">
        <v>32</v>
      </c>
      <c r="D3643" s="2" t="s">
        <v>12</v>
      </c>
      <c r="E3643" s="2" t="s">
        <v>93</v>
      </c>
      <c r="F3643" s="2" t="s">
        <v>55</v>
      </c>
      <c r="G3643" s="2" t="s">
        <v>30</v>
      </c>
      <c r="H3643" s="7">
        <v>2530.52</v>
      </c>
      <c r="I3643" s="3">
        <v>45258</v>
      </c>
      <c r="J3643" s="3" t="str">
        <f>TEXT(NIgerian_Fintech[[#This Row],[TransactionDate]], "JJJJ")</f>
        <v>2023</v>
      </c>
      <c r="K3643" s="3" t="str">
        <f>TEXT(NIgerian_Fintech[[#This Row],[TransactionDate]], "MMMM")</f>
        <v>November</v>
      </c>
      <c r="L3643" s="3" t="str">
        <f>TEXT(NIgerian_Fintech[[#This Row],[TransactionDate]], "MM")</f>
        <v>11</v>
      </c>
      <c r="M3643" s="3" t="str">
        <f>TEXT(NIgerian_Fintech[[#This Row],[TransactionDate]], "tttt")</f>
        <v>Tuesday</v>
      </c>
      <c r="N3643" s="2" t="s">
        <v>16</v>
      </c>
    </row>
    <row r="3644" spans="1:14" ht="14.5" x14ac:dyDescent="0.35">
      <c r="A3644" s="2" t="s">
        <v>7318</v>
      </c>
      <c r="B3644" s="2" t="s">
        <v>7319</v>
      </c>
      <c r="C3644" s="2">
        <v>44</v>
      </c>
      <c r="D3644" s="2" t="s">
        <v>39</v>
      </c>
      <c r="E3644" s="2" t="s">
        <v>24</v>
      </c>
      <c r="F3644" s="2" t="s">
        <v>25</v>
      </c>
      <c r="G3644" s="2" t="s">
        <v>15</v>
      </c>
      <c r="H3644" s="7">
        <v>315.61</v>
      </c>
      <c r="I3644" s="3">
        <v>45222</v>
      </c>
      <c r="J3644" s="3" t="str">
        <f>TEXT(NIgerian_Fintech[[#This Row],[TransactionDate]], "JJJJ")</f>
        <v>2023</v>
      </c>
      <c r="K3644" s="3" t="str">
        <f>TEXT(NIgerian_Fintech[[#This Row],[TransactionDate]], "MMMM")</f>
        <v>October</v>
      </c>
      <c r="L3644" s="3" t="str">
        <f>TEXT(NIgerian_Fintech[[#This Row],[TransactionDate]], "MM")</f>
        <v>10</v>
      </c>
      <c r="M3644" s="3" t="str">
        <f>TEXT(NIgerian_Fintech[[#This Row],[TransactionDate]], "tttt")</f>
        <v>Monday</v>
      </c>
      <c r="N3644" s="2" t="s">
        <v>16</v>
      </c>
    </row>
    <row r="3645" spans="1:14" ht="14.5" x14ac:dyDescent="0.35">
      <c r="A3645" s="2" t="s">
        <v>7320</v>
      </c>
      <c r="B3645" s="2" t="s">
        <v>7321</v>
      </c>
      <c r="C3645" s="2">
        <v>28</v>
      </c>
      <c r="D3645" s="2" t="s">
        <v>39</v>
      </c>
      <c r="E3645" s="2" t="s">
        <v>93</v>
      </c>
      <c r="F3645" s="2" t="s">
        <v>49</v>
      </c>
      <c r="G3645" s="2" t="s">
        <v>15</v>
      </c>
      <c r="H3645" s="7">
        <v>2865.98</v>
      </c>
      <c r="I3645" s="3">
        <v>45162</v>
      </c>
      <c r="J3645" s="3" t="str">
        <f>TEXT(NIgerian_Fintech[[#This Row],[TransactionDate]], "JJJJ")</f>
        <v>2023</v>
      </c>
      <c r="K3645" s="3" t="str">
        <f>TEXT(NIgerian_Fintech[[#This Row],[TransactionDate]], "MMMM")</f>
        <v>August</v>
      </c>
      <c r="L3645" s="3" t="str">
        <f>TEXT(NIgerian_Fintech[[#This Row],[TransactionDate]], "MM")</f>
        <v>08</v>
      </c>
      <c r="M3645" s="3" t="str">
        <f>TEXT(NIgerian_Fintech[[#This Row],[TransactionDate]], "tttt")</f>
        <v>Thursday</v>
      </c>
      <c r="N3645" s="2" t="s">
        <v>16</v>
      </c>
    </row>
    <row r="3646" spans="1:14" ht="14.5" x14ac:dyDescent="0.35">
      <c r="A3646" s="2" t="s">
        <v>7322</v>
      </c>
      <c r="B3646" s="2" t="s">
        <v>7323</v>
      </c>
      <c r="C3646" s="2">
        <v>34</v>
      </c>
      <c r="D3646" s="2" t="s">
        <v>39</v>
      </c>
      <c r="E3646" s="2" t="s">
        <v>74</v>
      </c>
      <c r="F3646" s="2" t="s">
        <v>14</v>
      </c>
      <c r="G3646" s="2" t="s">
        <v>20</v>
      </c>
      <c r="H3646" s="7">
        <v>4079.98</v>
      </c>
      <c r="I3646" s="3">
        <v>45607</v>
      </c>
      <c r="J3646" s="3" t="str">
        <f>TEXT(NIgerian_Fintech[[#This Row],[TransactionDate]], "JJJJ")</f>
        <v>2024</v>
      </c>
      <c r="K3646" s="3" t="str">
        <f>TEXT(NIgerian_Fintech[[#This Row],[TransactionDate]], "MMMM")</f>
        <v>November</v>
      </c>
      <c r="L3646" s="3" t="str">
        <f>TEXT(NIgerian_Fintech[[#This Row],[TransactionDate]], "MM")</f>
        <v>11</v>
      </c>
      <c r="M3646" s="3" t="str">
        <f>TEXT(NIgerian_Fintech[[#This Row],[TransactionDate]], "tttt")</f>
        <v>Monday</v>
      </c>
      <c r="N3646" s="2" t="s">
        <v>16</v>
      </c>
    </row>
    <row r="3647" spans="1:14" ht="14.5" x14ac:dyDescent="0.35">
      <c r="A3647" s="2" t="s">
        <v>7324</v>
      </c>
      <c r="B3647" s="2" t="s">
        <v>7325</v>
      </c>
      <c r="C3647" s="2">
        <v>31</v>
      </c>
      <c r="D3647" s="2" t="s">
        <v>12</v>
      </c>
      <c r="E3647" s="2" t="s">
        <v>64</v>
      </c>
      <c r="F3647" s="2" t="s">
        <v>49</v>
      </c>
      <c r="G3647" s="2" t="s">
        <v>26</v>
      </c>
      <c r="H3647" s="7">
        <v>3166.31</v>
      </c>
      <c r="I3647" s="3">
        <v>44933</v>
      </c>
      <c r="J3647" s="3" t="str">
        <f>TEXT(NIgerian_Fintech[[#This Row],[TransactionDate]], "JJJJ")</f>
        <v>2023</v>
      </c>
      <c r="K3647" s="3" t="str">
        <f>TEXT(NIgerian_Fintech[[#This Row],[TransactionDate]], "MMMM")</f>
        <v>January</v>
      </c>
      <c r="L3647" s="3" t="str">
        <f>TEXT(NIgerian_Fintech[[#This Row],[TransactionDate]], "MM")</f>
        <v>01</v>
      </c>
      <c r="M3647" s="3" t="str">
        <f>TEXT(NIgerian_Fintech[[#This Row],[TransactionDate]], "tttt")</f>
        <v>Saturday</v>
      </c>
      <c r="N3647" s="2" t="s">
        <v>16</v>
      </c>
    </row>
    <row r="3648" spans="1:14" ht="14.5" x14ac:dyDescent="0.35">
      <c r="A3648" s="2" t="s">
        <v>7326</v>
      </c>
      <c r="B3648" s="2" t="s">
        <v>7327</v>
      </c>
      <c r="C3648" s="2">
        <v>44</v>
      </c>
      <c r="D3648" s="2" t="s">
        <v>12</v>
      </c>
      <c r="E3648" s="2" t="s">
        <v>24</v>
      </c>
      <c r="F3648" s="2" t="s">
        <v>55</v>
      </c>
      <c r="G3648" s="2" t="s">
        <v>36</v>
      </c>
      <c r="H3648" s="7">
        <v>25249.42</v>
      </c>
      <c r="I3648" s="3">
        <v>45460</v>
      </c>
      <c r="J3648" s="3" t="str">
        <f>TEXT(NIgerian_Fintech[[#This Row],[TransactionDate]], "JJJJ")</f>
        <v>2024</v>
      </c>
      <c r="K3648" s="3" t="str">
        <f>TEXT(NIgerian_Fintech[[#This Row],[TransactionDate]], "MMMM")</f>
        <v>June</v>
      </c>
      <c r="L3648" s="3" t="str">
        <f>TEXT(NIgerian_Fintech[[#This Row],[TransactionDate]], "MM")</f>
        <v>06</v>
      </c>
      <c r="M3648" s="3" t="str">
        <f>TEXT(NIgerian_Fintech[[#This Row],[TransactionDate]], "tttt")</f>
        <v>Monday</v>
      </c>
      <c r="N3648" s="2" t="s">
        <v>21</v>
      </c>
    </row>
    <row r="3649" spans="1:14" ht="14.5" x14ac:dyDescent="0.35">
      <c r="A3649" s="2" t="s">
        <v>7328</v>
      </c>
      <c r="B3649" s="2" t="s">
        <v>7329</v>
      </c>
      <c r="C3649" s="2">
        <v>35</v>
      </c>
      <c r="D3649" s="2" t="s">
        <v>12</v>
      </c>
      <c r="E3649" s="2" t="s">
        <v>29</v>
      </c>
      <c r="F3649" s="2" t="s">
        <v>19</v>
      </c>
      <c r="G3649" s="2" t="s">
        <v>15</v>
      </c>
      <c r="H3649" s="7">
        <v>2646.6</v>
      </c>
      <c r="I3649" s="3">
        <v>44998</v>
      </c>
      <c r="J3649" s="3" t="str">
        <f>TEXT(NIgerian_Fintech[[#This Row],[TransactionDate]], "JJJJ")</f>
        <v>2023</v>
      </c>
      <c r="K3649" s="3" t="str">
        <f>TEXT(NIgerian_Fintech[[#This Row],[TransactionDate]], "MMMM")</f>
        <v>March</v>
      </c>
      <c r="L3649" s="3" t="str">
        <f>TEXT(NIgerian_Fintech[[#This Row],[TransactionDate]], "MM")</f>
        <v>03</v>
      </c>
      <c r="M3649" s="3" t="str">
        <f>TEXT(NIgerian_Fintech[[#This Row],[TransactionDate]], "tttt")</f>
        <v>Monday</v>
      </c>
      <c r="N3649" s="2" t="s">
        <v>16</v>
      </c>
    </row>
    <row r="3650" spans="1:14" ht="14.5" x14ac:dyDescent="0.35">
      <c r="A3650" s="2" t="s">
        <v>7330</v>
      </c>
      <c r="B3650" s="2" t="s">
        <v>7331</v>
      </c>
      <c r="C3650" s="2">
        <v>45</v>
      </c>
      <c r="D3650" s="2" t="s">
        <v>39</v>
      </c>
      <c r="E3650" s="2" t="s">
        <v>42</v>
      </c>
      <c r="F3650" s="2" t="s">
        <v>25</v>
      </c>
      <c r="G3650" s="2" t="s">
        <v>36</v>
      </c>
      <c r="H3650" s="7">
        <v>6302.38</v>
      </c>
      <c r="I3650" s="3">
        <v>45426</v>
      </c>
      <c r="J3650" s="3" t="str">
        <f>TEXT(NIgerian_Fintech[[#This Row],[TransactionDate]], "JJJJ")</f>
        <v>2024</v>
      </c>
      <c r="K3650" s="3" t="str">
        <f>TEXT(NIgerian_Fintech[[#This Row],[TransactionDate]], "MMMM")</f>
        <v>May</v>
      </c>
      <c r="L3650" s="3" t="str">
        <f>TEXT(NIgerian_Fintech[[#This Row],[TransactionDate]], "MM")</f>
        <v>05</v>
      </c>
      <c r="M3650" s="3" t="str">
        <f>TEXT(NIgerian_Fintech[[#This Row],[TransactionDate]], "tttt")</f>
        <v>Tuesday</v>
      </c>
      <c r="N3650" s="2" t="s">
        <v>16</v>
      </c>
    </row>
    <row r="3651" spans="1:14" ht="14.5" x14ac:dyDescent="0.35">
      <c r="A3651" s="2" t="s">
        <v>7332</v>
      </c>
      <c r="B3651" s="2" t="s">
        <v>7333</v>
      </c>
      <c r="C3651" s="2">
        <v>64</v>
      </c>
      <c r="D3651" s="2" t="s">
        <v>39</v>
      </c>
      <c r="E3651" s="2" t="s">
        <v>24</v>
      </c>
      <c r="F3651" s="2" t="s">
        <v>14</v>
      </c>
      <c r="G3651" s="2" t="s">
        <v>15</v>
      </c>
      <c r="H3651" s="7">
        <v>31565.49</v>
      </c>
      <c r="I3651" s="3">
        <v>45544</v>
      </c>
      <c r="J3651" s="3" t="str">
        <f>TEXT(NIgerian_Fintech[[#This Row],[TransactionDate]], "JJJJ")</f>
        <v>2024</v>
      </c>
      <c r="K3651" s="3" t="str">
        <f>TEXT(NIgerian_Fintech[[#This Row],[TransactionDate]], "MMMM")</f>
        <v>September</v>
      </c>
      <c r="L3651" s="3" t="str">
        <f>TEXT(NIgerian_Fintech[[#This Row],[TransactionDate]], "MM")</f>
        <v>09</v>
      </c>
      <c r="M3651" s="3" t="str">
        <f>TEXT(NIgerian_Fintech[[#This Row],[TransactionDate]], "tttt")</f>
        <v>Monday</v>
      </c>
      <c r="N3651" s="2" t="s">
        <v>16</v>
      </c>
    </row>
    <row r="3652" spans="1:14" ht="14.5" x14ac:dyDescent="0.35">
      <c r="A3652" s="2" t="s">
        <v>7334</v>
      </c>
      <c r="B3652" s="2" t="s">
        <v>7335</v>
      </c>
      <c r="C3652" s="2">
        <v>64</v>
      </c>
      <c r="D3652" s="2" t="s">
        <v>12</v>
      </c>
      <c r="E3652" s="2" t="s">
        <v>24</v>
      </c>
      <c r="F3652" s="2" t="s">
        <v>25</v>
      </c>
      <c r="G3652" s="2" t="s">
        <v>20</v>
      </c>
      <c r="H3652" s="7">
        <v>21136.15</v>
      </c>
      <c r="I3652" s="3">
        <v>45065</v>
      </c>
      <c r="J3652" s="3" t="str">
        <f>TEXT(NIgerian_Fintech[[#This Row],[TransactionDate]], "JJJJ")</f>
        <v>2023</v>
      </c>
      <c r="K3652" s="3" t="str">
        <f>TEXT(NIgerian_Fintech[[#This Row],[TransactionDate]], "MMMM")</f>
        <v>May</v>
      </c>
      <c r="L3652" s="3" t="str">
        <f>TEXT(NIgerian_Fintech[[#This Row],[TransactionDate]], "MM")</f>
        <v>05</v>
      </c>
      <c r="M3652" s="3" t="str">
        <f>TEXT(NIgerian_Fintech[[#This Row],[TransactionDate]], "tttt")</f>
        <v>Friday</v>
      </c>
      <c r="N3652" s="2" t="s">
        <v>69</v>
      </c>
    </row>
    <row r="3653" spans="1:14" ht="14.5" x14ac:dyDescent="0.35">
      <c r="A3653" s="2" t="s">
        <v>7336</v>
      </c>
      <c r="B3653" s="2" t="s">
        <v>7337</v>
      </c>
      <c r="C3653" s="2">
        <v>21</v>
      </c>
      <c r="D3653" s="2" t="s">
        <v>12</v>
      </c>
      <c r="E3653" s="2" t="s">
        <v>74</v>
      </c>
      <c r="F3653" s="2" t="s">
        <v>25</v>
      </c>
      <c r="G3653" s="2" t="s">
        <v>26</v>
      </c>
      <c r="H3653" s="7">
        <v>3699.9</v>
      </c>
      <c r="I3653" s="3">
        <v>45312</v>
      </c>
      <c r="J3653" s="3" t="str">
        <f>TEXT(NIgerian_Fintech[[#This Row],[TransactionDate]], "JJJJ")</f>
        <v>2024</v>
      </c>
      <c r="K3653" s="3" t="str">
        <f>TEXT(NIgerian_Fintech[[#This Row],[TransactionDate]], "MMMM")</f>
        <v>January</v>
      </c>
      <c r="L3653" s="3" t="str">
        <f>TEXT(NIgerian_Fintech[[#This Row],[TransactionDate]], "MM")</f>
        <v>01</v>
      </c>
      <c r="M3653" s="3" t="str">
        <f>TEXT(NIgerian_Fintech[[#This Row],[TransactionDate]], "tttt")</f>
        <v>Sunday</v>
      </c>
      <c r="N3653" s="2" t="s">
        <v>16</v>
      </c>
    </row>
    <row r="3654" spans="1:14" ht="14.5" x14ac:dyDescent="0.35">
      <c r="A3654" s="2" t="s">
        <v>7338</v>
      </c>
      <c r="B3654" s="2" t="s">
        <v>7339</v>
      </c>
      <c r="C3654" s="2">
        <v>24</v>
      </c>
      <c r="D3654" s="2" t="s">
        <v>12</v>
      </c>
      <c r="E3654" s="2" t="s">
        <v>29</v>
      </c>
      <c r="F3654" s="2" t="s">
        <v>35</v>
      </c>
      <c r="G3654" s="2" t="s">
        <v>30</v>
      </c>
      <c r="H3654" s="7">
        <v>3952.53</v>
      </c>
      <c r="I3654" s="3">
        <v>45468</v>
      </c>
      <c r="J3654" s="3" t="str">
        <f>TEXT(NIgerian_Fintech[[#This Row],[TransactionDate]], "JJJJ")</f>
        <v>2024</v>
      </c>
      <c r="K3654" s="3" t="str">
        <f>TEXT(NIgerian_Fintech[[#This Row],[TransactionDate]], "MMMM")</f>
        <v>June</v>
      </c>
      <c r="L3654" s="3" t="str">
        <f>TEXT(NIgerian_Fintech[[#This Row],[TransactionDate]], "MM")</f>
        <v>06</v>
      </c>
      <c r="M3654" s="3" t="str">
        <f>TEXT(NIgerian_Fintech[[#This Row],[TransactionDate]], "tttt")</f>
        <v>Tuesday</v>
      </c>
      <c r="N3654" s="2" t="s">
        <v>16</v>
      </c>
    </row>
    <row r="3655" spans="1:14" ht="14.5" x14ac:dyDescent="0.35">
      <c r="A3655" s="2" t="s">
        <v>7340</v>
      </c>
      <c r="B3655" s="2" t="s">
        <v>7341</v>
      </c>
      <c r="C3655" s="2">
        <v>62</v>
      </c>
      <c r="D3655" s="2" t="s">
        <v>39</v>
      </c>
      <c r="E3655" s="2" t="s">
        <v>64</v>
      </c>
      <c r="F3655" s="2" t="s">
        <v>25</v>
      </c>
      <c r="G3655" s="2" t="s">
        <v>30</v>
      </c>
      <c r="H3655" s="7">
        <v>8997.52</v>
      </c>
      <c r="I3655" s="3">
        <v>45250</v>
      </c>
      <c r="J3655" s="3" t="str">
        <f>TEXT(NIgerian_Fintech[[#This Row],[TransactionDate]], "JJJJ")</f>
        <v>2023</v>
      </c>
      <c r="K3655" s="3" t="str">
        <f>TEXT(NIgerian_Fintech[[#This Row],[TransactionDate]], "MMMM")</f>
        <v>November</v>
      </c>
      <c r="L3655" s="3" t="str">
        <f>TEXT(NIgerian_Fintech[[#This Row],[TransactionDate]], "MM")</f>
        <v>11</v>
      </c>
      <c r="M3655" s="3" t="str">
        <f>TEXT(NIgerian_Fintech[[#This Row],[TransactionDate]], "tttt")</f>
        <v>Monday</v>
      </c>
      <c r="N3655" s="2" t="s">
        <v>21</v>
      </c>
    </row>
    <row r="3656" spans="1:14" ht="14.5" x14ac:dyDescent="0.35">
      <c r="A3656" s="2" t="s">
        <v>7342</v>
      </c>
      <c r="B3656" s="2" t="s">
        <v>7343</v>
      </c>
      <c r="C3656" s="2">
        <v>52</v>
      </c>
      <c r="D3656" s="2" t="s">
        <v>12</v>
      </c>
      <c r="E3656" s="2" t="s">
        <v>74</v>
      </c>
      <c r="F3656" s="2" t="s">
        <v>49</v>
      </c>
      <c r="G3656" s="2" t="s">
        <v>20</v>
      </c>
      <c r="H3656" s="7">
        <v>24993.65</v>
      </c>
      <c r="I3656" s="3">
        <v>45527</v>
      </c>
      <c r="J3656" s="3" t="str">
        <f>TEXT(NIgerian_Fintech[[#This Row],[TransactionDate]], "JJJJ")</f>
        <v>2024</v>
      </c>
      <c r="K3656" s="3" t="str">
        <f>TEXT(NIgerian_Fintech[[#This Row],[TransactionDate]], "MMMM")</f>
        <v>August</v>
      </c>
      <c r="L3656" s="3" t="str">
        <f>TEXT(NIgerian_Fintech[[#This Row],[TransactionDate]], "MM")</f>
        <v>08</v>
      </c>
      <c r="M3656" s="3" t="str">
        <f>TEXT(NIgerian_Fintech[[#This Row],[TransactionDate]], "tttt")</f>
        <v>Friday</v>
      </c>
      <c r="N3656" s="2" t="s">
        <v>21</v>
      </c>
    </row>
    <row r="3657" spans="1:14" ht="14.5" x14ac:dyDescent="0.35">
      <c r="A3657" s="2" t="s">
        <v>7344</v>
      </c>
      <c r="B3657" s="2" t="s">
        <v>7345</v>
      </c>
      <c r="C3657" s="2">
        <v>26</v>
      </c>
      <c r="D3657" s="2" t="s">
        <v>39</v>
      </c>
      <c r="E3657" s="2" t="s">
        <v>64</v>
      </c>
      <c r="F3657" s="2" t="s">
        <v>49</v>
      </c>
      <c r="G3657" s="2" t="s">
        <v>15</v>
      </c>
      <c r="H3657" s="7">
        <v>100.5</v>
      </c>
      <c r="I3657" s="3">
        <v>45591</v>
      </c>
      <c r="J3657" s="3" t="str">
        <f>TEXT(NIgerian_Fintech[[#This Row],[TransactionDate]], "JJJJ")</f>
        <v>2024</v>
      </c>
      <c r="K3657" s="3" t="str">
        <f>TEXT(NIgerian_Fintech[[#This Row],[TransactionDate]], "MMMM")</f>
        <v>October</v>
      </c>
      <c r="L3657" s="3" t="str">
        <f>TEXT(NIgerian_Fintech[[#This Row],[TransactionDate]], "MM")</f>
        <v>10</v>
      </c>
      <c r="M3657" s="3" t="str">
        <f>TEXT(NIgerian_Fintech[[#This Row],[TransactionDate]], "tttt")</f>
        <v>Saturday</v>
      </c>
      <c r="N3657" s="2" t="s">
        <v>16</v>
      </c>
    </row>
    <row r="3658" spans="1:14" ht="14.5" x14ac:dyDescent="0.35">
      <c r="A3658" s="2" t="s">
        <v>7346</v>
      </c>
      <c r="B3658" s="2" t="s">
        <v>7347</v>
      </c>
      <c r="C3658" s="2">
        <v>25</v>
      </c>
      <c r="D3658" s="2" t="s">
        <v>39</v>
      </c>
      <c r="E3658" s="2" t="s">
        <v>64</v>
      </c>
      <c r="F3658" s="2" t="s">
        <v>19</v>
      </c>
      <c r="G3658" s="2" t="s">
        <v>20</v>
      </c>
      <c r="H3658" s="7">
        <v>4994.24</v>
      </c>
      <c r="I3658" s="3">
        <v>44999</v>
      </c>
      <c r="J3658" s="3" t="str">
        <f>TEXT(NIgerian_Fintech[[#This Row],[TransactionDate]], "JJJJ")</f>
        <v>2023</v>
      </c>
      <c r="K3658" s="3" t="str">
        <f>TEXT(NIgerian_Fintech[[#This Row],[TransactionDate]], "MMMM")</f>
        <v>March</v>
      </c>
      <c r="L3658" s="3" t="str">
        <f>TEXT(NIgerian_Fintech[[#This Row],[TransactionDate]], "MM")</f>
        <v>03</v>
      </c>
      <c r="M3658" s="3" t="str">
        <f>TEXT(NIgerian_Fintech[[#This Row],[TransactionDate]], "tttt")</f>
        <v>Tuesday</v>
      </c>
      <c r="N3658" s="2" t="s">
        <v>21</v>
      </c>
    </row>
    <row r="3659" spans="1:14" ht="14.5" x14ac:dyDescent="0.35">
      <c r="A3659" s="2" t="s">
        <v>7348</v>
      </c>
      <c r="B3659" s="2" t="s">
        <v>7349</v>
      </c>
      <c r="C3659" s="2">
        <v>62</v>
      </c>
      <c r="D3659" s="2" t="s">
        <v>39</v>
      </c>
      <c r="E3659" s="2" t="s">
        <v>64</v>
      </c>
      <c r="F3659" s="2" t="s">
        <v>55</v>
      </c>
      <c r="G3659" s="2" t="s">
        <v>26</v>
      </c>
      <c r="H3659" s="7">
        <v>18956.240000000002</v>
      </c>
      <c r="I3659" s="3">
        <v>45315</v>
      </c>
      <c r="J3659" s="3" t="str">
        <f>TEXT(NIgerian_Fintech[[#This Row],[TransactionDate]], "JJJJ")</f>
        <v>2024</v>
      </c>
      <c r="K3659" s="3" t="str">
        <f>TEXT(NIgerian_Fintech[[#This Row],[TransactionDate]], "MMMM")</f>
        <v>January</v>
      </c>
      <c r="L3659" s="3" t="str">
        <f>TEXT(NIgerian_Fintech[[#This Row],[TransactionDate]], "MM")</f>
        <v>01</v>
      </c>
      <c r="M3659" s="3" t="str">
        <f>TEXT(NIgerian_Fintech[[#This Row],[TransactionDate]], "tttt")</f>
        <v>Wednesday</v>
      </c>
      <c r="N3659" s="2" t="s">
        <v>16</v>
      </c>
    </row>
    <row r="3660" spans="1:14" ht="14.5" x14ac:dyDescent="0.35">
      <c r="A3660" s="2" t="s">
        <v>7350</v>
      </c>
      <c r="B3660" s="2" t="s">
        <v>7351</v>
      </c>
      <c r="C3660" s="2">
        <v>34</v>
      </c>
      <c r="D3660" s="2" t="s">
        <v>12</v>
      </c>
      <c r="E3660" s="2" t="s">
        <v>74</v>
      </c>
      <c r="F3660" s="2" t="s">
        <v>14</v>
      </c>
      <c r="G3660" s="2" t="s">
        <v>30</v>
      </c>
      <c r="H3660" s="7">
        <v>5284.3</v>
      </c>
      <c r="I3660" s="3">
        <v>45164</v>
      </c>
      <c r="J3660" s="3" t="str">
        <f>TEXT(NIgerian_Fintech[[#This Row],[TransactionDate]], "JJJJ")</f>
        <v>2023</v>
      </c>
      <c r="K3660" s="3" t="str">
        <f>TEXT(NIgerian_Fintech[[#This Row],[TransactionDate]], "MMMM")</f>
        <v>August</v>
      </c>
      <c r="L3660" s="3" t="str">
        <f>TEXT(NIgerian_Fintech[[#This Row],[TransactionDate]], "MM")</f>
        <v>08</v>
      </c>
      <c r="M3660" s="3" t="str">
        <f>TEXT(NIgerian_Fintech[[#This Row],[TransactionDate]], "tttt")</f>
        <v>Saturday</v>
      </c>
      <c r="N3660" s="2" t="s">
        <v>16</v>
      </c>
    </row>
    <row r="3661" spans="1:14" ht="14.5" x14ac:dyDescent="0.35">
      <c r="A3661" s="2" t="s">
        <v>7352</v>
      </c>
      <c r="B3661" s="2" t="s">
        <v>7353</v>
      </c>
      <c r="C3661" s="2">
        <v>34</v>
      </c>
      <c r="D3661" s="2" t="s">
        <v>39</v>
      </c>
      <c r="E3661" s="2" t="s">
        <v>93</v>
      </c>
      <c r="F3661" s="2" t="s">
        <v>49</v>
      </c>
      <c r="G3661" s="2" t="s">
        <v>36</v>
      </c>
      <c r="H3661" s="7">
        <v>12731.62</v>
      </c>
      <c r="I3661" s="3">
        <v>45248</v>
      </c>
      <c r="J3661" s="3" t="str">
        <f>TEXT(NIgerian_Fintech[[#This Row],[TransactionDate]], "JJJJ")</f>
        <v>2023</v>
      </c>
      <c r="K3661" s="3" t="str">
        <f>TEXT(NIgerian_Fintech[[#This Row],[TransactionDate]], "MMMM")</f>
        <v>November</v>
      </c>
      <c r="L3661" s="3" t="str">
        <f>TEXT(NIgerian_Fintech[[#This Row],[TransactionDate]], "MM")</f>
        <v>11</v>
      </c>
      <c r="M3661" s="3" t="str">
        <f>TEXT(NIgerian_Fintech[[#This Row],[TransactionDate]], "tttt")</f>
        <v>Saturday</v>
      </c>
      <c r="N3661" s="2" t="s">
        <v>16</v>
      </c>
    </row>
    <row r="3662" spans="1:14" ht="14.5" x14ac:dyDescent="0.35">
      <c r="A3662" s="2" t="s">
        <v>7354</v>
      </c>
      <c r="B3662" s="2" t="s">
        <v>7355</v>
      </c>
      <c r="C3662" s="2">
        <v>50</v>
      </c>
      <c r="D3662" s="2" t="s">
        <v>12</v>
      </c>
      <c r="E3662" s="2" t="s">
        <v>24</v>
      </c>
      <c r="F3662" s="2" t="s">
        <v>25</v>
      </c>
      <c r="G3662" s="2" t="s">
        <v>30</v>
      </c>
      <c r="H3662" s="7">
        <v>11774.12</v>
      </c>
      <c r="I3662" s="3">
        <v>45267</v>
      </c>
      <c r="J3662" s="3" t="str">
        <f>TEXT(NIgerian_Fintech[[#This Row],[TransactionDate]], "JJJJ")</f>
        <v>2023</v>
      </c>
      <c r="K3662" s="3" t="str">
        <f>TEXT(NIgerian_Fintech[[#This Row],[TransactionDate]], "MMMM")</f>
        <v>December</v>
      </c>
      <c r="L3662" s="3" t="str">
        <f>TEXT(NIgerian_Fintech[[#This Row],[TransactionDate]], "MM")</f>
        <v>12</v>
      </c>
      <c r="M3662" s="3" t="str">
        <f>TEXT(NIgerian_Fintech[[#This Row],[TransactionDate]], "tttt")</f>
        <v>Thursday</v>
      </c>
      <c r="N3662" s="2" t="s">
        <v>16</v>
      </c>
    </row>
    <row r="3663" spans="1:14" ht="14.5" x14ac:dyDescent="0.35">
      <c r="A3663" s="2" t="s">
        <v>7356</v>
      </c>
      <c r="B3663" s="2" t="s">
        <v>7357</v>
      </c>
      <c r="C3663" s="2">
        <v>49</v>
      </c>
      <c r="D3663" s="2" t="s">
        <v>12</v>
      </c>
      <c r="E3663" s="2" t="s">
        <v>64</v>
      </c>
      <c r="F3663" s="2" t="s">
        <v>55</v>
      </c>
      <c r="G3663" s="2" t="s">
        <v>26</v>
      </c>
      <c r="H3663" s="7">
        <v>2299.9</v>
      </c>
      <c r="I3663" s="3">
        <v>45231</v>
      </c>
      <c r="J3663" s="3" t="str">
        <f>TEXT(NIgerian_Fintech[[#This Row],[TransactionDate]], "JJJJ")</f>
        <v>2023</v>
      </c>
      <c r="K3663" s="3" t="str">
        <f>TEXT(NIgerian_Fintech[[#This Row],[TransactionDate]], "MMMM")</f>
        <v>November</v>
      </c>
      <c r="L3663" s="3" t="str">
        <f>TEXT(NIgerian_Fintech[[#This Row],[TransactionDate]], "MM")</f>
        <v>11</v>
      </c>
      <c r="M3663" s="3" t="str">
        <f>TEXT(NIgerian_Fintech[[#This Row],[TransactionDate]], "tttt")</f>
        <v>Wednesday</v>
      </c>
      <c r="N3663" s="2" t="s">
        <v>16</v>
      </c>
    </row>
    <row r="3664" spans="1:14" ht="14.5" x14ac:dyDescent="0.35">
      <c r="A3664" s="2" t="s">
        <v>7358</v>
      </c>
      <c r="B3664" s="2" t="s">
        <v>7359</v>
      </c>
      <c r="C3664" s="2">
        <v>25</v>
      </c>
      <c r="D3664" s="2" t="s">
        <v>12</v>
      </c>
      <c r="E3664" s="2" t="s">
        <v>93</v>
      </c>
      <c r="F3664" s="2" t="s">
        <v>14</v>
      </c>
      <c r="G3664" s="2" t="s">
        <v>15</v>
      </c>
      <c r="H3664" s="7">
        <v>5971</v>
      </c>
      <c r="I3664" s="3">
        <v>44934</v>
      </c>
      <c r="J3664" s="3" t="str">
        <f>TEXT(NIgerian_Fintech[[#This Row],[TransactionDate]], "JJJJ")</f>
        <v>2023</v>
      </c>
      <c r="K3664" s="3" t="str">
        <f>TEXT(NIgerian_Fintech[[#This Row],[TransactionDate]], "MMMM")</f>
        <v>January</v>
      </c>
      <c r="L3664" s="3" t="str">
        <f>TEXT(NIgerian_Fintech[[#This Row],[TransactionDate]], "MM")</f>
        <v>01</v>
      </c>
      <c r="M3664" s="3" t="str">
        <f>TEXT(NIgerian_Fintech[[#This Row],[TransactionDate]], "tttt")</f>
        <v>Sunday</v>
      </c>
      <c r="N3664" s="2" t="s">
        <v>16</v>
      </c>
    </row>
    <row r="3665" spans="1:14" ht="14.5" x14ac:dyDescent="0.35">
      <c r="A3665" s="2" t="s">
        <v>7360</v>
      </c>
      <c r="B3665" s="2" t="s">
        <v>7361</v>
      </c>
      <c r="C3665" s="2">
        <v>36</v>
      </c>
      <c r="D3665" s="2" t="s">
        <v>12</v>
      </c>
      <c r="E3665" s="2" t="s">
        <v>24</v>
      </c>
      <c r="F3665" s="2" t="s">
        <v>14</v>
      </c>
      <c r="G3665" s="2" t="s">
        <v>20</v>
      </c>
      <c r="H3665" s="7">
        <v>8351.41</v>
      </c>
      <c r="I3665" s="3">
        <v>45133</v>
      </c>
      <c r="J3665" s="3" t="str">
        <f>TEXT(NIgerian_Fintech[[#This Row],[TransactionDate]], "JJJJ")</f>
        <v>2023</v>
      </c>
      <c r="K3665" s="3" t="str">
        <f>TEXT(NIgerian_Fintech[[#This Row],[TransactionDate]], "MMMM")</f>
        <v>July</v>
      </c>
      <c r="L3665" s="3" t="str">
        <f>TEXT(NIgerian_Fintech[[#This Row],[TransactionDate]], "MM")</f>
        <v>07</v>
      </c>
      <c r="M3665" s="3" t="str">
        <f>TEXT(NIgerian_Fintech[[#This Row],[TransactionDate]], "tttt")</f>
        <v>Wednesday</v>
      </c>
      <c r="N3665" s="2" t="s">
        <v>16</v>
      </c>
    </row>
    <row r="3666" spans="1:14" ht="14.5" x14ac:dyDescent="0.35">
      <c r="A3666" s="2" t="s">
        <v>7362</v>
      </c>
      <c r="B3666" s="2" t="s">
        <v>7363</v>
      </c>
      <c r="C3666" s="2">
        <v>55</v>
      </c>
      <c r="D3666" s="2" t="s">
        <v>39</v>
      </c>
      <c r="E3666" s="2" t="s">
        <v>29</v>
      </c>
      <c r="F3666" s="2" t="s">
        <v>14</v>
      </c>
      <c r="G3666" s="2" t="s">
        <v>30</v>
      </c>
      <c r="H3666" s="7">
        <v>12568.92</v>
      </c>
      <c r="I3666" s="3">
        <v>45337</v>
      </c>
      <c r="J3666" s="3" t="str">
        <f>TEXT(NIgerian_Fintech[[#This Row],[TransactionDate]], "JJJJ")</f>
        <v>2024</v>
      </c>
      <c r="K3666" s="3" t="str">
        <f>TEXT(NIgerian_Fintech[[#This Row],[TransactionDate]], "MMMM")</f>
        <v>February</v>
      </c>
      <c r="L3666" s="3" t="str">
        <f>TEXT(NIgerian_Fintech[[#This Row],[TransactionDate]], "MM")</f>
        <v>02</v>
      </c>
      <c r="M3666" s="3" t="str">
        <f>TEXT(NIgerian_Fintech[[#This Row],[TransactionDate]], "tttt")</f>
        <v>Thursday</v>
      </c>
      <c r="N3666" s="2" t="s">
        <v>16</v>
      </c>
    </row>
    <row r="3667" spans="1:14" ht="14.5" x14ac:dyDescent="0.35">
      <c r="A3667" s="2" t="s">
        <v>7364</v>
      </c>
      <c r="B3667" s="2" t="s">
        <v>7365</v>
      </c>
      <c r="C3667" s="2">
        <v>20</v>
      </c>
      <c r="D3667" s="2" t="s">
        <v>39</v>
      </c>
      <c r="E3667" s="2" t="s">
        <v>24</v>
      </c>
      <c r="F3667" s="2" t="s">
        <v>14</v>
      </c>
      <c r="G3667" s="2" t="s">
        <v>30</v>
      </c>
      <c r="H3667" s="7">
        <v>17281.63</v>
      </c>
      <c r="I3667" s="3">
        <v>45184</v>
      </c>
      <c r="J3667" s="3" t="str">
        <f>TEXT(NIgerian_Fintech[[#This Row],[TransactionDate]], "JJJJ")</f>
        <v>2023</v>
      </c>
      <c r="K3667" s="3" t="str">
        <f>TEXT(NIgerian_Fintech[[#This Row],[TransactionDate]], "MMMM")</f>
        <v>September</v>
      </c>
      <c r="L3667" s="3" t="str">
        <f>TEXT(NIgerian_Fintech[[#This Row],[TransactionDate]], "MM")</f>
        <v>09</v>
      </c>
      <c r="M3667" s="3" t="str">
        <f>TEXT(NIgerian_Fintech[[#This Row],[TransactionDate]], "tttt")</f>
        <v>Friday</v>
      </c>
      <c r="N3667" s="2" t="s">
        <v>16</v>
      </c>
    </row>
    <row r="3668" spans="1:14" ht="14.5" x14ac:dyDescent="0.35">
      <c r="A3668" s="2" t="s">
        <v>7366</v>
      </c>
      <c r="B3668" s="2" t="s">
        <v>7367</v>
      </c>
      <c r="C3668" s="2">
        <v>22</v>
      </c>
      <c r="D3668" s="2" t="s">
        <v>39</v>
      </c>
      <c r="E3668" s="2" t="s">
        <v>29</v>
      </c>
      <c r="F3668" s="2" t="s">
        <v>19</v>
      </c>
      <c r="G3668" s="2" t="s">
        <v>36</v>
      </c>
      <c r="H3668" s="7">
        <v>14268.38</v>
      </c>
      <c r="I3668" s="3">
        <v>45577</v>
      </c>
      <c r="J3668" s="3" t="str">
        <f>TEXT(NIgerian_Fintech[[#This Row],[TransactionDate]], "JJJJ")</f>
        <v>2024</v>
      </c>
      <c r="K3668" s="3" t="str">
        <f>TEXT(NIgerian_Fintech[[#This Row],[TransactionDate]], "MMMM")</f>
        <v>October</v>
      </c>
      <c r="L3668" s="3" t="str">
        <f>TEXT(NIgerian_Fintech[[#This Row],[TransactionDate]], "MM")</f>
        <v>10</v>
      </c>
      <c r="M3668" s="3" t="str">
        <f>TEXT(NIgerian_Fintech[[#This Row],[TransactionDate]], "tttt")</f>
        <v>Saturday</v>
      </c>
      <c r="N3668" s="2" t="s">
        <v>16</v>
      </c>
    </row>
    <row r="3669" spans="1:14" ht="14.5" x14ac:dyDescent="0.35">
      <c r="A3669" s="2" t="s">
        <v>7368</v>
      </c>
      <c r="B3669" s="2" t="s">
        <v>7369</v>
      </c>
      <c r="C3669" s="2">
        <v>30</v>
      </c>
      <c r="D3669" s="2" t="s">
        <v>39</v>
      </c>
      <c r="E3669" s="2" t="s">
        <v>42</v>
      </c>
      <c r="F3669" s="2" t="s">
        <v>14</v>
      </c>
      <c r="G3669" s="2" t="s">
        <v>20</v>
      </c>
      <c r="H3669" s="7">
        <v>287.2</v>
      </c>
      <c r="I3669" s="3">
        <v>44972</v>
      </c>
      <c r="J3669" s="3" t="str">
        <f>TEXT(NIgerian_Fintech[[#This Row],[TransactionDate]], "JJJJ")</f>
        <v>2023</v>
      </c>
      <c r="K3669" s="3" t="str">
        <f>TEXT(NIgerian_Fintech[[#This Row],[TransactionDate]], "MMMM")</f>
        <v>February</v>
      </c>
      <c r="L3669" s="3" t="str">
        <f>TEXT(NIgerian_Fintech[[#This Row],[TransactionDate]], "MM")</f>
        <v>02</v>
      </c>
      <c r="M3669" s="3" t="str">
        <f>TEXT(NIgerian_Fintech[[#This Row],[TransactionDate]], "tttt")</f>
        <v>Wednesday</v>
      </c>
      <c r="N3669" s="2" t="s">
        <v>21</v>
      </c>
    </row>
    <row r="3670" spans="1:14" ht="14.5" x14ac:dyDescent="0.35">
      <c r="A3670" s="2" t="s">
        <v>7370</v>
      </c>
      <c r="B3670" s="2" t="s">
        <v>7371</v>
      </c>
      <c r="C3670" s="2">
        <v>64</v>
      </c>
      <c r="D3670" s="2" t="s">
        <v>12</v>
      </c>
      <c r="E3670" s="2" t="s">
        <v>52</v>
      </c>
      <c r="F3670" s="2" t="s">
        <v>55</v>
      </c>
      <c r="G3670" s="2" t="s">
        <v>36</v>
      </c>
      <c r="H3670" s="7">
        <v>11105.97</v>
      </c>
      <c r="I3670" s="3">
        <v>45052</v>
      </c>
      <c r="J3670" s="3" t="str">
        <f>TEXT(NIgerian_Fintech[[#This Row],[TransactionDate]], "JJJJ")</f>
        <v>2023</v>
      </c>
      <c r="K3670" s="3" t="str">
        <f>TEXT(NIgerian_Fintech[[#This Row],[TransactionDate]], "MMMM")</f>
        <v>May</v>
      </c>
      <c r="L3670" s="3" t="str">
        <f>TEXT(NIgerian_Fintech[[#This Row],[TransactionDate]], "MM")</f>
        <v>05</v>
      </c>
      <c r="M3670" s="3" t="str">
        <f>TEXT(NIgerian_Fintech[[#This Row],[TransactionDate]], "tttt")</f>
        <v>Saturday</v>
      </c>
      <c r="N3670" s="2" t="s">
        <v>16</v>
      </c>
    </row>
    <row r="3671" spans="1:14" ht="14.5" x14ac:dyDescent="0.35">
      <c r="A3671" s="2" t="s">
        <v>7372</v>
      </c>
      <c r="B3671" s="2" t="s">
        <v>7373</v>
      </c>
      <c r="C3671" s="2">
        <v>63</v>
      </c>
      <c r="D3671" s="2" t="s">
        <v>12</v>
      </c>
      <c r="E3671" s="2" t="s">
        <v>93</v>
      </c>
      <c r="F3671" s="2" t="s">
        <v>49</v>
      </c>
      <c r="G3671" s="2" t="s">
        <v>36</v>
      </c>
      <c r="H3671" s="7">
        <v>6877.92</v>
      </c>
      <c r="I3671" s="3">
        <v>44947</v>
      </c>
      <c r="J3671" s="3" t="str">
        <f>TEXT(NIgerian_Fintech[[#This Row],[TransactionDate]], "JJJJ")</f>
        <v>2023</v>
      </c>
      <c r="K3671" s="3" t="str">
        <f>TEXT(NIgerian_Fintech[[#This Row],[TransactionDate]], "MMMM")</f>
        <v>January</v>
      </c>
      <c r="L3671" s="3" t="str">
        <f>TEXT(NIgerian_Fintech[[#This Row],[TransactionDate]], "MM")</f>
        <v>01</v>
      </c>
      <c r="M3671" s="3" t="str">
        <f>TEXT(NIgerian_Fintech[[#This Row],[TransactionDate]], "tttt")</f>
        <v>Saturday</v>
      </c>
      <c r="N3671" s="2" t="s">
        <v>16</v>
      </c>
    </row>
    <row r="3672" spans="1:14" ht="14.5" x14ac:dyDescent="0.35">
      <c r="A3672" s="2" t="s">
        <v>7374</v>
      </c>
      <c r="B3672" s="2" t="s">
        <v>7375</v>
      </c>
      <c r="C3672" s="2">
        <v>48</v>
      </c>
      <c r="D3672" s="2" t="s">
        <v>12</v>
      </c>
      <c r="E3672" s="2" t="s">
        <v>24</v>
      </c>
      <c r="F3672" s="2" t="s">
        <v>55</v>
      </c>
      <c r="G3672" s="2" t="s">
        <v>15</v>
      </c>
      <c r="H3672" s="7">
        <v>8529.91</v>
      </c>
      <c r="I3672" s="3">
        <v>45096</v>
      </c>
      <c r="J3672" s="3" t="str">
        <f>TEXT(NIgerian_Fintech[[#This Row],[TransactionDate]], "JJJJ")</f>
        <v>2023</v>
      </c>
      <c r="K3672" s="3" t="str">
        <f>TEXT(NIgerian_Fintech[[#This Row],[TransactionDate]], "MMMM")</f>
        <v>June</v>
      </c>
      <c r="L3672" s="3" t="str">
        <f>TEXT(NIgerian_Fintech[[#This Row],[TransactionDate]], "MM")</f>
        <v>06</v>
      </c>
      <c r="M3672" s="3" t="str">
        <f>TEXT(NIgerian_Fintech[[#This Row],[TransactionDate]], "tttt")</f>
        <v>Monday</v>
      </c>
      <c r="N3672" s="2" t="s">
        <v>16</v>
      </c>
    </row>
    <row r="3673" spans="1:14" ht="14.5" x14ac:dyDescent="0.35">
      <c r="A3673" s="2" t="s">
        <v>7376</v>
      </c>
      <c r="B3673" s="2" t="s">
        <v>7377</v>
      </c>
      <c r="C3673" s="2">
        <v>33</v>
      </c>
      <c r="D3673" s="2" t="s">
        <v>12</v>
      </c>
      <c r="E3673" s="2" t="s">
        <v>29</v>
      </c>
      <c r="F3673" s="2" t="s">
        <v>25</v>
      </c>
      <c r="G3673" s="2" t="s">
        <v>30</v>
      </c>
      <c r="H3673" s="7">
        <v>4667.55</v>
      </c>
      <c r="I3673" s="3">
        <v>45470</v>
      </c>
      <c r="J3673" s="3" t="str">
        <f>TEXT(NIgerian_Fintech[[#This Row],[TransactionDate]], "JJJJ")</f>
        <v>2024</v>
      </c>
      <c r="K3673" s="3" t="str">
        <f>TEXT(NIgerian_Fintech[[#This Row],[TransactionDate]], "MMMM")</f>
        <v>June</v>
      </c>
      <c r="L3673" s="3" t="str">
        <f>TEXT(NIgerian_Fintech[[#This Row],[TransactionDate]], "MM")</f>
        <v>06</v>
      </c>
      <c r="M3673" s="3" t="str">
        <f>TEXT(NIgerian_Fintech[[#This Row],[TransactionDate]], "tttt")</f>
        <v>Thursday</v>
      </c>
      <c r="N3673" s="2" t="s">
        <v>69</v>
      </c>
    </row>
    <row r="3674" spans="1:14" ht="14.5" x14ac:dyDescent="0.35">
      <c r="A3674" s="2" t="s">
        <v>7378</v>
      </c>
      <c r="B3674" s="2" t="s">
        <v>7379</v>
      </c>
      <c r="C3674" s="2">
        <v>49</v>
      </c>
      <c r="D3674" s="2" t="s">
        <v>39</v>
      </c>
      <c r="E3674" s="2" t="s">
        <v>52</v>
      </c>
      <c r="F3674" s="2" t="s">
        <v>35</v>
      </c>
      <c r="G3674" s="2" t="s">
        <v>20</v>
      </c>
      <c r="H3674" s="7">
        <v>12518.55</v>
      </c>
      <c r="I3674" s="3">
        <v>45342</v>
      </c>
      <c r="J3674" s="3" t="str">
        <f>TEXT(NIgerian_Fintech[[#This Row],[TransactionDate]], "JJJJ")</f>
        <v>2024</v>
      </c>
      <c r="K3674" s="3" t="str">
        <f>TEXT(NIgerian_Fintech[[#This Row],[TransactionDate]], "MMMM")</f>
        <v>February</v>
      </c>
      <c r="L3674" s="3" t="str">
        <f>TEXT(NIgerian_Fintech[[#This Row],[TransactionDate]], "MM")</f>
        <v>02</v>
      </c>
      <c r="M3674" s="3" t="str">
        <f>TEXT(NIgerian_Fintech[[#This Row],[TransactionDate]], "tttt")</f>
        <v>Tuesday</v>
      </c>
      <c r="N3674" s="2" t="s">
        <v>16</v>
      </c>
    </row>
    <row r="3675" spans="1:14" ht="14.5" x14ac:dyDescent="0.35">
      <c r="A3675" s="2" t="s">
        <v>7380</v>
      </c>
      <c r="B3675" s="2" t="s">
        <v>7381</v>
      </c>
      <c r="C3675" s="2">
        <v>39</v>
      </c>
      <c r="D3675" s="2" t="s">
        <v>12</v>
      </c>
      <c r="E3675" s="2" t="s">
        <v>64</v>
      </c>
      <c r="F3675" s="2" t="s">
        <v>19</v>
      </c>
      <c r="G3675" s="2" t="s">
        <v>15</v>
      </c>
      <c r="H3675" s="7">
        <v>11205.16</v>
      </c>
      <c r="I3675" s="3">
        <v>45381</v>
      </c>
      <c r="J3675" s="3" t="str">
        <f>TEXT(NIgerian_Fintech[[#This Row],[TransactionDate]], "JJJJ")</f>
        <v>2024</v>
      </c>
      <c r="K3675" s="3" t="str">
        <f>TEXT(NIgerian_Fintech[[#This Row],[TransactionDate]], "MMMM")</f>
        <v>March</v>
      </c>
      <c r="L3675" s="3" t="str">
        <f>TEXT(NIgerian_Fintech[[#This Row],[TransactionDate]], "MM")</f>
        <v>03</v>
      </c>
      <c r="M3675" s="3" t="str">
        <f>TEXT(NIgerian_Fintech[[#This Row],[TransactionDate]], "tttt")</f>
        <v>Saturday</v>
      </c>
      <c r="N3675" s="2" t="s">
        <v>69</v>
      </c>
    </row>
    <row r="3676" spans="1:14" ht="14.5" x14ac:dyDescent="0.35">
      <c r="A3676" s="2" t="s">
        <v>7382</v>
      </c>
      <c r="B3676" s="2" t="s">
        <v>7383</v>
      </c>
      <c r="C3676" s="2">
        <v>46</v>
      </c>
      <c r="D3676" s="2" t="s">
        <v>39</v>
      </c>
      <c r="E3676" s="2" t="s">
        <v>52</v>
      </c>
      <c r="F3676" s="2" t="s">
        <v>19</v>
      </c>
      <c r="G3676" s="2" t="s">
        <v>15</v>
      </c>
      <c r="H3676" s="7">
        <v>8662.7900000000009</v>
      </c>
      <c r="I3676" s="3">
        <v>45588</v>
      </c>
      <c r="J3676" s="3" t="str">
        <f>TEXT(NIgerian_Fintech[[#This Row],[TransactionDate]], "JJJJ")</f>
        <v>2024</v>
      </c>
      <c r="K3676" s="3" t="str">
        <f>TEXT(NIgerian_Fintech[[#This Row],[TransactionDate]], "MMMM")</f>
        <v>October</v>
      </c>
      <c r="L3676" s="3" t="str">
        <f>TEXT(NIgerian_Fintech[[#This Row],[TransactionDate]], "MM")</f>
        <v>10</v>
      </c>
      <c r="M3676" s="3" t="str">
        <f>TEXT(NIgerian_Fintech[[#This Row],[TransactionDate]], "tttt")</f>
        <v>Wednesday</v>
      </c>
      <c r="N3676" s="2" t="s">
        <v>16</v>
      </c>
    </row>
    <row r="3677" spans="1:14" ht="14.5" x14ac:dyDescent="0.35">
      <c r="A3677" s="2" t="s">
        <v>7384</v>
      </c>
      <c r="B3677" s="2" t="s">
        <v>7385</v>
      </c>
      <c r="C3677" s="2">
        <v>39</v>
      </c>
      <c r="D3677" s="2" t="s">
        <v>12</v>
      </c>
      <c r="E3677" s="2" t="s">
        <v>52</v>
      </c>
      <c r="F3677" s="2" t="s">
        <v>25</v>
      </c>
      <c r="G3677" s="2" t="s">
        <v>15</v>
      </c>
      <c r="H3677" s="7">
        <v>19776.47</v>
      </c>
      <c r="I3677" s="3">
        <v>45132</v>
      </c>
      <c r="J3677" s="3" t="str">
        <f>TEXT(NIgerian_Fintech[[#This Row],[TransactionDate]], "JJJJ")</f>
        <v>2023</v>
      </c>
      <c r="K3677" s="3" t="str">
        <f>TEXT(NIgerian_Fintech[[#This Row],[TransactionDate]], "MMMM")</f>
        <v>July</v>
      </c>
      <c r="L3677" s="3" t="str">
        <f>TEXT(NIgerian_Fintech[[#This Row],[TransactionDate]], "MM")</f>
        <v>07</v>
      </c>
      <c r="M3677" s="3" t="str">
        <f>TEXT(NIgerian_Fintech[[#This Row],[TransactionDate]], "tttt")</f>
        <v>Tuesday</v>
      </c>
      <c r="N3677" s="2" t="s">
        <v>16</v>
      </c>
    </row>
    <row r="3678" spans="1:14" ht="14.5" x14ac:dyDescent="0.35">
      <c r="A3678" s="2" t="s">
        <v>7386</v>
      </c>
      <c r="B3678" s="2" t="s">
        <v>7387</v>
      </c>
      <c r="C3678" s="2">
        <v>60</v>
      </c>
      <c r="D3678" s="2" t="s">
        <v>12</v>
      </c>
      <c r="E3678" s="2" t="s">
        <v>64</v>
      </c>
      <c r="F3678" s="2" t="s">
        <v>55</v>
      </c>
      <c r="G3678" s="2" t="s">
        <v>26</v>
      </c>
      <c r="H3678" s="7">
        <v>1074.74</v>
      </c>
      <c r="I3678" s="3">
        <v>45259</v>
      </c>
      <c r="J3678" s="3" t="str">
        <f>TEXT(NIgerian_Fintech[[#This Row],[TransactionDate]], "JJJJ")</f>
        <v>2023</v>
      </c>
      <c r="K3678" s="3" t="str">
        <f>TEXT(NIgerian_Fintech[[#This Row],[TransactionDate]], "MMMM")</f>
        <v>November</v>
      </c>
      <c r="L3678" s="3" t="str">
        <f>TEXT(NIgerian_Fintech[[#This Row],[TransactionDate]], "MM")</f>
        <v>11</v>
      </c>
      <c r="M3678" s="3" t="str">
        <f>TEXT(NIgerian_Fintech[[#This Row],[TransactionDate]], "tttt")</f>
        <v>Wednesday</v>
      </c>
      <c r="N3678" s="2" t="s">
        <v>16</v>
      </c>
    </row>
    <row r="3679" spans="1:14" ht="14.5" x14ac:dyDescent="0.35">
      <c r="A3679" s="2" t="s">
        <v>7388</v>
      </c>
      <c r="B3679" s="2" t="s">
        <v>7389</v>
      </c>
      <c r="C3679" s="2">
        <v>20</v>
      </c>
      <c r="D3679" s="2" t="s">
        <v>12</v>
      </c>
      <c r="E3679" s="2" t="s">
        <v>93</v>
      </c>
      <c r="F3679" s="2" t="s">
        <v>55</v>
      </c>
      <c r="G3679" s="2" t="s">
        <v>26</v>
      </c>
      <c r="H3679" s="7">
        <v>3581.38</v>
      </c>
      <c r="I3679" s="3">
        <v>44947</v>
      </c>
      <c r="J3679" s="3" t="str">
        <f>TEXT(NIgerian_Fintech[[#This Row],[TransactionDate]], "JJJJ")</f>
        <v>2023</v>
      </c>
      <c r="K3679" s="3" t="str">
        <f>TEXT(NIgerian_Fintech[[#This Row],[TransactionDate]], "MMMM")</f>
        <v>January</v>
      </c>
      <c r="L3679" s="3" t="str">
        <f>TEXT(NIgerian_Fintech[[#This Row],[TransactionDate]], "MM")</f>
        <v>01</v>
      </c>
      <c r="M3679" s="3" t="str">
        <f>TEXT(NIgerian_Fintech[[#This Row],[TransactionDate]], "tttt")</f>
        <v>Saturday</v>
      </c>
      <c r="N3679" s="2" t="s">
        <v>16</v>
      </c>
    </row>
    <row r="3680" spans="1:14" ht="14.5" x14ac:dyDescent="0.35">
      <c r="A3680" s="2" t="s">
        <v>7390</v>
      </c>
      <c r="B3680" s="2" t="s">
        <v>7391</v>
      </c>
      <c r="C3680" s="2">
        <v>27</v>
      </c>
      <c r="D3680" s="2" t="s">
        <v>12</v>
      </c>
      <c r="E3680" s="2" t="s">
        <v>24</v>
      </c>
      <c r="F3680" s="2" t="s">
        <v>25</v>
      </c>
      <c r="G3680" s="2" t="s">
        <v>15</v>
      </c>
      <c r="H3680" s="7">
        <v>6834.55</v>
      </c>
      <c r="I3680" s="3">
        <v>45576</v>
      </c>
      <c r="J3680" s="3" t="str">
        <f>TEXT(NIgerian_Fintech[[#This Row],[TransactionDate]], "JJJJ")</f>
        <v>2024</v>
      </c>
      <c r="K3680" s="3" t="str">
        <f>TEXT(NIgerian_Fintech[[#This Row],[TransactionDate]], "MMMM")</f>
        <v>October</v>
      </c>
      <c r="L3680" s="3" t="str">
        <f>TEXT(NIgerian_Fintech[[#This Row],[TransactionDate]], "MM")</f>
        <v>10</v>
      </c>
      <c r="M3680" s="3" t="str">
        <f>TEXT(NIgerian_Fintech[[#This Row],[TransactionDate]], "tttt")</f>
        <v>Friday</v>
      </c>
      <c r="N3680" s="2" t="s">
        <v>16</v>
      </c>
    </row>
    <row r="3681" spans="1:14" ht="14.5" x14ac:dyDescent="0.35">
      <c r="A3681" s="2" t="s">
        <v>7392</v>
      </c>
      <c r="B3681" s="2" t="s">
        <v>7393</v>
      </c>
      <c r="C3681" s="2">
        <v>59</v>
      </c>
      <c r="D3681" s="2" t="s">
        <v>39</v>
      </c>
      <c r="E3681" s="2" t="s">
        <v>64</v>
      </c>
      <c r="F3681" s="2" t="s">
        <v>35</v>
      </c>
      <c r="G3681" s="2" t="s">
        <v>26</v>
      </c>
      <c r="H3681" s="7">
        <v>31845.91</v>
      </c>
      <c r="I3681" s="3">
        <v>44991</v>
      </c>
      <c r="J3681" s="3" t="str">
        <f>TEXT(NIgerian_Fintech[[#This Row],[TransactionDate]], "JJJJ")</f>
        <v>2023</v>
      </c>
      <c r="K3681" s="3" t="str">
        <f>TEXT(NIgerian_Fintech[[#This Row],[TransactionDate]], "MMMM")</f>
        <v>March</v>
      </c>
      <c r="L3681" s="3" t="str">
        <f>TEXT(NIgerian_Fintech[[#This Row],[TransactionDate]], "MM")</f>
        <v>03</v>
      </c>
      <c r="M3681" s="3" t="str">
        <f>TEXT(NIgerian_Fintech[[#This Row],[TransactionDate]], "tttt")</f>
        <v>Monday</v>
      </c>
      <c r="N3681" s="2" t="s">
        <v>16</v>
      </c>
    </row>
    <row r="3682" spans="1:14" ht="14.5" x14ac:dyDescent="0.35">
      <c r="A3682" s="2" t="s">
        <v>7394</v>
      </c>
      <c r="B3682" s="2" t="s">
        <v>7395</v>
      </c>
      <c r="C3682" s="2">
        <v>38</v>
      </c>
      <c r="D3682" s="2" t="s">
        <v>39</v>
      </c>
      <c r="E3682" s="2" t="s">
        <v>42</v>
      </c>
      <c r="F3682" s="2" t="s">
        <v>14</v>
      </c>
      <c r="G3682" s="2" t="s">
        <v>20</v>
      </c>
      <c r="H3682" s="7">
        <v>746.84</v>
      </c>
      <c r="I3682" s="3">
        <v>45503</v>
      </c>
      <c r="J3682" s="3" t="str">
        <f>TEXT(NIgerian_Fintech[[#This Row],[TransactionDate]], "JJJJ")</f>
        <v>2024</v>
      </c>
      <c r="K3682" s="3" t="str">
        <f>TEXT(NIgerian_Fintech[[#This Row],[TransactionDate]], "MMMM")</f>
        <v>July</v>
      </c>
      <c r="L3682" s="3" t="str">
        <f>TEXT(NIgerian_Fintech[[#This Row],[TransactionDate]], "MM")</f>
        <v>07</v>
      </c>
      <c r="M3682" s="3" t="str">
        <f>TEXT(NIgerian_Fintech[[#This Row],[TransactionDate]], "tttt")</f>
        <v>Tuesday</v>
      </c>
      <c r="N3682" s="2" t="s">
        <v>16</v>
      </c>
    </row>
    <row r="3683" spans="1:14" ht="14.5" x14ac:dyDescent="0.35">
      <c r="A3683" s="2" t="s">
        <v>7396</v>
      </c>
      <c r="B3683" s="2" t="s">
        <v>7397</v>
      </c>
      <c r="C3683" s="2">
        <v>33</v>
      </c>
      <c r="D3683" s="2" t="s">
        <v>39</v>
      </c>
      <c r="E3683" s="2" t="s">
        <v>13</v>
      </c>
      <c r="F3683" s="2" t="s">
        <v>14</v>
      </c>
      <c r="G3683" s="2" t="s">
        <v>30</v>
      </c>
      <c r="H3683" s="7">
        <v>4110.97</v>
      </c>
      <c r="I3683" s="3">
        <v>45014</v>
      </c>
      <c r="J3683" s="3" t="str">
        <f>TEXT(NIgerian_Fintech[[#This Row],[TransactionDate]], "JJJJ")</f>
        <v>2023</v>
      </c>
      <c r="K3683" s="3" t="str">
        <f>TEXT(NIgerian_Fintech[[#This Row],[TransactionDate]], "MMMM")</f>
        <v>March</v>
      </c>
      <c r="L3683" s="3" t="str">
        <f>TEXT(NIgerian_Fintech[[#This Row],[TransactionDate]], "MM")</f>
        <v>03</v>
      </c>
      <c r="M3683" s="3" t="str">
        <f>TEXT(NIgerian_Fintech[[#This Row],[TransactionDate]], "tttt")</f>
        <v>Wednesday</v>
      </c>
      <c r="N3683" s="2" t="s">
        <v>16</v>
      </c>
    </row>
    <row r="3684" spans="1:14" ht="14.5" x14ac:dyDescent="0.35">
      <c r="A3684" s="2" t="s">
        <v>7398</v>
      </c>
      <c r="B3684" s="2" t="s">
        <v>7399</v>
      </c>
      <c r="C3684" s="2">
        <v>29</v>
      </c>
      <c r="D3684" s="2" t="s">
        <v>39</v>
      </c>
      <c r="E3684" s="2" t="s">
        <v>24</v>
      </c>
      <c r="F3684" s="2" t="s">
        <v>49</v>
      </c>
      <c r="G3684" s="2" t="s">
        <v>20</v>
      </c>
      <c r="H3684" s="7">
        <v>26022.12</v>
      </c>
      <c r="I3684" s="3">
        <v>45405</v>
      </c>
      <c r="J3684" s="3" t="str">
        <f>TEXT(NIgerian_Fintech[[#This Row],[TransactionDate]], "JJJJ")</f>
        <v>2024</v>
      </c>
      <c r="K3684" s="3" t="str">
        <f>TEXT(NIgerian_Fintech[[#This Row],[TransactionDate]], "MMMM")</f>
        <v>April</v>
      </c>
      <c r="L3684" s="3" t="str">
        <f>TEXT(NIgerian_Fintech[[#This Row],[TransactionDate]], "MM")</f>
        <v>04</v>
      </c>
      <c r="M3684" s="3" t="str">
        <f>TEXT(NIgerian_Fintech[[#This Row],[TransactionDate]], "tttt")</f>
        <v>Tuesday</v>
      </c>
      <c r="N3684" s="2" t="s">
        <v>16</v>
      </c>
    </row>
    <row r="3685" spans="1:14" ht="14.5" x14ac:dyDescent="0.35">
      <c r="A3685" s="2" t="s">
        <v>7400</v>
      </c>
      <c r="B3685" s="2" t="s">
        <v>7401</v>
      </c>
      <c r="C3685" s="2">
        <v>19</v>
      </c>
      <c r="D3685" s="2" t="s">
        <v>12</v>
      </c>
      <c r="E3685" s="2" t="s">
        <v>74</v>
      </c>
      <c r="F3685" s="2" t="s">
        <v>55</v>
      </c>
      <c r="G3685" s="2" t="s">
        <v>30</v>
      </c>
      <c r="H3685" s="7">
        <v>22822.69</v>
      </c>
      <c r="I3685" s="3">
        <v>44969</v>
      </c>
      <c r="J3685" s="3" t="str">
        <f>TEXT(NIgerian_Fintech[[#This Row],[TransactionDate]], "JJJJ")</f>
        <v>2023</v>
      </c>
      <c r="K3685" s="3" t="str">
        <f>TEXT(NIgerian_Fintech[[#This Row],[TransactionDate]], "MMMM")</f>
        <v>February</v>
      </c>
      <c r="L3685" s="3" t="str">
        <f>TEXT(NIgerian_Fintech[[#This Row],[TransactionDate]], "MM")</f>
        <v>02</v>
      </c>
      <c r="M3685" s="3" t="str">
        <f>TEXT(NIgerian_Fintech[[#This Row],[TransactionDate]], "tttt")</f>
        <v>Sunday</v>
      </c>
      <c r="N3685" s="2" t="s">
        <v>16</v>
      </c>
    </row>
    <row r="3686" spans="1:14" ht="14.5" x14ac:dyDescent="0.35">
      <c r="A3686" s="2" t="s">
        <v>7402</v>
      </c>
      <c r="B3686" s="2" t="s">
        <v>7403</v>
      </c>
      <c r="C3686" s="2">
        <v>58</v>
      </c>
      <c r="D3686" s="2" t="s">
        <v>12</v>
      </c>
      <c r="E3686" s="2" t="s">
        <v>64</v>
      </c>
      <c r="F3686" s="2" t="s">
        <v>55</v>
      </c>
      <c r="G3686" s="2" t="s">
        <v>26</v>
      </c>
      <c r="H3686" s="7">
        <v>20043.009999999998</v>
      </c>
      <c r="I3686" s="3">
        <v>45067</v>
      </c>
      <c r="J3686" s="3" t="str">
        <f>TEXT(NIgerian_Fintech[[#This Row],[TransactionDate]], "JJJJ")</f>
        <v>2023</v>
      </c>
      <c r="K3686" s="3" t="str">
        <f>TEXT(NIgerian_Fintech[[#This Row],[TransactionDate]], "MMMM")</f>
        <v>May</v>
      </c>
      <c r="L3686" s="3" t="str">
        <f>TEXT(NIgerian_Fintech[[#This Row],[TransactionDate]], "MM")</f>
        <v>05</v>
      </c>
      <c r="M3686" s="3" t="str">
        <f>TEXT(NIgerian_Fintech[[#This Row],[TransactionDate]], "tttt")</f>
        <v>Sunday</v>
      </c>
      <c r="N3686" s="2" t="s">
        <v>16</v>
      </c>
    </row>
    <row r="3687" spans="1:14" ht="14.5" x14ac:dyDescent="0.35">
      <c r="A3687" s="2" t="s">
        <v>7404</v>
      </c>
      <c r="B3687" s="2" t="s">
        <v>7405</v>
      </c>
      <c r="C3687" s="2">
        <v>41</v>
      </c>
      <c r="D3687" s="2" t="s">
        <v>39</v>
      </c>
      <c r="E3687" s="2" t="s">
        <v>64</v>
      </c>
      <c r="F3687" s="2" t="s">
        <v>25</v>
      </c>
      <c r="G3687" s="2" t="s">
        <v>20</v>
      </c>
      <c r="H3687" s="7">
        <v>3687.34</v>
      </c>
      <c r="I3687" s="3">
        <v>45300</v>
      </c>
      <c r="J3687" s="3" t="str">
        <f>TEXT(NIgerian_Fintech[[#This Row],[TransactionDate]], "JJJJ")</f>
        <v>2024</v>
      </c>
      <c r="K3687" s="3" t="str">
        <f>TEXT(NIgerian_Fintech[[#This Row],[TransactionDate]], "MMMM")</f>
        <v>January</v>
      </c>
      <c r="L3687" s="3" t="str">
        <f>TEXT(NIgerian_Fintech[[#This Row],[TransactionDate]], "MM")</f>
        <v>01</v>
      </c>
      <c r="M3687" s="3" t="str">
        <f>TEXT(NIgerian_Fintech[[#This Row],[TransactionDate]], "tttt")</f>
        <v>Tuesday</v>
      </c>
      <c r="N3687" s="2" t="s">
        <v>16</v>
      </c>
    </row>
    <row r="3688" spans="1:14" ht="14.5" x14ac:dyDescent="0.35">
      <c r="A3688" s="2" t="s">
        <v>7406</v>
      </c>
      <c r="B3688" s="2" t="s">
        <v>7407</v>
      </c>
      <c r="C3688" s="2">
        <v>52</v>
      </c>
      <c r="D3688" s="2" t="s">
        <v>39</v>
      </c>
      <c r="E3688" s="2" t="s">
        <v>52</v>
      </c>
      <c r="F3688" s="2" t="s">
        <v>25</v>
      </c>
      <c r="G3688" s="2" t="s">
        <v>36</v>
      </c>
      <c r="H3688" s="7">
        <v>18762.45</v>
      </c>
      <c r="I3688" s="3">
        <v>45442</v>
      </c>
      <c r="J3688" s="3" t="str">
        <f>TEXT(NIgerian_Fintech[[#This Row],[TransactionDate]], "JJJJ")</f>
        <v>2024</v>
      </c>
      <c r="K3688" s="3" t="str">
        <f>TEXT(NIgerian_Fintech[[#This Row],[TransactionDate]], "MMMM")</f>
        <v>May</v>
      </c>
      <c r="L3688" s="3" t="str">
        <f>TEXT(NIgerian_Fintech[[#This Row],[TransactionDate]], "MM")</f>
        <v>05</v>
      </c>
      <c r="M3688" s="3" t="str">
        <f>TEXT(NIgerian_Fintech[[#This Row],[TransactionDate]], "tttt")</f>
        <v>Thursday</v>
      </c>
      <c r="N3688" s="2" t="s">
        <v>16</v>
      </c>
    </row>
    <row r="3689" spans="1:14" ht="14.5" x14ac:dyDescent="0.35">
      <c r="A3689" s="2" t="s">
        <v>7408</v>
      </c>
      <c r="B3689" s="2" t="s">
        <v>7409</v>
      </c>
      <c r="C3689" s="2">
        <v>47</v>
      </c>
      <c r="D3689" s="2" t="s">
        <v>12</v>
      </c>
      <c r="E3689" s="2" t="s">
        <v>42</v>
      </c>
      <c r="F3689" s="2" t="s">
        <v>14</v>
      </c>
      <c r="G3689" s="2" t="s">
        <v>15</v>
      </c>
      <c r="H3689" s="7">
        <v>7038.83</v>
      </c>
      <c r="I3689" s="3">
        <v>45426</v>
      </c>
      <c r="J3689" s="3" t="str">
        <f>TEXT(NIgerian_Fintech[[#This Row],[TransactionDate]], "JJJJ")</f>
        <v>2024</v>
      </c>
      <c r="K3689" s="3" t="str">
        <f>TEXT(NIgerian_Fintech[[#This Row],[TransactionDate]], "MMMM")</f>
        <v>May</v>
      </c>
      <c r="L3689" s="3" t="str">
        <f>TEXT(NIgerian_Fintech[[#This Row],[TransactionDate]], "MM")</f>
        <v>05</v>
      </c>
      <c r="M3689" s="3" t="str">
        <f>TEXT(NIgerian_Fintech[[#This Row],[TransactionDate]], "tttt")</f>
        <v>Tuesday</v>
      </c>
      <c r="N3689" s="2" t="s">
        <v>16</v>
      </c>
    </row>
    <row r="3690" spans="1:14" ht="14.5" x14ac:dyDescent="0.35">
      <c r="A3690" s="2" t="s">
        <v>7410</v>
      </c>
      <c r="B3690" s="2" t="s">
        <v>7411</v>
      </c>
      <c r="C3690" s="2">
        <v>47</v>
      </c>
      <c r="D3690" s="2" t="s">
        <v>12</v>
      </c>
      <c r="E3690" s="2" t="s">
        <v>29</v>
      </c>
      <c r="F3690" s="2" t="s">
        <v>55</v>
      </c>
      <c r="G3690" s="2" t="s">
        <v>30</v>
      </c>
      <c r="H3690" s="7">
        <v>9670.02</v>
      </c>
      <c r="I3690" s="3">
        <v>45205</v>
      </c>
      <c r="J3690" s="3" t="str">
        <f>TEXT(NIgerian_Fintech[[#This Row],[TransactionDate]], "JJJJ")</f>
        <v>2023</v>
      </c>
      <c r="K3690" s="3" t="str">
        <f>TEXT(NIgerian_Fintech[[#This Row],[TransactionDate]], "MMMM")</f>
        <v>October</v>
      </c>
      <c r="L3690" s="3" t="str">
        <f>TEXT(NIgerian_Fintech[[#This Row],[TransactionDate]], "MM")</f>
        <v>10</v>
      </c>
      <c r="M3690" s="3" t="str">
        <f>TEXT(NIgerian_Fintech[[#This Row],[TransactionDate]], "tttt")</f>
        <v>Friday</v>
      </c>
      <c r="N3690" s="2" t="s">
        <v>16</v>
      </c>
    </row>
    <row r="3691" spans="1:14" ht="14.5" x14ac:dyDescent="0.35">
      <c r="A3691" s="2" t="s">
        <v>7412</v>
      </c>
      <c r="B3691" s="2" t="s">
        <v>7413</v>
      </c>
      <c r="C3691" s="2">
        <v>64</v>
      </c>
      <c r="D3691" s="2" t="s">
        <v>39</v>
      </c>
      <c r="E3691" s="2" t="s">
        <v>29</v>
      </c>
      <c r="F3691" s="2" t="s">
        <v>55</v>
      </c>
      <c r="G3691" s="2" t="s">
        <v>30</v>
      </c>
      <c r="H3691" s="7">
        <v>2728.92</v>
      </c>
      <c r="I3691" s="3">
        <v>45252</v>
      </c>
      <c r="J3691" s="3" t="str">
        <f>TEXT(NIgerian_Fintech[[#This Row],[TransactionDate]], "JJJJ")</f>
        <v>2023</v>
      </c>
      <c r="K3691" s="3" t="str">
        <f>TEXT(NIgerian_Fintech[[#This Row],[TransactionDate]], "MMMM")</f>
        <v>November</v>
      </c>
      <c r="L3691" s="3" t="str">
        <f>TEXT(NIgerian_Fintech[[#This Row],[TransactionDate]], "MM")</f>
        <v>11</v>
      </c>
      <c r="M3691" s="3" t="str">
        <f>TEXT(NIgerian_Fintech[[#This Row],[TransactionDate]], "tttt")</f>
        <v>Wednesday</v>
      </c>
      <c r="N3691" s="2" t="s">
        <v>16</v>
      </c>
    </row>
    <row r="3692" spans="1:14" ht="14.5" x14ac:dyDescent="0.35">
      <c r="A3692" s="2" t="s">
        <v>7414</v>
      </c>
      <c r="B3692" s="2" t="s">
        <v>7415</v>
      </c>
      <c r="C3692" s="2">
        <v>52</v>
      </c>
      <c r="D3692" s="2" t="s">
        <v>39</v>
      </c>
      <c r="E3692" s="2" t="s">
        <v>52</v>
      </c>
      <c r="F3692" s="2" t="s">
        <v>19</v>
      </c>
      <c r="G3692" s="2" t="s">
        <v>36</v>
      </c>
      <c r="H3692" s="7">
        <v>12264.7</v>
      </c>
      <c r="I3692" s="3">
        <v>45344</v>
      </c>
      <c r="J3692" s="3" t="str">
        <f>TEXT(NIgerian_Fintech[[#This Row],[TransactionDate]], "JJJJ")</f>
        <v>2024</v>
      </c>
      <c r="K3692" s="3" t="str">
        <f>TEXT(NIgerian_Fintech[[#This Row],[TransactionDate]], "MMMM")</f>
        <v>February</v>
      </c>
      <c r="L3692" s="3" t="str">
        <f>TEXT(NIgerian_Fintech[[#This Row],[TransactionDate]], "MM")</f>
        <v>02</v>
      </c>
      <c r="M3692" s="3" t="str">
        <f>TEXT(NIgerian_Fintech[[#This Row],[TransactionDate]], "tttt")</f>
        <v>Thursday</v>
      </c>
      <c r="N3692" s="2" t="s">
        <v>16</v>
      </c>
    </row>
    <row r="3693" spans="1:14" ht="14.5" x14ac:dyDescent="0.35">
      <c r="A3693" s="2" t="s">
        <v>7416</v>
      </c>
      <c r="B3693" s="2" t="s">
        <v>7417</v>
      </c>
      <c r="C3693" s="2">
        <v>36</v>
      </c>
      <c r="D3693" s="2" t="s">
        <v>39</v>
      </c>
      <c r="E3693" s="2" t="s">
        <v>93</v>
      </c>
      <c r="F3693" s="2" t="s">
        <v>49</v>
      </c>
      <c r="G3693" s="2" t="s">
        <v>36</v>
      </c>
      <c r="H3693" s="7">
        <v>3970.46</v>
      </c>
      <c r="I3693" s="3">
        <v>45479</v>
      </c>
      <c r="J3693" s="3" t="str">
        <f>TEXT(NIgerian_Fintech[[#This Row],[TransactionDate]], "JJJJ")</f>
        <v>2024</v>
      </c>
      <c r="K3693" s="3" t="str">
        <f>TEXT(NIgerian_Fintech[[#This Row],[TransactionDate]], "MMMM")</f>
        <v>July</v>
      </c>
      <c r="L3693" s="3" t="str">
        <f>TEXT(NIgerian_Fintech[[#This Row],[TransactionDate]], "MM")</f>
        <v>07</v>
      </c>
      <c r="M3693" s="3" t="str">
        <f>TEXT(NIgerian_Fintech[[#This Row],[TransactionDate]], "tttt")</f>
        <v>Saturday</v>
      </c>
      <c r="N3693" s="2" t="s">
        <v>16</v>
      </c>
    </row>
    <row r="3694" spans="1:14" ht="14.5" x14ac:dyDescent="0.35">
      <c r="A3694" s="2" t="s">
        <v>7418</v>
      </c>
      <c r="B3694" s="2" t="s">
        <v>7419</v>
      </c>
      <c r="C3694" s="2">
        <v>25</v>
      </c>
      <c r="D3694" s="2" t="s">
        <v>12</v>
      </c>
      <c r="E3694" s="2" t="s">
        <v>24</v>
      </c>
      <c r="F3694" s="2" t="s">
        <v>49</v>
      </c>
      <c r="G3694" s="2" t="s">
        <v>15</v>
      </c>
      <c r="H3694" s="7">
        <v>4214.12</v>
      </c>
      <c r="I3694" s="3">
        <v>45528</v>
      </c>
      <c r="J3694" s="3" t="str">
        <f>TEXT(NIgerian_Fintech[[#This Row],[TransactionDate]], "JJJJ")</f>
        <v>2024</v>
      </c>
      <c r="K3694" s="3" t="str">
        <f>TEXT(NIgerian_Fintech[[#This Row],[TransactionDate]], "MMMM")</f>
        <v>August</v>
      </c>
      <c r="L3694" s="3" t="str">
        <f>TEXT(NIgerian_Fintech[[#This Row],[TransactionDate]], "MM")</f>
        <v>08</v>
      </c>
      <c r="M3694" s="3" t="str">
        <f>TEXT(NIgerian_Fintech[[#This Row],[TransactionDate]], "tttt")</f>
        <v>Saturday</v>
      </c>
      <c r="N3694" s="2" t="s">
        <v>16</v>
      </c>
    </row>
    <row r="3695" spans="1:14" ht="14.5" x14ac:dyDescent="0.35">
      <c r="A3695" s="2" t="s">
        <v>7420</v>
      </c>
      <c r="B3695" s="2" t="s">
        <v>7421</v>
      </c>
      <c r="C3695" s="2">
        <v>43</v>
      </c>
      <c r="D3695" s="2" t="s">
        <v>39</v>
      </c>
      <c r="E3695" s="2" t="s">
        <v>64</v>
      </c>
      <c r="F3695" s="2" t="s">
        <v>14</v>
      </c>
      <c r="G3695" s="2" t="s">
        <v>26</v>
      </c>
      <c r="H3695" s="7">
        <v>10128.49</v>
      </c>
      <c r="I3695" s="3">
        <v>45234</v>
      </c>
      <c r="J3695" s="3" t="str">
        <f>TEXT(NIgerian_Fintech[[#This Row],[TransactionDate]], "JJJJ")</f>
        <v>2023</v>
      </c>
      <c r="K3695" s="3" t="str">
        <f>TEXT(NIgerian_Fintech[[#This Row],[TransactionDate]], "MMMM")</f>
        <v>November</v>
      </c>
      <c r="L3695" s="3" t="str">
        <f>TEXT(NIgerian_Fintech[[#This Row],[TransactionDate]], "MM")</f>
        <v>11</v>
      </c>
      <c r="M3695" s="3" t="str">
        <f>TEXT(NIgerian_Fintech[[#This Row],[TransactionDate]], "tttt")</f>
        <v>Saturday</v>
      </c>
      <c r="N3695" s="2" t="s">
        <v>16</v>
      </c>
    </row>
    <row r="3696" spans="1:14" ht="14.5" x14ac:dyDescent="0.35">
      <c r="A3696" s="2" t="s">
        <v>7422</v>
      </c>
      <c r="B3696" s="2" t="s">
        <v>7423</v>
      </c>
      <c r="C3696" s="2">
        <v>57</v>
      </c>
      <c r="D3696" s="2" t="s">
        <v>39</v>
      </c>
      <c r="E3696" s="2" t="s">
        <v>24</v>
      </c>
      <c r="F3696" s="2" t="s">
        <v>35</v>
      </c>
      <c r="G3696" s="2" t="s">
        <v>20</v>
      </c>
      <c r="H3696" s="7">
        <v>2742.16</v>
      </c>
      <c r="I3696" s="3">
        <v>45583</v>
      </c>
      <c r="J3696" s="3" t="str">
        <f>TEXT(NIgerian_Fintech[[#This Row],[TransactionDate]], "JJJJ")</f>
        <v>2024</v>
      </c>
      <c r="K3696" s="3" t="str">
        <f>TEXT(NIgerian_Fintech[[#This Row],[TransactionDate]], "MMMM")</f>
        <v>October</v>
      </c>
      <c r="L3696" s="3" t="str">
        <f>TEXT(NIgerian_Fintech[[#This Row],[TransactionDate]], "MM")</f>
        <v>10</v>
      </c>
      <c r="M3696" s="3" t="str">
        <f>TEXT(NIgerian_Fintech[[#This Row],[TransactionDate]], "tttt")</f>
        <v>Friday</v>
      </c>
      <c r="N3696" s="2" t="s">
        <v>16</v>
      </c>
    </row>
    <row r="3697" spans="1:14" ht="14.5" x14ac:dyDescent="0.35">
      <c r="A3697" s="2" t="s">
        <v>7424</v>
      </c>
      <c r="B3697" s="2" t="s">
        <v>7425</v>
      </c>
      <c r="C3697" s="2">
        <v>24</v>
      </c>
      <c r="D3697" s="2" t="s">
        <v>39</v>
      </c>
      <c r="E3697" s="2" t="s">
        <v>24</v>
      </c>
      <c r="F3697" s="2" t="s">
        <v>55</v>
      </c>
      <c r="G3697" s="2" t="s">
        <v>20</v>
      </c>
      <c r="H3697" s="7">
        <v>2541.6799999999998</v>
      </c>
      <c r="I3697" s="3">
        <v>45233</v>
      </c>
      <c r="J3697" s="3" t="str">
        <f>TEXT(NIgerian_Fintech[[#This Row],[TransactionDate]], "JJJJ")</f>
        <v>2023</v>
      </c>
      <c r="K3697" s="3" t="str">
        <f>TEXT(NIgerian_Fintech[[#This Row],[TransactionDate]], "MMMM")</f>
        <v>November</v>
      </c>
      <c r="L3697" s="3" t="str">
        <f>TEXT(NIgerian_Fintech[[#This Row],[TransactionDate]], "MM")</f>
        <v>11</v>
      </c>
      <c r="M3697" s="3" t="str">
        <f>TEXT(NIgerian_Fintech[[#This Row],[TransactionDate]], "tttt")</f>
        <v>Friday</v>
      </c>
      <c r="N3697" s="2" t="s">
        <v>16</v>
      </c>
    </row>
    <row r="3698" spans="1:14" ht="14.5" x14ac:dyDescent="0.35">
      <c r="A3698" s="2" t="s">
        <v>7426</v>
      </c>
      <c r="B3698" s="2" t="s">
        <v>7427</v>
      </c>
      <c r="C3698" s="2">
        <v>47</v>
      </c>
      <c r="D3698" s="2" t="s">
        <v>39</v>
      </c>
      <c r="E3698" s="2" t="s">
        <v>64</v>
      </c>
      <c r="F3698" s="2" t="s">
        <v>19</v>
      </c>
      <c r="G3698" s="2" t="s">
        <v>20</v>
      </c>
      <c r="H3698" s="7">
        <v>4607.08</v>
      </c>
      <c r="I3698" s="3">
        <v>45396</v>
      </c>
      <c r="J3698" s="3" t="str">
        <f>TEXT(NIgerian_Fintech[[#This Row],[TransactionDate]], "JJJJ")</f>
        <v>2024</v>
      </c>
      <c r="K3698" s="3" t="str">
        <f>TEXT(NIgerian_Fintech[[#This Row],[TransactionDate]], "MMMM")</f>
        <v>April</v>
      </c>
      <c r="L3698" s="3" t="str">
        <f>TEXT(NIgerian_Fintech[[#This Row],[TransactionDate]], "MM")</f>
        <v>04</v>
      </c>
      <c r="M3698" s="3" t="str">
        <f>TEXT(NIgerian_Fintech[[#This Row],[TransactionDate]], "tttt")</f>
        <v>Sunday</v>
      </c>
      <c r="N3698" s="2" t="s">
        <v>16</v>
      </c>
    </row>
    <row r="3699" spans="1:14" ht="14.5" x14ac:dyDescent="0.35">
      <c r="A3699" s="2" t="s">
        <v>7428</v>
      </c>
      <c r="B3699" s="2" t="s">
        <v>7429</v>
      </c>
      <c r="C3699" s="2">
        <v>24</v>
      </c>
      <c r="D3699" s="2" t="s">
        <v>39</v>
      </c>
      <c r="E3699" s="2" t="s">
        <v>52</v>
      </c>
      <c r="F3699" s="2" t="s">
        <v>55</v>
      </c>
      <c r="G3699" s="2" t="s">
        <v>26</v>
      </c>
      <c r="H3699" s="7">
        <v>15053.65</v>
      </c>
      <c r="I3699" s="3">
        <v>45110</v>
      </c>
      <c r="J3699" s="3" t="str">
        <f>TEXT(NIgerian_Fintech[[#This Row],[TransactionDate]], "JJJJ")</f>
        <v>2023</v>
      </c>
      <c r="K3699" s="3" t="str">
        <f>TEXT(NIgerian_Fintech[[#This Row],[TransactionDate]], "MMMM")</f>
        <v>July</v>
      </c>
      <c r="L3699" s="3" t="str">
        <f>TEXT(NIgerian_Fintech[[#This Row],[TransactionDate]], "MM")</f>
        <v>07</v>
      </c>
      <c r="M3699" s="3" t="str">
        <f>TEXT(NIgerian_Fintech[[#This Row],[TransactionDate]], "tttt")</f>
        <v>Monday</v>
      </c>
      <c r="N3699" s="2" t="s">
        <v>21</v>
      </c>
    </row>
    <row r="3700" spans="1:14" ht="14.5" x14ac:dyDescent="0.35">
      <c r="A3700" s="2" t="s">
        <v>7430</v>
      </c>
      <c r="B3700" s="2" t="s">
        <v>7431</v>
      </c>
      <c r="C3700" s="2">
        <v>20</v>
      </c>
      <c r="D3700" s="2" t="s">
        <v>12</v>
      </c>
      <c r="E3700" s="2" t="s">
        <v>24</v>
      </c>
      <c r="F3700" s="2" t="s">
        <v>25</v>
      </c>
      <c r="G3700" s="2" t="s">
        <v>15</v>
      </c>
      <c r="H3700" s="7">
        <v>2544.8200000000002</v>
      </c>
      <c r="I3700" s="3">
        <v>45557</v>
      </c>
      <c r="J3700" s="3" t="str">
        <f>TEXT(NIgerian_Fintech[[#This Row],[TransactionDate]], "JJJJ")</f>
        <v>2024</v>
      </c>
      <c r="K3700" s="3" t="str">
        <f>TEXT(NIgerian_Fintech[[#This Row],[TransactionDate]], "MMMM")</f>
        <v>September</v>
      </c>
      <c r="L3700" s="3" t="str">
        <f>TEXT(NIgerian_Fintech[[#This Row],[TransactionDate]], "MM")</f>
        <v>09</v>
      </c>
      <c r="M3700" s="3" t="str">
        <f>TEXT(NIgerian_Fintech[[#This Row],[TransactionDate]], "tttt")</f>
        <v>Sunday</v>
      </c>
      <c r="N3700" s="2" t="s">
        <v>16</v>
      </c>
    </row>
    <row r="3701" spans="1:14" ht="14.5" x14ac:dyDescent="0.35">
      <c r="A3701" s="2" t="s">
        <v>7432</v>
      </c>
      <c r="B3701" s="2" t="s">
        <v>7433</v>
      </c>
      <c r="C3701" s="2">
        <v>18</v>
      </c>
      <c r="D3701" s="2" t="s">
        <v>39</v>
      </c>
      <c r="E3701" s="2" t="s">
        <v>64</v>
      </c>
      <c r="F3701" s="2" t="s">
        <v>14</v>
      </c>
      <c r="G3701" s="2" t="s">
        <v>20</v>
      </c>
      <c r="H3701" s="7">
        <v>15479.59</v>
      </c>
      <c r="I3701" s="3">
        <v>45551</v>
      </c>
      <c r="J3701" s="3" t="str">
        <f>TEXT(NIgerian_Fintech[[#This Row],[TransactionDate]], "JJJJ")</f>
        <v>2024</v>
      </c>
      <c r="K3701" s="3" t="str">
        <f>TEXT(NIgerian_Fintech[[#This Row],[TransactionDate]], "MMMM")</f>
        <v>September</v>
      </c>
      <c r="L3701" s="3" t="str">
        <f>TEXT(NIgerian_Fintech[[#This Row],[TransactionDate]], "MM")</f>
        <v>09</v>
      </c>
      <c r="M3701" s="3" t="str">
        <f>TEXT(NIgerian_Fintech[[#This Row],[TransactionDate]], "tttt")</f>
        <v>Monday</v>
      </c>
      <c r="N3701" s="2" t="s">
        <v>21</v>
      </c>
    </row>
    <row r="3702" spans="1:14" ht="14.5" x14ac:dyDescent="0.35">
      <c r="A3702" s="2" t="s">
        <v>7434</v>
      </c>
      <c r="B3702" s="2" t="s">
        <v>7435</v>
      </c>
      <c r="C3702" s="2">
        <v>53</v>
      </c>
      <c r="D3702" s="2" t="s">
        <v>12</v>
      </c>
      <c r="E3702" s="2" t="s">
        <v>93</v>
      </c>
      <c r="F3702" s="2" t="s">
        <v>35</v>
      </c>
      <c r="G3702" s="2" t="s">
        <v>30</v>
      </c>
      <c r="H3702" s="7">
        <v>11894.3</v>
      </c>
      <c r="I3702" s="3">
        <v>45217</v>
      </c>
      <c r="J3702" s="3" t="str">
        <f>TEXT(NIgerian_Fintech[[#This Row],[TransactionDate]], "JJJJ")</f>
        <v>2023</v>
      </c>
      <c r="K3702" s="3" t="str">
        <f>TEXT(NIgerian_Fintech[[#This Row],[TransactionDate]], "MMMM")</f>
        <v>October</v>
      </c>
      <c r="L3702" s="3" t="str">
        <f>TEXT(NIgerian_Fintech[[#This Row],[TransactionDate]], "MM")</f>
        <v>10</v>
      </c>
      <c r="M3702" s="3" t="str">
        <f>TEXT(NIgerian_Fintech[[#This Row],[TransactionDate]], "tttt")</f>
        <v>Wednesday</v>
      </c>
      <c r="N3702" s="2" t="s">
        <v>16</v>
      </c>
    </row>
    <row r="3703" spans="1:14" ht="14.5" x14ac:dyDescent="0.35">
      <c r="A3703" s="2" t="s">
        <v>7436</v>
      </c>
      <c r="B3703" s="2" t="s">
        <v>7437</v>
      </c>
      <c r="C3703" s="2">
        <v>42</v>
      </c>
      <c r="D3703" s="2" t="s">
        <v>39</v>
      </c>
      <c r="E3703" s="2" t="s">
        <v>24</v>
      </c>
      <c r="F3703" s="2" t="s">
        <v>49</v>
      </c>
      <c r="G3703" s="2" t="s">
        <v>30</v>
      </c>
      <c r="H3703" s="7">
        <v>11365.63</v>
      </c>
      <c r="I3703" s="3">
        <v>45175</v>
      </c>
      <c r="J3703" s="3" t="str">
        <f>TEXT(NIgerian_Fintech[[#This Row],[TransactionDate]], "JJJJ")</f>
        <v>2023</v>
      </c>
      <c r="K3703" s="3" t="str">
        <f>TEXT(NIgerian_Fintech[[#This Row],[TransactionDate]], "MMMM")</f>
        <v>September</v>
      </c>
      <c r="L3703" s="3" t="str">
        <f>TEXT(NIgerian_Fintech[[#This Row],[TransactionDate]], "MM")</f>
        <v>09</v>
      </c>
      <c r="M3703" s="3" t="str">
        <f>TEXT(NIgerian_Fintech[[#This Row],[TransactionDate]], "tttt")</f>
        <v>Wednesday</v>
      </c>
      <c r="N3703" s="2" t="s">
        <v>16</v>
      </c>
    </row>
    <row r="3704" spans="1:14" ht="14.5" x14ac:dyDescent="0.35">
      <c r="A3704" s="2" t="s">
        <v>7438</v>
      </c>
      <c r="B3704" s="2" t="s">
        <v>7439</v>
      </c>
      <c r="C3704" s="2">
        <v>54</v>
      </c>
      <c r="D3704" s="2" t="s">
        <v>39</v>
      </c>
      <c r="E3704" s="2" t="s">
        <v>13</v>
      </c>
      <c r="F3704" s="2" t="s">
        <v>55</v>
      </c>
      <c r="G3704" s="2" t="s">
        <v>30</v>
      </c>
      <c r="H3704" s="7">
        <v>6438.92</v>
      </c>
      <c r="I3704" s="3">
        <v>45250</v>
      </c>
      <c r="J3704" s="3" t="str">
        <f>TEXT(NIgerian_Fintech[[#This Row],[TransactionDate]], "JJJJ")</f>
        <v>2023</v>
      </c>
      <c r="K3704" s="3" t="str">
        <f>TEXT(NIgerian_Fintech[[#This Row],[TransactionDate]], "MMMM")</f>
        <v>November</v>
      </c>
      <c r="L3704" s="3" t="str">
        <f>TEXT(NIgerian_Fintech[[#This Row],[TransactionDate]], "MM")</f>
        <v>11</v>
      </c>
      <c r="M3704" s="3" t="str">
        <f>TEXT(NIgerian_Fintech[[#This Row],[TransactionDate]], "tttt")</f>
        <v>Monday</v>
      </c>
      <c r="N3704" s="2" t="s">
        <v>16</v>
      </c>
    </row>
    <row r="3705" spans="1:14" ht="14.5" x14ac:dyDescent="0.35">
      <c r="A3705" s="2" t="s">
        <v>7440</v>
      </c>
      <c r="B3705" s="2" t="s">
        <v>7441</v>
      </c>
      <c r="C3705" s="2">
        <v>18</v>
      </c>
      <c r="D3705" s="2" t="s">
        <v>39</v>
      </c>
      <c r="E3705" s="2" t="s">
        <v>74</v>
      </c>
      <c r="F3705" s="2" t="s">
        <v>35</v>
      </c>
      <c r="G3705" s="2" t="s">
        <v>36</v>
      </c>
      <c r="H3705" s="7">
        <v>13699.8</v>
      </c>
      <c r="I3705" s="3">
        <v>45369</v>
      </c>
      <c r="J3705" s="3" t="str">
        <f>TEXT(NIgerian_Fintech[[#This Row],[TransactionDate]], "JJJJ")</f>
        <v>2024</v>
      </c>
      <c r="K3705" s="3" t="str">
        <f>TEXT(NIgerian_Fintech[[#This Row],[TransactionDate]], "MMMM")</f>
        <v>March</v>
      </c>
      <c r="L3705" s="3" t="str">
        <f>TEXT(NIgerian_Fintech[[#This Row],[TransactionDate]], "MM")</f>
        <v>03</v>
      </c>
      <c r="M3705" s="3" t="str">
        <f>TEXT(NIgerian_Fintech[[#This Row],[TransactionDate]], "tttt")</f>
        <v>Monday</v>
      </c>
      <c r="N3705" s="2" t="s">
        <v>69</v>
      </c>
    </row>
    <row r="3706" spans="1:14" ht="14.5" x14ac:dyDescent="0.35">
      <c r="A3706" s="2" t="s">
        <v>7442</v>
      </c>
      <c r="B3706" s="2" t="s">
        <v>7443</v>
      </c>
      <c r="C3706" s="2">
        <v>32</v>
      </c>
      <c r="D3706" s="2" t="s">
        <v>12</v>
      </c>
      <c r="E3706" s="2" t="s">
        <v>74</v>
      </c>
      <c r="F3706" s="2" t="s">
        <v>14</v>
      </c>
      <c r="G3706" s="2" t="s">
        <v>36</v>
      </c>
      <c r="H3706" s="7">
        <v>136.12</v>
      </c>
      <c r="I3706" s="3">
        <v>45530</v>
      </c>
      <c r="J3706" s="3" t="str">
        <f>TEXT(NIgerian_Fintech[[#This Row],[TransactionDate]], "JJJJ")</f>
        <v>2024</v>
      </c>
      <c r="K3706" s="3" t="str">
        <f>TEXT(NIgerian_Fintech[[#This Row],[TransactionDate]], "MMMM")</f>
        <v>August</v>
      </c>
      <c r="L3706" s="3" t="str">
        <f>TEXT(NIgerian_Fintech[[#This Row],[TransactionDate]], "MM")</f>
        <v>08</v>
      </c>
      <c r="M3706" s="3" t="str">
        <f>TEXT(NIgerian_Fintech[[#This Row],[TransactionDate]], "tttt")</f>
        <v>Monday</v>
      </c>
      <c r="N3706" s="2" t="s">
        <v>16</v>
      </c>
    </row>
    <row r="3707" spans="1:14" ht="14.5" x14ac:dyDescent="0.35">
      <c r="A3707" s="2" t="s">
        <v>7444</v>
      </c>
      <c r="B3707" s="2" t="s">
        <v>7445</v>
      </c>
      <c r="C3707" s="2">
        <v>54</v>
      </c>
      <c r="D3707" s="2" t="s">
        <v>12</v>
      </c>
      <c r="E3707" s="2" t="s">
        <v>74</v>
      </c>
      <c r="F3707" s="2" t="s">
        <v>49</v>
      </c>
      <c r="G3707" s="2" t="s">
        <v>26</v>
      </c>
      <c r="H3707" s="7">
        <v>3647.18</v>
      </c>
      <c r="I3707" s="3">
        <v>44985</v>
      </c>
      <c r="J3707" s="3" t="str">
        <f>TEXT(NIgerian_Fintech[[#This Row],[TransactionDate]], "JJJJ")</f>
        <v>2023</v>
      </c>
      <c r="K3707" s="3" t="str">
        <f>TEXT(NIgerian_Fintech[[#This Row],[TransactionDate]], "MMMM")</f>
        <v>February</v>
      </c>
      <c r="L3707" s="3" t="str">
        <f>TEXT(NIgerian_Fintech[[#This Row],[TransactionDate]], "MM")</f>
        <v>02</v>
      </c>
      <c r="M3707" s="3" t="str">
        <f>TEXT(NIgerian_Fintech[[#This Row],[TransactionDate]], "tttt")</f>
        <v>Tuesday</v>
      </c>
      <c r="N3707" s="2" t="s">
        <v>16</v>
      </c>
    </row>
    <row r="3708" spans="1:14" ht="14.5" x14ac:dyDescent="0.35">
      <c r="A3708" s="2" t="s">
        <v>7446</v>
      </c>
      <c r="B3708" s="2" t="s">
        <v>7447</v>
      </c>
      <c r="C3708" s="2">
        <v>30</v>
      </c>
      <c r="D3708" s="2" t="s">
        <v>12</v>
      </c>
      <c r="E3708" s="2" t="s">
        <v>13</v>
      </c>
      <c r="F3708" s="2" t="s">
        <v>55</v>
      </c>
      <c r="G3708" s="2" t="s">
        <v>20</v>
      </c>
      <c r="H3708" s="7">
        <v>11367.42</v>
      </c>
      <c r="I3708" s="3">
        <v>45195</v>
      </c>
      <c r="J3708" s="3" t="str">
        <f>TEXT(NIgerian_Fintech[[#This Row],[TransactionDate]], "JJJJ")</f>
        <v>2023</v>
      </c>
      <c r="K3708" s="3" t="str">
        <f>TEXT(NIgerian_Fintech[[#This Row],[TransactionDate]], "MMMM")</f>
        <v>September</v>
      </c>
      <c r="L3708" s="3" t="str">
        <f>TEXT(NIgerian_Fintech[[#This Row],[TransactionDate]], "MM")</f>
        <v>09</v>
      </c>
      <c r="M3708" s="3" t="str">
        <f>TEXT(NIgerian_Fintech[[#This Row],[TransactionDate]], "tttt")</f>
        <v>Tuesday</v>
      </c>
      <c r="N3708" s="2" t="s">
        <v>16</v>
      </c>
    </row>
    <row r="3709" spans="1:14" ht="14.5" x14ac:dyDescent="0.35">
      <c r="A3709" s="2" t="s">
        <v>7448</v>
      </c>
      <c r="B3709" s="2" t="s">
        <v>7449</v>
      </c>
      <c r="C3709" s="2">
        <v>57</v>
      </c>
      <c r="D3709" s="2" t="s">
        <v>39</v>
      </c>
      <c r="E3709" s="2" t="s">
        <v>64</v>
      </c>
      <c r="F3709" s="2" t="s">
        <v>19</v>
      </c>
      <c r="G3709" s="2" t="s">
        <v>36</v>
      </c>
      <c r="H3709" s="7">
        <v>43657.93</v>
      </c>
      <c r="I3709" s="3">
        <v>45244</v>
      </c>
      <c r="J3709" s="3" t="str">
        <f>TEXT(NIgerian_Fintech[[#This Row],[TransactionDate]], "JJJJ")</f>
        <v>2023</v>
      </c>
      <c r="K3709" s="3" t="str">
        <f>TEXT(NIgerian_Fintech[[#This Row],[TransactionDate]], "MMMM")</f>
        <v>November</v>
      </c>
      <c r="L3709" s="3" t="str">
        <f>TEXT(NIgerian_Fintech[[#This Row],[TransactionDate]], "MM")</f>
        <v>11</v>
      </c>
      <c r="M3709" s="3" t="str">
        <f>TEXT(NIgerian_Fintech[[#This Row],[TransactionDate]], "tttt")</f>
        <v>Tuesday</v>
      </c>
      <c r="N3709" s="2" t="s">
        <v>16</v>
      </c>
    </row>
    <row r="3710" spans="1:14" ht="14.5" x14ac:dyDescent="0.35">
      <c r="A3710" s="2" t="s">
        <v>7450</v>
      </c>
      <c r="B3710" s="2" t="s">
        <v>7451</v>
      </c>
      <c r="C3710" s="2">
        <v>25</v>
      </c>
      <c r="D3710" s="2" t="s">
        <v>39</v>
      </c>
      <c r="E3710" s="2" t="s">
        <v>52</v>
      </c>
      <c r="F3710" s="2" t="s">
        <v>14</v>
      </c>
      <c r="G3710" s="2" t="s">
        <v>30</v>
      </c>
      <c r="H3710" s="7">
        <v>25.18</v>
      </c>
      <c r="I3710" s="3">
        <v>45020</v>
      </c>
      <c r="J3710" s="3" t="str">
        <f>TEXT(NIgerian_Fintech[[#This Row],[TransactionDate]], "JJJJ")</f>
        <v>2023</v>
      </c>
      <c r="K3710" s="3" t="str">
        <f>TEXT(NIgerian_Fintech[[#This Row],[TransactionDate]], "MMMM")</f>
        <v>April</v>
      </c>
      <c r="L3710" s="3" t="str">
        <f>TEXT(NIgerian_Fintech[[#This Row],[TransactionDate]], "MM")</f>
        <v>04</v>
      </c>
      <c r="M3710" s="3" t="str">
        <f>TEXT(NIgerian_Fintech[[#This Row],[TransactionDate]], "tttt")</f>
        <v>Tuesday</v>
      </c>
      <c r="N3710" s="2" t="s">
        <v>16</v>
      </c>
    </row>
    <row r="3711" spans="1:14" ht="14.5" x14ac:dyDescent="0.35">
      <c r="A3711" s="2" t="s">
        <v>7452</v>
      </c>
      <c r="B3711" s="2" t="s">
        <v>7453</v>
      </c>
      <c r="C3711" s="2">
        <v>22</v>
      </c>
      <c r="D3711" s="2" t="s">
        <v>12</v>
      </c>
      <c r="E3711" s="2" t="s">
        <v>29</v>
      </c>
      <c r="F3711" s="2" t="s">
        <v>55</v>
      </c>
      <c r="G3711" s="2" t="s">
        <v>36</v>
      </c>
      <c r="H3711" s="7">
        <v>7132.93</v>
      </c>
      <c r="I3711" s="3">
        <v>45180</v>
      </c>
      <c r="J3711" s="3" t="str">
        <f>TEXT(NIgerian_Fintech[[#This Row],[TransactionDate]], "JJJJ")</f>
        <v>2023</v>
      </c>
      <c r="K3711" s="3" t="str">
        <f>TEXT(NIgerian_Fintech[[#This Row],[TransactionDate]], "MMMM")</f>
        <v>September</v>
      </c>
      <c r="L3711" s="3" t="str">
        <f>TEXT(NIgerian_Fintech[[#This Row],[TransactionDate]], "MM")</f>
        <v>09</v>
      </c>
      <c r="M3711" s="3" t="str">
        <f>TEXT(NIgerian_Fintech[[#This Row],[TransactionDate]], "tttt")</f>
        <v>Monday</v>
      </c>
      <c r="N3711" s="2" t="s">
        <v>21</v>
      </c>
    </row>
    <row r="3712" spans="1:14" ht="14.5" x14ac:dyDescent="0.35">
      <c r="A3712" s="2" t="s">
        <v>7454</v>
      </c>
      <c r="B3712" s="2" t="s">
        <v>7455</v>
      </c>
      <c r="C3712" s="2">
        <v>26</v>
      </c>
      <c r="D3712" s="2" t="s">
        <v>12</v>
      </c>
      <c r="E3712" s="2" t="s">
        <v>42</v>
      </c>
      <c r="F3712" s="2" t="s">
        <v>49</v>
      </c>
      <c r="G3712" s="2" t="s">
        <v>30</v>
      </c>
      <c r="H3712" s="7">
        <v>25748.720000000001</v>
      </c>
      <c r="I3712" s="3">
        <v>45613</v>
      </c>
      <c r="J3712" s="3" t="str">
        <f>TEXT(NIgerian_Fintech[[#This Row],[TransactionDate]], "JJJJ")</f>
        <v>2024</v>
      </c>
      <c r="K3712" s="3" t="str">
        <f>TEXT(NIgerian_Fintech[[#This Row],[TransactionDate]], "MMMM")</f>
        <v>November</v>
      </c>
      <c r="L3712" s="3" t="str">
        <f>TEXT(NIgerian_Fintech[[#This Row],[TransactionDate]], "MM")</f>
        <v>11</v>
      </c>
      <c r="M3712" s="3" t="str">
        <f>TEXT(NIgerian_Fintech[[#This Row],[TransactionDate]], "tttt")</f>
        <v>Sunday</v>
      </c>
      <c r="N3712" s="2" t="s">
        <v>16</v>
      </c>
    </row>
    <row r="3713" spans="1:14" ht="14.5" x14ac:dyDescent="0.35">
      <c r="A3713" s="2" t="s">
        <v>7456</v>
      </c>
      <c r="B3713" s="2" t="s">
        <v>7457</v>
      </c>
      <c r="C3713" s="2">
        <v>18</v>
      </c>
      <c r="D3713" s="2" t="s">
        <v>39</v>
      </c>
      <c r="E3713" s="2" t="s">
        <v>64</v>
      </c>
      <c r="F3713" s="2" t="s">
        <v>49</v>
      </c>
      <c r="G3713" s="2" t="s">
        <v>20</v>
      </c>
      <c r="H3713" s="7">
        <v>19917.189999999999</v>
      </c>
      <c r="I3713" s="3">
        <v>45386</v>
      </c>
      <c r="J3713" s="3" t="str">
        <f>TEXT(NIgerian_Fintech[[#This Row],[TransactionDate]], "JJJJ")</f>
        <v>2024</v>
      </c>
      <c r="K3713" s="3" t="str">
        <f>TEXT(NIgerian_Fintech[[#This Row],[TransactionDate]], "MMMM")</f>
        <v>April</v>
      </c>
      <c r="L3713" s="3" t="str">
        <f>TEXT(NIgerian_Fintech[[#This Row],[TransactionDate]], "MM")</f>
        <v>04</v>
      </c>
      <c r="M3713" s="3" t="str">
        <f>TEXT(NIgerian_Fintech[[#This Row],[TransactionDate]], "tttt")</f>
        <v>Thursday</v>
      </c>
      <c r="N3713" s="2" t="s">
        <v>16</v>
      </c>
    </row>
    <row r="3714" spans="1:14" ht="14.5" x14ac:dyDescent="0.35">
      <c r="A3714" s="2" t="s">
        <v>7458</v>
      </c>
      <c r="B3714" s="2" t="s">
        <v>7459</v>
      </c>
      <c r="C3714" s="2">
        <v>53</v>
      </c>
      <c r="D3714" s="2" t="s">
        <v>12</v>
      </c>
      <c r="E3714" s="2" t="s">
        <v>13</v>
      </c>
      <c r="F3714" s="2" t="s">
        <v>19</v>
      </c>
      <c r="G3714" s="2" t="s">
        <v>26</v>
      </c>
      <c r="H3714" s="7">
        <v>234.08</v>
      </c>
      <c r="I3714" s="3">
        <v>45441</v>
      </c>
      <c r="J3714" s="3" t="str">
        <f>TEXT(NIgerian_Fintech[[#This Row],[TransactionDate]], "JJJJ")</f>
        <v>2024</v>
      </c>
      <c r="K3714" s="3" t="str">
        <f>TEXT(NIgerian_Fintech[[#This Row],[TransactionDate]], "MMMM")</f>
        <v>May</v>
      </c>
      <c r="L3714" s="3" t="str">
        <f>TEXT(NIgerian_Fintech[[#This Row],[TransactionDate]], "MM")</f>
        <v>05</v>
      </c>
      <c r="M3714" s="3" t="str">
        <f>TEXT(NIgerian_Fintech[[#This Row],[TransactionDate]], "tttt")</f>
        <v>Wednesday</v>
      </c>
      <c r="N3714" s="2" t="s">
        <v>16</v>
      </c>
    </row>
    <row r="3715" spans="1:14" ht="14.5" x14ac:dyDescent="0.35">
      <c r="A3715" s="2" t="s">
        <v>7460</v>
      </c>
      <c r="B3715" s="2" t="s">
        <v>7461</v>
      </c>
      <c r="C3715" s="2">
        <v>52</v>
      </c>
      <c r="D3715" s="2" t="s">
        <v>39</v>
      </c>
      <c r="E3715" s="2" t="s">
        <v>24</v>
      </c>
      <c r="F3715" s="2" t="s">
        <v>14</v>
      </c>
      <c r="G3715" s="2" t="s">
        <v>15</v>
      </c>
      <c r="H3715" s="7">
        <v>7540.83</v>
      </c>
      <c r="I3715" s="3">
        <v>45459</v>
      </c>
      <c r="J3715" s="3" t="str">
        <f>TEXT(NIgerian_Fintech[[#This Row],[TransactionDate]], "JJJJ")</f>
        <v>2024</v>
      </c>
      <c r="K3715" s="3" t="str">
        <f>TEXT(NIgerian_Fintech[[#This Row],[TransactionDate]], "MMMM")</f>
        <v>June</v>
      </c>
      <c r="L3715" s="3" t="str">
        <f>TEXT(NIgerian_Fintech[[#This Row],[TransactionDate]], "MM")</f>
        <v>06</v>
      </c>
      <c r="M3715" s="3" t="str">
        <f>TEXT(NIgerian_Fintech[[#This Row],[TransactionDate]], "tttt")</f>
        <v>Sunday</v>
      </c>
      <c r="N3715" s="2" t="s">
        <v>69</v>
      </c>
    </row>
    <row r="3716" spans="1:14" ht="14.5" x14ac:dyDescent="0.35">
      <c r="A3716" s="2" t="s">
        <v>7462</v>
      </c>
      <c r="B3716" s="2" t="s">
        <v>7463</v>
      </c>
      <c r="C3716" s="2">
        <v>19</v>
      </c>
      <c r="D3716" s="2" t="s">
        <v>12</v>
      </c>
      <c r="E3716" s="2" t="s">
        <v>93</v>
      </c>
      <c r="F3716" s="2" t="s">
        <v>14</v>
      </c>
      <c r="G3716" s="2" t="s">
        <v>15</v>
      </c>
      <c r="H3716" s="7">
        <v>42.96</v>
      </c>
      <c r="I3716" s="3">
        <v>45030</v>
      </c>
      <c r="J3716" s="3" t="str">
        <f>TEXT(NIgerian_Fintech[[#This Row],[TransactionDate]], "JJJJ")</f>
        <v>2023</v>
      </c>
      <c r="K3716" s="3" t="str">
        <f>TEXT(NIgerian_Fintech[[#This Row],[TransactionDate]], "MMMM")</f>
        <v>April</v>
      </c>
      <c r="L3716" s="3" t="str">
        <f>TEXT(NIgerian_Fintech[[#This Row],[TransactionDate]], "MM")</f>
        <v>04</v>
      </c>
      <c r="M3716" s="3" t="str">
        <f>TEXT(NIgerian_Fintech[[#This Row],[TransactionDate]], "tttt")</f>
        <v>Friday</v>
      </c>
      <c r="N3716" s="2" t="s">
        <v>16</v>
      </c>
    </row>
    <row r="3717" spans="1:14" ht="14.5" x14ac:dyDescent="0.35">
      <c r="A3717" s="2" t="s">
        <v>7464</v>
      </c>
      <c r="B3717" s="2" t="s">
        <v>7465</v>
      </c>
      <c r="C3717" s="2">
        <v>57</v>
      </c>
      <c r="D3717" s="2" t="s">
        <v>12</v>
      </c>
      <c r="E3717" s="2" t="s">
        <v>13</v>
      </c>
      <c r="F3717" s="2" t="s">
        <v>35</v>
      </c>
      <c r="G3717" s="2" t="s">
        <v>30</v>
      </c>
      <c r="H3717" s="7">
        <v>15586.26</v>
      </c>
      <c r="I3717" s="3">
        <v>45328</v>
      </c>
      <c r="J3717" s="3" t="str">
        <f>TEXT(NIgerian_Fintech[[#This Row],[TransactionDate]], "JJJJ")</f>
        <v>2024</v>
      </c>
      <c r="K3717" s="3" t="str">
        <f>TEXT(NIgerian_Fintech[[#This Row],[TransactionDate]], "MMMM")</f>
        <v>February</v>
      </c>
      <c r="L3717" s="3" t="str">
        <f>TEXT(NIgerian_Fintech[[#This Row],[TransactionDate]], "MM")</f>
        <v>02</v>
      </c>
      <c r="M3717" s="3" t="str">
        <f>TEXT(NIgerian_Fintech[[#This Row],[TransactionDate]], "tttt")</f>
        <v>Tuesday</v>
      </c>
      <c r="N3717" s="2" t="s">
        <v>21</v>
      </c>
    </row>
    <row r="3718" spans="1:14" ht="14.5" x14ac:dyDescent="0.35">
      <c r="A3718" s="2" t="s">
        <v>7466</v>
      </c>
      <c r="B3718" s="2" t="s">
        <v>7467</v>
      </c>
      <c r="C3718" s="2">
        <v>40</v>
      </c>
      <c r="D3718" s="2" t="s">
        <v>12</v>
      </c>
      <c r="E3718" s="2" t="s">
        <v>24</v>
      </c>
      <c r="F3718" s="2" t="s">
        <v>55</v>
      </c>
      <c r="G3718" s="2" t="s">
        <v>36</v>
      </c>
      <c r="H3718" s="7">
        <v>3694.34</v>
      </c>
      <c r="I3718" s="3">
        <v>45259</v>
      </c>
      <c r="J3718" s="3" t="str">
        <f>TEXT(NIgerian_Fintech[[#This Row],[TransactionDate]], "JJJJ")</f>
        <v>2023</v>
      </c>
      <c r="K3718" s="3" t="str">
        <f>TEXT(NIgerian_Fintech[[#This Row],[TransactionDate]], "MMMM")</f>
        <v>November</v>
      </c>
      <c r="L3718" s="3" t="str">
        <f>TEXT(NIgerian_Fintech[[#This Row],[TransactionDate]], "MM")</f>
        <v>11</v>
      </c>
      <c r="M3718" s="3" t="str">
        <f>TEXT(NIgerian_Fintech[[#This Row],[TransactionDate]], "tttt")</f>
        <v>Wednesday</v>
      </c>
      <c r="N3718" s="2" t="s">
        <v>16</v>
      </c>
    </row>
    <row r="3719" spans="1:14" ht="14.5" x14ac:dyDescent="0.35">
      <c r="A3719" s="2" t="s">
        <v>7468</v>
      </c>
      <c r="B3719" s="2" t="s">
        <v>7469</v>
      </c>
      <c r="C3719" s="2">
        <v>26</v>
      </c>
      <c r="D3719" s="2" t="s">
        <v>39</v>
      </c>
      <c r="E3719" s="2" t="s">
        <v>29</v>
      </c>
      <c r="F3719" s="2" t="s">
        <v>35</v>
      </c>
      <c r="G3719" s="2" t="s">
        <v>36</v>
      </c>
      <c r="H3719" s="7">
        <v>14506.86</v>
      </c>
      <c r="I3719" s="3">
        <v>45647</v>
      </c>
      <c r="J3719" s="3" t="str">
        <f>TEXT(NIgerian_Fintech[[#This Row],[TransactionDate]], "JJJJ")</f>
        <v>2024</v>
      </c>
      <c r="K3719" s="3" t="str">
        <f>TEXT(NIgerian_Fintech[[#This Row],[TransactionDate]], "MMMM")</f>
        <v>December</v>
      </c>
      <c r="L3719" s="3" t="str">
        <f>TEXT(NIgerian_Fintech[[#This Row],[TransactionDate]], "MM")</f>
        <v>12</v>
      </c>
      <c r="M3719" s="3" t="str">
        <f>TEXT(NIgerian_Fintech[[#This Row],[TransactionDate]], "tttt")</f>
        <v>Saturday</v>
      </c>
      <c r="N3719" s="2" t="s">
        <v>16</v>
      </c>
    </row>
    <row r="3720" spans="1:14" ht="14.5" x14ac:dyDescent="0.35">
      <c r="A3720" s="2" t="s">
        <v>7470</v>
      </c>
      <c r="B3720" s="2" t="s">
        <v>7471</v>
      </c>
      <c r="C3720" s="2">
        <v>51</v>
      </c>
      <c r="D3720" s="2" t="s">
        <v>39</v>
      </c>
      <c r="E3720" s="2" t="s">
        <v>74</v>
      </c>
      <c r="F3720" s="2" t="s">
        <v>49</v>
      </c>
      <c r="G3720" s="2" t="s">
        <v>30</v>
      </c>
      <c r="H3720" s="7">
        <v>28966.720000000001</v>
      </c>
      <c r="I3720" s="3">
        <v>45534</v>
      </c>
      <c r="J3720" s="3" t="str">
        <f>TEXT(NIgerian_Fintech[[#This Row],[TransactionDate]], "JJJJ")</f>
        <v>2024</v>
      </c>
      <c r="K3720" s="3" t="str">
        <f>TEXT(NIgerian_Fintech[[#This Row],[TransactionDate]], "MMMM")</f>
        <v>August</v>
      </c>
      <c r="L3720" s="3" t="str">
        <f>TEXT(NIgerian_Fintech[[#This Row],[TransactionDate]], "MM")</f>
        <v>08</v>
      </c>
      <c r="M3720" s="3" t="str">
        <f>TEXT(NIgerian_Fintech[[#This Row],[TransactionDate]], "tttt")</f>
        <v>Friday</v>
      </c>
      <c r="N3720" s="2" t="s">
        <v>16</v>
      </c>
    </row>
    <row r="3721" spans="1:14" ht="14.5" x14ac:dyDescent="0.35">
      <c r="A3721" s="2" t="s">
        <v>7472</v>
      </c>
      <c r="B3721" s="2" t="s">
        <v>7473</v>
      </c>
      <c r="C3721" s="2">
        <v>63</v>
      </c>
      <c r="D3721" s="2" t="s">
        <v>12</v>
      </c>
      <c r="E3721" s="2" t="s">
        <v>64</v>
      </c>
      <c r="F3721" s="2" t="s">
        <v>49</v>
      </c>
      <c r="G3721" s="2" t="s">
        <v>20</v>
      </c>
      <c r="H3721" s="7">
        <v>37332.519999999997</v>
      </c>
      <c r="I3721" s="3">
        <v>45019</v>
      </c>
      <c r="J3721" s="3" t="str">
        <f>TEXT(NIgerian_Fintech[[#This Row],[TransactionDate]], "JJJJ")</f>
        <v>2023</v>
      </c>
      <c r="K3721" s="3" t="str">
        <f>TEXT(NIgerian_Fintech[[#This Row],[TransactionDate]], "MMMM")</f>
        <v>April</v>
      </c>
      <c r="L3721" s="3" t="str">
        <f>TEXT(NIgerian_Fintech[[#This Row],[TransactionDate]], "MM")</f>
        <v>04</v>
      </c>
      <c r="M3721" s="3" t="str">
        <f>TEXT(NIgerian_Fintech[[#This Row],[TransactionDate]], "tttt")</f>
        <v>Monday</v>
      </c>
      <c r="N3721" s="2" t="s">
        <v>21</v>
      </c>
    </row>
    <row r="3722" spans="1:14" ht="14.5" x14ac:dyDescent="0.35">
      <c r="A3722" s="2" t="s">
        <v>7474</v>
      </c>
      <c r="B3722" s="2" t="s">
        <v>7475</v>
      </c>
      <c r="C3722" s="2">
        <v>31</v>
      </c>
      <c r="D3722" s="2" t="s">
        <v>39</v>
      </c>
      <c r="E3722" s="2" t="s">
        <v>29</v>
      </c>
      <c r="F3722" s="2" t="s">
        <v>19</v>
      </c>
      <c r="G3722" s="2" t="s">
        <v>30</v>
      </c>
      <c r="H3722" s="7">
        <v>22453.66</v>
      </c>
      <c r="I3722" s="3">
        <v>45483</v>
      </c>
      <c r="J3722" s="3" t="str">
        <f>TEXT(NIgerian_Fintech[[#This Row],[TransactionDate]], "JJJJ")</f>
        <v>2024</v>
      </c>
      <c r="K3722" s="3" t="str">
        <f>TEXT(NIgerian_Fintech[[#This Row],[TransactionDate]], "MMMM")</f>
        <v>July</v>
      </c>
      <c r="L3722" s="3" t="str">
        <f>TEXT(NIgerian_Fintech[[#This Row],[TransactionDate]], "MM")</f>
        <v>07</v>
      </c>
      <c r="M3722" s="3" t="str">
        <f>TEXT(NIgerian_Fintech[[#This Row],[TransactionDate]], "tttt")</f>
        <v>Wednesday</v>
      </c>
      <c r="N3722" s="2" t="s">
        <v>16</v>
      </c>
    </row>
    <row r="3723" spans="1:14" ht="14.5" x14ac:dyDescent="0.35">
      <c r="A3723" s="2" t="s">
        <v>7476</v>
      </c>
      <c r="B3723" s="2" t="s">
        <v>7477</v>
      </c>
      <c r="C3723" s="2">
        <v>21</v>
      </c>
      <c r="D3723" s="2" t="s">
        <v>39</v>
      </c>
      <c r="E3723" s="2" t="s">
        <v>74</v>
      </c>
      <c r="F3723" s="2" t="s">
        <v>19</v>
      </c>
      <c r="G3723" s="2" t="s">
        <v>20</v>
      </c>
      <c r="H3723" s="7">
        <v>2283.36</v>
      </c>
      <c r="I3723" s="3">
        <v>45500</v>
      </c>
      <c r="J3723" s="3" t="str">
        <f>TEXT(NIgerian_Fintech[[#This Row],[TransactionDate]], "JJJJ")</f>
        <v>2024</v>
      </c>
      <c r="K3723" s="3" t="str">
        <f>TEXT(NIgerian_Fintech[[#This Row],[TransactionDate]], "MMMM")</f>
        <v>July</v>
      </c>
      <c r="L3723" s="3" t="str">
        <f>TEXT(NIgerian_Fintech[[#This Row],[TransactionDate]], "MM")</f>
        <v>07</v>
      </c>
      <c r="M3723" s="3" t="str">
        <f>TEXT(NIgerian_Fintech[[#This Row],[TransactionDate]], "tttt")</f>
        <v>Saturday</v>
      </c>
      <c r="N3723" s="2" t="s">
        <v>16</v>
      </c>
    </row>
    <row r="3724" spans="1:14" ht="14.5" x14ac:dyDescent="0.35">
      <c r="A3724" s="2" t="s">
        <v>7478</v>
      </c>
      <c r="B3724" s="2" t="s">
        <v>7479</v>
      </c>
      <c r="C3724" s="2">
        <v>47</v>
      </c>
      <c r="D3724" s="2" t="s">
        <v>39</v>
      </c>
      <c r="E3724" s="2" t="s">
        <v>42</v>
      </c>
      <c r="F3724" s="2" t="s">
        <v>14</v>
      </c>
      <c r="G3724" s="2" t="s">
        <v>26</v>
      </c>
      <c r="H3724" s="7">
        <v>2164.16</v>
      </c>
      <c r="I3724" s="3">
        <v>45468</v>
      </c>
      <c r="J3724" s="3" t="str">
        <f>TEXT(NIgerian_Fintech[[#This Row],[TransactionDate]], "JJJJ")</f>
        <v>2024</v>
      </c>
      <c r="K3724" s="3" t="str">
        <f>TEXT(NIgerian_Fintech[[#This Row],[TransactionDate]], "MMMM")</f>
        <v>June</v>
      </c>
      <c r="L3724" s="3" t="str">
        <f>TEXT(NIgerian_Fintech[[#This Row],[TransactionDate]], "MM")</f>
        <v>06</v>
      </c>
      <c r="M3724" s="3" t="str">
        <f>TEXT(NIgerian_Fintech[[#This Row],[TransactionDate]], "tttt")</f>
        <v>Tuesday</v>
      </c>
      <c r="N3724" s="2" t="s">
        <v>16</v>
      </c>
    </row>
    <row r="3725" spans="1:14" ht="14.5" x14ac:dyDescent="0.35">
      <c r="A3725" s="2" t="s">
        <v>7480</v>
      </c>
      <c r="B3725" s="2" t="s">
        <v>7481</v>
      </c>
      <c r="C3725" s="2">
        <v>48</v>
      </c>
      <c r="D3725" s="2" t="s">
        <v>39</v>
      </c>
      <c r="E3725" s="2" t="s">
        <v>24</v>
      </c>
      <c r="F3725" s="2" t="s">
        <v>35</v>
      </c>
      <c r="G3725" s="2" t="s">
        <v>26</v>
      </c>
      <c r="H3725" s="7">
        <v>9829.1299999999992</v>
      </c>
      <c r="I3725" s="3">
        <v>45363</v>
      </c>
      <c r="J3725" s="3" t="str">
        <f>TEXT(NIgerian_Fintech[[#This Row],[TransactionDate]], "JJJJ")</f>
        <v>2024</v>
      </c>
      <c r="K3725" s="3" t="str">
        <f>TEXT(NIgerian_Fintech[[#This Row],[TransactionDate]], "MMMM")</f>
        <v>March</v>
      </c>
      <c r="L3725" s="3" t="str">
        <f>TEXT(NIgerian_Fintech[[#This Row],[TransactionDate]], "MM")</f>
        <v>03</v>
      </c>
      <c r="M3725" s="3" t="str">
        <f>TEXT(NIgerian_Fintech[[#This Row],[TransactionDate]], "tttt")</f>
        <v>Tuesday</v>
      </c>
      <c r="N3725" s="2" t="s">
        <v>16</v>
      </c>
    </row>
    <row r="3726" spans="1:14" ht="14.5" x14ac:dyDescent="0.35">
      <c r="A3726" s="2" t="s">
        <v>7482</v>
      </c>
      <c r="B3726" s="2" t="s">
        <v>7483</v>
      </c>
      <c r="C3726" s="2">
        <v>55</v>
      </c>
      <c r="D3726" s="2" t="s">
        <v>12</v>
      </c>
      <c r="E3726" s="2" t="s">
        <v>24</v>
      </c>
      <c r="F3726" s="2" t="s">
        <v>49</v>
      </c>
      <c r="G3726" s="2" t="s">
        <v>30</v>
      </c>
      <c r="H3726" s="7">
        <v>7853.8</v>
      </c>
      <c r="I3726" s="3">
        <v>44936</v>
      </c>
      <c r="J3726" s="3" t="str">
        <f>TEXT(NIgerian_Fintech[[#This Row],[TransactionDate]], "JJJJ")</f>
        <v>2023</v>
      </c>
      <c r="K3726" s="3" t="str">
        <f>TEXT(NIgerian_Fintech[[#This Row],[TransactionDate]], "MMMM")</f>
        <v>January</v>
      </c>
      <c r="L3726" s="3" t="str">
        <f>TEXT(NIgerian_Fintech[[#This Row],[TransactionDate]], "MM")</f>
        <v>01</v>
      </c>
      <c r="M3726" s="3" t="str">
        <f>TEXT(NIgerian_Fintech[[#This Row],[TransactionDate]], "tttt")</f>
        <v>Tuesday</v>
      </c>
      <c r="N3726" s="2" t="s">
        <v>16</v>
      </c>
    </row>
    <row r="3727" spans="1:14" ht="14.5" x14ac:dyDescent="0.35">
      <c r="A3727" s="2" t="s">
        <v>7484</v>
      </c>
      <c r="B3727" s="2" t="s">
        <v>7485</v>
      </c>
      <c r="C3727" s="2">
        <v>28</v>
      </c>
      <c r="D3727" s="2" t="s">
        <v>39</v>
      </c>
      <c r="E3727" s="2" t="s">
        <v>93</v>
      </c>
      <c r="F3727" s="2" t="s">
        <v>55</v>
      </c>
      <c r="G3727" s="2" t="s">
        <v>26</v>
      </c>
      <c r="H3727" s="7">
        <v>95.8</v>
      </c>
      <c r="I3727" s="3">
        <v>45382</v>
      </c>
      <c r="J3727" s="3" t="str">
        <f>TEXT(NIgerian_Fintech[[#This Row],[TransactionDate]], "JJJJ")</f>
        <v>2024</v>
      </c>
      <c r="K3727" s="3" t="str">
        <f>TEXT(NIgerian_Fintech[[#This Row],[TransactionDate]], "MMMM")</f>
        <v>March</v>
      </c>
      <c r="L3727" s="3" t="str">
        <f>TEXT(NIgerian_Fintech[[#This Row],[TransactionDate]], "MM")</f>
        <v>03</v>
      </c>
      <c r="M3727" s="3" t="str">
        <f>TEXT(NIgerian_Fintech[[#This Row],[TransactionDate]], "tttt")</f>
        <v>Sunday</v>
      </c>
      <c r="N3727" s="2" t="s">
        <v>16</v>
      </c>
    </row>
    <row r="3728" spans="1:14" ht="14.5" x14ac:dyDescent="0.35">
      <c r="A3728" s="2" t="s">
        <v>7486</v>
      </c>
      <c r="B3728" s="2" t="s">
        <v>7487</v>
      </c>
      <c r="C3728" s="2">
        <v>52</v>
      </c>
      <c r="D3728" s="2" t="s">
        <v>39</v>
      </c>
      <c r="E3728" s="2" t="s">
        <v>74</v>
      </c>
      <c r="F3728" s="2" t="s">
        <v>25</v>
      </c>
      <c r="G3728" s="2" t="s">
        <v>36</v>
      </c>
      <c r="H3728" s="7">
        <v>4971.32</v>
      </c>
      <c r="I3728" s="3">
        <v>45341</v>
      </c>
      <c r="J3728" s="3" t="str">
        <f>TEXT(NIgerian_Fintech[[#This Row],[TransactionDate]], "JJJJ")</f>
        <v>2024</v>
      </c>
      <c r="K3728" s="3" t="str">
        <f>TEXT(NIgerian_Fintech[[#This Row],[TransactionDate]], "MMMM")</f>
        <v>February</v>
      </c>
      <c r="L3728" s="3" t="str">
        <f>TEXT(NIgerian_Fintech[[#This Row],[TransactionDate]], "MM")</f>
        <v>02</v>
      </c>
      <c r="M3728" s="3" t="str">
        <f>TEXT(NIgerian_Fintech[[#This Row],[TransactionDate]], "tttt")</f>
        <v>Monday</v>
      </c>
      <c r="N3728" s="2" t="s">
        <v>16</v>
      </c>
    </row>
    <row r="3729" spans="1:14" ht="14.5" x14ac:dyDescent="0.35">
      <c r="A3729" s="2" t="s">
        <v>7488</v>
      </c>
      <c r="B3729" s="2" t="s">
        <v>7489</v>
      </c>
      <c r="C3729" s="2">
        <v>25</v>
      </c>
      <c r="D3729" s="2" t="s">
        <v>12</v>
      </c>
      <c r="E3729" s="2" t="s">
        <v>42</v>
      </c>
      <c r="F3729" s="2" t="s">
        <v>55</v>
      </c>
      <c r="G3729" s="2" t="s">
        <v>20</v>
      </c>
      <c r="H3729" s="7">
        <v>23718.39</v>
      </c>
      <c r="I3729" s="3">
        <v>45444</v>
      </c>
      <c r="J3729" s="3" t="str">
        <f>TEXT(NIgerian_Fintech[[#This Row],[TransactionDate]], "JJJJ")</f>
        <v>2024</v>
      </c>
      <c r="K3729" s="3" t="str">
        <f>TEXT(NIgerian_Fintech[[#This Row],[TransactionDate]], "MMMM")</f>
        <v>June</v>
      </c>
      <c r="L3729" s="3" t="str">
        <f>TEXT(NIgerian_Fintech[[#This Row],[TransactionDate]], "MM")</f>
        <v>06</v>
      </c>
      <c r="M3729" s="3" t="str">
        <f>TEXT(NIgerian_Fintech[[#This Row],[TransactionDate]], "tttt")</f>
        <v>Saturday</v>
      </c>
      <c r="N3729" s="2" t="s">
        <v>16</v>
      </c>
    </row>
    <row r="3730" spans="1:14" ht="14.5" x14ac:dyDescent="0.35">
      <c r="A3730" s="2" t="s">
        <v>7490</v>
      </c>
      <c r="B3730" s="2" t="s">
        <v>7491</v>
      </c>
      <c r="C3730" s="2">
        <v>20</v>
      </c>
      <c r="D3730" s="2" t="s">
        <v>39</v>
      </c>
      <c r="E3730" s="2" t="s">
        <v>24</v>
      </c>
      <c r="F3730" s="2" t="s">
        <v>19</v>
      </c>
      <c r="G3730" s="2" t="s">
        <v>15</v>
      </c>
      <c r="H3730" s="7">
        <v>22863.08</v>
      </c>
      <c r="I3730" s="3">
        <v>45301</v>
      </c>
      <c r="J3730" s="3" t="str">
        <f>TEXT(NIgerian_Fintech[[#This Row],[TransactionDate]], "JJJJ")</f>
        <v>2024</v>
      </c>
      <c r="K3730" s="3" t="str">
        <f>TEXT(NIgerian_Fintech[[#This Row],[TransactionDate]], "MMMM")</f>
        <v>January</v>
      </c>
      <c r="L3730" s="3" t="str">
        <f>TEXT(NIgerian_Fintech[[#This Row],[TransactionDate]], "MM")</f>
        <v>01</v>
      </c>
      <c r="M3730" s="3" t="str">
        <f>TEXT(NIgerian_Fintech[[#This Row],[TransactionDate]], "tttt")</f>
        <v>Wednesday</v>
      </c>
      <c r="N3730" s="2" t="s">
        <v>16</v>
      </c>
    </row>
    <row r="3731" spans="1:14" ht="14.5" x14ac:dyDescent="0.35">
      <c r="A3731" s="2" t="s">
        <v>7492</v>
      </c>
      <c r="B3731" s="2" t="s">
        <v>7493</v>
      </c>
      <c r="C3731" s="2">
        <v>31</v>
      </c>
      <c r="D3731" s="2" t="s">
        <v>39</v>
      </c>
      <c r="E3731" s="2" t="s">
        <v>13</v>
      </c>
      <c r="F3731" s="2" t="s">
        <v>55</v>
      </c>
      <c r="G3731" s="2" t="s">
        <v>15</v>
      </c>
      <c r="H3731" s="7">
        <v>2280.39</v>
      </c>
      <c r="I3731" s="3">
        <v>45457</v>
      </c>
      <c r="J3731" s="3" t="str">
        <f>TEXT(NIgerian_Fintech[[#This Row],[TransactionDate]], "JJJJ")</f>
        <v>2024</v>
      </c>
      <c r="K3731" s="3" t="str">
        <f>TEXT(NIgerian_Fintech[[#This Row],[TransactionDate]], "MMMM")</f>
        <v>June</v>
      </c>
      <c r="L3731" s="3" t="str">
        <f>TEXT(NIgerian_Fintech[[#This Row],[TransactionDate]], "MM")</f>
        <v>06</v>
      </c>
      <c r="M3731" s="3" t="str">
        <f>TEXT(NIgerian_Fintech[[#This Row],[TransactionDate]], "tttt")</f>
        <v>Friday</v>
      </c>
      <c r="N3731" s="2" t="s">
        <v>16</v>
      </c>
    </row>
    <row r="3732" spans="1:14" ht="14.5" x14ac:dyDescent="0.35">
      <c r="A3732" s="2" t="s">
        <v>7494</v>
      </c>
      <c r="B3732" s="2" t="s">
        <v>7495</v>
      </c>
      <c r="C3732" s="2">
        <v>30</v>
      </c>
      <c r="D3732" s="2" t="s">
        <v>39</v>
      </c>
      <c r="E3732" s="2" t="s">
        <v>74</v>
      </c>
      <c r="F3732" s="2" t="s">
        <v>49</v>
      </c>
      <c r="G3732" s="2" t="s">
        <v>26</v>
      </c>
      <c r="H3732" s="7">
        <v>4812.07</v>
      </c>
      <c r="I3732" s="3">
        <v>45450</v>
      </c>
      <c r="J3732" s="3" t="str">
        <f>TEXT(NIgerian_Fintech[[#This Row],[TransactionDate]], "JJJJ")</f>
        <v>2024</v>
      </c>
      <c r="K3732" s="3" t="str">
        <f>TEXT(NIgerian_Fintech[[#This Row],[TransactionDate]], "MMMM")</f>
        <v>June</v>
      </c>
      <c r="L3732" s="3" t="str">
        <f>TEXT(NIgerian_Fintech[[#This Row],[TransactionDate]], "MM")</f>
        <v>06</v>
      </c>
      <c r="M3732" s="3" t="str">
        <f>TEXT(NIgerian_Fintech[[#This Row],[TransactionDate]], "tttt")</f>
        <v>Friday</v>
      </c>
      <c r="N3732" s="2" t="s">
        <v>16</v>
      </c>
    </row>
    <row r="3733" spans="1:14" ht="14.5" x14ac:dyDescent="0.35">
      <c r="A3733" s="2" t="s">
        <v>7496</v>
      </c>
      <c r="B3733" s="2" t="s">
        <v>7497</v>
      </c>
      <c r="C3733" s="2">
        <v>62</v>
      </c>
      <c r="D3733" s="2" t="s">
        <v>12</v>
      </c>
      <c r="E3733" s="2" t="s">
        <v>74</v>
      </c>
      <c r="F3733" s="2" t="s">
        <v>35</v>
      </c>
      <c r="G3733" s="2" t="s">
        <v>20</v>
      </c>
      <c r="H3733" s="7">
        <v>8218.1299999999992</v>
      </c>
      <c r="I3733" s="3">
        <v>45299</v>
      </c>
      <c r="J3733" s="3" t="str">
        <f>TEXT(NIgerian_Fintech[[#This Row],[TransactionDate]], "JJJJ")</f>
        <v>2024</v>
      </c>
      <c r="K3733" s="3" t="str">
        <f>TEXT(NIgerian_Fintech[[#This Row],[TransactionDate]], "MMMM")</f>
        <v>January</v>
      </c>
      <c r="L3733" s="3" t="str">
        <f>TEXT(NIgerian_Fintech[[#This Row],[TransactionDate]], "MM")</f>
        <v>01</v>
      </c>
      <c r="M3733" s="3" t="str">
        <f>TEXT(NIgerian_Fintech[[#This Row],[TransactionDate]], "tttt")</f>
        <v>Monday</v>
      </c>
      <c r="N3733" s="2" t="s">
        <v>16</v>
      </c>
    </row>
    <row r="3734" spans="1:14" ht="14.5" x14ac:dyDescent="0.35">
      <c r="A3734" s="2" t="s">
        <v>7498</v>
      </c>
      <c r="B3734" s="2" t="s">
        <v>7499</v>
      </c>
      <c r="C3734" s="2">
        <v>49</v>
      </c>
      <c r="D3734" s="2" t="s">
        <v>12</v>
      </c>
      <c r="E3734" s="2" t="s">
        <v>52</v>
      </c>
      <c r="F3734" s="2" t="s">
        <v>14</v>
      </c>
      <c r="G3734" s="2" t="s">
        <v>36</v>
      </c>
      <c r="H3734" s="7">
        <v>19158.560000000001</v>
      </c>
      <c r="I3734" s="3">
        <v>45630</v>
      </c>
      <c r="J3734" s="3" t="str">
        <f>TEXT(NIgerian_Fintech[[#This Row],[TransactionDate]], "JJJJ")</f>
        <v>2024</v>
      </c>
      <c r="K3734" s="3" t="str">
        <f>TEXT(NIgerian_Fintech[[#This Row],[TransactionDate]], "MMMM")</f>
        <v>December</v>
      </c>
      <c r="L3734" s="3" t="str">
        <f>TEXT(NIgerian_Fintech[[#This Row],[TransactionDate]], "MM")</f>
        <v>12</v>
      </c>
      <c r="M3734" s="3" t="str">
        <f>TEXT(NIgerian_Fintech[[#This Row],[TransactionDate]], "tttt")</f>
        <v>Wednesday</v>
      </c>
      <c r="N3734" s="2" t="s">
        <v>16</v>
      </c>
    </row>
    <row r="3735" spans="1:14" ht="14.5" x14ac:dyDescent="0.35">
      <c r="A3735" s="2" t="s">
        <v>7500</v>
      </c>
      <c r="B3735" s="2" t="s">
        <v>7501</v>
      </c>
      <c r="C3735" s="2">
        <v>51</v>
      </c>
      <c r="D3735" s="2" t="s">
        <v>39</v>
      </c>
      <c r="E3735" s="2" t="s">
        <v>93</v>
      </c>
      <c r="F3735" s="2" t="s">
        <v>35</v>
      </c>
      <c r="G3735" s="2" t="s">
        <v>15</v>
      </c>
      <c r="H3735" s="7">
        <v>7592.75</v>
      </c>
      <c r="I3735" s="3">
        <v>45541</v>
      </c>
      <c r="J3735" s="3" t="str">
        <f>TEXT(NIgerian_Fintech[[#This Row],[TransactionDate]], "JJJJ")</f>
        <v>2024</v>
      </c>
      <c r="K3735" s="3" t="str">
        <f>TEXT(NIgerian_Fintech[[#This Row],[TransactionDate]], "MMMM")</f>
        <v>September</v>
      </c>
      <c r="L3735" s="3" t="str">
        <f>TEXT(NIgerian_Fintech[[#This Row],[TransactionDate]], "MM")</f>
        <v>09</v>
      </c>
      <c r="M3735" s="3" t="str">
        <f>TEXT(NIgerian_Fintech[[#This Row],[TransactionDate]], "tttt")</f>
        <v>Friday</v>
      </c>
      <c r="N3735" s="2" t="s">
        <v>16</v>
      </c>
    </row>
    <row r="3736" spans="1:14" ht="14.5" x14ac:dyDescent="0.35">
      <c r="A3736" s="2" t="s">
        <v>7502</v>
      </c>
      <c r="B3736" s="2" t="s">
        <v>7503</v>
      </c>
      <c r="C3736" s="2">
        <v>62</v>
      </c>
      <c r="D3736" s="2" t="s">
        <v>39</v>
      </c>
      <c r="E3736" s="2" t="s">
        <v>93</v>
      </c>
      <c r="F3736" s="2" t="s">
        <v>25</v>
      </c>
      <c r="G3736" s="2" t="s">
        <v>36</v>
      </c>
      <c r="H3736" s="7">
        <v>34482.83</v>
      </c>
      <c r="I3736" s="3">
        <v>45365</v>
      </c>
      <c r="J3736" s="3" t="str">
        <f>TEXT(NIgerian_Fintech[[#This Row],[TransactionDate]], "JJJJ")</f>
        <v>2024</v>
      </c>
      <c r="K3736" s="3" t="str">
        <f>TEXT(NIgerian_Fintech[[#This Row],[TransactionDate]], "MMMM")</f>
        <v>March</v>
      </c>
      <c r="L3736" s="3" t="str">
        <f>TEXT(NIgerian_Fintech[[#This Row],[TransactionDate]], "MM")</f>
        <v>03</v>
      </c>
      <c r="M3736" s="3" t="str">
        <f>TEXT(NIgerian_Fintech[[#This Row],[TransactionDate]], "tttt")</f>
        <v>Thursday</v>
      </c>
      <c r="N3736" s="2" t="s">
        <v>16</v>
      </c>
    </row>
    <row r="3737" spans="1:14" ht="14.5" x14ac:dyDescent="0.35">
      <c r="A3737" s="2" t="s">
        <v>7504</v>
      </c>
      <c r="B3737" s="2" t="s">
        <v>7505</v>
      </c>
      <c r="C3737" s="2">
        <v>36</v>
      </c>
      <c r="D3737" s="2" t="s">
        <v>12</v>
      </c>
      <c r="E3737" s="2" t="s">
        <v>29</v>
      </c>
      <c r="F3737" s="2" t="s">
        <v>14</v>
      </c>
      <c r="G3737" s="2" t="s">
        <v>36</v>
      </c>
      <c r="H3737" s="7">
        <v>16047.1</v>
      </c>
      <c r="I3737" s="3">
        <v>45121</v>
      </c>
      <c r="J3737" s="3" t="str">
        <f>TEXT(NIgerian_Fintech[[#This Row],[TransactionDate]], "JJJJ")</f>
        <v>2023</v>
      </c>
      <c r="K3737" s="3" t="str">
        <f>TEXT(NIgerian_Fintech[[#This Row],[TransactionDate]], "MMMM")</f>
        <v>July</v>
      </c>
      <c r="L3737" s="3" t="str">
        <f>TEXT(NIgerian_Fintech[[#This Row],[TransactionDate]], "MM")</f>
        <v>07</v>
      </c>
      <c r="M3737" s="3" t="str">
        <f>TEXT(NIgerian_Fintech[[#This Row],[TransactionDate]], "tttt")</f>
        <v>Friday</v>
      </c>
      <c r="N3737" s="2" t="s">
        <v>16</v>
      </c>
    </row>
    <row r="3738" spans="1:14" ht="14.5" x14ac:dyDescent="0.35">
      <c r="A3738" s="2" t="s">
        <v>7506</v>
      </c>
      <c r="B3738" s="2" t="s">
        <v>7507</v>
      </c>
      <c r="C3738" s="2">
        <v>55</v>
      </c>
      <c r="D3738" s="2" t="s">
        <v>12</v>
      </c>
      <c r="E3738" s="2" t="s">
        <v>13</v>
      </c>
      <c r="F3738" s="2" t="s">
        <v>25</v>
      </c>
      <c r="G3738" s="2" t="s">
        <v>15</v>
      </c>
      <c r="H3738" s="7">
        <v>30595.64</v>
      </c>
      <c r="I3738" s="3">
        <v>45191</v>
      </c>
      <c r="J3738" s="3" t="str">
        <f>TEXT(NIgerian_Fintech[[#This Row],[TransactionDate]], "JJJJ")</f>
        <v>2023</v>
      </c>
      <c r="K3738" s="3" t="str">
        <f>TEXT(NIgerian_Fintech[[#This Row],[TransactionDate]], "MMMM")</f>
        <v>September</v>
      </c>
      <c r="L3738" s="3" t="str">
        <f>TEXT(NIgerian_Fintech[[#This Row],[TransactionDate]], "MM")</f>
        <v>09</v>
      </c>
      <c r="M3738" s="3" t="str">
        <f>TEXT(NIgerian_Fintech[[#This Row],[TransactionDate]], "tttt")</f>
        <v>Friday</v>
      </c>
      <c r="N3738" s="2" t="s">
        <v>16</v>
      </c>
    </row>
    <row r="3739" spans="1:14" ht="14.5" x14ac:dyDescent="0.35">
      <c r="A3739" s="2" t="s">
        <v>7508</v>
      </c>
      <c r="B3739" s="2" t="s">
        <v>7509</v>
      </c>
      <c r="C3739" s="2">
        <v>33</v>
      </c>
      <c r="D3739" s="2" t="s">
        <v>12</v>
      </c>
      <c r="E3739" s="2" t="s">
        <v>52</v>
      </c>
      <c r="F3739" s="2" t="s">
        <v>25</v>
      </c>
      <c r="G3739" s="2" t="s">
        <v>15</v>
      </c>
      <c r="H3739" s="7">
        <v>13148.75</v>
      </c>
      <c r="I3739" s="3">
        <v>45433</v>
      </c>
      <c r="J3739" s="3" t="str">
        <f>TEXT(NIgerian_Fintech[[#This Row],[TransactionDate]], "JJJJ")</f>
        <v>2024</v>
      </c>
      <c r="K3739" s="3" t="str">
        <f>TEXT(NIgerian_Fintech[[#This Row],[TransactionDate]], "MMMM")</f>
        <v>May</v>
      </c>
      <c r="L3739" s="3" t="str">
        <f>TEXT(NIgerian_Fintech[[#This Row],[TransactionDate]], "MM")</f>
        <v>05</v>
      </c>
      <c r="M3739" s="3" t="str">
        <f>TEXT(NIgerian_Fintech[[#This Row],[TransactionDate]], "tttt")</f>
        <v>Tuesday</v>
      </c>
      <c r="N3739" s="2" t="s">
        <v>16</v>
      </c>
    </row>
    <row r="3740" spans="1:14" ht="14.5" x14ac:dyDescent="0.35">
      <c r="A3740" s="2" t="s">
        <v>7510</v>
      </c>
      <c r="B3740" s="2" t="s">
        <v>7511</v>
      </c>
      <c r="C3740" s="2">
        <v>19</v>
      </c>
      <c r="D3740" s="2" t="s">
        <v>39</v>
      </c>
      <c r="E3740" s="2" t="s">
        <v>29</v>
      </c>
      <c r="F3740" s="2" t="s">
        <v>49</v>
      </c>
      <c r="G3740" s="2" t="s">
        <v>26</v>
      </c>
      <c r="H3740" s="7">
        <v>21006.58</v>
      </c>
      <c r="I3740" s="3">
        <v>45572</v>
      </c>
      <c r="J3740" s="3" t="str">
        <f>TEXT(NIgerian_Fintech[[#This Row],[TransactionDate]], "JJJJ")</f>
        <v>2024</v>
      </c>
      <c r="K3740" s="3" t="str">
        <f>TEXT(NIgerian_Fintech[[#This Row],[TransactionDate]], "MMMM")</f>
        <v>October</v>
      </c>
      <c r="L3740" s="3" t="str">
        <f>TEXT(NIgerian_Fintech[[#This Row],[TransactionDate]], "MM")</f>
        <v>10</v>
      </c>
      <c r="M3740" s="3" t="str">
        <f>TEXT(NIgerian_Fintech[[#This Row],[TransactionDate]], "tttt")</f>
        <v>Monday</v>
      </c>
      <c r="N3740" s="2" t="s">
        <v>16</v>
      </c>
    </row>
    <row r="3741" spans="1:14" ht="14.5" x14ac:dyDescent="0.35">
      <c r="A3741" s="2" t="s">
        <v>7512</v>
      </c>
      <c r="B3741" s="2" t="s">
        <v>7513</v>
      </c>
      <c r="C3741" s="2">
        <v>57</v>
      </c>
      <c r="D3741" s="2" t="s">
        <v>39</v>
      </c>
      <c r="E3741" s="2" t="s">
        <v>42</v>
      </c>
      <c r="F3741" s="2" t="s">
        <v>49</v>
      </c>
      <c r="G3741" s="2" t="s">
        <v>20</v>
      </c>
      <c r="H3741" s="7">
        <v>17778.79</v>
      </c>
      <c r="I3741" s="3">
        <v>45352</v>
      </c>
      <c r="J3741" s="3" t="str">
        <f>TEXT(NIgerian_Fintech[[#This Row],[TransactionDate]], "JJJJ")</f>
        <v>2024</v>
      </c>
      <c r="K3741" s="3" t="str">
        <f>TEXT(NIgerian_Fintech[[#This Row],[TransactionDate]], "MMMM")</f>
        <v>March</v>
      </c>
      <c r="L3741" s="3" t="str">
        <f>TEXT(NIgerian_Fintech[[#This Row],[TransactionDate]], "MM")</f>
        <v>03</v>
      </c>
      <c r="M3741" s="3" t="str">
        <f>TEXT(NIgerian_Fintech[[#This Row],[TransactionDate]], "tttt")</f>
        <v>Friday</v>
      </c>
      <c r="N3741" s="2" t="s">
        <v>16</v>
      </c>
    </row>
    <row r="3742" spans="1:14" ht="14.5" x14ac:dyDescent="0.35">
      <c r="A3742" s="2" t="s">
        <v>7514</v>
      </c>
      <c r="B3742" s="2" t="s">
        <v>7515</v>
      </c>
      <c r="C3742" s="2">
        <v>34</v>
      </c>
      <c r="D3742" s="2" t="s">
        <v>12</v>
      </c>
      <c r="E3742" s="2" t="s">
        <v>29</v>
      </c>
      <c r="F3742" s="2" t="s">
        <v>19</v>
      </c>
      <c r="G3742" s="2" t="s">
        <v>30</v>
      </c>
      <c r="H3742" s="7">
        <v>2928.13</v>
      </c>
      <c r="I3742" s="3">
        <v>45615</v>
      </c>
      <c r="J3742" s="3" t="str">
        <f>TEXT(NIgerian_Fintech[[#This Row],[TransactionDate]], "JJJJ")</f>
        <v>2024</v>
      </c>
      <c r="K3742" s="3" t="str">
        <f>TEXT(NIgerian_Fintech[[#This Row],[TransactionDate]], "MMMM")</f>
        <v>November</v>
      </c>
      <c r="L3742" s="3" t="str">
        <f>TEXT(NIgerian_Fintech[[#This Row],[TransactionDate]], "MM")</f>
        <v>11</v>
      </c>
      <c r="M3742" s="3" t="str">
        <f>TEXT(NIgerian_Fintech[[#This Row],[TransactionDate]], "tttt")</f>
        <v>Tuesday</v>
      </c>
      <c r="N3742" s="2" t="s">
        <v>69</v>
      </c>
    </row>
    <row r="3743" spans="1:14" ht="14.5" x14ac:dyDescent="0.35">
      <c r="A3743" s="2" t="s">
        <v>7516</v>
      </c>
      <c r="B3743" s="2" t="s">
        <v>7517</v>
      </c>
      <c r="C3743" s="2">
        <v>51</v>
      </c>
      <c r="D3743" s="2" t="s">
        <v>39</v>
      </c>
      <c r="E3743" s="2" t="s">
        <v>42</v>
      </c>
      <c r="F3743" s="2" t="s">
        <v>19</v>
      </c>
      <c r="G3743" s="2" t="s">
        <v>20</v>
      </c>
      <c r="H3743" s="7">
        <v>2607.63</v>
      </c>
      <c r="I3743" s="3">
        <v>45025</v>
      </c>
      <c r="J3743" s="3" t="str">
        <f>TEXT(NIgerian_Fintech[[#This Row],[TransactionDate]], "JJJJ")</f>
        <v>2023</v>
      </c>
      <c r="K3743" s="3" t="str">
        <f>TEXT(NIgerian_Fintech[[#This Row],[TransactionDate]], "MMMM")</f>
        <v>April</v>
      </c>
      <c r="L3743" s="3" t="str">
        <f>TEXT(NIgerian_Fintech[[#This Row],[TransactionDate]], "MM")</f>
        <v>04</v>
      </c>
      <c r="M3743" s="3" t="str">
        <f>TEXT(NIgerian_Fintech[[#This Row],[TransactionDate]], "tttt")</f>
        <v>Sunday</v>
      </c>
      <c r="N3743" s="2" t="s">
        <v>16</v>
      </c>
    </row>
    <row r="3744" spans="1:14" ht="14.5" x14ac:dyDescent="0.35">
      <c r="A3744" s="2" t="s">
        <v>7518</v>
      </c>
      <c r="B3744" s="2" t="s">
        <v>7519</v>
      </c>
      <c r="C3744" s="2">
        <v>59</v>
      </c>
      <c r="D3744" s="2" t="s">
        <v>39</v>
      </c>
      <c r="E3744" s="2" t="s">
        <v>13</v>
      </c>
      <c r="F3744" s="2" t="s">
        <v>25</v>
      </c>
      <c r="G3744" s="2" t="s">
        <v>30</v>
      </c>
      <c r="H3744" s="7">
        <v>19979.240000000002</v>
      </c>
      <c r="I3744" s="3">
        <v>44956</v>
      </c>
      <c r="J3744" s="3" t="str">
        <f>TEXT(NIgerian_Fintech[[#This Row],[TransactionDate]], "JJJJ")</f>
        <v>2023</v>
      </c>
      <c r="K3744" s="3" t="str">
        <f>TEXT(NIgerian_Fintech[[#This Row],[TransactionDate]], "MMMM")</f>
        <v>January</v>
      </c>
      <c r="L3744" s="3" t="str">
        <f>TEXT(NIgerian_Fintech[[#This Row],[TransactionDate]], "MM")</f>
        <v>01</v>
      </c>
      <c r="M3744" s="3" t="str">
        <f>TEXT(NIgerian_Fintech[[#This Row],[TransactionDate]], "tttt")</f>
        <v>Monday</v>
      </c>
      <c r="N3744" s="2" t="s">
        <v>16</v>
      </c>
    </row>
    <row r="3745" spans="1:14" ht="14.5" x14ac:dyDescent="0.35">
      <c r="A3745" s="2" t="s">
        <v>7520</v>
      </c>
      <c r="B3745" s="2" t="s">
        <v>7521</v>
      </c>
      <c r="C3745" s="2">
        <v>33</v>
      </c>
      <c r="D3745" s="2" t="s">
        <v>39</v>
      </c>
      <c r="E3745" s="2" t="s">
        <v>24</v>
      </c>
      <c r="F3745" s="2" t="s">
        <v>35</v>
      </c>
      <c r="G3745" s="2" t="s">
        <v>15</v>
      </c>
      <c r="H3745" s="7">
        <v>884.79</v>
      </c>
      <c r="I3745" s="3">
        <v>45217</v>
      </c>
      <c r="J3745" s="3" t="str">
        <f>TEXT(NIgerian_Fintech[[#This Row],[TransactionDate]], "JJJJ")</f>
        <v>2023</v>
      </c>
      <c r="K3745" s="3" t="str">
        <f>TEXT(NIgerian_Fintech[[#This Row],[TransactionDate]], "MMMM")</f>
        <v>October</v>
      </c>
      <c r="L3745" s="3" t="str">
        <f>TEXT(NIgerian_Fintech[[#This Row],[TransactionDate]], "MM")</f>
        <v>10</v>
      </c>
      <c r="M3745" s="3" t="str">
        <f>TEXT(NIgerian_Fintech[[#This Row],[TransactionDate]], "tttt")</f>
        <v>Wednesday</v>
      </c>
      <c r="N3745" s="2" t="s">
        <v>16</v>
      </c>
    </row>
    <row r="3746" spans="1:14" ht="14.5" x14ac:dyDescent="0.35">
      <c r="A3746" s="2" t="s">
        <v>7522</v>
      </c>
      <c r="B3746" s="2" t="s">
        <v>7523</v>
      </c>
      <c r="C3746" s="2">
        <v>55</v>
      </c>
      <c r="D3746" s="2" t="s">
        <v>39</v>
      </c>
      <c r="E3746" s="2" t="s">
        <v>93</v>
      </c>
      <c r="F3746" s="2" t="s">
        <v>19</v>
      </c>
      <c r="G3746" s="2" t="s">
        <v>36</v>
      </c>
      <c r="H3746" s="7">
        <v>5252.01</v>
      </c>
      <c r="I3746" s="3">
        <v>45501</v>
      </c>
      <c r="J3746" s="3" t="str">
        <f>TEXT(NIgerian_Fintech[[#This Row],[TransactionDate]], "JJJJ")</f>
        <v>2024</v>
      </c>
      <c r="K3746" s="3" t="str">
        <f>TEXT(NIgerian_Fintech[[#This Row],[TransactionDate]], "MMMM")</f>
        <v>July</v>
      </c>
      <c r="L3746" s="3" t="str">
        <f>TEXT(NIgerian_Fintech[[#This Row],[TransactionDate]], "MM")</f>
        <v>07</v>
      </c>
      <c r="M3746" s="3" t="str">
        <f>TEXT(NIgerian_Fintech[[#This Row],[TransactionDate]], "tttt")</f>
        <v>Sunday</v>
      </c>
      <c r="N3746" s="2" t="s">
        <v>16</v>
      </c>
    </row>
    <row r="3747" spans="1:14" ht="14.5" x14ac:dyDescent="0.35">
      <c r="A3747" s="2" t="s">
        <v>7524</v>
      </c>
      <c r="B3747" s="2" t="s">
        <v>7525</v>
      </c>
      <c r="C3747" s="2">
        <v>19</v>
      </c>
      <c r="D3747" s="2" t="s">
        <v>39</v>
      </c>
      <c r="E3747" s="2" t="s">
        <v>24</v>
      </c>
      <c r="F3747" s="2" t="s">
        <v>49</v>
      </c>
      <c r="G3747" s="2" t="s">
        <v>20</v>
      </c>
      <c r="H3747" s="7">
        <v>17184.59</v>
      </c>
      <c r="I3747" s="3">
        <v>45413</v>
      </c>
      <c r="J3747" s="3" t="str">
        <f>TEXT(NIgerian_Fintech[[#This Row],[TransactionDate]], "JJJJ")</f>
        <v>2024</v>
      </c>
      <c r="K3747" s="3" t="str">
        <f>TEXT(NIgerian_Fintech[[#This Row],[TransactionDate]], "MMMM")</f>
        <v>May</v>
      </c>
      <c r="L3747" s="3" t="str">
        <f>TEXT(NIgerian_Fintech[[#This Row],[TransactionDate]], "MM")</f>
        <v>05</v>
      </c>
      <c r="M3747" s="3" t="str">
        <f>TEXT(NIgerian_Fintech[[#This Row],[TransactionDate]], "tttt")</f>
        <v>Wednesday</v>
      </c>
      <c r="N3747" s="2" t="s">
        <v>16</v>
      </c>
    </row>
    <row r="3748" spans="1:14" ht="14.5" x14ac:dyDescent="0.35">
      <c r="A3748" s="2" t="s">
        <v>7526</v>
      </c>
      <c r="B3748" s="2" t="s">
        <v>7527</v>
      </c>
      <c r="C3748" s="2">
        <v>19</v>
      </c>
      <c r="D3748" s="2" t="s">
        <v>39</v>
      </c>
      <c r="E3748" s="2" t="s">
        <v>42</v>
      </c>
      <c r="F3748" s="2" t="s">
        <v>19</v>
      </c>
      <c r="G3748" s="2" t="s">
        <v>36</v>
      </c>
      <c r="H3748" s="7">
        <v>16779.27</v>
      </c>
      <c r="I3748" s="3">
        <v>45332</v>
      </c>
      <c r="J3748" s="3" t="str">
        <f>TEXT(NIgerian_Fintech[[#This Row],[TransactionDate]], "JJJJ")</f>
        <v>2024</v>
      </c>
      <c r="K3748" s="3" t="str">
        <f>TEXT(NIgerian_Fintech[[#This Row],[TransactionDate]], "MMMM")</f>
        <v>February</v>
      </c>
      <c r="L3748" s="3" t="str">
        <f>TEXT(NIgerian_Fintech[[#This Row],[TransactionDate]], "MM")</f>
        <v>02</v>
      </c>
      <c r="M3748" s="3" t="str">
        <f>TEXT(NIgerian_Fintech[[#This Row],[TransactionDate]], "tttt")</f>
        <v>Saturday</v>
      </c>
      <c r="N3748" s="2" t="s">
        <v>16</v>
      </c>
    </row>
    <row r="3749" spans="1:14" ht="14.5" x14ac:dyDescent="0.35">
      <c r="A3749" s="2" t="s">
        <v>7528</v>
      </c>
      <c r="B3749" s="2" t="s">
        <v>7529</v>
      </c>
      <c r="C3749" s="2">
        <v>43</v>
      </c>
      <c r="D3749" s="2" t="s">
        <v>39</v>
      </c>
      <c r="E3749" s="2" t="s">
        <v>13</v>
      </c>
      <c r="F3749" s="2" t="s">
        <v>25</v>
      </c>
      <c r="G3749" s="2" t="s">
        <v>20</v>
      </c>
      <c r="H3749" s="7">
        <v>1494.09</v>
      </c>
      <c r="I3749" s="3">
        <v>44954</v>
      </c>
      <c r="J3749" s="3" t="str">
        <f>TEXT(NIgerian_Fintech[[#This Row],[TransactionDate]], "JJJJ")</f>
        <v>2023</v>
      </c>
      <c r="K3749" s="3" t="str">
        <f>TEXT(NIgerian_Fintech[[#This Row],[TransactionDate]], "MMMM")</f>
        <v>January</v>
      </c>
      <c r="L3749" s="3" t="str">
        <f>TEXT(NIgerian_Fintech[[#This Row],[TransactionDate]], "MM")</f>
        <v>01</v>
      </c>
      <c r="M3749" s="3" t="str">
        <f>TEXT(NIgerian_Fintech[[#This Row],[TransactionDate]], "tttt")</f>
        <v>Saturday</v>
      </c>
      <c r="N3749" s="2" t="s">
        <v>16</v>
      </c>
    </row>
    <row r="3750" spans="1:14" ht="14.5" x14ac:dyDescent="0.35">
      <c r="A3750" s="2" t="s">
        <v>7530</v>
      </c>
      <c r="B3750" s="2" t="s">
        <v>7531</v>
      </c>
      <c r="C3750" s="2">
        <v>30</v>
      </c>
      <c r="D3750" s="2" t="s">
        <v>12</v>
      </c>
      <c r="E3750" s="2" t="s">
        <v>24</v>
      </c>
      <c r="F3750" s="2" t="s">
        <v>14</v>
      </c>
      <c r="G3750" s="2" t="s">
        <v>20</v>
      </c>
      <c r="H3750" s="7">
        <v>6688.64</v>
      </c>
      <c r="I3750" s="3">
        <v>45072</v>
      </c>
      <c r="J3750" s="3" t="str">
        <f>TEXT(NIgerian_Fintech[[#This Row],[TransactionDate]], "JJJJ")</f>
        <v>2023</v>
      </c>
      <c r="K3750" s="3" t="str">
        <f>TEXT(NIgerian_Fintech[[#This Row],[TransactionDate]], "MMMM")</f>
        <v>May</v>
      </c>
      <c r="L3750" s="3" t="str">
        <f>TEXT(NIgerian_Fintech[[#This Row],[TransactionDate]], "MM")</f>
        <v>05</v>
      </c>
      <c r="M3750" s="3" t="str">
        <f>TEXT(NIgerian_Fintech[[#This Row],[TransactionDate]], "tttt")</f>
        <v>Friday</v>
      </c>
      <c r="N3750" s="2" t="s">
        <v>16</v>
      </c>
    </row>
    <row r="3751" spans="1:14" ht="14.5" x14ac:dyDescent="0.35">
      <c r="A3751" s="2" t="s">
        <v>7532</v>
      </c>
      <c r="B3751" s="2" t="s">
        <v>7533</v>
      </c>
      <c r="C3751" s="2">
        <v>64</v>
      </c>
      <c r="D3751" s="2" t="s">
        <v>12</v>
      </c>
      <c r="E3751" s="2" t="s">
        <v>29</v>
      </c>
      <c r="F3751" s="2" t="s">
        <v>35</v>
      </c>
      <c r="G3751" s="2" t="s">
        <v>36</v>
      </c>
      <c r="H3751" s="7">
        <v>6536.04</v>
      </c>
      <c r="I3751" s="3">
        <v>45214</v>
      </c>
      <c r="J3751" s="3" t="str">
        <f>TEXT(NIgerian_Fintech[[#This Row],[TransactionDate]], "JJJJ")</f>
        <v>2023</v>
      </c>
      <c r="K3751" s="3" t="str">
        <f>TEXT(NIgerian_Fintech[[#This Row],[TransactionDate]], "MMMM")</f>
        <v>October</v>
      </c>
      <c r="L3751" s="3" t="str">
        <f>TEXT(NIgerian_Fintech[[#This Row],[TransactionDate]], "MM")</f>
        <v>10</v>
      </c>
      <c r="M3751" s="3" t="str">
        <f>TEXT(NIgerian_Fintech[[#This Row],[TransactionDate]], "tttt")</f>
        <v>Sunday</v>
      </c>
      <c r="N3751" s="2" t="s">
        <v>21</v>
      </c>
    </row>
    <row r="3752" spans="1:14" ht="14.5" x14ac:dyDescent="0.35">
      <c r="A3752" s="2" t="s">
        <v>7534</v>
      </c>
      <c r="B3752" s="2" t="s">
        <v>7535</v>
      </c>
      <c r="C3752" s="2">
        <v>48</v>
      </c>
      <c r="D3752" s="2" t="s">
        <v>12</v>
      </c>
      <c r="E3752" s="2" t="s">
        <v>42</v>
      </c>
      <c r="F3752" s="2" t="s">
        <v>35</v>
      </c>
      <c r="G3752" s="2" t="s">
        <v>26</v>
      </c>
      <c r="H3752" s="7">
        <v>3911.5</v>
      </c>
      <c r="I3752" s="3">
        <v>45507</v>
      </c>
      <c r="J3752" s="3" t="str">
        <f>TEXT(NIgerian_Fintech[[#This Row],[TransactionDate]], "JJJJ")</f>
        <v>2024</v>
      </c>
      <c r="K3752" s="3" t="str">
        <f>TEXT(NIgerian_Fintech[[#This Row],[TransactionDate]], "MMMM")</f>
        <v>August</v>
      </c>
      <c r="L3752" s="3" t="str">
        <f>TEXT(NIgerian_Fintech[[#This Row],[TransactionDate]], "MM")</f>
        <v>08</v>
      </c>
      <c r="M3752" s="3" t="str">
        <f>TEXT(NIgerian_Fintech[[#This Row],[TransactionDate]], "tttt")</f>
        <v>Saturday</v>
      </c>
      <c r="N3752" s="2" t="s">
        <v>16</v>
      </c>
    </row>
    <row r="3753" spans="1:14" ht="14.5" x14ac:dyDescent="0.35">
      <c r="A3753" s="2" t="s">
        <v>7536</v>
      </c>
      <c r="B3753" s="2" t="s">
        <v>7537</v>
      </c>
      <c r="C3753" s="2">
        <v>51</v>
      </c>
      <c r="D3753" s="2" t="s">
        <v>12</v>
      </c>
      <c r="E3753" s="2" t="s">
        <v>64</v>
      </c>
      <c r="F3753" s="2" t="s">
        <v>55</v>
      </c>
      <c r="G3753" s="2" t="s">
        <v>15</v>
      </c>
      <c r="H3753" s="7">
        <v>24911</v>
      </c>
      <c r="I3753" s="3">
        <v>45178</v>
      </c>
      <c r="J3753" s="3" t="str">
        <f>TEXT(NIgerian_Fintech[[#This Row],[TransactionDate]], "JJJJ")</f>
        <v>2023</v>
      </c>
      <c r="K3753" s="3" t="str">
        <f>TEXT(NIgerian_Fintech[[#This Row],[TransactionDate]], "MMMM")</f>
        <v>September</v>
      </c>
      <c r="L3753" s="3" t="str">
        <f>TEXT(NIgerian_Fintech[[#This Row],[TransactionDate]], "MM")</f>
        <v>09</v>
      </c>
      <c r="M3753" s="3" t="str">
        <f>TEXT(NIgerian_Fintech[[#This Row],[TransactionDate]], "tttt")</f>
        <v>Saturday</v>
      </c>
      <c r="N3753" s="2" t="s">
        <v>16</v>
      </c>
    </row>
    <row r="3754" spans="1:14" ht="14.5" x14ac:dyDescent="0.35">
      <c r="A3754" s="2" t="s">
        <v>7538</v>
      </c>
      <c r="B3754" s="2" t="s">
        <v>7539</v>
      </c>
      <c r="C3754" s="2">
        <v>56</v>
      </c>
      <c r="D3754" s="2" t="s">
        <v>12</v>
      </c>
      <c r="E3754" s="2" t="s">
        <v>74</v>
      </c>
      <c r="F3754" s="2" t="s">
        <v>19</v>
      </c>
      <c r="G3754" s="2" t="s">
        <v>26</v>
      </c>
      <c r="H3754" s="7">
        <v>10587.69</v>
      </c>
      <c r="I3754" s="3">
        <v>45088</v>
      </c>
      <c r="J3754" s="3" t="str">
        <f>TEXT(NIgerian_Fintech[[#This Row],[TransactionDate]], "JJJJ")</f>
        <v>2023</v>
      </c>
      <c r="K3754" s="3" t="str">
        <f>TEXT(NIgerian_Fintech[[#This Row],[TransactionDate]], "MMMM")</f>
        <v>June</v>
      </c>
      <c r="L3754" s="3" t="str">
        <f>TEXT(NIgerian_Fintech[[#This Row],[TransactionDate]], "MM")</f>
        <v>06</v>
      </c>
      <c r="M3754" s="3" t="str">
        <f>TEXT(NIgerian_Fintech[[#This Row],[TransactionDate]], "tttt")</f>
        <v>Sunday</v>
      </c>
      <c r="N3754" s="2" t="s">
        <v>16</v>
      </c>
    </row>
    <row r="3755" spans="1:14" ht="14.5" x14ac:dyDescent="0.35">
      <c r="A3755" s="2" t="s">
        <v>7540</v>
      </c>
      <c r="B3755" s="2" t="s">
        <v>7541</v>
      </c>
      <c r="C3755" s="2">
        <v>20</v>
      </c>
      <c r="D3755" s="2" t="s">
        <v>12</v>
      </c>
      <c r="E3755" s="2" t="s">
        <v>29</v>
      </c>
      <c r="F3755" s="2" t="s">
        <v>35</v>
      </c>
      <c r="G3755" s="2" t="s">
        <v>26</v>
      </c>
      <c r="H3755" s="7">
        <v>39214.42</v>
      </c>
      <c r="I3755" s="3">
        <v>45036</v>
      </c>
      <c r="J3755" s="3" t="str">
        <f>TEXT(NIgerian_Fintech[[#This Row],[TransactionDate]], "JJJJ")</f>
        <v>2023</v>
      </c>
      <c r="K3755" s="3" t="str">
        <f>TEXT(NIgerian_Fintech[[#This Row],[TransactionDate]], "MMMM")</f>
        <v>April</v>
      </c>
      <c r="L3755" s="3" t="str">
        <f>TEXT(NIgerian_Fintech[[#This Row],[TransactionDate]], "MM")</f>
        <v>04</v>
      </c>
      <c r="M3755" s="3" t="str">
        <f>TEXT(NIgerian_Fintech[[#This Row],[TransactionDate]], "tttt")</f>
        <v>Thursday</v>
      </c>
      <c r="N3755" s="2" t="s">
        <v>16</v>
      </c>
    </row>
    <row r="3756" spans="1:14" ht="14.5" x14ac:dyDescent="0.35">
      <c r="A3756" s="2" t="s">
        <v>7542</v>
      </c>
      <c r="B3756" s="2" t="s">
        <v>7543</v>
      </c>
      <c r="C3756" s="2">
        <v>25</v>
      </c>
      <c r="D3756" s="2" t="s">
        <v>12</v>
      </c>
      <c r="E3756" s="2" t="s">
        <v>93</v>
      </c>
      <c r="F3756" s="2" t="s">
        <v>49</v>
      </c>
      <c r="G3756" s="2" t="s">
        <v>20</v>
      </c>
      <c r="H3756" s="7">
        <v>691</v>
      </c>
      <c r="I3756" s="3">
        <v>45570</v>
      </c>
      <c r="J3756" s="3" t="str">
        <f>TEXT(NIgerian_Fintech[[#This Row],[TransactionDate]], "JJJJ")</f>
        <v>2024</v>
      </c>
      <c r="K3756" s="3" t="str">
        <f>TEXT(NIgerian_Fintech[[#This Row],[TransactionDate]], "MMMM")</f>
        <v>October</v>
      </c>
      <c r="L3756" s="3" t="str">
        <f>TEXT(NIgerian_Fintech[[#This Row],[TransactionDate]], "MM")</f>
        <v>10</v>
      </c>
      <c r="M3756" s="3" t="str">
        <f>TEXT(NIgerian_Fintech[[#This Row],[TransactionDate]], "tttt")</f>
        <v>Saturday</v>
      </c>
      <c r="N3756" s="2" t="s">
        <v>16</v>
      </c>
    </row>
    <row r="3757" spans="1:14" ht="14.5" x14ac:dyDescent="0.35">
      <c r="A3757" s="2" t="s">
        <v>7544</v>
      </c>
      <c r="B3757" s="2" t="s">
        <v>7545</v>
      </c>
      <c r="C3757" s="2">
        <v>40</v>
      </c>
      <c r="D3757" s="2" t="s">
        <v>12</v>
      </c>
      <c r="E3757" s="2" t="s">
        <v>24</v>
      </c>
      <c r="F3757" s="2" t="s">
        <v>14</v>
      </c>
      <c r="G3757" s="2" t="s">
        <v>15</v>
      </c>
      <c r="H3757" s="7">
        <v>5014.53</v>
      </c>
      <c r="I3757" s="3">
        <v>45324</v>
      </c>
      <c r="J3757" s="3" t="str">
        <f>TEXT(NIgerian_Fintech[[#This Row],[TransactionDate]], "JJJJ")</f>
        <v>2024</v>
      </c>
      <c r="K3757" s="3" t="str">
        <f>TEXT(NIgerian_Fintech[[#This Row],[TransactionDate]], "MMMM")</f>
        <v>February</v>
      </c>
      <c r="L3757" s="3" t="str">
        <f>TEXT(NIgerian_Fintech[[#This Row],[TransactionDate]], "MM")</f>
        <v>02</v>
      </c>
      <c r="M3757" s="3" t="str">
        <f>TEXT(NIgerian_Fintech[[#This Row],[TransactionDate]], "tttt")</f>
        <v>Friday</v>
      </c>
      <c r="N3757" s="2" t="s">
        <v>16</v>
      </c>
    </row>
    <row r="3758" spans="1:14" ht="14.5" x14ac:dyDescent="0.35">
      <c r="A3758" s="2" t="s">
        <v>7546</v>
      </c>
      <c r="B3758" s="2" t="s">
        <v>7547</v>
      </c>
      <c r="C3758" s="2">
        <v>31</v>
      </c>
      <c r="D3758" s="2" t="s">
        <v>12</v>
      </c>
      <c r="E3758" s="2" t="s">
        <v>29</v>
      </c>
      <c r="F3758" s="2" t="s">
        <v>49</v>
      </c>
      <c r="G3758" s="2" t="s">
        <v>20</v>
      </c>
      <c r="H3758" s="7">
        <v>18026.439999999999</v>
      </c>
      <c r="I3758" s="3">
        <v>45197</v>
      </c>
      <c r="J3758" s="3" t="str">
        <f>TEXT(NIgerian_Fintech[[#This Row],[TransactionDate]], "JJJJ")</f>
        <v>2023</v>
      </c>
      <c r="K3758" s="3" t="str">
        <f>TEXT(NIgerian_Fintech[[#This Row],[TransactionDate]], "MMMM")</f>
        <v>September</v>
      </c>
      <c r="L3758" s="3" t="str">
        <f>TEXT(NIgerian_Fintech[[#This Row],[TransactionDate]], "MM")</f>
        <v>09</v>
      </c>
      <c r="M3758" s="3" t="str">
        <f>TEXT(NIgerian_Fintech[[#This Row],[TransactionDate]], "tttt")</f>
        <v>Thursday</v>
      </c>
      <c r="N3758" s="2" t="s">
        <v>16</v>
      </c>
    </row>
    <row r="3759" spans="1:14" ht="14.5" x14ac:dyDescent="0.35">
      <c r="A3759" s="2" t="s">
        <v>7548</v>
      </c>
      <c r="B3759" s="2" t="s">
        <v>7549</v>
      </c>
      <c r="C3759" s="2">
        <v>44</v>
      </c>
      <c r="D3759" s="2" t="s">
        <v>39</v>
      </c>
      <c r="E3759" s="2" t="s">
        <v>64</v>
      </c>
      <c r="F3759" s="2" t="s">
        <v>19</v>
      </c>
      <c r="G3759" s="2" t="s">
        <v>30</v>
      </c>
      <c r="H3759" s="7">
        <v>5493.68</v>
      </c>
      <c r="I3759" s="3">
        <v>45114</v>
      </c>
      <c r="J3759" s="3" t="str">
        <f>TEXT(NIgerian_Fintech[[#This Row],[TransactionDate]], "JJJJ")</f>
        <v>2023</v>
      </c>
      <c r="K3759" s="3" t="str">
        <f>TEXT(NIgerian_Fintech[[#This Row],[TransactionDate]], "MMMM")</f>
        <v>July</v>
      </c>
      <c r="L3759" s="3" t="str">
        <f>TEXT(NIgerian_Fintech[[#This Row],[TransactionDate]], "MM")</f>
        <v>07</v>
      </c>
      <c r="M3759" s="3" t="str">
        <f>TEXT(NIgerian_Fintech[[#This Row],[TransactionDate]], "tttt")</f>
        <v>Friday</v>
      </c>
      <c r="N3759" s="2" t="s">
        <v>16</v>
      </c>
    </row>
    <row r="3760" spans="1:14" ht="14.5" x14ac:dyDescent="0.35">
      <c r="A3760" s="2" t="s">
        <v>7550</v>
      </c>
      <c r="B3760" s="2" t="s">
        <v>7551</v>
      </c>
      <c r="C3760" s="2">
        <v>46</v>
      </c>
      <c r="D3760" s="2" t="s">
        <v>39</v>
      </c>
      <c r="E3760" s="2" t="s">
        <v>13</v>
      </c>
      <c r="F3760" s="2" t="s">
        <v>25</v>
      </c>
      <c r="G3760" s="2" t="s">
        <v>20</v>
      </c>
      <c r="H3760" s="7">
        <v>3036.46</v>
      </c>
      <c r="I3760" s="3">
        <v>45458</v>
      </c>
      <c r="J3760" s="3" t="str">
        <f>TEXT(NIgerian_Fintech[[#This Row],[TransactionDate]], "JJJJ")</f>
        <v>2024</v>
      </c>
      <c r="K3760" s="3" t="str">
        <f>TEXT(NIgerian_Fintech[[#This Row],[TransactionDate]], "MMMM")</f>
        <v>June</v>
      </c>
      <c r="L3760" s="3" t="str">
        <f>TEXT(NIgerian_Fintech[[#This Row],[TransactionDate]], "MM")</f>
        <v>06</v>
      </c>
      <c r="M3760" s="3" t="str">
        <f>TEXT(NIgerian_Fintech[[#This Row],[TransactionDate]], "tttt")</f>
        <v>Saturday</v>
      </c>
      <c r="N3760" s="2" t="s">
        <v>16</v>
      </c>
    </row>
    <row r="3761" spans="1:14" ht="14.5" x14ac:dyDescent="0.35">
      <c r="A3761" s="2" t="s">
        <v>7552</v>
      </c>
      <c r="B3761" s="2" t="s">
        <v>7553</v>
      </c>
      <c r="C3761" s="2">
        <v>56</v>
      </c>
      <c r="D3761" s="2" t="s">
        <v>12</v>
      </c>
      <c r="E3761" s="2" t="s">
        <v>13</v>
      </c>
      <c r="F3761" s="2" t="s">
        <v>55</v>
      </c>
      <c r="G3761" s="2" t="s">
        <v>36</v>
      </c>
      <c r="H3761" s="7">
        <v>61227.33</v>
      </c>
      <c r="I3761" s="3">
        <v>45202</v>
      </c>
      <c r="J3761" s="3" t="str">
        <f>TEXT(NIgerian_Fintech[[#This Row],[TransactionDate]], "JJJJ")</f>
        <v>2023</v>
      </c>
      <c r="K3761" s="3" t="str">
        <f>TEXT(NIgerian_Fintech[[#This Row],[TransactionDate]], "MMMM")</f>
        <v>October</v>
      </c>
      <c r="L3761" s="3" t="str">
        <f>TEXT(NIgerian_Fintech[[#This Row],[TransactionDate]], "MM")</f>
        <v>10</v>
      </c>
      <c r="M3761" s="3" t="str">
        <f>TEXT(NIgerian_Fintech[[#This Row],[TransactionDate]], "tttt")</f>
        <v>Tuesday</v>
      </c>
      <c r="N3761" s="2" t="s">
        <v>16</v>
      </c>
    </row>
    <row r="3762" spans="1:14" ht="14.5" x14ac:dyDescent="0.35">
      <c r="A3762" s="2" t="s">
        <v>7554</v>
      </c>
      <c r="B3762" s="2" t="s">
        <v>7555</v>
      </c>
      <c r="C3762" s="2">
        <v>56</v>
      </c>
      <c r="D3762" s="2" t="s">
        <v>39</v>
      </c>
      <c r="E3762" s="2" t="s">
        <v>29</v>
      </c>
      <c r="F3762" s="2" t="s">
        <v>55</v>
      </c>
      <c r="G3762" s="2" t="s">
        <v>20</v>
      </c>
      <c r="H3762" s="7">
        <v>20645.52</v>
      </c>
      <c r="I3762" s="3">
        <v>45615</v>
      </c>
      <c r="J3762" s="3" t="str">
        <f>TEXT(NIgerian_Fintech[[#This Row],[TransactionDate]], "JJJJ")</f>
        <v>2024</v>
      </c>
      <c r="K3762" s="3" t="str">
        <f>TEXT(NIgerian_Fintech[[#This Row],[TransactionDate]], "MMMM")</f>
        <v>November</v>
      </c>
      <c r="L3762" s="3" t="str">
        <f>TEXT(NIgerian_Fintech[[#This Row],[TransactionDate]], "MM")</f>
        <v>11</v>
      </c>
      <c r="M3762" s="3" t="str">
        <f>TEXT(NIgerian_Fintech[[#This Row],[TransactionDate]], "tttt")</f>
        <v>Tuesday</v>
      </c>
      <c r="N3762" s="2" t="s">
        <v>16</v>
      </c>
    </row>
    <row r="3763" spans="1:14" ht="14.5" x14ac:dyDescent="0.35">
      <c r="A3763" s="2" t="s">
        <v>7556</v>
      </c>
      <c r="B3763" s="2" t="s">
        <v>7557</v>
      </c>
      <c r="C3763" s="2">
        <v>18</v>
      </c>
      <c r="D3763" s="2" t="s">
        <v>39</v>
      </c>
      <c r="E3763" s="2" t="s">
        <v>64</v>
      </c>
      <c r="F3763" s="2" t="s">
        <v>14</v>
      </c>
      <c r="G3763" s="2" t="s">
        <v>30</v>
      </c>
      <c r="H3763" s="7">
        <v>7907.02</v>
      </c>
      <c r="I3763" s="3">
        <v>45537</v>
      </c>
      <c r="J3763" s="3" t="str">
        <f>TEXT(NIgerian_Fintech[[#This Row],[TransactionDate]], "JJJJ")</f>
        <v>2024</v>
      </c>
      <c r="K3763" s="3" t="str">
        <f>TEXT(NIgerian_Fintech[[#This Row],[TransactionDate]], "MMMM")</f>
        <v>September</v>
      </c>
      <c r="L3763" s="3" t="str">
        <f>TEXT(NIgerian_Fintech[[#This Row],[TransactionDate]], "MM")</f>
        <v>09</v>
      </c>
      <c r="M3763" s="3" t="str">
        <f>TEXT(NIgerian_Fintech[[#This Row],[TransactionDate]], "tttt")</f>
        <v>Monday</v>
      </c>
      <c r="N3763" s="2" t="s">
        <v>16</v>
      </c>
    </row>
    <row r="3764" spans="1:14" ht="14.5" x14ac:dyDescent="0.35">
      <c r="A3764" s="2" t="s">
        <v>7558</v>
      </c>
      <c r="B3764" s="2" t="s">
        <v>7559</v>
      </c>
      <c r="C3764" s="2">
        <v>34</v>
      </c>
      <c r="D3764" s="2" t="s">
        <v>12</v>
      </c>
      <c r="E3764" s="2" t="s">
        <v>24</v>
      </c>
      <c r="F3764" s="2" t="s">
        <v>35</v>
      </c>
      <c r="G3764" s="2" t="s">
        <v>20</v>
      </c>
      <c r="H3764" s="7">
        <v>8248.73</v>
      </c>
      <c r="I3764" s="3">
        <v>45173</v>
      </c>
      <c r="J3764" s="3" t="str">
        <f>TEXT(NIgerian_Fintech[[#This Row],[TransactionDate]], "JJJJ")</f>
        <v>2023</v>
      </c>
      <c r="K3764" s="3" t="str">
        <f>TEXT(NIgerian_Fintech[[#This Row],[TransactionDate]], "MMMM")</f>
        <v>September</v>
      </c>
      <c r="L3764" s="3" t="str">
        <f>TEXT(NIgerian_Fintech[[#This Row],[TransactionDate]], "MM")</f>
        <v>09</v>
      </c>
      <c r="M3764" s="3" t="str">
        <f>TEXT(NIgerian_Fintech[[#This Row],[TransactionDate]], "tttt")</f>
        <v>Monday</v>
      </c>
      <c r="N3764" s="2" t="s">
        <v>16</v>
      </c>
    </row>
    <row r="3765" spans="1:14" ht="14.5" x14ac:dyDescent="0.35">
      <c r="A3765" s="2" t="s">
        <v>7560</v>
      </c>
      <c r="B3765" s="2" t="s">
        <v>7561</v>
      </c>
      <c r="C3765" s="2">
        <v>58</v>
      </c>
      <c r="D3765" s="2" t="s">
        <v>12</v>
      </c>
      <c r="E3765" s="2" t="s">
        <v>29</v>
      </c>
      <c r="F3765" s="2" t="s">
        <v>35</v>
      </c>
      <c r="G3765" s="2" t="s">
        <v>30</v>
      </c>
      <c r="H3765" s="7">
        <v>68.87</v>
      </c>
      <c r="I3765" s="3">
        <v>45250</v>
      </c>
      <c r="J3765" s="3" t="str">
        <f>TEXT(NIgerian_Fintech[[#This Row],[TransactionDate]], "JJJJ")</f>
        <v>2023</v>
      </c>
      <c r="K3765" s="3" t="str">
        <f>TEXT(NIgerian_Fintech[[#This Row],[TransactionDate]], "MMMM")</f>
        <v>November</v>
      </c>
      <c r="L3765" s="3" t="str">
        <f>TEXT(NIgerian_Fintech[[#This Row],[TransactionDate]], "MM")</f>
        <v>11</v>
      </c>
      <c r="M3765" s="3" t="str">
        <f>TEXT(NIgerian_Fintech[[#This Row],[TransactionDate]], "tttt")</f>
        <v>Monday</v>
      </c>
      <c r="N3765" s="2" t="s">
        <v>16</v>
      </c>
    </row>
    <row r="3766" spans="1:14" ht="14.5" x14ac:dyDescent="0.35">
      <c r="A3766" s="2" t="s">
        <v>7562</v>
      </c>
      <c r="B3766" s="2" t="s">
        <v>7563</v>
      </c>
      <c r="C3766" s="2">
        <v>47</v>
      </c>
      <c r="D3766" s="2" t="s">
        <v>12</v>
      </c>
      <c r="E3766" s="2" t="s">
        <v>74</v>
      </c>
      <c r="F3766" s="2" t="s">
        <v>35</v>
      </c>
      <c r="G3766" s="2" t="s">
        <v>15</v>
      </c>
      <c r="H3766" s="7">
        <v>39630.31</v>
      </c>
      <c r="I3766" s="3">
        <v>44944</v>
      </c>
      <c r="J3766" s="3" t="str">
        <f>TEXT(NIgerian_Fintech[[#This Row],[TransactionDate]], "JJJJ")</f>
        <v>2023</v>
      </c>
      <c r="K3766" s="3" t="str">
        <f>TEXT(NIgerian_Fintech[[#This Row],[TransactionDate]], "MMMM")</f>
        <v>January</v>
      </c>
      <c r="L3766" s="3" t="str">
        <f>TEXT(NIgerian_Fintech[[#This Row],[TransactionDate]], "MM")</f>
        <v>01</v>
      </c>
      <c r="M3766" s="3" t="str">
        <f>TEXT(NIgerian_Fintech[[#This Row],[TransactionDate]], "tttt")</f>
        <v>Wednesday</v>
      </c>
      <c r="N3766" s="2" t="s">
        <v>16</v>
      </c>
    </row>
    <row r="3767" spans="1:14" ht="14.5" x14ac:dyDescent="0.35">
      <c r="A3767" s="2" t="s">
        <v>7564</v>
      </c>
      <c r="B3767" s="2" t="s">
        <v>7565</v>
      </c>
      <c r="C3767" s="2">
        <v>30</v>
      </c>
      <c r="D3767" s="2" t="s">
        <v>39</v>
      </c>
      <c r="E3767" s="2" t="s">
        <v>74</v>
      </c>
      <c r="F3767" s="2" t="s">
        <v>55</v>
      </c>
      <c r="G3767" s="2" t="s">
        <v>20</v>
      </c>
      <c r="H3767" s="7">
        <v>16414.2</v>
      </c>
      <c r="I3767" s="3">
        <v>45334</v>
      </c>
      <c r="J3767" s="3" t="str">
        <f>TEXT(NIgerian_Fintech[[#This Row],[TransactionDate]], "JJJJ")</f>
        <v>2024</v>
      </c>
      <c r="K3767" s="3" t="str">
        <f>TEXT(NIgerian_Fintech[[#This Row],[TransactionDate]], "MMMM")</f>
        <v>February</v>
      </c>
      <c r="L3767" s="3" t="str">
        <f>TEXT(NIgerian_Fintech[[#This Row],[TransactionDate]], "MM")</f>
        <v>02</v>
      </c>
      <c r="M3767" s="3" t="str">
        <f>TEXT(NIgerian_Fintech[[#This Row],[TransactionDate]], "tttt")</f>
        <v>Monday</v>
      </c>
      <c r="N3767" s="2" t="s">
        <v>16</v>
      </c>
    </row>
    <row r="3768" spans="1:14" ht="14.5" x14ac:dyDescent="0.35">
      <c r="A3768" s="2" t="s">
        <v>7566</v>
      </c>
      <c r="B3768" s="2" t="s">
        <v>7567</v>
      </c>
      <c r="C3768" s="2">
        <v>38</v>
      </c>
      <c r="D3768" s="2" t="s">
        <v>39</v>
      </c>
      <c r="E3768" s="2" t="s">
        <v>52</v>
      </c>
      <c r="F3768" s="2" t="s">
        <v>25</v>
      </c>
      <c r="G3768" s="2" t="s">
        <v>30</v>
      </c>
      <c r="H3768" s="7">
        <v>374.21</v>
      </c>
      <c r="I3768" s="3">
        <v>45337</v>
      </c>
      <c r="J3768" s="3" t="str">
        <f>TEXT(NIgerian_Fintech[[#This Row],[TransactionDate]], "JJJJ")</f>
        <v>2024</v>
      </c>
      <c r="K3768" s="3" t="str">
        <f>TEXT(NIgerian_Fintech[[#This Row],[TransactionDate]], "MMMM")</f>
        <v>February</v>
      </c>
      <c r="L3768" s="3" t="str">
        <f>TEXT(NIgerian_Fintech[[#This Row],[TransactionDate]], "MM")</f>
        <v>02</v>
      </c>
      <c r="M3768" s="3" t="str">
        <f>TEXT(NIgerian_Fintech[[#This Row],[TransactionDate]], "tttt")</f>
        <v>Thursday</v>
      </c>
      <c r="N3768" s="2" t="s">
        <v>16</v>
      </c>
    </row>
    <row r="3769" spans="1:14" ht="14.5" x14ac:dyDescent="0.35">
      <c r="A3769" s="2" t="s">
        <v>7568</v>
      </c>
      <c r="B3769" s="2" t="s">
        <v>7569</v>
      </c>
      <c r="C3769" s="2">
        <v>36</v>
      </c>
      <c r="D3769" s="2" t="s">
        <v>12</v>
      </c>
      <c r="E3769" s="2" t="s">
        <v>42</v>
      </c>
      <c r="F3769" s="2" t="s">
        <v>35</v>
      </c>
      <c r="G3769" s="2" t="s">
        <v>15</v>
      </c>
      <c r="H3769" s="7">
        <v>1939.86</v>
      </c>
      <c r="I3769" s="3">
        <v>45051</v>
      </c>
      <c r="J3769" s="3" t="str">
        <f>TEXT(NIgerian_Fintech[[#This Row],[TransactionDate]], "JJJJ")</f>
        <v>2023</v>
      </c>
      <c r="K3769" s="3" t="str">
        <f>TEXT(NIgerian_Fintech[[#This Row],[TransactionDate]], "MMMM")</f>
        <v>May</v>
      </c>
      <c r="L3769" s="3" t="str">
        <f>TEXT(NIgerian_Fintech[[#This Row],[TransactionDate]], "MM")</f>
        <v>05</v>
      </c>
      <c r="M3769" s="3" t="str">
        <f>TEXT(NIgerian_Fintech[[#This Row],[TransactionDate]], "tttt")</f>
        <v>Friday</v>
      </c>
      <c r="N3769" s="2" t="s">
        <v>21</v>
      </c>
    </row>
    <row r="3770" spans="1:14" ht="14.5" x14ac:dyDescent="0.35">
      <c r="A3770" s="2" t="s">
        <v>7570</v>
      </c>
      <c r="B3770" s="2" t="s">
        <v>7571</v>
      </c>
      <c r="C3770" s="2">
        <v>36</v>
      </c>
      <c r="D3770" s="2" t="s">
        <v>39</v>
      </c>
      <c r="E3770" s="2" t="s">
        <v>52</v>
      </c>
      <c r="F3770" s="2" t="s">
        <v>49</v>
      </c>
      <c r="G3770" s="2" t="s">
        <v>36</v>
      </c>
      <c r="H3770" s="7">
        <v>17205.439999999999</v>
      </c>
      <c r="I3770" s="3">
        <v>45246</v>
      </c>
      <c r="J3770" s="3" t="str">
        <f>TEXT(NIgerian_Fintech[[#This Row],[TransactionDate]], "JJJJ")</f>
        <v>2023</v>
      </c>
      <c r="K3770" s="3" t="str">
        <f>TEXT(NIgerian_Fintech[[#This Row],[TransactionDate]], "MMMM")</f>
        <v>November</v>
      </c>
      <c r="L3770" s="3" t="str">
        <f>TEXT(NIgerian_Fintech[[#This Row],[TransactionDate]], "MM")</f>
        <v>11</v>
      </c>
      <c r="M3770" s="3" t="str">
        <f>TEXT(NIgerian_Fintech[[#This Row],[TransactionDate]], "tttt")</f>
        <v>Thursday</v>
      </c>
      <c r="N3770" s="2" t="s">
        <v>21</v>
      </c>
    </row>
    <row r="3771" spans="1:14" ht="14.5" x14ac:dyDescent="0.35">
      <c r="A3771" s="2" t="s">
        <v>7572</v>
      </c>
      <c r="B3771" s="2" t="s">
        <v>7573</v>
      </c>
      <c r="C3771" s="2">
        <v>42</v>
      </c>
      <c r="D3771" s="2" t="s">
        <v>39</v>
      </c>
      <c r="E3771" s="2" t="s">
        <v>24</v>
      </c>
      <c r="F3771" s="2" t="s">
        <v>35</v>
      </c>
      <c r="G3771" s="2" t="s">
        <v>26</v>
      </c>
      <c r="H3771" s="7">
        <v>908.72</v>
      </c>
      <c r="I3771" s="3">
        <v>45079</v>
      </c>
      <c r="J3771" s="3" t="str">
        <f>TEXT(NIgerian_Fintech[[#This Row],[TransactionDate]], "JJJJ")</f>
        <v>2023</v>
      </c>
      <c r="K3771" s="3" t="str">
        <f>TEXT(NIgerian_Fintech[[#This Row],[TransactionDate]], "MMMM")</f>
        <v>June</v>
      </c>
      <c r="L3771" s="3" t="str">
        <f>TEXT(NIgerian_Fintech[[#This Row],[TransactionDate]], "MM")</f>
        <v>06</v>
      </c>
      <c r="M3771" s="3" t="str">
        <f>TEXT(NIgerian_Fintech[[#This Row],[TransactionDate]], "tttt")</f>
        <v>Friday</v>
      </c>
      <c r="N3771" s="2" t="s">
        <v>21</v>
      </c>
    </row>
    <row r="3772" spans="1:14" ht="14.5" x14ac:dyDescent="0.35">
      <c r="A3772" s="2" t="s">
        <v>7574</v>
      </c>
      <c r="B3772" s="2" t="s">
        <v>7575</v>
      </c>
      <c r="C3772" s="2">
        <v>39</v>
      </c>
      <c r="D3772" s="2" t="s">
        <v>39</v>
      </c>
      <c r="E3772" s="2" t="s">
        <v>74</v>
      </c>
      <c r="F3772" s="2" t="s">
        <v>25</v>
      </c>
      <c r="G3772" s="2" t="s">
        <v>30</v>
      </c>
      <c r="H3772" s="7">
        <v>28436.25</v>
      </c>
      <c r="I3772" s="3">
        <v>45507</v>
      </c>
      <c r="J3772" s="3" t="str">
        <f>TEXT(NIgerian_Fintech[[#This Row],[TransactionDate]], "JJJJ")</f>
        <v>2024</v>
      </c>
      <c r="K3772" s="3" t="str">
        <f>TEXT(NIgerian_Fintech[[#This Row],[TransactionDate]], "MMMM")</f>
        <v>August</v>
      </c>
      <c r="L3772" s="3" t="str">
        <f>TEXT(NIgerian_Fintech[[#This Row],[TransactionDate]], "MM")</f>
        <v>08</v>
      </c>
      <c r="M3772" s="3" t="str">
        <f>TEXT(NIgerian_Fintech[[#This Row],[TransactionDate]], "tttt")</f>
        <v>Saturday</v>
      </c>
      <c r="N3772" s="2" t="s">
        <v>16</v>
      </c>
    </row>
    <row r="3773" spans="1:14" ht="14.5" x14ac:dyDescent="0.35">
      <c r="A3773" s="2" t="s">
        <v>7576</v>
      </c>
      <c r="B3773" s="2" t="s">
        <v>7577</v>
      </c>
      <c r="C3773" s="2">
        <v>48</v>
      </c>
      <c r="D3773" s="2" t="s">
        <v>12</v>
      </c>
      <c r="E3773" s="2" t="s">
        <v>64</v>
      </c>
      <c r="F3773" s="2" t="s">
        <v>14</v>
      </c>
      <c r="G3773" s="2" t="s">
        <v>36</v>
      </c>
      <c r="H3773" s="7">
        <v>91247.33</v>
      </c>
      <c r="I3773" s="3">
        <v>45584</v>
      </c>
      <c r="J3773" s="3" t="str">
        <f>TEXT(NIgerian_Fintech[[#This Row],[TransactionDate]], "JJJJ")</f>
        <v>2024</v>
      </c>
      <c r="K3773" s="3" t="str">
        <f>TEXT(NIgerian_Fintech[[#This Row],[TransactionDate]], "MMMM")</f>
        <v>October</v>
      </c>
      <c r="L3773" s="3" t="str">
        <f>TEXT(NIgerian_Fintech[[#This Row],[TransactionDate]], "MM")</f>
        <v>10</v>
      </c>
      <c r="M3773" s="3" t="str">
        <f>TEXT(NIgerian_Fintech[[#This Row],[TransactionDate]], "tttt")</f>
        <v>Saturday</v>
      </c>
      <c r="N3773" s="2" t="s">
        <v>16</v>
      </c>
    </row>
    <row r="3774" spans="1:14" ht="14.5" x14ac:dyDescent="0.35">
      <c r="A3774" s="2" t="s">
        <v>7578</v>
      </c>
      <c r="B3774" s="2" t="s">
        <v>7579</v>
      </c>
      <c r="C3774" s="2">
        <v>34</v>
      </c>
      <c r="D3774" s="2" t="s">
        <v>39</v>
      </c>
      <c r="E3774" s="2" t="s">
        <v>42</v>
      </c>
      <c r="F3774" s="2" t="s">
        <v>14</v>
      </c>
      <c r="G3774" s="2" t="s">
        <v>15</v>
      </c>
      <c r="H3774" s="7">
        <v>21753.61</v>
      </c>
      <c r="I3774" s="3">
        <v>45483</v>
      </c>
      <c r="J3774" s="3" t="str">
        <f>TEXT(NIgerian_Fintech[[#This Row],[TransactionDate]], "JJJJ")</f>
        <v>2024</v>
      </c>
      <c r="K3774" s="3" t="str">
        <f>TEXT(NIgerian_Fintech[[#This Row],[TransactionDate]], "MMMM")</f>
        <v>July</v>
      </c>
      <c r="L3774" s="3" t="str">
        <f>TEXT(NIgerian_Fintech[[#This Row],[TransactionDate]], "MM")</f>
        <v>07</v>
      </c>
      <c r="M3774" s="3" t="str">
        <f>TEXT(NIgerian_Fintech[[#This Row],[TransactionDate]], "tttt")</f>
        <v>Wednesday</v>
      </c>
      <c r="N3774" s="2" t="s">
        <v>16</v>
      </c>
    </row>
    <row r="3775" spans="1:14" ht="14.5" x14ac:dyDescent="0.35">
      <c r="A3775" s="2" t="s">
        <v>7580</v>
      </c>
      <c r="B3775" s="2" t="s">
        <v>7581</v>
      </c>
      <c r="C3775" s="2">
        <v>40</v>
      </c>
      <c r="D3775" s="2" t="s">
        <v>39</v>
      </c>
      <c r="E3775" s="2" t="s">
        <v>24</v>
      </c>
      <c r="F3775" s="2" t="s">
        <v>55</v>
      </c>
      <c r="G3775" s="2" t="s">
        <v>36</v>
      </c>
      <c r="H3775" s="7">
        <v>13428.67</v>
      </c>
      <c r="I3775" s="3">
        <v>44946</v>
      </c>
      <c r="J3775" s="3" t="str">
        <f>TEXT(NIgerian_Fintech[[#This Row],[TransactionDate]], "JJJJ")</f>
        <v>2023</v>
      </c>
      <c r="K3775" s="3" t="str">
        <f>TEXT(NIgerian_Fintech[[#This Row],[TransactionDate]], "MMMM")</f>
        <v>January</v>
      </c>
      <c r="L3775" s="3" t="str">
        <f>TEXT(NIgerian_Fintech[[#This Row],[TransactionDate]], "MM")</f>
        <v>01</v>
      </c>
      <c r="M3775" s="3" t="str">
        <f>TEXT(NIgerian_Fintech[[#This Row],[TransactionDate]], "tttt")</f>
        <v>Friday</v>
      </c>
      <c r="N3775" s="2" t="s">
        <v>16</v>
      </c>
    </row>
    <row r="3776" spans="1:14" ht="14.5" x14ac:dyDescent="0.35">
      <c r="A3776" s="2" t="s">
        <v>7582</v>
      </c>
      <c r="B3776" s="2" t="s">
        <v>7583</v>
      </c>
      <c r="C3776" s="2">
        <v>49</v>
      </c>
      <c r="D3776" s="2" t="s">
        <v>39</v>
      </c>
      <c r="E3776" s="2" t="s">
        <v>64</v>
      </c>
      <c r="F3776" s="2" t="s">
        <v>25</v>
      </c>
      <c r="G3776" s="2" t="s">
        <v>20</v>
      </c>
      <c r="H3776" s="7">
        <v>6680.3</v>
      </c>
      <c r="I3776" s="3">
        <v>45173</v>
      </c>
      <c r="J3776" s="3" t="str">
        <f>TEXT(NIgerian_Fintech[[#This Row],[TransactionDate]], "JJJJ")</f>
        <v>2023</v>
      </c>
      <c r="K3776" s="3" t="str">
        <f>TEXT(NIgerian_Fintech[[#This Row],[TransactionDate]], "MMMM")</f>
        <v>September</v>
      </c>
      <c r="L3776" s="3" t="str">
        <f>TEXT(NIgerian_Fintech[[#This Row],[TransactionDate]], "MM")</f>
        <v>09</v>
      </c>
      <c r="M3776" s="3" t="str">
        <f>TEXT(NIgerian_Fintech[[#This Row],[TransactionDate]], "tttt")</f>
        <v>Monday</v>
      </c>
      <c r="N3776" s="2" t="s">
        <v>16</v>
      </c>
    </row>
    <row r="3777" spans="1:14" ht="14.5" x14ac:dyDescent="0.35">
      <c r="A3777" s="2" t="s">
        <v>7584</v>
      </c>
      <c r="B3777" s="2" t="s">
        <v>7585</v>
      </c>
      <c r="C3777" s="2">
        <v>27</v>
      </c>
      <c r="D3777" s="2" t="s">
        <v>39</v>
      </c>
      <c r="E3777" s="2" t="s">
        <v>24</v>
      </c>
      <c r="F3777" s="2" t="s">
        <v>49</v>
      </c>
      <c r="G3777" s="2" t="s">
        <v>26</v>
      </c>
      <c r="H3777" s="7">
        <v>860.26</v>
      </c>
      <c r="I3777" s="3">
        <v>45316</v>
      </c>
      <c r="J3777" s="3" t="str">
        <f>TEXT(NIgerian_Fintech[[#This Row],[TransactionDate]], "JJJJ")</f>
        <v>2024</v>
      </c>
      <c r="K3777" s="3" t="str">
        <f>TEXT(NIgerian_Fintech[[#This Row],[TransactionDate]], "MMMM")</f>
        <v>January</v>
      </c>
      <c r="L3777" s="3" t="str">
        <f>TEXT(NIgerian_Fintech[[#This Row],[TransactionDate]], "MM")</f>
        <v>01</v>
      </c>
      <c r="M3777" s="3" t="str">
        <f>TEXT(NIgerian_Fintech[[#This Row],[TransactionDate]], "tttt")</f>
        <v>Thursday</v>
      </c>
      <c r="N3777" s="2" t="s">
        <v>16</v>
      </c>
    </row>
    <row r="3778" spans="1:14" ht="14.5" x14ac:dyDescent="0.35">
      <c r="A3778" s="2" t="s">
        <v>7586</v>
      </c>
      <c r="B3778" s="2" t="s">
        <v>7587</v>
      </c>
      <c r="C3778" s="2">
        <v>27</v>
      </c>
      <c r="D3778" s="2" t="s">
        <v>39</v>
      </c>
      <c r="E3778" s="2" t="s">
        <v>52</v>
      </c>
      <c r="F3778" s="2" t="s">
        <v>25</v>
      </c>
      <c r="G3778" s="2" t="s">
        <v>30</v>
      </c>
      <c r="H3778" s="7">
        <v>13109.87</v>
      </c>
      <c r="I3778" s="3">
        <v>45273</v>
      </c>
      <c r="J3778" s="3" t="str">
        <f>TEXT(NIgerian_Fintech[[#This Row],[TransactionDate]], "JJJJ")</f>
        <v>2023</v>
      </c>
      <c r="K3778" s="3" t="str">
        <f>TEXT(NIgerian_Fintech[[#This Row],[TransactionDate]], "MMMM")</f>
        <v>December</v>
      </c>
      <c r="L3778" s="3" t="str">
        <f>TEXT(NIgerian_Fintech[[#This Row],[TransactionDate]], "MM")</f>
        <v>12</v>
      </c>
      <c r="M3778" s="3" t="str">
        <f>TEXT(NIgerian_Fintech[[#This Row],[TransactionDate]], "tttt")</f>
        <v>Wednesday</v>
      </c>
      <c r="N3778" s="2" t="s">
        <v>69</v>
      </c>
    </row>
    <row r="3779" spans="1:14" ht="14.5" x14ac:dyDescent="0.35">
      <c r="A3779" s="2" t="s">
        <v>7588</v>
      </c>
      <c r="B3779" s="2" t="s">
        <v>7589</v>
      </c>
      <c r="C3779" s="2">
        <v>53</v>
      </c>
      <c r="D3779" s="2" t="s">
        <v>39</v>
      </c>
      <c r="E3779" s="2" t="s">
        <v>13</v>
      </c>
      <c r="F3779" s="2" t="s">
        <v>49</v>
      </c>
      <c r="G3779" s="2" t="s">
        <v>15</v>
      </c>
      <c r="H3779" s="7">
        <v>5056.1400000000003</v>
      </c>
      <c r="I3779" s="3">
        <v>45402</v>
      </c>
      <c r="J3779" s="3" t="str">
        <f>TEXT(NIgerian_Fintech[[#This Row],[TransactionDate]], "JJJJ")</f>
        <v>2024</v>
      </c>
      <c r="K3779" s="3" t="str">
        <f>TEXT(NIgerian_Fintech[[#This Row],[TransactionDate]], "MMMM")</f>
        <v>April</v>
      </c>
      <c r="L3779" s="3" t="str">
        <f>TEXT(NIgerian_Fintech[[#This Row],[TransactionDate]], "MM")</f>
        <v>04</v>
      </c>
      <c r="M3779" s="3" t="str">
        <f>TEXT(NIgerian_Fintech[[#This Row],[TransactionDate]], "tttt")</f>
        <v>Saturday</v>
      </c>
      <c r="N3779" s="2" t="s">
        <v>16</v>
      </c>
    </row>
    <row r="3780" spans="1:14" ht="14.5" x14ac:dyDescent="0.35">
      <c r="A3780" s="2" t="s">
        <v>7590</v>
      </c>
      <c r="B3780" s="2" t="s">
        <v>7591</v>
      </c>
      <c r="C3780" s="2">
        <v>25</v>
      </c>
      <c r="D3780" s="2" t="s">
        <v>39</v>
      </c>
      <c r="E3780" s="2" t="s">
        <v>64</v>
      </c>
      <c r="F3780" s="2" t="s">
        <v>49</v>
      </c>
      <c r="G3780" s="2" t="s">
        <v>26</v>
      </c>
      <c r="H3780" s="7">
        <v>8445.02</v>
      </c>
      <c r="I3780" s="3">
        <v>45129</v>
      </c>
      <c r="J3780" s="3" t="str">
        <f>TEXT(NIgerian_Fintech[[#This Row],[TransactionDate]], "JJJJ")</f>
        <v>2023</v>
      </c>
      <c r="K3780" s="3" t="str">
        <f>TEXT(NIgerian_Fintech[[#This Row],[TransactionDate]], "MMMM")</f>
        <v>July</v>
      </c>
      <c r="L3780" s="3" t="str">
        <f>TEXT(NIgerian_Fintech[[#This Row],[TransactionDate]], "MM")</f>
        <v>07</v>
      </c>
      <c r="M3780" s="3" t="str">
        <f>TEXT(NIgerian_Fintech[[#This Row],[TransactionDate]], "tttt")</f>
        <v>Saturday</v>
      </c>
      <c r="N3780" s="2" t="s">
        <v>16</v>
      </c>
    </row>
    <row r="3781" spans="1:14" ht="14.5" x14ac:dyDescent="0.35">
      <c r="A3781" s="2" t="s">
        <v>7592</v>
      </c>
      <c r="B3781" s="2" t="s">
        <v>7593</v>
      </c>
      <c r="C3781" s="2">
        <v>37</v>
      </c>
      <c r="D3781" s="2" t="s">
        <v>12</v>
      </c>
      <c r="E3781" s="2" t="s">
        <v>52</v>
      </c>
      <c r="F3781" s="2" t="s">
        <v>25</v>
      </c>
      <c r="G3781" s="2" t="s">
        <v>15</v>
      </c>
      <c r="H3781" s="7">
        <v>3472.77</v>
      </c>
      <c r="I3781" s="3">
        <v>44935</v>
      </c>
      <c r="J3781" s="3" t="str">
        <f>TEXT(NIgerian_Fintech[[#This Row],[TransactionDate]], "JJJJ")</f>
        <v>2023</v>
      </c>
      <c r="K3781" s="3" t="str">
        <f>TEXT(NIgerian_Fintech[[#This Row],[TransactionDate]], "MMMM")</f>
        <v>January</v>
      </c>
      <c r="L3781" s="3" t="str">
        <f>TEXT(NIgerian_Fintech[[#This Row],[TransactionDate]], "MM")</f>
        <v>01</v>
      </c>
      <c r="M3781" s="3" t="str">
        <f>TEXT(NIgerian_Fintech[[#This Row],[TransactionDate]], "tttt")</f>
        <v>Monday</v>
      </c>
      <c r="N3781" s="2" t="s">
        <v>16</v>
      </c>
    </row>
    <row r="3782" spans="1:14" ht="14.5" x14ac:dyDescent="0.35">
      <c r="A3782" s="2" t="s">
        <v>7594</v>
      </c>
      <c r="B3782" s="2" t="s">
        <v>7595</v>
      </c>
      <c r="C3782" s="2">
        <v>49</v>
      </c>
      <c r="D3782" s="2" t="s">
        <v>12</v>
      </c>
      <c r="E3782" s="2" t="s">
        <v>52</v>
      </c>
      <c r="F3782" s="2" t="s">
        <v>19</v>
      </c>
      <c r="G3782" s="2" t="s">
        <v>36</v>
      </c>
      <c r="H3782" s="7">
        <v>2772.78</v>
      </c>
      <c r="I3782" s="3">
        <v>45618</v>
      </c>
      <c r="J3782" s="3" t="str">
        <f>TEXT(NIgerian_Fintech[[#This Row],[TransactionDate]], "JJJJ")</f>
        <v>2024</v>
      </c>
      <c r="K3782" s="3" t="str">
        <f>TEXT(NIgerian_Fintech[[#This Row],[TransactionDate]], "MMMM")</f>
        <v>November</v>
      </c>
      <c r="L3782" s="3" t="str">
        <f>TEXT(NIgerian_Fintech[[#This Row],[TransactionDate]], "MM")</f>
        <v>11</v>
      </c>
      <c r="M3782" s="3" t="str">
        <f>TEXT(NIgerian_Fintech[[#This Row],[TransactionDate]], "tttt")</f>
        <v>Friday</v>
      </c>
      <c r="N3782" s="2" t="s">
        <v>16</v>
      </c>
    </row>
    <row r="3783" spans="1:14" ht="14.5" x14ac:dyDescent="0.35">
      <c r="A3783" s="2" t="s">
        <v>7596</v>
      </c>
      <c r="B3783" s="2" t="s">
        <v>7597</v>
      </c>
      <c r="C3783" s="2">
        <v>31</v>
      </c>
      <c r="D3783" s="2" t="s">
        <v>39</v>
      </c>
      <c r="E3783" s="2" t="s">
        <v>52</v>
      </c>
      <c r="F3783" s="2" t="s">
        <v>25</v>
      </c>
      <c r="G3783" s="2" t="s">
        <v>15</v>
      </c>
      <c r="H3783" s="7">
        <v>3920.02</v>
      </c>
      <c r="I3783" s="3">
        <v>45594</v>
      </c>
      <c r="J3783" s="3" t="str">
        <f>TEXT(NIgerian_Fintech[[#This Row],[TransactionDate]], "JJJJ")</f>
        <v>2024</v>
      </c>
      <c r="K3783" s="3" t="str">
        <f>TEXT(NIgerian_Fintech[[#This Row],[TransactionDate]], "MMMM")</f>
        <v>October</v>
      </c>
      <c r="L3783" s="3" t="str">
        <f>TEXT(NIgerian_Fintech[[#This Row],[TransactionDate]], "MM")</f>
        <v>10</v>
      </c>
      <c r="M3783" s="3" t="str">
        <f>TEXT(NIgerian_Fintech[[#This Row],[TransactionDate]], "tttt")</f>
        <v>Tuesday</v>
      </c>
      <c r="N3783" s="2" t="s">
        <v>16</v>
      </c>
    </row>
    <row r="3784" spans="1:14" ht="14.5" x14ac:dyDescent="0.35">
      <c r="A3784" s="2" t="s">
        <v>7598</v>
      </c>
      <c r="B3784" s="2" t="s">
        <v>7599</v>
      </c>
      <c r="C3784" s="2">
        <v>45</v>
      </c>
      <c r="D3784" s="2" t="s">
        <v>12</v>
      </c>
      <c r="E3784" s="2" t="s">
        <v>13</v>
      </c>
      <c r="F3784" s="2" t="s">
        <v>49</v>
      </c>
      <c r="G3784" s="2" t="s">
        <v>15</v>
      </c>
      <c r="H3784" s="7">
        <v>16810.84</v>
      </c>
      <c r="I3784" s="3">
        <v>45457</v>
      </c>
      <c r="J3784" s="3" t="str">
        <f>TEXT(NIgerian_Fintech[[#This Row],[TransactionDate]], "JJJJ")</f>
        <v>2024</v>
      </c>
      <c r="K3784" s="3" t="str">
        <f>TEXT(NIgerian_Fintech[[#This Row],[TransactionDate]], "MMMM")</f>
        <v>June</v>
      </c>
      <c r="L3784" s="3" t="str">
        <f>TEXT(NIgerian_Fintech[[#This Row],[TransactionDate]], "MM")</f>
        <v>06</v>
      </c>
      <c r="M3784" s="3" t="str">
        <f>TEXT(NIgerian_Fintech[[#This Row],[TransactionDate]], "tttt")</f>
        <v>Friday</v>
      </c>
      <c r="N3784" s="2" t="s">
        <v>16</v>
      </c>
    </row>
    <row r="3785" spans="1:14" ht="14.5" x14ac:dyDescent="0.35">
      <c r="A3785" s="2" t="s">
        <v>7600</v>
      </c>
      <c r="B3785" s="2" t="s">
        <v>7601</v>
      </c>
      <c r="C3785" s="2">
        <v>63</v>
      </c>
      <c r="D3785" s="2" t="s">
        <v>39</v>
      </c>
      <c r="E3785" s="2" t="s">
        <v>13</v>
      </c>
      <c r="F3785" s="2" t="s">
        <v>35</v>
      </c>
      <c r="G3785" s="2" t="s">
        <v>36</v>
      </c>
      <c r="H3785" s="7">
        <v>5559.83</v>
      </c>
      <c r="I3785" s="3">
        <v>45029</v>
      </c>
      <c r="J3785" s="3" t="str">
        <f>TEXT(NIgerian_Fintech[[#This Row],[TransactionDate]], "JJJJ")</f>
        <v>2023</v>
      </c>
      <c r="K3785" s="3" t="str">
        <f>TEXT(NIgerian_Fintech[[#This Row],[TransactionDate]], "MMMM")</f>
        <v>April</v>
      </c>
      <c r="L3785" s="3" t="str">
        <f>TEXT(NIgerian_Fintech[[#This Row],[TransactionDate]], "MM")</f>
        <v>04</v>
      </c>
      <c r="M3785" s="3" t="str">
        <f>TEXT(NIgerian_Fintech[[#This Row],[TransactionDate]], "tttt")</f>
        <v>Thursday</v>
      </c>
      <c r="N3785" s="2" t="s">
        <v>69</v>
      </c>
    </row>
    <row r="3786" spans="1:14" ht="14.5" x14ac:dyDescent="0.35">
      <c r="A3786" s="2" t="s">
        <v>7602</v>
      </c>
      <c r="B3786" s="2" t="s">
        <v>7603</v>
      </c>
      <c r="C3786" s="2">
        <v>41</v>
      </c>
      <c r="D3786" s="2" t="s">
        <v>39</v>
      </c>
      <c r="E3786" s="2" t="s">
        <v>29</v>
      </c>
      <c r="F3786" s="2" t="s">
        <v>14</v>
      </c>
      <c r="G3786" s="2" t="s">
        <v>36</v>
      </c>
      <c r="H3786" s="7">
        <v>3735.42</v>
      </c>
      <c r="I3786" s="3">
        <v>45172</v>
      </c>
      <c r="J3786" s="3" t="str">
        <f>TEXT(NIgerian_Fintech[[#This Row],[TransactionDate]], "JJJJ")</f>
        <v>2023</v>
      </c>
      <c r="K3786" s="3" t="str">
        <f>TEXT(NIgerian_Fintech[[#This Row],[TransactionDate]], "MMMM")</f>
        <v>September</v>
      </c>
      <c r="L3786" s="3" t="str">
        <f>TEXT(NIgerian_Fintech[[#This Row],[TransactionDate]], "MM")</f>
        <v>09</v>
      </c>
      <c r="M3786" s="3" t="str">
        <f>TEXT(NIgerian_Fintech[[#This Row],[TransactionDate]], "tttt")</f>
        <v>Sunday</v>
      </c>
      <c r="N3786" s="2" t="s">
        <v>16</v>
      </c>
    </row>
    <row r="3787" spans="1:14" ht="14.5" x14ac:dyDescent="0.35">
      <c r="A3787" s="2" t="s">
        <v>7604</v>
      </c>
      <c r="B3787" s="2" t="s">
        <v>7605</v>
      </c>
      <c r="C3787" s="2">
        <v>32</v>
      </c>
      <c r="D3787" s="2" t="s">
        <v>39</v>
      </c>
      <c r="E3787" s="2" t="s">
        <v>13</v>
      </c>
      <c r="F3787" s="2" t="s">
        <v>14</v>
      </c>
      <c r="G3787" s="2" t="s">
        <v>26</v>
      </c>
      <c r="H3787" s="7">
        <v>5673.44</v>
      </c>
      <c r="I3787" s="3">
        <v>45523</v>
      </c>
      <c r="J3787" s="3" t="str">
        <f>TEXT(NIgerian_Fintech[[#This Row],[TransactionDate]], "JJJJ")</f>
        <v>2024</v>
      </c>
      <c r="K3787" s="3" t="str">
        <f>TEXT(NIgerian_Fintech[[#This Row],[TransactionDate]], "MMMM")</f>
        <v>August</v>
      </c>
      <c r="L3787" s="3" t="str">
        <f>TEXT(NIgerian_Fintech[[#This Row],[TransactionDate]], "MM")</f>
        <v>08</v>
      </c>
      <c r="M3787" s="3" t="str">
        <f>TEXT(NIgerian_Fintech[[#This Row],[TransactionDate]], "tttt")</f>
        <v>Monday</v>
      </c>
      <c r="N3787" s="2" t="s">
        <v>16</v>
      </c>
    </row>
    <row r="3788" spans="1:14" ht="14.5" x14ac:dyDescent="0.35">
      <c r="A3788" s="2" t="s">
        <v>7606</v>
      </c>
      <c r="B3788" s="2" t="s">
        <v>7607</v>
      </c>
      <c r="C3788" s="2">
        <v>39</v>
      </c>
      <c r="D3788" s="2" t="s">
        <v>12</v>
      </c>
      <c r="E3788" s="2" t="s">
        <v>42</v>
      </c>
      <c r="F3788" s="2" t="s">
        <v>55</v>
      </c>
      <c r="G3788" s="2" t="s">
        <v>30</v>
      </c>
      <c r="H3788" s="7">
        <v>328.2</v>
      </c>
      <c r="I3788" s="3">
        <v>45245</v>
      </c>
      <c r="J3788" s="3" t="str">
        <f>TEXT(NIgerian_Fintech[[#This Row],[TransactionDate]], "JJJJ")</f>
        <v>2023</v>
      </c>
      <c r="K3788" s="3" t="str">
        <f>TEXT(NIgerian_Fintech[[#This Row],[TransactionDate]], "MMMM")</f>
        <v>November</v>
      </c>
      <c r="L3788" s="3" t="str">
        <f>TEXT(NIgerian_Fintech[[#This Row],[TransactionDate]], "MM")</f>
        <v>11</v>
      </c>
      <c r="M3788" s="3" t="str">
        <f>TEXT(NIgerian_Fintech[[#This Row],[TransactionDate]], "tttt")</f>
        <v>Wednesday</v>
      </c>
      <c r="N3788" s="2" t="s">
        <v>69</v>
      </c>
    </row>
    <row r="3789" spans="1:14" ht="14.5" x14ac:dyDescent="0.35">
      <c r="A3789" s="2" t="s">
        <v>7608</v>
      </c>
      <c r="B3789" s="2" t="s">
        <v>7609</v>
      </c>
      <c r="C3789" s="2">
        <v>47</v>
      </c>
      <c r="D3789" s="2" t="s">
        <v>39</v>
      </c>
      <c r="E3789" s="2" t="s">
        <v>13</v>
      </c>
      <c r="F3789" s="2" t="s">
        <v>14</v>
      </c>
      <c r="G3789" s="2" t="s">
        <v>36</v>
      </c>
      <c r="H3789" s="7">
        <v>22127.84</v>
      </c>
      <c r="I3789" s="3">
        <v>45277</v>
      </c>
      <c r="J3789" s="3" t="str">
        <f>TEXT(NIgerian_Fintech[[#This Row],[TransactionDate]], "JJJJ")</f>
        <v>2023</v>
      </c>
      <c r="K3789" s="3" t="str">
        <f>TEXT(NIgerian_Fintech[[#This Row],[TransactionDate]], "MMMM")</f>
        <v>December</v>
      </c>
      <c r="L3789" s="3" t="str">
        <f>TEXT(NIgerian_Fintech[[#This Row],[TransactionDate]], "MM")</f>
        <v>12</v>
      </c>
      <c r="M3789" s="3" t="str">
        <f>TEXT(NIgerian_Fintech[[#This Row],[TransactionDate]], "tttt")</f>
        <v>Sunday</v>
      </c>
      <c r="N3789" s="2" t="s">
        <v>16</v>
      </c>
    </row>
    <row r="3790" spans="1:14" ht="14.5" x14ac:dyDescent="0.35">
      <c r="A3790" s="2" t="s">
        <v>7610</v>
      </c>
      <c r="B3790" s="2" t="s">
        <v>7611</v>
      </c>
      <c r="C3790" s="2">
        <v>21</v>
      </c>
      <c r="D3790" s="2" t="s">
        <v>39</v>
      </c>
      <c r="E3790" s="2" t="s">
        <v>13</v>
      </c>
      <c r="F3790" s="2" t="s">
        <v>19</v>
      </c>
      <c r="G3790" s="2" t="s">
        <v>26</v>
      </c>
      <c r="H3790" s="7">
        <v>8024.3</v>
      </c>
      <c r="I3790" s="3">
        <v>45160</v>
      </c>
      <c r="J3790" s="3" t="str">
        <f>TEXT(NIgerian_Fintech[[#This Row],[TransactionDate]], "JJJJ")</f>
        <v>2023</v>
      </c>
      <c r="K3790" s="3" t="str">
        <f>TEXT(NIgerian_Fintech[[#This Row],[TransactionDate]], "MMMM")</f>
        <v>August</v>
      </c>
      <c r="L3790" s="3" t="str">
        <f>TEXT(NIgerian_Fintech[[#This Row],[TransactionDate]], "MM")</f>
        <v>08</v>
      </c>
      <c r="M3790" s="3" t="str">
        <f>TEXT(NIgerian_Fintech[[#This Row],[TransactionDate]], "tttt")</f>
        <v>Tuesday</v>
      </c>
      <c r="N3790" s="2" t="s">
        <v>16</v>
      </c>
    </row>
    <row r="3791" spans="1:14" ht="14.5" x14ac:dyDescent="0.35">
      <c r="A3791" s="2" t="s">
        <v>7612</v>
      </c>
      <c r="B3791" s="2" t="s">
        <v>7613</v>
      </c>
      <c r="C3791" s="2">
        <v>30</v>
      </c>
      <c r="D3791" s="2" t="s">
        <v>12</v>
      </c>
      <c r="E3791" s="2" t="s">
        <v>13</v>
      </c>
      <c r="F3791" s="2" t="s">
        <v>49</v>
      </c>
      <c r="G3791" s="2" t="s">
        <v>15</v>
      </c>
      <c r="H3791" s="7">
        <v>1107.3699999999999</v>
      </c>
      <c r="I3791" s="3">
        <v>45573</v>
      </c>
      <c r="J3791" s="3" t="str">
        <f>TEXT(NIgerian_Fintech[[#This Row],[TransactionDate]], "JJJJ")</f>
        <v>2024</v>
      </c>
      <c r="K3791" s="3" t="str">
        <f>TEXT(NIgerian_Fintech[[#This Row],[TransactionDate]], "MMMM")</f>
        <v>October</v>
      </c>
      <c r="L3791" s="3" t="str">
        <f>TEXT(NIgerian_Fintech[[#This Row],[TransactionDate]], "MM")</f>
        <v>10</v>
      </c>
      <c r="M3791" s="3" t="str">
        <f>TEXT(NIgerian_Fintech[[#This Row],[TransactionDate]], "tttt")</f>
        <v>Tuesday</v>
      </c>
      <c r="N3791" s="2" t="s">
        <v>16</v>
      </c>
    </row>
    <row r="3792" spans="1:14" ht="14.5" x14ac:dyDescent="0.35">
      <c r="A3792" s="2" t="s">
        <v>7614</v>
      </c>
      <c r="B3792" s="2" t="s">
        <v>7615</v>
      </c>
      <c r="C3792" s="2">
        <v>40</v>
      </c>
      <c r="D3792" s="2" t="s">
        <v>12</v>
      </c>
      <c r="E3792" s="2" t="s">
        <v>24</v>
      </c>
      <c r="F3792" s="2" t="s">
        <v>25</v>
      </c>
      <c r="G3792" s="2" t="s">
        <v>15</v>
      </c>
      <c r="H3792" s="7">
        <v>3402.49</v>
      </c>
      <c r="I3792" s="3">
        <v>44963</v>
      </c>
      <c r="J3792" s="3" t="str">
        <f>TEXT(NIgerian_Fintech[[#This Row],[TransactionDate]], "JJJJ")</f>
        <v>2023</v>
      </c>
      <c r="K3792" s="3" t="str">
        <f>TEXT(NIgerian_Fintech[[#This Row],[TransactionDate]], "MMMM")</f>
        <v>February</v>
      </c>
      <c r="L3792" s="3" t="str">
        <f>TEXT(NIgerian_Fintech[[#This Row],[TransactionDate]], "MM")</f>
        <v>02</v>
      </c>
      <c r="M3792" s="3" t="str">
        <f>TEXT(NIgerian_Fintech[[#This Row],[TransactionDate]], "tttt")</f>
        <v>Monday</v>
      </c>
      <c r="N3792" s="2" t="s">
        <v>16</v>
      </c>
    </row>
    <row r="3793" spans="1:14" ht="14.5" x14ac:dyDescent="0.35">
      <c r="A3793" s="2" t="s">
        <v>7616</v>
      </c>
      <c r="B3793" s="2" t="s">
        <v>7617</v>
      </c>
      <c r="C3793" s="2">
        <v>25</v>
      </c>
      <c r="D3793" s="2" t="s">
        <v>39</v>
      </c>
      <c r="E3793" s="2" t="s">
        <v>64</v>
      </c>
      <c r="F3793" s="2" t="s">
        <v>25</v>
      </c>
      <c r="G3793" s="2" t="s">
        <v>20</v>
      </c>
      <c r="H3793" s="7">
        <v>41075.97</v>
      </c>
      <c r="I3793" s="3">
        <v>45271</v>
      </c>
      <c r="J3793" s="3" t="str">
        <f>TEXT(NIgerian_Fintech[[#This Row],[TransactionDate]], "JJJJ")</f>
        <v>2023</v>
      </c>
      <c r="K3793" s="3" t="str">
        <f>TEXT(NIgerian_Fintech[[#This Row],[TransactionDate]], "MMMM")</f>
        <v>December</v>
      </c>
      <c r="L3793" s="3" t="str">
        <f>TEXT(NIgerian_Fintech[[#This Row],[TransactionDate]], "MM")</f>
        <v>12</v>
      </c>
      <c r="M3793" s="3" t="str">
        <f>TEXT(NIgerian_Fintech[[#This Row],[TransactionDate]], "tttt")</f>
        <v>Monday</v>
      </c>
      <c r="N3793" s="2" t="s">
        <v>16</v>
      </c>
    </row>
    <row r="3794" spans="1:14" ht="14.5" x14ac:dyDescent="0.35">
      <c r="A3794" s="2" t="s">
        <v>7618</v>
      </c>
      <c r="B3794" s="2" t="s">
        <v>7619</v>
      </c>
      <c r="C3794" s="2">
        <v>35</v>
      </c>
      <c r="D3794" s="2" t="s">
        <v>12</v>
      </c>
      <c r="E3794" s="2" t="s">
        <v>13</v>
      </c>
      <c r="F3794" s="2" t="s">
        <v>19</v>
      </c>
      <c r="G3794" s="2" t="s">
        <v>36</v>
      </c>
      <c r="H3794" s="7">
        <v>8990.83</v>
      </c>
      <c r="I3794" s="3">
        <v>45530</v>
      </c>
      <c r="J3794" s="3" t="str">
        <f>TEXT(NIgerian_Fintech[[#This Row],[TransactionDate]], "JJJJ")</f>
        <v>2024</v>
      </c>
      <c r="K3794" s="3" t="str">
        <f>TEXT(NIgerian_Fintech[[#This Row],[TransactionDate]], "MMMM")</f>
        <v>August</v>
      </c>
      <c r="L3794" s="3" t="str">
        <f>TEXT(NIgerian_Fintech[[#This Row],[TransactionDate]], "MM")</f>
        <v>08</v>
      </c>
      <c r="M3794" s="3" t="str">
        <f>TEXT(NIgerian_Fintech[[#This Row],[TransactionDate]], "tttt")</f>
        <v>Monday</v>
      </c>
      <c r="N3794" s="2" t="s">
        <v>16</v>
      </c>
    </row>
    <row r="3795" spans="1:14" ht="14.5" x14ac:dyDescent="0.35">
      <c r="A3795" s="2" t="s">
        <v>7620</v>
      </c>
      <c r="B3795" s="2" t="s">
        <v>7621</v>
      </c>
      <c r="C3795" s="2">
        <v>29</v>
      </c>
      <c r="D3795" s="2" t="s">
        <v>12</v>
      </c>
      <c r="E3795" s="2" t="s">
        <v>42</v>
      </c>
      <c r="F3795" s="2" t="s">
        <v>14</v>
      </c>
      <c r="G3795" s="2" t="s">
        <v>26</v>
      </c>
      <c r="H3795" s="7">
        <v>3444.71</v>
      </c>
      <c r="I3795" s="3">
        <v>45218</v>
      </c>
      <c r="J3795" s="3" t="str">
        <f>TEXT(NIgerian_Fintech[[#This Row],[TransactionDate]], "JJJJ")</f>
        <v>2023</v>
      </c>
      <c r="K3795" s="3" t="str">
        <f>TEXT(NIgerian_Fintech[[#This Row],[TransactionDate]], "MMMM")</f>
        <v>October</v>
      </c>
      <c r="L3795" s="3" t="str">
        <f>TEXT(NIgerian_Fintech[[#This Row],[TransactionDate]], "MM")</f>
        <v>10</v>
      </c>
      <c r="M3795" s="3" t="str">
        <f>TEXT(NIgerian_Fintech[[#This Row],[TransactionDate]], "tttt")</f>
        <v>Thursday</v>
      </c>
      <c r="N3795" s="2" t="s">
        <v>16</v>
      </c>
    </row>
    <row r="3796" spans="1:14" ht="14.5" x14ac:dyDescent="0.35">
      <c r="A3796" s="2" t="s">
        <v>7622</v>
      </c>
      <c r="B3796" s="2" t="s">
        <v>7623</v>
      </c>
      <c r="C3796" s="2">
        <v>48</v>
      </c>
      <c r="D3796" s="2" t="s">
        <v>39</v>
      </c>
      <c r="E3796" s="2" t="s">
        <v>24</v>
      </c>
      <c r="F3796" s="2" t="s">
        <v>49</v>
      </c>
      <c r="G3796" s="2" t="s">
        <v>26</v>
      </c>
      <c r="H3796" s="7">
        <v>5557.28</v>
      </c>
      <c r="I3796" s="3">
        <v>44943</v>
      </c>
      <c r="J3796" s="3" t="str">
        <f>TEXT(NIgerian_Fintech[[#This Row],[TransactionDate]], "JJJJ")</f>
        <v>2023</v>
      </c>
      <c r="K3796" s="3" t="str">
        <f>TEXT(NIgerian_Fintech[[#This Row],[TransactionDate]], "MMMM")</f>
        <v>January</v>
      </c>
      <c r="L3796" s="3" t="str">
        <f>TEXT(NIgerian_Fintech[[#This Row],[TransactionDate]], "MM")</f>
        <v>01</v>
      </c>
      <c r="M3796" s="3" t="str">
        <f>TEXT(NIgerian_Fintech[[#This Row],[TransactionDate]], "tttt")</f>
        <v>Tuesday</v>
      </c>
      <c r="N3796" s="2" t="s">
        <v>16</v>
      </c>
    </row>
    <row r="3797" spans="1:14" ht="14.5" x14ac:dyDescent="0.35">
      <c r="A3797" s="2" t="s">
        <v>7624</v>
      </c>
      <c r="B3797" s="2" t="s">
        <v>7625</v>
      </c>
      <c r="C3797" s="2">
        <v>31</v>
      </c>
      <c r="D3797" s="2" t="s">
        <v>39</v>
      </c>
      <c r="E3797" s="2" t="s">
        <v>52</v>
      </c>
      <c r="F3797" s="2" t="s">
        <v>14</v>
      </c>
      <c r="G3797" s="2" t="s">
        <v>30</v>
      </c>
      <c r="H3797" s="7">
        <v>2990.46</v>
      </c>
      <c r="I3797" s="3">
        <v>45016</v>
      </c>
      <c r="J3797" s="3" t="str">
        <f>TEXT(NIgerian_Fintech[[#This Row],[TransactionDate]], "JJJJ")</f>
        <v>2023</v>
      </c>
      <c r="K3797" s="3" t="str">
        <f>TEXT(NIgerian_Fintech[[#This Row],[TransactionDate]], "MMMM")</f>
        <v>March</v>
      </c>
      <c r="L3797" s="3" t="str">
        <f>TEXT(NIgerian_Fintech[[#This Row],[TransactionDate]], "MM")</f>
        <v>03</v>
      </c>
      <c r="M3797" s="3" t="str">
        <f>TEXT(NIgerian_Fintech[[#This Row],[TransactionDate]], "tttt")</f>
        <v>Friday</v>
      </c>
      <c r="N3797" s="2" t="s">
        <v>16</v>
      </c>
    </row>
    <row r="3798" spans="1:14" ht="14.5" x14ac:dyDescent="0.35">
      <c r="A3798" s="2" t="s">
        <v>7626</v>
      </c>
      <c r="B3798" s="2" t="s">
        <v>7627</v>
      </c>
      <c r="C3798" s="2">
        <v>51</v>
      </c>
      <c r="D3798" s="2" t="s">
        <v>39</v>
      </c>
      <c r="E3798" s="2" t="s">
        <v>64</v>
      </c>
      <c r="F3798" s="2" t="s">
        <v>55</v>
      </c>
      <c r="G3798" s="2" t="s">
        <v>26</v>
      </c>
      <c r="H3798" s="7">
        <v>323.20999999999998</v>
      </c>
      <c r="I3798" s="3">
        <v>45274</v>
      </c>
      <c r="J3798" s="3" t="str">
        <f>TEXT(NIgerian_Fintech[[#This Row],[TransactionDate]], "JJJJ")</f>
        <v>2023</v>
      </c>
      <c r="K3798" s="3" t="str">
        <f>TEXT(NIgerian_Fintech[[#This Row],[TransactionDate]], "MMMM")</f>
        <v>December</v>
      </c>
      <c r="L3798" s="3" t="str">
        <f>TEXT(NIgerian_Fintech[[#This Row],[TransactionDate]], "MM")</f>
        <v>12</v>
      </c>
      <c r="M3798" s="3" t="str">
        <f>TEXT(NIgerian_Fintech[[#This Row],[TransactionDate]], "tttt")</f>
        <v>Thursday</v>
      </c>
      <c r="N3798" s="2" t="s">
        <v>16</v>
      </c>
    </row>
    <row r="3799" spans="1:14" ht="14.5" x14ac:dyDescent="0.35">
      <c r="A3799" s="2" t="s">
        <v>7628</v>
      </c>
      <c r="B3799" s="2" t="s">
        <v>7629</v>
      </c>
      <c r="C3799" s="2">
        <v>35</v>
      </c>
      <c r="D3799" s="2" t="s">
        <v>12</v>
      </c>
      <c r="E3799" s="2" t="s">
        <v>74</v>
      </c>
      <c r="F3799" s="2" t="s">
        <v>14</v>
      </c>
      <c r="G3799" s="2" t="s">
        <v>36</v>
      </c>
      <c r="H3799" s="7">
        <v>18453.5</v>
      </c>
      <c r="I3799" s="3">
        <v>45603</v>
      </c>
      <c r="J3799" s="3" t="str">
        <f>TEXT(NIgerian_Fintech[[#This Row],[TransactionDate]], "JJJJ")</f>
        <v>2024</v>
      </c>
      <c r="K3799" s="3" t="str">
        <f>TEXT(NIgerian_Fintech[[#This Row],[TransactionDate]], "MMMM")</f>
        <v>November</v>
      </c>
      <c r="L3799" s="3" t="str">
        <f>TEXT(NIgerian_Fintech[[#This Row],[TransactionDate]], "MM")</f>
        <v>11</v>
      </c>
      <c r="M3799" s="3" t="str">
        <f>TEXT(NIgerian_Fintech[[#This Row],[TransactionDate]], "tttt")</f>
        <v>Thursday</v>
      </c>
      <c r="N3799" s="2" t="s">
        <v>16</v>
      </c>
    </row>
    <row r="3800" spans="1:14" ht="14.5" x14ac:dyDescent="0.35">
      <c r="A3800" s="2" t="s">
        <v>7630</v>
      </c>
      <c r="B3800" s="2" t="s">
        <v>7631</v>
      </c>
      <c r="C3800" s="2">
        <v>51</v>
      </c>
      <c r="D3800" s="2" t="s">
        <v>12</v>
      </c>
      <c r="E3800" s="2" t="s">
        <v>24</v>
      </c>
      <c r="F3800" s="2" t="s">
        <v>55</v>
      </c>
      <c r="G3800" s="2" t="s">
        <v>26</v>
      </c>
      <c r="H3800" s="7">
        <v>3459.87</v>
      </c>
      <c r="I3800" s="3">
        <v>45370</v>
      </c>
      <c r="J3800" s="3" t="str">
        <f>TEXT(NIgerian_Fintech[[#This Row],[TransactionDate]], "JJJJ")</f>
        <v>2024</v>
      </c>
      <c r="K3800" s="3" t="str">
        <f>TEXT(NIgerian_Fintech[[#This Row],[TransactionDate]], "MMMM")</f>
        <v>March</v>
      </c>
      <c r="L3800" s="3" t="str">
        <f>TEXT(NIgerian_Fintech[[#This Row],[TransactionDate]], "MM")</f>
        <v>03</v>
      </c>
      <c r="M3800" s="3" t="str">
        <f>TEXT(NIgerian_Fintech[[#This Row],[TransactionDate]], "tttt")</f>
        <v>Tuesday</v>
      </c>
      <c r="N3800" s="2" t="s">
        <v>16</v>
      </c>
    </row>
    <row r="3801" spans="1:14" ht="14.5" x14ac:dyDescent="0.35">
      <c r="A3801" s="2" t="s">
        <v>7632</v>
      </c>
      <c r="B3801" s="2" t="s">
        <v>7633</v>
      </c>
      <c r="C3801" s="2">
        <v>28</v>
      </c>
      <c r="D3801" s="2" t="s">
        <v>12</v>
      </c>
      <c r="E3801" s="2" t="s">
        <v>13</v>
      </c>
      <c r="F3801" s="2" t="s">
        <v>25</v>
      </c>
      <c r="G3801" s="2" t="s">
        <v>20</v>
      </c>
      <c r="H3801" s="7">
        <v>18226.98</v>
      </c>
      <c r="I3801" s="3">
        <v>45179</v>
      </c>
      <c r="J3801" s="3" t="str">
        <f>TEXT(NIgerian_Fintech[[#This Row],[TransactionDate]], "JJJJ")</f>
        <v>2023</v>
      </c>
      <c r="K3801" s="3" t="str">
        <f>TEXT(NIgerian_Fintech[[#This Row],[TransactionDate]], "MMMM")</f>
        <v>September</v>
      </c>
      <c r="L3801" s="3" t="str">
        <f>TEXT(NIgerian_Fintech[[#This Row],[TransactionDate]], "MM")</f>
        <v>09</v>
      </c>
      <c r="M3801" s="3" t="str">
        <f>TEXT(NIgerian_Fintech[[#This Row],[TransactionDate]], "tttt")</f>
        <v>Sunday</v>
      </c>
      <c r="N3801" s="2" t="s">
        <v>16</v>
      </c>
    </row>
    <row r="3802" spans="1:14" ht="14.5" x14ac:dyDescent="0.35">
      <c r="A3802" s="2" t="s">
        <v>7634</v>
      </c>
      <c r="B3802" s="2" t="s">
        <v>7635</v>
      </c>
      <c r="C3802" s="2">
        <v>58</v>
      </c>
      <c r="D3802" s="2" t="s">
        <v>39</v>
      </c>
      <c r="E3802" s="2" t="s">
        <v>24</v>
      </c>
      <c r="F3802" s="2" t="s">
        <v>49</v>
      </c>
      <c r="G3802" s="2" t="s">
        <v>15</v>
      </c>
      <c r="H3802" s="7">
        <v>6511.55</v>
      </c>
      <c r="I3802" s="3">
        <v>45519</v>
      </c>
      <c r="J3802" s="3" t="str">
        <f>TEXT(NIgerian_Fintech[[#This Row],[TransactionDate]], "JJJJ")</f>
        <v>2024</v>
      </c>
      <c r="K3802" s="3" t="str">
        <f>TEXT(NIgerian_Fintech[[#This Row],[TransactionDate]], "MMMM")</f>
        <v>August</v>
      </c>
      <c r="L3802" s="3" t="str">
        <f>TEXT(NIgerian_Fintech[[#This Row],[TransactionDate]], "MM")</f>
        <v>08</v>
      </c>
      <c r="M3802" s="3" t="str">
        <f>TEXT(NIgerian_Fintech[[#This Row],[TransactionDate]], "tttt")</f>
        <v>Thursday</v>
      </c>
      <c r="N3802" s="2" t="s">
        <v>16</v>
      </c>
    </row>
    <row r="3803" spans="1:14" ht="14.5" x14ac:dyDescent="0.35">
      <c r="A3803" s="2" t="s">
        <v>7636</v>
      </c>
      <c r="B3803" s="2" t="s">
        <v>7637</v>
      </c>
      <c r="C3803" s="2">
        <v>29</v>
      </c>
      <c r="D3803" s="2" t="s">
        <v>12</v>
      </c>
      <c r="E3803" s="2" t="s">
        <v>29</v>
      </c>
      <c r="F3803" s="2" t="s">
        <v>35</v>
      </c>
      <c r="G3803" s="2" t="s">
        <v>15</v>
      </c>
      <c r="H3803" s="7">
        <v>2019.87</v>
      </c>
      <c r="I3803" s="3">
        <v>45110</v>
      </c>
      <c r="J3803" s="3" t="str">
        <f>TEXT(NIgerian_Fintech[[#This Row],[TransactionDate]], "JJJJ")</f>
        <v>2023</v>
      </c>
      <c r="K3803" s="3" t="str">
        <f>TEXT(NIgerian_Fintech[[#This Row],[TransactionDate]], "MMMM")</f>
        <v>July</v>
      </c>
      <c r="L3803" s="3" t="str">
        <f>TEXT(NIgerian_Fintech[[#This Row],[TransactionDate]], "MM")</f>
        <v>07</v>
      </c>
      <c r="M3803" s="3" t="str">
        <f>TEXT(NIgerian_Fintech[[#This Row],[TransactionDate]], "tttt")</f>
        <v>Monday</v>
      </c>
      <c r="N3803" s="2" t="s">
        <v>16</v>
      </c>
    </row>
    <row r="3804" spans="1:14" ht="14.5" x14ac:dyDescent="0.35">
      <c r="A3804" s="2" t="s">
        <v>7638</v>
      </c>
      <c r="B3804" s="2" t="s">
        <v>7639</v>
      </c>
      <c r="C3804" s="2">
        <v>32</v>
      </c>
      <c r="D3804" s="2" t="s">
        <v>12</v>
      </c>
      <c r="E3804" s="2" t="s">
        <v>29</v>
      </c>
      <c r="F3804" s="2" t="s">
        <v>55</v>
      </c>
      <c r="G3804" s="2" t="s">
        <v>26</v>
      </c>
      <c r="H3804" s="7">
        <v>16188.25</v>
      </c>
      <c r="I3804" s="3">
        <v>45216</v>
      </c>
      <c r="J3804" s="3" t="str">
        <f>TEXT(NIgerian_Fintech[[#This Row],[TransactionDate]], "JJJJ")</f>
        <v>2023</v>
      </c>
      <c r="K3804" s="3" t="str">
        <f>TEXT(NIgerian_Fintech[[#This Row],[TransactionDate]], "MMMM")</f>
        <v>October</v>
      </c>
      <c r="L3804" s="3" t="str">
        <f>TEXT(NIgerian_Fintech[[#This Row],[TransactionDate]], "MM")</f>
        <v>10</v>
      </c>
      <c r="M3804" s="3" t="str">
        <f>TEXT(NIgerian_Fintech[[#This Row],[TransactionDate]], "tttt")</f>
        <v>Tuesday</v>
      </c>
      <c r="N3804" s="2" t="s">
        <v>16</v>
      </c>
    </row>
    <row r="3805" spans="1:14" ht="14.5" x14ac:dyDescent="0.35">
      <c r="A3805" s="2" t="s">
        <v>7640</v>
      </c>
      <c r="B3805" s="2" t="s">
        <v>7641</v>
      </c>
      <c r="C3805" s="2">
        <v>48</v>
      </c>
      <c r="D3805" s="2" t="s">
        <v>39</v>
      </c>
      <c r="E3805" s="2" t="s">
        <v>24</v>
      </c>
      <c r="F3805" s="2" t="s">
        <v>14</v>
      </c>
      <c r="G3805" s="2" t="s">
        <v>26</v>
      </c>
      <c r="H3805" s="7">
        <v>4733.88</v>
      </c>
      <c r="I3805" s="3">
        <v>45141</v>
      </c>
      <c r="J3805" s="3" t="str">
        <f>TEXT(NIgerian_Fintech[[#This Row],[TransactionDate]], "JJJJ")</f>
        <v>2023</v>
      </c>
      <c r="K3805" s="3" t="str">
        <f>TEXT(NIgerian_Fintech[[#This Row],[TransactionDate]], "MMMM")</f>
        <v>August</v>
      </c>
      <c r="L3805" s="3" t="str">
        <f>TEXT(NIgerian_Fintech[[#This Row],[TransactionDate]], "MM")</f>
        <v>08</v>
      </c>
      <c r="M3805" s="3" t="str">
        <f>TEXT(NIgerian_Fintech[[#This Row],[TransactionDate]], "tttt")</f>
        <v>Thursday</v>
      </c>
      <c r="N3805" s="2" t="s">
        <v>16</v>
      </c>
    </row>
    <row r="3806" spans="1:14" ht="14.5" x14ac:dyDescent="0.35">
      <c r="A3806" s="2" t="s">
        <v>7642</v>
      </c>
      <c r="B3806" s="2" t="s">
        <v>7643</v>
      </c>
      <c r="C3806" s="2">
        <v>46</v>
      </c>
      <c r="D3806" s="2" t="s">
        <v>39</v>
      </c>
      <c r="E3806" s="2" t="s">
        <v>52</v>
      </c>
      <c r="F3806" s="2" t="s">
        <v>14</v>
      </c>
      <c r="G3806" s="2" t="s">
        <v>26</v>
      </c>
      <c r="H3806" s="7">
        <v>12300.74</v>
      </c>
      <c r="I3806" s="3">
        <v>45084</v>
      </c>
      <c r="J3806" s="3" t="str">
        <f>TEXT(NIgerian_Fintech[[#This Row],[TransactionDate]], "JJJJ")</f>
        <v>2023</v>
      </c>
      <c r="K3806" s="3" t="str">
        <f>TEXT(NIgerian_Fintech[[#This Row],[TransactionDate]], "MMMM")</f>
        <v>June</v>
      </c>
      <c r="L3806" s="3" t="str">
        <f>TEXT(NIgerian_Fintech[[#This Row],[TransactionDate]], "MM")</f>
        <v>06</v>
      </c>
      <c r="M3806" s="3" t="str">
        <f>TEXT(NIgerian_Fintech[[#This Row],[TransactionDate]], "tttt")</f>
        <v>Wednesday</v>
      </c>
      <c r="N3806" s="2" t="s">
        <v>16</v>
      </c>
    </row>
    <row r="3807" spans="1:14" ht="14.5" x14ac:dyDescent="0.35">
      <c r="A3807" s="2" t="s">
        <v>7644</v>
      </c>
      <c r="B3807" s="2" t="s">
        <v>7645</v>
      </c>
      <c r="C3807" s="2">
        <v>43</v>
      </c>
      <c r="D3807" s="2" t="s">
        <v>39</v>
      </c>
      <c r="E3807" s="2" t="s">
        <v>52</v>
      </c>
      <c r="F3807" s="2" t="s">
        <v>25</v>
      </c>
      <c r="G3807" s="2" t="s">
        <v>26</v>
      </c>
      <c r="H3807" s="7">
        <v>18154.150000000001</v>
      </c>
      <c r="I3807" s="3">
        <v>45617</v>
      </c>
      <c r="J3807" s="3" t="str">
        <f>TEXT(NIgerian_Fintech[[#This Row],[TransactionDate]], "JJJJ")</f>
        <v>2024</v>
      </c>
      <c r="K3807" s="3" t="str">
        <f>TEXT(NIgerian_Fintech[[#This Row],[TransactionDate]], "MMMM")</f>
        <v>November</v>
      </c>
      <c r="L3807" s="3" t="str">
        <f>TEXT(NIgerian_Fintech[[#This Row],[TransactionDate]], "MM")</f>
        <v>11</v>
      </c>
      <c r="M3807" s="3" t="str">
        <f>TEXT(NIgerian_Fintech[[#This Row],[TransactionDate]], "tttt")</f>
        <v>Thursday</v>
      </c>
      <c r="N3807" s="2" t="s">
        <v>16</v>
      </c>
    </row>
    <row r="3808" spans="1:14" ht="14.5" x14ac:dyDescent="0.35">
      <c r="A3808" s="2" t="s">
        <v>7646</v>
      </c>
      <c r="B3808" s="2" t="s">
        <v>7647</v>
      </c>
      <c r="C3808" s="2">
        <v>35</v>
      </c>
      <c r="D3808" s="2" t="s">
        <v>12</v>
      </c>
      <c r="E3808" s="2" t="s">
        <v>64</v>
      </c>
      <c r="F3808" s="2" t="s">
        <v>19</v>
      </c>
      <c r="G3808" s="2" t="s">
        <v>20</v>
      </c>
      <c r="H3808" s="7">
        <v>32964.5</v>
      </c>
      <c r="I3808" s="3">
        <v>45319</v>
      </c>
      <c r="J3808" s="3" t="str">
        <f>TEXT(NIgerian_Fintech[[#This Row],[TransactionDate]], "JJJJ")</f>
        <v>2024</v>
      </c>
      <c r="K3808" s="3" t="str">
        <f>TEXT(NIgerian_Fintech[[#This Row],[TransactionDate]], "MMMM")</f>
        <v>January</v>
      </c>
      <c r="L3808" s="3" t="str">
        <f>TEXT(NIgerian_Fintech[[#This Row],[TransactionDate]], "MM")</f>
        <v>01</v>
      </c>
      <c r="M3808" s="3" t="str">
        <f>TEXT(NIgerian_Fintech[[#This Row],[TransactionDate]], "tttt")</f>
        <v>Sunday</v>
      </c>
      <c r="N3808" s="2" t="s">
        <v>16</v>
      </c>
    </row>
    <row r="3809" spans="1:14" ht="14.5" x14ac:dyDescent="0.35">
      <c r="A3809" s="2" t="s">
        <v>7648</v>
      </c>
      <c r="B3809" s="2" t="s">
        <v>7649</v>
      </c>
      <c r="C3809" s="2">
        <v>49</v>
      </c>
      <c r="D3809" s="2" t="s">
        <v>39</v>
      </c>
      <c r="E3809" s="2" t="s">
        <v>29</v>
      </c>
      <c r="F3809" s="2" t="s">
        <v>35</v>
      </c>
      <c r="G3809" s="2" t="s">
        <v>36</v>
      </c>
      <c r="H3809" s="7">
        <v>897.22</v>
      </c>
      <c r="I3809" s="3">
        <v>44946</v>
      </c>
      <c r="J3809" s="3" t="str">
        <f>TEXT(NIgerian_Fintech[[#This Row],[TransactionDate]], "JJJJ")</f>
        <v>2023</v>
      </c>
      <c r="K3809" s="3" t="str">
        <f>TEXT(NIgerian_Fintech[[#This Row],[TransactionDate]], "MMMM")</f>
        <v>January</v>
      </c>
      <c r="L3809" s="3" t="str">
        <f>TEXT(NIgerian_Fintech[[#This Row],[TransactionDate]], "MM")</f>
        <v>01</v>
      </c>
      <c r="M3809" s="3" t="str">
        <f>TEXT(NIgerian_Fintech[[#This Row],[TransactionDate]], "tttt")</f>
        <v>Friday</v>
      </c>
      <c r="N3809" s="2" t="s">
        <v>16</v>
      </c>
    </row>
    <row r="3810" spans="1:14" ht="14.5" x14ac:dyDescent="0.35">
      <c r="A3810" s="2" t="s">
        <v>7650</v>
      </c>
      <c r="B3810" s="2" t="s">
        <v>7651</v>
      </c>
      <c r="C3810" s="2">
        <v>39</v>
      </c>
      <c r="D3810" s="2" t="s">
        <v>12</v>
      </c>
      <c r="E3810" s="2" t="s">
        <v>74</v>
      </c>
      <c r="F3810" s="2" t="s">
        <v>19</v>
      </c>
      <c r="G3810" s="2" t="s">
        <v>20</v>
      </c>
      <c r="H3810" s="7">
        <v>84.22</v>
      </c>
      <c r="I3810" s="3">
        <v>45397</v>
      </c>
      <c r="J3810" s="3" t="str">
        <f>TEXT(NIgerian_Fintech[[#This Row],[TransactionDate]], "JJJJ")</f>
        <v>2024</v>
      </c>
      <c r="K3810" s="3" t="str">
        <f>TEXT(NIgerian_Fintech[[#This Row],[TransactionDate]], "MMMM")</f>
        <v>April</v>
      </c>
      <c r="L3810" s="3" t="str">
        <f>TEXT(NIgerian_Fintech[[#This Row],[TransactionDate]], "MM")</f>
        <v>04</v>
      </c>
      <c r="M3810" s="3" t="str">
        <f>TEXT(NIgerian_Fintech[[#This Row],[TransactionDate]], "tttt")</f>
        <v>Monday</v>
      </c>
      <c r="N3810" s="2" t="s">
        <v>21</v>
      </c>
    </row>
    <row r="3811" spans="1:14" ht="14.5" x14ac:dyDescent="0.35">
      <c r="A3811" s="2" t="s">
        <v>7652</v>
      </c>
      <c r="B3811" s="2" t="s">
        <v>7653</v>
      </c>
      <c r="C3811" s="2">
        <v>55</v>
      </c>
      <c r="D3811" s="2" t="s">
        <v>12</v>
      </c>
      <c r="E3811" s="2" t="s">
        <v>93</v>
      </c>
      <c r="F3811" s="2" t="s">
        <v>14</v>
      </c>
      <c r="G3811" s="2" t="s">
        <v>20</v>
      </c>
      <c r="H3811" s="7">
        <v>7950.14</v>
      </c>
      <c r="I3811" s="3">
        <v>45357</v>
      </c>
      <c r="J3811" s="3" t="str">
        <f>TEXT(NIgerian_Fintech[[#This Row],[TransactionDate]], "JJJJ")</f>
        <v>2024</v>
      </c>
      <c r="K3811" s="3" t="str">
        <f>TEXT(NIgerian_Fintech[[#This Row],[TransactionDate]], "MMMM")</f>
        <v>March</v>
      </c>
      <c r="L3811" s="3" t="str">
        <f>TEXT(NIgerian_Fintech[[#This Row],[TransactionDate]], "MM")</f>
        <v>03</v>
      </c>
      <c r="M3811" s="3" t="str">
        <f>TEXT(NIgerian_Fintech[[#This Row],[TransactionDate]], "tttt")</f>
        <v>Wednesday</v>
      </c>
      <c r="N3811" s="2" t="s">
        <v>16</v>
      </c>
    </row>
    <row r="3812" spans="1:14" ht="14.5" x14ac:dyDescent="0.35">
      <c r="A3812" s="2" t="s">
        <v>7654</v>
      </c>
      <c r="B3812" s="2" t="s">
        <v>7655</v>
      </c>
      <c r="C3812" s="2">
        <v>34</v>
      </c>
      <c r="D3812" s="2" t="s">
        <v>39</v>
      </c>
      <c r="E3812" s="2" t="s">
        <v>29</v>
      </c>
      <c r="F3812" s="2" t="s">
        <v>19</v>
      </c>
      <c r="G3812" s="2" t="s">
        <v>20</v>
      </c>
      <c r="H3812" s="7">
        <v>3068.53</v>
      </c>
      <c r="I3812" s="3">
        <v>45585</v>
      </c>
      <c r="J3812" s="3" t="str">
        <f>TEXT(NIgerian_Fintech[[#This Row],[TransactionDate]], "JJJJ")</f>
        <v>2024</v>
      </c>
      <c r="K3812" s="3" t="str">
        <f>TEXT(NIgerian_Fintech[[#This Row],[TransactionDate]], "MMMM")</f>
        <v>October</v>
      </c>
      <c r="L3812" s="3" t="str">
        <f>TEXT(NIgerian_Fintech[[#This Row],[TransactionDate]], "MM")</f>
        <v>10</v>
      </c>
      <c r="M3812" s="3" t="str">
        <f>TEXT(NIgerian_Fintech[[#This Row],[TransactionDate]], "tttt")</f>
        <v>Sunday</v>
      </c>
      <c r="N3812" s="2" t="s">
        <v>16</v>
      </c>
    </row>
    <row r="3813" spans="1:14" ht="14.5" x14ac:dyDescent="0.35">
      <c r="A3813" s="2" t="s">
        <v>7656</v>
      </c>
      <c r="B3813" s="2" t="s">
        <v>7657</v>
      </c>
      <c r="C3813" s="2">
        <v>40</v>
      </c>
      <c r="D3813" s="2" t="s">
        <v>39</v>
      </c>
      <c r="E3813" s="2" t="s">
        <v>24</v>
      </c>
      <c r="F3813" s="2" t="s">
        <v>35</v>
      </c>
      <c r="G3813" s="2" t="s">
        <v>15</v>
      </c>
      <c r="H3813" s="7">
        <v>6331.85</v>
      </c>
      <c r="I3813" s="3">
        <v>44994</v>
      </c>
      <c r="J3813" s="3" t="str">
        <f>TEXT(NIgerian_Fintech[[#This Row],[TransactionDate]], "JJJJ")</f>
        <v>2023</v>
      </c>
      <c r="K3813" s="3" t="str">
        <f>TEXT(NIgerian_Fintech[[#This Row],[TransactionDate]], "MMMM")</f>
        <v>March</v>
      </c>
      <c r="L3813" s="3" t="str">
        <f>TEXT(NIgerian_Fintech[[#This Row],[TransactionDate]], "MM")</f>
        <v>03</v>
      </c>
      <c r="M3813" s="3" t="str">
        <f>TEXT(NIgerian_Fintech[[#This Row],[TransactionDate]], "tttt")</f>
        <v>Thursday</v>
      </c>
      <c r="N3813" s="2" t="s">
        <v>21</v>
      </c>
    </row>
    <row r="3814" spans="1:14" ht="14.5" x14ac:dyDescent="0.35">
      <c r="A3814" s="2" t="s">
        <v>7658</v>
      </c>
      <c r="B3814" s="2" t="s">
        <v>7659</v>
      </c>
      <c r="C3814" s="2">
        <v>41</v>
      </c>
      <c r="D3814" s="2" t="s">
        <v>39</v>
      </c>
      <c r="E3814" s="2" t="s">
        <v>29</v>
      </c>
      <c r="F3814" s="2" t="s">
        <v>35</v>
      </c>
      <c r="G3814" s="2" t="s">
        <v>20</v>
      </c>
      <c r="H3814" s="7">
        <v>754.34</v>
      </c>
      <c r="I3814" s="3">
        <v>45003</v>
      </c>
      <c r="J3814" s="3" t="str">
        <f>TEXT(NIgerian_Fintech[[#This Row],[TransactionDate]], "JJJJ")</f>
        <v>2023</v>
      </c>
      <c r="K3814" s="3" t="str">
        <f>TEXT(NIgerian_Fintech[[#This Row],[TransactionDate]], "MMMM")</f>
        <v>March</v>
      </c>
      <c r="L3814" s="3" t="str">
        <f>TEXT(NIgerian_Fintech[[#This Row],[TransactionDate]], "MM")</f>
        <v>03</v>
      </c>
      <c r="M3814" s="3" t="str">
        <f>TEXT(NIgerian_Fintech[[#This Row],[TransactionDate]], "tttt")</f>
        <v>Saturday</v>
      </c>
      <c r="N3814" s="2" t="s">
        <v>16</v>
      </c>
    </row>
    <row r="3815" spans="1:14" ht="14.5" x14ac:dyDescent="0.35">
      <c r="A3815" s="2" t="s">
        <v>7660</v>
      </c>
      <c r="B3815" s="2" t="s">
        <v>7661</v>
      </c>
      <c r="C3815" s="2">
        <v>25</v>
      </c>
      <c r="D3815" s="2" t="s">
        <v>39</v>
      </c>
      <c r="E3815" s="2" t="s">
        <v>42</v>
      </c>
      <c r="F3815" s="2" t="s">
        <v>49</v>
      </c>
      <c r="G3815" s="2" t="s">
        <v>26</v>
      </c>
      <c r="H3815" s="7">
        <v>6963.3</v>
      </c>
      <c r="I3815" s="3">
        <v>45028</v>
      </c>
      <c r="J3815" s="3" t="str">
        <f>TEXT(NIgerian_Fintech[[#This Row],[TransactionDate]], "JJJJ")</f>
        <v>2023</v>
      </c>
      <c r="K3815" s="3" t="str">
        <f>TEXT(NIgerian_Fintech[[#This Row],[TransactionDate]], "MMMM")</f>
        <v>April</v>
      </c>
      <c r="L3815" s="3" t="str">
        <f>TEXT(NIgerian_Fintech[[#This Row],[TransactionDate]], "MM")</f>
        <v>04</v>
      </c>
      <c r="M3815" s="3" t="str">
        <f>TEXT(NIgerian_Fintech[[#This Row],[TransactionDate]], "tttt")</f>
        <v>Wednesday</v>
      </c>
      <c r="N3815" s="2" t="s">
        <v>16</v>
      </c>
    </row>
    <row r="3816" spans="1:14" ht="14.5" x14ac:dyDescent="0.35">
      <c r="A3816" s="2" t="s">
        <v>7662</v>
      </c>
      <c r="B3816" s="2" t="s">
        <v>7663</v>
      </c>
      <c r="C3816" s="2">
        <v>58</v>
      </c>
      <c r="D3816" s="2" t="s">
        <v>39</v>
      </c>
      <c r="E3816" s="2" t="s">
        <v>93</v>
      </c>
      <c r="F3816" s="2" t="s">
        <v>19</v>
      </c>
      <c r="G3816" s="2" t="s">
        <v>20</v>
      </c>
      <c r="H3816" s="7">
        <v>1333.66</v>
      </c>
      <c r="I3816" s="3">
        <v>45578</v>
      </c>
      <c r="J3816" s="3" t="str">
        <f>TEXT(NIgerian_Fintech[[#This Row],[TransactionDate]], "JJJJ")</f>
        <v>2024</v>
      </c>
      <c r="K3816" s="3" t="str">
        <f>TEXT(NIgerian_Fintech[[#This Row],[TransactionDate]], "MMMM")</f>
        <v>October</v>
      </c>
      <c r="L3816" s="3" t="str">
        <f>TEXT(NIgerian_Fintech[[#This Row],[TransactionDate]], "MM")</f>
        <v>10</v>
      </c>
      <c r="M3816" s="3" t="str">
        <f>TEXT(NIgerian_Fintech[[#This Row],[TransactionDate]], "tttt")</f>
        <v>Sunday</v>
      </c>
      <c r="N3816" s="2" t="s">
        <v>16</v>
      </c>
    </row>
    <row r="3817" spans="1:14" ht="14.5" x14ac:dyDescent="0.35">
      <c r="A3817" s="2" t="s">
        <v>7664</v>
      </c>
      <c r="B3817" s="2" t="s">
        <v>7665</v>
      </c>
      <c r="C3817" s="2">
        <v>23</v>
      </c>
      <c r="D3817" s="2" t="s">
        <v>12</v>
      </c>
      <c r="E3817" s="2" t="s">
        <v>52</v>
      </c>
      <c r="F3817" s="2" t="s">
        <v>49</v>
      </c>
      <c r="G3817" s="2" t="s">
        <v>26</v>
      </c>
      <c r="H3817" s="7">
        <v>18237.939999999999</v>
      </c>
      <c r="I3817" s="3">
        <v>45511</v>
      </c>
      <c r="J3817" s="3" t="str">
        <f>TEXT(NIgerian_Fintech[[#This Row],[TransactionDate]], "JJJJ")</f>
        <v>2024</v>
      </c>
      <c r="K3817" s="3" t="str">
        <f>TEXT(NIgerian_Fintech[[#This Row],[TransactionDate]], "MMMM")</f>
        <v>August</v>
      </c>
      <c r="L3817" s="3" t="str">
        <f>TEXT(NIgerian_Fintech[[#This Row],[TransactionDate]], "MM")</f>
        <v>08</v>
      </c>
      <c r="M3817" s="3" t="str">
        <f>TEXT(NIgerian_Fintech[[#This Row],[TransactionDate]], "tttt")</f>
        <v>Wednesday</v>
      </c>
      <c r="N3817" s="2" t="s">
        <v>69</v>
      </c>
    </row>
    <row r="3818" spans="1:14" ht="14.5" x14ac:dyDescent="0.35">
      <c r="A3818" s="2" t="s">
        <v>7666</v>
      </c>
      <c r="B3818" s="2" t="s">
        <v>7667</v>
      </c>
      <c r="C3818" s="2">
        <v>22</v>
      </c>
      <c r="D3818" s="2" t="s">
        <v>12</v>
      </c>
      <c r="E3818" s="2" t="s">
        <v>93</v>
      </c>
      <c r="F3818" s="2" t="s">
        <v>14</v>
      </c>
      <c r="G3818" s="2" t="s">
        <v>36</v>
      </c>
      <c r="H3818" s="7">
        <v>14249.8</v>
      </c>
      <c r="I3818" s="3">
        <v>45133</v>
      </c>
      <c r="J3818" s="3" t="str">
        <f>TEXT(NIgerian_Fintech[[#This Row],[TransactionDate]], "JJJJ")</f>
        <v>2023</v>
      </c>
      <c r="K3818" s="3" t="str">
        <f>TEXT(NIgerian_Fintech[[#This Row],[TransactionDate]], "MMMM")</f>
        <v>July</v>
      </c>
      <c r="L3818" s="3" t="str">
        <f>TEXT(NIgerian_Fintech[[#This Row],[TransactionDate]], "MM")</f>
        <v>07</v>
      </c>
      <c r="M3818" s="3" t="str">
        <f>TEXT(NIgerian_Fintech[[#This Row],[TransactionDate]], "tttt")</f>
        <v>Wednesday</v>
      </c>
      <c r="N3818" s="2" t="s">
        <v>16</v>
      </c>
    </row>
    <row r="3819" spans="1:14" ht="14.5" x14ac:dyDescent="0.35">
      <c r="A3819" s="2" t="s">
        <v>7668</v>
      </c>
      <c r="B3819" s="2" t="s">
        <v>7669</v>
      </c>
      <c r="C3819" s="2">
        <v>61</v>
      </c>
      <c r="D3819" s="2" t="s">
        <v>12</v>
      </c>
      <c r="E3819" s="2" t="s">
        <v>29</v>
      </c>
      <c r="F3819" s="2" t="s">
        <v>14</v>
      </c>
      <c r="G3819" s="2" t="s">
        <v>15</v>
      </c>
      <c r="H3819" s="7">
        <v>769.61</v>
      </c>
      <c r="I3819" s="3">
        <v>45139</v>
      </c>
      <c r="J3819" s="3" t="str">
        <f>TEXT(NIgerian_Fintech[[#This Row],[TransactionDate]], "JJJJ")</f>
        <v>2023</v>
      </c>
      <c r="K3819" s="3" t="str">
        <f>TEXT(NIgerian_Fintech[[#This Row],[TransactionDate]], "MMMM")</f>
        <v>August</v>
      </c>
      <c r="L3819" s="3" t="str">
        <f>TEXT(NIgerian_Fintech[[#This Row],[TransactionDate]], "MM")</f>
        <v>08</v>
      </c>
      <c r="M3819" s="3" t="str">
        <f>TEXT(NIgerian_Fintech[[#This Row],[TransactionDate]], "tttt")</f>
        <v>Tuesday</v>
      </c>
      <c r="N3819" s="2" t="s">
        <v>16</v>
      </c>
    </row>
    <row r="3820" spans="1:14" ht="14.5" x14ac:dyDescent="0.35">
      <c r="A3820" s="2" t="s">
        <v>7670</v>
      </c>
      <c r="B3820" s="2" t="s">
        <v>7671</v>
      </c>
      <c r="C3820" s="2">
        <v>46</v>
      </c>
      <c r="D3820" s="2" t="s">
        <v>39</v>
      </c>
      <c r="E3820" s="2" t="s">
        <v>52</v>
      </c>
      <c r="F3820" s="2" t="s">
        <v>14</v>
      </c>
      <c r="G3820" s="2" t="s">
        <v>36</v>
      </c>
      <c r="H3820" s="7">
        <v>18100.27</v>
      </c>
      <c r="I3820" s="3">
        <v>45005</v>
      </c>
      <c r="J3820" s="3" t="str">
        <f>TEXT(NIgerian_Fintech[[#This Row],[TransactionDate]], "JJJJ")</f>
        <v>2023</v>
      </c>
      <c r="K3820" s="3" t="str">
        <f>TEXT(NIgerian_Fintech[[#This Row],[TransactionDate]], "MMMM")</f>
        <v>March</v>
      </c>
      <c r="L3820" s="3" t="str">
        <f>TEXT(NIgerian_Fintech[[#This Row],[TransactionDate]], "MM")</f>
        <v>03</v>
      </c>
      <c r="M3820" s="3" t="str">
        <f>TEXT(NIgerian_Fintech[[#This Row],[TransactionDate]], "tttt")</f>
        <v>Monday</v>
      </c>
      <c r="N3820" s="2" t="s">
        <v>16</v>
      </c>
    </row>
    <row r="3821" spans="1:14" ht="14.5" x14ac:dyDescent="0.35">
      <c r="A3821" s="2" t="s">
        <v>7672</v>
      </c>
      <c r="B3821" s="2" t="s">
        <v>7673</v>
      </c>
      <c r="C3821" s="2">
        <v>45</v>
      </c>
      <c r="D3821" s="2" t="s">
        <v>12</v>
      </c>
      <c r="E3821" s="2" t="s">
        <v>93</v>
      </c>
      <c r="F3821" s="2" t="s">
        <v>25</v>
      </c>
      <c r="G3821" s="2" t="s">
        <v>36</v>
      </c>
      <c r="H3821" s="7">
        <v>3929.81</v>
      </c>
      <c r="I3821" s="3">
        <v>45039</v>
      </c>
      <c r="J3821" s="3" t="str">
        <f>TEXT(NIgerian_Fintech[[#This Row],[TransactionDate]], "JJJJ")</f>
        <v>2023</v>
      </c>
      <c r="K3821" s="3" t="str">
        <f>TEXT(NIgerian_Fintech[[#This Row],[TransactionDate]], "MMMM")</f>
        <v>April</v>
      </c>
      <c r="L3821" s="3" t="str">
        <f>TEXT(NIgerian_Fintech[[#This Row],[TransactionDate]], "MM")</f>
        <v>04</v>
      </c>
      <c r="M3821" s="3" t="str">
        <f>TEXT(NIgerian_Fintech[[#This Row],[TransactionDate]], "tttt")</f>
        <v>Sunday</v>
      </c>
      <c r="N3821" s="2" t="s">
        <v>16</v>
      </c>
    </row>
    <row r="3822" spans="1:14" ht="14.5" x14ac:dyDescent="0.35">
      <c r="A3822" s="2" t="s">
        <v>7674</v>
      </c>
      <c r="B3822" s="2" t="s">
        <v>7675</v>
      </c>
      <c r="C3822" s="2">
        <v>28</v>
      </c>
      <c r="D3822" s="2" t="s">
        <v>39</v>
      </c>
      <c r="E3822" s="2" t="s">
        <v>52</v>
      </c>
      <c r="F3822" s="2" t="s">
        <v>19</v>
      </c>
      <c r="G3822" s="2" t="s">
        <v>15</v>
      </c>
      <c r="H3822" s="7">
        <v>4351.92</v>
      </c>
      <c r="I3822" s="3">
        <v>45059</v>
      </c>
      <c r="J3822" s="3" t="str">
        <f>TEXT(NIgerian_Fintech[[#This Row],[TransactionDate]], "JJJJ")</f>
        <v>2023</v>
      </c>
      <c r="K3822" s="3" t="str">
        <f>TEXT(NIgerian_Fintech[[#This Row],[TransactionDate]], "MMMM")</f>
        <v>May</v>
      </c>
      <c r="L3822" s="3" t="str">
        <f>TEXT(NIgerian_Fintech[[#This Row],[TransactionDate]], "MM")</f>
        <v>05</v>
      </c>
      <c r="M3822" s="3" t="str">
        <f>TEXT(NIgerian_Fintech[[#This Row],[TransactionDate]], "tttt")</f>
        <v>Saturday</v>
      </c>
      <c r="N3822" s="2" t="s">
        <v>16</v>
      </c>
    </row>
    <row r="3823" spans="1:14" ht="14.5" x14ac:dyDescent="0.35">
      <c r="A3823" s="2" t="s">
        <v>7676</v>
      </c>
      <c r="B3823" s="2" t="s">
        <v>7677</v>
      </c>
      <c r="C3823" s="2">
        <v>18</v>
      </c>
      <c r="D3823" s="2" t="s">
        <v>39</v>
      </c>
      <c r="E3823" s="2" t="s">
        <v>52</v>
      </c>
      <c r="F3823" s="2" t="s">
        <v>55</v>
      </c>
      <c r="G3823" s="2" t="s">
        <v>26</v>
      </c>
      <c r="H3823" s="7">
        <v>1982.11</v>
      </c>
      <c r="I3823" s="3">
        <v>45123</v>
      </c>
      <c r="J3823" s="3" t="str">
        <f>TEXT(NIgerian_Fintech[[#This Row],[TransactionDate]], "JJJJ")</f>
        <v>2023</v>
      </c>
      <c r="K3823" s="3" t="str">
        <f>TEXT(NIgerian_Fintech[[#This Row],[TransactionDate]], "MMMM")</f>
        <v>July</v>
      </c>
      <c r="L3823" s="3" t="str">
        <f>TEXT(NIgerian_Fintech[[#This Row],[TransactionDate]], "MM")</f>
        <v>07</v>
      </c>
      <c r="M3823" s="3" t="str">
        <f>TEXT(NIgerian_Fintech[[#This Row],[TransactionDate]], "tttt")</f>
        <v>Sunday</v>
      </c>
      <c r="N3823" s="2" t="s">
        <v>16</v>
      </c>
    </row>
    <row r="3824" spans="1:14" ht="14.5" x14ac:dyDescent="0.35">
      <c r="A3824" s="2" t="s">
        <v>7678</v>
      </c>
      <c r="B3824" s="2" t="s">
        <v>7679</v>
      </c>
      <c r="C3824" s="2">
        <v>60</v>
      </c>
      <c r="D3824" s="2" t="s">
        <v>12</v>
      </c>
      <c r="E3824" s="2" t="s">
        <v>64</v>
      </c>
      <c r="F3824" s="2" t="s">
        <v>35</v>
      </c>
      <c r="G3824" s="2" t="s">
        <v>26</v>
      </c>
      <c r="H3824" s="7">
        <v>18036.55</v>
      </c>
      <c r="I3824" s="3">
        <v>44951</v>
      </c>
      <c r="J3824" s="3" t="str">
        <f>TEXT(NIgerian_Fintech[[#This Row],[TransactionDate]], "JJJJ")</f>
        <v>2023</v>
      </c>
      <c r="K3824" s="3" t="str">
        <f>TEXT(NIgerian_Fintech[[#This Row],[TransactionDate]], "MMMM")</f>
        <v>January</v>
      </c>
      <c r="L3824" s="3" t="str">
        <f>TEXT(NIgerian_Fintech[[#This Row],[TransactionDate]], "MM")</f>
        <v>01</v>
      </c>
      <c r="M3824" s="3" t="str">
        <f>TEXT(NIgerian_Fintech[[#This Row],[TransactionDate]], "tttt")</f>
        <v>Wednesday</v>
      </c>
      <c r="N3824" s="2" t="s">
        <v>16</v>
      </c>
    </row>
    <row r="3825" spans="1:14" ht="14.5" x14ac:dyDescent="0.35">
      <c r="A3825" s="2" t="s">
        <v>7680</v>
      </c>
      <c r="B3825" s="2" t="s">
        <v>7681</v>
      </c>
      <c r="C3825" s="2">
        <v>36</v>
      </c>
      <c r="D3825" s="2" t="s">
        <v>12</v>
      </c>
      <c r="E3825" s="2" t="s">
        <v>74</v>
      </c>
      <c r="F3825" s="2" t="s">
        <v>55</v>
      </c>
      <c r="G3825" s="2" t="s">
        <v>26</v>
      </c>
      <c r="H3825" s="7">
        <v>5186.99</v>
      </c>
      <c r="I3825" s="3">
        <v>45398</v>
      </c>
      <c r="J3825" s="3" t="str">
        <f>TEXT(NIgerian_Fintech[[#This Row],[TransactionDate]], "JJJJ")</f>
        <v>2024</v>
      </c>
      <c r="K3825" s="3" t="str">
        <f>TEXT(NIgerian_Fintech[[#This Row],[TransactionDate]], "MMMM")</f>
        <v>April</v>
      </c>
      <c r="L3825" s="3" t="str">
        <f>TEXT(NIgerian_Fintech[[#This Row],[TransactionDate]], "MM")</f>
        <v>04</v>
      </c>
      <c r="M3825" s="3" t="str">
        <f>TEXT(NIgerian_Fintech[[#This Row],[TransactionDate]], "tttt")</f>
        <v>Tuesday</v>
      </c>
      <c r="N3825" s="2" t="s">
        <v>16</v>
      </c>
    </row>
    <row r="3826" spans="1:14" ht="14.5" x14ac:dyDescent="0.35">
      <c r="A3826" s="2" t="s">
        <v>7682</v>
      </c>
      <c r="B3826" s="2" t="s">
        <v>7683</v>
      </c>
      <c r="C3826" s="2">
        <v>26</v>
      </c>
      <c r="D3826" s="2" t="s">
        <v>39</v>
      </c>
      <c r="E3826" s="2" t="s">
        <v>52</v>
      </c>
      <c r="F3826" s="2" t="s">
        <v>14</v>
      </c>
      <c r="G3826" s="2" t="s">
        <v>15</v>
      </c>
      <c r="H3826" s="7">
        <v>500.69</v>
      </c>
      <c r="I3826" s="3">
        <v>45539</v>
      </c>
      <c r="J3826" s="3" t="str">
        <f>TEXT(NIgerian_Fintech[[#This Row],[TransactionDate]], "JJJJ")</f>
        <v>2024</v>
      </c>
      <c r="K3826" s="3" t="str">
        <f>TEXT(NIgerian_Fintech[[#This Row],[TransactionDate]], "MMMM")</f>
        <v>September</v>
      </c>
      <c r="L3826" s="3" t="str">
        <f>TEXT(NIgerian_Fintech[[#This Row],[TransactionDate]], "MM")</f>
        <v>09</v>
      </c>
      <c r="M3826" s="3" t="str">
        <f>TEXT(NIgerian_Fintech[[#This Row],[TransactionDate]], "tttt")</f>
        <v>Wednesday</v>
      </c>
      <c r="N3826" s="2" t="s">
        <v>16</v>
      </c>
    </row>
    <row r="3827" spans="1:14" ht="14.5" x14ac:dyDescent="0.35">
      <c r="A3827" s="2" t="s">
        <v>7684</v>
      </c>
      <c r="B3827" s="2" t="s">
        <v>7685</v>
      </c>
      <c r="C3827" s="2">
        <v>44</v>
      </c>
      <c r="D3827" s="2" t="s">
        <v>12</v>
      </c>
      <c r="E3827" s="2" t="s">
        <v>42</v>
      </c>
      <c r="F3827" s="2" t="s">
        <v>19</v>
      </c>
      <c r="G3827" s="2" t="s">
        <v>20</v>
      </c>
      <c r="H3827" s="7">
        <v>33887.64</v>
      </c>
      <c r="I3827" s="3">
        <v>45469</v>
      </c>
      <c r="J3827" s="3" t="str">
        <f>TEXT(NIgerian_Fintech[[#This Row],[TransactionDate]], "JJJJ")</f>
        <v>2024</v>
      </c>
      <c r="K3827" s="3" t="str">
        <f>TEXT(NIgerian_Fintech[[#This Row],[TransactionDate]], "MMMM")</f>
        <v>June</v>
      </c>
      <c r="L3827" s="3" t="str">
        <f>TEXT(NIgerian_Fintech[[#This Row],[TransactionDate]], "MM")</f>
        <v>06</v>
      </c>
      <c r="M3827" s="3" t="str">
        <f>TEXT(NIgerian_Fintech[[#This Row],[TransactionDate]], "tttt")</f>
        <v>Wednesday</v>
      </c>
      <c r="N3827" s="2" t="s">
        <v>16</v>
      </c>
    </row>
    <row r="3828" spans="1:14" ht="14.5" x14ac:dyDescent="0.35">
      <c r="A3828" s="2" t="s">
        <v>7686</v>
      </c>
      <c r="B3828" s="2" t="s">
        <v>7687</v>
      </c>
      <c r="C3828" s="2">
        <v>51</v>
      </c>
      <c r="D3828" s="2" t="s">
        <v>39</v>
      </c>
      <c r="E3828" s="2" t="s">
        <v>29</v>
      </c>
      <c r="F3828" s="2" t="s">
        <v>49</v>
      </c>
      <c r="G3828" s="2" t="s">
        <v>30</v>
      </c>
      <c r="H3828" s="7">
        <v>2955.63</v>
      </c>
      <c r="I3828" s="3">
        <v>45216</v>
      </c>
      <c r="J3828" s="3" t="str">
        <f>TEXT(NIgerian_Fintech[[#This Row],[TransactionDate]], "JJJJ")</f>
        <v>2023</v>
      </c>
      <c r="K3828" s="3" t="str">
        <f>TEXT(NIgerian_Fintech[[#This Row],[TransactionDate]], "MMMM")</f>
        <v>October</v>
      </c>
      <c r="L3828" s="3" t="str">
        <f>TEXT(NIgerian_Fintech[[#This Row],[TransactionDate]], "MM")</f>
        <v>10</v>
      </c>
      <c r="M3828" s="3" t="str">
        <f>TEXT(NIgerian_Fintech[[#This Row],[TransactionDate]], "tttt")</f>
        <v>Tuesday</v>
      </c>
      <c r="N3828" s="2" t="s">
        <v>16</v>
      </c>
    </row>
    <row r="3829" spans="1:14" ht="14.5" x14ac:dyDescent="0.35">
      <c r="A3829" s="2" t="s">
        <v>7688</v>
      </c>
      <c r="B3829" s="2" t="s">
        <v>7689</v>
      </c>
      <c r="C3829" s="2">
        <v>61</v>
      </c>
      <c r="D3829" s="2" t="s">
        <v>12</v>
      </c>
      <c r="E3829" s="2" t="s">
        <v>29</v>
      </c>
      <c r="F3829" s="2" t="s">
        <v>55</v>
      </c>
      <c r="G3829" s="2" t="s">
        <v>20</v>
      </c>
      <c r="H3829" s="7">
        <v>27516.46</v>
      </c>
      <c r="I3829" s="3">
        <v>45182</v>
      </c>
      <c r="J3829" s="3" t="str">
        <f>TEXT(NIgerian_Fintech[[#This Row],[TransactionDate]], "JJJJ")</f>
        <v>2023</v>
      </c>
      <c r="K3829" s="3" t="str">
        <f>TEXT(NIgerian_Fintech[[#This Row],[TransactionDate]], "MMMM")</f>
        <v>September</v>
      </c>
      <c r="L3829" s="3" t="str">
        <f>TEXT(NIgerian_Fintech[[#This Row],[TransactionDate]], "MM")</f>
        <v>09</v>
      </c>
      <c r="M3829" s="3" t="str">
        <f>TEXT(NIgerian_Fintech[[#This Row],[TransactionDate]], "tttt")</f>
        <v>Wednesday</v>
      </c>
      <c r="N3829" s="2" t="s">
        <v>16</v>
      </c>
    </row>
    <row r="3830" spans="1:14" ht="14.5" x14ac:dyDescent="0.35">
      <c r="A3830" s="2" t="s">
        <v>7690</v>
      </c>
      <c r="B3830" s="2" t="s">
        <v>7691</v>
      </c>
      <c r="C3830" s="2">
        <v>21</v>
      </c>
      <c r="D3830" s="2" t="s">
        <v>12</v>
      </c>
      <c r="E3830" s="2" t="s">
        <v>42</v>
      </c>
      <c r="F3830" s="2" t="s">
        <v>14</v>
      </c>
      <c r="G3830" s="2" t="s">
        <v>20</v>
      </c>
      <c r="H3830" s="7">
        <v>3584.46</v>
      </c>
      <c r="I3830" s="3">
        <v>45132</v>
      </c>
      <c r="J3830" s="3" t="str">
        <f>TEXT(NIgerian_Fintech[[#This Row],[TransactionDate]], "JJJJ")</f>
        <v>2023</v>
      </c>
      <c r="K3830" s="3" t="str">
        <f>TEXT(NIgerian_Fintech[[#This Row],[TransactionDate]], "MMMM")</f>
        <v>July</v>
      </c>
      <c r="L3830" s="3" t="str">
        <f>TEXT(NIgerian_Fintech[[#This Row],[TransactionDate]], "MM")</f>
        <v>07</v>
      </c>
      <c r="M3830" s="3" t="str">
        <f>TEXT(NIgerian_Fintech[[#This Row],[TransactionDate]], "tttt")</f>
        <v>Tuesday</v>
      </c>
      <c r="N3830" s="2" t="s">
        <v>16</v>
      </c>
    </row>
    <row r="3831" spans="1:14" ht="14.5" x14ac:dyDescent="0.35">
      <c r="A3831" s="2" t="s">
        <v>7692</v>
      </c>
      <c r="B3831" s="2" t="s">
        <v>7693</v>
      </c>
      <c r="C3831" s="2">
        <v>53</v>
      </c>
      <c r="D3831" s="2" t="s">
        <v>12</v>
      </c>
      <c r="E3831" s="2" t="s">
        <v>13</v>
      </c>
      <c r="F3831" s="2" t="s">
        <v>55</v>
      </c>
      <c r="G3831" s="2" t="s">
        <v>36</v>
      </c>
      <c r="H3831" s="7">
        <v>17803.84</v>
      </c>
      <c r="I3831" s="3">
        <v>45401</v>
      </c>
      <c r="J3831" s="3" t="str">
        <f>TEXT(NIgerian_Fintech[[#This Row],[TransactionDate]], "JJJJ")</f>
        <v>2024</v>
      </c>
      <c r="K3831" s="3" t="str">
        <f>TEXT(NIgerian_Fintech[[#This Row],[TransactionDate]], "MMMM")</f>
        <v>April</v>
      </c>
      <c r="L3831" s="3" t="str">
        <f>TEXT(NIgerian_Fintech[[#This Row],[TransactionDate]], "MM")</f>
        <v>04</v>
      </c>
      <c r="M3831" s="3" t="str">
        <f>TEXT(NIgerian_Fintech[[#This Row],[TransactionDate]], "tttt")</f>
        <v>Friday</v>
      </c>
      <c r="N3831" s="2" t="s">
        <v>16</v>
      </c>
    </row>
    <row r="3832" spans="1:14" ht="14.5" x14ac:dyDescent="0.35">
      <c r="A3832" s="2" t="s">
        <v>7694</v>
      </c>
      <c r="B3832" s="2" t="s">
        <v>7695</v>
      </c>
      <c r="C3832" s="2">
        <v>35</v>
      </c>
      <c r="D3832" s="2" t="s">
        <v>12</v>
      </c>
      <c r="E3832" s="2" t="s">
        <v>52</v>
      </c>
      <c r="F3832" s="2" t="s">
        <v>55</v>
      </c>
      <c r="G3832" s="2" t="s">
        <v>30</v>
      </c>
      <c r="H3832" s="7">
        <v>10912.98</v>
      </c>
      <c r="I3832" s="3">
        <v>44994</v>
      </c>
      <c r="J3832" s="3" t="str">
        <f>TEXT(NIgerian_Fintech[[#This Row],[TransactionDate]], "JJJJ")</f>
        <v>2023</v>
      </c>
      <c r="K3832" s="3" t="str">
        <f>TEXT(NIgerian_Fintech[[#This Row],[TransactionDate]], "MMMM")</f>
        <v>March</v>
      </c>
      <c r="L3832" s="3" t="str">
        <f>TEXT(NIgerian_Fintech[[#This Row],[TransactionDate]], "MM")</f>
        <v>03</v>
      </c>
      <c r="M3832" s="3" t="str">
        <f>TEXT(NIgerian_Fintech[[#This Row],[TransactionDate]], "tttt")</f>
        <v>Thursday</v>
      </c>
      <c r="N3832" s="2" t="s">
        <v>16</v>
      </c>
    </row>
    <row r="3833" spans="1:14" ht="14.5" x14ac:dyDescent="0.35">
      <c r="A3833" s="2" t="s">
        <v>7696</v>
      </c>
      <c r="B3833" s="2" t="s">
        <v>7697</v>
      </c>
      <c r="C3833" s="2">
        <v>32</v>
      </c>
      <c r="D3833" s="2" t="s">
        <v>12</v>
      </c>
      <c r="E3833" s="2" t="s">
        <v>24</v>
      </c>
      <c r="F3833" s="2" t="s">
        <v>35</v>
      </c>
      <c r="G3833" s="2" t="s">
        <v>26</v>
      </c>
      <c r="H3833" s="7">
        <v>19753.23</v>
      </c>
      <c r="I3833" s="3">
        <v>45141</v>
      </c>
      <c r="J3833" s="3" t="str">
        <f>TEXT(NIgerian_Fintech[[#This Row],[TransactionDate]], "JJJJ")</f>
        <v>2023</v>
      </c>
      <c r="K3833" s="3" t="str">
        <f>TEXT(NIgerian_Fintech[[#This Row],[TransactionDate]], "MMMM")</f>
        <v>August</v>
      </c>
      <c r="L3833" s="3" t="str">
        <f>TEXT(NIgerian_Fintech[[#This Row],[TransactionDate]], "MM")</f>
        <v>08</v>
      </c>
      <c r="M3833" s="3" t="str">
        <f>TEXT(NIgerian_Fintech[[#This Row],[TransactionDate]], "tttt")</f>
        <v>Thursday</v>
      </c>
      <c r="N3833" s="2" t="s">
        <v>16</v>
      </c>
    </row>
    <row r="3834" spans="1:14" ht="14.5" x14ac:dyDescent="0.35">
      <c r="A3834" s="2" t="s">
        <v>7698</v>
      </c>
      <c r="B3834" s="2" t="s">
        <v>7699</v>
      </c>
      <c r="C3834" s="2">
        <v>30</v>
      </c>
      <c r="D3834" s="2" t="s">
        <v>39</v>
      </c>
      <c r="E3834" s="2" t="s">
        <v>52</v>
      </c>
      <c r="F3834" s="2" t="s">
        <v>55</v>
      </c>
      <c r="G3834" s="2" t="s">
        <v>20</v>
      </c>
      <c r="H3834" s="7">
        <v>37346.300000000003</v>
      </c>
      <c r="I3834" s="3">
        <v>45560</v>
      </c>
      <c r="J3834" s="3" t="str">
        <f>TEXT(NIgerian_Fintech[[#This Row],[TransactionDate]], "JJJJ")</f>
        <v>2024</v>
      </c>
      <c r="K3834" s="3" t="str">
        <f>TEXT(NIgerian_Fintech[[#This Row],[TransactionDate]], "MMMM")</f>
        <v>September</v>
      </c>
      <c r="L3834" s="3" t="str">
        <f>TEXT(NIgerian_Fintech[[#This Row],[TransactionDate]], "MM")</f>
        <v>09</v>
      </c>
      <c r="M3834" s="3" t="str">
        <f>TEXT(NIgerian_Fintech[[#This Row],[TransactionDate]], "tttt")</f>
        <v>Wednesday</v>
      </c>
      <c r="N3834" s="2" t="s">
        <v>21</v>
      </c>
    </row>
    <row r="3835" spans="1:14" ht="14.5" x14ac:dyDescent="0.35">
      <c r="A3835" s="2" t="s">
        <v>7700</v>
      </c>
      <c r="B3835" s="2" t="s">
        <v>7701</v>
      </c>
      <c r="C3835" s="2">
        <v>36</v>
      </c>
      <c r="D3835" s="2" t="s">
        <v>12</v>
      </c>
      <c r="E3835" s="2" t="s">
        <v>52</v>
      </c>
      <c r="F3835" s="2" t="s">
        <v>14</v>
      </c>
      <c r="G3835" s="2" t="s">
        <v>15</v>
      </c>
      <c r="H3835" s="7">
        <v>20516.990000000002</v>
      </c>
      <c r="I3835" s="3">
        <v>45348</v>
      </c>
      <c r="J3835" s="3" t="str">
        <f>TEXT(NIgerian_Fintech[[#This Row],[TransactionDate]], "JJJJ")</f>
        <v>2024</v>
      </c>
      <c r="K3835" s="3" t="str">
        <f>TEXT(NIgerian_Fintech[[#This Row],[TransactionDate]], "MMMM")</f>
        <v>February</v>
      </c>
      <c r="L3835" s="3" t="str">
        <f>TEXT(NIgerian_Fintech[[#This Row],[TransactionDate]], "MM")</f>
        <v>02</v>
      </c>
      <c r="M3835" s="3" t="str">
        <f>TEXT(NIgerian_Fintech[[#This Row],[TransactionDate]], "tttt")</f>
        <v>Monday</v>
      </c>
      <c r="N3835" s="2" t="s">
        <v>16</v>
      </c>
    </row>
    <row r="3836" spans="1:14" ht="14.5" x14ac:dyDescent="0.35">
      <c r="A3836" s="2" t="s">
        <v>7702</v>
      </c>
      <c r="B3836" s="2" t="s">
        <v>7703</v>
      </c>
      <c r="C3836" s="2">
        <v>23</v>
      </c>
      <c r="D3836" s="2" t="s">
        <v>12</v>
      </c>
      <c r="E3836" s="2" t="s">
        <v>24</v>
      </c>
      <c r="F3836" s="2" t="s">
        <v>35</v>
      </c>
      <c r="G3836" s="2" t="s">
        <v>20</v>
      </c>
      <c r="H3836" s="7">
        <v>5169.53</v>
      </c>
      <c r="I3836" s="3">
        <v>45484</v>
      </c>
      <c r="J3836" s="3" t="str">
        <f>TEXT(NIgerian_Fintech[[#This Row],[TransactionDate]], "JJJJ")</f>
        <v>2024</v>
      </c>
      <c r="K3836" s="3" t="str">
        <f>TEXT(NIgerian_Fintech[[#This Row],[TransactionDate]], "MMMM")</f>
        <v>July</v>
      </c>
      <c r="L3836" s="3" t="str">
        <f>TEXT(NIgerian_Fintech[[#This Row],[TransactionDate]], "MM")</f>
        <v>07</v>
      </c>
      <c r="M3836" s="3" t="str">
        <f>TEXT(NIgerian_Fintech[[#This Row],[TransactionDate]], "tttt")</f>
        <v>Thursday</v>
      </c>
      <c r="N3836" s="2" t="s">
        <v>16</v>
      </c>
    </row>
    <row r="3837" spans="1:14" ht="14.5" x14ac:dyDescent="0.35">
      <c r="A3837" s="2" t="s">
        <v>7704</v>
      </c>
      <c r="B3837" s="2" t="s">
        <v>7705</v>
      </c>
      <c r="C3837" s="2">
        <v>29</v>
      </c>
      <c r="D3837" s="2" t="s">
        <v>12</v>
      </c>
      <c r="E3837" s="2" t="s">
        <v>93</v>
      </c>
      <c r="F3837" s="2" t="s">
        <v>14</v>
      </c>
      <c r="G3837" s="2" t="s">
        <v>26</v>
      </c>
      <c r="H3837" s="7">
        <v>16847.189999999999</v>
      </c>
      <c r="I3837" s="3">
        <v>45507</v>
      </c>
      <c r="J3837" s="3" t="str">
        <f>TEXT(NIgerian_Fintech[[#This Row],[TransactionDate]], "JJJJ")</f>
        <v>2024</v>
      </c>
      <c r="K3837" s="3" t="str">
        <f>TEXT(NIgerian_Fintech[[#This Row],[TransactionDate]], "MMMM")</f>
        <v>August</v>
      </c>
      <c r="L3837" s="3" t="str">
        <f>TEXT(NIgerian_Fintech[[#This Row],[TransactionDate]], "MM")</f>
        <v>08</v>
      </c>
      <c r="M3837" s="3" t="str">
        <f>TEXT(NIgerian_Fintech[[#This Row],[TransactionDate]], "tttt")</f>
        <v>Saturday</v>
      </c>
      <c r="N3837" s="2" t="s">
        <v>16</v>
      </c>
    </row>
    <row r="3838" spans="1:14" ht="14.5" x14ac:dyDescent="0.35">
      <c r="A3838" s="2" t="s">
        <v>7706</v>
      </c>
      <c r="B3838" s="2" t="s">
        <v>7707</v>
      </c>
      <c r="C3838" s="2">
        <v>54</v>
      </c>
      <c r="D3838" s="2" t="s">
        <v>39</v>
      </c>
      <c r="E3838" s="2" t="s">
        <v>52</v>
      </c>
      <c r="F3838" s="2" t="s">
        <v>25</v>
      </c>
      <c r="G3838" s="2" t="s">
        <v>20</v>
      </c>
      <c r="H3838" s="7">
        <v>12435.83</v>
      </c>
      <c r="I3838" s="3">
        <v>45465</v>
      </c>
      <c r="J3838" s="3" t="str">
        <f>TEXT(NIgerian_Fintech[[#This Row],[TransactionDate]], "JJJJ")</f>
        <v>2024</v>
      </c>
      <c r="K3838" s="3" t="str">
        <f>TEXT(NIgerian_Fintech[[#This Row],[TransactionDate]], "MMMM")</f>
        <v>June</v>
      </c>
      <c r="L3838" s="3" t="str">
        <f>TEXT(NIgerian_Fintech[[#This Row],[TransactionDate]], "MM")</f>
        <v>06</v>
      </c>
      <c r="M3838" s="3" t="str">
        <f>TEXT(NIgerian_Fintech[[#This Row],[TransactionDate]], "tttt")</f>
        <v>Saturday</v>
      </c>
      <c r="N3838" s="2" t="s">
        <v>16</v>
      </c>
    </row>
    <row r="3839" spans="1:14" ht="14.5" x14ac:dyDescent="0.35">
      <c r="A3839" s="2" t="s">
        <v>7708</v>
      </c>
      <c r="B3839" s="2" t="s">
        <v>7709</v>
      </c>
      <c r="C3839" s="2">
        <v>34</v>
      </c>
      <c r="D3839" s="2" t="s">
        <v>39</v>
      </c>
      <c r="E3839" s="2" t="s">
        <v>52</v>
      </c>
      <c r="F3839" s="2" t="s">
        <v>25</v>
      </c>
      <c r="G3839" s="2" t="s">
        <v>36</v>
      </c>
      <c r="H3839" s="7">
        <v>635.83000000000004</v>
      </c>
      <c r="I3839" s="3">
        <v>45609</v>
      </c>
      <c r="J3839" s="3" t="str">
        <f>TEXT(NIgerian_Fintech[[#This Row],[TransactionDate]], "JJJJ")</f>
        <v>2024</v>
      </c>
      <c r="K3839" s="3" t="str">
        <f>TEXT(NIgerian_Fintech[[#This Row],[TransactionDate]], "MMMM")</f>
        <v>November</v>
      </c>
      <c r="L3839" s="3" t="str">
        <f>TEXT(NIgerian_Fintech[[#This Row],[TransactionDate]], "MM")</f>
        <v>11</v>
      </c>
      <c r="M3839" s="3" t="str">
        <f>TEXT(NIgerian_Fintech[[#This Row],[TransactionDate]], "tttt")</f>
        <v>Wednesday</v>
      </c>
      <c r="N3839" s="2" t="s">
        <v>16</v>
      </c>
    </row>
    <row r="3840" spans="1:14" ht="14.5" x14ac:dyDescent="0.35">
      <c r="A3840" s="2" t="s">
        <v>7710</v>
      </c>
      <c r="B3840" s="2" t="s">
        <v>7711</v>
      </c>
      <c r="C3840" s="2">
        <v>40</v>
      </c>
      <c r="D3840" s="2" t="s">
        <v>39</v>
      </c>
      <c r="E3840" s="2" t="s">
        <v>42</v>
      </c>
      <c r="F3840" s="2" t="s">
        <v>25</v>
      </c>
      <c r="G3840" s="2" t="s">
        <v>36</v>
      </c>
      <c r="H3840" s="7">
        <v>26558.39</v>
      </c>
      <c r="I3840" s="3">
        <v>45388</v>
      </c>
      <c r="J3840" s="3" t="str">
        <f>TEXT(NIgerian_Fintech[[#This Row],[TransactionDate]], "JJJJ")</f>
        <v>2024</v>
      </c>
      <c r="K3840" s="3" t="str">
        <f>TEXT(NIgerian_Fintech[[#This Row],[TransactionDate]], "MMMM")</f>
        <v>April</v>
      </c>
      <c r="L3840" s="3" t="str">
        <f>TEXT(NIgerian_Fintech[[#This Row],[TransactionDate]], "MM")</f>
        <v>04</v>
      </c>
      <c r="M3840" s="3" t="str">
        <f>TEXT(NIgerian_Fintech[[#This Row],[TransactionDate]], "tttt")</f>
        <v>Saturday</v>
      </c>
      <c r="N3840" s="2" t="s">
        <v>16</v>
      </c>
    </row>
    <row r="3841" spans="1:14" ht="14.5" x14ac:dyDescent="0.35">
      <c r="A3841" s="2" t="s">
        <v>7712</v>
      </c>
      <c r="B3841" s="2" t="s">
        <v>7713</v>
      </c>
      <c r="C3841" s="2">
        <v>43</v>
      </c>
      <c r="D3841" s="2" t="s">
        <v>39</v>
      </c>
      <c r="E3841" s="2" t="s">
        <v>74</v>
      </c>
      <c r="F3841" s="2" t="s">
        <v>55</v>
      </c>
      <c r="G3841" s="2" t="s">
        <v>20</v>
      </c>
      <c r="H3841" s="7">
        <v>6272.87</v>
      </c>
      <c r="I3841" s="3">
        <v>45381</v>
      </c>
      <c r="J3841" s="3" t="str">
        <f>TEXT(NIgerian_Fintech[[#This Row],[TransactionDate]], "JJJJ")</f>
        <v>2024</v>
      </c>
      <c r="K3841" s="3" t="str">
        <f>TEXT(NIgerian_Fintech[[#This Row],[TransactionDate]], "MMMM")</f>
        <v>March</v>
      </c>
      <c r="L3841" s="3" t="str">
        <f>TEXT(NIgerian_Fintech[[#This Row],[TransactionDate]], "MM")</f>
        <v>03</v>
      </c>
      <c r="M3841" s="3" t="str">
        <f>TEXT(NIgerian_Fintech[[#This Row],[TransactionDate]], "tttt")</f>
        <v>Saturday</v>
      </c>
      <c r="N3841" s="2" t="s">
        <v>16</v>
      </c>
    </row>
    <row r="3842" spans="1:14" ht="14.5" x14ac:dyDescent="0.35">
      <c r="A3842" s="2" t="s">
        <v>7714</v>
      </c>
      <c r="B3842" s="2" t="s">
        <v>7715</v>
      </c>
      <c r="C3842" s="2">
        <v>46</v>
      </c>
      <c r="D3842" s="2" t="s">
        <v>39</v>
      </c>
      <c r="E3842" s="2" t="s">
        <v>74</v>
      </c>
      <c r="F3842" s="2" t="s">
        <v>19</v>
      </c>
      <c r="G3842" s="2" t="s">
        <v>36</v>
      </c>
      <c r="H3842" s="7">
        <v>1443.91</v>
      </c>
      <c r="I3842" s="3">
        <v>45227</v>
      </c>
      <c r="J3842" s="3" t="str">
        <f>TEXT(NIgerian_Fintech[[#This Row],[TransactionDate]], "JJJJ")</f>
        <v>2023</v>
      </c>
      <c r="K3842" s="3" t="str">
        <f>TEXT(NIgerian_Fintech[[#This Row],[TransactionDate]], "MMMM")</f>
        <v>October</v>
      </c>
      <c r="L3842" s="3" t="str">
        <f>TEXT(NIgerian_Fintech[[#This Row],[TransactionDate]], "MM")</f>
        <v>10</v>
      </c>
      <c r="M3842" s="3" t="str">
        <f>TEXT(NIgerian_Fintech[[#This Row],[TransactionDate]], "tttt")</f>
        <v>Saturday</v>
      </c>
      <c r="N3842" s="2" t="s">
        <v>16</v>
      </c>
    </row>
    <row r="3843" spans="1:14" ht="14.5" x14ac:dyDescent="0.35">
      <c r="A3843" s="2" t="s">
        <v>7716</v>
      </c>
      <c r="B3843" s="2" t="s">
        <v>7717</v>
      </c>
      <c r="C3843" s="2">
        <v>50</v>
      </c>
      <c r="D3843" s="2" t="s">
        <v>12</v>
      </c>
      <c r="E3843" s="2" t="s">
        <v>13</v>
      </c>
      <c r="F3843" s="2" t="s">
        <v>14</v>
      </c>
      <c r="G3843" s="2" t="s">
        <v>15</v>
      </c>
      <c r="H3843" s="7">
        <v>5540.43</v>
      </c>
      <c r="I3843" s="3">
        <v>45214</v>
      </c>
      <c r="J3843" s="3" t="str">
        <f>TEXT(NIgerian_Fintech[[#This Row],[TransactionDate]], "JJJJ")</f>
        <v>2023</v>
      </c>
      <c r="K3843" s="3" t="str">
        <f>TEXT(NIgerian_Fintech[[#This Row],[TransactionDate]], "MMMM")</f>
        <v>October</v>
      </c>
      <c r="L3843" s="3" t="str">
        <f>TEXT(NIgerian_Fintech[[#This Row],[TransactionDate]], "MM")</f>
        <v>10</v>
      </c>
      <c r="M3843" s="3" t="str">
        <f>TEXT(NIgerian_Fintech[[#This Row],[TransactionDate]], "tttt")</f>
        <v>Sunday</v>
      </c>
      <c r="N3843" s="2" t="s">
        <v>21</v>
      </c>
    </row>
    <row r="3844" spans="1:14" ht="14.5" x14ac:dyDescent="0.35">
      <c r="A3844" s="2" t="s">
        <v>7718</v>
      </c>
      <c r="B3844" s="2" t="s">
        <v>7719</v>
      </c>
      <c r="C3844" s="2">
        <v>44</v>
      </c>
      <c r="D3844" s="2" t="s">
        <v>12</v>
      </c>
      <c r="E3844" s="2" t="s">
        <v>42</v>
      </c>
      <c r="F3844" s="2" t="s">
        <v>25</v>
      </c>
      <c r="G3844" s="2" t="s">
        <v>30</v>
      </c>
      <c r="H3844" s="7">
        <v>9241.75</v>
      </c>
      <c r="I3844" s="3">
        <v>44928</v>
      </c>
      <c r="J3844" s="3" t="str">
        <f>TEXT(NIgerian_Fintech[[#This Row],[TransactionDate]], "JJJJ")</f>
        <v>2023</v>
      </c>
      <c r="K3844" s="3" t="str">
        <f>TEXT(NIgerian_Fintech[[#This Row],[TransactionDate]], "MMMM")</f>
        <v>January</v>
      </c>
      <c r="L3844" s="3" t="str">
        <f>TEXT(NIgerian_Fintech[[#This Row],[TransactionDate]], "MM")</f>
        <v>01</v>
      </c>
      <c r="M3844" s="3" t="str">
        <f>TEXT(NIgerian_Fintech[[#This Row],[TransactionDate]], "tttt")</f>
        <v>Monday</v>
      </c>
      <c r="N3844" s="2" t="s">
        <v>16</v>
      </c>
    </row>
    <row r="3845" spans="1:14" ht="14.5" x14ac:dyDescent="0.35">
      <c r="A3845" s="2" t="s">
        <v>7720</v>
      </c>
      <c r="B3845" s="2" t="s">
        <v>7721</v>
      </c>
      <c r="C3845" s="2">
        <v>42</v>
      </c>
      <c r="D3845" s="2" t="s">
        <v>12</v>
      </c>
      <c r="E3845" s="2" t="s">
        <v>52</v>
      </c>
      <c r="F3845" s="2" t="s">
        <v>19</v>
      </c>
      <c r="G3845" s="2" t="s">
        <v>20</v>
      </c>
      <c r="H3845" s="7">
        <v>8508.4500000000007</v>
      </c>
      <c r="I3845" s="3">
        <v>44946</v>
      </c>
      <c r="J3845" s="3" t="str">
        <f>TEXT(NIgerian_Fintech[[#This Row],[TransactionDate]], "JJJJ")</f>
        <v>2023</v>
      </c>
      <c r="K3845" s="3" t="str">
        <f>TEXT(NIgerian_Fintech[[#This Row],[TransactionDate]], "MMMM")</f>
        <v>January</v>
      </c>
      <c r="L3845" s="3" t="str">
        <f>TEXT(NIgerian_Fintech[[#This Row],[TransactionDate]], "MM")</f>
        <v>01</v>
      </c>
      <c r="M3845" s="3" t="str">
        <f>TEXT(NIgerian_Fintech[[#This Row],[TransactionDate]], "tttt")</f>
        <v>Friday</v>
      </c>
      <c r="N3845" s="2" t="s">
        <v>16</v>
      </c>
    </row>
    <row r="3846" spans="1:14" ht="14.5" x14ac:dyDescent="0.35">
      <c r="A3846" s="2" t="s">
        <v>7722</v>
      </c>
      <c r="B3846" s="2" t="s">
        <v>7723</v>
      </c>
      <c r="C3846" s="2">
        <v>27</v>
      </c>
      <c r="D3846" s="2" t="s">
        <v>39</v>
      </c>
      <c r="E3846" s="2" t="s">
        <v>74</v>
      </c>
      <c r="F3846" s="2" t="s">
        <v>25</v>
      </c>
      <c r="G3846" s="2" t="s">
        <v>15</v>
      </c>
      <c r="H3846" s="7">
        <v>8551.81</v>
      </c>
      <c r="I3846" s="3">
        <v>45403</v>
      </c>
      <c r="J3846" s="3" t="str">
        <f>TEXT(NIgerian_Fintech[[#This Row],[TransactionDate]], "JJJJ")</f>
        <v>2024</v>
      </c>
      <c r="K3846" s="3" t="str">
        <f>TEXT(NIgerian_Fintech[[#This Row],[TransactionDate]], "MMMM")</f>
        <v>April</v>
      </c>
      <c r="L3846" s="3" t="str">
        <f>TEXT(NIgerian_Fintech[[#This Row],[TransactionDate]], "MM")</f>
        <v>04</v>
      </c>
      <c r="M3846" s="3" t="str">
        <f>TEXT(NIgerian_Fintech[[#This Row],[TransactionDate]], "tttt")</f>
        <v>Sunday</v>
      </c>
      <c r="N3846" s="2" t="s">
        <v>21</v>
      </c>
    </row>
    <row r="3847" spans="1:14" ht="14.5" x14ac:dyDescent="0.35">
      <c r="A3847" s="2" t="s">
        <v>7724</v>
      </c>
      <c r="B3847" s="2" t="s">
        <v>7725</v>
      </c>
      <c r="C3847" s="2">
        <v>64</v>
      </c>
      <c r="D3847" s="2" t="s">
        <v>39</v>
      </c>
      <c r="E3847" s="2" t="s">
        <v>64</v>
      </c>
      <c r="F3847" s="2" t="s">
        <v>25</v>
      </c>
      <c r="G3847" s="2" t="s">
        <v>15</v>
      </c>
      <c r="H3847" s="7">
        <v>2954.98</v>
      </c>
      <c r="I3847" s="3">
        <v>45417</v>
      </c>
      <c r="J3847" s="3" t="str">
        <f>TEXT(NIgerian_Fintech[[#This Row],[TransactionDate]], "JJJJ")</f>
        <v>2024</v>
      </c>
      <c r="K3847" s="3" t="str">
        <f>TEXT(NIgerian_Fintech[[#This Row],[TransactionDate]], "MMMM")</f>
        <v>May</v>
      </c>
      <c r="L3847" s="3" t="str">
        <f>TEXT(NIgerian_Fintech[[#This Row],[TransactionDate]], "MM")</f>
        <v>05</v>
      </c>
      <c r="M3847" s="3" t="str">
        <f>TEXT(NIgerian_Fintech[[#This Row],[TransactionDate]], "tttt")</f>
        <v>Sunday</v>
      </c>
      <c r="N3847" s="2" t="s">
        <v>16</v>
      </c>
    </row>
    <row r="3848" spans="1:14" ht="14.5" x14ac:dyDescent="0.35">
      <c r="A3848" s="2" t="s">
        <v>7726</v>
      </c>
      <c r="B3848" s="2" t="s">
        <v>7727</v>
      </c>
      <c r="C3848" s="2">
        <v>40</v>
      </c>
      <c r="D3848" s="2" t="s">
        <v>12</v>
      </c>
      <c r="E3848" s="2" t="s">
        <v>64</v>
      </c>
      <c r="F3848" s="2" t="s">
        <v>19</v>
      </c>
      <c r="G3848" s="2" t="s">
        <v>15</v>
      </c>
      <c r="H3848" s="7">
        <v>10015.83</v>
      </c>
      <c r="I3848" s="3">
        <v>45183</v>
      </c>
      <c r="J3848" s="3" t="str">
        <f>TEXT(NIgerian_Fintech[[#This Row],[TransactionDate]], "JJJJ")</f>
        <v>2023</v>
      </c>
      <c r="K3848" s="3" t="str">
        <f>TEXT(NIgerian_Fintech[[#This Row],[TransactionDate]], "MMMM")</f>
        <v>September</v>
      </c>
      <c r="L3848" s="3" t="str">
        <f>TEXT(NIgerian_Fintech[[#This Row],[TransactionDate]], "MM")</f>
        <v>09</v>
      </c>
      <c r="M3848" s="3" t="str">
        <f>TEXT(NIgerian_Fintech[[#This Row],[TransactionDate]], "tttt")</f>
        <v>Thursday</v>
      </c>
      <c r="N3848" s="2" t="s">
        <v>16</v>
      </c>
    </row>
    <row r="3849" spans="1:14" ht="14.5" x14ac:dyDescent="0.35">
      <c r="A3849" s="2" t="s">
        <v>7728</v>
      </c>
      <c r="B3849" s="2" t="s">
        <v>7729</v>
      </c>
      <c r="C3849" s="2">
        <v>38</v>
      </c>
      <c r="D3849" s="2" t="s">
        <v>39</v>
      </c>
      <c r="E3849" s="2" t="s">
        <v>64</v>
      </c>
      <c r="F3849" s="2" t="s">
        <v>25</v>
      </c>
      <c r="G3849" s="2" t="s">
        <v>26</v>
      </c>
      <c r="H3849" s="7">
        <v>23796.26</v>
      </c>
      <c r="I3849" s="3">
        <v>45379</v>
      </c>
      <c r="J3849" s="3" t="str">
        <f>TEXT(NIgerian_Fintech[[#This Row],[TransactionDate]], "JJJJ")</f>
        <v>2024</v>
      </c>
      <c r="K3849" s="3" t="str">
        <f>TEXT(NIgerian_Fintech[[#This Row],[TransactionDate]], "MMMM")</f>
        <v>March</v>
      </c>
      <c r="L3849" s="3" t="str">
        <f>TEXT(NIgerian_Fintech[[#This Row],[TransactionDate]], "MM")</f>
        <v>03</v>
      </c>
      <c r="M3849" s="3" t="str">
        <f>TEXT(NIgerian_Fintech[[#This Row],[TransactionDate]], "tttt")</f>
        <v>Thursday</v>
      </c>
      <c r="N3849" s="2" t="s">
        <v>16</v>
      </c>
    </row>
    <row r="3850" spans="1:14" ht="14.5" x14ac:dyDescent="0.35">
      <c r="A3850" s="2" t="s">
        <v>7730</v>
      </c>
      <c r="B3850" s="2" t="s">
        <v>7731</v>
      </c>
      <c r="C3850" s="2">
        <v>38</v>
      </c>
      <c r="D3850" s="2" t="s">
        <v>39</v>
      </c>
      <c r="E3850" s="2" t="s">
        <v>52</v>
      </c>
      <c r="F3850" s="2" t="s">
        <v>55</v>
      </c>
      <c r="G3850" s="2" t="s">
        <v>20</v>
      </c>
      <c r="H3850" s="7">
        <v>4921.13</v>
      </c>
      <c r="I3850" s="3">
        <v>45364</v>
      </c>
      <c r="J3850" s="3" t="str">
        <f>TEXT(NIgerian_Fintech[[#This Row],[TransactionDate]], "JJJJ")</f>
        <v>2024</v>
      </c>
      <c r="K3850" s="3" t="str">
        <f>TEXT(NIgerian_Fintech[[#This Row],[TransactionDate]], "MMMM")</f>
        <v>March</v>
      </c>
      <c r="L3850" s="3" t="str">
        <f>TEXT(NIgerian_Fintech[[#This Row],[TransactionDate]], "MM")</f>
        <v>03</v>
      </c>
      <c r="M3850" s="3" t="str">
        <f>TEXT(NIgerian_Fintech[[#This Row],[TransactionDate]], "tttt")</f>
        <v>Wednesday</v>
      </c>
      <c r="N3850" s="2" t="s">
        <v>16</v>
      </c>
    </row>
    <row r="3851" spans="1:14" ht="14.5" x14ac:dyDescent="0.35">
      <c r="A3851" s="2" t="s">
        <v>7732</v>
      </c>
      <c r="B3851" s="2" t="s">
        <v>7733</v>
      </c>
      <c r="C3851" s="2">
        <v>60</v>
      </c>
      <c r="D3851" s="2" t="s">
        <v>39</v>
      </c>
      <c r="E3851" s="2" t="s">
        <v>52</v>
      </c>
      <c r="F3851" s="2" t="s">
        <v>55</v>
      </c>
      <c r="G3851" s="2" t="s">
        <v>20</v>
      </c>
      <c r="H3851" s="7">
        <v>9958.2199999999993</v>
      </c>
      <c r="I3851" s="3">
        <v>45324</v>
      </c>
      <c r="J3851" s="3" t="str">
        <f>TEXT(NIgerian_Fintech[[#This Row],[TransactionDate]], "JJJJ")</f>
        <v>2024</v>
      </c>
      <c r="K3851" s="3" t="str">
        <f>TEXT(NIgerian_Fintech[[#This Row],[TransactionDate]], "MMMM")</f>
        <v>February</v>
      </c>
      <c r="L3851" s="3" t="str">
        <f>TEXT(NIgerian_Fintech[[#This Row],[TransactionDate]], "MM")</f>
        <v>02</v>
      </c>
      <c r="M3851" s="3" t="str">
        <f>TEXT(NIgerian_Fintech[[#This Row],[TransactionDate]], "tttt")</f>
        <v>Friday</v>
      </c>
      <c r="N3851" s="2" t="s">
        <v>16</v>
      </c>
    </row>
    <row r="3852" spans="1:14" ht="14.5" x14ac:dyDescent="0.35">
      <c r="A3852" s="2" t="s">
        <v>7734</v>
      </c>
      <c r="B3852" s="2" t="s">
        <v>7735</v>
      </c>
      <c r="C3852" s="2">
        <v>30</v>
      </c>
      <c r="D3852" s="2" t="s">
        <v>12</v>
      </c>
      <c r="E3852" s="2" t="s">
        <v>24</v>
      </c>
      <c r="F3852" s="2" t="s">
        <v>35</v>
      </c>
      <c r="G3852" s="2" t="s">
        <v>20</v>
      </c>
      <c r="H3852" s="7">
        <v>2796.97</v>
      </c>
      <c r="I3852" s="3">
        <v>45079</v>
      </c>
      <c r="J3852" s="3" t="str">
        <f>TEXT(NIgerian_Fintech[[#This Row],[TransactionDate]], "JJJJ")</f>
        <v>2023</v>
      </c>
      <c r="K3852" s="3" t="str">
        <f>TEXT(NIgerian_Fintech[[#This Row],[TransactionDate]], "MMMM")</f>
        <v>June</v>
      </c>
      <c r="L3852" s="3" t="str">
        <f>TEXT(NIgerian_Fintech[[#This Row],[TransactionDate]], "MM")</f>
        <v>06</v>
      </c>
      <c r="M3852" s="3" t="str">
        <f>TEXT(NIgerian_Fintech[[#This Row],[TransactionDate]], "tttt")</f>
        <v>Friday</v>
      </c>
      <c r="N3852" s="2" t="s">
        <v>16</v>
      </c>
    </row>
    <row r="3853" spans="1:14" ht="14.5" x14ac:dyDescent="0.35">
      <c r="A3853" s="2" t="s">
        <v>7736</v>
      </c>
      <c r="B3853" s="2" t="s">
        <v>7737</v>
      </c>
      <c r="C3853" s="2">
        <v>54</v>
      </c>
      <c r="D3853" s="2" t="s">
        <v>12</v>
      </c>
      <c r="E3853" s="2" t="s">
        <v>13</v>
      </c>
      <c r="F3853" s="2" t="s">
        <v>55</v>
      </c>
      <c r="G3853" s="2" t="s">
        <v>30</v>
      </c>
      <c r="H3853" s="7">
        <v>494.85</v>
      </c>
      <c r="I3853" s="3">
        <v>45575</v>
      </c>
      <c r="J3853" s="3" t="str">
        <f>TEXT(NIgerian_Fintech[[#This Row],[TransactionDate]], "JJJJ")</f>
        <v>2024</v>
      </c>
      <c r="K3853" s="3" t="str">
        <f>TEXT(NIgerian_Fintech[[#This Row],[TransactionDate]], "MMMM")</f>
        <v>October</v>
      </c>
      <c r="L3853" s="3" t="str">
        <f>TEXT(NIgerian_Fintech[[#This Row],[TransactionDate]], "MM")</f>
        <v>10</v>
      </c>
      <c r="M3853" s="3" t="str">
        <f>TEXT(NIgerian_Fintech[[#This Row],[TransactionDate]], "tttt")</f>
        <v>Thursday</v>
      </c>
      <c r="N3853" s="2" t="s">
        <v>16</v>
      </c>
    </row>
    <row r="3854" spans="1:14" ht="14.5" x14ac:dyDescent="0.35">
      <c r="A3854" s="2" t="s">
        <v>7738</v>
      </c>
      <c r="B3854" s="2" t="s">
        <v>7739</v>
      </c>
      <c r="C3854" s="2">
        <v>50</v>
      </c>
      <c r="D3854" s="2" t="s">
        <v>39</v>
      </c>
      <c r="E3854" s="2" t="s">
        <v>29</v>
      </c>
      <c r="F3854" s="2" t="s">
        <v>49</v>
      </c>
      <c r="G3854" s="2" t="s">
        <v>15</v>
      </c>
      <c r="H3854" s="7">
        <v>8812.41</v>
      </c>
      <c r="I3854" s="3">
        <v>45148</v>
      </c>
      <c r="J3854" s="3" t="str">
        <f>TEXT(NIgerian_Fintech[[#This Row],[TransactionDate]], "JJJJ")</f>
        <v>2023</v>
      </c>
      <c r="K3854" s="3" t="str">
        <f>TEXT(NIgerian_Fintech[[#This Row],[TransactionDate]], "MMMM")</f>
        <v>August</v>
      </c>
      <c r="L3854" s="3" t="str">
        <f>TEXT(NIgerian_Fintech[[#This Row],[TransactionDate]], "MM")</f>
        <v>08</v>
      </c>
      <c r="M3854" s="3" t="str">
        <f>TEXT(NIgerian_Fintech[[#This Row],[TransactionDate]], "tttt")</f>
        <v>Thursday</v>
      </c>
      <c r="N3854" s="2" t="s">
        <v>16</v>
      </c>
    </row>
    <row r="3855" spans="1:14" ht="14.5" x14ac:dyDescent="0.35">
      <c r="A3855" s="2" t="s">
        <v>7740</v>
      </c>
      <c r="B3855" s="2" t="s">
        <v>7741</v>
      </c>
      <c r="C3855" s="2">
        <v>41</v>
      </c>
      <c r="D3855" s="2" t="s">
        <v>39</v>
      </c>
      <c r="E3855" s="2" t="s">
        <v>13</v>
      </c>
      <c r="F3855" s="2" t="s">
        <v>35</v>
      </c>
      <c r="G3855" s="2" t="s">
        <v>20</v>
      </c>
      <c r="H3855" s="7">
        <v>487.17</v>
      </c>
      <c r="I3855" s="3">
        <v>45649</v>
      </c>
      <c r="J3855" s="3" t="str">
        <f>TEXT(NIgerian_Fintech[[#This Row],[TransactionDate]], "JJJJ")</f>
        <v>2024</v>
      </c>
      <c r="K3855" s="3" t="str">
        <f>TEXT(NIgerian_Fintech[[#This Row],[TransactionDate]], "MMMM")</f>
        <v>December</v>
      </c>
      <c r="L3855" s="3" t="str">
        <f>TEXT(NIgerian_Fintech[[#This Row],[TransactionDate]], "MM")</f>
        <v>12</v>
      </c>
      <c r="M3855" s="3" t="str">
        <f>TEXT(NIgerian_Fintech[[#This Row],[TransactionDate]], "tttt")</f>
        <v>Monday</v>
      </c>
      <c r="N3855" s="2" t="s">
        <v>16</v>
      </c>
    </row>
    <row r="3856" spans="1:14" ht="14.5" x14ac:dyDescent="0.35">
      <c r="A3856" s="2" t="s">
        <v>7742</v>
      </c>
      <c r="B3856" s="2" t="s">
        <v>7743</v>
      </c>
      <c r="C3856" s="2">
        <v>61</v>
      </c>
      <c r="D3856" s="2" t="s">
        <v>39</v>
      </c>
      <c r="E3856" s="2" t="s">
        <v>13</v>
      </c>
      <c r="F3856" s="2" t="s">
        <v>25</v>
      </c>
      <c r="G3856" s="2" t="s">
        <v>36</v>
      </c>
      <c r="H3856" s="7">
        <v>12858.5</v>
      </c>
      <c r="I3856" s="3">
        <v>45627</v>
      </c>
      <c r="J3856" s="3" t="str">
        <f>TEXT(NIgerian_Fintech[[#This Row],[TransactionDate]], "JJJJ")</f>
        <v>2024</v>
      </c>
      <c r="K3856" s="3" t="str">
        <f>TEXT(NIgerian_Fintech[[#This Row],[TransactionDate]], "MMMM")</f>
        <v>December</v>
      </c>
      <c r="L3856" s="3" t="str">
        <f>TEXT(NIgerian_Fintech[[#This Row],[TransactionDate]], "MM")</f>
        <v>12</v>
      </c>
      <c r="M3856" s="3" t="str">
        <f>TEXT(NIgerian_Fintech[[#This Row],[TransactionDate]], "tttt")</f>
        <v>Sunday</v>
      </c>
      <c r="N3856" s="2" t="s">
        <v>16</v>
      </c>
    </row>
    <row r="3857" spans="1:14" ht="14.5" x14ac:dyDescent="0.35">
      <c r="A3857" s="2" t="s">
        <v>7744</v>
      </c>
      <c r="B3857" s="2" t="s">
        <v>7745</v>
      </c>
      <c r="C3857" s="2">
        <v>28</v>
      </c>
      <c r="D3857" s="2" t="s">
        <v>39</v>
      </c>
      <c r="E3857" s="2" t="s">
        <v>93</v>
      </c>
      <c r="F3857" s="2" t="s">
        <v>49</v>
      </c>
      <c r="G3857" s="2" t="s">
        <v>26</v>
      </c>
      <c r="H3857" s="7">
        <v>11097.32</v>
      </c>
      <c r="I3857" s="3">
        <v>45362</v>
      </c>
      <c r="J3857" s="3" t="str">
        <f>TEXT(NIgerian_Fintech[[#This Row],[TransactionDate]], "JJJJ")</f>
        <v>2024</v>
      </c>
      <c r="K3857" s="3" t="str">
        <f>TEXT(NIgerian_Fintech[[#This Row],[TransactionDate]], "MMMM")</f>
        <v>March</v>
      </c>
      <c r="L3857" s="3" t="str">
        <f>TEXT(NIgerian_Fintech[[#This Row],[TransactionDate]], "MM")</f>
        <v>03</v>
      </c>
      <c r="M3857" s="3" t="str">
        <f>TEXT(NIgerian_Fintech[[#This Row],[TransactionDate]], "tttt")</f>
        <v>Monday</v>
      </c>
      <c r="N3857" s="2" t="s">
        <v>16</v>
      </c>
    </row>
    <row r="3858" spans="1:14" ht="14.5" x14ac:dyDescent="0.35">
      <c r="A3858" s="2" t="s">
        <v>7746</v>
      </c>
      <c r="B3858" s="2" t="s">
        <v>7747</v>
      </c>
      <c r="C3858" s="2">
        <v>34</v>
      </c>
      <c r="D3858" s="2" t="s">
        <v>12</v>
      </c>
      <c r="E3858" s="2" t="s">
        <v>64</v>
      </c>
      <c r="F3858" s="2" t="s">
        <v>14</v>
      </c>
      <c r="G3858" s="2" t="s">
        <v>30</v>
      </c>
      <c r="H3858" s="7">
        <v>4609.6499999999996</v>
      </c>
      <c r="I3858" s="3">
        <v>45062</v>
      </c>
      <c r="J3858" s="3" t="str">
        <f>TEXT(NIgerian_Fintech[[#This Row],[TransactionDate]], "JJJJ")</f>
        <v>2023</v>
      </c>
      <c r="K3858" s="3" t="str">
        <f>TEXT(NIgerian_Fintech[[#This Row],[TransactionDate]], "MMMM")</f>
        <v>May</v>
      </c>
      <c r="L3858" s="3" t="str">
        <f>TEXT(NIgerian_Fintech[[#This Row],[TransactionDate]], "MM")</f>
        <v>05</v>
      </c>
      <c r="M3858" s="3" t="str">
        <f>TEXT(NIgerian_Fintech[[#This Row],[TransactionDate]], "tttt")</f>
        <v>Tuesday</v>
      </c>
      <c r="N3858" s="2" t="s">
        <v>16</v>
      </c>
    </row>
    <row r="3859" spans="1:14" ht="14.5" x14ac:dyDescent="0.35">
      <c r="A3859" s="2" t="s">
        <v>7748</v>
      </c>
      <c r="B3859" s="2" t="s">
        <v>7749</v>
      </c>
      <c r="C3859" s="2">
        <v>21</v>
      </c>
      <c r="D3859" s="2" t="s">
        <v>39</v>
      </c>
      <c r="E3859" s="2" t="s">
        <v>52</v>
      </c>
      <c r="F3859" s="2" t="s">
        <v>19</v>
      </c>
      <c r="G3859" s="2" t="s">
        <v>26</v>
      </c>
      <c r="H3859" s="7">
        <v>5298.22</v>
      </c>
      <c r="I3859" s="3">
        <v>45454</v>
      </c>
      <c r="J3859" s="3" t="str">
        <f>TEXT(NIgerian_Fintech[[#This Row],[TransactionDate]], "JJJJ")</f>
        <v>2024</v>
      </c>
      <c r="K3859" s="3" t="str">
        <f>TEXT(NIgerian_Fintech[[#This Row],[TransactionDate]], "MMMM")</f>
        <v>June</v>
      </c>
      <c r="L3859" s="3" t="str">
        <f>TEXT(NIgerian_Fintech[[#This Row],[TransactionDate]], "MM")</f>
        <v>06</v>
      </c>
      <c r="M3859" s="3" t="str">
        <f>TEXT(NIgerian_Fintech[[#This Row],[TransactionDate]], "tttt")</f>
        <v>Tuesday</v>
      </c>
      <c r="N3859" s="2" t="s">
        <v>16</v>
      </c>
    </row>
    <row r="3860" spans="1:14" ht="14.5" x14ac:dyDescent="0.35">
      <c r="A3860" s="2" t="s">
        <v>7750</v>
      </c>
      <c r="B3860" s="2" t="s">
        <v>7751</v>
      </c>
      <c r="C3860" s="2">
        <v>64</v>
      </c>
      <c r="D3860" s="2" t="s">
        <v>12</v>
      </c>
      <c r="E3860" s="2" t="s">
        <v>64</v>
      </c>
      <c r="F3860" s="2" t="s">
        <v>14</v>
      </c>
      <c r="G3860" s="2" t="s">
        <v>15</v>
      </c>
      <c r="H3860" s="7">
        <v>24981.25</v>
      </c>
      <c r="I3860" s="3">
        <v>45552</v>
      </c>
      <c r="J3860" s="3" t="str">
        <f>TEXT(NIgerian_Fintech[[#This Row],[TransactionDate]], "JJJJ")</f>
        <v>2024</v>
      </c>
      <c r="K3860" s="3" t="str">
        <f>TEXT(NIgerian_Fintech[[#This Row],[TransactionDate]], "MMMM")</f>
        <v>September</v>
      </c>
      <c r="L3860" s="3" t="str">
        <f>TEXT(NIgerian_Fintech[[#This Row],[TransactionDate]], "MM")</f>
        <v>09</v>
      </c>
      <c r="M3860" s="3" t="str">
        <f>TEXT(NIgerian_Fintech[[#This Row],[TransactionDate]], "tttt")</f>
        <v>Tuesday</v>
      </c>
      <c r="N3860" s="2" t="s">
        <v>16</v>
      </c>
    </row>
    <row r="3861" spans="1:14" ht="14.5" x14ac:dyDescent="0.35">
      <c r="A3861" s="2" t="s">
        <v>7752</v>
      </c>
      <c r="B3861" s="2" t="s">
        <v>7753</v>
      </c>
      <c r="C3861" s="2">
        <v>42</v>
      </c>
      <c r="D3861" s="2" t="s">
        <v>12</v>
      </c>
      <c r="E3861" s="2" t="s">
        <v>13</v>
      </c>
      <c r="F3861" s="2" t="s">
        <v>49</v>
      </c>
      <c r="G3861" s="2" t="s">
        <v>36</v>
      </c>
      <c r="H3861" s="7">
        <v>132.21</v>
      </c>
      <c r="I3861" s="3">
        <v>45205</v>
      </c>
      <c r="J3861" s="3" t="str">
        <f>TEXT(NIgerian_Fintech[[#This Row],[TransactionDate]], "JJJJ")</f>
        <v>2023</v>
      </c>
      <c r="K3861" s="3" t="str">
        <f>TEXT(NIgerian_Fintech[[#This Row],[TransactionDate]], "MMMM")</f>
        <v>October</v>
      </c>
      <c r="L3861" s="3" t="str">
        <f>TEXT(NIgerian_Fintech[[#This Row],[TransactionDate]], "MM")</f>
        <v>10</v>
      </c>
      <c r="M3861" s="3" t="str">
        <f>TEXT(NIgerian_Fintech[[#This Row],[TransactionDate]], "tttt")</f>
        <v>Friday</v>
      </c>
      <c r="N3861" s="2" t="s">
        <v>16</v>
      </c>
    </row>
    <row r="3862" spans="1:14" ht="14.5" x14ac:dyDescent="0.35">
      <c r="A3862" s="2" t="s">
        <v>7754</v>
      </c>
      <c r="B3862" s="2" t="s">
        <v>7755</v>
      </c>
      <c r="C3862" s="2">
        <v>47</v>
      </c>
      <c r="D3862" s="2" t="s">
        <v>12</v>
      </c>
      <c r="E3862" s="2" t="s">
        <v>52</v>
      </c>
      <c r="F3862" s="2" t="s">
        <v>55</v>
      </c>
      <c r="G3862" s="2" t="s">
        <v>15</v>
      </c>
      <c r="H3862" s="7">
        <v>8285.17</v>
      </c>
      <c r="I3862" s="3">
        <v>45511</v>
      </c>
      <c r="J3862" s="3" t="str">
        <f>TEXT(NIgerian_Fintech[[#This Row],[TransactionDate]], "JJJJ")</f>
        <v>2024</v>
      </c>
      <c r="K3862" s="3" t="str">
        <f>TEXT(NIgerian_Fintech[[#This Row],[TransactionDate]], "MMMM")</f>
        <v>August</v>
      </c>
      <c r="L3862" s="3" t="str">
        <f>TEXT(NIgerian_Fintech[[#This Row],[TransactionDate]], "MM")</f>
        <v>08</v>
      </c>
      <c r="M3862" s="3" t="str">
        <f>TEXT(NIgerian_Fintech[[#This Row],[TransactionDate]], "tttt")</f>
        <v>Wednesday</v>
      </c>
      <c r="N3862" s="2" t="s">
        <v>16</v>
      </c>
    </row>
    <row r="3863" spans="1:14" ht="14.5" x14ac:dyDescent="0.35">
      <c r="A3863" s="2" t="s">
        <v>7756</v>
      </c>
      <c r="B3863" s="2" t="s">
        <v>7757</v>
      </c>
      <c r="C3863" s="2">
        <v>26</v>
      </c>
      <c r="D3863" s="2" t="s">
        <v>39</v>
      </c>
      <c r="E3863" s="2" t="s">
        <v>42</v>
      </c>
      <c r="F3863" s="2" t="s">
        <v>25</v>
      </c>
      <c r="G3863" s="2" t="s">
        <v>20</v>
      </c>
      <c r="H3863" s="7">
        <v>25686.51</v>
      </c>
      <c r="I3863" s="3">
        <v>45411</v>
      </c>
      <c r="J3863" s="3" t="str">
        <f>TEXT(NIgerian_Fintech[[#This Row],[TransactionDate]], "JJJJ")</f>
        <v>2024</v>
      </c>
      <c r="K3863" s="3" t="str">
        <f>TEXT(NIgerian_Fintech[[#This Row],[TransactionDate]], "MMMM")</f>
        <v>April</v>
      </c>
      <c r="L3863" s="3" t="str">
        <f>TEXT(NIgerian_Fintech[[#This Row],[TransactionDate]], "MM")</f>
        <v>04</v>
      </c>
      <c r="M3863" s="3" t="str">
        <f>TEXT(NIgerian_Fintech[[#This Row],[TransactionDate]], "tttt")</f>
        <v>Monday</v>
      </c>
      <c r="N3863" s="2" t="s">
        <v>16</v>
      </c>
    </row>
    <row r="3864" spans="1:14" ht="14.5" x14ac:dyDescent="0.35">
      <c r="A3864" s="2" t="s">
        <v>7758</v>
      </c>
      <c r="B3864" s="2" t="s">
        <v>7759</v>
      </c>
      <c r="C3864" s="2">
        <v>38</v>
      </c>
      <c r="D3864" s="2" t="s">
        <v>12</v>
      </c>
      <c r="E3864" s="2" t="s">
        <v>24</v>
      </c>
      <c r="F3864" s="2" t="s">
        <v>35</v>
      </c>
      <c r="G3864" s="2" t="s">
        <v>26</v>
      </c>
      <c r="H3864" s="7">
        <v>24532.6</v>
      </c>
      <c r="I3864" s="3">
        <v>45472</v>
      </c>
      <c r="J3864" s="3" t="str">
        <f>TEXT(NIgerian_Fintech[[#This Row],[TransactionDate]], "JJJJ")</f>
        <v>2024</v>
      </c>
      <c r="K3864" s="3" t="str">
        <f>TEXT(NIgerian_Fintech[[#This Row],[TransactionDate]], "MMMM")</f>
        <v>June</v>
      </c>
      <c r="L3864" s="3" t="str">
        <f>TEXT(NIgerian_Fintech[[#This Row],[TransactionDate]], "MM")</f>
        <v>06</v>
      </c>
      <c r="M3864" s="3" t="str">
        <f>TEXT(NIgerian_Fintech[[#This Row],[TransactionDate]], "tttt")</f>
        <v>Saturday</v>
      </c>
      <c r="N3864" s="2" t="s">
        <v>16</v>
      </c>
    </row>
    <row r="3865" spans="1:14" ht="14.5" x14ac:dyDescent="0.35">
      <c r="A3865" s="2" t="s">
        <v>7760</v>
      </c>
      <c r="B3865" s="2" t="s">
        <v>7761</v>
      </c>
      <c r="C3865" s="2">
        <v>37</v>
      </c>
      <c r="D3865" s="2" t="s">
        <v>12</v>
      </c>
      <c r="E3865" s="2" t="s">
        <v>74</v>
      </c>
      <c r="F3865" s="2" t="s">
        <v>25</v>
      </c>
      <c r="G3865" s="2" t="s">
        <v>36</v>
      </c>
      <c r="H3865" s="7">
        <v>8786.48</v>
      </c>
      <c r="I3865" s="3">
        <v>45171</v>
      </c>
      <c r="J3865" s="3" t="str">
        <f>TEXT(NIgerian_Fintech[[#This Row],[TransactionDate]], "JJJJ")</f>
        <v>2023</v>
      </c>
      <c r="K3865" s="3" t="str">
        <f>TEXT(NIgerian_Fintech[[#This Row],[TransactionDate]], "MMMM")</f>
        <v>September</v>
      </c>
      <c r="L3865" s="3" t="str">
        <f>TEXT(NIgerian_Fintech[[#This Row],[TransactionDate]], "MM")</f>
        <v>09</v>
      </c>
      <c r="M3865" s="3" t="str">
        <f>TEXT(NIgerian_Fintech[[#This Row],[TransactionDate]], "tttt")</f>
        <v>Saturday</v>
      </c>
      <c r="N3865" s="2" t="s">
        <v>16</v>
      </c>
    </row>
    <row r="3866" spans="1:14" ht="14.5" x14ac:dyDescent="0.35">
      <c r="A3866" s="2" t="s">
        <v>7762</v>
      </c>
      <c r="B3866" s="2" t="s">
        <v>7763</v>
      </c>
      <c r="C3866" s="2">
        <v>36</v>
      </c>
      <c r="D3866" s="2" t="s">
        <v>39</v>
      </c>
      <c r="E3866" s="2" t="s">
        <v>74</v>
      </c>
      <c r="F3866" s="2" t="s">
        <v>55</v>
      </c>
      <c r="G3866" s="2" t="s">
        <v>26</v>
      </c>
      <c r="H3866" s="7">
        <v>4800.22</v>
      </c>
      <c r="I3866" s="3">
        <v>44944</v>
      </c>
      <c r="J3866" s="3" t="str">
        <f>TEXT(NIgerian_Fintech[[#This Row],[TransactionDate]], "JJJJ")</f>
        <v>2023</v>
      </c>
      <c r="K3866" s="3" t="str">
        <f>TEXT(NIgerian_Fintech[[#This Row],[TransactionDate]], "MMMM")</f>
        <v>January</v>
      </c>
      <c r="L3866" s="3" t="str">
        <f>TEXT(NIgerian_Fintech[[#This Row],[TransactionDate]], "MM")</f>
        <v>01</v>
      </c>
      <c r="M3866" s="3" t="str">
        <f>TEXT(NIgerian_Fintech[[#This Row],[TransactionDate]], "tttt")</f>
        <v>Wednesday</v>
      </c>
      <c r="N3866" s="2" t="s">
        <v>16</v>
      </c>
    </row>
    <row r="3867" spans="1:14" ht="14.5" x14ac:dyDescent="0.35">
      <c r="A3867" s="2" t="s">
        <v>7764</v>
      </c>
      <c r="B3867" s="2" t="s">
        <v>7765</v>
      </c>
      <c r="C3867" s="2">
        <v>36</v>
      </c>
      <c r="D3867" s="2" t="s">
        <v>39</v>
      </c>
      <c r="E3867" s="2" t="s">
        <v>13</v>
      </c>
      <c r="F3867" s="2" t="s">
        <v>25</v>
      </c>
      <c r="G3867" s="2" t="s">
        <v>30</v>
      </c>
      <c r="H3867" s="7">
        <v>1041.43</v>
      </c>
      <c r="I3867" s="3">
        <v>45482</v>
      </c>
      <c r="J3867" s="3" t="str">
        <f>TEXT(NIgerian_Fintech[[#This Row],[TransactionDate]], "JJJJ")</f>
        <v>2024</v>
      </c>
      <c r="K3867" s="3" t="str">
        <f>TEXT(NIgerian_Fintech[[#This Row],[TransactionDate]], "MMMM")</f>
        <v>July</v>
      </c>
      <c r="L3867" s="3" t="str">
        <f>TEXT(NIgerian_Fintech[[#This Row],[TransactionDate]], "MM")</f>
        <v>07</v>
      </c>
      <c r="M3867" s="3" t="str">
        <f>TEXT(NIgerian_Fintech[[#This Row],[TransactionDate]], "tttt")</f>
        <v>Tuesday</v>
      </c>
      <c r="N3867" s="2" t="s">
        <v>16</v>
      </c>
    </row>
    <row r="3868" spans="1:14" ht="14.5" x14ac:dyDescent="0.35">
      <c r="A3868" s="2" t="s">
        <v>7766</v>
      </c>
      <c r="B3868" s="2" t="s">
        <v>7767</v>
      </c>
      <c r="C3868" s="2">
        <v>29</v>
      </c>
      <c r="D3868" s="2" t="s">
        <v>39</v>
      </c>
      <c r="E3868" s="2" t="s">
        <v>29</v>
      </c>
      <c r="F3868" s="2" t="s">
        <v>19</v>
      </c>
      <c r="G3868" s="2" t="s">
        <v>36</v>
      </c>
      <c r="H3868" s="7">
        <v>1908.99</v>
      </c>
      <c r="I3868" s="3">
        <v>45069</v>
      </c>
      <c r="J3868" s="3" t="str">
        <f>TEXT(NIgerian_Fintech[[#This Row],[TransactionDate]], "JJJJ")</f>
        <v>2023</v>
      </c>
      <c r="K3868" s="3" t="str">
        <f>TEXT(NIgerian_Fintech[[#This Row],[TransactionDate]], "MMMM")</f>
        <v>May</v>
      </c>
      <c r="L3868" s="3" t="str">
        <f>TEXT(NIgerian_Fintech[[#This Row],[TransactionDate]], "MM")</f>
        <v>05</v>
      </c>
      <c r="M3868" s="3" t="str">
        <f>TEXT(NIgerian_Fintech[[#This Row],[TransactionDate]], "tttt")</f>
        <v>Tuesday</v>
      </c>
      <c r="N3868" s="2" t="s">
        <v>21</v>
      </c>
    </row>
    <row r="3869" spans="1:14" ht="14.5" x14ac:dyDescent="0.35">
      <c r="A3869" s="2" t="s">
        <v>7768</v>
      </c>
      <c r="B3869" s="2" t="s">
        <v>7769</v>
      </c>
      <c r="C3869" s="2">
        <v>54</v>
      </c>
      <c r="D3869" s="2" t="s">
        <v>12</v>
      </c>
      <c r="E3869" s="2" t="s">
        <v>64</v>
      </c>
      <c r="F3869" s="2" t="s">
        <v>19</v>
      </c>
      <c r="G3869" s="2" t="s">
        <v>30</v>
      </c>
      <c r="H3869" s="7">
        <v>11384.14</v>
      </c>
      <c r="I3869" s="3">
        <v>45427</v>
      </c>
      <c r="J3869" s="3" t="str">
        <f>TEXT(NIgerian_Fintech[[#This Row],[TransactionDate]], "JJJJ")</f>
        <v>2024</v>
      </c>
      <c r="K3869" s="3" t="str">
        <f>TEXT(NIgerian_Fintech[[#This Row],[TransactionDate]], "MMMM")</f>
        <v>May</v>
      </c>
      <c r="L3869" s="3" t="str">
        <f>TEXT(NIgerian_Fintech[[#This Row],[TransactionDate]], "MM")</f>
        <v>05</v>
      </c>
      <c r="M3869" s="3" t="str">
        <f>TEXT(NIgerian_Fintech[[#This Row],[TransactionDate]], "tttt")</f>
        <v>Wednesday</v>
      </c>
      <c r="N3869" s="2" t="s">
        <v>16</v>
      </c>
    </row>
    <row r="3870" spans="1:14" ht="14.5" x14ac:dyDescent="0.35">
      <c r="A3870" s="2" t="s">
        <v>7770</v>
      </c>
      <c r="B3870" s="2" t="s">
        <v>7771</v>
      </c>
      <c r="C3870" s="2">
        <v>59</v>
      </c>
      <c r="D3870" s="2" t="s">
        <v>39</v>
      </c>
      <c r="E3870" s="2" t="s">
        <v>42</v>
      </c>
      <c r="F3870" s="2" t="s">
        <v>19</v>
      </c>
      <c r="G3870" s="2" t="s">
        <v>36</v>
      </c>
      <c r="H3870" s="7">
        <v>167.74</v>
      </c>
      <c r="I3870" s="3">
        <v>45453</v>
      </c>
      <c r="J3870" s="3" t="str">
        <f>TEXT(NIgerian_Fintech[[#This Row],[TransactionDate]], "JJJJ")</f>
        <v>2024</v>
      </c>
      <c r="K3870" s="3" t="str">
        <f>TEXT(NIgerian_Fintech[[#This Row],[TransactionDate]], "MMMM")</f>
        <v>June</v>
      </c>
      <c r="L3870" s="3" t="str">
        <f>TEXT(NIgerian_Fintech[[#This Row],[TransactionDate]], "MM")</f>
        <v>06</v>
      </c>
      <c r="M3870" s="3" t="str">
        <f>TEXT(NIgerian_Fintech[[#This Row],[TransactionDate]], "tttt")</f>
        <v>Monday</v>
      </c>
      <c r="N3870" s="2" t="s">
        <v>16</v>
      </c>
    </row>
    <row r="3871" spans="1:14" ht="14.5" x14ac:dyDescent="0.35">
      <c r="A3871" s="2" t="s">
        <v>7772</v>
      </c>
      <c r="B3871" s="2" t="s">
        <v>7773</v>
      </c>
      <c r="C3871" s="2">
        <v>34</v>
      </c>
      <c r="D3871" s="2" t="s">
        <v>12</v>
      </c>
      <c r="E3871" s="2" t="s">
        <v>52</v>
      </c>
      <c r="F3871" s="2" t="s">
        <v>14</v>
      </c>
      <c r="G3871" s="2" t="s">
        <v>20</v>
      </c>
      <c r="H3871" s="7">
        <v>21497.4</v>
      </c>
      <c r="I3871" s="3">
        <v>45019</v>
      </c>
      <c r="J3871" s="3" t="str">
        <f>TEXT(NIgerian_Fintech[[#This Row],[TransactionDate]], "JJJJ")</f>
        <v>2023</v>
      </c>
      <c r="K3871" s="3" t="str">
        <f>TEXT(NIgerian_Fintech[[#This Row],[TransactionDate]], "MMMM")</f>
        <v>April</v>
      </c>
      <c r="L3871" s="3" t="str">
        <f>TEXT(NIgerian_Fintech[[#This Row],[TransactionDate]], "MM")</f>
        <v>04</v>
      </c>
      <c r="M3871" s="3" t="str">
        <f>TEXT(NIgerian_Fintech[[#This Row],[TransactionDate]], "tttt")</f>
        <v>Monday</v>
      </c>
      <c r="N3871" s="2" t="s">
        <v>16</v>
      </c>
    </row>
    <row r="3872" spans="1:14" ht="14.5" x14ac:dyDescent="0.35">
      <c r="A3872" s="2" t="s">
        <v>7774</v>
      </c>
      <c r="B3872" s="2" t="s">
        <v>7775</v>
      </c>
      <c r="C3872" s="2">
        <v>54</v>
      </c>
      <c r="D3872" s="2" t="s">
        <v>12</v>
      </c>
      <c r="E3872" s="2" t="s">
        <v>29</v>
      </c>
      <c r="F3872" s="2" t="s">
        <v>55</v>
      </c>
      <c r="G3872" s="2" t="s">
        <v>26</v>
      </c>
      <c r="H3872" s="7">
        <v>8865.73</v>
      </c>
      <c r="I3872" s="3">
        <v>45309</v>
      </c>
      <c r="J3872" s="3" t="str">
        <f>TEXT(NIgerian_Fintech[[#This Row],[TransactionDate]], "JJJJ")</f>
        <v>2024</v>
      </c>
      <c r="K3872" s="3" t="str">
        <f>TEXT(NIgerian_Fintech[[#This Row],[TransactionDate]], "MMMM")</f>
        <v>January</v>
      </c>
      <c r="L3872" s="3" t="str">
        <f>TEXT(NIgerian_Fintech[[#This Row],[TransactionDate]], "MM")</f>
        <v>01</v>
      </c>
      <c r="M3872" s="3" t="str">
        <f>TEXT(NIgerian_Fintech[[#This Row],[TransactionDate]], "tttt")</f>
        <v>Thursday</v>
      </c>
      <c r="N3872" s="2" t="s">
        <v>16</v>
      </c>
    </row>
    <row r="3873" spans="1:14" ht="14.5" x14ac:dyDescent="0.35">
      <c r="A3873" s="2" t="s">
        <v>7776</v>
      </c>
      <c r="B3873" s="2" t="s">
        <v>7777</v>
      </c>
      <c r="C3873" s="2">
        <v>56</v>
      </c>
      <c r="D3873" s="2" t="s">
        <v>39</v>
      </c>
      <c r="E3873" s="2" t="s">
        <v>64</v>
      </c>
      <c r="F3873" s="2" t="s">
        <v>19</v>
      </c>
      <c r="G3873" s="2" t="s">
        <v>26</v>
      </c>
      <c r="H3873" s="7">
        <v>461.98</v>
      </c>
      <c r="I3873" s="3">
        <v>45205</v>
      </c>
      <c r="J3873" s="3" t="str">
        <f>TEXT(NIgerian_Fintech[[#This Row],[TransactionDate]], "JJJJ")</f>
        <v>2023</v>
      </c>
      <c r="K3873" s="3" t="str">
        <f>TEXT(NIgerian_Fintech[[#This Row],[TransactionDate]], "MMMM")</f>
        <v>October</v>
      </c>
      <c r="L3873" s="3" t="str">
        <f>TEXT(NIgerian_Fintech[[#This Row],[TransactionDate]], "MM")</f>
        <v>10</v>
      </c>
      <c r="M3873" s="3" t="str">
        <f>TEXT(NIgerian_Fintech[[#This Row],[TransactionDate]], "tttt")</f>
        <v>Friday</v>
      </c>
      <c r="N3873" s="2" t="s">
        <v>16</v>
      </c>
    </row>
    <row r="3874" spans="1:14" ht="14.5" x14ac:dyDescent="0.35">
      <c r="A3874" s="2" t="s">
        <v>7778</v>
      </c>
      <c r="B3874" s="2" t="s">
        <v>7779</v>
      </c>
      <c r="C3874" s="2">
        <v>45</v>
      </c>
      <c r="D3874" s="2" t="s">
        <v>12</v>
      </c>
      <c r="E3874" s="2" t="s">
        <v>13</v>
      </c>
      <c r="F3874" s="2" t="s">
        <v>49</v>
      </c>
      <c r="G3874" s="2" t="s">
        <v>15</v>
      </c>
      <c r="H3874" s="7">
        <v>2741.31</v>
      </c>
      <c r="I3874" s="3">
        <v>45653</v>
      </c>
      <c r="J3874" s="3" t="str">
        <f>TEXT(NIgerian_Fintech[[#This Row],[TransactionDate]], "JJJJ")</f>
        <v>2024</v>
      </c>
      <c r="K3874" s="3" t="str">
        <f>TEXT(NIgerian_Fintech[[#This Row],[TransactionDate]], "MMMM")</f>
        <v>December</v>
      </c>
      <c r="L3874" s="3" t="str">
        <f>TEXT(NIgerian_Fintech[[#This Row],[TransactionDate]], "MM")</f>
        <v>12</v>
      </c>
      <c r="M3874" s="3" t="str">
        <f>TEXT(NIgerian_Fintech[[#This Row],[TransactionDate]], "tttt")</f>
        <v>Friday</v>
      </c>
      <c r="N3874" s="2" t="s">
        <v>16</v>
      </c>
    </row>
    <row r="3875" spans="1:14" ht="14.5" x14ac:dyDescent="0.35">
      <c r="A3875" s="2" t="s">
        <v>7780</v>
      </c>
      <c r="B3875" s="2" t="s">
        <v>7781</v>
      </c>
      <c r="C3875" s="2">
        <v>58</v>
      </c>
      <c r="D3875" s="2" t="s">
        <v>12</v>
      </c>
      <c r="E3875" s="2" t="s">
        <v>64</v>
      </c>
      <c r="F3875" s="2" t="s">
        <v>19</v>
      </c>
      <c r="G3875" s="2" t="s">
        <v>36</v>
      </c>
      <c r="H3875" s="7">
        <v>9018.9699999999993</v>
      </c>
      <c r="I3875" s="3">
        <v>45375</v>
      </c>
      <c r="J3875" s="3" t="str">
        <f>TEXT(NIgerian_Fintech[[#This Row],[TransactionDate]], "JJJJ")</f>
        <v>2024</v>
      </c>
      <c r="K3875" s="3" t="str">
        <f>TEXT(NIgerian_Fintech[[#This Row],[TransactionDate]], "MMMM")</f>
        <v>March</v>
      </c>
      <c r="L3875" s="3" t="str">
        <f>TEXT(NIgerian_Fintech[[#This Row],[TransactionDate]], "MM")</f>
        <v>03</v>
      </c>
      <c r="M3875" s="3" t="str">
        <f>TEXT(NIgerian_Fintech[[#This Row],[TransactionDate]], "tttt")</f>
        <v>Sunday</v>
      </c>
      <c r="N3875" s="2" t="s">
        <v>16</v>
      </c>
    </row>
    <row r="3876" spans="1:14" ht="14.5" x14ac:dyDescent="0.35">
      <c r="A3876" s="2" t="s">
        <v>7782</v>
      </c>
      <c r="B3876" s="2" t="s">
        <v>7783</v>
      </c>
      <c r="C3876" s="2">
        <v>52</v>
      </c>
      <c r="D3876" s="2" t="s">
        <v>12</v>
      </c>
      <c r="E3876" s="2" t="s">
        <v>13</v>
      </c>
      <c r="F3876" s="2" t="s">
        <v>35</v>
      </c>
      <c r="G3876" s="2" t="s">
        <v>36</v>
      </c>
      <c r="H3876" s="7">
        <v>362.5</v>
      </c>
      <c r="I3876" s="3">
        <v>45509</v>
      </c>
      <c r="J3876" s="3" t="str">
        <f>TEXT(NIgerian_Fintech[[#This Row],[TransactionDate]], "JJJJ")</f>
        <v>2024</v>
      </c>
      <c r="K3876" s="3" t="str">
        <f>TEXT(NIgerian_Fintech[[#This Row],[TransactionDate]], "MMMM")</f>
        <v>August</v>
      </c>
      <c r="L3876" s="3" t="str">
        <f>TEXT(NIgerian_Fintech[[#This Row],[TransactionDate]], "MM")</f>
        <v>08</v>
      </c>
      <c r="M3876" s="3" t="str">
        <f>TEXT(NIgerian_Fintech[[#This Row],[TransactionDate]], "tttt")</f>
        <v>Monday</v>
      </c>
      <c r="N3876" s="2" t="s">
        <v>21</v>
      </c>
    </row>
    <row r="3877" spans="1:14" ht="14.5" x14ac:dyDescent="0.35">
      <c r="A3877" s="2" t="s">
        <v>7784</v>
      </c>
      <c r="B3877" s="2" t="s">
        <v>7785</v>
      </c>
      <c r="C3877" s="2">
        <v>64</v>
      </c>
      <c r="D3877" s="2" t="s">
        <v>12</v>
      </c>
      <c r="E3877" s="2" t="s">
        <v>93</v>
      </c>
      <c r="F3877" s="2" t="s">
        <v>14</v>
      </c>
      <c r="G3877" s="2" t="s">
        <v>30</v>
      </c>
      <c r="H3877" s="7">
        <v>15140.7</v>
      </c>
      <c r="I3877" s="3">
        <v>45547</v>
      </c>
      <c r="J3877" s="3" t="str">
        <f>TEXT(NIgerian_Fintech[[#This Row],[TransactionDate]], "JJJJ")</f>
        <v>2024</v>
      </c>
      <c r="K3877" s="3" t="str">
        <f>TEXT(NIgerian_Fintech[[#This Row],[TransactionDate]], "MMMM")</f>
        <v>September</v>
      </c>
      <c r="L3877" s="3" t="str">
        <f>TEXT(NIgerian_Fintech[[#This Row],[TransactionDate]], "MM")</f>
        <v>09</v>
      </c>
      <c r="M3877" s="3" t="str">
        <f>TEXT(NIgerian_Fintech[[#This Row],[TransactionDate]], "tttt")</f>
        <v>Thursday</v>
      </c>
      <c r="N3877" s="2" t="s">
        <v>16</v>
      </c>
    </row>
    <row r="3878" spans="1:14" ht="14.5" x14ac:dyDescent="0.35">
      <c r="A3878" s="2" t="s">
        <v>7786</v>
      </c>
      <c r="B3878" s="2" t="s">
        <v>7787</v>
      </c>
      <c r="C3878" s="2">
        <v>35</v>
      </c>
      <c r="D3878" s="2" t="s">
        <v>39</v>
      </c>
      <c r="E3878" s="2" t="s">
        <v>74</v>
      </c>
      <c r="F3878" s="2" t="s">
        <v>49</v>
      </c>
      <c r="G3878" s="2" t="s">
        <v>36</v>
      </c>
      <c r="H3878" s="7">
        <v>25247.55</v>
      </c>
      <c r="I3878" s="3">
        <v>45214</v>
      </c>
      <c r="J3878" s="3" t="str">
        <f>TEXT(NIgerian_Fintech[[#This Row],[TransactionDate]], "JJJJ")</f>
        <v>2023</v>
      </c>
      <c r="K3878" s="3" t="str">
        <f>TEXT(NIgerian_Fintech[[#This Row],[TransactionDate]], "MMMM")</f>
        <v>October</v>
      </c>
      <c r="L3878" s="3" t="str">
        <f>TEXT(NIgerian_Fintech[[#This Row],[TransactionDate]], "MM")</f>
        <v>10</v>
      </c>
      <c r="M3878" s="3" t="str">
        <f>TEXT(NIgerian_Fintech[[#This Row],[TransactionDate]], "tttt")</f>
        <v>Sunday</v>
      </c>
      <c r="N3878" s="2" t="s">
        <v>16</v>
      </c>
    </row>
    <row r="3879" spans="1:14" ht="14.5" x14ac:dyDescent="0.35">
      <c r="A3879" s="2" t="s">
        <v>7788</v>
      </c>
      <c r="B3879" s="2" t="s">
        <v>7789</v>
      </c>
      <c r="C3879" s="2">
        <v>31</v>
      </c>
      <c r="D3879" s="2" t="s">
        <v>12</v>
      </c>
      <c r="E3879" s="2" t="s">
        <v>29</v>
      </c>
      <c r="F3879" s="2" t="s">
        <v>55</v>
      </c>
      <c r="G3879" s="2" t="s">
        <v>26</v>
      </c>
      <c r="H3879" s="7">
        <v>32498.61</v>
      </c>
      <c r="I3879" s="3">
        <v>45402</v>
      </c>
      <c r="J3879" s="3" t="str">
        <f>TEXT(NIgerian_Fintech[[#This Row],[TransactionDate]], "JJJJ")</f>
        <v>2024</v>
      </c>
      <c r="K3879" s="3" t="str">
        <f>TEXT(NIgerian_Fintech[[#This Row],[TransactionDate]], "MMMM")</f>
        <v>April</v>
      </c>
      <c r="L3879" s="3" t="str">
        <f>TEXT(NIgerian_Fintech[[#This Row],[TransactionDate]], "MM")</f>
        <v>04</v>
      </c>
      <c r="M3879" s="3" t="str">
        <f>TEXT(NIgerian_Fintech[[#This Row],[TransactionDate]], "tttt")</f>
        <v>Saturday</v>
      </c>
      <c r="N3879" s="2" t="s">
        <v>16</v>
      </c>
    </row>
    <row r="3880" spans="1:14" ht="14.5" x14ac:dyDescent="0.35">
      <c r="A3880" s="2" t="s">
        <v>7790</v>
      </c>
      <c r="B3880" s="2" t="s">
        <v>7791</v>
      </c>
      <c r="C3880" s="2">
        <v>52</v>
      </c>
      <c r="D3880" s="2" t="s">
        <v>39</v>
      </c>
      <c r="E3880" s="2" t="s">
        <v>74</v>
      </c>
      <c r="F3880" s="2" t="s">
        <v>55</v>
      </c>
      <c r="G3880" s="2" t="s">
        <v>36</v>
      </c>
      <c r="H3880" s="7">
        <v>13229.79</v>
      </c>
      <c r="I3880" s="3">
        <v>45598</v>
      </c>
      <c r="J3880" s="3" t="str">
        <f>TEXT(NIgerian_Fintech[[#This Row],[TransactionDate]], "JJJJ")</f>
        <v>2024</v>
      </c>
      <c r="K3880" s="3" t="str">
        <f>TEXT(NIgerian_Fintech[[#This Row],[TransactionDate]], "MMMM")</f>
        <v>November</v>
      </c>
      <c r="L3880" s="3" t="str">
        <f>TEXT(NIgerian_Fintech[[#This Row],[TransactionDate]], "MM")</f>
        <v>11</v>
      </c>
      <c r="M3880" s="3" t="str">
        <f>TEXT(NIgerian_Fintech[[#This Row],[TransactionDate]], "tttt")</f>
        <v>Saturday</v>
      </c>
      <c r="N3880" s="2" t="s">
        <v>16</v>
      </c>
    </row>
    <row r="3881" spans="1:14" ht="14.5" x14ac:dyDescent="0.35">
      <c r="A3881" s="2" t="s">
        <v>7792</v>
      </c>
      <c r="B3881" s="2" t="s">
        <v>7793</v>
      </c>
      <c r="C3881" s="2">
        <v>61</v>
      </c>
      <c r="D3881" s="2" t="s">
        <v>12</v>
      </c>
      <c r="E3881" s="2" t="s">
        <v>64</v>
      </c>
      <c r="F3881" s="2" t="s">
        <v>35</v>
      </c>
      <c r="G3881" s="2" t="s">
        <v>15</v>
      </c>
      <c r="H3881" s="7">
        <v>19436.91</v>
      </c>
      <c r="I3881" s="3">
        <v>45097</v>
      </c>
      <c r="J3881" s="3" t="str">
        <f>TEXT(NIgerian_Fintech[[#This Row],[TransactionDate]], "JJJJ")</f>
        <v>2023</v>
      </c>
      <c r="K3881" s="3" t="str">
        <f>TEXT(NIgerian_Fintech[[#This Row],[TransactionDate]], "MMMM")</f>
        <v>June</v>
      </c>
      <c r="L3881" s="3" t="str">
        <f>TEXT(NIgerian_Fintech[[#This Row],[TransactionDate]], "MM")</f>
        <v>06</v>
      </c>
      <c r="M3881" s="3" t="str">
        <f>TEXT(NIgerian_Fintech[[#This Row],[TransactionDate]], "tttt")</f>
        <v>Tuesday</v>
      </c>
      <c r="N3881" s="2" t="s">
        <v>16</v>
      </c>
    </row>
    <row r="3882" spans="1:14" ht="14.5" x14ac:dyDescent="0.35">
      <c r="A3882" s="2" t="s">
        <v>7794</v>
      </c>
      <c r="B3882" s="2" t="s">
        <v>7795</v>
      </c>
      <c r="C3882" s="2">
        <v>58</v>
      </c>
      <c r="D3882" s="2" t="s">
        <v>12</v>
      </c>
      <c r="E3882" s="2" t="s">
        <v>42</v>
      </c>
      <c r="F3882" s="2" t="s">
        <v>19</v>
      </c>
      <c r="G3882" s="2" t="s">
        <v>15</v>
      </c>
      <c r="H3882" s="7">
        <v>9434.24</v>
      </c>
      <c r="I3882" s="3">
        <v>45451</v>
      </c>
      <c r="J3882" s="3" t="str">
        <f>TEXT(NIgerian_Fintech[[#This Row],[TransactionDate]], "JJJJ")</f>
        <v>2024</v>
      </c>
      <c r="K3882" s="3" t="str">
        <f>TEXT(NIgerian_Fintech[[#This Row],[TransactionDate]], "MMMM")</f>
        <v>June</v>
      </c>
      <c r="L3882" s="3" t="str">
        <f>TEXT(NIgerian_Fintech[[#This Row],[TransactionDate]], "MM")</f>
        <v>06</v>
      </c>
      <c r="M3882" s="3" t="str">
        <f>TEXT(NIgerian_Fintech[[#This Row],[TransactionDate]], "tttt")</f>
        <v>Saturday</v>
      </c>
      <c r="N3882" s="2" t="s">
        <v>21</v>
      </c>
    </row>
    <row r="3883" spans="1:14" ht="14.5" x14ac:dyDescent="0.35">
      <c r="A3883" s="2" t="s">
        <v>7796</v>
      </c>
      <c r="B3883" s="2" t="s">
        <v>7797</v>
      </c>
      <c r="C3883" s="2">
        <v>24</v>
      </c>
      <c r="D3883" s="2" t="s">
        <v>39</v>
      </c>
      <c r="E3883" s="2" t="s">
        <v>52</v>
      </c>
      <c r="F3883" s="2" t="s">
        <v>49</v>
      </c>
      <c r="G3883" s="2" t="s">
        <v>26</v>
      </c>
      <c r="H3883" s="7">
        <v>6134.93</v>
      </c>
      <c r="I3883" s="3">
        <v>45298</v>
      </c>
      <c r="J3883" s="3" t="str">
        <f>TEXT(NIgerian_Fintech[[#This Row],[TransactionDate]], "JJJJ")</f>
        <v>2024</v>
      </c>
      <c r="K3883" s="3" t="str">
        <f>TEXT(NIgerian_Fintech[[#This Row],[TransactionDate]], "MMMM")</f>
        <v>January</v>
      </c>
      <c r="L3883" s="3" t="str">
        <f>TEXT(NIgerian_Fintech[[#This Row],[TransactionDate]], "MM")</f>
        <v>01</v>
      </c>
      <c r="M3883" s="3" t="str">
        <f>TEXT(NIgerian_Fintech[[#This Row],[TransactionDate]], "tttt")</f>
        <v>Sunday</v>
      </c>
      <c r="N3883" s="2" t="s">
        <v>16</v>
      </c>
    </row>
    <row r="3884" spans="1:14" ht="14.5" x14ac:dyDescent="0.35">
      <c r="A3884" s="2" t="s">
        <v>7798</v>
      </c>
      <c r="B3884" s="2" t="s">
        <v>7799</v>
      </c>
      <c r="C3884" s="2">
        <v>58</v>
      </c>
      <c r="D3884" s="2" t="s">
        <v>12</v>
      </c>
      <c r="E3884" s="2" t="s">
        <v>13</v>
      </c>
      <c r="F3884" s="2" t="s">
        <v>35</v>
      </c>
      <c r="G3884" s="2" t="s">
        <v>26</v>
      </c>
      <c r="H3884" s="7">
        <v>12487.43</v>
      </c>
      <c r="I3884" s="3">
        <v>45319</v>
      </c>
      <c r="J3884" s="3" t="str">
        <f>TEXT(NIgerian_Fintech[[#This Row],[TransactionDate]], "JJJJ")</f>
        <v>2024</v>
      </c>
      <c r="K3884" s="3" t="str">
        <f>TEXT(NIgerian_Fintech[[#This Row],[TransactionDate]], "MMMM")</f>
        <v>January</v>
      </c>
      <c r="L3884" s="3" t="str">
        <f>TEXT(NIgerian_Fintech[[#This Row],[TransactionDate]], "MM")</f>
        <v>01</v>
      </c>
      <c r="M3884" s="3" t="str">
        <f>TEXT(NIgerian_Fintech[[#This Row],[TransactionDate]], "tttt")</f>
        <v>Sunday</v>
      </c>
      <c r="N3884" s="2" t="s">
        <v>69</v>
      </c>
    </row>
    <row r="3885" spans="1:14" ht="14.5" x14ac:dyDescent="0.35">
      <c r="A3885" s="2" t="s">
        <v>7800</v>
      </c>
      <c r="B3885" s="2" t="s">
        <v>7801</v>
      </c>
      <c r="C3885" s="2">
        <v>30</v>
      </c>
      <c r="D3885" s="2" t="s">
        <v>12</v>
      </c>
      <c r="E3885" s="2" t="s">
        <v>52</v>
      </c>
      <c r="F3885" s="2" t="s">
        <v>49</v>
      </c>
      <c r="G3885" s="2" t="s">
        <v>26</v>
      </c>
      <c r="H3885" s="7">
        <v>2538.36</v>
      </c>
      <c r="I3885" s="3">
        <v>45111</v>
      </c>
      <c r="J3885" s="3" t="str">
        <f>TEXT(NIgerian_Fintech[[#This Row],[TransactionDate]], "JJJJ")</f>
        <v>2023</v>
      </c>
      <c r="K3885" s="3" t="str">
        <f>TEXT(NIgerian_Fintech[[#This Row],[TransactionDate]], "MMMM")</f>
        <v>July</v>
      </c>
      <c r="L3885" s="3" t="str">
        <f>TEXT(NIgerian_Fintech[[#This Row],[TransactionDate]], "MM")</f>
        <v>07</v>
      </c>
      <c r="M3885" s="3" t="str">
        <f>TEXT(NIgerian_Fintech[[#This Row],[TransactionDate]], "tttt")</f>
        <v>Tuesday</v>
      </c>
      <c r="N3885" s="2" t="s">
        <v>16</v>
      </c>
    </row>
    <row r="3886" spans="1:14" ht="14.5" x14ac:dyDescent="0.35">
      <c r="A3886" s="2" t="s">
        <v>7802</v>
      </c>
      <c r="B3886" s="2" t="s">
        <v>7803</v>
      </c>
      <c r="C3886" s="2">
        <v>35</v>
      </c>
      <c r="D3886" s="2" t="s">
        <v>12</v>
      </c>
      <c r="E3886" s="2" t="s">
        <v>74</v>
      </c>
      <c r="F3886" s="2" t="s">
        <v>19</v>
      </c>
      <c r="G3886" s="2" t="s">
        <v>36</v>
      </c>
      <c r="H3886" s="7">
        <v>1162.92</v>
      </c>
      <c r="I3886" s="3">
        <v>45436</v>
      </c>
      <c r="J3886" s="3" t="str">
        <f>TEXT(NIgerian_Fintech[[#This Row],[TransactionDate]], "JJJJ")</f>
        <v>2024</v>
      </c>
      <c r="K3886" s="3" t="str">
        <f>TEXT(NIgerian_Fintech[[#This Row],[TransactionDate]], "MMMM")</f>
        <v>May</v>
      </c>
      <c r="L3886" s="3" t="str">
        <f>TEXT(NIgerian_Fintech[[#This Row],[TransactionDate]], "MM")</f>
        <v>05</v>
      </c>
      <c r="M3886" s="3" t="str">
        <f>TEXT(NIgerian_Fintech[[#This Row],[TransactionDate]], "tttt")</f>
        <v>Friday</v>
      </c>
      <c r="N3886" s="2" t="s">
        <v>16</v>
      </c>
    </row>
    <row r="3887" spans="1:14" ht="14.5" x14ac:dyDescent="0.35">
      <c r="A3887" s="2" t="s">
        <v>7804</v>
      </c>
      <c r="B3887" s="2" t="s">
        <v>7805</v>
      </c>
      <c r="C3887" s="2">
        <v>54</v>
      </c>
      <c r="D3887" s="2" t="s">
        <v>12</v>
      </c>
      <c r="E3887" s="2" t="s">
        <v>24</v>
      </c>
      <c r="F3887" s="2" t="s">
        <v>19</v>
      </c>
      <c r="G3887" s="2" t="s">
        <v>36</v>
      </c>
      <c r="H3887" s="7">
        <v>14348.59</v>
      </c>
      <c r="I3887" s="3">
        <v>45358</v>
      </c>
      <c r="J3887" s="3" t="str">
        <f>TEXT(NIgerian_Fintech[[#This Row],[TransactionDate]], "JJJJ")</f>
        <v>2024</v>
      </c>
      <c r="K3887" s="3" t="str">
        <f>TEXT(NIgerian_Fintech[[#This Row],[TransactionDate]], "MMMM")</f>
        <v>March</v>
      </c>
      <c r="L3887" s="3" t="str">
        <f>TEXT(NIgerian_Fintech[[#This Row],[TransactionDate]], "MM")</f>
        <v>03</v>
      </c>
      <c r="M3887" s="3" t="str">
        <f>TEXT(NIgerian_Fintech[[#This Row],[TransactionDate]], "tttt")</f>
        <v>Thursday</v>
      </c>
      <c r="N3887" s="2" t="s">
        <v>16</v>
      </c>
    </row>
    <row r="3888" spans="1:14" ht="14.5" x14ac:dyDescent="0.35">
      <c r="A3888" s="2" t="s">
        <v>7806</v>
      </c>
      <c r="B3888" s="2" t="s">
        <v>7807</v>
      </c>
      <c r="C3888" s="2">
        <v>30</v>
      </c>
      <c r="D3888" s="2" t="s">
        <v>12</v>
      </c>
      <c r="E3888" s="2" t="s">
        <v>42</v>
      </c>
      <c r="F3888" s="2" t="s">
        <v>25</v>
      </c>
      <c r="G3888" s="2" t="s">
        <v>20</v>
      </c>
      <c r="H3888" s="7">
        <v>31745.43</v>
      </c>
      <c r="I3888" s="3">
        <v>45135</v>
      </c>
      <c r="J3888" s="3" t="str">
        <f>TEXT(NIgerian_Fintech[[#This Row],[TransactionDate]], "JJJJ")</f>
        <v>2023</v>
      </c>
      <c r="K3888" s="3" t="str">
        <f>TEXT(NIgerian_Fintech[[#This Row],[TransactionDate]], "MMMM")</f>
        <v>July</v>
      </c>
      <c r="L3888" s="3" t="str">
        <f>TEXT(NIgerian_Fintech[[#This Row],[TransactionDate]], "MM")</f>
        <v>07</v>
      </c>
      <c r="M3888" s="3" t="str">
        <f>TEXT(NIgerian_Fintech[[#This Row],[TransactionDate]], "tttt")</f>
        <v>Friday</v>
      </c>
      <c r="N3888" s="2" t="s">
        <v>16</v>
      </c>
    </row>
    <row r="3889" spans="1:14" ht="14.5" x14ac:dyDescent="0.35">
      <c r="A3889" s="2" t="s">
        <v>7808</v>
      </c>
      <c r="B3889" s="2" t="s">
        <v>7809</v>
      </c>
      <c r="C3889" s="2">
        <v>53</v>
      </c>
      <c r="D3889" s="2" t="s">
        <v>12</v>
      </c>
      <c r="E3889" s="2" t="s">
        <v>42</v>
      </c>
      <c r="F3889" s="2" t="s">
        <v>25</v>
      </c>
      <c r="G3889" s="2" t="s">
        <v>30</v>
      </c>
      <c r="H3889" s="7">
        <v>8615.17</v>
      </c>
      <c r="I3889" s="3">
        <v>45255</v>
      </c>
      <c r="J3889" s="3" t="str">
        <f>TEXT(NIgerian_Fintech[[#This Row],[TransactionDate]], "JJJJ")</f>
        <v>2023</v>
      </c>
      <c r="K3889" s="3" t="str">
        <f>TEXT(NIgerian_Fintech[[#This Row],[TransactionDate]], "MMMM")</f>
        <v>November</v>
      </c>
      <c r="L3889" s="3" t="str">
        <f>TEXT(NIgerian_Fintech[[#This Row],[TransactionDate]], "MM")</f>
        <v>11</v>
      </c>
      <c r="M3889" s="3" t="str">
        <f>TEXT(NIgerian_Fintech[[#This Row],[TransactionDate]], "tttt")</f>
        <v>Saturday</v>
      </c>
      <c r="N3889" s="2" t="s">
        <v>16</v>
      </c>
    </row>
    <row r="3890" spans="1:14" ht="14.5" x14ac:dyDescent="0.35">
      <c r="A3890" s="2" t="s">
        <v>7810</v>
      </c>
      <c r="B3890" s="2" t="s">
        <v>7811</v>
      </c>
      <c r="C3890" s="2">
        <v>48</v>
      </c>
      <c r="D3890" s="2" t="s">
        <v>39</v>
      </c>
      <c r="E3890" s="2" t="s">
        <v>52</v>
      </c>
      <c r="F3890" s="2" t="s">
        <v>19</v>
      </c>
      <c r="G3890" s="2" t="s">
        <v>36</v>
      </c>
      <c r="H3890" s="7">
        <v>6588.28</v>
      </c>
      <c r="I3890" s="3">
        <v>45287</v>
      </c>
      <c r="J3890" s="3" t="str">
        <f>TEXT(NIgerian_Fintech[[#This Row],[TransactionDate]], "JJJJ")</f>
        <v>2023</v>
      </c>
      <c r="K3890" s="3" t="str">
        <f>TEXT(NIgerian_Fintech[[#This Row],[TransactionDate]], "MMMM")</f>
        <v>December</v>
      </c>
      <c r="L3890" s="3" t="str">
        <f>TEXT(NIgerian_Fintech[[#This Row],[TransactionDate]], "MM")</f>
        <v>12</v>
      </c>
      <c r="M3890" s="3" t="str">
        <f>TEXT(NIgerian_Fintech[[#This Row],[TransactionDate]], "tttt")</f>
        <v>Wednesday</v>
      </c>
      <c r="N3890" s="2" t="s">
        <v>16</v>
      </c>
    </row>
    <row r="3891" spans="1:14" ht="14.5" x14ac:dyDescent="0.35">
      <c r="A3891" s="2" t="s">
        <v>7812</v>
      </c>
      <c r="B3891" s="2" t="s">
        <v>7813</v>
      </c>
      <c r="C3891" s="2">
        <v>19</v>
      </c>
      <c r="D3891" s="2" t="s">
        <v>39</v>
      </c>
      <c r="E3891" s="2" t="s">
        <v>74</v>
      </c>
      <c r="F3891" s="2" t="s">
        <v>14</v>
      </c>
      <c r="G3891" s="2" t="s">
        <v>20</v>
      </c>
      <c r="H3891" s="7">
        <v>7644.37</v>
      </c>
      <c r="I3891" s="3">
        <v>45370</v>
      </c>
      <c r="J3891" s="3" t="str">
        <f>TEXT(NIgerian_Fintech[[#This Row],[TransactionDate]], "JJJJ")</f>
        <v>2024</v>
      </c>
      <c r="K3891" s="3" t="str">
        <f>TEXT(NIgerian_Fintech[[#This Row],[TransactionDate]], "MMMM")</f>
        <v>March</v>
      </c>
      <c r="L3891" s="3" t="str">
        <f>TEXT(NIgerian_Fintech[[#This Row],[TransactionDate]], "MM")</f>
        <v>03</v>
      </c>
      <c r="M3891" s="3" t="str">
        <f>TEXT(NIgerian_Fintech[[#This Row],[TransactionDate]], "tttt")</f>
        <v>Tuesday</v>
      </c>
      <c r="N3891" s="2" t="s">
        <v>16</v>
      </c>
    </row>
    <row r="3892" spans="1:14" ht="14.5" x14ac:dyDescent="0.35">
      <c r="A3892" s="2" t="s">
        <v>7814</v>
      </c>
      <c r="B3892" s="2" t="s">
        <v>7815</v>
      </c>
      <c r="C3892" s="2">
        <v>33</v>
      </c>
      <c r="D3892" s="2" t="s">
        <v>39</v>
      </c>
      <c r="E3892" s="2" t="s">
        <v>24</v>
      </c>
      <c r="F3892" s="2" t="s">
        <v>35</v>
      </c>
      <c r="G3892" s="2" t="s">
        <v>20</v>
      </c>
      <c r="H3892" s="7">
        <v>6509.77</v>
      </c>
      <c r="I3892" s="3">
        <v>45367</v>
      </c>
      <c r="J3892" s="3" t="str">
        <f>TEXT(NIgerian_Fintech[[#This Row],[TransactionDate]], "JJJJ")</f>
        <v>2024</v>
      </c>
      <c r="K3892" s="3" t="str">
        <f>TEXT(NIgerian_Fintech[[#This Row],[TransactionDate]], "MMMM")</f>
        <v>March</v>
      </c>
      <c r="L3892" s="3" t="str">
        <f>TEXT(NIgerian_Fintech[[#This Row],[TransactionDate]], "MM")</f>
        <v>03</v>
      </c>
      <c r="M3892" s="3" t="str">
        <f>TEXT(NIgerian_Fintech[[#This Row],[TransactionDate]], "tttt")</f>
        <v>Saturday</v>
      </c>
      <c r="N3892" s="2" t="s">
        <v>16</v>
      </c>
    </row>
    <row r="3893" spans="1:14" ht="14.5" x14ac:dyDescent="0.35">
      <c r="A3893" s="2" t="s">
        <v>7816</v>
      </c>
      <c r="B3893" s="2" t="s">
        <v>7817</v>
      </c>
      <c r="C3893" s="2">
        <v>26</v>
      </c>
      <c r="D3893" s="2" t="s">
        <v>12</v>
      </c>
      <c r="E3893" s="2" t="s">
        <v>52</v>
      </c>
      <c r="F3893" s="2" t="s">
        <v>25</v>
      </c>
      <c r="G3893" s="2" t="s">
        <v>15</v>
      </c>
      <c r="H3893" s="7">
        <v>5837.55</v>
      </c>
      <c r="I3893" s="3">
        <v>45295</v>
      </c>
      <c r="J3893" s="3" t="str">
        <f>TEXT(NIgerian_Fintech[[#This Row],[TransactionDate]], "JJJJ")</f>
        <v>2024</v>
      </c>
      <c r="K3893" s="3" t="str">
        <f>TEXT(NIgerian_Fintech[[#This Row],[TransactionDate]], "MMMM")</f>
        <v>January</v>
      </c>
      <c r="L3893" s="3" t="str">
        <f>TEXT(NIgerian_Fintech[[#This Row],[TransactionDate]], "MM")</f>
        <v>01</v>
      </c>
      <c r="M3893" s="3" t="str">
        <f>TEXT(NIgerian_Fintech[[#This Row],[TransactionDate]], "tttt")</f>
        <v>Thursday</v>
      </c>
      <c r="N3893" s="2" t="s">
        <v>16</v>
      </c>
    </row>
    <row r="3894" spans="1:14" ht="14.5" x14ac:dyDescent="0.35">
      <c r="A3894" s="2" t="s">
        <v>7818</v>
      </c>
      <c r="B3894" s="2" t="s">
        <v>7819</v>
      </c>
      <c r="C3894" s="2">
        <v>26</v>
      </c>
      <c r="D3894" s="2" t="s">
        <v>12</v>
      </c>
      <c r="E3894" s="2" t="s">
        <v>64</v>
      </c>
      <c r="F3894" s="2" t="s">
        <v>19</v>
      </c>
      <c r="G3894" s="2" t="s">
        <v>36</v>
      </c>
      <c r="H3894" s="7">
        <v>29381.37</v>
      </c>
      <c r="I3894" s="3">
        <v>45032</v>
      </c>
      <c r="J3894" s="3" t="str">
        <f>TEXT(NIgerian_Fintech[[#This Row],[TransactionDate]], "JJJJ")</f>
        <v>2023</v>
      </c>
      <c r="K3894" s="3" t="str">
        <f>TEXT(NIgerian_Fintech[[#This Row],[TransactionDate]], "MMMM")</f>
        <v>April</v>
      </c>
      <c r="L3894" s="3" t="str">
        <f>TEXT(NIgerian_Fintech[[#This Row],[TransactionDate]], "MM")</f>
        <v>04</v>
      </c>
      <c r="M3894" s="3" t="str">
        <f>TEXT(NIgerian_Fintech[[#This Row],[TransactionDate]], "tttt")</f>
        <v>Sunday</v>
      </c>
      <c r="N3894" s="2" t="s">
        <v>16</v>
      </c>
    </row>
    <row r="3895" spans="1:14" ht="14.5" x14ac:dyDescent="0.35">
      <c r="A3895" s="2" t="s">
        <v>7820</v>
      </c>
      <c r="B3895" s="2" t="s">
        <v>7821</v>
      </c>
      <c r="C3895" s="2">
        <v>55</v>
      </c>
      <c r="D3895" s="2" t="s">
        <v>12</v>
      </c>
      <c r="E3895" s="2" t="s">
        <v>42</v>
      </c>
      <c r="F3895" s="2" t="s">
        <v>49</v>
      </c>
      <c r="G3895" s="2" t="s">
        <v>20</v>
      </c>
      <c r="H3895" s="7">
        <v>6534.71</v>
      </c>
      <c r="I3895" s="3">
        <v>45650</v>
      </c>
      <c r="J3895" s="3" t="str">
        <f>TEXT(NIgerian_Fintech[[#This Row],[TransactionDate]], "JJJJ")</f>
        <v>2024</v>
      </c>
      <c r="K3895" s="3" t="str">
        <f>TEXT(NIgerian_Fintech[[#This Row],[TransactionDate]], "MMMM")</f>
        <v>December</v>
      </c>
      <c r="L3895" s="3" t="str">
        <f>TEXT(NIgerian_Fintech[[#This Row],[TransactionDate]], "MM")</f>
        <v>12</v>
      </c>
      <c r="M3895" s="3" t="str">
        <f>TEXT(NIgerian_Fintech[[#This Row],[TransactionDate]], "tttt")</f>
        <v>Tuesday</v>
      </c>
      <c r="N3895" s="2" t="s">
        <v>16</v>
      </c>
    </row>
    <row r="3896" spans="1:14" ht="14.5" x14ac:dyDescent="0.35">
      <c r="A3896" s="2" t="s">
        <v>7822</v>
      </c>
      <c r="B3896" s="2" t="s">
        <v>7823</v>
      </c>
      <c r="C3896" s="2">
        <v>28</v>
      </c>
      <c r="D3896" s="2" t="s">
        <v>39</v>
      </c>
      <c r="E3896" s="2" t="s">
        <v>42</v>
      </c>
      <c r="F3896" s="2" t="s">
        <v>35</v>
      </c>
      <c r="G3896" s="2" t="s">
        <v>15</v>
      </c>
      <c r="H3896" s="7">
        <v>845.81</v>
      </c>
      <c r="I3896" s="3">
        <v>45251</v>
      </c>
      <c r="J3896" s="3" t="str">
        <f>TEXT(NIgerian_Fintech[[#This Row],[TransactionDate]], "JJJJ")</f>
        <v>2023</v>
      </c>
      <c r="K3896" s="3" t="str">
        <f>TEXT(NIgerian_Fintech[[#This Row],[TransactionDate]], "MMMM")</f>
        <v>November</v>
      </c>
      <c r="L3896" s="3" t="str">
        <f>TEXT(NIgerian_Fintech[[#This Row],[TransactionDate]], "MM")</f>
        <v>11</v>
      </c>
      <c r="M3896" s="3" t="str">
        <f>TEXT(NIgerian_Fintech[[#This Row],[TransactionDate]], "tttt")</f>
        <v>Tuesday</v>
      </c>
      <c r="N3896" s="2" t="s">
        <v>16</v>
      </c>
    </row>
    <row r="3897" spans="1:14" ht="14.5" x14ac:dyDescent="0.35">
      <c r="A3897" s="2" t="s">
        <v>7824</v>
      </c>
      <c r="B3897" s="2" t="s">
        <v>7825</v>
      </c>
      <c r="C3897" s="2">
        <v>39</v>
      </c>
      <c r="D3897" s="2" t="s">
        <v>12</v>
      </c>
      <c r="E3897" s="2" t="s">
        <v>64</v>
      </c>
      <c r="F3897" s="2" t="s">
        <v>25</v>
      </c>
      <c r="G3897" s="2" t="s">
        <v>30</v>
      </c>
      <c r="H3897" s="7">
        <v>14503.71</v>
      </c>
      <c r="I3897" s="3">
        <v>45158</v>
      </c>
      <c r="J3897" s="3" t="str">
        <f>TEXT(NIgerian_Fintech[[#This Row],[TransactionDate]], "JJJJ")</f>
        <v>2023</v>
      </c>
      <c r="K3897" s="3" t="str">
        <f>TEXT(NIgerian_Fintech[[#This Row],[TransactionDate]], "MMMM")</f>
        <v>August</v>
      </c>
      <c r="L3897" s="3" t="str">
        <f>TEXT(NIgerian_Fintech[[#This Row],[TransactionDate]], "MM")</f>
        <v>08</v>
      </c>
      <c r="M3897" s="3" t="str">
        <f>TEXT(NIgerian_Fintech[[#This Row],[TransactionDate]], "tttt")</f>
        <v>Sunday</v>
      </c>
      <c r="N3897" s="2" t="s">
        <v>16</v>
      </c>
    </row>
    <row r="3898" spans="1:14" ht="14.5" x14ac:dyDescent="0.35">
      <c r="A3898" s="2" t="s">
        <v>7826</v>
      </c>
      <c r="B3898" s="2" t="s">
        <v>7827</v>
      </c>
      <c r="C3898" s="2">
        <v>50</v>
      </c>
      <c r="D3898" s="2" t="s">
        <v>39</v>
      </c>
      <c r="E3898" s="2" t="s">
        <v>74</v>
      </c>
      <c r="F3898" s="2" t="s">
        <v>14</v>
      </c>
      <c r="G3898" s="2" t="s">
        <v>15</v>
      </c>
      <c r="H3898" s="7">
        <v>4968.6000000000004</v>
      </c>
      <c r="I3898" s="3">
        <v>45651</v>
      </c>
      <c r="J3898" s="3" t="str">
        <f>TEXT(NIgerian_Fintech[[#This Row],[TransactionDate]], "JJJJ")</f>
        <v>2024</v>
      </c>
      <c r="K3898" s="3" t="str">
        <f>TEXT(NIgerian_Fintech[[#This Row],[TransactionDate]], "MMMM")</f>
        <v>December</v>
      </c>
      <c r="L3898" s="3" t="str">
        <f>TEXT(NIgerian_Fintech[[#This Row],[TransactionDate]], "MM")</f>
        <v>12</v>
      </c>
      <c r="M3898" s="3" t="str">
        <f>TEXT(NIgerian_Fintech[[#This Row],[TransactionDate]], "tttt")</f>
        <v>Wednesday</v>
      </c>
      <c r="N3898" s="2" t="s">
        <v>16</v>
      </c>
    </row>
    <row r="3899" spans="1:14" ht="14.5" x14ac:dyDescent="0.35">
      <c r="A3899" s="2" t="s">
        <v>7828</v>
      </c>
      <c r="B3899" s="2" t="s">
        <v>7829</v>
      </c>
      <c r="C3899" s="2">
        <v>53</v>
      </c>
      <c r="D3899" s="2" t="s">
        <v>12</v>
      </c>
      <c r="E3899" s="2" t="s">
        <v>42</v>
      </c>
      <c r="F3899" s="2" t="s">
        <v>35</v>
      </c>
      <c r="G3899" s="2" t="s">
        <v>30</v>
      </c>
      <c r="H3899" s="7">
        <v>12402.69</v>
      </c>
      <c r="I3899" s="3">
        <v>45634</v>
      </c>
      <c r="J3899" s="3" t="str">
        <f>TEXT(NIgerian_Fintech[[#This Row],[TransactionDate]], "JJJJ")</f>
        <v>2024</v>
      </c>
      <c r="K3899" s="3" t="str">
        <f>TEXT(NIgerian_Fintech[[#This Row],[TransactionDate]], "MMMM")</f>
        <v>December</v>
      </c>
      <c r="L3899" s="3" t="str">
        <f>TEXT(NIgerian_Fintech[[#This Row],[TransactionDate]], "MM")</f>
        <v>12</v>
      </c>
      <c r="M3899" s="3" t="str">
        <f>TEXT(NIgerian_Fintech[[#This Row],[TransactionDate]], "tttt")</f>
        <v>Sunday</v>
      </c>
      <c r="N3899" s="2" t="s">
        <v>16</v>
      </c>
    </row>
    <row r="3900" spans="1:14" ht="14.5" x14ac:dyDescent="0.35">
      <c r="A3900" s="2" t="s">
        <v>7830</v>
      </c>
      <c r="B3900" s="2" t="s">
        <v>7831</v>
      </c>
      <c r="C3900" s="2">
        <v>62</v>
      </c>
      <c r="D3900" s="2" t="s">
        <v>12</v>
      </c>
      <c r="E3900" s="2" t="s">
        <v>29</v>
      </c>
      <c r="F3900" s="2" t="s">
        <v>35</v>
      </c>
      <c r="G3900" s="2" t="s">
        <v>26</v>
      </c>
      <c r="H3900" s="7">
        <v>8664.76</v>
      </c>
      <c r="I3900" s="3">
        <v>45175</v>
      </c>
      <c r="J3900" s="3" t="str">
        <f>TEXT(NIgerian_Fintech[[#This Row],[TransactionDate]], "JJJJ")</f>
        <v>2023</v>
      </c>
      <c r="K3900" s="3" t="str">
        <f>TEXT(NIgerian_Fintech[[#This Row],[TransactionDate]], "MMMM")</f>
        <v>September</v>
      </c>
      <c r="L3900" s="3" t="str">
        <f>TEXT(NIgerian_Fintech[[#This Row],[TransactionDate]], "MM")</f>
        <v>09</v>
      </c>
      <c r="M3900" s="3" t="str">
        <f>TEXT(NIgerian_Fintech[[#This Row],[TransactionDate]], "tttt")</f>
        <v>Wednesday</v>
      </c>
      <c r="N3900" s="2" t="s">
        <v>21</v>
      </c>
    </row>
    <row r="3901" spans="1:14" ht="14.5" x14ac:dyDescent="0.35">
      <c r="A3901" s="2" t="s">
        <v>7832</v>
      </c>
      <c r="B3901" s="2" t="s">
        <v>7833</v>
      </c>
      <c r="C3901" s="2">
        <v>40</v>
      </c>
      <c r="D3901" s="2" t="s">
        <v>12</v>
      </c>
      <c r="E3901" s="2" t="s">
        <v>24</v>
      </c>
      <c r="F3901" s="2" t="s">
        <v>55</v>
      </c>
      <c r="G3901" s="2" t="s">
        <v>26</v>
      </c>
      <c r="H3901" s="7">
        <v>12489.01</v>
      </c>
      <c r="I3901" s="3">
        <v>45243</v>
      </c>
      <c r="J3901" s="3" t="str">
        <f>TEXT(NIgerian_Fintech[[#This Row],[TransactionDate]], "JJJJ")</f>
        <v>2023</v>
      </c>
      <c r="K3901" s="3" t="str">
        <f>TEXT(NIgerian_Fintech[[#This Row],[TransactionDate]], "MMMM")</f>
        <v>November</v>
      </c>
      <c r="L3901" s="3" t="str">
        <f>TEXT(NIgerian_Fintech[[#This Row],[TransactionDate]], "MM")</f>
        <v>11</v>
      </c>
      <c r="M3901" s="3" t="str">
        <f>TEXT(NIgerian_Fintech[[#This Row],[TransactionDate]], "tttt")</f>
        <v>Monday</v>
      </c>
      <c r="N3901" s="2" t="s">
        <v>21</v>
      </c>
    </row>
    <row r="3902" spans="1:14" ht="14.5" x14ac:dyDescent="0.35">
      <c r="A3902" s="2" t="s">
        <v>7834</v>
      </c>
      <c r="B3902" s="2" t="s">
        <v>7835</v>
      </c>
      <c r="C3902" s="2">
        <v>62</v>
      </c>
      <c r="D3902" s="2" t="s">
        <v>39</v>
      </c>
      <c r="E3902" s="2" t="s">
        <v>93</v>
      </c>
      <c r="F3902" s="2" t="s">
        <v>49</v>
      </c>
      <c r="G3902" s="2" t="s">
        <v>15</v>
      </c>
      <c r="H3902" s="7">
        <v>639.99</v>
      </c>
      <c r="I3902" s="3">
        <v>45190</v>
      </c>
      <c r="J3902" s="3" t="str">
        <f>TEXT(NIgerian_Fintech[[#This Row],[TransactionDate]], "JJJJ")</f>
        <v>2023</v>
      </c>
      <c r="K3902" s="3" t="str">
        <f>TEXT(NIgerian_Fintech[[#This Row],[TransactionDate]], "MMMM")</f>
        <v>September</v>
      </c>
      <c r="L3902" s="3" t="str">
        <f>TEXT(NIgerian_Fintech[[#This Row],[TransactionDate]], "MM")</f>
        <v>09</v>
      </c>
      <c r="M3902" s="3" t="str">
        <f>TEXT(NIgerian_Fintech[[#This Row],[TransactionDate]], "tttt")</f>
        <v>Thursday</v>
      </c>
      <c r="N3902" s="2" t="s">
        <v>16</v>
      </c>
    </row>
    <row r="3903" spans="1:14" ht="14.5" x14ac:dyDescent="0.35">
      <c r="A3903" s="2" t="s">
        <v>7836</v>
      </c>
      <c r="B3903" s="2" t="s">
        <v>7837</v>
      </c>
      <c r="C3903" s="2">
        <v>62</v>
      </c>
      <c r="D3903" s="2" t="s">
        <v>12</v>
      </c>
      <c r="E3903" s="2" t="s">
        <v>93</v>
      </c>
      <c r="F3903" s="2" t="s">
        <v>14</v>
      </c>
      <c r="G3903" s="2" t="s">
        <v>26</v>
      </c>
      <c r="H3903" s="7">
        <v>344.6</v>
      </c>
      <c r="I3903" s="3">
        <v>45655</v>
      </c>
      <c r="J3903" s="3" t="str">
        <f>TEXT(NIgerian_Fintech[[#This Row],[TransactionDate]], "JJJJ")</f>
        <v>2024</v>
      </c>
      <c r="K3903" s="3" t="str">
        <f>TEXT(NIgerian_Fintech[[#This Row],[TransactionDate]], "MMMM")</f>
        <v>December</v>
      </c>
      <c r="L3903" s="3" t="str">
        <f>TEXT(NIgerian_Fintech[[#This Row],[TransactionDate]], "MM")</f>
        <v>12</v>
      </c>
      <c r="M3903" s="3" t="str">
        <f>TEXT(NIgerian_Fintech[[#This Row],[TransactionDate]], "tttt")</f>
        <v>Sunday</v>
      </c>
      <c r="N3903" s="2" t="s">
        <v>16</v>
      </c>
    </row>
    <row r="3904" spans="1:14" ht="14.5" x14ac:dyDescent="0.35">
      <c r="A3904" s="2" t="s">
        <v>7838</v>
      </c>
      <c r="B3904" s="2" t="s">
        <v>7839</v>
      </c>
      <c r="C3904" s="2">
        <v>51</v>
      </c>
      <c r="D3904" s="2" t="s">
        <v>39</v>
      </c>
      <c r="E3904" s="2" t="s">
        <v>93</v>
      </c>
      <c r="F3904" s="2" t="s">
        <v>14</v>
      </c>
      <c r="G3904" s="2" t="s">
        <v>36</v>
      </c>
      <c r="H3904" s="7">
        <v>4756.8599999999997</v>
      </c>
      <c r="I3904" s="3">
        <v>45429</v>
      </c>
      <c r="J3904" s="3" t="str">
        <f>TEXT(NIgerian_Fintech[[#This Row],[TransactionDate]], "JJJJ")</f>
        <v>2024</v>
      </c>
      <c r="K3904" s="3" t="str">
        <f>TEXT(NIgerian_Fintech[[#This Row],[TransactionDate]], "MMMM")</f>
        <v>May</v>
      </c>
      <c r="L3904" s="3" t="str">
        <f>TEXT(NIgerian_Fintech[[#This Row],[TransactionDate]], "MM")</f>
        <v>05</v>
      </c>
      <c r="M3904" s="3" t="str">
        <f>TEXT(NIgerian_Fintech[[#This Row],[TransactionDate]], "tttt")</f>
        <v>Friday</v>
      </c>
      <c r="N3904" s="2" t="s">
        <v>16</v>
      </c>
    </row>
    <row r="3905" spans="1:14" ht="14.5" x14ac:dyDescent="0.35">
      <c r="A3905" s="2" t="s">
        <v>7840</v>
      </c>
      <c r="B3905" s="2" t="s">
        <v>7841</v>
      </c>
      <c r="C3905" s="2">
        <v>26</v>
      </c>
      <c r="D3905" s="2" t="s">
        <v>12</v>
      </c>
      <c r="E3905" s="2" t="s">
        <v>13</v>
      </c>
      <c r="F3905" s="2" t="s">
        <v>14</v>
      </c>
      <c r="G3905" s="2" t="s">
        <v>15</v>
      </c>
      <c r="H3905" s="7">
        <v>11814.49</v>
      </c>
      <c r="I3905" s="3">
        <v>45189</v>
      </c>
      <c r="J3905" s="3" t="str">
        <f>TEXT(NIgerian_Fintech[[#This Row],[TransactionDate]], "JJJJ")</f>
        <v>2023</v>
      </c>
      <c r="K3905" s="3" t="str">
        <f>TEXT(NIgerian_Fintech[[#This Row],[TransactionDate]], "MMMM")</f>
        <v>September</v>
      </c>
      <c r="L3905" s="3" t="str">
        <f>TEXT(NIgerian_Fintech[[#This Row],[TransactionDate]], "MM")</f>
        <v>09</v>
      </c>
      <c r="M3905" s="3" t="str">
        <f>TEXT(NIgerian_Fintech[[#This Row],[TransactionDate]], "tttt")</f>
        <v>Wednesday</v>
      </c>
      <c r="N3905" s="2" t="s">
        <v>21</v>
      </c>
    </row>
    <row r="3906" spans="1:14" ht="14.5" x14ac:dyDescent="0.35">
      <c r="A3906" s="2" t="s">
        <v>7842</v>
      </c>
      <c r="B3906" s="2" t="s">
        <v>7843</v>
      </c>
      <c r="C3906" s="2">
        <v>41</v>
      </c>
      <c r="D3906" s="2" t="s">
        <v>12</v>
      </c>
      <c r="E3906" s="2" t="s">
        <v>29</v>
      </c>
      <c r="F3906" s="2" t="s">
        <v>49</v>
      </c>
      <c r="G3906" s="2" t="s">
        <v>20</v>
      </c>
      <c r="H3906" s="7">
        <v>2531.94</v>
      </c>
      <c r="I3906" s="3">
        <v>45608</v>
      </c>
      <c r="J3906" s="3" t="str">
        <f>TEXT(NIgerian_Fintech[[#This Row],[TransactionDate]], "JJJJ")</f>
        <v>2024</v>
      </c>
      <c r="K3906" s="3" t="str">
        <f>TEXT(NIgerian_Fintech[[#This Row],[TransactionDate]], "MMMM")</f>
        <v>November</v>
      </c>
      <c r="L3906" s="3" t="str">
        <f>TEXT(NIgerian_Fintech[[#This Row],[TransactionDate]], "MM")</f>
        <v>11</v>
      </c>
      <c r="M3906" s="3" t="str">
        <f>TEXT(NIgerian_Fintech[[#This Row],[TransactionDate]], "tttt")</f>
        <v>Tuesday</v>
      </c>
      <c r="N3906" s="2" t="s">
        <v>16</v>
      </c>
    </row>
    <row r="3907" spans="1:14" ht="14.5" x14ac:dyDescent="0.35">
      <c r="A3907" s="2" t="s">
        <v>7844</v>
      </c>
      <c r="B3907" s="2" t="s">
        <v>7845</v>
      </c>
      <c r="C3907" s="2">
        <v>25</v>
      </c>
      <c r="D3907" s="2" t="s">
        <v>39</v>
      </c>
      <c r="E3907" s="2" t="s">
        <v>13</v>
      </c>
      <c r="F3907" s="2" t="s">
        <v>14</v>
      </c>
      <c r="G3907" s="2" t="s">
        <v>36</v>
      </c>
      <c r="H3907" s="7">
        <v>5681.03</v>
      </c>
      <c r="I3907" s="3">
        <v>45342</v>
      </c>
      <c r="J3907" s="3" t="str">
        <f>TEXT(NIgerian_Fintech[[#This Row],[TransactionDate]], "JJJJ")</f>
        <v>2024</v>
      </c>
      <c r="K3907" s="3" t="str">
        <f>TEXT(NIgerian_Fintech[[#This Row],[TransactionDate]], "MMMM")</f>
        <v>February</v>
      </c>
      <c r="L3907" s="3" t="str">
        <f>TEXT(NIgerian_Fintech[[#This Row],[TransactionDate]], "MM")</f>
        <v>02</v>
      </c>
      <c r="M3907" s="3" t="str">
        <f>TEXT(NIgerian_Fintech[[#This Row],[TransactionDate]], "tttt")</f>
        <v>Tuesday</v>
      </c>
      <c r="N3907" s="2" t="s">
        <v>21</v>
      </c>
    </row>
    <row r="3908" spans="1:14" ht="14.5" x14ac:dyDescent="0.35">
      <c r="A3908" s="2" t="s">
        <v>7846</v>
      </c>
      <c r="B3908" s="2" t="s">
        <v>7847</v>
      </c>
      <c r="C3908" s="2">
        <v>24</v>
      </c>
      <c r="D3908" s="2" t="s">
        <v>12</v>
      </c>
      <c r="E3908" s="2" t="s">
        <v>74</v>
      </c>
      <c r="F3908" s="2" t="s">
        <v>55</v>
      </c>
      <c r="G3908" s="2" t="s">
        <v>15</v>
      </c>
      <c r="H3908" s="7">
        <v>39533.800000000003</v>
      </c>
      <c r="I3908" s="3">
        <v>45594</v>
      </c>
      <c r="J3908" s="3" t="str">
        <f>TEXT(NIgerian_Fintech[[#This Row],[TransactionDate]], "JJJJ")</f>
        <v>2024</v>
      </c>
      <c r="K3908" s="3" t="str">
        <f>TEXT(NIgerian_Fintech[[#This Row],[TransactionDate]], "MMMM")</f>
        <v>October</v>
      </c>
      <c r="L3908" s="3" t="str">
        <f>TEXT(NIgerian_Fintech[[#This Row],[TransactionDate]], "MM")</f>
        <v>10</v>
      </c>
      <c r="M3908" s="3" t="str">
        <f>TEXT(NIgerian_Fintech[[#This Row],[TransactionDate]], "tttt")</f>
        <v>Tuesday</v>
      </c>
      <c r="N3908" s="2" t="s">
        <v>21</v>
      </c>
    </row>
    <row r="3909" spans="1:14" ht="14.5" x14ac:dyDescent="0.35">
      <c r="A3909" s="2" t="s">
        <v>7848</v>
      </c>
      <c r="B3909" s="2" t="s">
        <v>7849</v>
      </c>
      <c r="C3909" s="2">
        <v>53</v>
      </c>
      <c r="D3909" s="2" t="s">
        <v>12</v>
      </c>
      <c r="E3909" s="2" t="s">
        <v>64</v>
      </c>
      <c r="F3909" s="2" t="s">
        <v>25</v>
      </c>
      <c r="G3909" s="2" t="s">
        <v>30</v>
      </c>
      <c r="H3909" s="7">
        <v>2419.12</v>
      </c>
      <c r="I3909" s="3">
        <v>44996</v>
      </c>
      <c r="J3909" s="3" t="str">
        <f>TEXT(NIgerian_Fintech[[#This Row],[TransactionDate]], "JJJJ")</f>
        <v>2023</v>
      </c>
      <c r="K3909" s="3" t="str">
        <f>TEXT(NIgerian_Fintech[[#This Row],[TransactionDate]], "MMMM")</f>
        <v>March</v>
      </c>
      <c r="L3909" s="3" t="str">
        <f>TEXT(NIgerian_Fintech[[#This Row],[TransactionDate]], "MM")</f>
        <v>03</v>
      </c>
      <c r="M3909" s="3" t="str">
        <f>TEXT(NIgerian_Fintech[[#This Row],[TransactionDate]], "tttt")</f>
        <v>Saturday</v>
      </c>
      <c r="N3909" s="2" t="s">
        <v>16</v>
      </c>
    </row>
    <row r="3910" spans="1:14" ht="14.5" x14ac:dyDescent="0.35">
      <c r="A3910" s="2" t="s">
        <v>7850</v>
      </c>
      <c r="B3910" s="2" t="s">
        <v>7851</v>
      </c>
      <c r="C3910" s="2">
        <v>35</v>
      </c>
      <c r="D3910" s="2" t="s">
        <v>12</v>
      </c>
      <c r="E3910" s="2" t="s">
        <v>52</v>
      </c>
      <c r="F3910" s="2" t="s">
        <v>49</v>
      </c>
      <c r="G3910" s="2" t="s">
        <v>26</v>
      </c>
      <c r="H3910" s="7">
        <v>18835.03</v>
      </c>
      <c r="I3910" s="3">
        <v>45160</v>
      </c>
      <c r="J3910" s="3" t="str">
        <f>TEXT(NIgerian_Fintech[[#This Row],[TransactionDate]], "JJJJ")</f>
        <v>2023</v>
      </c>
      <c r="K3910" s="3" t="str">
        <f>TEXT(NIgerian_Fintech[[#This Row],[TransactionDate]], "MMMM")</f>
        <v>August</v>
      </c>
      <c r="L3910" s="3" t="str">
        <f>TEXT(NIgerian_Fintech[[#This Row],[TransactionDate]], "MM")</f>
        <v>08</v>
      </c>
      <c r="M3910" s="3" t="str">
        <f>TEXT(NIgerian_Fintech[[#This Row],[TransactionDate]], "tttt")</f>
        <v>Tuesday</v>
      </c>
      <c r="N3910" s="2" t="s">
        <v>16</v>
      </c>
    </row>
    <row r="3911" spans="1:14" ht="14.5" x14ac:dyDescent="0.35">
      <c r="A3911" s="2" t="s">
        <v>7852</v>
      </c>
      <c r="B3911" s="2" t="s">
        <v>7853</v>
      </c>
      <c r="C3911" s="2">
        <v>20</v>
      </c>
      <c r="D3911" s="2" t="s">
        <v>12</v>
      </c>
      <c r="E3911" s="2" t="s">
        <v>29</v>
      </c>
      <c r="F3911" s="2" t="s">
        <v>14</v>
      </c>
      <c r="G3911" s="2" t="s">
        <v>26</v>
      </c>
      <c r="H3911" s="7">
        <v>17456.060000000001</v>
      </c>
      <c r="I3911" s="3">
        <v>45358</v>
      </c>
      <c r="J3911" s="3" t="str">
        <f>TEXT(NIgerian_Fintech[[#This Row],[TransactionDate]], "JJJJ")</f>
        <v>2024</v>
      </c>
      <c r="K3911" s="3" t="str">
        <f>TEXT(NIgerian_Fintech[[#This Row],[TransactionDate]], "MMMM")</f>
        <v>March</v>
      </c>
      <c r="L3911" s="3" t="str">
        <f>TEXT(NIgerian_Fintech[[#This Row],[TransactionDate]], "MM")</f>
        <v>03</v>
      </c>
      <c r="M3911" s="3" t="str">
        <f>TEXT(NIgerian_Fintech[[#This Row],[TransactionDate]], "tttt")</f>
        <v>Thursday</v>
      </c>
      <c r="N3911" s="2" t="s">
        <v>16</v>
      </c>
    </row>
    <row r="3912" spans="1:14" ht="14.5" x14ac:dyDescent="0.35">
      <c r="A3912" s="2" t="s">
        <v>7854</v>
      </c>
      <c r="B3912" s="2" t="s">
        <v>7855</v>
      </c>
      <c r="C3912" s="2">
        <v>45</v>
      </c>
      <c r="D3912" s="2" t="s">
        <v>39</v>
      </c>
      <c r="E3912" s="2" t="s">
        <v>24</v>
      </c>
      <c r="F3912" s="2" t="s">
        <v>19</v>
      </c>
      <c r="G3912" s="2" t="s">
        <v>26</v>
      </c>
      <c r="H3912" s="7">
        <v>22196.44</v>
      </c>
      <c r="I3912" s="3">
        <v>44980</v>
      </c>
      <c r="J3912" s="3" t="str">
        <f>TEXT(NIgerian_Fintech[[#This Row],[TransactionDate]], "JJJJ")</f>
        <v>2023</v>
      </c>
      <c r="K3912" s="3" t="str">
        <f>TEXT(NIgerian_Fintech[[#This Row],[TransactionDate]], "MMMM")</f>
        <v>February</v>
      </c>
      <c r="L3912" s="3" t="str">
        <f>TEXT(NIgerian_Fintech[[#This Row],[TransactionDate]], "MM")</f>
        <v>02</v>
      </c>
      <c r="M3912" s="3" t="str">
        <f>TEXT(NIgerian_Fintech[[#This Row],[TransactionDate]], "tttt")</f>
        <v>Thursday</v>
      </c>
      <c r="N3912" s="2" t="s">
        <v>16</v>
      </c>
    </row>
    <row r="3913" spans="1:14" ht="14.5" x14ac:dyDescent="0.35">
      <c r="A3913" s="2" t="s">
        <v>7856</v>
      </c>
      <c r="B3913" s="2" t="s">
        <v>7857</v>
      </c>
      <c r="C3913" s="2">
        <v>23</v>
      </c>
      <c r="D3913" s="2" t="s">
        <v>39</v>
      </c>
      <c r="E3913" s="2" t="s">
        <v>74</v>
      </c>
      <c r="F3913" s="2" t="s">
        <v>25</v>
      </c>
      <c r="G3913" s="2" t="s">
        <v>15</v>
      </c>
      <c r="H3913" s="7">
        <v>24667.73</v>
      </c>
      <c r="I3913" s="3">
        <v>45096</v>
      </c>
      <c r="J3913" s="3" t="str">
        <f>TEXT(NIgerian_Fintech[[#This Row],[TransactionDate]], "JJJJ")</f>
        <v>2023</v>
      </c>
      <c r="K3913" s="3" t="str">
        <f>TEXT(NIgerian_Fintech[[#This Row],[TransactionDate]], "MMMM")</f>
        <v>June</v>
      </c>
      <c r="L3913" s="3" t="str">
        <f>TEXT(NIgerian_Fintech[[#This Row],[TransactionDate]], "MM")</f>
        <v>06</v>
      </c>
      <c r="M3913" s="3" t="str">
        <f>TEXT(NIgerian_Fintech[[#This Row],[TransactionDate]], "tttt")</f>
        <v>Monday</v>
      </c>
      <c r="N3913" s="2" t="s">
        <v>16</v>
      </c>
    </row>
    <row r="3914" spans="1:14" ht="14.5" x14ac:dyDescent="0.35">
      <c r="A3914" s="2" t="s">
        <v>7858</v>
      </c>
      <c r="B3914" s="2" t="s">
        <v>7859</v>
      </c>
      <c r="C3914" s="2">
        <v>61</v>
      </c>
      <c r="D3914" s="2" t="s">
        <v>12</v>
      </c>
      <c r="E3914" s="2" t="s">
        <v>52</v>
      </c>
      <c r="F3914" s="2" t="s">
        <v>35</v>
      </c>
      <c r="G3914" s="2" t="s">
        <v>36</v>
      </c>
      <c r="H3914" s="7">
        <v>7078.96</v>
      </c>
      <c r="I3914" s="3">
        <v>44962</v>
      </c>
      <c r="J3914" s="3" t="str">
        <f>TEXT(NIgerian_Fintech[[#This Row],[TransactionDate]], "JJJJ")</f>
        <v>2023</v>
      </c>
      <c r="K3914" s="3" t="str">
        <f>TEXT(NIgerian_Fintech[[#This Row],[TransactionDate]], "MMMM")</f>
        <v>February</v>
      </c>
      <c r="L3914" s="3" t="str">
        <f>TEXT(NIgerian_Fintech[[#This Row],[TransactionDate]], "MM")</f>
        <v>02</v>
      </c>
      <c r="M3914" s="3" t="str">
        <f>TEXT(NIgerian_Fintech[[#This Row],[TransactionDate]], "tttt")</f>
        <v>Sunday</v>
      </c>
      <c r="N3914" s="2" t="s">
        <v>16</v>
      </c>
    </row>
    <row r="3915" spans="1:14" ht="14.5" x14ac:dyDescent="0.35">
      <c r="A3915" s="2" t="s">
        <v>7860</v>
      </c>
      <c r="B3915" s="2" t="s">
        <v>7861</v>
      </c>
      <c r="C3915" s="2">
        <v>61</v>
      </c>
      <c r="D3915" s="2" t="s">
        <v>12</v>
      </c>
      <c r="E3915" s="2" t="s">
        <v>74</v>
      </c>
      <c r="F3915" s="2" t="s">
        <v>49</v>
      </c>
      <c r="G3915" s="2" t="s">
        <v>30</v>
      </c>
      <c r="H3915" s="7">
        <v>11454.96</v>
      </c>
      <c r="I3915" s="3">
        <v>45185</v>
      </c>
      <c r="J3915" s="3" t="str">
        <f>TEXT(NIgerian_Fintech[[#This Row],[TransactionDate]], "JJJJ")</f>
        <v>2023</v>
      </c>
      <c r="K3915" s="3" t="str">
        <f>TEXT(NIgerian_Fintech[[#This Row],[TransactionDate]], "MMMM")</f>
        <v>September</v>
      </c>
      <c r="L3915" s="3" t="str">
        <f>TEXT(NIgerian_Fintech[[#This Row],[TransactionDate]], "MM")</f>
        <v>09</v>
      </c>
      <c r="M3915" s="3" t="str">
        <f>TEXT(NIgerian_Fintech[[#This Row],[TransactionDate]], "tttt")</f>
        <v>Saturday</v>
      </c>
      <c r="N3915" s="2" t="s">
        <v>16</v>
      </c>
    </row>
    <row r="3916" spans="1:14" ht="14.5" x14ac:dyDescent="0.35">
      <c r="A3916" s="2" t="s">
        <v>7862</v>
      </c>
      <c r="B3916" s="2" t="s">
        <v>7863</v>
      </c>
      <c r="C3916" s="2">
        <v>38</v>
      </c>
      <c r="D3916" s="2" t="s">
        <v>39</v>
      </c>
      <c r="E3916" s="2" t="s">
        <v>13</v>
      </c>
      <c r="F3916" s="2" t="s">
        <v>19</v>
      </c>
      <c r="G3916" s="2" t="s">
        <v>26</v>
      </c>
      <c r="H3916" s="7">
        <v>9646.7000000000007</v>
      </c>
      <c r="I3916" s="3">
        <v>45177</v>
      </c>
      <c r="J3916" s="3" t="str">
        <f>TEXT(NIgerian_Fintech[[#This Row],[TransactionDate]], "JJJJ")</f>
        <v>2023</v>
      </c>
      <c r="K3916" s="3" t="str">
        <f>TEXT(NIgerian_Fintech[[#This Row],[TransactionDate]], "MMMM")</f>
        <v>September</v>
      </c>
      <c r="L3916" s="3" t="str">
        <f>TEXT(NIgerian_Fintech[[#This Row],[TransactionDate]], "MM")</f>
        <v>09</v>
      </c>
      <c r="M3916" s="3" t="str">
        <f>TEXT(NIgerian_Fintech[[#This Row],[TransactionDate]], "tttt")</f>
        <v>Friday</v>
      </c>
      <c r="N3916" s="2" t="s">
        <v>16</v>
      </c>
    </row>
    <row r="3917" spans="1:14" ht="14.5" x14ac:dyDescent="0.35">
      <c r="A3917" s="2" t="s">
        <v>7864</v>
      </c>
      <c r="B3917" s="2" t="s">
        <v>7865</v>
      </c>
      <c r="C3917" s="2">
        <v>45</v>
      </c>
      <c r="D3917" s="2" t="s">
        <v>12</v>
      </c>
      <c r="E3917" s="2" t="s">
        <v>93</v>
      </c>
      <c r="F3917" s="2" t="s">
        <v>35</v>
      </c>
      <c r="G3917" s="2" t="s">
        <v>36</v>
      </c>
      <c r="H3917" s="7">
        <v>3695.41</v>
      </c>
      <c r="I3917" s="3">
        <v>44939</v>
      </c>
      <c r="J3917" s="3" t="str">
        <f>TEXT(NIgerian_Fintech[[#This Row],[TransactionDate]], "JJJJ")</f>
        <v>2023</v>
      </c>
      <c r="K3917" s="3" t="str">
        <f>TEXT(NIgerian_Fintech[[#This Row],[TransactionDate]], "MMMM")</f>
        <v>January</v>
      </c>
      <c r="L3917" s="3" t="str">
        <f>TEXT(NIgerian_Fintech[[#This Row],[TransactionDate]], "MM")</f>
        <v>01</v>
      </c>
      <c r="M3917" s="3" t="str">
        <f>TEXT(NIgerian_Fintech[[#This Row],[TransactionDate]], "tttt")</f>
        <v>Friday</v>
      </c>
      <c r="N3917" s="2" t="s">
        <v>16</v>
      </c>
    </row>
    <row r="3918" spans="1:14" ht="14.5" x14ac:dyDescent="0.35">
      <c r="A3918" s="2" t="s">
        <v>7866</v>
      </c>
      <c r="B3918" s="2" t="s">
        <v>7867</v>
      </c>
      <c r="C3918" s="2">
        <v>57</v>
      </c>
      <c r="D3918" s="2" t="s">
        <v>39</v>
      </c>
      <c r="E3918" s="2" t="s">
        <v>64</v>
      </c>
      <c r="F3918" s="2" t="s">
        <v>19</v>
      </c>
      <c r="G3918" s="2" t="s">
        <v>20</v>
      </c>
      <c r="H3918" s="7">
        <v>3282.09</v>
      </c>
      <c r="I3918" s="3">
        <v>45597</v>
      </c>
      <c r="J3918" s="3" t="str">
        <f>TEXT(NIgerian_Fintech[[#This Row],[TransactionDate]], "JJJJ")</f>
        <v>2024</v>
      </c>
      <c r="K3918" s="3" t="str">
        <f>TEXT(NIgerian_Fintech[[#This Row],[TransactionDate]], "MMMM")</f>
        <v>November</v>
      </c>
      <c r="L3918" s="3" t="str">
        <f>TEXT(NIgerian_Fintech[[#This Row],[TransactionDate]], "MM")</f>
        <v>11</v>
      </c>
      <c r="M3918" s="3" t="str">
        <f>TEXT(NIgerian_Fintech[[#This Row],[TransactionDate]], "tttt")</f>
        <v>Friday</v>
      </c>
      <c r="N3918" s="2" t="s">
        <v>21</v>
      </c>
    </row>
    <row r="3919" spans="1:14" ht="14.5" x14ac:dyDescent="0.35">
      <c r="A3919" s="2" t="s">
        <v>7868</v>
      </c>
      <c r="B3919" s="2" t="s">
        <v>7869</v>
      </c>
      <c r="C3919" s="2">
        <v>18</v>
      </c>
      <c r="D3919" s="2" t="s">
        <v>12</v>
      </c>
      <c r="E3919" s="2" t="s">
        <v>13</v>
      </c>
      <c r="F3919" s="2" t="s">
        <v>14</v>
      </c>
      <c r="G3919" s="2" t="s">
        <v>20</v>
      </c>
      <c r="H3919" s="7">
        <v>4178.97</v>
      </c>
      <c r="I3919" s="3">
        <v>45467</v>
      </c>
      <c r="J3919" s="3" t="str">
        <f>TEXT(NIgerian_Fintech[[#This Row],[TransactionDate]], "JJJJ")</f>
        <v>2024</v>
      </c>
      <c r="K3919" s="3" t="str">
        <f>TEXT(NIgerian_Fintech[[#This Row],[TransactionDate]], "MMMM")</f>
        <v>June</v>
      </c>
      <c r="L3919" s="3" t="str">
        <f>TEXT(NIgerian_Fintech[[#This Row],[TransactionDate]], "MM")</f>
        <v>06</v>
      </c>
      <c r="M3919" s="3" t="str">
        <f>TEXT(NIgerian_Fintech[[#This Row],[TransactionDate]], "tttt")</f>
        <v>Monday</v>
      </c>
      <c r="N3919" s="2" t="s">
        <v>16</v>
      </c>
    </row>
    <row r="3920" spans="1:14" ht="14.5" x14ac:dyDescent="0.35">
      <c r="A3920" s="2" t="s">
        <v>7870</v>
      </c>
      <c r="B3920" s="2" t="s">
        <v>7871</v>
      </c>
      <c r="C3920" s="2">
        <v>53</v>
      </c>
      <c r="D3920" s="2" t="s">
        <v>39</v>
      </c>
      <c r="E3920" s="2" t="s">
        <v>64</v>
      </c>
      <c r="F3920" s="2" t="s">
        <v>49</v>
      </c>
      <c r="G3920" s="2" t="s">
        <v>30</v>
      </c>
      <c r="H3920" s="7">
        <v>2464.86</v>
      </c>
      <c r="I3920" s="3">
        <v>44983</v>
      </c>
      <c r="J3920" s="3" t="str">
        <f>TEXT(NIgerian_Fintech[[#This Row],[TransactionDate]], "JJJJ")</f>
        <v>2023</v>
      </c>
      <c r="K3920" s="3" t="str">
        <f>TEXT(NIgerian_Fintech[[#This Row],[TransactionDate]], "MMMM")</f>
        <v>February</v>
      </c>
      <c r="L3920" s="3" t="str">
        <f>TEXT(NIgerian_Fintech[[#This Row],[TransactionDate]], "MM")</f>
        <v>02</v>
      </c>
      <c r="M3920" s="3" t="str">
        <f>TEXT(NIgerian_Fintech[[#This Row],[TransactionDate]], "tttt")</f>
        <v>Sunday</v>
      </c>
      <c r="N3920" s="2" t="s">
        <v>16</v>
      </c>
    </row>
    <row r="3921" spans="1:14" ht="14.5" x14ac:dyDescent="0.35">
      <c r="A3921" s="2" t="s">
        <v>7872</v>
      </c>
      <c r="B3921" s="2" t="s">
        <v>7873</v>
      </c>
      <c r="C3921" s="2">
        <v>38</v>
      </c>
      <c r="D3921" s="2" t="s">
        <v>39</v>
      </c>
      <c r="E3921" s="2" t="s">
        <v>29</v>
      </c>
      <c r="F3921" s="2" t="s">
        <v>14</v>
      </c>
      <c r="G3921" s="2" t="s">
        <v>26</v>
      </c>
      <c r="H3921" s="7">
        <v>14162.73</v>
      </c>
      <c r="I3921" s="3">
        <v>45087</v>
      </c>
      <c r="J3921" s="3" t="str">
        <f>TEXT(NIgerian_Fintech[[#This Row],[TransactionDate]], "JJJJ")</f>
        <v>2023</v>
      </c>
      <c r="K3921" s="3" t="str">
        <f>TEXT(NIgerian_Fintech[[#This Row],[TransactionDate]], "MMMM")</f>
        <v>June</v>
      </c>
      <c r="L3921" s="3" t="str">
        <f>TEXT(NIgerian_Fintech[[#This Row],[TransactionDate]], "MM")</f>
        <v>06</v>
      </c>
      <c r="M3921" s="3" t="str">
        <f>TEXT(NIgerian_Fintech[[#This Row],[TransactionDate]], "tttt")</f>
        <v>Saturday</v>
      </c>
      <c r="N3921" s="2" t="s">
        <v>16</v>
      </c>
    </row>
    <row r="3922" spans="1:14" ht="14.5" x14ac:dyDescent="0.35">
      <c r="A3922" s="2" t="s">
        <v>7874</v>
      </c>
      <c r="B3922" s="2" t="s">
        <v>7875</v>
      </c>
      <c r="C3922" s="2">
        <v>60</v>
      </c>
      <c r="D3922" s="2" t="s">
        <v>39</v>
      </c>
      <c r="E3922" s="2" t="s">
        <v>52</v>
      </c>
      <c r="F3922" s="2" t="s">
        <v>35</v>
      </c>
      <c r="G3922" s="2" t="s">
        <v>20</v>
      </c>
      <c r="H3922" s="7">
        <v>33402.769999999997</v>
      </c>
      <c r="I3922" s="3">
        <v>45363</v>
      </c>
      <c r="J3922" s="3" t="str">
        <f>TEXT(NIgerian_Fintech[[#This Row],[TransactionDate]], "JJJJ")</f>
        <v>2024</v>
      </c>
      <c r="K3922" s="3" t="str">
        <f>TEXT(NIgerian_Fintech[[#This Row],[TransactionDate]], "MMMM")</f>
        <v>March</v>
      </c>
      <c r="L3922" s="3" t="str">
        <f>TEXT(NIgerian_Fintech[[#This Row],[TransactionDate]], "MM")</f>
        <v>03</v>
      </c>
      <c r="M3922" s="3" t="str">
        <f>TEXT(NIgerian_Fintech[[#This Row],[TransactionDate]], "tttt")</f>
        <v>Tuesday</v>
      </c>
      <c r="N3922" s="2" t="s">
        <v>16</v>
      </c>
    </row>
    <row r="3923" spans="1:14" ht="14.5" x14ac:dyDescent="0.35">
      <c r="A3923" s="2" t="s">
        <v>7876</v>
      </c>
      <c r="B3923" s="2" t="s">
        <v>7877</v>
      </c>
      <c r="C3923" s="2">
        <v>52</v>
      </c>
      <c r="D3923" s="2" t="s">
        <v>39</v>
      </c>
      <c r="E3923" s="2" t="s">
        <v>74</v>
      </c>
      <c r="F3923" s="2" t="s">
        <v>55</v>
      </c>
      <c r="G3923" s="2" t="s">
        <v>36</v>
      </c>
      <c r="H3923" s="7">
        <v>20232.259999999998</v>
      </c>
      <c r="I3923" s="3">
        <v>45156</v>
      </c>
      <c r="J3923" s="3" t="str">
        <f>TEXT(NIgerian_Fintech[[#This Row],[TransactionDate]], "JJJJ")</f>
        <v>2023</v>
      </c>
      <c r="K3923" s="3" t="str">
        <f>TEXT(NIgerian_Fintech[[#This Row],[TransactionDate]], "MMMM")</f>
        <v>August</v>
      </c>
      <c r="L3923" s="3" t="str">
        <f>TEXT(NIgerian_Fintech[[#This Row],[TransactionDate]], "MM")</f>
        <v>08</v>
      </c>
      <c r="M3923" s="3" t="str">
        <f>TEXT(NIgerian_Fintech[[#This Row],[TransactionDate]], "tttt")</f>
        <v>Friday</v>
      </c>
      <c r="N3923" s="2" t="s">
        <v>16</v>
      </c>
    </row>
    <row r="3924" spans="1:14" ht="14.5" x14ac:dyDescent="0.35">
      <c r="A3924" s="2" t="s">
        <v>7878</v>
      </c>
      <c r="B3924" s="2" t="s">
        <v>7879</v>
      </c>
      <c r="C3924" s="2">
        <v>30</v>
      </c>
      <c r="D3924" s="2" t="s">
        <v>12</v>
      </c>
      <c r="E3924" s="2" t="s">
        <v>42</v>
      </c>
      <c r="F3924" s="2" t="s">
        <v>19</v>
      </c>
      <c r="G3924" s="2" t="s">
        <v>36</v>
      </c>
      <c r="H3924" s="7">
        <v>2458.2399999999998</v>
      </c>
      <c r="I3924" s="3">
        <v>45119</v>
      </c>
      <c r="J3924" s="3" t="str">
        <f>TEXT(NIgerian_Fintech[[#This Row],[TransactionDate]], "JJJJ")</f>
        <v>2023</v>
      </c>
      <c r="K3924" s="3" t="str">
        <f>TEXT(NIgerian_Fintech[[#This Row],[TransactionDate]], "MMMM")</f>
        <v>July</v>
      </c>
      <c r="L3924" s="3" t="str">
        <f>TEXT(NIgerian_Fintech[[#This Row],[TransactionDate]], "MM")</f>
        <v>07</v>
      </c>
      <c r="M3924" s="3" t="str">
        <f>TEXT(NIgerian_Fintech[[#This Row],[TransactionDate]], "tttt")</f>
        <v>Wednesday</v>
      </c>
      <c r="N3924" s="2" t="s">
        <v>16</v>
      </c>
    </row>
    <row r="3925" spans="1:14" ht="14.5" x14ac:dyDescent="0.35">
      <c r="A3925" s="2" t="s">
        <v>7880</v>
      </c>
      <c r="B3925" s="2" t="s">
        <v>7881</v>
      </c>
      <c r="C3925" s="2">
        <v>27</v>
      </c>
      <c r="D3925" s="2" t="s">
        <v>12</v>
      </c>
      <c r="E3925" s="2" t="s">
        <v>42</v>
      </c>
      <c r="F3925" s="2" t="s">
        <v>55</v>
      </c>
      <c r="G3925" s="2" t="s">
        <v>20</v>
      </c>
      <c r="H3925" s="7">
        <v>533.12</v>
      </c>
      <c r="I3925" s="3">
        <v>45546</v>
      </c>
      <c r="J3925" s="3" t="str">
        <f>TEXT(NIgerian_Fintech[[#This Row],[TransactionDate]], "JJJJ")</f>
        <v>2024</v>
      </c>
      <c r="K3925" s="3" t="str">
        <f>TEXT(NIgerian_Fintech[[#This Row],[TransactionDate]], "MMMM")</f>
        <v>September</v>
      </c>
      <c r="L3925" s="3" t="str">
        <f>TEXT(NIgerian_Fintech[[#This Row],[TransactionDate]], "MM")</f>
        <v>09</v>
      </c>
      <c r="M3925" s="3" t="str">
        <f>TEXT(NIgerian_Fintech[[#This Row],[TransactionDate]], "tttt")</f>
        <v>Wednesday</v>
      </c>
      <c r="N3925" s="2" t="s">
        <v>16</v>
      </c>
    </row>
    <row r="3926" spans="1:14" ht="14.5" x14ac:dyDescent="0.35">
      <c r="A3926" s="2" t="s">
        <v>7882</v>
      </c>
      <c r="B3926" s="2" t="s">
        <v>7883</v>
      </c>
      <c r="C3926" s="2">
        <v>61</v>
      </c>
      <c r="D3926" s="2" t="s">
        <v>39</v>
      </c>
      <c r="E3926" s="2" t="s">
        <v>64</v>
      </c>
      <c r="F3926" s="2" t="s">
        <v>35</v>
      </c>
      <c r="G3926" s="2" t="s">
        <v>26</v>
      </c>
      <c r="H3926" s="7">
        <v>14150.8</v>
      </c>
      <c r="I3926" s="3">
        <v>45283</v>
      </c>
      <c r="J3926" s="3" t="str">
        <f>TEXT(NIgerian_Fintech[[#This Row],[TransactionDate]], "JJJJ")</f>
        <v>2023</v>
      </c>
      <c r="K3926" s="3" t="str">
        <f>TEXT(NIgerian_Fintech[[#This Row],[TransactionDate]], "MMMM")</f>
        <v>December</v>
      </c>
      <c r="L3926" s="3" t="str">
        <f>TEXT(NIgerian_Fintech[[#This Row],[TransactionDate]], "MM")</f>
        <v>12</v>
      </c>
      <c r="M3926" s="3" t="str">
        <f>TEXT(NIgerian_Fintech[[#This Row],[TransactionDate]], "tttt")</f>
        <v>Saturday</v>
      </c>
      <c r="N3926" s="2" t="s">
        <v>16</v>
      </c>
    </row>
    <row r="3927" spans="1:14" ht="14.5" x14ac:dyDescent="0.35">
      <c r="A3927" s="2" t="s">
        <v>7884</v>
      </c>
      <c r="B3927" s="2" t="s">
        <v>7885</v>
      </c>
      <c r="C3927" s="2">
        <v>64</v>
      </c>
      <c r="D3927" s="2" t="s">
        <v>39</v>
      </c>
      <c r="E3927" s="2" t="s">
        <v>93</v>
      </c>
      <c r="F3927" s="2" t="s">
        <v>14</v>
      </c>
      <c r="G3927" s="2" t="s">
        <v>30</v>
      </c>
      <c r="H3927" s="7">
        <v>4946.47</v>
      </c>
      <c r="I3927" s="3">
        <v>45278</v>
      </c>
      <c r="J3927" s="3" t="str">
        <f>TEXT(NIgerian_Fintech[[#This Row],[TransactionDate]], "JJJJ")</f>
        <v>2023</v>
      </c>
      <c r="K3927" s="3" t="str">
        <f>TEXT(NIgerian_Fintech[[#This Row],[TransactionDate]], "MMMM")</f>
        <v>December</v>
      </c>
      <c r="L3927" s="3" t="str">
        <f>TEXT(NIgerian_Fintech[[#This Row],[TransactionDate]], "MM")</f>
        <v>12</v>
      </c>
      <c r="M3927" s="3" t="str">
        <f>TEXT(NIgerian_Fintech[[#This Row],[TransactionDate]], "tttt")</f>
        <v>Monday</v>
      </c>
      <c r="N3927" s="2" t="s">
        <v>16</v>
      </c>
    </row>
    <row r="3928" spans="1:14" ht="14.5" x14ac:dyDescent="0.35">
      <c r="A3928" s="2" t="s">
        <v>7886</v>
      </c>
      <c r="B3928" s="2" t="s">
        <v>7887</v>
      </c>
      <c r="C3928" s="2">
        <v>27</v>
      </c>
      <c r="D3928" s="2" t="s">
        <v>39</v>
      </c>
      <c r="E3928" s="2" t="s">
        <v>93</v>
      </c>
      <c r="F3928" s="2" t="s">
        <v>25</v>
      </c>
      <c r="G3928" s="2" t="s">
        <v>26</v>
      </c>
      <c r="H3928" s="7">
        <v>17407.580000000002</v>
      </c>
      <c r="I3928" s="3">
        <v>45184</v>
      </c>
      <c r="J3928" s="3" t="str">
        <f>TEXT(NIgerian_Fintech[[#This Row],[TransactionDate]], "JJJJ")</f>
        <v>2023</v>
      </c>
      <c r="K3928" s="3" t="str">
        <f>TEXT(NIgerian_Fintech[[#This Row],[TransactionDate]], "MMMM")</f>
        <v>September</v>
      </c>
      <c r="L3928" s="3" t="str">
        <f>TEXT(NIgerian_Fintech[[#This Row],[TransactionDate]], "MM")</f>
        <v>09</v>
      </c>
      <c r="M3928" s="3" t="str">
        <f>TEXT(NIgerian_Fintech[[#This Row],[TransactionDate]], "tttt")</f>
        <v>Friday</v>
      </c>
      <c r="N3928" s="2" t="s">
        <v>16</v>
      </c>
    </row>
    <row r="3929" spans="1:14" ht="14.5" x14ac:dyDescent="0.35">
      <c r="A3929" s="2" t="s">
        <v>7888</v>
      </c>
      <c r="B3929" s="2" t="s">
        <v>7889</v>
      </c>
      <c r="C3929" s="2">
        <v>63</v>
      </c>
      <c r="D3929" s="2" t="s">
        <v>39</v>
      </c>
      <c r="E3929" s="2" t="s">
        <v>64</v>
      </c>
      <c r="F3929" s="2" t="s">
        <v>19</v>
      </c>
      <c r="G3929" s="2" t="s">
        <v>15</v>
      </c>
      <c r="H3929" s="7">
        <v>15106.6</v>
      </c>
      <c r="I3929" s="3">
        <v>45548</v>
      </c>
      <c r="J3929" s="3" t="str">
        <f>TEXT(NIgerian_Fintech[[#This Row],[TransactionDate]], "JJJJ")</f>
        <v>2024</v>
      </c>
      <c r="K3929" s="3" t="str">
        <f>TEXT(NIgerian_Fintech[[#This Row],[TransactionDate]], "MMMM")</f>
        <v>September</v>
      </c>
      <c r="L3929" s="3" t="str">
        <f>TEXT(NIgerian_Fintech[[#This Row],[TransactionDate]], "MM")</f>
        <v>09</v>
      </c>
      <c r="M3929" s="3" t="str">
        <f>TEXT(NIgerian_Fintech[[#This Row],[TransactionDate]], "tttt")</f>
        <v>Friday</v>
      </c>
      <c r="N3929" s="2" t="s">
        <v>16</v>
      </c>
    </row>
    <row r="3930" spans="1:14" ht="14.5" x14ac:dyDescent="0.35">
      <c r="A3930" s="2" t="s">
        <v>7890</v>
      </c>
      <c r="B3930" s="2" t="s">
        <v>7891</v>
      </c>
      <c r="C3930" s="2">
        <v>30</v>
      </c>
      <c r="D3930" s="2" t="s">
        <v>12</v>
      </c>
      <c r="E3930" s="2" t="s">
        <v>13</v>
      </c>
      <c r="F3930" s="2" t="s">
        <v>25</v>
      </c>
      <c r="G3930" s="2" t="s">
        <v>20</v>
      </c>
      <c r="H3930" s="7">
        <v>9819.24</v>
      </c>
      <c r="I3930" s="3">
        <v>45568</v>
      </c>
      <c r="J3930" s="3" t="str">
        <f>TEXT(NIgerian_Fintech[[#This Row],[TransactionDate]], "JJJJ")</f>
        <v>2024</v>
      </c>
      <c r="K3930" s="3" t="str">
        <f>TEXT(NIgerian_Fintech[[#This Row],[TransactionDate]], "MMMM")</f>
        <v>October</v>
      </c>
      <c r="L3930" s="3" t="str">
        <f>TEXT(NIgerian_Fintech[[#This Row],[TransactionDate]], "MM")</f>
        <v>10</v>
      </c>
      <c r="M3930" s="3" t="str">
        <f>TEXT(NIgerian_Fintech[[#This Row],[TransactionDate]], "tttt")</f>
        <v>Thursday</v>
      </c>
      <c r="N3930" s="2" t="s">
        <v>16</v>
      </c>
    </row>
    <row r="3931" spans="1:14" ht="14.5" x14ac:dyDescent="0.35">
      <c r="A3931" s="2" t="s">
        <v>7892</v>
      </c>
      <c r="B3931" s="2" t="s">
        <v>7893</v>
      </c>
      <c r="C3931" s="2">
        <v>54</v>
      </c>
      <c r="D3931" s="2" t="s">
        <v>39</v>
      </c>
      <c r="E3931" s="2" t="s">
        <v>42</v>
      </c>
      <c r="F3931" s="2" t="s">
        <v>49</v>
      </c>
      <c r="G3931" s="2" t="s">
        <v>15</v>
      </c>
      <c r="H3931" s="7">
        <v>2948.27</v>
      </c>
      <c r="I3931" s="3">
        <v>45561</v>
      </c>
      <c r="J3931" s="3" t="str">
        <f>TEXT(NIgerian_Fintech[[#This Row],[TransactionDate]], "JJJJ")</f>
        <v>2024</v>
      </c>
      <c r="K3931" s="3" t="str">
        <f>TEXT(NIgerian_Fintech[[#This Row],[TransactionDate]], "MMMM")</f>
        <v>September</v>
      </c>
      <c r="L3931" s="3" t="str">
        <f>TEXT(NIgerian_Fintech[[#This Row],[TransactionDate]], "MM")</f>
        <v>09</v>
      </c>
      <c r="M3931" s="3" t="str">
        <f>TEXT(NIgerian_Fintech[[#This Row],[TransactionDate]], "tttt")</f>
        <v>Thursday</v>
      </c>
      <c r="N3931" s="2" t="s">
        <v>16</v>
      </c>
    </row>
    <row r="3932" spans="1:14" ht="14.5" x14ac:dyDescent="0.35">
      <c r="A3932" s="2" t="s">
        <v>7894</v>
      </c>
      <c r="B3932" s="2" t="s">
        <v>7895</v>
      </c>
      <c r="C3932" s="2">
        <v>55</v>
      </c>
      <c r="D3932" s="2" t="s">
        <v>39</v>
      </c>
      <c r="E3932" s="2" t="s">
        <v>13</v>
      </c>
      <c r="F3932" s="2" t="s">
        <v>19</v>
      </c>
      <c r="G3932" s="2" t="s">
        <v>20</v>
      </c>
      <c r="H3932" s="7">
        <v>1098.55</v>
      </c>
      <c r="I3932" s="3">
        <v>45554</v>
      </c>
      <c r="J3932" s="3" t="str">
        <f>TEXT(NIgerian_Fintech[[#This Row],[TransactionDate]], "JJJJ")</f>
        <v>2024</v>
      </c>
      <c r="K3932" s="3" t="str">
        <f>TEXT(NIgerian_Fintech[[#This Row],[TransactionDate]], "MMMM")</f>
        <v>September</v>
      </c>
      <c r="L3932" s="3" t="str">
        <f>TEXT(NIgerian_Fintech[[#This Row],[TransactionDate]], "MM")</f>
        <v>09</v>
      </c>
      <c r="M3932" s="3" t="str">
        <f>TEXT(NIgerian_Fintech[[#This Row],[TransactionDate]], "tttt")</f>
        <v>Thursday</v>
      </c>
      <c r="N3932" s="2" t="s">
        <v>16</v>
      </c>
    </row>
    <row r="3933" spans="1:14" ht="14.5" x14ac:dyDescent="0.35">
      <c r="A3933" s="2" t="s">
        <v>7896</v>
      </c>
      <c r="B3933" s="2" t="s">
        <v>7897</v>
      </c>
      <c r="C3933" s="2">
        <v>41</v>
      </c>
      <c r="D3933" s="2" t="s">
        <v>39</v>
      </c>
      <c r="E3933" s="2" t="s">
        <v>52</v>
      </c>
      <c r="F3933" s="2" t="s">
        <v>55</v>
      </c>
      <c r="G3933" s="2" t="s">
        <v>30</v>
      </c>
      <c r="H3933" s="7">
        <v>2912.19</v>
      </c>
      <c r="I3933" s="3">
        <v>45219</v>
      </c>
      <c r="J3933" s="3" t="str">
        <f>TEXT(NIgerian_Fintech[[#This Row],[TransactionDate]], "JJJJ")</f>
        <v>2023</v>
      </c>
      <c r="K3933" s="3" t="str">
        <f>TEXT(NIgerian_Fintech[[#This Row],[TransactionDate]], "MMMM")</f>
        <v>October</v>
      </c>
      <c r="L3933" s="3" t="str">
        <f>TEXT(NIgerian_Fintech[[#This Row],[TransactionDate]], "MM")</f>
        <v>10</v>
      </c>
      <c r="M3933" s="3" t="str">
        <f>TEXT(NIgerian_Fintech[[#This Row],[TransactionDate]], "tttt")</f>
        <v>Friday</v>
      </c>
      <c r="N3933" s="2" t="s">
        <v>16</v>
      </c>
    </row>
    <row r="3934" spans="1:14" ht="14.5" x14ac:dyDescent="0.35">
      <c r="A3934" s="2" t="s">
        <v>7898</v>
      </c>
      <c r="B3934" s="2" t="s">
        <v>7899</v>
      </c>
      <c r="C3934" s="2">
        <v>19</v>
      </c>
      <c r="D3934" s="2" t="s">
        <v>39</v>
      </c>
      <c r="E3934" s="2" t="s">
        <v>42</v>
      </c>
      <c r="F3934" s="2" t="s">
        <v>25</v>
      </c>
      <c r="G3934" s="2" t="s">
        <v>26</v>
      </c>
      <c r="H3934" s="7">
        <v>7128.6</v>
      </c>
      <c r="I3934" s="3">
        <v>45312</v>
      </c>
      <c r="J3934" s="3" t="str">
        <f>TEXT(NIgerian_Fintech[[#This Row],[TransactionDate]], "JJJJ")</f>
        <v>2024</v>
      </c>
      <c r="K3934" s="3" t="str">
        <f>TEXT(NIgerian_Fintech[[#This Row],[TransactionDate]], "MMMM")</f>
        <v>January</v>
      </c>
      <c r="L3934" s="3" t="str">
        <f>TEXT(NIgerian_Fintech[[#This Row],[TransactionDate]], "MM")</f>
        <v>01</v>
      </c>
      <c r="M3934" s="3" t="str">
        <f>TEXT(NIgerian_Fintech[[#This Row],[TransactionDate]], "tttt")</f>
        <v>Sunday</v>
      </c>
      <c r="N3934" s="2" t="s">
        <v>16</v>
      </c>
    </row>
    <row r="3935" spans="1:14" ht="14.5" x14ac:dyDescent="0.35">
      <c r="A3935" s="2" t="s">
        <v>7900</v>
      </c>
      <c r="B3935" s="2" t="s">
        <v>7901</v>
      </c>
      <c r="C3935" s="2">
        <v>39</v>
      </c>
      <c r="D3935" s="2" t="s">
        <v>39</v>
      </c>
      <c r="E3935" s="2" t="s">
        <v>52</v>
      </c>
      <c r="F3935" s="2" t="s">
        <v>35</v>
      </c>
      <c r="G3935" s="2" t="s">
        <v>26</v>
      </c>
      <c r="H3935" s="7">
        <v>38855.26</v>
      </c>
      <c r="I3935" s="3">
        <v>45160</v>
      </c>
      <c r="J3935" s="3" t="str">
        <f>TEXT(NIgerian_Fintech[[#This Row],[TransactionDate]], "JJJJ")</f>
        <v>2023</v>
      </c>
      <c r="K3935" s="3" t="str">
        <f>TEXT(NIgerian_Fintech[[#This Row],[TransactionDate]], "MMMM")</f>
        <v>August</v>
      </c>
      <c r="L3935" s="3" t="str">
        <f>TEXT(NIgerian_Fintech[[#This Row],[TransactionDate]], "MM")</f>
        <v>08</v>
      </c>
      <c r="M3935" s="3" t="str">
        <f>TEXT(NIgerian_Fintech[[#This Row],[TransactionDate]], "tttt")</f>
        <v>Tuesday</v>
      </c>
      <c r="N3935" s="2" t="s">
        <v>16</v>
      </c>
    </row>
    <row r="3936" spans="1:14" ht="14.5" x14ac:dyDescent="0.35">
      <c r="A3936" s="2" t="s">
        <v>7902</v>
      </c>
      <c r="B3936" s="2" t="s">
        <v>7903</v>
      </c>
      <c r="C3936" s="2">
        <v>34</v>
      </c>
      <c r="D3936" s="2" t="s">
        <v>39</v>
      </c>
      <c r="E3936" s="2" t="s">
        <v>74</v>
      </c>
      <c r="F3936" s="2" t="s">
        <v>49</v>
      </c>
      <c r="G3936" s="2" t="s">
        <v>20</v>
      </c>
      <c r="H3936" s="7">
        <v>658.06</v>
      </c>
      <c r="I3936" s="3">
        <v>45222</v>
      </c>
      <c r="J3936" s="3" t="str">
        <f>TEXT(NIgerian_Fintech[[#This Row],[TransactionDate]], "JJJJ")</f>
        <v>2023</v>
      </c>
      <c r="K3936" s="3" t="str">
        <f>TEXT(NIgerian_Fintech[[#This Row],[TransactionDate]], "MMMM")</f>
        <v>October</v>
      </c>
      <c r="L3936" s="3" t="str">
        <f>TEXT(NIgerian_Fintech[[#This Row],[TransactionDate]], "MM")</f>
        <v>10</v>
      </c>
      <c r="M3936" s="3" t="str">
        <f>TEXT(NIgerian_Fintech[[#This Row],[TransactionDate]], "tttt")</f>
        <v>Monday</v>
      </c>
      <c r="N3936" s="2" t="s">
        <v>16</v>
      </c>
    </row>
    <row r="3937" spans="1:14" ht="14.5" x14ac:dyDescent="0.35">
      <c r="A3937" s="2" t="s">
        <v>7904</v>
      </c>
      <c r="B3937" s="2" t="s">
        <v>7905</v>
      </c>
      <c r="C3937" s="2">
        <v>53</v>
      </c>
      <c r="D3937" s="2" t="s">
        <v>39</v>
      </c>
      <c r="E3937" s="2" t="s">
        <v>13</v>
      </c>
      <c r="F3937" s="2" t="s">
        <v>19</v>
      </c>
      <c r="G3937" s="2" t="s">
        <v>36</v>
      </c>
      <c r="H3937" s="7">
        <v>2232.34</v>
      </c>
      <c r="I3937" s="3">
        <v>45629</v>
      </c>
      <c r="J3937" s="3" t="str">
        <f>TEXT(NIgerian_Fintech[[#This Row],[TransactionDate]], "JJJJ")</f>
        <v>2024</v>
      </c>
      <c r="K3937" s="3" t="str">
        <f>TEXT(NIgerian_Fintech[[#This Row],[TransactionDate]], "MMMM")</f>
        <v>December</v>
      </c>
      <c r="L3937" s="3" t="str">
        <f>TEXT(NIgerian_Fintech[[#This Row],[TransactionDate]], "MM")</f>
        <v>12</v>
      </c>
      <c r="M3937" s="3" t="str">
        <f>TEXT(NIgerian_Fintech[[#This Row],[TransactionDate]], "tttt")</f>
        <v>Tuesday</v>
      </c>
      <c r="N3937" s="2" t="s">
        <v>16</v>
      </c>
    </row>
    <row r="3938" spans="1:14" ht="14.5" x14ac:dyDescent="0.35">
      <c r="A3938" s="2" t="s">
        <v>7906</v>
      </c>
      <c r="B3938" s="2" t="s">
        <v>7907</v>
      </c>
      <c r="C3938" s="2">
        <v>31</v>
      </c>
      <c r="D3938" s="2" t="s">
        <v>12</v>
      </c>
      <c r="E3938" s="2" t="s">
        <v>64</v>
      </c>
      <c r="F3938" s="2" t="s">
        <v>35</v>
      </c>
      <c r="G3938" s="2" t="s">
        <v>15</v>
      </c>
      <c r="H3938" s="7">
        <v>9869.26</v>
      </c>
      <c r="I3938" s="3">
        <v>45463</v>
      </c>
      <c r="J3938" s="3" t="str">
        <f>TEXT(NIgerian_Fintech[[#This Row],[TransactionDate]], "JJJJ")</f>
        <v>2024</v>
      </c>
      <c r="K3938" s="3" t="str">
        <f>TEXT(NIgerian_Fintech[[#This Row],[TransactionDate]], "MMMM")</f>
        <v>June</v>
      </c>
      <c r="L3938" s="3" t="str">
        <f>TEXT(NIgerian_Fintech[[#This Row],[TransactionDate]], "MM")</f>
        <v>06</v>
      </c>
      <c r="M3938" s="3" t="str">
        <f>TEXT(NIgerian_Fintech[[#This Row],[TransactionDate]], "tttt")</f>
        <v>Thursday</v>
      </c>
      <c r="N3938" s="2" t="s">
        <v>21</v>
      </c>
    </row>
    <row r="3939" spans="1:14" ht="14.5" x14ac:dyDescent="0.35">
      <c r="A3939" s="2" t="s">
        <v>7908</v>
      </c>
      <c r="B3939" s="2" t="s">
        <v>7909</v>
      </c>
      <c r="C3939" s="2">
        <v>27</v>
      </c>
      <c r="D3939" s="2" t="s">
        <v>39</v>
      </c>
      <c r="E3939" s="2" t="s">
        <v>42</v>
      </c>
      <c r="F3939" s="2" t="s">
        <v>49</v>
      </c>
      <c r="G3939" s="2" t="s">
        <v>26</v>
      </c>
      <c r="H3939" s="7">
        <v>3629.29</v>
      </c>
      <c r="I3939" s="3">
        <v>45305</v>
      </c>
      <c r="J3939" s="3" t="str">
        <f>TEXT(NIgerian_Fintech[[#This Row],[TransactionDate]], "JJJJ")</f>
        <v>2024</v>
      </c>
      <c r="K3939" s="3" t="str">
        <f>TEXT(NIgerian_Fintech[[#This Row],[TransactionDate]], "MMMM")</f>
        <v>January</v>
      </c>
      <c r="L3939" s="3" t="str">
        <f>TEXT(NIgerian_Fintech[[#This Row],[TransactionDate]], "MM")</f>
        <v>01</v>
      </c>
      <c r="M3939" s="3" t="str">
        <f>TEXT(NIgerian_Fintech[[#This Row],[TransactionDate]], "tttt")</f>
        <v>Sunday</v>
      </c>
      <c r="N3939" s="2" t="s">
        <v>21</v>
      </c>
    </row>
    <row r="3940" spans="1:14" ht="14.5" x14ac:dyDescent="0.35">
      <c r="A3940" s="2" t="s">
        <v>7910</v>
      </c>
      <c r="B3940" s="2" t="s">
        <v>7911</v>
      </c>
      <c r="C3940" s="2">
        <v>52</v>
      </c>
      <c r="D3940" s="2" t="s">
        <v>39</v>
      </c>
      <c r="E3940" s="2" t="s">
        <v>13</v>
      </c>
      <c r="F3940" s="2" t="s">
        <v>55</v>
      </c>
      <c r="G3940" s="2" t="s">
        <v>26</v>
      </c>
      <c r="H3940" s="7">
        <v>19554.86</v>
      </c>
      <c r="I3940" s="3">
        <v>45604</v>
      </c>
      <c r="J3940" s="3" t="str">
        <f>TEXT(NIgerian_Fintech[[#This Row],[TransactionDate]], "JJJJ")</f>
        <v>2024</v>
      </c>
      <c r="K3940" s="3" t="str">
        <f>TEXT(NIgerian_Fintech[[#This Row],[TransactionDate]], "MMMM")</f>
        <v>November</v>
      </c>
      <c r="L3940" s="3" t="str">
        <f>TEXT(NIgerian_Fintech[[#This Row],[TransactionDate]], "MM")</f>
        <v>11</v>
      </c>
      <c r="M3940" s="3" t="str">
        <f>TEXT(NIgerian_Fintech[[#This Row],[TransactionDate]], "tttt")</f>
        <v>Friday</v>
      </c>
      <c r="N3940" s="2" t="s">
        <v>16</v>
      </c>
    </row>
    <row r="3941" spans="1:14" ht="14.5" x14ac:dyDescent="0.35">
      <c r="A3941" s="2" t="s">
        <v>7912</v>
      </c>
      <c r="B3941" s="2" t="s">
        <v>7913</v>
      </c>
      <c r="C3941" s="2">
        <v>42</v>
      </c>
      <c r="D3941" s="2" t="s">
        <v>39</v>
      </c>
      <c r="E3941" s="2" t="s">
        <v>64</v>
      </c>
      <c r="F3941" s="2" t="s">
        <v>35</v>
      </c>
      <c r="G3941" s="2" t="s">
        <v>20</v>
      </c>
      <c r="H3941" s="7">
        <v>1501.45</v>
      </c>
      <c r="I3941" s="3">
        <v>45136</v>
      </c>
      <c r="J3941" s="3" t="str">
        <f>TEXT(NIgerian_Fintech[[#This Row],[TransactionDate]], "JJJJ")</f>
        <v>2023</v>
      </c>
      <c r="K3941" s="3" t="str">
        <f>TEXT(NIgerian_Fintech[[#This Row],[TransactionDate]], "MMMM")</f>
        <v>July</v>
      </c>
      <c r="L3941" s="3" t="str">
        <f>TEXT(NIgerian_Fintech[[#This Row],[TransactionDate]], "MM")</f>
        <v>07</v>
      </c>
      <c r="M3941" s="3" t="str">
        <f>TEXT(NIgerian_Fintech[[#This Row],[TransactionDate]], "tttt")</f>
        <v>Saturday</v>
      </c>
      <c r="N3941" s="2" t="s">
        <v>16</v>
      </c>
    </row>
    <row r="3942" spans="1:14" ht="14.5" x14ac:dyDescent="0.35">
      <c r="A3942" s="2" t="s">
        <v>7914</v>
      </c>
      <c r="B3942" s="2" t="s">
        <v>7915</v>
      </c>
      <c r="C3942" s="2">
        <v>20</v>
      </c>
      <c r="D3942" s="2" t="s">
        <v>12</v>
      </c>
      <c r="E3942" s="2" t="s">
        <v>74</v>
      </c>
      <c r="F3942" s="2" t="s">
        <v>19</v>
      </c>
      <c r="G3942" s="2" t="s">
        <v>36</v>
      </c>
      <c r="H3942" s="7">
        <v>33011.040000000001</v>
      </c>
      <c r="I3942" s="3">
        <v>45465</v>
      </c>
      <c r="J3942" s="3" t="str">
        <f>TEXT(NIgerian_Fintech[[#This Row],[TransactionDate]], "JJJJ")</f>
        <v>2024</v>
      </c>
      <c r="K3942" s="3" t="str">
        <f>TEXT(NIgerian_Fintech[[#This Row],[TransactionDate]], "MMMM")</f>
        <v>June</v>
      </c>
      <c r="L3942" s="3" t="str">
        <f>TEXT(NIgerian_Fintech[[#This Row],[TransactionDate]], "MM")</f>
        <v>06</v>
      </c>
      <c r="M3942" s="3" t="str">
        <f>TEXT(NIgerian_Fintech[[#This Row],[TransactionDate]], "tttt")</f>
        <v>Saturday</v>
      </c>
      <c r="N3942" s="2" t="s">
        <v>16</v>
      </c>
    </row>
    <row r="3943" spans="1:14" ht="14.5" x14ac:dyDescent="0.35">
      <c r="A3943" s="2" t="s">
        <v>7916</v>
      </c>
      <c r="B3943" s="2" t="s">
        <v>7917</v>
      </c>
      <c r="C3943" s="2">
        <v>64</v>
      </c>
      <c r="D3943" s="2" t="s">
        <v>12</v>
      </c>
      <c r="E3943" s="2" t="s">
        <v>42</v>
      </c>
      <c r="F3943" s="2" t="s">
        <v>49</v>
      </c>
      <c r="G3943" s="2" t="s">
        <v>15</v>
      </c>
      <c r="H3943" s="7">
        <v>24346.880000000001</v>
      </c>
      <c r="I3943" s="3">
        <v>45104</v>
      </c>
      <c r="J3943" s="3" t="str">
        <f>TEXT(NIgerian_Fintech[[#This Row],[TransactionDate]], "JJJJ")</f>
        <v>2023</v>
      </c>
      <c r="K3943" s="3" t="str">
        <f>TEXT(NIgerian_Fintech[[#This Row],[TransactionDate]], "MMMM")</f>
        <v>June</v>
      </c>
      <c r="L3943" s="3" t="str">
        <f>TEXT(NIgerian_Fintech[[#This Row],[TransactionDate]], "MM")</f>
        <v>06</v>
      </c>
      <c r="M3943" s="3" t="str">
        <f>TEXT(NIgerian_Fintech[[#This Row],[TransactionDate]], "tttt")</f>
        <v>Tuesday</v>
      </c>
      <c r="N3943" s="2" t="s">
        <v>21</v>
      </c>
    </row>
    <row r="3944" spans="1:14" ht="14.5" x14ac:dyDescent="0.35">
      <c r="A3944" s="2" t="s">
        <v>7918</v>
      </c>
      <c r="B3944" s="2" t="s">
        <v>7919</v>
      </c>
      <c r="C3944" s="2">
        <v>55</v>
      </c>
      <c r="D3944" s="2" t="s">
        <v>12</v>
      </c>
      <c r="E3944" s="2" t="s">
        <v>52</v>
      </c>
      <c r="F3944" s="2" t="s">
        <v>14</v>
      </c>
      <c r="G3944" s="2" t="s">
        <v>36</v>
      </c>
      <c r="H3944" s="7">
        <v>21850.6</v>
      </c>
      <c r="I3944" s="3">
        <v>45482</v>
      </c>
      <c r="J3944" s="3" t="str">
        <f>TEXT(NIgerian_Fintech[[#This Row],[TransactionDate]], "JJJJ")</f>
        <v>2024</v>
      </c>
      <c r="K3944" s="3" t="str">
        <f>TEXT(NIgerian_Fintech[[#This Row],[TransactionDate]], "MMMM")</f>
        <v>July</v>
      </c>
      <c r="L3944" s="3" t="str">
        <f>TEXT(NIgerian_Fintech[[#This Row],[TransactionDate]], "MM")</f>
        <v>07</v>
      </c>
      <c r="M3944" s="3" t="str">
        <f>TEXT(NIgerian_Fintech[[#This Row],[TransactionDate]], "tttt")</f>
        <v>Tuesday</v>
      </c>
      <c r="N3944" s="2" t="s">
        <v>16</v>
      </c>
    </row>
    <row r="3945" spans="1:14" ht="14.5" x14ac:dyDescent="0.35">
      <c r="A3945" s="2" t="s">
        <v>7920</v>
      </c>
      <c r="B3945" s="2" t="s">
        <v>7921</v>
      </c>
      <c r="C3945" s="2">
        <v>34</v>
      </c>
      <c r="D3945" s="2" t="s">
        <v>39</v>
      </c>
      <c r="E3945" s="2" t="s">
        <v>74</v>
      </c>
      <c r="F3945" s="2" t="s">
        <v>19</v>
      </c>
      <c r="G3945" s="2" t="s">
        <v>36</v>
      </c>
      <c r="H3945" s="7">
        <v>1900.34</v>
      </c>
      <c r="I3945" s="3">
        <v>44998</v>
      </c>
      <c r="J3945" s="3" t="str">
        <f>TEXT(NIgerian_Fintech[[#This Row],[TransactionDate]], "JJJJ")</f>
        <v>2023</v>
      </c>
      <c r="K3945" s="3" t="str">
        <f>TEXT(NIgerian_Fintech[[#This Row],[TransactionDate]], "MMMM")</f>
        <v>March</v>
      </c>
      <c r="L3945" s="3" t="str">
        <f>TEXT(NIgerian_Fintech[[#This Row],[TransactionDate]], "MM")</f>
        <v>03</v>
      </c>
      <c r="M3945" s="3" t="str">
        <f>TEXT(NIgerian_Fintech[[#This Row],[TransactionDate]], "tttt")</f>
        <v>Monday</v>
      </c>
      <c r="N3945" s="2" t="s">
        <v>69</v>
      </c>
    </row>
    <row r="3946" spans="1:14" ht="14.5" x14ac:dyDescent="0.35">
      <c r="A3946" s="2" t="s">
        <v>7922</v>
      </c>
      <c r="B3946" s="2" t="s">
        <v>7923</v>
      </c>
      <c r="C3946" s="2">
        <v>29</v>
      </c>
      <c r="D3946" s="2" t="s">
        <v>39</v>
      </c>
      <c r="E3946" s="2" t="s">
        <v>93</v>
      </c>
      <c r="F3946" s="2" t="s">
        <v>19</v>
      </c>
      <c r="G3946" s="2" t="s">
        <v>20</v>
      </c>
      <c r="H3946" s="7">
        <v>3997.26</v>
      </c>
      <c r="I3946" s="3">
        <v>45434</v>
      </c>
      <c r="J3946" s="3" t="str">
        <f>TEXT(NIgerian_Fintech[[#This Row],[TransactionDate]], "JJJJ")</f>
        <v>2024</v>
      </c>
      <c r="K3946" s="3" t="str">
        <f>TEXT(NIgerian_Fintech[[#This Row],[TransactionDate]], "MMMM")</f>
        <v>May</v>
      </c>
      <c r="L3946" s="3" t="str">
        <f>TEXT(NIgerian_Fintech[[#This Row],[TransactionDate]], "MM")</f>
        <v>05</v>
      </c>
      <c r="M3946" s="3" t="str">
        <f>TEXT(NIgerian_Fintech[[#This Row],[TransactionDate]], "tttt")</f>
        <v>Wednesday</v>
      </c>
      <c r="N3946" s="2" t="s">
        <v>16</v>
      </c>
    </row>
    <row r="3947" spans="1:14" ht="14.5" x14ac:dyDescent="0.35">
      <c r="A3947" s="2" t="s">
        <v>7924</v>
      </c>
      <c r="B3947" s="2" t="s">
        <v>7925</v>
      </c>
      <c r="C3947" s="2">
        <v>41</v>
      </c>
      <c r="D3947" s="2" t="s">
        <v>39</v>
      </c>
      <c r="E3947" s="2" t="s">
        <v>64</v>
      </c>
      <c r="F3947" s="2" t="s">
        <v>19</v>
      </c>
      <c r="G3947" s="2" t="s">
        <v>36</v>
      </c>
      <c r="H3947" s="7">
        <v>16301.35</v>
      </c>
      <c r="I3947" s="3">
        <v>45148</v>
      </c>
      <c r="J3947" s="3" t="str">
        <f>TEXT(NIgerian_Fintech[[#This Row],[TransactionDate]], "JJJJ")</f>
        <v>2023</v>
      </c>
      <c r="K3947" s="3" t="str">
        <f>TEXT(NIgerian_Fintech[[#This Row],[TransactionDate]], "MMMM")</f>
        <v>August</v>
      </c>
      <c r="L3947" s="3" t="str">
        <f>TEXT(NIgerian_Fintech[[#This Row],[TransactionDate]], "MM")</f>
        <v>08</v>
      </c>
      <c r="M3947" s="3" t="str">
        <f>TEXT(NIgerian_Fintech[[#This Row],[TransactionDate]], "tttt")</f>
        <v>Thursday</v>
      </c>
      <c r="N3947" s="2" t="s">
        <v>16</v>
      </c>
    </row>
    <row r="3948" spans="1:14" ht="14.5" x14ac:dyDescent="0.35">
      <c r="A3948" s="2" t="s">
        <v>7926</v>
      </c>
      <c r="B3948" s="2" t="s">
        <v>7927</v>
      </c>
      <c r="C3948" s="2">
        <v>46</v>
      </c>
      <c r="D3948" s="2" t="s">
        <v>12</v>
      </c>
      <c r="E3948" s="2" t="s">
        <v>24</v>
      </c>
      <c r="F3948" s="2" t="s">
        <v>19</v>
      </c>
      <c r="G3948" s="2" t="s">
        <v>15</v>
      </c>
      <c r="H3948" s="7">
        <v>16492.61</v>
      </c>
      <c r="I3948" s="3">
        <v>45154</v>
      </c>
      <c r="J3948" s="3" t="str">
        <f>TEXT(NIgerian_Fintech[[#This Row],[TransactionDate]], "JJJJ")</f>
        <v>2023</v>
      </c>
      <c r="K3948" s="3" t="str">
        <f>TEXT(NIgerian_Fintech[[#This Row],[TransactionDate]], "MMMM")</f>
        <v>August</v>
      </c>
      <c r="L3948" s="3" t="str">
        <f>TEXT(NIgerian_Fintech[[#This Row],[TransactionDate]], "MM")</f>
        <v>08</v>
      </c>
      <c r="M3948" s="3" t="str">
        <f>TEXT(NIgerian_Fintech[[#This Row],[TransactionDate]], "tttt")</f>
        <v>Wednesday</v>
      </c>
      <c r="N3948" s="2" t="s">
        <v>16</v>
      </c>
    </row>
    <row r="3949" spans="1:14" ht="14.5" x14ac:dyDescent="0.35">
      <c r="A3949" s="2" t="s">
        <v>7928</v>
      </c>
      <c r="B3949" s="2" t="s">
        <v>7929</v>
      </c>
      <c r="C3949" s="2">
        <v>60</v>
      </c>
      <c r="D3949" s="2" t="s">
        <v>39</v>
      </c>
      <c r="E3949" s="2" t="s">
        <v>42</v>
      </c>
      <c r="F3949" s="2" t="s">
        <v>14</v>
      </c>
      <c r="G3949" s="2" t="s">
        <v>30</v>
      </c>
      <c r="H3949" s="7">
        <v>12213.75</v>
      </c>
      <c r="I3949" s="3">
        <v>45159</v>
      </c>
      <c r="J3949" s="3" t="str">
        <f>TEXT(NIgerian_Fintech[[#This Row],[TransactionDate]], "JJJJ")</f>
        <v>2023</v>
      </c>
      <c r="K3949" s="3" t="str">
        <f>TEXT(NIgerian_Fintech[[#This Row],[TransactionDate]], "MMMM")</f>
        <v>August</v>
      </c>
      <c r="L3949" s="3" t="str">
        <f>TEXT(NIgerian_Fintech[[#This Row],[TransactionDate]], "MM")</f>
        <v>08</v>
      </c>
      <c r="M3949" s="3" t="str">
        <f>TEXT(NIgerian_Fintech[[#This Row],[TransactionDate]], "tttt")</f>
        <v>Monday</v>
      </c>
      <c r="N3949" s="2" t="s">
        <v>16</v>
      </c>
    </row>
    <row r="3950" spans="1:14" ht="14.5" x14ac:dyDescent="0.35">
      <c r="A3950" s="2" t="s">
        <v>7930</v>
      </c>
      <c r="B3950" s="2" t="s">
        <v>7931</v>
      </c>
      <c r="C3950" s="2">
        <v>42</v>
      </c>
      <c r="D3950" s="2" t="s">
        <v>12</v>
      </c>
      <c r="E3950" s="2" t="s">
        <v>42</v>
      </c>
      <c r="F3950" s="2" t="s">
        <v>35</v>
      </c>
      <c r="G3950" s="2" t="s">
        <v>30</v>
      </c>
      <c r="H3950" s="7">
        <v>5942.99</v>
      </c>
      <c r="I3950" s="3">
        <v>45194</v>
      </c>
      <c r="J3950" s="3" t="str">
        <f>TEXT(NIgerian_Fintech[[#This Row],[TransactionDate]], "JJJJ")</f>
        <v>2023</v>
      </c>
      <c r="K3950" s="3" t="str">
        <f>TEXT(NIgerian_Fintech[[#This Row],[TransactionDate]], "MMMM")</f>
        <v>September</v>
      </c>
      <c r="L3950" s="3" t="str">
        <f>TEXT(NIgerian_Fintech[[#This Row],[TransactionDate]], "MM")</f>
        <v>09</v>
      </c>
      <c r="M3950" s="3" t="str">
        <f>TEXT(NIgerian_Fintech[[#This Row],[TransactionDate]], "tttt")</f>
        <v>Monday</v>
      </c>
      <c r="N3950" s="2" t="s">
        <v>16</v>
      </c>
    </row>
    <row r="3951" spans="1:14" ht="14.5" x14ac:dyDescent="0.35">
      <c r="A3951" s="2" t="s">
        <v>7932</v>
      </c>
      <c r="B3951" s="2" t="s">
        <v>7933</v>
      </c>
      <c r="C3951" s="2">
        <v>53</v>
      </c>
      <c r="D3951" s="2" t="s">
        <v>12</v>
      </c>
      <c r="E3951" s="2" t="s">
        <v>29</v>
      </c>
      <c r="F3951" s="2" t="s">
        <v>35</v>
      </c>
      <c r="G3951" s="2" t="s">
        <v>15</v>
      </c>
      <c r="H3951" s="7">
        <v>3733.7</v>
      </c>
      <c r="I3951" s="3">
        <v>45180</v>
      </c>
      <c r="J3951" s="3" t="str">
        <f>TEXT(NIgerian_Fintech[[#This Row],[TransactionDate]], "JJJJ")</f>
        <v>2023</v>
      </c>
      <c r="K3951" s="3" t="str">
        <f>TEXT(NIgerian_Fintech[[#This Row],[TransactionDate]], "MMMM")</f>
        <v>September</v>
      </c>
      <c r="L3951" s="3" t="str">
        <f>TEXT(NIgerian_Fintech[[#This Row],[TransactionDate]], "MM")</f>
        <v>09</v>
      </c>
      <c r="M3951" s="3" t="str">
        <f>TEXT(NIgerian_Fintech[[#This Row],[TransactionDate]], "tttt")</f>
        <v>Monday</v>
      </c>
      <c r="N3951" s="2" t="s">
        <v>21</v>
      </c>
    </row>
    <row r="3952" spans="1:14" ht="14.5" x14ac:dyDescent="0.35">
      <c r="A3952" s="2" t="s">
        <v>7934</v>
      </c>
      <c r="B3952" s="2" t="s">
        <v>7935</v>
      </c>
      <c r="C3952" s="2">
        <v>43</v>
      </c>
      <c r="D3952" s="2" t="s">
        <v>12</v>
      </c>
      <c r="E3952" s="2" t="s">
        <v>29</v>
      </c>
      <c r="F3952" s="2" t="s">
        <v>35</v>
      </c>
      <c r="G3952" s="2" t="s">
        <v>20</v>
      </c>
      <c r="H3952" s="7">
        <v>32957.01</v>
      </c>
      <c r="I3952" s="3">
        <v>45601</v>
      </c>
      <c r="J3952" s="3" t="str">
        <f>TEXT(NIgerian_Fintech[[#This Row],[TransactionDate]], "JJJJ")</f>
        <v>2024</v>
      </c>
      <c r="K3952" s="3" t="str">
        <f>TEXT(NIgerian_Fintech[[#This Row],[TransactionDate]], "MMMM")</f>
        <v>November</v>
      </c>
      <c r="L3952" s="3" t="str">
        <f>TEXT(NIgerian_Fintech[[#This Row],[TransactionDate]], "MM")</f>
        <v>11</v>
      </c>
      <c r="M3952" s="3" t="str">
        <f>TEXT(NIgerian_Fintech[[#This Row],[TransactionDate]], "tttt")</f>
        <v>Tuesday</v>
      </c>
      <c r="N3952" s="2" t="s">
        <v>16</v>
      </c>
    </row>
    <row r="3953" spans="1:14" ht="14.5" x14ac:dyDescent="0.35">
      <c r="A3953" s="2" t="s">
        <v>7936</v>
      </c>
      <c r="B3953" s="2" t="s">
        <v>7937</v>
      </c>
      <c r="C3953" s="2">
        <v>55</v>
      </c>
      <c r="D3953" s="2" t="s">
        <v>12</v>
      </c>
      <c r="E3953" s="2" t="s">
        <v>74</v>
      </c>
      <c r="F3953" s="2" t="s">
        <v>55</v>
      </c>
      <c r="G3953" s="2" t="s">
        <v>26</v>
      </c>
      <c r="H3953" s="7">
        <v>1499.65</v>
      </c>
      <c r="I3953" s="3">
        <v>44932</v>
      </c>
      <c r="J3953" s="3" t="str">
        <f>TEXT(NIgerian_Fintech[[#This Row],[TransactionDate]], "JJJJ")</f>
        <v>2023</v>
      </c>
      <c r="K3953" s="3" t="str">
        <f>TEXT(NIgerian_Fintech[[#This Row],[TransactionDate]], "MMMM")</f>
        <v>January</v>
      </c>
      <c r="L3953" s="3" t="str">
        <f>TEXT(NIgerian_Fintech[[#This Row],[TransactionDate]], "MM")</f>
        <v>01</v>
      </c>
      <c r="M3953" s="3" t="str">
        <f>TEXT(NIgerian_Fintech[[#This Row],[TransactionDate]], "tttt")</f>
        <v>Friday</v>
      </c>
      <c r="N3953" s="2" t="s">
        <v>16</v>
      </c>
    </row>
    <row r="3954" spans="1:14" ht="14.5" x14ac:dyDescent="0.35">
      <c r="A3954" s="2" t="s">
        <v>7938</v>
      </c>
      <c r="B3954" s="2" t="s">
        <v>7939</v>
      </c>
      <c r="C3954" s="2">
        <v>18</v>
      </c>
      <c r="D3954" s="2" t="s">
        <v>12</v>
      </c>
      <c r="E3954" s="2" t="s">
        <v>42</v>
      </c>
      <c r="F3954" s="2" t="s">
        <v>14</v>
      </c>
      <c r="G3954" s="2" t="s">
        <v>20</v>
      </c>
      <c r="H3954" s="7">
        <v>447.4</v>
      </c>
      <c r="I3954" s="3">
        <v>44973</v>
      </c>
      <c r="J3954" s="3" t="str">
        <f>TEXT(NIgerian_Fintech[[#This Row],[TransactionDate]], "JJJJ")</f>
        <v>2023</v>
      </c>
      <c r="K3954" s="3" t="str">
        <f>TEXT(NIgerian_Fintech[[#This Row],[TransactionDate]], "MMMM")</f>
        <v>February</v>
      </c>
      <c r="L3954" s="3" t="str">
        <f>TEXT(NIgerian_Fintech[[#This Row],[TransactionDate]], "MM")</f>
        <v>02</v>
      </c>
      <c r="M3954" s="3" t="str">
        <f>TEXT(NIgerian_Fintech[[#This Row],[TransactionDate]], "tttt")</f>
        <v>Thursday</v>
      </c>
      <c r="N3954" s="2" t="s">
        <v>16</v>
      </c>
    </row>
    <row r="3955" spans="1:14" ht="14.5" x14ac:dyDescent="0.35">
      <c r="A3955" s="2" t="s">
        <v>7940</v>
      </c>
      <c r="B3955" s="2" t="s">
        <v>7941</v>
      </c>
      <c r="C3955" s="2">
        <v>37</v>
      </c>
      <c r="D3955" s="2" t="s">
        <v>39</v>
      </c>
      <c r="E3955" s="2" t="s">
        <v>64</v>
      </c>
      <c r="F3955" s="2" t="s">
        <v>14</v>
      </c>
      <c r="G3955" s="2" t="s">
        <v>15</v>
      </c>
      <c r="H3955" s="7">
        <v>91.72</v>
      </c>
      <c r="I3955" s="3">
        <v>45333</v>
      </c>
      <c r="J3955" s="3" t="str">
        <f>TEXT(NIgerian_Fintech[[#This Row],[TransactionDate]], "JJJJ")</f>
        <v>2024</v>
      </c>
      <c r="K3955" s="3" t="str">
        <f>TEXT(NIgerian_Fintech[[#This Row],[TransactionDate]], "MMMM")</f>
        <v>February</v>
      </c>
      <c r="L3955" s="3" t="str">
        <f>TEXT(NIgerian_Fintech[[#This Row],[TransactionDate]], "MM")</f>
        <v>02</v>
      </c>
      <c r="M3955" s="3" t="str">
        <f>TEXT(NIgerian_Fintech[[#This Row],[TransactionDate]], "tttt")</f>
        <v>Sunday</v>
      </c>
      <c r="N3955" s="2" t="s">
        <v>16</v>
      </c>
    </row>
    <row r="3956" spans="1:14" ht="14.5" x14ac:dyDescent="0.35">
      <c r="A3956" s="2" t="s">
        <v>7942</v>
      </c>
      <c r="B3956" s="2" t="s">
        <v>7943</v>
      </c>
      <c r="C3956" s="2">
        <v>45</v>
      </c>
      <c r="D3956" s="2" t="s">
        <v>39</v>
      </c>
      <c r="E3956" s="2" t="s">
        <v>74</v>
      </c>
      <c r="F3956" s="2" t="s">
        <v>49</v>
      </c>
      <c r="G3956" s="2" t="s">
        <v>36</v>
      </c>
      <c r="H3956" s="7">
        <v>14917.74</v>
      </c>
      <c r="I3956" s="3">
        <v>45506</v>
      </c>
      <c r="J3956" s="3" t="str">
        <f>TEXT(NIgerian_Fintech[[#This Row],[TransactionDate]], "JJJJ")</f>
        <v>2024</v>
      </c>
      <c r="K3956" s="3" t="str">
        <f>TEXT(NIgerian_Fintech[[#This Row],[TransactionDate]], "MMMM")</f>
        <v>August</v>
      </c>
      <c r="L3956" s="3" t="str">
        <f>TEXT(NIgerian_Fintech[[#This Row],[TransactionDate]], "MM")</f>
        <v>08</v>
      </c>
      <c r="M3956" s="3" t="str">
        <f>TEXT(NIgerian_Fintech[[#This Row],[TransactionDate]], "tttt")</f>
        <v>Friday</v>
      </c>
      <c r="N3956" s="2" t="s">
        <v>16</v>
      </c>
    </row>
    <row r="3957" spans="1:14" ht="14.5" x14ac:dyDescent="0.35">
      <c r="A3957" s="2" t="s">
        <v>7944</v>
      </c>
      <c r="B3957" s="2" t="s">
        <v>7945</v>
      </c>
      <c r="C3957" s="2">
        <v>33</v>
      </c>
      <c r="D3957" s="2" t="s">
        <v>12</v>
      </c>
      <c r="E3957" s="2" t="s">
        <v>52</v>
      </c>
      <c r="F3957" s="2" t="s">
        <v>25</v>
      </c>
      <c r="G3957" s="2" t="s">
        <v>30</v>
      </c>
      <c r="H3957" s="7">
        <v>583.76</v>
      </c>
      <c r="I3957" s="3">
        <v>45180</v>
      </c>
      <c r="J3957" s="3" t="str">
        <f>TEXT(NIgerian_Fintech[[#This Row],[TransactionDate]], "JJJJ")</f>
        <v>2023</v>
      </c>
      <c r="K3957" s="3" t="str">
        <f>TEXT(NIgerian_Fintech[[#This Row],[TransactionDate]], "MMMM")</f>
        <v>September</v>
      </c>
      <c r="L3957" s="3" t="str">
        <f>TEXT(NIgerian_Fintech[[#This Row],[TransactionDate]], "MM")</f>
        <v>09</v>
      </c>
      <c r="M3957" s="3" t="str">
        <f>TEXT(NIgerian_Fintech[[#This Row],[TransactionDate]], "tttt")</f>
        <v>Monday</v>
      </c>
      <c r="N3957" s="2" t="s">
        <v>16</v>
      </c>
    </row>
    <row r="3958" spans="1:14" ht="14.5" x14ac:dyDescent="0.35">
      <c r="A3958" s="2" t="s">
        <v>7946</v>
      </c>
      <c r="B3958" s="2" t="s">
        <v>7947</v>
      </c>
      <c r="C3958" s="2">
        <v>64</v>
      </c>
      <c r="D3958" s="2" t="s">
        <v>39</v>
      </c>
      <c r="E3958" s="2" t="s">
        <v>74</v>
      </c>
      <c r="F3958" s="2" t="s">
        <v>35</v>
      </c>
      <c r="G3958" s="2" t="s">
        <v>36</v>
      </c>
      <c r="H3958" s="7">
        <v>7735.84</v>
      </c>
      <c r="I3958" s="3">
        <v>45375</v>
      </c>
      <c r="J3958" s="3" t="str">
        <f>TEXT(NIgerian_Fintech[[#This Row],[TransactionDate]], "JJJJ")</f>
        <v>2024</v>
      </c>
      <c r="K3958" s="3" t="str">
        <f>TEXT(NIgerian_Fintech[[#This Row],[TransactionDate]], "MMMM")</f>
        <v>March</v>
      </c>
      <c r="L3958" s="3" t="str">
        <f>TEXT(NIgerian_Fintech[[#This Row],[TransactionDate]], "MM")</f>
        <v>03</v>
      </c>
      <c r="M3958" s="3" t="str">
        <f>TEXT(NIgerian_Fintech[[#This Row],[TransactionDate]], "tttt")</f>
        <v>Sunday</v>
      </c>
      <c r="N3958" s="2" t="s">
        <v>16</v>
      </c>
    </row>
    <row r="3959" spans="1:14" ht="14.5" x14ac:dyDescent="0.35">
      <c r="A3959" s="2" t="s">
        <v>7948</v>
      </c>
      <c r="B3959" s="2" t="s">
        <v>7949</v>
      </c>
      <c r="C3959" s="2">
        <v>34</v>
      </c>
      <c r="D3959" s="2" t="s">
        <v>39</v>
      </c>
      <c r="E3959" s="2" t="s">
        <v>74</v>
      </c>
      <c r="F3959" s="2" t="s">
        <v>25</v>
      </c>
      <c r="G3959" s="2" t="s">
        <v>20</v>
      </c>
      <c r="H3959" s="7">
        <v>4577.47</v>
      </c>
      <c r="I3959" s="3">
        <v>44985</v>
      </c>
      <c r="J3959" s="3" t="str">
        <f>TEXT(NIgerian_Fintech[[#This Row],[TransactionDate]], "JJJJ")</f>
        <v>2023</v>
      </c>
      <c r="K3959" s="3" t="str">
        <f>TEXT(NIgerian_Fintech[[#This Row],[TransactionDate]], "MMMM")</f>
        <v>February</v>
      </c>
      <c r="L3959" s="3" t="str">
        <f>TEXT(NIgerian_Fintech[[#This Row],[TransactionDate]], "MM")</f>
        <v>02</v>
      </c>
      <c r="M3959" s="3" t="str">
        <f>TEXT(NIgerian_Fintech[[#This Row],[TransactionDate]], "tttt")</f>
        <v>Tuesday</v>
      </c>
      <c r="N3959" s="2" t="s">
        <v>16</v>
      </c>
    </row>
    <row r="3960" spans="1:14" ht="14.5" x14ac:dyDescent="0.35">
      <c r="A3960" s="2" t="s">
        <v>7950</v>
      </c>
      <c r="B3960" s="2" t="s">
        <v>7951</v>
      </c>
      <c r="C3960" s="2">
        <v>57</v>
      </c>
      <c r="D3960" s="2" t="s">
        <v>12</v>
      </c>
      <c r="E3960" s="2" t="s">
        <v>24</v>
      </c>
      <c r="F3960" s="2" t="s">
        <v>49</v>
      </c>
      <c r="G3960" s="2" t="s">
        <v>15</v>
      </c>
      <c r="H3960" s="7">
        <v>1588.88</v>
      </c>
      <c r="I3960" s="3">
        <v>45319</v>
      </c>
      <c r="J3960" s="3" t="str">
        <f>TEXT(NIgerian_Fintech[[#This Row],[TransactionDate]], "JJJJ")</f>
        <v>2024</v>
      </c>
      <c r="K3960" s="3" t="str">
        <f>TEXT(NIgerian_Fintech[[#This Row],[TransactionDate]], "MMMM")</f>
        <v>January</v>
      </c>
      <c r="L3960" s="3" t="str">
        <f>TEXT(NIgerian_Fintech[[#This Row],[TransactionDate]], "MM")</f>
        <v>01</v>
      </c>
      <c r="M3960" s="3" t="str">
        <f>TEXT(NIgerian_Fintech[[#This Row],[TransactionDate]], "tttt")</f>
        <v>Sunday</v>
      </c>
      <c r="N3960" s="2" t="s">
        <v>16</v>
      </c>
    </row>
    <row r="3961" spans="1:14" ht="14.5" x14ac:dyDescent="0.35">
      <c r="A3961" s="2" t="s">
        <v>7952</v>
      </c>
      <c r="B3961" s="2" t="s">
        <v>7953</v>
      </c>
      <c r="C3961" s="2">
        <v>45</v>
      </c>
      <c r="D3961" s="2" t="s">
        <v>12</v>
      </c>
      <c r="E3961" s="2" t="s">
        <v>52</v>
      </c>
      <c r="F3961" s="2" t="s">
        <v>14</v>
      </c>
      <c r="G3961" s="2" t="s">
        <v>30</v>
      </c>
      <c r="H3961" s="7">
        <v>13493.67</v>
      </c>
      <c r="I3961" s="3">
        <v>45557</v>
      </c>
      <c r="J3961" s="3" t="str">
        <f>TEXT(NIgerian_Fintech[[#This Row],[TransactionDate]], "JJJJ")</f>
        <v>2024</v>
      </c>
      <c r="K3961" s="3" t="str">
        <f>TEXT(NIgerian_Fintech[[#This Row],[TransactionDate]], "MMMM")</f>
        <v>September</v>
      </c>
      <c r="L3961" s="3" t="str">
        <f>TEXT(NIgerian_Fintech[[#This Row],[TransactionDate]], "MM")</f>
        <v>09</v>
      </c>
      <c r="M3961" s="3" t="str">
        <f>TEXT(NIgerian_Fintech[[#This Row],[TransactionDate]], "tttt")</f>
        <v>Sunday</v>
      </c>
      <c r="N3961" s="2" t="s">
        <v>21</v>
      </c>
    </row>
    <row r="3962" spans="1:14" ht="14.5" x14ac:dyDescent="0.35">
      <c r="A3962" s="2" t="s">
        <v>7954</v>
      </c>
      <c r="B3962" s="2" t="s">
        <v>7955</v>
      </c>
      <c r="C3962" s="2">
        <v>29</v>
      </c>
      <c r="D3962" s="2" t="s">
        <v>39</v>
      </c>
      <c r="E3962" s="2" t="s">
        <v>93</v>
      </c>
      <c r="F3962" s="2" t="s">
        <v>49</v>
      </c>
      <c r="G3962" s="2" t="s">
        <v>15</v>
      </c>
      <c r="H3962" s="7">
        <v>565.78</v>
      </c>
      <c r="I3962" s="3">
        <v>45624</v>
      </c>
      <c r="J3962" s="3" t="str">
        <f>TEXT(NIgerian_Fintech[[#This Row],[TransactionDate]], "JJJJ")</f>
        <v>2024</v>
      </c>
      <c r="K3962" s="3" t="str">
        <f>TEXT(NIgerian_Fintech[[#This Row],[TransactionDate]], "MMMM")</f>
        <v>November</v>
      </c>
      <c r="L3962" s="3" t="str">
        <f>TEXT(NIgerian_Fintech[[#This Row],[TransactionDate]], "MM")</f>
        <v>11</v>
      </c>
      <c r="M3962" s="3" t="str">
        <f>TEXT(NIgerian_Fintech[[#This Row],[TransactionDate]], "tttt")</f>
        <v>Thursday</v>
      </c>
      <c r="N3962" s="2" t="s">
        <v>16</v>
      </c>
    </row>
    <row r="3963" spans="1:14" ht="14.5" x14ac:dyDescent="0.35">
      <c r="A3963" s="2" t="s">
        <v>7956</v>
      </c>
      <c r="B3963" s="2" t="s">
        <v>7957</v>
      </c>
      <c r="C3963" s="2">
        <v>44</v>
      </c>
      <c r="D3963" s="2" t="s">
        <v>39</v>
      </c>
      <c r="E3963" s="2" t="s">
        <v>29</v>
      </c>
      <c r="F3963" s="2" t="s">
        <v>19</v>
      </c>
      <c r="G3963" s="2" t="s">
        <v>30</v>
      </c>
      <c r="H3963" s="7">
        <v>3833.03</v>
      </c>
      <c r="I3963" s="3">
        <v>45486</v>
      </c>
      <c r="J3963" s="3" t="str">
        <f>TEXT(NIgerian_Fintech[[#This Row],[TransactionDate]], "JJJJ")</f>
        <v>2024</v>
      </c>
      <c r="K3963" s="3" t="str">
        <f>TEXT(NIgerian_Fintech[[#This Row],[TransactionDate]], "MMMM")</f>
        <v>July</v>
      </c>
      <c r="L3963" s="3" t="str">
        <f>TEXT(NIgerian_Fintech[[#This Row],[TransactionDate]], "MM")</f>
        <v>07</v>
      </c>
      <c r="M3963" s="3" t="str">
        <f>TEXT(NIgerian_Fintech[[#This Row],[TransactionDate]], "tttt")</f>
        <v>Saturday</v>
      </c>
      <c r="N3963" s="2" t="s">
        <v>16</v>
      </c>
    </row>
    <row r="3964" spans="1:14" ht="14.5" x14ac:dyDescent="0.35">
      <c r="A3964" s="2" t="s">
        <v>7958</v>
      </c>
      <c r="B3964" s="2" t="s">
        <v>7959</v>
      </c>
      <c r="C3964" s="2">
        <v>59</v>
      </c>
      <c r="D3964" s="2" t="s">
        <v>39</v>
      </c>
      <c r="E3964" s="2" t="s">
        <v>64</v>
      </c>
      <c r="F3964" s="2" t="s">
        <v>49</v>
      </c>
      <c r="G3964" s="2" t="s">
        <v>30</v>
      </c>
      <c r="H3964" s="7">
        <v>8259.73</v>
      </c>
      <c r="I3964" s="3">
        <v>45117</v>
      </c>
      <c r="J3964" s="3" t="str">
        <f>TEXT(NIgerian_Fintech[[#This Row],[TransactionDate]], "JJJJ")</f>
        <v>2023</v>
      </c>
      <c r="K3964" s="3" t="str">
        <f>TEXT(NIgerian_Fintech[[#This Row],[TransactionDate]], "MMMM")</f>
        <v>July</v>
      </c>
      <c r="L3964" s="3" t="str">
        <f>TEXT(NIgerian_Fintech[[#This Row],[TransactionDate]], "MM")</f>
        <v>07</v>
      </c>
      <c r="M3964" s="3" t="str">
        <f>TEXT(NIgerian_Fintech[[#This Row],[TransactionDate]], "tttt")</f>
        <v>Monday</v>
      </c>
      <c r="N3964" s="2" t="s">
        <v>16</v>
      </c>
    </row>
    <row r="3965" spans="1:14" ht="14.5" x14ac:dyDescent="0.35">
      <c r="A3965" s="2" t="s">
        <v>7960</v>
      </c>
      <c r="B3965" s="2" t="s">
        <v>7961</v>
      </c>
      <c r="C3965" s="2">
        <v>64</v>
      </c>
      <c r="D3965" s="2" t="s">
        <v>39</v>
      </c>
      <c r="E3965" s="2" t="s">
        <v>93</v>
      </c>
      <c r="F3965" s="2" t="s">
        <v>49</v>
      </c>
      <c r="G3965" s="2" t="s">
        <v>30</v>
      </c>
      <c r="H3965" s="7">
        <v>5148.6000000000004</v>
      </c>
      <c r="I3965" s="3">
        <v>45191</v>
      </c>
      <c r="J3965" s="3" t="str">
        <f>TEXT(NIgerian_Fintech[[#This Row],[TransactionDate]], "JJJJ")</f>
        <v>2023</v>
      </c>
      <c r="K3965" s="3" t="str">
        <f>TEXT(NIgerian_Fintech[[#This Row],[TransactionDate]], "MMMM")</f>
        <v>September</v>
      </c>
      <c r="L3965" s="3" t="str">
        <f>TEXT(NIgerian_Fintech[[#This Row],[TransactionDate]], "MM")</f>
        <v>09</v>
      </c>
      <c r="M3965" s="3" t="str">
        <f>TEXT(NIgerian_Fintech[[#This Row],[TransactionDate]], "tttt")</f>
        <v>Friday</v>
      </c>
      <c r="N3965" s="2" t="s">
        <v>16</v>
      </c>
    </row>
    <row r="3966" spans="1:14" ht="14.5" x14ac:dyDescent="0.35">
      <c r="A3966" s="2" t="s">
        <v>7962</v>
      </c>
      <c r="B3966" s="2" t="s">
        <v>7963</v>
      </c>
      <c r="C3966" s="2">
        <v>47</v>
      </c>
      <c r="D3966" s="2" t="s">
        <v>12</v>
      </c>
      <c r="E3966" s="2" t="s">
        <v>93</v>
      </c>
      <c r="F3966" s="2" t="s">
        <v>19</v>
      </c>
      <c r="G3966" s="2" t="s">
        <v>20</v>
      </c>
      <c r="H3966" s="7">
        <v>2999.55</v>
      </c>
      <c r="I3966" s="3">
        <v>45610</v>
      </c>
      <c r="J3966" s="3" t="str">
        <f>TEXT(NIgerian_Fintech[[#This Row],[TransactionDate]], "JJJJ")</f>
        <v>2024</v>
      </c>
      <c r="K3966" s="3" t="str">
        <f>TEXT(NIgerian_Fintech[[#This Row],[TransactionDate]], "MMMM")</f>
        <v>November</v>
      </c>
      <c r="L3966" s="3" t="str">
        <f>TEXT(NIgerian_Fintech[[#This Row],[TransactionDate]], "MM")</f>
        <v>11</v>
      </c>
      <c r="M3966" s="3" t="str">
        <f>TEXT(NIgerian_Fintech[[#This Row],[TransactionDate]], "tttt")</f>
        <v>Thursday</v>
      </c>
      <c r="N3966" s="2" t="s">
        <v>16</v>
      </c>
    </row>
    <row r="3967" spans="1:14" ht="14.5" x14ac:dyDescent="0.35">
      <c r="A3967" s="2" t="s">
        <v>7964</v>
      </c>
      <c r="B3967" s="2" t="s">
        <v>7965</v>
      </c>
      <c r="C3967" s="2">
        <v>58</v>
      </c>
      <c r="D3967" s="2" t="s">
        <v>39</v>
      </c>
      <c r="E3967" s="2" t="s">
        <v>93</v>
      </c>
      <c r="F3967" s="2" t="s">
        <v>25</v>
      </c>
      <c r="G3967" s="2" t="s">
        <v>15</v>
      </c>
      <c r="H3967" s="7">
        <v>26037.040000000001</v>
      </c>
      <c r="I3967" s="3">
        <v>45484</v>
      </c>
      <c r="J3967" s="3" t="str">
        <f>TEXT(NIgerian_Fintech[[#This Row],[TransactionDate]], "JJJJ")</f>
        <v>2024</v>
      </c>
      <c r="K3967" s="3" t="str">
        <f>TEXT(NIgerian_Fintech[[#This Row],[TransactionDate]], "MMMM")</f>
        <v>July</v>
      </c>
      <c r="L3967" s="3" t="str">
        <f>TEXT(NIgerian_Fintech[[#This Row],[TransactionDate]], "MM")</f>
        <v>07</v>
      </c>
      <c r="M3967" s="3" t="str">
        <f>TEXT(NIgerian_Fintech[[#This Row],[TransactionDate]], "tttt")</f>
        <v>Thursday</v>
      </c>
      <c r="N3967" s="2" t="s">
        <v>16</v>
      </c>
    </row>
    <row r="3968" spans="1:14" ht="14.5" x14ac:dyDescent="0.35">
      <c r="A3968" s="2" t="s">
        <v>7966</v>
      </c>
      <c r="B3968" s="2" t="s">
        <v>7967</v>
      </c>
      <c r="C3968" s="2">
        <v>51</v>
      </c>
      <c r="D3968" s="2" t="s">
        <v>12</v>
      </c>
      <c r="E3968" s="2" t="s">
        <v>29</v>
      </c>
      <c r="F3968" s="2" t="s">
        <v>19</v>
      </c>
      <c r="G3968" s="2" t="s">
        <v>26</v>
      </c>
      <c r="H3968" s="7">
        <v>26732.2</v>
      </c>
      <c r="I3968" s="3">
        <v>45069</v>
      </c>
      <c r="J3968" s="3" t="str">
        <f>TEXT(NIgerian_Fintech[[#This Row],[TransactionDate]], "JJJJ")</f>
        <v>2023</v>
      </c>
      <c r="K3968" s="3" t="str">
        <f>TEXT(NIgerian_Fintech[[#This Row],[TransactionDate]], "MMMM")</f>
        <v>May</v>
      </c>
      <c r="L3968" s="3" t="str">
        <f>TEXT(NIgerian_Fintech[[#This Row],[TransactionDate]], "MM")</f>
        <v>05</v>
      </c>
      <c r="M3968" s="3" t="str">
        <f>TEXT(NIgerian_Fintech[[#This Row],[TransactionDate]], "tttt")</f>
        <v>Tuesday</v>
      </c>
      <c r="N3968" s="2" t="s">
        <v>16</v>
      </c>
    </row>
    <row r="3969" spans="1:14" ht="14.5" x14ac:dyDescent="0.35">
      <c r="A3969" s="2" t="s">
        <v>7968</v>
      </c>
      <c r="B3969" s="2" t="s">
        <v>7969</v>
      </c>
      <c r="C3969" s="2">
        <v>54</v>
      </c>
      <c r="D3969" s="2" t="s">
        <v>12</v>
      </c>
      <c r="E3969" s="2" t="s">
        <v>13</v>
      </c>
      <c r="F3969" s="2" t="s">
        <v>55</v>
      </c>
      <c r="G3969" s="2" t="s">
        <v>26</v>
      </c>
      <c r="H3969" s="7">
        <v>5380.16</v>
      </c>
      <c r="I3969" s="3">
        <v>45172</v>
      </c>
      <c r="J3969" s="3" t="str">
        <f>TEXT(NIgerian_Fintech[[#This Row],[TransactionDate]], "JJJJ")</f>
        <v>2023</v>
      </c>
      <c r="K3969" s="3" t="str">
        <f>TEXT(NIgerian_Fintech[[#This Row],[TransactionDate]], "MMMM")</f>
        <v>September</v>
      </c>
      <c r="L3969" s="3" t="str">
        <f>TEXT(NIgerian_Fintech[[#This Row],[TransactionDate]], "MM")</f>
        <v>09</v>
      </c>
      <c r="M3969" s="3" t="str">
        <f>TEXT(NIgerian_Fintech[[#This Row],[TransactionDate]], "tttt")</f>
        <v>Sunday</v>
      </c>
      <c r="N3969" s="2" t="s">
        <v>16</v>
      </c>
    </row>
    <row r="3970" spans="1:14" ht="14.5" x14ac:dyDescent="0.35">
      <c r="A3970" s="2" t="s">
        <v>7970</v>
      </c>
      <c r="B3970" s="2" t="s">
        <v>7971</v>
      </c>
      <c r="C3970" s="2">
        <v>23</v>
      </c>
      <c r="D3970" s="2" t="s">
        <v>39</v>
      </c>
      <c r="E3970" s="2" t="s">
        <v>29</v>
      </c>
      <c r="F3970" s="2" t="s">
        <v>49</v>
      </c>
      <c r="G3970" s="2" t="s">
        <v>26</v>
      </c>
      <c r="H3970" s="7">
        <v>5004.54</v>
      </c>
      <c r="I3970" s="3">
        <v>45142</v>
      </c>
      <c r="J3970" s="3" t="str">
        <f>TEXT(NIgerian_Fintech[[#This Row],[TransactionDate]], "JJJJ")</f>
        <v>2023</v>
      </c>
      <c r="K3970" s="3" t="str">
        <f>TEXT(NIgerian_Fintech[[#This Row],[TransactionDate]], "MMMM")</f>
        <v>August</v>
      </c>
      <c r="L3970" s="3" t="str">
        <f>TEXT(NIgerian_Fintech[[#This Row],[TransactionDate]], "MM")</f>
        <v>08</v>
      </c>
      <c r="M3970" s="3" t="str">
        <f>TEXT(NIgerian_Fintech[[#This Row],[TransactionDate]], "tttt")</f>
        <v>Friday</v>
      </c>
      <c r="N3970" s="2" t="s">
        <v>16</v>
      </c>
    </row>
    <row r="3971" spans="1:14" ht="14.5" x14ac:dyDescent="0.35">
      <c r="A3971" s="2" t="s">
        <v>7972</v>
      </c>
      <c r="B3971" s="2" t="s">
        <v>7973</v>
      </c>
      <c r="C3971" s="2">
        <v>24</v>
      </c>
      <c r="D3971" s="2" t="s">
        <v>39</v>
      </c>
      <c r="E3971" s="2" t="s">
        <v>93</v>
      </c>
      <c r="F3971" s="2" t="s">
        <v>49</v>
      </c>
      <c r="G3971" s="2" t="s">
        <v>15</v>
      </c>
      <c r="H3971" s="7">
        <v>3672.81</v>
      </c>
      <c r="I3971" s="3">
        <v>45363</v>
      </c>
      <c r="J3971" s="3" t="str">
        <f>TEXT(NIgerian_Fintech[[#This Row],[TransactionDate]], "JJJJ")</f>
        <v>2024</v>
      </c>
      <c r="K3971" s="3" t="str">
        <f>TEXT(NIgerian_Fintech[[#This Row],[TransactionDate]], "MMMM")</f>
        <v>March</v>
      </c>
      <c r="L3971" s="3" t="str">
        <f>TEXT(NIgerian_Fintech[[#This Row],[TransactionDate]], "MM")</f>
        <v>03</v>
      </c>
      <c r="M3971" s="3" t="str">
        <f>TEXT(NIgerian_Fintech[[#This Row],[TransactionDate]], "tttt")</f>
        <v>Tuesday</v>
      </c>
      <c r="N3971" s="2" t="s">
        <v>16</v>
      </c>
    </row>
    <row r="3972" spans="1:14" ht="14.5" x14ac:dyDescent="0.35">
      <c r="A3972" s="2" t="s">
        <v>7974</v>
      </c>
      <c r="B3972" s="2" t="s">
        <v>7975</v>
      </c>
      <c r="C3972" s="2">
        <v>49</v>
      </c>
      <c r="D3972" s="2" t="s">
        <v>39</v>
      </c>
      <c r="E3972" s="2" t="s">
        <v>13</v>
      </c>
      <c r="F3972" s="2" t="s">
        <v>25</v>
      </c>
      <c r="G3972" s="2" t="s">
        <v>36</v>
      </c>
      <c r="H3972" s="7">
        <v>19362.5</v>
      </c>
      <c r="I3972" s="3">
        <v>45614</v>
      </c>
      <c r="J3972" s="3" t="str">
        <f>TEXT(NIgerian_Fintech[[#This Row],[TransactionDate]], "JJJJ")</f>
        <v>2024</v>
      </c>
      <c r="K3972" s="3" t="str">
        <f>TEXT(NIgerian_Fintech[[#This Row],[TransactionDate]], "MMMM")</f>
        <v>November</v>
      </c>
      <c r="L3972" s="3" t="str">
        <f>TEXT(NIgerian_Fintech[[#This Row],[TransactionDate]], "MM")</f>
        <v>11</v>
      </c>
      <c r="M3972" s="3" t="str">
        <f>TEXT(NIgerian_Fintech[[#This Row],[TransactionDate]], "tttt")</f>
        <v>Monday</v>
      </c>
      <c r="N3972" s="2" t="s">
        <v>16</v>
      </c>
    </row>
    <row r="3973" spans="1:14" ht="14.5" x14ac:dyDescent="0.35">
      <c r="A3973" s="2" t="s">
        <v>7976</v>
      </c>
      <c r="B3973" s="2" t="s">
        <v>7977</v>
      </c>
      <c r="C3973" s="2">
        <v>49</v>
      </c>
      <c r="D3973" s="2" t="s">
        <v>12</v>
      </c>
      <c r="E3973" s="2" t="s">
        <v>52</v>
      </c>
      <c r="F3973" s="2" t="s">
        <v>14</v>
      </c>
      <c r="G3973" s="2" t="s">
        <v>15</v>
      </c>
      <c r="H3973" s="7">
        <v>8391.34</v>
      </c>
      <c r="I3973" s="3">
        <v>45402</v>
      </c>
      <c r="J3973" s="3" t="str">
        <f>TEXT(NIgerian_Fintech[[#This Row],[TransactionDate]], "JJJJ")</f>
        <v>2024</v>
      </c>
      <c r="K3973" s="3" t="str">
        <f>TEXT(NIgerian_Fintech[[#This Row],[TransactionDate]], "MMMM")</f>
        <v>April</v>
      </c>
      <c r="L3973" s="3" t="str">
        <f>TEXT(NIgerian_Fintech[[#This Row],[TransactionDate]], "MM")</f>
        <v>04</v>
      </c>
      <c r="M3973" s="3" t="str">
        <f>TEXT(NIgerian_Fintech[[#This Row],[TransactionDate]], "tttt")</f>
        <v>Saturday</v>
      </c>
      <c r="N3973" s="2" t="s">
        <v>16</v>
      </c>
    </row>
    <row r="3974" spans="1:14" ht="14.5" x14ac:dyDescent="0.35">
      <c r="A3974" s="2" t="s">
        <v>7978</v>
      </c>
      <c r="B3974" s="2" t="s">
        <v>7979</v>
      </c>
      <c r="C3974" s="2">
        <v>42</v>
      </c>
      <c r="D3974" s="2" t="s">
        <v>12</v>
      </c>
      <c r="E3974" s="2" t="s">
        <v>29</v>
      </c>
      <c r="F3974" s="2" t="s">
        <v>19</v>
      </c>
      <c r="G3974" s="2" t="s">
        <v>30</v>
      </c>
      <c r="H3974" s="7">
        <v>937.86</v>
      </c>
      <c r="I3974" s="3">
        <v>45310</v>
      </c>
      <c r="J3974" s="3" t="str">
        <f>TEXT(NIgerian_Fintech[[#This Row],[TransactionDate]], "JJJJ")</f>
        <v>2024</v>
      </c>
      <c r="K3974" s="3" t="str">
        <f>TEXT(NIgerian_Fintech[[#This Row],[TransactionDate]], "MMMM")</f>
        <v>January</v>
      </c>
      <c r="L3974" s="3" t="str">
        <f>TEXT(NIgerian_Fintech[[#This Row],[TransactionDate]], "MM")</f>
        <v>01</v>
      </c>
      <c r="M3974" s="3" t="str">
        <f>TEXT(NIgerian_Fintech[[#This Row],[TransactionDate]], "tttt")</f>
        <v>Friday</v>
      </c>
      <c r="N3974" s="2" t="s">
        <v>16</v>
      </c>
    </row>
    <row r="3975" spans="1:14" ht="14.5" x14ac:dyDescent="0.35">
      <c r="A3975" s="2" t="s">
        <v>7980</v>
      </c>
      <c r="B3975" s="2" t="s">
        <v>7981</v>
      </c>
      <c r="C3975" s="2">
        <v>50</v>
      </c>
      <c r="D3975" s="2" t="s">
        <v>12</v>
      </c>
      <c r="E3975" s="2" t="s">
        <v>64</v>
      </c>
      <c r="F3975" s="2" t="s">
        <v>14</v>
      </c>
      <c r="G3975" s="2" t="s">
        <v>36</v>
      </c>
      <c r="H3975" s="7">
        <v>19195.07</v>
      </c>
      <c r="I3975" s="3">
        <v>45583</v>
      </c>
      <c r="J3975" s="3" t="str">
        <f>TEXT(NIgerian_Fintech[[#This Row],[TransactionDate]], "JJJJ")</f>
        <v>2024</v>
      </c>
      <c r="K3975" s="3" t="str">
        <f>TEXT(NIgerian_Fintech[[#This Row],[TransactionDate]], "MMMM")</f>
        <v>October</v>
      </c>
      <c r="L3975" s="3" t="str">
        <f>TEXT(NIgerian_Fintech[[#This Row],[TransactionDate]], "MM")</f>
        <v>10</v>
      </c>
      <c r="M3975" s="3" t="str">
        <f>TEXT(NIgerian_Fintech[[#This Row],[TransactionDate]], "tttt")</f>
        <v>Friday</v>
      </c>
      <c r="N3975" s="2" t="s">
        <v>16</v>
      </c>
    </row>
    <row r="3976" spans="1:14" ht="14.5" x14ac:dyDescent="0.35">
      <c r="A3976" s="2" t="s">
        <v>7982</v>
      </c>
      <c r="B3976" s="2" t="s">
        <v>7983</v>
      </c>
      <c r="C3976" s="2">
        <v>24</v>
      </c>
      <c r="D3976" s="2" t="s">
        <v>12</v>
      </c>
      <c r="E3976" s="2" t="s">
        <v>93</v>
      </c>
      <c r="F3976" s="2" t="s">
        <v>55</v>
      </c>
      <c r="G3976" s="2" t="s">
        <v>30</v>
      </c>
      <c r="H3976" s="7">
        <v>7654.73</v>
      </c>
      <c r="I3976" s="3">
        <v>45473</v>
      </c>
      <c r="J3976" s="3" t="str">
        <f>TEXT(NIgerian_Fintech[[#This Row],[TransactionDate]], "JJJJ")</f>
        <v>2024</v>
      </c>
      <c r="K3976" s="3" t="str">
        <f>TEXT(NIgerian_Fintech[[#This Row],[TransactionDate]], "MMMM")</f>
        <v>June</v>
      </c>
      <c r="L3976" s="3" t="str">
        <f>TEXT(NIgerian_Fintech[[#This Row],[TransactionDate]], "MM")</f>
        <v>06</v>
      </c>
      <c r="M3976" s="3" t="str">
        <f>TEXT(NIgerian_Fintech[[#This Row],[TransactionDate]], "tttt")</f>
        <v>Sunday</v>
      </c>
      <c r="N3976" s="2" t="s">
        <v>16</v>
      </c>
    </row>
    <row r="3977" spans="1:14" ht="14.5" x14ac:dyDescent="0.35">
      <c r="A3977" s="2" t="s">
        <v>7984</v>
      </c>
      <c r="B3977" s="2" t="s">
        <v>7985</v>
      </c>
      <c r="C3977" s="2">
        <v>29</v>
      </c>
      <c r="D3977" s="2" t="s">
        <v>39</v>
      </c>
      <c r="E3977" s="2" t="s">
        <v>42</v>
      </c>
      <c r="F3977" s="2" t="s">
        <v>19</v>
      </c>
      <c r="G3977" s="2" t="s">
        <v>30</v>
      </c>
      <c r="H3977" s="7">
        <v>5371.56</v>
      </c>
      <c r="I3977" s="3">
        <v>45341</v>
      </c>
      <c r="J3977" s="3" t="str">
        <f>TEXT(NIgerian_Fintech[[#This Row],[TransactionDate]], "JJJJ")</f>
        <v>2024</v>
      </c>
      <c r="K3977" s="3" t="str">
        <f>TEXT(NIgerian_Fintech[[#This Row],[TransactionDate]], "MMMM")</f>
        <v>February</v>
      </c>
      <c r="L3977" s="3" t="str">
        <f>TEXT(NIgerian_Fintech[[#This Row],[TransactionDate]], "MM")</f>
        <v>02</v>
      </c>
      <c r="M3977" s="3" t="str">
        <f>TEXT(NIgerian_Fintech[[#This Row],[TransactionDate]], "tttt")</f>
        <v>Monday</v>
      </c>
      <c r="N3977" s="2" t="s">
        <v>16</v>
      </c>
    </row>
    <row r="3978" spans="1:14" ht="14.5" x14ac:dyDescent="0.35">
      <c r="A3978" s="2" t="s">
        <v>7986</v>
      </c>
      <c r="B3978" s="2" t="s">
        <v>7987</v>
      </c>
      <c r="C3978" s="2">
        <v>33</v>
      </c>
      <c r="D3978" s="2" t="s">
        <v>12</v>
      </c>
      <c r="E3978" s="2" t="s">
        <v>52</v>
      </c>
      <c r="F3978" s="2" t="s">
        <v>55</v>
      </c>
      <c r="G3978" s="2" t="s">
        <v>15</v>
      </c>
      <c r="H3978" s="7">
        <v>4122.8599999999997</v>
      </c>
      <c r="I3978" s="3">
        <v>45058</v>
      </c>
      <c r="J3978" s="3" t="str">
        <f>TEXT(NIgerian_Fintech[[#This Row],[TransactionDate]], "JJJJ")</f>
        <v>2023</v>
      </c>
      <c r="K3978" s="3" t="str">
        <f>TEXT(NIgerian_Fintech[[#This Row],[TransactionDate]], "MMMM")</f>
        <v>May</v>
      </c>
      <c r="L3978" s="3" t="str">
        <f>TEXT(NIgerian_Fintech[[#This Row],[TransactionDate]], "MM")</f>
        <v>05</v>
      </c>
      <c r="M3978" s="3" t="str">
        <f>TEXT(NIgerian_Fintech[[#This Row],[TransactionDate]], "tttt")</f>
        <v>Friday</v>
      </c>
      <c r="N3978" s="2" t="s">
        <v>16</v>
      </c>
    </row>
    <row r="3979" spans="1:14" ht="14.5" x14ac:dyDescent="0.35">
      <c r="A3979" s="2" t="s">
        <v>7988</v>
      </c>
      <c r="B3979" s="2" t="s">
        <v>7989</v>
      </c>
      <c r="C3979" s="2">
        <v>33</v>
      </c>
      <c r="D3979" s="2" t="s">
        <v>12</v>
      </c>
      <c r="E3979" s="2" t="s">
        <v>13</v>
      </c>
      <c r="F3979" s="2" t="s">
        <v>55</v>
      </c>
      <c r="G3979" s="2" t="s">
        <v>26</v>
      </c>
      <c r="H3979" s="7">
        <v>1047.24</v>
      </c>
      <c r="I3979" s="3">
        <v>45324</v>
      </c>
      <c r="J3979" s="3" t="str">
        <f>TEXT(NIgerian_Fintech[[#This Row],[TransactionDate]], "JJJJ")</f>
        <v>2024</v>
      </c>
      <c r="K3979" s="3" t="str">
        <f>TEXT(NIgerian_Fintech[[#This Row],[TransactionDate]], "MMMM")</f>
        <v>February</v>
      </c>
      <c r="L3979" s="3" t="str">
        <f>TEXT(NIgerian_Fintech[[#This Row],[TransactionDate]], "MM")</f>
        <v>02</v>
      </c>
      <c r="M3979" s="3" t="str">
        <f>TEXT(NIgerian_Fintech[[#This Row],[TransactionDate]], "tttt")</f>
        <v>Friday</v>
      </c>
      <c r="N3979" s="2" t="s">
        <v>16</v>
      </c>
    </row>
    <row r="3980" spans="1:14" ht="14.5" x14ac:dyDescent="0.35">
      <c r="A3980" s="2" t="s">
        <v>7990</v>
      </c>
      <c r="B3980" s="2" t="s">
        <v>7991</v>
      </c>
      <c r="C3980" s="2">
        <v>60</v>
      </c>
      <c r="D3980" s="2" t="s">
        <v>39</v>
      </c>
      <c r="E3980" s="2" t="s">
        <v>29</v>
      </c>
      <c r="F3980" s="2" t="s">
        <v>55</v>
      </c>
      <c r="G3980" s="2" t="s">
        <v>36</v>
      </c>
      <c r="H3980" s="7">
        <v>31396.52</v>
      </c>
      <c r="I3980" s="3">
        <v>45433</v>
      </c>
      <c r="J3980" s="3" t="str">
        <f>TEXT(NIgerian_Fintech[[#This Row],[TransactionDate]], "JJJJ")</f>
        <v>2024</v>
      </c>
      <c r="K3980" s="3" t="str">
        <f>TEXT(NIgerian_Fintech[[#This Row],[TransactionDate]], "MMMM")</f>
        <v>May</v>
      </c>
      <c r="L3980" s="3" t="str">
        <f>TEXT(NIgerian_Fintech[[#This Row],[TransactionDate]], "MM")</f>
        <v>05</v>
      </c>
      <c r="M3980" s="3" t="str">
        <f>TEXT(NIgerian_Fintech[[#This Row],[TransactionDate]], "tttt")</f>
        <v>Tuesday</v>
      </c>
      <c r="N3980" s="2" t="s">
        <v>16</v>
      </c>
    </row>
    <row r="3981" spans="1:14" ht="14.5" x14ac:dyDescent="0.35">
      <c r="A3981" s="2" t="s">
        <v>7992</v>
      </c>
      <c r="B3981" s="2" t="s">
        <v>7993</v>
      </c>
      <c r="C3981" s="2">
        <v>53</v>
      </c>
      <c r="D3981" s="2" t="s">
        <v>12</v>
      </c>
      <c r="E3981" s="2" t="s">
        <v>64</v>
      </c>
      <c r="F3981" s="2" t="s">
        <v>35</v>
      </c>
      <c r="G3981" s="2" t="s">
        <v>20</v>
      </c>
      <c r="H3981" s="7">
        <v>13518.68</v>
      </c>
      <c r="I3981" s="3">
        <v>45079</v>
      </c>
      <c r="J3981" s="3" t="str">
        <f>TEXT(NIgerian_Fintech[[#This Row],[TransactionDate]], "JJJJ")</f>
        <v>2023</v>
      </c>
      <c r="K3981" s="3" t="str">
        <f>TEXT(NIgerian_Fintech[[#This Row],[TransactionDate]], "MMMM")</f>
        <v>June</v>
      </c>
      <c r="L3981" s="3" t="str">
        <f>TEXT(NIgerian_Fintech[[#This Row],[TransactionDate]], "MM")</f>
        <v>06</v>
      </c>
      <c r="M3981" s="3" t="str">
        <f>TEXT(NIgerian_Fintech[[#This Row],[TransactionDate]], "tttt")</f>
        <v>Friday</v>
      </c>
      <c r="N3981" s="2" t="s">
        <v>16</v>
      </c>
    </row>
    <row r="3982" spans="1:14" ht="14.5" x14ac:dyDescent="0.35">
      <c r="A3982" s="2" t="s">
        <v>7994</v>
      </c>
      <c r="B3982" s="2" t="s">
        <v>7995</v>
      </c>
      <c r="C3982" s="2">
        <v>30</v>
      </c>
      <c r="D3982" s="2" t="s">
        <v>12</v>
      </c>
      <c r="E3982" s="2" t="s">
        <v>74</v>
      </c>
      <c r="F3982" s="2" t="s">
        <v>19</v>
      </c>
      <c r="G3982" s="2" t="s">
        <v>26</v>
      </c>
      <c r="H3982" s="7">
        <v>1413.07</v>
      </c>
      <c r="I3982" s="3">
        <v>45486</v>
      </c>
      <c r="J3982" s="3" t="str">
        <f>TEXT(NIgerian_Fintech[[#This Row],[TransactionDate]], "JJJJ")</f>
        <v>2024</v>
      </c>
      <c r="K3982" s="3" t="str">
        <f>TEXT(NIgerian_Fintech[[#This Row],[TransactionDate]], "MMMM")</f>
        <v>July</v>
      </c>
      <c r="L3982" s="3" t="str">
        <f>TEXT(NIgerian_Fintech[[#This Row],[TransactionDate]], "MM")</f>
        <v>07</v>
      </c>
      <c r="M3982" s="3" t="str">
        <f>TEXT(NIgerian_Fintech[[#This Row],[TransactionDate]], "tttt")</f>
        <v>Saturday</v>
      </c>
      <c r="N3982" s="2" t="s">
        <v>16</v>
      </c>
    </row>
    <row r="3983" spans="1:14" ht="14.5" x14ac:dyDescent="0.35">
      <c r="A3983" s="2" t="s">
        <v>7996</v>
      </c>
      <c r="B3983" s="2" t="s">
        <v>7997</v>
      </c>
      <c r="C3983" s="2">
        <v>24</v>
      </c>
      <c r="D3983" s="2" t="s">
        <v>39</v>
      </c>
      <c r="E3983" s="2" t="s">
        <v>64</v>
      </c>
      <c r="F3983" s="2" t="s">
        <v>19</v>
      </c>
      <c r="G3983" s="2" t="s">
        <v>20</v>
      </c>
      <c r="H3983" s="7">
        <v>7159.43</v>
      </c>
      <c r="I3983" s="3">
        <v>45094</v>
      </c>
      <c r="J3983" s="3" t="str">
        <f>TEXT(NIgerian_Fintech[[#This Row],[TransactionDate]], "JJJJ")</f>
        <v>2023</v>
      </c>
      <c r="K3983" s="3" t="str">
        <f>TEXT(NIgerian_Fintech[[#This Row],[TransactionDate]], "MMMM")</f>
        <v>June</v>
      </c>
      <c r="L3983" s="3" t="str">
        <f>TEXT(NIgerian_Fintech[[#This Row],[TransactionDate]], "MM")</f>
        <v>06</v>
      </c>
      <c r="M3983" s="3" t="str">
        <f>TEXT(NIgerian_Fintech[[#This Row],[TransactionDate]], "tttt")</f>
        <v>Saturday</v>
      </c>
      <c r="N3983" s="2" t="s">
        <v>16</v>
      </c>
    </row>
    <row r="3984" spans="1:14" ht="14.5" x14ac:dyDescent="0.35">
      <c r="A3984" s="2" t="s">
        <v>7998</v>
      </c>
      <c r="B3984" s="2" t="s">
        <v>7999</v>
      </c>
      <c r="C3984" s="2">
        <v>53</v>
      </c>
      <c r="D3984" s="2" t="s">
        <v>12</v>
      </c>
      <c r="E3984" s="2" t="s">
        <v>64</v>
      </c>
      <c r="F3984" s="2" t="s">
        <v>35</v>
      </c>
      <c r="G3984" s="2" t="s">
        <v>15</v>
      </c>
      <c r="H3984" s="7">
        <v>8109.74</v>
      </c>
      <c r="I3984" s="3">
        <v>45616</v>
      </c>
      <c r="J3984" s="3" t="str">
        <f>TEXT(NIgerian_Fintech[[#This Row],[TransactionDate]], "JJJJ")</f>
        <v>2024</v>
      </c>
      <c r="K3984" s="3" t="str">
        <f>TEXT(NIgerian_Fintech[[#This Row],[TransactionDate]], "MMMM")</f>
        <v>November</v>
      </c>
      <c r="L3984" s="3" t="str">
        <f>TEXT(NIgerian_Fintech[[#This Row],[TransactionDate]], "MM")</f>
        <v>11</v>
      </c>
      <c r="M3984" s="3" t="str">
        <f>TEXT(NIgerian_Fintech[[#This Row],[TransactionDate]], "tttt")</f>
        <v>Wednesday</v>
      </c>
      <c r="N3984" s="2" t="s">
        <v>16</v>
      </c>
    </row>
    <row r="3985" spans="1:14" ht="14.5" x14ac:dyDescent="0.35">
      <c r="A3985" s="2" t="s">
        <v>8000</v>
      </c>
      <c r="B3985" s="2" t="s">
        <v>8001</v>
      </c>
      <c r="C3985" s="2">
        <v>64</v>
      </c>
      <c r="D3985" s="2" t="s">
        <v>12</v>
      </c>
      <c r="E3985" s="2" t="s">
        <v>93</v>
      </c>
      <c r="F3985" s="2" t="s">
        <v>25</v>
      </c>
      <c r="G3985" s="2" t="s">
        <v>36</v>
      </c>
      <c r="H3985" s="7">
        <v>1837.89</v>
      </c>
      <c r="I3985" s="3">
        <v>45533</v>
      </c>
      <c r="J3985" s="3" t="str">
        <f>TEXT(NIgerian_Fintech[[#This Row],[TransactionDate]], "JJJJ")</f>
        <v>2024</v>
      </c>
      <c r="K3985" s="3" t="str">
        <f>TEXT(NIgerian_Fintech[[#This Row],[TransactionDate]], "MMMM")</f>
        <v>August</v>
      </c>
      <c r="L3985" s="3" t="str">
        <f>TEXT(NIgerian_Fintech[[#This Row],[TransactionDate]], "MM")</f>
        <v>08</v>
      </c>
      <c r="M3985" s="3" t="str">
        <f>TEXT(NIgerian_Fintech[[#This Row],[TransactionDate]], "tttt")</f>
        <v>Thursday</v>
      </c>
      <c r="N3985" s="2" t="s">
        <v>21</v>
      </c>
    </row>
    <row r="3986" spans="1:14" ht="14.5" x14ac:dyDescent="0.35">
      <c r="A3986" s="2" t="s">
        <v>8002</v>
      </c>
      <c r="B3986" s="2" t="s">
        <v>8003</v>
      </c>
      <c r="C3986" s="2">
        <v>26</v>
      </c>
      <c r="D3986" s="2" t="s">
        <v>12</v>
      </c>
      <c r="E3986" s="2" t="s">
        <v>93</v>
      </c>
      <c r="F3986" s="2" t="s">
        <v>35</v>
      </c>
      <c r="G3986" s="2" t="s">
        <v>15</v>
      </c>
      <c r="H3986" s="7">
        <v>5572.56</v>
      </c>
      <c r="I3986" s="3">
        <v>45156</v>
      </c>
      <c r="J3986" s="3" t="str">
        <f>TEXT(NIgerian_Fintech[[#This Row],[TransactionDate]], "JJJJ")</f>
        <v>2023</v>
      </c>
      <c r="K3986" s="3" t="str">
        <f>TEXT(NIgerian_Fintech[[#This Row],[TransactionDate]], "MMMM")</f>
        <v>August</v>
      </c>
      <c r="L3986" s="3" t="str">
        <f>TEXT(NIgerian_Fintech[[#This Row],[TransactionDate]], "MM")</f>
        <v>08</v>
      </c>
      <c r="M3986" s="3" t="str">
        <f>TEXT(NIgerian_Fintech[[#This Row],[TransactionDate]], "tttt")</f>
        <v>Friday</v>
      </c>
      <c r="N3986" s="2" t="s">
        <v>16</v>
      </c>
    </row>
    <row r="3987" spans="1:14" ht="14.5" x14ac:dyDescent="0.35">
      <c r="A3987" s="2" t="s">
        <v>8004</v>
      </c>
      <c r="B3987" s="2" t="s">
        <v>8005</v>
      </c>
      <c r="C3987" s="2">
        <v>49</v>
      </c>
      <c r="D3987" s="2" t="s">
        <v>12</v>
      </c>
      <c r="E3987" s="2" t="s">
        <v>29</v>
      </c>
      <c r="F3987" s="2" t="s">
        <v>49</v>
      </c>
      <c r="G3987" s="2" t="s">
        <v>20</v>
      </c>
      <c r="H3987" s="7">
        <v>10377.41</v>
      </c>
      <c r="I3987" s="3">
        <v>45629</v>
      </c>
      <c r="J3987" s="3" t="str">
        <f>TEXT(NIgerian_Fintech[[#This Row],[TransactionDate]], "JJJJ")</f>
        <v>2024</v>
      </c>
      <c r="K3987" s="3" t="str">
        <f>TEXT(NIgerian_Fintech[[#This Row],[TransactionDate]], "MMMM")</f>
        <v>December</v>
      </c>
      <c r="L3987" s="3" t="str">
        <f>TEXT(NIgerian_Fintech[[#This Row],[TransactionDate]], "MM")</f>
        <v>12</v>
      </c>
      <c r="M3987" s="3" t="str">
        <f>TEXT(NIgerian_Fintech[[#This Row],[TransactionDate]], "tttt")</f>
        <v>Tuesday</v>
      </c>
      <c r="N3987" s="2" t="s">
        <v>16</v>
      </c>
    </row>
    <row r="3988" spans="1:14" ht="14.5" x14ac:dyDescent="0.35">
      <c r="A3988" s="2" t="s">
        <v>8006</v>
      </c>
      <c r="B3988" s="2" t="s">
        <v>8007</v>
      </c>
      <c r="C3988" s="2">
        <v>28</v>
      </c>
      <c r="D3988" s="2" t="s">
        <v>39</v>
      </c>
      <c r="E3988" s="2" t="s">
        <v>29</v>
      </c>
      <c r="F3988" s="2" t="s">
        <v>14</v>
      </c>
      <c r="G3988" s="2" t="s">
        <v>30</v>
      </c>
      <c r="H3988" s="7">
        <v>3340.9</v>
      </c>
      <c r="I3988" s="3">
        <v>45330</v>
      </c>
      <c r="J3988" s="3" t="str">
        <f>TEXT(NIgerian_Fintech[[#This Row],[TransactionDate]], "JJJJ")</f>
        <v>2024</v>
      </c>
      <c r="K3988" s="3" t="str">
        <f>TEXT(NIgerian_Fintech[[#This Row],[TransactionDate]], "MMMM")</f>
        <v>February</v>
      </c>
      <c r="L3988" s="3" t="str">
        <f>TEXT(NIgerian_Fintech[[#This Row],[TransactionDate]], "MM")</f>
        <v>02</v>
      </c>
      <c r="M3988" s="3" t="str">
        <f>TEXT(NIgerian_Fintech[[#This Row],[TransactionDate]], "tttt")</f>
        <v>Thursday</v>
      </c>
      <c r="N3988" s="2" t="s">
        <v>16</v>
      </c>
    </row>
    <row r="3989" spans="1:14" ht="14.5" x14ac:dyDescent="0.35">
      <c r="A3989" s="2" t="s">
        <v>8008</v>
      </c>
      <c r="B3989" s="2" t="s">
        <v>8009</v>
      </c>
      <c r="C3989" s="2">
        <v>25</v>
      </c>
      <c r="D3989" s="2" t="s">
        <v>12</v>
      </c>
      <c r="E3989" s="2" t="s">
        <v>24</v>
      </c>
      <c r="F3989" s="2" t="s">
        <v>14</v>
      </c>
      <c r="G3989" s="2" t="s">
        <v>15</v>
      </c>
      <c r="H3989" s="7">
        <v>4028.82</v>
      </c>
      <c r="I3989" s="3">
        <v>45070</v>
      </c>
      <c r="J3989" s="3" t="str">
        <f>TEXT(NIgerian_Fintech[[#This Row],[TransactionDate]], "JJJJ")</f>
        <v>2023</v>
      </c>
      <c r="K3989" s="3" t="str">
        <f>TEXT(NIgerian_Fintech[[#This Row],[TransactionDate]], "MMMM")</f>
        <v>May</v>
      </c>
      <c r="L3989" s="3" t="str">
        <f>TEXT(NIgerian_Fintech[[#This Row],[TransactionDate]], "MM")</f>
        <v>05</v>
      </c>
      <c r="M3989" s="3" t="str">
        <f>TEXT(NIgerian_Fintech[[#This Row],[TransactionDate]], "tttt")</f>
        <v>Wednesday</v>
      </c>
      <c r="N3989" s="2" t="s">
        <v>16</v>
      </c>
    </row>
    <row r="3990" spans="1:14" ht="14.5" x14ac:dyDescent="0.35">
      <c r="A3990" s="2" t="s">
        <v>8010</v>
      </c>
      <c r="B3990" s="2" t="s">
        <v>8011</v>
      </c>
      <c r="C3990" s="2">
        <v>50</v>
      </c>
      <c r="D3990" s="2" t="s">
        <v>39</v>
      </c>
      <c r="E3990" s="2" t="s">
        <v>13</v>
      </c>
      <c r="F3990" s="2" t="s">
        <v>55</v>
      </c>
      <c r="G3990" s="2" t="s">
        <v>36</v>
      </c>
      <c r="H3990" s="7">
        <v>1301.4100000000001</v>
      </c>
      <c r="I3990" s="3">
        <v>45602</v>
      </c>
      <c r="J3990" s="3" t="str">
        <f>TEXT(NIgerian_Fintech[[#This Row],[TransactionDate]], "JJJJ")</f>
        <v>2024</v>
      </c>
      <c r="K3990" s="3" t="str">
        <f>TEXT(NIgerian_Fintech[[#This Row],[TransactionDate]], "MMMM")</f>
        <v>November</v>
      </c>
      <c r="L3990" s="3" t="str">
        <f>TEXT(NIgerian_Fintech[[#This Row],[TransactionDate]], "MM")</f>
        <v>11</v>
      </c>
      <c r="M3990" s="3" t="str">
        <f>TEXT(NIgerian_Fintech[[#This Row],[TransactionDate]], "tttt")</f>
        <v>Wednesday</v>
      </c>
      <c r="N3990" s="2" t="s">
        <v>16</v>
      </c>
    </row>
    <row r="3991" spans="1:14" ht="14.5" x14ac:dyDescent="0.35">
      <c r="A3991" s="2" t="s">
        <v>8012</v>
      </c>
      <c r="B3991" s="2" t="s">
        <v>8013</v>
      </c>
      <c r="C3991" s="2">
        <v>40</v>
      </c>
      <c r="D3991" s="2" t="s">
        <v>12</v>
      </c>
      <c r="E3991" s="2" t="s">
        <v>24</v>
      </c>
      <c r="F3991" s="2" t="s">
        <v>19</v>
      </c>
      <c r="G3991" s="2" t="s">
        <v>15</v>
      </c>
      <c r="H3991" s="7">
        <v>5331.4</v>
      </c>
      <c r="I3991" s="3">
        <v>45457</v>
      </c>
      <c r="J3991" s="3" t="str">
        <f>TEXT(NIgerian_Fintech[[#This Row],[TransactionDate]], "JJJJ")</f>
        <v>2024</v>
      </c>
      <c r="K3991" s="3" t="str">
        <f>TEXT(NIgerian_Fintech[[#This Row],[TransactionDate]], "MMMM")</f>
        <v>June</v>
      </c>
      <c r="L3991" s="3" t="str">
        <f>TEXT(NIgerian_Fintech[[#This Row],[TransactionDate]], "MM")</f>
        <v>06</v>
      </c>
      <c r="M3991" s="3" t="str">
        <f>TEXT(NIgerian_Fintech[[#This Row],[TransactionDate]], "tttt")</f>
        <v>Friday</v>
      </c>
      <c r="N3991" s="2" t="s">
        <v>16</v>
      </c>
    </row>
    <row r="3992" spans="1:14" ht="14.5" x14ac:dyDescent="0.35">
      <c r="A3992" s="2" t="s">
        <v>8014</v>
      </c>
      <c r="B3992" s="2" t="s">
        <v>8015</v>
      </c>
      <c r="C3992" s="2">
        <v>42</v>
      </c>
      <c r="D3992" s="2" t="s">
        <v>39</v>
      </c>
      <c r="E3992" s="2" t="s">
        <v>29</v>
      </c>
      <c r="F3992" s="2" t="s">
        <v>19</v>
      </c>
      <c r="G3992" s="2" t="s">
        <v>26</v>
      </c>
      <c r="H3992" s="7">
        <v>8767.27</v>
      </c>
      <c r="I3992" s="3">
        <v>44994</v>
      </c>
      <c r="J3992" s="3" t="str">
        <f>TEXT(NIgerian_Fintech[[#This Row],[TransactionDate]], "JJJJ")</f>
        <v>2023</v>
      </c>
      <c r="K3992" s="3" t="str">
        <f>TEXT(NIgerian_Fintech[[#This Row],[TransactionDate]], "MMMM")</f>
        <v>March</v>
      </c>
      <c r="L3992" s="3" t="str">
        <f>TEXT(NIgerian_Fintech[[#This Row],[TransactionDate]], "MM")</f>
        <v>03</v>
      </c>
      <c r="M3992" s="3" t="str">
        <f>TEXT(NIgerian_Fintech[[#This Row],[TransactionDate]], "tttt")</f>
        <v>Thursday</v>
      </c>
      <c r="N3992" s="2" t="s">
        <v>16</v>
      </c>
    </row>
    <row r="3993" spans="1:14" ht="14.5" x14ac:dyDescent="0.35">
      <c r="A3993" s="2" t="s">
        <v>8016</v>
      </c>
      <c r="B3993" s="2" t="s">
        <v>8017</v>
      </c>
      <c r="C3993" s="2">
        <v>25</v>
      </c>
      <c r="D3993" s="2" t="s">
        <v>39</v>
      </c>
      <c r="E3993" s="2" t="s">
        <v>13</v>
      </c>
      <c r="F3993" s="2" t="s">
        <v>55</v>
      </c>
      <c r="G3993" s="2" t="s">
        <v>15</v>
      </c>
      <c r="H3993" s="7">
        <v>1238.93</v>
      </c>
      <c r="I3993" s="3">
        <v>45024</v>
      </c>
      <c r="J3993" s="3" t="str">
        <f>TEXT(NIgerian_Fintech[[#This Row],[TransactionDate]], "JJJJ")</f>
        <v>2023</v>
      </c>
      <c r="K3993" s="3" t="str">
        <f>TEXT(NIgerian_Fintech[[#This Row],[TransactionDate]], "MMMM")</f>
        <v>April</v>
      </c>
      <c r="L3993" s="3" t="str">
        <f>TEXT(NIgerian_Fintech[[#This Row],[TransactionDate]], "MM")</f>
        <v>04</v>
      </c>
      <c r="M3993" s="3" t="str">
        <f>TEXT(NIgerian_Fintech[[#This Row],[TransactionDate]], "tttt")</f>
        <v>Saturday</v>
      </c>
      <c r="N3993" s="2" t="s">
        <v>16</v>
      </c>
    </row>
    <row r="3994" spans="1:14" ht="14.5" x14ac:dyDescent="0.35">
      <c r="A3994" s="2" t="s">
        <v>8018</v>
      </c>
      <c r="B3994" s="2" t="s">
        <v>8019</v>
      </c>
      <c r="C3994" s="2">
        <v>62</v>
      </c>
      <c r="D3994" s="2" t="s">
        <v>39</v>
      </c>
      <c r="E3994" s="2" t="s">
        <v>93</v>
      </c>
      <c r="F3994" s="2" t="s">
        <v>49</v>
      </c>
      <c r="G3994" s="2" t="s">
        <v>20</v>
      </c>
      <c r="H3994" s="7">
        <v>9539.52</v>
      </c>
      <c r="I3994" s="3">
        <v>44933</v>
      </c>
      <c r="J3994" s="3" t="str">
        <f>TEXT(NIgerian_Fintech[[#This Row],[TransactionDate]], "JJJJ")</f>
        <v>2023</v>
      </c>
      <c r="K3994" s="3" t="str">
        <f>TEXT(NIgerian_Fintech[[#This Row],[TransactionDate]], "MMMM")</f>
        <v>January</v>
      </c>
      <c r="L3994" s="3" t="str">
        <f>TEXT(NIgerian_Fintech[[#This Row],[TransactionDate]], "MM")</f>
        <v>01</v>
      </c>
      <c r="M3994" s="3" t="str">
        <f>TEXT(NIgerian_Fintech[[#This Row],[TransactionDate]], "tttt")</f>
        <v>Saturday</v>
      </c>
      <c r="N3994" s="2" t="s">
        <v>16</v>
      </c>
    </row>
    <row r="3995" spans="1:14" ht="14.5" x14ac:dyDescent="0.35">
      <c r="A3995" s="2" t="s">
        <v>8020</v>
      </c>
      <c r="B3995" s="2" t="s">
        <v>8021</v>
      </c>
      <c r="C3995" s="2">
        <v>39</v>
      </c>
      <c r="D3995" s="2" t="s">
        <v>12</v>
      </c>
      <c r="E3995" s="2" t="s">
        <v>93</v>
      </c>
      <c r="F3995" s="2" t="s">
        <v>14</v>
      </c>
      <c r="G3995" s="2" t="s">
        <v>15</v>
      </c>
      <c r="H3995" s="7">
        <v>5071.54</v>
      </c>
      <c r="I3995" s="3">
        <v>45103</v>
      </c>
      <c r="J3995" s="3" t="str">
        <f>TEXT(NIgerian_Fintech[[#This Row],[TransactionDate]], "JJJJ")</f>
        <v>2023</v>
      </c>
      <c r="K3995" s="3" t="str">
        <f>TEXT(NIgerian_Fintech[[#This Row],[TransactionDate]], "MMMM")</f>
        <v>June</v>
      </c>
      <c r="L3995" s="3" t="str">
        <f>TEXT(NIgerian_Fintech[[#This Row],[TransactionDate]], "MM")</f>
        <v>06</v>
      </c>
      <c r="M3995" s="3" t="str">
        <f>TEXT(NIgerian_Fintech[[#This Row],[TransactionDate]], "tttt")</f>
        <v>Monday</v>
      </c>
      <c r="N3995" s="2" t="s">
        <v>16</v>
      </c>
    </row>
    <row r="3996" spans="1:14" ht="14.5" x14ac:dyDescent="0.35">
      <c r="A3996" s="2" t="s">
        <v>8022</v>
      </c>
      <c r="B3996" s="2" t="s">
        <v>8023</v>
      </c>
      <c r="C3996" s="2">
        <v>21</v>
      </c>
      <c r="D3996" s="2" t="s">
        <v>12</v>
      </c>
      <c r="E3996" s="2" t="s">
        <v>42</v>
      </c>
      <c r="F3996" s="2" t="s">
        <v>35</v>
      </c>
      <c r="G3996" s="2" t="s">
        <v>36</v>
      </c>
      <c r="H3996" s="7">
        <v>11337.7</v>
      </c>
      <c r="I3996" s="3">
        <v>45132</v>
      </c>
      <c r="J3996" s="3" t="str">
        <f>TEXT(NIgerian_Fintech[[#This Row],[TransactionDate]], "JJJJ")</f>
        <v>2023</v>
      </c>
      <c r="K3996" s="3" t="str">
        <f>TEXT(NIgerian_Fintech[[#This Row],[TransactionDate]], "MMMM")</f>
        <v>July</v>
      </c>
      <c r="L3996" s="3" t="str">
        <f>TEXT(NIgerian_Fintech[[#This Row],[TransactionDate]], "MM")</f>
        <v>07</v>
      </c>
      <c r="M3996" s="3" t="str">
        <f>TEXT(NIgerian_Fintech[[#This Row],[TransactionDate]], "tttt")</f>
        <v>Tuesday</v>
      </c>
      <c r="N3996" s="2" t="s">
        <v>16</v>
      </c>
    </row>
    <row r="3997" spans="1:14" ht="14.5" x14ac:dyDescent="0.35">
      <c r="A3997" s="2" t="s">
        <v>8024</v>
      </c>
      <c r="B3997" s="2" t="s">
        <v>8025</v>
      </c>
      <c r="C3997" s="2">
        <v>57</v>
      </c>
      <c r="D3997" s="2" t="s">
        <v>12</v>
      </c>
      <c r="E3997" s="2" t="s">
        <v>42</v>
      </c>
      <c r="F3997" s="2" t="s">
        <v>25</v>
      </c>
      <c r="G3997" s="2" t="s">
        <v>15</v>
      </c>
      <c r="H3997" s="7">
        <v>3780.98</v>
      </c>
      <c r="I3997" s="3">
        <v>45225</v>
      </c>
      <c r="J3997" s="3" t="str">
        <f>TEXT(NIgerian_Fintech[[#This Row],[TransactionDate]], "JJJJ")</f>
        <v>2023</v>
      </c>
      <c r="K3997" s="3" t="str">
        <f>TEXT(NIgerian_Fintech[[#This Row],[TransactionDate]], "MMMM")</f>
        <v>October</v>
      </c>
      <c r="L3997" s="3" t="str">
        <f>TEXT(NIgerian_Fintech[[#This Row],[TransactionDate]], "MM")</f>
        <v>10</v>
      </c>
      <c r="M3997" s="3" t="str">
        <f>TEXT(NIgerian_Fintech[[#This Row],[TransactionDate]], "tttt")</f>
        <v>Thursday</v>
      </c>
      <c r="N3997" s="2" t="s">
        <v>16</v>
      </c>
    </row>
    <row r="3998" spans="1:14" ht="14.5" x14ac:dyDescent="0.35">
      <c r="A3998" s="2" t="s">
        <v>8026</v>
      </c>
      <c r="B3998" s="2" t="s">
        <v>8027</v>
      </c>
      <c r="C3998" s="2">
        <v>20</v>
      </c>
      <c r="D3998" s="2" t="s">
        <v>39</v>
      </c>
      <c r="E3998" s="2" t="s">
        <v>52</v>
      </c>
      <c r="F3998" s="2" t="s">
        <v>49</v>
      </c>
      <c r="G3998" s="2" t="s">
        <v>15</v>
      </c>
      <c r="H3998" s="7">
        <v>8404.86</v>
      </c>
      <c r="I3998" s="3">
        <v>45155</v>
      </c>
      <c r="J3998" s="3" t="str">
        <f>TEXT(NIgerian_Fintech[[#This Row],[TransactionDate]], "JJJJ")</f>
        <v>2023</v>
      </c>
      <c r="K3998" s="3" t="str">
        <f>TEXT(NIgerian_Fintech[[#This Row],[TransactionDate]], "MMMM")</f>
        <v>August</v>
      </c>
      <c r="L3998" s="3" t="str">
        <f>TEXT(NIgerian_Fintech[[#This Row],[TransactionDate]], "MM")</f>
        <v>08</v>
      </c>
      <c r="M3998" s="3" t="str">
        <f>TEXT(NIgerian_Fintech[[#This Row],[TransactionDate]], "tttt")</f>
        <v>Thursday</v>
      </c>
      <c r="N3998" s="2" t="s">
        <v>16</v>
      </c>
    </row>
    <row r="3999" spans="1:14" ht="14.5" x14ac:dyDescent="0.35">
      <c r="A3999" s="2" t="s">
        <v>8028</v>
      </c>
      <c r="B3999" s="2" t="s">
        <v>8029</v>
      </c>
      <c r="C3999" s="2">
        <v>46</v>
      </c>
      <c r="D3999" s="2" t="s">
        <v>12</v>
      </c>
      <c r="E3999" s="2" t="s">
        <v>93</v>
      </c>
      <c r="F3999" s="2" t="s">
        <v>19</v>
      </c>
      <c r="G3999" s="2" t="s">
        <v>36</v>
      </c>
      <c r="H3999" s="7">
        <v>9488.2099999999991</v>
      </c>
      <c r="I3999" s="3">
        <v>45557</v>
      </c>
      <c r="J3999" s="3" t="str">
        <f>TEXT(NIgerian_Fintech[[#This Row],[TransactionDate]], "JJJJ")</f>
        <v>2024</v>
      </c>
      <c r="K3999" s="3" t="str">
        <f>TEXT(NIgerian_Fintech[[#This Row],[TransactionDate]], "MMMM")</f>
        <v>September</v>
      </c>
      <c r="L3999" s="3" t="str">
        <f>TEXT(NIgerian_Fintech[[#This Row],[TransactionDate]], "MM")</f>
        <v>09</v>
      </c>
      <c r="M3999" s="3" t="str">
        <f>TEXT(NIgerian_Fintech[[#This Row],[TransactionDate]], "tttt")</f>
        <v>Sunday</v>
      </c>
      <c r="N3999" s="2" t="s">
        <v>16</v>
      </c>
    </row>
    <row r="4000" spans="1:14" ht="14.5" x14ac:dyDescent="0.35">
      <c r="A4000" s="2" t="s">
        <v>8030</v>
      </c>
      <c r="B4000" s="2" t="s">
        <v>8031</v>
      </c>
      <c r="C4000" s="2">
        <v>58</v>
      </c>
      <c r="D4000" s="2" t="s">
        <v>12</v>
      </c>
      <c r="E4000" s="2" t="s">
        <v>74</v>
      </c>
      <c r="F4000" s="2" t="s">
        <v>55</v>
      </c>
      <c r="G4000" s="2" t="s">
        <v>15</v>
      </c>
      <c r="H4000" s="7">
        <v>11728.21</v>
      </c>
      <c r="I4000" s="3">
        <v>45196</v>
      </c>
      <c r="J4000" s="3" t="str">
        <f>TEXT(NIgerian_Fintech[[#This Row],[TransactionDate]], "JJJJ")</f>
        <v>2023</v>
      </c>
      <c r="K4000" s="3" t="str">
        <f>TEXT(NIgerian_Fintech[[#This Row],[TransactionDate]], "MMMM")</f>
        <v>September</v>
      </c>
      <c r="L4000" s="3" t="str">
        <f>TEXT(NIgerian_Fintech[[#This Row],[TransactionDate]], "MM")</f>
        <v>09</v>
      </c>
      <c r="M4000" s="3" t="str">
        <f>TEXT(NIgerian_Fintech[[#This Row],[TransactionDate]], "tttt")</f>
        <v>Wednesday</v>
      </c>
      <c r="N4000" s="2" t="s">
        <v>16</v>
      </c>
    </row>
    <row r="4001" spans="1:14" ht="14.5" x14ac:dyDescent="0.35">
      <c r="A4001" s="2" t="s">
        <v>8032</v>
      </c>
      <c r="B4001" s="2" t="s">
        <v>8033</v>
      </c>
      <c r="C4001" s="2">
        <v>46</v>
      </c>
      <c r="D4001" s="2" t="s">
        <v>12</v>
      </c>
      <c r="E4001" s="2" t="s">
        <v>42</v>
      </c>
      <c r="F4001" s="2" t="s">
        <v>14</v>
      </c>
      <c r="G4001" s="2" t="s">
        <v>36</v>
      </c>
      <c r="H4001" s="7">
        <v>14144.43</v>
      </c>
      <c r="I4001" s="3">
        <v>45007</v>
      </c>
      <c r="J4001" s="3" t="str">
        <f>TEXT(NIgerian_Fintech[[#This Row],[TransactionDate]], "JJJJ")</f>
        <v>2023</v>
      </c>
      <c r="K4001" s="3" t="str">
        <f>TEXT(NIgerian_Fintech[[#This Row],[TransactionDate]], "MMMM")</f>
        <v>March</v>
      </c>
      <c r="L4001" s="3" t="str">
        <f>TEXT(NIgerian_Fintech[[#This Row],[TransactionDate]], "MM")</f>
        <v>03</v>
      </c>
      <c r="M4001" s="3" t="str">
        <f>TEXT(NIgerian_Fintech[[#This Row],[TransactionDate]], "tttt")</f>
        <v>Wednesday</v>
      </c>
      <c r="N4001" s="2" t="s">
        <v>16</v>
      </c>
    </row>
    <row r="4002" spans="1:14" ht="14.5" x14ac:dyDescent="0.35">
      <c r="A4002" s="2" t="s">
        <v>8034</v>
      </c>
      <c r="B4002" s="2" t="s">
        <v>8035</v>
      </c>
      <c r="C4002" s="2">
        <v>51</v>
      </c>
      <c r="D4002" s="2" t="s">
        <v>12</v>
      </c>
      <c r="E4002" s="2" t="s">
        <v>13</v>
      </c>
      <c r="F4002" s="2" t="s">
        <v>55</v>
      </c>
      <c r="G4002" s="2" t="s">
        <v>20</v>
      </c>
      <c r="H4002" s="7">
        <v>1465.9</v>
      </c>
      <c r="I4002" s="3">
        <v>45598</v>
      </c>
      <c r="J4002" s="3" t="str">
        <f>TEXT(NIgerian_Fintech[[#This Row],[TransactionDate]], "JJJJ")</f>
        <v>2024</v>
      </c>
      <c r="K4002" s="3" t="str">
        <f>TEXT(NIgerian_Fintech[[#This Row],[TransactionDate]], "MMMM")</f>
        <v>November</v>
      </c>
      <c r="L4002" s="3" t="str">
        <f>TEXT(NIgerian_Fintech[[#This Row],[TransactionDate]], "MM")</f>
        <v>11</v>
      </c>
      <c r="M4002" s="3" t="str">
        <f>TEXT(NIgerian_Fintech[[#This Row],[TransactionDate]], "tttt")</f>
        <v>Saturday</v>
      </c>
      <c r="N4002" s="2" t="s">
        <v>16</v>
      </c>
    </row>
    <row r="4003" spans="1:14" ht="14.5" x14ac:dyDescent="0.35">
      <c r="A4003" s="2" t="s">
        <v>8036</v>
      </c>
      <c r="B4003" s="2" t="s">
        <v>8037</v>
      </c>
      <c r="C4003" s="2">
        <v>51</v>
      </c>
      <c r="D4003" s="2" t="s">
        <v>39</v>
      </c>
      <c r="E4003" s="2" t="s">
        <v>64</v>
      </c>
      <c r="F4003" s="2" t="s">
        <v>19</v>
      </c>
      <c r="G4003" s="2" t="s">
        <v>36</v>
      </c>
      <c r="H4003" s="7">
        <v>33593.67</v>
      </c>
      <c r="I4003" s="3">
        <v>45114</v>
      </c>
      <c r="J4003" s="3" t="str">
        <f>TEXT(NIgerian_Fintech[[#This Row],[TransactionDate]], "JJJJ")</f>
        <v>2023</v>
      </c>
      <c r="K4003" s="3" t="str">
        <f>TEXT(NIgerian_Fintech[[#This Row],[TransactionDate]], "MMMM")</f>
        <v>July</v>
      </c>
      <c r="L4003" s="3" t="str">
        <f>TEXT(NIgerian_Fintech[[#This Row],[TransactionDate]], "MM")</f>
        <v>07</v>
      </c>
      <c r="M4003" s="3" t="str">
        <f>TEXT(NIgerian_Fintech[[#This Row],[TransactionDate]], "tttt")</f>
        <v>Friday</v>
      </c>
      <c r="N4003" s="2" t="s">
        <v>16</v>
      </c>
    </row>
    <row r="4004" spans="1:14" ht="14.5" x14ac:dyDescent="0.35">
      <c r="A4004" s="2" t="s">
        <v>8038</v>
      </c>
      <c r="B4004" s="2" t="s">
        <v>8039</v>
      </c>
      <c r="C4004" s="2">
        <v>45</v>
      </c>
      <c r="D4004" s="2" t="s">
        <v>39</v>
      </c>
      <c r="E4004" s="2" t="s">
        <v>29</v>
      </c>
      <c r="F4004" s="2" t="s">
        <v>55</v>
      </c>
      <c r="G4004" s="2" t="s">
        <v>20</v>
      </c>
      <c r="H4004" s="7">
        <v>18556.29</v>
      </c>
      <c r="I4004" s="3">
        <v>45626</v>
      </c>
      <c r="J4004" s="3" t="str">
        <f>TEXT(NIgerian_Fintech[[#This Row],[TransactionDate]], "JJJJ")</f>
        <v>2024</v>
      </c>
      <c r="K4004" s="3" t="str">
        <f>TEXT(NIgerian_Fintech[[#This Row],[TransactionDate]], "MMMM")</f>
        <v>November</v>
      </c>
      <c r="L4004" s="3" t="str">
        <f>TEXT(NIgerian_Fintech[[#This Row],[TransactionDate]], "MM")</f>
        <v>11</v>
      </c>
      <c r="M4004" s="3" t="str">
        <f>TEXT(NIgerian_Fintech[[#This Row],[TransactionDate]], "tttt")</f>
        <v>Saturday</v>
      </c>
      <c r="N4004" s="2" t="s">
        <v>16</v>
      </c>
    </row>
    <row r="4005" spans="1:14" ht="14.5" x14ac:dyDescent="0.35">
      <c r="A4005" s="2" t="s">
        <v>8040</v>
      </c>
      <c r="B4005" s="2" t="s">
        <v>8041</v>
      </c>
      <c r="C4005" s="2">
        <v>30</v>
      </c>
      <c r="D4005" s="2" t="s">
        <v>12</v>
      </c>
      <c r="E4005" s="2" t="s">
        <v>29</v>
      </c>
      <c r="F4005" s="2" t="s">
        <v>35</v>
      </c>
      <c r="G4005" s="2" t="s">
        <v>20</v>
      </c>
      <c r="H4005" s="7">
        <v>8262.64</v>
      </c>
      <c r="I4005" s="3">
        <v>45427</v>
      </c>
      <c r="J4005" s="3" t="str">
        <f>TEXT(NIgerian_Fintech[[#This Row],[TransactionDate]], "JJJJ")</f>
        <v>2024</v>
      </c>
      <c r="K4005" s="3" t="str">
        <f>TEXT(NIgerian_Fintech[[#This Row],[TransactionDate]], "MMMM")</f>
        <v>May</v>
      </c>
      <c r="L4005" s="3" t="str">
        <f>TEXT(NIgerian_Fintech[[#This Row],[TransactionDate]], "MM")</f>
        <v>05</v>
      </c>
      <c r="M4005" s="3" t="str">
        <f>TEXT(NIgerian_Fintech[[#This Row],[TransactionDate]], "tttt")</f>
        <v>Wednesday</v>
      </c>
      <c r="N4005" s="2" t="s">
        <v>16</v>
      </c>
    </row>
    <row r="4006" spans="1:14" ht="14.5" x14ac:dyDescent="0.35">
      <c r="A4006" s="2" t="s">
        <v>8042</v>
      </c>
      <c r="B4006" s="2" t="s">
        <v>8043</v>
      </c>
      <c r="C4006" s="2">
        <v>32</v>
      </c>
      <c r="D4006" s="2" t="s">
        <v>12</v>
      </c>
      <c r="E4006" s="2" t="s">
        <v>52</v>
      </c>
      <c r="F4006" s="2" t="s">
        <v>14</v>
      </c>
      <c r="G4006" s="2" t="s">
        <v>36</v>
      </c>
      <c r="H4006" s="7">
        <v>22105.43</v>
      </c>
      <c r="I4006" s="3">
        <v>45632</v>
      </c>
      <c r="J4006" s="3" t="str">
        <f>TEXT(NIgerian_Fintech[[#This Row],[TransactionDate]], "JJJJ")</f>
        <v>2024</v>
      </c>
      <c r="K4006" s="3" t="str">
        <f>TEXT(NIgerian_Fintech[[#This Row],[TransactionDate]], "MMMM")</f>
        <v>December</v>
      </c>
      <c r="L4006" s="3" t="str">
        <f>TEXT(NIgerian_Fintech[[#This Row],[TransactionDate]], "MM")</f>
        <v>12</v>
      </c>
      <c r="M4006" s="3" t="str">
        <f>TEXT(NIgerian_Fintech[[#This Row],[TransactionDate]], "tttt")</f>
        <v>Friday</v>
      </c>
      <c r="N4006" s="2" t="s">
        <v>16</v>
      </c>
    </row>
    <row r="4007" spans="1:14" ht="14.5" x14ac:dyDescent="0.35">
      <c r="A4007" s="2" t="s">
        <v>8044</v>
      </c>
      <c r="B4007" s="2" t="s">
        <v>8045</v>
      </c>
      <c r="C4007" s="2">
        <v>40</v>
      </c>
      <c r="D4007" s="2" t="s">
        <v>12</v>
      </c>
      <c r="E4007" s="2" t="s">
        <v>42</v>
      </c>
      <c r="F4007" s="2" t="s">
        <v>55</v>
      </c>
      <c r="G4007" s="2" t="s">
        <v>15</v>
      </c>
      <c r="H4007" s="7">
        <v>4819.68</v>
      </c>
      <c r="I4007" s="3">
        <v>45413</v>
      </c>
      <c r="J4007" s="3" t="str">
        <f>TEXT(NIgerian_Fintech[[#This Row],[TransactionDate]], "JJJJ")</f>
        <v>2024</v>
      </c>
      <c r="K4007" s="3" t="str">
        <f>TEXT(NIgerian_Fintech[[#This Row],[TransactionDate]], "MMMM")</f>
        <v>May</v>
      </c>
      <c r="L4007" s="3" t="str">
        <f>TEXT(NIgerian_Fintech[[#This Row],[TransactionDate]], "MM")</f>
        <v>05</v>
      </c>
      <c r="M4007" s="3" t="str">
        <f>TEXT(NIgerian_Fintech[[#This Row],[TransactionDate]], "tttt")</f>
        <v>Wednesday</v>
      </c>
      <c r="N4007" s="2" t="s">
        <v>16</v>
      </c>
    </row>
    <row r="4008" spans="1:14" ht="14.5" x14ac:dyDescent="0.35">
      <c r="A4008" s="2" t="s">
        <v>8046</v>
      </c>
      <c r="B4008" s="2" t="s">
        <v>8047</v>
      </c>
      <c r="C4008" s="2">
        <v>61</v>
      </c>
      <c r="D4008" s="2" t="s">
        <v>39</v>
      </c>
      <c r="E4008" s="2" t="s">
        <v>64</v>
      </c>
      <c r="F4008" s="2" t="s">
        <v>14</v>
      </c>
      <c r="G4008" s="2" t="s">
        <v>26</v>
      </c>
      <c r="H4008" s="7">
        <v>348.88</v>
      </c>
      <c r="I4008" s="3">
        <v>45414</v>
      </c>
      <c r="J4008" s="3" t="str">
        <f>TEXT(NIgerian_Fintech[[#This Row],[TransactionDate]], "JJJJ")</f>
        <v>2024</v>
      </c>
      <c r="K4008" s="3" t="str">
        <f>TEXT(NIgerian_Fintech[[#This Row],[TransactionDate]], "MMMM")</f>
        <v>May</v>
      </c>
      <c r="L4008" s="3" t="str">
        <f>TEXT(NIgerian_Fintech[[#This Row],[TransactionDate]], "MM")</f>
        <v>05</v>
      </c>
      <c r="M4008" s="3" t="str">
        <f>TEXT(NIgerian_Fintech[[#This Row],[TransactionDate]], "tttt")</f>
        <v>Thursday</v>
      </c>
      <c r="N4008" s="2" t="s">
        <v>16</v>
      </c>
    </row>
    <row r="4009" spans="1:14" ht="14.5" x14ac:dyDescent="0.35">
      <c r="A4009" s="2" t="s">
        <v>8048</v>
      </c>
      <c r="B4009" s="2" t="s">
        <v>8049</v>
      </c>
      <c r="C4009" s="2">
        <v>43</v>
      </c>
      <c r="D4009" s="2" t="s">
        <v>12</v>
      </c>
      <c r="E4009" s="2" t="s">
        <v>64</v>
      </c>
      <c r="F4009" s="2" t="s">
        <v>55</v>
      </c>
      <c r="G4009" s="2" t="s">
        <v>36</v>
      </c>
      <c r="H4009" s="7">
        <v>12983.98</v>
      </c>
      <c r="I4009" s="3">
        <v>45404</v>
      </c>
      <c r="J4009" s="3" t="str">
        <f>TEXT(NIgerian_Fintech[[#This Row],[TransactionDate]], "JJJJ")</f>
        <v>2024</v>
      </c>
      <c r="K4009" s="3" t="str">
        <f>TEXT(NIgerian_Fintech[[#This Row],[TransactionDate]], "MMMM")</f>
        <v>April</v>
      </c>
      <c r="L4009" s="3" t="str">
        <f>TEXT(NIgerian_Fintech[[#This Row],[TransactionDate]], "MM")</f>
        <v>04</v>
      </c>
      <c r="M4009" s="3" t="str">
        <f>TEXT(NIgerian_Fintech[[#This Row],[TransactionDate]], "tttt")</f>
        <v>Monday</v>
      </c>
      <c r="N4009" s="2" t="s">
        <v>16</v>
      </c>
    </row>
    <row r="4010" spans="1:14" ht="14.5" x14ac:dyDescent="0.35">
      <c r="A4010" s="2" t="s">
        <v>8050</v>
      </c>
      <c r="B4010" s="2" t="s">
        <v>8051</v>
      </c>
      <c r="C4010" s="2">
        <v>21</v>
      </c>
      <c r="D4010" s="2" t="s">
        <v>39</v>
      </c>
      <c r="E4010" s="2" t="s">
        <v>42</v>
      </c>
      <c r="F4010" s="2" t="s">
        <v>55</v>
      </c>
      <c r="G4010" s="2" t="s">
        <v>15</v>
      </c>
      <c r="H4010" s="7">
        <v>28707.599999999999</v>
      </c>
      <c r="I4010" s="3">
        <v>45629</v>
      </c>
      <c r="J4010" s="3" t="str">
        <f>TEXT(NIgerian_Fintech[[#This Row],[TransactionDate]], "JJJJ")</f>
        <v>2024</v>
      </c>
      <c r="K4010" s="3" t="str">
        <f>TEXT(NIgerian_Fintech[[#This Row],[TransactionDate]], "MMMM")</f>
        <v>December</v>
      </c>
      <c r="L4010" s="3" t="str">
        <f>TEXT(NIgerian_Fintech[[#This Row],[TransactionDate]], "MM")</f>
        <v>12</v>
      </c>
      <c r="M4010" s="3" t="str">
        <f>TEXT(NIgerian_Fintech[[#This Row],[TransactionDate]], "tttt")</f>
        <v>Tuesday</v>
      </c>
      <c r="N4010" s="2" t="s">
        <v>16</v>
      </c>
    </row>
    <row r="4011" spans="1:14" ht="14.5" x14ac:dyDescent="0.35">
      <c r="A4011" s="2" t="s">
        <v>8052</v>
      </c>
      <c r="B4011" s="2" t="s">
        <v>8053</v>
      </c>
      <c r="C4011" s="2">
        <v>43</v>
      </c>
      <c r="D4011" s="2" t="s">
        <v>39</v>
      </c>
      <c r="E4011" s="2" t="s">
        <v>74</v>
      </c>
      <c r="F4011" s="2" t="s">
        <v>14</v>
      </c>
      <c r="G4011" s="2" t="s">
        <v>20</v>
      </c>
      <c r="H4011" s="7">
        <v>1765.64</v>
      </c>
      <c r="I4011" s="3">
        <v>45215</v>
      </c>
      <c r="J4011" s="3" t="str">
        <f>TEXT(NIgerian_Fintech[[#This Row],[TransactionDate]], "JJJJ")</f>
        <v>2023</v>
      </c>
      <c r="K4011" s="3" t="str">
        <f>TEXT(NIgerian_Fintech[[#This Row],[TransactionDate]], "MMMM")</f>
        <v>October</v>
      </c>
      <c r="L4011" s="3" t="str">
        <f>TEXT(NIgerian_Fintech[[#This Row],[TransactionDate]], "MM")</f>
        <v>10</v>
      </c>
      <c r="M4011" s="3" t="str">
        <f>TEXT(NIgerian_Fintech[[#This Row],[TransactionDate]], "tttt")</f>
        <v>Monday</v>
      </c>
      <c r="N4011" s="2" t="s">
        <v>21</v>
      </c>
    </row>
    <row r="4012" spans="1:14" ht="14.5" x14ac:dyDescent="0.35">
      <c r="A4012" s="2" t="s">
        <v>8054</v>
      </c>
      <c r="B4012" s="2" t="s">
        <v>8055</v>
      </c>
      <c r="C4012" s="2">
        <v>57</v>
      </c>
      <c r="D4012" s="2" t="s">
        <v>12</v>
      </c>
      <c r="E4012" s="2" t="s">
        <v>74</v>
      </c>
      <c r="F4012" s="2" t="s">
        <v>35</v>
      </c>
      <c r="G4012" s="2" t="s">
        <v>30</v>
      </c>
      <c r="H4012" s="7">
        <v>10324.709999999999</v>
      </c>
      <c r="I4012" s="3">
        <v>45032</v>
      </c>
      <c r="J4012" s="3" t="str">
        <f>TEXT(NIgerian_Fintech[[#This Row],[TransactionDate]], "JJJJ")</f>
        <v>2023</v>
      </c>
      <c r="K4012" s="3" t="str">
        <f>TEXT(NIgerian_Fintech[[#This Row],[TransactionDate]], "MMMM")</f>
        <v>April</v>
      </c>
      <c r="L4012" s="3" t="str">
        <f>TEXT(NIgerian_Fintech[[#This Row],[TransactionDate]], "MM")</f>
        <v>04</v>
      </c>
      <c r="M4012" s="3" t="str">
        <f>TEXT(NIgerian_Fintech[[#This Row],[TransactionDate]], "tttt")</f>
        <v>Sunday</v>
      </c>
      <c r="N4012" s="2" t="s">
        <v>21</v>
      </c>
    </row>
    <row r="4013" spans="1:14" ht="14.5" x14ac:dyDescent="0.35">
      <c r="A4013" s="2" t="s">
        <v>8056</v>
      </c>
      <c r="B4013" s="2" t="s">
        <v>8057</v>
      </c>
      <c r="C4013" s="2">
        <v>26</v>
      </c>
      <c r="D4013" s="2" t="s">
        <v>12</v>
      </c>
      <c r="E4013" s="2" t="s">
        <v>52</v>
      </c>
      <c r="F4013" s="2" t="s">
        <v>55</v>
      </c>
      <c r="G4013" s="2" t="s">
        <v>26</v>
      </c>
      <c r="H4013" s="7">
        <v>16789.25</v>
      </c>
      <c r="I4013" s="3">
        <v>45567</v>
      </c>
      <c r="J4013" s="3" t="str">
        <f>TEXT(NIgerian_Fintech[[#This Row],[TransactionDate]], "JJJJ")</f>
        <v>2024</v>
      </c>
      <c r="K4013" s="3" t="str">
        <f>TEXT(NIgerian_Fintech[[#This Row],[TransactionDate]], "MMMM")</f>
        <v>October</v>
      </c>
      <c r="L4013" s="3" t="str">
        <f>TEXT(NIgerian_Fintech[[#This Row],[TransactionDate]], "MM")</f>
        <v>10</v>
      </c>
      <c r="M4013" s="3" t="str">
        <f>TEXT(NIgerian_Fintech[[#This Row],[TransactionDate]], "tttt")</f>
        <v>Wednesday</v>
      </c>
      <c r="N4013" s="2" t="s">
        <v>16</v>
      </c>
    </row>
    <row r="4014" spans="1:14" ht="14.5" x14ac:dyDescent="0.35">
      <c r="A4014" s="2" t="s">
        <v>8058</v>
      </c>
      <c r="B4014" s="2" t="s">
        <v>8059</v>
      </c>
      <c r="C4014" s="2">
        <v>22</v>
      </c>
      <c r="D4014" s="2" t="s">
        <v>12</v>
      </c>
      <c r="E4014" s="2" t="s">
        <v>24</v>
      </c>
      <c r="F4014" s="2" t="s">
        <v>35</v>
      </c>
      <c r="G4014" s="2" t="s">
        <v>15</v>
      </c>
      <c r="H4014" s="7">
        <v>23545.84</v>
      </c>
      <c r="I4014" s="3">
        <v>45535</v>
      </c>
      <c r="J4014" s="3" t="str">
        <f>TEXT(NIgerian_Fintech[[#This Row],[TransactionDate]], "JJJJ")</f>
        <v>2024</v>
      </c>
      <c r="K4014" s="3" t="str">
        <f>TEXT(NIgerian_Fintech[[#This Row],[TransactionDate]], "MMMM")</f>
        <v>August</v>
      </c>
      <c r="L4014" s="3" t="str">
        <f>TEXT(NIgerian_Fintech[[#This Row],[TransactionDate]], "MM")</f>
        <v>08</v>
      </c>
      <c r="M4014" s="3" t="str">
        <f>TEXT(NIgerian_Fintech[[#This Row],[TransactionDate]], "tttt")</f>
        <v>Saturday</v>
      </c>
      <c r="N4014" s="2" t="s">
        <v>16</v>
      </c>
    </row>
    <row r="4015" spans="1:14" ht="14.5" x14ac:dyDescent="0.35">
      <c r="A4015" s="2" t="s">
        <v>8060</v>
      </c>
      <c r="B4015" s="2" t="s">
        <v>8061</v>
      </c>
      <c r="C4015" s="2">
        <v>49</v>
      </c>
      <c r="D4015" s="2" t="s">
        <v>39</v>
      </c>
      <c r="E4015" s="2" t="s">
        <v>74</v>
      </c>
      <c r="F4015" s="2" t="s">
        <v>49</v>
      </c>
      <c r="G4015" s="2" t="s">
        <v>26</v>
      </c>
      <c r="H4015" s="7">
        <v>3236.93</v>
      </c>
      <c r="I4015" s="3">
        <v>45502</v>
      </c>
      <c r="J4015" s="3" t="str">
        <f>TEXT(NIgerian_Fintech[[#This Row],[TransactionDate]], "JJJJ")</f>
        <v>2024</v>
      </c>
      <c r="K4015" s="3" t="str">
        <f>TEXT(NIgerian_Fintech[[#This Row],[TransactionDate]], "MMMM")</f>
        <v>July</v>
      </c>
      <c r="L4015" s="3" t="str">
        <f>TEXT(NIgerian_Fintech[[#This Row],[TransactionDate]], "MM")</f>
        <v>07</v>
      </c>
      <c r="M4015" s="3" t="str">
        <f>TEXT(NIgerian_Fintech[[#This Row],[TransactionDate]], "tttt")</f>
        <v>Monday</v>
      </c>
      <c r="N4015" s="2" t="s">
        <v>16</v>
      </c>
    </row>
    <row r="4016" spans="1:14" ht="14.5" x14ac:dyDescent="0.35">
      <c r="A4016" s="2" t="s">
        <v>8062</v>
      </c>
      <c r="B4016" s="2" t="s">
        <v>8063</v>
      </c>
      <c r="C4016" s="2">
        <v>37</v>
      </c>
      <c r="D4016" s="2" t="s">
        <v>39</v>
      </c>
      <c r="E4016" s="2" t="s">
        <v>52</v>
      </c>
      <c r="F4016" s="2" t="s">
        <v>25</v>
      </c>
      <c r="G4016" s="2" t="s">
        <v>30</v>
      </c>
      <c r="H4016" s="7">
        <v>1378.08</v>
      </c>
      <c r="I4016" s="3">
        <v>45566</v>
      </c>
      <c r="J4016" s="3" t="str">
        <f>TEXT(NIgerian_Fintech[[#This Row],[TransactionDate]], "JJJJ")</f>
        <v>2024</v>
      </c>
      <c r="K4016" s="3" t="str">
        <f>TEXT(NIgerian_Fintech[[#This Row],[TransactionDate]], "MMMM")</f>
        <v>October</v>
      </c>
      <c r="L4016" s="3" t="str">
        <f>TEXT(NIgerian_Fintech[[#This Row],[TransactionDate]], "MM")</f>
        <v>10</v>
      </c>
      <c r="M4016" s="3" t="str">
        <f>TEXT(NIgerian_Fintech[[#This Row],[TransactionDate]], "tttt")</f>
        <v>Tuesday</v>
      </c>
      <c r="N4016" s="2" t="s">
        <v>21</v>
      </c>
    </row>
    <row r="4017" spans="1:14" ht="14.5" x14ac:dyDescent="0.35">
      <c r="A4017" s="2" t="s">
        <v>8064</v>
      </c>
      <c r="B4017" s="2" t="s">
        <v>8065</v>
      </c>
      <c r="C4017" s="2">
        <v>28</v>
      </c>
      <c r="D4017" s="2" t="s">
        <v>12</v>
      </c>
      <c r="E4017" s="2" t="s">
        <v>24</v>
      </c>
      <c r="F4017" s="2" t="s">
        <v>49</v>
      </c>
      <c r="G4017" s="2" t="s">
        <v>30</v>
      </c>
      <c r="H4017" s="7">
        <v>2848.2</v>
      </c>
      <c r="I4017" s="3">
        <v>45149</v>
      </c>
      <c r="J4017" s="3" t="str">
        <f>TEXT(NIgerian_Fintech[[#This Row],[TransactionDate]], "JJJJ")</f>
        <v>2023</v>
      </c>
      <c r="K4017" s="3" t="str">
        <f>TEXT(NIgerian_Fintech[[#This Row],[TransactionDate]], "MMMM")</f>
        <v>August</v>
      </c>
      <c r="L4017" s="3" t="str">
        <f>TEXT(NIgerian_Fintech[[#This Row],[TransactionDate]], "MM")</f>
        <v>08</v>
      </c>
      <c r="M4017" s="3" t="str">
        <f>TEXT(NIgerian_Fintech[[#This Row],[TransactionDate]], "tttt")</f>
        <v>Friday</v>
      </c>
      <c r="N4017" s="2" t="s">
        <v>16</v>
      </c>
    </row>
    <row r="4018" spans="1:14" ht="14.5" x14ac:dyDescent="0.35">
      <c r="A4018" s="2" t="s">
        <v>8066</v>
      </c>
      <c r="B4018" s="2" t="s">
        <v>8067</v>
      </c>
      <c r="C4018" s="2">
        <v>32</v>
      </c>
      <c r="D4018" s="2" t="s">
        <v>39</v>
      </c>
      <c r="E4018" s="2" t="s">
        <v>24</v>
      </c>
      <c r="F4018" s="2" t="s">
        <v>25</v>
      </c>
      <c r="G4018" s="2" t="s">
        <v>30</v>
      </c>
      <c r="H4018" s="7">
        <v>8620.91</v>
      </c>
      <c r="I4018" s="3">
        <v>45308</v>
      </c>
      <c r="J4018" s="3" t="str">
        <f>TEXT(NIgerian_Fintech[[#This Row],[TransactionDate]], "JJJJ")</f>
        <v>2024</v>
      </c>
      <c r="K4018" s="3" t="str">
        <f>TEXT(NIgerian_Fintech[[#This Row],[TransactionDate]], "MMMM")</f>
        <v>January</v>
      </c>
      <c r="L4018" s="3" t="str">
        <f>TEXT(NIgerian_Fintech[[#This Row],[TransactionDate]], "MM")</f>
        <v>01</v>
      </c>
      <c r="M4018" s="3" t="str">
        <f>TEXT(NIgerian_Fintech[[#This Row],[TransactionDate]], "tttt")</f>
        <v>Wednesday</v>
      </c>
      <c r="N4018" s="2" t="s">
        <v>16</v>
      </c>
    </row>
    <row r="4019" spans="1:14" ht="14.5" x14ac:dyDescent="0.35">
      <c r="A4019" s="2" t="s">
        <v>8068</v>
      </c>
      <c r="B4019" s="2" t="s">
        <v>8069</v>
      </c>
      <c r="C4019" s="2">
        <v>49</v>
      </c>
      <c r="D4019" s="2" t="s">
        <v>12</v>
      </c>
      <c r="E4019" s="2" t="s">
        <v>13</v>
      </c>
      <c r="F4019" s="2" t="s">
        <v>49</v>
      </c>
      <c r="G4019" s="2" t="s">
        <v>36</v>
      </c>
      <c r="H4019" s="7">
        <v>25099.57</v>
      </c>
      <c r="I4019" s="3">
        <v>45030</v>
      </c>
      <c r="J4019" s="3" t="str">
        <f>TEXT(NIgerian_Fintech[[#This Row],[TransactionDate]], "JJJJ")</f>
        <v>2023</v>
      </c>
      <c r="K4019" s="3" t="str">
        <f>TEXT(NIgerian_Fintech[[#This Row],[TransactionDate]], "MMMM")</f>
        <v>April</v>
      </c>
      <c r="L4019" s="3" t="str">
        <f>TEXT(NIgerian_Fintech[[#This Row],[TransactionDate]], "MM")</f>
        <v>04</v>
      </c>
      <c r="M4019" s="3" t="str">
        <f>TEXT(NIgerian_Fintech[[#This Row],[TransactionDate]], "tttt")</f>
        <v>Friday</v>
      </c>
      <c r="N4019" s="2" t="s">
        <v>16</v>
      </c>
    </row>
    <row r="4020" spans="1:14" ht="14.5" x14ac:dyDescent="0.35">
      <c r="A4020" s="2" t="s">
        <v>8070</v>
      </c>
      <c r="B4020" s="2" t="s">
        <v>8071</v>
      </c>
      <c r="C4020" s="2">
        <v>45</v>
      </c>
      <c r="D4020" s="2" t="s">
        <v>12</v>
      </c>
      <c r="E4020" s="2" t="s">
        <v>24</v>
      </c>
      <c r="F4020" s="2" t="s">
        <v>25</v>
      </c>
      <c r="G4020" s="2" t="s">
        <v>26</v>
      </c>
      <c r="H4020" s="7">
        <v>8735.57</v>
      </c>
      <c r="I4020" s="3">
        <v>45590</v>
      </c>
      <c r="J4020" s="3" t="str">
        <f>TEXT(NIgerian_Fintech[[#This Row],[TransactionDate]], "JJJJ")</f>
        <v>2024</v>
      </c>
      <c r="K4020" s="3" t="str">
        <f>TEXT(NIgerian_Fintech[[#This Row],[TransactionDate]], "MMMM")</f>
        <v>October</v>
      </c>
      <c r="L4020" s="3" t="str">
        <f>TEXT(NIgerian_Fintech[[#This Row],[TransactionDate]], "MM")</f>
        <v>10</v>
      </c>
      <c r="M4020" s="3" t="str">
        <f>TEXT(NIgerian_Fintech[[#This Row],[TransactionDate]], "tttt")</f>
        <v>Friday</v>
      </c>
      <c r="N4020" s="2" t="s">
        <v>16</v>
      </c>
    </row>
    <row r="4021" spans="1:14" ht="14.5" x14ac:dyDescent="0.35">
      <c r="A4021" s="2" t="s">
        <v>8072</v>
      </c>
      <c r="B4021" s="2" t="s">
        <v>8073</v>
      </c>
      <c r="C4021" s="2">
        <v>39</v>
      </c>
      <c r="D4021" s="2" t="s">
        <v>39</v>
      </c>
      <c r="E4021" s="2" t="s">
        <v>42</v>
      </c>
      <c r="F4021" s="2" t="s">
        <v>55</v>
      </c>
      <c r="G4021" s="2" t="s">
        <v>36</v>
      </c>
      <c r="H4021" s="7">
        <v>25210.06</v>
      </c>
      <c r="I4021" s="3">
        <v>45040</v>
      </c>
      <c r="J4021" s="3" t="str">
        <f>TEXT(NIgerian_Fintech[[#This Row],[TransactionDate]], "JJJJ")</f>
        <v>2023</v>
      </c>
      <c r="K4021" s="3" t="str">
        <f>TEXT(NIgerian_Fintech[[#This Row],[TransactionDate]], "MMMM")</f>
        <v>April</v>
      </c>
      <c r="L4021" s="3" t="str">
        <f>TEXT(NIgerian_Fintech[[#This Row],[TransactionDate]], "MM")</f>
        <v>04</v>
      </c>
      <c r="M4021" s="3" t="str">
        <f>TEXT(NIgerian_Fintech[[#This Row],[TransactionDate]], "tttt")</f>
        <v>Monday</v>
      </c>
      <c r="N4021" s="2" t="s">
        <v>16</v>
      </c>
    </row>
    <row r="4022" spans="1:14" ht="14.5" x14ac:dyDescent="0.35">
      <c r="A4022" s="2" t="s">
        <v>8074</v>
      </c>
      <c r="B4022" s="2" t="s">
        <v>8075</v>
      </c>
      <c r="C4022" s="2">
        <v>58</v>
      </c>
      <c r="D4022" s="2" t="s">
        <v>39</v>
      </c>
      <c r="E4022" s="2" t="s">
        <v>24</v>
      </c>
      <c r="F4022" s="2" t="s">
        <v>14</v>
      </c>
      <c r="G4022" s="2" t="s">
        <v>30</v>
      </c>
      <c r="H4022" s="7">
        <v>14698.37</v>
      </c>
      <c r="I4022" s="3">
        <v>45434</v>
      </c>
      <c r="J4022" s="3" t="str">
        <f>TEXT(NIgerian_Fintech[[#This Row],[TransactionDate]], "JJJJ")</f>
        <v>2024</v>
      </c>
      <c r="K4022" s="3" t="str">
        <f>TEXT(NIgerian_Fintech[[#This Row],[TransactionDate]], "MMMM")</f>
        <v>May</v>
      </c>
      <c r="L4022" s="3" t="str">
        <f>TEXT(NIgerian_Fintech[[#This Row],[TransactionDate]], "MM")</f>
        <v>05</v>
      </c>
      <c r="M4022" s="3" t="str">
        <f>TEXT(NIgerian_Fintech[[#This Row],[TransactionDate]], "tttt")</f>
        <v>Wednesday</v>
      </c>
      <c r="N4022" s="2" t="s">
        <v>21</v>
      </c>
    </row>
    <row r="4023" spans="1:14" ht="14.5" x14ac:dyDescent="0.35">
      <c r="A4023" s="2" t="s">
        <v>8076</v>
      </c>
      <c r="B4023" s="2" t="s">
        <v>8077</v>
      </c>
      <c r="C4023" s="2">
        <v>34</v>
      </c>
      <c r="D4023" s="2" t="s">
        <v>39</v>
      </c>
      <c r="E4023" s="2" t="s">
        <v>64</v>
      </c>
      <c r="F4023" s="2" t="s">
        <v>14</v>
      </c>
      <c r="G4023" s="2" t="s">
        <v>15</v>
      </c>
      <c r="H4023" s="7">
        <v>9122.7199999999993</v>
      </c>
      <c r="I4023" s="3">
        <v>44981</v>
      </c>
      <c r="J4023" s="3" t="str">
        <f>TEXT(NIgerian_Fintech[[#This Row],[TransactionDate]], "JJJJ")</f>
        <v>2023</v>
      </c>
      <c r="K4023" s="3" t="str">
        <f>TEXT(NIgerian_Fintech[[#This Row],[TransactionDate]], "MMMM")</f>
        <v>February</v>
      </c>
      <c r="L4023" s="3" t="str">
        <f>TEXT(NIgerian_Fintech[[#This Row],[TransactionDate]], "MM")</f>
        <v>02</v>
      </c>
      <c r="M4023" s="3" t="str">
        <f>TEXT(NIgerian_Fintech[[#This Row],[TransactionDate]], "tttt")</f>
        <v>Friday</v>
      </c>
      <c r="N4023" s="2" t="s">
        <v>21</v>
      </c>
    </row>
    <row r="4024" spans="1:14" ht="14.5" x14ac:dyDescent="0.35">
      <c r="A4024" s="2" t="s">
        <v>8078</v>
      </c>
      <c r="B4024" s="2" t="s">
        <v>8079</v>
      </c>
      <c r="C4024" s="2">
        <v>43</v>
      </c>
      <c r="D4024" s="2" t="s">
        <v>39</v>
      </c>
      <c r="E4024" s="2" t="s">
        <v>52</v>
      </c>
      <c r="F4024" s="2" t="s">
        <v>19</v>
      </c>
      <c r="G4024" s="2" t="s">
        <v>30</v>
      </c>
      <c r="H4024" s="7">
        <v>220.4</v>
      </c>
      <c r="I4024" s="3">
        <v>45047</v>
      </c>
      <c r="J4024" s="3" t="str">
        <f>TEXT(NIgerian_Fintech[[#This Row],[TransactionDate]], "JJJJ")</f>
        <v>2023</v>
      </c>
      <c r="K4024" s="3" t="str">
        <f>TEXT(NIgerian_Fintech[[#This Row],[TransactionDate]], "MMMM")</f>
        <v>May</v>
      </c>
      <c r="L4024" s="3" t="str">
        <f>TEXT(NIgerian_Fintech[[#This Row],[TransactionDate]], "MM")</f>
        <v>05</v>
      </c>
      <c r="M4024" s="3" t="str">
        <f>TEXT(NIgerian_Fintech[[#This Row],[TransactionDate]], "tttt")</f>
        <v>Monday</v>
      </c>
      <c r="N4024" s="2" t="s">
        <v>21</v>
      </c>
    </row>
    <row r="4025" spans="1:14" ht="14.5" x14ac:dyDescent="0.35">
      <c r="A4025" s="2" t="s">
        <v>8080</v>
      </c>
      <c r="B4025" s="2" t="s">
        <v>8081</v>
      </c>
      <c r="C4025" s="2">
        <v>61</v>
      </c>
      <c r="D4025" s="2" t="s">
        <v>12</v>
      </c>
      <c r="E4025" s="2" t="s">
        <v>29</v>
      </c>
      <c r="F4025" s="2" t="s">
        <v>25</v>
      </c>
      <c r="G4025" s="2" t="s">
        <v>36</v>
      </c>
      <c r="H4025" s="7">
        <v>4050.79</v>
      </c>
      <c r="I4025" s="3">
        <v>45143</v>
      </c>
      <c r="J4025" s="3" t="str">
        <f>TEXT(NIgerian_Fintech[[#This Row],[TransactionDate]], "JJJJ")</f>
        <v>2023</v>
      </c>
      <c r="K4025" s="3" t="str">
        <f>TEXT(NIgerian_Fintech[[#This Row],[TransactionDate]], "MMMM")</f>
        <v>August</v>
      </c>
      <c r="L4025" s="3" t="str">
        <f>TEXT(NIgerian_Fintech[[#This Row],[TransactionDate]], "MM")</f>
        <v>08</v>
      </c>
      <c r="M4025" s="3" t="str">
        <f>TEXT(NIgerian_Fintech[[#This Row],[TransactionDate]], "tttt")</f>
        <v>Saturday</v>
      </c>
      <c r="N4025" s="2" t="s">
        <v>16</v>
      </c>
    </row>
    <row r="4026" spans="1:14" ht="14.5" x14ac:dyDescent="0.35">
      <c r="A4026" s="2" t="s">
        <v>8082</v>
      </c>
      <c r="B4026" s="2" t="s">
        <v>8083</v>
      </c>
      <c r="C4026" s="2">
        <v>24</v>
      </c>
      <c r="D4026" s="2" t="s">
        <v>12</v>
      </c>
      <c r="E4026" s="2" t="s">
        <v>74</v>
      </c>
      <c r="F4026" s="2" t="s">
        <v>19</v>
      </c>
      <c r="G4026" s="2" t="s">
        <v>30</v>
      </c>
      <c r="H4026" s="7">
        <v>591.76</v>
      </c>
      <c r="I4026" s="3">
        <v>45561</v>
      </c>
      <c r="J4026" s="3" t="str">
        <f>TEXT(NIgerian_Fintech[[#This Row],[TransactionDate]], "JJJJ")</f>
        <v>2024</v>
      </c>
      <c r="K4026" s="3" t="str">
        <f>TEXT(NIgerian_Fintech[[#This Row],[TransactionDate]], "MMMM")</f>
        <v>September</v>
      </c>
      <c r="L4026" s="3" t="str">
        <f>TEXT(NIgerian_Fintech[[#This Row],[TransactionDate]], "MM")</f>
        <v>09</v>
      </c>
      <c r="M4026" s="3" t="str">
        <f>TEXT(NIgerian_Fintech[[#This Row],[TransactionDate]], "tttt")</f>
        <v>Thursday</v>
      </c>
      <c r="N4026" s="2" t="s">
        <v>16</v>
      </c>
    </row>
    <row r="4027" spans="1:14" ht="14.5" x14ac:dyDescent="0.35">
      <c r="A4027" s="2" t="s">
        <v>8084</v>
      </c>
      <c r="B4027" s="2" t="s">
        <v>8085</v>
      </c>
      <c r="C4027" s="2">
        <v>59</v>
      </c>
      <c r="D4027" s="2" t="s">
        <v>12</v>
      </c>
      <c r="E4027" s="2" t="s">
        <v>29</v>
      </c>
      <c r="F4027" s="2" t="s">
        <v>35</v>
      </c>
      <c r="G4027" s="2" t="s">
        <v>30</v>
      </c>
      <c r="H4027" s="7">
        <v>3889.66</v>
      </c>
      <c r="I4027" s="3">
        <v>44929</v>
      </c>
      <c r="J4027" s="3" t="str">
        <f>TEXT(NIgerian_Fintech[[#This Row],[TransactionDate]], "JJJJ")</f>
        <v>2023</v>
      </c>
      <c r="K4027" s="3" t="str">
        <f>TEXT(NIgerian_Fintech[[#This Row],[TransactionDate]], "MMMM")</f>
        <v>January</v>
      </c>
      <c r="L4027" s="3" t="str">
        <f>TEXT(NIgerian_Fintech[[#This Row],[TransactionDate]], "MM")</f>
        <v>01</v>
      </c>
      <c r="M4027" s="3" t="str">
        <f>TEXT(NIgerian_Fintech[[#This Row],[TransactionDate]], "tttt")</f>
        <v>Tuesday</v>
      </c>
      <c r="N4027" s="2" t="s">
        <v>16</v>
      </c>
    </row>
    <row r="4028" spans="1:14" ht="14.5" x14ac:dyDescent="0.35">
      <c r="A4028" s="2" t="s">
        <v>8086</v>
      </c>
      <c r="B4028" s="2" t="s">
        <v>8087</v>
      </c>
      <c r="C4028" s="2">
        <v>43</v>
      </c>
      <c r="D4028" s="2" t="s">
        <v>39</v>
      </c>
      <c r="E4028" s="2" t="s">
        <v>52</v>
      </c>
      <c r="F4028" s="2" t="s">
        <v>35</v>
      </c>
      <c r="G4028" s="2" t="s">
        <v>36</v>
      </c>
      <c r="H4028" s="7">
        <v>643.61</v>
      </c>
      <c r="I4028" s="3">
        <v>45018</v>
      </c>
      <c r="J4028" s="3" t="str">
        <f>TEXT(NIgerian_Fintech[[#This Row],[TransactionDate]], "JJJJ")</f>
        <v>2023</v>
      </c>
      <c r="K4028" s="3" t="str">
        <f>TEXT(NIgerian_Fintech[[#This Row],[TransactionDate]], "MMMM")</f>
        <v>April</v>
      </c>
      <c r="L4028" s="3" t="str">
        <f>TEXT(NIgerian_Fintech[[#This Row],[TransactionDate]], "MM")</f>
        <v>04</v>
      </c>
      <c r="M4028" s="3" t="str">
        <f>TEXT(NIgerian_Fintech[[#This Row],[TransactionDate]], "tttt")</f>
        <v>Sunday</v>
      </c>
      <c r="N4028" s="2" t="s">
        <v>16</v>
      </c>
    </row>
    <row r="4029" spans="1:14" ht="14.5" x14ac:dyDescent="0.35">
      <c r="A4029" s="2" t="s">
        <v>8088</v>
      </c>
      <c r="B4029" s="2" t="s">
        <v>8089</v>
      </c>
      <c r="C4029" s="2">
        <v>42</v>
      </c>
      <c r="D4029" s="2" t="s">
        <v>12</v>
      </c>
      <c r="E4029" s="2" t="s">
        <v>93</v>
      </c>
      <c r="F4029" s="2" t="s">
        <v>19</v>
      </c>
      <c r="G4029" s="2" t="s">
        <v>36</v>
      </c>
      <c r="H4029" s="7">
        <v>1837.02</v>
      </c>
      <c r="I4029" s="3">
        <v>45333</v>
      </c>
      <c r="J4029" s="3" t="str">
        <f>TEXT(NIgerian_Fintech[[#This Row],[TransactionDate]], "JJJJ")</f>
        <v>2024</v>
      </c>
      <c r="K4029" s="3" t="str">
        <f>TEXT(NIgerian_Fintech[[#This Row],[TransactionDate]], "MMMM")</f>
        <v>February</v>
      </c>
      <c r="L4029" s="3" t="str">
        <f>TEXT(NIgerian_Fintech[[#This Row],[TransactionDate]], "MM")</f>
        <v>02</v>
      </c>
      <c r="M4029" s="3" t="str">
        <f>TEXT(NIgerian_Fintech[[#This Row],[TransactionDate]], "tttt")</f>
        <v>Sunday</v>
      </c>
      <c r="N4029" s="2" t="s">
        <v>16</v>
      </c>
    </row>
    <row r="4030" spans="1:14" ht="14.5" x14ac:dyDescent="0.35">
      <c r="A4030" s="2" t="s">
        <v>8090</v>
      </c>
      <c r="B4030" s="2" t="s">
        <v>8091</v>
      </c>
      <c r="C4030" s="2">
        <v>27</v>
      </c>
      <c r="D4030" s="2" t="s">
        <v>39</v>
      </c>
      <c r="E4030" s="2" t="s">
        <v>52</v>
      </c>
      <c r="F4030" s="2" t="s">
        <v>25</v>
      </c>
      <c r="G4030" s="2" t="s">
        <v>15</v>
      </c>
      <c r="H4030" s="7">
        <v>5287.96</v>
      </c>
      <c r="I4030" s="3">
        <v>45602</v>
      </c>
      <c r="J4030" s="3" t="str">
        <f>TEXT(NIgerian_Fintech[[#This Row],[TransactionDate]], "JJJJ")</f>
        <v>2024</v>
      </c>
      <c r="K4030" s="3" t="str">
        <f>TEXT(NIgerian_Fintech[[#This Row],[TransactionDate]], "MMMM")</f>
        <v>November</v>
      </c>
      <c r="L4030" s="3" t="str">
        <f>TEXT(NIgerian_Fintech[[#This Row],[TransactionDate]], "MM")</f>
        <v>11</v>
      </c>
      <c r="M4030" s="3" t="str">
        <f>TEXT(NIgerian_Fintech[[#This Row],[TransactionDate]], "tttt")</f>
        <v>Wednesday</v>
      </c>
      <c r="N4030" s="2" t="s">
        <v>16</v>
      </c>
    </row>
    <row r="4031" spans="1:14" ht="14.5" x14ac:dyDescent="0.35">
      <c r="A4031" s="2" t="s">
        <v>8092</v>
      </c>
      <c r="B4031" s="2" t="s">
        <v>8093</v>
      </c>
      <c r="C4031" s="2">
        <v>62</v>
      </c>
      <c r="D4031" s="2" t="s">
        <v>39</v>
      </c>
      <c r="E4031" s="2" t="s">
        <v>74</v>
      </c>
      <c r="F4031" s="2" t="s">
        <v>14</v>
      </c>
      <c r="G4031" s="2" t="s">
        <v>36</v>
      </c>
      <c r="H4031" s="7">
        <v>7233.69</v>
      </c>
      <c r="I4031" s="3">
        <v>45367</v>
      </c>
      <c r="J4031" s="3" t="str">
        <f>TEXT(NIgerian_Fintech[[#This Row],[TransactionDate]], "JJJJ")</f>
        <v>2024</v>
      </c>
      <c r="K4031" s="3" t="str">
        <f>TEXT(NIgerian_Fintech[[#This Row],[TransactionDate]], "MMMM")</f>
        <v>March</v>
      </c>
      <c r="L4031" s="3" t="str">
        <f>TEXT(NIgerian_Fintech[[#This Row],[TransactionDate]], "MM")</f>
        <v>03</v>
      </c>
      <c r="M4031" s="3" t="str">
        <f>TEXT(NIgerian_Fintech[[#This Row],[TransactionDate]], "tttt")</f>
        <v>Saturday</v>
      </c>
      <c r="N4031" s="2" t="s">
        <v>16</v>
      </c>
    </row>
    <row r="4032" spans="1:14" ht="14.5" x14ac:dyDescent="0.35">
      <c r="A4032" s="2" t="s">
        <v>8094</v>
      </c>
      <c r="B4032" s="2" t="s">
        <v>8095</v>
      </c>
      <c r="C4032" s="2">
        <v>36</v>
      </c>
      <c r="D4032" s="2" t="s">
        <v>39</v>
      </c>
      <c r="E4032" s="2" t="s">
        <v>93</v>
      </c>
      <c r="F4032" s="2" t="s">
        <v>25</v>
      </c>
      <c r="G4032" s="2" t="s">
        <v>15</v>
      </c>
      <c r="H4032" s="7">
        <v>2448.04</v>
      </c>
      <c r="I4032" s="3">
        <v>45557</v>
      </c>
      <c r="J4032" s="3" t="str">
        <f>TEXT(NIgerian_Fintech[[#This Row],[TransactionDate]], "JJJJ")</f>
        <v>2024</v>
      </c>
      <c r="K4032" s="3" t="str">
        <f>TEXT(NIgerian_Fintech[[#This Row],[TransactionDate]], "MMMM")</f>
        <v>September</v>
      </c>
      <c r="L4032" s="3" t="str">
        <f>TEXT(NIgerian_Fintech[[#This Row],[TransactionDate]], "MM")</f>
        <v>09</v>
      </c>
      <c r="M4032" s="3" t="str">
        <f>TEXT(NIgerian_Fintech[[#This Row],[TransactionDate]], "tttt")</f>
        <v>Sunday</v>
      </c>
      <c r="N4032" s="2" t="s">
        <v>16</v>
      </c>
    </row>
    <row r="4033" spans="1:14" ht="14.5" x14ac:dyDescent="0.35">
      <c r="A4033" s="2" t="s">
        <v>8096</v>
      </c>
      <c r="B4033" s="2" t="s">
        <v>8097</v>
      </c>
      <c r="C4033" s="2">
        <v>28</v>
      </c>
      <c r="D4033" s="2" t="s">
        <v>12</v>
      </c>
      <c r="E4033" s="2" t="s">
        <v>93</v>
      </c>
      <c r="F4033" s="2" t="s">
        <v>35</v>
      </c>
      <c r="G4033" s="2" t="s">
        <v>20</v>
      </c>
      <c r="H4033" s="7">
        <v>13189.25</v>
      </c>
      <c r="I4033" s="3">
        <v>45358</v>
      </c>
      <c r="J4033" s="3" t="str">
        <f>TEXT(NIgerian_Fintech[[#This Row],[TransactionDate]], "JJJJ")</f>
        <v>2024</v>
      </c>
      <c r="K4033" s="3" t="str">
        <f>TEXT(NIgerian_Fintech[[#This Row],[TransactionDate]], "MMMM")</f>
        <v>March</v>
      </c>
      <c r="L4033" s="3" t="str">
        <f>TEXT(NIgerian_Fintech[[#This Row],[TransactionDate]], "MM")</f>
        <v>03</v>
      </c>
      <c r="M4033" s="3" t="str">
        <f>TEXT(NIgerian_Fintech[[#This Row],[TransactionDate]], "tttt")</f>
        <v>Thursday</v>
      </c>
      <c r="N4033" s="2" t="s">
        <v>16</v>
      </c>
    </row>
    <row r="4034" spans="1:14" ht="14.5" x14ac:dyDescent="0.35">
      <c r="A4034" s="2" t="s">
        <v>8098</v>
      </c>
      <c r="B4034" s="2" t="s">
        <v>8099</v>
      </c>
      <c r="C4034" s="2">
        <v>30</v>
      </c>
      <c r="D4034" s="2" t="s">
        <v>39</v>
      </c>
      <c r="E4034" s="2" t="s">
        <v>24</v>
      </c>
      <c r="F4034" s="2" t="s">
        <v>55</v>
      </c>
      <c r="G4034" s="2" t="s">
        <v>20</v>
      </c>
      <c r="H4034" s="7">
        <v>8924.8799999999992</v>
      </c>
      <c r="I4034" s="3">
        <v>44987</v>
      </c>
      <c r="J4034" s="3" t="str">
        <f>TEXT(NIgerian_Fintech[[#This Row],[TransactionDate]], "JJJJ")</f>
        <v>2023</v>
      </c>
      <c r="K4034" s="3" t="str">
        <f>TEXT(NIgerian_Fintech[[#This Row],[TransactionDate]], "MMMM")</f>
        <v>March</v>
      </c>
      <c r="L4034" s="3" t="str">
        <f>TEXT(NIgerian_Fintech[[#This Row],[TransactionDate]], "MM")</f>
        <v>03</v>
      </c>
      <c r="M4034" s="3" t="str">
        <f>TEXT(NIgerian_Fintech[[#This Row],[TransactionDate]], "tttt")</f>
        <v>Thursday</v>
      </c>
      <c r="N4034" s="2" t="s">
        <v>21</v>
      </c>
    </row>
    <row r="4035" spans="1:14" ht="14.5" x14ac:dyDescent="0.35">
      <c r="A4035" s="2" t="s">
        <v>8100</v>
      </c>
      <c r="B4035" s="2" t="s">
        <v>8101</v>
      </c>
      <c r="C4035" s="2">
        <v>25</v>
      </c>
      <c r="D4035" s="2" t="s">
        <v>39</v>
      </c>
      <c r="E4035" s="2" t="s">
        <v>74</v>
      </c>
      <c r="F4035" s="2" t="s">
        <v>19</v>
      </c>
      <c r="G4035" s="2" t="s">
        <v>36</v>
      </c>
      <c r="H4035" s="7">
        <v>11768.78</v>
      </c>
      <c r="I4035" s="3">
        <v>45652</v>
      </c>
      <c r="J4035" s="3" t="str">
        <f>TEXT(NIgerian_Fintech[[#This Row],[TransactionDate]], "JJJJ")</f>
        <v>2024</v>
      </c>
      <c r="K4035" s="3" t="str">
        <f>TEXT(NIgerian_Fintech[[#This Row],[TransactionDate]], "MMMM")</f>
        <v>December</v>
      </c>
      <c r="L4035" s="3" t="str">
        <f>TEXT(NIgerian_Fintech[[#This Row],[TransactionDate]], "MM")</f>
        <v>12</v>
      </c>
      <c r="M4035" s="3" t="str">
        <f>TEXT(NIgerian_Fintech[[#This Row],[TransactionDate]], "tttt")</f>
        <v>Thursday</v>
      </c>
      <c r="N4035" s="2" t="s">
        <v>16</v>
      </c>
    </row>
    <row r="4036" spans="1:14" ht="14.5" x14ac:dyDescent="0.35">
      <c r="A4036" s="2" t="s">
        <v>8102</v>
      </c>
      <c r="B4036" s="2" t="s">
        <v>8103</v>
      </c>
      <c r="C4036" s="2">
        <v>57</v>
      </c>
      <c r="D4036" s="2" t="s">
        <v>39</v>
      </c>
      <c r="E4036" s="2" t="s">
        <v>93</v>
      </c>
      <c r="F4036" s="2" t="s">
        <v>19</v>
      </c>
      <c r="G4036" s="2" t="s">
        <v>30</v>
      </c>
      <c r="H4036" s="7">
        <v>13196.29</v>
      </c>
      <c r="I4036" s="3">
        <v>45399</v>
      </c>
      <c r="J4036" s="3" t="str">
        <f>TEXT(NIgerian_Fintech[[#This Row],[TransactionDate]], "JJJJ")</f>
        <v>2024</v>
      </c>
      <c r="K4036" s="3" t="str">
        <f>TEXT(NIgerian_Fintech[[#This Row],[TransactionDate]], "MMMM")</f>
        <v>April</v>
      </c>
      <c r="L4036" s="3" t="str">
        <f>TEXT(NIgerian_Fintech[[#This Row],[TransactionDate]], "MM")</f>
        <v>04</v>
      </c>
      <c r="M4036" s="3" t="str">
        <f>TEXT(NIgerian_Fintech[[#This Row],[TransactionDate]], "tttt")</f>
        <v>Wednesday</v>
      </c>
      <c r="N4036" s="2" t="s">
        <v>16</v>
      </c>
    </row>
    <row r="4037" spans="1:14" ht="14.5" x14ac:dyDescent="0.35">
      <c r="A4037" s="2" t="s">
        <v>8104</v>
      </c>
      <c r="B4037" s="2" t="s">
        <v>8105</v>
      </c>
      <c r="C4037" s="2">
        <v>21</v>
      </c>
      <c r="D4037" s="2" t="s">
        <v>39</v>
      </c>
      <c r="E4037" s="2" t="s">
        <v>42</v>
      </c>
      <c r="F4037" s="2" t="s">
        <v>35</v>
      </c>
      <c r="G4037" s="2" t="s">
        <v>26</v>
      </c>
      <c r="H4037" s="7">
        <v>12979.92</v>
      </c>
      <c r="I4037" s="3">
        <v>45173</v>
      </c>
      <c r="J4037" s="3" t="str">
        <f>TEXT(NIgerian_Fintech[[#This Row],[TransactionDate]], "JJJJ")</f>
        <v>2023</v>
      </c>
      <c r="K4037" s="3" t="str">
        <f>TEXT(NIgerian_Fintech[[#This Row],[TransactionDate]], "MMMM")</f>
        <v>September</v>
      </c>
      <c r="L4037" s="3" t="str">
        <f>TEXT(NIgerian_Fintech[[#This Row],[TransactionDate]], "MM")</f>
        <v>09</v>
      </c>
      <c r="M4037" s="3" t="str">
        <f>TEXT(NIgerian_Fintech[[#This Row],[TransactionDate]], "tttt")</f>
        <v>Monday</v>
      </c>
      <c r="N4037" s="2" t="s">
        <v>69</v>
      </c>
    </row>
    <row r="4038" spans="1:14" ht="14.5" x14ac:dyDescent="0.35">
      <c r="A4038" s="2" t="s">
        <v>8106</v>
      </c>
      <c r="B4038" s="2" t="s">
        <v>8107</v>
      </c>
      <c r="C4038" s="2">
        <v>64</v>
      </c>
      <c r="D4038" s="2" t="s">
        <v>39</v>
      </c>
      <c r="E4038" s="2" t="s">
        <v>64</v>
      </c>
      <c r="F4038" s="2" t="s">
        <v>25</v>
      </c>
      <c r="G4038" s="2" t="s">
        <v>30</v>
      </c>
      <c r="H4038" s="7">
        <v>27525.34</v>
      </c>
      <c r="I4038" s="3">
        <v>45298</v>
      </c>
      <c r="J4038" s="3" t="str">
        <f>TEXT(NIgerian_Fintech[[#This Row],[TransactionDate]], "JJJJ")</f>
        <v>2024</v>
      </c>
      <c r="K4038" s="3" t="str">
        <f>TEXT(NIgerian_Fintech[[#This Row],[TransactionDate]], "MMMM")</f>
        <v>January</v>
      </c>
      <c r="L4038" s="3" t="str">
        <f>TEXT(NIgerian_Fintech[[#This Row],[TransactionDate]], "MM")</f>
        <v>01</v>
      </c>
      <c r="M4038" s="3" t="str">
        <f>TEXT(NIgerian_Fintech[[#This Row],[TransactionDate]], "tttt")</f>
        <v>Sunday</v>
      </c>
      <c r="N4038" s="2" t="s">
        <v>16</v>
      </c>
    </row>
    <row r="4039" spans="1:14" ht="14.5" x14ac:dyDescent="0.35">
      <c r="A4039" s="2" t="s">
        <v>8108</v>
      </c>
      <c r="B4039" s="2" t="s">
        <v>8109</v>
      </c>
      <c r="C4039" s="2">
        <v>48</v>
      </c>
      <c r="D4039" s="2" t="s">
        <v>39</v>
      </c>
      <c r="E4039" s="2" t="s">
        <v>29</v>
      </c>
      <c r="F4039" s="2" t="s">
        <v>19</v>
      </c>
      <c r="G4039" s="2" t="s">
        <v>36</v>
      </c>
      <c r="H4039" s="7">
        <v>2707.86</v>
      </c>
      <c r="I4039" s="3">
        <v>45215</v>
      </c>
      <c r="J4039" s="3" t="str">
        <f>TEXT(NIgerian_Fintech[[#This Row],[TransactionDate]], "JJJJ")</f>
        <v>2023</v>
      </c>
      <c r="K4039" s="3" t="str">
        <f>TEXT(NIgerian_Fintech[[#This Row],[TransactionDate]], "MMMM")</f>
        <v>October</v>
      </c>
      <c r="L4039" s="3" t="str">
        <f>TEXT(NIgerian_Fintech[[#This Row],[TransactionDate]], "MM")</f>
        <v>10</v>
      </c>
      <c r="M4039" s="3" t="str">
        <f>TEXT(NIgerian_Fintech[[#This Row],[TransactionDate]], "tttt")</f>
        <v>Monday</v>
      </c>
      <c r="N4039" s="2" t="s">
        <v>16</v>
      </c>
    </row>
    <row r="4040" spans="1:14" ht="14.5" x14ac:dyDescent="0.35">
      <c r="A4040" s="2" t="s">
        <v>8110</v>
      </c>
      <c r="B4040" s="2" t="s">
        <v>8111</v>
      </c>
      <c r="C4040" s="2">
        <v>45</v>
      </c>
      <c r="D4040" s="2" t="s">
        <v>39</v>
      </c>
      <c r="E4040" s="2" t="s">
        <v>42</v>
      </c>
      <c r="F4040" s="2" t="s">
        <v>14</v>
      </c>
      <c r="G4040" s="2" t="s">
        <v>15</v>
      </c>
      <c r="H4040" s="7">
        <v>3149.24</v>
      </c>
      <c r="I4040" s="3">
        <v>45516</v>
      </c>
      <c r="J4040" s="3" t="str">
        <f>TEXT(NIgerian_Fintech[[#This Row],[TransactionDate]], "JJJJ")</f>
        <v>2024</v>
      </c>
      <c r="K4040" s="3" t="str">
        <f>TEXT(NIgerian_Fintech[[#This Row],[TransactionDate]], "MMMM")</f>
        <v>August</v>
      </c>
      <c r="L4040" s="3" t="str">
        <f>TEXT(NIgerian_Fintech[[#This Row],[TransactionDate]], "MM")</f>
        <v>08</v>
      </c>
      <c r="M4040" s="3" t="str">
        <f>TEXT(NIgerian_Fintech[[#This Row],[TransactionDate]], "tttt")</f>
        <v>Monday</v>
      </c>
      <c r="N4040" s="2" t="s">
        <v>16</v>
      </c>
    </row>
    <row r="4041" spans="1:14" ht="14.5" x14ac:dyDescent="0.35">
      <c r="A4041" s="2" t="s">
        <v>8112</v>
      </c>
      <c r="B4041" s="2" t="s">
        <v>8113</v>
      </c>
      <c r="C4041" s="2">
        <v>28</v>
      </c>
      <c r="D4041" s="2" t="s">
        <v>39</v>
      </c>
      <c r="E4041" s="2" t="s">
        <v>42</v>
      </c>
      <c r="F4041" s="2" t="s">
        <v>19</v>
      </c>
      <c r="G4041" s="2" t="s">
        <v>30</v>
      </c>
      <c r="H4041" s="7">
        <v>989.38</v>
      </c>
      <c r="I4041" s="3">
        <v>44950</v>
      </c>
      <c r="J4041" s="3" t="str">
        <f>TEXT(NIgerian_Fintech[[#This Row],[TransactionDate]], "JJJJ")</f>
        <v>2023</v>
      </c>
      <c r="K4041" s="3" t="str">
        <f>TEXT(NIgerian_Fintech[[#This Row],[TransactionDate]], "MMMM")</f>
        <v>January</v>
      </c>
      <c r="L4041" s="3" t="str">
        <f>TEXT(NIgerian_Fintech[[#This Row],[TransactionDate]], "MM")</f>
        <v>01</v>
      </c>
      <c r="M4041" s="3" t="str">
        <f>TEXT(NIgerian_Fintech[[#This Row],[TransactionDate]], "tttt")</f>
        <v>Tuesday</v>
      </c>
      <c r="N4041" s="2" t="s">
        <v>16</v>
      </c>
    </row>
    <row r="4042" spans="1:14" ht="14.5" x14ac:dyDescent="0.35">
      <c r="A4042" s="2" t="s">
        <v>8114</v>
      </c>
      <c r="B4042" s="2" t="s">
        <v>8115</v>
      </c>
      <c r="C4042" s="2">
        <v>60</v>
      </c>
      <c r="D4042" s="2" t="s">
        <v>39</v>
      </c>
      <c r="E4042" s="2" t="s">
        <v>74</v>
      </c>
      <c r="F4042" s="2" t="s">
        <v>25</v>
      </c>
      <c r="G4042" s="2" t="s">
        <v>20</v>
      </c>
      <c r="H4042" s="7">
        <v>8979.26</v>
      </c>
      <c r="I4042" s="3">
        <v>45332</v>
      </c>
      <c r="J4042" s="3" t="str">
        <f>TEXT(NIgerian_Fintech[[#This Row],[TransactionDate]], "JJJJ")</f>
        <v>2024</v>
      </c>
      <c r="K4042" s="3" t="str">
        <f>TEXT(NIgerian_Fintech[[#This Row],[TransactionDate]], "MMMM")</f>
        <v>February</v>
      </c>
      <c r="L4042" s="3" t="str">
        <f>TEXT(NIgerian_Fintech[[#This Row],[TransactionDate]], "MM")</f>
        <v>02</v>
      </c>
      <c r="M4042" s="3" t="str">
        <f>TEXT(NIgerian_Fintech[[#This Row],[TransactionDate]], "tttt")</f>
        <v>Saturday</v>
      </c>
      <c r="N4042" s="2" t="s">
        <v>16</v>
      </c>
    </row>
    <row r="4043" spans="1:14" ht="14.5" x14ac:dyDescent="0.35">
      <c r="A4043" s="2" t="s">
        <v>8116</v>
      </c>
      <c r="B4043" s="2" t="s">
        <v>8117</v>
      </c>
      <c r="C4043" s="2">
        <v>18</v>
      </c>
      <c r="D4043" s="2" t="s">
        <v>39</v>
      </c>
      <c r="E4043" s="2" t="s">
        <v>24</v>
      </c>
      <c r="F4043" s="2" t="s">
        <v>35</v>
      </c>
      <c r="G4043" s="2" t="s">
        <v>36</v>
      </c>
      <c r="H4043" s="7">
        <v>5028.33</v>
      </c>
      <c r="I4043" s="3">
        <v>45234</v>
      </c>
      <c r="J4043" s="3" t="str">
        <f>TEXT(NIgerian_Fintech[[#This Row],[TransactionDate]], "JJJJ")</f>
        <v>2023</v>
      </c>
      <c r="K4043" s="3" t="str">
        <f>TEXT(NIgerian_Fintech[[#This Row],[TransactionDate]], "MMMM")</f>
        <v>November</v>
      </c>
      <c r="L4043" s="3" t="str">
        <f>TEXT(NIgerian_Fintech[[#This Row],[TransactionDate]], "MM")</f>
        <v>11</v>
      </c>
      <c r="M4043" s="3" t="str">
        <f>TEXT(NIgerian_Fintech[[#This Row],[TransactionDate]], "tttt")</f>
        <v>Saturday</v>
      </c>
      <c r="N4043" s="2" t="s">
        <v>21</v>
      </c>
    </row>
    <row r="4044" spans="1:14" ht="14.5" x14ac:dyDescent="0.35">
      <c r="A4044" s="2" t="s">
        <v>8118</v>
      </c>
      <c r="B4044" s="2" t="s">
        <v>8119</v>
      </c>
      <c r="C4044" s="2">
        <v>64</v>
      </c>
      <c r="D4044" s="2" t="s">
        <v>39</v>
      </c>
      <c r="E4044" s="2" t="s">
        <v>74</v>
      </c>
      <c r="F4044" s="2" t="s">
        <v>14</v>
      </c>
      <c r="G4044" s="2" t="s">
        <v>30</v>
      </c>
      <c r="H4044" s="7">
        <v>6855.74</v>
      </c>
      <c r="I4044" s="3">
        <v>45539</v>
      </c>
      <c r="J4044" s="3" t="str">
        <f>TEXT(NIgerian_Fintech[[#This Row],[TransactionDate]], "JJJJ")</f>
        <v>2024</v>
      </c>
      <c r="K4044" s="3" t="str">
        <f>TEXT(NIgerian_Fintech[[#This Row],[TransactionDate]], "MMMM")</f>
        <v>September</v>
      </c>
      <c r="L4044" s="3" t="str">
        <f>TEXT(NIgerian_Fintech[[#This Row],[TransactionDate]], "MM")</f>
        <v>09</v>
      </c>
      <c r="M4044" s="3" t="str">
        <f>TEXT(NIgerian_Fintech[[#This Row],[TransactionDate]], "tttt")</f>
        <v>Wednesday</v>
      </c>
      <c r="N4044" s="2" t="s">
        <v>16</v>
      </c>
    </row>
    <row r="4045" spans="1:14" ht="14.5" x14ac:dyDescent="0.35">
      <c r="A4045" s="2" t="s">
        <v>8120</v>
      </c>
      <c r="B4045" s="2" t="s">
        <v>8121</v>
      </c>
      <c r="C4045" s="2">
        <v>55</v>
      </c>
      <c r="D4045" s="2" t="s">
        <v>39</v>
      </c>
      <c r="E4045" s="2" t="s">
        <v>29</v>
      </c>
      <c r="F4045" s="2" t="s">
        <v>14</v>
      </c>
      <c r="G4045" s="2" t="s">
        <v>30</v>
      </c>
      <c r="H4045" s="7">
        <v>1861.14</v>
      </c>
      <c r="I4045" s="3">
        <v>45298</v>
      </c>
      <c r="J4045" s="3" t="str">
        <f>TEXT(NIgerian_Fintech[[#This Row],[TransactionDate]], "JJJJ")</f>
        <v>2024</v>
      </c>
      <c r="K4045" s="3" t="str">
        <f>TEXT(NIgerian_Fintech[[#This Row],[TransactionDate]], "MMMM")</f>
        <v>January</v>
      </c>
      <c r="L4045" s="3" t="str">
        <f>TEXT(NIgerian_Fintech[[#This Row],[TransactionDate]], "MM")</f>
        <v>01</v>
      </c>
      <c r="M4045" s="3" t="str">
        <f>TEXT(NIgerian_Fintech[[#This Row],[TransactionDate]], "tttt")</f>
        <v>Sunday</v>
      </c>
      <c r="N4045" s="2" t="s">
        <v>16</v>
      </c>
    </row>
    <row r="4046" spans="1:14" ht="14.5" x14ac:dyDescent="0.35">
      <c r="A4046" s="2" t="s">
        <v>8122</v>
      </c>
      <c r="B4046" s="2" t="s">
        <v>8123</v>
      </c>
      <c r="C4046" s="2">
        <v>41</v>
      </c>
      <c r="D4046" s="2" t="s">
        <v>12</v>
      </c>
      <c r="E4046" s="2" t="s">
        <v>64</v>
      </c>
      <c r="F4046" s="2" t="s">
        <v>19</v>
      </c>
      <c r="G4046" s="2" t="s">
        <v>15</v>
      </c>
      <c r="H4046" s="7">
        <v>10471.41</v>
      </c>
      <c r="I4046" s="3">
        <v>45561</v>
      </c>
      <c r="J4046" s="3" t="str">
        <f>TEXT(NIgerian_Fintech[[#This Row],[TransactionDate]], "JJJJ")</f>
        <v>2024</v>
      </c>
      <c r="K4046" s="3" t="str">
        <f>TEXT(NIgerian_Fintech[[#This Row],[TransactionDate]], "MMMM")</f>
        <v>September</v>
      </c>
      <c r="L4046" s="3" t="str">
        <f>TEXT(NIgerian_Fintech[[#This Row],[TransactionDate]], "MM")</f>
        <v>09</v>
      </c>
      <c r="M4046" s="3" t="str">
        <f>TEXT(NIgerian_Fintech[[#This Row],[TransactionDate]], "tttt")</f>
        <v>Thursday</v>
      </c>
      <c r="N4046" s="2" t="s">
        <v>16</v>
      </c>
    </row>
    <row r="4047" spans="1:14" ht="14.5" x14ac:dyDescent="0.35">
      <c r="A4047" s="2" t="s">
        <v>8124</v>
      </c>
      <c r="B4047" s="2" t="s">
        <v>8125</v>
      </c>
      <c r="C4047" s="2">
        <v>64</v>
      </c>
      <c r="D4047" s="2" t="s">
        <v>12</v>
      </c>
      <c r="E4047" s="2" t="s">
        <v>52</v>
      </c>
      <c r="F4047" s="2" t="s">
        <v>25</v>
      </c>
      <c r="G4047" s="2" t="s">
        <v>15</v>
      </c>
      <c r="H4047" s="7">
        <v>9650.07</v>
      </c>
      <c r="I4047" s="3">
        <v>45141</v>
      </c>
      <c r="J4047" s="3" t="str">
        <f>TEXT(NIgerian_Fintech[[#This Row],[TransactionDate]], "JJJJ")</f>
        <v>2023</v>
      </c>
      <c r="K4047" s="3" t="str">
        <f>TEXT(NIgerian_Fintech[[#This Row],[TransactionDate]], "MMMM")</f>
        <v>August</v>
      </c>
      <c r="L4047" s="3" t="str">
        <f>TEXT(NIgerian_Fintech[[#This Row],[TransactionDate]], "MM")</f>
        <v>08</v>
      </c>
      <c r="M4047" s="3" t="str">
        <f>TEXT(NIgerian_Fintech[[#This Row],[TransactionDate]], "tttt")</f>
        <v>Thursday</v>
      </c>
      <c r="N4047" s="2" t="s">
        <v>16</v>
      </c>
    </row>
    <row r="4048" spans="1:14" ht="14.5" x14ac:dyDescent="0.35">
      <c r="A4048" s="2" t="s">
        <v>8126</v>
      </c>
      <c r="B4048" s="2" t="s">
        <v>8127</v>
      </c>
      <c r="C4048" s="2">
        <v>48</v>
      </c>
      <c r="D4048" s="2" t="s">
        <v>39</v>
      </c>
      <c r="E4048" s="2" t="s">
        <v>42</v>
      </c>
      <c r="F4048" s="2" t="s">
        <v>19</v>
      </c>
      <c r="G4048" s="2" t="s">
        <v>15</v>
      </c>
      <c r="H4048" s="7">
        <v>3075.92</v>
      </c>
      <c r="I4048" s="3">
        <v>45188</v>
      </c>
      <c r="J4048" s="3" t="str">
        <f>TEXT(NIgerian_Fintech[[#This Row],[TransactionDate]], "JJJJ")</f>
        <v>2023</v>
      </c>
      <c r="K4048" s="3" t="str">
        <f>TEXT(NIgerian_Fintech[[#This Row],[TransactionDate]], "MMMM")</f>
        <v>September</v>
      </c>
      <c r="L4048" s="3" t="str">
        <f>TEXT(NIgerian_Fintech[[#This Row],[TransactionDate]], "MM")</f>
        <v>09</v>
      </c>
      <c r="M4048" s="3" t="str">
        <f>TEXT(NIgerian_Fintech[[#This Row],[TransactionDate]], "tttt")</f>
        <v>Tuesday</v>
      </c>
      <c r="N4048" s="2" t="s">
        <v>16</v>
      </c>
    </row>
    <row r="4049" spans="1:14" ht="14.5" x14ac:dyDescent="0.35">
      <c r="A4049" s="2" t="s">
        <v>8128</v>
      </c>
      <c r="B4049" s="2" t="s">
        <v>8129</v>
      </c>
      <c r="C4049" s="2">
        <v>58</v>
      </c>
      <c r="D4049" s="2" t="s">
        <v>39</v>
      </c>
      <c r="E4049" s="2" t="s">
        <v>93</v>
      </c>
      <c r="F4049" s="2" t="s">
        <v>55</v>
      </c>
      <c r="G4049" s="2" t="s">
        <v>26</v>
      </c>
      <c r="H4049" s="7">
        <v>6262.68</v>
      </c>
      <c r="I4049" s="3">
        <v>45272</v>
      </c>
      <c r="J4049" s="3" t="str">
        <f>TEXT(NIgerian_Fintech[[#This Row],[TransactionDate]], "JJJJ")</f>
        <v>2023</v>
      </c>
      <c r="K4049" s="3" t="str">
        <f>TEXT(NIgerian_Fintech[[#This Row],[TransactionDate]], "MMMM")</f>
        <v>December</v>
      </c>
      <c r="L4049" s="3" t="str">
        <f>TEXT(NIgerian_Fintech[[#This Row],[TransactionDate]], "MM")</f>
        <v>12</v>
      </c>
      <c r="M4049" s="3" t="str">
        <f>TEXT(NIgerian_Fintech[[#This Row],[TransactionDate]], "tttt")</f>
        <v>Tuesday</v>
      </c>
      <c r="N4049" s="2" t="s">
        <v>16</v>
      </c>
    </row>
    <row r="4050" spans="1:14" ht="14.5" x14ac:dyDescent="0.35">
      <c r="A4050" s="2" t="s">
        <v>8130</v>
      </c>
      <c r="B4050" s="2" t="s">
        <v>8131</v>
      </c>
      <c r="C4050" s="2">
        <v>63</v>
      </c>
      <c r="D4050" s="2" t="s">
        <v>39</v>
      </c>
      <c r="E4050" s="2" t="s">
        <v>64</v>
      </c>
      <c r="F4050" s="2" t="s">
        <v>35</v>
      </c>
      <c r="G4050" s="2" t="s">
        <v>36</v>
      </c>
      <c r="H4050" s="7">
        <v>22471.59</v>
      </c>
      <c r="I4050" s="3">
        <v>45339</v>
      </c>
      <c r="J4050" s="3" t="str">
        <f>TEXT(NIgerian_Fintech[[#This Row],[TransactionDate]], "JJJJ")</f>
        <v>2024</v>
      </c>
      <c r="K4050" s="3" t="str">
        <f>TEXT(NIgerian_Fintech[[#This Row],[TransactionDate]], "MMMM")</f>
        <v>February</v>
      </c>
      <c r="L4050" s="3" t="str">
        <f>TEXT(NIgerian_Fintech[[#This Row],[TransactionDate]], "MM")</f>
        <v>02</v>
      </c>
      <c r="M4050" s="3" t="str">
        <f>TEXT(NIgerian_Fintech[[#This Row],[TransactionDate]], "tttt")</f>
        <v>Saturday</v>
      </c>
      <c r="N4050" s="2" t="s">
        <v>16</v>
      </c>
    </row>
    <row r="4051" spans="1:14" ht="14.5" x14ac:dyDescent="0.35">
      <c r="A4051" s="2" t="s">
        <v>8132</v>
      </c>
      <c r="B4051" s="2" t="s">
        <v>8133</v>
      </c>
      <c r="C4051" s="2">
        <v>43</v>
      </c>
      <c r="D4051" s="2" t="s">
        <v>12</v>
      </c>
      <c r="E4051" s="2" t="s">
        <v>42</v>
      </c>
      <c r="F4051" s="2" t="s">
        <v>55</v>
      </c>
      <c r="G4051" s="2" t="s">
        <v>36</v>
      </c>
      <c r="H4051" s="7">
        <v>14850.06</v>
      </c>
      <c r="I4051" s="3">
        <v>45049</v>
      </c>
      <c r="J4051" s="3" t="str">
        <f>TEXT(NIgerian_Fintech[[#This Row],[TransactionDate]], "JJJJ")</f>
        <v>2023</v>
      </c>
      <c r="K4051" s="3" t="str">
        <f>TEXT(NIgerian_Fintech[[#This Row],[TransactionDate]], "MMMM")</f>
        <v>May</v>
      </c>
      <c r="L4051" s="3" t="str">
        <f>TEXT(NIgerian_Fintech[[#This Row],[TransactionDate]], "MM")</f>
        <v>05</v>
      </c>
      <c r="M4051" s="3" t="str">
        <f>TEXT(NIgerian_Fintech[[#This Row],[TransactionDate]], "tttt")</f>
        <v>Wednesday</v>
      </c>
      <c r="N4051" s="2" t="s">
        <v>16</v>
      </c>
    </row>
    <row r="4052" spans="1:14" ht="14.5" x14ac:dyDescent="0.35">
      <c r="A4052" s="2" t="s">
        <v>8134</v>
      </c>
      <c r="B4052" s="2" t="s">
        <v>8135</v>
      </c>
      <c r="C4052" s="2">
        <v>22</v>
      </c>
      <c r="D4052" s="2" t="s">
        <v>12</v>
      </c>
      <c r="E4052" s="2" t="s">
        <v>52</v>
      </c>
      <c r="F4052" s="2" t="s">
        <v>14</v>
      </c>
      <c r="G4052" s="2" t="s">
        <v>20</v>
      </c>
      <c r="H4052" s="7">
        <v>2574.04</v>
      </c>
      <c r="I4052" s="3">
        <v>45246</v>
      </c>
      <c r="J4052" s="3" t="str">
        <f>TEXT(NIgerian_Fintech[[#This Row],[TransactionDate]], "JJJJ")</f>
        <v>2023</v>
      </c>
      <c r="K4052" s="3" t="str">
        <f>TEXT(NIgerian_Fintech[[#This Row],[TransactionDate]], "MMMM")</f>
        <v>November</v>
      </c>
      <c r="L4052" s="3" t="str">
        <f>TEXT(NIgerian_Fintech[[#This Row],[TransactionDate]], "MM")</f>
        <v>11</v>
      </c>
      <c r="M4052" s="3" t="str">
        <f>TEXT(NIgerian_Fintech[[#This Row],[TransactionDate]], "tttt")</f>
        <v>Thursday</v>
      </c>
      <c r="N4052" s="2" t="s">
        <v>16</v>
      </c>
    </row>
    <row r="4053" spans="1:14" ht="14.5" x14ac:dyDescent="0.35">
      <c r="A4053" s="2" t="s">
        <v>8136</v>
      </c>
      <c r="B4053" s="2" t="s">
        <v>8137</v>
      </c>
      <c r="C4053" s="2">
        <v>37</v>
      </c>
      <c r="D4053" s="2" t="s">
        <v>12</v>
      </c>
      <c r="E4053" s="2" t="s">
        <v>24</v>
      </c>
      <c r="F4053" s="2" t="s">
        <v>19</v>
      </c>
      <c r="G4053" s="2" t="s">
        <v>20</v>
      </c>
      <c r="H4053" s="7">
        <v>21107.66</v>
      </c>
      <c r="I4053" s="3">
        <v>45263</v>
      </c>
      <c r="J4053" s="3" t="str">
        <f>TEXT(NIgerian_Fintech[[#This Row],[TransactionDate]], "JJJJ")</f>
        <v>2023</v>
      </c>
      <c r="K4053" s="3" t="str">
        <f>TEXT(NIgerian_Fintech[[#This Row],[TransactionDate]], "MMMM")</f>
        <v>December</v>
      </c>
      <c r="L4053" s="3" t="str">
        <f>TEXT(NIgerian_Fintech[[#This Row],[TransactionDate]], "MM")</f>
        <v>12</v>
      </c>
      <c r="M4053" s="3" t="str">
        <f>TEXT(NIgerian_Fintech[[#This Row],[TransactionDate]], "tttt")</f>
        <v>Sunday</v>
      </c>
      <c r="N4053" s="2" t="s">
        <v>16</v>
      </c>
    </row>
    <row r="4054" spans="1:14" ht="14.5" x14ac:dyDescent="0.35">
      <c r="A4054" s="2" t="s">
        <v>8138</v>
      </c>
      <c r="B4054" s="2" t="s">
        <v>8139</v>
      </c>
      <c r="C4054" s="2">
        <v>58</v>
      </c>
      <c r="D4054" s="2" t="s">
        <v>39</v>
      </c>
      <c r="E4054" s="2" t="s">
        <v>93</v>
      </c>
      <c r="F4054" s="2" t="s">
        <v>55</v>
      </c>
      <c r="G4054" s="2" t="s">
        <v>36</v>
      </c>
      <c r="H4054" s="7">
        <v>696.86</v>
      </c>
      <c r="I4054" s="3">
        <v>45084</v>
      </c>
      <c r="J4054" s="3" t="str">
        <f>TEXT(NIgerian_Fintech[[#This Row],[TransactionDate]], "JJJJ")</f>
        <v>2023</v>
      </c>
      <c r="K4054" s="3" t="str">
        <f>TEXT(NIgerian_Fintech[[#This Row],[TransactionDate]], "MMMM")</f>
        <v>June</v>
      </c>
      <c r="L4054" s="3" t="str">
        <f>TEXT(NIgerian_Fintech[[#This Row],[TransactionDate]], "MM")</f>
        <v>06</v>
      </c>
      <c r="M4054" s="3" t="str">
        <f>TEXT(NIgerian_Fintech[[#This Row],[TransactionDate]], "tttt")</f>
        <v>Wednesday</v>
      </c>
      <c r="N4054" s="2" t="s">
        <v>16</v>
      </c>
    </row>
    <row r="4055" spans="1:14" ht="14.5" x14ac:dyDescent="0.35">
      <c r="A4055" s="2" t="s">
        <v>8140</v>
      </c>
      <c r="B4055" s="2" t="s">
        <v>8141</v>
      </c>
      <c r="C4055" s="2">
        <v>28</v>
      </c>
      <c r="D4055" s="2" t="s">
        <v>39</v>
      </c>
      <c r="E4055" s="2" t="s">
        <v>42</v>
      </c>
      <c r="F4055" s="2" t="s">
        <v>49</v>
      </c>
      <c r="G4055" s="2" t="s">
        <v>30</v>
      </c>
      <c r="H4055" s="7">
        <v>5343.14</v>
      </c>
      <c r="I4055" s="3">
        <v>45253</v>
      </c>
      <c r="J4055" s="3" t="str">
        <f>TEXT(NIgerian_Fintech[[#This Row],[TransactionDate]], "JJJJ")</f>
        <v>2023</v>
      </c>
      <c r="K4055" s="3" t="str">
        <f>TEXT(NIgerian_Fintech[[#This Row],[TransactionDate]], "MMMM")</f>
        <v>November</v>
      </c>
      <c r="L4055" s="3" t="str">
        <f>TEXT(NIgerian_Fintech[[#This Row],[TransactionDate]], "MM")</f>
        <v>11</v>
      </c>
      <c r="M4055" s="3" t="str">
        <f>TEXT(NIgerian_Fintech[[#This Row],[TransactionDate]], "tttt")</f>
        <v>Thursday</v>
      </c>
      <c r="N4055" s="2" t="s">
        <v>16</v>
      </c>
    </row>
    <row r="4056" spans="1:14" ht="14.5" x14ac:dyDescent="0.35">
      <c r="A4056" s="2" t="s">
        <v>8142</v>
      </c>
      <c r="B4056" s="2" t="s">
        <v>8143</v>
      </c>
      <c r="C4056" s="2">
        <v>50</v>
      </c>
      <c r="D4056" s="2" t="s">
        <v>39</v>
      </c>
      <c r="E4056" s="2" t="s">
        <v>13</v>
      </c>
      <c r="F4056" s="2" t="s">
        <v>55</v>
      </c>
      <c r="G4056" s="2" t="s">
        <v>36</v>
      </c>
      <c r="H4056" s="7">
        <v>835.1</v>
      </c>
      <c r="I4056" s="3">
        <v>45587</v>
      </c>
      <c r="J4056" s="3" t="str">
        <f>TEXT(NIgerian_Fintech[[#This Row],[TransactionDate]], "JJJJ")</f>
        <v>2024</v>
      </c>
      <c r="K4056" s="3" t="str">
        <f>TEXT(NIgerian_Fintech[[#This Row],[TransactionDate]], "MMMM")</f>
        <v>October</v>
      </c>
      <c r="L4056" s="3" t="str">
        <f>TEXT(NIgerian_Fintech[[#This Row],[TransactionDate]], "MM")</f>
        <v>10</v>
      </c>
      <c r="M4056" s="3" t="str">
        <f>TEXT(NIgerian_Fintech[[#This Row],[TransactionDate]], "tttt")</f>
        <v>Tuesday</v>
      </c>
      <c r="N4056" s="2" t="s">
        <v>16</v>
      </c>
    </row>
    <row r="4057" spans="1:14" ht="14.5" x14ac:dyDescent="0.35">
      <c r="A4057" s="2" t="s">
        <v>8144</v>
      </c>
      <c r="B4057" s="2" t="s">
        <v>8145</v>
      </c>
      <c r="C4057" s="2">
        <v>55</v>
      </c>
      <c r="D4057" s="2" t="s">
        <v>39</v>
      </c>
      <c r="E4057" s="2" t="s">
        <v>29</v>
      </c>
      <c r="F4057" s="2" t="s">
        <v>19</v>
      </c>
      <c r="G4057" s="2" t="s">
        <v>26</v>
      </c>
      <c r="H4057" s="7">
        <v>25798.44</v>
      </c>
      <c r="I4057" s="3">
        <v>44991</v>
      </c>
      <c r="J4057" s="3" t="str">
        <f>TEXT(NIgerian_Fintech[[#This Row],[TransactionDate]], "JJJJ")</f>
        <v>2023</v>
      </c>
      <c r="K4057" s="3" t="str">
        <f>TEXT(NIgerian_Fintech[[#This Row],[TransactionDate]], "MMMM")</f>
        <v>March</v>
      </c>
      <c r="L4057" s="3" t="str">
        <f>TEXT(NIgerian_Fintech[[#This Row],[TransactionDate]], "MM")</f>
        <v>03</v>
      </c>
      <c r="M4057" s="3" t="str">
        <f>TEXT(NIgerian_Fintech[[#This Row],[TransactionDate]], "tttt")</f>
        <v>Monday</v>
      </c>
      <c r="N4057" s="2" t="s">
        <v>16</v>
      </c>
    </row>
    <row r="4058" spans="1:14" ht="14.5" x14ac:dyDescent="0.35">
      <c r="A4058" s="2" t="s">
        <v>8146</v>
      </c>
      <c r="B4058" s="2" t="s">
        <v>8147</v>
      </c>
      <c r="C4058" s="2">
        <v>44</v>
      </c>
      <c r="D4058" s="2" t="s">
        <v>12</v>
      </c>
      <c r="E4058" s="2" t="s">
        <v>64</v>
      </c>
      <c r="F4058" s="2" t="s">
        <v>19</v>
      </c>
      <c r="G4058" s="2" t="s">
        <v>20</v>
      </c>
      <c r="H4058" s="7">
        <v>415.54</v>
      </c>
      <c r="I4058" s="3">
        <v>45295</v>
      </c>
      <c r="J4058" s="3" t="str">
        <f>TEXT(NIgerian_Fintech[[#This Row],[TransactionDate]], "JJJJ")</f>
        <v>2024</v>
      </c>
      <c r="K4058" s="3" t="str">
        <f>TEXT(NIgerian_Fintech[[#This Row],[TransactionDate]], "MMMM")</f>
        <v>January</v>
      </c>
      <c r="L4058" s="3" t="str">
        <f>TEXT(NIgerian_Fintech[[#This Row],[TransactionDate]], "MM")</f>
        <v>01</v>
      </c>
      <c r="M4058" s="3" t="str">
        <f>TEXT(NIgerian_Fintech[[#This Row],[TransactionDate]], "tttt")</f>
        <v>Thursday</v>
      </c>
      <c r="N4058" s="2" t="s">
        <v>21</v>
      </c>
    </row>
    <row r="4059" spans="1:14" ht="14.5" x14ac:dyDescent="0.35">
      <c r="A4059" s="2" t="s">
        <v>8148</v>
      </c>
      <c r="B4059" s="2" t="s">
        <v>8149</v>
      </c>
      <c r="C4059" s="2">
        <v>51</v>
      </c>
      <c r="D4059" s="2" t="s">
        <v>39</v>
      </c>
      <c r="E4059" s="2" t="s">
        <v>29</v>
      </c>
      <c r="F4059" s="2" t="s">
        <v>35</v>
      </c>
      <c r="G4059" s="2" t="s">
        <v>20</v>
      </c>
      <c r="H4059" s="7">
        <v>1639.79</v>
      </c>
      <c r="I4059" s="3">
        <v>44930</v>
      </c>
      <c r="J4059" s="3" t="str">
        <f>TEXT(NIgerian_Fintech[[#This Row],[TransactionDate]], "JJJJ")</f>
        <v>2023</v>
      </c>
      <c r="K4059" s="3" t="str">
        <f>TEXT(NIgerian_Fintech[[#This Row],[TransactionDate]], "MMMM")</f>
        <v>January</v>
      </c>
      <c r="L4059" s="3" t="str">
        <f>TEXT(NIgerian_Fintech[[#This Row],[TransactionDate]], "MM")</f>
        <v>01</v>
      </c>
      <c r="M4059" s="3" t="str">
        <f>TEXT(NIgerian_Fintech[[#This Row],[TransactionDate]], "tttt")</f>
        <v>Wednesday</v>
      </c>
      <c r="N4059" s="2" t="s">
        <v>16</v>
      </c>
    </row>
    <row r="4060" spans="1:14" ht="14.5" x14ac:dyDescent="0.35">
      <c r="A4060" s="2" t="s">
        <v>8150</v>
      </c>
      <c r="B4060" s="2" t="s">
        <v>8151</v>
      </c>
      <c r="C4060" s="2">
        <v>32</v>
      </c>
      <c r="D4060" s="2" t="s">
        <v>12</v>
      </c>
      <c r="E4060" s="2" t="s">
        <v>74</v>
      </c>
      <c r="F4060" s="2" t="s">
        <v>55</v>
      </c>
      <c r="G4060" s="2" t="s">
        <v>20</v>
      </c>
      <c r="H4060" s="7">
        <v>24655.74</v>
      </c>
      <c r="I4060" s="3">
        <v>45612</v>
      </c>
      <c r="J4060" s="3" t="str">
        <f>TEXT(NIgerian_Fintech[[#This Row],[TransactionDate]], "JJJJ")</f>
        <v>2024</v>
      </c>
      <c r="K4060" s="3" t="str">
        <f>TEXT(NIgerian_Fintech[[#This Row],[TransactionDate]], "MMMM")</f>
        <v>November</v>
      </c>
      <c r="L4060" s="3" t="str">
        <f>TEXT(NIgerian_Fintech[[#This Row],[TransactionDate]], "MM")</f>
        <v>11</v>
      </c>
      <c r="M4060" s="3" t="str">
        <f>TEXT(NIgerian_Fintech[[#This Row],[TransactionDate]], "tttt")</f>
        <v>Saturday</v>
      </c>
      <c r="N4060" s="2" t="s">
        <v>69</v>
      </c>
    </row>
    <row r="4061" spans="1:14" ht="14.5" x14ac:dyDescent="0.35">
      <c r="A4061" s="2" t="s">
        <v>8152</v>
      </c>
      <c r="B4061" s="2" t="s">
        <v>8153</v>
      </c>
      <c r="C4061" s="2">
        <v>49</v>
      </c>
      <c r="D4061" s="2" t="s">
        <v>12</v>
      </c>
      <c r="E4061" s="2" t="s">
        <v>42</v>
      </c>
      <c r="F4061" s="2" t="s">
        <v>19</v>
      </c>
      <c r="G4061" s="2" t="s">
        <v>36</v>
      </c>
      <c r="H4061" s="7">
        <v>8726.51</v>
      </c>
      <c r="I4061" s="3">
        <v>45574</v>
      </c>
      <c r="J4061" s="3" t="str">
        <f>TEXT(NIgerian_Fintech[[#This Row],[TransactionDate]], "JJJJ")</f>
        <v>2024</v>
      </c>
      <c r="K4061" s="3" t="str">
        <f>TEXT(NIgerian_Fintech[[#This Row],[TransactionDate]], "MMMM")</f>
        <v>October</v>
      </c>
      <c r="L4061" s="3" t="str">
        <f>TEXT(NIgerian_Fintech[[#This Row],[TransactionDate]], "MM")</f>
        <v>10</v>
      </c>
      <c r="M4061" s="3" t="str">
        <f>TEXT(NIgerian_Fintech[[#This Row],[TransactionDate]], "tttt")</f>
        <v>Wednesday</v>
      </c>
      <c r="N4061" s="2" t="s">
        <v>16</v>
      </c>
    </row>
    <row r="4062" spans="1:14" ht="14.5" x14ac:dyDescent="0.35">
      <c r="A4062" s="2" t="s">
        <v>8154</v>
      </c>
      <c r="B4062" s="2" t="s">
        <v>8155</v>
      </c>
      <c r="C4062" s="2">
        <v>38</v>
      </c>
      <c r="D4062" s="2" t="s">
        <v>39</v>
      </c>
      <c r="E4062" s="2" t="s">
        <v>93</v>
      </c>
      <c r="F4062" s="2" t="s">
        <v>19</v>
      </c>
      <c r="G4062" s="2" t="s">
        <v>20</v>
      </c>
      <c r="H4062" s="7">
        <v>15856.63</v>
      </c>
      <c r="I4062" s="3">
        <v>44986</v>
      </c>
      <c r="J4062" s="3" t="str">
        <f>TEXT(NIgerian_Fintech[[#This Row],[TransactionDate]], "JJJJ")</f>
        <v>2023</v>
      </c>
      <c r="K4062" s="3" t="str">
        <f>TEXT(NIgerian_Fintech[[#This Row],[TransactionDate]], "MMMM")</f>
        <v>March</v>
      </c>
      <c r="L4062" s="3" t="str">
        <f>TEXT(NIgerian_Fintech[[#This Row],[TransactionDate]], "MM")</f>
        <v>03</v>
      </c>
      <c r="M4062" s="3" t="str">
        <f>TEXT(NIgerian_Fintech[[#This Row],[TransactionDate]], "tttt")</f>
        <v>Wednesday</v>
      </c>
      <c r="N4062" s="2" t="s">
        <v>21</v>
      </c>
    </row>
    <row r="4063" spans="1:14" ht="14.5" x14ac:dyDescent="0.35">
      <c r="A4063" s="2" t="s">
        <v>8156</v>
      </c>
      <c r="B4063" s="2" t="s">
        <v>8157</v>
      </c>
      <c r="C4063" s="2">
        <v>63</v>
      </c>
      <c r="D4063" s="2" t="s">
        <v>12</v>
      </c>
      <c r="E4063" s="2" t="s">
        <v>93</v>
      </c>
      <c r="F4063" s="2" t="s">
        <v>35</v>
      </c>
      <c r="G4063" s="2" t="s">
        <v>20</v>
      </c>
      <c r="H4063" s="7">
        <v>165.43</v>
      </c>
      <c r="I4063" s="3">
        <v>44971</v>
      </c>
      <c r="J4063" s="3" t="str">
        <f>TEXT(NIgerian_Fintech[[#This Row],[TransactionDate]], "JJJJ")</f>
        <v>2023</v>
      </c>
      <c r="K4063" s="3" t="str">
        <f>TEXT(NIgerian_Fintech[[#This Row],[TransactionDate]], "MMMM")</f>
        <v>February</v>
      </c>
      <c r="L4063" s="3" t="str">
        <f>TEXT(NIgerian_Fintech[[#This Row],[TransactionDate]], "MM")</f>
        <v>02</v>
      </c>
      <c r="M4063" s="3" t="str">
        <f>TEXT(NIgerian_Fintech[[#This Row],[TransactionDate]], "tttt")</f>
        <v>Tuesday</v>
      </c>
      <c r="N4063" s="2" t="s">
        <v>16</v>
      </c>
    </row>
    <row r="4064" spans="1:14" ht="14.5" x14ac:dyDescent="0.35">
      <c r="A4064" s="2" t="s">
        <v>8158</v>
      </c>
      <c r="B4064" s="2" t="s">
        <v>8159</v>
      </c>
      <c r="C4064" s="2">
        <v>22</v>
      </c>
      <c r="D4064" s="2" t="s">
        <v>12</v>
      </c>
      <c r="E4064" s="2" t="s">
        <v>64</v>
      </c>
      <c r="F4064" s="2" t="s">
        <v>35</v>
      </c>
      <c r="G4064" s="2" t="s">
        <v>36</v>
      </c>
      <c r="H4064" s="7">
        <v>5431.68</v>
      </c>
      <c r="I4064" s="3">
        <v>45510</v>
      </c>
      <c r="J4064" s="3" t="str">
        <f>TEXT(NIgerian_Fintech[[#This Row],[TransactionDate]], "JJJJ")</f>
        <v>2024</v>
      </c>
      <c r="K4064" s="3" t="str">
        <f>TEXT(NIgerian_Fintech[[#This Row],[TransactionDate]], "MMMM")</f>
        <v>August</v>
      </c>
      <c r="L4064" s="3" t="str">
        <f>TEXT(NIgerian_Fintech[[#This Row],[TransactionDate]], "MM")</f>
        <v>08</v>
      </c>
      <c r="M4064" s="3" t="str">
        <f>TEXT(NIgerian_Fintech[[#This Row],[TransactionDate]], "tttt")</f>
        <v>Tuesday</v>
      </c>
      <c r="N4064" s="2" t="s">
        <v>16</v>
      </c>
    </row>
    <row r="4065" spans="1:14" ht="14.5" x14ac:dyDescent="0.35">
      <c r="A4065" s="2" t="s">
        <v>8160</v>
      </c>
      <c r="B4065" s="2" t="s">
        <v>8161</v>
      </c>
      <c r="C4065" s="2">
        <v>23</v>
      </c>
      <c r="D4065" s="2" t="s">
        <v>12</v>
      </c>
      <c r="E4065" s="2" t="s">
        <v>64</v>
      </c>
      <c r="F4065" s="2" t="s">
        <v>35</v>
      </c>
      <c r="G4065" s="2" t="s">
        <v>30</v>
      </c>
      <c r="H4065" s="7">
        <v>41647</v>
      </c>
      <c r="I4065" s="3">
        <v>45533</v>
      </c>
      <c r="J4065" s="3" t="str">
        <f>TEXT(NIgerian_Fintech[[#This Row],[TransactionDate]], "JJJJ")</f>
        <v>2024</v>
      </c>
      <c r="K4065" s="3" t="str">
        <f>TEXT(NIgerian_Fintech[[#This Row],[TransactionDate]], "MMMM")</f>
        <v>August</v>
      </c>
      <c r="L4065" s="3" t="str">
        <f>TEXT(NIgerian_Fintech[[#This Row],[TransactionDate]], "MM")</f>
        <v>08</v>
      </c>
      <c r="M4065" s="3" t="str">
        <f>TEXT(NIgerian_Fintech[[#This Row],[TransactionDate]], "tttt")</f>
        <v>Thursday</v>
      </c>
      <c r="N4065" s="2" t="s">
        <v>21</v>
      </c>
    </row>
    <row r="4066" spans="1:14" ht="14.5" x14ac:dyDescent="0.35">
      <c r="A4066" s="2" t="s">
        <v>8162</v>
      </c>
      <c r="B4066" s="2" t="s">
        <v>8163</v>
      </c>
      <c r="C4066" s="2">
        <v>55</v>
      </c>
      <c r="D4066" s="2" t="s">
        <v>12</v>
      </c>
      <c r="E4066" s="2" t="s">
        <v>29</v>
      </c>
      <c r="F4066" s="2" t="s">
        <v>35</v>
      </c>
      <c r="G4066" s="2" t="s">
        <v>20</v>
      </c>
      <c r="H4066" s="7">
        <v>8670.7000000000007</v>
      </c>
      <c r="I4066" s="3">
        <v>45469</v>
      </c>
      <c r="J4066" s="3" t="str">
        <f>TEXT(NIgerian_Fintech[[#This Row],[TransactionDate]], "JJJJ")</f>
        <v>2024</v>
      </c>
      <c r="K4066" s="3" t="str">
        <f>TEXT(NIgerian_Fintech[[#This Row],[TransactionDate]], "MMMM")</f>
        <v>June</v>
      </c>
      <c r="L4066" s="3" t="str">
        <f>TEXT(NIgerian_Fintech[[#This Row],[TransactionDate]], "MM")</f>
        <v>06</v>
      </c>
      <c r="M4066" s="3" t="str">
        <f>TEXT(NIgerian_Fintech[[#This Row],[TransactionDate]], "tttt")</f>
        <v>Wednesday</v>
      </c>
      <c r="N4066" s="2" t="s">
        <v>16</v>
      </c>
    </row>
    <row r="4067" spans="1:14" ht="14.5" x14ac:dyDescent="0.35">
      <c r="A4067" s="2" t="s">
        <v>8164</v>
      </c>
      <c r="B4067" s="2" t="s">
        <v>8165</v>
      </c>
      <c r="C4067" s="2">
        <v>39</v>
      </c>
      <c r="D4067" s="2" t="s">
        <v>39</v>
      </c>
      <c r="E4067" s="2" t="s">
        <v>93</v>
      </c>
      <c r="F4067" s="2" t="s">
        <v>49</v>
      </c>
      <c r="G4067" s="2" t="s">
        <v>20</v>
      </c>
      <c r="H4067" s="7">
        <v>18950.07</v>
      </c>
      <c r="I4067" s="3">
        <v>45082</v>
      </c>
      <c r="J4067" s="3" t="str">
        <f>TEXT(NIgerian_Fintech[[#This Row],[TransactionDate]], "JJJJ")</f>
        <v>2023</v>
      </c>
      <c r="K4067" s="3" t="str">
        <f>TEXT(NIgerian_Fintech[[#This Row],[TransactionDate]], "MMMM")</f>
        <v>June</v>
      </c>
      <c r="L4067" s="3" t="str">
        <f>TEXT(NIgerian_Fintech[[#This Row],[TransactionDate]], "MM")</f>
        <v>06</v>
      </c>
      <c r="M4067" s="3" t="str">
        <f>TEXT(NIgerian_Fintech[[#This Row],[TransactionDate]], "tttt")</f>
        <v>Monday</v>
      </c>
      <c r="N4067" s="2" t="s">
        <v>21</v>
      </c>
    </row>
    <row r="4068" spans="1:14" ht="14.5" x14ac:dyDescent="0.35">
      <c r="A4068" s="2" t="s">
        <v>8166</v>
      </c>
      <c r="B4068" s="2" t="s">
        <v>8167</v>
      </c>
      <c r="C4068" s="2">
        <v>35</v>
      </c>
      <c r="D4068" s="2" t="s">
        <v>39</v>
      </c>
      <c r="E4068" s="2" t="s">
        <v>93</v>
      </c>
      <c r="F4068" s="2" t="s">
        <v>14</v>
      </c>
      <c r="G4068" s="2" t="s">
        <v>20</v>
      </c>
      <c r="H4068" s="7">
        <v>33120.74</v>
      </c>
      <c r="I4068" s="3">
        <v>44990</v>
      </c>
      <c r="J4068" s="3" t="str">
        <f>TEXT(NIgerian_Fintech[[#This Row],[TransactionDate]], "JJJJ")</f>
        <v>2023</v>
      </c>
      <c r="K4068" s="3" t="str">
        <f>TEXT(NIgerian_Fintech[[#This Row],[TransactionDate]], "MMMM")</f>
        <v>March</v>
      </c>
      <c r="L4068" s="3" t="str">
        <f>TEXT(NIgerian_Fintech[[#This Row],[TransactionDate]], "MM")</f>
        <v>03</v>
      </c>
      <c r="M4068" s="3" t="str">
        <f>TEXT(NIgerian_Fintech[[#This Row],[TransactionDate]], "tttt")</f>
        <v>Sunday</v>
      </c>
      <c r="N4068" s="2" t="s">
        <v>16</v>
      </c>
    </row>
    <row r="4069" spans="1:14" ht="14.5" x14ac:dyDescent="0.35">
      <c r="A4069" s="2" t="s">
        <v>8168</v>
      </c>
      <c r="B4069" s="2" t="s">
        <v>8169</v>
      </c>
      <c r="C4069" s="2">
        <v>31</v>
      </c>
      <c r="D4069" s="2" t="s">
        <v>12</v>
      </c>
      <c r="E4069" s="2" t="s">
        <v>93</v>
      </c>
      <c r="F4069" s="2" t="s">
        <v>19</v>
      </c>
      <c r="G4069" s="2" t="s">
        <v>26</v>
      </c>
      <c r="H4069" s="7">
        <v>11553.11</v>
      </c>
      <c r="I4069" s="3">
        <v>45347</v>
      </c>
      <c r="J4069" s="3" t="str">
        <f>TEXT(NIgerian_Fintech[[#This Row],[TransactionDate]], "JJJJ")</f>
        <v>2024</v>
      </c>
      <c r="K4069" s="3" t="str">
        <f>TEXT(NIgerian_Fintech[[#This Row],[TransactionDate]], "MMMM")</f>
        <v>February</v>
      </c>
      <c r="L4069" s="3" t="str">
        <f>TEXT(NIgerian_Fintech[[#This Row],[TransactionDate]], "MM")</f>
        <v>02</v>
      </c>
      <c r="M4069" s="3" t="str">
        <f>TEXT(NIgerian_Fintech[[#This Row],[TransactionDate]], "tttt")</f>
        <v>Sunday</v>
      </c>
      <c r="N4069" s="2" t="s">
        <v>16</v>
      </c>
    </row>
    <row r="4070" spans="1:14" ht="14.5" x14ac:dyDescent="0.35">
      <c r="A4070" s="2" t="s">
        <v>8170</v>
      </c>
      <c r="B4070" s="2" t="s">
        <v>8171</v>
      </c>
      <c r="C4070" s="2">
        <v>27</v>
      </c>
      <c r="D4070" s="2" t="s">
        <v>39</v>
      </c>
      <c r="E4070" s="2" t="s">
        <v>42</v>
      </c>
      <c r="F4070" s="2" t="s">
        <v>25</v>
      </c>
      <c r="G4070" s="2" t="s">
        <v>36</v>
      </c>
      <c r="H4070" s="7">
        <v>3969.47</v>
      </c>
      <c r="I4070" s="3">
        <v>45249</v>
      </c>
      <c r="J4070" s="3" t="str">
        <f>TEXT(NIgerian_Fintech[[#This Row],[TransactionDate]], "JJJJ")</f>
        <v>2023</v>
      </c>
      <c r="K4070" s="3" t="str">
        <f>TEXT(NIgerian_Fintech[[#This Row],[TransactionDate]], "MMMM")</f>
        <v>November</v>
      </c>
      <c r="L4070" s="3" t="str">
        <f>TEXT(NIgerian_Fintech[[#This Row],[TransactionDate]], "MM")</f>
        <v>11</v>
      </c>
      <c r="M4070" s="3" t="str">
        <f>TEXT(NIgerian_Fintech[[#This Row],[TransactionDate]], "tttt")</f>
        <v>Sunday</v>
      </c>
      <c r="N4070" s="2" t="s">
        <v>16</v>
      </c>
    </row>
    <row r="4071" spans="1:14" ht="14.5" x14ac:dyDescent="0.35">
      <c r="A4071" s="2" t="s">
        <v>8172</v>
      </c>
      <c r="B4071" s="2" t="s">
        <v>8173</v>
      </c>
      <c r="C4071" s="2">
        <v>63</v>
      </c>
      <c r="D4071" s="2" t="s">
        <v>12</v>
      </c>
      <c r="E4071" s="2" t="s">
        <v>93</v>
      </c>
      <c r="F4071" s="2" t="s">
        <v>35</v>
      </c>
      <c r="G4071" s="2" t="s">
        <v>20</v>
      </c>
      <c r="H4071" s="7">
        <v>3690.47</v>
      </c>
      <c r="I4071" s="3">
        <v>45035</v>
      </c>
      <c r="J4071" s="3" t="str">
        <f>TEXT(NIgerian_Fintech[[#This Row],[TransactionDate]], "JJJJ")</f>
        <v>2023</v>
      </c>
      <c r="K4071" s="3" t="str">
        <f>TEXT(NIgerian_Fintech[[#This Row],[TransactionDate]], "MMMM")</f>
        <v>April</v>
      </c>
      <c r="L4071" s="3" t="str">
        <f>TEXT(NIgerian_Fintech[[#This Row],[TransactionDate]], "MM")</f>
        <v>04</v>
      </c>
      <c r="M4071" s="3" t="str">
        <f>TEXT(NIgerian_Fintech[[#This Row],[TransactionDate]], "tttt")</f>
        <v>Wednesday</v>
      </c>
      <c r="N4071" s="2" t="s">
        <v>16</v>
      </c>
    </row>
    <row r="4072" spans="1:14" ht="14.5" x14ac:dyDescent="0.35">
      <c r="A4072" s="2" t="s">
        <v>8174</v>
      </c>
      <c r="B4072" s="2" t="s">
        <v>8175</v>
      </c>
      <c r="C4072" s="2">
        <v>30</v>
      </c>
      <c r="D4072" s="2" t="s">
        <v>39</v>
      </c>
      <c r="E4072" s="2" t="s">
        <v>74</v>
      </c>
      <c r="F4072" s="2" t="s">
        <v>14</v>
      </c>
      <c r="G4072" s="2" t="s">
        <v>26</v>
      </c>
      <c r="H4072" s="7">
        <v>739.45</v>
      </c>
      <c r="I4072" s="3">
        <v>45389</v>
      </c>
      <c r="J4072" s="3" t="str">
        <f>TEXT(NIgerian_Fintech[[#This Row],[TransactionDate]], "JJJJ")</f>
        <v>2024</v>
      </c>
      <c r="K4072" s="3" t="str">
        <f>TEXT(NIgerian_Fintech[[#This Row],[TransactionDate]], "MMMM")</f>
        <v>April</v>
      </c>
      <c r="L4072" s="3" t="str">
        <f>TEXT(NIgerian_Fintech[[#This Row],[TransactionDate]], "MM")</f>
        <v>04</v>
      </c>
      <c r="M4072" s="3" t="str">
        <f>TEXT(NIgerian_Fintech[[#This Row],[TransactionDate]], "tttt")</f>
        <v>Sunday</v>
      </c>
      <c r="N4072" s="2" t="s">
        <v>16</v>
      </c>
    </row>
    <row r="4073" spans="1:14" ht="14.5" x14ac:dyDescent="0.35">
      <c r="A4073" s="2" t="s">
        <v>8176</v>
      </c>
      <c r="B4073" s="2" t="s">
        <v>8177</v>
      </c>
      <c r="C4073" s="2">
        <v>48</v>
      </c>
      <c r="D4073" s="2" t="s">
        <v>39</v>
      </c>
      <c r="E4073" s="2" t="s">
        <v>93</v>
      </c>
      <c r="F4073" s="2" t="s">
        <v>35</v>
      </c>
      <c r="G4073" s="2" t="s">
        <v>30</v>
      </c>
      <c r="H4073" s="7">
        <v>5582.18</v>
      </c>
      <c r="I4073" s="3">
        <v>45506</v>
      </c>
      <c r="J4073" s="3" t="str">
        <f>TEXT(NIgerian_Fintech[[#This Row],[TransactionDate]], "JJJJ")</f>
        <v>2024</v>
      </c>
      <c r="K4073" s="3" t="str">
        <f>TEXT(NIgerian_Fintech[[#This Row],[TransactionDate]], "MMMM")</f>
        <v>August</v>
      </c>
      <c r="L4073" s="3" t="str">
        <f>TEXT(NIgerian_Fintech[[#This Row],[TransactionDate]], "MM")</f>
        <v>08</v>
      </c>
      <c r="M4073" s="3" t="str">
        <f>TEXT(NIgerian_Fintech[[#This Row],[TransactionDate]], "tttt")</f>
        <v>Friday</v>
      </c>
      <c r="N4073" s="2" t="s">
        <v>69</v>
      </c>
    </row>
    <row r="4074" spans="1:14" ht="14.5" x14ac:dyDescent="0.35">
      <c r="A4074" s="2" t="s">
        <v>8178</v>
      </c>
      <c r="B4074" s="2" t="s">
        <v>8179</v>
      </c>
      <c r="C4074" s="2">
        <v>47</v>
      </c>
      <c r="D4074" s="2" t="s">
        <v>39</v>
      </c>
      <c r="E4074" s="2" t="s">
        <v>74</v>
      </c>
      <c r="F4074" s="2" t="s">
        <v>14</v>
      </c>
      <c r="G4074" s="2" t="s">
        <v>30</v>
      </c>
      <c r="H4074" s="7">
        <v>24696.959999999999</v>
      </c>
      <c r="I4074" s="3">
        <v>45473</v>
      </c>
      <c r="J4074" s="3" t="str">
        <f>TEXT(NIgerian_Fintech[[#This Row],[TransactionDate]], "JJJJ")</f>
        <v>2024</v>
      </c>
      <c r="K4074" s="3" t="str">
        <f>TEXT(NIgerian_Fintech[[#This Row],[TransactionDate]], "MMMM")</f>
        <v>June</v>
      </c>
      <c r="L4074" s="3" t="str">
        <f>TEXT(NIgerian_Fintech[[#This Row],[TransactionDate]], "MM")</f>
        <v>06</v>
      </c>
      <c r="M4074" s="3" t="str">
        <f>TEXT(NIgerian_Fintech[[#This Row],[TransactionDate]], "tttt")</f>
        <v>Sunday</v>
      </c>
      <c r="N4074" s="2" t="s">
        <v>16</v>
      </c>
    </row>
    <row r="4075" spans="1:14" ht="14.5" x14ac:dyDescent="0.35">
      <c r="A4075" s="2" t="s">
        <v>8180</v>
      </c>
      <c r="B4075" s="2" t="s">
        <v>8181</v>
      </c>
      <c r="C4075" s="2">
        <v>20</v>
      </c>
      <c r="D4075" s="2" t="s">
        <v>39</v>
      </c>
      <c r="E4075" s="2" t="s">
        <v>42</v>
      </c>
      <c r="F4075" s="2" t="s">
        <v>25</v>
      </c>
      <c r="G4075" s="2" t="s">
        <v>26</v>
      </c>
      <c r="H4075" s="7">
        <v>6502.07</v>
      </c>
      <c r="I4075" s="3">
        <v>45177</v>
      </c>
      <c r="J4075" s="3" t="str">
        <f>TEXT(NIgerian_Fintech[[#This Row],[TransactionDate]], "JJJJ")</f>
        <v>2023</v>
      </c>
      <c r="K4075" s="3" t="str">
        <f>TEXT(NIgerian_Fintech[[#This Row],[TransactionDate]], "MMMM")</f>
        <v>September</v>
      </c>
      <c r="L4075" s="3" t="str">
        <f>TEXT(NIgerian_Fintech[[#This Row],[TransactionDate]], "MM")</f>
        <v>09</v>
      </c>
      <c r="M4075" s="3" t="str">
        <f>TEXT(NIgerian_Fintech[[#This Row],[TransactionDate]], "tttt")</f>
        <v>Friday</v>
      </c>
      <c r="N4075" s="2" t="s">
        <v>16</v>
      </c>
    </row>
    <row r="4076" spans="1:14" ht="14.5" x14ac:dyDescent="0.35">
      <c r="A4076" s="2" t="s">
        <v>8182</v>
      </c>
      <c r="B4076" s="2" t="s">
        <v>8183</v>
      </c>
      <c r="C4076" s="2">
        <v>47</v>
      </c>
      <c r="D4076" s="2" t="s">
        <v>39</v>
      </c>
      <c r="E4076" s="2" t="s">
        <v>64</v>
      </c>
      <c r="F4076" s="2" t="s">
        <v>55</v>
      </c>
      <c r="G4076" s="2" t="s">
        <v>30</v>
      </c>
      <c r="H4076" s="7">
        <v>24190.62</v>
      </c>
      <c r="I4076" s="3">
        <v>45436</v>
      </c>
      <c r="J4076" s="3" t="str">
        <f>TEXT(NIgerian_Fintech[[#This Row],[TransactionDate]], "JJJJ")</f>
        <v>2024</v>
      </c>
      <c r="K4076" s="3" t="str">
        <f>TEXT(NIgerian_Fintech[[#This Row],[TransactionDate]], "MMMM")</f>
        <v>May</v>
      </c>
      <c r="L4076" s="3" t="str">
        <f>TEXT(NIgerian_Fintech[[#This Row],[TransactionDate]], "MM")</f>
        <v>05</v>
      </c>
      <c r="M4076" s="3" t="str">
        <f>TEXT(NIgerian_Fintech[[#This Row],[TransactionDate]], "tttt")</f>
        <v>Friday</v>
      </c>
      <c r="N4076" s="2" t="s">
        <v>16</v>
      </c>
    </row>
    <row r="4077" spans="1:14" ht="14.5" x14ac:dyDescent="0.35">
      <c r="A4077" s="2" t="s">
        <v>8184</v>
      </c>
      <c r="B4077" s="2" t="s">
        <v>8185</v>
      </c>
      <c r="C4077" s="2">
        <v>23</v>
      </c>
      <c r="D4077" s="2" t="s">
        <v>12</v>
      </c>
      <c r="E4077" s="2" t="s">
        <v>24</v>
      </c>
      <c r="F4077" s="2" t="s">
        <v>49</v>
      </c>
      <c r="G4077" s="2" t="s">
        <v>15</v>
      </c>
      <c r="H4077" s="7">
        <v>16990.45</v>
      </c>
      <c r="I4077" s="3">
        <v>45474</v>
      </c>
      <c r="J4077" s="3" t="str">
        <f>TEXT(NIgerian_Fintech[[#This Row],[TransactionDate]], "JJJJ")</f>
        <v>2024</v>
      </c>
      <c r="K4077" s="3" t="str">
        <f>TEXT(NIgerian_Fintech[[#This Row],[TransactionDate]], "MMMM")</f>
        <v>July</v>
      </c>
      <c r="L4077" s="3" t="str">
        <f>TEXT(NIgerian_Fintech[[#This Row],[TransactionDate]], "MM")</f>
        <v>07</v>
      </c>
      <c r="M4077" s="3" t="str">
        <f>TEXT(NIgerian_Fintech[[#This Row],[TransactionDate]], "tttt")</f>
        <v>Monday</v>
      </c>
      <c r="N4077" s="2" t="s">
        <v>16</v>
      </c>
    </row>
    <row r="4078" spans="1:14" ht="14.5" x14ac:dyDescent="0.35">
      <c r="A4078" s="2" t="s">
        <v>8186</v>
      </c>
      <c r="B4078" s="2" t="s">
        <v>8187</v>
      </c>
      <c r="C4078" s="2">
        <v>46</v>
      </c>
      <c r="D4078" s="2" t="s">
        <v>39</v>
      </c>
      <c r="E4078" s="2" t="s">
        <v>74</v>
      </c>
      <c r="F4078" s="2" t="s">
        <v>19</v>
      </c>
      <c r="G4078" s="2" t="s">
        <v>30</v>
      </c>
      <c r="H4078" s="7">
        <v>41469.300000000003</v>
      </c>
      <c r="I4078" s="3">
        <v>45367</v>
      </c>
      <c r="J4078" s="3" t="str">
        <f>TEXT(NIgerian_Fintech[[#This Row],[TransactionDate]], "JJJJ")</f>
        <v>2024</v>
      </c>
      <c r="K4078" s="3" t="str">
        <f>TEXT(NIgerian_Fintech[[#This Row],[TransactionDate]], "MMMM")</f>
        <v>March</v>
      </c>
      <c r="L4078" s="3" t="str">
        <f>TEXT(NIgerian_Fintech[[#This Row],[TransactionDate]], "MM")</f>
        <v>03</v>
      </c>
      <c r="M4078" s="3" t="str">
        <f>TEXT(NIgerian_Fintech[[#This Row],[TransactionDate]], "tttt")</f>
        <v>Saturday</v>
      </c>
      <c r="N4078" s="2" t="s">
        <v>16</v>
      </c>
    </row>
    <row r="4079" spans="1:14" ht="14.5" x14ac:dyDescent="0.35">
      <c r="A4079" s="2" t="s">
        <v>8188</v>
      </c>
      <c r="B4079" s="2" t="s">
        <v>8189</v>
      </c>
      <c r="C4079" s="2">
        <v>25</v>
      </c>
      <c r="D4079" s="2" t="s">
        <v>12</v>
      </c>
      <c r="E4079" s="2" t="s">
        <v>42</v>
      </c>
      <c r="F4079" s="2" t="s">
        <v>55</v>
      </c>
      <c r="G4079" s="2" t="s">
        <v>15</v>
      </c>
      <c r="H4079" s="7">
        <v>29506.69</v>
      </c>
      <c r="I4079" s="3">
        <v>45380</v>
      </c>
      <c r="J4079" s="3" t="str">
        <f>TEXT(NIgerian_Fintech[[#This Row],[TransactionDate]], "JJJJ")</f>
        <v>2024</v>
      </c>
      <c r="K4079" s="3" t="str">
        <f>TEXT(NIgerian_Fintech[[#This Row],[TransactionDate]], "MMMM")</f>
        <v>March</v>
      </c>
      <c r="L4079" s="3" t="str">
        <f>TEXT(NIgerian_Fintech[[#This Row],[TransactionDate]], "MM")</f>
        <v>03</v>
      </c>
      <c r="M4079" s="3" t="str">
        <f>TEXT(NIgerian_Fintech[[#This Row],[TransactionDate]], "tttt")</f>
        <v>Friday</v>
      </c>
      <c r="N4079" s="2" t="s">
        <v>16</v>
      </c>
    </row>
    <row r="4080" spans="1:14" ht="14.5" x14ac:dyDescent="0.35">
      <c r="A4080" s="2" t="s">
        <v>8190</v>
      </c>
      <c r="B4080" s="2" t="s">
        <v>8191</v>
      </c>
      <c r="C4080" s="2">
        <v>61</v>
      </c>
      <c r="D4080" s="2" t="s">
        <v>12</v>
      </c>
      <c r="E4080" s="2" t="s">
        <v>24</v>
      </c>
      <c r="F4080" s="2" t="s">
        <v>25</v>
      </c>
      <c r="G4080" s="2" t="s">
        <v>26</v>
      </c>
      <c r="H4080" s="7">
        <v>12258.21</v>
      </c>
      <c r="I4080" s="3">
        <v>45570</v>
      </c>
      <c r="J4080" s="3" t="str">
        <f>TEXT(NIgerian_Fintech[[#This Row],[TransactionDate]], "JJJJ")</f>
        <v>2024</v>
      </c>
      <c r="K4080" s="3" t="str">
        <f>TEXT(NIgerian_Fintech[[#This Row],[TransactionDate]], "MMMM")</f>
        <v>October</v>
      </c>
      <c r="L4080" s="3" t="str">
        <f>TEXT(NIgerian_Fintech[[#This Row],[TransactionDate]], "MM")</f>
        <v>10</v>
      </c>
      <c r="M4080" s="3" t="str">
        <f>TEXT(NIgerian_Fintech[[#This Row],[TransactionDate]], "tttt")</f>
        <v>Saturday</v>
      </c>
      <c r="N4080" s="2" t="s">
        <v>16</v>
      </c>
    </row>
    <row r="4081" spans="1:14" ht="14.5" x14ac:dyDescent="0.35">
      <c r="A4081" s="2" t="s">
        <v>8192</v>
      </c>
      <c r="B4081" s="2" t="s">
        <v>8193</v>
      </c>
      <c r="C4081" s="2">
        <v>62</v>
      </c>
      <c r="D4081" s="2" t="s">
        <v>39</v>
      </c>
      <c r="E4081" s="2" t="s">
        <v>24</v>
      </c>
      <c r="F4081" s="2" t="s">
        <v>49</v>
      </c>
      <c r="G4081" s="2" t="s">
        <v>15</v>
      </c>
      <c r="H4081" s="7">
        <v>20496.29</v>
      </c>
      <c r="I4081" s="3">
        <v>45605</v>
      </c>
      <c r="J4081" s="3" t="str">
        <f>TEXT(NIgerian_Fintech[[#This Row],[TransactionDate]], "JJJJ")</f>
        <v>2024</v>
      </c>
      <c r="K4081" s="3" t="str">
        <f>TEXT(NIgerian_Fintech[[#This Row],[TransactionDate]], "MMMM")</f>
        <v>November</v>
      </c>
      <c r="L4081" s="3" t="str">
        <f>TEXT(NIgerian_Fintech[[#This Row],[TransactionDate]], "MM")</f>
        <v>11</v>
      </c>
      <c r="M4081" s="3" t="str">
        <f>TEXT(NIgerian_Fintech[[#This Row],[TransactionDate]], "tttt")</f>
        <v>Saturday</v>
      </c>
      <c r="N4081" s="2" t="s">
        <v>16</v>
      </c>
    </row>
    <row r="4082" spans="1:14" ht="14.5" x14ac:dyDescent="0.35">
      <c r="A4082" s="2" t="s">
        <v>8194</v>
      </c>
      <c r="B4082" s="2" t="s">
        <v>8195</v>
      </c>
      <c r="C4082" s="2">
        <v>60</v>
      </c>
      <c r="D4082" s="2" t="s">
        <v>12</v>
      </c>
      <c r="E4082" s="2" t="s">
        <v>93</v>
      </c>
      <c r="F4082" s="2" t="s">
        <v>49</v>
      </c>
      <c r="G4082" s="2" t="s">
        <v>30</v>
      </c>
      <c r="H4082" s="7">
        <v>13786.35</v>
      </c>
      <c r="I4082" s="3">
        <v>45200</v>
      </c>
      <c r="J4082" s="3" t="str">
        <f>TEXT(NIgerian_Fintech[[#This Row],[TransactionDate]], "JJJJ")</f>
        <v>2023</v>
      </c>
      <c r="K4082" s="3" t="str">
        <f>TEXT(NIgerian_Fintech[[#This Row],[TransactionDate]], "MMMM")</f>
        <v>October</v>
      </c>
      <c r="L4082" s="3" t="str">
        <f>TEXT(NIgerian_Fintech[[#This Row],[TransactionDate]], "MM")</f>
        <v>10</v>
      </c>
      <c r="M4082" s="3" t="str">
        <f>TEXT(NIgerian_Fintech[[#This Row],[TransactionDate]], "tttt")</f>
        <v>Sunday</v>
      </c>
      <c r="N4082" s="2" t="s">
        <v>16</v>
      </c>
    </row>
    <row r="4083" spans="1:14" ht="14.5" x14ac:dyDescent="0.35">
      <c r="A4083" s="2" t="s">
        <v>8196</v>
      </c>
      <c r="B4083" s="2" t="s">
        <v>8197</v>
      </c>
      <c r="C4083" s="2">
        <v>61</v>
      </c>
      <c r="D4083" s="2" t="s">
        <v>39</v>
      </c>
      <c r="E4083" s="2" t="s">
        <v>42</v>
      </c>
      <c r="F4083" s="2" t="s">
        <v>49</v>
      </c>
      <c r="G4083" s="2" t="s">
        <v>20</v>
      </c>
      <c r="H4083" s="7">
        <v>12153.52</v>
      </c>
      <c r="I4083" s="3">
        <v>44986</v>
      </c>
      <c r="J4083" s="3" t="str">
        <f>TEXT(NIgerian_Fintech[[#This Row],[TransactionDate]], "JJJJ")</f>
        <v>2023</v>
      </c>
      <c r="K4083" s="3" t="str">
        <f>TEXT(NIgerian_Fintech[[#This Row],[TransactionDate]], "MMMM")</f>
        <v>March</v>
      </c>
      <c r="L4083" s="3" t="str">
        <f>TEXT(NIgerian_Fintech[[#This Row],[TransactionDate]], "MM")</f>
        <v>03</v>
      </c>
      <c r="M4083" s="3" t="str">
        <f>TEXT(NIgerian_Fintech[[#This Row],[TransactionDate]], "tttt")</f>
        <v>Wednesday</v>
      </c>
      <c r="N4083" s="2" t="s">
        <v>16</v>
      </c>
    </row>
    <row r="4084" spans="1:14" ht="14.5" x14ac:dyDescent="0.35">
      <c r="A4084" s="2" t="s">
        <v>8198</v>
      </c>
      <c r="B4084" s="2" t="s">
        <v>8199</v>
      </c>
      <c r="C4084" s="2">
        <v>50</v>
      </c>
      <c r="D4084" s="2" t="s">
        <v>12</v>
      </c>
      <c r="E4084" s="2" t="s">
        <v>24</v>
      </c>
      <c r="F4084" s="2" t="s">
        <v>25</v>
      </c>
      <c r="G4084" s="2" t="s">
        <v>15</v>
      </c>
      <c r="H4084" s="7">
        <v>12572.31</v>
      </c>
      <c r="I4084" s="3">
        <v>45268</v>
      </c>
      <c r="J4084" s="3" t="str">
        <f>TEXT(NIgerian_Fintech[[#This Row],[TransactionDate]], "JJJJ")</f>
        <v>2023</v>
      </c>
      <c r="K4084" s="3" t="str">
        <f>TEXT(NIgerian_Fintech[[#This Row],[TransactionDate]], "MMMM")</f>
        <v>December</v>
      </c>
      <c r="L4084" s="3" t="str">
        <f>TEXT(NIgerian_Fintech[[#This Row],[TransactionDate]], "MM")</f>
        <v>12</v>
      </c>
      <c r="M4084" s="3" t="str">
        <f>TEXT(NIgerian_Fintech[[#This Row],[TransactionDate]], "tttt")</f>
        <v>Friday</v>
      </c>
      <c r="N4084" s="2" t="s">
        <v>16</v>
      </c>
    </row>
    <row r="4085" spans="1:14" ht="14.5" x14ac:dyDescent="0.35">
      <c r="A4085" s="2" t="s">
        <v>8200</v>
      </c>
      <c r="B4085" s="2" t="s">
        <v>8201</v>
      </c>
      <c r="C4085" s="2">
        <v>34</v>
      </c>
      <c r="D4085" s="2" t="s">
        <v>12</v>
      </c>
      <c r="E4085" s="2" t="s">
        <v>93</v>
      </c>
      <c r="F4085" s="2" t="s">
        <v>35</v>
      </c>
      <c r="G4085" s="2" t="s">
        <v>30</v>
      </c>
      <c r="H4085" s="7">
        <v>12767</v>
      </c>
      <c r="I4085" s="3">
        <v>45320</v>
      </c>
      <c r="J4085" s="3" t="str">
        <f>TEXT(NIgerian_Fintech[[#This Row],[TransactionDate]], "JJJJ")</f>
        <v>2024</v>
      </c>
      <c r="K4085" s="3" t="str">
        <f>TEXT(NIgerian_Fintech[[#This Row],[TransactionDate]], "MMMM")</f>
        <v>January</v>
      </c>
      <c r="L4085" s="3" t="str">
        <f>TEXT(NIgerian_Fintech[[#This Row],[TransactionDate]], "MM")</f>
        <v>01</v>
      </c>
      <c r="M4085" s="3" t="str">
        <f>TEXT(NIgerian_Fintech[[#This Row],[TransactionDate]], "tttt")</f>
        <v>Monday</v>
      </c>
      <c r="N4085" s="2" t="s">
        <v>16</v>
      </c>
    </row>
    <row r="4086" spans="1:14" ht="14.5" x14ac:dyDescent="0.35">
      <c r="A4086" s="2" t="s">
        <v>8202</v>
      </c>
      <c r="B4086" s="2" t="s">
        <v>8203</v>
      </c>
      <c r="C4086" s="2">
        <v>28</v>
      </c>
      <c r="D4086" s="2" t="s">
        <v>39</v>
      </c>
      <c r="E4086" s="2" t="s">
        <v>29</v>
      </c>
      <c r="F4086" s="2" t="s">
        <v>35</v>
      </c>
      <c r="G4086" s="2" t="s">
        <v>20</v>
      </c>
      <c r="H4086" s="7">
        <v>4770.99</v>
      </c>
      <c r="I4086" s="3">
        <v>45039</v>
      </c>
      <c r="J4086" s="3" t="str">
        <f>TEXT(NIgerian_Fintech[[#This Row],[TransactionDate]], "JJJJ")</f>
        <v>2023</v>
      </c>
      <c r="K4086" s="3" t="str">
        <f>TEXT(NIgerian_Fintech[[#This Row],[TransactionDate]], "MMMM")</f>
        <v>April</v>
      </c>
      <c r="L4086" s="3" t="str">
        <f>TEXT(NIgerian_Fintech[[#This Row],[TransactionDate]], "MM")</f>
        <v>04</v>
      </c>
      <c r="M4086" s="3" t="str">
        <f>TEXT(NIgerian_Fintech[[#This Row],[TransactionDate]], "tttt")</f>
        <v>Sunday</v>
      </c>
      <c r="N4086" s="2" t="s">
        <v>16</v>
      </c>
    </row>
    <row r="4087" spans="1:14" ht="14.5" x14ac:dyDescent="0.35">
      <c r="A4087" s="2" t="s">
        <v>8204</v>
      </c>
      <c r="B4087" s="2" t="s">
        <v>8205</v>
      </c>
      <c r="C4087" s="2">
        <v>30</v>
      </c>
      <c r="D4087" s="2" t="s">
        <v>39</v>
      </c>
      <c r="E4087" s="2" t="s">
        <v>42</v>
      </c>
      <c r="F4087" s="2" t="s">
        <v>35</v>
      </c>
      <c r="G4087" s="2" t="s">
        <v>26</v>
      </c>
      <c r="H4087" s="7">
        <v>5508.88</v>
      </c>
      <c r="I4087" s="3">
        <v>45147</v>
      </c>
      <c r="J4087" s="3" t="str">
        <f>TEXT(NIgerian_Fintech[[#This Row],[TransactionDate]], "JJJJ")</f>
        <v>2023</v>
      </c>
      <c r="K4087" s="3" t="str">
        <f>TEXT(NIgerian_Fintech[[#This Row],[TransactionDate]], "MMMM")</f>
        <v>August</v>
      </c>
      <c r="L4087" s="3" t="str">
        <f>TEXT(NIgerian_Fintech[[#This Row],[TransactionDate]], "MM")</f>
        <v>08</v>
      </c>
      <c r="M4087" s="3" t="str">
        <f>TEXT(NIgerian_Fintech[[#This Row],[TransactionDate]], "tttt")</f>
        <v>Wednesday</v>
      </c>
      <c r="N4087" s="2" t="s">
        <v>16</v>
      </c>
    </row>
    <row r="4088" spans="1:14" ht="14.5" x14ac:dyDescent="0.35">
      <c r="A4088" s="2" t="s">
        <v>8206</v>
      </c>
      <c r="B4088" s="2" t="s">
        <v>8207</v>
      </c>
      <c r="C4088" s="2">
        <v>28</v>
      </c>
      <c r="D4088" s="2" t="s">
        <v>39</v>
      </c>
      <c r="E4088" s="2" t="s">
        <v>24</v>
      </c>
      <c r="F4088" s="2" t="s">
        <v>55</v>
      </c>
      <c r="G4088" s="2" t="s">
        <v>26</v>
      </c>
      <c r="H4088" s="7">
        <v>3482.41</v>
      </c>
      <c r="I4088" s="3">
        <v>44994</v>
      </c>
      <c r="J4088" s="3" t="str">
        <f>TEXT(NIgerian_Fintech[[#This Row],[TransactionDate]], "JJJJ")</f>
        <v>2023</v>
      </c>
      <c r="K4088" s="3" t="str">
        <f>TEXT(NIgerian_Fintech[[#This Row],[TransactionDate]], "MMMM")</f>
        <v>March</v>
      </c>
      <c r="L4088" s="3" t="str">
        <f>TEXT(NIgerian_Fintech[[#This Row],[TransactionDate]], "MM")</f>
        <v>03</v>
      </c>
      <c r="M4088" s="3" t="str">
        <f>TEXT(NIgerian_Fintech[[#This Row],[TransactionDate]], "tttt")</f>
        <v>Thursday</v>
      </c>
      <c r="N4088" s="2" t="s">
        <v>16</v>
      </c>
    </row>
    <row r="4089" spans="1:14" ht="14.5" x14ac:dyDescent="0.35">
      <c r="A4089" s="2" t="s">
        <v>8208</v>
      </c>
      <c r="B4089" s="2" t="s">
        <v>8209</v>
      </c>
      <c r="C4089" s="2">
        <v>48</v>
      </c>
      <c r="D4089" s="2" t="s">
        <v>39</v>
      </c>
      <c r="E4089" s="2" t="s">
        <v>64</v>
      </c>
      <c r="F4089" s="2" t="s">
        <v>19</v>
      </c>
      <c r="G4089" s="2" t="s">
        <v>36</v>
      </c>
      <c r="H4089" s="7">
        <v>1604.75</v>
      </c>
      <c r="I4089" s="3">
        <v>45241</v>
      </c>
      <c r="J4089" s="3" t="str">
        <f>TEXT(NIgerian_Fintech[[#This Row],[TransactionDate]], "JJJJ")</f>
        <v>2023</v>
      </c>
      <c r="K4089" s="3" t="str">
        <f>TEXT(NIgerian_Fintech[[#This Row],[TransactionDate]], "MMMM")</f>
        <v>November</v>
      </c>
      <c r="L4089" s="3" t="str">
        <f>TEXT(NIgerian_Fintech[[#This Row],[TransactionDate]], "MM")</f>
        <v>11</v>
      </c>
      <c r="M4089" s="3" t="str">
        <f>TEXT(NIgerian_Fintech[[#This Row],[TransactionDate]], "tttt")</f>
        <v>Saturday</v>
      </c>
      <c r="N4089" s="2" t="s">
        <v>16</v>
      </c>
    </row>
    <row r="4090" spans="1:14" ht="14.5" x14ac:dyDescent="0.35">
      <c r="A4090" s="2" t="s">
        <v>8210</v>
      </c>
      <c r="B4090" s="2" t="s">
        <v>8211</v>
      </c>
      <c r="C4090" s="2">
        <v>45</v>
      </c>
      <c r="D4090" s="2" t="s">
        <v>12</v>
      </c>
      <c r="E4090" s="2" t="s">
        <v>74</v>
      </c>
      <c r="F4090" s="2" t="s">
        <v>49</v>
      </c>
      <c r="G4090" s="2" t="s">
        <v>26</v>
      </c>
      <c r="H4090" s="7">
        <v>6133.08</v>
      </c>
      <c r="I4090" s="3">
        <v>45393</v>
      </c>
      <c r="J4090" s="3" t="str">
        <f>TEXT(NIgerian_Fintech[[#This Row],[TransactionDate]], "JJJJ")</f>
        <v>2024</v>
      </c>
      <c r="K4090" s="3" t="str">
        <f>TEXT(NIgerian_Fintech[[#This Row],[TransactionDate]], "MMMM")</f>
        <v>April</v>
      </c>
      <c r="L4090" s="3" t="str">
        <f>TEXT(NIgerian_Fintech[[#This Row],[TransactionDate]], "MM")</f>
        <v>04</v>
      </c>
      <c r="M4090" s="3" t="str">
        <f>TEXT(NIgerian_Fintech[[#This Row],[TransactionDate]], "tttt")</f>
        <v>Thursday</v>
      </c>
      <c r="N4090" s="2" t="s">
        <v>21</v>
      </c>
    </row>
    <row r="4091" spans="1:14" ht="14.5" x14ac:dyDescent="0.35">
      <c r="A4091" s="2" t="s">
        <v>8212</v>
      </c>
      <c r="B4091" s="2" t="s">
        <v>8213</v>
      </c>
      <c r="C4091" s="2">
        <v>61</v>
      </c>
      <c r="D4091" s="2" t="s">
        <v>39</v>
      </c>
      <c r="E4091" s="2" t="s">
        <v>29</v>
      </c>
      <c r="F4091" s="2" t="s">
        <v>49</v>
      </c>
      <c r="G4091" s="2" t="s">
        <v>36</v>
      </c>
      <c r="H4091" s="7">
        <v>23020.78</v>
      </c>
      <c r="I4091" s="3">
        <v>45189</v>
      </c>
      <c r="J4091" s="3" t="str">
        <f>TEXT(NIgerian_Fintech[[#This Row],[TransactionDate]], "JJJJ")</f>
        <v>2023</v>
      </c>
      <c r="K4091" s="3" t="str">
        <f>TEXT(NIgerian_Fintech[[#This Row],[TransactionDate]], "MMMM")</f>
        <v>September</v>
      </c>
      <c r="L4091" s="3" t="str">
        <f>TEXT(NIgerian_Fintech[[#This Row],[TransactionDate]], "MM")</f>
        <v>09</v>
      </c>
      <c r="M4091" s="3" t="str">
        <f>TEXT(NIgerian_Fintech[[#This Row],[TransactionDate]], "tttt")</f>
        <v>Wednesday</v>
      </c>
      <c r="N4091" s="2" t="s">
        <v>16</v>
      </c>
    </row>
    <row r="4092" spans="1:14" ht="14.5" x14ac:dyDescent="0.35">
      <c r="A4092" s="2" t="s">
        <v>8214</v>
      </c>
      <c r="B4092" s="2" t="s">
        <v>8215</v>
      </c>
      <c r="C4092" s="2">
        <v>23</v>
      </c>
      <c r="D4092" s="2" t="s">
        <v>12</v>
      </c>
      <c r="E4092" s="2" t="s">
        <v>64</v>
      </c>
      <c r="F4092" s="2" t="s">
        <v>55</v>
      </c>
      <c r="G4092" s="2" t="s">
        <v>26</v>
      </c>
      <c r="H4092" s="7">
        <v>10534.42</v>
      </c>
      <c r="I4092" s="3">
        <v>45057</v>
      </c>
      <c r="J4092" s="3" t="str">
        <f>TEXT(NIgerian_Fintech[[#This Row],[TransactionDate]], "JJJJ")</f>
        <v>2023</v>
      </c>
      <c r="K4092" s="3" t="str">
        <f>TEXT(NIgerian_Fintech[[#This Row],[TransactionDate]], "MMMM")</f>
        <v>May</v>
      </c>
      <c r="L4092" s="3" t="str">
        <f>TEXT(NIgerian_Fintech[[#This Row],[TransactionDate]], "MM")</f>
        <v>05</v>
      </c>
      <c r="M4092" s="3" t="str">
        <f>TEXT(NIgerian_Fintech[[#This Row],[TransactionDate]], "tttt")</f>
        <v>Thursday</v>
      </c>
      <c r="N4092" s="2" t="s">
        <v>16</v>
      </c>
    </row>
    <row r="4093" spans="1:14" ht="14.5" x14ac:dyDescent="0.35">
      <c r="A4093" s="2" t="s">
        <v>8216</v>
      </c>
      <c r="B4093" s="2" t="s">
        <v>8217</v>
      </c>
      <c r="C4093" s="2">
        <v>58</v>
      </c>
      <c r="D4093" s="2" t="s">
        <v>12</v>
      </c>
      <c r="E4093" s="2" t="s">
        <v>13</v>
      </c>
      <c r="F4093" s="2" t="s">
        <v>35</v>
      </c>
      <c r="G4093" s="2" t="s">
        <v>26</v>
      </c>
      <c r="H4093" s="7">
        <v>578.20000000000005</v>
      </c>
      <c r="I4093" s="3">
        <v>45350</v>
      </c>
      <c r="J4093" s="3" t="str">
        <f>TEXT(NIgerian_Fintech[[#This Row],[TransactionDate]], "JJJJ")</f>
        <v>2024</v>
      </c>
      <c r="K4093" s="3" t="str">
        <f>TEXT(NIgerian_Fintech[[#This Row],[TransactionDate]], "MMMM")</f>
        <v>February</v>
      </c>
      <c r="L4093" s="3" t="str">
        <f>TEXT(NIgerian_Fintech[[#This Row],[TransactionDate]], "MM")</f>
        <v>02</v>
      </c>
      <c r="M4093" s="3" t="str">
        <f>TEXT(NIgerian_Fintech[[#This Row],[TransactionDate]], "tttt")</f>
        <v>Wednesday</v>
      </c>
      <c r="N4093" s="2" t="s">
        <v>16</v>
      </c>
    </row>
    <row r="4094" spans="1:14" ht="14.5" x14ac:dyDescent="0.35">
      <c r="A4094" s="2" t="s">
        <v>8218</v>
      </c>
      <c r="B4094" s="2" t="s">
        <v>8219</v>
      </c>
      <c r="C4094" s="2">
        <v>33</v>
      </c>
      <c r="D4094" s="2" t="s">
        <v>12</v>
      </c>
      <c r="E4094" s="2" t="s">
        <v>93</v>
      </c>
      <c r="F4094" s="2" t="s">
        <v>49</v>
      </c>
      <c r="G4094" s="2" t="s">
        <v>26</v>
      </c>
      <c r="H4094" s="7">
        <v>16670.669999999998</v>
      </c>
      <c r="I4094" s="3">
        <v>45193</v>
      </c>
      <c r="J4094" s="3" t="str">
        <f>TEXT(NIgerian_Fintech[[#This Row],[TransactionDate]], "JJJJ")</f>
        <v>2023</v>
      </c>
      <c r="K4094" s="3" t="str">
        <f>TEXT(NIgerian_Fintech[[#This Row],[TransactionDate]], "MMMM")</f>
        <v>September</v>
      </c>
      <c r="L4094" s="3" t="str">
        <f>TEXT(NIgerian_Fintech[[#This Row],[TransactionDate]], "MM")</f>
        <v>09</v>
      </c>
      <c r="M4094" s="3" t="str">
        <f>TEXT(NIgerian_Fintech[[#This Row],[TransactionDate]], "tttt")</f>
        <v>Sunday</v>
      </c>
      <c r="N4094" s="2" t="s">
        <v>16</v>
      </c>
    </row>
    <row r="4095" spans="1:14" ht="14.5" x14ac:dyDescent="0.35">
      <c r="A4095" s="2" t="s">
        <v>8220</v>
      </c>
      <c r="B4095" s="2" t="s">
        <v>8221</v>
      </c>
      <c r="C4095" s="2">
        <v>21</v>
      </c>
      <c r="D4095" s="2" t="s">
        <v>12</v>
      </c>
      <c r="E4095" s="2" t="s">
        <v>24</v>
      </c>
      <c r="F4095" s="2" t="s">
        <v>49</v>
      </c>
      <c r="G4095" s="2" t="s">
        <v>36</v>
      </c>
      <c r="H4095" s="7">
        <v>27395.65</v>
      </c>
      <c r="I4095" s="3">
        <v>45646</v>
      </c>
      <c r="J4095" s="3" t="str">
        <f>TEXT(NIgerian_Fintech[[#This Row],[TransactionDate]], "JJJJ")</f>
        <v>2024</v>
      </c>
      <c r="K4095" s="3" t="str">
        <f>TEXT(NIgerian_Fintech[[#This Row],[TransactionDate]], "MMMM")</f>
        <v>December</v>
      </c>
      <c r="L4095" s="3" t="str">
        <f>TEXT(NIgerian_Fintech[[#This Row],[TransactionDate]], "MM")</f>
        <v>12</v>
      </c>
      <c r="M4095" s="3" t="str">
        <f>TEXT(NIgerian_Fintech[[#This Row],[TransactionDate]], "tttt")</f>
        <v>Friday</v>
      </c>
      <c r="N4095" s="2" t="s">
        <v>16</v>
      </c>
    </row>
    <row r="4096" spans="1:14" ht="14.5" x14ac:dyDescent="0.35">
      <c r="A4096" s="2" t="s">
        <v>8222</v>
      </c>
      <c r="B4096" s="2" t="s">
        <v>8223</v>
      </c>
      <c r="C4096" s="2">
        <v>52</v>
      </c>
      <c r="D4096" s="2" t="s">
        <v>12</v>
      </c>
      <c r="E4096" s="2" t="s">
        <v>74</v>
      </c>
      <c r="F4096" s="2" t="s">
        <v>25</v>
      </c>
      <c r="G4096" s="2" t="s">
        <v>36</v>
      </c>
      <c r="H4096" s="7">
        <v>17685.650000000001</v>
      </c>
      <c r="I4096" s="3">
        <v>45138</v>
      </c>
      <c r="J4096" s="3" t="str">
        <f>TEXT(NIgerian_Fintech[[#This Row],[TransactionDate]], "JJJJ")</f>
        <v>2023</v>
      </c>
      <c r="K4096" s="3" t="str">
        <f>TEXT(NIgerian_Fintech[[#This Row],[TransactionDate]], "MMMM")</f>
        <v>July</v>
      </c>
      <c r="L4096" s="3" t="str">
        <f>TEXT(NIgerian_Fintech[[#This Row],[TransactionDate]], "MM")</f>
        <v>07</v>
      </c>
      <c r="M4096" s="3" t="str">
        <f>TEXT(NIgerian_Fintech[[#This Row],[TransactionDate]], "tttt")</f>
        <v>Monday</v>
      </c>
      <c r="N4096" s="2" t="s">
        <v>16</v>
      </c>
    </row>
    <row r="4097" spans="1:14" ht="14.5" x14ac:dyDescent="0.35">
      <c r="A4097" s="2" t="s">
        <v>8224</v>
      </c>
      <c r="B4097" s="2" t="s">
        <v>8225</v>
      </c>
      <c r="C4097" s="2">
        <v>43</v>
      </c>
      <c r="D4097" s="2" t="s">
        <v>12</v>
      </c>
      <c r="E4097" s="2" t="s">
        <v>64</v>
      </c>
      <c r="F4097" s="2" t="s">
        <v>14</v>
      </c>
      <c r="G4097" s="2" t="s">
        <v>15</v>
      </c>
      <c r="H4097" s="7">
        <v>13002.69</v>
      </c>
      <c r="I4097" s="3">
        <v>45489</v>
      </c>
      <c r="J4097" s="3" t="str">
        <f>TEXT(NIgerian_Fintech[[#This Row],[TransactionDate]], "JJJJ")</f>
        <v>2024</v>
      </c>
      <c r="K4097" s="3" t="str">
        <f>TEXT(NIgerian_Fintech[[#This Row],[TransactionDate]], "MMMM")</f>
        <v>July</v>
      </c>
      <c r="L4097" s="3" t="str">
        <f>TEXT(NIgerian_Fintech[[#This Row],[TransactionDate]], "MM")</f>
        <v>07</v>
      </c>
      <c r="M4097" s="3" t="str">
        <f>TEXT(NIgerian_Fintech[[#This Row],[TransactionDate]], "tttt")</f>
        <v>Tuesday</v>
      </c>
      <c r="N4097" s="2" t="s">
        <v>16</v>
      </c>
    </row>
    <row r="4098" spans="1:14" ht="14.5" x14ac:dyDescent="0.35">
      <c r="A4098" s="2" t="s">
        <v>8226</v>
      </c>
      <c r="B4098" s="2" t="s">
        <v>8227</v>
      </c>
      <c r="C4098" s="2">
        <v>29</v>
      </c>
      <c r="D4098" s="2" t="s">
        <v>39</v>
      </c>
      <c r="E4098" s="2" t="s">
        <v>74</v>
      </c>
      <c r="F4098" s="2" t="s">
        <v>55</v>
      </c>
      <c r="G4098" s="2" t="s">
        <v>30</v>
      </c>
      <c r="H4098" s="7">
        <v>1626.61</v>
      </c>
      <c r="I4098" s="3">
        <v>45214</v>
      </c>
      <c r="J4098" s="3" t="str">
        <f>TEXT(NIgerian_Fintech[[#This Row],[TransactionDate]], "JJJJ")</f>
        <v>2023</v>
      </c>
      <c r="K4098" s="3" t="str">
        <f>TEXT(NIgerian_Fintech[[#This Row],[TransactionDate]], "MMMM")</f>
        <v>October</v>
      </c>
      <c r="L4098" s="3" t="str">
        <f>TEXT(NIgerian_Fintech[[#This Row],[TransactionDate]], "MM")</f>
        <v>10</v>
      </c>
      <c r="M4098" s="3" t="str">
        <f>TEXT(NIgerian_Fintech[[#This Row],[TransactionDate]], "tttt")</f>
        <v>Sunday</v>
      </c>
      <c r="N4098" s="2" t="s">
        <v>16</v>
      </c>
    </row>
    <row r="4099" spans="1:14" ht="14.5" x14ac:dyDescent="0.35">
      <c r="A4099" s="2" t="s">
        <v>8228</v>
      </c>
      <c r="B4099" s="2" t="s">
        <v>8229</v>
      </c>
      <c r="C4099" s="2">
        <v>28</v>
      </c>
      <c r="D4099" s="2" t="s">
        <v>12</v>
      </c>
      <c r="E4099" s="2" t="s">
        <v>13</v>
      </c>
      <c r="F4099" s="2" t="s">
        <v>55</v>
      </c>
      <c r="G4099" s="2" t="s">
        <v>30</v>
      </c>
      <c r="H4099" s="7">
        <v>4292.45</v>
      </c>
      <c r="I4099" s="3">
        <v>45351</v>
      </c>
      <c r="J4099" s="3" t="str">
        <f>TEXT(NIgerian_Fintech[[#This Row],[TransactionDate]], "JJJJ")</f>
        <v>2024</v>
      </c>
      <c r="K4099" s="3" t="str">
        <f>TEXT(NIgerian_Fintech[[#This Row],[TransactionDate]], "MMMM")</f>
        <v>February</v>
      </c>
      <c r="L4099" s="3" t="str">
        <f>TEXT(NIgerian_Fintech[[#This Row],[TransactionDate]], "MM")</f>
        <v>02</v>
      </c>
      <c r="M4099" s="3" t="str">
        <f>TEXT(NIgerian_Fintech[[#This Row],[TransactionDate]], "tttt")</f>
        <v>Thursday</v>
      </c>
      <c r="N4099" s="2" t="s">
        <v>16</v>
      </c>
    </row>
    <row r="4100" spans="1:14" ht="14.5" x14ac:dyDescent="0.35">
      <c r="A4100" s="2" t="s">
        <v>8230</v>
      </c>
      <c r="B4100" s="2" t="s">
        <v>8231</v>
      </c>
      <c r="C4100" s="2">
        <v>54</v>
      </c>
      <c r="D4100" s="2" t="s">
        <v>12</v>
      </c>
      <c r="E4100" s="2" t="s">
        <v>52</v>
      </c>
      <c r="F4100" s="2" t="s">
        <v>35</v>
      </c>
      <c r="G4100" s="2" t="s">
        <v>30</v>
      </c>
      <c r="H4100" s="7">
        <v>8330.69</v>
      </c>
      <c r="I4100" s="3">
        <v>45480</v>
      </c>
      <c r="J4100" s="3" t="str">
        <f>TEXT(NIgerian_Fintech[[#This Row],[TransactionDate]], "JJJJ")</f>
        <v>2024</v>
      </c>
      <c r="K4100" s="3" t="str">
        <f>TEXT(NIgerian_Fintech[[#This Row],[TransactionDate]], "MMMM")</f>
        <v>July</v>
      </c>
      <c r="L4100" s="3" t="str">
        <f>TEXT(NIgerian_Fintech[[#This Row],[TransactionDate]], "MM")</f>
        <v>07</v>
      </c>
      <c r="M4100" s="3" t="str">
        <f>TEXT(NIgerian_Fintech[[#This Row],[TransactionDate]], "tttt")</f>
        <v>Sunday</v>
      </c>
      <c r="N4100" s="2" t="s">
        <v>16</v>
      </c>
    </row>
    <row r="4101" spans="1:14" ht="14.5" x14ac:dyDescent="0.35">
      <c r="A4101" s="2" t="s">
        <v>8232</v>
      </c>
      <c r="B4101" s="2" t="s">
        <v>8233</v>
      </c>
      <c r="C4101" s="2">
        <v>42</v>
      </c>
      <c r="D4101" s="2" t="s">
        <v>12</v>
      </c>
      <c r="E4101" s="2" t="s">
        <v>93</v>
      </c>
      <c r="F4101" s="2" t="s">
        <v>55</v>
      </c>
      <c r="G4101" s="2" t="s">
        <v>26</v>
      </c>
      <c r="H4101" s="7">
        <v>799.75</v>
      </c>
      <c r="I4101" s="3">
        <v>45633</v>
      </c>
      <c r="J4101" s="3" t="str">
        <f>TEXT(NIgerian_Fintech[[#This Row],[TransactionDate]], "JJJJ")</f>
        <v>2024</v>
      </c>
      <c r="K4101" s="3" t="str">
        <f>TEXT(NIgerian_Fintech[[#This Row],[TransactionDate]], "MMMM")</f>
        <v>December</v>
      </c>
      <c r="L4101" s="3" t="str">
        <f>TEXT(NIgerian_Fintech[[#This Row],[TransactionDate]], "MM")</f>
        <v>12</v>
      </c>
      <c r="M4101" s="3" t="str">
        <f>TEXT(NIgerian_Fintech[[#This Row],[TransactionDate]], "tttt")</f>
        <v>Saturday</v>
      </c>
      <c r="N4101" s="2" t="s">
        <v>16</v>
      </c>
    </row>
    <row r="4102" spans="1:14" ht="14.5" x14ac:dyDescent="0.35">
      <c r="A4102" s="2" t="s">
        <v>8234</v>
      </c>
      <c r="B4102" s="2" t="s">
        <v>8235</v>
      </c>
      <c r="C4102" s="2">
        <v>35</v>
      </c>
      <c r="D4102" s="2" t="s">
        <v>39</v>
      </c>
      <c r="E4102" s="2" t="s">
        <v>93</v>
      </c>
      <c r="F4102" s="2" t="s">
        <v>35</v>
      </c>
      <c r="G4102" s="2" t="s">
        <v>30</v>
      </c>
      <c r="H4102" s="7">
        <v>1123.52</v>
      </c>
      <c r="I4102" s="3">
        <v>45170</v>
      </c>
      <c r="J4102" s="3" t="str">
        <f>TEXT(NIgerian_Fintech[[#This Row],[TransactionDate]], "JJJJ")</f>
        <v>2023</v>
      </c>
      <c r="K4102" s="3" t="str">
        <f>TEXT(NIgerian_Fintech[[#This Row],[TransactionDate]], "MMMM")</f>
        <v>September</v>
      </c>
      <c r="L4102" s="3" t="str">
        <f>TEXT(NIgerian_Fintech[[#This Row],[TransactionDate]], "MM")</f>
        <v>09</v>
      </c>
      <c r="M4102" s="3" t="str">
        <f>TEXT(NIgerian_Fintech[[#This Row],[TransactionDate]], "tttt")</f>
        <v>Friday</v>
      </c>
      <c r="N4102" s="2" t="s">
        <v>16</v>
      </c>
    </row>
    <row r="4103" spans="1:14" ht="14.5" x14ac:dyDescent="0.35">
      <c r="A4103" s="2" t="s">
        <v>8236</v>
      </c>
      <c r="B4103" s="2" t="s">
        <v>8237</v>
      </c>
      <c r="C4103" s="2">
        <v>36</v>
      </c>
      <c r="D4103" s="2" t="s">
        <v>39</v>
      </c>
      <c r="E4103" s="2" t="s">
        <v>42</v>
      </c>
      <c r="F4103" s="2" t="s">
        <v>25</v>
      </c>
      <c r="G4103" s="2" t="s">
        <v>36</v>
      </c>
      <c r="H4103" s="7">
        <v>27219.55</v>
      </c>
      <c r="I4103" s="3">
        <v>45638</v>
      </c>
      <c r="J4103" s="3" t="str">
        <f>TEXT(NIgerian_Fintech[[#This Row],[TransactionDate]], "JJJJ")</f>
        <v>2024</v>
      </c>
      <c r="K4103" s="3" t="str">
        <f>TEXT(NIgerian_Fintech[[#This Row],[TransactionDate]], "MMMM")</f>
        <v>December</v>
      </c>
      <c r="L4103" s="3" t="str">
        <f>TEXT(NIgerian_Fintech[[#This Row],[TransactionDate]], "MM")</f>
        <v>12</v>
      </c>
      <c r="M4103" s="3" t="str">
        <f>TEXT(NIgerian_Fintech[[#This Row],[TransactionDate]], "tttt")</f>
        <v>Thursday</v>
      </c>
      <c r="N4103" s="2" t="s">
        <v>16</v>
      </c>
    </row>
    <row r="4104" spans="1:14" ht="14.5" x14ac:dyDescent="0.35">
      <c r="A4104" s="2" t="s">
        <v>8238</v>
      </c>
      <c r="B4104" s="2" t="s">
        <v>8239</v>
      </c>
      <c r="C4104" s="2">
        <v>40</v>
      </c>
      <c r="D4104" s="2" t="s">
        <v>12</v>
      </c>
      <c r="E4104" s="2" t="s">
        <v>24</v>
      </c>
      <c r="F4104" s="2" t="s">
        <v>25</v>
      </c>
      <c r="G4104" s="2" t="s">
        <v>15</v>
      </c>
      <c r="H4104" s="7">
        <v>12129.84</v>
      </c>
      <c r="I4104" s="3">
        <v>45559</v>
      </c>
      <c r="J4104" s="3" t="str">
        <f>TEXT(NIgerian_Fintech[[#This Row],[TransactionDate]], "JJJJ")</f>
        <v>2024</v>
      </c>
      <c r="K4104" s="3" t="str">
        <f>TEXT(NIgerian_Fintech[[#This Row],[TransactionDate]], "MMMM")</f>
        <v>September</v>
      </c>
      <c r="L4104" s="3" t="str">
        <f>TEXT(NIgerian_Fintech[[#This Row],[TransactionDate]], "MM")</f>
        <v>09</v>
      </c>
      <c r="M4104" s="3" t="str">
        <f>TEXT(NIgerian_Fintech[[#This Row],[TransactionDate]], "tttt")</f>
        <v>Tuesday</v>
      </c>
      <c r="N4104" s="2" t="s">
        <v>16</v>
      </c>
    </row>
    <row r="4105" spans="1:14" ht="14.5" x14ac:dyDescent="0.35">
      <c r="A4105" s="2" t="s">
        <v>8240</v>
      </c>
      <c r="B4105" s="2" t="s">
        <v>8241</v>
      </c>
      <c r="C4105" s="2">
        <v>55</v>
      </c>
      <c r="D4105" s="2" t="s">
        <v>39</v>
      </c>
      <c r="E4105" s="2" t="s">
        <v>93</v>
      </c>
      <c r="F4105" s="2" t="s">
        <v>19</v>
      </c>
      <c r="G4105" s="2" t="s">
        <v>20</v>
      </c>
      <c r="H4105" s="7">
        <v>3217.04</v>
      </c>
      <c r="I4105" s="3">
        <v>45260</v>
      </c>
      <c r="J4105" s="3" t="str">
        <f>TEXT(NIgerian_Fintech[[#This Row],[TransactionDate]], "JJJJ")</f>
        <v>2023</v>
      </c>
      <c r="K4105" s="3" t="str">
        <f>TEXT(NIgerian_Fintech[[#This Row],[TransactionDate]], "MMMM")</f>
        <v>November</v>
      </c>
      <c r="L4105" s="3" t="str">
        <f>TEXT(NIgerian_Fintech[[#This Row],[TransactionDate]], "MM")</f>
        <v>11</v>
      </c>
      <c r="M4105" s="3" t="str">
        <f>TEXT(NIgerian_Fintech[[#This Row],[TransactionDate]], "tttt")</f>
        <v>Thursday</v>
      </c>
      <c r="N4105" s="2" t="s">
        <v>16</v>
      </c>
    </row>
    <row r="4106" spans="1:14" ht="14.5" x14ac:dyDescent="0.35">
      <c r="A4106" s="2" t="s">
        <v>8242</v>
      </c>
      <c r="B4106" s="2" t="s">
        <v>8243</v>
      </c>
      <c r="C4106" s="2">
        <v>35</v>
      </c>
      <c r="D4106" s="2" t="s">
        <v>12</v>
      </c>
      <c r="E4106" s="2" t="s">
        <v>93</v>
      </c>
      <c r="F4106" s="2" t="s">
        <v>35</v>
      </c>
      <c r="G4106" s="2" t="s">
        <v>15</v>
      </c>
      <c r="H4106" s="7">
        <v>3965.45</v>
      </c>
      <c r="I4106" s="3">
        <v>45254</v>
      </c>
      <c r="J4106" s="3" t="str">
        <f>TEXT(NIgerian_Fintech[[#This Row],[TransactionDate]], "JJJJ")</f>
        <v>2023</v>
      </c>
      <c r="K4106" s="3" t="str">
        <f>TEXT(NIgerian_Fintech[[#This Row],[TransactionDate]], "MMMM")</f>
        <v>November</v>
      </c>
      <c r="L4106" s="3" t="str">
        <f>TEXT(NIgerian_Fintech[[#This Row],[TransactionDate]], "MM")</f>
        <v>11</v>
      </c>
      <c r="M4106" s="3" t="str">
        <f>TEXT(NIgerian_Fintech[[#This Row],[TransactionDate]], "tttt")</f>
        <v>Friday</v>
      </c>
      <c r="N4106" s="2" t="s">
        <v>16</v>
      </c>
    </row>
    <row r="4107" spans="1:14" ht="14.5" x14ac:dyDescent="0.35">
      <c r="A4107" s="2" t="s">
        <v>8244</v>
      </c>
      <c r="B4107" s="2" t="s">
        <v>8245</v>
      </c>
      <c r="C4107" s="2">
        <v>43</v>
      </c>
      <c r="D4107" s="2" t="s">
        <v>39</v>
      </c>
      <c r="E4107" s="2" t="s">
        <v>64</v>
      </c>
      <c r="F4107" s="2" t="s">
        <v>25</v>
      </c>
      <c r="G4107" s="2" t="s">
        <v>30</v>
      </c>
      <c r="H4107" s="7">
        <v>4852.05</v>
      </c>
      <c r="I4107" s="3">
        <v>45641</v>
      </c>
      <c r="J4107" s="3" t="str">
        <f>TEXT(NIgerian_Fintech[[#This Row],[TransactionDate]], "JJJJ")</f>
        <v>2024</v>
      </c>
      <c r="K4107" s="3" t="str">
        <f>TEXT(NIgerian_Fintech[[#This Row],[TransactionDate]], "MMMM")</f>
        <v>December</v>
      </c>
      <c r="L4107" s="3" t="str">
        <f>TEXT(NIgerian_Fintech[[#This Row],[TransactionDate]], "MM")</f>
        <v>12</v>
      </c>
      <c r="M4107" s="3" t="str">
        <f>TEXT(NIgerian_Fintech[[#This Row],[TransactionDate]], "tttt")</f>
        <v>Sunday</v>
      </c>
      <c r="N4107" s="2" t="s">
        <v>16</v>
      </c>
    </row>
    <row r="4108" spans="1:14" ht="14.5" x14ac:dyDescent="0.35">
      <c r="A4108" s="2" t="s">
        <v>8246</v>
      </c>
      <c r="B4108" s="2" t="s">
        <v>8247</v>
      </c>
      <c r="C4108" s="2">
        <v>23</v>
      </c>
      <c r="D4108" s="2" t="s">
        <v>12</v>
      </c>
      <c r="E4108" s="2" t="s">
        <v>29</v>
      </c>
      <c r="F4108" s="2" t="s">
        <v>35</v>
      </c>
      <c r="G4108" s="2" t="s">
        <v>30</v>
      </c>
      <c r="H4108" s="7">
        <v>780.39</v>
      </c>
      <c r="I4108" s="3">
        <v>45032</v>
      </c>
      <c r="J4108" s="3" t="str">
        <f>TEXT(NIgerian_Fintech[[#This Row],[TransactionDate]], "JJJJ")</f>
        <v>2023</v>
      </c>
      <c r="K4108" s="3" t="str">
        <f>TEXT(NIgerian_Fintech[[#This Row],[TransactionDate]], "MMMM")</f>
        <v>April</v>
      </c>
      <c r="L4108" s="3" t="str">
        <f>TEXT(NIgerian_Fintech[[#This Row],[TransactionDate]], "MM")</f>
        <v>04</v>
      </c>
      <c r="M4108" s="3" t="str">
        <f>TEXT(NIgerian_Fintech[[#This Row],[TransactionDate]], "tttt")</f>
        <v>Sunday</v>
      </c>
      <c r="N4108" s="2" t="s">
        <v>21</v>
      </c>
    </row>
    <row r="4109" spans="1:14" ht="14.5" x14ac:dyDescent="0.35">
      <c r="A4109" s="2" t="s">
        <v>8248</v>
      </c>
      <c r="B4109" s="2" t="s">
        <v>8249</v>
      </c>
      <c r="C4109" s="2">
        <v>21</v>
      </c>
      <c r="D4109" s="2" t="s">
        <v>39</v>
      </c>
      <c r="E4109" s="2" t="s">
        <v>93</v>
      </c>
      <c r="F4109" s="2" t="s">
        <v>55</v>
      </c>
      <c r="G4109" s="2" t="s">
        <v>36</v>
      </c>
      <c r="H4109" s="7">
        <v>13439.13</v>
      </c>
      <c r="I4109" s="3">
        <v>45005</v>
      </c>
      <c r="J4109" s="3" t="str">
        <f>TEXT(NIgerian_Fintech[[#This Row],[TransactionDate]], "JJJJ")</f>
        <v>2023</v>
      </c>
      <c r="K4109" s="3" t="str">
        <f>TEXT(NIgerian_Fintech[[#This Row],[TransactionDate]], "MMMM")</f>
        <v>March</v>
      </c>
      <c r="L4109" s="3" t="str">
        <f>TEXT(NIgerian_Fintech[[#This Row],[TransactionDate]], "MM")</f>
        <v>03</v>
      </c>
      <c r="M4109" s="3" t="str">
        <f>TEXT(NIgerian_Fintech[[#This Row],[TransactionDate]], "tttt")</f>
        <v>Monday</v>
      </c>
      <c r="N4109" s="2" t="s">
        <v>16</v>
      </c>
    </row>
    <row r="4110" spans="1:14" ht="14.5" x14ac:dyDescent="0.35">
      <c r="A4110" s="2" t="s">
        <v>8250</v>
      </c>
      <c r="B4110" s="2" t="s">
        <v>8251</v>
      </c>
      <c r="C4110" s="2">
        <v>61</v>
      </c>
      <c r="D4110" s="2" t="s">
        <v>39</v>
      </c>
      <c r="E4110" s="2" t="s">
        <v>93</v>
      </c>
      <c r="F4110" s="2" t="s">
        <v>19</v>
      </c>
      <c r="G4110" s="2" t="s">
        <v>15</v>
      </c>
      <c r="H4110" s="7">
        <v>1945.97</v>
      </c>
      <c r="I4110" s="3">
        <v>45091</v>
      </c>
      <c r="J4110" s="3" t="str">
        <f>TEXT(NIgerian_Fintech[[#This Row],[TransactionDate]], "JJJJ")</f>
        <v>2023</v>
      </c>
      <c r="K4110" s="3" t="str">
        <f>TEXT(NIgerian_Fintech[[#This Row],[TransactionDate]], "MMMM")</f>
        <v>June</v>
      </c>
      <c r="L4110" s="3" t="str">
        <f>TEXT(NIgerian_Fintech[[#This Row],[TransactionDate]], "MM")</f>
        <v>06</v>
      </c>
      <c r="M4110" s="3" t="str">
        <f>TEXT(NIgerian_Fintech[[#This Row],[TransactionDate]], "tttt")</f>
        <v>Wednesday</v>
      </c>
      <c r="N4110" s="2" t="s">
        <v>16</v>
      </c>
    </row>
    <row r="4111" spans="1:14" ht="14.5" x14ac:dyDescent="0.35">
      <c r="A4111" s="2" t="s">
        <v>8252</v>
      </c>
      <c r="B4111" s="2" t="s">
        <v>8253</v>
      </c>
      <c r="C4111" s="2">
        <v>46</v>
      </c>
      <c r="D4111" s="2" t="s">
        <v>39</v>
      </c>
      <c r="E4111" s="2" t="s">
        <v>24</v>
      </c>
      <c r="F4111" s="2" t="s">
        <v>14</v>
      </c>
      <c r="G4111" s="2" t="s">
        <v>36</v>
      </c>
      <c r="H4111" s="7">
        <v>16353.71</v>
      </c>
      <c r="I4111" s="3">
        <v>45557</v>
      </c>
      <c r="J4111" s="3" t="str">
        <f>TEXT(NIgerian_Fintech[[#This Row],[TransactionDate]], "JJJJ")</f>
        <v>2024</v>
      </c>
      <c r="K4111" s="3" t="str">
        <f>TEXT(NIgerian_Fintech[[#This Row],[TransactionDate]], "MMMM")</f>
        <v>September</v>
      </c>
      <c r="L4111" s="3" t="str">
        <f>TEXT(NIgerian_Fintech[[#This Row],[TransactionDate]], "MM")</f>
        <v>09</v>
      </c>
      <c r="M4111" s="3" t="str">
        <f>TEXT(NIgerian_Fintech[[#This Row],[TransactionDate]], "tttt")</f>
        <v>Sunday</v>
      </c>
      <c r="N4111" s="2" t="s">
        <v>16</v>
      </c>
    </row>
    <row r="4112" spans="1:14" ht="14.5" x14ac:dyDescent="0.35">
      <c r="A4112" s="2" t="s">
        <v>8254</v>
      </c>
      <c r="B4112" s="2" t="s">
        <v>8255</v>
      </c>
      <c r="C4112" s="2">
        <v>51</v>
      </c>
      <c r="D4112" s="2" t="s">
        <v>12</v>
      </c>
      <c r="E4112" s="2" t="s">
        <v>13</v>
      </c>
      <c r="F4112" s="2" t="s">
        <v>49</v>
      </c>
      <c r="G4112" s="2" t="s">
        <v>36</v>
      </c>
      <c r="H4112" s="7">
        <v>18699.75</v>
      </c>
      <c r="I4112" s="3">
        <v>44983</v>
      </c>
      <c r="J4112" s="3" t="str">
        <f>TEXT(NIgerian_Fintech[[#This Row],[TransactionDate]], "JJJJ")</f>
        <v>2023</v>
      </c>
      <c r="K4112" s="3" t="str">
        <f>TEXT(NIgerian_Fintech[[#This Row],[TransactionDate]], "MMMM")</f>
        <v>February</v>
      </c>
      <c r="L4112" s="3" t="str">
        <f>TEXT(NIgerian_Fintech[[#This Row],[TransactionDate]], "MM")</f>
        <v>02</v>
      </c>
      <c r="M4112" s="3" t="str">
        <f>TEXT(NIgerian_Fintech[[#This Row],[TransactionDate]], "tttt")</f>
        <v>Sunday</v>
      </c>
      <c r="N4112" s="2" t="s">
        <v>16</v>
      </c>
    </row>
    <row r="4113" spans="1:14" ht="14.5" x14ac:dyDescent="0.35">
      <c r="A4113" s="2" t="s">
        <v>8256</v>
      </c>
      <c r="B4113" s="2" t="s">
        <v>8257</v>
      </c>
      <c r="C4113" s="2">
        <v>34</v>
      </c>
      <c r="D4113" s="2" t="s">
        <v>12</v>
      </c>
      <c r="E4113" s="2" t="s">
        <v>29</v>
      </c>
      <c r="F4113" s="2" t="s">
        <v>49</v>
      </c>
      <c r="G4113" s="2" t="s">
        <v>20</v>
      </c>
      <c r="H4113" s="7">
        <v>10173.11</v>
      </c>
      <c r="I4113" s="3">
        <v>45114</v>
      </c>
      <c r="J4113" s="3" t="str">
        <f>TEXT(NIgerian_Fintech[[#This Row],[TransactionDate]], "JJJJ")</f>
        <v>2023</v>
      </c>
      <c r="K4113" s="3" t="str">
        <f>TEXT(NIgerian_Fintech[[#This Row],[TransactionDate]], "MMMM")</f>
        <v>July</v>
      </c>
      <c r="L4113" s="3" t="str">
        <f>TEXT(NIgerian_Fintech[[#This Row],[TransactionDate]], "MM")</f>
        <v>07</v>
      </c>
      <c r="M4113" s="3" t="str">
        <f>TEXT(NIgerian_Fintech[[#This Row],[TransactionDate]], "tttt")</f>
        <v>Friday</v>
      </c>
      <c r="N4113" s="2" t="s">
        <v>21</v>
      </c>
    </row>
    <row r="4114" spans="1:14" ht="14.5" x14ac:dyDescent="0.35">
      <c r="A4114" s="2" t="s">
        <v>8258</v>
      </c>
      <c r="B4114" s="2" t="s">
        <v>8259</v>
      </c>
      <c r="C4114" s="2">
        <v>60</v>
      </c>
      <c r="D4114" s="2" t="s">
        <v>12</v>
      </c>
      <c r="E4114" s="2" t="s">
        <v>13</v>
      </c>
      <c r="F4114" s="2" t="s">
        <v>19</v>
      </c>
      <c r="G4114" s="2" t="s">
        <v>36</v>
      </c>
      <c r="H4114" s="7">
        <v>14690.45</v>
      </c>
      <c r="I4114" s="3">
        <v>44978</v>
      </c>
      <c r="J4114" s="3" t="str">
        <f>TEXT(NIgerian_Fintech[[#This Row],[TransactionDate]], "JJJJ")</f>
        <v>2023</v>
      </c>
      <c r="K4114" s="3" t="str">
        <f>TEXT(NIgerian_Fintech[[#This Row],[TransactionDate]], "MMMM")</f>
        <v>February</v>
      </c>
      <c r="L4114" s="3" t="str">
        <f>TEXT(NIgerian_Fintech[[#This Row],[TransactionDate]], "MM")</f>
        <v>02</v>
      </c>
      <c r="M4114" s="3" t="str">
        <f>TEXT(NIgerian_Fintech[[#This Row],[TransactionDate]], "tttt")</f>
        <v>Tuesday</v>
      </c>
      <c r="N4114" s="2" t="s">
        <v>16</v>
      </c>
    </row>
    <row r="4115" spans="1:14" ht="14.5" x14ac:dyDescent="0.35">
      <c r="A4115" s="2" t="s">
        <v>8260</v>
      </c>
      <c r="B4115" s="2" t="s">
        <v>8261</v>
      </c>
      <c r="C4115" s="2">
        <v>60</v>
      </c>
      <c r="D4115" s="2" t="s">
        <v>39</v>
      </c>
      <c r="E4115" s="2" t="s">
        <v>24</v>
      </c>
      <c r="F4115" s="2" t="s">
        <v>35</v>
      </c>
      <c r="G4115" s="2" t="s">
        <v>36</v>
      </c>
      <c r="H4115" s="7">
        <v>1885.43</v>
      </c>
      <c r="I4115" s="3">
        <v>44998</v>
      </c>
      <c r="J4115" s="3" t="str">
        <f>TEXT(NIgerian_Fintech[[#This Row],[TransactionDate]], "JJJJ")</f>
        <v>2023</v>
      </c>
      <c r="K4115" s="3" t="str">
        <f>TEXT(NIgerian_Fintech[[#This Row],[TransactionDate]], "MMMM")</f>
        <v>March</v>
      </c>
      <c r="L4115" s="3" t="str">
        <f>TEXT(NIgerian_Fintech[[#This Row],[TransactionDate]], "MM")</f>
        <v>03</v>
      </c>
      <c r="M4115" s="3" t="str">
        <f>TEXT(NIgerian_Fintech[[#This Row],[TransactionDate]], "tttt")</f>
        <v>Monday</v>
      </c>
      <c r="N4115" s="2" t="s">
        <v>16</v>
      </c>
    </row>
    <row r="4116" spans="1:14" ht="14.5" x14ac:dyDescent="0.35">
      <c r="A4116" s="2" t="s">
        <v>8262</v>
      </c>
      <c r="B4116" s="2" t="s">
        <v>8263</v>
      </c>
      <c r="C4116" s="2">
        <v>33</v>
      </c>
      <c r="D4116" s="2" t="s">
        <v>39</v>
      </c>
      <c r="E4116" s="2" t="s">
        <v>74</v>
      </c>
      <c r="F4116" s="2" t="s">
        <v>35</v>
      </c>
      <c r="G4116" s="2" t="s">
        <v>20</v>
      </c>
      <c r="H4116" s="7">
        <v>8578.7800000000007</v>
      </c>
      <c r="I4116" s="3">
        <v>45250</v>
      </c>
      <c r="J4116" s="3" t="str">
        <f>TEXT(NIgerian_Fintech[[#This Row],[TransactionDate]], "JJJJ")</f>
        <v>2023</v>
      </c>
      <c r="K4116" s="3" t="str">
        <f>TEXT(NIgerian_Fintech[[#This Row],[TransactionDate]], "MMMM")</f>
        <v>November</v>
      </c>
      <c r="L4116" s="3" t="str">
        <f>TEXT(NIgerian_Fintech[[#This Row],[TransactionDate]], "MM")</f>
        <v>11</v>
      </c>
      <c r="M4116" s="3" t="str">
        <f>TEXT(NIgerian_Fintech[[#This Row],[TransactionDate]], "tttt")</f>
        <v>Monday</v>
      </c>
      <c r="N4116" s="2" t="s">
        <v>16</v>
      </c>
    </row>
    <row r="4117" spans="1:14" ht="14.5" x14ac:dyDescent="0.35">
      <c r="A4117" s="2" t="s">
        <v>8264</v>
      </c>
      <c r="B4117" s="2" t="s">
        <v>8265</v>
      </c>
      <c r="C4117" s="2">
        <v>19</v>
      </c>
      <c r="D4117" s="2" t="s">
        <v>12</v>
      </c>
      <c r="E4117" s="2" t="s">
        <v>74</v>
      </c>
      <c r="F4117" s="2" t="s">
        <v>35</v>
      </c>
      <c r="G4117" s="2" t="s">
        <v>26</v>
      </c>
      <c r="H4117" s="7">
        <v>11294.82</v>
      </c>
      <c r="I4117" s="3">
        <v>45538</v>
      </c>
      <c r="J4117" s="3" t="str">
        <f>TEXT(NIgerian_Fintech[[#This Row],[TransactionDate]], "JJJJ")</f>
        <v>2024</v>
      </c>
      <c r="K4117" s="3" t="str">
        <f>TEXT(NIgerian_Fintech[[#This Row],[TransactionDate]], "MMMM")</f>
        <v>September</v>
      </c>
      <c r="L4117" s="3" t="str">
        <f>TEXT(NIgerian_Fintech[[#This Row],[TransactionDate]], "MM")</f>
        <v>09</v>
      </c>
      <c r="M4117" s="3" t="str">
        <f>TEXT(NIgerian_Fintech[[#This Row],[TransactionDate]], "tttt")</f>
        <v>Tuesday</v>
      </c>
      <c r="N4117" s="2" t="s">
        <v>16</v>
      </c>
    </row>
    <row r="4118" spans="1:14" ht="14.5" x14ac:dyDescent="0.35">
      <c r="A4118" s="2" t="s">
        <v>8266</v>
      </c>
      <c r="B4118" s="2" t="s">
        <v>8267</v>
      </c>
      <c r="C4118" s="2">
        <v>51</v>
      </c>
      <c r="D4118" s="2" t="s">
        <v>39</v>
      </c>
      <c r="E4118" s="2" t="s">
        <v>93</v>
      </c>
      <c r="F4118" s="2" t="s">
        <v>14</v>
      </c>
      <c r="G4118" s="2" t="s">
        <v>26</v>
      </c>
      <c r="H4118" s="7">
        <v>10834.1</v>
      </c>
      <c r="I4118" s="3">
        <v>45264</v>
      </c>
      <c r="J4118" s="3" t="str">
        <f>TEXT(NIgerian_Fintech[[#This Row],[TransactionDate]], "JJJJ")</f>
        <v>2023</v>
      </c>
      <c r="K4118" s="3" t="str">
        <f>TEXT(NIgerian_Fintech[[#This Row],[TransactionDate]], "MMMM")</f>
        <v>December</v>
      </c>
      <c r="L4118" s="3" t="str">
        <f>TEXT(NIgerian_Fintech[[#This Row],[TransactionDate]], "MM")</f>
        <v>12</v>
      </c>
      <c r="M4118" s="3" t="str">
        <f>TEXT(NIgerian_Fintech[[#This Row],[TransactionDate]], "tttt")</f>
        <v>Monday</v>
      </c>
      <c r="N4118" s="2" t="s">
        <v>16</v>
      </c>
    </row>
    <row r="4119" spans="1:14" ht="14.5" x14ac:dyDescent="0.35">
      <c r="A4119" s="2" t="s">
        <v>8268</v>
      </c>
      <c r="B4119" s="2" t="s">
        <v>8269</v>
      </c>
      <c r="C4119" s="2">
        <v>25</v>
      </c>
      <c r="D4119" s="2" t="s">
        <v>12</v>
      </c>
      <c r="E4119" s="2" t="s">
        <v>93</v>
      </c>
      <c r="F4119" s="2" t="s">
        <v>49</v>
      </c>
      <c r="G4119" s="2" t="s">
        <v>20</v>
      </c>
      <c r="H4119" s="7">
        <v>1247.58</v>
      </c>
      <c r="I4119" s="3">
        <v>45081</v>
      </c>
      <c r="J4119" s="3" t="str">
        <f>TEXT(NIgerian_Fintech[[#This Row],[TransactionDate]], "JJJJ")</f>
        <v>2023</v>
      </c>
      <c r="K4119" s="3" t="str">
        <f>TEXT(NIgerian_Fintech[[#This Row],[TransactionDate]], "MMMM")</f>
        <v>June</v>
      </c>
      <c r="L4119" s="3" t="str">
        <f>TEXT(NIgerian_Fintech[[#This Row],[TransactionDate]], "MM")</f>
        <v>06</v>
      </c>
      <c r="M4119" s="3" t="str">
        <f>TEXT(NIgerian_Fintech[[#This Row],[TransactionDate]], "tttt")</f>
        <v>Sunday</v>
      </c>
      <c r="N4119" s="2" t="s">
        <v>16</v>
      </c>
    </row>
    <row r="4120" spans="1:14" ht="14.5" x14ac:dyDescent="0.35">
      <c r="A4120" s="2" t="s">
        <v>8270</v>
      </c>
      <c r="B4120" s="2" t="s">
        <v>8271</v>
      </c>
      <c r="C4120" s="2">
        <v>30</v>
      </c>
      <c r="D4120" s="2" t="s">
        <v>12</v>
      </c>
      <c r="E4120" s="2" t="s">
        <v>42</v>
      </c>
      <c r="F4120" s="2" t="s">
        <v>19</v>
      </c>
      <c r="G4120" s="2" t="s">
        <v>36</v>
      </c>
      <c r="H4120" s="7">
        <v>4221.78</v>
      </c>
      <c r="I4120" s="3">
        <v>44985</v>
      </c>
      <c r="J4120" s="3" t="str">
        <f>TEXT(NIgerian_Fintech[[#This Row],[TransactionDate]], "JJJJ")</f>
        <v>2023</v>
      </c>
      <c r="K4120" s="3" t="str">
        <f>TEXT(NIgerian_Fintech[[#This Row],[TransactionDate]], "MMMM")</f>
        <v>February</v>
      </c>
      <c r="L4120" s="3" t="str">
        <f>TEXT(NIgerian_Fintech[[#This Row],[TransactionDate]], "MM")</f>
        <v>02</v>
      </c>
      <c r="M4120" s="3" t="str">
        <f>TEXT(NIgerian_Fintech[[#This Row],[TransactionDate]], "tttt")</f>
        <v>Tuesday</v>
      </c>
      <c r="N4120" s="2" t="s">
        <v>16</v>
      </c>
    </row>
    <row r="4121" spans="1:14" ht="14.5" x14ac:dyDescent="0.35">
      <c r="A4121" s="2" t="s">
        <v>8272</v>
      </c>
      <c r="B4121" s="2" t="s">
        <v>8273</v>
      </c>
      <c r="C4121" s="2">
        <v>59</v>
      </c>
      <c r="D4121" s="2" t="s">
        <v>12</v>
      </c>
      <c r="E4121" s="2" t="s">
        <v>74</v>
      </c>
      <c r="F4121" s="2" t="s">
        <v>35</v>
      </c>
      <c r="G4121" s="2" t="s">
        <v>30</v>
      </c>
      <c r="H4121" s="7">
        <v>3930.98</v>
      </c>
      <c r="I4121" s="3">
        <v>45201</v>
      </c>
      <c r="J4121" s="3" t="str">
        <f>TEXT(NIgerian_Fintech[[#This Row],[TransactionDate]], "JJJJ")</f>
        <v>2023</v>
      </c>
      <c r="K4121" s="3" t="str">
        <f>TEXT(NIgerian_Fintech[[#This Row],[TransactionDate]], "MMMM")</f>
        <v>October</v>
      </c>
      <c r="L4121" s="3" t="str">
        <f>TEXT(NIgerian_Fintech[[#This Row],[TransactionDate]], "MM")</f>
        <v>10</v>
      </c>
      <c r="M4121" s="3" t="str">
        <f>TEXT(NIgerian_Fintech[[#This Row],[TransactionDate]], "tttt")</f>
        <v>Monday</v>
      </c>
      <c r="N4121" s="2" t="s">
        <v>69</v>
      </c>
    </row>
    <row r="4122" spans="1:14" ht="14.5" x14ac:dyDescent="0.35">
      <c r="A4122" s="2" t="s">
        <v>8274</v>
      </c>
      <c r="B4122" s="2" t="s">
        <v>8275</v>
      </c>
      <c r="C4122" s="2">
        <v>25</v>
      </c>
      <c r="D4122" s="2" t="s">
        <v>12</v>
      </c>
      <c r="E4122" s="2" t="s">
        <v>64</v>
      </c>
      <c r="F4122" s="2" t="s">
        <v>25</v>
      </c>
      <c r="G4122" s="2" t="s">
        <v>15</v>
      </c>
      <c r="H4122" s="7">
        <v>8498.64</v>
      </c>
      <c r="I4122" s="3">
        <v>45127</v>
      </c>
      <c r="J4122" s="3" t="str">
        <f>TEXT(NIgerian_Fintech[[#This Row],[TransactionDate]], "JJJJ")</f>
        <v>2023</v>
      </c>
      <c r="K4122" s="3" t="str">
        <f>TEXT(NIgerian_Fintech[[#This Row],[TransactionDate]], "MMMM")</f>
        <v>July</v>
      </c>
      <c r="L4122" s="3" t="str">
        <f>TEXT(NIgerian_Fintech[[#This Row],[TransactionDate]], "MM")</f>
        <v>07</v>
      </c>
      <c r="M4122" s="3" t="str">
        <f>TEXT(NIgerian_Fintech[[#This Row],[TransactionDate]], "tttt")</f>
        <v>Thursday</v>
      </c>
      <c r="N4122" s="2" t="s">
        <v>69</v>
      </c>
    </row>
    <row r="4123" spans="1:14" ht="14.5" x14ac:dyDescent="0.35">
      <c r="A4123" s="2" t="s">
        <v>8276</v>
      </c>
      <c r="B4123" s="2" t="s">
        <v>8277</v>
      </c>
      <c r="C4123" s="2">
        <v>47</v>
      </c>
      <c r="D4123" s="2" t="s">
        <v>39</v>
      </c>
      <c r="E4123" s="2" t="s">
        <v>93</v>
      </c>
      <c r="F4123" s="2" t="s">
        <v>55</v>
      </c>
      <c r="G4123" s="2" t="s">
        <v>30</v>
      </c>
      <c r="H4123" s="7">
        <v>14491.79</v>
      </c>
      <c r="I4123" s="3">
        <v>45221</v>
      </c>
      <c r="J4123" s="3" t="str">
        <f>TEXT(NIgerian_Fintech[[#This Row],[TransactionDate]], "JJJJ")</f>
        <v>2023</v>
      </c>
      <c r="K4123" s="3" t="str">
        <f>TEXT(NIgerian_Fintech[[#This Row],[TransactionDate]], "MMMM")</f>
        <v>October</v>
      </c>
      <c r="L4123" s="3" t="str">
        <f>TEXT(NIgerian_Fintech[[#This Row],[TransactionDate]], "MM")</f>
        <v>10</v>
      </c>
      <c r="M4123" s="3" t="str">
        <f>TEXT(NIgerian_Fintech[[#This Row],[TransactionDate]], "tttt")</f>
        <v>Sunday</v>
      </c>
      <c r="N4123" s="2" t="s">
        <v>16</v>
      </c>
    </row>
    <row r="4124" spans="1:14" ht="14.5" x14ac:dyDescent="0.35">
      <c r="A4124" s="2" t="s">
        <v>8278</v>
      </c>
      <c r="B4124" s="2" t="s">
        <v>8279</v>
      </c>
      <c r="C4124" s="2">
        <v>49</v>
      </c>
      <c r="D4124" s="2" t="s">
        <v>39</v>
      </c>
      <c r="E4124" s="2" t="s">
        <v>64</v>
      </c>
      <c r="F4124" s="2" t="s">
        <v>14</v>
      </c>
      <c r="G4124" s="2" t="s">
        <v>30</v>
      </c>
      <c r="H4124" s="7">
        <v>8453.44</v>
      </c>
      <c r="I4124" s="3">
        <v>45248</v>
      </c>
      <c r="J4124" s="3" t="str">
        <f>TEXT(NIgerian_Fintech[[#This Row],[TransactionDate]], "JJJJ")</f>
        <v>2023</v>
      </c>
      <c r="K4124" s="3" t="str">
        <f>TEXT(NIgerian_Fintech[[#This Row],[TransactionDate]], "MMMM")</f>
        <v>November</v>
      </c>
      <c r="L4124" s="3" t="str">
        <f>TEXT(NIgerian_Fintech[[#This Row],[TransactionDate]], "MM")</f>
        <v>11</v>
      </c>
      <c r="M4124" s="3" t="str">
        <f>TEXT(NIgerian_Fintech[[#This Row],[TransactionDate]], "tttt")</f>
        <v>Saturday</v>
      </c>
      <c r="N4124" s="2" t="s">
        <v>16</v>
      </c>
    </row>
    <row r="4125" spans="1:14" ht="14.5" x14ac:dyDescent="0.35">
      <c r="A4125" s="2" t="s">
        <v>8280</v>
      </c>
      <c r="B4125" s="2" t="s">
        <v>8281</v>
      </c>
      <c r="C4125" s="2">
        <v>53</v>
      </c>
      <c r="D4125" s="2" t="s">
        <v>39</v>
      </c>
      <c r="E4125" s="2" t="s">
        <v>93</v>
      </c>
      <c r="F4125" s="2" t="s">
        <v>35</v>
      </c>
      <c r="G4125" s="2" t="s">
        <v>36</v>
      </c>
      <c r="H4125" s="7">
        <v>14057.93</v>
      </c>
      <c r="I4125" s="3">
        <v>45255</v>
      </c>
      <c r="J4125" s="3" t="str">
        <f>TEXT(NIgerian_Fintech[[#This Row],[TransactionDate]], "JJJJ")</f>
        <v>2023</v>
      </c>
      <c r="K4125" s="3" t="str">
        <f>TEXT(NIgerian_Fintech[[#This Row],[TransactionDate]], "MMMM")</f>
        <v>November</v>
      </c>
      <c r="L4125" s="3" t="str">
        <f>TEXT(NIgerian_Fintech[[#This Row],[TransactionDate]], "MM")</f>
        <v>11</v>
      </c>
      <c r="M4125" s="3" t="str">
        <f>TEXT(NIgerian_Fintech[[#This Row],[TransactionDate]], "tttt")</f>
        <v>Saturday</v>
      </c>
      <c r="N4125" s="2" t="s">
        <v>16</v>
      </c>
    </row>
    <row r="4126" spans="1:14" ht="14.5" x14ac:dyDescent="0.35">
      <c r="A4126" s="2" t="s">
        <v>8282</v>
      </c>
      <c r="B4126" s="2" t="s">
        <v>8283</v>
      </c>
      <c r="C4126" s="2">
        <v>64</v>
      </c>
      <c r="D4126" s="2" t="s">
        <v>12</v>
      </c>
      <c r="E4126" s="2" t="s">
        <v>24</v>
      </c>
      <c r="F4126" s="2" t="s">
        <v>49</v>
      </c>
      <c r="G4126" s="2" t="s">
        <v>15</v>
      </c>
      <c r="H4126" s="7">
        <v>1042.1400000000001</v>
      </c>
      <c r="I4126" s="3">
        <v>45316</v>
      </c>
      <c r="J4126" s="3" t="str">
        <f>TEXT(NIgerian_Fintech[[#This Row],[TransactionDate]], "JJJJ")</f>
        <v>2024</v>
      </c>
      <c r="K4126" s="3" t="str">
        <f>TEXT(NIgerian_Fintech[[#This Row],[TransactionDate]], "MMMM")</f>
        <v>January</v>
      </c>
      <c r="L4126" s="3" t="str">
        <f>TEXT(NIgerian_Fintech[[#This Row],[TransactionDate]], "MM")</f>
        <v>01</v>
      </c>
      <c r="M4126" s="3" t="str">
        <f>TEXT(NIgerian_Fintech[[#This Row],[TransactionDate]], "tttt")</f>
        <v>Thursday</v>
      </c>
      <c r="N4126" s="2" t="s">
        <v>16</v>
      </c>
    </row>
    <row r="4127" spans="1:14" ht="14.5" x14ac:dyDescent="0.35">
      <c r="A4127" s="2" t="s">
        <v>8284</v>
      </c>
      <c r="B4127" s="2" t="s">
        <v>8285</v>
      </c>
      <c r="C4127" s="2">
        <v>47</v>
      </c>
      <c r="D4127" s="2" t="s">
        <v>39</v>
      </c>
      <c r="E4127" s="2" t="s">
        <v>64</v>
      </c>
      <c r="F4127" s="2" t="s">
        <v>55</v>
      </c>
      <c r="G4127" s="2" t="s">
        <v>15</v>
      </c>
      <c r="H4127" s="7">
        <v>21048.720000000001</v>
      </c>
      <c r="I4127" s="3">
        <v>45210</v>
      </c>
      <c r="J4127" s="3" t="str">
        <f>TEXT(NIgerian_Fintech[[#This Row],[TransactionDate]], "JJJJ")</f>
        <v>2023</v>
      </c>
      <c r="K4127" s="3" t="str">
        <f>TEXT(NIgerian_Fintech[[#This Row],[TransactionDate]], "MMMM")</f>
        <v>October</v>
      </c>
      <c r="L4127" s="3" t="str">
        <f>TEXT(NIgerian_Fintech[[#This Row],[TransactionDate]], "MM")</f>
        <v>10</v>
      </c>
      <c r="M4127" s="3" t="str">
        <f>TEXT(NIgerian_Fintech[[#This Row],[TransactionDate]], "tttt")</f>
        <v>Wednesday</v>
      </c>
      <c r="N4127" s="2" t="s">
        <v>16</v>
      </c>
    </row>
    <row r="4128" spans="1:14" ht="14.5" x14ac:dyDescent="0.35">
      <c r="A4128" s="2" t="s">
        <v>8286</v>
      </c>
      <c r="B4128" s="2" t="s">
        <v>8287</v>
      </c>
      <c r="C4128" s="2">
        <v>18</v>
      </c>
      <c r="D4128" s="2" t="s">
        <v>12</v>
      </c>
      <c r="E4128" s="2" t="s">
        <v>52</v>
      </c>
      <c r="F4128" s="2" t="s">
        <v>19</v>
      </c>
      <c r="G4128" s="2" t="s">
        <v>26</v>
      </c>
      <c r="H4128" s="7">
        <v>7692.02</v>
      </c>
      <c r="I4128" s="3">
        <v>45102</v>
      </c>
      <c r="J4128" s="3" t="str">
        <f>TEXT(NIgerian_Fintech[[#This Row],[TransactionDate]], "JJJJ")</f>
        <v>2023</v>
      </c>
      <c r="K4128" s="3" t="str">
        <f>TEXT(NIgerian_Fintech[[#This Row],[TransactionDate]], "MMMM")</f>
        <v>June</v>
      </c>
      <c r="L4128" s="3" t="str">
        <f>TEXT(NIgerian_Fintech[[#This Row],[TransactionDate]], "MM")</f>
        <v>06</v>
      </c>
      <c r="M4128" s="3" t="str">
        <f>TEXT(NIgerian_Fintech[[#This Row],[TransactionDate]], "tttt")</f>
        <v>Sunday</v>
      </c>
      <c r="N4128" s="2" t="s">
        <v>16</v>
      </c>
    </row>
    <row r="4129" spans="1:14" ht="14.5" x14ac:dyDescent="0.35">
      <c r="A4129" s="2" t="s">
        <v>8288</v>
      </c>
      <c r="B4129" s="2" t="s">
        <v>8289</v>
      </c>
      <c r="C4129" s="2">
        <v>60</v>
      </c>
      <c r="D4129" s="2" t="s">
        <v>12</v>
      </c>
      <c r="E4129" s="2" t="s">
        <v>64</v>
      </c>
      <c r="F4129" s="2" t="s">
        <v>35</v>
      </c>
      <c r="G4129" s="2" t="s">
        <v>20</v>
      </c>
      <c r="H4129" s="7">
        <v>382.2</v>
      </c>
      <c r="I4129" s="3">
        <v>45536</v>
      </c>
      <c r="J4129" s="3" t="str">
        <f>TEXT(NIgerian_Fintech[[#This Row],[TransactionDate]], "JJJJ")</f>
        <v>2024</v>
      </c>
      <c r="K4129" s="3" t="str">
        <f>TEXT(NIgerian_Fintech[[#This Row],[TransactionDate]], "MMMM")</f>
        <v>September</v>
      </c>
      <c r="L4129" s="3" t="str">
        <f>TEXT(NIgerian_Fintech[[#This Row],[TransactionDate]], "MM")</f>
        <v>09</v>
      </c>
      <c r="M4129" s="3" t="str">
        <f>TEXT(NIgerian_Fintech[[#This Row],[TransactionDate]], "tttt")</f>
        <v>Sunday</v>
      </c>
      <c r="N4129" s="2" t="s">
        <v>16</v>
      </c>
    </row>
    <row r="4130" spans="1:14" ht="14.5" x14ac:dyDescent="0.35">
      <c r="A4130" s="2" t="s">
        <v>8290</v>
      </c>
      <c r="B4130" s="2" t="s">
        <v>8291</v>
      </c>
      <c r="C4130" s="2">
        <v>56</v>
      </c>
      <c r="D4130" s="2" t="s">
        <v>12</v>
      </c>
      <c r="E4130" s="2" t="s">
        <v>29</v>
      </c>
      <c r="F4130" s="2" t="s">
        <v>49</v>
      </c>
      <c r="G4130" s="2" t="s">
        <v>36</v>
      </c>
      <c r="H4130" s="7">
        <v>10306.16</v>
      </c>
      <c r="I4130" s="3">
        <v>45275</v>
      </c>
      <c r="J4130" s="3" t="str">
        <f>TEXT(NIgerian_Fintech[[#This Row],[TransactionDate]], "JJJJ")</f>
        <v>2023</v>
      </c>
      <c r="K4130" s="3" t="str">
        <f>TEXT(NIgerian_Fintech[[#This Row],[TransactionDate]], "MMMM")</f>
        <v>December</v>
      </c>
      <c r="L4130" s="3" t="str">
        <f>TEXT(NIgerian_Fintech[[#This Row],[TransactionDate]], "MM")</f>
        <v>12</v>
      </c>
      <c r="M4130" s="3" t="str">
        <f>TEXT(NIgerian_Fintech[[#This Row],[TransactionDate]], "tttt")</f>
        <v>Friday</v>
      </c>
      <c r="N4130" s="2" t="s">
        <v>16</v>
      </c>
    </row>
    <row r="4131" spans="1:14" ht="14.5" x14ac:dyDescent="0.35">
      <c r="A4131" s="2" t="s">
        <v>8292</v>
      </c>
      <c r="B4131" s="2" t="s">
        <v>8293</v>
      </c>
      <c r="C4131" s="2">
        <v>34</v>
      </c>
      <c r="D4131" s="2" t="s">
        <v>12</v>
      </c>
      <c r="E4131" s="2" t="s">
        <v>74</v>
      </c>
      <c r="F4131" s="2" t="s">
        <v>55</v>
      </c>
      <c r="G4131" s="2" t="s">
        <v>15</v>
      </c>
      <c r="H4131" s="7">
        <v>7284.58</v>
      </c>
      <c r="I4131" s="3">
        <v>45358</v>
      </c>
      <c r="J4131" s="3" t="str">
        <f>TEXT(NIgerian_Fintech[[#This Row],[TransactionDate]], "JJJJ")</f>
        <v>2024</v>
      </c>
      <c r="K4131" s="3" t="str">
        <f>TEXT(NIgerian_Fintech[[#This Row],[TransactionDate]], "MMMM")</f>
        <v>March</v>
      </c>
      <c r="L4131" s="3" t="str">
        <f>TEXT(NIgerian_Fintech[[#This Row],[TransactionDate]], "MM")</f>
        <v>03</v>
      </c>
      <c r="M4131" s="3" t="str">
        <f>TEXT(NIgerian_Fintech[[#This Row],[TransactionDate]], "tttt")</f>
        <v>Thursday</v>
      </c>
      <c r="N4131" s="2" t="s">
        <v>21</v>
      </c>
    </row>
    <row r="4132" spans="1:14" ht="14.5" x14ac:dyDescent="0.35">
      <c r="A4132" s="2" t="s">
        <v>8294</v>
      </c>
      <c r="B4132" s="2" t="s">
        <v>8295</v>
      </c>
      <c r="C4132" s="2">
        <v>37</v>
      </c>
      <c r="D4132" s="2" t="s">
        <v>12</v>
      </c>
      <c r="E4132" s="2" t="s">
        <v>93</v>
      </c>
      <c r="F4132" s="2" t="s">
        <v>25</v>
      </c>
      <c r="G4132" s="2" t="s">
        <v>36</v>
      </c>
      <c r="H4132" s="7">
        <v>2489.35</v>
      </c>
      <c r="I4132" s="3">
        <v>45620</v>
      </c>
      <c r="J4132" s="3" t="str">
        <f>TEXT(NIgerian_Fintech[[#This Row],[TransactionDate]], "JJJJ")</f>
        <v>2024</v>
      </c>
      <c r="K4132" s="3" t="str">
        <f>TEXT(NIgerian_Fintech[[#This Row],[TransactionDate]], "MMMM")</f>
        <v>November</v>
      </c>
      <c r="L4132" s="3" t="str">
        <f>TEXT(NIgerian_Fintech[[#This Row],[TransactionDate]], "MM")</f>
        <v>11</v>
      </c>
      <c r="M4132" s="3" t="str">
        <f>TEXT(NIgerian_Fintech[[#This Row],[TransactionDate]], "tttt")</f>
        <v>Sunday</v>
      </c>
      <c r="N4132" s="2" t="s">
        <v>16</v>
      </c>
    </row>
    <row r="4133" spans="1:14" ht="14.5" x14ac:dyDescent="0.35">
      <c r="A4133" s="2" t="s">
        <v>8296</v>
      </c>
      <c r="B4133" s="2" t="s">
        <v>8297</v>
      </c>
      <c r="C4133" s="2">
        <v>41</v>
      </c>
      <c r="D4133" s="2" t="s">
        <v>12</v>
      </c>
      <c r="E4133" s="2" t="s">
        <v>74</v>
      </c>
      <c r="F4133" s="2" t="s">
        <v>14</v>
      </c>
      <c r="G4133" s="2" t="s">
        <v>26</v>
      </c>
      <c r="H4133" s="7">
        <v>14457.28</v>
      </c>
      <c r="I4133" s="3">
        <v>45308</v>
      </c>
      <c r="J4133" s="3" t="str">
        <f>TEXT(NIgerian_Fintech[[#This Row],[TransactionDate]], "JJJJ")</f>
        <v>2024</v>
      </c>
      <c r="K4133" s="3" t="str">
        <f>TEXT(NIgerian_Fintech[[#This Row],[TransactionDate]], "MMMM")</f>
        <v>January</v>
      </c>
      <c r="L4133" s="3" t="str">
        <f>TEXT(NIgerian_Fintech[[#This Row],[TransactionDate]], "MM")</f>
        <v>01</v>
      </c>
      <c r="M4133" s="3" t="str">
        <f>TEXT(NIgerian_Fintech[[#This Row],[TransactionDate]], "tttt")</f>
        <v>Wednesday</v>
      </c>
      <c r="N4133" s="2" t="s">
        <v>16</v>
      </c>
    </row>
    <row r="4134" spans="1:14" ht="14.5" x14ac:dyDescent="0.35">
      <c r="A4134" s="2" t="s">
        <v>8298</v>
      </c>
      <c r="B4134" s="2" t="s">
        <v>8299</v>
      </c>
      <c r="C4134" s="2">
        <v>39</v>
      </c>
      <c r="D4134" s="2" t="s">
        <v>39</v>
      </c>
      <c r="E4134" s="2" t="s">
        <v>29</v>
      </c>
      <c r="F4134" s="2" t="s">
        <v>19</v>
      </c>
      <c r="G4134" s="2" t="s">
        <v>30</v>
      </c>
      <c r="H4134" s="7">
        <v>27115.8</v>
      </c>
      <c r="I4134" s="3">
        <v>45198</v>
      </c>
      <c r="J4134" s="3" t="str">
        <f>TEXT(NIgerian_Fintech[[#This Row],[TransactionDate]], "JJJJ")</f>
        <v>2023</v>
      </c>
      <c r="K4134" s="3" t="str">
        <f>TEXT(NIgerian_Fintech[[#This Row],[TransactionDate]], "MMMM")</f>
        <v>September</v>
      </c>
      <c r="L4134" s="3" t="str">
        <f>TEXT(NIgerian_Fintech[[#This Row],[TransactionDate]], "MM")</f>
        <v>09</v>
      </c>
      <c r="M4134" s="3" t="str">
        <f>TEXT(NIgerian_Fintech[[#This Row],[TransactionDate]], "tttt")</f>
        <v>Friday</v>
      </c>
      <c r="N4134" s="2" t="s">
        <v>16</v>
      </c>
    </row>
    <row r="4135" spans="1:14" ht="14.5" x14ac:dyDescent="0.35">
      <c r="A4135" s="2" t="s">
        <v>8300</v>
      </c>
      <c r="B4135" s="2" t="s">
        <v>8301</v>
      </c>
      <c r="C4135" s="2">
        <v>46</v>
      </c>
      <c r="D4135" s="2" t="s">
        <v>39</v>
      </c>
      <c r="E4135" s="2" t="s">
        <v>29</v>
      </c>
      <c r="F4135" s="2" t="s">
        <v>49</v>
      </c>
      <c r="G4135" s="2" t="s">
        <v>15</v>
      </c>
      <c r="H4135" s="7">
        <v>3896.17</v>
      </c>
      <c r="I4135" s="3">
        <v>45418</v>
      </c>
      <c r="J4135" s="3" t="str">
        <f>TEXT(NIgerian_Fintech[[#This Row],[TransactionDate]], "JJJJ")</f>
        <v>2024</v>
      </c>
      <c r="K4135" s="3" t="str">
        <f>TEXT(NIgerian_Fintech[[#This Row],[TransactionDate]], "MMMM")</f>
        <v>May</v>
      </c>
      <c r="L4135" s="3" t="str">
        <f>TEXT(NIgerian_Fintech[[#This Row],[TransactionDate]], "MM")</f>
        <v>05</v>
      </c>
      <c r="M4135" s="3" t="str">
        <f>TEXT(NIgerian_Fintech[[#This Row],[TransactionDate]], "tttt")</f>
        <v>Monday</v>
      </c>
      <c r="N4135" s="2" t="s">
        <v>21</v>
      </c>
    </row>
    <row r="4136" spans="1:14" ht="14.5" x14ac:dyDescent="0.35">
      <c r="A4136" s="2" t="s">
        <v>8302</v>
      </c>
      <c r="B4136" s="2" t="s">
        <v>8303</v>
      </c>
      <c r="C4136" s="2">
        <v>39</v>
      </c>
      <c r="D4136" s="2" t="s">
        <v>39</v>
      </c>
      <c r="E4136" s="2" t="s">
        <v>64</v>
      </c>
      <c r="F4136" s="2" t="s">
        <v>25</v>
      </c>
      <c r="G4136" s="2" t="s">
        <v>26</v>
      </c>
      <c r="H4136" s="7">
        <v>6810.52</v>
      </c>
      <c r="I4136" s="3">
        <v>45473</v>
      </c>
      <c r="J4136" s="3" t="str">
        <f>TEXT(NIgerian_Fintech[[#This Row],[TransactionDate]], "JJJJ")</f>
        <v>2024</v>
      </c>
      <c r="K4136" s="3" t="str">
        <f>TEXT(NIgerian_Fintech[[#This Row],[TransactionDate]], "MMMM")</f>
        <v>June</v>
      </c>
      <c r="L4136" s="3" t="str">
        <f>TEXT(NIgerian_Fintech[[#This Row],[TransactionDate]], "MM")</f>
        <v>06</v>
      </c>
      <c r="M4136" s="3" t="str">
        <f>TEXT(NIgerian_Fintech[[#This Row],[TransactionDate]], "tttt")</f>
        <v>Sunday</v>
      </c>
      <c r="N4136" s="2" t="s">
        <v>21</v>
      </c>
    </row>
    <row r="4137" spans="1:14" ht="14.5" x14ac:dyDescent="0.35">
      <c r="A4137" s="2" t="s">
        <v>8304</v>
      </c>
      <c r="B4137" s="2" t="s">
        <v>8305</v>
      </c>
      <c r="C4137" s="2">
        <v>61</v>
      </c>
      <c r="D4137" s="2" t="s">
        <v>39</v>
      </c>
      <c r="E4137" s="2" t="s">
        <v>13</v>
      </c>
      <c r="F4137" s="2" t="s">
        <v>14</v>
      </c>
      <c r="G4137" s="2" t="s">
        <v>36</v>
      </c>
      <c r="H4137" s="7">
        <v>1371.67</v>
      </c>
      <c r="I4137" s="3">
        <v>45257</v>
      </c>
      <c r="J4137" s="3" t="str">
        <f>TEXT(NIgerian_Fintech[[#This Row],[TransactionDate]], "JJJJ")</f>
        <v>2023</v>
      </c>
      <c r="K4137" s="3" t="str">
        <f>TEXT(NIgerian_Fintech[[#This Row],[TransactionDate]], "MMMM")</f>
        <v>November</v>
      </c>
      <c r="L4137" s="3" t="str">
        <f>TEXT(NIgerian_Fintech[[#This Row],[TransactionDate]], "MM")</f>
        <v>11</v>
      </c>
      <c r="M4137" s="3" t="str">
        <f>TEXT(NIgerian_Fintech[[#This Row],[TransactionDate]], "tttt")</f>
        <v>Monday</v>
      </c>
      <c r="N4137" s="2" t="s">
        <v>16</v>
      </c>
    </row>
    <row r="4138" spans="1:14" ht="14.5" x14ac:dyDescent="0.35">
      <c r="A4138" s="2" t="s">
        <v>8306</v>
      </c>
      <c r="B4138" s="2" t="s">
        <v>8307</v>
      </c>
      <c r="C4138" s="2">
        <v>26</v>
      </c>
      <c r="D4138" s="2" t="s">
        <v>12</v>
      </c>
      <c r="E4138" s="2" t="s">
        <v>13</v>
      </c>
      <c r="F4138" s="2" t="s">
        <v>14</v>
      </c>
      <c r="G4138" s="2" t="s">
        <v>26</v>
      </c>
      <c r="H4138" s="7">
        <v>26564.03</v>
      </c>
      <c r="I4138" s="3">
        <v>45525</v>
      </c>
      <c r="J4138" s="3" t="str">
        <f>TEXT(NIgerian_Fintech[[#This Row],[TransactionDate]], "JJJJ")</f>
        <v>2024</v>
      </c>
      <c r="K4138" s="3" t="str">
        <f>TEXT(NIgerian_Fintech[[#This Row],[TransactionDate]], "MMMM")</f>
        <v>August</v>
      </c>
      <c r="L4138" s="3" t="str">
        <f>TEXT(NIgerian_Fintech[[#This Row],[TransactionDate]], "MM")</f>
        <v>08</v>
      </c>
      <c r="M4138" s="3" t="str">
        <f>TEXT(NIgerian_Fintech[[#This Row],[TransactionDate]], "tttt")</f>
        <v>Wednesday</v>
      </c>
      <c r="N4138" s="2" t="s">
        <v>16</v>
      </c>
    </row>
    <row r="4139" spans="1:14" ht="14.5" x14ac:dyDescent="0.35">
      <c r="A4139" s="2" t="s">
        <v>8308</v>
      </c>
      <c r="B4139" s="2" t="s">
        <v>8309</v>
      </c>
      <c r="C4139" s="2">
        <v>54</v>
      </c>
      <c r="D4139" s="2" t="s">
        <v>12</v>
      </c>
      <c r="E4139" s="2" t="s">
        <v>29</v>
      </c>
      <c r="F4139" s="2" t="s">
        <v>25</v>
      </c>
      <c r="G4139" s="2" t="s">
        <v>26</v>
      </c>
      <c r="H4139" s="7">
        <v>3838.94</v>
      </c>
      <c r="I4139" s="3">
        <v>45084</v>
      </c>
      <c r="J4139" s="3" t="str">
        <f>TEXT(NIgerian_Fintech[[#This Row],[TransactionDate]], "JJJJ")</f>
        <v>2023</v>
      </c>
      <c r="K4139" s="3" t="str">
        <f>TEXT(NIgerian_Fintech[[#This Row],[TransactionDate]], "MMMM")</f>
        <v>June</v>
      </c>
      <c r="L4139" s="3" t="str">
        <f>TEXT(NIgerian_Fintech[[#This Row],[TransactionDate]], "MM")</f>
        <v>06</v>
      </c>
      <c r="M4139" s="3" t="str">
        <f>TEXT(NIgerian_Fintech[[#This Row],[TransactionDate]], "tttt")</f>
        <v>Wednesday</v>
      </c>
      <c r="N4139" s="2" t="s">
        <v>16</v>
      </c>
    </row>
    <row r="4140" spans="1:14" ht="14.5" x14ac:dyDescent="0.35">
      <c r="A4140" s="2" t="s">
        <v>8310</v>
      </c>
      <c r="B4140" s="2" t="s">
        <v>8311</v>
      </c>
      <c r="C4140" s="2">
        <v>27</v>
      </c>
      <c r="D4140" s="2" t="s">
        <v>39</v>
      </c>
      <c r="E4140" s="2" t="s">
        <v>13</v>
      </c>
      <c r="F4140" s="2" t="s">
        <v>49</v>
      </c>
      <c r="G4140" s="2" t="s">
        <v>26</v>
      </c>
      <c r="H4140" s="7">
        <v>2166.46</v>
      </c>
      <c r="I4140" s="3">
        <v>45358</v>
      </c>
      <c r="J4140" s="3" t="str">
        <f>TEXT(NIgerian_Fintech[[#This Row],[TransactionDate]], "JJJJ")</f>
        <v>2024</v>
      </c>
      <c r="K4140" s="3" t="str">
        <f>TEXT(NIgerian_Fintech[[#This Row],[TransactionDate]], "MMMM")</f>
        <v>March</v>
      </c>
      <c r="L4140" s="3" t="str">
        <f>TEXT(NIgerian_Fintech[[#This Row],[TransactionDate]], "MM")</f>
        <v>03</v>
      </c>
      <c r="M4140" s="3" t="str">
        <f>TEXT(NIgerian_Fintech[[#This Row],[TransactionDate]], "tttt")</f>
        <v>Thursday</v>
      </c>
      <c r="N4140" s="2" t="s">
        <v>16</v>
      </c>
    </row>
    <row r="4141" spans="1:14" ht="14.5" x14ac:dyDescent="0.35">
      <c r="A4141" s="2" t="s">
        <v>8312</v>
      </c>
      <c r="B4141" s="2" t="s">
        <v>8313</v>
      </c>
      <c r="C4141" s="2">
        <v>53</v>
      </c>
      <c r="D4141" s="2" t="s">
        <v>39</v>
      </c>
      <c r="E4141" s="2" t="s">
        <v>93</v>
      </c>
      <c r="F4141" s="2" t="s">
        <v>14</v>
      </c>
      <c r="G4141" s="2" t="s">
        <v>26</v>
      </c>
      <c r="H4141" s="7">
        <v>6509.09</v>
      </c>
      <c r="I4141" s="3">
        <v>45251</v>
      </c>
      <c r="J4141" s="3" t="str">
        <f>TEXT(NIgerian_Fintech[[#This Row],[TransactionDate]], "JJJJ")</f>
        <v>2023</v>
      </c>
      <c r="K4141" s="3" t="str">
        <f>TEXT(NIgerian_Fintech[[#This Row],[TransactionDate]], "MMMM")</f>
        <v>November</v>
      </c>
      <c r="L4141" s="3" t="str">
        <f>TEXT(NIgerian_Fintech[[#This Row],[TransactionDate]], "MM")</f>
        <v>11</v>
      </c>
      <c r="M4141" s="3" t="str">
        <f>TEXT(NIgerian_Fintech[[#This Row],[TransactionDate]], "tttt")</f>
        <v>Tuesday</v>
      </c>
      <c r="N4141" s="2" t="s">
        <v>16</v>
      </c>
    </row>
    <row r="4142" spans="1:14" ht="14.5" x14ac:dyDescent="0.35">
      <c r="A4142" s="2" t="s">
        <v>8314</v>
      </c>
      <c r="B4142" s="2" t="s">
        <v>8315</v>
      </c>
      <c r="C4142" s="2">
        <v>54</v>
      </c>
      <c r="D4142" s="2" t="s">
        <v>39</v>
      </c>
      <c r="E4142" s="2" t="s">
        <v>42</v>
      </c>
      <c r="F4142" s="2" t="s">
        <v>19</v>
      </c>
      <c r="G4142" s="2" t="s">
        <v>26</v>
      </c>
      <c r="H4142" s="7">
        <v>442.47</v>
      </c>
      <c r="I4142" s="3">
        <v>45042</v>
      </c>
      <c r="J4142" s="3" t="str">
        <f>TEXT(NIgerian_Fintech[[#This Row],[TransactionDate]], "JJJJ")</f>
        <v>2023</v>
      </c>
      <c r="K4142" s="3" t="str">
        <f>TEXT(NIgerian_Fintech[[#This Row],[TransactionDate]], "MMMM")</f>
        <v>April</v>
      </c>
      <c r="L4142" s="3" t="str">
        <f>TEXT(NIgerian_Fintech[[#This Row],[TransactionDate]], "MM")</f>
        <v>04</v>
      </c>
      <c r="M4142" s="3" t="str">
        <f>TEXT(NIgerian_Fintech[[#This Row],[TransactionDate]], "tttt")</f>
        <v>Wednesday</v>
      </c>
      <c r="N4142" s="2" t="s">
        <v>16</v>
      </c>
    </row>
    <row r="4143" spans="1:14" ht="14.5" x14ac:dyDescent="0.35">
      <c r="A4143" s="2" t="s">
        <v>8316</v>
      </c>
      <c r="B4143" s="2" t="s">
        <v>8317</v>
      </c>
      <c r="C4143" s="2">
        <v>45</v>
      </c>
      <c r="D4143" s="2" t="s">
        <v>39</v>
      </c>
      <c r="E4143" s="2" t="s">
        <v>52</v>
      </c>
      <c r="F4143" s="2" t="s">
        <v>55</v>
      </c>
      <c r="G4143" s="2" t="s">
        <v>26</v>
      </c>
      <c r="H4143" s="7">
        <v>2914.72</v>
      </c>
      <c r="I4143" s="3">
        <v>45446</v>
      </c>
      <c r="J4143" s="3" t="str">
        <f>TEXT(NIgerian_Fintech[[#This Row],[TransactionDate]], "JJJJ")</f>
        <v>2024</v>
      </c>
      <c r="K4143" s="3" t="str">
        <f>TEXT(NIgerian_Fintech[[#This Row],[TransactionDate]], "MMMM")</f>
        <v>June</v>
      </c>
      <c r="L4143" s="3" t="str">
        <f>TEXT(NIgerian_Fintech[[#This Row],[TransactionDate]], "MM")</f>
        <v>06</v>
      </c>
      <c r="M4143" s="3" t="str">
        <f>TEXT(NIgerian_Fintech[[#This Row],[TransactionDate]], "tttt")</f>
        <v>Monday</v>
      </c>
      <c r="N4143" s="2" t="s">
        <v>16</v>
      </c>
    </row>
    <row r="4144" spans="1:14" ht="14.5" x14ac:dyDescent="0.35">
      <c r="A4144" s="2" t="s">
        <v>8318</v>
      </c>
      <c r="B4144" s="2" t="s">
        <v>8319</v>
      </c>
      <c r="C4144" s="2">
        <v>45</v>
      </c>
      <c r="D4144" s="2" t="s">
        <v>39</v>
      </c>
      <c r="E4144" s="2" t="s">
        <v>64</v>
      </c>
      <c r="F4144" s="2" t="s">
        <v>19</v>
      </c>
      <c r="G4144" s="2" t="s">
        <v>20</v>
      </c>
      <c r="H4144" s="7">
        <v>700.55</v>
      </c>
      <c r="I4144" s="3">
        <v>45545</v>
      </c>
      <c r="J4144" s="3" t="str">
        <f>TEXT(NIgerian_Fintech[[#This Row],[TransactionDate]], "JJJJ")</f>
        <v>2024</v>
      </c>
      <c r="K4144" s="3" t="str">
        <f>TEXT(NIgerian_Fintech[[#This Row],[TransactionDate]], "MMMM")</f>
        <v>September</v>
      </c>
      <c r="L4144" s="3" t="str">
        <f>TEXT(NIgerian_Fintech[[#This Row],[TransactionDate]], "MM")</f>
        <v>09</v>
      </c>
      <c r="M4144" s="3" t="str">
        <f>TEXT(NIgerian_Fintech[[#This Row],[TransactionDate]], "tttt")</f>
        <v>Tuesday</v>
      </c>
      <c r="N4144" s="2" t="s">
        <v>16</v>
      </c>
    </row>
    <row r="4145" spans="1:14" ht="14.5" x14ac:dyDescent="0.35">
      <c r="A4145" s="2" t="s">
        <v>8320</v>
      </c>
      <c r="B4145" s="2" t="s">
        <v>8321</v>
      </c>
      <c r="C4145" s="2">
        <v>59</v>
      </c>
      <c r="D4145" s="2" t="s">
        <v>39</v>
      </c>
      <c r="E4145" s="2" t="s">
        <v>42</v>
      </c>
      <c r="F4145" s="2" t="s">
        <v>35</v>
      </c>
      <c r="G4145" s="2" t="s">
        <v>36</v>
      </c>
      <c r="H4145" s="7">
        <v>1362.45</v>
      </c>
      <c r="I4145" s="3">
        <v>45545</v>
      </c>
      <c r="J4145" s="3" t="str">
        <f>TEXT(NIgerian_Fintech[[#This Row],[TransactionDate]], "JJJJ")</f>
        <v>2024</v>
      </c>
      <c r="K4145" s="3" t="str">
        <f>TEXT(NIgerian_Fintech[[#This Row],[TransactionDate]], "MMMM")</f>
        <v>September</v>
      </c>
      <c r="L4145" s="3" t="str">
        <f>TEXT(NIgerian_Fintech[[#This Row],[TransactionDate]], "MM")</f>
        <v>09</v>
      </c>
      <c r="M4145" s="3" t="str">
        <f>TEXT(NIgerian_Fintech[[#This Row],[TransactionDate]], "tttt")</f>
        <v>Tuesday</v>
      </c>
      <c r="N4145" s="2" t="s">
        <v>16</v>
      </c>
    </row>
    <row r="4146" spans="1:14" ht="14.5" x14ac:dyDescent="0.35">
      <c r="A4146" s="2" t="s">
        <v>8322</v>
      </c>
      <c r="B4146" s="2" t="s">
        <v>8323</v>
      </c>
      <c r="C4146" s="2">
        <v>60</v>
      </c>
      <c r="D4146" s="2" t="s">
        <v>39</v>
      </c>
      <c r="E4146" s="2" t="s">
        <v>13</v>
      </c>
      <c r="F4146" s="2" t="s">
        <v>14</v>
      </c>
      <c r="G4146" s="2" t="s">
        <v>30</v>
      </c>
      <c r="H4146" s="7">
        <v>1189.6099999999999</v>
      </c>
      <c r="I4146" s="3">
        <v>45552</v>
      </c>
      <c r="J4146" s="3" t="str">
        <f>TEXT(NIgerian_Fintech[[#This Row],[TransactionDate]], "JJJJ")</f>
        <v>2024</v>
      </c>
      <c r="K4146" s="3" t="str">
        <f>TEXT(NIgerian_Fintech[[#This Row],[TransactionDate]], "MMMM")</f>
        <v>September</v>
      </c>
      <c r="L4146" s="3" t="str">
        <f>TEXT(NIgerian_Fintech[[#This Row],[TransactionDate]], "MM")</f>
        <v>09</v>
      </c>
      <c r="M4146" s="3" t="str">
        <f>TEXT(NIgerian_Fintech[[#This Row],[TransactionDate]], "tttt")</f>
        <v>Tuesday</v>
      </c>
      <c r="N4146" s="2" t="s">
        <v>16</v>
      </c>
    </row>
    <row r="4147" spans="1:14" ht="14.5" x14ac:dyDescent="0.35">
      <c r="A4147" s="2" t="s">
        <v>8324</v>
      </c>
      <c r="B4147" s="2" t="s">
        <v>8325</v>
      </c>
      <c r="C4147" s="2">
        <v>38</v>
      </c>
      <c r="D4147" s="2" t="s">
        <v>39</v>
      </c>
      <c r="E4147" s="2" t="s">
        <v>64</v>
      </c>
      <c r="F4147" s="2" t="s">
        <v>55</v>
      </c>
      <c r="G4147" s="2" t="s">
        <v>36</v>
      </c>
      <c r="H4147" s="7">
        <v>20590.11</v>
      </c>
      <c r="I4147" s="3">
        <v>45361</v>
      </c>
      <c r="J4147" s="3" t="str">
        <f>TEXT(NIgerian_Fintech[[#This Row],[TransactionDate]], "JJJJ")</f>
        <v>2024</v>
      </c>
      <c r="K4147" s="3" t="str">
        <f>TEXT(NIgerian_Fintech[[#This Row],[TransactionDate]], "MMMM")</f>
        <v>March</v>
      </c>
      <c r="L4147" s="3" t="str">
        <f>TEXT(NIgerian_Fintech[[#This Row],[TransactionDate]], "MM")</f>
        <v>03</v>
      </c>
      <c r="M4147" s="3" t="str">
        <f>TEXT(NIgerian_Fintech[[#This Row],[TransactionDate]], "tttt")</f>
        <v>Sunday</v>
      </c>
      <c r="N4147" s="2" t="s">
        <v>16</v>
      </c>
    </row>
    <row r="4148" spans="1:14" ht="14.5" x14ac:dyDescent="0.35">
      <c r="A4148" s="2" t="s">
        <v>8326</v>
      </c>
      <c r="B4148" s="2" t="s">
        <v>8327</v>
      </c>
      <c r="C4148" s="2">
        <v>41</v>
      </c>
      <c r="D4148" s="2" t="s">
        <v>12</v>
      </c>
      <c r="E4148" s="2" t="s">
        <v>42</v>
      </c>
      <c r="F4148" s="2" t="s">
        <v>25</v>
      </c>
      <c r="G4148" s="2" t="s">
        <v>15</v>
      </c>
      <c r="H4148" s="7">
        <v>26654.92</v>
      </c>
      <c r="I4148" s="3">
        <v>45448</v>
      </c>
      <c r="J4148" s="3" t="str">
        <f>TEXT(NIgerian_Fintech[[#This Row],[TransactionDate]], "JJJJ")</f>
        <v>2024</v>
      </c>
      <c r="K4148" s="3" t="str">
        <f>TEXT(NIgerian_Fintech[[#This Row],[TransactionDate]], "MMMM")</f>
        <v>June</v>
      </c>
      <c r="L4148" s="3" t="str">
        <f>TEXT(NIgerian_Fintech[[#This Row],[TransactionDate]], "MM")</f>
        <v>06</v>
      </c>
      <c r="M4148" s="3" t="str">
        <f>TEXT(NIgerian_Fintech[[#This Row],[TransactionDate]], "tttt")</f>
        <v>Wednesday</v>
      </c>
      <c r="N4148" s="2" t="s">
        <v>16</v>
      </c>
    </row>
    <row r="4149" spans="1:14" ht="14.5" x14ac:dyDescent="0.35">
      <c r="A4149" s="2" t="s">
        <v>8328</v>
      </c>
      <c r="B4149" s="2" t="s">
        <v>8329</v>
      </c>
      <c r="C4149" s="2">
        <v>59</v>
      </c>
      <c r="D4149" s="2" t="s">
        <v>12</v>
      </c>
      <c r="E4149" s="2" t="s">
        <v>74</v>
      </c>
      <c r="F4149" s="2" t="s">
        <v>55</v>
      </c>
      <c r="G4149" s="2" t="s">
        <v>15</v>
      </c>
      <c r="H4149" s="7">
        <v>6434.47</v>
      </c>
      <c r="I4149" s="3">
        <v>45498</v>
      </c>
      <c r="J4149" s="3" t="str">
        <f>TEXT(NIgerian_Fintech[[#This Row],[TransactionDate]], "JJJJ")</f>
        <v>2024</v>
      </c>
      <c r="K4149" s="3" t="str">
        <f>TEXT(NIgerian_Fintech[[#This Row],[TransactionDate]], "MMMM")</f>
        <v>July</v>
      </c>
      <c r="L4149" s="3" t="str">
        <f>TEXT(NIgerian_Fintech[[#This Row],[TransactionDate]], "MM")</f>
        <v>07</v>
      </c>
      <c r="M4149" s="3" t="str">
        <f>TEXT(NIgerian_Fintech[[#This Row],[TransactionDate]], "tttt")</f>
        <v>Thursday</v>
      </c>
      <c r="N4149" s="2" t="s">
        <v>16</v>
      </c>
    </row>
    <row r="4150" spans="1:14" ht="14.5" x14ac:dyDescent="0.35">
      <c r="A4150" s="2" t="s">
        <v>8330</v>
      </c>
      <c r="B4150" s="2" t="s">
        <v>8331</v>
      </c>
      <c r="C4150" s="2">
        <v>57</v>
      </c>
      <c r="D4150" s="2" t="s">
        <v>12</v>
      </c>
      <c r="E4150" s="2" t="s">
        <v>13</v>
      </c>
      <c r="F4150" s="2" t="s">
        <v>55</v>
      </c>
      <c r="G4150" s="2" t="s">
        <v>36</v>
      </c>
      <c r="H4150" s="7">
        <v>9953.7999999999993</v>
      </c>
      <c r="I4150" s="3">
        <v>45192</v>
      </c>
      <c r="J4150" s="3" t="str">
        <f>TEXT(NIgerian_Fintech[[#This Row],[TransactionDate]], "JJJJ")</f>
        <v>2023</v>
      </c>
      <c r="K4150" s="3" t="str">
        <f>TEXT(NIgerian_Fintech[[#This Row],[TransactionDate]], "MMMM")</f>
        <v>September</v>
      </c>
      <c r="L4150" s="3" t="str">
        <f>TEXT(NIgerian_Fintech[[#This Row],[TransactionDate]], "MM")</f>
        <v>09</v>
      </c>
      <c r="M4150" s="3" t="str">
        <f>TEXT(NIgerian_Fintech[[#This Row],[TransactionDate]], "tttt")</f>
        <v>Saturday</v>
      </c>
      <c r="N4150" s="2" t="s">
        <v>16</v>
      </c>
    </row>
    <row r="4151" spans="1:14" ht="14.5" x14ac:dyDescent="0.35">
      <c r="A4151" s="2" t="s">
        <v>8332</v>
      </c>
      <c r="B4151" s="2" t="s">
        <v>8333</v>
      </c>
      <c r="C4151" s="2">
        <v>19</v>
      </c>
      <c r="D4151" s="2" t="s">
        <v>12</v>
      </c>
      <c r="E4151" s="2" t="s">
        <v>24</v>
      </c>
      <c r="F4151" s="2" t="s">
        <v>55</v>
      </c>
      <c r="G4151" s="2" t="s">
        <v>26</v>
      </c>
      <c r="H4151" s="7">
        <v>11904.05</v>
      </c>
      <c r="I4151" s="3">
        <v>45324</v>
      </c>
      <c r="J4151" s="3" t="str">
        <f>TEXT(NIgerian_Fintech[[#This Row],[TransactionDate]], "JJJJ")</f>
        <v>2024</v>
      </c>
      <c r="K4151" s="3" t="str">
        <f>TEXT(NIgerian_Fintech[[#This Row],[TransactionDate]], "MMMM")</f>
        <v>February</v>
      </c>
      <c r="L4151" s="3" t="str">
        <f>TEXT(NIgerian_Fintech[[#This Row],[TransactionDate]], "MM")</f>
        <v>02</v>
      </c>
      <c r="M4151" s="3" t="str">
        <f>TEXT(NIgerian_Fintech[[#This Row],[TransactionDate]], "tttt")</f>
        <v>Friday</v>
      </c>
      <c r="N4151" s="2" t="s">
        <v>16</v>
      </c>
    </row>
    <row r="4152" spans="1:14" ht="14.5" x14ac:dyDescent="0.35">
      <c r="A4152" s="2" t="s">
        <v>8334</v>
      </c>
      <c r="B4152" s="2" t="s">
        <v>8335</v>
      </c>
      <c r="C4152" s="2">
        <v>25</v>
      </c>
      <c r="D4152" s="2" t="s">
        <v>39</v>
      </c>
      <c r="E4152" s="2" t="s">
        <v>42</v>
      </c>
      <c r="F4152" s="2" t="s">
        <v>14</v>
      </c>
      <c r="G4152" s="2" t="s">
        <v>20</v>
      </c>
      <c r="H4152" s="7">
        <v>4964.5200000000004</v>
      </c>
      <c r="I4152" s="3">
        <v>45028</v>
      </c>
      <c r="J4152" s="3" t="str">
        <f>TEXT(NIgerian_Fintech[[#This Row],[TransactionDate]], "JJJJ")</f>
        <v>2023</v>
      </c>
      <c r="K4152" s="3" t="str">
        <f>TEXT(NIgerian_Fintech[[#This Row],[TransactionDate]], "MMMM")</f>
        <v>April</v>
      </c>
      <c r="L4152" s="3" t="str">
        <f>TEXT(NIgerian_Fintech[[#This Row],[TransactionDate]], "MM")</f>
        <v>04</v>
      </c>
      <c r="M4152" s="3" t="str">
        <f>TEXT(NIgerian_Fintech[[#This Row],[TransactionDate]], "tttt")</f>
        <v>Wednesday</v>
      </c>
      <c r="N4152" s="2" t="s">
        <v>21</v>
      </c>
    </row>
    <row r="4153" spans="1:14" ht="14.5" x14ac:dyDescent="0.35">
      <c r="A4153" s="2" t="s">
        <v>8336</v>
      </c>
      <c r="B4153" s="2" t="s">
        <v>8337</v>
      </c>
      <c r="C4153" s="2">
        <v>44</v>
      </c>
      <c r="D4153" s="2" t="s">
        <v>12</v>
      </c>
      <c r="E4153" s="2" t="s">
        <v>24</v>
      </c>
      <c r="F4153" s="2" t="s">
        <v>35</v>
      </c>
      <c r="G4153" s="2" t="s">
        <v>30</v>
      </c>
      <c r="H4153" s="7">
        <v>4623.7</v>
      </c>
      <c r="I4153" s="3">
        <v>44989</v>
      </c>
      <c r="J4153" s="3" t="str">
        <f>TEXT(NIgerian_Fintech[[#This Row],[TransactionDate]], "JJJJ")</f>
        <v>2023</v>
      </c>
      <c r="K4153" s="3" t="str">
        <f>TEXT(NIgerian_Fintech[[#This Row],[TransactionDate]], "MMMM")</f>
        <v>March</v>
      </c>
      <c r="L4153" s="3" t="str">
        <f>TEXT(NIgerian_Fintech[[#This Row],[TransactionDate]], "MM")</f>
        <v>03</v>
      </c>
      <c r="M4153" s="3" t="str">
        <f>TEXT(NIgerian_Fintech[[#This Row],[TransactionDate]], "tttt")</f>
        <v>Saturday</v>
      </c>
      <c r="N4153" s="2" t="s">
        <v>16</v>
      </c>
    </row>
    <row r="4154" spans="1:14" ht="14.5" x14ac:dyDescent="0.35">
      <c r="A4154" s="2" t="s">
        <v>8338</v>
      </c>
      <c r="B4154" s="2" t="s">
        <v>8339</v>
      </c>
      <c r="C4154" s="2">
        <v>39</v>
      </c>
      <c r="D4154" s="2" t="s">
        <v>39</v>
      </c>
      <c r="E4154" s="2" t="s">
        <v>93</v>
      </c>
      <c r="F4154" s="2" t="s">
        <v>35</v>
      </c>
      <c r="G4154" s="2" t="s">
        <v>26</v>
      </c>
      <c r="H4154" s="7">
        <v>11256.82</v>
      </c>
      <c r="I4154" s="3">
        <v>45613</v>
      </c>
      <c r="J4154" s="3" t="str">
        <f>TEXT(NIgerian_Fintech[[#This Row],[TransactionDate]], "JJJJ")</f>
        <v>2024</v>
      </c>
      <c r="K4154" s="3" t="str">
        <f>TEXT(NIgerian_Fintech[[#This Row],[TransactionDate]], "MMMM")</f>
        <v>November</v>
      </c>
      <c r="L4154" s="3" t="str">
        <f>TEXT(NIgerian_Fintech[[#This Row],[TransactionDate]], "MM")</f>
        <v>11</v>
      </c>
      <c r="M4154" s="3" t="str">
        <f>TEXT(NIgerian_Fintech[[#This Row],[TransactionDate]], "tttt")</f>
        <v>Sunday</v>
      </c>
      <c r="N4154" s="2" t="s">
        <v>69</v>
      </c>
    </row>
    <row r="4155" spans="1:14" ht="14.5" x14ac:dyDescent="0.35">
      <c r="A4155" s="2" t="s">
        <v>8340</v>
      </c>
      <c r="B4155" s="2" t="s">
        <v>8341</v>
      </c>
      <c r="C4155" s="2">
        <v>54</v>
      </c>
      <c r="D4155" s="2" t="s">
        <v>12</v>
      </c>
      <c r="E4155" s="2" t="s">
        <v>74</v>
      </c>
      <c r="F4155" s="2" t="s">
        <v>49</v>
      </c>
      <c r="G4155" s="2" t="s">
        <v>36</v>
      </c>
      <c r="H4155" s="7">
        <v>4727.51</v>
      </c>
      <c r="I4155" s="3">
        <v>45635</v>
      </c>
      <c r="J4155" s="3" t="str">
        <f>TEXT(NIgerian_Fintech[[#This Row],[TransactionDate]], "JJJJ")</f>
        <v>2024</v>
      </c>
      <c r="K4155" s="3" t="str">
        <f>TEXT(NIgerian_Fintech[[#This Row],[TransactionDate]], "MMMM")</f>
        <v>December</v>
      </c>
      <c r="L4155" s="3" t="str">
        <f>TEXT(NIgerian_Fintech[[#This Row],[TransactionDate]], "MM")</f>
        <v>12</v>
      </c>
      <c r="M4155" s="3" t="str">
        <f>TEXT(NIgerian_Fintech[[#This Row],[TransactionDate]], "tttt")</f>
        <v>Monday</v>
      </c>
      <c r="N4155" s="2" t="s">
        <v>16</v>
      </c>
    </row>
    <row r="4156" spans="1:14" ht="14.5" x14ac:dyDescent="0.35">
      <c r="A4156" s="2" t="s">
        <v>8342</v>
      </c>
      <c r="B4156" s="2" t="s">
        <v>8343</v>
      </c>
      <c r="C4156" s="2">
        <v>44</v>
      </c>
      <c r="D4156" s="2" t="s">
        <v>39</v>
      </c>
      <c r="E4156" s="2" t="s">
        <v>13</v>
      </c>
      <c r="F4156" s="2" t="s">
        <v>35</v>
      </c>
      <c r="G4156" s="2" t="s">
        <v>36</v>
      </c>
      <c r="H4156" s="7">
        <v>8699.07</v>
      </c>
      <c r="I4156" s="3">
        <v>45437</v>
      </c>
      <c r="J4156" s="3" t="str">
        <f>TEXT(NIgerian_Fintech[[#This Row],[TransactionDate]], "JJJJ")</f>
        <v>2024</v>
      </c>
      <c r="K4156" s="3" t="str">
        <f>TEXT(NIgerian_Fintech[[#This Row],[TransactionDate]], "MMMM")</f>
        <v>May</v>
      </c>
      <c r="L4156" s="3" t="str">
        <f>TEXT(NIgerian_Fintech[[#This Row],[TransactionDate]], "MM")</f>
        <v>05</v>
      </c>
      <c r="M4156" s="3" t="str">
        <f>TEXT(NIgerian_Fintech[[#This Row],[TransactionDate]], "tttt")</f>
        <v>Saturday</v>
      </c>
      <c r="N4156" s="2" t="s">
        <v>16</v>
      </c>
    </row>
    <row r="4157" spans="1:14" ht="14.5" x14ac:dyDescent="0.35">
      <c r="A4157" s="2" t="s">
        <v>8344</v>
      </c>
      <c r="B4157" s="2" t="s">
        <v>8345</v>
      </c>
      <c r="C4157" s="2">
        <v>46</v>
      </c>
      <c r="D4157" s="2" t="s">
        <v>39</v>
      </c>
      <c r="E4157" s="2" t="s">
        <v>52</v>
      </c>
      <c r="F4157" s="2" t="s">
        <v>14</v>
      </c>
      <c r="G4157" s="2" t="s">
        <v>20</v>
      </c>
      <c r="H4157" s="7">
        <v>7240.04</v>
      </c>
      <c r="I4157" s="3">
        <v>45148</v>
      </c>
      <c r="J4157" s="3" t="str">
        <f>TEXT(NIgerian_Fintech[[#This Row],[TransactionDate]], "JJJJ")</f>
        <v>2023</v>
      </c>
      <c r="K4157" s="3" t="str">
        <f>TEXT(NIgerian_Fintech[[#This Row],[TransactionDate]], "MMMM")</f>
        <v>August</v>
      </c>
      <c r="L4157" s="3" t="str">
        <f>TEXT(NIgerian_Fintech[[#This Row],[TransactionDate]], "MM")</f>
        <v>08</v>
      </c>
      <c r="M4157" s="3" t="str">
        <f>TEXT(NIgerian_Fintech[[#This Row],[TransactionDate]], "tttt")</f>
        <v>Thursday</v>
      </c>
      <c r="N4157" s="2" t="s">
        <v>16</v>
      </c>
    </row>
    <row r="4158" spans="1:14" ht="14.5" x14ac:dyDescent="0.35">
      <c r="A4158" s="2" t="s">
        <v>8346</v>
      </c>
      <c r="B4158" s="2" t="s">
        <v>8347</v>
      </c>
      <c r="C4158" s="2">
        <v>20</v>
      </c>
      <c r="D4158" s="2" t="s">
        <v>12</v>
      </c>
      <c r="E4158" s="2" t="s">
        <v>29</v>
      </c>
      <c r="F4158" s="2" t="s">
        <v>49</v>
      </c>
      <c r="G4158" s="2" t="s">
        <v>20</v>
      </c>
      <c r="H4158" s="7">
        <v>7433.06</v>
      </c>
      <c r="I4158" s="3">
        <v>45362</v>
      </c>
      <c r="J4158" s="3" t="str">
        <f>TEXT(NIgerian_Fintech[[#This Row],[TransactionDate]], "JJJJ")</f>
        <v>2024</v>
      </c>
      <c r="K4158" s="3" t="str">
        <f>TEXT(NIgerian_Fintech[[#This Row],[TransactionDate]], "MMMM")</f>
        <v>March</v>
      </c>
      <c r="L4158" s="3" t="str">
        <f>TEXT(NIgerian_Fintech[[#This Row],[TransactionDate]], "MM")</f>
        <v>03</v>
      </c>
      <c r="M4158" s="3" t="str">
        <f>TEXT(NIgerian_Fintech[[#This Row],[TransactionDate]], "tttt")</f>
        <v>Monday</v>
      </c>
      <c r="N4158" s="2" t="s">
        <v>16</v>
      </c>
    </row>
    <row r="4159" spans="1:14" ht="14.5" x14ac:dyDescent="0.35">
      <c r="A4159" s="2" t="s">
        <v>8348</v>
      </c>
      <c r="B4159" s="2" t="s">
        <v>8349</v>
      </c>
      <c r="C4159" s="2">
        <v>61</v>
      </c>
      <c r="D4159" s="2" t="s">
        <v>12</v>
      </c>
      <c r="E4159" s="2" t="s">
        <v>13</v>
      </c>
      <c r="F4159" s="2" t="s">
        <v>25</v>
      </c>
      <c r="G4159" s="2" t="s">
        <v>36</v>
      </c>
      <c r="H4159" s="7">
        <v>17681.93</v>
      </c>
      <c r="I4159" s="3">
        <v>45116</v>
      </c>
      <c r="J4159" s="3" t="str">
        <f>TEXT(NIgerian_Fintech[[#This Row],[TransactionDate]], "JJJJ")</f>
        <v>2023</v>
      </c>
      <c r="K4159" s="3" t="str">
        <f>TEXT(NIgerian_Fintech[[#This Row],[TransactionDate]], "MMMM")</f>
        <v>July</v>
      </c>
      <c r="L4159" s="3" t="str">
        <f>TEXT(NIgerian_Fintech[[#This Row],[TransactionDate]], "MM")</f>
        <v>07</v>
      </c>
      <c r="M4159" s="3" t="str">
        <f>TEXT(NIgerian_Fintech[[#This Row],[TransactionDate]], "tttt")</f>
        <v>Sunday</v>
      </c>
      <c r="N4159" s="2" t="s">
        <v>16</v>
      </c>
    </row>
    <row r="4160" spans="1:14" ht="14.5" x14ac:dyDescent="0.35">
      <c r="A4160" s="2" t="s">
        <v>8350</v>
      </c>
      <c r="B4160" s="2" t="s">
        <v>8351</v>
      </c>
      <c r="C4160" s="2">
        <v>30</v>
      </c>
      <c r="D4160" s="2" t="s">
        <v>39</v>
      </c>
      <c r="E4160" s="2" t="s">
        <v>24</v>
      </c>
      <c r="F4160" s="2" t="s">
        <v>25</v>
      </c>
      <c r="G4160" s="2" t="s">
        <v>26</v>
      </c>
      <c r="H4160" s="7">
        <v>12175.89</v>
      </c>
      <c r="I4160" s="3">
        <v>45566</v>
      </c>
      <c r="J4160" s="3" t="str">
        <f>TEXT(NIgerian_Fintech[[#This Row],[TransactionDate]], "JJJJ")</f>
        <v>2024</v>
      </c>
      <c r="K4160" s="3" t="str">
        <f>TEXT(NIgerian_Fintech[[#This Row],[TransactionDate]], "MMMM")</f>
        <v>October</v>
      </c>
      <c r="L4160" s="3" t="str">
        <f>TEXT(NIgerian_Fintech[[#This Row],[TransactionDate]], "MM")</f>
        <v>10</v>
      </c>
      <c r="M4160" s="3" t="str">
        <f>TEXT(NIgerian_Fintech[[#This Row],[TransactionDate]], "tttt")</f>
        <v>Tuesday</v>
      </c>
      <c r="N4160" s="2" t="s">
        <v>16</v>
      </c>
    </row>
    <row r="4161" spans="1:14" ht="14.5" x14ac:dyDescent="0.35">
      <c r="A4161" s="2" t="s">
        <v>8352</v>
      </c>
      <c r="B4161" s="2" t="s">
        <v>8353</v>
      </c>
      <c r="C4161" s="2">
        <v>62</v>
      </c>
      <c r="D4161" s="2" t="s">
        <v>39</v>
      </c>
      <c r="E4161" s="2" t="s">
        <v>93</v>
      </c>
      <c r="F4161" s="2" t="s">
        <v>25</v>
      </c>
      <c r="G4161" s="2" t="s">
        <v>26</v>
      </c>
      <c r="H4161" s="7">
        <v>32360.89</v>
      </c>
      <c r="I4161" s="3">
        <v>45260</v>
      </c>
      <c r="J4161" s="3" t="str">
        <f>TEXT(NIgerian_Fintech[[#This Row],[TransactionDate]], "JJJJ")</f>
        <v>2023</v>
      </c>
      <c r="K4161" s="3" t="str">
        <f>TEXT(NIgerian_Fintech[[#This Row],[TransactionDate]], "MMMM")</f>
        <v>November</v>
      </c>
      <c r="L4161" s="3" t="str">
        <f>TEXT(NIgerian_Fintech[[#This Row],[TransactionDate]], "MM")</f>
        <v>11</v>
      </c>
      <c r="M4161" s="3" t="str">
        <f>TEXT(NIgerian_Fintech[[#This Row],[TransactionDate]], "tttt")</f>
        <v>Thursday</v>
      </c>
      <c r="N4161" s="2" t="s">
        <v>16</v>
      </c>
    </row>
    <row r="4162" spans="1:14" ht="14.5" x14ac:dyDescent="0.35">
      <c r="A4162" s="2" t="s">
        <v>8354</v>
      </c>
      <c r="B4162" s="2" t="s">
        <v>8355</v>
      </c>
      <c r="C4162" s="2">
        <v>27</v>
      </c>
      <c r="D4162" s="2" t="s">
        <v>39</v>
      </c>
      <c r="E4162" s="2" t="s">
        <v>52</v>
      </c>
      <c r="F4162" s="2" t="s">
        <v>25</v>
      </c>
      <c r="G4162" s="2" t="s">
        <v>26</v>
      </c>
      <c r="H4162" s="7">
        <v>15653.09</v>
      </c>
      <c r="I4162" s="3">
        <v>45484</v>
      </c>
      <c r="J4162" s="3" t="str">
        <f>TEXT(NIgerian_Fintech[[#This Row],[TransactionDate]], "JJJJ")</f>
        <v>2024</v>
      </c>
      <c r="K4162" s="3" t="str">
        <f>TEXT(NIgerian_Fintech[[#This Row],[TransactionDate]], "MMMM")</f>
        <v>July</v>
      </c>
      <c r="L4162" s="3" t="str">
        <f>TEXT(NIgerian_Fintech[[#This Row],[TransactionDate]], "MM")</f>
        <v>07</v>
      </c>
      <c r="M4162" s="3" t="str">
        <f>TEXT(NIgerian_Fintech[[#This Row],[TransactionDate]], "tttt")</f>
        <v>Thursday</v>
      </c>
      <c r="N4162" s="2" t="s">
        <v>16</v>
      </c>
    </row>
    <row r="4163" spans="1:14" ht="14.5" x14ac:dyDescent="0.35">
      <c r="A4163" s="2" t="s">
        <v>8356</v>
      </c>
      <c r="B4163" s="2" t="s">
        <v>8357</v>
      </c>
      <c r="C4163" s="2">
        <v>53</v>
      </c>
      <c r="D4163" s="2" t="s">
        <v>12</v>
      </c>
      <c r="E4163" s="2" t="s">
        <v>52</v>
      </c>
      <c r="F4163" s="2" t="s">
        <v>25</v>
      </c>
      <c r="G4163" s="2" t="s">
        <v>30</v>
      </c>
      <c r="H4163" s="7">
        <v>1575.81</v>
      </c>
      <c r="I4163" s="3">
        <v>45507</v>
      </c>
      <c r="J4163" s="3" t="str">
        <f>TEXT(NIgerian_Fintech[[#This Row],[TransactionDate]], "JJJJ")</f>
        <v>2024</v>
      </c>
      <c r="K4163" s="3" t="str">
        <f>TEXT(NIgerian_Fintech[[#This Row],[TransactionDate]], "MMMM")</f>
        <v>August</v>
      </c>
      <c r="L4163" s="3" t="str">
        <f>TEXT(NIgerian_Fintech[[#This Row],[TransactionDate]], "MM")</f>
        <v>08</v>
      </c>
      <c r="M4163" s="3" t="str">
        <f>TEXT(NIgerian_Fintech[[#This Row],[TransactionDate]], "tttt")</f>
        <v>Saturday</v>
      </c>
      <c r="N4163" s="2" t="s">
        <v>16</v>
      </c>
    </row>
    <row r="4164" spans="1:14" ht="14.5" x14ac:dyDescent="0.35">
      <c r="A4164" s="2" t="s">
        <v>8358</v>
      </c>
      <c r="B4164" s="2" t="s">
        <v>8359</v>
      </c>
      <c r="C4164" s="2">
        <v>26</v>
      </c>
      <c r="D4164" s="2" t="s">
        <v>12</v>
      </c>
      <c r="E4164" s="2" t="s">
        <v>52</v>
      </c>
      <c r="F4164" s="2" t="s">
        <v>19</v>
      </c>
      <c r="G4164" s="2" t="s">
        <v>30</v>
      </c>
      <c r="H4164" s="7">
        <v>13412.57</v>
      </c>
      <c r="I4164" s="3">
        <v>45227</v>
      </c>
      <c r="J4164" s="3" t="str">
        <f>TEXT(NIgerian_Fintech[[#This Row],[TransactionDate]], "JJJJ")</f>
        <v>2023</v>
      </c>
      <c r="K4164" s="3" t="str">
        <f>TEXT(NIgerian_Fintech[[#This Row],[TransactionDate]], "MMMM")</f>
        <v>October</v>
      </c>
      <c r="L4164" s="3" t="str">
        <f>TEXT(NIgerian_Fintech[[#This Row],[TransactionDate]], "MM")</f>
        <v>10</v>
      </c>
      <c r="M4164" s="3" t="str">
        <f>TEXT(NIgerian_Fintech[[#This Row],[TransactionDate]], "tttt")</f>
        <v>Saturday</v>
      </c>
      <c r="N4164" s="2" t="s">
        <v>21</v>
      </c>
    </row>
    <row r="4165" spans="1:14" ht="14.5" x14ac:dyDescent="0.35">
      <c r="A4165" s="2" t="s">
        <v>8360</v>
      </c>
      <c r="B4165" s="2" t="s">
        <v>8361</v>
      </c>
      <c r="C4165" s="2">
        <v>44</v>
      </c>
      <c r="D4165" s="2" t="s">
        <v>39</v>
      </c>
      <c r="E4165" s="2" t="s">
        <v>64</v>
      </c>
      <c r="F4165" s="2" t="s">
        <v>14</v>
      </c>
      <c r="G4165" s="2" t="s">
        <v>26</v>
      </c>
      <c r="H4165" s="7">
        <v>10955.6</v>
      </c>
      <c r="I4165" s="3">
        <v>45277</v>
      </c>
      <c r="J4165" s="3" t="str">
        <f>TEXT(NIgerian_Fintech[[#This Row],[TransactionDate]], "JJJJ")</f>
        <v>2023</v>
      </c>
      <c r="K4165" s="3" t="str">
        <f>TEXT(NIgerian_Fintech[[#This Row],[TransactionDate]], "MMMM")</f>
        <v>December</v>
      </c>
      <c r="L4165" s="3" t="str">
        <f>TEXT(NIgerian_Fintech[[#This Row],[TransactionDate]], "MM")</f>
        <v>12</v>
      </c>
      <c r="M4165" s="3" t="str">
        <f>TEXT(NIgerian_Fintech[[#This Row],[TransactionDate]], "tttt")</f>
        <v>Sunday</v>
      </c>
      <c r="N4165" s="2" t="s">
        <v>16</v>
      </c>
    </row>
    <row r="4166" spans="1:14" ht="14.5" x14ac:dyDescent="0.35">
      <c r="A4166" s="2" t="s">
        <v>8362</v>
      </c>
      <c r="B4166" s="2" t="s">
        <v>8363</v>
      </c>
      <c r="C4166" s="2">
        <v>51</v>
      </c>
      <c r="D4166" s="2" t="s">
        <v>12</v>
      </c>
      <c r="E4166" s="2" t="s">
        <v>64</v>
      </c>
      <c r="F4166" s="2" t="s">
        <v>49</v>
      </c>
      <c r="G4166" s="2" t="s">
        <v>36</v>
      </c>
      <c r="H4166" s="7">
        <v>10385.83</v>
      </c>
      <c r="I4166" s="3">
        <v>45496</v>
      </c>
      <c r="J4166" s="3" t="str">
        <f>TEXT(NIgerian_Fintech[[#This Row],[TransactionDate]], "JJJJ")</f>
        <v>2024</v>
      </c>
      <c r="K4166" s="3" t="str">
        <f>TEXT(NIgerian_Fintech[[#This Row],[TransactionDate]], "MMMM")</f>
        <v>July</v>
      </c>
      <c r="L4166" s="3" t="str">
        <f>TEXT(NIgerian_Fintech[[#This Row],[TransactionDate]], "MM")</f>
        <v>07</v>
      </c>
      <c r="M4166" s="3" t="str">
        <f>TEXT(NIgerian_Fintech[[#This Row],[TransactionDate]], "tttt")</f>
        <v>Tuesday</v>
      </c>
      <c r="N4166" s="2" t="s">
        <v>21</v>
      </c>
    </row>
    <row r="4167" spans="1:14" ht="14.5" x14ac:dyDescent="0.35">
      <c r="A4167" s="2" t="s">
        <v>8364</v>
      </c>
      <c r="B4167" s="2" t="s">
        <v>8365</v>
      </c>
      <c r="C4167" s="2">
        <v>18</v>
      </c>
      <c r="D4167" s="2" t="s">
        <v>39</v>
      </c>
      <c r="E4167" s="2" t="s">
        <v>24</v>
      </c>
      <c r="F4167" s="2" t="s">
        <v>25</v>
      </c>
      <c r="G4167" s="2" t="s">
        <v>20</v>
      </c>
      <c r="H4167" s="7">
        <v>6553.59</v>
      </c>
      <c r="I4167" s="3">
        <v>45654</v>
      </c>
      <c r="J4167" s="3" t="str">
        <f>TEXT(NIgerian_Fintech[[#This Row],[TransactionDate]], "JJJJ")</f>
        <v>2024</v>
      </c>
      <c r="K4167" s="3" t="str">
        <f>TEXT(NIgerian_Fintech[[#This Row],[TransactionDate]], "MMMM")</f>
        <v>December</v>
      </c>
      <c r="L4167" s="3" t="str">
        <f>TEXT(NIgerian_Fintech[[#This Row],[TransactionDate]], "MM")</f>
        <v>12</v>
      </c>
      <c r="M4167" s="3" t="str">
        <f>TEXT(NIgerian_Fintech[[#This Row],[TransactionDate]], "tttt")</f>
        <v>Saturday</v>
      </c>
      <c r="N4167" s="2" t="s">
        <v>16</v>
      </c>
    </row>
    <row r="4168" spans="1:14" ht="14.5" x14ac:dyDescent="0.35">
      <c r="A4168" s="2" t="s">
        <v>8366</v>
      </c>
      <c r="B4168" s="2" t="s">
        <v>8367</v>
      </c>
      <c r="C4168" s="2">
        <v>49</v>
      </c>
      <c r="D4168" s="2" t="s">
        <v>12</v>
      </c>
      <c r="E4168" s="2" t="s">
        <v>29</v>
      </c>
      <c r="F4168" s="2" t="s">
        <v>19</v>
      </c>
      <c r="G4168" s="2" t="s">
        <v>15</v>
      </c>
      <c r="H4168" s="7">
        <v>645</v>
      </c>
      <c r="I4168" s="3">
        <v>45041</v>
      </c>
      <c r="J4168" s="3" t="str">
        <f>TEXT(NIgerian_Fintech[[#This Row],[TransactionDate]], "JJJJ")</f>
        <v>2023</v>
      </c>
      <c r="K4168" s="3" t="str">
        <f>TEXT(NIgerian_Fintech[[#This Row],[TransactionDate]], "MMMM")</f>
        <v>April</v>
      </c>
      <c r="L4168" s="3" t="str">
        <f>TEXT(NIgerian_Fintech[[#This Row],[TransactionDate]], "MM")</f>
        <v>04</v>
      </c>
      <c r="M4168" s="3" t="str">
        <f>TEXT(NIgerian_Fintech[[#This Row],[TransactionDate]], "tttt")</f>
        <v>Tuesday</v>
      </c>
      <c r="N4168" s="2" t="s">
        <v>16</v>
      </c>
    </row>
    <row r="4169" spans="1:14" ht="14.5" x14ac:dyDescent="0.35">
      <c r="A4169" s="2" t="s">
        <v>8368</v>
      </c>
      <c r="B4169" s="2" t="s">
        <v>8369</v>
      </c>
      <c r="C4169" s="2">
        <v>42</v>
      </c>
      <c r="D4169" s="2" t="s">
        <v>12</v>
      </c>
      <c r="E4169" s="2" t="s">
        <v>52</v>
      </c>
      <c r="F4169" s="2" t="s">
        <v>35</v>
      </c>
      <c r="G4169" s="2" t="s">
        <v>20</v>
      </c>
      <c r="H4169" s="7">
        <v>30258.77</v>
      </c>
      <c r="I4169" s="3">
        <v>45448</v>
      </c>
      <c r="J4169" s="3" t="str">
        <f>TEXT(NIgerian_Fintech[[#This Row],[TransactionDate]], "JJJJ")</f>
        <v>2024</v>
      </c>
      <c r="K4169" s="3" t="str">
        <f>TEXT(NIgerian_Fintech[[#This Row],[TransactionDate]], "MMMM")</f>
        <v>June</v>
      </c>
      <c r="L4169" s="3" t="str">
        <f>TEXT(NIgerian_Fintech[[#This Row],[TransactionDate]], "MM")</f>
        <v>06</v>
      </c>
      <c r="M4169" s="3" t="str">
        <f>TEXT(NIgerian_Fintech[[#This Row],[TransactionDate]], "tttt")</f>
        <v>Wednesday</v>
      </c>
      <c r="N4169" s="2" t="s">
        <v>69</v>
      </c>
    </row>
    <row r="4170" spans="1:14" ht="14.5" x14ac:dyDescent="0.35">
      <c r="A4170" s="2" t="s">
        <v>8370</v>
      </c>
      <c r="B4170" s="2" t="s">
        <v>8371</v>
      </c>
      <c r="C4170" s="2">
        <v>46</v>
      </c>
      <c r="D4170" s="2" t="s">
        <v>12</v>
      </c>
      <c r="E4170" s="2" t="s">
        <v>29</v>
      </c>
      <c r="F4170" s="2" t="s">
        <v>19</v>
      </c>
      <c r="G4170" s="2" t="s">
        <v>20</v>
      </c>
      <c r="H4170" s="7">
        <v>19100.34</v>
      </c>
      <c r="I4170" s="3">
        <v>45293</v>
      </c>
      <c r="J4170" s="3" t="str">
        <f>TEXT(NIgerian_Fintech[[#This Row],[TransactionDate]], "JJJJ")</f>
        <v>2024</v>
      </c>
      <c r="K4170" s="3" t="str">
        <f>TEXT(NIgerian_Fintech[[#This Row],[TransactionDate]], "MMMM")</f>
        <v>January</v>
      </c>
      <c r="L4170" s="3" t="str">
        <f>TEXT(NIgerian_Fintech[[#This Row],[TransactionDate]], "MM")</f>
        <v>01</v>
      </c>
      <c r="M4170" s="3" t="str">
        <f>TEXT(NIgerian_Fintech[[#This Row],[TransactionDate]], "tttt")</f>
        <v>Tuesday</v>
      </c>
      <c r="N4170" s="2" t="s">
        <v>16</v>
      </c>
    </row>
    <row r="4171" spans="1:14" ht="14.5" x14ac:dyDescent="0.35">
      <c r="A4171" s="2" t="s">
        <v>8372</v>
      </c>
      <c r="B4171" s="2" t="s">
        <v>8373</v>
      </c>
      <c r="C4171" s="2">
        <v>24</v>
      </c>
      <c r="D4171" s="2" t="s">
        <v>12</v>
      </c>
      <c r="E4171" s="2" t="s">
        <v>74</v>
      </c>
      <c r="F4171" s="2" t="s">
        <v>19</v>
      </c>
      <c r="G4171" s="2" t="s">
        <v>15</v>
      </c>
      <c r="H4171" s="7">
        <v>6671.05</v>
      </c>
      <c r="I4171" s="3">
        <v>45195</v>
      </c>
      <c r="J4171" s="3" t="str">
        <f>TEXT(NIgerian_Fintech[[#This Row],[TransactionDate]], "JJJJ")</f>
        <v>2023</v>
      </c>
      <c r="K4171" s="3" t="str">
        <f>TEXT(NIgerian_Fintech[[#This Row],[TransactionDate]], "MMMM")</f>
        <v>September</v>
      </c>
      <c r="L4171" s="3" t="str">
        <f>TEXT(NIgerian_Fintech[[#This Row],[TransactionDate]], "MM")</f>
        <v>09</v>
      </c>
      <c r="M4171" s="3" t="str">
        <f>TEXT(NIgerian_Fintech[[#This Row],[TransactionDate]], "tttt")</f>
        <v>Tuesday</v>
      </c>
      <c r="N4171" s="2" t="s">
        <v>16</v>
      </c>
    </row>
    <row r="4172" spans="1:14" ht="14.5" x14ac:dyDescent="0.35">
      <c r="A4172" s="2" t="s">
        <v>8374</v>
      </c>
      <c r="B4172" s="2" t="s">
        <v>8375</v>
      </c>
      <c r="C4172" s="2">
        <v>20</v>
      </c>
      <c r="D4172" s="2" t="s">
        <v>12</v>
      </c>
      <c r="E4172" s="2" t="s">
        <v>52</v>
      </c>
      <c r="F4172" s="2" t="s">
        <v>14</v>
      </c>
      <c r="G4172" s="2" t="s">
        <v>26</v>
      </c>
      <c r="H4172" s="7">
        <v>1726.65</v>
      </c>
      <c r="I4172" s="3">
        <v>45012</v>
      </c>
      <c r="J4172" s="3" t="str">
        <f>TEXT(NIgerian_Fintech[[#This Row],[TransactionDate]], "JJJJ")</f>
        <v>2023</v>
      </c>
      <c r="K4172" s="3" t="str">
        <f>TEXT(NIgerian_Fintech[[#This Row],[TransactionDate]], "MMMM")</f>
        <v>March</v>
      </c>
      <c r="L4172" s="3" t="str">
        <f>TEXT(NIgerian_Fintech[[#This Row],[TransactionDate]], "MM")</f>
        <v>03</v>
      </c>
      <c r="M4172" s="3" t="str">
        <f>TEXT(NIgerian_Fintech[[#This Row],[TransactionDate]], "tttt")</f>
        <v>Monday</v>
      </c>
      <c r="N4172" s="2" t="s">
        <v>16</v>
      </c>
    </row>
    <row r="4173" spans="1:14" ht="14.5" x14ac:dyDescent="0.35">
      <c r="A4173" s="2" t="s">
        <v>8376</v>
      </c>
      <c r="B4173" s="2" t="s">
        <v>8377</v>
      </c>
      <c r="C4173" s="2">
        <v>37</v>
      </c>
      <c r="D4173" s="2" t="s">
        <v>39</v>
      </c>
      <c r="E4173" s="2" t="s">
        <v>42</v>
      </c>
      <c r="F4173" s="2" t="s">
        <v>25</v>
      </c>
      <c r="G4173" s="2" t="s">
        <v>20</v>
      </c>
      <c r="H4173" s="7">
        <v>17399.599999999999</v>
      </c>
      <c r="I4173" s="3">
        <v>45304</v>
      </c>
      <c r="J4173" s="3" t="str">
        <f>TEXT(NIgerian_Fintech[[#This Row],[TransactionDate]], "JJJJ")</f>
        <v>2024</v>
      </c>
      <c r="K4173" s="3" t="str">
        <f>TEXT(NIgerian_Fintech[[#This Row],[TransactionDate]], "MMMM")</f>
        <v>January</v>
      </c>
      <c r="L4173" s="3" t="str">
        <f>TEXT(NIgerian_Fintech[[#This Row],[TransactionDate]], "MM")</f>
        <v>01</v>
      </c>
      <c r="M4173" s="3" t="str">
        <f>TEXT(NIgerian_Fintech[[#This Row],[TransactionDate]], "tttt")</f>
        <v>Saturday</v>
      </c>
      <c r="N4173" s="2" t="s">
        <v>16</v>
      </c>
    </row>
    <row r="4174" spans="1:14" ht="14.5" x14ac:dyDescent="0.35">
      <c r="A4174" s="2" t="s">
        <v>8378</v>
      </c>
      <c r="B4174" s="2" t="s">
        <v>8379</v>
      </c>
      <c r="C4174" s="2">
        <v>37</v>
      </c>
      <c r="D4174" s="2" t="s">
        <v>39</v>
      </c>
      <c r="E4174" s="2" t="s">
        <v>52</v>
      </c>
      <c r="F4174" s="2" t="s">
        <v>19</v>
      </c>
      <c r="G4174" s="2" t="s">
        <v>15</v>
      </c>
      <c r="H4174" s="7">
        <v>5632.98</v>
      </c>
      <c r="I4174" s="3">
        <v>45073</v>
      </c>
      <c r="J4174" s="3" t="str">
        <f>TEXT(NIgerian_Fintech[[#This Row],[TransactionDate]], "JJJJ")</f>
        <v>2023</v>
      </c>
      <c r="K4174" s="3" t="str">
        <f>TEXT(NIgerian_Fintech[[#This Row],[TransactionDate]], "MMMM")</f>
        <v>May</v>
      </c>
      <c r="L4174" s="3" t="str">
        <f>TEXT(NIgerian_Fintech[[#This Row],[TransactionDate]], "MM")</f>
        <v>05</v>
      </c>
      <c r="M4174" s="3" t="str">
        <f>TEXT(NIgerian_Fintech[[#This Row],[TransactionDate]], "tttt")</f>
        <v>Saturday</v>
      </c>
      <c r="N4174" s="2" t="s">
        <v>16</v>
      </c>
    </row>
    <row r="4175" spans="1:14" ht="14.5" x14ac:dyDescent="0.35">
      <c r="A4175" s="2" t="s">
        <v>8380</v>
      </c>
      <c r="B4175" s="2" t="s">
        <v>8381</v>
      </c>
      <c r="C4175" s="2">
        <v>47</v>
      </c>
      <c r="D4175" s="2" t="s">
        <v>12</v>
      </c>
      <c r="E4175" s="2" t="s">
        <v>24</v>
      </c>
      <c r="F4175" s="2" t="s">
        <v>19</v>
      </c>
      <c r="G4175" s="2" t="s">
        <v>36</v>
      </c>
      <c r="H4175" s="7">
        <v>4944.83</v>
      </c>
      <c r="I4175" s="3">
        <v>45044</v>
      </c>
      <c r="J4175" s="3" t="str">
        <f>TEXT(NIgerian_Fintech[[#This Row],[TransactionDate]], "JJJJ")</f>
        <v>2023</v>
      </c>
      <c r="K4175" s="3" t="str">
        <f>TEXT(NIgerian_Fintech[[#This Row],[TransactionDate]], "MMMM")</f>
        <v>April</v>
      </c>
      <c r="L4175" s="3" t="str">
        <f>TEXT(NIgerian_Fintech[[#This Row],[TransactionDate]], "MM")</f>
        <v>04</v>
      </c>
      <c r="M4175" s="3" t="str">
        <f>TEXT(NIgerian_Fintech[[#This Row],[TransactionDate]], "tttt")</f>
        <v>Friday</v>
      </c>
      <c r="N4175" s="2" t="s">
        <v>16</v>
      </c>
    </row>
    <row r="4176" spans="1:14" ht="14.5" x14ac:dyDescent="0.35">
      <c r="A4176" s="2" t="s">
        <v>8382</v>
      </c>
      <c r="B4176" s="2" t="s">
        <v>8383</v>
      </c>
      <c r="C4176" s="2">
        <v>52</v>
      </c>
      <c r="D4176" s="2" t="s">
        <v>39</v>
      </c>
      <c r="E4176" s="2" t="s">
        <v>64</v>
      </c>
      <c r="F4176" s="2" t="s">
        <v>25</v>
      </c>
      <c r="G4176" s="2" t="s">
        <v>36</v>
      </c>
      <c r="H4176" s="7">
        <v>10947.66</v>
      </c>
      <c r="I4176" s="3">
        <v>45061</v>
      </c>
      <c r="J4176" s="3" t="str">
        <f>TEXT(NIgerian_Fintech[[#This Row],[TransactionDate]], "JJJJ")</f>
        <v>2023</v>
      </c>
      <c r="K4176" s="3" t="str">
        <f>TEXT(NIgerian_Fintech[[#This Row],[TransactionDate]], "MMMM")</f>
        <v>May</v>
      </c>
      <c r="L4176" s="3" t="str">
        <f>TEXT(NIgerian_Fintech[[#This Row],[TransactionDate]], "MM")</f>
        <v>05</v>
      </c>
      <c r="M4176" s="3" t="str">
        <f>TEXT(NIgerian_Fintech[[#This Row],[TransactionDate]], "tttt")</f>
        <v>Monday</v>
      </c>
      <c r="N4176" s="2" t="s">
        <v>69</v>
      </c>
    </row>
    <row r="4177" spans="1:14" ht="14.5" x14ac:dyDescent="0.35">
      <c r="A4177" s="2" t="s">
        <v>8384</v>
      </c>
      <c r="B4177" s="2" t="s">
        <v>8385</v>
      </c>
      <c r="C4177" s="2">
        <v>52</v>
      </c>
      <c r="D4177" s="2" t="s">
        <v>39</v>
      </c>
      <c r="E4177" s="2" t="s">
        <v>64</v>
      </c>
      <c r="F4177" s="2" t="s">
        <v>14</v>
      </c>
      <c r="G4177" s="2" t="s">
        <v>36</v>
      </c>
      <c r="H4177" s="7">
        <v>14216.12</v>
      </c>
      <c r="I4177" s="3">
        <v>45453</v>
      </c>
      <c r="J4177" s="3" t="str">
        <f>TEXT(NIgerian_Fintech[[#This Row],[TransactionDate]], "JJJJ")</f>
        <v>2024</v>
      </c>
      <c r="K4177" s="3" t="str">
        <f>TEXT(NIgerian_Fintech[[#This Row],[TransactionDate]], "MMMM")</f>
        <v>June</v>
      </c>
      <c r="L4177" s="3" t="str">
        <f>TEXT(NIgerian_Fintech[[#This Row],[TransactionDate]], "MM")</f>
        <v>06</v>
      </c>
      <c r="M4177" s="3" t="str">
        <f>TEXT(NIgerian_Fintech[[#This Row],[TransactionDate]], "tttt")</f>
        <v>Monday</v>
      </c>
      <c r="N4177" s="2" t="s">
        <v>16</v>
      </c>
    </row>
    <row r="4178" spans="1:14" ht="14.5" x14ac:dyDescent="0.35">
      <c r="A4178" s="2" t="s">
        <v>8386</v>
      </c>
      <c r="B4178" s="2" t="s">
        <v>8387</v>
      </c>
      <c r="C4178" s="2">
        <v>56</v>
      </c>
      <c r="D4178" s="2" t="s">
        <v>12</v>
      </c>
      <c r="E4178" s="2" t="s">
        <v>42</v>
      </c>
      <c r="F4178" s="2" t="s">
        <v>19</v>
      </c>
      <c r="G4178" s="2" t="s">
        <v>26</v>
      </c>
      <c r="H4178" s="7">
        <v>649.02</v>
      </c>
      <c r="I4178" s="3">
        <v>45132</v>
      </c>
      <c r="J4178" s="3" t="str">
        <f>TEXT(NIgerian_Fintech[[#This Row],[TransactionDate]], "JJJJ")</f>
        <v>2023</v>
      </c>
      <c r="K4178" s="3" t="str">
        <f>TEXT(NIgerian_Fintech[[#This Row],[TransactionDate]], "MMMM")</f>
        <v>July</v>
      </c>
      <c r="L4178" s="3" t="str">
        <f>TEXT(NIgerian_Fintech[[#This Row],[TransactionDate]], "MM")</f>
        <v>07</v>
      </c>
      <c r="M4178" s="3" t="str">
        <f>TEXT(NIgerian_Fintech[[#This Row],[TransactionDate]], "tttt")</f>
        <v>Tuesday</v>
      </c>
      <c r="N4178" s="2" t="s">
        <v>16</v>
      </c>
    </row>
    <row r="4179" spans="1:14" ht="14.5" x14ac:dyDescent="0.35">
      <c r="A4179" s="2" t="s">
        <v>8388</v>
      </c>
      <c r="B4179" s="2" t="s">
        <v>8389</v>
      </c>
      <c r="C4179" s="2">
        <v>44</v>
      </c>
      <c r="D4179" s="2" t="s">
        <v>39</v>
      </c>
      <c r="E4179" s="2" t="s">
        <v>42</v>
      </c>
      <c r="F4179" s="2" t="s">
        <v>49</v>
      </c>
      <c r="G4179" s="2" t="s">
        <v>20</v>
      </c>
      <c r="H4179" s="7">
        <v>14591.08</v>
      </c>
      <c r="I4179" s="3">
        <v>45159</v>
      </c>
      <c r="J4179" s="3" t="str">
        <f>TEXT(NIgerian_Fintech[[#This Row],[TransactionDate]], "JJJJ")</f>
        <v>2023</v>
      </c>
      <c r="K4179" s="3" t="str">
        <f>TEXT(NIgerian_Fintech[[#This Row],[TransactionDate]], "MMMM")</f>
        <v>August</v>
      </c>
      <c r="L4179" s="3" t="str">
        <f>TEXT(NIgerian_Fintech[[#This Row],[TransactionDate]], "MM")</f>
        <v>08</v>
      </c>
      <c r="M4179" s="3" t="str">
        <f>TEXT(NIgerian_Fintech[[#This Row],[TransactionDate]], "tttt")</f>
        <v>Monday</v>
      </c>
      <c r="N4179" s="2" t="s">
        <v>16</v>
      </c>
    </row>
    <row r="4180" spans="1:14" ht="14.5" x14ac:dyDescent="0.35">
      <c r="A4180" s="2" t="s">
        <v>8390</v>
      </c>
      <c r="B4180" s="2" t="s">
        <v>8391</v>
      </c>
      <c r="C4180" s="2">
        <v>43</v>
      </c>
      <c r="D4180" s="2" t="s">
        <v>12</v>
      </c>
      <c r="E4180" s="2" t="s">
        <v>13</v>
      </c>
      <c r="F4180" s="2" t="s">
        <v>55</v>
      </c>
      <c r="G4180" s="2" t="s">
        <v>20</v>
      </c>
      <c r="H4180" s="7">
        <v>13240.35</v>
      </c>
      <c r="I4180" s="3">
        <v>44992</v>
      </c>
      <c r="J4180" s="3" t="str">
        <f>TEXT(NIgerian_Fintech[[#This Row],[TransactionDate]], "JJJJ")</f>
        <v>2023</v>
      </c>
      <c r="K4180" s="3" t="str">
        <f>TEXT(NIgerian_Fintech[[#This Row],[TransactionDate]], "MMMM")</f>
        <v>March</v>
      </c>
      <c r="L4180" s="3" t="str">
        <f>TEXT(NIgerian_Fintech[[#This Row],[TransactionDate]], "MM")</f>
        <v>03</v>
      </c>
      <c r="M4180" s="3" t="str">
        <f>TEXT(NIgerian_Fintech[[#This Row],[TransactionDate]], "tttt")</f>
        <v>Tuesday</v>
      </c>
      <c r="N4180" s="2" t="s">
        <v>21</v>
      </c>
    </row>
    <row r="4181" spans="1:14" ht="14.5" x14ac:dyDescent="0.35">
      <c r="A4181" s="2" t="s">
        <v>8392</v>
      </c>
      <c r="B4181" s="2" t="s">
        <v>8393</v>
      </c>
      <c r="C4181" s="2">
        <v>31</v>
      </c>
      <c r="D4181" s="2" t="s">
        <v>39</v>
      </c>
      <c r="E4181" s="2" t="s">
        <v>74</v>
      </c>
      <c r="F4181" s="2" t="s">
        <v>35</v>
      </c>
      <c r="G4181" s="2" t="s">
        <v>30</v>
      </c>
      <c r="H4181" s="7">
        <v>8896.7199999999993</v>
      </c>
      <c r="I4181" s="3">
        <v>44930</v>
      </c>
      <c r="J4181" s="3" t="str">
        <f>TEXT(NIgerian_Fintech[[#This Row],[TransactionDate]], "JJJJ")</f>
        <v>2023</v>
      </c>
      <c r="K4181" s="3" t="str">
        <f>TEXT(NIgerian_Fintech[[#This Row],[TransactionDate]], "MMMM")</f>
        <v>January</v>
      </c>
      <c r="L4181" s="3" t="str">
        <f>TEXT(NIgerian_Fintech[[#This Row],[TransactionDate]], "MM")</f>
        <v>01</v>
      </c>
      <c r="M4181" s="3" t="str">
        <f>TEXT(NIgerian_Fintech[[#This Row],[TransactionDate]], "tttt")</f>
        <v>Wednesday</v>
      </c>
      <c r="N4181" s="2" t="s">
        <v>16</v>
      </c>
    </row>
    <row r="4182" spans="1:14" ht="14.5" x14ac:dyDescent="0.35">
      <c r="A4182" s="2" t="s">
        <v>8394</v>
      </c>
      <c r="B4182" s="2" t="s">
        <v>8395</v>
      </c>
      <c r="C4182" s="2">
        <v>34</v>
      </c>
      <c r="D4182" s="2" t="s">
        <v>39</v>
      </c>
      <c r="E4182" s="2" t="s">
        <v>74</v>
      </c>
      <c r="F4182" s="2" t="s">
        <v>55</v>
      </c>
      <c r="G4182" s="2" t="s">
        <v>36</v>
      </c>
      <c r="H4182" s="7">
        <v>4131.2299999999996</v>
      </c>
      <c r="I4182" s="3">
        <v>44929</v>
      </c>
      <c r="J4182" s="3" t="str">
        <f>TEXT(NIgerian_Fintech[[#This Row],[TransactionDate]], "JJJJ")</f>
        <v>2023</v>
      </c>
      <c r="K4182" s="3" t="str">
        <f>TEXT(NIgerian_Fintech[[#This Row],[TransactionDate]], "MMMM")</f>
        <v>January</v>
      </c>
      <c r="L4182" s="3" t="str">
        <f>TEXT(NIgerian_Fintech[[#This Row],[TransactionDate]], "MM")</f>
        <v>01</v>
      </c>
      <c r="M4182" s="3" t="str">
        <f>TEXT(NIgerian_Fintech[[#This Row],[TransactionDate]], "tttt")</f>
        <v>Tuesday</v>
      </c>
      <c r="N4182" s="2" t="s">
        <v>69</v>
      </c>
    </row>
    <row r="4183" spans="1:14" ht="14.5" x14ac:dyDescent="0.35">
      <c r="A4183" s="2" t="s">
        <v>8396</v>
      </c>
      <c r="B4183" s="2" t="s">
        <v>8397</v>
      </c>
      <c r="C4183" s="2">
        <v>35</v>
      </c>
      <c r="D4183" s="2" t="s">
        <v>39</v>
      </c>
      <c r="E4183" s="2" t="s">
        <v>24</v>
      </c>
      <c r="F4183" s="2" t="s">
        <v>55</v>
      </c>
      <c r="G4183" s="2" t="s">
        <v>26</v>
      </c>
      <c r="H4183" s="7">
        <v>1800.87</v>
      </c>
      <c r="I4183" s="3">
        <v>45185</v>
      </c>
      <c r="J4183" s="3" t="str">
        <f>TEXT(NIgerian_Fintech[[#This Row],[TransactionDate]], "JJJJ")</f>
        <v>2023</v>
      </c>
      <c r="K4183" s="3" t="str">
        <f>TEXT(NIgerian_Fintech[[#This Row],[TransactionDate]], "MMMM")</f>
        <v>September</v>
      </c>
      <c r="L4183" s="3" t="str">
        <f>TEXT(NIgerian_Fintech[[#This Row],[TransactionDate]], "MM")</f>
        <v>09</v>
      </c>
      <c r="M4183" s="3" t="str">
        <f>TEXT(NIgerian_Fintech[[#This Row],[TransactionDate]], "tttt")</f>
        <v>Saturday</v>
      </c>
      <c r="N4183" s="2" t="s">
        <v>16</v>
      </c>
    </row>
    <row r="4184" spans="1:14" ht="14.5" x14ac:dyDescent="0.35">
      <c r="A4184" s="2" t="s">
        <v>8398</v>
      </c>
      <c r="B4184" s="2" t="s">
        <v>8399</v>
      </c>
      <c r="C4184" s="2">
        <v>62</v>
      </c>
      <c r="D4184" s="2" t="s">
        <v>39</v>
      </c>
      <c r="E4184" s="2" t="s">
        <v>24</v>
      </c>
      <c r="F4184" s="2" t="s">
        <v>14</v>
      </c>
      <c r="G4184" s="2" t="s">
        <v>15</v>
      </c>
      <c r="H4184" s="7">
        <v>1083.1300000000001</v>
      </c>
      <c r="I4184" s="3">
        <v>45641</v>
      </c>
      <c r="J4184" s="3" t="str">
        <f>TEXT(NIgerian_Fintech[[#This Row],[TransactionDate]], "JJJJ")</f>
        <v>2024</v>
      </c>
      <c r="K4184" s="3" t="str">
        <f>TEXT(NIgerian_Fintech[[#This Row],[TransactionDate]], "MMMM")</f>
        <v>December</v>
      </c>
      <c r="L4184" s="3" t="str">
        <f>TEXT(NIgerian_Fintech[[#This Row],[TransactionDate]], "MM")</f>
        <v>12</v>
      </c>
      <c r="M4184" s="3" t="str">
        <f>TEXT(NIgerian_Fintech[[#This Row],[TransactionDate]], "tttt")</f>
        <v>Sunday</v>
      </c>
      <c r="N4184" s="2" t="s">
        <v>16</v>
      </c>
    </row>
    <row r="4185" spans="1:14" ht="14.5" x14ac:dyDescent="0.35">
      <c r="A4185" s="2" t="s">
        <v>8400</v>
      </c>
      <c r="B4185" s="2" t="s">
        <v>8401</v>
      </c>
      <c r="C4185" s="2">
        <v>46</v>
      </c>
      <c r="D4185" s="2" t="s">
        <v>39</v>
      </c>
      <c r="E4185" s="2" t="s">
        <v>24</v>
      </c>
      <c r="F4185" s="2" t="s">
        <v>19</v>
      </c>
      <c r="G4185" s="2" t="s">
        <v>26</v>
      </c>
      <c r="H4185" s="7">
        <v>11.84</v>
      </c>
      <c r="I4185" s="3">
        <v>45251</v>
      </c>
      <c r="J4185" s="3" t="str">
        <f>TEXT(NIgerian_Fintech[[#This Row],[TransactionDate]], "JJJJ")</f>
        <v>2023</v>
      </c>
      <c r="K4185" s="3" t="str">
        <f>TEXT(NIgerian_Fintech[[#This Row],[TransactionDate]], "MMMM")</f>
        <v>November</v>
      </c>
      <c r="L4185" s="3" t="str">
        <f>TEXT(NIgerian_Fintech[[#This Row],[TransactionDate]], "MM")</f>
        <v>11</v>
      </c>
      <c r="M4185" s="3" t="str">
        <f>TEXT(NIgerian_Fintech[[#This Row],[TransactionDate]], "tttt")</f>
        <v>Tuesday</v>
      </c>
      <c r="N4185" s="2" t="s">
        <v>16</v>
      </c>
    </row>
    <row r="4186" spans="1:14" ht="14.5" x14ac:dyDescent="0.35">
      <c r="A4186" s="2" t="s">
        <v>8402</v>
      </c>
      <c r="B4186" s="2" t="s">
        <v>8403</v>
      </c>
      <c r="C4186" s="2">
        <v>37</v>
      </c>
      <c r="D4186" s="2" t="s">
        <v>39</v>
      </c>
      <c r="E4186" s="2" t="s">
        <v>24</v>
      </c>
      <c r="F4186" s="2" t="s">
        <v>55</v>
      </c>
      <c r="G4186" s="2" t="s">
        <v>20</v>
      </c>
      <c r="H4186" s="7">
        <v>2312.52</v>
      </c>
      <c r="I4186" s="3">
        <v>45166</v>
      </c>
      <c r="J4186" s="3" t="str">
        <f>TEXT(NIgerian_Fintech[[#This Row],[TransactionDate]], "JJJJ")</f>
        <v>2023</v>
      </c>
      <c r="K4186" s="3" t="str">
        <f>TEXT(NIgerian_Fintech[[#This Row],[TransactionDate]], "MMMM")</f>
        <v>August</v>
      </c>
      <c r="L4186" s="3" t="str">
        <f>TEXT(NIgerian_Fintech[[#This Row],[TransactionDate]], "MM")</f>
        <v>08</v>
      </c>
      <c r="M4186" s="3" t="str">
        <f>TEXT(NIgerian_Fintech[[#This Row],[TransactionDate]], "tttt")</f>
        <v>Monday</v>
      </c>
      <c r="N4186" s="2" t="s">
        <v>21</v>
      </c>
    </row>
    <row r="4187" spans="1:14" ht="14.5" x14ac:dyDescent="0.35">
      <c r="A4187" s="2" t="s">
        <v>8404</v>
      </c>
      <c r="B4187" s="2" t="s">
        <v>8405</v>
      </c>
      <c r="C4187" s="2">
        <v>44</v>
      </c>
      <c r="D4187" s="2" t="s">
        <v>39</v>
      </c>
      <c r="E4187" s="2" t="s">
        <v>24</v>
      </c>
      <c r="F4187" s="2" t="s">
        <v>55</v>
      </c>
      <c r="G4187" s="2" t="s">
        <v>36</v>
      </c>
      <c r="H4187" s="7">
        <v>5299.01</v>
      </c>
      <c r="I4187" s="3">
        <v>45531</v>
      </c>
      <c r="J4187" s="3" t="str">
        <f>TEXT(NIgerian_Fintech[[#This Row],[TransactionDate]], "JJJJ")</f>
        <v>2024</v>
      </c>
      <c r="K4187" s="3" t="str">
        <f>TEXT(NIgerian_Fintech[[#This Row],[TransactionDate]], "MMMM")</f>
        <v>August</v>
      </c>
      <c r="L4187" s="3" t="str">
        <f>TEXT(NIgerian_Fintech[[#This Row],[TransactionDate]], "MM")</f>
        <v>08</v>
      </c>
      <c r="M4187" s="3" t="str">
        <f>TEXT(NIgerian_Fintech[[#This Row],[TransactionDate]], "tttt")</f>
        <v>Tuesday</v>
      </c>
      <c r="N4187" s="2" t="s">
        <v>16</v>
      </c>
    </row>
    <row r="4188" spans="1:14" ht="14.5" x14ac:dyDescent="0.35">
      <c r="A4188" s="2" t="s">
        <v>8406</v>
      </c>
      <c r="B4188" s="2" t="s">
        <v>8407</v>
      </c>
      <c r="C4188" s="2">
        <v>35</v>
      </c>
      <c r="D4188" s="2" t="s">
        <v>12</v>
      </c>
      <c r="E4188" s="2" t="s">
        <v>24</v>
      </c>
      <c r="F4188" s="2" t="s">
        <v>35</v>
      </c>
      <c r="G4188" s="2" t="s">
        <v>30</v>
      </c>
      <c r="H4188" s="7">
        <v>2792.44</v>
      </c>
      <c r="I4188" s="3">
        <v>45461</v>
      </c>
      <c r="J4188" s="3" t="str">
        <f>TEXT(NIgerian_Fintech[[#This Row],[TransactionDate]], "JJJJ")</f>
        <v>2024</v>
      </c>
      <c r="K4188" s="3" t="str">
        <f>TEXT(NIgerian_Fintech[[#This Row],[TransactionDate]], "MMMM")</f>
        <v>June</v>
      </c>
      <c r="L4188" s="3" t="str">
        <f>TEXT(NIgerian_Fintech[[#This Row],[TransactionDate]], "MM")</f>
        <v>06</v>
      </c>
      <c r="M4188" s="3" t="str">
        <f>TEXT(NIgerian_Fintech[[#This Row],[TransactionDate]], "tttt")</f>
        <v>Tuesday</v>
      </c>
      <c r="N4188" s="2" t="s">
        <v>16</v>
      </c>
    </row>
    <row r="4189" spans="1:14" ht="14.5" x14ac:dyDescent="0.35">
      <c r="A4189" s="2" t="s">
        <v>8408</v>
      </c>
      <c r="B4189" s="2" t="s">
        <v>8409</v>
      </c>
      <c r="C4189" s="2">
        <v>21</v>
      </c>
      <c r="D4189" s="2" t="s">
        <v>12</v>
      </c>
      <c r="E4189" s="2" t="s">
        <v>74</v>
      </c>
      <c r="F4189" s="2" t="s">
        <v>25</v>
      </c>
      <c r="G4189" s="2" t="s">
        <v>26</v>
      </c>
      <c r="H4189" s="7">
        <v>3695.85</v>
      </c>
      <c r="I4189" s="3">
        <v>45244</v>
      </c>
      <c r="J4189" s="3" t="str">
        <f>TEXT(NIgerian_Fintech[[#This Row],[TransactionDate]], "JJJJ")</f>
        <v>2023</v>
      </c>
      <c r="K4189" s="3" t="str">
        <f>TEXT(NIgerian_Fintech[[#This Row],[TransactionDate]], "MMMM")</f>
        <v>November</v>
      </c>
      <c r="L4189" s="3" t="str">
        <f>TEXT(NIgerian_Fintech[[#This Row],[TransactionDate]], "MM")</f>
        <v>11</v>
      </c>
      <c r="M4189" s="3" t="str">
        <f>TEXT(NIgerian_Fintech[[#This Row],[TransactionDate]], "tttt")</f>
        <v>Tuesday</v>
      </c>
      <c r="N4189" s="2" t="s">
        <v>16</v>
      </c>
    </row>
    <row r="4190" spans="1:14" ht="14.5" x14ac:dyDescent="0.35">
      <c r="A4190" s="2" t="s">
        <v>8410</v>
      </c>
      <c r="B4190" s="2" t="s">
        <v>8411</v>
      </c>
      <c r="C4190" s="2">
        <v>18</v>
      </c>
      <c r="D4190" s="2" t="s">
        <v>12</v>
      </c>
      <c r="E4190" s="2" t="s">
        <v>93</v>
      </c>
      <c r="F4190" s="2" t="s">
        <v>19</v>
      </c>
      <c r="G4190" s="2" t="s">
        <v>30</v>
      </c>
      <c r="H4190" s="7">
        <v>4950.38</v>
      </c>
      <c r="I4190" s="3">
        <v>45525</v>
      </c>
      <c r="J4190" s="3" t="str">
        <f>TEXT(NIgerian_Fintech[[#This Row],[TransactionDate]], "JJJJ")</f>
        <v>2024</v>
      </c>
      <c r="K4190" s="3" t="str">
        <f>TEXT(NIgerian_Fintech[[#This Row],[TransactionDate]], "MMMM")</f>
        <v>August</v>
      </c>
      <c r="L4190" s="3" t="str">
        <f>TEXT(NIgerian_Fintech[[#This Row],[TransactionDate]], "MM")</f>
        <v>08</v>
      </c>
      <c r="M4190" s="3" t="str">
        <f>TEXT(NIgerian_Fintech[[#This Row],[TransactionDate]], "tttt")</f>
        <v>Wednesday</v>
      </c>
      <c r="N4190" s="2" t="s">
        <v>16</v>
      </c>
    </row>
    <row r="4191" spans="1:14" ht="14.5" x14ac:dyDescent="0.35">
      <c r="A4191" s="2" t="s">
        <v>8412</v>
      </c>
      <c r="B4191" s="2" t="s">
        <v>8413</v>
      </c>
      <c r="C4191" s="2">
        <v>18</v>
      </c>
      <c r="D4191" s="2" t="s">
        <v>12</v>
      </c>
      <c r="E4191" s="2" t="s">
        <v>64</v>
      </c>
      <c r="F4191" s="2" t="s">
        <v>19</v>
      </c>
      <c r="G4191" s="2" t="s">
        <v>20</v>
      </c>
      <c r="H4191" s="7">
        <v>3685.48</v>
      </c>
      <c r="I4191" s="3">
        <v>44977</v>
      </c>
      <c r="J4191" s="3" t="str">
        <f>TEXT(NIgerian_Fintech[[#This Row],[TransactionDate]], "JJJJ")</f>
        <v>2023</v>
      </c>
      <c r="K4191" s="3" t="str">
        <f>TEXT(NIgerian_Fintech[[#This Row],[TransactionDate]], "MMMM")</f>
        <v>February</v>
      </c>
      <c r="L4191" s="3" t="str">
        <f>TEXT(NIgerian_Fintech[[#This Row],[TransactionDate]], "MM")</f>
        <v>02</v>
      </c>
      <c r="M4191" s="3" t="str">
        <f>TEXT(NIgerian_Fintech[[#This Row],[TransactionDate]], "tttt")</f>
        <v>Monday</v>
      </c>
      <c r="N4191" s="2" t="s">
        <v>16</v>
      </c>
    </row>
    <row r="4192" spans="1:14" ht="14.5" x14ac:dyDescent="0.35">
      <c r="A4192" s="2" t="s">
        <v>8414</v>
      </c>
      <c r="B4192" s="2" t="s">
        <v>8415</v>
      </c>
      <c r="C4192" s="2">
        <v>43</v>
      </c>
      <c r="D4192" s="2" t="s">
        <v>39</v>
      </c>
      <c r="E4192" s="2" t="s">
        <v>74</v>
      </c>
      <c r="F4192" s="2" t="s">
        <v>35</v>
      </c>
      <c r="G4192" s="2" t="s">
        <v>15</v>
      </c>
      <c r="H4192" s="7">
        <v>12896.07</v>
      </c>
      <c r="I4192" s="3">
        <v>45396</v>
      </c>
      <c r="J4192" s="3" t="str">
        <f>TEXT(NIgerian_Fintech[[#This Row],[TransactionDate]], "JJJJ")</f>
        <v>2024</v>
      </c>
      <c r="K4192" s="3" t="str">
        <f>TEXT(NIgerian_Fintech[[#This Row],[TransactionDate]], "MMMM")</f>
        <v>April</v>
      </c>
      <c r="L4192" s="3" t="str">
        <f>TEXT(NIgerian_Fintech[[#This Row],[TransactionDate]], "MM")</f>
        <v>04</v>
      </c>
      <c r="M4192" s="3" t="str">
        <f>TEXT(NIgerian_Fintech[[#This Row],[TransactionDate]], "tttt")</f>
        <v>Sunday</v>
      </c>
      <c r="N4192" s="2" t="s">
        <v>16</v>
      </c>
    </row>
    <row r="4193" spans="1:14" ht="14.5" x14ac:dyDescent="0.35">
      <c r="A4193" s="2" t="s">
        <v>8416</v>
      </c>
      <c r="B4193" s="2" t="s">
        <v>8417</v>
      </c>
      <c r="C4193" s="2">
        <v>62</v>
      </c>
      <c r="D4193" s="2" t="s">
        <v>39</v>
      </c>
      <c r="E4193" s="2" t="s">
        <v>24</v>
      </c>
      <c r="F4193" s="2" t="s">
        <v>25</v>
      </c>
      <c r="G4193" s="2" t="s">
        <v>26</v>
      </c>
      <c r="H4193" s="7">
        <v>6767.36</v>
      </c>
      <c r="I4193" s="3">
        <v>44969</v>
      </c>
      <c r="J4193" s="3" t="str">
        <f>TEXT(NIgerian_Fintech[[#This Row],[TransactionDate]], "JJJJ")</f>
        <v>2023</v>
      </c>
      <c r="K4193" s="3" t="str">
        <f>TEXT(NIgerian_Fintech[[#This Row],[TransactionDate]], "MMMM")</f>
        <v>February</v>
      </c>
      <c r="L4193" s="3" t="str">
        <f>TEXT(NIgerian_Fintech[[#This Row],[TransactionDate]], "MM")</f>
        <v>02</v>
      </c>
      <c r="M4193" s="3" t="str">
        <f>TEXT(NIgerian_Fintech[[#This Row],[TransactionDate]], "tttt")</f>
        <v>Sunday</v>
      </c>
      <c r="N4193" s="2" t="s">
        <v>16</v>
      </c>
    </row>
    <row r="4194" spans="1:14" ht="14.5" x14ac:dyDescent="0.35">
      <c r="A4194" s="2" t="s">
        <v>8418</v>
      </c>
      <c r="B4194" s="2" t="s">
        <v>8419</v>
      </c>
      <c r="C4194" s="2">
        <v>37</v>
      </c>
      <c r="D4194" s="2" t="s">
        <v>39</v>
      </c>
      <c r="E4194" s="2" t="s">
        <v>13</v>
      </c>
      <c r="F4194" s="2" t="s">
        <v>19</v>
      </c>
      <c r="G4194" s="2" t="s">
        <v>20</v>
      </c>
      <c r="H4194" s="7">
        <v>195.16</v>
      </c>
      <c r="I4194" s="3">
        <v>45130</v>
      </c>
      <c r="J4194" s="3" t="str">
        <f>TEXT(NIgerian_Fintech[[#This Row],[TransactionDate]], "JJJJ")</f>
        <v>2023</v>
      </c>
      <c r="K4194" s="3" t="str">
        <f>TEXT(NIgerian_Fintech[[#This Row],[TransactionDate]], "MMMM")</f>
        <v>July</v>
      </c>
      <c r="L4194" s="3" t="str">
        <f>TEXT(NIgerian_Fintech[[#This Row],[TransactionDate]], "MM")</f>
        <v>07</v>
      </c>
      <c r="M4194" s="3" t="str">
        <f>TEXT(NIgerian_Fintech[[#This Row],[TransactionDate]], "tttt")</f>
        <v>Sunday</v>
      </c>
      <c r="N4194" s="2" t="s">
        <v>16</v>
      </c>
    </row>
    <row r="4195" spans="1:14" ht="14.5" x14ac:dyDescent="0.35">
      <c r="A4195" s="2" t="s">
        <v>8420</v>
      </c>
      <c r="B4195" s="2" t="s">
        <v>8421</v>
      </c>
      <c r="C4195" s="2">
        <v>40</v>
      </c>
      <c r="D4195" s="2" t="s">
        <v>12</v>
      </c>
      <c r="E4195" s="2" t="s">
        <v>13</v>
      </c>
      <c r="F4195" s="2" t="s">
        <v>49</v>
      </c>
      <c r="G4195" s="2" t="s">
        <v>36</v>
      </c>
      <c r="H4195" s="7">
        <v>2570.4699999999998</v>
      </c>
      <c r="I4195" s="3">
        <v>45273</v>
      </c>
      <c r="J4195" s="3" t="str">
        <f>TEXT(NIgerian_Fintech[[#This Row],[TransactionDate]], "JJJJ")</f>
        <v>2023</v>
      </c>
      <c r="K4195" s="3" t="str">
        <f>TEXT(NIgerian_Fintech[[#This Row],[TransactionDate]], "MMMM")</f>
        <v>December</v>
      </c>
      <c r="L4195" s="3" t="str">
        <f>TEXT(NIgerian_Fintech[[#This Row],[TransactionDate]], "MM")</f>
        <v>12</v>
      </c>
      <c r="M4195" s="3" t="str">
        <f>TEXT(NIgerian_Fintech[[#This Row],[TransactionDate]], "tttt")</f>
        <v>Wednesday</v>
      </c>
      <c r="N4195" s="2" t="s">
        <v>16</v>
      </c>
    </row>
    <row r="4196" spans="1:14" ht="14.5" x14ac:dyDescent="0.35">
      <c r="A4196" s="2" t="s">
        <v>8422</v>
      </c>
      <c r="B4196" s="2" t="s">
        <v>8423</v>
      </c>
      <c r="C4196" s="2">
        <v>27</v>
      </c>
      <c r="D4196" s="2" t="s">
        <v>12</v>
      </c>
      <c r="E4196" s="2" t="s">
        <v>74</v>
      </c>
      <c r="F4196" s="2" t="s">
        <v>35</v>
      </c>
      <c r="G4196" s="2" t="s">
        <v>26</v>
      </c>
      <c r="H4196" s="7">
        <v>12366.97</v>
      </c>
      <c r="I4196" s="3">
        <v>44984</v>
      </c>
      <c r="J4196" s="3" t="str">
        <f>TEXT(NIgerian_Fintech[[#This Row],[TransactionDate]], "JJJJ")</f>
        <v>2023</v>
      </c>
      <c r="K4196" s="3" t="str">
        <f>TEXT(NIgerian_Fintech[[#This Row],[TransactionDate]], "MMMM")</f>
        <v>February</v>
      </c>
      <c r="L4196" s="3" t="str">
        <f>TEXT(NIgerian_Fintech[[#This Row],[TransactionDate]], "MM")</f>
        <v>02</v>
      </c>
      <c r="M4196" s="3" t="str">
        <f>TEXT(NIgerian_Fintech[[#This Row],[TransactionDate]], "tttt")</f>
        <v>Monday</v>
      </c>
      <c r="N4196" s="2" t="s">
        <v>16</v>
      </c>
    </row>
    <row r="4197" spans="1:14" ht="14.5" x14ac:dyDescent="0.35">
      <c r="A4197" s="2" t="s">
        <v>8424</v>
      </c>
      <c r="B4197" s="2" t="s">
        <v>8425</v>
      </c>
      <c r="C4197" s="2">
        <v>28</v>
      </c>
      <c r="D4197" s="2" t="s">
        <v>12</v>
      </c>
      <c r="E4197" s="2" t="s">
        <v>42</v>
      </c>
      <c r="F4197" s="2" t="s">
        <v>14</v>
      </c>
      <c r="G4197" s="2" t="s">
        <v>30</v>
      </c>
      <c r="H4197" s="7">
        <v>3580.05</v>
      </c>
      <c r="I4197" s="3">
        <v>44985</v>
      </c>
      <c r="J4197" s="3" t="str">
        <f>TEXT(NIgerian_Fintech[[#This Row],[TransactionDate]], "JJJJ")</f>
        <v>2023</v>
      </c>
      <c r="K4197" s="3" t="str">
        <f>TEXT(NIgerian_Fintech[[#This Row],[TransactionDate]], "MMMM")</f>
        <v>February</v>
      </c>
      <c r="L4197" s="3" t="str">
        <f>TEXT(NIgerian_Fintech[[#This Row],[TransactionDate]], "MM")</f>
        <v>02</v>
      </c>
      <c r="M4197" s="3" t="str">
        <f>TEXT(NIgerian_Fintech[[#This Row],[TransactionDate]], "tttt")</f>
        <v>Tuesday</v>
      </c>
      <c r="N4197" s="2" t="s">
        <v>16</v>
      </c>
    </row>
    <row r="4198" spans="1:14" ht="14.5" x14ac:dyDescent="0.35">
      <c r="A4198" s="2" t="s">
        <v>8426</v>
      </c>
      <c r="B4198" s="2" t="s">
        <v>8427</v>
      </c>
      <c r="C4198" s="2">
        <v>58</v>
      </c>
      <c r="D4198" s="2" t="s">
        <v>39</v>
      </c>
      <c r="E4198" s="2" t="s">
        <v>13</v>
      </c>
      <c r="F4198" s="2" t="s">
        <v>25</v>
      </c>
      <c r="G4198" s="2" t="s">
        <v>26</v>
      </c>
      <c r="H4198" s="7">
        <v>25275.02</v>
      </c>
      <c r="I4198" s="3">
        <v>45606</v>
      </c>
      <c r="J4198" s="3" t="str">
        <f>TEXT(NIgerian_Fintech[[#This Row],[TransactionDate]], "JJJJ")</f>
        <v>2024</v>
      </c>
      <c r="K4198" s="3" t="str">
        <f>TEXT(NIgerian_Fintech[[#This Row],[TransactionDate]], "MMMM")</f>
        <v>November</v>
      </c>
      <c r="L4198" s="3" t="str">
        <f>TEXT(NIgerian_Fintech[[#This Row],[TransactionDate]], "MM")</f>
        <v>11</v>
      </c>
      <c r="M4198" s="3" t="str">
        <f>TEXT(NIgerian_Fintech[[#This Row],[TransactionDate]], "tttt")</f>
        <v>Sunday</v>
      </c>
      <c r="N4198" s="2" t="s">
        <v>16</v>
      </c>
    </row>
    <row r="4199" spans="1:14" ht="14.5" x14ac:dyDescent="0.35">
      <c r="A4199" s="2" t="s">
        <v>8428</v>
      </c>
      <c r="B4199" s="2" t="s">
        <v>8429</v>
      </c>
      <c r="C4199" s="2">
        <v>58</v>
      </c>
      <c r="D4199" s="2" t="s">
        <v>12</v>
      </c>
      <c r="E4199" s="2" t="s">
        <v>29</v>
      </c>
      <c r="F4199" s="2" t="s">
        <v>35</v>
      </c>
      <c r="G4199" s="2" t="s">
        <v>20</v>
      </c>
      <c r="H4199" s="7">
        <v>12471.03</v>
      </c>
      <c r="I4199" s="3">
        <v>45612</v>
      </c>
      <c r="J4199" s="3" t="str">
        <f>TEXT(NIgerian_Fintech[[#This Row],[TransactionDate]], "JJJJ")</f>
        <v>2024</v>
      </c>
      <c r="K4199" s="3" t="str">
        <f>TEXT(NIgerian_Fintech[[#This Row],[TransactionDate]], "MMMM")</f>
        <v>November</v>
      </c>
      <c r="L4199" s="3" t="str">
        <f>TEXT(NIgerian_Fintech[[#This Row],[TransactionDate]], "MM")</f>
        <v>11</v>
      </c>
      <c r="M4199" s="3" t="str">
        <f>TEXT(NIgerian_Fintech[[#This Row],[TransactionDate]], "tttt")</f>
        <v>Saturday</v>
      </c>
      <c r="N4199" s="2" t="s">
        <v>16</v>
      </c>
    </row>
    <row r="4200" spans="1:14" ht="14.5" x14ac:dyDescent="0.35">
      <c r="A4200" s="2" t="s">
        <v>8430</v>
      </c>
      <c r="B4200" s="2" t="s">
        <v>8431</v>
      </c>
      <c r="C4200" s="2">
        <v>22</v>
      </c>
      <c r="D4200" s="2" t="s">
        <v>39</v>
      </c>
      <c r="E4200" s="2" t="s">
        <v>42</v>
      </c>
      <c r="F4200" s="2" t="s">
        <v>55</v>
      </c>
      <c r="G4200" s="2" t="s">
        <v>20</v>
      </c>
      <c r="H4200" s="7">
        <v>3423.87</v>
      </c>
      <c r="I4200" s="3">
        <v>45437</v>
      </c>
      <c r="J4200" s="3" t="str">
        <f>TEXT(NIgerian_Fintech[[#This Row],[TransactionDate]], "JJJJ")</f>
        <v>2024</v>
      </c>
      <c r="K4200" s="3" t="str">
        <f>TEXT(NIgerian_Fintech[[#This Row],[TransactionDate]], "MMMM")</f>
        <v>May</v>
      </c>
      <c r="L4200" s="3" t="str">
        <f>TEXT(NIgerian_Fintech[[#This Row],[TransactionDate]], "MM")</f>
        <v>05</v>
      </c>
      <c r="M4200" s="3" t="str">
        <f>TEXT(NIgerian_Fintech[[#This Row],[TransactionDate]], "tttt")</f>
        <v>Saturday</v>
      </c>
      <c r="N4200" s="2" t="s">
        <v>16</v>
      </c>
    </row>
    <row r="4201" spans="1:14" ht="14.5" x14ac:dyDescent="0.35">
      <c r="A4201" s="2" t="s">
        <v>8432</v>
      </c>
      <c r="B4201" s="2" t="s">
        <v>8433</v>
      </c>
      <c r="C4201" s="2">
        <v>18</v>
      </c>
      <c r="D4201" s="2" t="s">
        <v>12</v>
      </c>
      <c r="E4201" s="2" t="s">
        <v>29</v>
      </c>
      <c r="F4201" s="2" t="s">
        <v>19</v>
      </c>
      <c r="G4201" s="2" t="s">
        <v>30</v>
      </c>
      <c r="H4201" s="7">
        <v>7265.18</v>
      </c>
      <c r="I4201" s="3">
        <v>45244</v>
      </c>
      <c r="J4201" s="3" t="str">
        <f>TEXT(NIgerian_Fintech[[#This Row],[TransactionDate]], "JJJJ")</f>
        <v>2023</v>
      </c>
      <c r="K4201" s="3" t="str">
        <f>TEXT(NIgerian_Fintech[[#This Row],[TransactionDate]], "MMMM")</f>
        <v>November</v>
      </c>
      <c r="L4201" s="3" t="str">
        <f>TEXT(NIgerian_Fintech[[#This Row],[TransactionDate]], "MM")</f>
        <v>11</v>
      </c>
      <c r="M4201" s="3" t="str">
        <f>TEXT(NIgerian_Fintech[[#This Row],[TransactionDate]], "tttt")</f>
        <v>Tuesday</v>
      </c>
      <c r="N4201" s="2" t="s">
        <v>16</v>
      </c>
    </row>
    <row r="4202" spans="1:14" ht="14.5" x14ac:dyDescent="0.35">
      <c r="A4202" s="2" t="s">
        <v>8434</v>
      </c>
      <c r="B4202" s="2" t="s">
        <v>8435</v>
      </c>
      <c r="C4202" s="2">
        <v>34</v>
      </c>
      <c r="D4202" s="2" t="s">
        <v>39</v>
      </c>
      <c r="E4202" s="2" t="s">
        <v>64</v>
      </c>
      <c r="F4202" s="2" t="s">
        <v>49</v>
      </c>
      <c r="G4202" s="2" t="s">
        <v>20</v>
      </c>
      <c r="H4202" s="7">
        <v>11003.31</v>
      </c>
      <c r="I4202" s="3">
        <v>45359</v>
      </c>
      <c r="J4202" s="3" t="str">
        <f>TEXT(NIgerian_Fintech[[#This Row],[TransactionDate]], "JJJJ")</f>
        <v>2024</v>
      </c>
      <c r="K4202" s="3" t="str">
        <f>TEXT(NIgerian_Fintech[[#This Row],[TransactionDate]], "MMMM")</f>
        <v>March</v>
      </c>
      <c r="L4202" s="3" t="str">
        <f>TEXT(NIgerian_Fintech[[#This Row],[TransactionDate]], "MM")</f>
        <v>03</v>
      </c>
      <c r="M4202" s="3" t="str">
        <f>TEXT(NIgerian_Fintech[[#This Row],[TransactionDate]], "tttt")</f>
        <v>Friday</v>
      </c>
      <c r="N4202" s="2" t="s">
        <v>21</v>
      </c>
    </row>
    <row r="4203" spans="1:14" ht="14.5" x14ac:dyDescent="0.35">
      <c r="A4203" s="2" t="s">
        <v>8436</v>
      </c>
      <c r="B4203" s="2" t="s">
        <v>8437</v>
      </c>
      <c r="C4203" s="2">
        <v>39</v>
      </c>
      <c r="D4203" s="2" t="s">
        <v>12</v>
      </c>
      <c r="E4203" s="2" t="s">
        <v>93</v>
      </c>
      <c r="F4203" s="2" t="s">
        <v>49</v>
      </c>
      <c r="G4203" s="2" t="s">
        <v>26</v>
      </c>
      <c r="H4203" s="7">
        <v>2148.85</v>
      </c>
      <c r="I4203" s="3">
        <v>45298</v>
      </c>
      <c r="J4203" s="3" t="str">
        <f>TEXT(NIgerian_Fintech[[#This Row],[TransactionDate]], "JJJJ")</f>
        <v>2024</v>
      </c>
      <c r="K4203" s="3" t="str">
        <f>TEXT(NIgerian_Fintech[[#This Row],[TransactionDate]], "MMMM")</f>
        <v>January</v>
      </c>
      <c r="L4203" s="3" t="str">
        <f>TEXT(NIgerian_Fintech[[#This Row],[TransactionDate]], "MM")</f>
        <v>01</v>
      </c>
      <c r="M4203" s="3" t="str">
        <f>TEXT(NIgerian_Fintech[[#This Row],[TransactionDate]], "tttt")</f>
        <v>Sunday</v>
      </c>
      <c r="N4203" s="2" t="s">
        <v>16</v>
      </c>
    </row>
    <row r="4204" spans="1:14" ht="14.5" x14ac:dyDescent="0.35">
      <c r="A4204" s="2" t="s">
        <v>8438</v>
      </c>
      <c r="B4204" s="2" t="s">
        <v>8439</v>
      </c>
      <c r="C4204" s="2">
        <v>51</v>
      </c>
      <c r="D4204" s="2" t="s">
        <v>39</v>
      </c>
      <c r="E4204" s="2" t="s">
        <v>13</v>
      </c>
      <c r="F4204" s="2" t="s">
        <v>14</v>
      </c>
      <c r="G4204" s="2" t="s">
        <v>30</v>
      </c>
      <c r="H4204" s="7">
        <v>2826.12</v>
      </c>
      <c r="I4204" s="3">
        <v>45133</v>
      </c>
      <c r="J4204" s="3" t="str">
        <f>TEXT(NIgerian_Fintech[[#This Row],[TransactionDate]], "JJJJ")</f>
        <v>2023</v>
      </c>
      <c r="K4204" s="3" t="str">
        <f>TEXT(NIgerian_Fintech[[#This Row],[TransactionDate]], "MMMM")</f>
        <v>July</v>
      </c>
      <c r="L4204" s="3" t="str">
        <f>TEXT(NIgerian_Fintech[[#This Row],[TransactionDate]], "MM")</f>
        <v>07</v>
      </c>
      <c r="M4204" s="3" t="str">
        <f>TEXT(NIgerian_Fintech[[#This Row],[TransactionDate]], "tttt")</f>
        <v>Wednesday</v>
      </c>
      <c r="N4204" s="2" t="s">
        <v>21</v>
      </c>
    </row>
    <row r="4205" spans="1:14" ht="14.5" x14ac:dyDescent="0.35">
      <c r="A4205" s="2" t="s">
        <v>8440</v>
      </c>
      <c r="B4205" s="2" t="s">
        <v>8441</v>
      </c>
      <c r="C4205" s="2">
        <v>62</v>
      </c>
      <c r="D4205" s="2" t="s">
        <v>12</v>
      </c>
      <c r="E4205" s="2" t="s">
        <v>42</v>
      </c>
      <c r="F4205" s="2" t="s">
        <v>35</v>
      </c>
      <c r="G4205" s="2" t="s">
        <v>20</v>
      </c>
      <c r="H4205" s="7">
        <v>7074.97</v>
      </c>
      <c r="I4205" s="3">
        <v>45037</v>
      </c>
      <c r="J4205" s="3" t="str">
        <f>TEXT(NIgerian_Fintech[[#This Row],[TransactionDate]], "JJJJ")</f>
        <v>2023</v>
      </c>
      <c r="K4205" s="3" t="str">
        <f>TEXT(NIgerian_Fintech[[#This Row],[TransactionDate]], "MMMM")</f>
        <v>April</v>
      </c>
      <c r="L4205" s="3" t="str">
        <f>TEXT(NIgerian_Fintech[[#This Row],[TransactionDate]], "MM")</f>
        <v>04</v>
      </c>
      <c r="M4205" s="3" t="str">
        <f>TEXT(NIgerian_Fintech[[#This Row],[TransactionDate]], "tttt")</f>
        <v>Friday</v>
      </c>
      <c r="N4205" s="2" t="s">
        <v>16</v>
      </c>
    </row>
    <row r="4206" spans="1:14" ht="14.5" x14ac:dyDescent="0.35">
      <c r="A4206" s="2" t="s">
        <v>8442</v>
      </c>
      <c r="B4206" s="2" t="s">
        <v>8443</v>
      </c>
      <c r="C4206" s="2">
        <v>58</v>
      </c>
      <c r="D4206" s="2" t="s">
        <v>12</v>
      </c>
      <c r="E4206" s="2" t="s">
        <v>24</v>
      </c>
      <c r="F4206" s="2" t="s">
        <v>49</v>
      </c>
      <c r="G4206" s="2" t="s">
        <v>20</v>
      </c>
      <c r="H4206" s="7">
        <v>25888.639999999999</v>
      </c>
      <c r="I4206" s="3">
        <v>44949</v>
      </c>
      <c r="J4206" s="3" t="str">
        <f>TEXT(NIgerian_Fintech[[#This Row],[TransactionDate]], "JJJJ")</f>
        <v>2023</v>
      </c>
      <c r="K4206" s="3" t="str">
        <f>TEXT(NIgerian_Fintech[[#This Row],[TransactionDate]], "MMMM")</f>
        <v>January</v>
      </c>
      <c r="L4206" s="3" t="str">
        <f>TEXT(NIgerian_Fintech[[#This Row],[TransactionDate]], "MM")</f>
        <v>01</v>
      </c>
      <c r="M4206" s="3" t="str">
        <f>TEXT(NIgerian_Fintech[[#This Row],[TransactionDate]], "tttt")</f>
        <v>Monday</v>
      </c>
      <c r="N4206" s="2" t="s">
        <v>16</v>
      </c>
    </row>
    <row r="4207" spans="1:14" ht="14.5" x14ac:dyDescent="0.35">
      <c r="A4207" s="2" t="s">
        <v>8444</v>
      </c>
      <c r="B4207" s="2" t="s">
        <v>8445</v>
      </c>
      <c r="C4207" s="2">
        <v>46</v>
      </c>
      <c r="D4207" s="2" t="s">
        <v>39</v>
      </c>
      <c r="E4207" s="2" t="s">
        <v>29</v>
      </c>
      <c r="F4207" s="2" t="s">
        <v>35</v>
      </c>
      <c r="G4207" s="2" t="s">
        <v>26</v>
      </c>
      <c r="H4207" s="7">
        <v>4216.1000000000004</v>
      </c>
      <c r="I4207" s="3">
        <v>45354</v>
      </c>
      <c r="J4207" s="3" t="str">
        <f>TEXT(NIgerian_Fintech[[#This Row],[TransactionDate]], "JJJJ")</f>
        <v>2024</v>
      </c>
      <c r="K4207" s="3" t="str">
        <f>TEXT(NIgerian_Fintech[[#This Row],[TransactionDate]], "MMMM")</f>
        <v>March</v>
      </c>
      <c r="L4207" s="3" t="str">
        <f>TEXT(NIgerian_Fintech[[#This Row],[TransactionDate]], "MM")</f>
        <v>03</v>
      </c>
      <c r="M4207" s="3" t="str">
        <f>TEXT(NIgerian_Fintech[[#This Row],[TransactionDate]], "tttt")</f>
        <v>Sunday</v>
      </c>
      <c r="N4207" s="2" t="s">
        <v>16</v>
      </c>
    </row>
    <row r="4208" spans="1:14" ht="14.5" x14ac:dyDescent="0.35">
      <c r="A4208" s="2" t="s">
        <v>8446</v>
      </c>
      <c r="B4208" s="2" t="s">
        <v>8447</v>
      </c>
      <c r="C4208" s="2">
        <v>21</v>
      </c>
      <c r="D4208" s="2" t="s">
        <v>39</v>
      </c>
      <c r="E4208" s="2" t="s">
        <v>74</v>
      </c>
      <c r="F4208" s="2" t="s">
        <v>19</v>
      </c>
      <c r="G4208" s="2" t="s">
        <v>20</v>
      </c>
      <c r="H4208" s="7">
        <v>5143.82</v>
      </c>
      <c r="I4208" s="3">
        <v>45610</v>
      </c>
      <c r="J4208" s="3" t="str">
        <f>TEXT(NIgerian_Fintech[[#This Row],[TransactionDate]], "JJJJ")</f>
        <v>2024</v>
      </c>
      <c r="K4208" s="3" t="str">
        <f>TEXT(NIgerian_Fintech[[#This Row],[TransactionDate]], "MMMM")</f>
        <v>November</v>
      </c>
      <c r="L4208" s="3" t="str">
        <f>TEXT(NIgerian_Fintech[[#This Row],[TransactionDate]], "MM")</f>
        <v>11</v>
      </c>
      <c r="M4208" s="3" t="str">
        <f>TEXT(NIgerian_Fintech[[#This Row],[TransactionDate]], "tttt")</f>
        <v>Thursday</v>
      </c>
      <c r="N4208" s="2" t="s">
        <v>16</v>
      </c>
    </row>
    <row r="4209" spans="1:14" ht="14.5" x14ac:dyDescent="0.35">
      <c r="A4209" s="2" t="s">
        <v>8448</v>
      </c>
      <c r="B4209" s="2" t="s">
        <v>8449</v>
      </c>
      <c r="C4209" s="2">
        <v>22</v>
      </c>
      <c r="D4209" s="2" t="s">
        <v>12</v>
      </c>
      <c r="E4209" s="2" t="s">
        <v>29</v>
      </c>
      <c r="F4209" s="2" t="s">
        <v>19</v>
      </c>
      <c r="G4209" s="2" t="s">
        <v>26</v>
      </c>
      <c r="H4209" s="7">
        <v>2114.87</v>
      </c>
      <c r="I4209" s="3">
        <v>44937</v>
      </c>
      <c r="J4209" s="3" t="str">
        <f>TEXT(NIgerian_Fintech[[#This Row],[TransactionDate]], "JJJJ")</f>
        <v>2023</v>
      </c>
      <c r="K4209" s="3" t="str">
        <f>TEXT(NIgerian_Fintech[[#This Row],[TransactionDate]], "MMMM")</f>
        <v>January</v>
      </c>
      <c r="L4209" s="3" t="str">
        <f>TEXT(NIgerian_Fintech[[#This Row],[TransactionDate]], "MM")</f>
        <v>01</v>
      </c>
      <c r="M4209" s="3" t="str">
        <f>TEXT(NIgerian_Fintech[[#This Row],[TransactionDate]], "tttt")</f>
        <v>Wednesday</v>
      </c>
      <c r="N4209" s="2" t="s">
        <v>69</v>
      </c>
    </row>
    <row r="4210" spans="1:14" ht="14.5" x14ac:dyDescent="0.35">
      <c r="A4210" s="2" t="s">
        <v>8450</v>
      </c>
      <c r="B4210" s="2" t="s">
        <v>8451</v>
      </c>
      <c r="C4210" s="2">
        <v>28</v>
      </c>
      <c r="D4210" s="2" t="s">
        <v>39</v>
      </c>
      <c r="E4210" s="2" t="s">
        <v>29</v>
      </c>
      <c r="F4210" s="2" t="s">
        <v>49</v>
      </c>
      <c r="G4210" s="2" t="s">
        <v>36</v>
      </c>
      <c r="H4210" s="7">
        <v>8994.5499999999993</v>
      </c>
      <c r="I4210" s="3">
        <v>45498</v>
      </c>
      <c r="J4210" s="3" t="str">
        <f>TEXT(NIgerian_Fintech[[#This Row],[TransactionDate]], "JJJJ")</f>
        <v>2024</v>
      </c>
      <c r="K4210" s="3" t="str">
        <f>TEXT(NIgerian_Fintech[[#This Row],[TransactionDate]], "MMMM")</f>
        <v>July</v>
      </c>
      <c r="L4210" s="3" t="str">
        <f>TEXT(NIgerian_Fintech[[#This Row],[TransactionDate]], "MM")</f>
        <v>07</v>
      </c>
      <c r="M4210" s="3" t="str">
        <f>TEXT(NIgerian_Fintech[[#This Row],[TransactionDate]], "tttt")</f>
        <v>Thursday</v>
      </c>
      <c r="N4210" s="2" t="s">
        <v>16</v>
      </c>
    </row>
    <row r="4211" spans="1:14" ht="14.5" x14ac:dyDescent="0.35">
      <c r="A4211" s="2" t="s">
        <v>8452</v>
      </c>
      <c r="B4211" s="2" t="s">
        <v>8453</v>
      </c>
      <c r="C4211" s="2">
        <v>38</v>
      </c>
      <c r="D4211" s="2" t="s">
        <v>12</v>
      </c>
      <c r="E4211" s="2" t="s">
        <v>64</v>
      </c>
      <c r="F4211" s="2" t="s">
        <v>19</v>
      </c>
      <c r="G4211" s="2" t="s">
        <v>26</v>
      </c>
      <c r="H4211" s="7">
        <v>13476.54</v>
      </c>
      <c r="I4211" s="3">
        <v>45441</v>
      </c>
      <c r="J4211" s="3" t="str">
        <f>TEXT(NIgerian_Fintech[[#This Row],[TransactionDate]], "JJJJ")</f>
        <v>2024</v>
      </c>
      <c r="K4211" s="3" t="str">
        <f>TEXT(NIgerian_Fintech[[#This Row],[TransactionDate]], "MMMM")</f>
        <v>May</v>
      </c>
      <c r="L4211" s="3" t="str">
        <f>TEXT(NIgerian_Fintech[[#This Row],[TransactionDate]], "MM")</f>
        <v>05</v>
      </c>
      <c r="M4211" s="3" t="str">
        <f>TEXT(NIgerian_Fintech[[#This Row],[TransactionDate]], "tttt")</f>
        <v>Wednesday</v>
      </c>
      <c r="N4211" s="2" t="s">
        <v>16</v>
      </c>
    </row>
    <row r="4212" spans="1:14" ht="14.5" x14ac:dyDescent="0.35">
      <c r="A4212" s="2" t="s">
        <v>8454</v>
      </c>
      <c r="B4212" s="2" t="s">
        <v>8455</v>
      </c>
      <c r="C4212" s="2">
        <v>52</v>
      </c>
      <c r="D4212" s="2" t="s">
        <v>39</v>
      </c>
      <c r="E4212" s="2" t="s">
        <v>52</v>
      </c>
      <c r="F4212" s="2" t="s">
        <v>35</v>
      </c>
      <c r="G4212" s="2" t="s">
        <v>15</v>
      </c>
      <c r="H4212" s="7">
        <v>5809.66</v>
      </c>
      <c r="I4212" s="3">
        <v>45070</v>
      </c>
      <c r="J4212" s="3" t="str">
        <f>TEXT(NIgerian_Fintech[[#This Row],[TransactionDate]], "JJJJ")</f>
        <v>2023</v>
      </c>
      <c r="K4212" s="3" t="str">
        <f>TEXT(NIgerian_Fintech[[#This Row],[TransactionDate]], "MMMM")</f>
        <v>May</v>
      </c>
      <c r="L4212" s="3" t="str">
        <f>TEXT(NIgerian_Fintech[[#This Row],[TransactionDate]], "MM")</f>
        <v>05</v>
      </c>
      <c r="M4212" s="3" t="str">
        <f>TEXT(NIgerian_Fintech[[#This Row],[TransactionDate]], "tttt")</f>
        <v>Wednesday</v>
      </c>
      <c r="N4212" s="2" t="s">
        <v>16</v>
      </c>
    </row>
    <row r="4213" spans="1:14" ht="14.5" x14ac:dyDescent="0.35">
      <c r="A4213" s="2" t="s">
        <v>8456</v>
      </c>
      <c r="B4213" s="2" t="s">
        <v>8457</v>
      </c>
      <c r="C4213" s="2">
        <v>29</v>
      </c>
      <c r="D4213" s="2" t="s">
        <v>12</v>
      </c>
      <c r="E4213" s="2" t="s">
        <v>52</v>
      </c>
      <c r="F4213" s="2" t="s">
        <v>19</v>
      </c>
      <c r="G4213" s="2" t="s">
        <v>20</v>
      </c>
      <c r="H4213" s="7">
        <v>13872.92</v>
      </c>
      <c r="I4213" s="3">
        <v>45447</v>
      </c>
      <c r="J4213" s="3" t="str">
        <f>TEXT(NIgerian_Fintech[[#This Row],[TransactionDate]], "JJJJ")</f>
        <v>2024</v>
      </c>
      <c r="K4213" s="3" t="str">
        <f>TEXT(NIgerian_Fintech[[#This Row],[TransactionDate]], "MMMM")</f>
        <v>June</v>
      </c>
      <c r="L4213" s="3" t="str">
        <f>TEXT(NIgerian_Fintech[[#This Row],[TransactionDate]], "MM")</f>
        <v>06</v>
      </c>
      <c r="M4213" s="3" t="str">
        <f>TEXT(NIgerian_Fintech[[#This Row],[TransactionDate]], "tttt")</f>
        <v>Tuesday</v>
      </c>
      <c r="N4213" s="2" t="s">
        <v>16</v>
      </c>
    </row>
    <row r="4214" spans="1:14" ht="14.5" x14ac:dyDescent="0.35">
      <c r="A4214" s="2" t="s">
        <v>8458</v>
      </c>
      <c r="B4214" s="2" t="s">
        <v>8459</v>
      </c>
      <c r="C4214" s="2">
        <v>43</v>
      </c>
      <c r="D4214" s="2" t="s">
        <v>39</v>
      </c>
      <c r="E4214" s="2" t="s">
        <v>74</v>
      </c>
      <c r="F4214" s="2" t="s">
        <v>55</v>
      </c>
      <c r="G4214" s="2" t="s">
        <v>36</v>
      </c>
      <c r="H4214" s="7">
        <v>3604.03</v>
      </c>
      <c r="I4214" s="3">
        <v>45220</v>
      </c>
      <c r="J4214" s="3" t="str">
        <f>TEXT(NIgerian_Fintech[[#This Row],[TransactionDate]], "JJJJ")</f>
        <v>2023</v>
      </c>
      <c r="K4214" s="3" t="str">
        <f>TEXT(NIgerian_Fintech[[#This Row],[TransactionDate]], "MMMM")</f>
        <v>October</v>
      </c>
      <c r="L4214" s="3" t="str">
        <f>TEXT(NIgerian_Fintech[[#This Row],[TransactionDate]], "MM")</f>
        <v>10</v>
      </c>
      <c r="M4214" s="3" t="str">
        <f>TEXT(NIgerian_Fintech[[#This Row],[TransactionDate]], "tttt")</f>
        <v>Saturday</v>
      </c>
      <c r="N4214" s="2" t="s">
        <v>16</v>
      </c>
    </row>
    <row r="4215" spans="1:14" ht="14.5" x14ac:dyDescent="0.35">
      <c r="A4215" s="2" t="s">
        <v>8460</v>
      </c>
      <c r="B4215" s="2" t="s">
        <v>8461</v>
      </c>
      <c r="C4215" s="2">
        <v>36</v>
      </c>
      <c r="D4215" s="2" t="s">
        <v>12</v>
      </c>
      <c r="E4215" s="2" t="s">
        <v>64</v>
      </c>
      <c r="F4215" s="2" t="s">
        <v>35</v>
      </c>
      <c r="G4215" s="2" t="s">
        <v>30</v>
      </c>
      <c r="H4215" s="7">
        <v>12275.29</v>
      </c>
      <c r="I4215" s="3">
        <v>45251</v>
      </c>
      <c r="J4215" s="3" t="str">
        <f>TEXT(NIgerian_Fintech[[#This Row],[TransactionDate]], "JJJJ")</f>
        <v>2023</v>
      </c>
      <c r="K4215" s="3" t="str">
        <f>TEXT(NIgerian_Fintech[[#This Row],[TransactionDate]], "MMMM")</f>
        <v>November</v>
      </c>
      <c r="L4215" s="3" t="str">
        <f>TEXT(NIgerian_Fintech[[#This Row],[TransactionDate]], "MM")</f>
        <v>11</v>
      </c>
      <c r="M4215" s="3" t="str">
        <f>TEXT(NIgerian_Fintech[[#This Row],[TransactionDate]], "tttt")</f>
        <v>Tuesday</v>
      </c>
      <c r="N4215" s="2" t="s">
        <v>16</v>
      </c>
    </row>
    <row r="4216" spans="1:14" ht="14.5" x14ac:dyDescent="0.35">
      <c r="A4216" s="2" t="s">
        <v>8462</v>
      </c>
      <c r="B4216" s="2" t="s">
        <v>8463</v>
      </c>
      <c r="C4216" s="2">
        <v>62</v>
      </c>
      <c r="D4216" s="2" t="s">
        <v>12</v>
      </c>
      <c r="E4216" s="2" t="s">
        <v>64</v>
      </c>
      <c r="F4216" s="2" t="s">
        <v>25</v>
      </c>
      <c r="G4216" s="2" t="s">
        <v>15</v>
      </c>
      <c r="H4216" s="7">
        <v>2988.7</v>
      </c>
      <c r="I4216" s="3">
        <v>45119</v>
      </c>
      <c r="J4216" s="3" t="str">
        <f>TEXT(NIgerian_Fintech[[#This Row],[TransactionDate]], "JJJJ")</f>
        <v>2023</v>
      </c>
      <c r="K4216" s="3" t="str">
        <f>TEXT(NIgerian_Fintech[[#This Row],[TransactionDate]], "MMMM")</f>
        <v>July</v>
      </c>
      <c r="L4216" s="3" t="str">
        <f>TEXT(NIgerian_Fintech[[#This Row],[TransactionDate]], "MM")</f>
        <v>07</v>
      </c>
      <c r="M4216" s="3" t="str">
        <f>TEXT(NIgerian_Fintech[[#This Row],[TransactionDate]], "tttt")</f>
        <v>Wednesday</v>
      </c>
      <c r="N4216" s="2" t="s">
        <v>16</v>
      </c>
    </row>
    <row r="4217" spans="1:14" ht="14.5" x14ac:dyDescent="0.35">
      <c r="A4217" s="2" t="s">
        <v>8464</v>
      </c>
      <c r="B4217" s="2" t="s">
        <v>8465</v>
      </c>
      <c r="C4217" s="2">
        <v>24</v>
      </c>
      <c r="D4217" s="2" t="s">
        <v>12</v>
      </c>
      <c r="E4217" s="2" t="s">
        <v>24</v>
      </c>
      <c r="F4217" s="2" t="s">
        <v>19</v>
      </c>
      <c r="G4217" s="2" t="s">
        <v>30</v>
      </c>
      <c r="H4217" s="7">
        <v>15170.85</v>
      </c>
      <c r="I4217" s="3">
        <v>45217</v>
      </c>
      <c r="J4217" s="3" t="str">
        <f>TEXT(NIgerian_Fintech[[#This Row],[TransactionDate]], "JJJJ")</f>
        <v>2023</v>
      </c>
      <c r="K4217" s="3" t="str">
        <f>TEXT(NIgerian_Fintech[[#This Row],[TransactionDate]], "MMMM")</f>
        <v>October</v>
      </c>
      <c r="L4217" s="3" t="str">
        <f>TEXT(NIgerian_Fintech[[#This Row],[TransactionDate]], "MM")</f>
        <v>10</v>
      </c>
      <c r="M4217" s="3" t="str">
        <f>TEXT(NIgerian_Fintech[[#This Row],[TransactionDate]], "tttt")</f>
        <v>Wednesday</v>
      </c>
      <c r="N4217" s="2" t="s">
        <v>16</v>
      </c>
    </row>
    <row r="4218" spans="1:14" ht="14.5" x14ac:dyDescent="0.35">
      <c r="A4218" s="2" t="s">
        <v>8466</v>
      </c>
      <c r="B4218" s="2" t="s">
        <v>8467</v>
      </c>
      <c r="C4218" s="2">
        <v>64</v>
      </c>
      <c r="D4218" s="2" t="s">
        <v>39</v>
      </c>
      <c r="E4218" s="2" t="s">
        <v>64</v>
      </c>
      <c r="F4218" s="2" t="s">
        <v>19</v>
      </c>
      <c r="G4218" s="2" t="s">
        <v>15</v>
      </c>
      <c r="H4218" s="7">
        <v>17757.38</v>
      </c>
      <c r="I4218" s="3">
        <v>45565</v>
      </c>
      <c r="J4218" s="3" t="str">
        <f>TEXT(NIgerian_Fintech[[#This Row],[TransactionDate]], "JJJJ")</f>
        <v>2024</v>
      </c>
      <c r="K4218" s="3" t="str">
        <f>TEXT(NIgerian_Fintech[[#This Row],[TransactionDate]], "MMMM")</f>
        <v>September</v>
      </c>
      <c r="L4218" s="3" t="str">
        <f>TEXT(NIgerian_Fintech[[#This Row],[TransactionDate]], "MM")</f>
        <v>09</v>
      </c>
      <c r="M4218" s="3" t="str">
        <f>TEXT(NIgerian_Fintech[[#This Row],[TransactionDate]], "tttt")</f>
        <v>Monday</v>
      </c>
      <c r="N4218" s="2" t="s">
        <v>16</v>
      </c>
    </row>
    <row r="4219" spans="1:14" ht="14.5" x14ac:dyDescent="0.35">
      <c r="A4219" s="2" t="s">
        <v>8468</v>
      </c>
      <c r="B4219" s="2" t="s">
        <v>8469</v>
      </c>
      <c r="C4219" s="2">
        <v>24</v>
      </c>
      <c r="D4219" s="2" t="s">
        <v>12</v>
      </c>
      <c r="E4219" s="2" t="s">
        <v>64</v>
      </c>
      <c r="F4219" s="2" t="s">
        <v>35</v>
      </c>
      <c r="G4219" s="2" t="s">
        <v>36</v>
      </c>
      <c r="H4219" s="7">
        <v>15981.21</v>
      </c>
      <c r="I4219" s="3">
        <v>45345</v>
      </c>
      <c r="J4219" s="3" t="str">
        <f>TEXT(NIgerian_Fintech[[#This Row],[TransactionDate]], "JJJJ")</f>
        <v>2024</v>
      </c>
      <c r="K4219" s="3" t="str">
        <f>TEXT(NIgerian_Fintech[[#This Row],[TransactionDate]], "MMMM")</f>
        <v>February</v>
      </c>
      <c r="L4219" s="3" t="str">
        <f>TEXT(NIgerian_Fintech[[#This Row],[TransactionDate]], "MM")</f>
        <v>02</v>
      </c>
      <c r="M4219" s="3" t="str">
        <f>TEXT(NIgerian_Fintech[[#This Row],[TransactionDate]], "tttt")</f>
        <v>Friday</v>
      </c>
      <c r="N4219" s="2" t="s">
        <v>16</v>
      </c>
    </row>
    <row r="4220" spans="1:14" ht="14.5" x14ac:dyDescent="0.35">
      <c r="A4220" s="2" t="s">
        <v>8470</v>
      </c>
      <c r="B4220" s="2" t="s">
        <v>8471</v>
      </c>
      <c r="C4220" s="2">
        <v>43</v>
      </c>
      <c r="D4220" s="2" t="s">
        <v>39</v>
      </c>
      <c r="E4220" s="2" t="s">
        <v>52</v>
      </c>
      <c r="F4220" s="2" t="s">
        <v>14</v>
      </c>
      <c r="G4220" s="2" t="s">
        <v>36</v>
      </c>
      <c r="H4220" s="7">
        <v>2426.7399999999998</v>
      </c>
      <c r="I4220" s="3">
        <v>45386</v>
      </c>
      <c r="J4220" s="3" t="str">
        <f>TEXT(NIgerian_Fintech[[#This Row],[TransactionDate]], "JJJJ")</f>
        <v>2024</v>
      </c>
      <c r="K4220" s="3" t="str">
        <f>TEXT(NIgerian_Fintech[[#This Row],[TransactionDate]], "MMMM")</f>
        <v>April</v>
      </c>
      <c r="L4220" s="3" t="str">
        <f>TEXT(NIgerian_Fintech[[#This Row],[TransactionDate]], "MM")</f>
        <v>04</v>
      </c>
      <c r="M4220" s="3" t="str">
        <f>TEXT(NIgerian_Fintech[[#This Row],[TransactionDate]], "tttt")</f>
        <v>Thursday</v>
      </c>
      <c r="N4220" s="2" t="s">
        <v>16</v>
      </c>
    </row>
    <row r="4221" spans="1:14" ht="14.5" x14ac:dyDescent="0.35">
      <c r="A4221" s="2" t="s">
        <v>8472</v>
      </c>
      <c r="B4221" s="2" t="s">
        <v>8473</v>
      </c>
      <c r="C4221" s="2">
        <v>57</v>
      </c>
      <c r="D4221" s="2" t="s">
        <v>39</v>
      </c>
      <c r="E4221" s="2" t="s">
        <v>42</v>
      </c>
      <c r="F4221" s="2" t="s">
        <v>25</v>
      </c>
      <c r="G4221" s="2" t="s">
        <v>36</v>
      </c>
      <c r="H4221" s="7">
        <v>11849.86</v>
      </c>
      <c r="I4221" s="3">
        <v>44974</v>
      </c>
      <c r="J4221" s="3" t="str">
        <f>TEXT(NIgerian_Fintech[[#This Row],[TransactionDate]], "JJJJ")</f>
        <v>2023</v>
      </c>
      <c r="K4221" s="3" t="str">
        <f>TEXT(NIgerian_Fintech[[#This Row],[TransactionDate]], "MMMM")</f>
        <v>February</v>
      </c>
      <c r="L4221" s="3" t="str">
        <f>TEXT(NIgerian_Fintech[[#This Row],[TransactionDate]], "MM")</f>
        <v>02</v>
      </c>
      <c r="M4221" s="3" t="str">
        <f>TEXT(NIgerian_Fintech[[#This Row],[TransactionDate]], "tttt")</f>
        <v>Friday</v>
      </c>
      <c r="N4221" s="2" t="s">
        <v>16</v>
      </c>
    </row>
    <row r="4222" spans="1:14" ht="14.5" x14ac:dyDescent="0.35">
      <c r="A4222" s="2" t="s">
        <v>8474</v>
      </c>
      <c r="B4222" s="2" t="s">
        <v>8475</v>
      </c>
      <c r="C4222" s="2">
        <v>22</v>
      </c>
      <c r="D4222" s="2" t="s">
        <v>39</v>
      </c>
      <c r="E4222" s="2" t="s">
        <v>64</v>
      </c>
      <c r="F4222" s="2" t="s">
        <v>25</v>
      </c>
      <c r="G4222" s="2" t="s">
        <v>15</v>
      </c>
      <c r="H4222" s="7">
        <v>7733.61</v>
      </c>
      <c r="I4222" s="3">
        <v>45033</v>
      </c>
      <c r="J4222" s="3" t="str">
        <f>TEXT(NIgerian_Fintech[[#This Row],[TransactionDate]], "JJJJ")</f>
        <v>2023</v>
      </c>
      <c r="K4222" s="3" t="str">
        <f>TEXT(NIgerian_Fintech[[#This Row],[TransactionDate]], "MMMM")</f>
        <v>April</v>
      </c>
      <c r="L4222" s="3" t="str">
        <f>TEXT(NIgerian_Fintech[[#This Row],[TransactionDate]], "MM")</f>
        <v>04</v>
      </c>
      <c r="M4222" s="3" t="str">
        <f>TEXT(NIgerian_Fintech[[#This Row],[TransactionDate]], "tttt")</f>
        <v>Monday</v>
      </c>
      <c r="N4222" s="2" t="s">
        <v>16</v>
      </c>
    </row>
    <row r="4223" spans="1:14" ht="14.5" x14ac:dyDescent="0.35">
      <c r="A4223" s="2" t="s">
        <v>8476</v>
      </c>
      <c r="B4223" s="2" t="s">
        <v>8477</v>
      </c>
      <c r="C4223" s="2">
        <v>38</v>
      </c>
      <c r="D4223" s="2" t="s">
        <v>12</v>
      </c>
      <c r="E4223" s="2" t="s">
        <v>42</v>
      </c>
      <c r="F4223" s="2" t="s">
        <v>25</v>
      </c>
      <c r="G4223" s="2" t="s">
        <v>26</v>
      </c>
      <c r="H4223" s="7">
        <v>42713.440000000002</v>
      </c>
      <c r="I4223" s="3">
        <v>45190</v>
      </c>
      <c r="J4223" s="3" t="str">
        <f>TEXT(NIgerian_Fintech[[#This Row],[TransactionDate]], "JJJJ")</f>
        <v>2023</v>
      </c>
      <c r="K4223" s="3" t="str">
        <f>TEXT(NIgerian_Fintech[[#This Row],[TransactionDate]], "MMMM")</f>
        <v>September</v>
      </c>
      <c r="L4223" s="3" t="str">
        <f>TEXT(NIgerian_Fintech[[#This Row],[TransactionDate]], "MM")</f>
        <v>09</v>
      </c>
      <c r="M4223" s="3" t="str">
        <f>TEXT(NIgerian_Fintech[[#This Row],[TransactionDate]], "tttt")</f>
        <v>Thursday</v>
      </c>
      <c r="N4223" s="2" t="s">
        <v>69</v>
      </c>
    </row>
    <row r="4224" spans="1:14" ht="14.5" x14ac:dyDescent="0.35">
      <c r="A4224" s="2" t="s">
        <v>8478</v>
      </c>
      <c r="B4224" s="2" t="s">
        <v>8479</v>
      </c>
      <c r="C4224" s="2">
        <v>31</v>
      </c>
      <c r="D4224" s="2" t="s">
        <v>39</v>
      </c>
      <c r="E4224" s="2" t="s">
        <v>29</v>
      </c>
      <c r="F4224" s="2" t="s">
        <v>49</v>
      </c>
      <c r="G4224" s="2" t="s">
        <v>30</v>
      </c>
      <c r="H4224" s="7">
        <v>4487.54</v>
      </c>
      <c r="I4224" s="3">
        <v>45179</v>
      </c>
      <c r="J4224" s="3" t="str">
        <f>TEXT(NIgerian_Fintech[[#This Row],[TransactionDate]], "JJJJ")</f>
        <v>2023</v>
      </c>
      <c r="K4224" s="3" t="str">
        <f>TEXT(NIgerian_Fintech[[#This Row],[TransactionDate]], "MMMM")</f>
        <v>September</v>
      </c>
      <c r="L4224" s="3" t="str">
        <f>TEXT(NIgerian_Fintech[[#This Row],[TransactionDate]], "MM")</f>
        <v>09</v>
      </c>
      <c r="M4224" s="3" t="str">
        <f>TEXT(NIgerian_Fintech[[#This Row],[TransactionDate]], "tttt")</f>
        <v>Sunday</v>
      </c>
      <c r="N4224" s="2" t="s">
        <v>21</v>
      </c>
    </row>
    <row r="4225" spans="1:14" ht="14.5" x14ac:dyDescent="0.35">
      <c r="A4225" s="2" t="s">
        <v>8480</v>
      </c>
      <c r="B4225" s="2" t="s">
        <v>8481</v>
      </c>
      <c r="C4225" s="2">
        <v>21</v>
      </c>
      <c r="D4225" s="2" t="s">
        <v>39</v>
      </c>
      <c r="E4225" s="2" t="s">
        <v>29</v>
      </c>
      <c r="F4225" s="2" t="s">
        <v>55</v>
      </c>
      <c r="G4225" s="2" t="s">
        <v>26</v>
      </c>
      <c r="H4225" s="7">
        <v>14751.31</v>
      </c>
      <c r="I4225" s="3">
        <v>45465</v>
      </c>
      <c r="J4225" s="3" t="str">
        <f>TEXT(NIgerian_Fintech[[#This Row],[TransactionDate]], "JJJJ")</f>
        <v>2024</v>
      </c>
      <c r="K4225" s="3" t="str">
        <f>TEXT(NIgerian_Fintech[[#This Row],[TransactionDate]], "MMMM")</f>
        <v>June</v>
      </c>
      <c r="L4225" s="3" t="str">
        <f>TEXT(NIgerian_Fintech[[#This Row],[TransactionDate]], "MM")</f>
        <v>06</v>
      </c>
      <c r="M4225" s="3" t="str">
        <f>TEXT(NIgerian_Fintech[[#This Row],[TransactionDate]], "tttt")</f>
        <v>Saturday</v>
      </c>
      <c r="N4225" s="2" t="s">
        <v>16</v>
      </c>
    </row>
    <row r="4226" spans="1:14" ht="14.5" x14ac:dyDescent="0.35">
      <c r="A4226" s="2" t="s">
        <v>8482</v>
      </c>
      <c r="B4226" s="2" t="s">
        <v>8483</v>
      </c>
      <c r="C4226" s="2">
        <v>40</v>
      </c>
      <c r="D4226" s="2" t="s">
        <v>39</v>
      </c>
      <c r="E4226" s="2" t="s">
        <v>64</v>
      </c>
      <c r="F4226" s="2" t="s">
        <v>55</v>
      </c>
      <c r="G4226" s="2" t="s">
        <v>26</v>
      </c>
      <c r="H4226" s="7">
        <v>4621.59</v>
      </c>
      <c r="I4226" s="3">
        <v>45447</v>
      </c>
      <c r="J4226" s="3" t="str">
        <f>TEXT(NIgerian_Fintech[[#This Row],[TransactionDate]], "JJJJ")</f>
        <v>2024</v>
      </c>
      <c r="K4226" s="3" t="str">
        <f>TEXT(NIgerian_Fintech[[#This Row],[TransactionDate]], "MMMM")</f>
        <v>June</v>
      </c>
      <c r="L4226" s="3" t="str">
        <f>TEXT(NIgerian_Fintech[[#This Row],[TransactionDate]], "MM")</f>
        <v>06</v>
      </c>
      <c r="M4226" s="3" t="str">
        <f>TEXT(NIgerian_Fintech[[#This Row],[TransactionDate]], "tttt")</f>
        <v>Tuesday</v>
      </c>
      <c r="N4226" s="2" t="s">
        <v>16</v>
      </c>
    </row>
    <row r="4227" spans="1:14" ht="14.5" x14ac:dyDescent="0.35">
      <c r="A4227" s="2" t="s">
        <v>8484</v>
      </c>
      <c r="B4227" s="2" t="s">
        <v>8485</v>
      </c>
      <c r="C4227" s="2">
        <v>59</v>
      </c>
      <c r="D4227" s="2" t="s">
        <v>12</v>
      </c>
      <c r="E4227" s="2" t="s">
        <v>13</v>
      </c>
      <c r="F4227" s="2" t="s">
        <v>14</v>
      </c>
      <c r="G4227" s="2" t="s">
        <v>20</v>
      </c>
      <c r="H4227" s="7">
        <v>5056.0200000000004</v>
      </c>
      <c r="I4227" s="3">
        <v>45084</v>
      </c>
      <c r="J4227" s="3" t="str">
        <f>TEXT(NIgerian_Fintech[[#This Row],[TransactionDate]], "JJJJ")</f>
        <v>2023</v>
      </c>
      <c r="K4227" s="3" t="str">
        <f>TEXT(NIgerian_Fintech[[#This Row],[TransactionDate]], "MMMM")</f>
        <v>June</v>
      </c>
      <c r="L4227" s="3" t="str">
        <f>TEXT(NIgerian_Fintech[[#This Row],[TransactionDate]], "MM")</f>
        <v>06</v>
      </c>
      <c r="M4227" s="3" t="str">
        <f>TEXT(NIgerian_Fintech[[#This Row],[TransactionDate]], "tttt")</f>
        <v>Wednesday</v>
      </c>
      <c r="N4227" s="2" t="s">
        <v>21</v>
      </c>
    </row>
    <row r="4228" spans="1:14" ht="14.5" x14ac:dyDescent="0.35">
      <c r="A4228" s="2" t="s">
        <v>8486</v>
      </c>
      <c r="B4228" s="2" t="s">
        <v>8487</v>
      </c>
      <c r="C4228" s="2">
        <v>37</v>
      </c>
      <c r="D4228" s="2" t="s">
        <v>39</v>
      </c>
      <c r="E4228" s="2" t="s">
        <v>93</v>
      </c>
      <c r="F4228" s="2" t="s">
        <v>25</v>
      </c>
      <c r="G4228" s="2" t="s">
        <v>30</v>
      </c>
      <c r="H4228" s="7">
        <v>1176.49</v>
      </c>
      <c r="I4228" s="3">
        <v>45452</v>
      </c>
      <c r="J4228" s="3" t="str">
        <f>TEXT(NIgerian_Fintech[[#This Row],[TransactionDate]], "JJJJ")</f>
        <v>2024</v>
      </c>
      <c r="K4228" s="3" t="str">
        <f>TEXT(NIgerian_Fintech[[#This Row],[TransactionDate]], "MMMM")</f>
        <v>June</v>
      </c>
      <c r="L4228" s="3" t="str">
        <f>TEXT(NIgerian_Fintech[[#This Row],[TransactionDate]], "MM")</f>
        <v>06</v>
      </c>
      <c r="M4228" s="3" t="str">
        <f>TEXT(NIgerian_Fintech[[#This Row],[TransactionDate]], "tttt")</f>
        <v>Sunday</v>
      </c>
      <c r="N4228" s="2" t="s">
        <v>16</v>
      </c>
    </row>
    <row r="4229" spans="1:14" ht="14.5" x14ac:dyDescent="0.35">
      <c r="A4229" s="2" t="s">
        <v>8488</v>
      </c>
      <c r="B4229" s="2" t="s">
        <v>8489</v>
      </c>
      <c r="C4229" s="2">
        <v>32</v>
      </c>
      <c r="D4229" s="2" t="s">
        <v>39</v>
      </c>
      <c r="E4229" s="2" t="s">
        <v>13</v>
      </c>
      <c r="F4229" s="2" t="s">
        <v>25</v>
      </c>
      <c r="G4229" s="2" t="s">
        <v>15</v>
      </c>
      <c r="H4229" s="7">
        <v>2739.91</v>
      </c>
      <c r="I4229" s="3">
        <v>44955</v>
      </c>
      <c r="J4229" s="3" t="str">
        <f>TEXT(NIgerian_Fintech[[#This Row],[TransactionDate]], "JJJJ")</f>
        <v>2023</v>
      </c>
      <c r="K4229" s="3" t="str">
        <f>TEXT(NIgerian_Fintech[[#This Row],[TransactionDate]], "MMMM")</f>
        <v>January</v>
      </c>
      <c r="L4229" s="3" t="str">
        <f>TEXT(NIgerian_Fintech[[#This Row],[TransactionDate]], "MM")</f>
        <v>01</v>
      </c>
      <c r="M4229" s="3" t="str">
        <f>TEXT(NIgerian_Fintech[[#This Row],[TransactionDate]], "tttt")</f>
        <v>Sunday</v>
      </c>
      <c r="N4229" s="2" t="s">
        <v>16</v>
      </c>
    </row>
    <row r="4230" spans="1:14" ht="14.5" x14ac:dyDescent="0.35">
      <c r="A4230" s="2" t="s">
        <v>8490</v>
      </c>
      <c r="B4230" s="2" t="s">
        <v>8491</v>
      </c>
      <c r="C4230" s="2">
        <v>62</v>
      </c>
      <c r="D4230" s="2" t="s">
        <v>39</v>
      </c>
      <c r="E4230" s="2" t="s">
        <v>29</v>
      </c>
      <c r="F4230" s="2" t="s">
        <v>19</v>
      </c>
      <c r="G4230" s="2" t="s">
        <v>20</v>
      </c>
      <c r="H4230" s="7">
        <v>1797.06</v>
      </c>
      <c r="I4230" s="3">
        <v>45464</v>
      </c>
      <c r="J4230" s="3" t="str">
        <f>TEXT(NIgerian_Fintech[[#This Row],[TransactionDate]], "JJJJ")</f>
        <v>2024</v>
      </c>
      <c r="K4230" s="3" t="str">
        <f>TEXT(NIgerian_Fintech[[#This Row],[TransactionDate]], "MMMM")</f>
        <v>June</v>
      </c>
      <c r="L4230" s="3" t="str">
        <f>TEXT(NIgerian_Fintech[[#This Row],[TransactionDate]], "MM")</f>
        <v>06</v>
      </c>
      <c r="M4230" s="3" t="str">
        <f>TEXT(NIgerian_Fintech[[#This Row],[TransactionDate]], "tttt")</f>
        <v>Friday</v>
      </c>
      <c r="N4230" s="2" t="s">
        <v>16</v>
      </c>
    </row>
    <row r="4231" spans="1:14" ht="14.5" x14ac:dyDescent="0.35">
      <c r="A4231" s="2" t="s">
        <v>8492</v>
      </c>
      <c r="B4231" s="2" t="s">
        <v>8493</v>
      </c>
      <c r="C4231" s="2">
        <v>46</v>
      </c>
      <c r="D4231" s="2" t="s">
        <v>39</v>
      </c>
      <c r="E4231" s="2" t="s">
        <v>93</v>
      </c>
      <c r="F4231" s="2" t="s">
        <v>35</v>
      </c>
      <c r="G4231" s="2" t="s">
        <v>20</v>
      </c>
      <c r="H4231" s="7">
        <v>1734.02</v>
      </c>
      <c r="I4231" s="3">
        <v>45652</v>
      </c>
      <c r="J4231" s="3" t="str">
        <f>TEXT(NIgerian_Fintech[[#This Row],[TransactionDate]], "JJJJ")</f>
        <v>2024</v>
      </c>
      <c r="K4231" s="3" t="str">
        <f>TEXT(NIgerian_Fintech[[#This Row],[TransactionDate]], "MMMM")</f>
        <v>December</v>
      </c>
      <c r="L4231" s="3" t="str">
        <f>TEXT(NIgerian_Fintech[[#This Row],[TransactionDate]], "MM")</f>
        <v>12</v>
      </c>
      <c r="M4231" s="3" t="str">
        <f>TEXT(NIgerian_Fintech[[#This Row],[TransactionDate]], "tttt")</f>
        <v>Thursday</v>
      </c>
      <c r="N4231" s="2" t="s">
        <v>69</v>
      </c>
    </row>
    <row r="4232" spans="1:14" ht="14.5" x14ac:dyDescent="0.35">
      <c r="A4232" s="2" t="s">
        <v>8494</v>
      </c>
      <c r="B4232" s="2" t="s">
        <v>8495</v>
      </c>
      <c r="C4232" s="2">
        <v>25</v>
      </c>
      <c r="D4232" s="2" t="s">
        <v>12</v>
      </c>
      <c r="E4232" s="2" t="s">
        <v>13</v>
      </c>
      <c r="F4232" s="2" t="s">
        <v>49</v>
      </c>
      <c r="G4232" s="2" t="s">
        <v>36</v>
      </c>
      <c r="H4232" s="7">
        <v>90.57</v>
      </c>
      <c r="I4232" s="3">
        <v>45069</v>
      </c>
      <c r="J4232" s="3" t="str">
        <f>TEXT(NIgerian_Fintech[[#This Row],[TransactionDate]], "JJJJ")</f>
        <v>2023</v>
      </c>
      <c r="K4232" s="3" t="str">
        <f>TEXT(NIgerian_Fintech[[#This Row],[TransactionDate]], "MMMM")</f>
        <v>May</v>
      </c>
      <c r="L4232" s="3" t="str">
        <f>TEXT(NIgerian_Fintech[[#This Row],[TransactionDate]], "MM")</f>
        <v>05</v>
      </c>
      <c r="M4232" s="3" t="str">
        <f>TEXT(NIgerian_Fintech[[#This Row],[TransactionDate]], "tttt")</f>
        <v>Tuesday</v>
      </c>
      <c r="N4232" s="2" t="s">
        <v>16</v>
      </c>
    </row>
    <row r="4233" spans="1:14" ht="14.5" x14ac:dyDescent="0.35">
      <c r="A4233" s="2" t="s">
        <v>8496</v>
      </c>
      <c r="B4233" s="2" t="s">
        <v>8497</v>
      </c>
      <c r="C4233" s="2">
        <v>58</v>
      </c>
      <c r="D4233" s="2" t="s">
        <v>12</v>
      </c>
      <c r="E4233" s="2" t="s">
        <v>64</v>
      </c>
      <c r="F4233" s="2" t="s">
        <v>49</v>
      </c>
      <c r="G4233" s="2" t="s">
        <v>15</v>
      </c>
      <c r="H4233" s="7">
        <v>15788.15</v>
      </c>
      <c r="I4233" s="3">
        <v>45553</v>
      </c>
      <c r="J4233" s="3" t="str">
        <f>TEXT(NIgerian_Fintech[[#This Row],[TransactionDate]], "JJJJ")</f>
        <v>2024</v>
      </c>
      <c r="K4233" s="3" t="str">
        <f>TEXT(NIgerian_Fintech[[#This Row],[TransactionDate]], "MMMM")</f>
        <v>September</v>
      </c>
      <c r="L4233" s="3" t="str">
        <f>TEXT(NIgerian_Fintech[[#This Row],[TransactionDate]], "MM")</f>
        <v>09</v>
      </c>
      <c r="M4233" s="3" t="str">
        <f>TEXT(NIgerian_Fintech[[#This Row],[TransactionDate]], "tttt")</f>
        <v>Wednesday</v>
      </c>
      <c r="N4233" s="2" t="s">
        <v>16</v>
      </c>
    </row>
    <row r="4234" spans="1:14" ht="14.5" x14ac:dyDescent="0.35">
      <c r="A4234" s="2" t="s">
        <v>8498</v>
      </c>
      <c r="B4234" s="2" t="s">
        <v>8499</v>
      </c>
      <c r="C4234" s="2">
        <v>36</v>
      </c>
      <c r="D4234" s="2" t="s">
        <v>39</v>
      </c>
      <c r="E4234" s="2" t="s">
        <v>42</v>
      </c>
      <c r="F4234" s="2" t="s">
        <v>14</v>
      </c>
      <c r="G4234" s="2" t="s">
        <v>26</v>
      </c>
      <c r="H4234" s="7">
        <v>6309.83</v>
      </c>
      <c r="I4234" s="3">
        <v>45144</v>
      </c>
      <c r="J4234" s="3" t="str">
        <f>TEXT(NIgerian_Fintech[[#This Row],[TransactionDate]], "JJJJ")</f>
        <v>2023</v>
      </c>
      <c r="K4234" s="3" t="str">
        <f>TEXT(NIgerian_Fintech[[#This Row],[TransactionDate]], "MMMM")</f>
        <v>August</v>
      </c>
      <c r="L4234" s="3" t="str">
        <f>TEXT(NIgerian_Fintech[[#This Row],[TransactionDate]], "MM")</f>
        <v>08</v>
      </c>
      <c r="M4234" s="3" t="str">
        <f>TEXT(NIgerian_Fintech[[#This Row],[TransactionDate]], "tttt")</f>
        <v>Sunday</v>
      </c>
      <c r="N4234" s="2" t="s">
        <v>69</v>
      </c>
    </row>
    <row r="4235" spans="1:14" ht="14.5" x14ac:dyDescent="0.35">
      <c r="A4235" s="2" t="s">
        <v>8500</v>
      </c>
      <c r="B4235" s="2" t="s">
        <v>8501</v>
      </c>
      <c r="C4235" s="2">
        <v>56</v>
      </c>
      <c r="D4235" s="2" t="s">
        <v>39</v>
      </c>
      <c r="E4235" s="2" t="s">
        <v>93</v>
      </c>
      <c r="F4235" s="2" t="s">
        <v>55</v>
      </c>
      <c r="G4235" s="2" t="s">
        <v>26</v>
      </c>
      <c r="H4235" s="7">
        <v>16304.96</v>
      </c>
      <c r="I4235" s="3">
        <v>45519</v>
      </c>
      <c r="J4235" s="3" t="str">
        <f>TEXT(NIgerian_Fintech[[#This Row],[TransactionDate]], "JJJJ")</f>
        <v>2024</v>
      </c>
      <c r="K4235" s="3" t="str">
        <f>TEXT(NIgerian_Fintech[[#This Row],[TransactionDate]], "MMMM")</f>
        <v>August</v>
      </c>
      <c r="L4235" s="3" t="str">
        <f>TEXT(NIgerian_Fintech[[#This Row],[TransactionDate]], "MM")</f>
        <v>08</v>
      </c>
      <c r="M4235" s="3" t="str">
        <f>TEXT(NIgerian_Fintech[[#This Row],[TransactionDate]], "tttt")</f>
        <v>Thursday</v>
      </c>
      <c r="N4235" s="2" t="s">
        <v>69</v>
      </c>
    </row>
    <row r="4236" spans="1:14" ht="14.5" x14ac:dyDescent="0.35">
      <c r="A4236" s="2" t="s">
        <v>8502</v>
      </c>
      <c r="B4236" s="2" t="s">
        <v>8503</v>
      </c>
      <c r="C4236" s="2">
        <v>63</v>
      </c>
      <c r="D4236" s="2" t="s">
        <v>39</v>
      </c>
      <c r="E4236" s="2" t="s">
        <v>52</v>
      </c>
      <c r="F4236" s="2" t="s">
        <v>25</v>
      </c>
      <c r="G4236" s="2" t="s">
        <v>26</v>
      </c>
      <c r="H4236" s="7">
        <v>9481.7000000000007</v>
      </c>
      <c r="I4236" s="3">
        <v>45639</v>
      </c>
      <c r="J4236" s="3" t="str">
        <f>TEXT(NIgerian_Fintech[[#This Row],[TransactionDate]], "JJJJ")</f>
        <v>2024</v>
      </c>
      <c r="K4236" s="3" t="str">
        <f>TEXT(NIgerian_Fintech[[#This Row],[TransactionDate]], "MMMM")</f>
        <v>December</v>
      </c>
      <c r="L4236" s="3" t="str">
        <f>TEXT(NIgerian_Fintech[[#This Row],[TransactionDate]], "MM")</f>
        <v>12</v>
      </c>
      <c r="M4236" s="3" t="str">
        <f>TEXT(NIgerian_Fintech[[#This Row],[TransactionDate]], "tttt")</f>
        <v>Friday</v>
      </c>
      <c r="N4236" s="2" t="s">
        <v>16</v>
      </c>
    </row>
    <row r="4237" spans="1:14" ht="14.5" x14ac:dyDescent="0.35">
      <c r="A4237" s="2" t="s">
        <v>8504</v>
      </c>
      <c r="B4237" s="2" t="s">
        <v>8505</v>
      </c>
      <c r="C4237" s="2">
        <v>45</v>
      </c>
      <c r="D4237" s="2" t="s">
        <v>39</v>
      </c>
      <c r="E4237" s="2" t="s">
        <v>74</v>
      </c>
      <c r="F4237" s="2" t="s">
        <v>35</v>
      </c>
      <c r="G4237" s="2" t="s">
        <v>36</v>
      </c>
      <c r="H4237" s="7">
        <v>17798.57</v>
      </c>
      <c r="I4237" s="3">
        <v>44993</v>
      </c>
      <c r="J4237" s="3" t="str">
        <f>TEXT(NIgerian_Fintech[[#This Row],[TransactionDate]], "JJJJ")</f>
        <v>2023</v>
      </c>
      <c r="K4237" s="3" t="str">
        <f>TEXT(NIgerian_Fintech[[#This Row],[TransactionDate]], "MMMM")</f>
        <v>March</v>
      </c>
      <c r="L4237" s="3" t="str">
        <f>TEXT(NIgerian_Fintech[[#This Row],[TransactionDate]], "MM")</f>
        <v>03</v>
      </c>
      <c r="M4237" s="3" t="str">
        <f>TEXT(NIgerian_Fintech[[#This Row],[TransactionDate]], "tttt")</f>
        <v>Wednesday</v>
      </c>
      <c r="N4237" s="2" t="s">
        <v>21</v>
      </c>
    </row>
    <row r="4238" spans="1:14" ht="14.5" x14ac:dyDescent="0.35">
      <c r="A4238" s="2" t="s">
        <v>8506</v>
      </c>
      <c r="B4238" s="2" t="s">
        <v>8507</v>
      </c>
      <c r="C4238" s="2">
        <v>63</v>
      </c>
      <c r="D4238" s="2" t="s">
        <v>12</v>
      </c>
      <c r="E4238" s="2" t="s">
        <v>93</v>
      </c>
      <c r="F4238" s="2" t="s">
        <v>14</v>
      </c>
      <c r="G4238" s="2" t="s">
        <v>26</v>
      </c>
      <c r="H4238" s="7">
        <v>7007.06</v>
      </c>
      <c r="I4238" s="3">
        <v>45070</v>
      </c>
      <c r="J4238" s="3" t="str">
        <f>TEXT(NIgerian_Fintech[[#This Row],[TransactionDate]], "JJJJ")</f>
        <v>2023</v>
      </c>
      <c r="K4238" s="3" t="str">
        <f>TEXT(NIgerian_Fintech[[#This Row],[TransactionDate]], "MMMM")</f>
        <v>May</v>
      </c>
      <c r="L4238" s="3" t="str">
        <f>TEXT(NIgerian_Fintech[[#This Row],[TransactionDate]], "MM")</f>
        <v>05</v>
      </c>
      <c r="M4238" s="3" t="str">
        <f>TEXT(NIgerian_Fintech[[#This Row],[TransactionDate]], "tttt")</f>
        <v>Wednesday</v>
      </c>
      <c r="N4238" s="2" t="s">
        <v>21</v>
      </c>
    </row>
    <row r="4239" spans="1:14" ht="14.5" x14ac:dyDescent="0.35">
      <c r="A4239" s="2" t="s">
        <v>8508</v>
      </c>
      <c r="B4239" s="2" t="s">
        <v>8509</v>
      </c>
      <c r="C4239" s="2">
        <v>44</v>
      </c>
      <c r="D4239" s="2" t="s">
        <v>12</v>
      </c>
      <c r="E4239" s="2" t="s">
        <v>93</v>
      </c>
      <c r="F4239" s="2" t="s">
        <v>49</v>
      </c>
      <c r="G4239" s="2" t="s">
        <v>30</v>
      </c>
      <c r="H4239" s="7">
        <v>987.61</v>
      </c>
      <c r="I4239" s="3">
        <v>45067</v>
      </c>
      <c r="J4239" s="3" t="str">
        <f>TEXT(NIgerian_Fintech[[#This Row],[TransactionDate]], "JJJJ")</f>
        <v>2023</v>
      </c>
      <c r="K4239" s="3" t="str">
        <f>TEXT(NIgerian_Fintech[[#This Row],[TransactionDate]], "MMMM")</f>
        <v>May</v>
      </c>
      <c r="L4239" s="3" t="str">
        <f>TEXT(NIgerian_Fintech[[#This Row],[TransactionDate]], "MM")</f>
        <v>05</v>
      </c>
      <c r="M4239" s="3" t="str">
        <f>TEXT(NIgerian_Fintech[[#This Row],[TransactionDate]], "tttt")</f>
        <v>Sunday</v>
      </c>
      <c r="N4239" s="2" t="s">
        <v>16</v>
      </c>
    </row>
    <row r="4240" spans="1:14" ht="14.5" x14ac:dyDescent="0.35">
      <c r="A4240" s="2" t="s">
        <v>8510</v>
      </c>
      <c r="B4240" s="2" t="s">
        <v>8511</v>
      </c>
      <c r="C4240" s="2">
        <v>21</v>
      </c>
      <c r="D4240" s="2" t="s">
        <v>12</v>
      </c>
      <c r="E4240" s="2" t="s">
        <v>52</v>
      </c>
      <c r="F4240" s="2" t="s">
        <v>49</v>
      </c>
      <c r="G4240" s="2" t="s">
        <v>26</v>
      </c>
      <c r="H4240" s="7">
        <v>9591.0300000000007</v>
      </c>
      <c r="I4240" s="3">
        <v>45272</v>
      </c>
      <c r="J4240" s="3" t="str">
        <f>TEXT(NIgerian_Fintech[[#This Row],[TransactionDate]], "JJJJ")</f>
        <v>2023</v>
      </c>
      <c r="K4240" s="3" t="str">
        <f>TEXT(NIgerian_Fintech[[#This Row],[TransactionDate]], "MMMM")</f>
        <v>December</v>
      </c>
      <c r="L4240" s="3" t="str">
        <f>TEXT(NIgerian_Fintech[[#This Row],[TransactionDate]], "MM")</f>
        <v>12</v>
      </c>
      <c r="M4240" s="3" t="str">
        <f>TEXT(NIgerian_Fintech[[#This Row],[TransactionDate]], "tttt")</f>
        <v>Tuesday</v>
      </c>
      <c r="N4240" s="2" t="s">
        <v>16</v>
      </c>
    </row>
    <row r="4241" spans="1:14" ht="14.5" x14ac:dyDescent="0.35">
      <c r="A4241" s="2" t="s">
        <v>8512</v>
      </c>
      <c r="B4241" s="2" t="s">
        <v>8513</v>
      </c>
      <c r="C4241" s="2">
        <v>32</v>
      </c>
      <c r="D4241" s="2" t="s">
        <v>12</v>
      </c>
      <c r="E4241" s="2" t="s">
        <v>64</v>
      </c>
      <c r="F4241" s="2" t="s">
        <v>49</v>
      </c>
      <c r="G4241" s="2" t="s">
        <v>26</v>
      </c>
      <c r="H4241" s="7">
        <v>11324.74</v>
      </c>
      <c r="I4241" s="3">
        <v>45391</v>
      </c>
      <c r="J4241" s="3" t="str">
        <f>TEXT(NIgerian_Fintech[[#This Row],[TransactionDate]], "JJJJ")</f>
        <v>2024</v>
      </c>
      <c r="K4241" s="3" t="str">
        <f>TEXT(NIgerian_Fintech[[#This Row],[TransactionDate]], "MMMM")</f>
        <v>April</v>
      </c>
      <c r="L4241" s="3" t="str">
        <f>TEXT(NIgerian_Fintech[[#This Row],[TransactionDate]], "MM")</f>
        <v>04</v>
      </c>
      <c r="M4241" s="3" t="str">
        <f>TEXT(NIgerian_Fintech[[#This Row],[TransactionDate]], "tttt")</f>
        <v>Tuesday</v>
      </c>
      <c r="N4241" s="2" t="s">
        <v>16</v>
      </c>
    </row>
    <row r="4242" spans="1:14" ht="14.5" x14ac:dyDescent="0.35">
      <c r="A4242" s="2" t="s">
        <v>8514</v>
      </c>
      <c r="B4242" s="2" t="s">
        <v>8515</v>
      </c>
      <c r="C4242" s="2">
        <v>52</v>
      </c>
      <c r="D4242" s="2" t="s">
        <v>39</v>
      </c>
      <c r="E4242" s="2" t="s">
        <v>13</v>
      </c>
      <c r="F4242" s="2" t="s">
        <v>25</v>
      </c>
      <c r="G4242" s="2" t="s">
        <v>30</v>
      </c>
      <c r="H4242" s="7">
        <v>9848.48</v>
      </c>
      <c r="I4242" s="3">
        <v>45022</v>
      </c>
      <c r="J4242" s="3" t="str">
        <f>TEXT(NIgerian_Fintech[[#This Row],[TransactionDate]], "JJJJ")</f>
        <v>2023</v>
      </c>
      <c r="K4242" s="3" t="str">
        <f>TEXT(NIgerian_Fintech[[#This Row],[TransactionDate]], "MMMM")</f>
        <v>April</v>
      </c>
      <c r="L4242" s="3" t="str">
        <f>TEXT(NIgerian_Fintech[[#This Row],[TransactionDate]], "MM")</f>
        <v>04</v>
      </c>
      <c r="M4242" s="3" t="str">
        <f>TEXT(NIgerian_Fintech[[#This Row],[TransactionDate]], "tttt")</f>
        <v>Thursday</v>
      </c>
      <c r="N4242" s="2" t="s">
        <v>16</v>
      </c>
    </row>
    <row r="4243" spans="1:14" ht="14.5" x14ac:dyDescent="0.35">
      <c r="A4243" s="2" t="s">
        <v>8516</v>
      </c>
      <c r="B4243" s="2" t="s">
        <v>8517</v>
      </c>
      <c r="C4243" s="2">
        <v>54</v>
      </c>
      <c r="D4243" s="2" t="s">
        <v>39</v>
      </c>
      <c r="E4243" s="2" t="s">
        <v>13</v>
      </c>
      <c r="F4243" s="2" t="s">
        <v>25</v>
      </c>
      <c r="G4243" s="2" t="s">
        <v>36</v>
      </c>
      <c r="H4243" s="7">
        <v>16161.42</v>
      </c>
      <c r="I4243" s="3">
        <v>45334</v>
      </c>
      <c r="J4243" s="3" t="str">
        <f>TEXT(NIgerian_Fintech[[#This Row],[TransactionDate]], "JJJJ")</f>
        <v>2024</v>
      </c>
      <c r="K4243" s="3" t="str">
        <f>TEXT(NIgerian_Fintech[[#This Row],[TransactionDate]], "MMMM")</f>
        <v>February</v>
      </c>
      <c r="L4243" s="3" t="str">
        <f>TEXT(NIgerian_Fintech[[#This Row],[TransactionDate]], "MM")</f>
        <v>02</v>
      </c>
      <c r="M4243" s="3" t="str">
        <f>TEXT(NIgerian_Fintech[[#This Row],[TransactionDate]], "tttt")</f>
        <v>Monday</v>
      </c>
      <c r="N4243" s="2" t="s">
        <v>21</v>
      </c>
    </row>
    <row r="4244" spans="1:14" ht="14.5" x14ac:dyDescent="0.35">
      <c r="A4244" s="2" t="s">
        <v>8518</v>
      </c>
      <c r="B4244" s="2" t="s">
        <v>8519</v>
      </c>
      <c r="C4244" s="2">
        <v>18</v>
      </c>
      <c r="D4244" s="2" t="s">
        <v>12</v>
      </c>
      <c r="E4244" s="2" t="s">
        <v>29</v>
      </c>
      <c r="F4244" s="2" t="s">
        <v>25</v>
      </c>
      <c r="G4244" s="2" t="s">
        <v>20</v>
      </c>
      <c r="H4244" s="7">
        <v>13149.02</v>
      </c>
      <c r="I4244" s="3">
        <v>45044</v>
      </c>
      <c r="J4244" s="3" t="str">
        <f>TEXT(NIgerian_Fintech[[#This Row],[TransactionDate]], "JJJJ")</f>
        <v>2023</v>
      </c>
      <c r="K4244" s="3" t="str">
        <f>TEXT(NIgerian_Fintech[[#This Row],[TransactionDate]], "MMMM")</f>
        <v>April</v>
      </c>
      <c r="L4244" s="3" t="str">
        <f>TEXT(NIgerian_Fintech[[#This Row],[TransactionDate]], "MM")</f>
        <v>04</v>
      </c>
      <c r="M4244" s="3" t="str">
        <f>TEXT(NIgerian_Fintech[[#This Row],[TransactionDate]], "tttt")</f>
        <v>Friday</v>
      </c>
      <c r="N4244" s="2" t="s">
        <v>16</v>
      </c>
    </row>
    <row r="4245" spans="1:14" ht="14.5" x14ac:dyDescent="0.35">
      <c r="A4245" s="2" t="s">
        <v>8520</v>
      </c>
      <c r="B4245" s="2" t="s">
        <v>8521</v>
      </c>
      <c r="C4245" s="2">
        <v>20</v>
      </c>
      <c r="D4245" s="2" t="s">
        <v>12</v>
      </c>
      <c r="E4245" s="2" t="s">
        <v>42</v>
      </c>
      <c r="F4245" s="2" t="s">
        <v>19</v>
      </c>
      <c r="G4245" s="2" t="s">
        <v>15</v>
      </c>
      <c r="H4245" s="7">
        <v>5667.48</v>
      </c>
      <c r="I4245" s="3">
        <v>45623</v>
      </c>
      <c r="J4245" s="3" t="str">
        <f>TEXT(NIgerian_Fintech[[#This Row],[TransactionDate]], "JJJJ")</f>
        <v>2024</v>
      </c>
      <c r="K4245" s="3" t="str">
        <f>TEXT(NIgerian_Fintech[[#This Row],[TransactionDate]], "MMMM")</f>
        <v>November</v>
      </c>
      <c r="L4245" s="3" t="str">
        <f>TEXT(NIgerian_Fintech[[#This Row],[TransactionDate]], "MM")</f>
        <v>11</v>
      </c>
      <c r="M4245" s="3" t="str">
        <f>TEXT(NIgerian_Fintech[[#This Row],[TransactionDate]], "tttt")</f>
        <v>Wednesday</v>
      </c>
      <c r="N4245" s="2" t="s">
        <v>16</v>
      </c>
    </row>
    <row r="4246" spans="1:14" ht="14.5" x14ac:dyDescent="0.35">
      <c r="A4246" s="2" t="s">
        <v>8522</v>
      </c>
      <c r="B4246" s="2" t="s">
        <v>8523</v>
      </c>
      <c r="C4246" s="2">
        <v>64</v>
      </c>
      <c r="D4246" s="2" t="s">
        <v>39</v>
      </c>
      <c r="E4246" s="2" t="s">
        <v>64</v>
      </c>
      <c r="F4246" s="2" t="s">
        <v>55</v>
      </c>
      <c r="G4246" s="2" t="s">
        <v>36</v>
      </c>
      <c r="H4246" s="7">
        <v>17098.310000000001</v>
      </c>
      <c r="I4246" s="3">
        <v>45370</v>
      </c>
      <c r="J4246" s="3" t="str">
        <f>TEXT(NIgerian_Fintech[[#This Row],[TransactionDate]], "JJJJ")</f>
        <v>2024</v>
      </c>
      <c r="K4246" s="3" t="str">
        <f>TEXT(NIgerian_Fintech[[#This Row],[TransactionDate]], "MMMM")</f>
        <v>March</v>
      </c>
      <c r="L4246" s="3" t="str">
        <f>TEXT(NIgerian_Fintech[[#This Row],[TransactionDate]], "MM")</f>
        <v>03</v>
      </c>
      <c r="M4246" s="3" t="str">
        <f>TEXT(NIgerian_Fintech[[#This Row],[TransactionDate]], "tttt")</f>
        <v>Tuesday</v>
      </c>
      <c r="N4246" s="2" t="s">
        <v>21</v>
      </c>
    </row>
    <row r="4247" spans="1:14" ht="14.5" x14ac:dyDescent="0.35">
      <c r="A4247" s="2" t="s">
        <v>8524</v>
      </c>
      <c r="B4247" s="2" t="s">
        <v>8525</v>
      </c>
      <c r="C4247" s="2">
        <v>41</v>
      </c>
      <c r="D4247" s="2" t="s">
        <v>39</v>
      </c>
      <c r="E4247" s="2" t="s">
        <v>52</v>
      </c>
      <c r="F4247" s="2" t="s">
        <v>49</v>
      </c>
      <c r="G4247" s="2" t="s">
        <v>26</v>
      </c>
      <c r="H4247" s="7">
        <v>11769.63</v>
      </c>
      <c r="I4247" s="3">
        <v>45306</v>
      </c>
      <c r="J4247" s="3" t="str">
        <f>TEXT(NIgerian_Fintech[[#This Row],[TransactionDate]], "JJJJ")</f>
        <v>2024</v>
      </c>
      <c r="K4247" s="3" t="str">
        <f>TEXT(NIgerian_Fintech[[#This Row],[TransactionDate]], "MMMM")</f>
        <v>January</v>
      </c>
      <c r="L4247" s="3" t="str">
        <f>TEXT(NIgerian_Fintech[[#This Row],[TransactionDate]], "MM")</f>
        <v>01</v>
      </c>
      <c r="M4247" s="3" t="str">
        <f>TEXT(NIgerian_Fintech[[#This Row],[TransactionDate]], "tttt")</f>
        <v>Monday</v>
      </c>
      <c r="N4247" s="2" t="s">
        <v>69</v>
      </c>
    </row>
    <row r="4248" spans="1:14" ht="14.5" x14ac:dyDescent="0.35">
      <c r="A4248" s="2" t="s">
        <v>8526</v>
      </c>
      <c r="B4248" s="2" t="s">
        <v>8527</v>
      </c>
      <c r="C4248" s="2">
        <v>44</v>
      </c>
      <c r="D4248" s="2" t="s">
        <v>39</v>
      </c>
      <c r="E4248" s="2" t="s">
        <v>64</v>
      </c>
      <c r="F4248" s="2" t="s">
        <v>49</v>
      </c>
      <c r="G4248" s="2" t="s">
        <v>20</v>
      </c>
      <c r="H4248" s="7">
        <v>1282.5</v>
      </c>
      <c r="I4248" s="3">
        <v>45639</v>
      </c>
      <c r="J4248" s="3" t="str">
        <f>TEXT(NIgerian_Fintech[[#This Row],[TransactionDate]], "JJJJ")</f>
        <v>2024</v>
      </c>
      <c r="K4248" s="3" t="str">
        <f>TEXT(NIgerian_Fintech[[#This Row],[TransactionDate]], "MMMM")</f>
        <v>December</v>
      </c>
      <c r="L4248" s="3" t="str">
        <f>TEXT(NIgerian_Fintech[[#This Row],[TransactionDate]], "MM")</f>
        <v>12</v>
      </c>
      <c r="M4248" s="3" t="str">
        <f>TEXT(NIgerian_Fintech[[#This Row],[TransactionDate]], "tttt")</f>
        <v>Friday</v>
      </c>
      <c r="N4248" s="2" t="s">
        <v>16</v>
      </c>
    </row>
    <row r="4249" spans="1:14" ht="14.5" x14ac:dyDescent="0.35">
      <c r="A4249" s="2" t="s">
        <v>8528</v>
      </c>
      <c r="B4249" s="2" t="s">
        <v>8529</v>
      </c>
      <c r="C4249" s="2">
        <v>57</v>
      </c>
      <c r="D4249" s="2" t="s">
        <v>39</v>
      </c>
      <c r="E4249" s="2" t="s">
        <v>64</v>
      </c>
      <c r="F4249" s="2" t="s">
        <v>19</v>
      </c>
      <c r="G4249" s="2" t="s">
        <v>15</v>
      </c>
      <c r="H4249" s="7">
        <v>7762.53</v>
      </c>
      <c r="I4249" s="3">
        <v>45204</v>
      </c>
      <c r="J4249" s="3" t="str">
        <f>TEXT(NIgerian_Fintech[[#This Row],[TransactionDate]], "JJJJ")</f>
        <v>2023</v>
      </c>
      <c r="K4249" s="3" t="str">
        <f>TEXT(NIgerian_Fintech[[#This Row],[TransactionDate]], "MMMM")</f>
        <v>October</v>
      </c>
      <c r="L4249" s="3" t="str">
        <f>TEXT(NIgerian_Fintech[[#This Row],[TransactionDate]], "MM")</f>
        <v>10</v>
      </c>
      <c r="M4249" s="3" t="str">
        <f>TEXT(NIgerian_Fintech[[#This Row],[TransactionDate]], "tttt")</f>
        <v>Thursday</v>
      </c>
      <c r="N4249" s="2" t="s">
        <v>21</v>
      </c>
    </row>
    <row r="4250" spans="1:14" ht="14.5" x14ac:dyDescent="0.35">
      <c r="A4250" s="2" t="s">
        <v>8530</v>
      </c>
      <c r="B4250" s="2" t="s">
        <v>8531</v>
      </c>
      <c r="C4250" s="2">
        <v>53</v>
      </c>
      <c r="D4250" s="2" t="s">
        <v>39</v>
      </c>
      <c r="E4250" s="2" t="s">
        <v>13</v>
      </c>
      <c r="F4250" s="2" t="s">
        <v>49</v>
      </c>
      <c r="G4250" s="2" t="s">
        <v>15</v>
      </c>
      <c r="H4250" s="7">
        <v>13039.99</v>
      </c>
      <c r="I4250" s="3">
        <v>45287</v>
      </c>
      <c r="J4250" s="3" t="str">
        <f>TEXT(NIgerian_Fintech[[#This Row],[TransactionDate]], "JJJJ")</f>
        <v>2023</v>
      </c>
      <c r="K4250" s="3" t="str">
        <f>TEXT(NIgerian_Fintech[[#This Row],[TransactionDate]], "MMMM")</f>
        <v>December</v>
      </c>
      <c r="L4250" s="3" t="str">
        <f>TEXT(NIgerian_Fintech[[#This Row],[TransactionDate]], "MM")</f>
        <v>12</v>
      </c>
      <c r="M4250" s="3" t="str">
        <f>TEXT(NIgerian_Fintech[[#This Row],[TransactionDate]], "tttt")</f>
        <v>Wednesday</v>
      </c>
      <c r="N4250" s="2" t="s">
        <v>16</v>
      </c>
    </row>
    <row r="4251" spans="1:14" ht="14.5" x14ac:dyDescent="0.35">
      <c r="A4251" s="2" t="s">
        <v>8532</v>
      </c>
      <c r="B4251" s="2" t="s">
        <v>8533</v>
      </c>
      <c r="C4251" s="2">
        <v>51</v>
      </c>
      <c r="D4251" s="2" t="s">
        <v>12</v>
      </c>
      <c r="E4251" s="2" t="s">
        <v>52</v>
      </c>
      <c r="F4251" s="2" t="s">
        <v>49</v>
      </c>
      <c r="G4251" s="2" t="s">
        <v>15</v>
      </c>
      <c r="H4251" s="7">
        <v>8058.42</v>
      </c>
      <c r="I4251" s="3">
        <v>45296</v>
      </c>
      <c r="J4251" s="3" t="str">
        <f>TEXT(NIgerian_Fintech[[#This Row],[TransactionDate]], "JJJJ")</f>
        <v>2024</v>
      </c>
      <c r="K4251" s="3" t="str">
        <f>TEXT(NIgerian_Fintech[[#This Row],[TransactionDate]], "MMMM")</f>
        <v>January</v>
      </c>
      <c r="L4251" s="3" t="str">
        <f>TEXT(NIgerian_Fintech[[#This Row],[TransactionDate]], "MM")</f>
        <v>01</v>
      </c>
      <c r="M4251" s="3" t="str">
        <f>TEXT(NIgerian_Fintech[[#This Row],[TransactionDate]], "tttt")</f>
        <v>Friday</v>
      </c>
      <c r="N4251" s="2" t="s">
        <v>16</v>
      </c>
    </row>
    <row r="4252" spans="1:14" ht="14.5" x14ac:dyDescent="0.35">
      <c r="A4252" s="2" t="s">
        <v>8534</v>
      </c>
      <c r="B4252" s="2" t="s">
        <v>8535</v>
      </c>
      <c r="C4252" s="2">
        <v>46</v>
      </c>
      <c r="D4252" s="2" t="s">
        <v>12</v>
      </c>
      <c r="E4252" s="2" t="s">
        <v>24</v>
      </c>
      <c r="F4252" s="2" t="s">
        <v>25</v>
      </c>
      <c r="G4252" s="2" t="s">
        <v>30</v>
      </c>
      <c r="H4252" s="7">
        <v>29764.92</v>
      </c>
      <c r="I4252" s="3">
        <v>45548</v>
      </c>
      <c r="J4252" s="3" t="str">
        <f>TEXT(NIgerian_Fintech[[#This Row],[TransactionDate]], "JJJJ")</f>
        <v>2024</v>
      </c>
      <c r="K4252" s="3" t="str">
        <f>TEXT(NIgerian_Fintech[[#This Row],[TransactionDate]], "MMMM")</f>
        <v>September</v>
      </c>
      <c r="L4252" s="3" t="str">
        <f>TEXT(NIgerian_Fintech[[#This Row],[TransactionDate]], "MM")</f>
        <v>09</v>
      </c>
      <c r="M4252" s="3" t="str">
        <f>TEXT(NIgerian_Fintech[[#This Row],[TransactionDate]], "tttt")</f>
        <v>Friday</v>
      </c>
      <c r="N4252" s="2" t="s">
        <v>16</v>
      </c>
    </row>
    <row r="4253" spans="1:14" ht="14.5" x14ac:dyDescent="0.35">
      <c r="A4253" s="2" t="s">
        <v>8536</v>
      </c>
      <c r="B4253" s="2" t="s">
        <v>8537</v>
      </c>
      <c r="C4253" s="2">
        <v>41</v>
      </c>
      <c r="D4253" s="2" t="s">
        <v>39</v>
      </c>
      <c r="E4253" s="2" t="s">
        <v>74</v>
      </c>
      <c r="F4253" s="2" t="s">
        <v>25</v>
      </c>
      <c r="G4253" s="2" t="s">
        <v>30</v>
      </c>
      <c r="H4253" s="7">
        <v>1070.19</v>
      </c>
      <c r="I4253" s="3">
        <v>45138</v>
      </c>
      <c r="J4253" s="3" t="str">
        <f>TEXT(NIgerian_Fintech[[#This Row],[TransactionDate]], "JJJJ")</f>
        <v>2023</v>
      </c>
      <c r="K4253" s="3" t="str">
        <f>TEXT(NIgerian_Fintech[[#This Row],[TransactionDate]], "MMMM")</f>
        <v>July</v>
      </c>
      <c r="L4253" s="3" t="str">
        <f>TEXT(NIgerian_Fintech[[#This Row],[TransactionDate]], "MM")</f>
        <v>07</v>
      </c>
      <c r="M4253" s="3" t="str">
        <f>TEXT(NIgerian_Fintech[[#This Row],[TransactionDate]], "tttt")</f>
        <v>Monday</v>
      </c>
      <c r="N4253" s="2" t="s">
        <v>16</v>
      </c>
    </row>
    <row r="4254" spans="1:14" ht="14.5" x14ac:dyDescent="0.35">
      <c r="A4254" s="2" t="s">
        <v>8538</v>
      </c>
      <c r="B4254" s="2" t="s">
        <v>8539</v>
      </c>
      <c r="C4254" s="2">
        <v>41</v>
      </c>
      <c r="D4254" s="2" t="s">
        <v>39</v>
      </c>
      <c r="E4254" s="2" t="s">
        <v>93</v>
      </c>
      <c r="F4254" s="2" t="s">
        <v>55</v>
      </c>
      <c r="G4254" s="2" t="s">
        <v>20</v>
      </c>
      <c r="H4254" s="7">
        <v>12812.92</v>
      </c>
      <c r="I4254" s="3">
        <v>45185</v>
      </c>
      <c r="J4254" s="3" t="str">
        <f>TEXT(NIgerian_Fintech[[#This Row],[TransactionDate]], "JJJJ")</f>
        <v>2023</v>
      </c>
      <c r="K4254" s="3" t="str">
        <f>TEXT(NIgerian_Fintech[[#This Row],[TransactionDate]], "MMMM")</f>
        <v>September</v>
      </c>
      <c r="L4254" s="3" t="str">
        <f>TEXT(NIgerian_Fintech[[#This Row],[TransactionDate]], "MM")</f>
        <v>09</v>
      </c>
      <c r="M4254" s="3" t="str">
        <f>TEXT(NIgerian_Fintech[[#This Row],[TransactionDate]], "tttt")</f>
        <v>Saturday</v>
      </c>
      <c r="N4254" s="2" t="s">
        <v>16</v>
      </c>
    </row>
    <row r="4255" spans="1:14" ht="14.5" x14ac:dyDescent="0.35">
      <c r="A4255" s="2" t="s">
        <v>8540</v>
      </c>
      <c r="B4255" s="2" t="s">
        <v>8541</v>
      </c>
      <c r="C4255" s="2">
        <v>59</v>
      </c>
      <c r="D4255" s="2" t="s">
        <v>12</v>
      </c>
      <c r="E4255" s="2" t="s">
        <v>13</v>
      </c>
      <c r="F4255" s="2" t="s">
        <v>49</v>
      </c>
      <c r="G4255" s="2" t="s">
        <v>26</v>
      </c>
      <c r="H4255" s="7">
        <v>17398.36</v>
      </c>
      <c r="I4255" s="3">
        <v>45602</v>
      </c>
      <c r="J4255" s="3" t="str">
        <f>TEXT(NIgerian_Fintech[[#This Row],[TransactionDate]], "JJJJ")</f>
        <v>2024</v>
      </c>
      <c r="K4255" s="3" t="str">
        <f>TEXT(NIgerian_Fintech[[#This Row],[TransactionDate]], "MMMM")</f>
        <v>November</v>
      </c>
      <c r="L4255" s="3" t="str">
        <f>TEXT(NIgerian_Fintech[[#This Row],[TransactionDate]], "MM")</f>
        <v>11</v>
      </c>
      <c r="M4255" s="3" t="str">
        <f>TEXT(NIgerian_Fintech[[#This Row],[TransactionDate]], "tttt")</f>
        <v>Wednesday</v>
      </c>
      <c r="N4255" s="2" t="s">
        <v>16</v>
      </c>
    </row>
    <row r="4256" spans="1:14" ht="14.5" x14ac:dyDescent="0.35">
      <c r="A4256" s="2" t="s">
        <v>8542</v>
      </c>
      <c r="B4256" s="2" t="s">
        <v>8543</v>
      </c>
      <c r="C4256" s="2">
        <v>21</v>
      </c>
      <c r="D4256" s="2" t="s">
        <v>39</v>
      </c>
      <c r="E4256" s="2" t="s">
        <v>52</v>
      </c>
      <c r="F4256" s="2" t="s">
        <v>14</v>
      </c>
      <c r="G4256" s="2" t="s">
        <v>20</v>
      </c>
      <c r="H4256" s="7">
        <v>12128.56</v>
      </c>
      <c r="I4256" s="3">
        <v>45023</v>
      </c>
      <c r="J4256" s="3" t="str">
        <f>TEXT(NIgerian_Fintech[[#This Row],[TransactionDate]], "JJJJ")</f>
        <v>2023</v>
      </c>
      <c r="K4256" s="3" t="str">
        <f>TEXT(NIgerian_Fintech[[#This Row],[TransactionDate]], "MMMM")</f>
        <v>April</v>
      </c>
      <c r="L4256" s="3" t="str">
        <f>TEXT(NIgerian_Fintech[[#This Row],[TransactionDate]], "MM")</f>
        <v>04</v>
      </c>
      <c r="M4256" s="3" t="str">
        <f>TEXT(NIgerian_Fintech[[#This Row],[TransactionDate]], "tttt")</f>
        <v>Friday</v>
      </c>
      <c r="N4256" s="2" t="s">
        <v>16</v>
      </c>
    </row>
    <row r="4257" spans="1:14" ht="14.5" x14ac:dyDescent="0.35">
      <c r="A4257" s="2" t="s">
        <v>8544</v>
      </c>
      <c r="B4257" s="2" t="s">
        <v>8545</v>
      </c>
      <c r="C4257" s="2">
        <v>20</v>
      </c>
      <c r="D4257" s="2" t="s">
        <v>12</v>
      </c>
      <c r="E4257" s="2" t="s">
        <v>42</v>
      </c>
      <c r="F4257" s="2" t="s">
        <v>49</v>
      </c>
      <c r="G4257" s="2" t="s">
        <v>26</v>
      </c>
      <c r="H4257" s="7">
        <v>4870.8500000000004</v>
      </c>
      <c r="I4257" s="3">
        <v>45136</v>
      </c>
      <c r="J4257" s="3" t="str">
        <f>TEXT(NIgerian_Fintech[[#This Row],[TransactionDate]], "JJJJ")</f>
        <v>2023</v>
      </c>
      <c r="K4257" s="3" t="str">
        <f>TEXT(NIgerian_Fintech[[#This Row],[TransactionDate]], "MMMM")</f>
        <v>July</v>
      </c>
      <c r="L4257" s="3" t="str">
        <f>TEXT(NIgerian_Fintech[[#This Row],[TransactionDate]], "MM")</f>
        <v>07</v>
      </c>
      <c r="M4257" s="3" t="str">
        <f>TEXT(NIgerian_Fintech[[#This Row],[TransactionDate]], "tttt")</f>
        <v>Saturday</v>
      </c>
      <c r="N4257" s="2" t="s">
        <v>21</v>
      </c>
    </row>
    <row r="4258" spans="1:14" ht="14.5" x14ac:dyDescent="0.35">
      <c r="A4258" s="2" t="s">
        <v>8546</v>
      </c>
      <c r="B4258" s="2" t="s">
        <v>8547</v>
      </c>
      <c r="C4258" s="2">
        <v>51</v>
      </c>
      <c r="D4258" s="2" t="s">
        <v>12</v>
      </c>
      <c r="E4258" s="2" t="s">
        <v>93</v>
      </c>
      <c r="F4258" s="2" t="s">
        <v>49</v>
      </c>
      <c r="G4258" s="2" t="s">
        <v>36</v>
      </c>
      <c r="H4258" s="7">
        <v>4869.1400000000003</v>
      </c>
      <c r="I4258" s="3">
        <v>45474</v>
      </c>
      <c r="J4258" s="3" t="str">
        <f>TEXT(NIgerian_Fintech[[#This Row],[TransactionDate]], "JJJJ")</f>
        <v>2024</v>
      </c>
      <c r="K4258" s="3" t="str">
        <f>TEXT(NIgerian_Fintech[[#This Row],[TransactionDate]], "MMMM")</f>
        <v>July</v>
      </c>
      <c r="L4258" s="3" t="str">
        <f>TEXT(NIgerian_Fintech[[#This Row],[TransactionDate]], "MM")</f>
        <v>07</v>
      </c>
      <c r="M4258" s="3" t="str">
        <f>TEXT(NIgerian_Fintech[[#This Row],[TransactionDate]], "tttt")</f>
        <v>Monday</v>
      </c>
      <c r="N4258" s="2" t="s">
        <v>16</v>
      </c>
    </row>
    <row r="4259" spans="1:14" ht="14.5" x14ac:dyDescent="0.35">
      <c r="A4259" s="2" t="s">
        <v>8548</v>
      </c>
      <c r="B4259" s="2" t="s">
        <v>8549</v>
      </c>
      <c r="C4259" s="2">
        <v>40</v>
      </c>
      <c r="D4259" s="2" t="s">
        <v>12</v>
      </c>
      <c r="E4259" s="2" t="s">
        <v>93</v>
      </c>
      <c r="F4259" s="2" t="s">
        <v>55</v>
      </c>
      <c r="G4259" s="2" t="s">
        <v>15</v>
      </c>
      <c r="H4259" s="7">
        <v>8832.61</v>
      </c>
      <c r="I4259" s="3">
        <v>45538</v>
      </c>
      <c r="J4259" s="3" t="str">
        <f>TEXT(NIgerian_Fintech[[#This Row],[TransactionDate]], "JJJJ")</f>
        <v>2024</v>
      </c>
      <c r="K4259" s="3" t="str">
        <f>TEXT(NIgerian_Fintech[[#This Row],[TransactionDate]], "MMMM")</f>
        <v>September</v>
      </c>
      <c r="L4259" s="3" t="str">
        <f>TEXT(NIgerian_Fintech[[#This Row],[TransactionDate]], "MM")</f>
        <v>09</v>
      </c>
      <c r="M4259" s="3" t="str">
        <f>TEXT(NIgerian_Fintech[[#This Row],[TransactionDate]], "tttt")</f>
        <v>Tuesday</v>
      </c>
      <c r="N4259" s="2" t="s">
        <v>16</v>
      </c>
    </row>
    <row r="4260" spans="1:14" ht="14.5" x14ac:dyDescent="0.35">
      <c r="A4260" s="2" t="s">
        <v>8550</v>
      </c>
      <c r="B4260" s="2" t="s">
        <v>8551</v>
      </c>
      <c r="C4260" s="2">
        <v>40</v>
      </c>
      <c r="D4260" s="2" t="s">
        <v>12</v>
      </c>
      <c r="E4260" s="2" t="s">
        <v>24</v>
      </c>
      <c r="F4260" s="2" t="s">
        <v>14</v>
      </c>
      <c r="G4260" s="2" t="s">
        <v>15</v>
      </c>
      <c r="H4260" s="7">
        <v>5060.01</v>
      </c>
      <c r="I4260" s="3">
        <v>44947</v>
      </c>
      <c r="J4260" s="3" t="str">
        <f>TEXT(NIgerian_Fintech[[#This Row],[TransactionDate]], "JJJJ")</f>
        <v>2023</v>
      </c>
      <c r="K4260" s="3" t="str">
        <f>TEXT(NIgerian_Fintech[[#This Row],[TransactionDate]], "MMMM")</f>
        <v>January</v>
      </c>
      <c r="L4260" s="3" t="str">
        <f>TEXT(NIgerian_Fintech[[#This Row],[TransactionDate]], "MM")</f>
        <v>01</v>
      </c>
      <c r="M4260" s="3" t="str">
        <f>TEXT(NIgerian_Fintech[[#This Row],[TransactionDate]], "tttt")</f>
        <v>Saturday</v>
      </c>
      <c r="N4260" s="2" t="s">
        <v>16</v>
      </c>
    </row>
    <row r="4261" spans="1:14" ht="14.5" x14ac:dyDescent="0.35">
      <c r="A4261" s="2" t="s">
        <v>8552</v>
      </c>
      <c r="B4261" s="2" t="s">
        <v>8553</v>
      </c>
      <c r="C4261" s="2">
        <v>62</v>
      </c>
      <c r="D4261" s="2" t="s">
        <v>39</v>
      </c>
      <c r="E4261" s="2" t="s">
        <v>24</v>
      </c>
      <c r="F4261" s="2" t="s">
        <v>49</v>
      </c>
      <c r="G4261" s="2" t="s">
        <v>30</v>
      </c>
      <c r="H4261" s="7">
        <v>21471.47</v>
      </c>
      <c r="I4261" s="3">
        <v>45655</v>
      </c>
      <c r="J4261" s="3" t="str">
        <f>TEXT(NIgerian_Fintech[[#This Row],[TransactionDate]], "JJJJ")</f>
        <v>2024</v>
      </c>
      <c r="K4261" s="3" t="str">
        <f>TEXT(NIgerian_Fintech[[#This Row],[TransactionDate]], "MMMM")</f>
        <v>December</v>
      </c>
      <c r="L4261" s="3" t="str">
        <f>TEXT(NIgerian_Fintech[[#This Row],[TransactionDate]], "MM")</f>
        <v>12</v>
      </c>
      <c r="M4261" s="3" t="str">
        <f>TEXT(NIgerian_Fintech[[#This Row],[TransactionDate]], "tttt")</f>
        <v>Sunday</v>
      </c>
      <c r="N4261" s="2" t="s">
        <v>16</v>
      </c>
    </row>
    <row r="4262" spans="1:14" ht="14.5" x14ac:dyDescent="0.35">
      <c r="A4262" s="2" t="s">
        <v>8554</v>
      </c>
      <c r="B4262" s="2" t="s">
        <v>8555</v>
      </c>
      <c r="C4262" s="2">
        <v>22</v>
      </c>
      <c r="D4262" s="2" t="s">
        <v>39</v>
      </c>
      <c r="E4262" s="2" t="s">
        <v>13</v>
      </c>
      <c r="F4262" s="2" t="s">
        <v>35</v>
      </c>
      <c r="G4262" s="2" t="s">
        <v>36</v>
      </c>
      <c r="H4262" s="7">
        <v>1164.56</v>
      </c>
      <c r="I4262" s="3">
        <v>45359</v>
      </c>
      <c r="J4262" s="3" t="str">
        <f>TEXT(NIgerian_Fintech[[#This Row],[TransactionDate]], "JJJJ")</f>
        <v>2024</v>
      </c>
      <c r="K4262" s="3" t="str">
        <f>TEXT(NIgerian_Fintech[[#This Row],[TransactionDate]], "MMMM")</f>
        <v>March</v>
      </c>
      <c r="L4262" s="3" t="str">
        <f>TEXT(NIgerian_Fintech[[#This Row],[TransactionDate]], "MM")</f>
        <v>03</v>
      </c>
      <c r="M4262" s="3" t="str">
        <f>TEXT(NIgerian_Fintech[[#This Row],[TransactionDate]], "tttt")</f>
        <v>Friday</v>
      </c>
      <c r="N4262" s="2" t="s">
        <v>16</v>
      </c>
    </row>
    <row r="4263" spans="1:14" ht="14.5" x14ac:dyDescent="0.35">
      <c r="A4263" s="2" t="s">
        <v>8556</v>
      </c>
      <c r="B4263" s="2" t="s">
        <v>8557</v>
      </c>
      <c r="C4263" s="2">
        <v>48</v>
      </c>
      <c r="D4263" s="2" t="s">
        <v>12</v>
      </c>
      <c r="E4263" s="2" t="s">
        <v>29</v>
      </c>
      <c r="F4263" s="2" t="s">
        <v>35</v>
      </c>
      <c r="G4263" s="2" t="s">
        <v>36</v>
      </c>
      <c r="H4263" s="7">
        <v>10193.129999999999</v>
      </c>
      <c r="I4263" s="3">
        <v>45542</v>
      </c>
      <c r="J4263" s="3" t="str">
        <f>TEXT(NIgerian_Fintech[[#This Row],[TransactionDate]], "JJJJ")</f>
        <v>2024</v>
      </c>
      <c r="K4263" s="3" t="str">
        <f>TEXT(NIgerian_Fintech[[#This Row],[TransactionDate]], "MMMM")</f>
        <v>September</v>
      </c>
      <c r="L4263" s="3" t="str">
        <f>TEXT(NIgerian_Fintech[[#This Row],[TransactionDate]], "MM")</f>
        <v>09</v>
      </c>
      <c r="M4263" s="3" t="str">
        <f>TEXT(NIgerian_Fintech[[#This Row],[TransactionDate]], "tttt")</f>
        <v>Saturday</v>
      </c>
      <c r="N4263" s="2" t="s">
        <v>16</v>
      </c>
    </row>
    <row r="4264" spans="1:14" ht="14.5" x14ac:dyDescent="0.35">
      <c r="A4264" s="2" t="s">
        <v>8558</v>
      </c>
      <c r="B4264" s="2" t="s">
        <v>8559</v>
      </c>
      <c r="C4264" s="2">
        <v>58</v>
      </c>
      <c r="D4264" s="2" t="s">
        <v>39</v>
      </c>
      <c r="E4264" s="2" t="s">
        <v>42</v>
      </c>
      <c r="F4264" s="2" t="s">
        <v>14</v>
      </c>
      <c r="G4264" s="2" t="s">
        <v>26</v>
      </c>
      <c r="H4264" s="7">
        <v>1440.03</v>
      </c>
      <c r="I4264" s="3">
        <v>45297</v>
      </c>
      <c r="J4264" s="3" t="str">
        <f>TEXT(NIgerian_Fintech[[#This Row],[TransactionDate]], "JJJJ")</f>
        <v>2024</v>
      </c>
      <c r="K4264" s="3" t="str">
        <f>TEXT(NIgerian_Fintech[[#This Row],[TransactionDate]], "MMMM")</f>
        <v>January</v>
      </c>
      <c r="L4264" s="3" t="str">
        <f>TEXT(NIgerian_Fintech[[#This Row],[TransactionDate]], "MM")</f>
        <v>01</v>
      </c>
      <c r="M4264" s="3" t="str">
        <f>TEXT(NIgerian_Fintech[[#This Row],[TransactionDate]], "tttt")</f>
        <v>Saturday</v>
      </c>
      <c r="N4264" s="2" t="s">
        <v>21</v>
      </c>
    </row>
    <row r="4265" spans="1:14" ht="14.5" x14ac:dyDescent="0.35">
      <c r="A4265" s="2" t="s">
        <v>8560</v>
      </c>
      <c r="B4265" s="2" t="s">
        <v>8561</v>
      </c>
      <c r="C4265" s="2">
        <v>23</v>
      </c>
      <c r="D4265" s="2" t="s">
        <v>39</v>
      </c>
      <c r="E4265" s="2" t="s">
        <v>13</v>
      </c>
      <c r="F4265" s="2" t="s">
        <v>35</v>
      </c>
      <c r="G4265" s="2" t="s">
        <v>36</v>
      </c>
      <c r="H4265" s="7">
        <v>7768.76</v>
      </c>
      <c r="I4265" s="3">
        <v>45319</v>
      </c>
      <c r="J4265" s="3" t="str">
        <f>TEXT(NIgerian_Fintech[[#This Row],[TransactionDate]], "JJJJ")</f>
        <v>2024</v>
      </c>
      <c r="K4265" s="3" t="str">
        <f>TEXT(NIgerian_Fintech[[#This Row],[TransactionDate]], "MMMM")</f>
        <v>January</v>
      </c>
      <c r="L4265" s="3" t="str">
        <f>TEXT(NIgerian_Fintech[[#This Row],[TransactionDate]], "MM")</f>
        <v>01</v>
      </c>
      <c r="M4265" s="3" t="str">
        <f>TEXT(NIgerian_Fintech[[#This Row],[TransactionDate]], "tttt")</f>
        <v>Sunday</v>
      </c>
      <c r="N4265" s="2" t="s">
        <v>69</v>
      </c>
    </row>
    <row r="4266" spans="1:14" ht="14.5" x14ac:dyDescent="0.35">
      <c r="A4266" s="2" t="s">
        <v>8562</v>
      </c>
      <c r="B4266" s="2" t="s">
        <v>8563</v>
      </c>
      <c r="C4266" s="2">
        <v>54</v>
      </c>
      <c r="D4266" s="2" t="s">
        <v>39</v>
      </c>
      <c r="E4266" s="2" t="s">
        <v>64</v>
      </c>
      <c r="F4266" s="2" t="s">
        <v>25</v>
      </c>
      <c r="G4266" s="2" t="s">
        <v>30</v>
      </c>
      <c r="H4266" s="7">
        <v>12573.07</v>
      </c>
      <c r="I4266" s="3">
        <v>45550</v>
      </c>
      <c r="J4266" s="3" t="str">
        <f>TEXT(NIgerian_Fintech[[#This Row],[TransactionDate]], "JJJJ")</f>
        <v>2024</v>
      </c>
      <c r="K4266" s="3" t="str">
        <f>TEXT(NIgerian_Fintech[[#This Row],[TransactionDate]], "MMMM")</f>
        <v>September</v>
      </c>
      <c r="L4266" s="3" t="str">
        <f>TEXT(NIgerian_Fintech[[#This Row],[TransactionDate]], "MM")</f>
        <v>09</v>
      </c>
      <c r="M4266" s="3" t="str">
        <f>TEXT(NIgerian_Fintech[[#This Row],[TransactionDate]], "tttt")</f>
        <v>Sunday</v>
      </c>
      <c r="N4266" s="2" t="s">
        <v>16</v>
      </c>
    </row>
    <row r="4267" spans="1:14" ht="14.5" x14ac:dyDescent="0.35">
      <c r="A4267" s="2" t="s">
        <v>8564</v>
      </c>
      <c r="B4267" s="2" t="s">
        <v>8565</v>
      </c>
      <c r="C4267" s="2">
        <v>27</v>
      </c>
      <c r="D4267" s="2" t="s">
        <v>39</v>
      </c>
      <c r="E4267" s="2" t="s">
        <v>29</v>
      </c>
      <c r="F4267" s="2" t="s">
        <v>25</v>
      </c>
      <c r="G4267" s="2" t="s">
        <v>26</v>
      </c>
      <c r="H4267" s="7">
        <v>1809.36</v>
      </c>
      <c r="I4267" s="3">
        <v>45145</v>
      </c>
      <c r="J4267" s="3" t="str">
        <f>TEXT(NIgerian_Fintech[[#This Row],[TransactionDate]], "JJJJ")</f>
        <v>2023</v>
      </c>
      <c r="K4267" s="3" t="str">
        <f>TEXT(NIgerian_Fintech[[#This Row],[TransactionDate]], "MMMM")</f>
        <v>August</v>
      </c>
      <c r="L4267" s="3" t="str">
        <f>TEXT(NIgerian_Fintech[[#This Row],[TransactionDate]], "MM")</f>
        <v>08</v>
      </c>
      <c r="M4267" s="3" t="str">
        <f>TEXT(NIgerian_Fintech[[#This Row],[TransactionDate]], "tttt")</f>
        <v>Monday</v>
      </c>
      <c r="N4267" s="2" t="s">
        <v>16</v>
      </c>
    </row>
    <row r="4268" spans="1:14" ht="14.5" x14ac:dyDescent="0.35">
      <c r="A4268" s="2" t="s">
        <v>8566</v>
      </c>
      <c r="B4268" s="2" t="s">
        <v>8567</v>
      </c>
      <c r="C4268" s="2">
        <v>57</v>
      </c>
      <c r="D4268" s="2" t="s">
        <v>12</v>
      </c>
      <c r="E4268" s="2" t="s">
        <v>52</v>
      </c>
      <c r="F4268" s="2" t="s">
        <v>14</v>
      </c>
      <c r="G4268" s="2" t="s">
        <v>20</v>
      </c>
      <c r="H4268" s="7">
        <v>12175.08</v>
      </c>
      <c r="I4268" s="3">
        <v>45430</v>
      </c>
      <c r="J4268" s="3" t="str">
        <f>TEXT(NIgerian_Fintech[[#This Row],[TransactionDate]], "JJJJ")</f>
        <v>2024</v>
      </c>
      <c r="K4268" s="3" t="str">
        <f>TEXT(NIgerian_Fintech[[#This Row],[TransactionDate]], "MMMM")</f>
        <v>May</v>
      </c>
      <c r="L4268" s="3" t="str">
        <f>TEXT(NIgerian_Fintech[[#This Row],[TransactionDate]], "MM")</f>
        <v>05</v>
      </c>
      <c r="M4268" s="3" t="str">
        <f>TEXT(NIgerian_Fintech[[#This Row],[TransactionDate]], "tttt")</f>
        <v>Saturday</v>
      </c>
      <c r="N4268" s="2" t="s">
        <v>16</v>
      </c>
    </row>
    <row r="4269" spans="1:14" ht="14.5" x14ac:dyDescent="0.35">
      <c r="A4269" s="2" t="s">
        <v>8568</v>
      </c>
      <c r="B4269" s="2" t="s">
        <v>8569</v>
      </c>
      <c r="C4269" s="2">
        <v>24</v>
      </c>
      <c r="D4269" s="2" t="s">
        <v>39</v>
      </c>
      <c r="E4269" s="2" t="s">
        <v>24</v>
      </c>
      <c r="F4269" s="2" t="s">
        <v>49</v>
      </c>
      <c r="G4269" s="2" t="s">
        <v>26</v>
      </c>
      <c r="H4269" s="7">
        <v>1508</v>
      </c>
      <c r="I4269" s="3">
        <v>45558</v>
      </c>
      <c r="J4269" s="3" t="str">
        <f>TEXT(NIgerian_Fintech[[#This Row],[TransactionDate]], "JJJJ")</f>
        <v>2024</v>
      </c>
      <c r="K4269" s="3" t="str">
        <f>TEXT(NIgerian_Fintech[[#This Row],[TransactionDate]], "MMMM")</f>
        <v>September</v>
      </c>
      <c r="L4269" s="3" t="str">
        <f>TEXT(NIgerian_Fintech[[#This Row],[TransactionDate]], "MM")</f>
        <v>09</v>
      </c>
      <c r="M4269" s="3" t="str">
        <f>TEXT(NIgerian_Fintech[[#This Row],[TransactionDate]], "tttt")</f>
        <v>Monday</v>
      </c>
      <c r="N4269" s="2" t="s">
        <v>16</v>
      </c>
    </row>
    <row r="4270" spans="1:14" ht="14.5" x14ac:dyDescent="0.35">
      <c r="A4270" s="2" t="s">
        <v>8570</v>
      </c>
      <c r="B4270" s="2" t="s">
        <v>8571</v>
      </c>
      <c r="C4270" s="2">
        <v>56</v>
      </c>
      <c r="D4270" s="2" t="s">
        <v>12</v>
      </c>
      <c r="E4270" s="2" t="s">
        <v>42</v>
      </c>
      <c r="F4270" s="2" t="s">
        <v>14</v>
      </c>
      <c r="G4270" s="2" t="s">
        <v>20</v>
      </c>
      <c r="H4270" s="7">
        <v>9690.42</v>
      </c>
      <c r="I4270" s="3">
        <v>45022</v>
      </c>
      <c r="J4270" s="3" t="str">
        <f>TEXT(NIgerian_Fintech[[#This Row],[TransactionDate]], "JJJJ")</f>
        <v>2023</v>
      </c>
      <c r="K4270" s="3" t="str">
        <f>TEXT(NIgerian_Fintech[[#This Row],[TransactionDate]], "MMMM")</f>
        <v>April</v>
      </c>
      <c r="L4270" s="3" t="str">
        <f>TEXT(NIgerian_Fintech[[#This Row],[TransactionDate]], "MM")</f>
        <v>04</v>
      </c>
      <c r="M4270" s="3" t="str">
        <f>TEXT(NIgerian_Fintech[[#This Row],[TransactionDate]], "tttt")</f>
        <v>Thursday</v>
      </c>
      <c r="N4270" s="2" t="s">
        <v>16</v>
      </c>
    </row>
    <row r="4271" spans="1:14" ht="14.5" x14ac:dyDescent="0.35">
      <c r="A4271" s="2" t="s">
        <v>8572</v>
      </c>
      <c r="B4271" s="2" t="s">
        <v>8573</v>
      </c>
      <c r="C4271" s="2">
        <v>55</v>
      </c>
      <c r="D4271" s="2" t="s">
        <v>12</v>
      </c>
      <c r="E4271" s="2" t="s">
        <v>93</v>
      </c>
      <c r="F4271" s="2" t="s">
        <v>35</v>
      </c>
      <c r="G4271" s="2" t="s">
        <v>26</v>
      </c>
      <c r="H4271" s="7">
        <v>7043.15</v>
      </c>
      <c r="I4271" s="3">
        <v>45358</v>
      </c>
      <c r="J4271" s="3" t="str">
        <f>TEXT(NIgerian_Fintech[[#This Row],[TransactionDate]], "JJJJ")</f>
        <v>2024</v>
      </c>
      <c r="K4271" s="3" t="str">
        <f>TEXT(NIgerian_Fintech[[#This Row],[TransactionDate]], "MMMM")</f>
        <v>March</v>
      </c>
      <c r="L4271" s="3" t="str">
        <f>TEXT(NIgerian_Fintech[[#This Row],[TransactionDate]], "MM")</f>
        <v>03</v>
      </c>
      <c r="M4271" s="3" t="str">
        <f>TEXT(NIgerian_Fintech[[#This Row],[TransactionDate]], "tttt")</f>
        <v>Thursday</v>
      </c>
      <c r="N4271" s="2" t="s">
        <v>16</v>
      </c>
    </row>
    <row r="4272" spans="1:14" ht="14.5" x14ac:dyDescent="0.35">
      <c r="A4272" s="2" t="s">
        <v>8574</v>
      </c>
      <c r="B4272" s="2" t="s">
        <v>8575</v>
      </c>
      <c r="C4272" s="2">
        <v>38</v>
      </c>
      <c r="D4272" s="2" t="s">
        <v>39</v>
      </c>
      <c r="E4272" s="2" t="s">
        <v>13</v>
      </c>
      <c r="F4272" s="2" t="s">
        <v>14</v>
      </c>
      <c r="G4272" s="2" t="s">
        <v>15</v>
      </c>
      <c r="H4272" s="7">
        <v>3539.29</v>
      </c>
      <c r="I4272" s="3">
        <v>45114</v>
      </c>
      <c r="J4272" s="3" t="str">
        <f>TEXT(NIgerian_Fintech[[#This Row],[TransactionDate]], "JJJJ")</f>
        <v>2023</v>
      </c>
      <c r="K4272" s="3" t="str">
        <f>TEXT(NIgerian_Fintech[[#This Row],[TransactionDate]], "MMMM")</f>
        <v>July</v>
      </c>
      <c r="L4272" s="3" t="str">
        <f>TEXT(NIgerian_Fintech[[#This Row],[TransactionDate]], "MM")</f>
        <v>07</v>
      </c>
      <c r="M4272" s="3" t="str">
        <f>TEXT(NIgerian_Fintech[[#This Row],[TransactionDate]], "tttt")</f>
        <v>Friday</v>
      </c>
      <c r="N4272" s="2" t="s">
        <v>16</v>
      </c>
    </row>
    <row r="4273" spans="1:14" ht="14.5" x14ac:dyDescent="0.35">
      <c r="A4273" s="2" t="s">
        <v>8576</v>
      </c>
      <c r="B4273" s="2" t="s">
        <v>8577</v>
      </c>
      <c r="C4273" s="2">
        <v>37</v>
      </c>
      <c r="D4273" s="2" t="s">
        <v>12</v>
      </c>
      <c r="E4273" s="2" t="s">
        <v>24</v>
      </c>
      <c r="F4273" s="2" t="s">
        <v>35</v>
      </c>
      <c r="G4273" s="2" t="s">
        <v>20</v>
      </c>
      <c r="H4273" s="7">
        <v>1182.75</v>
      </c>
      <c r="I4273" s="3">
        <v>45427</v>
      </c>
      <c r="J4273" s="3" t="str">
        <f>TEXT(NIgerian_Fintech[[#This Row],[TransactionDate]], "JJJJ")</f>
        <v>2024</v>
      </c>
      <c r="K4273" s="3" t="str">
        <f>TEXT(NIgerian_Fintech[[#This Row],[TransactionDate]], "MMMM")</f>
        <v>May</v>
      </c>
      <c r="L4273" s="3" t="str">
        <f>TEXT(NIgerian_Fintech[[#This Row],[TransactionDate]], "MM")</f>
        <v>05</v>
      </c>
      <c r="M4273" s="3" t="str">
        <f>TEXT(NIgerian_Fintech[[#This Row],[TransactionDate]], "tttt")</f>
        <v>Wednesday</v>
      </c>
      <c r="N4273" s="2" t="s">
        <v>16</v>
      </c>
    </row>
    <row r="4274" spans="1:14" ht="14.5" x14ac:dyDescent="0.35">
      <c r="A4274" s="2" t="s">
        <v>8578</v>
      </c>
      <c r="B4274" s="2" t="s">
        <v>8579</v>
      </c>
      <c r="C4274" s="2">
        <v>20</v>
      </c>
      <c r="D4274" s="2" t="s">
        <v>39</v>
      </c>
      <c r="E4274" s="2" t="s">
        <v>93</v>
      </c>
      <c r="F4274" s="2" t="s">
        <v>25</v>
      </c>
      <c r="G4274" s="2" t="s">
        <v>30</v>
      </c>
      <c r="H4274" s="7">
        <v>13312.54</v>
      </c>
      <c r="I4274" s="3">
        <v>45301</v>
      </c>
      <c r="J4274" s="3" t="str">
        <f>TEXT(NIgerian_Fintech[[#This Row],[TransactionDate]], "JJJJ")</f>
        <v>2024</v>
      </c>
      <c r="K4274" s="3" t="str">
        <f>TEXT(NIgerian_Fintech[[#This Row],[TransactionDate]], "MMMM")</f>
        <v>January</v>
      </c>
      <c r="L4274" s="3" t="str">
        <f>TEXT(NIgerian_Fintech[[#This Row],[TransactionDate]], "MM")</f>
        <v>01</v>
      </c>
      <c r="M4274" s="3" t="str">
        <f>TEXT(NIgerian_Fintech[[#This Row],[TransactionDate]], "tttt")</f>
        <v>Wednesday</v>
      </c>
      <c r="N4274" s="2" t="s">
        <v>21</v>
      </c>
    </row>
    <row r="4275" spans="1:14" ht="14.5" x14ac:dyDescent="0.35">
      <c r="A4275" s="2" t="s">
        <v>8580</v>
      </c>
      <c r="B4275" s="2" t="s">
        <v>8581</v>
      </c>
      <c r="C4275" s="2">
        <v>39</v>
      </c>
      <c r="D4275" s="2" t="s">
        <v>39</v>
      </c>
      <c r="E4275" s="2" t="s">
        <v>42</v>
      </c>
      <c r="F4275" s="2" t="s">
        <v>14</v>
      </c>
      <c r="G4275" s="2" t="s">
        <v>20</v>
      </c>
      <c r="H4275" s="7">
        <v>4809.5200000000004</v>
      </c>
      <c r="I4275" s="3">
        <v>45360</v>
      </c>
      <c r="J4275" s="3" t="str">
        <f>TEXT(NIgerian_Fintech[[#This Row],[TransactionDate]], "JJJJ")</f>
        <v>2024</v>
      </c>
      <c r="K4275" s="3" t="str">
        <f>TEXT(NIgerian_Fintech[[#This Row],[TransactionDate]], "MMMM")</f>
        <v>March</v>
      </c>
      <c r="L4275" s="3" t="str">
        <f>TEXT(NIgerian_Fintech[[#This Row],[TransactionDate]], "MM")</f>
        <v>03</v>
      </c>
      <c r="M4275" s="3" t="str">
        <f>TEXT(NIgerian_Fintech[[#This Row],[TransactionDate]], "tttt")</f>
        <v>Saturday</v>
      </c>
      <c r="N4275" s="2" t="s">
        <v>16</v>
      </c>
    </row>
    <row r="4276" spans="1:14" ht="14.5" x14ac:dyDescent="0.35">
      <c r="A4276" s="2" t="s">
        <v>8582</v>
      </c>
      <c r="B4276" s="2" t="s">
        <v>8583</v>
      </c>
      <c r="C4276" s="2">
        <v>64</v>
      </c>
      <c r="D4276" s="2" t="s">
        <v>12</v>
      </c>
      <c r="E4276" s="2" t="s">
        <v>24</v>
      </c>
      <c r="F4276" s="2" t="s">
        <v>19</v>
      </c>
      <c r="G4276" s="2" t="s">
        <v>20</v>
      </c>
      <c r="H4276" s="7">
        <v>905.06</v>
      </c>
      <c r="I4276" s="3">
        <v>45349</v>
      </c>
      <c r="J4276" s="3" t="str">
        <f>TEXT(NIgerian_Fintech[[#This Row],[TransactionDate]], "JJJJ")</f>
        <v>2024</v>
      </c>
      <c r="K4276" s="3" t="str">
        <f>TEXT(NIgerian_Fintech[[#This Row],[TransactionDate]], "MMMM")</f>
        <v>February</v>
      </c>
      <c r="L4276" s="3" t="str">
        <f>TEXT(NIgerian_Fintech[[#This Row],[TransactionDate]], "MM")</f>
        <v>02</v>
      </c>
      <c r="M4276" s="3" t="str">
        <f>TEXT(NIgerian_Fintech[[#This Row],[TransactionDate]], "tttt")</f>
        <v>Tuesday</v>
      </c>
      <c r="N4276" s="2" t="s">
        <v>16</v>
      </c>
    </row>
    <row r="4277" spans="1:14" ht="14.5" x14ac:dyDescent="0.35">
      <c r="A4277" s="2" t="s">
        <v>8584</v>
      </c>
      <c r="B4277" s="2" t="s">
        <v>8585</v>
      </c>
      <c r="C4277" s="2">
        <v>21</v>
      </c>
      <c r="D4277" s="2" t="s">
        <v>39</v>
      </c>
      <c r="E4277" s="2" t="s">
        <v>24</v>
      </c>
      <c r="F4277" s="2" t="s">
        <v>35</v>
      </c>
      <c r="G4277" s="2" t="s">
        <v>26</v>
      </c>
      <c r="H4277" s="7">
        <v>14818.78</v>
      </c>
      <c r="I4277" s="3">
        <v>45070</v>
      </c>
      <c r="J4277" s="3" t="str">
        <f>TEXT(NIgerian_Fintech[[#This Row],[TransactionDate]], "JJJJ")</f>
        <v>2023</v>
      </c>
      <c r="K4277" s="3" t="str">
        <f>TEXT(NIgerian_Fintech[[#This Row],[TransactionDate]], "MMMM")</f>
        <v>May</v>
      </c>
      <c r="L4277" s="3" t="str">
        <f>TEXT(NIgerian_Fintech[[#This Row],[TransactionDate]], "MM")</f>
        <v>05</v>
      </c>
      <c r="M4277" s="3" t="str">
        <f>TEXT(NIgerian_Fintech[[#This Row],[TransactionDate]], "tttt")</f>
        <v>Wednesday</v>
      </c>
      <c r="N4277" s="2" t="s">
        <v>16</v>
      </c>
    </row>
    <row r="4278" spans="1:14" ht="14.5" x14ac:dyDescent="0.35">
      <c r="A4278" s="2" t="s">
        <v>8586</v>
      </c>
      <c r="B4278" s="2" t="s">
        <v>8587</v>
      </c>
      <c r="C4278" s="2">
        <v>45</v>
      </c>
      <c r="D4278" s="2" t="s">
        <v>12</v>
      </c>
      <c r="E4278" s="2" t="s">
        <v>93</v>
      </c>
      <c r="F4278" s="2" t="s">
        <v>19</v>
      </c>
      <c r="G4278" s="2" t="s">
        <v>15</v>
      </c>
      <c r="H4278" s="7">
        <v>2651.31</v>
      </c>
      <c r="I4278" s="3">
        <v>45466</v>
      </c>
      <c r="J4278" s="3" t="str">
        <f>TEXT(NIgerian_Fintech[[#This Row],[TransactionDate]], "JJJJ")</f>
        <v>2024</v>
      </c>
      <c r="K4278" s="3" t="str">
        <f>TEXT(NIgerian_Fintech[[#This Row],[TransactionDate]], "MMMM")</f>
        <v>June</v>
      </c>
      <c r="L4278" s="3" t="str">
        <f>TEXT(NIgerian_Fintech[[#This Row],[TransactionDate]], "MM")</f>
        <v>06</v>
      </c>
      <c r="M4278" s="3" t="str">
        <f>TEXT(NIgerian_Fintech[[#This Row],[TransactionDate]], "tttt")</f>
        <v>Sunday</v>
      </c>
      <c r="N4278" s="2" t="s">
        <v>16</v>
      </c>
    </row>
    <row r="4279" spans="1:14" ht="14.5" x14ac:dyDescent="0.35">
      <c r="A4279" s="2" t="s">
        <v>8588</v>
      </c>
      <c r="B4279" s="2" t="s">
        <v>8589</v>
      </c>
      <c r="C4279" s="2">
        <v>29</v>
      </c>
      <c r="D4279" s="2" t="s">
        <v>12</v>
      </c>
      <c r="E4279" s="2" t="s">
        <v>13</v>
      </c>
      <c r="F4279" s="2" t="s">
        <v>25</v>
      </c>
      <c r="G4279" s="2" t="s">
        <v>26</v>
      </c>
      <c r="H4279" s="7">
        <v>13335.2</v>
      </c>
      <c r="I4279" s="3">
        <v>45425</v>
      </c>
      <c r="J4279" s="3" t="str">
        <f>TEXT(NIgerian_Fintech[[#This Row],[TransactionDate]], "JJJJ")</f>
        <v>2024</v>
      </c>
      <c r="K4279" s="3" t="str">
        <f>TEXT(NIgerian_Fintech[[#This Row],[TransactionDate]], "MMMM")</f>
        <v>May</v>
      </c>
      <c r="L4279" s="3" t="str">
        <f>TEXT(NIgerian_Fintech[[#This Row],[TransactionDate]], "MM")</f>
        <v>05</v>
      </c>
      <c r="M4279" s="3" t="str">
        <f>TEXT(NIgerian_Fintech[[#This Row],[TransactionDate]], "tttt")</f>
        <v>Monday</v>
      </c>
      <c r="N4279" s="2" t="s">
        <v>16</v>
      </c>
    </row>
    <row r="4280" spans="1:14" ht="14.5" x14ac:dyDescent="0.35">
      <c r="A4280" s="2" t="s">
        <v>8590</v>
      </c>
      <c r="B4280" s="2" t="s">
        <v>8591</v>
      </c>
      <c r="C4280" s="2">
        <v>55</v>
      </c>
      <c r="D4280" s="2" t="s">
        <v>39</v>
      </c>
      <c r="E4280" s="2" t="s">
        <v>29</v>
      </c>
      <c r="F4280" s="2" t="s">
        <v>49</v>
      </c>
      <c r="G4280" s="2" t="s">
        <v>26</v>
      </c>
      <c r="H4280" s="7">
        <v>8321.76</v>
      </c>
      <c r="I4280" s="3">
        <v>44932</v>
      </c>
      <c r="J4280" s="3" t="str">
        <f>TEXT(NIgerian_Fintech[[#This Row],[TransactionDate]], "JJJJ")</f>
        <v>2023</v>
      </c>
      <c r="K4280" s="3" t="str">
        <f>TEXT(NIgerian_Fintech[[#This Row],[TransactionDate]], "MMMM")</f>
        <v>January</v>
      </c>
      <c r="L4280" s="3" t="str">
        <f>TEXT(NIgerian_Fintech[[#This Row],[TransactionDate]], "MM")</f>
        <v>01</v>
      </c>
      <c r="M4280" s="3" t="str">
        <f>TEXT(NIgerian_Fintech[[#This Row],[TransactionDate]], "tttt")</f>
        <v>Friday</v>
      </c>
      <c r="N4280" s="2" t="s">
        <v>16</v>
      </c>
    </row>
    <row r="4281" spans="1:14" ht="14.5" x14ac:dyDescent="0.35">
      <c r="A4281" s="2" t="s">
        <v>8592</v>
      </c>
      <c r="B4281" s="2" t="s">
        <v>8593</v>
      </c>
      <c r="C4281" s="2">
        <v>53</v>
      </c>
      <c r="D4281" s="2" t="s">
        <v>39</v>
      </c>
      <c r="E4281" s="2" t="s">
        <v>13</v>
      </c>
      <c r="F4281" s="2" t="s">
        <v>35</v>
      </c>
      <c r="G4281" s="2" t="s">
        <v>15</v>
      </c>
      <c r="H4281" s="7">
        <v>2163.2800000000002</v>
      </c>
      <c r="I4281" s="3">
        <v>45243</v>
      </c>
      <c r="J4281" s="3" t="str">
        <f>TEXT(NIgerian_Fintech[[#This Row],[TransactionDate]], "JJJJ")</f>
        <v>2023</v>
      </c>
      <c r="K4281" s="3" t="str">
        <f>TEXT(NIgerian_Fintech[[#This Row],[TransactionDate]], "MMMM")</f>
        <v>November</v>
      </c>
      <c r="L4281" s="3" t="str">
        <f>TEXT(NIgerian_Fintech[[#This Row],[TransactionDate]], "MM")</f>
        <v>11</v>
      </c>
      <c r="M4281" s="3" t="str">
        <f>TEXT(NIgerian_Fintech[[#This Row],[TransactionDate]], "tttt")</f>
        <v>Monday</v>
      </c>
      <c r="N4281" s="2" t="s">
        <v>16</v>
      </c>
    </row>
    <row r="4282" spans="1:14" ht="14.5" x14ac:dyDescent="0.35">
      <c r="A4282" s="2" t="s">
        <v>8594</v>
      </c>
      <c r="B4282" s="2" t="s">
        <v>8595</v>
      </c>
      <c r="C4282" s="2">
        <v>64</v>
      </c>
      <c r="D4282" s="2" t="s">
        <v>39</v>
      </c>
      <c r="E4282" s="2" t="s">
        <v>74</v>
      </c>
      <c r="F4282" s="2" t="s">
        <v>49</v>
      </c>
      <c r="G4282" s="2" t="s">
        <v>26</v>
      </c>
      <c r="H4282" s="7">
        <v>794.82</v>
      </c>
      <c r="I4282" s="3">
        <v>45156</v>
      </c>
      <c r="J4282" s="3" t="str">
        <f>TEXT(NIgerian_Fintech[[#This Row],[TransactionDate]], "JJJJ")</f>
        <v>2023</v>
      </c>
      <c r="K4282" s="3" t="str">
        <f>TEXT(NIgerian_Fintech[[#This Row],[TransactionDate]], "MMMM")</f>
        <v>August</v>
      </c>
      <c r="L4282" s="3" t="str">
        <f>TEXT(NIgerian_Fintech[[#This Row],[TransactionDate]], "MM")</f>
        <v>08</v>
      </c>
      <c r="M4282" s="3" t="str">
        <f>TEXT(NIgerian_Fintech[[#This Row],[TransactionDate]], "tttt")</f>
        <v>Friday</v>
      </c>
      <c r="N4282" s="2" t="s">
        <v>16</v>
      </c>
    </row>
    <row r="4283" spans="1:14" ht="14.5" x14ac:dyDescent="0.35">
      <c r="A4283" s="2" t="s">
        <v>8596</v>
      </c>
      <c r="B4283" s="2" t="s">
        <v>8597</v>
      </c>
      <c r="C4283" s="2">
        <v>58</v>
      </c>
      <c r="D4283" s="2" t="s">
        <v>12</v>
      </c>
      <c r="E4283" s="2" t="s">
        <v>24</v>
      </c>
      <c r="F4283" s="2" t="s">
        <v>25</v>
      </c>
      <c r="G4283" s="2" t="s">
        <v>15</v>
      </c>
      <c r="H4283" s="7">
        <v>8995.5400000000009</v>
      </c>
      <c r="I4283" s="3">
        <v>45048</v>
      </c>
      <c r="J4283" s="3" t="str">
        <f>TEXT(NIgerian_Fintech[[#This Row],[TransactionDate]], "JJJJ")</f>
        <v>2023</v>
      </c>
      <c r="K4283" s="3" t="str">
        <f>TEXT(NIgerian_Fintech[[#This Row],[TransactionDate]], "MMMM")</f>
        <v>May</v>
      </c>
      <c r="L4283" s="3" t="str">
        <f>TEXT(NIgerian_Fintech[[#This Row],[TransactionDate]], "MM")</f>
        <v>05</v>
      </c>
      <c r="M4283" s="3" t="str">
        <f>TEXT(NIgerian_Fintech[[#This Row],[TransactionDate]], "tttt")</f>
        <v>Tuesday</v>
      </c>
      <c r="N4283" s="2" t="s">
        <v>16</v>
      </c>
    </row>
    <row r="4284" spans="1:14" ht="14.5" x14ac:dyDescent="0.35">
      <c r="A4284" s="2" t="s">
        <v>8598</v>
      </c>
      <c r="B4284" s="2" t="s">
        <v>8599</v>
      </c>
      <c r="C4284" s="2">
        <v>22</v>
      </c>
      <c r="D4284" s="2" t="s">
        <v>39</v>
      </c>
      <c r="E4284" s="2" t="s">
        <v>93</v>
      </c>
      <c r="F4284" s="2" t="s">
        <v>49</v>
      </c>
      <c r="G4284" s="2" t="s">
        <v>30</v>
      </c>
      <c r="H4284" s="7">
        <v>255.35</v>
      </c>
      <c r="I4284" s="3">
        <v>45421</v>
      </c>
      <c r="J4284" s="3" t="str">
        <f>TEXT(NIgerian_Fintech[[#This Row],[TransactionDate]], "JJJJ")</f>
        <v>2024</v>
      </c>
      <c r="K4284" s="3" t="str">
        <f>TEXT(NIgerian_Fintech[[#This Row],[TransactionDate]], "MMMM")</f>
        <v>May</v>
      </c>
      <c r="L4284" s="3" t="str">
        <f>TEXT(NIgerian_Fintech[[#This Row],[TransactionDate]], "MM")</f>
        <v>05</v>
      </c>
      <c r="M4284" s="3" t="str">
        <f>TEXT(NIgerian_Fintech[[#This Row],[TransactionDate]], "tttt")</f>
        <v>Thursday</v>
      </c>
      <c r="N4284" s="2" t="s">
        <v>21</v>
      </c>
    </row>
    <row r="4285" spans="1:14" ht="14.5" x14ac:dyDescent="0.35">
      <c r="A4285" s="2" t="s">
        <v>8600</v>
      </c>
      <c r="B4285" s="2" t="s">
        <v>8601</v>
      </c>
      <c r="C4285" s="2">
        <v>30</v>
      </c>
      <c r="D4285" s="2" t="s">
        <v>12</v>
      </c>
      <c r="E4285" s="2" t="s">
        <v>74</v>
      </c>
      <c r="F4285" s="2" t="s">
        <v>35</v>
      </c>
      <c r="G4285" s="2" t="s">
        <v>15</v>
      </c>
      <c r="H4285" s="7">
        <v>677.06</v>
      </c>
      <c r="I4285" s="3">
        <v>45632</v>
      </c>
      <c r="J4285" s="3" t="str">
        <f>TEXT(NIgerian_Fintech[[#This Row],[TransactionDate]], "JJJJ")</f>
        <v>2024</v>
      </c>
      <c r="K4285" s="3" t="str">
        <f>TEXT(NIgerian_Fintech[[#This Row],[TransactionDate]], "MMMM")</f>
        <v>December</v>
      </c>
      <c r="L4285" s="3" t="str">
        <f>TEXT(NIgerian_Fintech[[#This Row],[TransactionDate]], "MM")</f>
        <v>12</v>
      </c>
      <c r="M4285" s="3" t="str">
        <f>TEXT(NIgerian_Fintech[[#This Row],[TransactionDate]], "tttt")</f>
        <v>Friday</v>
      </c>
      <c r="N4285" s="2" t="s">
        <v>16</v>
      </c>
    </row>
    <row r="4286" spans="1:14" ht="14.5" x14ac:dyDescent="0.35">
      <c r="A4286" s="2" t="s">
        <v>8602</v>
      </c>
      <c r="B4286" s="2" t="s">
        <v>8603</v>
      </c>
      <c r="C4286" s="2">
        <v>40</v>
      </c>
      <c r="D4286" s="2" t="s">
        <v>12</v>
      </c>
      <c r="E4286" s="2" t="s">
        <v>29</v>
      </c>
      <c r="F4286" s="2" t="s">
        <v>55</v>
      </c>
      <c r="G4286" s="2" t="s">
        <v>36</v>
      </c>
      <c r="H4286" s="7">
        <v>12113.97</v>
      </c>
      <c r="I4286" s="3">
        <v>45543</v>
      </c>
      <c r="J4286" s="3" t="str">
        <f>TEXT(NIgerian_Fintech[[#This Row],[TransactionDate]], "JJJJ")</f>
        <v>2024</v>
      </c>
      <c r="K4286" s="3" t="str">
        <f>TEXT(NIgerian_Fintech[[#This Row],[TransactionDate]], "MMMM")</f>
        <v>September</v>
      </c>
      <c r="L4286" s="3" t="str">
        <f>TEXT(NIgerian_Fintech[[#This Row],[TransactionDate]], "MM")</f>
        <v>09</v>
      </c>
      <c r="M4286" s="3" t="str">
        <f>TEXT(NIgerian_Fintech[[#This Row],[TransactionDate]], "tttt")</f>
        <v>Sunday</v>
      </c>
      <c r="N4286" s="2" t="s">
        <v>16</v>
      </c>
    </row>
    <row r="4287" spans="1:14" ht="14.5" x14ac:dyDescent="0.35">
      <c r="A4287" s="2" t="s">
        <v>8604</v>
      </c>
      <c r="B4287" s="2" t="s">
        <v>8605</v>
      </c>
      <c r="C4287" s="2">
        <v>47</v>
      </c>
      <c r="D4287" s="2" t="s">
        <v>39</v>
      </c>
      <c r="E4287" s="2" t="s">
        <v>74</v>
      </c>
      <c r="F4287" s="2" t="s">
        <v>35</v>
      </c>
      <c r="G4287" s="2" t="s">
        <v>15</v>
      </c>
      <c r="H4287" s="7">
        <v>7740.84</v>
      </c>
      <c r="I4287" s="3">
        <v>45637</v>
      </c>
      <c r="J4287" s="3" t="str">
        <f>TEXT(NIgerian_Fintech[[#This Row],[TransactionDate]], "JJJJ")</f>
        <v>2024</v>
      </c>
      <c r="K4287" s="3" t="str">
        <f>TEXT(NIgerian_Fintech[[#This Row],[TransactionDate]], "MMMM")</f>
        <v>December</v>
      </c>
      <c r="L4287" s="3" t="str">
        <f>TEXT(NIgerian_Fintech[[#This Row],[TransactionDate]], "MM")</f>
        <v>12</v>
      </c>
      <c r="M4287" s="3" t="str">
        <f>TEXT(NIgerian_Fintech[[#This Row],[TransactionDate]], "tttt")</f>
        <v>Wednesday</v>
      </c>
      <c r="N4287" s="2" t="s">
        <v>16</v>
      </c>
    </row>
    <row r="4288" spans="1:14" ht="14.5" x14ac:dyDescent="0.35">
      <c r="A4288" s="2" t="s">
        <v>8606</v>
      </c>
      <c r="B4288" s="2" t="s">
        <v>8607</v>
      </c>
      <c r="C4288" s="2">
        <v>54</v>
      </c>
      <c r="D4288" s="2" t="s">
        <v>39</v>
      </c>
      <c r="E4288" s="2" t="s">
        <v>93</v>
      </c>
      <c r="F4288" s="2" t="s">
        <v>35</v>
      </c>
      <c r="G4288" s="2" t="s">
        <v>15</v>
      </c>
      <c r="H4288" s="7">
        <v>3949.63</v>
      </c>
      <c r="I4288" s="3">
        <v>45401</v>
      </c>
      <c r="J4288" s="3" t="str">
        <f>TEXT(NIgerian_Fintech[[#This Row],[TransactionDate]], "JJJJ")</f>
        <v>2024</v>
      </c>
      <c r="K4288" s="3" t="str">
        <f>TEXT(NIgerian_Fintech[[#This Row],[TransactionDate]], "MMMM")</f>
        <v>April</v>
      </c>
      <c r="L4288" s="3" t="str">
        <f>TEXT(NIgerian_Fintech[[#This Row],[TransactionDate]], "MM")</f>
        <v>04</v>
      </c>
      <c r="M4288" s="3" t="str">
        <f>TEXT(NIgerian_Fintech[[#This Row],[TransactionDate]], "tttt")</f>
        <v>Friday</v>
      </c>
      <c r="N4288" s="2" t="s">
        <v>21</v>
      </c>
    </row>
    <row r="4289" spans="1:14" ht="14.5" x14ac:dyDescent="0.35">
      <c r="A4289" s="2" t="s">
        <v>8608</v>
      </c>
      <c r="B4289" s="2" t="s">
        <v>8609</v>
      </c>
      <c r="C4289" s="2">
        <v>42</v>
      </c>
      <c r="D4289" s="2" t="s">
        <v>39</v>
      </c>
      <c r="E4289" s="2" t="s">
        <v>42</v>
      </c>
      <c r="F4289" s="2" t="s">
        <v>19</v>
      </c>
      <c r="G4289" s="2" t="s">
        <v>36</v>
      </c>
      <c r="H4289" s="7">
        <v>7748.52</v>
      </c>
      <c r="I4289" s="3">
        <v>45500</v>
      </c>
      <c r="J4289" s="3" t="str">
        <f>TEXT(NIgerian_Fintech[[#This Row],[TransactionDate]], "JJJJ")</f>
        <v>2024</v>
      </c>
      <c r="K4289" s="3" t="str">
        <f>TEXT(NIgerian_Fintech[[#This Row],[TransactionDate]], "MMMM")</f>
        <v>July</v>
      </c>
      <c r="L4289" s="3" t="str">
        <f>TEXT(NIgerian_Fintech[[#This Row],[TransactionDate]], "MM")</f>
        <v>07</v>
      </c>
      <c r="M4289" s="3" t="str">
        <f>TEXT(NIgerian_Fintech[[#This Row],[TransactionDate]], "tttt")</f>
        <v>Saturday</v>
      </c>
      <c r="N4289" s="2" t="s">
        <v>16</v>
      </c>
    </row>
    <row r="4290" spans="1:14" ht="14.5" x14ac:dyDescent="0.35">
      <c r="A4290" s="2" t="s">
        <v>8610</v>
      </c>
      <c r="B4290" s="2" t="s">
        <v>8611</v>
      </c>
      <c r="C4290" s="2">
        <v>44</v>
      </c>
      <c r="D4290" s="2" t="s">
        <v>12</v>
      </c>
      <c r="E4290" s="2" t="s">
        <v>64</v>
      </c>
      <c r="F4290" s="2" t="s">
        <v>55</v>
      </c>
      <c r="G4290" s="2" t="s">
        <v>15</v>
      </c>
      <c r="H4290" s="7">
        <v>8956.2900000000009</v>
      </c>
      <c r="I4290" s="3">
        <v>45434</v>
      </c>
      <c r="J4290" s="3" t="str">
        <f>TEXT(NIgerian_Fintech[[#This Row],[TransactionDate]], "JJJJ")</f>
        <v>2024</v>
      </c>
      <c r="K4290" s="3" t="str">
        <f>TEXT(NIgerian_Fintech[[#This Row],[TransactionDate]], "MMMM")</f>
        <v>May</v>
      </c>
      <c r="L4290" s="3" t="str">
        <f>TEXT(NIgerian_Fintech[[#This Row],[TransactionDate]], "MM")</f>
        <v>05</v>
      </c>
      <c r="M4290" s="3" t="str">
        <f>TEXT(NIgerian_Fintech[[#This Row],[TransactionDate]], "tttt")</f>
        <v>Wednesday</v>
      </c>
      <c r="N4290" s="2" t="s">
        <v>16</v>
      </c>
    </row>
    <row r="4291" spans="1:14" ht="14.5" x14ac:dyDescent="0.35">
      <c r="A4291" s="2" t="s">
        <v>8612</v>
      </c>
      <c r="B4291" s="2" t="s">
        <v>8613</v>
      </c>
      <c r="C4291" s="2">
        <v>31</v>
      </c>
      <c r="D4291" s="2" t="s">
        <v>39</v>
      </c>
      <c r="E4291" s="2" t="s">
        <v>29</v>
      </c>
      <c r="F4291" s="2" t="s">
        <v>55</v>
      </c>
      <c r="G4291" s="2" t="s">
        <v>20</v>
      </c>
      <c r="H4291" s="7">
        <v>8330.67</v>
      </c>
      <c r="I4291" s="3">
        <v>45518</v>
      </c>
      <c r="J4291" s="3" t="str">
        <f>TEXT(NIgerian_Fintech[[#This Row],[TransactionDate]], "JJJJ")</f>
        <v>2024</v>
      </c>
      <c r="K4291" s="3" t="str">
        <f>TEXT(NIgerian_Fintech[[#This Row],[TransactionDate]], "MMMM")</f>
        <v>August</v>
      </c>
      <c r="L4291" s="3" t="str">
        <f>TEXT(NIgerian_Fintech[[#This Row],[TransactionDate]], "MM")</f>
        <v>08</v>
      </c>
      <c r="M4291" s="3" t="str">
        <f>TEXT(NIgerian_Fintech[[#This Row],[TransactionDate]], "tttt")</f>
        <v>Wednesday</v>
      </c>
      <c r="N4291" s="2" t="s">
        <v>16</v>
      </c>
    </row>
    <row r="4292" spans="1:14" ht="14.5" x14ac:dyDescent="0.35">
      <c r="A4292" s="2" t="s">
        <v>8614</v>
      </c>
      <c r="B4292" s="2" t="s">
        <v>8615</v>
      </c>
      <c r="C4292" s="2">
        <v>64</v>
      </c>
      <c r="D4292" s="2" t="s">
        <v>12</v>
      </c>
      <c r="E4292" s="2" t="s">
        <v>13</v>
      </c>
      <c r="F4292" s="2" t="s">
        <v>55</v>
      </c>
      <c r="G4292" s="2" t="s">
        <v>26</v>
      </c>
      <c r="H4292" s="7">
        <v>10287.709999999999</v>
      </c>
      <c r="I4292" s="3">
        <v>45101</v>
      </c>
      <c r="J4292" s="3" t="str">
        <f>TEXT(NIgerian_Fintech[[#This Row],[TransactionDate]], "JJJJ")</f>
        <v>2023</v>
      </c>
      <c r="K4292" s="3" t="str">
        <f>TEXT(NIgerian_Fintech[[#This Row],[TransactionDate]], "MMMM")</f>
        <v>June</v>
      </c>
      <c r="L4292" s="3" t="str">
        <f>TEXT(NIgerian_Fintech[[#This Row],[TransactionDate]], "MM")</f>
        <v>06</v>
      </c>
      <c r="M4292" s="3" t="str">
        <f>TEXT(NIgerian_Fintech[[#This Row],[TransactionDate]], "tttt")</f>
        <v>Saturday</v>
      </c>
      <c r="N4292" s="2" t="s">
        <v>16</v>
      </c>
    </row>
    <row r="4293" spans="1:14" ht="14.5" x14ac:dyDescent="0.35">
      <c r="A4293" s="2" t="s">
        <v>8616</v>
      </c>
      <c r="B4293" s="2" t="s">
        <v>8617</v>
      </c>
      <c r="C4293" s="2">
        <v>53</v>
      </c>
      <c r="D4293" s="2" t="s">
        <v>39</v>
      </c>
      <c r="E4293" s="2" t="s">
        <v>52</v>
      </c>
      <c r="F4293" s="2" t="s">
        <v>35</v>
      </c>
      <c r="G4293" s="2" t="s">
        <v>26</v>
      </c>
      <c r="H4293" s="7">
        <v>28182.240000000002</v>
      </c>
      <c r="I4293" s="3">
        <v>45447</v>
      </c>
      <c r="J4293" s="3" t="str">
        <f>TEXT(NIgerian_Fintech[[#This Row],[TransactionDate]], "JJJJ")</f>
        <v>2024</v>
      </c>
      <c r="K4293" s="3" t="str">
        <f>TEXT(NIgerian_Fintech[[#This Row],[TransactionDate]], "MMMM")</f>
        <v>June</v>
      </c>
      <c r="L4293" s="3" t="str">
        <f>TEXT(NIgerian_Fintech[[#This Row],[TransactionDate]], "MM")</f>
        <v>06</v>
      </c>
      <c r="M4293" s="3" t="str">
        <f>TEXT(NIgerian_Fintech[[#This Row],[TransactionDate]], "tttt")</f>
        <v>Tuesday</v>
      </c>
      <c r="N4293" s="2" t="s">
        <v>16</v>
      </c>
    </row>
    <row r="4294" spans="1:14" ht="14.5" x14ac:dyDescent="0.35">
      <c r="A4294" s="2" t="s">
        <v>8618</v>
      </c>
      <c r="B4294" s="2" t="s">
        <v>8619</v>
      </c>
      <c r="C4294" s="2">
        <v>56</v>
      </c>
      <c r="D4294" s="2" t="s">
        <v>39</v>
      </c>
      <c r="E4294" s="2" t="s">
        <v>29</v>
      </c>
      <c r="F4294" s="2" t="s">
        <v>25</v>
      </c>
      <c r="G4294" s="2" t="s">
        <v>30</v>
      </c>
      <c r="H4294" s="7">
        <v>4922.9399999999996</v>
      </c>
      <c r="I4294" s="3">
        <v>45618</v>
      </c>
      <c r="J4294" s="3" t="str">
        <f>TEXT(NIgerian_Fintech[[#This Row],[TransactionDate]], "JJJJ")</f>
        <v>2024</v>
      </c>
      <c r="K4294" s="3" t="str">
        <f>TEXT(NIgerian_Fintech[[#This Row],[TransactionDate]], "MMMM")</f>
        <v>November</v>
      </c>
      <c r="L4294" s="3" t="str">
        <f>TEXT(NIgerian_Fintech[[#This Row],[TransactionDate]], "MM")</f>
        <v>11</v>
      </c>
      <c r="M4294" s="3" t="str">
        <f>TEXT(NIgerian_Fintech[[#This Row],[TransactionDate]], "tttt")</f>
        <v>Friday</v>
      </c>
      <c r="N4294" s="2" t="s">
        <v>16</v>
      </c>
    </row>
    <row r="4295" spans="1:14" ht="14.5" x14ac:dyDescent="0.35">
      <c r="A4295" s="2" t="s">
        <v>8620</v>
      </c>
      <c r="B4295" s="2" t="s">
        <v>8621</v>
      </c>
      <c r="C4295" s="2">
        <v>33</v>
      </c>
      <c r="D4295" s="2" t="s">
        <v>12</v>
      </c>
      <c r="E4295" s="2" t="s">
        <v>74</v>
      </c>
      <c r="F4295" s="2" t="s">
        <v>55</v>
      </c>
      <c r="G4295" s="2" t="s">
        <v>30</v>
      </c>
      <c r="H4295" s="7">
        <v>3583.21</v>
      </c>
      <c r="I4295" s="3">
        <v>45197</v>
      </c>
      <c r="J4295" s="3" t="str">
        <f>TEXT(NIgerian_Fintech[[#This Row],[TransactionDate]], "JJJJ")</f>
        <v>2023</v>
      </c>
      <c r="K4295" s="3" t="str">
        <f>TEXT(NIgerian_Fintech[[#This Row],[TransactionDate]], "MMMM")</f>
        <v>September</v>
      </c>
      <c r="L4295" s="3" t="str">
        <f>TEXT(NIgerian_Fintech[[#This Row],[TransactionDate]], "MM")</f>
        <v>09</v>
      </c>
      <c r="M4295" s="3" t="str">
        <f>TEXT(NIgerian_Fintech[[#This Row],[TransactionDate]], "tttt")</f>
        <v>Thursday</v>
      </c>
      <c r="N4295" s="2" t="s">
        <v>16</v>
      </c>
    </row>
    <row r="4296" spans="1:14" ht="14.5" x14ac:dyDescent="0.35">
      <c r="A4296" s="2" t="s">
        <v>8622</v>
      </c>
      <c r="B4296" s="2" t="s">
        <v>8623</v>
      </c>
      <c r="C4296" s="2">
        <v>39</v>
      </c>
      <c r="D4296" s="2" t="s">
        <v>12</v>
      </c>
      <c r="E4296" s="2" t="s">
        <v>42</v>
      </c>
      <c r="F4296" s="2" t="s">
        <v>14</v>
      </c>
      <c r="G4296" s="2" t="s">
        <v>36</v>
      </c>
      <c r="H4296" s="7">
        <v>391.93</v>
      </c>
      <c r="I4296" s="3">
        <v>45600</v>
      </c>
      <c r="J4296" s="3" t="str">
        <f>TEXT(NIgerian_Fintech[[#This Row],[TransactionDate]], "JJJJ")</f>
        <v>2024</v>
      </c>
      <c r="K4296" s="3" t="str">
        <f>TEXT(NIgerian_Fintech[[#This Row],[TransactionDate]], "MMMM")</f>
        <v>November</v>
      </c>
      <c r="L4296" s="3" t="str">
        <f>TEXT(NIgerian_Fintech[[#This Row],[TransactionDate]], "MM")</f>
        <v>11</v>
      </c>
      <c r="M4296" s="3" t="str">
        <f>TEXT(NIgerian_Fintech[[#This Row],[TransactionDate]], "tttt")</f>
        <v>Monday</v>
      </c>
      <c r="N4296" s="2" t="s">
        <v>16</v>
      </c>
    </row>
    <row r="4297" spans="1:14" ht="14.5" x14ac:dyDescent="0.35">
      <c r="A4297" s="2" t="s">
        <v>8624</v>
      </c>
      <c r="B4297" s="2" t="s">
        <v>8625</v>
      </c>
      <c r="C4297" s="2">
        <v>38</v>
      </c>
      <c r="D4297" s="2" t="s">
        <v>39</v>
      </c>
      <c r="E4297" s="2" t="s">
        <v>93</v>
      </c>
      <c r="F4297" s="2" t="s">
        <v>49</v>
      </c>
      <c r="G4297" s="2" t="s">
        <v>20</v>
      </c>
      <c r="H4297" s="7">
        <v>1590.81</v>
      </c>
      <c r="I4297" s="3">
        <v>45644</v>
      </c>
      <c r="J4297" s="3" t="str">
        <f>TEXT(NIgerian_Fintech[[#This Row],[TransactionDate]], "JJJJ")</f>
        <v>2024</v>
      </c>
      <c r="K4297" s="3" t="str">
        <f>TEXT(NIgerian_Fintech[[#This Row],[TransactionDate]], "MMMM")</f>
        <v>December</v>
      </c>
      <c r="L4297" s="3" t="str">
        <f>TEXT(NIgerian_Fintech[[#This Row],[TransactionDate]], "MM")</f>
        <v>12</v>
      </c>
      <c r="M4297" s="3" t="str">
        <f>TEXT(NIgerian_Fintech[[#This Row],[TransactionDate]], "tttt")</f>
        <v>Wednesday</v>
      </c>
      <c r="N4297" s="2" t="s">
        <v>16</v>
      </c>
    </row>
    <row r="4298" spans="1:14" ht="14.5" x14ac:dyDescent="0.35">
      <c r="A4298" s="2" t="s">
        <v>8626</v>
      </c>
      <c r="B4298" s="2" t="s">
        <v>8627</v>
      </c>
      <c r="C4298" s="2">
        <v>38</v>
      </c>
      <c r="D4298" s="2" t="s">
        <v>39</v>
      </c>
      <c r="E4298" s="2" t="s">
        <v>42</v>
      </c>
      <c r="F4298" s="2" t="s">
        <v>25</v>
      </c>
      <c r="G4298" s="2" t="s">
        <v>30</v>
      </c>
      <c r="H4298" s="7">
        <v>1123.29</v>
      </c>
      <c r="I4298" s="3">
        <v>45498</v>
      </c>
      <c r="J4298" s="3" t="str">
        <f>TEXT(NIgerian_Fintech[[#This Row],[TransactionDate]], "JJJJ")</f>
        <v>2024</v>
      </c>
      <c r="K4298" s="3" t="str">
        <f>TEXT(NIgerian_Fintech[[#This Row],[TransactionDate]], "MMMM")</f>
        <v>July</v>
      </c>
      <c r="L4298" s="3" t="str">
        <f>TEXT(NIgerian_Fintech[[#This Row],[TransactionDate]], "MM")</f>
        <v>07</v>
      </c>
      <c r="M4298" s="3" t="str">
        <f>TEXT(NIgerian_Fintech[[#This Row],[TransactionDate]], "tttt")</f>
        <v>Thursday</v>
      </c>
      <c r="N4298" s="2" t="s">
        <v>16</v>
      </c>
    </row>
    <row r="4299" spans="1:14" ht="14.5" x14ac:dyDescent="0.35">
      <c r="A4299" s="2" t="s">
        <v>8628</v>
      </c>
      <c r="B4299" s="2" t="s">
        <v>8629</v>
      </c>
      <c r="C4299" s="2">
        <v>25</v>
      </c>
      <c r="D4299" s="2" t="s">
        <v>39</v>
      </c>
      <c r="E4299" s="2" t="s">
        <v>42</v>
      </c>
      <c r="F4299" s="2" t="s">
        <v>14</v>
      </c>
      <c r="G4299" s="2" t="s">
        <v>26</v>
      </c>
      <c r="H4299" s="7">
        <v>4086.36</v>
      </c>
      <c r="I4299" s="3">
        <v>45112</v>
      </c>
      <c r="J4299" s="3" t="str">
        <f>TEXT(NIgerian_Fintech[[#This Row],[TransactionDate]], "JJJJ")</f>
        <v>2023</v>
      </c>
      <c r="K4299" s="3" t="str">
        <f>TEXT(NIgerian_Fintech[[#This Row],[TransactionDate]], "MMMM")</f>
        <v>July</v>
      </c>
      <c r="L4299" s="3" t="str">
        <f>TEXT(NIgerian_Fintech[[#This Row],[TransactionDate]], "MM")</f>
        <v>07</v>
      </c>
      <c r="M4299" s="3" t="str">
        <f>TEXT(NIgerian_Fintech[[#This Row],[TransactionDate]], "tttt")</f>
        <v>Wednesday</v>
      </c>
      <c r="N4299" s="2" t="s">
        <v>16</v>
      </c>
    </row>
    <row r="4300" spans="1:14" ht="14.5" x14ac:dyDescent="0.35">
      <c r="A4300" s="2" t="s">
        <v>8630</v>
      </c>
      <c r="B4300" s="2" t="s">
        <v>8631</v>
      </c>
      <c r="C4300" s="2">
        <v>33</v>
      </c>
      <c r="D4300" s="2" t="s">
        <v>39</v>
      </c>
      <c r="E4300" s="2" t="s">
        <v>93</v>
      </c>
      <c r="F4300" s="2" t="s">
        <v>35</v>
      </c>
      <c r="G4300" s="2" t="s">
        <v>30</v>
      </c>
      <c r="H4300" s="7">
        <v>9415.85</v>
      </c>
      <c r="I4300" s="3">
        <v>45513</v>
      </c>
      <c r="J4300" s="3" t="str">
        <f>TEXT(NIgerian_Fintech[[#This Row],[TransactionDate]], "JJJJ")</f>
        <v>2024</v>
      </c>
      <c r="K4300" s="3" t="str">
        <f>TEXT(NIgerian_Fintech[[#This Row],[TransactionDate]], "MMMM")</f>
        <v>August</v>
      </c>
      <c r="L4300" s="3" t="str">
        <f>TEXT(NIgerian_Fintech[[#This Row],[TransactionDate]], "MM")</f>
        <v>08</v>
      </c>
      <c r="M4300" s="3" t="str">
        <f>TEXT(NIgerian_Fintech[[#This Row],[TransactionDate]], "tttt")</f>
        <v>Friday</v>
      </c>
      <c r="N4300" s="2" t="s">
        <v>16</v>
      </c>
    </row>
    <row r="4301" spans="1:14" ht="14.5" x14ac:dyDescent="0.35">
      <c r="A4301" s="2" t="s">
        <v>8632</v>
      </c>
      <c r="B4301" s="2" t="s">
        <v>8633</v>
      </c>
      <c r="C4301" s="2">
        <v>48</v>
      </c>
      <c r="D4301" s="2" t="s">
        <v>39</v>
      </c>
      <c r="E4301" s="2" t="s">
        <v>52</v>
      </c>
      <c r="F4301" s="2" t="s">
        <v>35</v>
      </c>
      <c r="G4301" s="2" t="s">
        <v>30</v>
      </c>
      <c r="H4301" s="7">
        <v>474.42</v>
      </c>
      <c r="I4301" s="3">
        <v>45020</v>
      </c>
      <c r="J4301" s="3" t="str">
        <f>TEXT(NIgerian_Fintech[[#This Row],[TransactionDate]], "JJJJ")</f>
        <v>2023</v>
      </c>
      <c r="K4301" s="3" t="str">
        <f>TEXT(NIgerian_Fintech[[#This Row],[TransactionDate]], "MMMM")</f>
        <v>April</v>
      </c>
      <c r="L4301" s="3" t="str">
        <f>TEXT(NIgerian_Fintech[[#This Row],[TransactionDate]], "MM")</f>
        <v>04</v>
      </c>
      <c r="M4301" s="3" t="str">
        <f>TEXT(NIgerian_Fintech[[#This Row],[TransactionDate]], "tttt")</f>
        <v>Tuesday</v>
      </c>
      <c r="N4301" s="2" t="s">
        <v>16</v>
      </c>
    </row>
    <row r="4302" spans="1:14" ht="14.5" x14ac:dyDescent="0.35">
      <c r="A4302" s="2" t="s">
        <v>8634</v>
      </c>
      <c r="B4302" s="2" t="s">
        <v>8635</v>
      </c>
      <c r="C4302" s="2">
        <v>59</v>
      </c>
      <c r="D4302" s="2" t="s">
        <v>12</v>
      </c>
      <c r="E4302" s="2" t="s">
        <v>93</v>
      </c>
      <c r="F4302" s="2" t="s">
        <v>14</v>
      </c>
      <c r="G4302" s="2" t="s">
        <v>15</v>
      </c>
      <c r="H4302" s="7">
        <v>13007.22</v>
      </c>
      <c r="I4302" s="3">
        <v>45505</v>
      </c>
      <c r="J4302" s="3" t="str">
        <f>TEXT(NIgerian_Fintech[[#This Row],[TransactionDate]], "JJJJ")</f>
        <v>2024</v>
      </c>
      <c r="K4302" s="3" t="str">
        <f>TEXT(NIgerian_Fintech[[#This Row],[TransactionDate]], "MMMM")</f>
        <v>August</v>
      </c>
      <c r="L4302" s="3" t="str">
        <f>TEXT(NIgerian_Fintech[[#This Row],[TransactionDate]], "MM")</f>
        <v>08</v>
      </c>
      <c r="M4302" s="3" t="str">
        <f>TEXT(NIgerian_Fintech[[#This Row],[TransactionDate]], "tttt")</f>
        <v>Thursday</v>
      </c>
      <c r="N4302" s="2" t="s">
        <v>16</v>
      </c>
    </row>
    <row r="4303" spans="1:14" ht="14.5" x14ac:dyDescent="0.35">
      <c r="A4303" s="2" t="s">
        <v>8636</v>
      </c>
      <c r="B4303" s="2" t="s">
        <v>8637</v>
      </c>
      <c r="C4303" s="2">
        <v>27</v>
      </c>
      <c r="D4303" s="2" t="s">
        <v>12</v>
      </c>
      <c r="E4303" s="2" t="s">
        <v>52</v>
      </c>
      <c r="F4303" s="2" t="s">
        <v>19</v>
      </c>
      <c r="G4303" s="2" t="s">
        <v>30</v>
      </c>
      <c r="H4303" s="7">
        <v>5065.5600000000004</v>
      </c>
      <c r="I4303" s="3">
        <v>45440</v>
      </c>
      <c r="J4303" s="3" t="str">
        <f>TEXT(NIgerian_Fintech[[#This Row],[TransactionDate]], "JJJJ")</f>
        <v>2024</v>
      </c>
      <c r="K4303" s="3" t="str">
        <f>TEXT(NIgerian_Fintech[[#This Row],[TransactionDate]], "MMMM")</f>
        <v>May</v>
      </c>
      <c r="L4303" s="3" t="str">
        <f>TEXT(NIgerian_Fintech[[#This Row],[TransactionDate]], "MM")</f>
        <v>05</v>
      </c>
      <c r="M4303" s="3" t="str">
        <f>TEXT(NIgerian_Fintech[[#This Row],[TransactionDate]], "tttt")</f>
        <v>Tuesday</v>
      </c>
      <c r="N4303" s="2" t="s">
        <v>16</v>
      </c>
    </row>
    <row r="4304" spans="1:14" ht="14.5" x14ac:dyDescent="0.35">
      <c r="A4304" s="2" t="s">
        <v>8638</v>
      </c>
      <c r="B4304" s="2" t="s">
        <v>8639</v>
      </c>
      <c r="C4304" s="2">
        <v>49</v>
      </c>
      <c r="D4304" s="2" t="s">
        <v>12</v>
      </c>
      <c r="E4304" s="2" t="s">
        <v>93</v>
      </c>
      <c r="F4304" s="2" t="s">
        <v>19</v>
      </c>
      <c r="G4304" s="2" t="s">
        <v>36</v>
      </c>
      <c r="H4304" s="7">
        <v>33105.67</v>
      </c>
      <c r="I4304" s="3">
        <v>45104</v>
      </c>
      <c r="J4304" s="3" t="str">
        <f>TEXT(NIgerian_Fintech[[#This Row],[TransactionDate]], "JJJJ")</f>
        <v>2023</v>
      </c>
      <c r="K4304" s="3" t="str">
        <f>TEXT(NIgerian_Fintech[[#This Row],[TransactionDate]], "MMMM")</f>
        <v>June</v>
      </c>
      <c r="L4304" s="3" t="str">
        <f>TEXT(NIgerian_Fintech[[#This Row],[TransactionDate]], "MM")</f>
        <v>06</v>
      </c>
      <c r="M4304" s="3" t="str">
        <f>TEXT(NIgerian_Fintech[[#This Row],[TransactionDate]], "tttt")</f>
        <v>Tuesday</v>
      </c>
      <c r="N4304" s="2" t="s">
        <v>16</v>
      </c>
    </row>
    <row r="4305" spans="1:14" ht="14.5" x14ac:dyDescent="0.35">
      <c r="A4305" s="2" t="s">
        <v>8640</v>
      </c>
      <c r="B4305" s="2" t="s">
        <v>8641</v>
      </c>
      <c r="C4305" s="2">
        <v>51</v>
      </c>
      <c r="D4305" s="2" t="s">
        <v>12</v>
      </c>
      <c r="E4305" s="2" t="s">
        <v>74</v>
      </c>
      <c r="F4305" s="2" t="s">
        <v>14</v>
      </c>
      <c r="G4305" s="2" t="s">
        <v>26</v>
      </c>
      <c r="H4305" s="7">
        <v>8402.2099999999991</v>
      </c>
      <c r="I4305" s="3">
        <v>45580</v>
      </c>
      <c r="J4305" s="3" t="str">
        <f>TEXT(NIgerian_Fintech[[#This Row],[TransactionDate]], "JJJJ")</f>
        <v>2024</v>
      </c>
      <c r="K4305" s="3" t="str">
        <f>TEXT(NIgerian_Fintech[[#This Row],[TransactionDate]], "MMMM")</f>
        <v>October</v>
      </c>
      <c r="L4305" s="3" t="str">
        <f>TEXT(NIgerian_Fintech[[#This Row],[TransactionDate]], "MM")</f>
        <v>10</v>
      </c>
      <c r="M4305" s="3" t="str">
        <f>TEXT(NIgerian_Fintech[[#This Row],[TransactionDate]], "tttt")</f>
        <v>Tuesday</v>
      </c>
      <c r="N4305" s="2" t="s">
        <v>21</v>
      </c>
    </row>
    <row r="4306" spans="1:14" ht="14.5" x14ac:dyDescent="0.35">
      <c r="A4306" s="2" t="s">
        <v>8642</v>
      </c>
      <c r="B4306" s="2" t="s">
        <v>8643</v>
      </c>
      <c r="C4306" s="2">
        <v>26</v>
      </c>
      <c r="D4306" s="2" t="s">
        <v>39</v>
      </c>
      <c r="E4306" s="2" t="s">
        <v>52</v>
      </c>
      <c r="F4306" s="2" t="s">
        <v>19</v>
      </c>
      <c r="G4306" s="2" t="s">
        <v>36</v>
      </c>
      <c r="H4306" s="7">
        <v>14756.17</v>
      </c>
      <c r="I4306" s="3">
        <v>45482</v>
      </c>
      <c r="J4306" s="3" t="str">
        <f>TEXT(NIgerian_Fintech[[#This Row],[TransactionDate]], "JJJJ")</f>
        <v>2024</v>
      </c>
      <c r="K4306" s="3" t="str">
        <f>TEXT(NIgerian_Fintech[[#This Row],[TransactionDate]], "MMMM")</f>
        <v>July</v>
      </c>
      <c r="L4306" s="3" t="str">
        <f>TEXT(NIgerian_Fintech[[#This Row],[TransactionDate]], "MM")</f>
        <v>07</v>
      </c>
      <c r="M4306" s="3" t="str">
        <f>TEXT(NIgerian_Fintech[[#This Row],[TransactionDate]], "tttt")</f>
        <v>Tuesday</v>
      </c>
      <c r="N4306" s="2" t="s">
        <v>69</v>
      </c>
    </row>
    <row r="4307" spans="1:14" ht="14.5" x14ac:dyDescent="0.35">
      <c r="A4307" s="2" t="s">
        <v>8644</v>
      </c>
      <c r="B4307" s="2" t="s">
        <v>8645</v>
      </c>
      <c r="C4307" s="2">
        <v>34</v>
      </c>
      <c r="D4307" s="2" t="s">
        <v>12</v>
      </c>
      <c r="E4307" s="2" t="s">
        <v>74</v>
      </c>
      <c r="F4307" s="2" t="s">
        <v>49</v>
      </c>
      <c r="G4307" s="2" t="s">
        <v>36</v>
      </c>
      <c r="H4307" s="7">
        <v>19745.86</v>
      </c>
      <c r="I4307" s="3">
        <v>45612</v>
      </c>
      <c r="J4307" s="3" t="str">
        <f>TEXT(NIgerian_Fintech[[#This Row],[TransactionDate]], "JJJJ")</f>
        <v>2024</v>
      </c>
      <c r="K4307" s="3" t="str">
        <f>TEXT(NIgerian_Fintech[[#This Row],[TransactionDate]], "MMMM")</f>
        <v>November</v>
      </c>
      <c r="L4307" s="3" t="str">
        <f>TEXT(NIgerian_Fintech[[#This Row],[TransactionDate]], "MM")</f>
        <v>11</v>
      </c>
      <c r="M4307" s="3" t="str">
        <f>TEXT(NIgerian_Fintech[[#This Row],[TransactionDate]], "tttt")</f>
        <v>Saturday</v>
      </c>
      <c r="N4307" s="2" t="s">
        <v>21</v>
      </c>
    </row>
    <row r="4308" spans="1:14" ht="14.5" x14ac:dyDescent="0.35">
      <c r="A4308" s="2" t="s">
        <v>8646</v>
      </c>
      <c r="B4308" s="2" t="s">
        <v>8647</v>
      </c>
      <c r="C4308" s="2">
        <v>28</v>
      </c>
      <c r="D4308" s="2" t="s">
        <v>12</v>
      </c>
      <c r="E4308" s="2" t="s">
        <v>29</v>
      </c>
      <c r="F4308" s="2" t="s">
        <v>49</v>
      </c>
      <c r="G4308" s="2" t="s">
        <v>20</v>
      </c>
      <c r="H4308" s="7">
        <v>21968.41</v>
      </c>
      <c r="I4308" s="3">
        <v>45221</v>
      </c>
      <c r="J4308" s="3" t="str">
        <f>TEXT(NIgerian_Fintech[[#This Row],[TransactionDate]], "JJJJ")</f>
        <v>2023</v>
      </c>
      <c r="K4308" s="3" t="str">
        <f>TEXT(NIgerian_Fintech[[#This Row],[TransactionDate]], "MMMM")</f>
        <v>October</v>
      </c>
      <c r="L4308" s="3" t="str">
        <f>TEXT(NIgerian_Fintech[[#This Row],[TransactionDate]], "MM")</f>
        <v>10</v>
      </c>
      <c r="M4308" s="3" t="str">
        <f>TEXT(NIgerian_Fintech[[#This Row],[TransactionDate]], "tttt")</f>
        <v>Sunday</v>
      </c>
      <c r="N4308" s="2" t="s">
        <v>69</v>
      </c>
    </row>
    <row r="4309" spans="1:14" ht="14.5" x14ac:dyDescent="0.35">
      <c r="A4309" s="2" t="s">
        <v>8648</v>
      </c>
      <c r="B4309" s="2" t="s">
        <v>8649</v>
      </c>
      <c r="C4309" s="2">
        <v>49</v>
      </c>
      <c r="D4309" s="2" t="s">
        <v>12</v>
      </c>
      <c r="E4309" s="2" t="s">
        <v>52</v>
      </c>
      <c r="F4309" s="2" t="s">
        <v>35</v>
      </c>
      <c r="G4309" s="2" t="s">
        <v>15</v>
      </c>
      <c r="H4309" s="7">
        <v>7307.7</v>
      </c>
      <c r="I4309" s="3">
        <v>45157</v>
      </c>
      <c r="J4309" s="3" t="str">
        <f>TEXT(NIgerian_Fintech[[#This Row],[TransactionDate]], "JJJJ")</f>
        <v>2023</v>
      </c>
      <c r="K4309" s="3" t="str">
        <f>TEXT(NIgerian_Fintech[[#This Row],[TransactionDate]], "MMMM")</f>
        <v>August</v>
      </c>
      <c r="L4309" s="3" t="str">
        <f>TEXT(NIgerian_Fintech[[#This Row],[TransactionDate]], "MM")</f>
        <v>08</v>
      </c>
      <c r="M4309" s="3" t="str">
        <f>TEXT(NIgerian_Fintech[[#This Row],[TransactionDate]], "tttt")</f>
        <v>Saturday</v>
      </c>
      <c r="N4309" s="2" t="s">
        <v>21</v>
      </c>
    </row>
    <row r="4310" spans="1:14" ht="14.5" x14ac:dyDescent="0.35">
      <c r="A4310" s="2" t="s">
        <v>8650</v>
      </c>
      <c r="B4310" s="2" t="s">
        <v>8651</v>
      </c>
      <c r="C4310" s="2">
        <v>27</v>
      </c>
      <c r="D4310" s="2" t="s">
        <v>39</v>
      </c>
      <c r="E4310" s="2" t="s">
        <v>52</v>
      </c>
      <c r="F4310" s="2" t="s">
        <v>19</v>
      </c>
      <c r="G4310" s="2" t="s">
        <v>36</v>
      </c>
      <c r="H4310" s="7">
        <v>5054.1099999999997</v>
      </c>
      <c r="I4310" s="3">
        <v>45162</v>
      </c>
      <c r="J4310" s="3" t="str">
        <f>TEXT(NIgerian_Fintech[[#This Row],[TransactionDate]], "JJJJ")</f>
        <v>2023</v>
      </c>
      <c r="K4310" s="3" t="str">
        <f>TEXT(NIgerian_Fintech[[#This Row],[TransactionDate]], "MMMM")</f>
        <v>August</v>
      </c>
      <c r="L4310" s="3" t="str">
        <f>TEXT(NIgerian_Fintech[[#This Row],[TransactionDate]], "MM")</f>
        <v>08</v>
      </c>
      <c r="M4310" s="3" t="str">
        <f>TEXT(NIgerian_Fintech[[#This Row],[TransactionDate]], "tttt")</f>
        <v>Thursday</v>
      </c>
      <c r="N4310" s="2" t="s">
        <v>16</v>
      </c>
    </row>
    <row r="4311" spans="1:14" ht="14.5" x14ac:dyDescent="0.35">
      <c r="A4311" s="2" t="s">
        <v>8652</v>
      </c>
      <c r="B4311" s="2" t="s">
        <v>8653</v>
      </c>
      <c r="C4311" s="2">
        <v>39</v>
      </c>
      <c r="D4311" s="2" t="s">
        <v>12</v>
      </c>
      <c r="E4311" s="2" t="s">
        <v>93</v>
      </c>
      <c r="F4311" s="2" t="s">
        <v>55</v>
      </c>
      <c r="G4311" s="2" t="s">
        <v>20</v>
      </c>
      <c r="H4311" s="7">
        <v>8221.52</v>
      </c>
      <c r="I4311" s="3">
        <v>45019</v>
      </c>
      <c r="J4311" s="3" t="str">
        <f>TEXT(NIgerian_Fintech[[#This Row],[TransactionDate]], "JJJJ")</f>
        <v>2023</v>
      </c>
      <c r="K4311" s="3" t="str">
        <f>TEXT(NIgerian_Fintech[[#This Row],[TransactionDate]], "MMMM")</f>
        <v>April</v>
      </c>
      <c r="L4311" s="3" t="str">
        <f>TEXT(NIgerian_Fintech[[#This Row],[TransactionDate]], "MM")</f>
        <v>04</v>
      </c>
      <c r="M4311" s="3" t="str">
        <f>TEXT(NIgerian_Fintech[[#This Row],[TransactionDate]], "tttt")</f>
        <v>Monday</v>
      </c>
      <c r="N4311" s="2" t="s">
        <v>16</v>
      </c>
    </row>
    <row r="4312" spans="1:14" ht="14.5" x14ac:dyDescent="0.35">
      <c r="A4312" s="2" t="s">
        <v>8654</v>
      </c>
      <c r="B4312" s="2" t="s">
        <v>8655</v>
      </c>
      <c r="C4312" s="2">
        <v>34</v>
      </c>
      <c r="D4312" s="2" t="s">
        <v>39</v>
      </c>
      <c r="E4312" s="2" t="s">
        <v>52</v>
      </c>
      <c r="F4312" s="2" t="s">
        <v>14</v>
      </c>
      <c r="G4312" s="2" t="s">
        <v>26</v>
      </c>
      <c r="H4312" s="7">
        <v>5142.82</v>
      </c>
      <c r="I4312" s="3">
        <v>45413</v>
      </c>
      <c r="J4312" s="3" t="str">
        <f>TEXT(NIgerian_Fintech[[#This Row],[TransactionDate]], "JJJJ")</f>
        <v>2024</v>
      </c>
      <c r="K4312" s="3" t="str">
        <f>TEXT(NIgerian_Fintech[[#This Row],[TransactionDate]], "MMMM")</f>
        <v>May</v>
      </c>
      <c r="L4312" s="3" t="str">
        <f>TEXT(NIgerian_Fintech[[#This Row],[TransactionDate]], "MM")</f>
        <v>05</v>
      </c>
      <c r="M4312" s="3" t="str">
        <f>TEXT(NIgerian_Fintech[[#This Row],[TransactionDate]], "tttt")</f>
        <v>Wednesday</v>
      </c>
      <c r="N4312" s="2" t="s">
        <v>69</v>
      </c>
    </row>
    <row r="4313" spans="1:14" ht="14.5" x14ac:dyDescent="0.35">
      <c r="A4313" s="2" t="s">
        <v>8656</v>
      </c>
      <c r="B4313" s="2" t="s">
        <v>8657</v>
      </c>
      <c r="C4313" s="2">
        <v>21</v>
      </c>
      <c r="D4313" s="2" t="s">
        <v>12</v>
      </c>
      <c r="E4313" s="2" t="s">
        <v>74</v>
      </c>
      <c r="F4313" s="2" t="s">
        <v>49</v>
      </c>
      <c r="G4313" s="2" t="s">
        <v>26</v>
      </c>
      <c r="H4313" s="7">
        <v>2753.78</v>
      </c>
      <c r="I4313" s="3">
        <v>44970</v>
      </c>
      <c r="J4313" s="3" t="str">
        <f>TEXT(NIgerian_Fintech[[#This Row],[TransactionDate]], "JJJJ")</f>
        <v>2023</v>
      </c>
      <c r="K4313" s="3" t="str">
        <f>TEXT(NIgerian_Fintech[[#This Row],[TransactionDate]], "MMMM")</f>
        <v>February</v>
      </c>
      <c r="L4313" s="3" t="str">
        <f>TEXT(NIgerian_Fintech[[#This Row],[TransactionDate]], "MM")</f>
        <v>02</v>
      </c>
      <c r="M4313" s="3" t="str">
        <f>TEXT(NIgerian_Fintech[[#This Row],[TransactionDate]], "tttt")</f>
        <v>Monday</v>
      </c>
      <c r="N4313" s="2" t="s">
        <v>21</v>
      </c>
    </row>
    <row r="4314" spans="1:14" ht="14.5" x14ac:dyDescent="0.35">
      <c r="A4314" s="2" t="s">
        <v>8658</v>
      </c>
      <c r="B4314" s="2" t="s">
        <v>8659</v>
      </c>
      <c r="C4314" s="2">
        <v>64</v>
      </c>
      <c r="D4314" s="2" t="s">
        <v>39</v>
      </c>
      <c r="E4314" s="2" t="s">
        <v>24</v>
      </c>
      <c r="F4314" s="2" t="s">
        <v>19</v>
      </c>
      <c r="G4314" s="2" t="s">
        <v>20</v>
      </c>
      <c r="H4314" s="7">
        <v>3914.44</v>
      </c>
      <c r="I4314" s="3">
        <v>45465</v>
      </c>
      <c r="J4314" s="3" t="str">
        <f>TEXT(NIgerian_Fintech[[#This Row],[TransactionDate]], "JJJJ")</f>
        <v>2024</v>
      </c>
      <c r="K4314" s="3" t="str">
        <f>TEXT(NIgerian_Fintech[[#This Row],[TransactionDate]], "MMMM")</f>
        <v>June</v>
      </c>
      <c r="L4314" s="3" t="str">
        <f>TEXT(NIgerian_Fintech[[#This Row],[TransactionDate]], "MM")</f>
        <v>06</v>
      </c>
      <c r="M4314" s="3" t="str">
        <f>TEXT(NIgerian_Fintech[[#This Row],[TransactionDate]], "tttt")</f>
        <v>Saturday</v>
      </c>
      <c r="N4314" s="2" t="s">
        <v>16</v>
      </c>
    </row>
    <row r="4315" spans="1:14" ht="14.5" x14ac:dyDescent="0.35">
      <c r="A4315" s="2" t="s">
        <v>8660</v>
      </c>
      <c r="B4315" s="2" t="s">
        <v>8661</v>
      </c>
      <c r="C4315" s="2">
        <v>42</v>
      </c>
      <c r="D4315" s="2" t="s">
        <v>12</v>
      </c>
      <c r="E4315" s="2" t="s">
        <v>29</v>
      </c>
      <c r="F4315" s="2" t="s">
        <v>19</v>
      </c>
      <c r="G4315" s="2" t="s">
        <v>36</v>
      </c>
      <c r="H4315" s="7">
        <v>2649.68</v>
      </c>
      <c r="I4315" s="3">
        <v>45401</v>
      </c>
      <c r="J4315" s="3" t="str">
        <f>TEXT(NIgerian_Fintech[[#This Row],[TransactionDate]], "JJJJ")</f>
        <v>2024</v>
      </c>
      <c r="K4315" s="3" t="str">
        <f>TEXT(NIgerian_Fintech[[#This Row],[TransactionDate]], "MMMM")</f>
        <v>April</v>
      </c>
      <c r="L4315" s="3" t="str">
        <f>TEXT(NIgerian_Fintech[[#This Row],[TransactionDate]], "MM")</f>
        <v>04</v>
      </c>
      <c r="M4315" s="3" t="str">
        <f>TEXT(NIgerian_Fintech[[#This Row],[TransactionDate]], "tttt")</f>
        <v>Friday</v>
      </c>
      <c r="N4315" s="2" t="s">
        <v>16</v>
      </c>
    </row>
    <row r="4316" spans="1:14" ht="14.5" x14ac:dyDescent="0.35">
      <c r="A4316" s="2" t="s">
        <v>8662</v>
      </c>
      <c r="B4316" s="2" t="s">
        <v>8663</v>
      </c>
      <c r="C4316" s="2">
        <v>38</v>
      </c>
      <c r="D4316" s="2" t="s">
        <v>39</v>
      </c>
      <c r="E4316" s="2" t="s">
        <v>24</v>
      </c>
      <c r="F4316" s="2" t="s">
        <v>49</v>
      </c>
      <c r="G4316" s="2" t="s">
        <v>36</v>
      </c>
      <c r="H4316" s="7">
        <v>3139.41</v>
      </c>
      <c r="I4316" s="3">
        <v>44965</v>
      </c>
      <c r="J4316" s="3" t="str">
        <f>TEXT(NIgerian_Fintech[[#This Row],[TransactionDate]], "JJJJ")</f>
        <v>2023</v>
      </c>
      <c r="K4316" s="3" t="str">
        <f>TEXT(NIgerian_Fintech[[#This Row],[TransactionDate]], "MMMM")</f>
        <v>February</v>
      </c>
      <c r="L4316" s="3" t="str">
        <f>TEXT(NIgerian_Fintech[[#This Row],[TransactionDate]], "MM")</f>
        <v>02</v>
      </c>
      <c r="M4316" s="3" t="str">
        <f>TEXT(NIgerian_Fintech[[#This Row],[TransactionDate]], "tttt")</f>
        <v>Wednesday</v>
      </c>
      <c r="N4316" s="2" t="s">
        <v>16</v>
      </c>
    </row>
    <row r="4317" spans="1:14" ht="14.5" x14ac:dyDescent="0.35">
      <c r="A4317" s="2" t="s">
        <v>8664</v>
      </c>
      <c r="B4317" s="2" t="s">
        <v>8665</v>
      </c>
      <c r="C4317" s="2">
        <v>54</v>
      </c>
      <c r="D4317" s="2" t="s">
        <v>12</v>
      </c>
      <c r="E4317" s="2" t="s">
        <v>93</v>
      </c>
      <c r="F4317" s="2" t="s">
        <v>49</v>
      </c>
      <c r="G4317" s="2" t="s">
        <v>15</v>
      </c>
      <c r="H4317" s="7">
        <v>982.83</v>
      </c>
      <c r="I4317" s="3">
        <v>45311</v>
      </c>
      <c r="J4317" s="3" t="str">
        <f>TEXT(NIgerian_Fintech[[#This Row],[TransactionDate]], "JJJJ")</f>
        <v>2024</v>
      </c>
      <c r="K4317" s="3" t="str">
        <f>TEXT(NIgerian_Fintech[[#This Row],[TransactionDate]], "MMMM")</f>
        <v>January</v>
      </c>
      <c r="L4317" s="3" t="str">
        <f>TEXT(NIgerian_Fintech[[#This Row],[TransactionDate]], "MM")</f>
        <v>01</v>
      </c>
      <c r="M4317" s="3" t="str">
        <f>TEXT(NIgerian_Fintech[[#This Row],[TransactionDate]], "tttt")</f>
        <v>Saturday</v>
      </c>
      <c r="N4317" s="2" t="s">
        <v>69</v>
      </c>
    </row>
    <row r="4318" spans="1:14" ht="14.5" x14ac:dyDescent="0.35">
      <c r="A4318" s="2" t="s">
        <v>8666</v>
      </c>
      <c r="B4318" s="2" t="s">
        <v>8667</v>
      </c>
      <c r="C4318" s="2">
        <v>55</v>
      </c>
      <c r="D4318" s="2" t="s">
        <v>39</v>
      </c>
      <c r="E4318" s="2" t="s">
        <v>13</v>
      </c>
      <c r="F4318" s="2" t="s">
        <v>55</v>
      </c>
      <c r="G4318" s="2" t="s">
        <v>15</v>
      </c>
      <c r="H4318" s="7">
        <v>5559.32</v>
      </c>
      <c r="I4318" s="3">
        <v>45361</v>
      </c>
      <c r="J4318" s="3" t="str">
        <f>TEXT(NIgerian_Fintech[[#This Row],[TransactionDate]], "JJJJ")</f>
        <v>2024</v>
      </c>
      <c r="K4318" s="3" t="str">
        <f>TEXT(NIgerian_Fintech[[#This Row],[TransactionDate]], "MMMM")</f>
        <v>March</v>
      </c>
      <c r="L4318" s="3" t="str">
        <f>TEXT(NIgerian_Fintech[[#This Row],[TransactionDate]], "MM")</f>
        <v>03</v>
      </c>
      <c r="M4318" s="3" t="str">
        <f>TEXT(NIgerian_Fintech[[#This Row],[TransactionDate]], "tttt")</f>
        <v>Sunday</v>
      </c>
      <c r="N4318" s="2" t="s">
        <v>16</v>
      </c>
    </row>
    <row r="4319" spans="1:14" ht="14.5" x14ac:dyDescent="0.35">
      <c r="A4319" s="2" t="s">
        <v>8668</v>
      </c>
      <c r="B4319" s="2" t="s">
        <v>8669</v>
      </c>
      <c r="C4319" s="2">
        <v>18</v>
      </c>
      <c r="D4319" s="2" t="s">
        <v>39</v>
      </c>
      <c r="E4319" s="2" t="s">
        <v>29</v>
      </c>
      <c r="F4319" s="2" t="s">
        <v>19</v>
      </c>
      <c r="G4319" s="2" t="s">
        <v>26</v>
      </c>
      <c r="H4319" s="7">
        <v>2682.51</v>
      </c>
      <c r="I4319" s="3">
        <v>45215</v>
      </c>
      <c r="J4319" s="3" t="str">
        <f>TEXT(NIgerian_Fintech[[#This Row],[TransactionDate]], "JJJJ")</f>
        <v>2023</v>
      </c>
      <c r="K4319" s="3" t="str">
        <f>TEXT(NIgerian_Fintech[[#This Row],[TransactionDate]], "MMMM")</f>
        <v>October</v>
      </c>
      <c r="L4319" s="3" t="str">
        <f>TEXT(NIgerian_Fintech[[#This Row],[TransactionDate]], "MM")</f>
        <v>10</v>
      </c>
      <c r="M4319" s="3" t="str">
        <f>TEXT(NIgerian_Fintech[[#This Row],[TransactionDate]], "tttt")</f>
        <v>Monday</v>
      </c>
      <c r="N4319" s="2" t="s">
        <v>16</v>
      </c>
    </row>
    <row r="4320" spans="1:14" ht="14.5" x14ac:dyDescent="0.35">
      <c r="A4320" s="2" t="s">
        <v>8670</v>
      </c>
      <c r="B4320" s="2" t="s">
        <v>8671</v>
      </c>
      <c r="C4320" s="2">
        <v>42</v>
      </c>
      <c r="D4320" s="2" t="s">
        <v>12</v>
      </c>
      <c r="E4320" s="2" t="s">
        <v>24</v>
      </c>
      <c r="F4320" s="2" t="s">
        <v>19</v>
      </c>
      <c r="G4320" s="2" t="s">
        <v>15</v>
      </c>
      <c r="H4320" s="7">
        <v>5948.71</v>
      </c>
      <c r="I4320" s="3">
        <v>45174</v>
      </c>
      <c r="J4320" s="3" t="str">
        <f>TEXT(NIgerian_Fintech[[#This Row],[TransactionDate]], "JJJJ")</f>
        <v>2023</v>
      </c>
      <c r="K4320" s="3" t="str">
        <f>TEXT(NIgerian_Fintech[[#This Row],[TransactionDate]], "MMMM")</f>
        <v>September</v>
      </c>
      <c r="L4320" s="3" t="str">
        <f>TEXT(NIgerian_Fintech[[#This Row],[TransactionDate]], "MM")</f>
        <v>09</v>
      </c>
      <c r="M4320" s="3" t="str">
        <f>TEXT(NIgerian_Fintech[[#This Row],[TransactionDate]], "tttt")</f>
        <v>Tuesday</v>
      </c>
      <c r="N4320" s="2" t="s">
        <v>16</v>
      </c>
    </row>
    <row r="4321" spans="1:14" ht="14.5" x14ac:dyDescent="0.35">
      <c r="A4321" s="2" t="s">
        <v>8672</v>
      </c>
      <c r="B4321" s="2" t="s">
        <v>8673</v>
      </c>
      <c r="C4321" s="2">
        <v>53</v>
      </c>
      <c r="D4321" s="2" t="s">
        <v>39</v>
      </c>
      <c r="E4321" s="2" t="s">
        <v>29</v>
      </c>
      <c r="F4321" s="2" t="s">
        <v>25</v>
      </c>
      <c r="G4321" s="2" t="s">
        <v>20</v>
      </c>
      <c r="H4321" s="7">
        <v>15711.71</v>
      </c>
      <c r="I4321" s="3">
        <v>45488</v>
      </c>
      <c r="J4321" s="3" t="str">
        <f>TEXT(NIgerian_Fintech[[#This Row],[TransactionDate]], "JJJJ")</f>
        <v>2024</v>
      </c>
      <c r="K4321" s="3" t="str">
        <f>TEXT(NIgerian_Fintech[[#This Row],[TransactionDate]], "MMMM")</f>
        <v>July</v>
      </c>
      <c r="L4321" s="3" t="str">
        <f>TEXT(NIgerian_Fintech[[#This Row],[TransactionDate]], "MM")</f>
        <v>07</v>
      </c>
      <c r="M4321" s="3" t="str">
        <f>TEXT(NIgerian_Fintech[[#This Row],[TransactionDate]], "tttt")</f>
        <v>Monday</v>
      </c>
      <c r="N4321" s="2" t="s">
        <v>69</v>
      </c>
    </row>
    <row r="4322" spans="1:14" ht="14.5" x14ac:dyDescent="0.35">
      <c r="A4322" s="2" t="s">
        <v>8674</v>
      </c>
      <c r="B4322" s="2" t="s">
        <v>8675</v>
      </c>
      <c r="C4322" s="2">
        <v>34</v>
      </c>
      <c r="D4322" s="2" t="s">
        <v>39</v>
      </c>
      <c r="E4322" s="2" t="s">
        <v>24</v>
      </c>
      <c r="F4322" s="2" t="s">
        <v>35</v>
      </c>
      <c r="G4322" s="2" t="s">
        <v>26</v>
      </c>
      <c r="H4322" s="7">
        <v>5947.73</v>
      </c>
      <c r="I4322" s="3">
        <v>45285</v>
      </c>
      <c r="J4322" s="3" t="str">
        <f>TEXT(NIgerian_Fintech[[#This Row],[TransactionDate]], "JJJJ")</f>
        <v>2023</v>
      </c>
      <c r="K4322" s="3" t="str">
        <f>TEXT(NIgerian_Fintech[[#This Row],[TransactionDate]], "MMMM")</f>
        <v>December</v>
      </c>
      <c r="L4322" s="3" t="str">
        <f>TEXT(NIgerian_Fintech[[#This Row],[TransactionDate]], "MM")</f>
        <v>12</v>
      </c>
      <c r="M4322" s="3" t="str">
        <f>TEXT(NIgerian_Fintech[[#This Row],[TransactionDate]], "tttt")</f>
        <v>Monday</v>
      </c>
      <c r="N4322" s="2" t="s">
        <v>16</v>
      </c>
    </row>
    <row r="4323" spans="1:14" ht="14.5" x14ac:dyDescent="0.35">
      <c r="A4323" s="2" t="s">
        <v>8676</v>
      </c>
      <c r="B4323" s="2" t="s">
        <v>8677</v>
      </c>
      <c r="C4323" s="2">
        <v>58</v>
      </c>
      <c r="D4323" s="2" t="s">
        <v>12</v>
      </c>
      <c r="E4323" s="2" t="s">
        <v>74</v>
      </c>
      <c r="F4323" s="2" t="s">
        <v>55</v>
      </c>
      <c r="G4323" s="2" t="s">
        <v>36</v>
      </c>
      <c r="H4323" s="7">
        <v>30925.05</v>
      </c>
      <c r="I4323" s="3">
        <v>45364</v>
      </c>
      <c r="J4323" s="3" t="str">
        <f>TEXT(NIgerian_Fintech[[#This Row],[TransactionDate]], "JJJJ")</f>
        <v>2024</v>
      </c>
      <c r="K4323" s="3" t="str">
        <f>TEXT(NIgerian_Fintech[[#This Row],[TransactionDate]], "MMMM")</f>
        <v>March</v>
      </c>
      <c r="L4323" s="3" t="str">
        <f>TEXT(NIgerian_Fintech[[#This Row],[TransactionDate]], "MM")</f>
        <v>03</v>
      </c>
      <c r="M4323" s="3" t="str">
        <f>TEXT(NIgerian_Fintech[[#This Row],[TransactionDate]], "tttt")</f>
        <v>Wednesday</v>
      </c>
      <c r="N4323" s="2" t="s">
        <v>16</v>
      </c>
    </row>
    <row r="4324" spans="1:14" ht="14.5" x14ac:dyDescent="0.35">
      <c r="A4324" s="2" t="s">
        <v>8678</v>
      </c>
      <c r="B4324" s="2" t="s">
        <v>8679</v>
      </c>
      <c r="C4324" s="2">
        <v>41</v>
      </c>
      <c r="D4324" s="2" t="s">
        <v>12</v>
      </c>
      <c r="E4324" s="2" t="s">
        <v>24</v>
      </c>
      <c r="F4324" s="2" t="s">
        <v>49</v>
      </c>
      <c r="G4324" s="2" t="s">
        <v>26</v>
      </c>
      <c r="H4324" s="7">
        <v>1599.77</v>
      </c>
      <c r="I4324" s="3">
        <v>45135</v>
      </c>
      <c r="J4324" s="3" t="str">
        <f>TEXT(NIgerian_Fintech[[#This Row],[TransactionDate]], "JJJJ")</f>
        <v>2023</v>
      </c>
      <c r="K4324" s="3" t="str">
        <f>TEXT(NIgerian_Fintech[[#This Row],[TransactionDate]], "MMMM")</f>
        <v>July</v>
      </c>
      <c r="L4324" s="3" t="str">
        <f>TEXT(NIgerian_Fintech[[#This Row],[TransactionDate]], "MM")</f>
        <v>07</v>
      </c>
      <c r="M4324" s="3" t="str">
        <f>TEXT(NIgerian_Fintech[[#This Row],[TransactionDate]], "tttt")</f>
        <v>Friday</v>
      </c>
      <c r="N4324" s="2" t="s">
        <v>16</v>
      </c>
    </row>
    <row r="4325" spans="1:14" ht="14.5" x14ac:dyDescent="0.35">
      <c r="A4325" s="2" t="s">
        <v>8680</v>
      </c>
      <c r="B4325" s="2" t="s">
        <v>8681</v>
      </c>
      <c r="C4325" s="2">
        <v>19</v>
      </c>
      <c r="D4325" s="2" t="s">
        <v>39</v>
      </c>
      <c r="E4325" s="2" t="s">
        <v>29</v>
      </c>
      <c r="F4325" s="2" t="s">
        <v>49</v>
      </c>
      <c r="G4325" s="2" t="s">
        <v>30</v>
      </c>
      <c r="H4325" s="7">
        <v>18988.88</v>
      </c>
      <c r="I4325" s="3">
        <v>45050</v>
      </c>
      <c r="J4325" s="3" t="str">
        <f>TEXT(NIgerian_Fintech[[#This Row],[TransactionDate]], "JJJJ")</f>
        <v>2023</v>
      </c>
      <c r="K4325" s="3" t="str">
        <f>TEXT(NIgerian_Fintech[[#This Row],[TransactionDate]], "MMMM")</f>
        <v>May</v>
      </c>
      <c r="L4325" s="3" t="str">
        <f>TEXT(NIgerian_Fintech[[#This Row],[TransactionDate]], "MM")</f>
        <v>05</v>
      </c>
      <c r="M4325" s="3" t="str">
        <f>TEXT(NIgerian_Fintech[[#This Row],[TransactionDate]], "tttt")</f>
        <v>Thursday</v>
      </c>
      <c r="N4325" s="2" t="s">
        <v>16</v>
      </c>
    </row>
    <row r="4326" spans="1:14" ht="14.5" x14ac:dyDescent="0.35">
      <c r="A4326" s="2" t="s">
        <v>8682</v>
      </c>
      <c r="B4326" s="2" t="s">
        <v>8683</v>
      </c>
      <c r="C4326" s="2">
        <v>57</v>
      </c>
      <c r="D4326" s="2" t="s">
        <v>12</v>
      </c>
      <c r="E4326" s="2" t="s">
        <v>13</v>
      </c>
      <c r="F4326" s="2" t="s">
        <v>14</v>
      </c>
      <c r="G4326" s="2" t="s">
        <v>26</v>
      </c>
      <c r="H4326" s="7">
        <v>2853.62</v>
      </c>
      <c r="I4326" s="3">
        <v>45329</v>
      </c>
      <c r="J4326" s="3" t="str">
        <f>TEXT(NIgerian_Fintech[[#This Row],[TransactionDate]], "JJJJ")</f>
        <v>2024</v>
      </c>
      <c r="K4326" s="3" t="str">
        <f>TEXT(NIgerian_Fintech[[#This Row],[TransactionDate]], "MMMM")</f>
        <v>February</v>
      </c>
      <c r="L4326" s="3" t="str">
        <f>TEXT(NIgerian_Fintech[[#This Row],[TransactionDate]], "MM")</f>
        <v>02</v>
      </c>
      <c r="M4326" s="3" t="str">
        <f>TEXT(NIgerian_Fintech[[#This Row],[TransactionDate]], "tttt")</f>
        <v>Wednesday</v>
      </c>
      <c r="N4326" s="2" t="s">
        <v>16</v>
      </c>
    </row>
    <row r="4327" spans="1:14" ht="14.5" x14ac:dyDescent="0.35">
      <c r="A4327" s="2" t="s">
        <v>8684</v>
      </c>
      <c r="B4327" s="2" t="s">
        <v>8685</v>
      </c>
      <c r="C4327" s="2">
        <v>32</v>
      </c>
      <c r="D4327" s="2" t="s">
        <v>12</v>
      </c>
      <c r="E4327" s="2" t="s">
        <v>42</v>
      </c>
      <c r="F4327" s="2" t="s">
        <v>35</v>
      </c>
      <c r="G4327" s="2" t="s">
        <v>15</v>
      </c>
      <c r="H4327" s="7">
        <v>27170.93</v>
      </c>
      <c r="I4327" s="3">
        <v>45210</v>
      </c>
      <c r="J4327" s="3" t="str">
        <f>TEXT(NIgerian_Fintech[[#This Row],[TransactionDate]], "JJJJ")</f>
        <v>2023</v>
      </c>
      <c r="K4327" s="3" t="str">
        <f>TEXT(NIgerian_Fintech[[#This Row],[TransactionDate]], "MMMM")</f>
        <v>October</v>
      </c>
      <c r="L4327" s="3" t="str">
        <f>TEXT(NIgerian_Fintech[[#This Row],[TransactionDate]], "MM")</f>
        <v>10</v>
      </c>
      <c r="M4327" s="3" t="str">
        <f>TEXT(NIgerian_Fintech[[#This Row],[TransactionDate]], "tttt")</f>
        <v>Wednesday</v>
      </c>
      <c r="N4327" s="2" t="s">
        <v>16</v>
      </c>
    </row>
    <row r="4328" spans="1:14" ht="14.5" x14ac:dyDescent="0.35">
      <c r="A4328" s="2" t="s">
        <v>8686</v>
      </c>
      <c r="B4328" s="2" t="s">
        <v>8687</v>
      </c>
      <c r="C4328" s="2">
        <v>49</v>
      </c>
      <c r="D4328" s="2" t="s">
        <v>12</v>
      </c>
      <c r="E4328" s="2" t="s">
        <v>93</v>
      </c>
      <c r="F4328" s="2" t="s">
        <v>49</v>
      </c>
      <c r="G4328" s="2" t="s">
        <v>20</v>
      </c>
      <c r="H4328" s="7">
        <v>2576.6799999999998</v>
      </c>
      <c r="I4328" s="3">
        <v>45589</v>
      </c>
      <c r="J4328" s="3" t="str">
        <f>TEXT(NIgerian_Fintech[[#This Row],[TransactionDate]], "JJJJ")</f>
        <v>2024</v>
      </c>
      <c r="K4328" s="3" t="str">
        <f>TEXT(NIgerian_Fintech[[#This Row],[TransactionDate]], "MMMM")</f>
        <v>October</v>
      </c>
      <c r="L4328" s="3" t="str">
        <f>TEXT(NIgerian_Fintech[[#This Row],[TransactionDate]], "MM")</f>
        <v>10</v>
      </c>
      <c r="M4328" s="3" t="str">
        <f>TEXT(NIgerian_Fintech[[#This Row],[TransactionDate]], "tttt")</f>
        <v>Thursday</v>
      </c>
      <c r="N4328" s="2" t="s">
        <v>16</v>
      </c>
    </row>
    <row r="4329" spans="1:14" ht="14.5" x14ac:dyDescent="0.35">
      <c r="A4329" s="2" t="s">
        <v>8688</v>
      </c>
      <c r="B4329" s="2" t="s">
        <v>8689</v>
      </c>
      <c r="C4329" s="2">
        <v>56</v>
      </c>
      <c r="D4329" s="2" t="s">
        <v>39</v>
      </c>
      <c r="E4329" s="2" t="s">
        <v>42</v>
      </c>
      <c r="F4329" s="2" t="s">
        <v>19</v>
      </c>
      <c r="G4329" s="2" t="s">
        <v>36</v>
      </c>
      <c r="H4329" s="7">
        <v>13742.15</v>
      </c>
      <c r="I4329" s="3">
        <v>45502</v>
      </c>
      <c r="J4329" s="3" t="str">
        <f>TEXT(NIgerian_Fintech[[#This Row],[TransactionDate]], "JJJJ")</f>
        <v>2024</v>
      </c>
      <c r="K4329" s="3" t="str">
        <f>TEXT(NIgerian_Fintech[[#This Row],[TransactionDate]], "MMMM")</f>
        <v>July</v>
      </c>
      <c r="L4329" s="3" t="str">
        <f>TEXT(NIgerian_Fintech[[#This Row],[TransactionDate]], "MM")</f>
        <v>07</v>
      </c>
      <c r="M4329" s="3" t="str">
        <f>TEXT(NIgerian_Fintech[[#This Row],[TransactionDate]], "tttt")</f>
        <v>Monday</v>
      </c>
      <c r="N4329" s="2" t="s">
        <v>16</v>
      </c>
    </row>
    <row r="4330" spans="1:14" ht="14.5" x14ac:dyDescent="0.35">
      <c r="A4330" s="2" t="s">
        <v>8690</v>
      </c>
      <c r="B4330" s="2" t="s">
        <v>8691</v>
      </c>
      <c r="C4330" s="2">
        <v>23</v>
      </c>
      <c r="D4330" s="2" t="s">
        <v>39</v>
      </c>
      <c r="E4330" s="2" t="s">
        <v>93</v>
      </c>
      <c r="F4330" s="2" t="s">
        <v>49</v>
      </c>
      <c r="G4330" s="2" t="s">
        <v>36</v>
      </c>
      <c r="H4330" s="7">
        <v>641.30999999999995</v>
      </c>
      <c r="I4330" s="3">
        <v>45167</v>
      </c>
      <c r="J4330" s="3" t="str">
        <f>TEXT(NIgerian_Fintech[[#This Row],[TransactionDate]], "JJJJ")</f>
        <v>2023</v>
      </c>
      <c r="K4330" s="3" t="str">
        <f>TEXT(NIgerian_Fintech[[#This Row],[TransactionDate]], "MMMM")</f>
        <v>August</v>
      </c>
      <c r="L4330" s="3" t="str">
        <f>TEXT(NIgerian_Fintech[[#This Row],[TransactionDate]], "MM")</f>
        <v>08</v>
      </c>
      <c r="M4330" s="3" t="str">
        <f>TEXT(NIgerian_Fintech[[#This Row],[TransactionDate]], "tttt")</f>
        <v>Tuesday</v>
      </c>
      <c r="N4330" s="2" t="s">
        <v>16</v>
      </c>
    </row>
    <row r="4331" spans="1:14" ht="14.5" x14ac:dyDescent="0.35">
      <c r="A4331" s="2" t="s">
        <v>8692</v>
      </c>
      <c r="B4331" s="2" t="s">
        <v>8693</v>
      </c>
      <c r="C4331" s="2">
        <v>18</v>
      </c>
      <c r="D4331" s="2" t="s">
        <v>39</v>
      </c>
      <c r="E4331" s="2" t="s">
        <v>29</v>
      </c>
      <c r="F4331" s="2" t="s">
        <v>19</v>
      </c>
      <c r="G4331" s="2" t="s">
        <v>15</v>
      </c>
      <c r="H4331" s="7">
        <v>9937.48</v>
      </c>
      <c r="I4331" s="3">
        <v>45093</v>
      </c>
      <c r="J4331" s="3" t="str">
        <f>TEXT(NIgerian_Fintech[[#This Row],[TransactionDate]], "JJJJ")</f>
        <v>2023</v>
      </c>
      <c r="K4331" s="3" t="str">
        <f>TEXT(NIgerian_Fintech[[#This Row],[TransactionDate]], "MMMM")</f>
        <v>June</v>
      </c>
      <c r="L4331" s="3" t="str">
        <f>TEXT(NIgerian_Fintech[[#This Row],[TransactionDate]], "MM")</f>
        <v>06</v>
      </c>
      <c r="M4331" s="3" t="str">
        <f>TEXT(NIgerian_Fintech[[#This Row],[TransactionDate]], "tttt")</f>
        <v>Friday</v>
      </c>
      <c r="N4331" s="2" t="s">
        <v>16</v>
      </c>
    </row>
    <row r="4332" spans="1:14" ht="14.5" x14ac:dyDescent="0.35">
      <c r="A4332" s="2" t="s">
        <v>8694</v>
      </c>
      <c r="B4332" s="2" t="s">
        <v>8695</v>
      </c>
      <c r="C4332" s="2">
        <v>64</v>
      </c>
      <c r="D4332" s="2" t="s">
        <v>39</v>
      </c>
      <c r="E4332" s="2" t="s">
        <v>93</v>
      </c>
      <c r="F4332" s="2" t="s">
        <v>19</v>
      </c>
      <c r="G4332" s="2" t="s">
        <v>15</v>
      </c>
      <c r="H4332" s="7">
        <v>2467.63</v>
      </c>
      <c r="I4332" s="3">
        <v>45487</v>
      </c>
      <c r="J4332" s="3" t="str">
        <f>TEXT(NIgerian_Fintech[[#This Row],[TransactionDate]], "JJJJ")</f>
        <v>2024</v>
      </c>
      <c r="K4332" s="3" t="str">
        <f>TEXT(NIgerian_Fintech[[#This Row],[TransactionDate]], "MMMM")</f>
        <v>July</v>
      </c>
      <c r="L4332" s="3" t="str">
        <f>TEXT(NIgerian_Fintech[[#This Row],[TransactionDate]], "MM")</f>
        <v>07</v>
      </c>
      <c r="M4332" s="3" t="str">
        <f>TEXT(NIgerian_Fintech[[#This Row],[TransactionDate]], "tttt")</f>
        <v>Sunday</v>
      </c>
      <c r="N4332" s="2" t="s">
        <v>21</v>
      </c>
    </row>
    <row r="4333" spans="1:14" ht="14.5" x14ac:dyDescent="0.35">
      <c r="A4333" s="2" t="s">
        <v>8696</v>
      </c>
      <c r="B4333" s="2" t="s">
        <v>8697</v>
      </c>
      <c r="C4333" s="2">
        <v>40</v>
      </c>
      <c r="D4333" s="2" t="s">
        <v>39</v>
      </c>
      <c r="E4333" s="2" t="s">
        <v>24</v>
      </c>
      <c r="F4333" s="2" t="s">
        <v>55</v>
      </c>
      <c r="G4333" s="2" t="s">
        <v>15</v>
      </c>
      <c r="H4333" s="7">
        <v>11091.86</v>
      </c>
      <c r="I4333" s="3">
        <v>45625</v>
      </c>
      <c r="J4333" s="3" t="str">
        <f>TEXT(NIgerian_Fintech[[#This Row],[TransactionDate]], "JJJJ")</f>
        <v>2024</v>
      </c>
      <c r="K4333" s="3" t="str">
        <f>TEXT(NIgerian_Fintech[[#This Row],[TransactionDate]], "MMMM")</f>
        <v>November</v>
      </c>
      <c r="L4333" s="3" t="str">
        <f>TEXT(NIgerian_Fintech[[#This Row],[TransactionDate]], "MM")</f>
        <v>11</v>
      </c>
      <c r="M4333" s="3" t="str">
        <f>TEXT(NIgerian_Fintech[[#This Row],[TransactionDate]], "tttt")</f>
        <v>Friday</v>
      </c>
      <c r="N4333" s="2" t="s">
        <v>16</v>
      </c>
    </row>
    <row r="4334" spans="1:14" ht="14.5" x14ac:dyDescent="0.35">
      <c r="A4334" s="2" t="s">
        <v>8698</v>
      </c>
      <c r="B4334" s="2" t="s">
        <v>8699</v>
      </c>
      <c r="C4334" s="2">
        <v>56</v>
      </c>
      <c r="D4334" s="2" t="s">
        <v>39</v>
      </c>
      <c r="E4334" s="2" t="s">
        <v>74</v>
      </c>
      <c r="F4334" s="2" t="s">
        <v>49</v>
      </c>
      <c r="G4334" s="2" t="s">
        <v>30</v>
      </c>
      <c r="H4334" s="7">
        <v>10101.33</v>
      </c>
      <c r="I4334" s="3">
        <v>45074</v>
      </c>
      <c r="J4334" s="3" t="str">
        <f>TEXT(NIgerian_Fintech[[#This Row],[TransactionDate]], "JJJJ")</f>
        <v>2023</v>
      </c>
      <c r="K4334" s="3" t="str">
        <f>TEXT(NIgerian_Fintech[[#This Row],[TransactionDate]], "MMMM")</f>
        <v>May</v>
      </c>
      <c r="L4334" s="3" t="str">
        <f>TEXT(NIgerian_Fintech[[#This Row],[TransactionDate]], "MM")</f>
        <v>05</v>
      </c>
      <c r="M4334" s="3" t="str">
        <f>TEXT(NIgerian_Fintech[[#This Row],[TransactionDate]], "tttt")</f>
        <v>Sunday</v>
      </c>
      <c r="N4334" s="2" t="s">
        <v>16</v>
      </c>
    </row>
    <row r="4335" spans="1:14" ht="14.5" x14ac:dyDescent="0.35">
      <c r="A4335" s="2" t="s">
        <v>8700</v>
      </c>
      <c r="B4335" s="2" t="s">
        <v>8701</v>
      </c>
      <c r="C4335" s="2">
        <v>34</v>
      </c>
      <c r="D4335" s="2" t="s">
        <v>39</v>
      </c>
      <c r="E4335" s="2" t="s">
        <v>13</v>
      </c>
      <c r="F4335" s="2" t="s">
        <v>55</v>
      </c>
      <c r="G4335" s="2" t="s">
        <v>20</v>
      </c>
      <c r="H4335" s="7">
        <v>25730.28</v>
      </c>
      <c r="I4335" s="3">
        <v>45627</v>
      </c>
      <c r="J4335" s="3" t="str">
        <f>TEXT(NIgerian_Fintech[[#This Row],[TransactionDate]], "JJJJ")</f>
        <v>2024</v>
      </c>
      <c r="K4335" s="3" t="str">
        <f>TEXT(NIgerian_Fintech[[#This Row],[TransactionDate]], "MMMM")</f>
        <v>December</v>
      </c>
      <c r="L4335" s="3" t="str">
        <f>TEXT(NIgerian_Fintech[[#This Row],[TransactionDate]], "MM")</f>
        <v>12</v>
      </c>
      <c r="M4335" s="3" t="str">
        <f>TEXT(NIgerian_Fintech[[#This Row],[TransactionDate]], "tttt")</f>
        <v>Sunday</v>
      </c>
      <c r="N4335" s="2" t="s">
        <v>16</v>
      </c>
    </row>
    <row r="4336" spans="1:14" ht="14.5" x14ac:dyDescent="0.35">
      <c r="A4336" s="2" t="s">
        <v>8702</v>
      </c>
      <c r="B4336" s="2" t="s">
        <v>8703</v>
      </c>
      <c r="C4336" s="2">
        <v>51</v>
      </c>
      <c r="D4336" s="2" t="s">
        <v>12</v>
      </c>
      <c r="E4336" s="2" t="s">
        <v>93</v>
      </c>
      <c r="F4336" s="2" t="s">
        <v>35</v>
      </c>
      <c r="G4336" s="2" t="s">
        <v>30</v>
      </c>
      <c r="H4336" s="7">
        <v>9853.1</v>
      </c>
      <c r="I4336" s="3">
        <v>45549</v>
      </c>
      <c r="J4336" s="3" t="str">
        <f>TEXT(NIgerian_Fintech[[#This Row],[TransactionDate]], "JJJJ")</f>
        <v>2024</v>
      </c>
      <c r="K4336" s="3" t="str">
        <f>TEXT(NIgerian_Fintech[[#This Row],[TransactionDate]], "MMMM")</f>
        <v>September</v>
      </c>
      <c r="L4336" s="3" t="str">
        <f>TEXT(NIgerian_Fintech[[#This Row],[TransactionDate]], "MM")</f>
        <v>09</v>
      </c>
      <c r="M4336" s="3" t="str">
        <f>TEXT(NIgerian_Fintech[[#This Row],[TransactionDate]], "tttt")</f>
        <v>Saturday</v>
      </c>
      <c r="N4336" s="2" t="s">
        <v>16</v>
      </c>
    </row>
    <row r="4337" spans="1:14" ht="14.5" x14ac:dyDescent="0.35">
      <c r="A4337" s="2" t="s">
        <v>8704</v>
      </c>
      <c r="B4337" s="2" t="s">
        <v>8705</v>
      </c>
      <c r="C4337" s="2">
        <v>58</v>
      </c>
      <c r="D4337" s="2" t="s">
        <v>39</v>
      </c>
      <c r="E4337" s="2" t="s">
        <v>13</v>
      </c>
      <c r="F4337" s="2" t="s">
        <v>19</v>
      </c>
      <c r="G4337" s="2" t="s">
        <v>15</v>
      </c>
      <c r="H4337" s="7">
        <v>5246.69</v>
      </c>
      <c r="I4337" s="3">
        <v>45191</v>
      </c>
      <c r="J4337" s="3" t="str">
        <f>TEXT(NIgerian_Fintech[[#This Row],[TransactionDate]], "JJJJ")</f>
        <v>2023</v>
      </c>
      <c r="K4337" s="3" t="str">
        <f>TEXT(NIgerian_Fintech[[#This Row],[TransactionDate]], "MMMM")</f>
        <v>September</v>
      </c>
      <c r="L4337" s="3" t="str">
        <f>TEXT(NIgerian_Fintech[[#This Row],[TransactionDate]], "MM")</f>
        <v>09</v>
      </c>
      <c r="M4337" s="3" t="str">
        <f>TEXT(NIgerian_Fintech[[#This Row],[TransactionDate]], "tttt")</f>
        <v>Friday</v>
      </c>
      <c r="N4337" s="2" t="s">
        <v>16</v>
      </c>
    </row>
    <row r="4338" spans="1:14" ht="14.5" x14ac:dyDescent="0.35">
      <c r="A4338" s="2" t="s">
        <v>8706</v>
      </c>
      <c r="B4338" s="2" t="s">
        <v>8707</v>
      </c>
      <c r="C4338" s="2">
        <v>46</v>
      </c>
      <c r="D4338" s="2" t="s">
        <v>39</v>
      </c>
      <c r="E4338" s="2" t="s">
        <v>93</v>
      </c>
      <c r="F4338" s="2" t="s">
        <v>35</v>
      </c>
      <c r="G4338" s="2" t="s">
        <v>20</v>
      </c>
      <c r="H4338" s="7">
        <v>2151.35</v>
      </c>
      <c r="I4338" s="3">
        <v>45427</v>
      </c>
      <c r="J4338" s="3" t="str">
        <f>TEXT(NIgerian_Fintech[[#This Row],[TransactionDate]], "JJJJ")</f>
        <v>2024</v>
      </c>
      <c r="K4338" s="3" t="str">
        <f>TEXT(NIgerian_Fintech[[#This Row],[TransactionDate]], "MMMM")</f>
        <v>May</v>
      </c>
      <c r="L4338" s="3" t="str">
        <f>TEXT(NIgerian_Fintech[[#This Row],[TransactionDate]], "MM")</f>
        <v>05</v>
      </c>
      <c r="M4338" s="3" t="str">
        <f>TEXT(NIgerian_Fintech[[#This Row],[TransactionDate]], "tttt")</f>
        <v>Wednesday</v>
      </c>
      <c r="N4338" s="2" t="s">
        <v>16</v>
      </c>
    </row>
    <row r="4339" spans="1:14" ht="14.5" x14ac:dyDescent="0.35">
      <c r="A4339" s="2" t="s">
        <v>8708</v>
      </c>
      <c r="B4339" s="2" t="s">
        <v>8709</v>
      </c>
      <c r="C4339" s="2">
        <v>26</v>
      </c>
      <c r="D4339" s="2" t="s">
        <v>12</v>
      </c>
      <c r="E4339" s="2" t="s">
        <v>13</v>
      </c>
      <c r="F4339" s="2" t="s">
        <v>49</v>
      </c>
      <c r="G4339" s="2" t="s">
        <v>15</v>
      </c>
      <c r="H4339" s="7">
        <v>10713.41</v>
      </c>
      <c r="I4339" s="3">
        <v>45205</v>
      </c>
      <c r="J4339" s="3" t="str">
        <f>TEXT(NIgerian_Fintech[[#This Row],[TransactionDate]], "JJJJ")</f>
        <v>2023</v>
      </c>
      <c r="K4339" s="3" t="str">
        <f>TEXT(NIgerian_Fintech[[#This Row],[TransactionDate]], "MMMM")</f>
        <v>October</v>
      </c>
      <c r="L4339" s="3" t="str">
        <f>TEXT(NIgerian_Fintech[[#This Row],[TransactionDate]], "MM")</f>
        <v>10</v>
      </c>
      <c r="M4339" s="3" t="str">
        <f>TEXT(NIgerian_Fintech[[#This Row],[TransactionDate]], "tttt")</f>
        <v>Friday</v>
      </c>
      <c r="N4339" s="2" t="s">
        <v>16</v>
      </c>
    </row>
    <row r="4340" spans="1:14" ht="14.5" x14ac:dyDescent="0.35">
      <c r="A4340" s="2" t="s">
        <v>8710</v>
      </c>
      <c r="B4340" s="2" t="s">
        <v>8711</v>
      </c>
      <c r="C4340" s="2">
        <v>30</v>
      </c>
      <c r="D4340" s="2" t="s">
        <v>12</v>
      </c>
      <c r="E4340" s="2" t="s">
        <v>42</v>
      </c>
      <c r="F4340" s="2" t="s">
        <v>35</v>
      </c>
      <c r="G4340" s="2" t="s">
        <v>20</v>
      </c>
      <c r="H4340" s="7">
        <v>1237.1300000000001</v>
      </c>
      <c r="I4340" s="3">
        <v>45085</v>
      </c>
      <c r="J4340" s="3" t="str">
        <f>TEXT(NIgerian_Fintech[[#This Row],[TransactionDate]], "JJJJ")</f>
        <v>2023</v>
      </c>
      <c r="K4340" s="3" t="str">
        <f>TEXT(NIgerian_Fintech[[#This Row],[TransactionDate]], "MMMM")</f>
        <v>June</v>
      </c>
      <c r="L4340" s="3" t="str">
        <f>TEXT(NIgerian_Fintech[[#This Row],[TransactionDate]], "MM")</f>
        <v>06</v>
      </c>
      <c r="M4340" s="3" t="str">
        <f>TEXT(NIgerian_Fintech[[#This Row],[TransactionDate]], "tttt")</f>
        <v>Thursday</v>
      </c>
      <c r="N4340" s="2" t="s">
        <v>16</v>
      </c>
    </row>
    <row r="4341" spans="1:14" ht="14.5" x14ac:dyDescent="0.35">
      <c r="A4341" s="2" t="s">
        <v>8712</v>
      </c>
      <c r="B4341" s="2" t="s">
        <v>8713</v>
      </c>
      <c r="C4341" s="2">
        <v>23</v>
      </c>
      <c r="D4341" s="2" t="s">
        <v>12</v>
      </c>
      <c r="E4341" s="2" t="s">
        <v>74</v>
      </c>
      <c r="F4341" s="2" t="s">
        <v>35</v>
      </c>
      <c r="G4341" s="2" t="s">
        <v>36</v>
      </c>
      <c r="H4341" s="7">
        <v>17632.7</v>
      </c>
      <c r="I4341" s="3">
        <v>44986</v>
      </c>
      <c r="J4341" s="3" t="str">
        <f>TEXT(NIgerian_Fintech[[#This Row],[TransactionDate]], "JJJJ")</f>
        <v>2023</v>
      </c>
      <c r="K4341" s="3" t="str">
        <f>TEXT(NIgerian_Fintech[[#This Row],[TransactionDate]], "MMMM")</f>
        <v>March</v>
      </c>
      <c r="L4341" s="3" t="str">
        <f>TEXT(NIgerian_Fintech[[#This Row],[TransactionDate]], "MM")</f>
        <v>03</v>
      </c>
      <c r="M4341" s="3" t="str">
        <f>TEXT(NIgerian_Fintech[[#This Row],[TransactionDate]], "tttt")</f>
        <v>Wednesday</v>
      </c>
      <c r="N4341" s="2" t="s">
        <v>16</v>
      </c>
    </row>
    <row r="4342" spans="1:14" ht="14.5" x14ac:dyDescent="0.35">
      <c r="A4342" s="2" t="s">
        <v>8714</v>
      </c>
      <c r="B4342" s="2" t="s">
        <v>8715</v>
      </c>
      <c r="C4342" s="2">
        <v>23</v>
      </c>
      <c r="D4342" s="2" t="s">
        <v>39</v>
      </c>
      <c r="E4342" s="2" t="s">
        <v>93</v>
      </c>
      <c r="F4342" s="2" t="s">
        <v>49</v>
      </c>
      <c r="G4342" s="2" t="s">
        <v>30</v>
      </c>
      <c r="H4342" s="7">
        <v>2841.34</v>
      </c>
      <c r="I4342" s="3">
        <v>45425</v>
      </c>
      <c r="J4342" s="3" t="str">
        <f>TEXT(NIgerian_Fintech[[#This Row],[TransactionDate]], "JJJJ")</f>
        <v>2024</v>
      </c>
      <c r="K4342" s="3" t="str">
        <f>TEXT(NIgerian_Fintech[[#This Row],[TransactionDate]], "MMMM")</f>
        <v>May</v>
      </c>
      <c r="L4342" s="3" t="str">
        <f>TEXT(NIgerian_Fintech[[#This Row],[TransactionDate]], "MM")</f>
        <v>05</v>
      </c>
      <c r="M4342" s="3" t="str">
        <f>TEXT(NIgerian_Fintech[[#This Row],[TransactionDate]], "tttt")</f>
        <v>Monday</v>
      </c>
      <c r="N4342" s="2" t="s">
        <v>21</v>
      </c>
    </row>
    <row r="4343" spans="1:14" ht="14.5" x14ac:dyDescent="0.35">
      <c r="A4343" s="2" t="s">
        <v>8716</v>
      </c>
      <c r="B4343" s="2" t="s">
        <v>8717</v>
      </c>
      <c r="C4343" s="2">
        <v>37</v>
      </c>
      <c r="D4343" s="2" t="s">
        <v>12</v>
      </c>
      <c r="E4343" s="2" t="s">
        <v>64</v>
      </c>
      <c r="F4343" s="2" t="s">
        <v>55</v>
      </c>
      <c r="G4343" s="2" t="s">
        <v>15</v>
      </c>
      <c r="H4343" s="7">
        <v>7426.71</v>
      </c>
      <c r="I4343" s="3">
        <v>45243</v>
      </c>
      <c r="J4343" s="3" t="str">
        <f>TEXT(NIgerian_Fintech[[#This Row],[TransactionDate]], "JJJJ")</f>
        <v>2023</v>
      </c>
      <c r="K4343" s="3" t="str">
        <f>TEXT(NIgerian_Fintech[[#This Row],[TransactionDate]], "MMMM")</f>
        <v>November</v>
      </c>
      <c r="L4343" s="3" t="str">
        <f>TEXT(NIgerian_Fintech[[#This Row],[TransactionDate]], "MM")</f>
        <v>11</v>
      </c>
      <c r="M4343" s="3" t="str">
        <f>TEXT(NIgerian_Fintech[[#This Row],[TransactionDate]], "tttt")</f>
        <v>Monday</v>
      </c>
      <c r="N4343" s="2" t="s">
        <v>16</v>
      </c>
    </row>
    <row r="4344" spans="1:14" ht="14.5" x14ac:dyDescent="0.35">
      <c r="A4344" s="2" t="s">
        <v>8718</v>
      </c>
      <c r="B4344" s="2" t="s">
        <v>8719</v>
      </c>
      <c r="C4344" s="2">
        <v>20</v>
      </c>
      <c r="D4344" s="2" t="s">
        <v>39</v>
      </c>
      <c r="E4344" s="2" t="s">
        <v>13</v>
      </c>
      <c r="F4344" s="2" t="s">
        <v>55</v>
      </c>
      <c r="G4344" s="2" t="s">
        <v>15</v>
      </c>
      <c r="H4344" s="7">
        <v>9062.1</v>
      </c>
      <c r="I4344" s="3">
        <v>45513</v>
      </c>
      <c r="J4344" s="3" t="str">
        <f>TEXT(NIgerian_Fintech[[#This Row],[TransactionDate]], "JJJJ")</f>
        <v>2024</v>
      </c>
      <c r="K4344" s="3" t="str">
        <f>TEXT(NIgerian_Fintech[[#This Row],[TransactionDate]], "MMMM")</f>
        <v>August</v>
      </c>
      <c r="L4344" s="3" t="str">
        <f>TEXT(NIgerian_Fintech[[#This Row],[TransactionDate]], "MM")</f>
        <v>08</v>
      </c>
      <c r="M4344" s="3" t="str">
        <f>TEXT(NIgerian_Fintech[[#This Row],[TransactionDate]], "tttt")</f>
        <v>Friday</v>
      </c>
      <c r="N4344" s="2" t="s">
        <v>16</v>
      </c>
    </row>
    <row r="4345" spans="1:14" ht="14.5" x14ac:dyDescent="0.35">
      <c r="A4345" s="2" t="s">
        <v>8720</v>
      </c>
      <c r="B4345" s="2" t="s">
        <v>8721</v>
      </c>
      <c r="C4345" s="2">
        <v>34</v>
      </c>
      <c r="D4345" s="2" t="s">
        <v>39</v>
      </c>
      <c r="E4345" s="2" t="s">
        <v>13</v>
      </c>
      <c r="F4345" s="2" t="s">
        <v>19</v>
      </c>
      <c r="G4345" s="2" t="s">
        <v>26</v>
      </c>
      <c r="H4345" s="7">
        <v>4501.8500000000004</v>
      </c>
      <c r="I4345" s="3">
        <v>45414</v>
      </c>
      <c r="J4345" s="3" t="str">
        <f>TEXT(NIgerian_Fintech[[#This Row],[TransactionDate]], "JJJJ")</f>
        <v>2024</v>
      </c>
      <c r="K4345" s="3" t="str">
        <f>TEXT(NIgerian_Fintech[[#This Row],[TransactionDate]], "MMMM")</f>
        <v>May</v>
      </c>
      <c r="L4345" s="3" t="str">
        <f>TEXT(NIgerian_Fintech[[#This Row],[TransactionDate]], "MM")</f>
        <v>05</v>
      </c>
      <c r="M4345" s="3" t="str">
        <f>TEXT(NIgerian_Fintech[[#This Row],[TransactionDate]], "tttt")</f>
        <v>Thursday</v>
      </c>
      <c r="N4345" s="2" t="s">
        <v>16</v>
      </c>
    </row>
    <row r="4346" spans="1:14" ht="14.5" x14ac:dyDescent="0.35">
      <c r="A4346" s="2" t="s">
        <v>8722</v>
      </c>
      <c r="B4346" s="2" t="s">
        <v>8723</v>
      </c>
      <c r="C4346" s="2">
        <v>29</v>
      </c>
      <c r="D4346" s="2" t="s">
        <v>39</v>
      </c>
      <c r="E4346" s="2" t="s">
        <v>24</v>
      </c>
      <c r="F4346" s="2" t="s">
        <v>19</v>
      </c>
      <c r="G4346" s="2" t="s">
        <v>36</v>
      </c>
      <c r="H4346" s="7">
        <v>10902.69</v>
      </c>
      <c r="I4346" s="3">
        <v>45391</v>
      </c>
      <c r="J4346" s="3" t="str">
        <f>TEXT(NIgerian_Fintech[[#This Row],[TransactionDate]], "JJJJ")</f>
        <v>2024</v>
      </c>
      <c r="K4346" s="3" t="str">
        <f>TEXT(NIgerian_Fintech[[#This Row],[TransactionDate]], "MMMM")</f>
        <v>April</v>
      </c>
      <c r="L4346" s="3" t="str">
        <f>TEXT(NIgerian_Fintech[[#This Row],[TransactionDate]], "MM")</f>
        <v>04</v>
      </c>
      <c r="M4346" s="3" t="str">
        <f>TEXT(NIgerian_Fintech[[#This Row],[TransactionDate]], "tttt")</f>
        <v>Tuesday</v>
      </c>
      <c r="N4346" s="2" t="s">
        <v>16</v>
      </c>
    </row>
    <row r="4347" spans="1:14" ht="14.5" x14ac:dyDescent="0.35">
      <c r="A4347" s="2" t="s">
        <v>8724</v>
      </c>
      <c r="B4347" s="2" t="s">
        <v>8725</v>
      </c>
      <c r="C4347" s="2">
        <v>64</v>
      </c>
      <c r="D4347" s="2" t="s">
        <v>12</v>
      </c>
      <c r="E4347" s="2" t="s">
        <v>64</v>
      </c>
      <c r="F4347" s="2" t="s">
        <v>49</v>
      </c>
      <c r="G4347" s="2" t="s">
        <v>15</v>
      </c>
      <c r="H4347" s="7">
        <v>2879.71</v>
      </c>
      <c r="I4347" s="3">
        <v>45154</v>
      </c>
      <c r="J4347" s="3" t="str">
        <f>TEXT(NIgerian_Fintech[[#This Row],[TransactionDate]], "JJJJ")</f>
        <v>2023</v>
      </c>
      <c r="K4347" s="3" t="str">
        <f>TEXT(NIgerian_Fintech[[#This Row],[TransactionDate]], "MMMM")</f>
        <v>August</v>
      </c>
      <c r="L4347" s="3" t="str">
        <f>TEXT(NIgerian_Fintech[[#This Row],[TransactionDate]], "MM")</f>
        <v>08</v>
      </c>
      <c r="M4347" s="3" t="str">
        <f>TEXT(NIgerian_Fintech[[#This Row],[TransactionDate]], "tttt")</f>
        <v>Wednesday</v>
      </c>
      <c r="N4347" s="2" t="s">
        <v>16</v>
      </c>
    </row>
    <row r="4348" spans="1:14" ht="14.5" x14ac:dyDescent="0.35">
      <c r="A4348" s="2" t="s">
        <v>8726</v>
      </c>
      <c r="B4348" s="2" t="s">
        <v>8727</v>
      </c>
      <c r="C4348" s="2">
        <v>62</v>
      </c>
      <c r="D4348" s="2" t="s">
        <v>12</v>
      </c>
      <c r="E4348" s="2" t="s">
        <v>74</v>
      </c>
      <c r="F4348" s="2" t="s">
        <v>49</v>
      </c>
      <c r="G4348" s="2" t="s">
        <v>30</v>
      </c>
      <c r="H4348" s="7">
        <v>352.38</v>
      </c>
      <c r="I4348" s="3">
        <v>45592</v>
      </c>
      <c r="J4348" s="3" t="str">
        <f>TEXT(NIgerian_Fintech[[#This Row],[TransactionDate]], "JJJJ")</f>
        <v>2024</v>
      </c>
      <c r="K4348" s="3" t="str">
        <f>TEXT(NIgerian_Fintech[[#This Row],[TransactionDate]], "MMMM")</f>
        <v>October</v>
      </c>
      <c r="L4348" s="3" t="str">
        <f>TEXT(NIgerian_Fintech[[#This Row],[TransactionDate]], "MM")</f>
        <v>10</v>
      </c>
      <c r="M4348" s="3" t="str">
        <f>TEXT(NIgerian_Fintech[[#This Row],[TransactionDate]], "tttt")</f>
        <v>Sunday</v>
      </c>
      <c r="N4348" s="2" t="s">
        <v>16</v>
      </c>
    </row>
    <row r="4349" spans="1:14" ht="14.5" x14ac:dyDescent="0.35">
      <c r="A4349" s="2" t="s">
        <v>8728</v>
      </c>
      <c r="B4349" s="2" t="s">
        <v>8729</v>
      </c>
      <c r="C4349" s="2">
        <v>18</v>
      </c>
      <c r="D4349" s="2" t="s">
        <v>39</v>
      </c>
      <c r="E4349" s="2" t="s">
        <v>13</v>
      </c>
      <c r="F4349" s="2" t="s">
        <v>25</v>
      </c>
      <c r="G4349" s="2" t="s">
        <v>36</v>
      </c>
      <c r="H4349" s="7">
        <v>32007.35</v>
      </c>
      <c r="I4349" s="3">
        <v>45282</v>
      </c>
      <c r="J4349" s="3" t="str">
        <f>TEXT(NIgerian_Fintech[[#This Row],[TransactionDate]], "JJJJ")</f>
        <v>2023</v>
      </c>
      <c r="K4349" s="3" t="str">
        <f>TEXT(NIgerian_Fintech[[#This Row],[TransactionDate]], "MMMM")</f>
        <v>December</v>
      </c>
      <c r="L4349" s="3" t="str">
        <f>TEXT(NIgerian_Fintech[[#This Row],[TransactionDate]], "MM")</f>
        <v>12</v>
      </c>
      <c r="M4349" s="3" t="str">
        <f>TEXT(NIgerian_Fintech[[#This Row],[TransactionDate]], "tttt")</f>
        <v>Friday</v>
      </c>
      <c r="N4349" s="2" t="s">
        <v>21</v>
      </c>
    </row>
    <row r="4350" spans="1:14" ht="14.5" x14ac:dyDescent="0.35">
      <c r="A4350" s="2" t="s">
        <v>8730</v>
      </c>
      <c r="B4350" s="2" t="s">
        <v>8731</v>
      </c>
      <c r="C4350" s="2">
        <v>34</v>
      </c>
      <c r="D4350" s="2" t="s">
        <v>39</v>
      </c>
      <c r="E4350" s="2" t="s">
        <v>74</v>
      </c>
      <c r="F4350" s="2" t="s">
        <v>25</v>
      </c>
      <c r="G4350" s="2" t="s">
        <v>15</v>
      </c>
      <c r="H4350" s="7">
        <v>3857.3</v>
      </c>
      <c r="I4350" s="3">
        <v>45392</v>
      </c>
      <c r="J4350" s="3" t="str">
        <f>TEXT(NIgerian_Fintech[[#This Row],[TransactionDate]], "JJJJ")</f>
        <v>2024</v>
      </c>
      <c r="K4350" s="3" t="str">
        <f>TEXT(NIgerian_Fintech[[#This Row],[TransactionDate]], "MMMM")</f>
        <v>April</v>
      </c>
      <c r="L4350" s="3" t="str">
        <f>TEXT(NIgerian_Fintech[[#This Row],[TransactionDate]], "MM")</f>
        <v>04</v>
      </c>
      <c r="M4350" s="3" t="str">
        <f>TEXT(NIgerian_Fintech[[#This Row],[TransactionDate]], "tttt")</f>
        <v>Wednesday</v>
      </c>
      <c r="N4350" s="2" t="s">
        <v>16</v>
      </c>
    </row>
    <row r="4351" spans="1:14" ht="14.5" x14ac:dyDescent="0.35">
      <c r="A4351" s="2" t="s">
        <v>8732</v>
      </c>
      <c r="B4351" s="2" t="s">
        <v>8733</v>
      </c>
      <c r="C4351" s="2">
        <v>20</v>
      </c>
      <c r="D4351" s="2" t="s">
        <v>39</v>
      </c>
      <c r="E4351" s="2" t="s">
        <v>13</v>
      </c>
      <c r="F4351" s="2" t="s">
        <v>14</v>
      </c>
      <c r="G4351" s="2" t="s">
        <v>30</v>
      </c>
      <c r="H4351" s="7">
        <v>12498.85</v>
      </c>
      <c r="I4351" s="3">
        <v>45153</v>
      </c>
      <c r="J4351" s="3" t="str">
        <f>TEXT(NIgerian_Fintech[[#This Row],[TransactionDate]], "JJJJ")</f>
        <v>2023</v>
      </c>
      <c r="K4351" s="3" t="str">
        <f>TEXT(NIgerian_Fintech[[#This Row],[TransactionDate]], "MMMM")</f>
        <v>August</v>
      </c>
      <c r="L4351" s="3" t="str">
        <f>TEXT(NIgerian_Fintech[[#This Row],[TransactionDate]], "MM")</f>
        <v>08</v>
      </c>
      <c r="M4351" s="3" t="str">
        <f>TEXT(NIgerian_Fintech[[#This Row],[TransactionDate]], "tttt")</f>
        <v>Tuesday</v>
      </c>
      <c r="N4351" s="2" t="s">
        <v>16</v>
      </c>
    </row>
    <row r="4352" spans="1:14" ht="14.5" x14ac:dyDescent="0.35">
      <c r="A4352" s="2" t="s">
        <v>8734</v>
      </c>
      <c r="B4352" s="2" t="s">
        <v>8735</v>
      </c>
      <c r="C4352" s="2">
        <v>43</v>
      </c>
      <c r="D4352" s="2" t="s">
        <v>12</v>
      </c>
      <c r="E4352" s="2" t="s">
        <v>29</v>
      </c>
      <c r="F4352" s="2" t="s">
        <v>19</v>
      </c>
      <c r="G4352" s="2" t="s">
        <v>26</v>
      </c>
      <c r="H4352" s="7">
        <v>7083.29</v>
      </c>
      <c r="I4352" s="3">
        <v>45095</v>
      </c>
      <c r="J4352" s="3" t="str">
        <f>TEXT(NIgerian_Fintech[[#This Row],[TransactionDate]], "JJJJ")</f>
        <v>2023</v>
      </c>
      <c r="K4352" s="3" t="str">
        <f>TEXT(NIgerian_Fintech[[#This Row],[TransactionDate]], "MMMM")</f>
        <v>June</v>
      </c>
      <c r="L4352" s="3" t="str">
        <f>TEXT(NIgerian_Fintech[[#This Row],[TransactionDate]], "MM")</f>
        <v>06</v>
      </c>
      <c r="M4352" s="3" t="str">
        <f>TEXT(NIgerian_Fintech[[#This Row],[TransactionDate]], "tttt")</f>
        <v>Sunday</v>
      </c>
      <c r="N4352" s="2" t="s">
        <v>16</v>
      </c>
    </row>
    <row r="4353" spans="1:14" ht="14.5" x14ac:dyDescent="0.35">
      <c r="A4353" s="2" t="s">
        <v>8736</v>
      </c>
      <c r="B4353" s="2" t="s">
        <v>8737</v>
      </c>
      <c r="C4353" s="2">
        <v>32</v>
      </c>
      <c r="D4353" s="2" t="s">
        <v>39</v>
      </c>
      <c r="E4353" s="2" t="s">
        <v>52</v>
      </c>
      <c r="F4353" s="2" t="s">
        <v>35</v>
      </c>
      <c r="G4353" s="2" t="s">
        <v>26</v>
      </c>
      <c r="H4353" s="7">
        <v>11056.33</v>
      </c>
      <c r="I4353" s="3">
        <v>45210</v>
      </c>
      <c r="J4353" s="3" t="str">
        <f>TEXT(NIgerian_Fintech[[#This Row],[TransactionDate]], "JJJJ")</f>
        <v>2023</v>
      </c>
      <c r="K4353" s="3" t="str">
        <f>TEXT(NIgerian_Fintech[[#This Row],[TransactionDate]], "MMMM")</f>
        <v>October</v>
      </c>
      <c r="L4353" s="3" t="str">
        <f>TEXT(NIgerian_Fintech[[#This Row],[TransactionDate]], "MM")</f>
        <v>10</v>
      </c>
      <c r="M4353" s="3" t="str">
        <f>TEXT(NIgerian_Fintech[[#This Row],[TransactionDate]], "tttt")</f>
        <v>Wednesday</v>
      </c>
      <c r="N4353" s="2" t="s">
        <v>16</v>
      </c>
    </row>
    <row r="4354" spans="1:14" ht="14.5" x14ac:dyDescent="0.35">
      <c r="A4354" s="2" t="s">
        <v>8738</v>
      </c>
      <c r="B4354" s="2" t="s">
        <v>8739</v>
      </c>
      <c r="C4354" s="2">
        <v>53</v>
      </c>
      <c r="D4354" s="2" t="s">
        <v>12</v>
      </c>
      <c r="E4354" s="2" t="s">
        <v>29</v>
      </c>
      <c r="F4354" s="2" t="s">
        <v>14</v>
      </c>
      <c r="G4354" s="2" t="s">
        <v>30</v>
      </c>
      <c r="H4354" s="7">
        <v>1175.8699999999999</v>
      </c>
      <c r="I4354" s="3">
        <v>45188</v>
      </c>
      <c r="J4354" s="3" t="str">
        <f>TEXT(NIgerian_Fintech[[#This Row],[TransactionDate]], "JJJJ")</f>
        <v>2023</v>
      </c>
      <c r="K4354" s="3" t="str">
        <f>TEXT(NIgerian_Fintech[[#This Row],[TransactionDate]], "MMMM")</f>
        <v>September</v>
      </c>
      <c r="L4354" s="3" t="str">
        <f>TEXT(NIgerian_Fintech[[#This Row],[TransactionDate]], "MM")</f>
        <v>09</v>
      </c>
      <c r="M4354" s="3" t="str">
        <f>TEXT(NIgerian_Fintech[[#This Row],[TransactionDate]], "tttt")</f>
        <v>Tuesday</v>
      </c>
      <c r="N4354" s="2" t="s">
        <v>16</v>
      </c>
    </row>
    <row r="4355" spans="1:14" ht="14.5" x14ac:dyDescent="0.35">
      <c r="A4355" s="2" t="s">
        <v>8740</v>
      </c>
      <c r="B4355" s="2" t="s">
        <v>8741</v>
      </c>
      <c r="C4355" s="2">
        <v>49</v>
      </c>
      <c r="D4355" s="2" t="s">
        <v>39</v>
      </c>
      <c r="E4355" s="2" t="s">
        <v>13</v>
      </c>
      <c r="F4355" s="2" t="s">
        <v>14</v>
      </c>
      <c r="G4355" s="2" t="s">
        <v>36</v>
      </c>
      <c r="H4355" s="7">
        <v>7315.72</v>
      </c>
      <c r="I4355" s="3">
        <v>45290</v>
      </c>
      <c r="J4355" s="3" t="str">
        <f>TEXT(NIgerian_Fintech[[#This Row],[TransactionDate]], "JJJJ")</f>
        <v>2023</v>
      </c>
      <c r="K4355" s="3" t="str">
        <f>TEXT(NIgerian_Fintech[[#This Row],[TransactionDate]], "MMMM")</f>
        <v>December</v>
      </c>
      <c r="L4355" s="3" t="str">
        <f>TEXT(NIgerian_Fintech[[#This Row],[TransactionDate]], "MM")</f>
        <v>12</v>
      </c>
      <c r="M4355" s="3" t="str">
        <f>TEXT(NIgerian_Fintech[[#This Row],[TransactionDate]], "tttt")</f>
        <v>Saturday</v>
      </c>
      <c r="N4355" s="2" t="s">
        <v>16</v>
      </c>
    </row>
    <row r="4356" spans="1:14" ht="14.5" x14ac:dyDescent="0.35">
      <c r="A4356" s="2" t="s">
        <v>8742</v>
      </c>
      <c r="B4356" s="2" t="s">
        <v>8743</v>
      </c>
      <c r="C4356" s="2">
        <v>49</v>
      </c>
      <c r="D4356" s="2" t="s">
        <v>12</v>
      </c>
      <c r="E4356" s="2" t="s">
        <v>52</v>
      </c>
      <c r="F4356" s="2" t="s">
        <v>55</v>
      </c>
      <c r="G4356" s="2" t="s">
        <v>30</v>
      </c>
      <c r="H4356" s="7">
        <v>4979.42</v>
      </c>
      <c r="I4356" s="3">
        <v>45447</v>
      </c>
      <c r="J4356" s="3" t="str">
        <f>TEXT(NIgerian_Fintech[[#This Row],[TransactionDate]], "JJJJ")</f>
        <v>2024</v>
      </c>
      <c r="K4356" s="3" t="str">
        <f>TEXT(NIgerian_Fintech[[#This Row],[TransactionDate]], "MMMM")</f>
        <v>June</v>
      </c>
      <c r="L4356" s="3" t="str">
        <f>TEXT(NIgerian_Fintech[[#This Row],[TransactionDate]], "MM")</f>
        <v>06</v>
      </c>
      <c r="M4356" s="3" t="str">
        <f>TEXT(NIgerian_Fintech[[#This Row],[TransactionDate]], "tttt")</f>
        <v>Tuesday</v>
      </c>
      <c r="N4356" s="2" t="s">
        <v>16</v>
      </c>
    </row>
    <row r="4357" spans="1:14" ht="14.5" x14ac:dyDescent="0.35">
      <c r="A4357" s="2" t="s">
        <v>8744</v>
      </c>
      <c r="B4357" s="2" t="s">
        <v>8745</v>
      </c>
      <c r="C4357" s="2">
        <v>21</v>
      </c>
      <c r="D4357" s="2" t="s">
        <v>39</v>
      </c>
      <c r="E4357" s="2" t="s">
        <v>93</v>
      </c>
      <c r="F4357" s="2" t="s">
        <v>35</v>
      </c>
      <c r="G4357" s="2" t="s">
        <v>30</v>
      </c>
      <c r="H4357" s="7">
        <v>6012.06</v>
      </c>
      <c r="I4357" s="3">
        <v>45024</v>
      </c>
      <c r="J4357" s="3" t="str">
        <f>TEXT(NIgerian_Fintech[[#This Row],[TransactionDate]], "JJJJ")</f>
        <v>2023</v>
      </c>
      <c r="K4357" s="3" t="str">
        <f>TEXT(NIgerian_Fintech[[#This Row],[TransactionDate]], "MMMM")</f>
        <v>April</v>
      </c>
      <c r="L4357" s="3" t="str">
        <f>TEXT(NIgerian_Fintech[[#This Row],[TransactionDate]], "MM")</f>
        <v>04</v>
      </c>
      <c r="M4357" s="3" t="str">
        <f>TEXT(NIgerian_Fintech[[#This Row],[TransactionDate]], "tttt")</f>
        <v>Saturday</v>
      </c>
      <c r="N4357" s="2" t="s">
        <v>16</v>
      </c>
    </row>
    <row r="4358" spans="1:14" ht="14.5" x14ac:dyDescent="0.35">
      <c r="A4358" s="2" t="s">
        <v>8746</v>
      </c>
      <c r="B4358" s="2" t="s">
        <v>8747</v>
      </c>
      <c r="C4358" s="2">
        <v>35</v>
      </c>
      <c r="D4358" s="2" t="s">
        <v>12</v>
      </c>
      <c r="E4358" s="2" t="s">
        <v>74</v>
      </c>
      <c r="F4358" s="2" t="s">
        <v>55</v>
      </c>
      <c r="G4358" s="2" t="s">
        <v>26</v>
      </c>
      <c r="H4358" s="7">
        <v>33875.410000000003</v>
      </c>
      <c r="I4358" s="3">
        <v>44938</v>
      </c>
      <c r="J4358" s="3" t="str">
        <f>TEXT(NIgerian_Fintech[[#This Row],[TransactionDate]], "JJJJ")</f>
        <v>2023</v>
      </c>
      <c r="K4358" s="3" t="str">
        <f>TEXT(NIgerian_Fintech[[#This Row],[TransactionDate]], "MMMM")</f>
        <v>January</v>
      </c>
      <c r="L4358" s="3" t="str">
        <f>TEXT(NIgerian_Fintech[[#This Row],[TransactionDate]], "MM")</f>
        <v>01</v>
      </c>
      <c r="M4358" s="3" t="str">
        <f>TEXT(NIgerian_Fintech[[#This Row],[TransactionDate]], "tttt")</f>
        <v>Thursday</v>
      </c>
      <c r="N4358" s="2" t="s">
        <v>16</v>
      </c>
    </row>
    <row r="4359" spans="1:14" ht="14.5" x14ac:dyDescent="0.35">
      <c r="A4359" s="2" t="s">
        <v>8748</v>
      </c>
      <c r="B4359" s="2" t="s">
        <v>8749</v>
      </c>
      <c r="C4359" s="2">
        <v>36</v>
      </c>
      <c r="D4359" s="2" t="s">
        <v>12</v>
      </c>
      <c r="E4359" s="2" t="s">
        <v>13</v>
      </c>
      <c r="F4359" s="2" t="s">
        <v>25</v>
      </c>
      <c r="G4359" s="2" t="s">
        <v>26</v>
      </c>
      <c r="H4359" s="7">
        <v>1465.17</v>
      </c>
      <c r="I4359" s="3">
        <v>45509</v>
      </c>
      <c r="J4359" s="3" t="str">
        <f>TEXT(NIgerian_Fintech[[#This Row],[TransactionDate]], "JJJJ")</f>
        <v>2024</v>
      </c>
      <c r="K4359" s="3" t="str">
        <f>TEXT(NIgerian_Fintech[[#This Row],[TransactionDate]], "MMMM")</f>
        <v>August</v>
      </c>
      <c r="L4359" s="3" t="str">
        <f>TEXT(NIgerian_Fintech[[#This Row],[TransactionDate]], "MM")</f>
        <v>08</v>
      </c>
      <c r="M4359" s="3" t="str">
        <f>TEXT(NIgerian_Fintech[[#This Row],[TransactionDate]], "tttt")</f>
        <v>Monday</v>
      </c>
      <c r="N4359" s="2" t="s">
        <v>16</v>
      </c>
    </row>
    <row r="4360" spans="1:14" ht="14.5" x14ac:dyDescent="0.35">
      <c r="A4360" s="2" t="s">
        <v>8750</v>
      </c>
      <c r="B4360" s="2" t="s">
        <v>8751</v>
      </c>
      <c r="C4360" s="2">
        <v>60</v>
      </c>
      <c r="D4360" s="2" t="s">
        <v>12</v>
      </c>
      <c r="E4360" s="2" t="s">
        <v>24</v>
      </c>
      <c r="F4360" s="2" t="s">
        <v>14</v>
      </c>
      <c r="G4360" s="2" t="s">
        <v>26</v>
      </c>
      <c r="H4360" s="7">
        <v>14052.74</v>
      </c>
      <c r="I4360" s="3">
        <v>45343</v>
      </c>
      <c r="J4360" s="3" t="str">
        <f>TEXT(NIgerian_Fintech[[#This Row],[TransactionDate]], "JJJJ")</f>
        <v>2024</v>
      </c>
      <c r="K4360" s="3" t="str">
        <f>TEXT(NIgerian_Fintech[[#This Row],[TransactionDate]], "MMMM")</f>
        <v>February</v>
      </c>
      <c r="L4360" s="3" t="str">
        <f>TEXT(NIgerian_Fintech[[#This Row],[TransactionDate]], "MM")</f>
        <v>02</v>
      </c>
      <c r="M4360" s="3" t="str">
        <f>TEXT(NIgerian_Fintech[[#This Row],[TransactionDate]], "tttt")</f>
        <v>Wednesday</v>
      </c>
      <c r="N4360" s="2" t="s">
        <v>16</v>
      </c>
    </row>
    <row r="4361" spans="1:14" ht="14.5" x14ac:dyDescent="0.35">
      <c r="A4361" s="2" t="s">
        <v>8752</v>
      </c>
      <c r="B4361" s="2" t="s">
        <v>8753</v>
      </c>
      <c r="C4361" s="2">
        <v>52</v>
      </c>
      <c r="D4361" s="2" t="s">
        <v>12</v>
      </c>
      <c r="E4361" s="2" t="s">
        <v>42</v>
      </c>
      <c r="F4361" s="2" t="s">
        <v>25</v>
      </c>
      <c r="G4361" s="2" t="s">
        <v>15</v>
      </c>
      <c r="H4361" s="7">
        <v>4009.89</v>
      </c>
      <c r="I4361" s="3">
        <v>45427</v>
      </c>
      <c r="J4361" s="3" t="str">
        <f>TEXT(NIgerian_Fintech[[#This Row],[TransactionDate]], "JJJJ")</f>
        <v>2024</v>
      </c>
      <c r="K4361" s="3" t="str">
        <f>TEXT(NIgerian_Fintech[[#This Row],[TransactionDate]], "MMMM")</f>
        <v>May</v>
      </c>
      <c r="L4361" s="3" t="str">
        <f>TEXT(NIgerian_Fintech[[#This Row],[TransactionDate]], "MM")</f>
        <v>05</v>
      </c>
      <c r="M4361" s="3" t="str">
        <f>TEXT(NIgerian_Fintech[[#This Row],[TransactionDate]], "tttt")</f>
        <v>Wednesday</v>
      </c>
      <c r="N4361" s="2" t="s">
        <v>16</v>
      </c>
    </row>
    <row r="4362" spans="1:14" ht="14.5" x14ac:dyDescent="0.35">
      <c r="A4362" s="2" t="s">
        <v>8754</v>
      </c>
      <c r="B4362" s="2" t="s">
        <v>8755</v>
      </c>
      <c r="C4362" s="2">
        <v>57</v>
      </c>
      <c r="D4362" s="2" t="s">
        <v>12</v>
      </c>
      <c r="E4362" s="2" t="s">
        <v>24</v>
      </c>
      <c r="F4362" s="2" t="s">
        <v>35</v>
      </c>
      <c r="G4362" s="2" t="s">
        <v>15</v>
      </c>
      <c r="H4362" s="7">
        <v>3429.95</v>
      </c>
      <c r="I4362" s="3">
        <v>45061</v>
      </c>
      <c r="J4362" s="3" t="str">
        <f>TEXT(NIgerian_Fintech[[#This Row],[TransactionDate]], "JJJJ")</f>
        <v>2023</v>
      </c>
      <c r="K4362" s="3" t="str">
        <f>TEXT(NIgerian_Fintech[[#This Row],[TransactionDate]], "MMMM")</f>
        <v>May</v>
      </c>
      <c r="L4362" s="3" t="str">
        <f>TEXT(NIgerian_Fintech[[#This Row],[TransactionDate]], "MM")</f>
        <v>05</v>
      </c>
      <c r="M4362" s="3" t="str">
        <f>TEXT(NIgerian_Fintech[[#This Row],[TransactionDate]], "tttt")</f>
        <v>Monday</v>
      </c>
      <c r="N4362" s="2" t="s">
        <v>16</v>
      </c>
    </row>
    <row r="4363" spans="1:14" ht="14.5" x14ac:dyDescent="0.35">
      <c r="A4363" s="2" t="s">
        <v>8756</v>
      </c>
      <c r="B4363" s="2" t="s">
        <v>8757</v>
      </c>
      <c r="C4363" s="2">
        <v>31</v>
      </c>
      <c r="D4363" s="2" t="s">
        <v>12</v>
      </c>
      <c r="E4363" s="2" t="s">
        <v>42</v>
      </c>
      <c r="F4363" s="2" t="s">
        <v>35</v>
      </c>
      <c r="G4363" s="2" t="s">
        <v>20</v>
      </c>
      <c r="H4363" s="7">
        <v>3157.76</v>
      </c>
      <c r="I4363" s="3">
        <v>45185</v>
      </c>
      <c r="J4363" s="3" t="str">
        <f>TEXT(NIgerian_Fintech[[#This Row],[TransactionDate]], "JJJJ")</f>
        <v>2023</v>
      </c>
      <c r="K4363" s="3" t="str">
        <f>TEXT(NIgerian_Fintech[[#This Row],[TransactionDate]], "MMMM")</f>
        <v>September</v>
      </c>
      <c r="L4363" s="3" t="str">
        <f>TEXT(NIgerian_Fintech[[#This Row],[TransactionDate]], "MM")</f>
        <v>09</v>
      </c>
      <c r="M4363" s="3" t="str">
        <f>TEXT(NIgerian_Fintech[[#This Row],[TransactionDate]], "tttt")</f>
        <v>Saturday</v>
      </c>
      <c r="N4363" s="2" t="s">
        <v>69</v>
      </c>
    </row>
    <row r="4364" spans="1:14" ht="14.5" x14ac:dyDescent="0.35">
      <c r="A4364" s="2" t="s">
        <v>8758</v>
      </c>
      <c r="B4364" s="2" t="s">
        <v>8759</v>
      </c>
      <c r="C4364" s="2">
        <v>50</v>
      </c>
      <c r="D4364" s="2" t="s">
        <v>39</v>
      </c>
      <c r="E4364" s="2" t="s">
        <v>64</v>
      </c>
      <c r="F4364" s="2" t="s">
        <v>19</v>
      </c>
      <c r="G4364" s="2" t="s">
        <v>15</v>
      </c>
      <c r="H4364" s="7">
        <v>4289.1000000000004</v>
      </c>
      <c r="I4364" s="3">
        <v>45443</v>
      </c>
      <c r="J4364" s="3" t="str">
        <f>TEXT(NIgerian_Fintech[[#This Row],[TransactionDate]], "JJJJ")</f>
        <v>2024</v>
      </c>
      <c r="K4364" s="3" t="str">
        <f>TEXT(NIgerian_Fintech[[#This Row],[TransactionDate]], "MMMM")</f>
        <v>May</v>
      </c>
      <c r="L4364" s="3" t="str">
        <f>TEXT(NIgerian_Fintech[[#This Row],[TransactionDate]], "MM")</f>
        <v>05</v>
      </c>
      <c r="M4364" s="3" t="str">
        <f>TEXT(NIgerian_Fintech[[#This Row],[TransactionDate]], "tttt")</f>
        <v>Friday</v>
      </c>
      <c r="N4364" s="2" t="s">
        <v>16</v>
      </c>
    </row>
    <row r="4365" spans="1:14" ht="14.5" x14ac:dyDescent="0.35">
      <c r="A4365" s="2" t="s">
        <v>8760</v>
      </c>
      <c r="B4365" s="2" t="s">
        <v>8761</v>
      </c>
      <c r="C4365" s="2">
        <v>31</v>
      </c>
      <c r="D4365" s="2" t="s">
        <v>39</v>
      </c>
      <c r="E4365" s="2" t="s">
        <v>42</v>
      </c>
      <c r="F4365" s="2" t="s">
        <v>49</v>
      </c>
      <c r="G4365" s="2" t="s">
        <v>36</v>
      </c>
      <c r="H4365" s="7">
        <v>4417.93</v>
      </c>
      <c r="I4365" s="3">
        <v>45220</v>
      </c>
      <c r="J4365" s="3" t="str">
        <f>TEXT(NIgerian_Fintech[[#This Row],[TransactionDate]], "JJJJ")</f>
        <v>2023</v>
      </c>
      <c r="K4365" s="3" t="str">
        <f>TEXT(NIgerian_Fintech[[#This Row],[TransactionDate]], "MMMM")</f>
        <v>October</v>
      </c>
      <c r="L4365" s="3" t="str">
        <f>TEXT(NIgerian_Fintech[[#This Row],[TransactionDate]], "MM")</f>
        <v>10</v>
      </c>
      <c r="M4365" s="3" t="str">
        <f>TEXT(NIgerian_Fintech[[#This Row],[TransactionDate]], "tttt")</f>
        <v>Saturday</v>
      </c>
      <c r="N4365" s="2" t="s">
        <v>16</v>
      </c>
    </row>
    <row r="4366" spans="1:14" ht="14.5" x14ac:dyDescent="0.35">
      <c r="A4366" s="2" t="s">
        <v>8762</v>
      </c>
      <c r="B4366" s="2" t="s">
        <v>8763</v>
      </c>
      <c r="C4366" s="2">
        <v>51</v>
      </c>
      <c r="D4366" s="2" t="s">
        <v>39</v>
      </c>
      <c r="E4366" s="2" t="s">
        <v>52</v>
      </c>
      <c r="F4366" s="2" t="s">
        <v>55</v>
      </c>
      <c r="G4366" s="2" t="s">
        <v>36</v>
      </c>
      <c r="H4366" s="7">
        <v>3157.35</v>
      </c>
      <c r="I4366" s="3">
        <v>45537</v>
      </c>
      <c r="J4366" s="3" t="str">
        <f>TEXT(NIgerian_Fintech[[#This Row],[TransactionDate]], "JJJJ")</f>
        <v>2024</v>
      </c>
      <c r="K4366" s="3" t="str">
        <f>TEXT(NIgerian_Fintech[[#This Row],[TransactionDate]], "MMMM")</f>
        <v>September</v>
      </c>
      <c r="L4366" s="3" t="str">
        <f>TEXT(NIgerian_Fintech[[#This Row],[TransactionDate]], "MM")</f>
        <v>09</v>
      </c>
      <c r="M4366" s="3" t="str">
        <f>TEXT(NIgerian_Fintech[[#This Row],[TransactionDate]], "tttt")</f>
        <v>Monday</v>
      </c>
      <c r="N4366" s="2" t="s">
        <v>16</v>
      </c>
    </row>
    <row r="4367" spans="1:14" ht="14.5" x14ac:dyDescent="0.35">
      <c r="A4367" s="2" t="s">
        <v>8764</v>
      </c>
      <c r="B4367" s="2" t="s">
        <v>8765</v>
      </c>
      <c r="C4367" s="2">
        <v>21</v>
      </c>
      <c r="D4367" s="2" t="s">
        <v>39</v>
      </c>
      <c r="E4367" s="2" t="s">
        <v>42</v>
      </c>
      <c r="F4367" s="2" t="s">
        <v>19</v>
      </c>
      <c r="G4367" s="2" t="s">
        <v>26</v>
      </c>
      <c r="H4367" s="7">
        <v>11010.95</v>
      </c>
      <c r="I4367" s="3">
        <v>45366</v>
      </c>
      <c r="J4367" s="3" t="str">
        <f>TEXT(NIgerian_Fintech[[#This Row],[TransactionDate]], "JJJJ")</f>
        <v>2024</v>
      </c>
      <c r="K4367" s="3" t="str">
        <f>TEXT(NIgerian_Fintech[[#This Row],[TransactionDate]], "MMMM")</f>
        <v>March</v>
      </c>
      <c r="L4367" s="3" t="str">
        <f>TEXT(NIgerian_Fintech[[#This Row],[TransactionDate]], "MM")</f>
        <v>03</v>
      </c>
      <c r="M4367" s="3" t="str">
        <f>TEXT(NIgerian_Fintech[[#This Row],[TransactionDate]], "tttt")</f>
        <v>Friday</v>
      </c>
      <c r="N4367" s="2" t="s">
        <v>16</v>
      </c>
    </row>
    <row r="4368" spans="1:14" ht="14.5" x14ac:dyDescent="0.35">
      <c r="A4368" s="2" t="s">
        <v>8766</v>
      </c>
      <c r="B4368" s="2" t="s">
        <v>8767</v>
      </c>
      <c r="C4368" s="2">
        <v>41</v>
      </c>
      <c r="D4368" s="2" t="s">
        <v>12</v>
      </c>
      <c r="E4368" s="2" t="s">
        <v>42</v>
      </c>
      <c r="F4368" s="2" t="s">
        <v>19</v>
      </c>
      <c r="G4368" s="2" t="s">
        <v>30</v>
      </c>
      <c r="H4368" s="7">
        <v>488.98</v>
      </c>
      <c r="I4368" s="3">
        <v>45077</v>
      </c>
      <c r="J4368" s="3" t="str">
        <f>TEXT(NIgerian_Fintech[[#This Row],[TransactionDate]], "JJJJ")</f>
        <v>2023</v>
      </c>
      <c r="K4368" s="3" t="str">
        <f>TEXT(NIgerian_Fintech[[#This Row],[TransactionDate]], "MMMM")</f>
        <v>May</v>
      </c>
      <c r="L4368" s="3" t="str">
        <f>TEXT(NIgerian_Fintech[[#This Row],[TransactionDate]], "MM")</f>
        <v>05</v>
      </c>
      <c r="M4368" s="3" t="str">
        <f>TEXT(NIgerian_Fintech[[#This Row],[TransactionDate]], "tttt")</f>
        <v>Wednesday</v>
      </c>
      <c r="N4368" s="2" t="s">
        <v>16</v>
      </c>
    </row>
    <row r="4369" spans="1:14" ht="14.5" x14ac:dyDescent="0.35">
      <c r="A4369" s="2" t="s">
        <v>8768</v>
      </c>
      <c r="B4369" s="2" t="s">
        <v>8769</v>
      </c>
      <c r="C4369" s="2">
        <v>46</v>
      </c>
      <c r="D4369" s="2" t="s">
        <v>39</v>
      </c>
      <c r="E4369" s="2" t="s">
        <v>42</v>
      </c>
      <c r="F4369" s="2" t="s">
        <v>55</v>
      </c>
      <c r="G4369" s="2" t="s">
        <v>26</v>
      </c>
      <c r="H4369" s="7">
        <v>4039.07</v>
      </c>
      <c r="I4369" s="3">
        <v>45407</v>
      </c>
      <c r="J4369" s="3" t="str">
        <f>TEXT(NIgerian_Fintech[[#This Row],[TransactionDate]], "JJJJ")</f>
        <v>2024</v>
      </c>
      <c r="K4369" s="3" t="str">
        <f>TEXT(NIgerian_Fintech[[#This Row],[TransactionDate]], "MMMM")</f>
        <v>April</v>
      </c>
      <c r="L4369" s="3" t="str">
        <f>TEXT(NIgerian_Fintech[[#This Row],[TransactionDate]], "MM")</f>
        <v>04</v>
      </c>
      <c r="M4369" s="3" t="str">
        <f>TEXT(NIgerian_Fintech[[#This Row],[TransactionDate]], "tttt")</f>
        <v>Thursday</v>
      </c>
      <c r="N4369" s="2" t="s">
        <v>16</v>
      </c>
    </row>
    <row r="4370" spans="1:14" ht="14.5" x14ac:dyDescent="0.35">
      <c r="A4370" s="2" t="s">
        <v>8770</v>
      </c>
      <c r="B4370" s="2" t="s">
        <v>8771</v>
      </c>
      <c r="C4370" s="2">
        <v>36</v>
      </c>
      <c r="D4370" s="2" t="s">
        <v>12</v>
      </c>
      <c r="E4370" s="2" t="s">
        <v>13</v>
      </c>
      <c r="F4370" s="2" t="s">
        <v>55</v>
      </c>
      <c r="G4370" s="2" t="s">
        <v>30</v>
      </c>
      <c r="H4370" s="7">
        <v>3287.9</v>
      </c>
      <c r="I4370" s="3">
        <v>45184</v>
      </c>
      <c r="J4370" s="3" t="str">
        <f>TEXT(NIgerian_Fintech[[#This Row],[TransactionDate]], "JJJJ")</f>
        <v>2023</v>
      </c>
      <c r="K4370" s="3" t="str">
        <f>TEXT(NIgerian_Fintech[[#This Row],[TransactionDate]], "MMMM")</f>
        <v>September</v>
      </c>
      <c r="L4370" s="3" t="str">
        <f>TEXT(NIgerian_Fintech[[#This Row],[TransactionDate]], "MM")</f>
        <v>09</v>
      </c>
      <c r="M4370" s="3" t="str">
        <f>TEXT(NIgerian_Fintech[[#This Row],[TransactionDate]], "tttt")</f>
        <v>Friday</v>
      </c>
      <c r="N4370" s="2" t="s">
        <v>16</v>
      </c>
    </row>
    <row r="4371" spans="1:14" ht="14.5" x14ac:dyDescent="0.35">
      <c r="A4371" s="2" t="s">
        <v>8772</v>
      </c>
      <c r="B4371" s="2" t="s">
        <v>8773</v>
      </c>
      <c r="C4371" s="2">
        <v>23</v>
      </c>
      <c r="D4371" s="2" t="s">
        <v>12</v>
      </c>
      <c r="E4371" s="2" t="s">
        <v>64</v>
      </c>
      <c r="F4371" s="2" t="s">
        <v>35</v>
      </c>
      <c r="G4371" s="2" t="s">
        <v>26</v>
      </c>
      <c r="H4371" s="7">
        <v>13919.83</v>
      </c>
      <c r="I4371" s="3">
        <v>45075</v>
      </c>
      <c r="J4371" s="3" t="str">
        <f>TEXT(NIgerian_Fintech[[#This Row],[TransactionDate]], "JJJJ")</f>
        <v>2023</v>
      </c>
      <c r="K4371" s="3" t="str">
        <f>TEXT(NIgerian_Fintech[[#This Row],[TransactionDate]], "MMMM")</f>
        <v>May</v>
      </c>
      <c r="L4371" s="3" t="str">
        <f>TEXT(NIgerian_Fintech[[#This Row],[TransactionDate]], "MM")</f>
        <v>05</v>
      </c>
      <c r="M4371" s="3" t="str">
        <f>TEXT(NIgerian_Fintech[[#This Row],[TransactionDate]], "tttt")</f>
        <v>Monday</v>
      </c>
      <c r="N4371" s="2" t="s">
        <v>16</v>
      </c>
    </row>
    <row r="4372" spans="1:14" ht="14.5" x14ac:dyDescent="0.35">
      <c r="A4372" s="2" t="s">
        <v>8774</v>
      </c>
      <c r="B4372" s="2" t="s">
        <v>8775</v>
      </c>
      <c r="C4372" s="2">
        <v>50</v>
      </c>
      <c r="D4372" s="2" t="s">
        <v>12</v>
      </c>
      <c r="E4372" s="2" t="s">
        <v>74</v>
      </c>
      <c r="F4372" s="2" t="s">
        <v>35</v>
      </c>
      <c r="G4372" s="2" t="s">
        <v>26</v>
      </c>
      <c r="H4372" s="7">
        <v>1584.08</v>
      </c>
      <c r="I4372" s="3">
        <v>45068</v>
      </c>
      <c r="J4372" s="3" t="str">
        <f>TEXT(NIgerian_Fintech[[#This Row],[TransactionDate]], "JJJJ")</f>
        <v>2023</v>
      </c>
      <c r="K4372" s="3" t="str">
        <f>TEXT(NIgerian_Fintech[[#This Row],[TransactionDate]], "MMMM")</f>
        <v>May</v>
      </c>
      <c r="L4372" s="3" t="str">
        <f>TEXT(NIgerian_Fintech[[#This Row],[TransactionDate]], "MM")</f>
        <v>05</v>
      </c>
      <c r="M4372" s="3" t="str">
        <f>TEXT(NIgerian_Fintech[[#This Row],[TransactionDate]], "tttt")</f>
        <v>Monday</v>
      </c>
      <c r="N4372" s="2" t="s">
        <v>16</v>
      </c>
    </row>
    <row r="4373" spans="1:14" ht="14.5" x14ac:dyDescent="0.35">
      <c r="A4373" s="2" t="s">
        <v>8776</v>
      </c>
      <c r="B4373" s="2" t="s">
        <v>8777</v>
      </c>
      <c r="C4373" s="2">
        <v>57</v>
      </c>
      <c r="D4373" s="2" t="s">
        <v>39</v>
      </c>
      <c r="E4373" s="2" t="s">
        <v>64</v>
      </c>
      <c r="F4373" s="2" t="s">
        <v>14</v>
      </c>
      <c r="G4373" s="2" t="s">
        <v>36</v>
      </c>
      <c r="H4373" s="7">
        <v>28249.29</v>
      </c>
      <c r="I4373" s="3">
        <v>45177</v>
      </c>
      <c r="J4373" s="3" t="str">
        <f>TEXT(NIgerian_Fintech[[#This Row],[TransactionDate]], "JJJJ")</f>
        <v>2023</v>
      </c>
      <c r="K4373" s="3" t="str">
        <f>TEXT(NIgerian_Fintech[[#This Row],[TransactionDate]], "MMMM")</f>
        <v>September</v>
      </c>
      <c r="L4373" s="3" t="str">
        <f>TEXT(NIgerian_Fintech[[#This Row],[TransactionDate]], "MM")</f>
        <v>09</v>
      </c>
      <c r="M4373" s="3" t="str">
        <f>TEXT(NIgerian_Fintech[[#This Row],[TransactionDate]], "tttt")</f>
        <v>Friday</v>
      </c>
      <c r="N4373" s="2" t="s">
        <v>21</v>
      </c>
    </row>
    <row r="4374" spans="1:14" ht="14.5" x14ac:dyDescent="0.35">
      <c r="A4374" s="2" t="s">
        <v>8778</v>
      </c>
      <c r="B4374" s="2" t="s">
        <v>8779</v>
      </c>
      <c r="C4374" s="2">
        <v>36</v>
      </c>
      <c r="D4374" s="2" t="s">
        <v>12</v>
      </c>
      <c r="E4374" s="2" t="s">
        <v>24</v>
      </c>
      <c r="F4374" s="2" t="s">
        <v>25</v>
      </c>
      <c r="G4374" s="2" t="s">
        <v>30</v>
      </c>
      <c r="H4374" s="7">
        <v>1869.55</v>
      </c>
      <c r="I4374" s="3">
        <v>45570</v>
      </c>
      <c r="J4374" s="3" t="str">
        <f>TEXT(NIgerian_Fintech[[#This Row],[TransactionDate]], "JJJJ")</f>
        <v>2024</v>
      </c>
      <c r="K4374" s="3" t="str">
        <f>TEXT(NIgerian_Fintech[[#This Row],[TransactionDate]], "MMMM")</f>
        <v>October</v>
      </c>
      <c r="L4374" s="3" t="str">
        <f>TEXT(NIgerian_Fintech[[#This Row],[TransactionDate]], "MM")</f>
        <v>10</v>
      </c>
      <c r="M4374" s="3" t="str">
        <f>TEXT(NIgerian_Fintech[[#This Row],[TransactionDate]], "tttt")</f>
        <v>Saturday</v>
      </c>
      <c r="N4374" s="2" t="s">
        <v>16</v>
      </c>
    </row>
    <row r="4375" spans="1:14" ht="14.5" x14ac:dyDescent="0.35">
      <c r="A4375" s="2" t="s">
        <v>8780</v>
      </c>
      <c r="B4375" s="2" t="s">
        <v>8781</v>
      </c>
      <c r="C4375" s="2">
        <v>18</v>
      </c>
      <c r="D4375" s="2" t="s">
        <v>39</v>
      </c>
      <c r="E4375" s="2" t="s">
        <v>52</v>
      </c>
      <c r="F4375" s="2" t="s">
        <v>35</v>
      </c>
      <c r="G4375" s="2" t="s">
        <v>20</v>
      </c>
      <c r="H4375" s="7">
        <v>4620.79</v>
      </c>
      <c r="I4375" s="3">
        <v>44973</v>
      </c>
      <c r="J4375" s="3" t="str">
        <f>TEXT(NIgerian_Fintech[[#This Row],[TransactionDate]], "JJJJ")</f>
        <v>2023</v>
      </c>
      <c r="K4375" s="3" t="str">
        <f>TEXT(NIgerian_Fintech[[#This Row],[TransactionDate]], "MMMM")</f>
        <v>February</v>
      </c>
      <c r="L4375" s="3" t="str">
        <f>TEXT(NIgerian_Fintech[[#This Row],[TransactionDate]], "MM")</f>
        <v>02</v>
      </c>
      <c r="M4375" s="3" t="str">
        <f>TEXT(NIgerian_Fintech[[#This Row],[TransactionDate]], "tttt")</f>
        <v>Thursday</v>
      </c>
      <c r="N4375" s="2" t="s">
        <v>16</v>
      </c>
    </row>
    <row r="4376" spans="1:14" ht="14.5" x14ac:dyDescent="0.35">
      <c r="A4376" s="2" t="s">
        <v>8782</v>
      </c>
      <c r="B4376" s="2" t="s">
        <v>8783</v>
      </c>
      <c r="C4376" s="2">
        <v>22</v>
      </c>
      <c r="D4376" s="2" t="s">
        <v>39</v>
      </c>
      <c r="E4376" s="2" t="s">
        <v>13</v>
      </c>
      <c r="F4376" s="2" t="s">
        <v>19</v>
      </c>
      <c r="G4376" s="2" t="s">
        <v>20</v>
      </c>
      <c r="H4376" s="7">
        <v>2227.69</v>
      </c>
      <c r="I4376" s="3">
        <v>45298</v>
      </c>
      <c r="J4376" s="3" t="str">
        <f>TEXT(NIgerian_Fintech[[#This Row],[TransactionDate]], "JJJJ")</f>
        <v>2024</v>
      </c>
      <c r="K4376" s="3" t="str">
        <f>TEXT(NIgerian_Fintech[[#This Row],[TransactionDate]], "MMMM")</f>
        <v>January</v>
      </c>
      <c r="L4376" s="3" t="str">
        <f>TEXT(NIgerian_Fintech[[#This Row],[TransactionDate]], "MM")</f>
        <v>01</v>
      </c>
      <c r="M4376" s="3" t="str">
        <f>TEXT(NIgerian_Fintech[[#This Row],[TransactionDate]], "tttt")</f>
        <v>Sunday</v>
      </c>
      <c r="N4376" s="2" t="s">
        <v>16</v>
      </c>
    </row>
    <row r="4377" spans="1:14" ht="14.5" x14ac:dyDescent="0.35">
      <c r="A4377" s="2" t="s">
        <v>8784</v>
      </c>
      <c r="B4377" s="2" t="s">
        <v>8785</v>
      </c>
      <c r="C4377" s="2">
        <v>44</v>
      </c>
      <c r="D4377" s="2" t="s">
        <v>39</v>
      </c>
      <c r="E4377" s="2" t="s">
        <v>93</v>
      </c>
      <c r="F4377" s="2" t="s">
        <v>14</v>
      </c>
      <c r="G4377" s="2" t="s">
        <v>26</v>
      </c>
      <c r="H4377" s="7">
        <v>3378.5</v>
      </c>
      <c r="I4377" s="3">
        <v>45020</v>
      </c>
      <c r="J4377" s="3" t="str">
        <f>TEXT(NIgerian_Fintech[[#This Row],[TransactionDate]], "JJJJ")</f>
        <v>2023</v>
      </c>
      <c r="K4377" s="3" t="str">
        <f>TEXT(NIgerian_Fintech[[#This Row],[TransactionDate]], "MMMM")</f>
        <v>April</v>
      </c>
      <c r="L4377" s="3" t="str">
        <f>TEXT(NIgerian_Fintech[[#This Row],[TransactionDate]], "MM")</f>
        <v>04</v>
      </c>
      <c r="M4377" s="3" t="str">
        <f>TEXT(NIgerian_Fintech[[#This Row],[TransactionDate]], "tttt")</f>
        <v>Tuesday</v>
      </c>
      <c r="N4377" s="2" t="s">
        <v>16</v>
      </c>
    </row>
    <row r="4378" spans="1:14" ht="14.5" x14ac:dyDescent="0.35">
      <c r="A4378" s="2" t="s">
        <v>8786</v>
      </c>
      <c r="B4378" s="2" t="s">
        <v>8787</v>
      </c>
      <c r="C4378" s="2">
        <v>33</v>
      </c>
      <c r="D4378" s="2" t="s">
        <v>39</v>
      </c>
      <c r="E4378" s="2" t="s">
        <v>13</v>
      </c>
      <c r="F4378" s="2" t="s">
        <v>14</v>
      </c>
      <c r="G4378" s="2" t="s">
        <v>26</v>
      </c>
      <c r="H4378" s="7">
        <v>14313.95</v>
      </c>
      <c r="I4378" s="3">
        <v>45282</v>
      </c>
      <c r="J4378" s="3" t="str">
        <f>TEXT(NIgerian_Fintech[[#This Row],[TransactionDate]], "JJJJ")</f>
        <v>2023</v>
      </c>
      <c r="K4378" s="3" t="str">
        <f>TEXT(NIgerian_Fintech[[#This Row],[TransactionDate]], "MMMM")</f>
        <v>December</v>
      </c>
      <c r="L4378" s="3" t="str">
        <f>TEXT(NIgerian_Fintech[[#This Row],[TransactionDate]], "MM")</f>
        <v>12</v>
      </c>
      <c r="M4378" s="3" t="str">
        <f>TEXT(NIgerian_Fintech[[#This Row],[TransactionDate]], "tttt")</f>
        <v>Friday</v>
      </c>
      <c r="N4378" s="2" t="s">
        <v>16</v>
      </c>
    </row>
    <row r="4379" spans="1:14" ht="14.5" x14ac:dyDescent="0.35">
      <c r="A4379" s="2" t="s">
        <v>8788</v>
      </c>
      <c r="B4379" s="2" t="s">
        <v>8789</v>
      </c>
      <c r="C4379" s="2">
        <v>23</v>
      </c>
      <c r="D4379" s="2" t="s">
        <v>39</v>
      </c>
      <c r="E4379" s="2" t="s">
        <v>29</v>
      </c>
      <c r="F4379" s="2" t="s">
        <v>19</v>
      </c>
      <c r="G4379" s="2" t="s">
        <v>36</v>
      </c>
      <c r="H4379" s="7">
        <v>6470.36</v>
      </c>
      <c r="I4379" s="3">
        <v>45458</v>
      </c>
      <c r="J4379" s="3" t="str">
        <f>TEXT(NIgerian_Fintech[[#This Row],[TransactionDate]], "JJJJ")</f>
        <v>2024</v>
      </c>
      <c r="K4379" s="3" t="str">
        <f>TEXT(NIgerian_Fintech[[#This Row],[TransactionDate]], "MMMM")</f>
        <v>June</v>
      </c>
      <c r="L4379" s="3" t="str">
        <f>TEXT(NIgerian_Fintech[[#This Row],[TransactionDate]], "MM")</f>
        <v>06</v>
      </c>
      <c r="M4379" s="3" t="str">
        <f>TEXT(NIgerian_Fintech[[#This Row],[TransactionDate]], "tttt")</f>
        <v>Saturday</v>
      </c>
      <c r="N4379" s="2" t="s">
        <v>16</v>
      </c>
    </row>
    <row r="4380" spans="1:14" ht="14.5" x14ac:dyDescent="0.35">
      <c r="A4380" s="2" t="s">
        <v>8790</v>
      </c>
      <c r="B4380" s="2" t="s">
        <v>8791</v>
      </c>
      <c r="C4380" s="2">
        <v>57</v>
      </c>
      <c r="D4380" s="2" t="s">
        <v>12</v>
      </c>
      <c r="E4380" s="2" t="s">
        <v>42</v>
      </c>
      <c r="F4380" s="2" t="s">
        <v>35</v>
      </c>
      <c r="G4380" s="2" t="s">
        <v>30</v>
      </c>
      <c r="H4380" s="7">
        <v>1774.24</v>
      </c>
      <c r="I4380" s="3">
        <v>45618</v>
      </c>
      <c r="J4380" s="3" t="str">
        <f>TEXT(NIgerian_Fintech[[#This Row],[TransactionDate]], "JJJJ")</f>
        <v>2024</v>
      </c>
      <c r="K4380" s="3" t="str">
        <f>TEXT(NIgerian_Fintech[[#This Row],[TransactionDate]], "MMMM")</f>
        <v>November</v>
      </c>
      <c r="L4380" s="3" t="str">
        <f>TEXT(NIgerian_Fintech[[#This Row],[TransactionDate]], "MM")</f>
        <v>11</v>
      </c>
      <c r="M4380" s="3" t="str">
        <f>TEXT(NIgerian_Fintech[[#This Row],[TransactionDate]], "tttt")</f>
        <v>Friday</v>
      </c>
      <c r="N4380" s="2" t="s">
        <v>21</v>
      </c>
    </row>
    <row r="4381" spans="1:14" ht="14.5" x14ac:dyDescent="0.35">
      <c r="A4381" s="2" t="s">
        <v>8792</v>
      </c>
      <c r="B4381" s="2" t="s">
        <v>8793</v>
      </c>
      <c r="C4381" s="2">
        <v>30</v>
      </c>
      <c r="D4381" s="2" t="s">
        <v>12</v>
      </c>
      <c r="E4381" s="2" t="s">
        <v>24</v>
      </c>
      <c r="F4381" s="2" t="s">
        <v>19</v>
      </c>
      <c r="G4381" s="2" t="s">
        <v>26</v>
      </c>
      <c r="H4381" s="7">
        <v>477.57</v>
      </c>
      <c r="I4381" s="3">
        <v>45198</v>
      </c>
      <c r="J4381" s="3" t="str">
        <f>TEXT(NIgerian_Fintech[[#This Row],[TransactionDate]], "JJJJ")</f>
        <v>2023</v>
      </c>
      <c r="K4381" s="3" t="str">
        <f>TEXT(NIgerian_Fintech[[#This Row],[TransactionDate]], "MMMM")</f>
        <v>September</v>
      </c>
      <c r="L4381" s="3" t="str">
        <f>TEXT(NIgerian_Fintech[[#This Row],[TransactionDate]], "MM")</f>
        <v>09</v>
      </c>
      <c r="M4381" s="3" t="str">
        <f>TEXT(NIgerian_Fintech[[#This Row],[TransactionDate]], "tttt")</f>
        <v>Friday</v>
      </c>
      <c r="N4381" s="2" t="s">
        <v>16</v>
      </c>
    </row>
    <row r="4382" spans="1:14" ht="14.5" x14ac:dyDescent="0.35">
      <c r="A4382" s="2" t="s">
        <v>8794</v>
      </c>
      <c r="B4382" s="2" t="s">
        <v>8795</v>
      </c>
      <c r="C4382" s="2">
        <v>52</v>
      </c>
      <c r="D4382" s="2" t="s">
        <v>39</v>
      </c>
      <c r="E4382" s="2" t="s">
        <v>42</v>
      </c>
      <c r="F4382" s="2" t="s">
        <v>49</v>
      </c>
      <c r="G4382" s="2" t="s">
        <v>20</v>
      </c>
      <c r="H4382" s="7">
        <v>2612.56</v>
      </c>
      <c r="I4382" s="3">
        <v>45355</v>
      </c>
      <c r="J4382" s="3" t="str">
        <f>TEXT(NIgerian_Fintech[[#This Row],[TransactionDate]], "JJJJ")</f>
        <v>2024</v>
      </c>
      <c r="K4382" s="3" t="str">
        <f>TEXT(NIgerian_Fintech[[#This Row],[TransactionDate]], "MMMM")</f>
        <v>March</v>
      </c>
      <c r="L4382" s="3" t="str">
        <f>TEXT(NIgerian_Fintech[[#This Row],[TransactionDate]], "MM")</f>
        <v>03</v>
      </c>
      <c r="M4382" s="3" t="str">
        <f>TEXT(NIgerian_Fintech[[#This Row],[TransactionDate]], "tttt")</f>
        <v>Monday</v>
      </c>
      <c r="N4382" s="2" t="s">
        <v>16</v>
      </c>
    </row>
    <row r="4383" spans="1:14" ht="14.5" x14ac:dyDescent="0.35">
      <c r="A4383" s="2" t="s">
        <v>8796</v>
      </c>
      <c r="B4383" s="2" t="s">
        <v>8797</v>
      </c>
      <c r="C4383" s="2">
        <v>36</v>
      </c>
      <c r="D4383" s="2" t="s">
        <v>12</v>
      </c>
      <c r="E4383" s="2" t="s">
        <v>52</v>
      </c>
      <c r="F4383" s="2" t="s">
        <v>35</v>
      </c>
      <c r="G4383" s="2" t="s">
        <v>30</v>
      </c>
      <c r="H4383" s="7">
        <v>29114.42</v>
      </c>
      <c r="I4383" s="3">
        <v>45574</v>
      </c>
      <c r="J4383" s="3" t="str">
        <f>TEXT(NIgerian_Fintech[[#This Row],[TransactionDate]], "JJJJ")</f>
        <v>2024</v>
      </c>
      <c r="K4383" s="3" t="str">
        <f>TEXT(NIgerian_Fintech[[#This Row],[TransactionDate]], "MMMM")</f>
        <v>October</v>
      </c>
      <c r="L4383" s="3" t="str">
        <f>TEXT(NIgerian_Fintech[[#This Row],[TransactionDate]], "MM")</f>
        <v>10</v>
      </c>
      <c r="M4383" s="3" t="str">
        <f>TEXT(NIgerian_Fintech[[#This Row],[TransactionDate]], "tttt")</f>
        <v>Wednesday</v>
      </c>
      <c r="N4383" s="2" t="s">
        <v>16</v>
      </c>
    </row>
    <row r="4384" spans="1:14" ht="14.5" x14ac:dyDescent="0.35">
      <c r="A4384" s="2" t="s">
        <v>8798</v>
      </c>
      <c r="B4384" s="2" t="s">
        <v>8799</v>
      </c>
      <c r="C4384" s="2">
        <v>29</v>
      </c>
      <c r="D4384" s="2" t="s">
        <v>39</v>
      </c>
      <c r="E4384" s="2" t="s">
        <v>93</v>
      </c>
      <c r="F4384" s="2" t="s">
        <v>25</v>
      </c>
      <c r="G4384" s="2" t="s">
        <v>26</v>
      </c>
      <c r="H4384" s="7">
        <v>18663.759999999998</v>
      </c>
      <c r="I4384" s="3">
        <v>45628</v>
      </c>
      <c r="J4384" s="3" t="str">
        <f>TEXT(NIgerian_Fintech[[#This Row],[TransactionDate]], "JJJJ")</f>
        <v>2024</v>
      </c>
      <c r="K4384" s="3" t="str">
        <f>TEXT(NIgerian_Fintech[[#This Row],[TransactionDate]], "MMMM")</f>
        <v>December</v>
      </c>
      <c r="L4384" s="3" t="str">
        <f>TEXT(NIgerian_Fintech[[#This Row],[TransactionDate]], "MM")</f>
        <v>12</v>
      </c>
      <c r="M4384" s="3" t="str">
        <f>TEXT(NIgerian_Fintech[[#This Row],[TransactionDate]], "tttt")</f>
        <v>Monday</v>
      </c>
      <c r="N4384" s="2" t="s">
        <v>16</v>
      </c>
    </row>
    <row r="4385" spans="1:14" ht="14.5" x14ac:dyDescent="0.35">
      <c r="A4385" s="2" t="s">
        <v>8800</v>
      </c>
      <c r="B4385" s="2" t="s">
        <v>8801</v>
      </c>
      <c r="C4385" s="2">
        <v>33</v>
      </c>
      <c r="D4385" s="2" t="s">
        <v>12</v>
      </c>
      <c r="E4385" s="2" t="s">
        <v>24</v>
      </c>
      <c r="F4385" s="2" t="s">
        <v>19</v>
      </c>
      <c r="G4385" s="2" t="s">
        <v>30</v>
      </c>
      <c r="H4385" s="7">
        <v>5801.29</v>
      </c>
      <c r="I4385" s="3">
        <v>45650</v>
      </c>
      <c r="J4385" s="3" t="str">
        <f>TEXT(NIgerian_Fintech[[#This Row],[TransactionDate]], "JJJJ")</f>
        <v>2024</v>
      </c>
      <c r="K4385" s="3" t="str">
        <f>TEXT(NIgerian_Fintech[[#This Row],[TransactionDate]], "MMMM")</f>
        <v>December</v>
      </c>
      <c r="L4385" s="3" t="str">
        <f>TEXT(NIgerian_Fintech[[#This Row],[TransactionDate]], "MM")</f>
        <v>12</v>
      </c>
      <c r="M4385" s="3" t="str">
        <f>TEXT(NIgerian_Fintech[[#This Row],[TransactionDate]], "tttt")</f>
        <v>Tuesday</v>
      </c>
      <c r="N4385" s="2" t="s">
        <v>16</v>
      </c>
    </row>
    <row r="4386" spans="1:14" ht="14.5" x14ac:dyDescent="0.35">
      <c r="A4386" s="2" t="s">
        <v>8802</v>
      </c>
      <c r="B4386" s="2" t="s">
        <v>8803</v>
      </c>
      <c r="C4386" s="2">
        <v>60</v>
      </c>
      <c r="D4386" s="2" t="s">
        <v>12</v>
      </c>
      <c r="E4386" s="2" t="s">
        <v>29</v>
      </c>
      <c r="F4386" s="2" t="s">
        <v>35</v>
      </c>
      <c r="G4386" s="2" t="s">
        <v>36</v>
      </c>
      <c r="H4386" s="7">
        <v>6577.71</v>
      </c>
      <c r="I4386" s="3">
        <v>44990</v>
      </c>
      <c r="J4386" s="3" t="str">
        <f>TEXT(NIgerian_Fintech[[#This Row],[TransactionDate]], "JJJJ")</f>
        <v>2023</v>
      </c>
      <c r="K4386" s="3" t="str">
        <f>TEXT(NIgerian_Fintech[[#This Row],[TransactionDate]], "MMMM")</f>
        <v>March</v>
      </c>
      <c r="L4386" s="3" t="str">
        <f>TEXT(NIgerian_Fintech[[#This Row],[TransactionDate]], "MM")</f>
        <v>03</v>
      </c>
      <c r="M4386" s="3" t="str">
        <f>TEXT(NIgerian_Fintech[[#This Row],[TransactionDate]], "tttt")</f>
        <v>Sunday</v>
      </c>
      <c r="N4386" s="2" t="s">
        <v>16</v>
      </c>
    </row>
    <row r="4387" spans="1:14" ht="14.5" x14ac:dyDescent="0.35">
      <c r="A4387" s="2" t="s">
        <v>8804</v>
      </c>
      <c r="B4387" s="2" t="s">
        <v>8805</v>
      </c>
      <c r="C4387" s="2">
        <v>27</v>
      </c>
      <c r="D4387" s="2" t="s">
        <v>12</v>
      </c>
      <c r="E4387" s="2" t="s">
        <v>13</v>
      </c>
      <c r="F4387" s="2" t="s">
        <v>55</v>
      </c>
      <c r="G4387" s="2" t="s">
        <v>20</v>
      </c>
      <c r="H4387" s="7">
        <v>22962.66</v>
      </c>
      <c r="I4387" s="3">
        <v>45090</v>
      </c>
      <c r="J4387" s="3" t="str">
        <f>TEXT(NIgerian_Fintech[[#This Row],[TransactionDate]], "JJJJ")</f>
        <v>2023</v>
      </c>
      <c r="K4387" s="3" t="str">
        <f>TEXT(NIgerian_Fintech[[#This Row],[TransactionDate]], "MMMM")</f>
        <v>June</v>
      </c>
      <c r="L4387" s="3" t="str">
        <f>TEXT(NIgerian_Fintech[[#This Row],[TransactionDate]], "MM")</f>
        <v>06</v>
      </c>
      <c r="M4387" s="3" t="str">
        <f>TEXT(NIgerian_Fintech[[#This Row],[TransactionDate]], "tttt")</f>
        <v>Tuesday</v>
      </c>
      <c r="N4387" s="2" t="s">
        <v>16</v>
      </c>
    </row>
    <row r="4388" spans="1:14" ht="14.5" x14ac:dyDescent="0.35">
      <c r="A4388" s="2" t="s">
        <v>8806</v>
      </c>
      <c r="B4388" s="2" t="s">
        <v>8807</v>
      </c>
      <c r="C4388" s="2">
        <v>42</v>
      </c>
      <c r="D4388" s="2" t="s">
        <v>12</v>
      </c>
      <c r="E4388" s="2" t="s">
        <v>93</v>
      </c>
      <c r="F4388" s="2" t="s">
        <v>49</v>
      </c>
      <c r="G4388" s="2" t="s">
        <v>30</v>
      </c>
      <c r="H4388" s="7">
        <v>8948.85</v>
      </c>
      <c r="I4388" s="3">
        <v>45315</v>
      </c>
      <c r="J4388" s="3" t="str">
        <f>TEXT(NIgerian_Fintech[[#This Row],[TransactionDate]], "JJJJ")</f>
        <v>2024</v>
      </c>
      <c r="K4388" s="3" t="str">
        <f>TEXT(NIgerian_Fintech[[#This Row],[TransactionDate]], "MMMM")</f>
        <v>January</v>
      </c>
      <c r="L4388" s="3" t="str">
        <f>TEXT(NIgerian_Fintech[[#This Row],[TransactionDate]], "MM")</f>
        <v>01</v>
      </c>
      <c r="M4388" s="3" t="str">
        <f>TEXT(NIgerian_Fintech[[#This Row],[TransactionDate]], "tttt")</f>
        <v>Wednesday</v>
      </c>
      <c r="N4388" s="2" t="s">
        <v>16</v>
      </c>
    </row>
    <row r="4389" spans="1:14" ht="14.5" x14ac:dyDescent="0.35">
      <c r="A4389" s="2" t="s">
        <v>8808</v>
      </c>
      <c r="B4389" s="2" t="s">
        <v>8809</v>
      </c>
      <c r="C4389" s="2">
        <v>37</v>
      </c>
      <c r="D4389" s="2" t="s">
        <v>12</v>
      </c>
      <c r="E4389" s="2" t="s">
        <v>74</v>
      </c>
      <c r="F4389" s="2" t="s">
        <v>25</v>
      </c>
      <c r="G4389" s="2" t="s">
        <v>20</v>
      </c>
      <c r="H4389" s="7">
        <v>21266.76</v>
      </c>
      <c r="I4389" s="3">
        <v>45395</v>
      </c>
      <c r="J4389" s="3" t="str">
        <f>TEXT(NIgerian_Fintech[[#This Row],[TransactionDate]], "JJJJ")</f>
        <v>2024</v>
      </c>
      <c r="K4389" s="3" t="str">
        <f>TEXT(NIgerian_Fintech[[#This Row],[TransactionDate]], "MMMM")</f>
        <v>April</v>
      </c>
      <c r="L4389" s="3" t="str">
        <f>TEXT(NIgerian_Fintech[[#This Row],[TransactionDate]], "MM")</f>
        <v>04</v>
      </c>
      <c r="M4389" s="3" t="str">
        <f>TEXT(NIgerian_Fintech[[#This Row],[TransactionDate]], "tttt")</f>
        <v>Saturday</v>
      </c>
      <c r="N4389" s="2" t="s">
        <v>16</v>
      </c>
    </row>
    <row r="4390" spans="1:14" ht="14.5" x14ac:dyDescent="0.35">
      <c r="A4390" s="2" t="s">
        <v>8810</v>
      </c>
      <c r="B4390" s="2" t="s">
        <v>8811</v>
      </c>
      <c r="C4390" s="2">
        <v>48</v>
      </c>
      <c r="D4390" s="2" t="s">
        <v>12</v>
      </c>
      <c r="E4390" s="2" t="s">
        <v>64</v>
      </c>
      <c r="F4390" s="2" t="s">
        <v>35</v>
      </c>
      <c r="G4390" s="2" t="s">
        <v>26</v>
      </c>
      <c r="H4390" s="7">
        <v>6769.57</v>
      </c>
      <c r="I4390" s="3">
        <v>45476</v>
      </c>
      <c r="J4390" s="3" t="str">
        <f>TEXT(NIgerian_Fintech[[#This Row],[TransactionDate]], "JJJJ")</f>
        <v>2024</v>
      </c>
      <c r="K4390" s="3" t="str">
        <f>TEXT(NIgerian_Fintech[[#This Row],[TransactionDate]], "MMMM")</f>
        <v>July</v>
      </c>
      <c r="L4390" s="3" t="str">
        <f>TEXT(NIgerian_Fintech[[#This Row],[TransactionDate]], "MM")</f>
        <v>07</v>
      </c>
      <c r="M4390" s="3" t="str">
        <f>TEXT(NIgerian_Fintech[[#This Row],[TransactionDate]], "tttt")</f>
        <v>Wednesday</v>
      </c>
      <c r="N4390" s="2" t="s">
        <v>16</v>
      </c>
    </row>
    <row r="4391" spans="1:14" ht="14.5" x14ac:dyDescent="0.35">
      <c r="A4391" s="2" t="s">
        <v>8812</v>
      </c>
      <c r="B4391" s="2" t="s">
        <v>8813</v>
      </c>
      <c r="C4391" s="2">
        <v>21</v>
      </c>
      <c r="D4391" s="2" t="s">
        <v>12</v>
      </c>
      <c r="E4391" s="2" t="s">
        <v>13</v>
      </c>
      <c r="F4391" s="2" t="s">
        <v>55</v>
      </c>
      <c r="G4391" s="2" t="s">
        <v>15</v>
      </c>
      <c r="H4391" s="7">
        <v>2232.66</v>
      </c>
      <c r="I4391" s="3">
        <v>45653</v>
      </c>
      <c r="J4391" s="3" t="str">
        <f>TEXT(NIgerian_Fintech[[#This Row],[TransactionDate]], "JJJJ")</f>
        <v>2024</v>
      </c>
      <c r="K4391" s="3" t="str">
        <f>TEXT(NIgerian_Fintech[[#This Row],[TransactionDate]], "MMMM")</f>
        <v>December</v>
      </c>
      <c r="L4391" s="3" t="str">
        <f>TEXT(NIgerian_Fintech[[#This Row],[TransactionDate]], "MM")</f>
        <v>12</v>
      </c>
      <c r="M4391" s="3" t="str">
        <f>TEXT(NIgerian_Fintech[[#This Row],[TransactionDate]], "tttt")</f>
        <v>Friday</v>
      </c>
      <c r="N4391" s="2" t="s">
        <v>16</v>
      </c>
    </row>
    <row r="4392" spans="1:14" ht="14.5" x14ac:dyDescent="0.35">
      <c r="A4392" s="2" t="s">
        <v>8814</v>
      </c>
      <c r="B4392" s="2" t="s">
        <v>8815</v>
      </c>
      <c r="C4392" s="2">
        <v>61</v>
      </c>
      <c r="D4392" s="2" t="s">
        <v>12</v>
      </c>
      <c r="E4392" s="2" t="s">
        <v>93</v>
      </c>
      <c r="F4392" s="2" t="s">
        <v>35</v>
      </c>
      <c r="G4392" s="2" t="s">
        <v>30</v>
      </c>
      <c r="H4392" s="7">
        <v>12943.61</v>
      </c>
      <c r="I4392" s="3">
        <v>45457</v>
      </c>
      <c r="J4392" s="3" t="str">
        <f>TEXT(NIgerian_Fintech[[#This Row],[TransactionDate]], "JJJJ")</f>
        <v>2024</v>
      </c>
      <c r="K4392" s="3" t="str">
        <f>TEXT(NIgerian_Fintech[[#This Row],[TransactionDate]], "MMMM")</f>
        <v>June</v>
      </c>
      <c r="L4392" s="3" t="str">
        <f>TEXT(NIgerian_Fintech[[#This Row],[TransactionDate]], "MM")</f>
        <v>06</v>
      </c>
      <c r="M4392" s="3" t="str">
        <f>TEXT(NIgerian_Fintech[[#This Row],[TransactionDate]], "tttt")</f>
        <v>Friday</v>
      </c>
      <c r="N4392" s="2" t="s">
        <v>16</v>
      </c>
    </row>
    <row r="4393" spans="1:14" ht="14.5" x14ac:dyDescent="0.35">
      <c r="A4393" s="2" t="s">
        <v>8816</v>
      </c>
      <c r="B4393" s="2" t="s">
        <v>8817</v>
      </c>
      <c r="C4393" s="2">
        <v>40</v>
      </c>
      <c r="D4393" s="2" t="s">
        <v>12</v>
      </c>
      <c r="E4393" s="2" t="s">
        <v>74</v>
      </c>
      <c r="F4393" s="2" t="s">
        <v>55</v>
      </c>
      <c r="G4393" s="2" t="s">
        <v>20</v>
      </c>
      <c r="H4393" s="7">
        <v>7473.78</v>
      </c>
      <c r="I4393" s="3">
        <v>45512</v>
      </c>
      <c r="J4393" s="3" t="str">
        <f>TEXT(NIgerian_Fintech[[#This Row],[TransactionDate]], "JJJJ")</f>
        <v>2024</v>
      </c>
      <c r="K4393" s="3" t="str">
        <f>TEXT(NIgerian_Fintech[[#This Row],[TransactionDate]], "MMMM")</f>
        <v>August</v>
      </c>
      <c r="L4393" s="3" t="str">
        <f>TEXT(NIgerian_Fintech[[#This Row],[TransactionDate]], "MM")</f>
        <v>08</v>
      </c>
      <c r="M4393" s="3" t="str">
        <f>TEXT(NIgerian_Fintech[[#This Row],[TransactionDate]], "tttt")</f>
        <v>Thursday</v>
      </c>
      <c r="N4393" s="2" t="s">
        <v>16</v>
      </c>
    </row>
    <row r="4394" spans="1:14" ht="14.5" x14ac:dyDescent="0.35">
      <c r="A4394" s="2" t="s">
        <v>8818</v>
      </c>
      <c r="B4394" s="2" t="s">
        <v>8819</v>
      </c>
      <c r="C4394" s="2">
        <v>19</v>
      </c>
      <c r="D4394" s="2" t="s">
        <v>12</v>
      </c>
      <c r="E4394" s="2" t="s">
        <v>74</v>
      </c>
      <c r="F4394" s="2" t="s">
        <v>25</v>
      </c>
      <c r="G4394" s="2" t="s">
        <v>30</v>
      </c>
      <c r="H4394" s="7">
        <v>11039.45</v>
      </c>
      <c r="I4394" s="3">
        <v>45579</v>
      </c>
      <c r="J4394" s="3" t="str">
        <f>TEXT(NIgerian_Fintech[[#This Row],[TransactionDate]], "JJJJ")</f>
        <v>2024</v>
      </c>
      <c r="K4394" s="3" t="str">
        <f>TEXT(NIgerian_Fintech[[#This Row],[TransactionDate]], "MMMM")</f>
        <v>October</v>
      </c>
      <c r="L4394" s="3" t="str">
        <f>TEXT(NIgerian_Fintech[[#This Row],[TransactionDate]], "MM")</f>
        <v>10</v>
      </c>
      <c r="M4394" s="3" t="str">
        <f>TEXT(NIgerian_Fintech[[#This Row],[TransactionDate]], "tttt")</f>
        <v>Monday</v>
      </c>
      <c r="N4394" s="2" t="s">
        <v>16</v>
      </c>
    </row>
    <row r="4395" spans="1:14" ht="14.5" x14ac:dyDescent="0.35">
      <c r="A4395" s="2" t="s">
        <v>8820</v>
      </c>
      <c r="B4395" s="2" t="s">
        <v>8821</v>
      </c>
      <c r="C4395" s="2">
        <v>39</v>
      </c>
      <c r="D4395" s="2" t="s">
        <v>12</v>
      </c>
      <c r="E4395" s="2" t="s">
        <v>29</v>
      </c>
      <c r="F4395" s="2" t="s">
        <v>49</v>
      </c>
      <c r="G4395" s="2" t="s">
        <v>26</v>
      </c>
      <c r="H4395" s="7">
        <v>1710.62</v>
      </c>
      <c r="I4395" s="3">
        <v>44943</v>
      </c>
      <c r="J4395" s="3" t="str">
        <f>TEXT(NIgerian_Fintech[[#This Row],[TransactionDate]], "JJJJ")</f>
        <v>2023</v>
      </c>
      <c r="K4395" s="3" t="str">
        <f>TEXT(NIgerian_Fintech[[#This Row],[TransactionDate]], "MMMM")</f>
        <v>January</v>
      </c>
      <c r="L4395" s="3" t="str">
        <f>TEXT(NIgerian_Fintech[[#This Row],[TransactionDate]], "MM")</f>
        <v>01</v>
      </c>
      <c r="M4395" s="3" t="str">
        <f>TEXT(NIgerian_Fintech[[#This Row],[TransactionDate]], "tttt")</f>
        <v>Tuesday</v>
      </c>
      <c r="N4395" s="2" t="s">
        <v>69</v>
      </c>
    </row>
    <row r="4396" spans="1:14" ht="14.5" x14ac:dyDescent="0.35">
      <c r="A4396" s="2" t="s">
        <v>8822</v>
      </c>
      <c r="B4396" s="2" t="s">
        <v>8823</v>
      </c>
      <c r="C4396" s="2">
        <v>54</v>
      </c>
      <c r="D4396" s="2" t="s">
        <v>12</v>
      </c>
      <c r="E4396" s="2" t="s">
        <v>29</v>
      </c>
      <c r="F4396" s="2" t="s">
        <v>55</v>
      </c>
      <c r="G4396" s="2" t="s">
        <v>26</v>
      </c>
      <c r="H4396" s="7">
        <v>10429.93</v>
      </c>
      <c r="I4396" s="3">
        <v>45533</v>
      </c>
      <c r="J4396" s="3" t="str">
        <f>TEXT(NIgerian_Fintech[[#This Row],[TransactionDate]], "JJJJ")</f>
        <v>2024</v>
      </c>
      <c r="K4396" s="3" t="str">
        <f>TEXT(NIgerian_Fintech[[#This Row],[TransactionDate]], "MMMM")</f>
        <v>August</v>
      </c>
      <c r="L4396" s="3" t="str">
        <f>TEXT(NIgerian_Fintech[[#This Row],[TransactionDate]], "MM")</f>
        <v>08</v>
      </c>
      <c r="M4396" s="3" t="str">
        <f>TEXT(NIgerian_Fintech[[#This Row],[TransactionDate]], "tttt")</f>
        <v>Thursday</v>
      </c>
      <c r="N4396" s="2" t="s">
        <v>21</v>
      </c>
    </row>
    <row r="4397" spans="1:14" ht="14.5" x14ac:dyDescent="0.35">
      <c r="A4397" s="2" t="s">
        <v>8824</v>
      </c>
      <c r="B4397" s="2" t="s">
        <v>8825</v>
      </c>
      <c r="C4397" s="2">
        <v>25</v>
      </c>
      <c r="D4397" s="2" t="s">
        <v>12</v>
      </c>
      <c r="E4397" s="2" t="s">
        <v>64</v>
      </c>
      <c r="F4397" s="2" t="s">
        <v>14</v>
      </c>
      <c r="G4397" s="2" t="s">
        <v>20</v>
      </c>
      <c r="H4397" s="7">
        <v>4816.83</v>
      </c>
      <c r="I4397" s="3">
        <v>45227</v>
      </c>
      <c r="J4397" s="3" t="str">
        <f>TEXT(NIgerian_Fintech[[#This Row],[TransactionDate]], "JJJJ")</f>
        <v>2023</v>
      </c>
      <c r="K4397" s="3" t="str">
        <f>TEXT(NIgerian_Fintech[[#This Row],[TransactionDate]], "MMMM")</f>
        <v>October</v>
      </c>
      <c r="L4397" s="3" t="str">
        <f>TEXT(NIgerian_Fintech[[#This Row],[TransactionDate]], "MM")</f>
        <v>10</v>
      </c>
      <c r="M4397" s="3" t="str">
        <f>TEXT(NIgerian_Fintech[[#This Row],[TransactionDate]], "tttt")</f>
        <v>Saturday</v>
      </c>
      <c r="N4397" s="2" t="s">
        <v>16</v>
      </c>
    </row>
    <row r="4398" spans="1:14" ht="14.5" x14ac:dyDescent="0.35">
      <c r="A4398" s="2" t="s">
        <v>8826</v>
      </c>
      <c r="B4398" s="2" t="s">
        <v>8827</v>
      </c>
      <c r="C4398" s="2">
        <v>24</v>
      </c>
      <c r="D4398" s="2" t="s">
        <v>39</v>
      </c>
      <c r="E4398" s="2" t="s">
        <v>74</v>
      </c>
      <c r="F4398" s="2" t="s">
        <v>25</v>
      </c>
      <c r="G4398" s="2" t="s">
        <v>36</v>
      </c>
      <c r="H4398" s="7">
        <v>4034.64</v>
      </c>
      <c r="I4398" s="3">
        <v>45014</v>
      </c>
      <c r="J4398" s="3" t="str">
        <f>TEXT(NIgerian_Fintech[[#This Row],[TransactionDate]], "JJJJ")</f>
        <v>2023</v>
      </c>
      <c r="K4398" s="3" t="str">
        <f>TEXT(NIgerian_Fintech[[#This Row],[TransactionDate]], "MMMM")</f>
        <v>March</v>
      </c>
      <c r="L4398" s="3" t="str">
        <f>TEXT(NIgerian_Fintech[[#This Row],[TransactionDate]], "MM")</f>
        <v>03</v>
      </c>
      <c r="M4398" s="3" t="str">
        <f>TEXT(NIgerian_Fintech[[#This Row],[TransactionDate]], "tttt")</f>
        <v>Wednesday</v>
      </c>
      <c r="N4398" s="2" t="s">
        <v>16</v>
      </c>
    </row>
    <row r="4399" spans="1:14" ht="14.5" x14ac:dyDescent="0.35">
      <c r="A4399" s="2" t="s">
        <v>8828</v>
      </c>
      <c r="B4399" s="2" t="s">
        <v>8829</v>
      </c>
      <c r="C4399" s="2">
        <v>31</v>
      </c>
      <c r="D4399" s="2" t="s">
        <v>12</v>
      </c>
      <c r="E4399" s="2" t="s">
        <v>24</v>
      </c>
      <c r="F4399" s="2" t="s">
        <v>25</v>
      </c>
      <c r="G4399" s="2" t="s">
        <v>30</v>
      </c>
      <c r="H4399" s="7">
        <v>11131.44</v>
      </c>
      <c r="I4399" s="3">
        <v>45489</v>
      </c>
      <c r="J4399" s="3" t="str">
        <f>TEXT(NIgerian_Fintech[[#This Row],[TransactionDate]], "JJJJ")</f>
        <v>2024</v>
      </c>
      <c r="K4399" s="3" t="str">
        <f>TEXT(NIgerian_Fintech[[#This Row],[TransactionDate]], "MMMM")</f>
        <v>July</v>
      </c>
      <c r="L4399" s="3" t="str">
        <f>TEXT(NIgerian_Fintech[[#This Row],[TransactionDate]], "MM")</f>
        <v>07</v>
      </c>
      <c r="M4399" s="3" t="str">
        <f>TEXT(NIgerian_Fintech[[#This Row],[TransactionDate]], "tttt")</f>
        <v>Tuesday</v>
      </c>
      <c r="N4399" s="2" t="s">
        <v>16</v>
      </c>
    </row>
    <row r="4400" spans="1:14" ht="14.5" x14ac:dyDescent="0.35">
      <c r="A4400" s="2" t="s">
        <v>8830</v>
      </c>
      <c r="B4400" s="2" t="s">
        <v>8831</v>
      </c>
      <c r="C4400" s="2">
        <v>20</v>
      </c>
      <c r="D4400" s="2" t="s">
        <v>12</v>
      </c>
      <c r="E4400" s="2" t="s">
        <v>52</v>
      </c>
      <c r="F4400" s="2" t="s">
        <v>19</v>
      </c>
      <c r="G4400" s="2" t="s">
        <v>30</v>
      </c>
      <c r="H4400" s="7">
        <v>8970.74</v>
      </c>
      <c r="I4400" s="3">
        <v>45171</v>
      </c>
      <c r="J4400" s="3" t="str">
        <f>TEXT(NIgerian_Fintech[[#This Row],[TransactionDate]], "JJJJ")</f>
        <v>2023</v>
      </c>
      <c r="K4400" s="3" t="str">
        <f>TEXT(NIgerian_Fintech[[#This Row],[TransactionDate]], "MMMM")</f>
        <v>September</v>
      </c>
      <c r="L4400" s="3" t="str">
        <f>TEXT(NIgerian_Fintech[[#This Row],[TransactionDate]], "MM")</f>
        <v>09</v>
      </c>
      <c r="M4400" s="3" t="str">
        <f>TEXT(NIgerian_Fintech[[#This Row],[TransactionDate]], "tttt")</f>
        <v>Saturday</v>
      </c>
      <c r="N4400" s="2" t="s">
        <v>16</v>
      </c>
    </row>
    <row r="4401" spans="1:14" ht="14.5" x14ac:dyDescent="0.35">
      <c r="A4401" s="2" t="s">
        <v>8832</v>
      </c>
      <c r="B4401" s="2" t="s">
        <v>8833</v>
      </c>
      <c r="C4401" s="2">
        <v>33</v>
      </c>
      <c r="D4401" s="2" t="s">
        <v>12</v>
      </c>
      <c r="E4401" s="2" t="s">
        <v>74</v>
      </c>
      <c r="F4401" s="2" t="s">
        <v>49</v>
      </c>
      <c r="G4401" s="2" t="s">
        <v>26</v>
      </c>
      <c r="H4401" s="7">
        <v>10472.75</v>
      </c>
      <c r="I4401" s="3">
        <v>45393</v>
      </c>
      <c r="J4401" s="3" t="str">
        <f>TEXT(NIgerian_Fintech[[#This Row],[TransactionDate]], "JJJJ")</f>
        <v>2024</v>
      </c>
      <c r="K4401" s="3" t="str">
        <f>TEXT(NIgerian_Fintech[[#This Row],[TransactionDate]], "MMMM")</f>
        <v>April</v>
      </c>
      <c r="L4401" s="3" t="str">
        <f>TEXT(NIgerian_Fintech[[#This Row],[TransactionDate]], "MM")</f>
        <v>04</v>
      </c>
      <c r="M4401" s="3" t="str">
        <f>TEXT(NIgerian_Fintech[[#This Row],[TransactionDate]], "tttt")</f>
        <v>Thursday</v>
      </c>
      <c r="N4401" s="2" t="s">
        <v>16</v>
      </c>
    </row>
    <row r="4402" spans="1:14" ht="14.5" x14ac:dyDescent="0.35">
      <c r="A4402" s="2" t="s">
        <v>8834</v>
      </c>
      <c r="B4402" s="2" t="s">
        <v>8835</v>
      </c>
      <c r="C4402" s="2">
        <v>36</v>
      </c>
      <c r="D4402" s="2" t="s">
        <v>12</v>
      </c>
      <c r="E4402" s="2" t="s">
        <v>93</v>
      </c>
      <c r="F4402" s="2" t="s">
        <v>14</v>
      </c>
      <c r="G4402" s="2" t="s">
        <v>30</v>
      </c>
      <c r="H4402" s="7">
        <v>33619.69</v>
      </c>
      <c r="I4402" s="3">
        <v>45368</v>
      </c>
      <c r="J4402" s="3" t="str">
        <f>TEXT(NIgerian_Fintech[[#This Row],[TransactionDate]], "JJJJ")</f>
        <v>2024</v>
      </c>
      <c r="K4402" s="3" t="str">
        <f>TEXT(NIgerian_Fintech[[#This Row],[TransactionDate]], "MMMM")</f>
        <v>March</v>
      </c>
      <c r="L4402" s="3" t="str">
        <f>TEXT(NIgerian_Fintech[[#This Row],[TransactionDate]], "MM")</f>
        <v>03</v>
      </c>
      <c r="M4402" s="3" t="str">
        <f>TEXT(NIgerian_Fintech[[#This Row],[TransactionDate]], "tttt")</f>
        <v>Sunday</v>
      </c>
      <c r="N4402" s="2" t="s">
        <v>21</v>
      </c>
    </row>
    <row r="4403" spans="1:14" ht="14.5" x14ac:dyDescent="0.35">
      <c r="A4403" s="2" t="s">
        <v>8836</v>
      </c>
      <c r="B4403" s="2" t="s">
        <v>8837</v>
      </c>
      <c r="C4403" s="2">
        <v>35</v>
      </c>
      <c r="D4403" s="2" t="s">
        <v>12</v>
      </c>
      <c r="E4403" s="2" t="s">
        <v>29</v>
      </c>
      <c r="F4403" s="2" t="s">
        <v>14</v>
      </c>
      <c r="G4403" s="2" t="s">
        <v>20</v>
      </c>
      <c r="H4403" s="7">
        <v>12079.69</v>
      </c>
      <c r="I4403" s="3">
        <v>45039</v>
      </c>
      <c r="J4403" s="3" t="str">
        <f>TEXT(NIgerian_Fintech[[#This Row],[TransactionDate]], "JJJJ")</f>
        <v>2023</v>
      </c>
      <c r="K4403" s="3" t="str">
        <f>TEXT(NIgerian_Fintech[[#This Row],[TransactionDate]], "MMMM")</f>
        <v>April</v>
      </c>
      <c r="L4403" s="3" t="str">
        <f>TEXT(NIgerian_Fintech[[#This Row],[TransactionDate]], "MM")</f>
        <v>04</v>
      </c>
      <c r="M4403" s="3" t="str">
        <f>TEXT(NIgerian_Fintech[[#This Row],[TransactionDate]], "tttt")</f>
        <v>Sunday</v>
      </c>
      <c r="N4403" s="2" t="s">
        <v>69</v>
      </c>
    </row>
    <row r="4404" spans="1:14" ht="14.5" x14ac:dyDescent="0.35">
      <c r="A4404" s="2" t="s">
        <v>8838</v>
      </c>
      <c r="B4404" s="2" t="s">
        <v>8839</v>
      </c>
      <c r="C4404" s="2">
        <v>33</v>
      </c>
      <c r="D4404" s="2" t="s">
        <v>12</v>
      </c>
      <c r="E4404" s="2" t="s">
        <v>52</v>
      </c>
      <c r="F4404" s="2" t="s">
        <v>19</v>
      </c>
      <c r="G4404" s="2" t="s">
        <v>15</v>
      </c>
      <c r="H4404" s="7">
        <v>10241.51</v>
      </c>
      <c r="I4404" s="3">
        <v>45368</v>
      </c>
      <c r="J4404" s="3" t="str">
        <f>TEXT(NIgerian_Fintech[[#This Row],[TransactionDate]], "JJJJ")</f>
        <v>2024</v>
      </c>
      <c r="K4404" s="3" t="str">
        <f>TEXT(NIgerian_Fintech[[#This Row],[TransactionDate]], "MMMM")</f>
        <v>March</v>
      </c>
      <c r="L4404" s="3" t="str">
        <f>TEXT(NIgerian_Fintech[[#This Row],[TransactionDate]], "MM")</f>
        <v>03</v>
      </c>
      <c r="M4404" s="3" t="str">
        <f>TEXT(NIgerian_Fintech[[#This Row],[TransactionDate]], "tttt")</f>
        <v>Sunday</v>
      </c>
      <c r="N4404" s="2" t="s">
        <v>16</v>
      </c>
    </row>
    <row r="4405" spans="1:14" ht="14.5" x14ac:dyDescent="0.35">
      <c r="A4405" s="2" t="s">
        <v>8840</v>
      </c>
      <c r="B4405" s="2" t="s">
        <v>8841</v>
      </c>
      <c r="C4405" s="2">
        <v>25</v>
      </c>
      <c r="D4405" s="2" t="s">
        <v>39</v>
      </c>
      <c r="E4405" s="2" t="s">
        <v>24</v>
      </c>
      <c r="F4405" s="2" t="s">
        <v>55</v>
      </c>
      <c r="G4405" s="2" t="s">
        <v>26</v>
      </c>
      <c r="H4405" s="7">
        <v>9507.61</v>
      </c>
      <c r="I4405" s="3">
        <v>44934</v>
      </c>
      <c r="J4405" s="3" t="str">
        <f>TEXT(NIgerian_Fintech[[#This Row],[TransactionDate]], "JJJJ")</f>
        <v>2023</v>
      </c>
      <c r="K4405" s="3" t="str">
        <f>TEXT(NIgerian_Fintech[[#This Row],[TransactionDate]], "MMMM")</f>
        <v>January</v>
      </c>
      <c r="L4405" s="3" t="str">
        <f>TEXT(NIgerian_Fintech[[#This Row],[TransactionDate]], "MM")</f>
        <v>01</v>
      </c>
      <c r="M4405" s="3" t="str">
        <f>TEXT(NIgerian_Fintech[[#This Row],[TransactionDate]], "tttt")</f>
        <v>Sunday</v>
      </c>
      <c r="N4405" s="2" t="s">
        <v>16</v>
      </c>
    </row>
    <row r="4406" spans="1:14" ht="14.5" x14ac:dyDescent="0.35">
      <c r="A4406" s="2" t="s">
        <v>8842</v>
      </c>
      <c r="B4406" s="2" t="s">
        <v>8843</v>
      </c>
      <c r="C4406" s="2">
        <v>50</v>
      </c>
      <c r="D4406" s="2" t="s">
        <v>39</v>
      </c>
      <c r="E4406" s="2" t="s">
        <v>29</v>
      </c>
      <c r="F4406" s="2" t="s">
        <v>55</v>
      </c>
      <c r="G4406" s="2" t="s">
        <v>15</v>
      </c>
      <c r="H4406" s="7">
        <v>5086.8500000000004</v>
      </c>
      <c r="I4406" s="3">
        <v>45475</v>
      </c>
      <c r="J4406" s="3" t="str">
        <f>TEXT(NIgerian_Fintech[[#This Row],[TransactionDate]], "JJJJ")</f>
        <v>2024</v>
      </c>
      <c r="K4406" s="3" t="str">
        <f>TEXT(NIgerian_Fintech[[#This Row],[TransactionDate]], "MMMM")</f>
        <v>July</v>
      </c>
      <c r="L4406" s="3" t="str">
        <f>TEXT(NIgerian_Fintech[[#This Row],[TransactionDate]], "MM")</f>
        <v>07</v>
      </c>
      <c r="M4406" s="3" t="str">
        <f>TEXT(NIgerian_Fintech[[#This Row],[TransactionDate]], "tttt")</f>
        <v>Tuesday</v>
      </c>
      <c r="N4406" s="2" t="s">
        <v>16</v>
      </c>
    </row>
    <row r="4407" spans="1:14" ht="14.5" x14ac:dyDescent="0.35">
      <c r="A4407" s="2" t="s">
        <v>8844</v>
      </c>
      <c r="B4407" s="2" t="s">
        <v>8845</v>
      </c>
      <c r="C4407" s="2">
        <v>29</v>
      </c>
      <c r="D4407" s="2" t="s">
        <v>39</v>
      </c>
      <c r="E4407" s="2" t="s">
        <v>24</v>
      </c>
      <c r="F4407" s="2" t="s">
        <v>14</v>
      </c>
      <c r="G4407" s="2" t="s">
        <v>30</v>
      </c>
      <c r="H4407" s="7">
        <v>18275.419999999998</v>
      </c>
      <c r="I4407" s="3">
        <v>45485</v>
      </c>
      <c r="J4407" s="3" t="str">
        <f>TEXT(NIgerian_Fintech[[#This Row],[TransactionDate]], "JJJJ")</f>
        <v>2024</v>
      </c>
      <c r="K4407" s="3" t="str">
        <f>TEXT(NIgerian_Fintech[[#This Row],[TransactionDate]], "MMMM")</f>
        <v>July</v>
      </c>
      <c r="L4407" s="3" t="str">
        <f>TEXT(NIgerian_Fintech[[#This Row],[TransactionDate]], "MM")</f>
        <v>07</v>
      </c>
      <c r="M4407" s="3" t="str">
        <f>TEXT(NIgerian_Fintech[[#This Row],[TransactionDate]], "tttt")</f>
        <v>Friday</v>
      </c>
      <c r="N4407" s="2" t="s">
        <v>16</v>
      </c>
    </row>
    <row r="4408" spans="1:14" ht="14.5" x14ac:dyDescent="0.35">
      <c r="A4408" s="2" t="s">
        <v>8846</v>
      </c>
      <c r="B4408" s="2" t="s">
        <v>8847</v>
      </c>
      <c r="C4408" s="2">
        <v>28</v>
      </c>
      <c r="D4408" s="2" t="s">
        <v>12</v>
      </c>
      <c r="E4408" s="2" t="s">
        <v>29</v>
      </c>
      <c r="F4408" s="2" t="s">
        <v>49</v>
      </c>
      <c r="G4408" s="2" t="s">
        <v>36</v>
      </c>
      <c r="H4408" s="7">
        <v>4795.51</v>
      </c>
      <c r="I4408" s="3">
        <v>45026</v>
      </c>
      <c r="J4408" s="3" t="str">
        <f>TEXT(NIgerian_Fintech[[#This Row],[TransactionDate]], "JJJJ")</f>
        <v>2023</v>
      </c>
      <c r="K4408" s="3" t="str">
        <f>TEXT(NIgerian_Fintech[[#This Row],[TransactionDate]], "MMMM")</f>
        <v>April</v>
      </c>
      <c r="L4408" s="3" t="str">
        <f>TEXT(NIgerian_Fintech[[#This Row],[TransactionDate]], "MM")</f>
        <v>04</v>
      </c>
      <c r="M4408" s="3" t="str">
        <f>TEXT(NIgerian_Fintech[[#This Row],[TransactionDate]], "tttt")</f>
        <v>Monday</v>
      </c>
      <c r="N4408" s="2" t="s">
        <v>16</v>
      </c>
    </row>
    <row r="4409" spans="1:14" ht="14.5" x14ac:dyDescent="0.35">
      <c r="A4409" s="2" t="s">
        <v>8848</v>
      </c>
      <c r="B4409" s="2" t="s">
        <v>8849</v>
      </c>
      <c r="C4409" s="2">
        <v>22</v>
      </c>
      <c r="D4409" s="2" t="s">
        <v>12</v>
      </c>
      <c r="E4409" s="2" t="s">
        <v>29</v>
      </c>
      <c r="F4409" s="2" t="s">
        <v>55</v>
      </c>
      <c r="G4409" s="2" t="s">
        <v>20</v>
      </c>
      <c r="H4409" s="7">
        <v>12047.85</v>
      </c>
      <c r="I4409" s="3">
        <v>45271</v>
      </c>
      <c r="J4409" s="3" t="str">
        <f>TEXT(NIgerian_Fintech[[#This Row],[TransactionDate]], "JJJJ")</f>
        <v>2023</v>
      </c>
      <c r="K4409" s="3" t="str">
        <f>TEXT(NIgerian_Fintech[[#This Row],[TransactionDate]], "MMMM")</f>
        <v>December</v>
      </c>
      <c r="L4409" s="3" t="str">
        <f>TEXT(NIgerian_Fintech[[#This Row],[TransactionDate]], "MM")</f>
        <v>12</v>
      </c>
      <c r="M4409" s="3" t="str">
        <f>TEXT(NIgerian_Fintech[[#This Row],[TransactionDate]], "tttt")</f>
        <v>Monday</v>
      </c>
      <c r="N4409" s="2" t="s">
        <v>16</v>
      </c>
    </row>
    <row r="4410" spans="1:14" ht="14.5" x14ac:dyDescent="0.35">
      <c r="A4410" s="2" t="s">
        <v>8850</v>
      </c>
      <c r="B4410" s="2" t="s">
        <v>8851</v>
      </c>
      <c r="C4410" s="2">
        <v>44</v>
      </c>
      <c r="D4410" s="2" t="s">
        <v>12</v>
      </c>
      <c r="E4410" s="2" t="s">
        <v>74</v>
      </c>
      <c r="F4410" s="2" t="s">
        <v>25</v>
      </c>
      <c r="G4410" s="2" t="s">
        <v>30</v>
      </c>
      <c r="H4410" s="7">
        <v>3469.28</v>
      </c>
      <c r="I4410" s="3">
        <v>45611</v>
      </c>
      <c r="J4410" s="3" t="str">
        <f>TEXT(NIgerian_Fintech[[#This Row],[TransactionDate]], "JJJJ")</f>
        <v>2024</v>
      </c>
      <c r="K4410" s="3" t="str">
        <f>TEXT(NIgerian_Fintech[[#This Row],[TransactionDate]], "MMMM")</f>
        <v>November</v>
      </c>
      <c r="L4410" s="3" t="str">
        <f>TEXT(NIgerian_Fintech[[#This Row],[TransactionDate]], "MM")</f>
        <v>11</v>
      </c>
      <c r="M4410" s="3" t="str">
        <f>TEXT(NIgerian_Fintech[[#This Row],[TransactionDate]], "tttt")</f>
        <v>Friday</v>
      </c>
      <c r="N4410" s="2" t="s">
        <v>16</v>
      </c>
    </row>
    <row r="4411" spans="1:14" ht="14.5" x14ac:dyDescent="0.35">
      <c r="A4411" s="2" t="s">
        <v>8852</v>
      </c>
      <c r="B4411" s="2" t="s">
        <v>8853</v>
      </c>
      <c r="C4411" s="2">
        <v>29</v>
      </c>
      <c r="D4411" s="2" t="s">
        <v>39</v>
      </c>
      <c r="E4411" s="2" t="s">
        <v>42</v>
      </c>
      <c r="F4411" s="2" t="s">
        <v>35</v>
      </c>
      <c r="G4411" s="2" t="s">
        <v>20</v>
      </c>
      <c r="H4411" s="7">
        <v>1598.83</v>
      </c>
      <c r="I4411" s="3">
        <v>45407</v>
      </c>
      <c r="J4411" s="3" t="str">
        <f>TEXT(NIgerian_Fintech[[#This Row],[TransactionDate]], "JJJJ")</f>
        <v>2024</v>
      </c>
      <c r="K4411" s="3" t="str">
        <f>TEXT(NIgerian_Fintech[[#This Row],[TransactionDate]], "MMMM")</f>
        <v>April</v>
      </c>
      <c r="L4411" s="3" t="str">
        <f>TEXT(NIgerian_Fintech[[#This Row],[TransactionDate]], "MM")</f>
        <v>04</v>
      </c>
      <c r="M4411" s="3" t="str">
        <f>TEXT(NIgerian_Fintech[[#This Row],[TransactionDate]], "tttt")</f>
        <v>Thursday</v>
      </c>
      <c r="N4411" s="2" t="s">
        <v>16</v>
      </c>
    </row>
    <row r="4412" spans="1:14" ht="14.5" x14ac:dyDescent="0.35">
      <c r="A4412" s="2" t="s">
        <v>8854</v>
      </c>
      <c r="B4412" s="2" t="s">
        <v>8855</v>
      </c>
      <c r="C4412" s="2">
        <v>34</v>
      </c>
      <c r="D4412" s="2" t="s">
        <v>12</v>
      </c>
      <c r="E4412" s="2" t="s">
        <v>74</v>
      </c>
      <c r="F4412" s="2" t="s">
        <v>19</v>
      </c>
      <c r="G4412" s="2" t="s">
        <v>30</v>
      </c>
      <c r="H4412" s="7">
        <v>1389.9</v>
      </c>
      <c r="I4412" s="3">
        <v>45629</v>
      </c>
      <c r="J4412" s="3" t="str">
        <f>TEXT(NIgerian_Fintech[[#This Row],[TransactionDate]], "JJJJ")</f>
        <v>2024</v>
      </c>
      <c r="K4412" s="3" t="str">
        <f>TEXT(NIgerian_Fintech[[#This Row],[TransactionDate]], "MMMM")</f>
        <v>December</v>
      </c>
      <c r="L4412" s="3" t="str">
        <f>TEXT(NIgerian_Fintech[[#This Row],[TransactionDate]], "MM")</f>
        <v>12</v>
      </c>
      <c r="M4412" s="3" t="str">
        <f>TEXT(NIgerian_Fintech[[#This Row],[TransactionDate]], "tttt")</f>
        <v>Tuesday</v>
      </c>
      <c r="N4412" s="2" t="s">
        <v>16</v>
      </c>
    </row>
    <row r="4413" spans="1:14" ht="14.5" x14ac:dyDescent="0.35">
      <c r="A4413" s="2" t="s">
        <v>8856</v>
      </c>
      <c r="B4413" s="2" t="s">
        <v>8857</v>
      </c>
      <c r="C4413" s="2">
        <v>23</v>
      </c>
      <c r="D4413" s="2" t="s">
        <v>12</v>
      </c>
      <c r="E4413" s="2" t="s">
        <v>29</v>
      </c>
      <c r="F4413" s="2" t="s">
        <v>49</v>
      </c>
      <c r="G4413" s="2" t="s">
        <v>30</v>
      </c>
      <c r="H4413" s="7">
        <v>10066.5</v>
      </c>
      <c r="I4413" s="3">
        <v>45268</v>
      </c>
      <c r="J4413" s="3" t="str">
        <f>TEXT(NIgerian_Fintech[[#This Row],[TransactionDate]], "JJJJ")</f>
        <v>2023</v>
      </c>
      <c r="K4413" s="3" t="str">
        <f>TEXT(NIgerian_Fintech[[#This Row],[TransactionDate]], "MMMM")</f>
        <v>December</v>
      </c>
      <c r="L4413" s="3" t="str">
        <f>TEXT(NIgerian_Fintech[[#This Row],[TransactionDate]], "MM")</f>
        <v>12</v>
      </c>
      <c r="M4413" s="3" t="str">
        <f>TEXT(NIgerian_Fintech[[#This Row],[TransactionDate]], "tttt")</f>
        <v>Friday</v>
      </c>
      <c r="N4413" s="2" t="s">
        <v>16</v>
      </c>
    </row>
    <row r="4414" spans="1:14" ht="14.5" x14ac:dyDescent="0.35">
      <c r="A4414" s="2" t="s">
        <v>8858</v>
      </c>
      <c r="B4414" s="2" t="s">
        <v>8859</v>
      </c>
      <c r="C4414" s="2">
        <v>50</v>
      </c>
      <c r="D4414" s="2" t="s">
        <v>39</v>
      </c>
      <c r="E4414" s="2" t="s">
        <v>52</v>
      </c>
      <c r="F4414" s="2" t="s">
        <v>55</v>
      </c>
      <c r="G4414" s="2" t="s">
        <v>30</v>
      </c>
      <c r="H4414" s="7">
        <v>3974.3</v>
      </c>
      <c r="I4414" s="3">
        <v>45160</v>
      </c>
      <c r="J4414" s="3" t="str">
        <f>TEXT(NIgerian_Fintech[[#This Row],[TransactionDate]], "JJJJ")</f>
        <v>2023</v>
      </c>
      <c r="K4414" s="3" t="str">
        <f>TEXT(NIgerian_Fintech[[#This Row],[TransactionDate]], "MMMM")</f>
        <v>August</v>
      </c>
      <c r="L4414" s="3" t="str">
        <f>TEXT(NIgerian_Fintech[[#This Row],[TransactionDate]], "MM")</f>
        <v>08</v>
      </c>
      <c r="M4414" s="3" t="str">
        <f>TEXT(NIgerian_Fintech[[#This Row],[TransactionDate]], "tttt")</f>
        <v>Tuesday</v>
      </c>
      <c r="N4414" s="2" t="s">
        <v>16</v>
      </c>
    </row>
    <row r="4415" spans="1:14" ht="14.5" x14ac:dyDescent="0.35">
      <c r="A4415" s="2" t="s">
        <v>8860</v>
      </c>
      <c r="B4415" s="2" t="s">
        <v>8861</v>
      </c>
      <c r="C4415" s="2">
        <v>22</v>
      </c>
      <c r="D4415" s="2" t="s">
        <v>39</v>
      </c>
      <c r="E4415" s="2" t="s">
        <v>74</v>
      </c>
      <c r="F4415" s="2" t="s">
        <v>35</v>
      </c>
      <c r="G4415" s="2" t="s">
        <v>26</v>
      </c>
      <c r="H4415" s="7">
        <v>3216.52</v>
      </c>
      <c r="I4415" s="3">
        <v>45161</v>
      </c>
      <c r="J4415" s="3" t="str">
        <f>TEXT(NIgerian_Fintech[[#This Row],[TransactionDate]], "JJJJ")</f>
        <v>2023</v>
      </c>
      <c r="K4415" s="3" t="str">
        <f>TEXT(NIgerian_Fintech[[#This Row],[TransactionDate]], "MMMM")</f>
        <v>August</v>
      </c>
      <c r="L4415" s="3" t="str">
        <f>TEXT(NIgerian_Fintech[[#This Row],[TransactionDate]], "MM")</f>
        <v>08</v>
      </c>
      <c r="M4415" s="3" t="str">
        <f>TEXT(NIgerian_Fintech[[#This Row],[TransactionDate]], "tttt")</f>
        <v>Wednesday</v>
      </c>
      <c r="N4415" s="2" t="s">
        <v>16</v>
      </c>
    </row>
    <row r="4416" spans="1:14" ht="14.5" x14ac:dyDescent="0.35">
      <c r="A4416" s="2" t="s">
        <v>8862</v>
      </c>
      <c r="B4416" s="2" t="s">
        <v>8863</v>
      </c>
      <c r="C4416" s="2">
        <v>45</v>
      </c>
      <c r="D4416" s="2" t="s">
        <v>12</v>
      </c>
      <c r="E4416" s="2" t="s">
        <v>29</v>
      </c>
      <c r="F4416" s="2" t="s">
        <v>14</v>
      </c>
      <c r="G4416" s="2" t="s">
        <v>15</v>
      </c>
      <c r="H4416" s="7">
        <v>8966.34</v>
      </c>
      <c r="I4416" s="3">
        <v>45052</v>
      </c>
      <c r="J4416" s="3" t="str">
        <f>TEXT(NIgerian_Fintech[[#This Row],[TransactionDate]], "JJJJ")</f>
        <v>2023</v>
      </c>
      <c r="K4416" s="3" t="str">
        <f>TEXT(NIgerian_Fintech[[#This Row],[TransactionDate]], "MMMM")</f>
        <v>May</v>
      </c>
      <c r="L4416" s="3" t="str">
        <f>TEXT(NIgerian_Fintech[[#This Row],[TransactionDate]], "MM")</f>
        <v>05</v>
      </c>
      <c r="M4416" s="3" t="str">
        <f>TEXT(NIgerian_Fintech[[#This Row],[TransactionDate]], "tttt")</f>
        <v>Saturday</v>
      </c>
      <c r="N4416" s="2" t="s">
        <v>16</v>
      </c>
    </row>
    <row r="4417" spans="1:14" ht="14.5" x14ac:dyDescent="0.35">
      <c r="A4417" s="2" t="s">
        <v>8864</v>
      </c>
      <c r="B4417" s="2" t="s">
        <v>8865</v>
      </c>
      <c r="C4417" s="2">
        <v>31</v>
      </c>
      <c r="D4417" s="2" t="s">
        <v>12</v>
      </c>
      <c r="E4417" s="2" t="s">
        <v>29</v>
      </c>
      <c r="F4417" s="2" t="s">
        <v>19</v>
      </c>
      <c r="G4417" s="2" t="s">
        <v>36</v>
      </c>
      <c r="H4417" s="7">
        <v>260.05</v>
      </c>
      <c r="I4417" s="3">
        <v>45616</v>
      </c>
      <c r="J4417" s="3" t="str">
        <f>TEXT(NIgerian_Fintech[[#This Row],[TransactionDate]], "JJJJ")</f>
        <v>2024</v>
      </c>
      <c r="K4417" s="3" t="str">
        <f>TEXT(NIgerian_Fintech[[#This Row],[TransactionDate]], "MMMM")</f>
        <v>November</v>
      </c>
      <c r="L4417" s="3" t="str">
        <f>TEXT(NIgerian_Fintech[[#This Row],[TransactionDate]], "MM")</f>
        <v>11</v>
      </c>
      <c r="M4417" s="3" t="str">
        <f>TEXT(NIgerian_Fintech[[#This Row],[TransactionDate]], "tttt")</f>
        <v>Wednesday</v>
      </c>
      <c r="N4417" s="2" t="s">
        <v>16</v>
      </c>
    </row>
    <row r="4418" spans="1:14" ht="14.5" x14ac:dyDescent="0.35">
      <c r="A4418" s="2" t="s">
        <v>8866</v>
      </c>
      <c r="B4418" s="2" t="s">
        <v>8867</v>
      </c>
      <c r="C4418" s="2">
        <v>22</v>
      </c>
      <c r="D4418" s="2" t="s">
        <v>12</v>
      </c>
      <c r="E4418" s="2" t="s">
        <v>74</v>
      </c>
      <c r="F4418" s="2" t="s">
        <v>55</v>
      </c>
      <c r="G4418" s="2" t="s">
        <v>15</v>
      </c>
      <c r="H4418" s="7">
        <v>2826.62</v>
      </c>
      <c r="I4418" s="3">
        <v>45403</v>
      </c>
      <c r="J4418" s="3" t="str">
        <f>TEXT(NIgerian_Fintech[[#This Row],[TransactionDate]], "JJJJ")</f>
        <v>2024</v>
      </c>
      <c r="K4418" s="3" t="str">
        <f>TEXT(NIgerian_Fintech[[#This Row],[TransactionDate]], "MMMM")</f>
        <v>April</v>
      </c>
      <c r="L4418" s="3" t="str">
        <f>TEXT(NIgerian_Fintech[[#This Row],[TransactionDate]], "MM")</f>
        <v>04</v>
      </c>
      <c r="M4418" s="3" t="str">
        <f>TEXT(NIgerian_Fintech[[#This Row],[TransactionDate]], "tttt")</f>
        <v>Sunday</v>
      </c>
      <c r="N4418" s="2" t="s">
        <v>16</v>
      </c>
    </row>
    <row r="4419" spans="1:14" ht="14.5" x14ac:dyDescent="0.35">
      <c r="A4419" s="2" t="s">
        <v>8868</v>
      </c>
      <c r="B4419" s="2" t="s">
        <v>8869</v>
      </c>
      <c r="C4419" s="2">
        <v>50</v>
      </c>
      <c r="D4419" s="2" t="s">
        <v>12</v>
      </c>
      <c r="E4419" s="2" t="s">
        <v>74</v>
      </c>
      <c r="F4419" s="2" t="s">
        <v>14</v>
      </c>
      <c r="G4419" s="2" t="s">
        <v>15</v>
      </c>
      <c r="H4419" s="7">
        <v>4163.45</v>
      </c>
      <c r="I4419" s="3">
        <v>45611</v>
      </c>
      <c r="J4419" s="3" t="str">
        <f>TEXT(NIgerian_Fintech[[#This Row],[TransactionDate]], "JJJJ")</f>
        <v>2024</v>
      </c>
      <c r="K4419" s="3" t="str">
        <f>TEXT(NIgerian_Fintech[[#This Row],[TransactionDate]], "MMMM")</f>
        <v>November</v>
      </c>
      <c r="L4419" s="3" t="str">
        <f>TEXT(NIgerian_Fintech[[#This Row],[TransactionDate]], "MM")</f>
        <v>11</v>
      </c>
      <c r="M4419" s="3" t="str">
        <f>TEXT(NIgerian_Fintech[[#This Row],[TransactionDate]], "tttt")</f>
        <v>Friday</v>
      </c>
      <c r="N4419" s="2" t="s">
        <v>16</v>
      </c>
    </row>
    <row r="4420" spans="1:14" ht="14.5" x14ac:dyDescent="0.35">
      <c r="A4420" s="2" t="s">
        <v>8870</v>
      </c>
      <c r="B4420" s="2" t="s">
        <v>8871</v>
      </c>
      <c r="C4420" s="2">
        <v>58</v>
      </c>
      <c r="D4420" s="2" t="s">
        <v>39</v>
      </c>
      <c r="E4420" s="2" t="s">
        <v>52</v>
      </c>
      <c r="F4420" s="2" t="s">
        <v>55</v>
      </c>
      <c r="G4420" s="2" t="s">
        <v>20</v>
      </c>
      <c r="H4420" s="7">
        <v>12322.82</v>
      </c>
      <c r="I4420" s="3">
        <v>45298</v>
      </c>
      <c r="J4420" s="3" t="str">
        <f>TEXT(NIgerian_Fintech[[#This Row],[TransactionDate]], "JJJJ")</f>
        <v>2024</v>
      </c>
      <c r="K4420" s="3" t="str">
        <f>TEXT(NIgerian_Fintech[[#This Row],[TransactionDate]], "MMMM")</f>
        <v>January</v>
      </c>
      <c r="L4420" s="3" t="str">
        <f>TEXT(NIgerian_Fintech[[#This Row],[TransactionDate]], "MM")</f>
        <v>01</v>
      </c>
      <c r="M4420" s="3" t="str">
        <f>TEXT(NIgerian_Fintech[[#This Row],[TransactionDate]], "tttt")</f>
        <v>Sunday</v>
      </c>
      <c r="N4420" s="2" t="s">
        <v>16</v>
      </c>
    </row>
    <row r="4421" spans="1:14" ht="14.5" x14ac:dyDescent="0.35">
      <c r="A4421" s="2" t="s">
        <v>8872</v>
      </c>
      <c r="B4421" s="2" t="s">
        <v>8873</v>
      </c>
      <c r="C4421" s="2">
        <v>36</v>
      </c>
      <c r="D4421" s="2" t="s">
        <v>12</v>
      </c>
      <c r="E4421" s="2" t="s">
        <v>24</v>
      </c>
      <c r="F4421" s="2" t="s">
        <v>19</v>
      </c>
      <c r="G4421" s="2" t="s">
        <v>26</v>
      </c>
      <c r="H4421" s="7">
        <v>7874.61</v>
      </c>
      <c r="I4421" s="3">
        <v>45046</v>
      </c>
      <c r="J4421" s="3" t="str">
        <f>TEXT(NIgerian_Fintech[[#This Row],[TransactionDate]], "JJJJ")</f>
        <v>2023</v>
      </c>
      <c r="K4421" s="3" t="str">
        <f>TEXT(NIgerian_Fintech[[#This Row],[TransactionDate]], "MMMM")</f>
        <v>April</v>
      </c>
      <c r="L4421" s="3" t="str">
        <f>TEXT(NIgerian_Fintech[[#This Row],[TransactionDate]], "MM")</f>
        <v>04</v>
      </c>
      <c r="M4421" s="3" t="str">
        <f>TEXT(NIgerian_Fintech[[#This Row],[TransactionDate]], "tttt")</f>
        <v>Sunday</v>
      </c>
      <c r="N4421" s="2" t="s">
        <v>69</v>
      </c>
    </row>
    <row r="4422" spans="1:14" ht="14.5" x14ac:dyDescent="0.35">
      <c r="A4422" s="2" t="s">
        <v>8874</v>
      </c>
      <c r="B4422" s="2" t="s">
        <v>8875</v>
      </c>
      <c r="C4422" s="2">
        <v>39</v>
      </c>
      <c r="D4422" s="2" t="s">
        <v>12</v>
      </c>
      <c r="E4422" s="2" t="s">
        <v>74</v>
      </c>
      <c r="F4422" s="2" t="s">
        <v>25</v>
      </c>
      <c r="G4422" s="2" t="s">
        <v>26</v>
      </c>
      <c r="H4422" s="7">
        <v>19378.63</v>
      </c>
      <c r="I4422" s="3">
        <v>45468</v>
      </c>
      <c r="J4422" s="3" t="str">
        <f>TEXT(NIgerian_Fintech[[#This Row],[TransactionDate]], "JJJJ")</f>
        <v>2024</v>
      </c>
      <c r="K4422" s="3" t="str">
        <f>TEXT(NIgerian_Fintech[[#This Row],[TransactionDate]], "MMMM")</f>
        <v>June</v>
      </c>
      <c r="L4422" s="3" t="str">
        <f>TEXT(NIgerian_Fintech[[#This Row],[TransactionDate]], "MM")</f>
        <v>06</v>
      </c>
      <c r="M4422" s="3" t="str">
        <f>TEXT(NIgerian_Fintech[[#This Row],[TransactionDate]], "tttt")</f>
        <v>Tuesday</v>
      </c>
      <c r="N4422" s="2" t="s">
        <v>16</v>
      </c>
    </row>
    <row r="4423" spans="1:14" ht="14.5" x14ac:dyDescent="0.35">
      <c r="A4423" s="2" t="s">
        <v>8876</v>
      </c>
      <c r="B4423" s="2" t="s">
        <v>8877</v>
      </c>
      <c r="C4423" s="2">
        <v>22</v>
      </c>
      <c r="D4423" s="2" t="s">
        <v>39</v>
      </c>
      <c r="E4423" s="2" t="s">
        <v>64</v>
      </c>
      <c r="F4423" s="2" t="s">
        <v>25</v>
      </c>
      <c r="G4423" s="2" t="s">
        <v>30</v>
      </c>
      <c r="H4423" s="7">
        <v>4072.26</v>
      </c>
      <c r="I4423" s="3">
        <v>45486</v>
      </c>
      <c r="J4423" s="3" t="str">
        <f>TEXT(NIgerian_Fintech[[#This Row],[TransactionDate]], "JJJJ")</f>
        <v>2024</v>
      </c>
      <c r="K4423" s="3" t="str">
        <f>TEXT(NIgerian_Fintech[[#This Row],[TransactionDate]], "MMMM")</f>
        <v>July</v>
      </c>
      <c r="L4423" s="3" t="str">
        <f>TEXT(NIgerian_Fintech[[#This Row],[TransactionDate]], "MM")</f>
        <v>07</v>
      </c>
      <c r="M4423" s="3" t="str">
        <f>TEXT(NIgerian_Fintech[[#This Row],[TransactionDate]], "tttt")</f>
        <v>Saturday</v>
      </c>
      <c r="N4423" s="2" t="s">
        <v>21</v>
      </c>
    </row>
    <row r="4424" spans="1:14" ht="14.5" x14ac:dyDescent="0.35">
      <c r="A4424" s="2" t="s">
        <v>8878</v>
      </c>
      <c r="B4424" s="2" t="s">
        <v>8879</v>
      </c>
      <c r="C4424" s="2">
        <v>19</v>
      </c>
      <c r="D4424" s="2" t="s">
        <v>12</v>
      </c>
      <c r="E4424" s="2" t="s">
        <v>93</v>
      </c>
      <c r="F4424" s="2" t="s">
        <v>35</v>
      </c>
      <c r="G4424" s="2" t="s">
        <v>15</v>
      </c>
      <c r="H4424" s="7">
        <v>3516.04</v>
      </c>
      <c r="I4424" s="3">
        <v>45105</v>
      </c>
      <c r="J4424" s="3" t="str">
        <f>TEXT(NIgerian_Fintech[[#This Row],[TransactionDate]], "JJJJ")</f>
        <v>2023</v>
      </c>
      <c r="K4424" s="3" t="str">
        <f>TEXT(NIgerian_Fintech[[#This Row],[TransactionDate]], "MMMM")</f>
        <v>June</v>
      </c>
      <c r="L4424" s="3" t="str">
        <f>TEXT(NIgerian_Fintech[[#This Row],[TransactionDate]], "MM")</f>
        <v>06</v>
      </c>
      <c r="M4424" s="3" t="str">
        <f>TEXT(NIgerian_Fintech[[#This Row],[TransactionDate]], "tttt")</f>
        <v>Wednesday</v>
      </c>
      <c r="N4424" s="2" t="s">
        <v>16</v>
      </c>
    </row>
    <row r="4425" spans="1:14" ht="14.5" x14ac:dyDescent="0.35">
      <c r="A4425" s="2" t="s">
        <v>8880</v>
      </c>
      <c r="B4425" s="2" t="s">
        <v>8881</v>
      </c>
      <c r="C4425" s="2">
        <v>47</v>
      </c>
      <c r="D4425" s="2" t="s">
        <v>12</v>
      </c>
      <c r="E4425" s="2" t="s">
        <v>64</v>
      </c>
      <c r="F4425" s="2" t="s">
        <v>14</v>
      </c>
      <c r="G4425" s="2" t="s">
        <v>36</v>
      </c>
      <c r="H4425" s="7">
        <v>337.61</v>
      </c>
      <c r="I4425" s="3">
        <v>45020</v>
      </c>
      <c r="J4425" s="3" t="str">
        <f>TEXT(NIgerian_Fintech[[#This Row],[TransactionDate]], "JJJJ")</f>
        <v>2023</v>
      </c>
      <c r="K4425" s="3" t="str">
        <f>TEXT(NIgerian_Fintech[[#This Row],[TransactionDate]], "MMMM")</f>
        <v>April</v>
      </c>
      <c r="L4425" s="3" t="str">
        <f>TEXT(NIgerian_Fintech[[#This Row],[TransactionDate]], "MM")</f>
        <v>04</v>
      </c>
      <c r="M4425" s="3" t="str">
        <f>TEXT(NIgerian_Fintech[[#This Row],[TransactionDate]], "tttt")</f>
        <v>Tuesday</v>
      </c>
      <c r="N4425" s="2" t="s">
        <v>16</v>
      </c>
    </row>
    <row r="4426" spans="1:14" ht="14.5" x14ac:dyDescent="0.35">
      <c r="A4426" s="2" t="s">
        <v>8882</v>
      </c>
      <c r="B4426" s="2" t="s">
        <v>8883</v>
      </c>
      <c r="C4426" s="2">
        <v>64</v>
      </c>
      <c r="D4426" s="2" t="s">
        <v>39</v>
      </c>
      <c r="E4426" s="2" t="s">
        <v>52</v>
      </c>
      <c r="F4426" s="2" t="s">
        <v>25</v>
      </c>
      <c r="G4426" s="2" t="s">
        <v>20</v>
      </c>
      <c r="H4426" s="7">
        <v>30306.82</v>
      </c>
      <c r="I4426" s="3">
        <v>45493</v>
      </c>
      <c r="J4426" s="3" t="str">
        <f>TEXT(NIgerian_Fintech[[#This Row],[TransactionDate]], "JJJJ")</f>
        <v>2024</v>
      </c>
      <c r="K4426" s="3" t="str">
        <f>TEXT(NIgerian_Fintech[[#This Row],[TransactionDate]], "MMMM")</f>
        <v>July</v>
      </c>
      <c r="L4426" s="3" t="str">
        <f>TEXT(NIgerian_Fintech[[#This Row],[TransactionDate]], "MM")</f>
        <v>07</v>
      </c>
      <c r="M4426" s="3" t="str">
        <f>TEXT(NIgerian_Fintech[[#This Row],[TransactionDate]], "tttt")</f>
        <v>Saturday</v>
      </c>
      <c r="N4426" s="2" t="s">
        <v>16</v>
      </c>
    </row>
    <row r="4427" spans="1:14" ht="14.5" x14ac:dyDescent="0.35">
      <c r="A4427" s="2" t="s">
        <v>8884</v>
      </c>
      <c r="B4427" s="2" t="s">
        <v>8885</v>
      </c>
      <c r="C4427" s="2">
        <v>56</v>
      </c>
      <c r="D4427" s="2" t="s">
        <v>39</v>
      </c>
      <c r="E4427" s="2" t="s">
        <v>42</v>
      </c>
      <c r="F4427" s="2" t="s">
        <v>19</v>
      </c>
      <c r="G4427" s="2" t="s">
        <v>26</v>
      </c>
      <c r="H4427" s="7">
        <v>6961.36</v>
      </c>
      <c r="I4427" s="3">
        <v>45228</v>
      </c>
      <c r="J4427" s="3" t="str">
        <f>TEXT(NIgerian_Fintech[[#This Row],[TransactionDate]], "JJJJ")</f>
        <v>2023</v>
      </c>
      <c r="K4427" s="3" t="str">
        <f>TEXT(NIgerian_Fintech[[#This Row],[TransactionDate]], "MMMM")</f>
        <v>October</v>
      </c>
      <c r="L4427" s="3" t="str">
        <f>TEXT(NIgerian_Fintech[[#This Row],[TransactionDate]], "MM")</f>
        <v>10</v>
      </c>
      <c r="M4427" s="3" t="str">
        <f>TEXT(NIgerian_Fintech[[#This Row],[TransactionDate]], "tttt")</f>
        <v>Sunday</v>
      </c>
      <c r="N4427" s="2" t="s">
        <v>16</v>
      </c>
    </row>
    <row r="4428" spans="1:14" ht="14.5" x14ac:dyDescent="0.35">
      <c r="A4428" s="2" t="s">
        <v>8886</v>
      </c>
      <c r="B4428" s="2" t="s">
        <v>8887</v>
      </c>
      <c r="C4428" s="2">
        <v>21</v>
      </c>
      <c r="D4428" s="2" t="s">
        <v>12</v>
      </c>
      <c r="E4428" s="2" t="s">
        <v>64</v>
      </c>
      <c r="F4428" s="2" t="s">
        <v>14</v>
      </c>
      <c r="G4428" s="2" t="s">
        <v>30</v>
      </c>
      <c r="H4428" s="7">
        <v>6982.08</v>
      </c>
      <c r="I4428" s="3">
        <v>45344</v>
      </c>
      <c r="J4428" s="3" t="str">
        <f>TEXT(NIgerian_Fintech[[#This Row],[TransactionDate]], "JJJJ")</f>
        <v>2024</v>
      </c>
      <c r="K4428" s="3" t="str">
        <f>TEXT(NIgerian_Fintech[[#This Row],[TransactionDate]], "MMMM")</f>
        <v>February</v>
      </c>
      <c r="L4428" s="3" t="str">
        <f>TEXT(NIgerian_Fintech[[#This Row],[TransactionDate]], "MM")</f>
        <v>02</v>
      </c>
      <c r="M4428" s="3" t="str">
        <f>TEXT(NIgerian_Fintech[[#This Row],[TransactionDate]], "tttt")</f>
        <v>Thursday</v>
      </c>
      <c r="N4428" s="2" t="s">
        <v>16</v>
      </c>
    </row>
    <row r="4429" spans="1:14" ht="14.5" x14ac:dyDescent="0.35">
      <c r="A4429" s="2" t="s">
        <v>8888</v>
      </c>
      <c r="B4429" s="2" t="s">
        <v>8889</v>
      </c>
      <c r="C4429" s="2">
        <v>50</v>
      </c>
      <c r="D4429" s="2" t="s">
        <v>39</v>
      </c>
      <c r="E4429" s="2" t="s">
        <v>24</v>
      </c>
      <c r="F4429" s="2" t="s">
        <v>55</v>
      </c>
      <c r="G4429" s="2" t="s">
        <v>36</v>
      </c>
      <c r="H4429" s="7">
        <v>25696.3</v>
      </c>
      <c r="I4429" s="3">
        <v>45512</v>
      </c>
      <c r="J4429" s="3" t="str">
        <f>TEXT(NIgerian_Fintech[[#This Row],[TransactionDate]], "JJJJ")</f>
        <v>2024</v>
      </c>
      <c r="K4429" s="3" t="str">
        <f>TEXT(NIgerian_Fintech[[#This Row],[TransactionDate]], "MMMM")</f>
        <v>August</v>
      </c>
      <c r="L4429" s="3" t="str">
        <f>TEXT(NIgerian_Fintech[[#This Row],[TransactionDate]], "MM")</f>
        <v>08</v>
      </c>
      <c r="M4429" s="3" t="str">
        <f>TEXT(NIgerian_Fintech[[#This Row],[TransactionDate]], "tttt")</f>
        <v>Thursday</v>
      </c>
      <c r="N4429" s="2" t="s">
        <v>16</v>
      </c>
    </row>
    <row r="4430" spans="1:14" ht="14.5" x14ac:dyDescent="0.35">
      <c r="A4430" s="2" t="s">
        <v>8890</v>
      </c>
      <c r="B4430" s="2" t="s">
        <v>8891</v>
      </c>
      <c r="C4430" s="2">
        <v>30</v>
      </c>
      <c r="D4430" s="2" t="s">
        <v>39</v>
      </c>
      <c r="E4430" s="2" t="s">
        <v>29</v>
      </c>
      <c r="F4430" s="2" t="s">
        <v>49</v>
      </c>
      <c r="G4430" s="2" t="s">
        <v>15</v>
      </c>
      <c r="H4430" s="7">
        <v>3423.75</v>
      </c>
      <c r="I4430" s="3">
        <v>45378</v>
      </c>
      <c r="J4430" s="3" t="str">
        <f>TEXT(NIgerian_Fintech[[#This Row],[TransactionDate]], "JJJJ")</f>
        <v>2024</v>
      </c>
      <c r="K4430" s="3" t="str">
        <f>TEXT(NIgerian_Fintech[[#This Row],[TransactionDate]], "MMMM")</f>
        <v>March</v>
      </c>
      <c r="L4430" s="3" t="str">
        <f>TEXT(NIgerian_Fintech[[#This Row],[TransactionDate]], "MM")</f>
        <v>03</v>
      </c>
      <c r="M4430" s="3" t="str">
        <f>TEXT(NIgerian_Fintech[[#This Row],[TransactionDate]], "tttt")</f>
        <v>Wednesday</v>
      </c>
      <c r="N4430" s="2" t="s">
        <v>16</v>
      </c>
    </row>
    <row r="4431" spans="1:14" ht="14.5" x14ac:dyDescent="0.35">
      <c r="A4431" s="2" t="s">
        <v>8892</v>
      </c>
      <c r="B4431" s="2" t="s">
        <v>8893</v>
      </c>
      <c r="C4431" s="2">
        <v>37</v>
      </c>
      <c r="D4431" s="2" t="s">
        <v>12</v>
      </c>
      <c r="E4431" s="2" t="s">
        <v>93</v>
      </c>
      <c r="F4431" s="2" t="s">
        <v>55</v>
      </c>
      <c r="G4431" s="2" t="s">
        <v>36</v>
      </c>
      <c r="H4431" s="7">
        <v>4036.26</v>
      </c>
      <c r="I4431" s="3">
        <v>45343</v>
      </c>
      <c r="J4431" s="3" t="str">
        <f>TEXT(NIgerian_Fintech[[#This Row],[TransactionDate]], "JJJJ")</f>
        <v>2024</v>
      </c>
      <c r="K4431" s="3" t="str">
        <f>TEXT(NIgerian_Fintech[[#This Row],[TransactionDate]], "MMMM")</f>
        <v>February</v>
      </c>
      <c r="L4431" s="3" t="str">
        <f>TEXT(NIgerian_Fintech[[#This Row],[TransactionDate]], "MM")</f>
        <v>02</v>
      </c>
      <c r="M4431" s="3" t="str">
        <f>TEXT(NIgerian_Fintech[[#This Row],[TransactionDate]], "tttt")</f>
        <v>Wednesday</v>
      </c>
      <c r="N4431" s="2" t="s">
        <v>16</v>
      </c>
    </row>
    <row r="4432" spans="1:14" ht="14.5" x14ac:dyDescent="0.35">
      <c r="A4432" s="2" t="s">
        <v>8894</v>
      </c>
      <c r="B4432" s="2" t="s">
        <v>8895</v>
      </c>
      <c r="C4432" s="2">
        <v>24</v>
      </c>
      <c r="D4432" s="2" t="s">
        <v>39</v>
      </c>
      <c r="E4432" s="2" t="s">
        <v>13</v>
      </c>
      <c r="F4432" s="2" t="s">
        <v>19</v>
      </c>
      <c r="G4432" s="2" t="s">
        <v>26</v>
      </c>
      <c r="H4432" s="7">
        <v>10681.25</v>
      </c>
      <c r="I4432" s="3">
        <v>45048</v>
      </c>
      <c r="J4432" s="3" t="str">
        <f>TEXT(NIgerian_Fintech[[#This Row],[TransactionDate]], "JJJJ")</f>
        <v>2023</v>
      </c>
      <c r="K4432" s="3" t="str">
        <f>TEXT(NIgerian_Fintech[[#This Row],[TransactionDate]], "MMMM")</f>
        <v>May</v>
      </c>
      <c r="L4432" s="3" t="str">
        <f>TEXT(NIgerian_Fintech[[#This Row],[TransactionDate]], "MM")</f>
        <v>05</v>
      </c>
      <c r="M4432" s="3" t="str">
        <f>TEXT(NIgerian_Fintech[[#This Row],[TransactionDate]], "tttt")</f>
        <v>Tuesday</v>
      </c>
      <c r="N4432" s="2" t="s">
        <v>16</v>
      </c>
    </row>
    <row r="4433" spans="1:14" ht="14.5" x14ac:dyDescent="0.35">
      <c r="A4433" s="2" t="s">
        <v>8896</v>
      </c>
      <c r="B4433" s="2" t="s">
        <v>8897</v>
      </c>
      <c r="C4433" s="2">
        <v>32</v>
      </c>
      <c r="D4433" s="2" t="s">
        <v>12</v>
      </c>
      <c r="E4433" s="2" t="s">
        <v>93</v>
      </c>
      <c r="F4433" s="2" t="s">
        <v>35</v>
      </c>
      <c r="G4433" s="2" t="s">
        <v>20</v>
      </c>
      <c r="H4433" s="7">
        <v>15379.36</v>
      </c>
      <c r="I4433" s="3">
        <v>44983</v>
      </c>
      <c r="J4433" s="3" t="str">
        <f>TEXT(NIgerian_Fintech[[#This Row],[TransactionDate]], "JJJJ")</f>
        <v>2023</v>
      </c>
      <c r="K4433" s="3" t="str">
        <f>TEXT(NIgerian_Fintech[[#This Row],[TransactionDate]], "MMMM")</f>
        <v>February</v>
      </c>
      <c r="L4433" s="3" t="str">
        <f>TEXT(NIgerian_Fintech[[#This Row],[TransactionDate]], "MM")</f>
        <v>02</v>
      </c>
      <c r="M4433" s="3" t="str">
        <f>TEXT(NIgerian_Fintech[[#This Row],[TransactionDate]], "tttt")</f>
        <v>Sunday</v>
      </c>
      <c r="N4433" s="2" t="s">
        <v>16</v>
      </c>
    </row>
    <row r="4434" spans="1:14" ht="14.5" x14ac:dyDescent="0.35">
      <c r="A4434" s="2" t="s">
        <v>8898</v>
      </c>
      <c r="B4434" s="2" t="s">
        <v>8899</v>
      </c>
      <c r="C4434" s="2">
        <v>40</v>
      </c>
      <c r="D4434" s="2" t="s">
        <v>12</v>
      </c>
      <c r="E4434" s="2" t="s">
        <v>64</v>
      </c>
      <c r="F4434" s="2" t="s">
        <v>14</v>
      </c>
      <c r="G4434" s="2" t="s">
        <v>15</v>
      </c>
      <c r="H4434" s="7">
        <v>12016.78</v>
      </c>
      <c r="I4434" s="3">
        <v>45065</v>
      </c>
      <c r="J4434" s="3" t="str">
        <f>TEXT(NIgerian_Fintech[[#This Row],[TransactionDate]], "JJJJ")</f>
        <v>2023</v>
      </c>
      <c r="K4434" s="3" t="str">
        <f>TEXT(NIgerian_Fintech[[#This Row],[TransactionDate]], "MMMM")</f>
        <v>May</v>
      </c>
      <c r="L4434" s="3" t="str">
        <f>TEXT(NIgerian_Fintech[[#This Row],[TransactionDate]], "MM")</f>
        <v>05</v>
      </c>
      <c r="M4434" s="3" t="str">
        <f>TEXT(NIgerian_Fintech[[#This Row],[TransactionDate]], "tttt")</f>
        <v>Friday</v>
      </c>
      <c r="N4434" s="2" t="s">
        <v>16</v>
      </c>
    </row>
    <row r="4435" spans="1:14" ht="14.5" x14ac:dyDescent="0.35">
      <c r="A4435" s="2" t="s">
        <v>8900</v>
      </c>
      <c r="B4435" s="2" t="s">
        <v>8901</v>
      </c>
      <c r="C4435" s="2">
        <v>31</v>
      </c>
      <c r="D4435" s="2" t="s">
        <v>12</v>
      </c>
      <c r="E4435" s="2" t="s">
        <v>13</v>
      </c>
      <c r="F4435" s="2" t="s">
        <v>55</v>
      </c>
      <c r="G4435" s="2" t="s">
        <v>20</v>
      </c>
      <c r="H4435" s="7">
        <v>15545.63</v>
      </c>
      <c r="I4435" s="3">
        <v>45125</v>
      </c>
      <c r="J4435" s="3" t="str">
        <f>TEXT(NIgerian_Fintech[[#This Row],[TransactionDate]], "JJJJ")</f>
        <v>2023</v>
      </c>
      <c r="K4435" s="3" t="str">
        <f>TEXT(NIgerian_Fintech[[#This Row],[TransactionDate]], "MMMM")</f>
        <v>July</v>
      </c>
      <c r="L4435" s="3" t="str">
        <f>TEXT(NIgerian_Fintech[[#This Row],[TransactionDate]], "MM")</f>
        <v>07</v>
      </c>
      <c r="M4435" s="3" t="str">
        <f>TEXT(NIgerian_Fintech[[#This Row],[TransactionDate]], "tttt")</f>
        <v>Tuesday</v>
      </c>
      <c r="N4435" s="2" t="s">
        <v>16</v>
      </c>
    </row>
    <row r="4436" spans="1:14" ht="14.5" x14ac:dyDescent="0.35">
      <c r="A4436" s="2" t="s">
        <v>8902</v>
      </c>
      <c r="B4436" s="2" t="s">
        <v>8903</v>
      </c>
      <c r="C4436" s="2">
        <v>40</v>
      </c>
      <c r="D4436" s="2" t="s">
        <v>12</v>
      </c>
      <c r="E4436" s="2" t="s">
        <v>52</v>
      </c>
      <c r="F4436" s="2" t="s">
        <v>14</v>
      </c>
      <c r="G4436" s="2" t="s">
        <v>36</v>
      </c>
      <c r="H4436" s="7">
        <v>8559.2000000000007</v>
      </c>
      <c r="I4436" s="3">
        <v>45647</v>
      </c>
      <c r="J4436" s="3" t="str">
        <f>TEXT(NIgerian_Fintech[[#This Row],[TransactionDate]], "JJJJ")</f>
        <v>2024</v>
      </c>
      <c r="K4436" s="3" t="str">
        <f>TEXT(NIgerian_Fintech[[#This Row],[TransactionDate]], "MMMM")</f>
        <v>December</v>
      </c>
      <c r="L4436" s="3" t="str">
        <f>TEXT(NIgerian_Fintech[[#This Row],[TransactionDate]], "MM")</f>
        <v>12</v>
      </c>
      <c r="M4436" s="3" t="str">
        <f>TEXT(NIgerian_Fintech[[#This Row],[TransactionDate]], "tttt")</f>
        <v>Saturday</v>
      </c>
      <c r="N4436" s="2" t="s">
        <v>16</v>
      </c>
    </row>
    <row r="4437" spans="1:14" ht="14.5" x14ac:dyDescent="0.35">
      <c r="A4437" s="2" t="s">
        <v>8904</v>
      </c>
      <c r="B4437" s="2" t="s">
        <v>8905</v>
      </c>
      <c r="C4437" s="2">
        <v>36</v>
      </c>
      <c r="D4437" s="2" t="s">
        <v>39</v>
      </c>
      <c r="E4437" s="2" t="s">
        <v>24</v>
      </c>
      <c r="F4437" s="2" t="s">
        <v>25</v>
      </c>
      <c r="G4437" s="2" t="s">
        <v>36</v>
      </c>
      <c r="H4437" s="7">
        <v>19864.87</v>
      </c>
      <c r="I4437" s="3">
        <v>45287</v>
      </c>
      <c r="J4437" s="3" t="str">
        <f>TEXT(NIgerian_Fintech[[#This Row],[TransactionDate]], "JJJJ")</f>
        <v>2023</v>
      </c>
      <c r="K4437" s="3" t="str">
        <f>TEXT(NIgerian_Fintech[[#This Row],[TransactionDate]], "MMMM")</f>
        <v>December</v>
      </c>
      <c r="L4437" s="3" t="str">
        <f>TEXT(NIgerian_Fintech[[#This Row],[TransactionDate]], "MM")</f>
        <v>12</v>
      </c>
      <c r="M4437" s="3" t="str">
        <f>TEXT(NIgerian_Fintech[[#This Row],[TransactionDate]], "tttt")</f>
        <v>Wednesday</v>
      </c>
      <c r="N4437" s="2" t="s">
        <v>16</v>
      </c>
    </row>
    <row r="4438" spans="1:14" ht="14.5" x14ac:dyDescent="0.35">
      <c r="A4438" s="2" t="s">
        <v>8906</v>
      </c>
      <c r="B4438" s="2" t="s">
        <v>8907</v>
      </c>
      <c r="C4438" s="2">
        <v>46</v>
      </c>
      <c r="D4438" s="2" t="s">
        <v>12</v>
      </c>
      <c r="E4438" s="2" t="s">
        <v>93</v>
      </c>
      <c r="F4438" s="2" t="s">
        <v>49</v>
      </c>
      <c r="G4438" s="2" t="s">
        <v>30</v>
      </c>
      <c r="H4438" s="7">
        <v>7987.45</v>
      </c>
      <c r="I4438" s="3">
        <v>45576</v>
      </c>
      <c r="J4438" s="3" t="str">
        <f>TEXT(NIgerian_Fintech[[#This Row],[TransactionDate]], "JJJJ")</f>
        <v>2024</v>
      </c>
      <c r="K4438" s="3" t="str">
        <f>TEXT(NIgerian_Fintech[[#This Row],[TransactionDate]], "MMMM")</f>
        <v>October</v>
      </c>
      <c r="L4438" s="3" t="str">
        <f>TEXT(NIgerian_Fintech[[#This Row],[TransactionDate]], "MM")</f>
        <v>10</v>
      </c>
      <c r="M4438" s="3" t="str">
        <f>TEXT(NIgerian_Fintech[[#This Row],[TransactionDate]], "tttt")</f>
        <v>Friday</v>
      </c>
      <c r="N4438" s="2" t="s">
        <v>16</v>
      </c>
    </row>
    <row r="4439" spans="1:14" ht="14.5" x14ac:dyDescent="0.35">
      <c r="A4439" s="2" t="s">
        <v>8908</v>
      </c>
      <c r="B4439" s="2" t="s">
        <v>8909</v>
      </c>
      <c r="C4439" s="2">
        <v>37</v>
      </c>
      <c r="D4439" s="2" t="s">
        <v>12</v>
      </c>
      <c r="E4439" s="2" t="s">
        <v>42</v>
      </c>
      <c r="F4439" s="2" t="s">
        <v>19</v>
      </c>
      <c r="G4439" s="2" t="s">
        <v>15</v>
      </c>
      <c r="H4439" s="7">
        <v>2605.09</v>
      </c>
      <c r="I4439" s="3">
        <v>45336</v>
      </c>
      <c r="J4439" s="3" t="str">
        <f>TEXT(NIgerian_Fintech[[#This Row],[TransactionDate]], "JJJJ")</f>
        <v>2024</v>
      </c>
      <c r="K4439" s="3" t="str">
        <f>TEXT(NIgerian_Fintech[[#This Row],[TransactionDate]], "MMMM")</f>
        <v>February</v>
      </c>
      <c r="L4439" s="3" t="str">
        <f>TEXT(NIgerian_Fintech[[#This Row],[TransactionDate]], "MM")</f>
        <v>02</v>
      </c>
      <c r="M4439" s="3" t="str">
        <f>TEXT(NIgerian_Fintech[[#This Row],[TransactionDate]], "tttt")</f>
        <v>Wednesday</v>
      </c>
      <c r="N4439" s="2" t="s">
        <v>21</v>
      </c>
    </row>
    <row r="4440" spans="1:14" ht="14.5" x14ac:dyDescent="0.35">
      <c r="A4440" s="2" t="s">
        <v>8910</v>
      </c>
      <c r="B4440" s="2" t="s">
        <v>8911</v>
      </c>
      <c r="C4440" s="2">
        <v>46</v>
      </c>
      <c r="D4440" s="2" t="s">
        <v>12</v>
      </c>
      <c r="E4440" s="2" t="s">
        <v>13</v>
      </c>
      <c r="F4440" s="2" t="s">
        <v>55</v>
      </c>
      <c r="G4440" s="2" t="s">
        <v>36</v>
      </c>
      <c r="H4440" s="7">
        <v>7802.34</v>
      </c>
      <c r="I4440" s="3">
        <v>45572</v>
      </c>
      <c r="J4440" s="3" t="str">
        <f>TEXT(NIgerian_Fintech[[#This Row],[TransactionDate]], "JJJJ")</f>
        <v>2024</v>
      </c>
      <c r="K4440" s="3" t="str">
        <f>TEXT(NIgerian_Fintech[[#This Row],[TransactionDate]], "MMMM")</f>
        <v>October</v>
      </c>
      <c r="L4440" s="3" t="str">
        <f>TEXT(NIgerian_Fintech[[#This Row],[TransactionDate]], "MM")</f>
        <v>10</v>
      </c>
      <c r="M4440" s="3" t="str">
        <f>TEXT(NIgerian_Fintech[[#This Row],[TransactionDate]], "tttt")</f>
        <v>Monday</v>
      </c>
      <c r="N4440" s="2" t="s">
        <v>16</v>
      </c>
    </row>
    <row r="4441" spans="1:14" ht="14.5" x14ac:dyDescent="0.35">
      <c r="A4441" s="2" t="s">
        <v>8912</v>
      </c>
      <c r="B4441" s="2" t="s">
        <v>8913</v>
      </c>
      <c r="C4441" s="2">
        <v>41</v>
      </c>
      <c r="D4441" s="2" t="s">
        <v>12</v>
      </c>
      <c r="E4441" s="2" t="s">
        <v>13</v>
      </c>
      <c r="F4441" s="2" t="s">
        <v>49</v>
      </c>
      <c r="G4441" s="2" t="s">
        <v>26</v>
      </c>
      <c r="H4441" s="7">
        <v>12480.8</v>
      </c>
      <c r="I4441" s="3">
        <v>45454</v>
      </c>
      <c r="J4441" s="3" t="str">
        <f>TEXT(NIgerian_Fintech[[#This Row],[TransactionDate]], "JJJJ")</f>
        <v>2024</v>
      </c>
      <c r="K4441" s="3" t="str">
        <f>TEXT(NIgerian_Fintech[[#This Row],[TransactionDate]], "MMMM")</f>
        <v>June</v>
      </c>
      <c r="L4441" s="3" t="str">
        <f>TEXT(NIgerian_Fintech[[#This Row],[TransactionDate]], "MM")</f>
        <v>06</v>
      </c>
      <c r="M4441" s="3" t="str">
        <f>TEXT(NIgerian_Fintech[[#This Row],[TransactionDate]], "tttt")</f>
        <v>Tuesday</v>
      </c>
      <c r="N4441" s="2" t="s">
        <v>16</v>
      </c>
    </row>
    <row r="4442" spans="1:14" ht="14.5" x14ac:dyDescent="0.35">
      <c r="A4442" s="2" t="s">
        <v>8914</v>
      </c>
      <c r="B4442" s="2" t="s">
        <v>8915</v>
      </c>
      <c r="C4442" s="2">
        <v>35</v>
      </c>
      <c r="D4442" s="2" t="s">
        <v>39</v>
      </c>
      <c r="E4442" s="2" t="s">
        <v>93</v>
      </c>
      <c r="F4442" s="2" t="s">
        <v>19</v>
      </c>
      <c r="G4442" s="2" t="s">
        <v>26</v>
      </c>
      <c r="H4442" s="7">
        <v>10600.9</v>
      </c>
      <c r="I4442" s="3">
        <v>45541</v>
      </c>
      <c r="J4442" s="3" t="str">
        <f>TEXT(NIgerian_Fintech[[#This Row],[TransactionDate]], "JJJJ")</f>
        <v>2024</v>
      </c>
      <c r="K4442" s="3" t="str">
        <f>TEXT(NIgerian_Fintech[[#This Row],[TransactionDate]], "MMMM")</f>
        <v>September</v>
      </c>
      <c r="L4442" s="3" t="str">
        <f>TEXT(NIgerian_Fintech[[#This Row],[TransactionDate]], "MM")</f>
        <v>09</v>
      </c>
      <c r="M4442" s="3" t="str">
        <f>TEXT(NIgerian_Fintech[[#This Row],[TransactionDate]], "tttt")</f>
        <v>Friday</v>
      </c>
      <c r="N4442" s="2" t="s">
        <v>16</v>
      </c>
    </row>
    <row r="4443" spans="1:14" ht="14.5" x14ac:dyDescent="0.35">
      <c r="A4443" s="2" t="s">
        <v>8916</v>
      </c>
      <c r="B4443" s="2" t="s">
        <v>8917</v>
      </c>
      <c r="C4443" s="2">
        <v>27</v>
      </c>
      <c r="D4443" s="2" t="s">
        <v>39</v>
      </c>
      <c r="E4443" s="2" t="s">
        <v>64</v>
      </c>
      <c r="F4443" s="2" t="s">
        <v>19</v>
      </c>
      <c r="G4443" s="2" t="s">
        <v>20</v>
      </c>
      <c r="H4443" s="7">
        <v>2784.14</v>
      </c>
      <c r="I4443" s="3">
        <v>45169</v>
      </c>
      <c r="J4443" s="3" t="str">
        <f>TEXT(NIgerian_Fintech[[#This Row],[TransactionDate]], "JJJJ")</f>
        <v>2023</v>
      </c>
      <c r="K4443" s="3" t="str">
        <f>TEXT(NIgerian_Fintech[[#This Row],[TransactionDate]], "MMMM")</f>
        <v>August</v>
      </c>
      <c r="L4443" s="3" t="str">
        <f>TEXT(NIgerian_Fintech[[#This Row],[TransactionDate]], "MM")</f>
        <v>08</v>
      </c>
      <c r="M4443" s="3" t="str">
        <f>TEXT(NIgerian_Fintech[[#This Row],[TransactionDate]], "tttt")</f>
        <v>Thursday</v>
      </c>
      <c r="N4443" s="2" t="s">
        <v>16</v>
      </c>
    </row>
    <row r="4444" spans="1:14" ht="14.5" x14ac:dyDescent="0.35">
      <c r="A4444" s="2" t="s">
        <v>8918</v>
      </c>
      <c r="B4444" s="2" t="s">
        <v>8919</v>
      </c>
      <c r="C4444" s="2">
        <v>58</v>
      </c>
      <c r="D4444" s="2" t="s">
        <v>39</v>
      </c>
      <c r="E4444" s="2" t="s">
        <v>13</v>
      </c>
      <c r="F4444" s="2" t="s">
        <v>35</v>
      </c>
      <c r="G4444" s="2" t="s">
        <v>26</v>
      </c>
      <c r="H4444" s="7">
        <v>419.46</v>
      </c>
      <c r="I4444" s="3">
        <v>45016</v>
      </c>
      <c r="J4444" s="3" t="str">
        <f>TEXT(NIgerian_Fintech[[#This Row],[TransactionDate]], "JJJJ")</f>
        <v>2023</v>
      </c>
      <c r="K4444" s="3" t="str">
        <f>TEXT(NIgerian_Fintech[[#This Row],[TransactionDate]], "MMMM")</f>
        <v>March</v>
      </c>
      <c r="L4444" s="3" t="str">
        <f>TEXT(NIgerian_Fintech[[#This Row],[TransactionDate]], "MM")</f>
        <v>03</v>
      </c>
      <c r="M4444" s="3" t="str">
        <f>TEXT(NIgerian_Fintech[[#This Row],[TransactionDate]], "tttt")</f>
        <v>Friday</v>
      </c>
      <c r="N4444" s="2" t="s">
        <v>69</v>
      </c>
    </row>
    <row r="4445" spans="1:14" ht="14.5" x14ac:dyDescent="0.35">
      <c r="A4445" s="2" t="s">
        <v>8920</v>
      </c>
      <c r="B4445" s="2" t="s">
        <v>8921</v>
      </c>
      <c r="C4445" s="2">
        <v>25</v>
      </c>
      <c r="D4445" s="2" t="s">
        <v>12</v>
      </c>
      <c r="E4445" s="2" t="s">
        <v>52</v>
      </c>
      <c r="F4445" s="2" t="s">
        <v>25</v>
      </c>
      <c r="G4445" s="2" t="s">
        <v>36</v>
      </c>
      <c r="H4445" s="7">
        <v>2909.95</v>
      </c>
      <c r="I4445" s="3">
        <v>45442</v>
      </c>
      <c r="J4445" s="3" t="str">
        <f>TEXT(NIgerian_Fintech[[#This Row],[TransactionDate]], "JJJJ")</f>
        <v>2024</v>
      </c>
      <c r="K4445" s="3" t="str">
        <f>TEXT(NIgerian_Fintech[[#This Row],[TransactionDate]], "MMMM")</f>
        <v>May</v>
      </c>
      <c r="L4445" s="3" t="str">
        <f>TEXT(NIgerian_Fintech[[#This Row],[TransactionDate]], "MM")</f>
        <v>05</v>
      </c>
      <c r="M4445" s="3" t="str">
        <f>TEXT(NIgerian_Fintech[[#This Row],[TransactionDate]], "tttt")</f>
        <v>Thursday</v>
      </c>
      <c r="N4445" s="2" t="s">
        <v>16</v>
      </c>
    </row>
    <row r="4446" spans="1:14" ht="14.5" x14ac:dyDescent="0.35">
      <c r="A4446" s="2" t="s">
        <v>8922</v>
      </c>
      <c r="B4446" s="2" t="s">
        <v>8923</v>
      </c>
      <c r="C4446" s="2">
        <v>43</v>
      </c>
      <c r="D4446" s="2" t="s">
        <v>39</v>
      </c>
      <c r="E4446" s="2" t="s">
        <v>93</v>
      </c>
      <c r="F4446" s="2" t="s">
        <v>35</v>
      </c>
      <c r="G4446" s="2" t="s">
        <v>26</v>
      </c>
      <c r="H4446" s="7">
        <v>41377.99</v>
      </c>
      <c r="I4446" s="3">
        <v>44988</v>
      </c>
      <c r="J4446" s="3" t="str">
        <f>TEXT(NIgerian_Fintech[[#This Row],[TransactionDate]], "JJJJ")</f>
        <v>2023</v>
      </c>
      <c r="K4446" s="3" t="str">
        <f>TEXT(NIgerian_Fintech[[#This Row],[TransactionDate]], "MMMM")</f>
        <v>March</v>
      </c>
      <c r="L4446" s="3" t="str">
        <f>TEXT(NIgerian_Fintech[[#This Row],[TransactionDate]], "MM")</f>
        <v>03</v>
      </c>
      <c r="M4446" s="3" t="str">
        <f>TEXT(NIgerian_Fintech[[#This Row],[TransactionDate]], "tttt")</f>
        <v>Friday</v>
      </c>
      <c r="N4446" s="2" t="s">
        <v>16</v>
      </c>
    </row>
    <row r="4447" spans="1:14" ht="14.5" x14ac:dyDescent="0.35">
      <c r="A4447" s="2" t="s">
        <v>8924</v>
      </c>
      <c r="B4447" s="2" t="s">
        <v>8925</v>
      </c>
      <c r="C4447" s="2">
        <v>46</v>
      </c>
      <c r="D4447" s="2" t="s">
        <v>39</v>
      </c>
      <c r="E4447" s="2" t="s">
        <v>52</v>
      </c>
      <c r="F4447" s="2" t="s">
        <v>35</v>
      </c>
      <c r="G4447" s="2" t="s">
        <v>15</v>
      </c>
      <c r="H4447" s="7">
        <v>2039.12</v>
      </c>
      <c r="I4447" s="3">
        <v>45138</v>
      </c>
      <c r="J4447" s="3" t="str">
        <f>TEXT(NIgerian_Fintech[[#This Row],[TransactionDate]], "JJJJ")</f>
        <v>2023</v>
      </c>
      <c r="K4447" s="3" t="str">
        <f>TEXT(NIgerian_Fintech[[#This Row],[TransactionDate]], "MMMM")</f>
        <v>July</v>
      </c>
      <c r="L4447" s="3" t="str">
        <f>TEXT(NIgerian_Fintech[[#This Row],[TransactionDate]], "MM")</f>
        <v>07</v>
      </c>
      <c r="M4447" s="3" t="str">
        <f>TEXT(NIgerian_Fintech[[#This Row],[TransactionDate]], "tttt")</f>
        <v>Monday</v>
      </c>
      <c r="N4447" s="2" t="s">
        <v>16</v>
      </c>
    </row>
    <row r="4448" spans="1:14" ht="14.5" x14ac:dyDescent="0.35">
      <c r="A4448" s="2" t="s">
        <v>8926</v>
      </c>
      <c r="B4448" s="2" t="s">
        <v>8927</v>
      </c>
      <c r="C4448" s="2">
        <v>27</v>
      </c>
      <c r="D4448" s="2" t="s">
        <v>12</v>
      </c>
      <c r="E4448" s="2" t="s">
        <v>93</v>
      </c>
      <c r="F4448" s="2" t="s">
        <v>14</v>
      </c>
      <c r="G4448" s="2" t="s">
        <v>20</v>
      </c>
      <c r="H4448" s="7">
        <v>6243.15</v>
      </c>
      <c r="I4448" s="3">
        <v>45174</v>
      </c>
      <c r="J4448" s="3" t="str">
        <f>TEXT(NIgerian_Fintech[[#This Row],[TransactionDate]], "JJJJ")</f>
        <v>2023</v>
      </c>
      <c r="K4448" s="3" t="str">
        <f>TEXT(NIgerian_Fintech[[#This Row],[TransactionDate]], "MMMM")</f>
        <v>September</v>
      </c>
      <c r="L4448" s="3" t="str">
        <f>TEXT(NIgerian_Fintech[[#This Row],[TransactionDate]], "MM")</f>
        <v>09</v>
      </c>
      <c r="M4448" s="3" t="str">
        <f>TEXT(NIgerian_Fintech[[#This Row],[TransactionDate]], "tttt")</f>
        <v>Tuesday</v>
      </c>
      <c r="N4448" s="2" t="s">
        <v>16</v>
      </c>
    </row>
    <row r="4449" spans="1:14" ht="14.5" x14ac:dyDescent="0.35">
      <c r="A4449" s="2" t="s">
        <v>8928</v>
      </c>
      <c r="B4449" s="2" t="s">
        <v>8929</v>
      </c>
      <c r="C4449" s="2">
        <v>34</v>
      </c>
      <c r="D4449" s="2" t="s">
        <v>39</v>
      </c>
      <c r="E4449" s="2" t="s">
        <v>52</v>
      </c>
      <c r="F4449" s="2" t="s">
        <v>14</v>
      </c>
      <c r="G4449" s="2" t="s">
        <v>15</v>
      </c>
      <c r="H4449" s="7">
        <v>10170.67</v>
      </c>
      <c r="I4449" s="3">
        <v>45630</v>
      </c>
      <c r="J4449" s="3" t="str">
        <f>TEXT(NIgerian_Fintech[[#This Row],[TransactionDate]], "JJJJ")</f>
        <v>2024</v>
      </c>
      <c r="K4449" s="3" t="str">
        <f>TEXT(NIgerian_Fintech[[#This Row],[TransactionDate]], "MMMM")</f>
        <v>December</v>
      </c>
      <c r="L4449" s="3" t="str">
        <f>TEXT(NIgerian_Fintech[[#This Row],[TransactionDate]], "MM")</f>
        <v>12</v>
      </c>
      <c r="M4449" s="3" t="str">
        <f>TEXT(NIgerian_Fintech[[#This Row],[TransactionDate]], "tttt")</f>
        <v>Wednesday</v>
      </c>
      <c r="N4449" s="2" t="s">
        <v>16</v>
      </c>
    </row>
    <row r="4450" spans="1:14" ht="14.5" x14ac:dyDescent="0.35">
      <c r="A4450" s="2" t="s">
        <v>8930</v>
      </c>
      <c r="B4450" s="2" t="s">
        <v>8931</v>
      </c>
      <c r="C4450" s="2">
        <v>19</v>
      </c>
      <c r="D4450" s="2" t="s">
        <v>12</v>
      </c>
      <c r="E4450" s="2" t="s">
        <v>64</v>
      </c>
      <c r="F4450" s="2" t="s">
        <v>49</v>
      </c>
      <c r="G4450" s="2" t="s">
        <v>36</v>
      </c>
      <c r="H4450" s="7">
        <v>21158.83</v>
      </c>
      <c r="I4450" s="3">
        <v>45423</v>
      </c>
      <c r="J4450" s="3" t="str">
        <f>TEXT(NIgerian_Fintech[[#This Row],[TransactionDate]], "JJJJ")</f>
        <v>2024</v>
      </c>
      <c r="K4450" s="3" t="str">
        <f>TEXT(NIgerian_Fintech[[#This Row],[TransactionDate]], "MMMM")</f>
        <v>May</v>
      </c>
      <c r="L4450" s="3" t="str">
        <f>TEXT(NIgerian_Fintech[[#This Row],[TransactionDate]], "MM")</f>
        <v>05</v>
      </c>
      <c r="M4450" s="3" t="str">
        <f>TEXT(NIgerian_Fintech[[#This Row],[TransactionDate]], "tttt")</f>
        <v>Saturday</v>
      </c>
      <c r="N4450" s="2" t="s">
        <v>21</v>
      </c>
    </row>
    <row r="4451" spans="1:14" ht="14.5" x14ac:dyDescent="0.35">
      <c r="A4451" s="2" t="s">
        <v>8932</v>
      </c>
      <c r="B4451" s="2" t="s">
        <v>8933</v>
      </c>
      <c r="C4451" s="2">
        <v>23</v>
      </c>
      <c r="D4451" s="2" t="s">
        <v>39</v>
      </c>
      <c r="E4451" s="2" t="s">
        <v>93</v>
      </c>
      <c r="F4451" s="2" t="s">
        <v>25</v>
      </c>
      <c r="G4451" s="2" t="s">
        <v>36</v>
      </c>
      <c r="H4451" s="7">
        <v>14281.95</v>
      </c>
      <c r="I4451" s="3">
        <v>44982</v>
      </c>
      <c r="J4451" s="3" t="str">
        <f>TEXT(NIgerian_Fintech[[#This Row],[TransactionDate]], "JJJJ")</f>
        <v>2023</v>
      </c>
      <c r="K4451" s="3" t="str">
        <f>TEXT(NIgerian_Fintech[[#This Row],[TransactionDate]], "MMMM")</f>
        <v>February</v>
      </c>
      <c r="L4451" s="3" t="str">
        <f>TEXT(NIgerian_Fintech[[#This Row],[TransactionDate]], "MM")</f>
        <v>02</v>
      </c>
      <c r="M4451" s="3" t="str">
        <f>TEXT(NIgerian_Fintech[[#This Row],[TransactionDate]], "tttt")</f>
        <v>Saturday</v>
      </c>
      <c r="N4451" s="2" t="s">
        <v>16</v>
      </c>
    </row>
    <row r="4452" spans="1:14" ht="14.5" x14ac:dyDescent="0.35">
      <c r="A4452" s="2" t="s">
        <v>8934</v>
      </c>
      <c r="B4452" s="2" t="s">
        <v>8935</v>
      </c>
      <c r="C4452" s="2">
        <v>22</v>
      </c>
      <c r="D4452" s="2" t="s">
        <v>39</v>
      </c>
      <c r="E4452" s="2" t="s">
        <v>24</v>
      </c>
      <c r="F4452" s="2" t="s">
        <v>19</v>
      </c>
      <c r="G4452" s="2" t="s">
        <v>26</v>
      </c>
      <c r="H4452" s="7">
        <v>23963.81</v>
      </c>
      <c r="I4452" s="3">
        <v>45385</v>
      </c>
      <c r="J4452" s="3" t="str">
        <f>TEXT(NIgerian_Fintech[[#This Row],[TransactionDate]], "JJJJ")</f>
        <v>2024</v>
      </c>
      <c r="K4452" s="3" t="str">
        <f>TEXT(NIgerian_Fintech[[#This Row],[TransactionDate]], "MMMM")</f>
        <v>April</v>
      </c>
      <c r="L4452" s="3" t="str">
        <f>TEXT(NIgerian_Fintech[[#This Row],[TransactionDate]], "MM")</f>
        <v>04</v>
      </c>
      <c r="M4452" s="3" t="str">
        <f>TEXT(NIgerian_Fintech[[#This Row],[TransactionDate]], "tttt")</f>
        <v>Wednesday</v>
      </c>
      <c r="N4452" s="2" t="s">
        <v>16</v>
      </c>
    </row>
    <row r="4453" spans="1:14" ht="14.5" x14ac:dyDescent="0.35">
      <c r="A4453" s="2" t="s">
        <v>8936</v>
      </c>
      <c r="B4453" s="2" t="s">
        <v>8937</v>
      </c>
      <c r="C4453" s="2">
        <v>45</v>
      </c>
      <c r="D4453" s="2" t="s">
        <v>39</v>
      </c>
      <c r="E4453" s="2" t="s">
        <v>29</v>
      </c>
      <c r="F4453" s="2" t="s">
        <v>25</v>
      </c>
      <c r="G4453" s="2" t="s">
        <v>30</v>
      </c>
      <c r="H4453" s="7">
        <v>9273.1</v>
      </c>
      <c r="I4453" s="3">
        <v>45215</v>
      </c>
      <c r="J4453" s="3" t="str">
        <f>TEXT(NIgerian_Fintech[[#This Row],[TransactionDate]], "JJJJ")</f>
        <v>2023</v>
      </c>
      <c r="K4453" s="3" t="str">
        <f>TEXT(NIgerian_Fintech[[#This Row],[TransactionDate]], "MMMM")</f>
        <v>October</v>
      </c>
      <c r="L4453" s="3" t="str">
        <f>TEXT(NIgerian_Fintech[[#This Row],[TransactionDate]], "MM")</f>
        <v>10</v>
      </c>
      <c r="M4453" s="3" t="str">
        <f>TEXT(NIgerian_Fintech[[#This Row],[TransactionDate]], "tttt")</f>
        <v>Monday</v>
      </c>
      <c r="N4453" s="2" t="s">
        <v>16</v>
      </c>
    </row>
    <row r="4454" spans="1:14" ht="14.5" x14ac:dyDescent="0.35">
      <c r="A4454" s="2" t="s">
        <v>8938</v>
      </c>
      <c r="B4454" s="2" t="s">
        <v>8939</v>
      </c>
      <c r="C4454" s="2">
        <v>58</v>
      </c>
      <c r="D4454" s="2" t="s">
        <v>39</v>
      </c>
      <c r="E4454" s="2" t="s">
        <v>42</v>
      </c>
      <c r="F4454" s="2" t="s">
        <v>25</v>
      </c>
      <c r="G4454" s="2" t="s">
        <v>30</v>
      </c>
      <c r="H4454" s="7">
        <v>20048.45</v>
      </c>
      <c r="I4454" s="3">
        <v>45469</v>
      </c>
      <c r="J4454" s="3" t="str">
        <f>TEXT(NIgerian_Fintech[[#This Row],[TransactionDate]], "JJJJ")</f>
        <v>2024</v>
      </c>
      <c r="K4454" s="3" t="str">
        <f>TEXT(NIgerian_Fintech[[#This Row],[TransactionDate]], "MMMM")</f>
        <v>June</v>
      </c>
      <c r="L4454" s="3" t="str">
        <f>TEXT(NIgerian_Fintech[[#This Row],[TransactionDate]], "MM")</f>
        <v>06</v>
      </c>
      <c r="M4454" s="3" t="str">
        <f>TEXT(NIgerian_Fintech[[#This Row],[TransactionDate]], "tttt")</f>
        <v>Wednesday</v>
      </c>
      <c r="N4454" s="2" t="s">
        <v>16</v>
      </c>
    </row>
    <row r="4455" spans="1:14" ht="14.5" x14ac:dyDescent="0.35">
      <c r="A4455" s="2" t="s">
        <v>8940</v>
      </c>
      <c r="B4455" s="2" t="s">
        <v>8941</v>
      </c>
      <c r="C4455" s="2">
        <v>22</v>
      </c>
      <c r="D4455" s="2" t="s">
        <v>12</v>
      </c>
      <c r="E4455" s="2" t="s">
        <v>64</v>
      </c>
      <c r="F4455" s="2" t="s">
        <v>49</v>
      </c>
      <c r="G4455" s="2" t="s">
        <v>36</v>
      </c>
      <c r="H4455" s="7">
        <v>3063.12</v>
      </c>
      <c r="I4455" s="3">
        <v>45396</v>
      </c>
      <c r="J4455" s="3" t="str">
        <f>TEXT(NIgerian_Fintech[[#This Row],[TransactionDate]], "JJJJ")</f>
        <v>2024</v>
      </c>
      <c r="K4455" s="3" t="str">
        <f>TEXT(NIgerian_Fintech[[#This Row],[TransactionDate]], "MMMM")</f>
        <v>April</v>
      </c>
      <c r="L4455" s="3" t="str">
        <f>TEXT(NIgerian_Fintech[[#This Row],[TransactionDate]], "MM")</f>
        <v>04</v>
      </c>
      <c r="M4455" s="3" t="str">
        <f>TEXT(NIgerian_Fintech[[#This Row],[TransactionDate]], "tttt")</f>
        <v>Sunday</v>
      </c>
      <c r="N4455" s="2" t="s">
        <v>16</v>
      </c>
    </row>
    <row r="4456" spans="1:14" ht="14.5" x14ac:dyDescent="0.35">
      <c r="A4456" s="2" t="s">
        <v>8942</v>
      </c>
      <c r="B4456" s="2" t="s">
        <v>8943</v>
      </c>
      <c r="C4456" s="2">
        <v>35</v>
      </c>
      <c r="D4456" s="2" t="s">
        <v>12</v>
      </c>
      <c r="E4456" s="2" t="s">
        <v>52</v>
      </c>
      <c r="F4456" s="2" t="s">
        <v>14</v>
      </c>
      <c r="G4456" s="2" t="s">
        <v>36</v>
      </c>
      <c r="H4456" s="7">
        <v>5631.1</v>
      </c>
      <c r="I4456" s="3">
        <v>45315</v>
      </c>
      <c r="J4456" s="3" t="str">
        <f>TEXT(NIgerian_Fintech[[#This Row],[TransactionDate]], "JJJJ")</f>
        <v>2024</v>
      </c>
      <c r="K4456" s="3" t="str">
        <f>TEXT(NIgerian_Fintech[[#This Row],[TransactionDate]], "MMMM")</f>
        <v>January</v>
      </c>
      <c r="L4456" s="3" t="str">
        <f>TEXT(NIgerian_Fintech[[#This Row],[TransactionDate]], "MM")</f>
        <v>01</v>
      </c>
      <c r="M4456" s="3" t="str">
        <f>TEXT(NIgerian_Fintech[[#This Row],[TransactionDate]], "tttt")</f>
        <v>Wednesday</v>
      </c>
      <c r="N4456" s="2" t="s">
        <v>16</v>
      </c>
    </row>
    <row r="4457" spans="1:14" ht="14.5" x14ac:dyDescent="0.35">
      <c r="A4457" s="2" t="s">
        <v>8944</v>
      </c>
      <c r="B4457" s="2" t="s">
        <v>8945</v>
      </c>
      <c r="C4457" s="2">
        <v>43</v>
      </c>
      <c r="D4457" s="2" t="s">
        <v>39</v>
      </c>
      <c r="E4457" s="2" t="s">
        <v>24</v>
      </c>
      <c r="F4457" s="2" t="s">
        <v>25</v>
      </c>
      <c r="G4457" s="2" t="s">
        <v>20</v>
      </c>
      <c r="H4457" s="7">
        <v>18564.419999999998</v>
      </c>
      <c r="I4457" s="3">
        <v>45347</v>
      </c>
      <c r="J4457" s="3" t="str">
        <f>TEXT(NIgerian_Fintech[[#This Row],[TransactionDate]], "JJJJ")</f>
        <v>2024</v>
      </c>
      <c r="K4457" s="3" t="str">
        <f>TEXT(NIgerian_Fintech[[#This Row],[TransactionDate]], "MMMM")</f>
        <v>February</v>
      </c>
      <c r="L4457" s="3" t="str">
        <f>TEXT(NIgerian_Fintech[[#This Row],[TransactionDate]], "MM")</f>
        <v>02</v>
      </c>
      <c r="M4457" s="3" t="str">
        <f>TEXT(NIgerian_Fintech[[#This Row],[TransactionDate]], "tttt")</f>
        <v>Sunday</v>
      </c>
      <c r="N4457" s="2" t="s">
        <v>16</v>
      </c>
    </row>
    <row r="4458" spans="1:14" ht="14.5" x14ac:dyDescent="0.35">
      <c r="A4458" s="2" t="s">
        <v>8946</v>
      </c>
      <c r="B4458" s="2" t="s">
        <v>8947</v>
      </c>
      <c r="C4458" s="2">
        <v>37</v>
      </c>
      <c r="D4458" s="2" t="s">
        <v>12</v>
      </c>
      <c r="E4458" s="2" t="s">
        <v>93</v>
      </c>
      <c r="F4458" s="2" t="s">
        <v>25</v>
      </c>
      <c r="G4458" s="2" t="s">
        <v>36</v>
      </c>
      <c r="H4458" s="7">
        <v>3938.78</v>
      </c>
      <c r="I4458" s="3">
        <v>45439</v>
      </c>
      <c r="J4458" s="3" t="str">
        <f>TEXT(NIgerian_Fintech[[#This Row],[TransactionDate]], "JJJJ")</f>
        <v>2024</v>
      </c>
      <c r="K4458" s="3" t="str">
        <f>TEXT(NIgerian_Fintech[[#This Row],[TransactionDate]], "MMMM")</f>
        <v>May</v>
      </c>
      <c r="L4458" s="3" t="str">
        <f>TEXT(NIgerian_Fintech[[#This Row],[TransactionDate]], "MM")</f>
        <v>05</v>
      </c>
      <c r="M4458" s="3" t="str">
        <f>TEXT(NIgerian_Fintech[[#This Row],[TransactionDate]], "tttt")</f>
        <v>Monday</v>
      </c>
      <c r="N4458" s="2" t="s">
        <v>16</v>
      </c>
    </row>
    <row r="4459" spans="1:14" ht="14.5" x14ac:dyDescent="0.35">
      <c r="A4459" s="2" t="s">
        <v>8948</v>
      </c>
      <c r="B4459" s="2" t="s">
        <v>8949</v>
      </c>
      <c r="C4459" s="2">
        <v>58</v>
      </c>
      <c r="D4459" s="2" t="s">
        <v>39</v>
      </c>
      <c r="E4459" s="2" t="s">
        <v>64</v>
      </c>
      <c r="F4459" s="2" t="s">
        <v>25</v>
      </c>
      <c r="G4459" s="2" t="s">
        <v>36</v>
      </c>
      <c r="H4459" s="7">
        <v>20496.66</v>
      </c>
      <c r="I4459" s="3">
        <v>45636</v>
      </c>
      <c r="J4459" s="3" t="str">
        <f>TEXT(NIgerian_Fintech[[#This Row],[TransactionDate]], "JJJJ")</f>
        <v>2024</v>
      </c>
      <c r="K4459" s="3" t="str">
        <f>TEXT(NIgerian_Fintech[[#This Row],[TransactionDate]], "MMMM")</f>
        <v>December</v>
      </c>
      <c r="L4459" s="3" t="str">
        <f>TEXT(NIgerian_Fintech[[#This Row],[TransactionDate]], "MM")</f>
        <v>12</v>
      </c>
      <c r="M4459" s="3" t="str">
        <f>TEXT(NIgerian_Fintech[[#This Row],[TransactionDate]], "tttt")</f>
        <v>Tuesday</v>
      </c>
      <c r="N4459" s="2" t="s">
        <v>16</v>
      </c>
    </row>
    <row r="4460" spans="1:14" ht="14.5" x14ac:dyDescent="0.35">
      <c r="A4460" s="2" t="s">
        <v>8950</v>
      </c>
      <c r="B4460" s="2" t="s">
        <v>8951</v>
      </c>
      <c r="C4460" s="2">
        <v>44</v>
      </c>
      <c r="D4460" s="2" t="s">
        <v>39</v>
      </c>
      <c r="E4460" s="2" t="s">
        <v>52</v>
      </c>
      <c r="F4460" s="2" t="s">
        <v>55</v>
      </c>
      <c r="G4460" s="2" t="s">
        <v>20</v>
      </c>
      <c r="H4460" s="7">
        <v>4511.66</v>
      </c>
      <c r="I4460" s="3">
        <v>45483</v>
      </c>
      <c r="J4460" s="3" t="str">
        <f>TEXT(NIgerian_Fintech[[#This Row],[TransactionDate]], "JJJJ")</f>
        <v>2024</v>
      </c>
      <c r="K4460" s="3" t="str">
        <f>TEXT(NIgerian_Fintech[[#This Row],[TransactionDate]], "MMMM")</f>
        <v>July</v>
      </c>
      <c r="L4460" s="3" t="str">
        <f>TEXT(NIgerian_Fintech[[#This Row],[TransactionDate]], "MM")</f>
        <v>07</v>
      </c>
      <c r="M4460" s="3" t="str">
        <f>TEXT(NIgerian_Fintech[[#This Row],[TransactionDate]], "tttt")</f>
        <v>Wednesday</v>
      </c>
      <c r="N4460" s="2" t="s">
        <v>16</v>
      </c>
    </row>
    <row r="4461" spans="1:14" ht="14.5" x14ac:dyDescent="0.35">
      <c r="A4461" s="2" t="s">
        <v>8952</v>
      </c>
      <c r="B4461" s="2" t="s">
        <v>8953</v>
      </c>
      <c r="C4461" s="2">
        <v>29</v>
      </c>
      <c r="D4461" s="2" t="s">
        <v>39</v>
      </c>
      <c r="E4461" s="2" t="s">
        <v>74</v>
      </c>
      <c r="F4461" s="2" t="s">
        <v>25</v>
      </c>
      <c r="G4461" s="2" t="s">
        <v>15</v>
      </c>
      <c r="H4461" s="7">
        <v>4516.05</v>
      </c>
      <c r="I4461" s="3">
        <v>45485</v>
      </c>
      <c r="J4461" s="3" t="str">
        <f>TEXT(NIgerian_Fintech[[#This Row],[TransactionDate]], "JJJJ")</f>
        <v>2024</v>
      </c>
      <c r="K4461" s="3" t="str">
        <f>TEXT(NIgerian_Fintech[[#This Row],[TransactionDate]], "MMMM")</f>
        <v>July</v>
      </c>
      <c r="L4461" s="3" t="str">
        <f>TEXT(NIgerian_Fintech[[#This Row],[TransactionDate]], "MM")</f>
        <v>07</v>
      </c>
      <c r="M4461" s="3" t="str">
        <f>TEXT(NIgerian_Fintech[[#This Row],[TransactionDate]], "tttt")</f>
        <v>Friday</v>
      </c>
      <c r="N4461" s="2" t="s">
        <v>21</v>
      </c>
    </row>
    <row r="4462" spans="1:14" ht="14.5" x14ac:dyDescent="0.35">
      <c r="A4462" s="2" t="s">
        <v>8954</v>
      </c>
      <c r="B4462" s="2" t="s">
        <v>8955</v>
      </c>
      <c r="C4462" s="2">
        <v>24</v>
      </c>
      <c r="D4462" s="2" t="s">
        <v>39</v>
      </c>
      <c r="E4462" s="2" t="s">
        <v>74</v>
      </c>
      <c r="F4462" s="2" t="s">
        <v>25</v>
      </c>
      <c r="G4462" s="2" t="s">
        <v>15</v>
      </c>
      <c r="H4462" s="7">
        <v>3696.63</v>
      </c>
      <c r="I4462" s="3">
        <v>45007</v>
      </c>
      <c r="J4462" s="3" t="str">
        <f>TEXT(NIgerian_Fintech[[#This Row],[TransactionDate]], "JJJJ")</f>
        <v>2023</v>
      </c>
      <c r="K4462" s="3" t="str">
        <f>TEXT(NIgerian_Fintech[[#This Row],[TransactionDate]], "MMMM")</f>
        <v>March</v>
      </c>
      <c r="L4462" s="3" t="str">
        <f>TEXT(NIgerian_Fintech[[#This Row],[TransactionDate]], "MM")</f>
        <v>03</v>
      </c>
      <c r="M4462" s="3" t="str">
        <f>TEXT(NIgerian_Fintech[[#This Row],[TransactionDate]], "tttt")</f>
        <v>Wednesday</v>
      </c>
      <c r="N4462" s="2" t="s">
        <v>16</v>
      </c>
    </row>
    <row r="4463" spans="1:14" ht="14.5" x14ac:dyDescent="0.35">
      <c r="A4463" s="2" t="s">
        <v>8956</v>
      </c>
      <c r="B4463" s="2" t="s">
        <v>8957</v>
      </c>
      <c r="C4463" s="2">
        <v>20</v>
      </c>
      <c r="D4463" s="2" t="s">
        <v>39</v>
      </c>
      <c r="E4463" s="2" t="s">
        <v>13</v>
      </c>
      <c r="F4463" s="2" t="s">
        <v>19</v>
      </c>
      <c r="G4463" s="2" t="s">
        <v>20</v>
      </c>
      <c r="H4463" s="7">
        <v>7917.38</v>
      </c>
      <c r="I4463" s="3">
        <v>45370</v>
      </c>
      <c r="J4463" s="3" t="str">
        <f>TEXT(NIgerian_Fintech[[#This Row],[TransactionDate]], "JJJJ")</f>
        <v>2024</v>
      </c>
      <c r="K4463" s="3" t="str">
        <f>TEXT(NIgerian_Fintech[[#This Row],[TransactionDate]], "MMMM")</f>
        <v>March</v>
      </c>
      <c r="L4463" s="3" t="str">
        <f>TEXT(NIgerian_Fintech[[#This Row],[TransactionDate]], "MM")</f>
        <v>03</v>
      </c>
      <c r="M4463" s="3" t="str">
        <f>TEXT(NIgerian_Fintech[[#This Row],[TransactionDate]], "tttt")</f>
        <v>Tuesday</v>
      </c>
      <c r="N4463" s="2" t="s">
        <v>21</v>
      </c>
    </row>
    <row r="4464" spans="1:14" ht="14.5" x14ac:dyDescent="0.35">
      <c r="A4464" s="2" t="s">
        <v>8958</v>
      </c>
      <c r="B4464" s="2" t="s">
        <v>8959</v>
      </c>
      <c r="C4464" s="2">
        <v>27</v>
      </c>
      <c r="D4464" s="2" t="s">
        <v>39</v>
      </c>
      <c r="E4464" s="2" t="s">
        <v>42</v>
      </c>
      <c r="F4464" s="2" t="s">
        <v>35</v>
      </c>
      <c r="G4464" s="2" t="s">
        <v>20</v>
      </c>
      <c r="H4464" s="7">
        <v>1381.92</v>
      </c>
      <c r="I4464" s="3">
        <v>45213</v>
      </c>
      <c r="J4464" s="3" t="str">
        <f>TEXT(NIgerian_Fintech[[#This Row],[TransactionDate]], "JJJJ")</f>
        <v>2023</v>
      </c>
      <c r="K4464" s="3" t="str">
        <f>TEXT(NIgerian_Fintech[[#This Row],[TransactionDate]], "MMMM")</f>
        <v>October</v>
      </c>
      <c r="L4464" s="3" t="str">
        <f>TEXT(NIgerian_Fintech[[#This Row],[TransactionDate]], "MM")</f>
        <v>10</v>
      </c>
      <c r="M4464" s="3" t="str">
        <f>TEXT(NIgerian_Fintech[[#This Row],[TransactionDate]], "tttt")</f>
        <v>Saturday</v>
      </c>
      <c r="N4464" s="2" t="s">
        <v>16</v>
      </c>
    </row>
    <row r="4465" spans="1:14" ht="14.5" x14ac:dyDescent="0.35">
      <c r="A4465" s="2" t="s">
        <v>8960</v>
      </c>
      <c r="B4465" s="2" t="s">
        <v>8961</v>
      </c>
      <c r="C4465" s="2">
        <v>51</v>
      </c>
      <c r="D4465" s="2" t="s">
        <v>12</v>
      </c>
      <c r="E4465" s="2" t="s">
        <v>74</v>
      </c>
      <c r="F4465" s="2" t="s">
        <v>55</v>
      </c>
      <c r="G4465" s="2" t="s">
        <v>15</v>
      </c>
      <c r="H4465" s="7">
        <v>372.89</v>
      </c>
      <c r="I4465" s="3">
        <v>45210</v>
      </c>
      <c r="J4465" s="3" t="str">
        <f>TEXT(NIgerian_Fintech[[#This Row],[TransactionDate]], "JJJJ")</f>
        <v>2023</v>
      </c>
      <c r="K4465" s="3" t="str">
        <f>TEXT(NIgerian_Fintech[[#This Row],[TransactionDate]], "MMMM")</f>
        <v>October</v>
      </c>
      <c r="L4465" s="3" t="str">
        <f>TEXT(NIgerian_Fintech[[#This Row],[TransactionDate]], "MM")</f>
        <v>10</v>
      </c>
      <c r="M4465" s="3" t="str">
        <f>TEXT(NIgerian_Fintech[[#This Row],[TransactionDate]], "tttt")</f>
        <v>Wednesday</v>
      </c>
      <c r="N4465" s="2" t="s">
        <v>69</v>
      </c>
    </row>
    <row r="4466" spans="1:14" ht="14.5" x14ac:dyDescent="0.35">
      <c r="A4466" s="2" t="s">
        <v>8962</v>
      </c>
      <c r="B4466" s="2" t="s">
        <v>8963</v>
      </c>
      <c r="C4466" s="2">
        <v>42</v>
      </c>
      <c r="D4466" s="2" t="s">
        <v>12</v>
      </c>
      <c r="E4466" s="2" t="s">
        <v>29</v>
      </c>
      <c r="F4466" s="2" t="s">
        <v>25</v>
      </c>
      <c r="G4466" s="2" t="s">
        <v>15</v>
      </c>
      <c r="H4466" s="7">
        <v>22770.44</v>
      </c>
      <c r="I4466" s="3">
        <v>45417</v>
      </c>
      <c r="J4466" s="3" t="str">
        <f>TEXT(NIgerian_Fintech[[#This Row],[TransactionDate]], "JJJJ")</f>
        <v>2024</v>
      </c>
      <c r="K4466" s="3" t="str">
        <f>TEXT(NIgerian_Fintech[[#This Row],[TransactionDate]], "MMMM")</f>
        <v>May</v>
      </c>
      <c r="L4466" s="3" t="str">
        <f>TEXT(NIgerian_Fintech[[#This Row],[TransactionDate]], "MM")</f>
        <v>05</v>
      </c>
      <c r="M4466" s="3" t="str">
        <f>TEXT(NIgerian_Fintech[[#This Row],[TransactionDate]], "tttt")</f>
        <v>Sunday</v>
      </c>
      <c r="N4466" s="2" t="s">
        <v>16</v>
      </c>
    </row>
    <row r="4467" spans="1:14" ht="14.5" x14ac:dyDescent="0.35">
      <c r="A4467" s="2" t="s">
        <v>8964</v>
      </c>
      <c r="B4467" s="2" t="s">
        <v>8965</v>
      </c>
      <c r="C4467" s="2">
        <v>52</v>
      </c>
      <c r="D4467" s="2" t="s">
        <v>39</v>
      </c>
      <c r="E4467" s="2" t="s">
        <v>52</v>
      </c>
      <c r="F4467" s="2" t="s">
        <v>35</v>
      </c>
      <c r="G4467" s="2" t="s">
        <v>15</v>
      </c>
      <c r="H4467" s="7">
        <v>26442.06</v>
      </c>
      <c r="I4467" s="3">
        <v>45314</v>
      </c>
      <c r="J4467" s="3" t="str">
        <f>TEXT(NIgerian_Fintech[[#This Row],[TransactionDate]], "JJJJ")</f>
        <v>2024</v>
      </c>
      <c r="K4467" s="3" t="str">
        <f>TEXT(NIgerian_Fintech[[#This Row],[TransactionDate]], "MMMM")</f>
        <v>January</v>
      </c>
      <c r="L4467" s="3" t="str">
        <f>TEXT(NIgerian_Fintech[[#This Row],[TransactionDate]], "MM")</f>
        <v>01</v>
      </c>
      <c r="M4467" s="3" t="str">
        <f>TEXT(NIgerian_Fintech[[#This Row],[TransactionDate]], "tttt")</f>
        <v>Tuesday</v>
      </c>
      <c r="N4467" s="2" t="s">
        <v>16</v>
      </c>
    </row>
    <row r="4468" spans="1:14" ht="14.5" x14ac:dyDescent="0.35">
      <c r="A4468" s="2" t="s">
        <v>8966</v>
      </c>
      <c r="B4468" s="2" t="s">
        <v>8967</v>
      </c>
      <c r="C4468" s="2">
        <v>33</v>
      </c>
      <c r="D4468" s="2" t="s">
        <v>12</v>
      </c>
      <c r="E4468" s="2" t="s">
        <v>64</v>
      </c>
      <c r="F4468" s="2" t="s">
        <v>25</v>
      </c>
      <c r="G4468" s="2" t="s">
        <v>15</v>
      </c>
      <c r="H4468" s="7">
        <v>792.28</v>
      </c>
      <c r="I4468" s="3">
        <v>45627</v>
      </c>
      <c r="J4468" s="3" t="str">
        <f>TEXT(NIgerian_Fintech[[#This Row],[TransactionDate]], "JJJJ")</f>
        <v>2024</v>
      </c>
      <c r="K4468" s="3" t="str">
        <f>TEXT(NIgerian_Fintech[[#This Row],[TransactionDate]], "MMMM")</f>
        <v>December</v>
      </c>
      <c r="L4468" s="3" t="str">
        <f>TEXT(NIgerian_Fintech[[#This Row],[TransactionDate]], "MM")</f>
        <v>12</v>
      </c>
      <c r="M4468" s="3" t="str">
        <f>TEXT(NIgerian_Fintech[[#This Row],[TransactionDate]], "tttt")</f>
        <v>Sunday</v>
      </c>
      <c r="N4468" s="2" t="s">
        <v>16</v>
      </c>
    </row>
    <row r="4469" spans="1:14" ht="14.5" x14ac:dyDescent="0.35">
      <c r="A4469" s="2" t="s">
        <v>8968</v>
      </c>
      <c r="B4469" s="2" t="s">
        <v>8969</v>
      </c>
      <c r="C4469" s="2">
        <v>19</v>
      </c>
      <c r="D4469" s="2" t="s">
        <v>39</v>
      </c>
      <c r="E4469" s="2" t="s">
        <v>93</v>
      </c>
      <c r="F4469" s="2" t="s">
        <v>49</v>
      </c>
      <c r="G4469" s="2" t="s">
        <v>26</v>
      </c>
      <c r="H4469" s="7">
        <v>7978.36</v>
      </c>
      <c r="I4469" s="3">
        <v>45477</v>
      </c>
      <c r="J4469" s="3" t="str">
        <f>TEXT(NIgerian_Fintech[[#This Row],[TransactionDate]], "JJJJ")</f>
        <v>2024</v>
      </c>
      <c r="K4469" s="3" t="str">
        <f>TEXT(NIgerian_Fintech[[#This Row],[TransactionDate]], "MMMM")</f>
        <v>July</v>
      </c>
      <c r="L4469" s="3" t="str">
        <f>TEXT(NIgerian_Fintech[[#This Row],[TransactionDate]], "MM")</f>
        <v>07</v>
      </c>
      <c r="M4469" s="3" t="str">
        <f>TEXT(NIgerian_Fintech[[#This Row],[TransactionDate]], "tttt")</f>
        <v>Thursday</v>
      </c>
      <c r="N4469" s="2" t="s">
        <v>21</v>
      </c>
    </row>
    <row r="4470" spans="1:14" ht="14.5" x14ac:dyDescent="0.35">
      <c r="A4470" s="2" t="s">
        <v>8970</v>
      </c>
      <c r="B4470" s="2" t="s">
        <v>8971</v>
      </c>
      <c r="C4470" s="2">
        <v>41</v>
      </c>
      <c r="D4470" s="2" t="s">
        <v>12</v>
      </c>
      <c r="E4470" s="2" t="s">
        <v>64</v>
      </c>
      <c r="F4470" s="2" t="s">
        <v>49</v>
      </c>
      <c r="G4470" s="2" t="s">
        <v>20</v>
      </c>
      <c r="H4470" s="7">
        <v>7758.38</v>
      </c>
      <c r="I4470" s="3">
        <v>45521</v>
      </c>
      <c r="J4470" s="3" t="str">
        <f>TEXT(NIgerian_Fintech[[#This Row],[TransactionDate]], "JJJJ")</f>
        <v>2024</v>
      </c>
      <c r="K4470" s="3" t="str">
        <f>TEXT(NIgerian_Fintech[[#This Row],[TransactionDate]], "MMMM")</f>
        <v>August</v>
      </c>
      <c r="L4470" s="3" t="str">
        <f>TEXT(NIgerian_Fintech[[#This Row],[TransactionDate]], "MM")</f>
        <v>08</v>
      </c>
      <c r="M4470" s="3" t="str">
        <f>TEXT(NIgerian_Fintech[[#This Row],[TransactionDate]], "tttt")</f>
        <v>Saturday</v>
      </c>
      <c r="N4470" s="2" t="s">
        <v>16</v>
      </c>
    </row>
    <row r="4471" spans="1:14" ht="14.5" x14ac:dyDescent="0.35">
      <c r="A4471" s="2" t="s">
        <v>8972</v>
      </c>
      <c r="B4471" s="2" t="s">
        <v>8973</v>
      </c>
      <c r="C4471" s="2">
        <v>27</v>
      </c>
      <c r="D4471" s="2" t="s">
        <v>12</v>
      </c>
      <c r="E4471" s="2" t="s">
        <v>13</v>
      </c>
      <c r="F4471" s="2" t="s">
        <v>35</v>
      </c>
      <c r="G4471" s="2" t="s">
        <v>30</v>
      </c>
      <c r="H4471" s="7">
        <v>4659.01</v>
      </c>
      <c r="I4471" s="3">
        <v>45334</v>
      </c>
      <c r="J4471" s="3" t="str">
        <f>TEXT(NIgerian_Fintech[[#This Row],[TransactionDate]], "JJJJ")</f>
        <v>2024</v>
      </c>
      <c r="K4471" s="3" t="str">
        <f>TEXT(NIgerian_Fintech[[#This Row],[TransactionDate]], "MMMM")</f>
        <v>February</v>
      </c>
      <c r="L4471" s="3" t="str">
        <f>TEXT(NIgerian_Fintech[[#This Row],[TransactionDate]], "MM")</f>
        <v>02</v>
      </c>
      <c r="M4471" s="3" t="str">
        <f>TEXT(NIgerian_Fintech[[#This Row],[TransactionDate]], "tttt")</f>
        <v>Monday</v>
      </c>
      <c r="N4471" s="2" t="s">
        <v>16</v>
      </c>
    </row>
    <row r="4472" spans="1:14" ht="14.5" x14ac:dyDescent="0.35">
      <c r="A4472" s="2" t="s">
        <v>8974</v>
      </c>
      <c r="B4472" s="2" t="s">
        <v>8975</v>
      </c>
      <c r="C4472" s="2">
        <v>55</v>
      </c>
      <c r="D4472" s="2" t="s">
        <v>12</v>
      </c>
      <c r="E4472" s="2" t="s">
        <v>24</v>
      </c>
      <c r="F4472" s="2" t="s">
        <v>55</v>
      </c>
      <c r="G4472" s="2" t="s">
        <v>26</v>
      </c>
      <c r="H4472" s="7">
        <v>8414.26</v>
      </c>
      <c r="I4472" s="3">
        <v>45253</v>
      </c>
      <c r="J4472" s="3" t="str">
        <f>TEXT(NIgerian_Fintech[[#This Row],[TransactionDate]], "JJJJ")</f>
        <v>2023</v>
      </c>
      <c r="K4472" s="3" t="str">
        <f>TEXT(NIgerian_Fintech[[#This Row],[TransactionDate]], "MMMM")</f>
        <v>November</v>
      </c>
      <c r="L4472" s="3" t="str">
        <f>TEXT(NIgerian_Fintech[[#This Row],[TransactionDate]], "MM")</f>
        <v>11</v>
      </c>
      <c r="M4472" s="3" t="str">
        <f>TEXT(NIgerian_Fintech[[#This Row],[TransactionDate]], "tttt")</f>
        <v>Thursday</v>
      </c>
      <c r="N4472" s="2" t="s">
        <v>16</v>
      </c>
    </row>
    <row r="4473" spans="1:14" ht="14.5" x14ac:dyDescent="0.35">
      <c r="A4473" s="2" t="s">
        <v>8976</v>
      </c>
      <c r="B4473" s="2" t="s">
        <v>8977</v>
      </c>
      <c r="C4473" s="2">
        <v>39</v>
      </c>
      <c r="D4473" s="2" t="s">
        <v>39</v>
      </c>
      <c r="E4473" s="2" t="s">
        <v>64</v>
      </c>
      <c r="F4473" s="2" t="s">
        <v>19</v>
      </c>
      <c r="G4473" s="2" t="s">
        <v>30</v>
      </c>
      <c r="H4473" s="7">
        <v>6127.09</v>
      </c>
      <c r="I4473" s="3">
        <v>45102</v>
      </c>
      <c r="J4473" s="3" t="str">
        <f>TEXT(NIgerian_Fintech[[#This Row],[TransactionDate]], "JJJJ")</f>
        <v>2023</v>
      </c>
      <c r="K4473" s="3" t="str">
        <f>TEXT(NIgerian_Fintech[[#This Row],[TransactionDate]], "MMMM")</f>
        <v>June</v>
      </c>
      <c r="L4473" s="3" t="str">
        <f>TEXT(NIgerian_Fintech[[#This Row],[TransactionDate]], "MM")</f>
        <v>06</v>
      </c>
      <c r="M4473" s="3" t="str">
        <f>TEXT(NIgerian_Fintech[[#This Row],[TransactionDate]], "tttt")</f>
        <v>Sunday</v>
      </c>
      <c r="N4473" s="2" t="s">
        <v>16</v>
      </c>
    </row>
    <row r="4474" spans="1:14" ht="14.5" x14ac:dyDescent="0.35">
      <c r="A4474" s="2" t="s">
        <v>8978</v>
      </c>
      <c r="B4474" s="2" t="s">
        <v>8979</v>
      </c>
      <c r="C4474" s="2">
        <v>43</v>
      </c>
      <c r="D4474" s="2" t="s">
        <v>12</v>
      </c>
      <c r="E4474" s="2" t="s">
        <v>74</v>
      </c>
      <c r="F4474" s="2" t="s">
        <v>55</v>
      </c>
      <c r="G4474" s="2" t="s">
        <v>30</v>
      </c>
      <c r="H4474" s="7">
        <v>6726.29</v>
      </c>
      <c r="I4474" s="3">
        <v>45447</v>
      </c>
      <c r="J4474" s="3" t="str">
        <f>TEXT(NIgerian_Fintech[[#This Row],[TransactionDate]], "JJJJ")</f>
        <v>2024</v>
      </c>
      <c r="K4474" s="3" t="str">
        <f>TEXT(NIgerian_Fintech[[#This Row],[TransactionDate]], "MMMM")</f>
        <v>June</v>
      </c>
      <c r="L4474" s="3" t="str">
        <f>TEXT(NIgerian_Fintech[[#This Row],[TransactionDate]], "MM")</f>
        <v>06</v>
      </c>
      <c r="M4474" s="3" t="str">
        <f>TEXT(NIgerian_Fintech[[#This Row],[TransactionDate]], "tttt")</f>
        <v>Tuesday</v>
      </c>
      <c r="N4474" s="2" t="s">
        <v>16</v>
      </c>
    </row>
    <row r="4475" spans="1:14" ht="14.5" x14ac:dyDescent="0.35">
      <c r="A4475" s="2" t="s">
        <v>8980</v>
      </c>
      <c r="B4475" s="2" t="s">
        <v>8981</v>
      </c>
      <c r="C4475" s="2">
        <v>60</v>
      </c>
      <c r="D4475" s="2" t="s">
        <v>39</v>
      </c>
      <c r="E4475" s="2" t="s">
        <v>64</v>
      </c>
      <c r="F4475" s="2" t="s">
        <v>55</v>
      </c>
      <c r="G4475" s="2" t="s">
        <v>36</v>
      </c>
      <c r="H4475" s="7">
        <v>14078.73</v>
      </c>
      <c r="I4475" s="3">
        <v>45309</v>
      </c>
      <c r="J4475" s="3" t="str">
        <f>TEXT(NIgerian_Fintech[[#This Row],[TransactionDate]], "JJJJ")</f>
        <v>2024</v>
      </c>
      <c r="K4475" s="3" t="str">
        <f>TEXT(NIgerian_Fintech[[#This Row],[TransactionDate]], "MMMM")</f>
        <v>January</v>
      </c>
      <c r="L4475" s="3" t="str">
        <f>TEXT(NIgerian_Fintech[[#This Row],[TransactionDate]], "MM")</f>
        <v>01</v>
      </c>
      <c r="M4475" s="3" t="str">
        <f>TEXT(NIgerian_Fintech[[#This Row],[TransactionDate]], "tttt")</f>
        <v>Thursday</v>
      </c>
      <c r="N4475" s="2" t="s">
        <v>16</v>
      </c>
    </row>
    <row r="4476" spans="1:14" ht="14.5" x14ac:dyDescent="0.35">
      <c r="A4476" s="2" t="s">
        <v>8982</v>
      </c>
      <c r="B4476" s="2" t="s">
        <v>8983</v>
      </c>
      <c r="C4476" s="2">
        <v>56</v>
      </c>
      <c r="D4476" s="2" t="s">
        <v>39</v>
      </c>
      <c r="E4476" s="2" t="s">
        <v>74</v>
      </c>
      <c r="F4476" s="2" t="s">
        <v>49</v>
      </c>
      <c r="G4476" s="2" t="s">
        <v>20</v>
      </c>
      <c r="H4476" s="7">
        <v>7464.64</v>
      </c>
      <c r="I4476" s="3">
        <v>45184</v>
      </c>
      <c r="J4476" s="3" t="str">
        <f>TEXT(NIgerian_Fintech[[#This Row],[TransactionDate]], "JJJJ")</f>
        <v>2023</v>
      </c>
      <c r="K4476" s="3" t="str">
        <f>TEXT(NIgerian_Fintech[[#This Row],[TransactionDate]], "MMMM")</f>
        <v>September</v>
      </c>
      <c r="L4476" s="3" t="str">
        <f>TEXT(NIgerian_Fintech[[#This Row],[TransactionDate]], "MM")</f>
        <v>09</v>
      </c>
      <c r="M4476" s="3" t="str">
        <f>TEXT(NIgerian_Fintech[[#This Row],[TransactionDate]], "tttt")</f>
        <v>Friday</v>
      </c>
      <c r="N4476" s="2" t="s">
        <v>16</v>
      </c>
    </row>
    <row r="4477" spans="1:14" ht="14.5" x14ac:dyDescent="0.35">
      <c r="A4477" s="2" t="s">
        <v>8984</v>
      </c>
      <c r="B4477" s="2" t="s">
        <v>8985</v>
      </c>
      <c r="C4477" s="2">
        <v>44</v>
      </c>
      <c r="D4477" s="2" t="s">
        <v>39</v>
      </c>
      <c r="E4477" s="2" t="s">
        <v>74</v>
      </c>
      <c r="F4477" s="2" t="s">
        <v>49</v>
      </c>
      <c r="G4477" s="2" t="s">
        <v>26</v>
      </c>
      <c r="H4477" s="7">
        <v>3910.57</v>
      </c>
      <c r="I4477" s="3">
        <v>45273</v>
      </c>
      <c r="J4477" s="3" t="str">
        <f>TEXT(NIgerian_Fintech[[#This Row],[TransactionDate]], "JJJJ")</f>
        <v>2023</v>
      </c>
      <c r="K4477" s="3" t="str">
        <f>TEXT(NIgerian_Fintech[[#This Row],[TransactionDate]], "MMMM")</f>
        <v>December</v>
      </c>
      <c r="L4477" s="3" t="str">
        <f>TEXT(NIgerian_Fintech[[#This Row],[TransactionDate]], "MM")</f>
        <v>12</v>
      </c>
      <c r="M4477" s="3" t="str">
        <f>TEXT(NIgerian_Fintech[[#This Row],[TransactionDate]], "tttt")</f>
        <v>Wednesday</v>
      </c>
      <c r="N4477" s="2" t="s">
        <v>16</v>
      </c>
    </row>
    <row r="4478" spans="1:14" ht="14.5" x14ac:dyDescent="0.35">
      <c r="A4478" s="2" t="s">
        <v>8986</v>
      </c>
      <c r="B4478" s="2" t="s">
        <v>8987</v>
      </c>
      <c r="C4478" s="2">
        <v>46</v>
      </c>
      <c r="D4478" s="2" t="s">
        <v>12</v>
      </c>
      <c r="E4478" s="2" t="s">
        <v>42</v>
      </c>
      <c r="F4478" s="2" t="s">
        <v>19</v>
      </c>
      <c r="G4478" s="2" t="s">
        <v>20</v>
      </c>
      <c r="H4478" s="7">
        <v>8709.74</v>
      </c>
      <c r="I4478" s="3">
        <v>45198</v>
      </c>
      <c r="J4478" s="3" t="str">
        <f>TEXT(NIgerian_Fintech[[#This Row],[TransactionDate]], "JJJJ")</f>
        <v>2023</v>
      </c>
      <c r="K4478" s="3" t="str">
        <f>TEXT(NIgerian_Fintech[[#This Row],[TransactionDate]], "MMMM")</f>
        <v>September</v>
      </c>
      <c r="L4478" s="3" t="str">
        <f>TEXT(NIgerian_Fintech[[#This Row],[TransactionDate]], "MM")</f>
        <v>09</v>
      </c>
      <c r="M4478" s="3" t="str">
        <f>TEXT(NIgerian_Fintech[[#This Row],[TransactionDate]], "tttt")</f>
        <v>Friday</v>
      </c>
      <c r="N4478" s="2" t="s">
        <v>16</v>
      </c>
    </row>
    <row r="4479" spans="1:14" ht="14.5" x14ac:dyDescent="0.35">
      <c r="A4479" s="2" t="s">
        <v>8988</v>
      </c>
      <c r="B4479" s="2" t="s">
        <v>8989</v>
      </c>
      <c r="C4479" s="2">
        <v>64</v>
      </c>
      <c r="D4479" s="2" t="s">
        <v>12</v>
      </c>
      <c r="E4479" s="2" t="s">
        <v>13</v>
      </c>
      <c r="F4479" s="2" t="s">
        <v>25</v>
      </c>
      <c r="G4479" s="2" t="s">
        <v>15</v>
      </c>
      <c r="H4479" s="7">
        <v>10237.48</v>
      </c>
      <c r="I4479" s="3">
        <v>45187</v>
      </c>
      <c r="J4479" s="3" t="str">
        <f>TEXT(NIgerian_Fintech[[#This Row],[TransactionDate]], "JJJJ")</f>
        <v>2023</v>
      </c>
      <c r="K4479" s="3" t="str">
        <f>TEXT(NIgerian_Fintech[[#This Row],[TransactionDate]], "MMMM")</f>
        <v>September</v>
      </c>
      <c r="L4479" s="3" t="str">
        <f>TEXT(NIgerian_Fintech[[#This Row],[TransactionDate]], "MM")</f>
        <v>09</v>
      </c>
      <c r="M4479" s="3" t="str">
        <f>TEXT(NIgerian_Fintech[[#This Row],[TransactionDate]], "tttt")</f>
        <v>Monday</v>
      </c>
      <c r="N4479" s="2" t="s">
        <v>16</v>
      </c>
    </row>
    <row r="4480" spans="1:14" ht="14.5" x14ac:dyDescent="0.35">
      <c r="A4480" s="2" t="s">
        <v>8990</v>
      </c>
      <c r="B4480" s="2" t="s">
        <v>8991</v>
      </c>
      <c r="C4480" s="2">
        <v>55</v>
      </c>
      <c r="D4480" s="2" t="s">
        <v>12</v>
      </c>
      <c r="E4480" s="2" t="s">
        <v>29</v>
      </c>
      <c r="F4480" s="2" t="s">
        <v>19</v>
      </c>
      <c r="G4480" s="2" t="s">
        <v>20</v>
      </c>
      <c r="H4480" s="7">
        <v>10856.31</v>
      </c>
      <c r="I4480" s="3">
        <v>45322</v>
      </c>
      <c r="J4480" s="3" t="str">
        <f>TEXT(NIgerian_Fintech[[#This Row],[TransactionDate]], "JJJJ")</f>
        <v>2024</v>
      </c>
      <c r="K4480" s="3" t="str">
        <f>TEXT(NIgerian_Fintech[[#This Row],[TransactionDate]], "MMMM")</f>
        <v>January</v>
      </c>
      <c r="L4480" s="3" t="str">
        <f>TEXT(NIgerian_Fintech[[#This Row],[TransactionDate]], "MM")</f>
        <v>01</v>
      </c>
      <c r="M4480" s="3" t="str">
        <f>TEXT(NIgerian_Fintech[[#This Row],[TransactionDate]], "tttt")</f>
        <v>Wednesday</v>
      </c>
      <c r="N4480" s="2" t="s">
        <v>69</v>
      </c>
    </row>
    <row r="4481" spans="1:14" ht="14.5" x14ac:dyDescent="0.35">
      <c r="A4481" s="2" t="s">
        <v>8992</v>
      </c>
      <c r="B4481" s="2" t="s">
        <v>8993</v>
      </c>
      <c r="C4481" s="2">
        <v>37</v>
      </c>
      <c r="D4481" s="2" t="s">
        <v>39</v>
      </c>
      <c r="E4481" s="2" t="s">
        <v>29</v>
      </c>
      <c r="F4481" s="2" t="s">
        <v>25</v>
      </c>
      <c r="G4481" s="2" t="s">
        <v>30</v>
      </c>
      <c r="H4481" s="7">
        <v>9631.3799999999992</v>
      </c>
      <c r="I4481" s="3">
        <v>45618</v>
      </c>
      <c r="J4481" s="3" t="str">
        <f>TEXT(NIgerian_Fintech[[#This Row],[TransactionDate]], "JJJJ")</f>
        <v>2024</v>
      </c>
      <c r="K4481" s="3" t="str">
        <f>TEXT(NIgerian_Fintech[[#This Row],[TransactionDate]], "MMMM")</f>
        <v>November</v>
      </c>
      <c r="L4481" s="3" t="str">
        <f>TEXT(NIgerian_Fintech[[#This Row],[TransactionDate]], "MM")</f>
        <v>11</v>
      </c>
      <c r="M4481" s="3" t="str">
        <f>TEXT(NIgerian_Fintech[[#This Row],[TransactionDate]], "tttt")</f>
        <v>Friday</v>
      </c>
      <c r="N4481" s="2" t="s">
        <v>16</v>
      </c>
    </row>
    <row r="4482" spans="1:14" ht="14.5" x14ac:dyDescent="0.35">
      <c r="A4482" s="2" t="s">
        <v>8994</v>
      </c>
      <c r="B4482" s="2" t="s">
        <v>8995</v>
      </c>
      <c r="C4482" s="2">
        <v>44</v>
      </c>
      <c r="D4482" s="2" t="s">
        <v>39</v>
      </c>
      <c r="E4482" s="2" t="s">
        <v>52</v>
      </c>
      <c r="F4482" s="2" t="s">
        <v>35</v>
      </c>
      <c r="G4482" s="2" t="s">
        <v>15</v>
      </c>
      <c r="H4482" s="7">
        <v>10924.4</v>
      </c>
      <c r="I4482" s="3">
        <v>45080</v>
      </c>
      <c r="J4482" s="3" t="str">
        <f>TEXT(NIgerian_Fintech[[#This Row],[TransactionDate]], "JJJJ")</f>
        <v>2023</v>
      </c>
      <c r="K4482" s="3" t="str">
        <f>TEXT(NIgerian_Fintech[[#This Row],[TransactionDate]], "MMMM")</f>
        <v>June</v>
      </c>
      <c r="L4482" s="3" t="str">
        <f>TEXT(NIgerian_Fintech[[#This Row],[TransactionDate]], "MM")</f>
        <v>06</v>
      </c>
      <c r="M4482" s="3" t="str">
        <f>TEXT(NIgerian_Fintech[[#This Row],[TransactionDate]], "tttt")</f>
        <v>Saturday</v>
      </c>
      <c r="N4482" s="2" t="s">
        <v>16</v>
      </c>
    </row>
    <row r="4483" spans="1:14" ht="14.5" x14ac:dyDescent="0.35">
      <c r="A4483" s="2" t="s">
        <v>8996</v>
      </c>
      <c r="B4483" s="2" t="s">
        <v>8997</v>
      </c>
      <c r="C4483" s="2">
        <v>58</v>
      </c>
      <c r="D4483" s="2" t="s">
        <v>12</v>
      </c>
      <c r="E4483" s="2" t="s">
        <v>29</v>
      </c>
      <c r="F4483" s="2" t="s">
        <v>35</v>
      </c>
      <c r="G4483" s="2" t="s">
        <v>20</v>
      </c>
      <c r="H4483" s="7">
        <v>3711.98</v>
      </c>
      <c r="I4483" s="3">
        <v>45453</v>
      </c>
      <c r="J4483" s="3" t="str">
        <f>TEXT(NIgerian_Fintech[[#This Row],[TransactionDate]], "JJJJ")</f>
        <v>2024</v>
      </c>
      <c r="K4483" s="3" t="str">
        <f>TEXT(NIgerian_Fintech[[#This Row],[TransactionDate]], "MMMM")</f>
        <v>June</v>
      </c>
      <c r="L4483" s="3" t="str">
        <f>TEXT(NIgerian_Fintech[[#This Row],[TransactionDate]], "MM")</f>
        <v>06</v>
      </c>
      <c r="M4483" s="3" t="str">
        <f>TEXT(NIgerian_Fintech[[#This Row],[TransactionDate]], "tttt")</f>
        <v>Monday</v>
      </c>
      <c r="N4483" s="2" t="s">
        <v>69</v>
      </c>
    </row>
    <row r="4484" spans="1:14" ht="14.5" x14ac:dyDescent="0.35">
      <c r="A4484" s="2" t="s">
        <v>8998</v>
      </c>
      <c r="B4484" s="2" t="s">
        <v>8999</v>
      </c>
      <c r="C4484" s="2">
        <v>37</v>
      </c>
      <c r="D4484" s="2" t="s">
        <v>39</v>
      </c>
      <c r="E4484" s="2" t="s">
        <v>74</v>
      </c>
      <c r="F4484" s="2" t="s">
        <v>14</v>
      </c>
      <c r="G4484" s="2" t="s">
        <v>20</v>
      </c>
      <c r="H4484" s="7">
        <v>5908.32</v>
      </c>
      <c r="I4484" s="3">
        <v>44993</v>
      </c>
      <c r="J4484" s="3" t="str">
        <f>TEXT(NIgerian_Fintech[[#This Row],[TransactionDate]], "JJJJ")</f>
        <v>2023</v>
      </c>
      <c r="K4484" s="3" t="str">
        <f>TEXT(NIgerian_Fintech[[#This Row],[TransactionDate]], "MMMM")</f>
        <v>March</v>
      </c>
      <c r="L4484" s="3" t="str">
        <f>TEXT(NIgerian_Fintech[[#This Row],[TransactionDate]], "MM")</f>
        <v>03</v>
      </c>
      <c r="M4484" s="3" t="str">
        <f>TEXT(NIgerian_Fintech[[#This Row],[TransactionDate]], "tttt")</f>
        <v>Wednesday</v>
      </c>
      <c r="N4484" s="2" t="s">
        <v>16</v>
      </c>
    </row>
    <row r="4485" spans="1:14" ht="14.5" x14ac:dyDescent="0.35">
      <c r="A4485" s="2" t="s">
        <v>9000</v>
      </c>
      <c r="B4485" s="2" t="s">
        <v>9001</v>
      </c>
      <c r="C4485" s="2">
        <v>61</v>
      </c>
      <c r="D4485" s="2" t="s">
        <v>12</v>
      </c>
      <c r="E4485" s="2" t="s">
        <v>93</v>
      </c>
      <c r="F4485" s="2" t="s">
        <v>49</v>
      </c>
      <c r="G4485" s="2" t="s">
        <v>30</v>
      </c>
      <c r="H4485" s="7">
        <v>11047.5</v>
      </c>
      <c r="I4485" s="3">
        <v>45625</v>
      </c>
      <c r="J4485" s="3" t="str">
        <f>TEXT(NIgerian_Fintech[[#This Row],[TransactionDate]], "JJJJ")</f>
        <v>2024</v>
      </c>
      <c r="K4485" s="3" t="str">
        <f>TEXT(NIgerian_Fintech[[#This Row],[TransactionDate]], "MMMM")</f>
        <v>November</v>
      </c>
      <c r="L4485" s="3" t="str">
        <f>TEXT(NIgerian_Fintech[[#This Row],[TransactionDate]], "MM")</f>
        <v>11</v>
      </c>
      <c r="M4485" s="3" t="str">
        <f>TEXT(NIgerian_Fintech[[#This Row],[TransactionDate]], "tttt")</f>
        <v>Friday</v>
      </c>
      <c r="N4485" s="2" t="s">
        <v>16</v>
      </c>
    </row>
    <row r="4486" spans="1:14" ht="14.5" x14ac:dyDescent="0.35">
      <c r="A4486" s="2" t="s">
        <v>9002</v>
      </c>
      <c r="B4486" s="2" t="s">
        <v>9003</v>
      </c>
      <c r="C4486" s="2">
        <v>36</v>
      </c>
      <c r="D4486" s="2" t="s">
        <v>12</v>
      </c>
      <c r="E4486" s="2" t="s">
        <v>13</v>
      </c>
      <c r="F4486" s="2" t="s">
        <v>14</v>
      </c>
      <c r="G4486" s="2" t="s">
        <v>15</v>
      </c>
      <c r="H4486" s="7">
        <v>14039.23</v>
      </c>
      <c r="I4486" s="3">
        <v>45274</v>
      </c>
      <c r="J4486" s="3" t="str">
        <f>TEXT(NIgerian_Fintech[[#This Row],[TransactionDate]], "JJJJ")</f>
        <v>2023</v>
      </c>
      <c r="K4486" s="3" t="str">
        <f>TEXT(NIgerian_Fintech[[#This Row],[TransactionDate]], "MMMM")</f>
        <v>December</v>
      </c>
      <c r="L4486" s="3" t="str">
        <f>TEXT(NIgerian_Fintech[[#This Row],[TransactionDate]], "MM")</f>
        <v>12</v>
      </c>
      <c r="M4486" s="3" t="str">
        <f>TEXT(NIgerian_Fintech[[#This Row],[TransactionDate]], "tttt")</f>
        <v>Thursday</v>
      </c>
      <c r="N4486" s="2" t="s">
        <v>16</v>
      </c>
    </row>
    <row r="4487" spans="1:14" ht="14.5" x14ac:dyDescent="0.35">
      <c r="A4487" s="2" t="s">
        <v>9004</v>
      </c>
      <c r="B4487" s="2" t="s">
        <v>9005</v>
      </c>
      <c r="C4487" s="2">
        <v>37</v>
      </c>
      <c r="D4487" s="2" t="s">
        <v>12</v>
      </c>
      <c r="E4487" s="2" t="s">
        <v>52</v>
      </c>
      <c r="F4487" s="2" t="s">
        <v>14</v>
      </c>
      <c r="G4487" s="2" t="s">
        <v>30</v>
      </c>
      <c r="H4487" s="7">
        <v>5694.19</v>
      </c>
      <c r="I4487" s="3">
        <v>44989</v>
      </c>
      <c r="J4487" s="3" t="str">
        <f>TEXT(NIgerian_Fintech[[#This Row],[TransactionDate]], "JJJJ")</f>
        <v>2023</v>
      </c>
      <c r="K4487" s="3" t="str">
        <f>TEXT(NIgerian_Fintech[[#This Row],[TransactionDate]], "MMMM")</f>
        <v>March</v>
      </c>
      <c r="L4487" s="3" t="str">
        <f>TEXT(NIgerian_Fintech[[#This Row],[TransactionDate]], "MM")</f>
        <v>03</v>
      </c>
      <c r="M4487" s="3" t="str">
        <f>TEXT(NIgerian_Fintech[[#This Row],[TransactionDate]], "tttt")</f>
        <v>Saturday</v>
      </c>
      <c r="N4487" s="2" t="s">
        <v>16</v>
      </c>
    </row>
    <row r="4488" spans="1:14" ht="14.5" x14ac:dyDescent="0.35">
      <c r="A4488" s="2" t="s">
        <v>9006</v>
      </c>
      <c r="B4488" s="2" t="s">
        <v>9007</v>
      </c>
      <c r="C4488" s="2">
        <v>52</v>
      </c>
      <c r="D4488" s="2" t="s">
        <v>12</v>
      </c>
      <c r="E4488" s="2" t="s">
        <v>29</v>
      </c>
      <c r="F4488" s="2" t="s">
        <v>49</v>
      </c>
      <c r="G4488" s="2" t="s">
        <v>20</v>
      </c>
      <c r="H4488" s="7">
        <v>4546.55</v>
      </c>
      <c r="I4488" s="3">
        <v>45282</v>
      </c>
      <c r="J4488" s="3" t="str">
        <f>TEXT(NIgerian_Fintech[[#This Row],[TransactionDate]], "JJJJ")</f>
        <v>2023</v>
      </c>
      <c r="K4488" s="3" t="str">
        <f>TEXT(NIgerian_Fintech[[#This Row],[TransactionDate]], "MMMM")</f>
        <v>December</v>
      </c>
      <c r="L4488" s="3" t="str">
        <f>TEXT(NIgerian_Fintech[[#This Row],[TransactionDate]], "MM")</f>
        <v>12</v>
      </c>
      <c r="M4488" s="3" t="str">
        <f>TEXT(NIgerian_Fintech[[#This Row],[TransactionDate]], "tttt")</f>
        <v>Friday</v>
      </c>
      <c r="N4488" s="2" t="s">
        <v>16</v>
      </c>
    </row>
    <row r="4489" spans="1:14" ht="14.5" x14ac:dyDescent="0.35">
      <c r="A4489" s="2" t="s">
        <v>9008</v>
      </c>
      <c r="B4489" s="2" t="s">
        <v>9009</v>
      </c>
      <c r="C4489" s="2">
        <v>64</v>
      </c>
      <c r="D4489" s="2" t="s">
        <v>39</v>
      </c>
      <c r="E4489" s="2" t="s">
        <v>29</v>
      </c>
      <c r="F4489" s="2" t="s">
        <v>14</v>
      </c>
      <c r="G4489" s="2" t="s">
        <v>26</v>
      </c>
      <c r="H4489" s="7">
        <v>12583.68</v>
      </c>
      <c r="I4489" s="3">
        <v>45207</v>
      </c>
      <c r="J4489" s="3" t="str">
        <f>TEXT(NIgerian_Fintech[[#This Row],[TransactionDate]], "JJJJ")</f>
        <v>2023</v>
      </c>
      <c r="K4489" s="3" t="str">
        <f>TEXT(NIgerian_Fintech[[#This Row],[TransactionDate]], "MMMM")</f>
        <v>October</v>
      </c>
      <c r="L4489" s="3" t="str">
        <f>TEXT(NIgerian_Fintech[[#This Row],[TransactionDate]], "MM")</f>
        <v>10</v>
      </c>
      <c r="M4489" s="3" t="str">
        <f>TEXT(NIgerian_Fintech[[#This Row],[TransactionDate]], "tttt")</f>
        <v>Sunday</v>
      </c>
      <c r="N4489" s="2" t="s">
        <v>21</v>
      </c>
    </row>
    <row r="4490" spans="1:14" ht="14.5" x14ac:dyDescent="0.35">
      <c r="A4490" s="2" t="s">
        <v>9010</v>
      </c>
      <c r="B4490" s="2" t="s">
        <v>9011</v>
      </c>
      <c r="C4490" s="2">
        <v>19</v>
      </c>
      <c r="D4490" s="2" t="s">
        <v>12</v>
      </c>
      <c r="E4490" s="2" t="s">
        <v>93</v>
      </c>
      <c r="F4490" s="2" t="s">
        <v>55</v>
      </c>
      <c r="G4490" s="2" t="s">
        <v>26</v>
      </c>
      <c r="H4490" s="7">
        <v>2512.5100000000002</v>
      </c>
      <c r="I4490" s="3">
        <v>44967</v>
      </c>
      <c r="J4490" s="3" t="str">
        <f>TEXT(NIgerian_Fintech[[#This Row],[TransactionDate]], "JJJJ")</f>
        <v>2023</v>
      </c>
      <c r="K4490" s="3" t="str">
        <f>TEXT(NIgerian_Fintech[[#This Row],[TransactionDate]], "MMMM")</f>
        <v>February</v>
      </c>
      <c r="L4490" s="3" t="str">
        <f>TEXT(NIgerian_Fintech[[#This Row],[TransactionDate]], "MM")</f>
        <v>02</v>
      </c>
      <c r="M4490" s="3" t="str">
        <f>TEXT(NIgerian_Fintech[[#This Row],[TransactionDate]], "tttt")</f>
        <v>Friday</v>
      </c>
      <c r="N4490" s="2" t="s">
        <v>16</v>
      </c>
    </row>
    <row r="4491" spans="1:14" ht="14.5" x14ac:dyDescent="0.35">
      <c r="A4491" s="2" t="s">
        <v>9012</v>
      </c>
      <c r="B4491" s="2" t="s">
        <v>9013</v>
      </c>
      <c r="C4491" s="2">
        <v>47</v>
      </c>
      <c r="D4491" s="2" t="s">
        <v>12</v>
      </c>
      <c r="E4491" s="2" t="s">
        <v>64</v>
      </c>
      <c r="F4491" s="2" t="s">
        <v>25</v>
      </c>
      <c r="G4491" s="2" t="s">
        <v>36</v>
      </c>
      <c r="H4491" s="7">
        <v>95.38</v>
      </c>
      <c r="I4491" s="3">
        <v>45466</v>
      </c>
      <c r="J4491" s="3" t="str">
        <f>TEXT(NIgerian_Fintech[[#This Row],[TransactionDate]], "JJJJ")</f>
        <v>2024</v>
      </c>
      <c r="K4491" s="3" t="str">
        <f>TEXT(NIgerian_Fintech[[#This Row],[TransactionDate]], "MMMM")</f>
        <v>June</v>
      </c>
      <c r="L4491" s="3" t="str">
        <f>TEXT(NIgerian_Fintech[[#This Row],[TransactionDate]], "MM")</f>
        <v>06</v>
      </c>
      <c r="M4491" s="3" t="str">
        <f>TEXT(NIgerian_Fintech[[#This Row],[TransactionDate]], "tttt")</f>
        <v>Sunday</v>
      </c>
      <c r="N4491" s="2" t="s">
        <v>16</v>
      </c>
    </row>
    <row r="4492" spans="1:14" ht="14.5" x14ac:dyDescent="0.35">
      <c r="A4492" s="2" t="s">
        <v>9014</v>
      </c>
      <c r="B4492" s="2" t="s">
        <v>9015</v>
      </c>
      <c r="C4492" s="2">
        <v>51</v>
      </c>
      <c r="D4492" s="2" t="s">
        <v>12</v>
      </c>
      <c r="E4492" s="2" t="s">
        <v>13</v>
      </c>
      <c r="F4492" s="2" t="s">
        <v>19</v>
      </c>
      <c r="G4492" s="2" t="s">
        <v>26</v>
      </c>
      <c r="H4492" s="7">
        <v>6370.81</v>
      </c>
      <c r="I4492" s="3">
        <v>45293</v>
      </c>
      <c r="J4492" s="3" t="str">
        <f>TEXT(NIgerian_Fintech[[#This Row],[TransactionDate]], "JJJJ")</f>
        <v>2024</v>
      </c>
      <c r="K4492" s="3" t="str">
        <f>TEXT(NIgerian_Fintech[[#This Row],[TransactionDate]], "MMMM")</f>
        <v>January</v>
      </c>
      <c r="L4492" s="3" t="str">
        <f>TEXT(NIgerian_Fintech[[#This Row],[TransactionDate]], "MM")</f>
        <v>01</v>
      </c>
      <c r="M4492" s="3" t="str">
        <f>TEXT(NIgerian_Fintech[[#This Row],[TransactionDate]], "tttt")</f>
        <v>Tuesday</v>
      </c>
      <c r="N4492" s="2" t="s">
        <v>16</v>
      </c>
    </row>
    <row r="4493" spans="1:14" ht="14.5" x14ac:dyDescent="0.35">
      <c r="A4493" s="2" t="s">
        <v>9016</v>
      </c>
      <c r="B4493" s="2" t="s">
        <v>9017</v>
      </c>
      <c r="C4493" s="2">
        <v>39</v>
      </c>
      <c r="D4493" s="2" t="s">
        <v>12</v>
      </c>
      <c r="E4493" s="2" t="s">
        <v>93</v>
      </c>
      <c r="F4493" s="2" t="s">
        <v>49</v>
      </c>
      <c r="G4493" s="2" t="s">
        <v>15</v>
      </c>
      <c r="H4493" s="7">
        <v>1904.02</v>
      </c>
      <c r="I4493" s="3">
        <v>45203</v>
      </c>
      <c r="J4493" s="3" t="str">
        <f>TEXT(NIgerian_Fintech[[#This Row],[TransactionDate]], "JJJJ")</f>
        <v>2023</v>
      </c>
      <c r="K4493" s="3" t="str">
        <f>TEXT(NIgerian_Fintech[[#This Row],[TransactionDate]], "MMMM")</f>
        <v>October</v>
      </c>
      <c r="L4493" s="3" t="str">
        <f>TEXT(NIgerian_Fintech[[#This Row],[TransactionDate]], "MM")</f>
        <v>10</v>
      </c>
      <c r="M4493" s="3" t="str">
        <f>TEXT(NIgerian_Fintech[[#This Row],[TransactionDate]], "tttt")</f>
        <v>Wednesday</v>
      </c>
      <c r="N4493" s="2" t="s">
        <v>16</v>
      </c>
    </row>
    <row r="4494" spans="1:14" ht="14.5" x14ac:dyDescent="0.35">
      <c r="A4494" s="2" t="s">
        <v>9018</v>
      </c>
      <c r="B4494" s="2" t="s">
        <v>9019</v>
      </c>
      <c r="C4494" s="2">
        <v>20</v>
      </c>
      <c r="D4494" s="2" t="s">
        <v>12</v>
      </c>
      <c r="E4494" s="2" t="s">
        <v>29</v>
      </c>
      <c r="F4494" s="2" t="s">
        <v>55</v>
      </c>
      <c r="G4494" s="2" t="s">
        <v>36</v>
      </c>
      <c r="H4494" s="7">
        <v>4752.7</v>
      </c>
      <c r="I4494" s="3">
        <v>45147</v>
      </c>
      <c r="J4494" s="3" t="str">
        <f>TEXT(NIgerian_Fintech[[#This Row],[TransactionDate]], "JJJJ")</f>
        <v>2023</v>
      </c>
      <c r="K4494" s="3" t="str">
        <f>TEXT(NIgerian_Fintech[[#This Row],[TransactionDate]], "MMMM")</f>
        <v>August</v>
      </c>
      <c r="L4494" s="3" t="str">
        <f>TEXT(NIgerian_Fintech[[#This Row],[TransactionDate]], "MM")</f>
        <v>08</v>
      </c>
      <c r="M4494" s="3" t="str">
        <f>TEXT(NIgerian_Fintech[[#This Row],[TransactionDate]], "tttt")</f>
        <v>Wednesday</v>
      </c>
      <c r="N4494" s="2" t="s">
        <v>16</v>
      </c>
    </row>
    <row r="4495" spans="1:14" ht="14.5" x14ac:dyDescent="0.35">
      <c r="A4495" s="2" t="s">
        <v>9020</v>
      </c>
      <c r="B4495" s="2" t="s">
        <v>9021</v>
      </c>
      <c r="C4495" s="2">
        <v>23</v>
      </c>
      <c r="D4495" s="2" t="s">
        <v>12</v>
      </c>
      <c r="E4495" s="2" t="s">
        <v>13</v>
      </c>
      <c r="F4495" s="2" t="s">
        <v>35</v>
      </c>
      <c r="G4495" s="2" t="s">
        <v>15</v>
      </c>
      <c r="H4495" s="7">
        <v>3442.3</v>
      </c>
      <c r="I4495" s="3">
        <v>45655</v>
      </c>
      <c r="J4495" s="3" t="str">
        <f>TEXT(NIgerian_Fintech[[#This Row],[TransactionDate]], "JJJJ")</f>
        <v>2024</v>
      </c>
      <c r="K4495" s="3" t="str">
        <f>TEXT(NIgerian_Fintech[[#This Row],[TransactionDate]], "MMMM")</f>
        <v>December</v>
      </c>
      <c r="L4495" s="3" t="str">
        <f>TEXT(NIgerian_Fintech[[#This Row],[TransactionDate]], "MM")</f>
        <v>12</v>
      </c>
      <c r="M4495" s="3" t="str">
        <f>TEXT(NIgerian_Fintech[[#This Row],[TransactionDate]], "tttt")</f>
        <v>Sunday</v>
      </c>
      <c r="N4495" s="2" t="s">
        <v>16</v>
      </c>
    </row>
    <row r="4496" spans="1:14" ht="14.5" x14ac:dyDescent="0.35">
      <c r="A4496" s="2" t="s">
        <v>9022</v>
      </c>
      <c r="B4496" s="2" t="s">
        <v>9023</v>
      </c>
      <c r="C4496" s="2">
        <v>32</v>
      </c>
      <c r="D4496" s="2" t="s">
        <v>12</v>
      </c>
      <c r="E4496" s="2" t="s">
        <v>13</v>
      </c>
      <c r="F4496" s="2" t="s">
        <v>19</v>
      </c>
      <c r="G4496" s="2" t="s">
        <v>26</v>
      </c>
      <c r="H4496" s="7">
        <v>15017.59</v>
      </c>
      <c r="I4496" s="3">
        <v>44987</v>
      </c>
      <c r="J4496" s="3" t="str">
        <f>TEXT(NIgerian_Fintech[[#This Row],[TransactionDate]], "JJJJ")</f>
        <v>2023</v>
      </c>
      <c r="K4496" s="3" t="str">
        <f>TEXT(NIgerian_Fintech[[#This Row],[TransactionDate]], "MMMM")</f>
        <v>March</v>
      </c>
      <c r="L4496" s="3" t="str">
        <f>TEXT(NIgerian_Fintech[[#This Row],[TransactionDate]], "MM")</f>
        <v>03</v>
      </c>
      <c r="M4496" s="3" t="str">
        <f>TEXT(NIgerian_Fintech[[#This Row],[TransactionDate]], "tttt")</f>
        <v>Thursday</v>
      </c>
      <c r="N4496" s="2" t="s">
        <v>21</v>
      </c>
    </row>
    <row r="4497" spans="1:14" ht="14.5" x14ac:dyDescent="0.35">
      <c r="A4497" s="2" t="s">
        <v>9024</v>
      </c>
      <c r="B4497" s="2" t="s">
        <v>9025</v>
      </c>
      <c r="C4497" s="2">
        <v>44</v>
      </c>
      <c r="D4497" s="2" t="s">
        <v>39</v>
      </c>
      <c r="E4497" s="2" t="s">
        <v>29</v>
      </c>
      <c r="F4497" s="2" t="s">
        <v>19</v>
      </c>
      <c r="G4497" s="2" t="s">
        <v>26</v>
      </c>
      <c r="H4497" s="7">
        <v>4025.82</v>
      </c>
      <c r="I4497" s="3">
        <v>45029</v>
      </c>
      <c r="J4497" s="3" t="str">
        <f>TEXT(NIgerian_Fintech[[#This Row],[TransactionDate]], "JJJJ")</f>
        <v>2023</v>
      </c>
      <c r="K4497" s="3" t="str">
        <f>TEXT(NIgerian_Fintech[[#This Row],[TransactionDate]], "MMMM")</f>
        <v>April</v>
      </c>
      <c r="L4497" s="3" t="str">
        <f>TEXT(NIgerian_Fintech[[#This Row],[TransactionDate]], "MM")</f>
        <v>04</v>
      </c>
      <c r="M4497" s="3" t="str">
        <f>TEXT(NIgerian_Fintech[[#This Row],[TransactionDate]], "tttt")</f>
        <v>Thursday</v>
      </c>
      <c r="N4497" s="2" t="s">
        <v>16</v>
      </c>
    </row>
    <row r="4498" spans="1:14" ht="14.5" x14ac:dyDescent="0.35">
      <c r="A4498" s="2" t="s">
        <v>9026</v>
      </c>
      <c r="B4498" s="2" t="s">
        <v>9027</v>
      </c>
      <c r="C4498" s="2">
        <v>27</v>
      </c>
      <c r="D4498" s="2" t="s">
        <v>39</v>
      </c>
      <c r="E4498" s="2" t="s">
        <v>64</v>
      </c>
      <c r="F4498" s="2" t="s">
        <v>19</v>
      </c>
      <c r="G4498" s="2" t="s">
        <v>20</v>
      </c>
      <c r="H4498" s="7">
        <v>10235.299999999999</v>
      </c>
      <c r="I4498" s="3">
        <v>45111</v>
      </c>
      <c r="J4498" s="3" t="str">
        <f>TEXT(NIgerian_Fintech[[#This Row],[TransactionDate]], "JJJJ")</f>
        <v>2023</v>
      </c>
      <c r="K4498" s="3" t="str">
        <f>TEXT(NIgerian_Fintech[[#This Row],[TransactionDate]], "MMMM")</f>
        <v>July</v>
      </c>
      <c r="L4498" s="3" t="str">
        <f>TEXT(NIgerian_Fintech[[#This Row],[TransactionDate]], "MM")</f>
        <v>07</v>
      </c>
      <c r="M4498" s="3" t="str">
        <f>TEXT(NIgerian_Fintech[[#This Row],[TransactionDate]], "tttt")</f>
        <v>Tuesday</v>
      </c>
      <c r="N4498" s="2" t="s">
        <v>16</v>
      </c>
    </row>
    <row r="4499" spans="1:14" ht="14.5" x14ac:dyDescent="0.35">
      <c r="A4499" s="2" t="s">
        <v>9028</v>
      </c>
      <c r="B4499" s="2" t="s">
        <v>9029</v>
      </c>
      <c r="C4499" s="2">
        <v>26</v>
      </c>
      <c r="D4499" s="2" t="s">
        <v>39</v>
      </c>
      <c r="E4499" s="2" t="s">
        <v>64</v>
      </c>
      <c r="F4499" s="2" t="s">
        <v>14</v>
      </c>
      <c r="G4499" s="2" t="s">
        <v>15</v>
      </c>
      <c r="H4499" s="7">
        <v>11205.9</v>
      </c>
      <c r="I4499" s="3">
        <v>45073</v>
      </c>
      <c r="J4499" s="3" t="str">
        <f>TEXT(NIgerian_Fintech[[#This Row],[TransactionDate]], "JJJJ")</f>
        <v>2023</v>
      </c>
      <c r="K4499" s="3" t="str">
        <f>TEXT(NIgerian_Fintech[[#This Row],[TransactionDate]], "MMMM")</f>
        <v>May</v>
      </c>
      <c r="L4499" s="3" t="str">
        <f>TEXT(NIgerian_Fintech[[#This Row],[TransactionDate]], "MM")</f>
        <v>05</v>
      </c>
      <c r="M4499" s="3" t="str">
        <f>TEXT(NIgerian_Fintech[[#This Row],[TransactionDate]], "tttt")</f>
        <v>Saturday</v>
      </c>
      <c r="N4499" s="2" t="s">
        <v>16</v>
      </c>
    </row>
    <row r="4500" spans="1:14" ht="14.5" x14ac:dyDescent="0.35">
      <c r="A4500" s="2" t="s">
        <v>9030</v>
      </c>
      <c r="B4500" s="2" t="s">
        <v>9031</v>
      </c>
      <c r="C4500" s="2">
        <v>50</v>
      </c>
      <c r="D4500" s="2" t="s">
        <v>39</v>
      </c>
      <c r="E4500" s="2" t="s">
        <v>29</v>
      </c>
      <c r="F4500" s="2" t="s">
        <v>14</v>
      </c>
      <c r="G4500" s="2" t="s">
        <v>30</v>
      </c>
      <c r="H4500" s="7">
        <v>6096.41</v>
      </c>
      <c r="I4500" s="3">
        <v>45001</v>
      </c>
      <c r="J4500" s="3" t="str">
        <f>TEXT(NIgerian_Fintech[[#This Row],[TransactionDate]], "JJJJ")</f>
        <v>2023</v>
      </c>
      <c r="K4500" s="3" t="str">
        <f>TEXT(NIgerian_Fintech[[#This Row],[TransactionDate]], "MMMM")</f>
        <v>March</v>
      </c>
      <c r="L4500" s="3" t="str">
        <f>TEXT(NIgerian_Fintech[[#This Row],[TransactionDate]], "MM")</f>
        <v>03</v>
      </c>
      <c r="M4500" s="3" t="str">
        <f>TEXT(NIgerian_Fintech[[#This Row],[TransactionDate]], "tttt")</f>
        <v>Thursday</v>
      </c>
      <c r="N4500" s="2" t="s">
        <v>16</v>
      </c>
    </row>
    <row r="4501" spans="1:14" ht="14.5" x14ac:dyDescent="0.35">
      <c r="A4501" s="2" t="s">
        <v>9032</v>
      </c>
      <c r="B4501" s="2" t="s">
        <v>9033</v>
      </c>
      <c r="C4501" s="2">
        <v>49</v>
      </c>
      <c r="D4501" s="2" t="s">
        <v>12</v>
      </c>
      <c r="E4501" s="2" t="s">
        <v>13</v>
      </c>
      <c r="F4501" s="2" t="s">
        <v>14</v>
      </c>
      <c r="G4501" s="2" t="s">
        <v>20</v>
      </c>
      <c r="H4501" s="7">
        <v>845.54</v>
      </c>
      <c r="I4501" s="3">
        <v>45399</v>
      </c>
      <c r="J4501" s="3" t="str">
        <f>TEXT(NIgerian_Fintech[[#This Row],[TransactionDate]], "JJJJ")</f>
        <v>2024</v>
      </c>
      <c r="K4501" s="3" t="str">
        <f>TEXT(NIgerian_Fintech[[#This Row],[TransactionDate]], "MMMM")</f>
        <v>April</v>
      </c>
      <c r="L4501" s="3" t="str">
        <f>TEXT(NIgerian_Fintech[[#This Row],[TransactionDate]], "MM")</f>
        <v>04</v>
      </c>
      <c r="M4501" s="3" t="str">
        <f>TEXT(NIgerian_Fintech[[#This Row],[TransactionDate]], "tttt")</f>
        <v>Wednesday</v>
      </c>
      <c r="N4501" s="2" t="s">
        <v>16</v>
      </c>
    </row>
    <row r="4502" spans="1:14" ht="14.5" x14ac:dyDescent="0.35">
      <c r="A4502" s="2" t="s">
        <v>9034</v>
      </c>
      <c r="B4502" s="2" t="s">
        <v>9035</v>
      </c>
      <c r="C4502" s="2">
        <v>23</v>
      </c>
      <c r="D4502" s="2" t="s">
        <v>39</v>
      </c>
      <c r="E4502" s="2" t="s">
        <v>93</v>
      </c>
      <c r="F4502" s="2" t="s">
        <v>14</v>
      </c>
      <c r="G4502" s="2" t="s">
        <v>15</v>
      </c>
      <c r="H4502" s="7">
        <v>12051.9</v>
      </c>
      <c r="I4502" s="3">
        <v>44927</v>
      </c>
      <c r="J4502" s="3" t="str">
        <f>TEXT(NIgerian_Fintech[[#This Row],[TransactionDate]], "JJJJ")</f>
        <v>2023</v>
      </c>
      <c r="K4502" s="3" t="str">
        <f>TEXT(NIgerian_Fintech[[#This Row],[TransactionDate]], "MMMM")</f>
        <v>January</v>
      </c>
      <c r="L4502" s="3" t="str">
        <f>TEXT(NIgerian_Fintech[[#This Row],[TransactionDate]], "MM")</f>
        <v>01</v>
      </c>
      <c r="M4502" s="3" t="str">
        <f>TEXT(NIgerian_Fintech[[#This Row],[TransactionDate]], "tttt")</f>
        <v>Sunday</v>
      </c>
      <c r="N4502" s="2" t="s">
        <v>16</v>
      </c>
    </row>
    <row r="4503" spans="1:14" ht="14.5" x14ac:dyDescent="0.35">
      <c r="A4503" s="2" t="s">
        <v>9036</v>
      </c>
      <c r="B4503" s="2" t="s">
        <v>9037</v>
      </c>
      <c r="C4503" s="2">
        <v>58</v>
      </c>
      <c r="D4503" s="2" t="s">
        <v>39</v>
      </c>
      <c r="E4503" s="2" t="s">
        <v>42</v>
      </c>
      <c r="F4503" s="2" t="s">
        <v>55</v>
      </c>
      <c r="G4503" s="2" t="s">
        <v>36</v>
      </c>
      <c r="H4503" s="7">
        <v>781.43</v>
      </c>
      <c r="I4503" s="3">
        <v>45342</v>
      </c>
      <c r="J4503" s="3" t="str">
        <f>TEXT(NIgerian_Fintech[[#This Row],[TransactionDate]], "JJJJ")</f>
        <v>2024</v>
      </c>
      <c r="K4503" s="3" t="str">
        <f>TEXT(NIgerian_Fintech[[#This Row],[TransactionDate]], "MMMM")</f>
        <v>February</v>
      </c>
      <c r="L4503" s="3" t="str">
        <f>TEXT(NIgerian_Fintech[[#This Row],[TransactionDate]], "MM")</f>
        <v>02</v>
      </c>
      <c r="M4503" s="3" t="str">
        <f>TEXT(NIgerian_Fintech[[#This Row],[TransactionDate]], "tttt")</f>
        <v>Tuesday</v>
      </c>
      <c r="N4503" s="2" t="s">
        <v>21</v>
      </c>
    </row>
    <row r="4504" spans="1:14" ht="14.5" x14ac:dyDescent="0.35">
      <c r="A4504" s="2" t="s">
        <v>9038</v>
      </c>
      <c r="B4504" s="2" t="s">
        <v>9039</v>
      </c>
      <c r="C4504" s="2">
        <v>53</v>
      </c>
      <c r="D4504" s="2" t="s">
        <v>39</v>
      </c>
      <c r="E4504" s="2" t="s">
        <v>74</v>
      </c>
      <c r="F4504" s="2" t="s">
        <v>14</v>
      </c>
      <c r="G4504" s="2" t="s">
        <v>15</v>
      </c>
      <c r="H4504" s="7">
        <v>1044.8599999999999</v>
      </c>
      <c r="I4504" s="3">
        <v>45395</v>
      </c>
      <c r="J4504" s="3" t="str">
        <f>TEXT(NIgerian_Fintech[[#This Row],[TransactionDate]], "JJJJ")</f>
        <v>2024</v>
      </c>
      <c r="K4504" s="3" t="str">
        <f>TEXT(NIgerian_Fintech[[#This Row],[TransactionDate]], "MMMM")</f>
        <v>April</v>
      </c>
      <c r="L4504" s="3" t="str">
        <f>TEXT(NIgerian_Fintech[[#This Row],[TransactionDate]], "MM")</f>
        <v>04</v>
      </c>
      <c r="M4504" s="3" t="str">
        <f>TEXT(NIgerian_Fintech[[#This Row],[TransactionDate]], "tttt")</f>
        <v>Saturday</v>
      </c>
      <c r="N4504" s="2" t="s">
        <v>16</v>
      </c>
    </row>
    <row r="4505" spans="1:14" ht="14.5" x14ac:dyDescent="0.35">
      <c r="A4505" s="2" t="s">
        <v>9040</v>
      </c>
      <c r="B4505" s="2" t="s">
        <v>9041</v>
      </c>
      <c r="C4505" s="2">
        <v>19</v>
      </c>
      <c r="D4505" s="2" t="s">
        <v>12</v>
      </c>
      <c r="E4505" s="2" t="s">
        <v>64</v>
      </c>
      <c r="F4505" s="2" t="s">
        <v>49</v>
      </c>
      <c r="G4505" s="2" t="s">
        <v>36</v>
      </c>
      <c r="H4505" s="7">
        <v>2181.5300000000002</v>
      </c>
      <c r="I4505" s="3">
        <v>45291</v>
      </c>
      <c r="J4505" s="3" t="str">
        <f>TEXT(NIgerian_Fintech[[#This Row],[TransactionDate]], "JJJJ")</f>
        <v>2023</v>
      </c>
      <c r="K4505" s="3" t="str">
        <f>TEXT(NIgerian_Fintech[[#This Row],[TransactionDate]], "MMMM")</f>
        <v>December</v>
      </c>
      <c r="L4505" s="3" t="str">
        <f>TEXT(NIgerian_Fintech[[#This Row],[TransactionDate]], "MM")</f>
        <v>12</v>
      </c>
      <c r="M4505" s="3" t="str">
        <f>TEXT(NIgerian_Fintech[[#This Row],[TransactionDate]], "tttt")</f>
        <v>Sunday</v>
      </c>
      <c r="N4505" s="2" t="s">
        <v>16</v>
      </c>
    </row>
    <row r="4506" spans="1:14" ht="14.5" x14ac:dyDescent="0.35">
      <c r="A4506" s="2" t="s">
        <v>9042</v>
      </c>
      <c r="B4506" s="2" t="s">
        <v>9043</v>
      </c>
      <c r="C4506" s="2">
        <v>46</v>
      </c>
      <c r="D4506" s="2" t="s">
        <v>39</v>
      </c>
      <c r="E4506" s="2" t="s">
        <v>29</v>
      </c>
      <c r="F4506" s="2" t="s">
        <v>19</v>
      </c>
      <c r="G4506" s="2" t="s">
        <v>36</v>
      </c>
      <c r="H4506" s="7">
        <v>3290.26</v>
      </c>
      <c r="I4506" s="3">
        <v>45600</v>
      </c>
      <c r="J4506" s="3" t="str">
        <f>TEXT(NIgerian_Fintech[[#This Row],[TransactionDate]], "JJJJ")</f>
        <v>2024</v>
      </c>
      <c r="K4506" s="3" t="str">
        <f>TEXT(NIgerian_Fintech[[#This Row],[TransactionDate]], "MMMM")</f>
        <v>November</v>
      </c>
      <c r="L4506" s="3" t="str">
        <f>TEXT(NIgerian_Fintech[[#This Row],[TransactionDate]], "MM")</f>
        <v>11</v>
      </c>
      <c r="M4506" s="3" t="str">
        <f>TEXT(NIgerian_Fintech[[#This Row],[TransactionDate]], "tttt")</f>
        <v>Monday</v>
      </c>
      <c r="N4506" s="2" t="s">
        <v>16</v>
      </c>
    </row>
    <row r="4507" spans="1:14" ht="14.5" x14ac:dyDescent="0.35">
      <c r="A4507" s="2" t="s">
        <v>9044</v>
      </c>
      <c r="B4507" s="2" t="s">
        <v>9045</v>
      </c>
      <c r="C4507" s="2">
        <v>21</v>
      </c>
      <c r="D4507" s="2" t="s">
        <v>39</v>
      </c>
      <c r="E4507" s="2" t="s">
        <v>24</v>
      </c>
      <c r="F4507" s="2" t="s">
        <v>55</v>
      </c>
      <c r="G4507" s="2" t="s">
        <v>26</v>
      </c>
      <c r="H4507" s="7">
        <v>18737.400000000001</v>
      </c>
      <c r="I4507" s="3">
        <v>44943</v>
      </c>
      <c r="J4507" s="3" t="str">
        <f>TEXT(NIgerian_Fintech[[#This Row],[TransactionDate]], "JJJJ")</f>
        <v>2023</v>
      </c>
      <c r="K4507" s="3" t="str">
        <f>TEXT(NIgerian_Fintech[[#This Row],[TransactionDate]], "MMMM")</f>
        <v>January</v>
      </c>
      <c r="L4507" s="3" t="str">
        <f>TEXT(NIgerian_Fintech[[#This Row],[TransactionDate]], "MM")</f>
        <v>01</v>
      </c>
      <c r="M4507" s="3" t="str">
        <f>TEXT(NIgerian_Fintech[[#This Row],[TransactionDate]], "tttt")</f>
        <v>Tuesday</v>
      </c>
      <c r="N4507" s="2" t="s">
        <v>16</v>
      </c>
    </row>
    <row r="4508" spans="1:14" ht="14.5" x14ac:dyDescent="0.35">
      <c r="A4508" s="2" t="s">
        <v>9046</v>
      </c>
      <c r="B4508" s="2" t="s">
        <v>9047</v>
      </c>
      <c r="C4508" s="2">
        <v>18</v>
      </c>
      <c r="D4508" s="2" t="s">
        <v>12</v>
      </c>
      <c r="E4508" s="2" t="s">
        <v>42</v>
      </c>
      <c r="F4508" s="2" t="s">
        <v>35</v>
      </c>
      <c r="G4508" s="2" t="s">
        <v>30</v>
      </c>
      <c r="H4508" s="7">
        <v>11236.89</v>
      </c>
      <c r="I4508" s="3">
        <v>45436</v>
      </c>
      <c r="J4508" s="3" t="str">
        <f>TEXT(NIgerian_Fintech[[#This Row],[TransactionDate]], "JJJJ")</f>
        <v>2024</v>
      </c>
      <c r="K4508" s="3" t="str">
        <f>TEXT(NIgerian_Fintech[[#This Row],[TransactionDate]], "MMMM")</f>
        <v>May</v>
      </c>
      <c r="L4508" s="3" t="str">
        <f>TEXT(NIgerian_Fintech[[#This Row],[TransactionDate]], "MM")</f>
        <v>05</v>
      </c>
      <c r="M4508" s="3" t="str">
        <f>TEXT(NIgerian_Fintech[[#This Row],[TransactionDate]], "tttt")</f>
        <v>Friday</v>
      </c>
      <c r="N4508" s="2" t="s">
        <v>16</v>
      </c>
    </row>
    <row r="4509" spans="1:14" ht="14.5" x14ac:dyDescent="0.35">
      <c r="A4509" s="2" t="s">
        <v>9048</v>
      </c>
      <c r="B4509" s="2" t="s">
        <v>9049</v>
      </c>
      <c r="C4509" s="2">
        <v>36</v>
      </c>
      <c r="D4509" s="2" t="s">
        <v>39</v>
      </c>
      <c r="E4509" s="2" t="s">
        <v>64</v>
      </c>
      <c r="F4509" s="2" t="s">
        <v>14</v>
      </c>
      <c r="G4509" s="2" t="s">
        <v>15</v>
      </c>
      <c r="H4509" s="7">
        <v>4897.38</v>
      </c>
      <c r="I4509" s="3">
        <v>45365</v>
      </c>
      <c r="J4509" s="3" t="str">
        <f>TEXT(NIgerian_Fintech[[#This Row],[TransactionDate]], "JJJJ")</f>
        <v>2024</v>
      </c>
      <c r="K4509" s="3" t="str">
        <f>TEXT(NIgerian_Fintech[[#This Row],[TransactionDate]], "MMMM")</f>
        <v>March</v>
      </c>
      <c r="L4509" s="3" t="str">
        <f>TEXT(NIgerian_Fintech[[#This Row],[TransactionDate]], "MM")</f>
        <v>03</v>
      </c>
      <c r="M4509" s="3" t="str">
        <f>TEXT(NIgerian_Fintech[[#This Row],[TransactionDate]], "tttt")</f>
        <v>Thursday</v>
      </c>
      <c r="N4509" s="2" t="s">
        <v>16</v>
      </c>
    </row>
    <row r="4510" spans="1:14" ht="14.5" x14ac:dyDescent="0.35">
      <c r="A4510" s="2" t="s">
        <v>9050</v>
      </c>
      <c r="B4510" s="2" t="s">
        <v>9051</v>
      </c>
      <c r="C4510" s="2">
        <v>43</v>
      </c>
      <c r="D4510" s="2" t="s">
        <v>12</v>
      </c>
      <c r="E4510" s="2" t="s">
        <v>24</v>
      </c>
      <c r="F4510" s="2" t="s">
        <v>35</v>
      </c>
      <c r="G4510" s="2" t="s">
        <v>30</v>
      </c>
      <c r="H4510" s="7">
        <v>38456.480000000003</v>
      </c>
      <c r="I4510" s="3">
        <v>45457</v>
      </c>
      <c r="J4510" s="3" t="str">
        <f>TEXT(NIgerian_Fintech[[#This Row],[TransactionDate]], "JJJJ")</f>
        <v>2024</v>
      </c>
      <c r="K4510" s="3" t="str">
        <f>TEXT(NIgerian_Fintech[[#This Row],[TransactionDate]], "MMMM")</f>
        <v>June</v>
      </c>
      <c r="L4510" s="3" t="str">
        <f>TEXT(NIgerian_Fintech[[#This Row],[TransactionDate]], "MM")</f>
        <v>06</v>
      </c>
      <c r="M4510" s="3" t="str">
        <f>TEXT(NIgerian_Fintech[[#This Row],[TransactionDate]], "tttt")</f>
        <v>Friday</v>
      </c>
      <c r="N4510" s="2" t="s">
        <v>21</v>
      </c>
    </row>
    <row r="4511" spans="1:14" ht="14.5" x14ac:dyDescent="0.35">
      <c r="A4511" s="2" t="s">
        <v>9052</v>
      </c>
      <c r="B4511" s="2" t="s">
        <v>9053</v>
      </c>
      <c r="C4511" s="2">
        <v>42</v>
      </c>
      <c r="D4511" s="2" t="s">
        <v>39</v>
      </c>
      <c r="E4511" s="2" t="s">
        <v>13</v>
      </c>
      <c r="F4511" s="2" t="s">
        <v>19</v>
      </c>
      <c r="G4511" s="2" t="s">
        <v>36</v>
      </c>
      <c r="H4511" s="7">
        <v>2791.88</v>
      </c>
      <c r="I4511" s="3">
        <v>44985</v>
      </c>
      <c r="J4511" s="3" t="str">
        <f>TEXT(NIgerian_Fintech[[#This Row],[TransactionDate]], "JJJJ")</f>
        <v>2023</v>
      </c>
      <c r="K4511" s="3" t="str">
        <f>TEXT(NIgerian_Fintech[[#This Row],[TransactionDate]], "MMMM")</f>
        <v>February</v>
      </c>
      <c r="L4511" s="3" t="str">
        <f>TEXT(NIgerian_Fintech[[#This Row],[TransactionDate]], "MM")</f>
        <v>02</v>
      </c>
      <c r="M4511" s="3" t="str">
        <f>TEXT(NIgerian_Fintech[[#This Row],[TransactionDate]], "tttt")</f>
        <v>Tuesday</v>
      </c>
      <c r="N4511" s="2" t="s">
        <v>21</v>
      </c>
    </row>
    <row r="4512" spans="1:14" ht="14.5" x14ac:dyDescent="0.35">
      <c r="A4512" s="2" t="s">
        <v>9054</v>
      </c>
      <c r="B4512" s="2" t="s">
        <v>9055</v>
      </c>
      <c r="C4512" s="2">
        <v>27</v>
      </c>
      <c r="D4512" s="2" t="s">
        <v>12</v>
      </c>
      <c r="E4512" s="2" t="s">
        <v>29</v>
      </c>
      <c r="F4512" s="2" t="s">
        <v>55</v>
      </c>
      <c r="G4512" s="2" t="s">
        <v>26</v>
      </c>
      <c r="H4512" s="7">
        <v>9411.33</v>
      </c>
      <c r="I4512" s="3">
        <v>45639</v>
      </c>
      <c r="J4512" s="3" t="str">
        <f>TEXT(NIgerian_Fintech[[#This Row],[TransactionDate]], "JJJJ")</f>
        <v>2024</v>
      </c>
      <c r="K4512" s="3" t="str">
        <f>TEXT(NIgerian_Fintech[[#This Row],[TransactionDate]], "MMMM")</f>
        <v>December</v>
      </c>
      <c r="L4512" s="3" t="str">
        <f>TEXT(NIgerian_Fintech[[#This Row],[TransactionDate]], "MM")</f>
        <v>12</v>
      </c>
      <c r="M4512" s="3" t="str">
        <f>TEXT(NIgerian_Fintech[[#This Row],[TransactionDate]], "tttt")</f>
        <v>Friday</v>
      </c>
      <c r="N4512" s="2" t="s">
        <v>16</v>
      </c>
    </row>
    <row r="4513" spans="1:14" ht="14.5" x14ac:dyDescent="0.35">
      <c r="A4513" s="2" t="s">
        <v>9056</v>
      </c>
      <c r="B4513" s="2" t="s">
        <v>9057</v>
      </c>
      <c r="C4513" s="2">
        <v>32</v>
      </c>
      <c r="D4513" s="2" t="s">
        <v>39</v>
      </c>
      <c r="E4513" s="2" t="s">
        <v>42</v>
      </c>
      <c r="F4513" s="2" t="s">
        <v>19</v>
      </c>
      <c r="G4513" s="2" t="s">
        <v>30</v>
      </c>
      <c r="H4513" s="7">
        <v>18787.18</v>
      </c>
      <c r="I4513" s="3">
        <v>45041</v>
      </c>
      <c r="J4513" s="3" t="str">
        <f>TEXT(NIgerian_Fintech[[#This Row],[TransactionDate]], "JJJJ")</f>
        <v>2023</v>
      </c>
      <c r="K4513" s="3" t="str">
        <f>TEXT(NIgerian_Fintech[[#This Row],[TransactionDate]], "MMMM")</f>
        <v>April</v>
      </c>
      <c r="L4513" s="3" t="str">
        <f>TEXT(NIgerian_Fintech[[#This Row],[TransactionDate]], "MM")</f>
        <v>04</v>
      </c>
      <c r="M4513" s="3" t="str">
        <f>TEXT(NIgerian_Fintech[[#This Row],[TransactionDate]], "tttt")</f>
        <v>Tuesday</v>
      </c>
      <c r="N4513" s="2" t="s">
        <v>16</v>
      </c>
    </row>
    <row r="4514" spans="1:14" ht="14.5" x14ac:dyDescent="0.35">
      <c r="A4514" s="2" t="s">
        <v>9058</v>
      </c>
      <c r="B4514" s="2" t="s">
        <v>9059</v>
      </c>
      <c r="C4514" s="2">
        <v>39</v>
      </c>
      <c r="D4514" s="2" t="s">
        <v>39</v>
      </c>
      <c r="E4514" s="2" t="s">
        <v>29</v>
      </c>
      <c r="F4514" s="2" t="s">
        <v>35</v>
      </c>
      <c r="G4514" s="2" t="s">
        <v>20</v>
      </c>
      <c r="H4514" s="7">
        <v>16196.02</v>
      </c>
      <c r="I4514" s="3">
        <v>45129</v>
      </c>
      <c r="J4514" s="3" t="str">
        <f>TEXT(NIgerian_Fintech[[#This Row],[TransactionDate]], "JJJJ")</f>
        <v>2023</v>
      </c>
      <c r="K4514" s="3" t="str">
        <f>TEXT(NIgerian_Fintech[[#This Row],[TransactionDate]], "MMMM")</f>
        <v>July</v>
      </c>
      <c r="L4514" s="3" t="str">
        <f>TEXT(NIgerian_Fintech[[#This Row],[TransactionDate]], "MM")</f>
        <v>07</v>
      </c>
      <c r="M4514" s="3" t="str">
        <f>TEXT(NIgerian_Fintech[[#This Row],[TransactionDate]], "tttt")</f>
        <v>Saturday</v>
      </c>
      <c r="N4514" s="2" t="s">
        <v>16</v>
      </c>
    </row>
    <row r="4515" spans="1:14" ht="14.5" x14ac:dyDescent="0.35">
      <c r="A4515" s="2" t="s">
        <v>9060</v>
      </c>
      <c r="B4515" s="2" t="s">
        <v>9061</v>
      </c>
      <c r="C4515" s="2">
        <v>38</v>
      </c>
      <c r="D4515" s="2" t="s">
        <v>39</v>
      </c>
      <c r="E4515" s="2" t="s">
        <v>93</v>
      </c>
      <c r="F4515" s="2" t="s">
        <v>55</v>
      </c>
      <c r="G4515" s="2" t="s">
        <v>36</v>
      </c>
      <c r="H4515" s="7">
        <v>946.49</v>
      </c>
      <c r="I4515" s="3">
        <v>45469</v>
      </c>
      <c r="J4515" s="3" t="str">
        <f>TEXT(NIgerian_Fintech[[#This Row],[TransactionDate]], "JJJJ")</f>
        <v>2024</v>
      </c>
      <c r="K4515" s="3" t="str">
        <f>TEXT(NIgerian_Fintech[[#This Row],[TransactionDate]], "MMMM")</f>
        <v>June</v>
      </c>
      <c r="L4515" s="3" t="str">
        <f>TEXT(NIgerian_Fintech[[#This Row],[TransactionDate]], "MM")</f>
        <v>06</v>
      </c>
      <c r="M4515" s="3" t="str">
        <f>TEXT(NIgerian_Fintech[[#This Row],[TransactionDate]], "tttt")</f>
        <v>Wednesday</v>
      </c>
      <c r="N4515" s="2" t="s">
        <v>16</v>
      </c>
    </row>
    <row r="4516" spans="1:14" ht="14.5" x14ac:dyDescent="0.35">
      <c r="A4516" s="2" t="s">
        <v>9062</v>
      </c>
      <c r="B4516" s="2" t="s">
        <v>9063</v>
      </c>
      <c r="C4516" s="2">
        <v>39</v>
      </c>
      <c r="D4516" s="2" t="s">
        <v>12</v>
      </c>
      <c r="E4516" s="2" t="s">
        <v>93</v>
      </c>
      <c r="F4516" s="2" t="s">
        <v>25</v>
      </c>
      <c r="G4516" s="2" t="s">
        <v>20</v>
      </c>
      <c r="H4516" s="7">
        <v>11949.28</v>
      </c>
      <c r="I4516" s="3">
        <v>45120</v>
      </c>
      <c r="J4516" s="3" t="str">
        <f>TEXT(NIgerian_Fintech[[#This Row],[TransactionDate]], "JJJJ")</f>
        <v>2023</v>
      </c>
      <c r="K4516" s="3" t="str">
        <f>TEXT(NIgerian_Fintech[[#This Row],[TransactionDate]], "MMMM")</f>
        <v>July</v>
      </c>
      <c r="L4516" s="3" t="str">
        <f>TEXT(NIgerian_Fintech[[#This Row],[TransactionDate]], "MM")</f>
        <v>07</v>
      </c>
      <c r="M4516" s="3" t="str">
        <f>TEXT(NIgerian_Fintech[[#This Row],[TransactionDate]], "tttt")</f>
        <v>Thursday</v>
      </c>
      <c r="N4516" s="2" t="s">
        <v>16</v>
      </c>
    </row>
    <row r="4517" spans="1:14" ht="14.5" x14ac:dyDescent="0.35">
      <c r="A4517" s="2" t="s">
        <v>9064</v>
      </c>
      <c r="B4517" s="2" t="s">
        <v>9065</v>
      </c>
      <c r="C4517" s="2">
        <v>53</v>
      </c>
      <c r="D4517" s="2" t="s">
        <v>39</v>
      </c>
      <c r="E4517" s="2" t="s">
        <v>52</v>
      </c>
      <c r="F4517" s="2" t="s">
        <v>55</v>
      </c>
      <c r="G4517" s="2" t="s">
        <v>30</v>
      </c>
      <c r="H4517" s="7">
        <v>2982.22</v>
      </c>
      <c r="I4517" s="3">
        <v>45398</v>
      </c>
      <c r="J4517" s="3" t="str">
        <f>TEXT(NIgerian_Fintech[[#This Row],[TransactionDate]], "JJJJ")</f>
        <v>2024</v>
      </c>
      <c r="K4517" s="3" t="str">
        <f>TEXT(NIgerian_Fintech[[#This Row],[TransactionDate]], "MMMM")</f>
        <v>April</v>
      </c>
      <c r="L4517" s="3" t="str">
        <f>TEXT(NIgerian_Fintech[[#This Row],[TransactionDate]], "MM")</f>
        <v>04</v>
      </c>
      <c r="M4517" s="3" t="str">
        <f>TEXT(NIgerian_Fintech[[#This Row],[TransactionDate]], "tttt")</f>
        <v>Tuesday</v>
      </c>
      <c r="N4517" s="2" t="s">
        <v>16</v>
      </c>
    </row>
    <row r="4518" spans="1:14" ht="14.5" x14ac:dyDescent="0.35">
      <c r="A4518" s="2" t="s">
        <v>9066</v>
      </c>
      <c r="B4518" s="2" t="s">
        <v>9067</v>
      </c>
      <c r="C4518" s="2">
        <v>51</v>
      </c>
      <c r="D4518" s="2" t="s">
        <v>12</v>
      </c>
      <c r="E4518" s="2" t="s">
        <v>74</v>
      </c>
      <c r="F4518" s="2" t="s">
        <v>14</v>
      </c>
      <c r="G4518" s="2" t="s">
        <v>30</v>
      </c>
      <c r="H4518" s="7">
        <v>4396.43</v>
      </c>
      <c r="I4518" s="3">
        <v>45032</v>
      </c>
      <c r="J4518" s="3" t="str">
        <f>TEXT(NIgerian_Fintech[[#This Row],[TransactionDate]], "JJJJ")</f>
        <v>2023</v>
      </c>
      <c r="K4518" s="3" t="str">
        <f>TEXT(NIgerian_Fintech[[#This Row],[TransactionDate]], "MMMM")</f>
        <v>April</v>
      </c>
      <c r="L4518" s="3" t="str">
        <f>TEXT(NIgerian_Fintech[[#This Row],[TransactionDate]], "MM")</f>
        <v>04</v>
      </c>
      <c r="M4518" s="3" t="str">
        <f>TEXT(NIgerian_Fintech[[#This Row],[TransactionDate]], "tttt")</f>
        <v>Sunday</v>
      </c>
      <c r="N4518" s="2" t="s">
        <v>16</v>
      </c>
    </row>
    <row r="4519" spans="1:14" ht="14.5" x14ac:dyDescent="0.35">
      <c r="A4519" s="2" t="s">
        <v>9068</v>
      </c>
      <c r="B4519" s="2" t="s">
        <v>9069</v>
      </c>
      <c r="C4519" s="2">
        <v>47</v>
      </c>
      <c r="D4519" s="2" t="s">
        <v>12</v>
      </c>
      <c r="E4519" s="2" t="s">
        <v>74</v>
      </c>
      <c r="F4519" s="2" t="s">
        <v>35</v>
      </c>
      <c r="G4519" s="2" t="s">
        <v>30</v>
      </c>
      <c r="H4519" s="7">
        <v>6713.7</v>
      </c>
      <c r="I4519" s="3">
        <v>45052</v>
      </c>
      <c r="J4519" s="3" t="str">
        <f>TEXT(NIgerian_Fintech[[#This Row],[TransactionDate]], "JJJJ")</f>
        <v>2023</v>
      </c>
      <c r="K4519" s="3" t="str">
        <f>TEXT(NIgerian_Fintech[[#This Row],[TransactionDate]], "MMMM")</f>
        <v>May</v>
      </c>
      <c r="L4519" s="3" t="str">
        <f>TEXT(NIgerian_Fintech[[#This Row],[TransactionDate]], "MM")</f>
        <v>05</v>
      </c>
      <c r="M4519" s="3" t="str">
        <f>TEXT(NIgerian_Fintech[[#This Row],[TransactionDate]], "tttt")</f>
        <v>Saturday</v>
      </c>
      <c r="N4519" s="2" t="s">
        <v>16</v>
      </c>
    </row>
    <row r="4520" spans="1:14" ht="14.5" x14ac:dyDescent="0.35">
      <c r="A4520" s="2" t="s">
        <v>9070</v>
      </c>
      <c r="B4520" s="2" t="s">
        <v>9071</v>
      </c>
      <c r="C4520" s="2">
        <v>42</v>
      </c>
      <c r="D4520" s="2" t="s">
        <v>12</v>
      </c>
      <c r="E4520" s="2" t="s">
        <v>64</v>
      </c>
      <c r="F4520" s="2" t="s">
        <v>19</v>
      </c>
      <c r="G4520" s="2" t="s">
        <v>15</v>
      </c>
      <c r="H4520" s="7">
        <v>15642.26</v>
      </c>
      <c r="I4520" s="3">
        <v>45340</v>
      </c>
      <c r="J4520" s="3" t="str">
        <f>TEXT(NIgerian_Fintech[[#This Row],[TransactionDate]], "JJJJ")</f>
        <v>2024</v>
      </c>
      <c r="K4520" s="3" t="str">
        <f>TEXT(NIgerian_Fintech[[#This Row],[TransactionDate]], "MMMM")</f>
        <v>February</v>
      </c>
      <c r="L4520" s="3" t="str">
        <f>TEXT(NIgerian_Fintech[[#This Row],[TransactionDate]], "MM")</f>
        <v>02</v>
      </c>
      <c r="M4520" s="3" t="str">
        <f>TEXT(NIgerian_Fintech[[#This Row],[TransactionDate]], "tttt")</f>
        <v>Sunday</v>
      </c>
      <c r="N4520" s="2" t="s">
        <v>16</v>
      </c>
    </row>
    <row r="4521" spans="1:14" ht="14.5" x14ac:dyDescent="0.35">
      <c r="A4521" s="2" t="s">
        <v>9072</v>
      </c>
      <c r="B4521" s="2" t="s">
        <v>9073</v>
      </c>
      <c r="C4521" s="2">
        <v>62</v>
      </c>
      <c r="D4521" s="2" t="s">
        <v>12</v>
      </c>
      <c r="E4521" s="2" t="s">
        <v>74</v>
      </c>
      <c r="F4521" s="2" t="s">
        <v>19</v>
      </c>
      <c r="G4521" s="2" t="s">
        <v>36</v>
      </c>
      <c r="H4521" s="7">
        <v>1817.63</v>
      </c>
      <c r="I4521" s="3">
        <v>45541</v>
      </c>
      <c r="J4521" s="3" t="str">
        <f>TEXT(NIgerian_Fintech[[#This Row],[TransactionDate]], "JJJJ")</f>
        <v>2024</v>
      </c>
      <c r="K4521" s="3" t="str">
        <f>TEXT(NIgerian_Fintech[[#This Row],[TransactionDate]], "MMMM")</f>
        <v>September</v>
      </c>
      <c r="L4521" s="3" t="str">
        <f>TEXT(NIgerian_Fintech[[#This Row],[TransactionDate]], "MM")</f>
        <v>09</v>
      </c>
      <c r="M4521" s="3" t="str">
        <f>TEXT(NIgerian_Fintech[[#This Row],[TransactionDate]], "tttt")</f>
        <v>Friday</v>
      </c>
      <c r="N4521" s="2" t="s">
        <v>16</v>
      </c>
    </row>
    <row r="4522" spans="1:14" ht="14.5" x14ac:dyDescent="0.35">
      <c r="A4522" s="2" t="s">
        <v>9074</v>
      </c>
      <c r="B4522" s="2" t="s">
        <v>9075</v>
      </c>
      <c r="C4522" s="2">
        <v>45</v>
      </c>
      <c r="D4522" s="2" t="s">
        <v>39</v>
      </c>
      <c r="E4522" s="2" t="s">
        <v>29</v>
      </c>
      <c r="F4522" s="2" t="s">
        <v>19</v>
      </c>
      <c r="G4522" s="2" t="s">
        <v>36</v>
      </c>
      <c r="H4522" s="7">
        <v>1149.1199999999999</v>
      </c>
      <c r="I4522" s="3">
        <v>45601</v>
      </c>
      <c r="J4522" s="3" t="str">
        <f>TEXT(NIgerian_Fintech[[#This Row],[TransactionDate]], "JJJJ")</f>
        <v>2024</v>
      </c>
      <c r="K4522" s="3" t="str">
        <f>TEXT(NIgerian_Fintech[[#This Row],[TransactionDate]], "MMMM")</f>
        <v>November</v>
      </c>
      <c r="L4522" s="3" t="str">
        <f>TEXT(NIgerian_Fintech[[#This Row],[TransactionDate]], "MM")</f>
        <v>11</v>
      </c>
      <c r="M4522" s="3" t="str">
        <f>TEXT(NIgerian_Fintech[[#This Row],[TransactionDate]], "tttt")</f>
        <v>Tuesday</v>
      </c>
      <c r="N4522" s="2" t="s">
        <v>16</v>
      </c>
    </row>
    <row r="4523" spans="1:14" ht="14.5" x14ac:dyDescent="0.35">
      <c r="A4523" s="2" t="s">
        <v>9076</v>
      </c>
      <c r="B4523" s="2" t="s">
        <v>9077</v>
      </c>
      <c r="C4523" s="2">
        <v>18</v>
      </c>
      <c r="D4523" s="2" t="s">
        <v>39</v>
      </c>
      <c r="E4523" s="2" t="s">
        <v>29</v>
      </c>
      <c r="F4523" s="2" t="s">
        <v>49</v>
      </c>
      <c r="G4523" s="2" t="s">
        <v>36</v>
      </c>
      <c r="H4523" s="7">
        <v>1665.76</v>
      </c>
      <c r="I4523" s="3">
        <v>45436</v>
      </c>
      <c r="J4523" s="3" t="str">
        <f>TEXT(NIgerian_Fintech[[#This Row],[TransactionDate]], "JJJJ")</f>
        <v>2024</v>
      </c>
      <c r="K4523" s="3" t="str">
        <f>TEXT(NIgerian_Fintech[[#This Row],[TransactionDate]], "MMMM")</f>
        <v>May</v>
      </c>
      <c r="L4523" s="3" t="str">
        <f>TEXT(NIgerian_Fintech[[#This Row],[TransactionDate]], "MM")</f>
        <v>05</v>
      </c>
      <c r="M4523" s="3" t="str">
        <f>TEXT(NIgerian_Fintech[[#This Row],[TransactionDate]], "tttt")</f>
        <v>Friday</v>
      </c>
      <c r="N4523" s="2" t="s">
        <v>16</v>
      </c>
    </row>
    <row r="4524" spans="1:14" ht="14.5" x14ac:dyDescent="0.35">
      <c r="A4524" s="2" t="s">
        <v>9078</v>
      </c>
      <c r="B4524" s="2" t="s">
        <v>9079</v>
      </c>
      <c r="C4524" s="2">
        <v>62</v>
      </c>
      <c r="D4524" s="2" t="s">
        <v>39</v>
      </c>
      <c r="E4524" s="2" t="s">
        <v>52</v>
      </c>
      <c r="F4524" s="2" t="s">
        <v>49</v>
      </c>
      <c r="G4524" s="2" t="s">
        <v>15</v>
      </c>
      <c r="H4524" s="7">
        <v>2461.86</v>
      </c>
      <c r="I4524" s="3">
        <v>45427</v>
      </c>
      <c r="J4524" s="3" t="str">
        <f>TEXT(NIgerian_Fintech[[#This Row],[TransactionDate]], "JJJJ")</f>
        <v>2024</v>
      </c>
      <c r="K4524" s="3" t="str">
        <f>TEXT(NIgerian_Fintech[[#This Row],[TransactionDate]], "MMMM")</f>
        <v>May</v>
      </c>
      <c r="L4524" s="3" t="str">
        <f>TEXT(NIgerian_Fintech[[#This Row],[TransactionDate]], "MM")</f>
        <v>05</v>
      </c>
      <c r="M4524" s="3" t="str">
        <f>TEXT(NIgerian_Fintech[[#This Row],[TransactionDate]], "tttt")</f>
        <v>Wednesday</v>
      </c>
      <c r="N4524" s="2" t="s">
        <v>21</v>
      </c>
    </row>
    <row r="4525" spans="1:14" ht="14.5" x14ac:dyDescent="0.35">
      <c r="A4525" s="2" t="s">
        <v>9080</v>
      </c>
      <c r="B4525" s="2" t="s">
        <v>9081</v>
      </c>
      <c r="C4525" s="2">
        <v>21</v>
      </c>
      <c r="D4525" s="2" t="s">
        <v>12</v>
      </c>
      <c r="E4525" s="2" t="s">
        <v>24</v>
      </c>
      <c r="F4525" s="2" t="s">
        <v>14</v>
      </c>
      <c r="G4525" s="2" t="s">
        <v>30</v>
      </c>
      <c r="H4525" s="7">
        <v>613.46</v>
      </c>
      <c r="I4525" s="3">
        <v>45047</v>
      </c>
      <c r="J4525" s="3" t="str">
        <f>TEXT(NIgerian_Fintech[[#This Row],[TransactionDate]], "JJJJ")</f>
        <v>2023</v>
      </c>
      <c r="K4525" s="3" t="str">
        <f>TEXT(NIgerian_Fintech[[#This Row],[TransactionDate]], "MMMM")</f>
        <v>May</v>
      </c>
      <c r="L4525" s="3" t="str">
        <f>TEXT(NIgerian_Fintech[[#This Row],[TransactionDate]], "MM")</f>
        <v>05</v>
      </c>
      <c r="M4525" s="3" t="str">
        <f>TEXT(NIgerian_Fintech[[#This Row],[TransactionDate]], "tttt")</f>
        <v>Monday</v>
      </c>
      <c r="N4525" s="2" t="s">
        <v>16</v>
      </c>
    </row>
    <row r="4526" spans="1:14" ht="14.5" x14ac:dyDescent="0.35">
      <c r="A4526" s="2" t="s">
        <v>9082</v>
      </c>
      <c r="B4526" s="2" t="s">
        <v>9083</v>
      </c>
      <c r="C4526" s="2">
        <v>24</v>
      </c>
      <c r="D4526" s="2" t="s">
        <v>39</v>
      </c>
      <c r="E4526" s="2" t="s">
        <v>93</v>
      </c>
      <c r="F4526" s="2" t="s">
        <v>25</v>
      </c>
      <c r="G4526" s="2" t="s">
        <v>30</v>
      </c>
      <c r="H4526" s="7">
        <v>26085.19</v>
      </c>
      <c r="I4526" s="3">
        <v>45533</v>
      </c>
      <c r="J4526" s="3" t="str">
        <f>TEXT(NIgerian_Fintech[[#This Row],[TransactionDate]], "JJJJ")</f>
        <v>2024</v>
      </c>
      <c r="K4526" s="3" t="str">
        <f>TEXT(NIgerian_Fintech[[#This Row],[TransactionDate]], "MMMM")</f>
        <v>August</v>
      </c>
      <c r="L4526" s="3" t="str">
        <f>TEXT(NIgerian_Fintech[[#This Row],[TransactionDate]], "MM")</f>
        <v>08</v>
      </c>
      <c r="M4526" s="3" t="str">
        <f>TEXT(NIgerian_Fintech[[#This Row],[TransactionDate]], "tttt")</f>
        <v>Thursday</v>
      </c>
      <c r="N4526" s="2" t="s">
        <v>16</v>
      </c>
    </row>
    <row r="4527" spans="1:14" ht="14.5" x14ac:dyDescent="0.35">
      <c r="A4527" s="2" t="s">
        <v>9084</v>
      </c>
      <c r="B4527" s="2" t="s">
        <v>9085</v>
      </c>
      <c r="C4527" s="2">
        <v>26</v>
      </c>
      <c r="D4527" s="2" t="s">
        <v>12</v>
      </c>
      <c r="E4527" s="2" t="s">
        <v>24</v>
      </c>
      <c r="F4527" s="2" t="s">
        <v>49</v>
      </c>
      <c r="G4527" s="2" t="s">
        <v>20</v>
      </c>
      <c r="H4527" s="7">
        <v>3843.15</v>
      </c>
      <c r="I4527" s="3">
        <v>45134</v>
      </c>
      <c r="J4527" s="3" t="str">
        <f>TEXT(NIgerian_Fintech[[#This Row],[TransactionDate]], "JJJJ")</f>
        <v>2023</v>
      </c>
      <c r="K4527" s="3" t="str">
        <f>TEXT(NIgerian_Fintech[[#This Row],[TransactionDate]], "MMMM")</f>
        <v>July</v>
      </c>
      <c r="L4527" s="3" t="str">
        <f>TEXT(NIgerian_Fintech[[#This Row],[TransactionDate]], "MM")</f>
        <v>07</v>
      </c>
      <c r="M4527" s="3" t="str">
        <f>TEXT(NIgerian_Fintech[[#This Row],[TransactionDate]], "tttt")</f>
        <v>Thursday</v>
      </c>
      <c r="N4527" s="2" t="s">
        <v>16</v>
      </c>
    </row>
    <row r="4528" spans="1:14" ht="14.5" x14ac:dyDescent="0.35">
      <c r="A4528" s="2" t="s">
        <v>9086</v>
      </c>
      <c r="B4528" s="2" t="s">
        <v>9087</v>
      </c>
      <c r="C4528" s="2">
        <v>53</v>
      </c>
      <c r="D4528" s="2" t="s">
        <v>12</v>
      </c>
      <c r="E4528" s="2" t="s">
        <v>24</v>
      </c>
      <c r="F4528" s="2" t="s">
        <v>55</v>
      </c>
      <c r="G4528" s="2" t="s">
        <v>15</v>
      </c>
      <c r="H4528" s="7">
        <v>1947.69</v>
      </c>
      <c r="I4528" s="3">
        <v>45587</v>
      </c>
      <c r="J4528" s="3" t="str">
        <f>TEXT(NIgerian_Fintech[[#This Row],[TransactionDate]], "JJJJ")</f>
        <v>2024</v>
      </c>
      <c r="K4528" s="3" t="str">
        <f>TEXT(NIgerian_Fintech[[#This Row],[TransactionDate]], "MMMM")</f>
        <v>October</v>
      </c>
      <c r="L4528" s="3" t="str">
        <f>TEXT(NIgerian_Fintech[[#This Row],[TransactionDate]], "MM")</f>
        <v>10</v>
      </c>
      <c r="M4528" s="3" t="str">
        <f>TEXT(NIgerian_Fintech[[#This Row],[TransactionDate]], "tttt")</f>
        <v>Tuesday</v>
      </c>
      <c r="N4528" s="2" t="s">
        <v>16</v>
      </c>
    </row>
    <row r="4529" spans="1:14" ht="14.5" x14ac:dyDescent="0.35">
      <c r="A4529" s="2" t="s">
        <v>9088</v>
      </c>
      <c r="B4529" s="2" t="s">
        <v>9089</v>
      </c>
      <c r="C4529" s="2">
        <v>36</v>
      </c>
      <c r="D4529" s="2" t="s">
        <v>12</v>
      </c>
      <c r="E4529" s="2" t="s">
        <v>42</v>
      </c>
      <c r="F4529" s="2" t="s">
        <v>35</v>
      </c>
      <c r="G4529" s="2" t="s">
        <v>26</v>
      </c>
      <c r="H4529" s="7">
        <v>10156.530000000001</v>
      </c>
      <c r="I4529" s="3">
        <v>45276</v>
      </c>
      <c r="J4529" s="3" t="str">
        <f>TEXT(NIgerian_Fintech[[#This Row],[TransactionDate]], "JJJJ")</f>
        <v>2023</v>
      </c>
      <c r="K4529" s="3" t="str">
        <f>TEXT(NIgerian_Fintech[[#This Row],[TransactionDate]], "MMMM")</f>
        <v>December</v>
      </c>
      <c r="L4529" s="3" t="str">
        <f>TEXT(NIgerian_Fintech[[#This Row],[TransactionDate]], "MM")</f>
        <v>12</v>
      </c>
      <c r="M4529" s="3" t="str">
        <f>TEXT(NIgerian_Fintech[[#This Row],[TransactionDate]], "tttt")</f>
        <v>Saturday</v>
      </c>
      <c r="N4529" s="2" t="s">
        <v>16</v>
      </c>
    </row>
    <row r="4530" spans="1:14" ht="14.5" x14ac:dyDescent="0.35">
      <c r="A4530" s="2" t="s">
        <v>9090</v>
      </c>
      <c r="B4530" s="2" t="s">
        <v>9091</v>
      </c>
      <c r="C4530" s="2">
        <v>18</v>
      </c>
      <c r="D4530" s="2" t="s">
        <v>39</v>
      </c>
      <c r="E4530" s="2" t="s">
        <v>42</v>
      </c>
      <c r="F4530" s="2" t="s">
        <v>14</v>
      </c>
      <c r="G4530" s="2" t="s">
        <v>15</v>
      </c>
      <c r="H4530" s="7">
        <v>15464.45</v>
      </c>
      <c r="I4530" s="3">
        <v>45119</v>
      </c>
      <c r="J4530" s="3" t="str">
        <f>TEXT(NIgerian_Fintech[[#This Row],[TransactionDate]], "JJJJ")</f>
        <v>2023</v>
      </c>
      <c r="K4530" s="3" t="str">
        <f>TEXT(NIgerian_Fintech[[#This Row],[TransactionDate]], "MMMM")</f>
        <v>July</v>
      </c>
      <c r="L4530" s="3" t="str">
        <f>TEXT(NIgerian_Fintech[[#This Row],[TransactionDate]], "MM")</f>
        <v>07</v>
      </c>
      <c r="M4530" s="3" t="str">
        <f>TEXT(NIgerian_Fintech[[#This Row],[TransactionDate]], "tttt")</f>
        <v>Wednesday</v>
      </c>
      <c r="N4530" s="2" t="s">
        <v>16</v>
      </c>
    </row>
    <row r="4531" spans="1:14" ht="14.5" x14ac:dyDescent="0.35">
      <c r="A4531" s="2" t="s">
        <v>9092</v>
      </c>
      <c r="B4531" s="2" t="s">
        <v>9093</v>
      </c>
      <c r="C4531" s="2">
        <v>27</v>
      </c>
      <c r="D4531" s="2" t="s">
        <v>39</v>
      </c>
      <c r="E4531" s="2" t="s">
        <v>93</v>
      </c>
      <c r="F4531" s="2" t="s">
        <v>25</v>
      </c>
      <c r="G4531" s="2" t="s">
        <v>20</v>
      </c>
      <c r="H4531" s="7">
        <v>13993.15</v>
      </c>
      <c r="I4531" s="3">
        <v>45580</v>
      </c>
      <c r="J4531" s="3" t="str">
        <f>TEXT(NIgerian_Fintech[[#This Row],[TransactionDate]], "JJJJ")</f>
        <v>2024</v>
      </c>
      <c r="K4531" s="3" t="str">
        <f>TEXT(NIgerian_Fintech[[#This Row],[TransactionDate]], "MMMM")</f>
        <v>October</v>
      </c>
      <c r="L4531" s="3" t="str">
        <f>TEXT(NIgerian_Fintech[[#This Row],[TransactionDate]], "MM")</f>
        <v>10</v>
      </c>
      <c r="M4531" s="3" t="str">
        <f>TEXT(NIgerian_Fintech[[#This Row],[TransactionDate]], "tttt")</f>
        <v>Tuesday</v>
      </c>
      <c r="N4531" s="2" t="s">
        <v>16</v>
      </c>
    </row>
    <row r="4532" spans="1:14" ht="14.5" x14ac:dyDescent="0.35">
      <c r="A4532" s="2" t="s">
        <v>9094</v>
      </c>
      <c r="B4532" s="2" t="s">
        <v>9095</v>
      </c>
      <c r="C4532" s="2">
        <v>53</v>
      </c>
      <c r="D4532" s="2" t="s">
        <v>12</v>
      </c>
      <c r="E4532" s="2" t="s">
        <v>13</v>
      </c>
      <c r="F4532" s="2" t="s">
        <v>55</v>
      </c>
      <c r="G4532" s="2" t="s">
        <v>20</v>
      </c>
      <c r="H4532" s="7">
        <v>12683.59</v>
      </c>
      <c r="I4532" s="3">
        <v>45319</v>
      </c>
      <c r="J4532" s="3" t="str">
        <f>TEXT(NIgerian_Fintech[[#This Row],[TransactionDate]], "JJJJ")</f>
        <v>2024</v>
      </c>
      <c r="K4532" s="3" t="str">
        <f>TEXT(NIgerian_Fintech[[#This Row],[TransactionDate]], "MMMM")</f>
        <v>January</v>
      </c>
      <c r="L4532" s="3" t="str">
        <f>TEXT(NIgerian_Fintech[[#This Row],[TransactionDate]], "MM")</f>
        <v>01</v>
      </c>
      <c r="M4532" s="3" t="str">
        <f>TEXT(NIgerian_Fintech[[#This Row],[TransactionDate]], "tttt")</f>
        <v>Sunday</v>
      </c>
      <c r="N4532" s="2" t="s">
        <v>16</v>
      </c>
    </row>
    <row r="4533" spans="1:14" ht="14.5" x14ac:dyDescent="0.35">
      <c r="A4533" s="2" t="s">
        <v>9096</v>
      </c>
      <c r="B4533" s="2" t="s">
        <v>9097</v>
      </c>
      <c r="C4533" s="2">
        <v>26</v>
      </c>
      <c r="D4533" s="2" t="s">
        <v>39</v>
      </c>
      <c r="E4533" s="2" t="s">
        <v>93</v>
      </c>
      <c r="F4533" s="2" t="s">
        <v>19</v>
      </c>
      <c r="G4533" s="2" t="s">
        <v>20</v>
      </c>
      <c r="H4533" s="7">
        <v>518.51</v>
      </c>
      <c r="I4533" s="3">
        <v>45423</v>
      </c>
      <c r="J4533" s="3" t="str">
        <f>TEXT(NIgerian_Fintech[[#This Row],[TransactionDate]], "JJJJ")</f>
        <v>2024</v>
      </c>
      <c r="K4533" s="3" t="str">
        <f>TEXT(NIgerian_Fintech[[#This Row],[TransactionDate]], "MMMM")</f>
        <v>May</v>
      </c>
      <c r="L4533" s="3" t="str">
        <f>TEXT(NIgerian_Fintech[[#This Row],[TransactionDate]], "MM")</f>
        <v>05</v>
      </c>
      <c r="M4533" s="3" t="str">
        <f>TEXT(NIgerian_Fintech[[#This Row],[TransactionDate]], "tttt")</f>
        <v>Saturday</v>
      </c>
      <c r="N4533" s="2" t="s">
        <v>16</v>
      </c>
    </row>
    <row r="4534" spans="1:14" ht="14.5" x14ac:dyDescent="0.35">
      <c r="A4534" s="2" t="s">
        <v>9098</v>
      </c>
      <c r="B4534" s="2" t="s">
        <v>9099</v>
      </c>
      <c r="C4534" s="2">
        <v>62</v>
      </c>
      <c r="D4534" s="2" t="s">
        <v>39</v>
      </c>
      <c r="E4534" s="2" t="s">
        <v>42</v>
      </c>
      <c r="F4534" s="2" t="s">
        <v>49</v>
      </c>
      <c r="G4534" s="2" t="s">
        <v>30</v>
      </c>
      <c r="H4534" s="7">
        <v>15239.92</v>
      </c>
      <c r="I4534" s="3">
        <v>45318</v>
      </c>
      <c r="J4534" s="3" t="str">
        <f>TEXT(NIgerian_Fintech[[#This Row],[TransactionDate]], "JJJJ")</f>
        <v>2024</v>
      </c>
      <c r="K4534" s="3" t="str">
        <f>TEXT(NIgerian_Fintech[[#This Row],[TransactionDate]], "MMMM")</f>
        <v>January</v>
      </c>
      <c r="L4534" s="3" t="str">
        <f>TEXT(NIgerian_Fintech[[#This Row],[TransactionDate]], "MM")</f>
        <v>01</v>
      </c>
      <c r="M4534" s="3" t="str">
        <f>TEXT(NIgerian_Fintech[[#This Row],[TransactionDate]], "tttt")</f>
        <v>Saturday</v>
      </c>
      <c r="N4534" s="2" t="s">
        <v>16</v>
      </c>
    </row>
    <row r="4535" spans="1:14" ht="14.5" x14ac:dyDescent="0.35">
      <c r="A4535" s="2" t="s">
        <v>9100</v>
      </c>
      <c r="B4535" s="2" t="s">
        <v>9101</v>
      </c>
      <c r="C4535" s="2">
        <v>63</v>
      </c>
      <c r="D4535" s="2" t="s">
        <v>12</v>
      </c>
      <c r="E4535" s="2" t="s">
        <v>24</v>
      </c>
      <c r="F4535" s="2" t="s">
        <v>55</v>
      </c>
      <c r="G4535" s="2" t="s">
        <v>26</v>
      </c>
      <c r="H4535" s="7">
        <v>6969.12</v>
      </c>
      <c r="I4535" s="3">
        <v>45639</v>
      </c>
      <c r="J4535" s="3" t="str">
        <f>TEXT(NIgerian_Fintech[[#This Row],[TransactionDate]], "JJJJ")</f>
        <v>2024</v>
      </c>
      <c r="K4535" s="3" t="str">
        <f>TEXT(NIgerian_Fintech[[#This Row],[TransactionDate]], "MMMM")</f>
        <v>December</v>
      </c>
      <c r="L4535" s="3" t="str">
        <f>TEXT(NIgerian_Fintech[[#This Row],[TransactionDate]], "MM")</f>
        <v>12</v>
      </c>
      <c r="M4535" s="3" t="str">
        <f>TEXT(NIgerian_Fintech[[#This Row],[TransactionDate]], "tttt")</f>
        <v>Friday</v>
      </c>
      <c r="N4535" s="2" t="s">
        <v>16</v>
      </c>
    </row>
    <row r="4536" spans="1:14" ht="14.5" x14ac:dyDescent="0.35">
      <c r="A4536" s="2" t="s">
        <v>9102</v>
      </c>
      <c r="B4536" s="2" t="s">
        <v>9103</v>
      </c>
      <c r="C4536" s="2">
        <v>59</v>
      </c>
      <c r="D4536" s="2" t="s">
        <v>12</v>
      </c>
      <c r="E4536" s="2" t="s">
        <v>64</v>
      </c>
      <c r="F4536" s="2" t="s">
        <v>25</v>
      </c>
      <c r="G4536" s="2" t="s">
        <v>20</v>
      </c>
      <c r="H4536" s="7">
        <v>10472.14</v>
      </c>
      <c r="I4536" s="3">
        <v>45600</v>
      </c>
      <c r="J4536" s="3" t="str">
        <f>TEXT(NIgerian_Fintech[[#This Row],[TransactionDate]], "JJJJ")</f>
        <v>2024</v>
      </c>
      <c r="K4536" s="3" t="str">
        <f>TEXT(NIgerian_Fintech[[#This Row],[TransactionDate]], "MMMM")</f>
        <v>November</v>
      </c>
      <c r="L4536" s="3" t="str">
        <f>TEXT(NIgerian_Fintech[[#This Row],[TransactionDate]], "MM")</f>
        <v>11</v>
      </c>
      <c r="M4536" s="3" t="str">
        <f>TEXT(NIgerian_Fintech[[#This Row],[TransactionDate]], "tttt")</f>
        <v>Monday</v>
      </c>
      <c r="N4536" s="2" t="s">
        <v>16</v>
      </c>
    </row>
    <row r="4537" spans="1:14" ht="14.5" x14ac:dyDescent="0.35">
      <c r="A4537" s="2" t="s">
        <v>9104</v>
      </c>
      <c r="B4537" s="2" t="s">
        <v>9105</v>
      </c>
      <c r="C4537" s="2">
        <v>49</v>
      </c>
      <c r="D4537" s="2" t="s">
        <v>39</v>
      </c>
      <c r="E4537" s="2" t="s">
        <v>52</v>
      </c>
      <c r="F4537" s="2" t="s">
        <v>14</v>
      </c>
      <c r="G4537" s="2" t="s">
        <v>36</v>
      </c>
      <c r="H4537" s="7">
        <v>31332.63</v>
      </c>
      <c r="I4537" s="3">
        <v>45035</v>
      </c>
      <c r="J4537" s="3" t="str">
        <f>TEXT(NIgerian_Fintech[[#This Row],[TransactionDate]], "JJJJ")</f>
        <v>2023</v>
      </c>
      <c r="K4537" s="3" t="str">
        <f>TEXT(NIgerian_Fintech[[#This Row],[TransactionDate]], "MMMM")</f>
        <v>April</v>
      </c>
      <c r="L4537" s="3" t="str">
        <f>TEXT(NIgerian_Fintech[[#This Row],[TransactionDate]], "MM")</f>
        <v>04</v>
      </c>
      <c r="M4537" s="3" t="str">
        <f>TEXT(NIgerian_Fintech[[#This Row],[TransactionDate]], "tttt")</f>
        <v>Wednesday</v>
      </c>
      <c r="N4537" s="2" t="s">
        <v>16</v>
      </c>
    </row>
    <row r="4538" spans="1:14" ht="14.5" x14ac:dyDescent="0.35">
      <c r="A4538" s="2" t="s">
        <v>9106</v>
      </c>
      <c r="B4538" s="2" t="s">
        <v>9107</v>
      </c>
      <c r="C4538" s="2">
        <v>49</v>
      </c>
      <c r="D4538" s="2" t="s">
        <v>12</v>
      </c>
      <c r="E4538" s="2" t="s">
        <v>24</v>
      </c>
      <c r="F4538" s="2" t="s">
        <v>55</v>
      </c>
      <c r="G4538" s="2" t="s">
        <v>30</v>
      </c>
      <c r="H4538" s="7">
        <v>16642.77</v>
      </c>
      <c r="I4538" s="3">
        <v>45396</v>
      </c>
      <c r="J4538" s="3" t="str">
        <f>TEXT(NIgerian_Fintech[[#This Row],[TransactionDate]], "JJJJ")</f>
        <v>2024</v>
      </c>
      <c r="K4538" s="3" t="str">
        <f>TEXT(NIgerian_Fintech[[#This Row],[TransactionDate]], "MMMM")</f>
        <v>April</v>
      </c>
      <c r="L4538" s="3" t="str">
        <f>TEXT(NIgerian_Fintech[[#This Row],[TransactionDate]], "MM")</f>
        <v>04</v>
      </c>
      <c r="M4538" s="3" t="str">
        <f>TEXT(NIgerian_Fintech[[#This Row],[TransactionDate]], "tttt")</f>
        <v>Sunday</v>
      </c>
      <c r="N4538" s="2" t="s">
        <v>69</v>
      </c>
    </row>
    <row r="4539" spans="1:14" ht="14.5" x14ac:dyDescent="0.35">
      <c r="A4539" s="2" t="s">
        <v>9108</v>
      </c>
      <c r="B4539" s="2" t="s">
        <v>9109</v>
      </c>
      <c r="C4539" s="2">
        <v>23</v>
      </c>
      <c r="D4539" s="2" t="s">
        <v>12</v>
      </c>
      <c r="E4539" s="2" t="s">
        <v>93</v>
      </c>
      <c r="F4539" s="2" t="s">
        <v>14</v>
      </c>
      <c r="G4539" s="2" t="s">
        <v>26</v>
      </c>
      <c r="H4539" s="7">
        <v>17450.97</v>
      </c>
      <c r="I4539" s="3">
        <v>45276</v>
      </c>
      <c r="J4539" s="3" t="str">
        <f>TEXT(NIgerian_Fintech[[#This Row],[TransactionDate]], "JJJJ")</f>
        <v>2023</v>
      </c>
      <c r="K4539" s="3" t="str">
        <f>TEXT(NIgerian_Fintech[[#This Row],[TransactionDate]], "MMMM")</f>
        <v>December</v>
      </c>
      <c r="L4539" s="3" t="str">
        <f>TEXT(NIgerian_Fintech[[#This Row],[TransactionDate]], "MM")</f>
        <v>12</v>
      </c>
      <c r="M4539" s="3" t="str">
        <f>TEXT(NIgerian_Fintech[[#This Row],[TransactionDate]], "tttt")</f>
        <v>Saturday</v>
      </c>
      <c r="N4539" s="2" t="s">
        <v>16</v>
      </c>
    </row>
    <row r="4540" spans="1:14" ht="14.5" x14ac:dyDescent="0.35">
      <c r="A4540" s="2" t="s">
        <v>9110</v>
      </c>
      <c r="B4540" s="2" t="s">
        <v>9111</v>
      </c>
      <c r="C4540" s="2">
        <v>55</v>
      </c>
      <c r="D4540" s="2" t="s">
        <v>39</v>
      </c>
      <c r="E4540" s="2" t="s">
        <v>13</v>
      </c>
      <c r="F4540" s="2" t="s">
        <v>19</v>
      </c>
      <c r="G4540" s="2" t="s">
        <v>36</v>
      </c>
      <c r="H4540" s="7">
        <v>2002.42</v>
      </c>
      <c r="I4540" s="3">
        <v>45648</v>
      </c>
      <c r="J4540" s="3" t="str">
        <f>TEXT(NIgerian_Fintech[[#This Row],[TransactionDate]], "JJJJ")</f>
        <v>2024</v>
      </c>
      <c r="K4540" s="3" t="str">
        <f>TEXT(NIgerian_Fintech[[#This Row],[TransactionDate]], "MMMM")</f>
        <v>December</v>
      </c>
      <c r="L4540" s="3" t="str">
        <f>TEXT(NIgerian_Fintech[[#This Row],[TransactionDate]], "MM")</f>
        <v>12</v>
      </c>
      <c r="M4540" s="3" t="str">
        <f>TEXT(NIgerian_Fintech[[#This Row],[TransactionDate]], "tttt")</f>
        <v>Sunday</v>
      </c>
      <c r="N4540" s="2" t="s">
        <v>16</v>
      </c>
    </row>
    <row r="4541" spans="1:14" ht="14.5" x14ac:dyDescent="0.35">
      <c r="A4541" s="2" t="s">
        <v>9112</v>
      </c>
      <c r="B4541" s="2" t="s">
        <v>9113</v>
      </c>
      <c r="C4541" s="2">
        <v>34</v>
      </c>
      <c r="D4541" s="2" t="s">
        <v>39</v>
      </c>
      <c r="E4541" s="2" t="s">
        <v>24</v>
      </c>
      <c r="F4541" s="2" t="s">
        <v>25</v>
      </c>
      <c r="G4541" s="2" t="s">
        <v>26</v>
      </c>
      <c r="H4541" s="7">
        <v>6470.6</v>
      </c>
      <c r="I4541" s="3">
        <v>45075</v>
      </c>
      <c r="J4541" s="3" t="str">
        <f>TEXT(NIgerian_Fintech[[#This Row],[TransactionDate]], "JJJJ")</f>
        <v>2023</v>
      </c>
      <c r="K4541" s="3" t="str">
        <f>TEXT(NIgerian_Fintech[[#This Row],[TransactionDate]], "MMMM")</f>
        <v>May</v>
      </c>
      <c r="L4541" s="3" t="str">
        <f>TEXT(NIgerian_Fintech[[#This Row],[TransactionDate]], "MM")</f>
        <v>05</v>
      </c>
      <c r="M4541" s="3" t="str">
        <f>TEXT(NIgerian_Fintech[[#This Row],[TransactionDate]], "tttt")</f>
        <v>Monday</v>
      </c>
      <c r="N4541" s="2" t="s">
        <v>16</v>
      </c>
    </row>
    <row r="4542" spans="1:14" ht="14.5" x14ac:dyDescent="0.35">
      <c r="A4542" s="2" t="s">
        <v>9114</v>
      </c>
      <c r="B4542" s="2" t="s">
        <v>9115</v>
      </c>
      <c r="C4542" s="2">
        <v>27</v>
      </c>
      <c r="D4542" s="2" t="s">
        <v>12</v>
      </c>
      <c r="E4542" s="2" t="s">
        <v>64</v>
      </c>
      <c r="F4542" s="2" t="s">
        <v>25</v>
      </c>
      <c r="G4542" s="2" t="s">
        <v>26</v>
      </c>
      <c r="H4542" s="7">
        <v>29823.32</v>
      </c>
      <c r="I4542" s="3">
        <v>45182</v>
      </c>
      <c r="J4542" s="3" t="str">
        <f>TEXT(NIgerian_Fintech[[#This Row],[TransactionDate]], "JJJJ")</f>
        <v>2023</v>
      </c>
      <c r="K4542" s="3" t="str">
        <f>TEXT(NIgerian_Fintech[[#This Row],[TransactionDate]], "MMMM")</f>
        <v>September</v>
      </c>
      <c r="L4542" s="3" t="str">
        <f>TEXT(NIgerian_Fintech[[#This Row],[TransactionDate]], "MM")</f>
        <v>09</v>
      </c>
      <c r="M4542" s="3" t="str">
        <f>TEXT(NIgerian_Fintech[[#This Row],[TransactionDate]], "tttt")</f>
        <v>Wednesday</v>
      </c>
      <c r="N4542" s="2" t="s">
        <v>16</v>
      </c>
    </row>
    <row r="4543" spans="1:14" ht="14.5" x14ac:dyDescent="0.35">
      <c r="A4543" s="2" t="s">
        <v>9116</v>
      </c>
      <c r="B4543" s="2" t="s">
        <v>9117</v>
      </c>
      <c r="C4543" s="2">
        <v>44</v>
      </c>
      <c r="D4543" s="2" t="s">
        <v>39</v>
      </c>
      <c r="E4543" s="2" t="s">
        <v>93</v>
      </c>
      <c r="F4543" s="2" t="s">
        <v>49</v>
      </c>
      <c r="G4543" s="2" t="s">
        <v>36</v>
      </c>
      <c r="H4543" s="7">
        <v>8739.15</v>
      </c>
      <c r="I4543" s="3">
        <v>45315</v>
      </c>
      <c r="J4543" s="3" t="str">
        <f>TEXT(NIgerian_Fintech[[#This Row],[TransactionDate]], "JJJJ")</f>
        <v>2024</v>
      </c>
      <c r="K4543" s="3" t="str">
        <f>TEXT(NIgerian_Fintech[[#This Row],[TransactionDate]], "MMMM")</f>
        <v>January</v>
      </c>
      <c r="L4543" s="3" t="str">
        <f>TEXT(NIgerian_Fintech[[#This Row],[TransactionDate]], "MM")</f>
        <v>01</v>
      </c>
      <c r="M4543" s="3" t="str">
        <f>TEXT(NIgerian_Fintech[[#This Row],[TransactionDate]], "tttt")</f>
        <v>Wednesday</v>
      </c>
      <c r="N4543" s="2" t="s">
        <v>16</v>
      </c>
    </row>
    <row r="4544" spans="1:14" ht="14.5" x14ac:dyDescent="0.35">
      <c r="A4544" s="2" t="s">
        <v>9118</v>
      </c>
      <c r="B4544" s="2" t="s">
        <v>9119</v>
      </c>
      <c r="C4544" s="2">
        <v>52</v>
      </c>
      <c r="D4544" s="2" t="s">
        <v>12</v>
      </c>
      <c r="E4544" s="2" t="s">
        <v>64</v>
      </c>
      <c r="F4544" s="2" t="s">
        <v>35</v>
      </c>
      <c r="G4544" s="2" t="s">
        <v>15</v>
      </c>
      <c r="H4544" s="7">
        <v>1082.3800000000001</v>
      </c>
      <c r="I4544" s="3">
        <v>45125</v>
      </c>
      <c r="J4544" s="3" t="str">
        <f>TEXT(NIgerian_Fintech[[#This Row],[TransactionDate]], "JJJJ")</f>
        <v>2023</v>
      </c>
      <c r="K4544" s="3" t="str">
        <f>TEXT(NIgerian_Fintech[[#This Row],[TransactionDate]], "MMMM")</f>
        <v>July</v>
      </c>
      <c r="L4544" s="3" t="str">
        <f>TEXT(NIgerian_Fintech[[#This Row],[TransactionDate]], "MM")</f>
        <v>07</v>
      </c>
      <c r="M4544" s="3" t="str">
        <f>TEXT(NIgerian_Fintech[[#This Row],[TransactionDate]], "tttt")</f>
        <v>Tuesday</v>
      </c>
      <c r="N4544" s="2" t="s">
        <v>16</v>
      </c>
    </row>
    <row r="4545" spans="1:14" ht="14.5" x14ac:dyDescent="0.35">
      <c r="A4545" s="2" t="s">
        <v>9120</v>
      </c>
      <c r="B4545" s="2" t="s">
        <v>9121</v>
      </c>
      <c r="C4545" s="2">
        <v>38</v>
      </c>
      <c r="D4545" s="2" t="s">
        <v>12</v>
      </c>
      <c r="E4545" s="2" t="s">
        <v>24</v>
      </c>
      <c r="F4545" s="2" t="s">
        <v>25</v>
      </c>
      <c r="G4545" s="2" t="s">
        <v>26</v>
      </c>
      <c r="H4545" s="7">
        <v>13160.96</v>
      </c>
      <c r="I4545" s="3">
        <v>45369</v>
      </c>
      <c r="J4545" s="3" t="str">
        <f>TEXT(NIgerian_Fintech[[#This Row],[TransactionDate]], "JJJJ")</f>
        <v>2024</v>
      </c>
      <c r="K4545" s="3" t="str">
        <f>TEXT(NIgerian_Fintech[[#This Row],[TransactionDate]], "MMMM")</f>
        <v>March</v>
      </c>
      <c r="L4545" s="3" t="str">
        <f>TEXT(NIgerian_Fintech[[#This Row],[TransactionDate]], "MM")</f>
        <v>03</v>
      </c>
      <c r="M4545" s="3" t="str">
        <f>TEXT(NIgerian_Fintech[[#This Row],[TransactionDate]], "tttt")</f>
        <v>Monday</v>
      </c>
      <c r="N4545" s="2" t="s">
        <v>16</v>
      </c>
    </row>
    <row r="4546" spans="1:14" ht="14.5" x14ac:dyDescent="0.35">
      <c r="A4546" s="2" t="s">
        <v>9122</v>
      </c>
      <c r="B4546" s="2" t="s">
        <v>9123</v>
      </c>
      <c r="C4546" s="2">
        <v>42</v>
      </c>
      <c r="D4546" s="2" t="s">
        <v>39</v>
      </c>
      <c r="E4546" s="2" t="s">
        <v>93</v>
      </c>
      <c r="F4546" s="2" t="s">
        <v>55</v>
      </c>
      <c r="G4546" s="2" t="s">
        <v>15</v>
      </c>
      <c r="H4546" s="7">
        <v>438.75</v>
      </c>
      <c r="I4546" s="3">
        <v>45112</v>
      </c>
      <c r="J4546" s="3" t="str">
        <f>TEXT(NIgerian_Fintech[[#This Row],[TransactionDate]], "JJJJ")</f>
        <v>2023</v>
      </c>
      <c r="K4546" s="3" t="str">
        <f>TEXT(NIgerian_Fintech[[#This Row],[TransactionDate]], "MMMM")</f>
        <v>July</v>
      </c>
      <c r="L4546" s="3" t="str">
        <f>TEXT(NIgerian_Fintech[[#This Row],[TransactionDate]], "MM")</f>
        <v>07</v>
      </c>
      <c r="M4546" s="3" t="str">
        <f>TEXT(NIgerian_Fintech[[#This Row],[TransactionDate]], "tttt")</f>
        <v>Wednesday</v>
      </c>
      <c r="N4546" s="2" t="s">
        <v>16</v>
      </c>
    </row>
    <row r="4547" spans="1:14" ht="14.5" x14ac:dyDescent="0.35">
      <c r="A4547" s="2" t="s">
        <v>9124</v>
      </c>
      <c r="B4547" s="2" t="s">
        <v>9125</v>
      </c>
      <c r="C4547" s="2">
        <v>45</v>
      </c>
      <c r="D4547" s="2" t="s">
        <v>12</v>
      </c>
      <c r="E4547" s="2" t="s">
        <v>64</v>
      </c>
      <c r="F4547" s="2" t="s">
        <v>55</v>
      </c>
      <c r="G4547" s="2" t="s">
        <v>26</v>
      </c>
      <c r="H4547" s="7">
        <v>13559.49</v>
      </c>
      <c r="I4547" s="3">
        <v>45270</v>
      </c>
      <c r="J4547" s="3" t="str">
        <f>TEXT(NIgerian_Fintech[[#This Row],[TransactionDate]], "JJJJ")</f>
        <v>2023</v>
      </c>
      <c r="K4547" s="3" t="str">
        <f>TEXT(NIgerian_Fintech[[#This Row],[TransactionDate]], "MMMM")</f>
        <v>December</v>
      </c>
      <c r="L4547" s="3" t="str">
        <f>TEXT(NIgerian_Fintech[[#This Row],[TransactionDate]], "MM")</f>
        <v>12</v>
      </c>
      <c r="M4547" s="3" t="str">
        <f>TEXT(NIgerian_Fintech[[#This Row],[TransactionDate]], "tttt")</f>
        <v>Sunday</v>
      </c>
      <c r="N4547" s="2" t="s">
        <v>16</v>
      </c>
    </row>
    <row r="4548" spans="1:14" ht="14.5" x14ac:dyDescent="0.35">
      <c r="A4548" s="2" t="s">
        <v>9126</v>
      </c>
      <c r="B4548" s="2" t="s">
        <v>9127</v>
      </c>
      <c r="C4548" s="2">
        <v>64</v>
      </c>
      <c r="D4548" s="2" t="s">
        <v>12</v>
      </c>
      <c r="E4548" s="2" t="s">
        <v>29</v>
      </c>
      <c r="F4548" s="2" t="s">
        <v>55</v>
      </c>
      <c r="G4548" s="2" t="s">
        <v>36</v>
      </c>
      <c r="H4548" s="7">
        <v>21183.71</v>
      </c>
      <c r="I4548" s="3">
        <v>45603</v>
      </c>
      <c r="J4548" s="3" t="str">
        <f>TEXT(NIgerian_Fintech[[#This Row],[TransactionDate]], "JJJJ")</f>
        <v>2024</v>
      </c>
      <c r="K4548" s="3" t="str">
        <f>TEXT(NIgerian_Fintech[[#This Row],[TransactionDate]], "MMMM")</f>
        <v>November</v>
      </c>
      <c r="L4548" s="3" t="str">
        <f>TEXT(NIgerian_Fintech[[#This Row],[TransactionDate]], "MM")</f>
        <v>11</v>
      </c>
      <c r="M4548" s="3" t="str">
        <f>TEXT(NIgerian_Fintech[[#This Row],[TransactionDate]], "tttt")</f>
        <v>Thursday</v>
      </c>
      <c r="N4548" s="2" t="s">
        <v>16</v>
      </c>
    </row>
    <row r="4549" spans="1:14" ht="14.5" x14ac:dyDescent="0.35">
      <c r="A4549" s="2" t="s">
        <v>9128</v>
      </c>
      <c r="B4549" s="2" t="s">
        <v>9129</v>
      </c>
      <c r="C4549" s="2">
        <v>32</v>
      </c>
      <c r="D4549" s="2" t="s">
        <v>12</v>
      </c>
      <c r="E4549" s="2" t="s">
        <v>74</v>
      </c>
      <c r="F4549" s="2" t="s">
        <v>19</v>
      </c>
      <c r="G4549" s="2" t="s">
        <v>26</v>
      </c>
      <c r="H4549" s="7">
        <v>5538.2</v>
      </c>
      <c r="I4549" s="3">
        <v>45034</v>
      </c>
      <c r="J4549" s="3" t="str">
        <f>TEXT(NIgerian_Fintech[[#This Row],[TransactionDate]], "JJJJ")</f>
        <v>2023</v>
      </c>
      <c r="K4549" s="3" t="str">
        <f>TEXT(NIgerian_Fintech[[#This Row],[TransactionDate]], "MMMM")</f>
        <v>April</v>
      </c>
      <c r="L4549" s="3" t="str">
        <f>TEXT(NIgerian_Fintech[[#This Row],[TransactionDate]], "MM")</f>
        <v>04</v>
      </c>
      <c r="M4549" s="3" t="str">
        <f>TEXT(NIgerian_Fintech[[#This Row],[TransactionDate]], "tttt")</f>
        <v>Tuesday</v>
      </c>
      <c r="N4549" s="2" t="s">
        <v>16</v>
      </c>
    </row>
    <row r="4550" spans="1:14" ht="14.5" x14ac:dyDescent="0.35">
      <c r="A4550" s="2" t="s">
        <v>9130</v>
      </c>
      <c r="B4550" s="2" t="s">
        <v>9131</v>
      </c>
      <c r="C4550" s="2">
        <v>21</v>
      </c>
      <c r="D4550" s="2" t="s">
        <v>39</v>
      </c>
      <c r="E4550" s="2" t="s">
        <v>64</v>
      </c>
      <c r="F4550" s="2" t="s">
        <v>25</v>
      </c>
      <c r="G4550" s="2" t="s">
        <v>20</v>
      </c>
      <c r="H4550" s="7">
        <v>5337.75</v>
      </c>
      <c r="I4550" s="3">
        <v>45521</v>
      </c>
      <c r="J4550" s="3" t="str">
        <f>TEXT(NIgerian_Fintech[[#This Row],[TransactionDate]], "JJJJ")</f>
        <v>2024</v>
      </c>
      <c r="K4550" s="3" t="str">
        <f>TEXT(NIgerian_Fintech[[#This Row],[TransactionDate]], "MMMM")</f>
        <v>August</v>
      </c>
      <c r="L4550" s="3" t="str">
        <f>TEXT(NIgerian_Fintech[[#This Row],[TransactionDate]], "MM")</f>
        <v>08</v>
      </c>
      <c r="M4550" s="3" t="str">
        <f>TEXT(NIgerian_Fintech[[#This Row],[TransactionDate]], "tttt")</f>
        <v>Saturday</v>
      </c>
      <c r="N4550" s="2" t="s">
        <v>21</v>
      </c>
    </row>
    <row r="4551" spans="1:14" ht="14.5" x14ac:dyDescent="0.35">
      <c r="A4551" s="2" t="s">
        <v>9132</v>
      </c>
      <c r="B4551" s="2" t="s">
        <v>9133</v>
      </c>
      <c r="C4551" s="2">
        <v>46</v>
      </c>
      <c r="D4551" s="2" t="s">
        <v>39</v>
      </c>
      <c r="E4551" s="2" t="s">
        <v>29</v>
      </c>
      <c r="F4551" s="2" t="s">
        <v>25</v>
      </c>
      <c r="G4551" s="2" t="s">
        <v>20</v>
      </c>
      <c r="H4551" s="7">
        <v>3627.09</v>
      </c>
      <c r="I4551" s="3">
        <v>45006</v>
      </c>
      <c r="J4551" s="3" t="str">
        <f>TEXT(NIgerian_Fintech[[#This Row],[TransactionDate]], "JJJJ")</f>
        <v>2023</v>
      </c>
      <c r="K4551" s="3" t="str">
        <f>TEXT(NIgerian_Fintech[[#This Row],[TransactionDate]], "MMMM")</f>
        <v>March</v>
      </c>
      <c r="L4551" s="3" t="str">
        <f>TEXT(NIgerian_Fintech[[#This Row],[TransactionDate]], "MM")</f>
        <v>03</v>
      </c>
      <c r="M4551" s="3" t="str">
        <f>TEXT(NIgerian_Fintech[[#This Row],[TransactionDate]], "tttt")</f>
        <v>Tuesday</v>
      </c>
      <c r="N4551" s="2" t="s">
        <v>16</v>
      </c>
    </row>
    <row r="4552" spans="1:14" ht="14.5" x14ac:dyDescent="0.35">
      <c r="A4552" s="2" t="s">
        <v>9134</v>
      </c>
      <c r="B4552" s="2" t="s">
        <v>9135</v>
      </c>
      <c r="C4552" s="2">
        <v>26</v>
      </c>
      <c r="D4552" s="2" t="s">
        <v>39</v>
      </c>
      <c r="E4552" s="2" t="s">
        <v>24</v>
      </c>
      <c r="F4552" s="2" t="s">
        <v>55</v>
      </c>
      <c r="G4552" s="2" t="s">
        <v>26</v>
      </c>
      <c r="H4552" s="7">
        <v>20950.689999999999</v>
      </c>
      <c r="I4552" s="3">
        <v>45179</v>
      </c>
      <c r="J4552" s="3" t="str">
        <f>TEXT(NIgerian_Fintech[[#This Row],[TransactionDate]], "JJJJ")</f>
        <v>2023</v>
      </c>
      <c r="K4552" s="3" t="str">
        <f>TEXT(NIgerian_Fintech[[#This Row],[TransactionDate]], "MMMM")</f>
        <v>September</v>
      </c>
      <c r="L4552" s="3" t="str">
        <f>TEXT(NIgerian_Fintech[[#This Row],[TransactionDate]], "MM")</f>
        <v>09</v>
      </c>
      <c r="M4552" s="3" t="str">
        <f>TEXT(NIgerian_Fintech[[#This Row],[TransactionDate]], "tttt")</f>
        <v>Sunday</v>
      </c>
      <c r="N4552" s="2" t="s">
        <v>16</v>
      </c>
    </row>
    <row r="4553" spans="1:14" ht="14.5" x14ac:dyDescent="0.35">
      <c r="A4553" s="2" t="s">
        <v>9136</v>
      </c>
      <c r="B4553" s="2" t="s">
        <v>9137</v>
      </c>
      <c r="C4553" s="2">
        <v>44</v>
      </c>
      <c r="D4553" s="2" t="s">
        <v>12</v>
      </c>
      <c r="E4553" s="2" t="s">
        <v>74</v>
      </c>
      <c r="F4553" s="2" t="s">
        <v>49</v>
      </c>
      <c r="G4553" s="2" t="s">
        <v>36</v>
      </c>
      <c r="H4553" s="7">
        <v>7935.97</v>
      </c>
      <c r="I4553" s="3">
        <v>44951</v>
      </c>
      <c r="J4553" s="3" t="str">
        <f>TEXT(NIgerian_Fintech[[#This Row],[TransactionDate]], "JJJJ")</f>
        <v>2023</v>
      </c>
      <c r="K4553" s="3" t="str">
        <f>TEXT(NIgerian_Fintech[[#This Row],[TransactionDate]], "MMMM")</f>
        <v>January</v>
      </c>
      <c r="L4553" s="3" t="str">
        <f>TEXT(NIgerian_Fintech[[#This Row],[TransactionDate]], "MM")</f>
        <v>01</v>
      </c>
      <c r="M4553" s="3" t="str">
        <f>TEXT(NIgerian_Fintech[[#This Row],[TransactionDate]], "tttt")</f>
        <v>Wednesday</v>
      </c>
      <c r="N4553" s="2" t="s">
        <v>16</v>
      </c>
    </row>
    <row r="4554" spans="1:14" ht="14.5" x14ac:dyDescent="0.35">
      <c r="A4554" s="2" t="s">
        <v>9138</v>
      </c>
      <c r="B4554" s="2" t="s">
        <v>9139</v>
      </c>
      <c r="C4554" s="2">
        <v>43</v>
      </c>
      <c r="D4554" s="2" t="s">
        <v>12</v>
      </c>
      <c r="E4554" s="2" t="s">
        <v>42</v>
      </c>
      <c r="F4554" s="2" t="s">
        <v>49</v>
      </c>
      <c r="G4554" s="2" t="s">
        <v>36</v>
      </c>
      <c r="H4554" s="7">
        <v>8657.4</v>
      </c>
      <c r="I4554" s="3">
        <v>45209</v>
      </c>
      <c r="J4554" s="3" t="str">
        <f>TEXT(NIgerian_Fintech[[#This Row],[TransactionDate]], "JJJJ")</f>
        <v>2023</v>
      </c>
      <c r="K4554" s="3" t="str">
        <f>TEXT(NIgerian_Fintech[[#This Row],[TransactionDate]], "MMMM")</f>
        <v>October</v>
      </c>
      <c r="L4554" s="3" t="str">
        <f>TEXT(NIgerian_Fintech[[#This Row],[TransactionDate]], "MM")</f>
        <v>10</v>
      </c>
      <c r="M4554" s="3" t="str">
        <f>TEXT(NIgerian_Fintech[[#This Row],[TransactionDate]], "tttt")</f>
        <v>Tuesday</v>
      </c>
      <c r="N4554" s="2" t="s">
        <v>16</v>
      </c>
    </row>
    <row r="4555" spans="1:14" ht="14.5" x14ac:dyDescent="0.35">
      <c r="A4555" s="2" t="s">
        <v>9140</v>
      </c>
      <c r="B4555" s="2" t="s">
        <v>9141</v>
      </c>
      <c r="C4555" s="2">
        <v>36</v>
      </c>
      <c r="D4555" s="2" t="s">
        <v>39</v>
      </c>
      <c r="E4555" s="2" t="s">
        <v>74</v>
      </c>
      <c r="F4555" s="2" t="s">
        <v>25</v>
      </c>
      <c r="G4555" s="2" t="s">
        <v>30</v>
      </c>
      <c r="H4555" s="7">
        <v>10838.44</v>
      </c>
      <c r="I4555" s="3">
        <v>45489</v>
      </c>
      <c r="J4555" s="3" t="str">
        <f>TEXT(NIgerian_Fintech[[#This Row],[TransactionDate]], "JJJJ")</f>
        <v>2024</v>
      </c>
      <c r="K4555" s="3" t="str">
        <f>TEXT(NIgerian_Fintech[[#This Row],[TransactionDate]], "MMMM")</f>
        <v>July</v>
      </c>
      <c r="L4555" s="3" t="str">
        <f>TEXT(NIgerian_Fintech[[#This Row],[TransactionDate]], "MM")</f>
        <v>07</v>
      </c>
      <c r="M4555" s="3" t="str">
        <f>TEXT(NIgerian_Fintech[[#This Row],[TransactionDate]], "tttt")</f>
        <v>Tuesday</v>
      </c>
      <c r="N4555" s="2" t="s">
        <v>16</v>
      </c>
    </row>
    <row r="4556" spans="1:14" ht="14.5" x14ac:dyDescent="0.35">
      <c r="A4556" s="2" t="s">
        <v>9142</v>
      </c>
      <c r="B4556" s="2" t="s">
        <v>9143</v>
      </c>
      <c r="C4556" s="2">
        <v>45</v>
      </c>
      <c r="D4556" s="2" t="s">
        <v>39</v>
      </c>
      <c r="E4556" s="2" t="s">
        <v>64</v>
      </c>
      <c r="F4556" s="2" t="s">
        <v>25</v>
      </c>
      <c r="G4556" s="2" t="s">
        <v>36</v>
      </c>
      <c r="H4556" s="7">
        <v>3570.05</v>
      </c>
      <c r="I4556" s="3">
        <v>45546</v>
      </c>
      <c r="J4556" s="3" t="str">
        <f>TEXT(NIgerian_Fintech[[#This Row],[TransactionDate]], "JJJJ")</f>
        <v>2024</v>
      </c>
      <c r="K4556" s="3" t="str">
        <f>TEXT(NIgerian_Fintech[[#This Row],[TransactionDate]], "MMMM")</f>
        <v>September</v>
      </c>
      <c r="L4556" s="3" t="str">
        <f>TEXT(NIgerian_Fintech[[#This Row],[TransactionDate]], "MM")</f>
        <v>09</v>
      </c>
      <c r="M4556" s="3" t="str">
        <f>TEXT(NIgerian_Fintech[[#This Row],[TransactionDate]], "tttt")</f>
        <v>Wednesday</v>
      </c>
      <c r="N4556" s="2" t="s">
        <v>16</v>
      </c>
    </row>
    <row r="4557" spans="1:14" ht="14.5" x14ac:dyDescent="0.35">
      <c r="A4557" s="2" t="s">
        <v>9144</v>
      </c>
      <c r="B4557" s="2" t="s">
        <v>9145</v>
      </c>
      <c r="C4557" s="2">
        <v>34</v>
      </c>
      <c r="D4557" s="2" t="s">
        <v>39</v>
      </c>
      <c r="E4557" s="2" t="s">
        <v>52</v>
      </c>
      <c r="F4557" s="2" t="s">
        <v>14</v>
      </c>
      <c r="G4557" s="2" t="s">
        <v>15</v>
      </c>
      <c r="H4557" s="7">
        <v>5670.19</v>
      </c>
      <c r="I4557" s="3">
        <v>45164</v>
      </c>
      <c r="J4557" s="3" t="str">
        <f>TEXT(NIgerian_Fintech[[#This Row],[TransactionDate]], "JJJJ")</f>
        <v>2023</v>
      </c>
      <c r="K4557" s="3" t="str">
        <f>TEXT(NIgerian_Fintech[[#This Row],[TransactionDate]], "MMMM")</f>
        <v>August</v>
      </c>
      <c r="L4557" s="3" t="str">
        <f>TEXT(NIgerian_Fintech[[#This Row],[TransactionDate]], "MM")</f>
        <v>08</v>
      </c>
      <c r="M4557" s="3" t="str">
        <f>TEXT(NIgerian_Fintech[[#This Row],[TransactionDate]], "tttt")</f>
        <v>Saturday</v>
      </c>
      <c r="N4557" s="2" t="s">
        <v>16</v>
      </c>
    </row>
    <row r="4558" spans="1:14" ht="14.5" x14ac:dyDescent="0.35">
      <c r="A4558" s="2" t="s">
        <v>9146</v>
      </c>
      <c r="B4558" s="2" t="s">
        <v>9147</v>
      </c>
      <c r="C4558" s="2">
        <v>60</v>
      </c>
      <c r="D4558" s="2" t="s">
        <v>12</v>
      </c>
      <c r="E4558" s="2" t="s">
        <v>52</v>
      </c>
      <c r="F4558" s="2" t="s">
        <v>25</v>
      </c>
      <c r="G4558" s="2" t="s">
        <v>26</v>
      </c>
      <c r="H4558" s="7">
        <v>13532.69</v>
      </c>
      <c r="I4558" s="3">
        <v>45242</v>
      </c>
      <c r="J4558" s="3" t="str">
        <f>TEXT(NIgerian_Fintech[[#This Row],[TransactionDate]], "JJJJ")</f>
        <v>2023</v>
      </c>
      <c r="K4558" s="3" t="str">
        <f>TEXT(NIgerian_Fintech[[#This Row],[TransactionDate]], "MMMM")</f>
        <v>November</v>
      </c>
      <c r="L4558" s="3" t="str">
        <f>TEXT(NIgerian_Fintech[[#This Row],[TransactionDate]], "MM")</f>
        <v>11</v>
      </c>
      <c r="M4558" s="3" t="str">
        <f>TEXT(NIgerian_Fintech[[#This Row],[TransactionDate]], "tttt")</f>
        <v>Sunday</v>
      </c>
      <c r="N4558" s="2" t="s">
        <v>16</v>
      </c>
    </row>
    <row r="4559" spans="1:14" ht="14.5" x14ac:dyDescent="0.35">
      <c r="A4559" s="2" t="s">
        <v>9148</v>
      </c>
      <c r="B4559" s="2" t="s">
        <v>9149</v>
      </c>
      <c r="C4559" s="2">
        <v>58</v>
      </c>
      <c r="D4559" s="2" t="s">
        <v>39</v>
      </c>
      <c r="E4559" s="2" t="s">
        <v>42</v>
      </c>
      <c r="F4559" s="2" t="s">
        <v>55</v>
      </c>
      <c r="G4559" s="2" t="s">
        <v>20</v>
      </c>
      <c r="H4559" s="7">
        <v>42327.08</v>
      </c>
      <c r="I4559" s="3">
        <v>45389</v>
      </c>
      <c r="J4559" s="3" t="str">
        <f>TEXT(NIgerian_Fintech[[#This Row],[TransactionDate]], "JJJJ")</f>
        <v>2024</v>
      </c>
      <c r="K4559" s="3" t="str">
        <f>TEXT(NIgerian_Fintech[[#This Row],[TransactionDate]], "MMMM")</f>
        <v>April</v>
      </c>
      <c r="L4559" s="3" t="str">
        <f>TEXT(NIgerian_Fintech[[#This Row],[TransactionDate]], "MM")</f>
        <v>04</v>
      </c>
      <c r="M4559" s="3" t="str">
        <f>TEXT(NIgerian_Fintech[[#This Row],[TransactionDate]], "tttt")</f>
        <v>Sunday</v>
      </c>
      <c r="N4559" s="2" t="s">
        <v>16</v>
      </c>
    </row>
    <row r="4560" spans="1:14" ht="14.5" x14ac:dyDescent="0.35">
      <c r="A4560" s="2" t="s">
        <v>9150</v>
      </c>
      <c r="B4560" s="2" t="s">
        <v>9151</v>
      </c>
      <c r="C4560" s="2">
        <v>59</v>
      </c>
      <c r="D4560" s="2" t="s">
        <v>12</v>
      </c>
      <c r="E4560" s="2" t="s">
        <v>64</v>
      </c>
      <c r="F4560" s="2" t="s">
        <v>35</v>
      </c>
      <c r="G4560" s="2" t="s">
        <v>36</v>
      </c>
      <c r="H4560" s="7">
        <v>349.08</v>
      </c>
      <c r="I4560" s="3">
        <v>45624</v>
      </c>
      <c r="J4560" s="3" t="str">
        <f>TEXT(NIgerian_Fintech[[#This Row],[TransactionDate]], "JJJJ")</f>
        <v>2024</v>
      </c>
      <c r="K4560" s="3" t="str">
        <f>TEXT(NIgerian_Fintech[[#This Row],[TransactionDate]], "MMMM")</f>
        <v>November</v>
      </c>
      <c r="L4560" s="3" t="str">
        <f>TEXT(NIgerian_Fintech[[#This Row],[TransactionDate]], "MM")</f>
        <v>11</v>
      </c>
      <c r="M4560" s="3" t="str">
        <f>TEXT(NIgerian_Fintech[[#This Row],[TransactionDate]], "tttt")</f>
        <v>Thursday</v>
      </c>
      <c r="N4560" s="2" t="s">
        <v>16</v>
      </c>
    </row>
    <row r="4561" spans="1:14" ht="14.5" x14ac:dyDescent="0.35">
      <c r="A4561" s="2" t="s">
        <v>9152</v>
      </c>
      <c r="B4561" s="2" t="s">
        <v>9153</v>
      </c>
      <c r="C4561" s="2">
        <v>37</v>
      </c>
      <c r="D4561" s="2" t="s">
        <v>39</v>
      </c>
      <c r="E4561" s="2" t="s">
        <v>74</v>
      </c>
      <c r="F4561" s="2" t="s">
        <v>19</v>
      </c>
      <c r="G4561" s="2" t="s">
        <v>20</v>
      </c>
      <c r="H4561" s="7">
        <v>435.85</v>
      </c>
      <c r="I4561" s="3">
        <v>45518</v>
      </c>
      <c r="J4561" s="3" t="str">
        <f>TEXT(NIgerian_Fintech[[#This Row],[TransactionDate]], "JJJJ")</f>
        <v>2024</v>
      </c>
      <c r="K4561" s="3" t="str">
        <f>TEXT(NIgerian_Fintech[[#This Row],[TransactionDate]], "MMMM")</f>
        <v>August</v>
      </c>
      <c r="L4561" s="3" t="str">
        <f>TEXT(NIgerian_Fintech[[#This Row],[TransactionDate]], "MM")</f>
        <v>08</v>
      </c>
      <c r="M4561" s="3" t="str">
        <f>TEXT(NIgerian_Fintech[[#This Row],[TransactionDate]], "tttt")</f>
        <v>Wednesday</v>
      </c>
      <c r="N4561" s="2" t="s">
        <v>69</v>
      </c>
    </row>
    <row r="4562" spans="1:14" ht="14.5" x14ac:dyDescent="0.35">
      <c r="A4562" s="2" t="s">
        <v>9154</v>
      </c>
      <c r="B4562" s="2" t="s">
        <v>9155</v>
      </c>
      <c r="C4562" s="2">
        <v>62</v>
      </c>
      <c r="D4562" s="2" t="s">
        <v>12</v>
      </c>
      <c r="E4562" s="2" t="s">
        <v>52</v>
      </c>
      <c r="F4562" s="2" t="s">
        <v>25</v>
      </c>
      <c r="G4562" s="2" t="s">
        <v>30</v>
      </c>
      <c r="H4562" s="7">
        <v>5587.6</v>
      </c>
      <c r="I4562" s="3">
        <v>45534</v>
      </c>
      <c r="J4562" s="3" t="str">
        <f>TEXT(NIgerian_Fintech[[#This Row],[TransactionDate]], "JJJJ")</f>
        <v>2024</v>
      </c>
      <c r="K4562" s="3" t="str">
        <f>TEXT(NIgerian_Fintech[[#This Row],[TransactionDate]], "MMMM")</f>
        <v>August</v>
      </c>
      <c r="L4562" s="3" t="str">
        <f>TEXT(NIgerian_Fintech[[#This Row],[TransactionDate]], "MM")</f>
        <v>08</v>
      </c>
      <c r="M4562" s="3" t="str">
        <f>TEXT(NIgerian_Fintech[[#This Row],[TransactionDate]], "tttt")</f>
        <v>Friday</v>
      </c>
      <c r="N4562" s="2" t="s">
        <v>16</v>
      </c>
    </row>
    <row r="4563" spans="1:14" ht="14.5" x14ac:dyDescent="0.35">
      <c r="A4563" s="2" t="s">
        <v>9156</v>
      </c>
      <c r="B4563" s="2" t="s">
        <v>9157</v>
      </c>
      <c r="C4563" s="2">
        <v>57</v>
      </c>
      <c r="D4563" s="2" t="s">
        <v>12</v>
      </c>
      <c r="E4563" s="2" t="s">
        <v>93</v>
      </c>
      <c r="F4563" s="2" t="s">
        <v>25</v>
      </c>
      <c r="G4563" s="2" t="s">
        <v>26</v>
      </c>
      <c r="H4563" s="7">
        <v>10776.98</v>
      </c>
      <c r="I4563" s="3">
        <v>45308</v>
      </c>
      <c r="J4563" s="3" t="str">
        <f>TEXT(NIgerian_Fintech[[#This Row],[TransactionDate]], "JJJJ")</f>
        <v>2024</v>
      </c>
      <c r="K4563" s="3" t="str">
        <f>TEXT(NIgerian_Fintech[[#This Row],[TransactionDate]], "MMMM")</f>
        <v>January</v>
      </c>
      <c r="L4563" s="3" t="str">
        <f>TEXT(NIgerian_Fintech[[#This Row],[TransactionDate]], "MM")</f>
        <v>01</v>
      </c>
      <c r="M4563" s="3" t="str">
        <f>TEXT(NIgerian_Fintech[[#This Row],[TransactionDate]], "tttt")</f>
        <v>Wednesday</v>
      </c>
      <c r="N4563" s="2" t="s">
        <v>16</v>
      </c>
    </row>
    <row r="4564" spans="1:14" ht="14.5" x14ac:dyDescent="0.35">
      <c r="A4564" s="2" t="s">
        <v>9158</v>
      </c>
      <c r="B4564" s="2" t="s">
        <v>9159</v>
      </c>
      <c r="C4564" s="2">
        <v>56</v>
      </c>
      <c r="D4564" s="2" t="s">
        <v>39</v>
      </c>
      <c r="E4564" s="2" t="s">
        <v>13</v>
      </c>
      <c r="F4564" s="2" t="s">
        <v>55</v>
      </c>
      <c r="G4564" s="2" t="s">
        <v>36</v>
      </c>
      <c r="H4564" s="7">
        <v>4883.54</v>
      </c>
      <c r="I4564" s="3">
        <v>45391</v>
      </c>
      <c r="J4564" s="3" t="str">
        <f>TEXT(NIgerian_Fintech[[#This Row],[TransactionDate]], "JJJJ")</f>
        <v>2024</v>
      </c>
      <c r="K4564" s="3" t="str">
        <f>TEXT(NIgerian_Fintech[[#This Row],[TransactionDate]], "MMMM")</f>
        <v>April</v>
      </c>
      <c r="L4564" s="3" t="str">
        <f>TEXT(NIgerian_Fintech[[#This Row],[TransactionDate]], "MM")</f>
        <v>04</v>
      </c>
      <c r="M4564" s="3" t="str">
        <f>TEXT(NIgerian_Fintech[[#This Row],[TransactionDate]], "tttt")</f>
        <v>Tuesday</v>
      </c>
      <c r="N4564" s="2" t="s">
        <v>16</v>
      </c>
    </row>
    <row r="4565" spans="1:14" ht="14.5" x14ac:dyDescent="0.35">
      <c r="A4565" s="2" t="s">
        <v>9160</v>
      </c>
      <c r="B4565" s="2" t="s">
        <v>9161</v>
      </c>
      <c r="C4565" s="2">
        <v>40</v>
      </c>
      <c r="D4565" s="2" t="s">
        <v>12</v>
      </c>
      <c r="E4565" s="2" t="s">
        <v>64</v>
      </c>
      <c r="F4565" s="2" t="s">
        <v>14</v>
      </c>
      <c r="G4565" s="2" t="s">
        <v>20</v>
      </c>
      <c r="H4565" s="7">
        <v>79256.75</v>
      </c>
      <c r="I4565" s="3">
        <v>45076</v>
      </c>
      <c r="J4565" s="3" t="str">
        <f>TEXT(NIgerian_Fintech[[#This Row],[TransactionDate]], "JJJJ")</f>
        <v>2023</v>
      </c>
      <c r="K4565" s="3" t="str">
        <f>TEXT(NIgerian_Fintech[[#This Row],[TransactionDate]], "MMMM")</f>
        <v>May</v>
      </c>
      <c r="L4565" s="3" t="str">
        <f>TEXT(NIgerian_Fintech[[#This Row],[TransactionDate]], "MM")</f>
        <v>05</v>
      </c>
      <c r="M4565" s="3" t="str">
        <f>TEXT(NIgerian_Fintech[[#This Row],[TransactionDate]], "tttt")</f>
        <v>Tuesday</v>
      </c>
      <c r="N4565" s="2" t="s">
        <v>16</v>
      </c>
    </row>
    <row r="4566" spans="1:14" ht="14.5" x14ac:dyDescent="0.35">
      <c r="A4566" s="2" t="s">
        <v>9162</v>
      </c>
      <c r="B4566" s="2" t="s">
        <v>9163</v>
      </c>
      <c r="C4566" s="2">
        <v>64</v>
      </c>
      <c r="D4566" s="2" t="s">
        <v>39</v>
      </c>
      <c r="E4566" s="2" t="s">
        <v>29</v>
      </c>
      <c r="F4566" s="2" t="s">
        <v>35</v>
      </c>
      <c r="G4566" s="2" t="s">
        <v>36</v>
      </c>
      <c r="H4566" s="7">
        <v>2173.59</v>
      </c>
      <c r="I4566" s="3">
        <v>45278</v>
      </c>
      <c r="J4566" s="3" t="str">
        <f>TEXT(NIgerian_Fintech[[#This Row],[TransactionDate]], "JJJJ")</f>
        <v>2023</v>
      </c>
      <c r="K4566" s="3" t="str">
        <f>TEXT(NIgerian_Fintech[[#This Row],[TransactionDate]], "MMMM")</f>
        <v>December</v>
      </c>
      <c r="L4566" s="3" t="str">
        <f>TEXT(NIgerian_Fintech[[#This Row],[TransactionDate]], "MM")</f>
        <v>12</v>
      </c>
      <c r="M4566" s="3" t="str">
        <f>TEXT(NIgerian_Fintech[[#This Row],[TransactionDate]], "tttt")</f>
        <v>Monday</v>
      </c>
      <c r="N4566" s="2" t="s">
        <v>16</v>
      </c>
    </row>
    <row r="4567" spans="1:14" ht="14.5" x14ac:dyDescent="0.35">
      <c r="A4567" s="2" t="s">
        <v>9164</v>
      </c>
      <c r="B4567" s="2" t="s">
        <v>9165</v>
      </c>
      <c r="C4567" s="2">
        <v>49</v>
      </c>
      <c r="D4567" s="2" t="s">
        <v>12</v>
      </c>
      <c r="E4567" s="2" t="s">
        <v>29</v>
      </c>
      <c r="F4567" s="2" t="s">
        <v>25</v>
      </c>
      <c r="G4567" s="2" t="s">
        <v>30</v>
      </c>
      <c r="H4567" s="7">
        <v>79.569999999999993</v>
      </c>
      <c r="I4567" s="3">
        <v>45368</v>
      </c>
      <c r="J4567" s="3" t="str">
        <f>TEXT(NIgerian_Fintech[[#This Row],[TransactionDate]], "JJJJ")</f>
        <v>2024</v>
      </c>
      <c r="K4567" s="3" t="str">
        <f>TEXT(NIgerian_Fintech[[#This Row],[TransactionDate]], "MMMM")</f>
        <v>March</v>
      </c>
      <c r="L4567" s="3" t="str">
        <f>TEXT(NIgerian_Fintech[[#This Row],[TransactionDate]], "MM")</f>
        <v>03</v>
      </c>
      <c r="M4567" s="3" t="str">
        <f>TEXT(NIgerian_Fintech[[#This Row],[TransactionDate]], "tttt")</f>
        <v>Sunday</v>
      </c>
      <c r="N4567" s="2" t="s">
        <v>16</v>
      </c>
    </row>
    <row r="4568" spans="1:14" ht="14.5" x14ac:dyDescent="0.35">
      <c r="A4568" s="2" t="s">
        <v>9166</v>
      </c>
      <c r="B4568" s="2" t="s">
        <v>9167</v>
      </c>
      <c r="C4568" s="2">
        <v>64</v>
      </c>
      <c r="D4568" s="2" t="s">
        <v>12</v>
      </c>
      <c r="E4568" s="2" t="s">
        <v>93</v>
      </c>
      <c r="F4568" s="2" t="s">
        <v>49</v>
      </c>
      <c r="G4568" s="2" t="s">
        <v>20</v>
      </c>
      <c r="H4568" s="7">
        <v>2108.81</v>
      </c>
      <c r="I4568" s="3">
        <v>45321</v>
      </c>
      <c r="J4568" s="3" t="str">
        <f>TEXT(NIgerian_Fintech[[#This Row],[TransactionDate]], "JJJJ")</f>
        <v>2024</v>
      </c>
      <c r="K4568" s="3" t="str">
        <f>TEXT(NIgerian_Fintech[[#This Row],[TransactionDate]], "MMMM")</f>
        <v>January</v>
      </c>
      <c r="L4568" s="3" t="str">
        <f>TEXT(NIgerian_Fintech[[#This Row],[TransactionDate]], "MM")</f>
        <v>01</v>
      </c>
      <c r="M4568" s="3" t="str">
        <f>TEXT(NIgerian_Fintech[[#This Row],[TransactionDate]], "tttt")</f>
        <v>Tuesday</v>
      </c>
      <c r="N4568" s="2" t="s">
        <v>16</v>
      </c>
    </row>
    <row r="4569" spans="1:14" ht="14.5" x14ac:dyDescent="0.35">
      <c r="A4569" s="2" t="s">
        <v>9168</v>
      </c>
      <c r="B4569" s="2" t="s">
        <v>9169</v>
      </c>
      <c r="C4569" s="2">
        <v>50</v>
      </c>
      <c r="D4569" s="2" t="s">
        <v>39</v>
      </c>
      <c r="E4569" s="2" t="s">
        <v>93</v>
      </c>
      <c r="F4569" s="2" t="s">
        <v>49</v>
      </c>
      <c r="G4569" s="2" t="s">
        <v>20</v>
      </c>
      <c r="H4569" s="7">
        <v>21789.74</v>
      </c>
      <c r="I4569" s="3">
        <v>45291</v>
      </c>
      <c r="J4569" s="3" t="str">
        <f>TEXT(NIgerian_Fintech[[#This Row],[TransactionDate]], "JJJJ")</f>
        <v>2023</v>
      </c>
      <c r="K4569" s="3" t="str">
        <f>TEXT(NIgerian_Fintech[[#This Row],[TransactionDate]], "MMMM")</f>
        <v>December</v>
      </c>
      <c r="L4569" s="3" t="str">
        <f>TEXT(NIgerian_Fintech[[#This Row],[TransactionDate]], "MM")</f>
        <v>12</v>
      </c>
      <c r="M4569" s="3" t="str">
        <f>TEXT(NIgerian_Fintech[[#This Row],[TransactionDate]], "tttt")</f>
        <v>Sunday</v>
      </c>
      <c r="N4569" s="2" t="s">
        <v>16</v>
      </c>
    </row>
    <row r="4570" spans="1:14" ht="14.5" x14ac:dyDescent="0.35">
      <c r="A4570" s="2" t="s">
        <v>9170</v>
      </c>
      <c r="B4570" s="2" t="s">
        <v>9171</v>
      </c>
      <c r="C4570" s="2">
        <v>63</v>
      </c>
      <c r="D4570" s="2" t="s">
        <v>12</v>
      </c>
      <c r="E4570" s="2" t="s">
        <v>64</v>
      </c>
      <c r="F4570" s="2" t="s">
        <v>49</v>
      </c>
      <c r="G4570" s="2" t="s">
        <v>26</v>
      </c>
      <c r="H4570" s="7">
        <v>1568.28</v>
      </c>
      <c r="I4570" s="3">
        <v>44932</v>
      </c>
      <c r="J4570" s="3" t="str">
        <f>TEXT(NIgerian_Fintech[[#This Row],[TransactionDate]], "JJJJ")</f>
        <v>2023</v>
      </c>
      <c r="K4570" s="3" t="str">
        <f>TEXT(NIgerian_Fintech[[#This Row],[TransactionDate]], "MMMM")</f>
        <v>January</v>
      </c>
      <c r="L4570" s="3" t="str">
        <f>TEXT(NIgerian_Fintech[[#This Row],[TransactionDate]], "MM")</f>
        <v>01</v>
      </c>
      <c r="M4570" s="3" t="str">
        <f>TEXT(NIgerian_Fintech[[#This Row],[TransactionDate]], "tttt")</f>
        <v>Friday</v>
      </c>
      <c r="N4570" s="2" t="s">
        <v>16</v>
      </c>
    </row>
    <row r="4571" spans="1:14" ht="14.5" x14ac:dyDescent="0.35">
      <c r="A4571" s="2" t="s">
        <v>9172</v>
      </c>
      <c r="B4571" s="2" t="s">
        <v>9173</v>
      </c>
      <c r="C4571" s="2">
        <v>22</v>
      </c>
      <c r="D4571" s="2" t="s">
        <v>39</v>
      </c>
      <c r="E4571" s="2" t="s">
        <v>13</v>
      </c>
      <c r="F4571" s="2" t="s">
        <v>19</v>
      </c>
      <c r="G4571" s="2" t="s">
        <v>26</v>
      </c>
      <c r="H4571" s="7">
        <v>6519.57</v>
      </c>
      <c r="I4571" s="3">
        <v>45460</v>
      </c>
      <c r="J4571" s="3" t="str">
        <f>TEXT(NIgerian_Fintech[[#This Row],[TransactionDate]], "JJJJ")</f>
        <v>2024</v>
      </c>
      <c r="K4571" s="3" t="str">
        <f>TEXT(NIgerian_Fintech[[#This Row],[TransactionDate]], "MMMM")</f>
        <v>June</v>
      </c>
      <c r="L4571" s="3" t="str">
        <f>TEXT(NIgerian_Fintech[[#This Row],[TransactionDate]], "MM")</f>
        <v>06</v>
      </c>
      <c r="M4571" s="3" t="str">
        <f>TEXT(NIgerian_Fintech[[#This Row],[TransactionDate]], "tttt")</f>
        <v>Monday</v>
      </c>
      <c r="N4571" s="2" t="s">
        <v>16</v>
      </c>
    </row>
    <row r="4572" spans="1:14" ht="14.5" x14ac:dyDescent="0.35">
      <c r="A4572" s="2" t="s">
        <v>9174</v>
      </c>
      <c r="B4572" s="2" t="s">
        <v>9175</v>
      </c>
      <c r="C4572" s="2">
        <v>60</v>
      </c>
      <c r="D4572" s="2" t="s">
        <v>39</v>
      </c>
      <c r="E4572" s="2" t="s">
        <v>52</v>
      </c>
      <c r="F4572" s="2" t="s">
        <v>19</v>
      </c>
      <c r="G4572" s="2" t="s">
        <v>20</v>
      </c>
      <c r="H4572" s="7">
        <v>5434.8</v>
      </c>
      <c r="I4572" s="3">
        <v>45146</v>
      </c>
      <c r="J4572" s="3" t="str">
        <f>TEXT(NIgerian_Fintech[[#This Row],[TransactionDate]], "JJJJ")</f>
        <v>2023</v>
      </c>
      <c r="K4572" s="3" t="str">
        <f>TEXT(NIgerian_Fintech[[#This Row],[TransactionDate]], "MMMM")</f>
        <v>August</v>
      </c>
      <c r="L4572" s="3" t="str">
        <f>TEXT(NIgerian_Fintech[[#This Row],[TransactionDate]], "MM")</f>
        <v>08</v>
      </c>
      <c r="M4572" s="3" t="str">
        <f>TEXT(NIgerian_Fintech[[#This Row],[TransactionDate]], "tttt")</f>
        <v>Tuesday</v>
      </c>
      <c r="N4572" s="2" t="s">
        <v>16</v>
      </c>
    </row>
    <row r="4573" spans="1:14" ht="14.5" x14ac:dyDescent="0.35">
      <c r="A4573" s="2" t="s">
        <v>9176</v>
      </c>
      <c r="B4573" s="2" t="s">
        <v>9177</v>
      </c>
      <c r="C4573" s="2">
        <v>51</v>
      </c>
      <c r="D4573" s="2" t="s">
        <v>39</v>
      </c>
      <c r="E4573" s="2" t="s">
        <v>13</v>
      </c>
      <c r="F4573" s="2" t="s">
        <v>35</v>
      </c>
      <c r="G4573" s="2" t="s">
        <v>26</v>
      </c>
      <c r="H4573" s="7">
        <v>10957.92</v>
      </c>
      <c r="I4573" s="3">
        <v>44938</v>
      </c>
      <c r="J4573" s="3" t="str">
        <f>TEXT(NIgerian_Fintech[[#This Row],[TransactionDate]], "JJJJ")</f>
        <v>2023</v>
      </c>
      <c r="K4573" s="3" t="str">
        <f>TEXT(NIgerian_Fintech[[#This Row],[TransactionDate]], "MMMM")</f>
        <v>January</v>
      </c>
      <c r="L4573" s="3" t="str">
        <f>TEXT(NIgerian_Fintech[[#This Row],[TransactionDate]], "MM")</f>
        <v>01</v>
      </c>
      <c r="M4573" s="3" t="str">
        <f>TEXT(NIgerian_Fintech[[#This Row],[TransactionDate]], "tttt")</f>
        <v>Thursday</v>
      </c>
      <c r="N4573" s="2" t="s">
        <v>16</v>
      </c>
    </row>
    <row r="4574" spans="1:14" ht="14.5" x14ac:dyDescent="0.35">
      <c r="A4574" s="2" t="s">
        <v>9178</v>
      </c>
      <c r="B4574" s="2" t="s">
        <v>9179</v>
      </c>
      <c r="C4574" s="2">
        <v>57</v>
      </c>
      <c r="D4574" s="2" t="s">
        <v>12</v>
      </c>
      <c r="E4574" s="2" t="s">
        <v>42</v>
      </c>
      <c r="F4574" s="2" t="s">
        <v>25</v>
      </c>
      <c r="G4574" s="2" t="s">
        <v>20</v>
      </c>
      <c r="H4574" s="7">
        <v>561.41999999999996</v>
      </c>
      <c r="I4574" s="3">
        <v>45311</v>
      </c>
      <c r="J4574" s="3" t="str">
        <f>TEXT(NIgerian_Fintech[[#This Row],[TransactionDate]], "JJJJ")</f>
        <v>2024</v>
      </c>
      <c r="K4574" s="3" t="str">
        <f>TEXT(NIgerian_Fintech[[#This Row],[TransactionDate]], "MMMM")</f>
        <v>January</v>
      </c>
      <c r="L4574" s="3" t="str">
        <f>TEXT(NIgerian_Fintech[[#This Row],[TransactionDate]], "MM")</f>
        <v>01</v>
      </c>
      <c r="M4574" s="3" t="str">
        <f>TEXT(NIgerian_Fintech[[#This Row],[TransactionDate]], "tttt")</f>
        <v>Saturday</v>
      </c>
      <c r="N4574" s="2" t="s">
        <v>69</v>
      </c>
    </row>
    <row r="4575" spans="1:14" ht="14.5" x14ac:dyDescent="0.35">
      <c r="A4575" s="2" t="s">
        <v>9180</v>
      </c>
      <c r="B4575" s="2" t="s">
        <v>9181</v>
      </c>
      <c r="C4575" s="2">
        <v>28</v>
      </c>
      <c r="D4575" s="2" t="s">
        <v>12</v>
      </c>
      <c r="E4575" s="2" t="s">
        <v>74</v>
      </c>
      <c r="F4575" s="2" t="s">
        <v>25</v>
      </c>
      <c r="G4575" s="2" t="s">
        <v>15</v>
      </c>
      <c r="H4575" s="7">
        <v>10751.4</v>
      </c>
      <c r="I4575" s="3">
        <v>45630</v>
      </c>
      <c r="J4575" s="3" t="str">
        <f>TEXT(NIgerian_Fintech[[#This Row],[TransactionDate]], "JJJJ")</f>
        <v>2024</v>
      </c>
      <c r="K4575" s="3" t="str">
        <f>TEXT(NIgerian_Fintech[[#This Row],[TransactionDate]], "MMMM")</f>
        <v>December</v>
      </c>
      <c r="L4575" s="3" t="str">
        <f>TEXT(NIgerian_Fintech[[#This Row],[TransactionDate]], "MM")</f>
        <v>12</v>
      </c>
      <c r="M4575" s="3" t="str">
        <f>TEXT(NIgerian_Fintech[[#This Row],[TransactionDate]], "tttt")</f>
        <v>Wednesday</v>
      </c>
      <c r="N4575" s="2" t="s">
        <v>16</v>
      </c>
    </row>
    <row r="4576" spans="1:14" ht="14.5" x14ac:dyDescent="0.35">
      <c r="A4576" s="2" t="s">
        <v>9182</v>
      </c>
      <c r="B4576" s="2" t="s">
        <v>9183</v>
      </c>
      <c r="C4576" s="2">
        <v>20</v>
      </c>
      <c r="D4576" s="2" t="s">
        <v>12</v>
      </c>
      <c r="E4576" s="2" t="s">
        <v>74</v>
      </c>
      <c r="F4576" s="2" t="s">
        <v>25</v>
      </c>
      <c r="G4576" s="2" t="s">
        <v>36</v>
      </c>
      <c r="H4576" s="7">
        <v>4381.2</v>
      </c>
      <c r="I4576" s="3">
        <v>45384</v>
      </c>
      <c r="J4576" s="3" t="str">
        <f>TEXT(NIgerian_Fintech[[#This Row],[TransactionDate]], "JJJJ")</f>
        <v>2024</v>
      </c>
      <c r="K4576" s="3" t="str">
        <f>TEXT(NIgerian_Fintech[[#This Row],[TransactionDate]], "MMMM")</f>
        <v>April</v>
      </c>
      <c r="L4576" s="3" t="str">
        <f>TEXT(NIgerian_Fintech[[#This Row],[TransactionDate]], "MM")</f>
        <v>04</v>
      </c>
      <c r="M4576" s="3" t="str">
        <f>TEXT(NIgerian_Fintech[[#This Row],[TransactionDate]], "tttt")</f>
        <v>Tuesday</v>
      </c>
      <c r="N4576" s="2" t="s">
        <v>16</v>
      </c>
    </row>
    <row r="4577" spans="1:14" ht="14.5" x14ac:dyDescent="0.35">
      <c r="A4577" s="2" t="s">
        <v>9184</v>
      </c>
      <c r="B4577" s="2" t="s">
        <v>9185</v>
      </c>
      <c r="C4577" s="2">
        <v>50</v>
      </c>
      <c r="D4577" s="2" t="s">
        <v>39</v>
      </c>
      <c r="E4577" s="2" t="s">
        <v>93</v>
      </c>
      <c r="F4577" s="2" t="s">
        <v>19</v>
      </c>
      <c r="G4577" s="2" t="s">
        <v>15</v>
      </c>
      <c r="H4577" s="7">
        <v>26042.25</v>
      </c>
      <c r="I4577" s="3">
        <v>45151</v>
      </c>
      <c r="J4577" s="3" t="str">
        <f>TEXT(NIgerian_Fintech[[#This Row],[TransactionDate]], "JJJJ")</f>
        <v>2023</v>
      </c>
      <c r="K4577" s="3" t="str">
        <f>TEXT(NIgerian_Fintech[[#This Row],[TransactionDate]], "MMMM")</f>
        <v>August</v>
      </c>
      <c r="L4577" s="3" t="str">
        <f>TEXT(NIgerian_Fintech[[#This Row],[TransactionDate]], "MM")</f>
        <v>08</v>
      </c>
      <c r="M4577" s="3" t="str">
        <f>TEXT(NIgerian_Fintech[[#This Row],[TransactionDate]], "tttt")</f>
        <v>Sunday</v>
      </c>
      <c r="N4577" s="2" t="s">
        <v>16</v>
      </c>
    </row>
    <row r="4578" spans="1:14" ht="14.5" x14ac:dyDescent="0.35">
      <c r="A4578" s="2" t="s">
        <v>9186</v>
      </c>
      <c r="B4578" s="2" t="s">
        <v>9187</v>
      </c>
      <c r="C4578" s="2">
        <v>28</v>
      </c>
      <c r="D4578" s="2" t="s">
        <v>39</v>
      </c>
      <c r="E4578" s="2" t="s">
        <v>52</v>
      </c>
      <c r="F4578" s="2" t="s">
        <v>35</v>
      </c>
      <c r="G4578" s="2" t="s">
        <v>15</v>
      </c>
      <c r="H4578" s="7">
        <v>18897.3</v>
      </c>
      <c r="I4578" s="3">
        <v>45262</v>
      </c>
      <c r="J4578" s="3" t="str">
        <f>TEXT(NIgerian_Fintech[[#This Row],[TransactionDate]], "JJJJ")</f>
        <v>2023</v>
      </c>
      <c r="K4578" s="3" t="str">
        <f>TEXT(NIgerian_Fintech[[#This Row],[TransactionDate]], "MMMM")</f>
        <v>December</v>
      </c>
      <c r="L4578" s="3" t="str">
        <f>TEXT(NIgerian_Fintech[[#This Row],[TransactionDate]], "MM")</f>
        <v>12</v>
      </c>
      <c r="M4578" s="3" t="str">
        <f>TEXT(NIgerian_Fintech[[#This Row],[TransactionDate]], "tttt")</f>
        <v>Saturday</v>
      </c>
      <c r="N4578" s="2" t="s">
        <v>16</v>
      </c>
    </row>
    <row r="4579" spans="1:14" ht="14.5" x14ac:dyDescent="0.35">
      <c r="A4579" s="2" t="s">
        <v>9188</v>
      </c>
      <c r="B4579" s="2" t="s">
        <v>9189</v>
      </c>
      <c r="C4579" s="2">
        <v>33</v>
      </c>
      <c r="D4579" s="2" t="s">
        <v>12</v>
      </c>
      <c r="E4579" s="2" t="s">
        <v>13</v>
      </c>
      <c r="F4579" s="2" t="s">
        <v>25</v>
      </c>
      <c r="G4579" s="2" t="s">
        <v>36</v>
      </c>
      <c r="H4579" s="7">
        <v>5100.03</v>
      </c>
      <c r="I4579" s="3">
        <v>45093</v>
      </c>
      <c r="J4579" s="3" t="str">
        <f>TEXT(NIgerian_Fintech[[#This Row],[TransactionDate]], "JJJJ")</f>
        <v>2023</v>
      </c>
      <c r="K4579" s="3" t="str">
        <f>TEXT(NIgerian_Fintech[[#This Row],[TransactionDate]], "MMMM")</f>
        <v>June</v>
      </c>
      <c r="L4579" s="3" t="str">
        <f>TEXT(NIgerian_Fintech[[#This Row],[TransactionDate]], "MM")</f>
        <v>06</v>
      </c>
      <c r="M4579" s="3" t="str">
        <f>TEXT(NIgerian_Fintech[[#This Row],[TransactionDate]], "tttt")</f>
        <v>Friday</v>
      </c>
      <c r="N4579" s="2" t="s">
        <v>21</v>
      </c>
    </row>
    <row r="4580" spans="1:14" ht="14.5" x14ac:dyDescent="0.35">
      <c r="A4580" s="2" t="s">
        <v>9190</v>
      </c>
      <c r="B4580" s="2" t="s">
        <v>9191</v>
      </c>
      <c r="C4580" s="2">
        <v>35</v>
      </c>
      <c r="D4580" s="2" t="s">
        <v>12</v>
      </c>
      <c r="E4580" s="2" t="s">
        <v>93</v>
      </c>
      <c r="F4580" s="2" t="s">
        <v>55</v>
      </c>
      <c r="G4580" s="2" t="s">
        <v>20</v>
      </c>
      <c r="H4580" s="7">
        <v>49465.120000000003</v>
      </c>
      <c r="I4580" s="3">
        <v>45242</v>
      </c>
      <c r="J4580" s="3" t="str">
        <f>TEXT(NIgerian_Fintech[[#This Row],[TransactionDate]], "JJJJ")</f>
        <v>2023</v>
      </c>
      <c r="K4580" s="3" t="str">
        <f>TEXT(NIgerian_Fintech[[#This Row],[TransactionDate]], "MMMM")</f>
        <v>November</v>
      </c>
      <c r="L4580" s="3" t="str">
        <f>TEXT(NIgerian_Fintech[[#This Row],[TransactionDate]], "MM")</f>
        <v>11</v>
      </c>
      <c r="M4580" s="3" t="str">
        <f>TEXT(NIgerian_Fintech[[#This Row],[TransactionDate]], "tttt")</f>
        <v>Sunday</v>
      </c>
      <c r="N4580" s="2" t="s">
        <v>16</v>
      </c>
    </row>
    <row r="4581" spans="1:14" ht="14.5" x14ac:dyDescent="0.35">
      <c r="A4581" s="2" t="s">
        <v>9192</v>
      </c>
      <c r="B4581" s="2" t="s">
        <v>9193</v>
      </c>
      <c r="C4581" s="2">
        <v>47</v>
      </c>
      <c r="D4581" s="2" t="s">
        <v>39</v>
      </c>
      <c r="E4581" s="2" t="s">
        <v>64</v>
      </c>
      <c r="F4581" s="2" t="s">
        <v>14</v>
      </c>
      <c r="G4581" s="2" t="s">
        <v>20</v>
      </c>
      <c r="H4581" s="7">
        <v>533.41</v>
      </c>
      <c r="I4581" s="3">
        <v>45042</v>
      </c>
      <c r="J4581" s="3" t="str">
        <f>TEXT(NIgerian_Fintech[[#This Row],[TransactionDate]], "JJJJ")</f>
        <v>2023</v>
      </c>
      <c r="K4581" s="3" t="str">
        <f>TEXT(NIgerian_Fintech[[#This Row],[TransactionDate]], "MMMM")</f>
        <v>April</v>
      </c>
      <c r="L4581" s="3" t="str">
        <f>TEXT(NIgerian_Fintech[[#This Row],[TransactionDate]], "MM")</f>
        <v>04</v>
      </c>
      <c r="M4581" s="3" t="str">
        <f>TEXT(NIgerian_Fintech[[#This Row],[TransactionDate]], "tttt")</f>
        <v>Wednesday</v>
      </c>
      <c r="N4581" s="2" t="s">
        <v>16</v>
      </c>
    </row>
    <row r="4582" spans="1:14" ht="14.5" x14ac:dyDescent="0.35">
      <c r="A4582" s="2" t="s">
        <v>9194</v>
      </c>
      <c r="B4582" s="2" t="s">
        <v>9195</v>
      </c>
      <c r="C4582" s="2">
        <v>27</v>
      </c>
      <c r="D4582" s="2" t="s">
        <v>12</v>
      </c>
      <c r="E4582" s="2" t="s">
        <v>93</v>
      </c>
      <c r="F4582" s="2" t="s">
        <v>49</v>
      </c>
      <c r="G4582" s="2" t="s">
        <v>26</v>
      </c>
      <c r="H4582" s="7">
        <v>15541.56</v>
      </c>
      <c r="I4582" s="3">
        <v>45424</v>
      </c>
      <c r="J4582" s="3" t="str">
        <f>TEXT(NIgerian_Fintech[[#This Row],[TransactionDate]], "JJJJ")</f>
        <v>2024</v>
      </c>
      <c r="K4582" s="3" t="str">
        <f>TEXT(NIgerian_Fintech[[#This Row],[TransactionDate]], "MMMM")</f>
        <v>May</v>
      </c>
      <c r="L4582" s="3" t="str">
        <f>TEXT(NIgerian_Fintech[[#This Row],[TransactionDate]], "MM")</f>
        <v>05</v>
      </c>
      <c r="M4582" s="3" t="str">
        <f>TEXT(NIgerian_Fintech[[#This Row],[TransactionDate]], "tttt")</f>
        <v>Sunday</v>
      </c>
      <c r="N4582" s="2" t="s">
        <v>16</v>
      </c>
    </row>
    <row r="4583" spans="1:14" ht="14.5" x14ac:dyDescent="0.35">
      <c r="A4583" s="2" t="s">
        <v>9196</v>
      </c>
      <c r="B4583" s="2" t="s">
        <v>9197</v>
      </c>
      <c r="C4583" s="2">
        <v>35</v>
      </c>
      <c r="D4583" s="2" t="s">
        <v>39</v>
      </c>
      <c r="E4583" s="2" t="s">
        <v>64</v>
      </c>
      <c r="F4583" s="2" t="s">
        <v>49</v>
      </c>
      <c r="G4583" s="2" t="s">
        <v>30</v>
      </c>
      <c r="H4583" s="7">
        <v>5688.72</v>
      </c>
      <c r="I4583" s="3">
        <v>45074</v>
      </c>
      <c r="J4583" s="3" t="str">
        <f>TEXT(NIgerian_Fintech[[#This Row],[TransactionDate]], "JJJJ")</f>
        <v>2023</v>
      </c>
      <c r="K4583" s="3" t="str">
        <f>TEXT(NIgerian_Fintech[[#This Row],[TransactionDate]], "MMMM")</f>
        <v>May</v>
      </c>
      <c r="L4583" s="3" t="str">
        <f>TEXT(NIgerian_Fintech[[#This Row],[TransactionDate]], "MM")</f>
        <v>05</v>
      </c>
      <c r="M4583" s="3" t="str">
        <f>TEXT(NIgerian_Fintech[[#This Row],[TransactionDate]], "tttt")</f>
        <v>Sunday</v>
      </c>
      <c r="N4583" s="2" t="s">
        <v>16</v>
      </c>
    </row>
    <row r="4584" spans="1:14" ht="14.5" x14ac:dyDescent="0.35">
      <c r="A4584" s="2" t="s">
        <v>9198</v>
      </c>
      <c r="B4584" s="2" t="s">
        <v>9199</v>
      </c>
      <c r="C4584" s="2">
        <v>55</v>
      </c>
      <c r="D4584" s="2" t="s">
        <v>12</v>
      </c>
      <c r="E4584" s="2" t="s">
        <v>64</v>
      </c>
      <c r="F4584" s="2" t="s">
        <v>55</v>
      </c>
      <c r="G4584" s="2" t="s">
        <v>20</v>
      </c>
      <c r="H4584" s="7">
        <v>5679.34</v>
      </c>
      <c r="I4584" s="3">
        <v>44962</v>
      </c>
      <c r="J4584" s="3" t="str">
        <f>TEXT(NIgerian_Fintech[[#This Row],[TransactionDate]], "JJJJ")</f>
        <v>2023</v>
      </c>
      <c r="K4584" s="3" t="str">
        <f>TEXT(NIgerian_Fintech[[#This Row],[TransactionDate]], "MMMM")</f>
        <v>February</v>
      </c>
      <c r="L4584" s="3" t="str">
        <f>TEXT(NIgerian_Fintech[[#This Row],[TransactionDate]], "MM")</f>
        <v>02</v>
      </c>
      <c r="M4584" s="3" t="str">
        <f>TEXT(NIgerian_Fintech[[#This Row],[TransactionDate]], "tttt")</f>
        <v>Sunday</v>
      </c>
      <c r="N4584" s="2" t="s">
        <v>16</v>
      </c>
    </row>
    <row r="4585" spans="1:14" ht="14.5" x14ac:dyDescent="0.35">
      <c r="A4585" s="2" t="s">
        <v>9200</v>
      </c>
      <c r="B4585" s="2" t="s">
        <v>9201</v>
      </c>
      <c r="C4585" s="2">
        <v>36</v>
      </c>
      <c r="D4585" s="2" t="s">
        <v>39</v>
      </c>
      <c r="E4585" s="2" t="s">
        <v>42</v>
      </c>
      <c r="F4585" s="2" t="s">
        <v>25</v>
      </c>
      <c r="G4585" s="2" t="s">
        <v>36</v>
      </c>
      <c r="H4585" s="7">
        <v>1864.91</v>
      </c>
      <c r="I4585" s="3">
        <v>45333</v>
      </c>
      <c r="J4585" s="3" t="str">
        <f>TEXT(NIgerian_Fintech[[#This Row],[TransactionDate]], "JJJJ")</f>
        <v>2024</v>
      </c>
      <c r="K4585" s="3" t="str">
        <f>TEXT(NIgerian_Fintech[[#This Row],[TransactionDate]], "MMMM")</f>
        <v>February</v>
      </c>
      <c r="L4585" s="3" t="str">
        <f>TEXT(NIgerian_Fintech[[#This Row],[TransactionDate]], "MM")</f>
        <v>02</v>
      </c>
      <c r="M4585" s="3" t="str">
        <f>TEXT(NIgerian_Fintech[[#This Row],[TransactionDate]], "tttt")</f>
        <v>Sunday</v>
      </c>
      <c r="N4585" s="2" t="s">
        <v>16</v>
      </c>
    </row>
    <row r="4586" spans="1:14" ht="14.5" x14ac:dyDescent="0.35">
      <c r="A4586" s="2" t="s">
        <v>9202</v>
      </c>
      <c r="B4586" s="2" t="s">
        <v>9203</v>
      </c>
      <c r="C4586" s="2">
        <v>53</v>
      </c>
      <c r="D4586" s="2" t="s">
        <v>12</v>
      </c>
      <c r="E4586" s="2" t="s">
        <v>42</v>
      </c>
      <c r="F4586" s="2" t="s">
        <v>35</v>
      </c>
      <c r="G4586" s="2" t="s">
        <v>30</v>
      </c>
      <c r="H4586" s="7">
        <v>7233.59</v>
      </c>
      <c r="I4586" s="3">
        <v>45311</v>
      </c>
      <c r="J4586" s="3" t="str">
        <f>TEXT(NIgerian_Fintech[[#This Row],[TransactionDate]], "JJJJ")</f>
        <v>2024</v>
      </c>
      <c r="K4586" s="3" t="str">
        <f>TEXT(NIgerian_Fintech[[#This Row],[TransactionDate]], "MMMM")</f>
        <v>January</v>
      </c>
      <c r="L4586" s="3" t="str">
        <f>TEXT(NIgerian_Fintech[[#This Row],[TransactionDate]], "MM")</f>
        <v>01</v>
      </c>
      <c r="M4586" s="3" t="str">
        <f>TEXT(NIgerian_Fintech[[#This Row],[TransactionDate]], "tttt")</f>
        <v>Saturday</v>
      </c>
      <c r="N4586" s="2" t="s">
        <v>16</v>
      </c>
    </row>
    <row r="4587" spans="1:14" ht="14.5" x14ac:dyDescent="0.35">
      <c r="A4587" s="2" t="s">
        <v>9204</v>
      </c>
      <c r="B4587" s="2" t="s">
        <v>9205</v>
      </c>
      <c r="C4587" s="2">
        <v>30</v>
      </c>
      <c r="D4587" s="2" t="s">
        <v>12</v>
      </c>
      <c r="E4587" s="2" t="s">
        <v>64</v>
      </c>
      <c r="F4587" s="2" t="s">
        <v>35</v>
      </c>
      <c r="G4587" s="2" t="s">
        <v>36</v>
      </c>
      <c r="H4587" s="7">
        <v>885.24</v>
      </c>
      <c r="I4587" s="3">
        <v>45337</v>
      </c>
      <c r="J4587" s="3" t="str">
        <f>TEXT(NIgerian_Fintech[[#This Row],[TransactionDate]], "JJJJ")</f>
        <v>2024</v>
      </c>
      <c r="K4587" s="3" t="str">
        <f>TEXT(NIgerian_Fintech[[#This Row],[TransactionDate]], "MMMM")</f>
        <v>February</v>
      </c>
      <c r="L4587" s="3" t="str">
        <f>TEXT(NIgerian_Fintech[[#This Row],[TransactionDate]], "MM")</f>
        <v>02</v>
      </c>
      <c r="M4587" s="3" t="str">
        <f>TEXT(NIgerian_Fintech[[#This Row],[TransactionDate]], "tttt")</f>
        <v>Thursday</v>
      </c>
      <c r="N4587" s="2" t="s">
        <v>16</v>
      </c>
    </row>
    <row r="4588" spans="1:14" ht="14.5" x14ac:dyDescent="0.35">
      <c r="A4588" s="2" t="s">
        <v>9206</v>
      </c>
      <c r="B4588" s="2" t="s">
        <v>9207</v>
      </c>
      <c r="C4588" s="2">
        <v>63</v>
      </c>
      <c r="D4588" s="2" t="s">
        <v>39</v>
      </c>
      <c r="E4588" s="2" t="s">
        <v>24</v>
      </c>
      <c r="F4588" s="2" t="s">
        <v>19</v>
      </c>
      <c r="G4588" s="2" t="s">
        <v>36</v>
      </c>
      <c r="H4588" s="7">
        <v>9586.17</v>
      </c>
      <c r="I4588" s="3">
        <v>45234</v>
      </c>
      <c r="J4588" s="3" t="str">
        <f>TEXT(NIgerian_Fintech[[#This Row],[TransactionDate]], "JJJJ")</f>
        <v>2023</v>
      </c>
      <c r="K4588" s="3" t="str">
        <f>TEXT(NIgerian_Fintech[[#This Row],[TransactionDate]], "MMMM")</f>
        <v>November</v>
      </c>
      <c r="L4588" s="3" t="str">
        <f>TEXT(NIgerian_Fintech[[#This Row],[TransactionDate]], "MM")</f>
        <v>11</v>
      </c>
      <c r="M4588" s="3" t="str">
        <f>TEXT(NIgerian_Fintech[[#This Row],[TransactionDate]], "tttt")</f>
        <v>Saturday</v>
      </c>
      <c r="N4588" s="2" t="s">
        <v>16</v>
      </c>
    </row>
    <row r="4589" spans="1:14" ht="14.5" x14ac:dyDescent="0.35">
      <c r="A4589" s="2" t="s">
        <v>9208</v>
      </c>
      <c r="B4589" s="2" t="s">
        <v>9209</v>
      </c>
      <c r="C4589" s="2">
        <v>20</v>
      </c>
      <c r="D4589" s="2" t="s">
        <v>39</v>
      </c>
      <c r="E4589" s="2" t="s">
        <v>52</v>
      </c>
      <c r="F4589" s="2" t="s">
        <v>25</v>
      </c>
      <c r="G4589" s="2" t="s">
        <v>36</v>
      </c>
      <c r="H4589" s="7">
        <v>2765.32</v>
      </c>
      <c r="I4589" s="3">
        <v>45568</v>
      </c>
      <c r="J4589" s="3" t="str">
        <f>TEXT(NIgerian_Fintech[[#This Row],[TransactionDate]], "JJJJ")</f>
        <v>2024</v>
      </c>
      <c r="K4589" s="3" t="str">
        <f>TEXT(NIgerian_Fintech[[#This Row],[TransactionDate]], "MMMM")</f>
        <v>October</v>
      </c>
      <c r="L4589" s="3" t="str">
        <f>TEXT(NIgerian_Fintech[[#This Row],[TransactionDate]], "MM")</f>
        <v>10</v>
      </c>
      <c r="M4589" s="3" t="str">
        <f>TEXT(NIgerian_Fintech[[#This Row],[TransactionDate]], "tttt")</f>
        <v>Thursday</v>
      </c>
      <c r="N4589" s="2" t="s">
        <v>16</v>
      </c>
    </row>
    <row r="4590" spans="1:14" ht="14.5" x14ac:dyDescent="0.35">
      <c r="A4590" s="2" t="s">
        <v>9210</v>
      </c>
      <c r="B4590" s="2" t="s">
        <v>9211</v>
      </c>
      <c r="C4590" s="2">
        <v>27</v>
      </c>
      <c r="D4590" s="2" t="s">
        <v>39</v>
      </c>
      <c r="E4590" s="2" t="s">
        <v>42</v>
      </c>
      <c r="F4590" s="2" t="s">
        <v>35</v>
      </c>
      <c r="G4590" s="2" t="s">
        <v>30</v>
      </c>
      <c r="H4590" s="7">
        <v>12904.68</v>
      </c>
      <c r="I4590" s="3">
        <v>45166</v>
      </c>
      <c r="J4590" s="3" t="str">
        <f>TEXT(NIgerian_Fintech[[#This Row],[TransactionDate]], "JJJJ")</f>
        <v>2023</v>
      </c>
      <c r="K4590" s="3" t="str">
        <f>TEXT(NIgerian_Fintech[[#This Row],[TransactionDate]], "MMMM")</f>
        <v>August</v>
      </c>
      <c r="L4590" s="3" t="str">
        <f>TEXT(NIgerian_Fintech[[#This Row],[TransactionDate]], "MM")</f>
        <v>08</v>
      </c>
      <c r="M4590" s="3" t="str">
        <f>TEXT(NIgerian_Fintech[[#This Row],[TransactionDate]], "tttt")</f>
        <v>Monday</v>
      </c>
      <c r="N4590" s="2" t="s">
        <v>21</v>
      </c>
    </row>
    <row r="4591" spans="1:14" ht="14.5" x14ac:dyDescent="0.35">
      <c r="A4591" s="2" t="s">
        <v>9212</v>
      </c>
      <c r="B4591" s="2" t="s">
        <v>9213</v>
      </c>
      <c r="C4591" s="2">
        <v>55</v>
      </c>
      <c r="D4591" s="2" t="s">
        <v>12</v>
      </c>
      <c r="E4591" s="2" t="s">
        <v>42</v>
      </c>
      <c r="F4591" s="2" t="s">
        <v>25</v>
      </c>
      <c r="G4591" s="2" t="s">
        <v>15</v>
      </c>
      <c r="H4591" s="7">
        <v>9348.66</v>
      </c>
      <c r="I4591" s="3">
        <v>45293</v>
      </c>
      <c r="J4591" s="3" t="str">
        <f>TEXT(NIgerian_Fintech[[#This Row],[TransactionDate]], "JJJJ")</f>
        <v>2024</v>
      </c>
      <c r="K4591" s="3" t="str">
        <f>TEXT(NIgerian_Fintech[[#This Row],[TransactionDate]], "MMMM")</f>
        <v>January</v>
      </c>
      <c r="L4591" s="3" t="str">
        <f>TEXT(NIgerian_Fintech[[#This Row],[TransactionDate]], "MM")</f>
        <v>01</v>
      </c>
      <c r="M4591" s="3" t="str">
        <f>TEXT(NIgerian_Fintech[[#This Row],[TransactionDate]], "tttt")</f>
        <v>Tuesday</v>
      </c>
      <c r="N4591" s="2" t="s">
        <v>16</v>
      </c>
    </row>
    <row r="4592" spans="1:14" ht="14.5" x14ac:dyDescent="0.35">
      <c r="A4592" s="2" t="s">
        <v>9214</v>
      </c>
      <c r="B4592" s="2" t="s">
        <v>9215</v>
      </c>
      <c r="C4592" s="2">
        <v>18</v>
      </c>
      <c r="D4592" s="2" t="s">
        <v>39</v>
      </c>
      <c r="E4592" s="2" t="s">
        <v>74</v>
      </c>
      <c r="F4592" s="2" t="s">
        <v>49</v>
      </c>
      <c r="G4592" s="2" t="s">
        <v>36</v>
      </c>
      <c r="H4592" s="7">
        <v>13720.17</v>
      </c>
      <c r="I4592" s="3">
        <v>45230</v>
      </c>
      <c r="J4592" s="3" t="str">
        <f>TEXT(NIgerian_Fintech[[#This Row],[TransactionDate]], "JJJJ")</f>
        <v>2023</v>
      </c>
      <c r="K4592" s="3" t="str">
        <f>TEXT(NIgerian_Fintech[[#This Row],[TransactionDate]], "MMMM")</f>
        <v>October</v>
      </c>
      <c r="L4592" s="3" t="str">
        <f>TEXT(NIgerian_Fintech[[#This Row],[TransactionDate]], "MM")</f>
        <v>10</v>
      </c>
      <c r="M4592" s="3" t="str">
        <f>TEXT(NIgerian_Fintech[[#This Row],[TransactionDate]], "tttt")</f>
        <v>Tuesday</v>
      </c>
      <c r="N4592" s="2" t="s">
        <v>16</v>
      </c>
    </row>
    <row r="4593" spans="1:14" ht="14.5" x14ac:dyDescent="0.35">
      <c r="A4593" s="2" t="s">
        <v>9216</v>
      </c>
      <c r="B4593" s="2" t="s">
        <v>9217</v>
      </c>
      <c r="C4593" s="2">
        <v>44</v>
      </c>
      <c r="D4593" s="2" t="s">
        <v>39</v>
      </c>
      <c r="E4593" s="2" t="s">
        <v>93</v>
      </c>
      <c r="F4593" s="2" t="s">
        <v>49</v>
      </c>
      <c r="G4593" s="2" t="s">
        <v>26</v>
      </c>
      <c r="H4593" s="7">
        <v>13852.63</v>
      </c>
      <c r="I4593" s="3">
        <v>45543</v>
      </c>
      <c r="J4593" s="3" t="str">
        <f>TEXT(NIgerian_Fintech[[#This Row],[TransactionDate]], "JJJJ")</f>
        <v>2024</v>
      </c>
      <c r="K4593" s="3" t="str">
        <f>TEXT(NIgerian_Fintech[[#This Row],[TransactionDate]], "MMMM")</f>
        <v>September</v>
      </c>
      <c r="L4593" s="3" t="str">
        <f>TEXT(NIgerian_Fintech[[#This Row],[TransactionDate]], "MM")</f>
        <v>09</v>
      </c>
      <c r="M4593" s="3" t="str">
        <f>TEXT(NIgerian_Fintech[[#This Row],[TransactionDate]], "tttt")</f>
        <v>Sunday</v>
      </c>
      <c r="N4593" s="2" t="s">
        <v>16</v>
      </c>
    </row>
    <row r="4594" spans="1:14" ht="14.5" x14ac:dyDescent="0.35">
      <c r="A4594" s="2" t="s">
        <v>9218</v>
      </c>
      <c r="B4594" s="2" t="s">
        <v>9219</v>
      </c>
      <c r="C4594" s="2">
        <v>63</v>
      </c>
      <c r="D4594" s="2" t="s">
        <v>12</v>
      </c>
      <c r="E4594" s="2" t="s">
        <v>74</v>
      </c>
      <c r="F4594" s="2" t="s">
        <v>19</v>
      </c>
      <c r="G4594" s="2" t="s">
        <v>20</v>
      </c>
      <c r="H4594" s="7">
        <v>2190.38</v>
      </c>
      <c r="I4594" s="3">
        <v>45093</v>
      </c>
      <c r="J4594" s="3" t="str">
        <f>TEXT(NIgerian_Fintech[[#This Row],[TransactionDate]], "JJJJ")</f>
        <v>2023</v>
      </c>
      <c r="K4594" s="3" t="str">
        <f>TEXT(NIgerian_Fintech[[#This Row],[TransactionDate]], "MMMM")</f>
        <v>June</v>
      </c>
      <c r="L4594" s="3" t="str">
        <f>TEXT(NIgerian_Fintech[[#This Row],[TransactionDate]], "MM")</f>
        <v>06</v>
      </c>
      <c r="M4594" s="3" t="str">
        <f>TEXT(NIgerian_Fintech[[#This Row],[TransactionDate]], "tttt")</f>
        <v>Friday</v>
      </c>
      <c r="N4594" s="2" t="s">
        <v>21</v>
      </c>
    </row>
    <row r="4595" spans="1:14" ht="14.5" x14ac:dyDescent="0.35">
      <c r="A4595" s="2" t="s">
        <v>9220</v>
      </c>
      <c r="B4595" s="2" t="s">
        <v>9221</v>
      </c>
      <c r="C4595" s="2">
        <v>25</v>
      </c>
      <c r="D4595" s="2" t="s">
        <v>39</v>
      </c>
      <c r="E4595" s="2" t="s">
        <v>52</v>
      </c>
      <c r="F4595" s="2" t="s">
        <v>49</v>
      </c>
      <c r="G4595" s="2" t="s">
        <v>20</v>
      </c>
      <c r="H4595" s="7">
        <v>6.75</v>
      </c>
      <c r="I4595" s="3">
        <v>45480</v>
      </c>
      <c r="J4595" s="3" t="str">
        <f>TEXT(NIgerian_Fintech[[#This Row],[TransactionDate]], "JJJJ")</f>
        <v>2024</v>
      </c>
      <c r="K4595" s="3" t="str">
        <f>TEXT(NIgerian_Fintech[[#This Row],[TransactionDate]], "MMMM")</f>
        <v>July</v>
      </c>
      <c r="L4595" s="3" t="str">
        <f>TEXT(NIgerian_Fintech[[#This Row],[TransactionDate]], "MM")</f>
        <v>07</v>
      </c>
      <c r="M4595" s="3" t="str">
        <f>TEXT(NIgerian_Fintech[[#This Row],[TransactionDate]], "tttt")</f>
        <v>Sunday</v>
      </c>
      <c r="N4595" s="2" t="s">
        <v>16</v>
      </c>
    </row>
    <row r="4596" spans="1:14" ht="14.5" x14ac:dyDescent="0.35">
      <c r="A4596" s="2" t="s">
        <v>9222</v>
      </c>
      <c r="B4596" s="2" t="s">
        <v>9223</v>
      </c>
      <c r="C4596" s="2">
        <v>63</v>
      </c>
      <c r="D4596" s="2" t="s">
        <v>39</v>
      </c>
      <c r="E4596" s="2" t="s">
        <v>42</v>
      </c>
      <c r="F4596" s="2" t="s">
        <v>25</v>
      </c>
      <c r="G4596" s="2" t="s">
        <v>20</v>
      </c>
      <c r="H4596" s="7">
        <v>4553.3</v>
      </c>
      <c r="I4596" s="3">
        <v>45227</v>
      </c>
      <c r="J4596" s="3" t="str">
        <f>TEXT(NIgerian_Fintech[[#This Row],[TransactionDate]], "JJJJ")</f>
        <v>2023</v>
      </c>
      <c r="K4596" s="3" t="str">
        <f>TEXT(NIgerian_Fintech[[#This Row],[TransactionDate]], "MMMM")</f>
        <v>October</v>
      </c>
      <c r="L4596" s="3" t="str">
        <f>TEXT(NIgerian_Fintech[[#This Row],[TransactionDate]], "MM")</f>
        <v>10</v>
      </c>
      <c r="M4596" s="3" t="str">
        <f>TEXT(NIgerian_Fintech[[#This Row],[TransactionDate]], "tttt")</f>
        <v>Saturday</v>
      </c>
      <c r="N4596" s="2" t="s">
        <v>16</v>
      </c>
    </row>
    <row r="4597" spans="1:14" ht="14.5" x14ac:dyDescent="0.35">
      <c r="A4597" s="2" t="s">
        <v>9224</v>
      </c>
      <c r="B4597" s="2" t="s">
        <v>9225</v>
      </c>
      <c r="C4597" s="2">
        <v>59</v>
      </c>
      <c r="D4597" s="2" t="s">
        <v>39</v>
      </c>
      <c r="E4597" s="2" t="s">
        <v>29</v>
      </c>
      <c r="F4597" s="2" t="s">
        <v>55</v>
      </c>
      <c r="G4597" s="2" t="s">
        <v>30</v>
      </c>
      <c r="H4597" s="7">
        <v>25141.61</v>
      </c>
      <c r="I4597" s="3">
        <v>45131</v>
      </c>
      <c r="J4597" s="3" t="str">
        <f>TEXT(NIgerian_Fintech[[#This Row],[TransactionDate]], "JJJJ")</f>
        <v>2023</v>
      </c>
      <c r="K4597" s="3" t="str">
        <f>TEXT(NIgerian_Fintech[[#This Row],[TransactionDate]], "MMMM")</f>
        <v>July</v>
      </c>
      <c r="L4597" s="3" t="str">
        <f>TEXT(NIgerian_Fintech[[#This Row],[TransactionDate]], "MM")</f>
        <v>07</v>
      </c>
      <c r="M4597" s="3" t="str">
        <f>TEXT(NIgerian_Fintech[[#This Row],[TransactionDate]], "tttt")</f>
        <v>Monday</v>
      </c>
      <c r="N4597" s="2" t="s">
        <v>16</v>
      </c>
    </row>
    <row r="4598" spans="1:14" ht="14.5" x14ac:dyDescent="0.35">
      <c r="A4598" s="2" t="s">
        <v>9226</v>
      </c>
      <c r="B4598" s="2" t="s">
        <v>9227</v>
      </c>
      <c r="C4598" s="2">
        <v>34</v>
      </c>
      <c r="D4598" s="2" t="s">
        <v>12</v>
      </c>
      <c r="E4598" s="2" t="s">
        <v>24</v>
      </c>
      <c r="F4598" s="2" t="s">
        <v>19</v>
      </c>
      <c r="G4598" s="2" t="s">
        <v>26</v>
      </c>
      <c r="H4598" s="7">
        <v>8625.1200000000008</v>
      </c>
      <c r="I4598" s="3">
        <v>45121</v>
      </c>
      <c r="J4598" s="3" t="str">
        <f>TEXT(NIgerian_Fintech[[#This Row],[TransactionDate]], "JJJJ")</f>
        <v>2023</v>
      </c>
      <c r="K4598" s="3" t="str">
        <f>TEXT(NIgerian_Fintech[[#This Row],[TransactionDate]], "MMMM")</f>
        <v>July</v>
      </c>
      <c r="L4598" s="3" t="str">
        <f>TEXT(NIgerian_Fintech[[#This Row],[TransactionDate]], "MM")</f>
        <v>07</v>
      </c>
      <c r="M4598" s="3" t="str">
        <f>TEXT(NIgerian_Fintech[[#This Row],[TransactionDate]], "tttt")</f>
        <v>Friday</v>
      </c>
      <c r="N4598" s="2" t="s">
        <v>16</v>
      </c>
    </row>
    <row r="4599" spans="1:14" ht="14.5" x14ac:dyDescent="0.35">
      <c r="A4599" s="2" t="s">
        <v>9228</v>
      </c>
      <c r="B4599" s="2" t="s">
        <v>9229</v>
      </c>
      <c r="C4599" s="2">
        <v>26</v>
      </c>
      <c r="D4599" s="2" t="s">
        <v>12</v>
      </c>
      <c r="E4599" s="2" t="s">
        <v>42</v>
      </c>
      <c r="F4599" s="2" t="s">
        <v>55</v>
      </c>
      <c r="G4599" s="2" t="s">
        <v>26</v>
      </c>
      <c r="H4599" s="7">
        <v>13001.24</v>
      </c>
      <c r="I4599" s="3">
        <v>45097</v>
      </c>
      <c r="J4599" s="3" t="str">
        <f>TEXT(NIgerian_Fintech[[#This Row],[TransactionDate]], "JJJJ")</f>
        <v>2023</v>
      </c>
      <c r="K4599" s="3" t="str">
        <f>TEXT(NIgerian_Fintech[[#This Row],[TransactionDate]], "MMMM")</f>
        <v>June</v>
      </c>
      <c r="L4599" s="3" t="str">
        <f>TEXT(NIgerian_Fintech[[#This Row],[TransactionDate]], "MM")</f>
        <v>06</v>
      </c>
      <c r="M4599" s="3" t="str">
        <f>TEXT(NIgerian_Fintech[[#This Row],[TransactionDate]], "tttt")</f>
        <v>Tuesday</v>
      </c>
      <c r="N4599" s="2" t="s">
        <v>16</v>
      </c>
    </row>
    <row r="4600" spans="1:14" ht="14.5" x14ac:dyDescent="0.35">
      <c r="A4600" s="2" t="s">
        <v>9230</v>
      </c>
      <c r="B4600" s="2" t="s">
        <v>9231</v>
      </c>
      <c r="C4600" s="2">
        <v>23</v>
      </c>
      <c r="D4600" s="2" t="s">
        <v>12</v>
      </c>
      <c r="E4600" s="2" t="s">
        <v>13</v>
      </c>
      <c r="F4600" s="2" t="s">
        <v>25</v>
      </c>
      <c r="G4600" s="2" t="s">
        <v>26</v>
      </c>
      <c r="H4600" s="7">
        <v>21166.89</v>
      </c>
      <c r="I4600" s="3">
        <v>45542</v>
      </c>
      <c r="J4600" s="3" t="str">
        <f>TEXT(NIgerian_Fintech[[#This Row],[TransactionDate]], "JJJJ")</f>
        <v>2024</v>
      </c>
      <c r="K4600" s="3" t="str">
        <f>TEXT(NIgerian_Fintech[[#This Row],[TransactionDate]], "MMMM")</f>
        <v>September</v>
      </c>
      <c r="L4600" s="3" t="str">
        <f>TEXT(NIgerian_Fintech[[#This Row],[TransactionDate]], "MM")</f>
        <v>09</v>
      </c>
      <c r="M4600" s="3" t="str">
        <f>TEXT(NIgerian_Fintech[[#This Row],[TransactionDate]], "tttt")</f>
        <v>Saturday</v>
      </c>
      <c r="N4600" s="2" t="s">
        <v>16</v>
      </c>
    </row>
    <row r="4601" spans="1:14" ht="14.5" x14ac:dyDescent="0.35">
      <c r="A4601" s="2" t="s">
        <v>9232</v>
      </c>
      <c r="B4601" s="2" t="s">
        <v>9233</v>
      </c>
      <c r="C4601" s="2">
        <v>60</v>
      </c>
      <c r="D4601" s="2" t="s">
        <v>39</v>
      </c>
      <c r="E4601" s="2" t="s">
        <v>52</v>
      </c>
      <c r="F4601" s="2" t="s">
        <v>19</v>
      </c>
      <c r="G4601" s="2" t="s">
        <v>26</v>
      </c>
      <c r="H4601" s="7">
        <v>23650.799999999999</v>
      </c>
      <c r="I4601" s="3">
        <v>45328</v>
      </c>
      <c r="J4601" s="3" t="str">
        <f>TEXT(NIgerian_Fintech[[#This Row],[TransactionDate]], "JJJJ")</f>
        <v>2024</v>
      </c>
      <c r="K4601" s="3" t="str">
        <f>TEXT(NIgerian_Fintech[[#This Row],[TransactionDate]], "MMMM")</f>
        <v>February</v>
      </c>
      <c r="L4601" s="3" t="str">
        <f>TEXT(NIgerian_Fintech[[#This Row],[TransactionDate]], "MM")</f>
        <v>02</v>
      </c>
      <c r="M4601" s="3" t="str">
        <f>TEXT(NIgerian_Fintech[[#This Row],[TransactionDate]], "tttt")</f>
        <v>Tuesday</v>
      </c>
      <c r="N4601" s="2" t="s">
        <v>16</v>
      </c>
    </row>
    <row r="4602" spans="1:14" ht="14.5" x14ac:dyDescent="0.35">
      <c r="A4602" s="2" t="s">
        <v>9234</v>
      </c>
      <c r="B4602" s="2" t="s">
        <v>9235</v>
      </c>
      <c r="C4602" s="2">
        <v>42</v>
      </c>
      <c r="D4602" s="2" t="s">
        <v>12</v>
      </c>
      <c r="E4602" s="2" t="s">
        <v>29</v>
      </c>
      <c r="F4602" s="2" t="s">
        <v>55</v>
      </c>
      <c r="G4602" s="2" t="s">
        <v>26</v>
      </c>
      <c r="H4602" s="7">
        <v>7529.51</v>
      </c>
      <c r="I4602" s="3">
        <v>44965</v>
      </c>
      <c r="J4602" s="3" t="str">
        <f>TEXT(NIgerian_Fintech[[#This Row],[TransactionDate]], "JJJJ")</f>
        <v>2023</v>
      </c>
      <c r="K4602" s="3" t="str">
        <f>TEXT(NIgerian_Fintech[[#This Row],[TransactionDate]], "MMMM")</f>
        <v>February</v>
      </c>
      <c r="L4602" s="3" t="str">
        <f>TEXT(NIgerian_Fintech[[#This Row],[TransactionDate]], "MM")</f>
        <v>02</v>
      </c>
      <c r="M4602" s="3" t="str">
        <f>TEXT(NIgerian_Fintech[[#This Row],[TransactionDate]], "tttt")</f>
        <v>Wednesday</v>
      </c>
      <c r="N4602" s="2" t="s">
        <v>16</v>
      </c>
    </row>
    <row r="4603" spans="1:14" ht="14.5" x14ac:dyDescent="0.35">
      <c r="A4603" s="2" t="s">
        <v>9236</v>
      </c>
      <c r="B4603" s="2" t="s">
        <v>9237</v>
      </c>
      <c r="C4603" s="2">
        <v>56</v>
      </c>
      <c r="D4603" s="2" t="s">
        <v>39</v>
      </c>
      <c r="E4603" s="2" t="s">
        <v>93</v>
      </c>
      <c r="F4603" s="2" t="s">
        <v>19</v>
      </c>
      <c r="G4603" s="2" t="s">
        <v>15</v>
      </c>
      <c r="H4603" s="7">
        <v>7785.79</v>
      </c>
      <c r="I4603" s="3">
        <v>45572</v>
      </c>
      <c r="J4603" s="3" t="str">
        <f>TEXT(NIgerian_Fintech[[#This Row],[TransactionDate]], "JJJJ")</f>
        <v>2024</v>
      </c>
      <c r="K4603" s="3" t="str">
        <f>TEXT(NIgerian_Fintech[[#This Row],[TransactionDate]], "MMMM")</f>
        <v>October</v>
      </c>
      <c r="L4603" s="3" t="str">
        <f>TEXT(NIgerian_Fintech[[#This Row],[TransactionDate]], "MM")</f>
        <v>10</v>
      </c>
      <c r="M4603" s="3" t="str">
        <f>TEXT(NIgerian_Fintech[[#This Row],[TransactionDate]], "tttt")</f>
        <v>Monday</v>
      </c>
      <c r="N4603" s="2" t="s">
        <v>16</v>
      </c>
    </row>
    <row r="4604" spans="1:14" ht="14.5" x14ac:dyDescent="0.35">
      <c r="A4604" s="2" t="s">
        <v>9238</v>
      </c>
      <c r="B4604" s="2" t="s">
        <v>9239</v>
      </c>
      <c r="C4604" s="2">
        <v>45</v>
      </c>
      <c r="D4604" s="2" t="s">
        <v>39</v>
      </c>
      <c r="E4604" s="2" t="s">
        <v>93</v>
      </c>
      <c r="F4604" s="2" t="s">
        <v>25</v>
      </c>
      <c r="G4604" s="2" t="s">
        <v>26</v>
      </c>
      <c r="H4604" s="7">
        <v>19033.990000000002</v>
      </c>
      <c r="I4604" s="3">
        <v>45178</v>
      </c>
      <c r="J4604" s="3" t="str">
        <f>TEXT(NIgerian_Fintech[[#This Row],[TransactionDate]], "JJJJ")</f>
        <v>2023</v>
      </c>
      <c r="K4604" s="3" t="str">
        <f>TEXT(NIgerian_Fintech[[#This Row],[TransactionDate]], "MMMM")</f>
        <v>September</v>
      </c>
      <c r="L4604" s="3" t="str">
        <f>TEXT(NIgerian_Fintech[[#This Row],[TransactionDate]], "MM")</f>
        <v>09</v>
      </c>
      <c r="M4604" s="3" t="str">
        <f>TEXT(NIgerian_Fintech[[#This Row],[TransactionDate]], "tttt")</f>
        <v>Saturday</v>
      </c>
      <c r="N4604" s="2" t="s">
        <v>16</v>
      </c>
    </row>
    <row r="4605" spans="1:14" ht="14.5" x14ac:dyDescent="0.35">
      <c r="A4605" s="2" t="s">
        <v>9240</v>
      </c>
      <c r="B4605" s="2" t="s">
        <v>9241</v>
      </c>
      <c r="C4605" s="2">
        <v>50</v>
      </c>
      <c r="D4605" s="2" t="s">
        <v>39</v>
      </c>
      <c r="E4605" s="2" t="s">
        <v>29</v>
      </c>
      <c r="F4605" s="2" t="s">
        <v>35</v>
      </c>
      <c r="G4605" s="2" t="s">
        <v>26</v>
      </c>
      <c r="H4605" s="7">
        <v>16475.830000000002</v>
      </c>
      <c r="I4605" s="3">
        <v>45608</v>
      </c>
      <c r="J4605" s="3" t="str">
        <f>TEXT(NIgerian_Fintech[[#This Row],[TransactionDate]], "JJJJ")</f>
        <v>2024</v>
      </c>
      <c r="K4605" s="3" t="str">
        <f>TEXT(NIgerian_Fintech[[#This Row],[TransactionDate]], "MMMM")</f>
        <v>November</v>
      </c>
      <c r="L4605" s="3" t="str">
        <f>TEXT(NIgerian_Fintech[[#This Row],[TransactionDate]], "MM")</f>
        <v>11</v>
      </c>
      <c r="M4605" s="3" t="str">
        <f>TEXT(NIgerian_Fintech[[#This Row],[TransactionDate]], "tttt")</f>
        <v>Tuesday</v>
      </c>
      <c r="N4605" s="2" t="s">
        <v>16</v>
      </c>
    </row>
    <row r="4606" spans="1:14" ht="14.5" x14ac:dyDescent="0.35">
      <c r="A4606" s="2" t="s">
        <v>9242</v>
      </c>
      <c r="B4606" s="2" t="s">
        <v>9243</v>
      </c>
      <c r="C4606" s="2">
        <v>54</v>
      </c>
      <c r="D4606" s="2" t="s">
        <v>12</v>
      </c>
      <c r="E4606" s="2" t="s">
        <v>93</v>
      </c>
      <c r="F4606" s="2" t="s">
        <v>19</v>
      </c>
      <c r="G4606" s="2" t="s">
        <v>30</v>
      </c>
      <c r="H4606" s="7">
        <v>12001.75</v>
      </c>
      <c r="I4606" s="3">
        <v>45209</v>
      </c>
      <c r="J4606" s="3" t="str">
        <f>TEXT(NIgerian_Fintech[[#This Row],[TransactionDate]], "JJJJ")</f>
        <v>2023</v>
      </c>
      <c r="K4606" s="3" t="str">
        <f>TEXT(NIgerian_Fintech[[#This Row],[TransactionDate]], "MMMM")</f>
        <v>October</v>
      </c>
      <c r="L4606" s="3" t="str">
        <f>TEXT(NIgerian_Fintech[[#This Row],[TransactionDate]], "MM")</f>
        <v>10</v>
      </c>
      <c r="M4606" s="3" t="str">
        <f>TEXT(NIgerian_Fintech[[#This Row],[TransactionDate]], "tttt")</f>
        <v>Tuesday</v>
      </c>
      <c r="N4606" s="2" t="s">
        <v>16</v>
      </c>
    </row>
    <row r="4607" spans="1:14" ht="14.5" x14ac:dyDescent="0.35">
      <c r="A4607" s="2" t="s">
        <v>9244</v>
      </c>
      <c r="B4607" s="2" t="s">
        <v>9245</v>
      </c>
      <c r="C4607" s="2">
        <v>26</v>
      </c>
      <c r="D4607" s="2" t="s">
        <v>12</v>
      </c>
      <c r="E4607" s="2" t="s">
        <v>24</v>
      </c>
      <c r="F4607" s="2" t="s">
        <v>35</v>
      </c>
      <c r="G4607" s="2" t="s">
        <v>30</v>
      </c>
      <c r="H4607" s="7">
        <v>9275.14</v>
      </c>
      <c r="I4607" s="3">
        <v>45133</v>
      </c>
      <c r="J4607" s="3" t="str">
        <f>TEXT(NIgerian_Fintech[[#This Row],[TransactionDate]], "JJJJ")</f>
        <v>2023</v>
      </c>
      <c r="K4607" s="3" t="str">
        <f>TEXT(NIgerian_Fintech[[#This Row],[TransactionDate]], "MMMM")</f>
        <v>July</v>
      </c>
      <c r="L4607" s="3" t="str">
        <f>TEXT(NIgerian_Fintech[[#This Row],[TransactionDate]], "MM")</f>
        <v>07</v>
      </c>
      <c r="M4607" s="3" t="str">
        <f>TEXT(NIgerian_Fintech[[#This Row],[TransactionDate]], "tttt")</f>
        <v>Wednesday</v>
      </c>
      <c r="N4607" s="2" t="s">
        <v>21</v>
      </c>
    </row>
    <row r="4608" spans="1:14" ht="14.5" x14ac:dyDescent="0.35">
      <c r="A4608" s="2" t="s">
        <v>9246</v>
      </c>
      <c r="B4608" s="2" t="s">
        <v>9247</v>
      </c>
      <c r="C4608" s="2">
        <v>35</v>
      </c>
      <c r="D4608" s="2" t="s">
        <v>39</v>
      </c>
      <c r="E4608" s="2" t="s">
        <v>29</v>
      </c>
      <c r="F4608" s="2" t="s">
        <v>25</v>
      </c>
      <c r="G4608" s="2" t="s">
        <v>26</v>
      </c>
      <c r="H4608" s="7">
        <v>9602.82</v>
      </c>
      <c r="I4608" s="3">
        <v>45426</v>
      </c>
      <c r="J4608" s="3" t="str">
        <f>TEXT(NIgerian_Fintech[[#This Row],[TransactionDate]], "JJJJ")</f>
        <v>2024</v>
      </c>
      <c r="K4608" s="3" t="str">
        <f>TEXT(NIgerian_Fintech[[#This Row],[TransactionDate]], "MMMM")</f>
        <v>May</v>
      </c>
      <c r="L4608" s="3" t="str">
        <f>TEXT(NIgerian_Fintech[[#This Row],[TransactionDate]], "MM")</f>
        <v>05</v>
      </c>
      <c r="M4608" s="3" t="str">
        <f>TEXT(NIgerian_Fintech[[#This Row],[TransactionDate]], "tttt")</f>
        <v>Tuesday</v>
      </c>
      <c r="N4608" s="2" t="s">
        <v>16</v>
      </c>
    </row>
    <row r="4609" spans="1:14" ht="14.5" x14ac:dyDescent="0.35">
      <c r="A4609" s="2" t="s">
        <v>9248</v>
      </c>
      <c r="B4609" s="2" t="s">
        <v>9249</v>
      </c>
      <c r="C4609" s="2">
        <v>38</v>
      </c>
      <c r="D4609" s="2" t="s">
        <v>39</v>
      </c>
      <c r="E4609" s="2" t="s">
        <v>52</v>
      </c>
      <c r="F4609" s="2" t="s">
        <v>19</v>
      </c>
      <c r="G4609" s="2" t="s">
        <v>15</v>
      </c>
      <c r="H4609" s="7">
        <v>4508.46</v>
      </c>
      <c r="I4609" s="3">
        <v>45069</v>
      </c>
      <c r="J4609" s="3" t="str">
        <f>TEXT(NIgerian_Fintech[[#This Row],[TransactionDate]], "JJJJ")</f>
        <v>2023</v>
      </c>
      <c r="K4609" s="3" t="str">
        <f>TEXT(NIgerian_Fintech[[#This Row],[TransactionDate]], "MMMM")</f>
        <v>May</v>
      </c>
      <c r="L4609" s="3" t="str">
        <f>TEXT(NIgerian_Fintech[[#This Row],[TransactionDate]], "MM")</f>
        <v>05</v>
      </c>
      <c r="M4609" s="3" t="str">
        <f>TEXT(NIgerian_Fintech[[#This Row],[TransactionDate]], "tttt")</f>
        <v>Tuesday</v>
      </c>
      <c r="N4609" s="2" t="s">
        <v>16</v>
      </c>
    </row>
    <row r="4610" spans="1:14" ht="14.5" x14ac:dyDescent="0.35">
      <c r="A4610" s="2" t="s">
        <v>9250</v>
      </c>
      <c r="B4610" s="2" t="s">
        <v>9251</v>
      </c>
      <c r="C4610" s="2">
        <v>19</v>
      </c>
      <c r="D4610" s="2" t="s">
        <v>12</v>
      </c>
      <c r="E4610" s="2" t="s">
        <v>29</v>
      </c>
      <c r="F4610" s="2" t="s">
        <v>19</v>
      </c>
      <c r="G4610" s="2" t="s">
        <v>26</v>
      </c>
      <c r="H4610" s="7">
        <v>18383.34</v>
      </c>
      <c r="I4610" s="3">
        <v>44945</v>
      </c>
      <c r="J4610" s="3" t="str">
        <f>TEXT(NIgerian_Fintech[[#This Row],[TransactionDate]], "JJJJ")</f>
        <v>2023</v>
      </c>
      <c r="K4610" s="3" t="str">
        <f>TEXT(NIgerian_Fintech[[#This Row],[TransactionDate]], "MMMM")</f>
        <v>January</v>
      </c>
      <c r="L4610" s="3" t="str">
        <f>TEXT(NIgerian_Fintech[[#This Row],[TransactionDate]], "MM")</f>
        <v>01</v>
      </c>
      <c r="M4610" s="3" t="str">
        <f>TEXT(NIgerian_Fintech[[#This Row],[TransactionDate]], "tttt")</f>
        <v>Thursday</v>
      </c>
      <c r="N4610" s="2" t="s">
        <v>16</v>
      </c>
    </row>
    <row r="4611" spans="1:14" ht="14.5" x14ac:dyDescent="0.35">
      <c r="A4611" s="2" t="s">
        <v>9252</v>
      </c>
      <c r="B4611" s="2" t="s">
        <v>9253</v>
      </c>
      <c r="C4611" s="2">
        <v>60</v>
      </c>
      <c r="D4611" s="2" t="s">
        <v>12</v>
      </c>
      <c r="E4611" s="2" t="s">
        <v>29</v>
      </c>
      <c r="F4611" s="2" t="s">
        <v>35</v>
      </c>
      <c r="G4611" s="2" t="s">
        <v>26</v>
      </c>
      <c r="H4611" s="7">
        <v>9617.58</v>
      </c>
      <c r="I4611" s="3">
        <v>45628</v>
      </c>
      <c r="J4611" s="3" t="str">
        <f>TEXT(NIgerian_Fintech[[#This Row],[TransactionDate]], "JJJJ")</f>
        <v>2024</v>
      </c>
      <c r="K4611" s="3" t="str">
        <f>TEXT(NIgerian_Fintech[[#This Row],[TransactionDate]], "MMMM")</f>
        <v>December</v>
      </c>
      <c r="L4611" s="3" t="str">
        <f>TEXT(NIgerian_Fintech[[#This Row],[TransactionDate]], "MM")</f>
        <v>12</v>
      </c>
      <c r="M4611" s="3" t="str">
        <f>TEXT(NIgerian_Fintech[[#This Row],[TransactionDate]], "tttt")</f>
        <v>Monday</v>
      </c>
      <c r="N4611" s="2" t="s">
        <v>16</v>
      </c>
    </row>
    <row r="4612" spans="1:14" ht="14.5" x14ac:dyDescent="0.35">
      <c r="A4612" s="2" t="s">
        <v>9254</v>
      </c>
      <c r="B4612" s="2" t="s">
        <v>9255</v>
      </c>
      <c r="C4612" s="2">
        <v>55</v>
      </c>
      <c r="D4612" s="2" t="s">
        <v>12</v>
      </c>
      <c r="E4612" s="2" t="s">
        <v>13</v>
      </c>
      <c r="F4612" s="2" t="s">
        <v>49</v>
      </c>
      <c r="G4612" s="2" t="s">
        <v>26</v>
      </c>
      <c r="H4612" s="7">
        <v>2529.9499999999998</v>
      </c>
      <c r="I4612" s="3">
        <v>45502</v>
      </c>
      <c r="J4612" s="3" t="str">
        <f>TEXT(NIgerian_Fintech[[#This Row],[TransactionDate]], "JJJJ")</f>
        <v>2024</v>
      </c>
      <c r="K4612" s="3" t="str">
        <f>TEXT(NIgerian_Fintech[[#This Row],[TransactionDate]], "MMMM")</f>
        <v>July</v>
      </c>
      <c r="L4612" s="3" t="str">
        <f>TEXT(NIgerian_Fintech[[#This Row],[TransactionDate]], "MM")</f>
        <v>07</v>
      </c>
      <c r="M4612" s="3" t="str">
        <f>TEXT(NIgerian_Fintech[[#This Row],[TransactionDate]], "tttt")</f>
        <v>Monday</v>
      </c>
      <c r="N4612" s="2" t="s">
        <v>16</v>
      </c>
    </row>
    <row r="4613" spans="1:14" ht="14.5" x14ac:dyDescent="0.35">
      <c r="A4613" s="2" t="s">
        <v>9256</v>
      </c>
      <c r="B4613" s="2" t="s">
        <v>9257</v>
      </c>
      <c r="C4613" s="2">
        <v>57</v>
      </c>
      <c r="D4613" s="2" t="s">
        <v>39</v>
      </c>
      <c r="E4613" s="2" t="s">
        <v>13</v>
      </c>
      <c r="F4613" s="2" t="s">
        <v>35</v>
      </c>
      <c r="G4613" s="2" t="s">
        <v>36</v>
      </c>
      <c r="H4613" s="7">
        <v>2742.31</v>
      </c>
      <c r="I4613" s="3">
        <v>45613</v>
      </c>
      <c r="J4613" s="3" t="str">
        <f>TEXT(NIgerian_Fintech[[#This Row],[TransactionDate]], "JJJJ")</f>
        <v>2024</v>
      </c>
      <c r="K4613" s="3" t="str">
        <f>TEXT(NIgerian_Fintech[[#This Row],[TransactionDate]], "MMMM")</f>
        <v>November</v>
      </c>
      <c r="L4613" s="3" t="str">
        <f>TEXT(NIgerian_Fintech[[#This Row],[TransactionDate]], "MM")</f>
        <v>11</v>
      </c>
      <c r="M4613" s="3" t="str">
        <f>TEXT(NIgerian_Fintech[[#This Row],[TransactionDate]], "tttt")</f>
        <v>Sunday</v>
      </c>
      <c r="N4613" s="2" t="s">
        <v>16</v>
      </c>
    </row>
    <row r="4614" spans="1:14" ht="14.5" x14ac:dyDescent="0.35">
      <c r="A4614" s="2" t="s">
        <v>9258</v>
      </c>
      <c r="B4614" s="2" t="s">
        <v>9259</v>
      </c>
      <c r="C4614" s="2">
        <v>53</v>
      </c>
      <c r="D4614" s="2" t="s">
        <v>12</v>
      </c>
      <c r="E4614" s="2" t="s">
        <v>74</v>
      </c>
      <c r="F4614" s="2" t="s">
        <v>35</v>
      </c>
      <c r="G4614" s="2" t="s">
        <v>15</v>
      </c>
      <c r="H4614" s="7">
        <v>19776.29</v>
      </c>
      <c r="I4614" s="3">
        <v>44946</v>
      </c>
      <c r="J4614" s="3" t="str">
        <f>TEXT(NIgerian_Fintech[[#This Row],[TransactionDate]], "JJJJ")</f>
        <v>2023</v>
      </c>
      <c r="K4614" s="3" t="str">
        <f>TEXT(NIgerian_Fintech[[#This Row],[TransactionDate]], "MMMM")</f>
        <v>January</v>
      </c>
      <c r="L4614" s="3" t="str">
        <f>TEXT(NIgerian_Fintech[[#This Row],[TransactionDate]], "MM")</f>
        <v>01</v>
      </c>
      <c r="M4614" s="3" t="str">
        <f>TEXT(NIgerian_Fintech[[#This Row],[TransactionDate]], "tttt")</f>
        <v>Friday</v>
      </c>
      <c r="N4614" s="2" t="s">
        <v>16</v>
      </c>
    </row>
    <row r="4615" spans="1:14" ht="14.5" x14ac:dyDescent="0.35">
      <c r="A4615" s="2" t="s">
        <v>9260</v>
      </c>
      <c r="B4615" s="2" t="s">
        <v>9261</v>
      </c>
      <c r="C4615" s="2">
        <v>60</v>
      </c>
      <c r="D4615" s="2" t="s">
        <v>12</v>
      </c>
      <c r="E4615" s="2" t="s">
        <v>52</v>
      </c>
      <c r="F4615" s="2" t="s">
        <v>35</v>
      </c>
      <c r="G4615" s="2" t="s">
        <v>20</v>
      </c>
      <c r="H4615" s="7">
        <v>9827.18</v>
      </c>
      <c r="I4615" s="3">
        <v>45374</v>
      </c>
      <c r="J4615" s="3" t="str">
        <f>TEXT(NIgerian_Fintech[[#This Row],[TransactionDate]], "JJJJ")</f>
        <v>2024</v>
      </c>
      <c r="K4615" s="3" t="str">
        <f>TEXT(NIgerian_Fintech[[#This Row],[TransactionDate]], "MMMM")</f>
        <v>March</v>
      </c>
      <c r="L4615" s="3" t="str">
        <f>TEXT(NIgerian_Fintech[[#This Row],[TransactionDate]], "MM")</f>
        <v>03</v>
      </c>
      <c r="M4615" s="3" t="str">
        <f>TEXT(NIgerian_Fintech[[#This Row],[TransactionDate]], "tttt")</f>
        <v>Saturday</v>
      </c>
      <c r="N4615" s="2" t="s">
        <v>16</v>
      </c>
    </row>
    <row r="4616" spans="1:14" ht="14.5" x14ac:dyDescent="0.35">
      <c r="A4616" s="2" t="s">
        <v>9262</v>
      </c>
      <c r="B4616" s="2" t="s">
        <v>9263</v>
      </c>
      <c r="C4616" s="2">
        <v>54</v>
      </c>
      <c r="D4616" s="2" t="s">
        <v>12</v>
      </c>
      <c r="E4616" s="2" t="s">
        <v>52</v>
      </c>
      <c r="F4616" s="2" t="s">
        <v>25</v>
      </c>
      <c r="G4616" s="2" t="s">
        <v>26</v>
      </c>
      <c r="H4616" s="7">
        <v>5086.68</v>
      </c>
      <c r="I4616" s="3">
        <v>45152</v>
      </c>
      <c r="J4616" s="3" t="str">
        <f>TEXT(NIgerian_Fintech[[#This Row],[TransactionDate]], "JJJJ")</f>
        <v>2023</v>
      </c>
      <c r="K4616" s="3" t="str">
        <f>TEXT(NIgerian_Fintech[[#This Row],[TransactionDate]], "MMMM")</f>
        <v>August</v>
      </c>
      <c r="L4616" s="3" t="str">
        <f>TEXT(NIgerian_Fintech[[#This Row],[TransactionDate]], "MM")</f>
        <v>08</v>
      </c>
      <c r="M4616" s="3" t="str">
        <f>TEXT(NIgerian_Fintech[[#This Row],[TransactionDate]], "tttt")</f>
        <v>Monday</v>
      </c>
      <c r="N4616" s="2" t="s">
        <v>16</v>
      </c>
    </row>
    <row r="4617" spans="1:14" ht="14.5" x14ac:dyDescent="0.35">
      <c r="A4617" s="2" t="s">
        <v>9264</v>
      </c>
      <c r="B4617" s="2" t="s">
        <v>9265</v>
      </c>
      <c r="C4617" s="2">
        <v>32</v>
      </c>
      <c r="D4617" s="2" t="s">
        <v>39</v>
      </c>
      <c r="E4617" s="2" t="s">
        <v>13</v>
      </c>
      <c r="F4617" s="2" t="s">
        <v>14</v>
      </c>
      <c r="G4617" s="2" t="s">
        <v>20</v>
      </c>
      <c r="H4617" s="7">
        <v>2071.48</v>
      </c>
      <c r="I4617" s="3">
        <v>45027</v>
      </c>
      <c r="J4617" s="3" t="str">
        <f>TEXT(NIgerian_Fintech[[#This Row],[TransactionDate]], "JJJJ")</f>
        <v>2023</v>
      </c>
      <c r="K4617" s="3" t="str">
        <f>TEXT(NIgerian_Fintech[[#This Row],[TransactionDate]], "MMMM")</f>
        <v>April</v>
      </c>
      <c r="L4617" s="3" t="str">
        <f>TEXT(NIgerian_Fintech[[#This Row],[TransactionDate]], "MM")</f>
        <v>04</v>
      </c>
      <c r="M4617" s="3" t="str">
        <f>TEXT(NIgerian_Fintech[[#This Row],[TransactionDate]], "tttt")</f>
        <v>Tuesday</v>
      </c>
      <c r="N4617" s="2" t="s">
        <v>16</v>
      </c>
    </row>
    <row r="4618" spans="1:14" ht="14.5" x14ac:dyDescent="0.35">
      <c r="A4618" s="2" t="s">
        <v>9266</v>
      </c>
      <c r="B4618" s="2" t="s">
        <v>9267</v>
      </c>
      <c r="C4618" s="2">
        <v>45</v>
      </c>
      <c r="D4618" s="2" t="s">
        <v>12</v>
      </c>
      <c r="E4618" s="2" t="s">
        <v>64</v>
      </c>
      <c r="F4618" s="2" t="s">
        <v>35</v>
      </c>
      <c r="G4618" s="2" t="s">
        <v>15</v>
      </c>
      <c r="H4618" s="7">
        <v>9421.6200000000008</v>
      </c>
      <c r="I4618" s="3">
        <v>45220</v>
      </c>
      <c r="J4618" s="3" t="str">
        <f>TEXT(NIgerian_Fintech[[#This Row],[TransactionDate]], "JJJJ")</f>
        <v>2023</v>
      </c>
      <c r="K4618" s="3" t="str">
        <f>TEXT(NIgerian_Fintech[[#This Row],[TransactionDate]], "MMMM")</f>
        <v>October</v>
      </c>
      <c r="L4618" s="3" t="str">
        <f>TEXT(NIgerian_Fintech[[#This Row],[TransactionDate]], "MM")</f>
        <v>10</v>
      </c>
      <c r="M4618" s="3" t="str">
        <f>TEXT(NIgerian_Fintech[[#This Row],[TransactionDate]], "tttt")</f>
        <v>Saturday</v>
      </c>
      <c r="N4618" s="2" t="s">
        <v>16</v>
      </c>
    </row>
    <row r="4619" spans="1:14" ht="14.5" x14ac:dyDescent="0.35">
      <c r="A4619" s="2" t="s">
        <v>9268</v>
      </c>
      <c r="B4619" s="2" t="s">
        <v>9269</v>
      </c>
      <c r="C4619" s="2">
        <v>35</v>
      </c>
      <c r="D4619" s="2" t="s">
        <v>39</v>
      </c>
      <c r="E4619" s="2" t="s">
        <v>64</v>
      </c>
      <c r="F4619" s="2" t="s">
        <v>19</v>
      </c>
      <c r="G4619" s="2" t="s">
        <v>26</v>
      </c>
      <c r="H4619" s="7">
        <v>2037.21</v>
      </c>
      <c r="I4619" s="3">
        <v>45476</v>
      </c>
      <c r="J4619" s="3" t="str">
        <f>TEXT(NIgerian_Fintech[[#This Row],[TransactionDate]], "JJJJ")</f>
        <v>2024</v>
      </c>
      <c r="K4619" s="3" t="str">
        <f>TEXT(NIgerian_Fintech[[#This Row],[TransactionDate]], "MMMM")</f>
        <v>July</v>
      </c>
      <c r="L4619" s="3" t="str">
        <f>TEXT(NIgerian_Fintech[[#This Row],[TransactionDate]], "MM")</f>
        <v>07</v>
      </c>
      <c r="M4619" s="3" t="str">
        <f>TEXT(NIgerian_Fintech[[#This Row],[TransactionDate]], "tttt")</f>
        <v>Wednesday</v>
      </c>
      <c r="N4619" s="2" t="s">
        <v>16</v>
      </c>
    </row>
    <row r="4620" spans="1:14" ht="14.5" x14ac:dyDescent="0.35">
      <c r="A4620" s="2" t="s">
        <v>9270</v>
      </c>
      <c r="B4620" s="2" t="s">
        <v>9271</v>
      </c>
      <c r="C4620" s="2">
        <v>51</v>
      </c>
      <c r="D4620" s="2" t="s">
        <v>39</v>
      </c>
      <c r="E4620" s="2" t="s">
        <v>74</v>
      </c>
      <c r="F4620" s="2" t="s">
        <v>55</v>
      </c>
      <c r="G4620" s="2" t="s">
        <v>20</v>
      </c>
      <c r="H4620" s="7">
        <v>6351.93</v>
      </c>
      <c r="I4620" s="3">
        <v>44991</v>
      </c>
      <c r="J4620" s="3" t="str">
        <f>TEXT(NIgerian_Fintech[[#This Row],[TransactionDate]], "JJJJ")</f>
        <v>2023</v>
      </c>
      <c r="K4620" s="3" t="str">
        <f>TEXT(NIgerian_Fintech[[#This Row],[TransactionDate]], "MMMM")</f>
        <v>March</v>
      </c>
      <c r="L4620" s="3" t="str">
        <f>TEXT(NIgerian_Fintech[[#This Row],[TransactionDate]], "MM")</f>
        <v>03</v>
      </c>
      <c r="M4620" s="3" t="str">
        <f>TEXT(NIgerian_Fintech[[#This Row],[TransactionDate]], "tttt")</f>
        <v>Monday</v>
      </c>
      <c r="N4620" s="2" t="s">
        <v>16</v>
      </c>
    </row>
    <row r="4621" spans="1:14" ht="14.5" x14ac:dyDescent="0.35">
      <c r="A4621" s="2" t="s">
        <v>9272</v>
      </c>
      <c r="B4621" s="2" t="s">
        <v>9273</v>
      </c>
      <c r="C4621" s="2">
        <v>39</v>
      </c>
      <c r="D4621" s="2" t="s">
        <v>39</v>
      </c>
      <c r="E4621" s="2" t="s">
        <v>24</v>
      </c>
      <c r="F4621" s="2" t="s">
        <v>49</v>
      </c>
      <c r="G4621" s="2" t="s">
        <v>20</v>
      </c>
      <c r="H4621" s="7">
        <v>11316.85</v>
      </c>
      <c r="I4621" s="3">
        <v>45425</v>
      </c>
      <c r="J4621" s="3" t="str">
        <f>TEXT(NIgerian_Fintech[[#This Row],[TransactionDate]], "JJJJ")</f>
        <v>2024</v>
      </c>
      <c r="K4621" s="3" t="str">
        <f>TEXT(NIgerian_Fintech[[#This Row],[TransactionDate]], "MMMM")</f>
        <v>May</v>
      </c>
      <c r="L4621" s="3" t="str">
        <f>TEXT(NIgerian_Fintech[[#This Row],[TransactionDate]], "MM")</f>
        <v>05</v>
      </c>
      <c r="M4621" s="3" t="str">
        <f>TEXT(NIgerian_Fintech[[#This Row],[TransactionDate]], "tttt")</f>
        <v>Monday</v>
      </c>
      <c r="N4621" s="2" t="s">
        <v>16</v>
      </c>
    </row>
    <row r="4622" spans="1:14" ht="14.5" x14ac:dyDescent="0.35">
      <c r="A4622" s="2" t="s">
        <v>9274</v>
      </c>
      <c r="B4622" s="2" t="s">
        <v>9275</v>
      </c>
      <c r="C4622" s="2">
        <v>28</v>
      </c>
      <c r="D4622" s="2" t="s">
        <v>12</v>
      </c>
      <c r="E4622" s="2" t="s">
        <v>64</v>
      </c>
      <c r="F4622" s="2" t="s">
        <v>35</v>
      </c>
      <c r="G4622" s="2" t="s">
        <v>15</v>
      </c>
      <c r="H4622" s="7">
        <v>8333.65</v>
      </c>
      <c r="I4622" s="3">
        <v>45002</v>
      </c>
      <c r="J4622" s="3" t="str">
        <f>TEXT(NIgerian_Fintech[[#This Row],[TransactionDate]], "JJJJ")</f>
        <v>2023</v>
      </c>
      <c r="K4622" s="3" t="str">
        <f>TEXT(NIgerian_Fintech[[#This Row],[TransactionDate]], "MMMM")</f>
        <v>March</v>
      </c>
      <c r="L4622" s="3" t="str">
        <f>TEXT(NIgerian_Fintech[[#This Row],[TransactionDate]], "MM")</f>
        <v>03</v>
      </c>
      <c r="M4622" s="3" t="str">
        <f>TEXT(NIgerian_Fintech[[#This Row],[TransactionDate]], "tttt")</f>
        <v>Friday</v>
      </c>
      <c r="N4622" s="2" t="s">
        <v>16</v>
      </c>
    </row>
    <row r="4623" spans="1:14" ht="14.5" x14ac:dyDescent="0.35">
      <c r="A4623" s="2" t="s">
        <v>9276</v>
      </c>
      <c r="B4623" s="2" t="s">
        <v>9277</v>
      </c>
      <c r="C4623" s="2">
        <v>30</v>
      </c>
      <c r="D4623" s="2" t="s">
        <v>12</v>
      </c>
      <c r="E4623" s="2" t="s">
        <v>64</v>
      </c>
      <c r="F4623" s="2" t="s">
        <v>35</v>
      </c>
      <c r="G4623" s="2" t="s">
        <v>26</v>
      </c>
      <c r="H4623" s="7">
        <v>25523.279999999999</v>
      </c>
      <c r="I4623" s="3">
        <v>45630</v>
      </c>
      <c r="J4623" s="3" t="str">
        <f>TEXT(NIgerian_Fintech[[#This Row],[TransactionDate]], "JJJJ")</f>
        <v>2024</v>
      </c>
      <c r="K4623" s="3" t="str">
        <f>TEXT(NIgerian_Fintech[[#This Row],[TransactionDate]], "MMMM")</f>
        <v>December</v>
      </c>
      <c r="L4623" s="3" t="str">
        <f>TEXT(NIgerian_Fintech[[#This Row],[TransactionDate]], "MM")</f>
        <v>12</v>
      </c>
      <c r="M4623" s="3" t="str">
        <f>TEXT(NIgerian_Fintech[[#This Row],[TransactionDate]], "tttt")</f>
        <v>Wednesday</v>
      </c>
      <c r="N4623" s="2" t="s">
        <v>16</v>
      </c>
    </row>
    <row r="4624" spans="1:14" ht="14.5" x14ac:dyDescent="0.35">
      <c r="A4624" s="2" t="s">
        <v>9278</v>
      </c>
      <c r="B4624" s="2" t="s">
        <v>9279</v>
      </c>
      <c r="C4624" s="2">
        <v>21</v>
      </c>
      <c r="D4624" s="2" t="s">
        <v>12</v>
      </c>
      <c r="E4624" s="2" t="s">
        <v>64</v>
      </c>
      <c r="F4624" s="2" t="s">
        <v>49</v>
      </c>
      <c r="G4624" s="2" t="s">
        <v>36</v>
      </c>
      <c r="H4624" s="7">
        <v>405.32</v>
      </c>
      <c r="I4624" s="3">
        <v>45561</v>
      </c>
      <c r="J4624" s="3" t="str">
        <f>TEXT(NIgerian_Fintech[[#This Row],[TransactionDate]], "JJJJ")</f>
        <v>2024</v>
      </c>
      <c r="K4624" s="3" t="str">
        <f>TEXT(NIgerian_Fintech[[#This Row],[TransactionDate]], "MMMM")</f>
        <v>September</v>
      </c>
      <c r="L4624" s="3" t="str">
        <f>TEXT(NIgerian_Fintech[[#This Row],[TransactionDate]], "MM")</f>
        <v>09</v>
      </c>
      <c r="M4624" s="3" t="str">
        <f>TEXT(NIgerian_Fintech[[#This Row],[TransactionDate]], "tttt")</f>
        <v>Thursday</v>
      </c>
      <c r="N4624" s="2" t="s">
        <v>16</v>
      </c>
    </row>
    <row r="4625" spans="1:14" ht="14.5" x14ac:dyDescent="0.35">
      <c r="A4625" s="2" t="s">
        <v>9280</v>
      </c>
      <c r="B4625" s="2" t="s">
        <v>9281</v>
      </c>
      <c r="C4625" s="2">
        <v>39</v>
      </c>
      <c r="D4625" s="2" t="s">
        <v>39</v>
      </c>
      <c r="E4625" s="2" t="s">
        <v>24</v>
      </c>
      <c r="F4625" s="2" t="s">
        <v>35</v>
      </c>
      <c r="G4625" s="2" t="s">
        <v>15</v>
      </c>
      <c r="H4625" s="7">
        <v>3282.19</v>
      </c>
      <c r="I4625" s="3">
        <v>45051</v>
      </c>
      <c r="J4625" s="3" t="str">
        <f>TEXT(NIgerian_Fintech[[#This Row],[TransactionDate]], "JJJJ")</f>
        <v>2023</v>
      </c>
      <c r="K4625" s="3" t="str">
        <f>TEXT(NIgerian_Fintech[[#This Row],[TransactionDate]], "MMMM")</f>
        <v>May</v>
      </c>
      <c r="L4625" s="3" t="str">
        <f>TEXT(NIgerian_Fintech[[#This Row],[TransactionDate]], "MM")</f>
        <v>05</v>
      </c>
      <c r="M4625" s="3" t="str">
        <f>TEXT(NIgerian_Fintech[[#This Row],[TransactionDate]], "tttt")</f>
        <v>Friday</v>
      </c>
      <c r="N4625" s="2" t="s">
        <v>16</v>
      </c>
    </row>
    <row r="4626" spans="1:14" ht="14.5" x14ac:dyDescent="0.35">
      <c r="A4626" s="2" t="s">
        <v>9282</v>
      </c>
      <c r="B4626" s="2" t="s">
        <v>9283</v>
      </c>
      <c r="C4626" s="2">
        <v>24</v>
      </c>
      <c r="D4626" s="2" t="s">
        <v>12</v>
      </c>
      <c r="E4626" s="2" t="s">
        <v>42</v>
      </c>
      <c r="F4626" s="2" t="s">
        <v>19</v>
      </c>
      <c r="G4626" s="2" t="s">
        <v>36</v>
      </c>
      <c r="H4626" s="7">
        <v>587.79999999999995</v>
      </c>
      <c r="I4626" s="3">
        <v>44953</v>
      </c>
      <c r="J4626" s="3" t="str">
        <f>TEXT(NIgerian_Fintech[[#This Row],[TransactionDate]], "JJJJ")</f>
        <v>2023</v>
      </c>
      <c r="K4626" s="3" t="str">
        <f>TEXT(NIgerian_Fintech[[#This Row],[TransactionDate]], "MMMM")</f>
        <v>January</v>
      </c>
      <c r="L4626" s="3" t="str">
        <f>TEXT(NIgerian_Fintech[[#This Row],[TransactionDate]], "MM")</f>
        <v>01</v>
      </c>
      <c r="M4626" s="3" t="str">
        <f>TEXT(NIgerian_Fintech[[#This Row],[TransactionDate]], "tttt")</f>
        <v>Friday</v>
      </c>
      <c r="N4626" s="2" t="s">
        <v>16</v>
      </c>
    </row>
    <row r="4627" spans="1:14" ht="14.5" x14ac:dyDescent="0.35">
      <c r="A4627" s="2" t="s">
        <v>9284</v>
      </c>
      <c r="B4627" s="2" t="s">
        <v>9285</v>
      </c>
      <c r="C4627" s="2">
        <v>60</v>
      </c>
      <c r="D4627" s="2" t="s">
        <v>39</v>
      </c>
      <c r="E4627" s="2" t="s">
        <v>74</v>
      </c>
      <c r="F4627" s="2" t="s">
        <v>14</v>
      </c>
      <c r="G4627" s="2" t="s">
        <v>26</v>
      </c>
      <c r="H4627" s="7">
        <v>2164.21</v>
      </c>
      <c r="I4627" s="3">
        <v>45541</v>
      </c>
      <c r="J4627" s="3" t="str">
        <f>TEXT(NIgerian_Fintech[[#This Row],[TransactionDate]], "JJJJ")</f>
        <v>2024</v>
      </c>
      <c r="K4627" s="3" t="str">
        <f>TEXT(NIgerian_Fintech[[#This Row],[TransactionDate]], "MMMM")</f>
        <v>September</v>
      </c>
      <c r="L4627" s="3" t="str">
        <f>TEXT(NIgerian_Fintech[[#This Row],[TransactionDate]], "MM")</f>
        <v>09</v>
      </c>
      <c r="M4627" s="3" t="str">
        <f>TEXT(NIgerian_Fintech[[#This Row],[TransactionDate]], "tttt")</f>
        <v>Friday</v>
      </c>
      <c r="N4627" s="2" t="s">
        <v>69</v>
      </c>
    </row>
    <row r="4628" spans="1:14" ht="14.5" x14ac:dyDescent="0.35">
      <c r="A4628" s="2" t="s">
        <v>9286</v>
      </c>
      <c r="B4628" s="2" t="s">
        <v>9287</v>
      </c>
      <c r="C4628" s="2">
        <v>41</v>
      </c>
      <c r="D4628" s="2" t="s">
        <v>12</v>
      </c>
      <c r="E4628" s="2" t="s">
        <v>13</v>
      </c>
      <c r="F4628" s="2" t="s">
        <v>35</v>
      </c>
      <c r="G4628" s="2" t="s">
        <v>20</v>
      </c>
      <c r="H4628" s="7">
        <v>1323.7</v>
      </c>
      <c r="I4628" s="3">
        <v>45202</v>
      </c>
      <c r="J4628" s="3" t="str">
        <f>TEXT(NIgerian_Fintech[[#This Row],[TransactionDate]], "JJJJ")</f>
        <v>2023</v>
      </c>
      <c r="K4628" s="3" t="str">
        <f>TEXT(NIgerian_Fintech[[#This Row],[TransactionDate]], "MMMM")</f>
        <v>October</v>
      </c>
      <c r="L4628" s="3" t="str">
        <f>TEXT(NIgerian_Fintech[[#This Row],[TransactionDate]], "MM")</f>
        <v>10</v>
      </c>
      <c r="M4628" s="3" t="str">
        <f>TEXT(NIgerian_Fintech[[#This Row],[TransactionDate]], "tttt")</f>
        <v>Tuesday</v>
      </c>
      <c r="N4628" s="2" t="s">
        <v>16</v>
      </c>
    </row>
    <row r="4629" spans="1:14" ht="14.5" x14ac:dyDescent="0.35">
      <c r="A4629" s="2" t="s">
        <v>9288</v>
      </c>
      <c r="B4629" s="2" t="s">
        <v>9289</v>
      </c>
      <c r="C4629" s="2">
        <v>21</v>
      </c>
      <c r="D4629" s="2" t="s">
        <v>12</v>
      </c>
      <c r="E4629" s="2" t="s">
        <v>64</v>
      </c>
      <c r="F4629" s="2" t="s">
        <v>49</v>
      </c>
      <c r="G4629" s="2" t="s">
        <v>15</v>
      </c>
      <c r="H4629" s="7">
        <v>13192.4</v>
      </c>
      <c r="I4629" s="3">
        <v>45498</v>
      </c>
      <c r="J4629" s="3" t="str">
        <f>TEXT(NIgerian_Fintech[[#This Row],[TransactionDate]], "JJJJ")</f>
        <v>2024</v>
      </c>
      <c r="K4629" s="3" t="str">
        <f>TEXT(NIgerian_Fintech[[#This Row],[TransactionDate]], "MMMM")</f>
        <v>July</v>
      </c>
      <c r="L4629" s="3" t="str">
        <f>TEXT(NIgerian_Fintech[[#This Row],[TransactionDate]], "MM")</f>
        <v>07</v>
      </c>
      <c r="M4629" s="3" t="str">
        <f>TEXT(NIgerian_Fintech[[#This Row],[TransactionDate]], "tttt")</f>
        <v>Thursday</v>
      </c>
      <c r="N4629" s="2" t="s">
        <v>69</v>
      </c>
    </row>
    <row r="4630" spans="1:14" ht="14.5" x14ac:dyDescent="0.35">
      <c r="A4630" s="2" t="s">
        <v>9290</v>
      </c>
      <c r="B4630" s="2" t="s">
        <v>9291</v>
      </c>
      <c r="C4630" s="2">
        <v>45</v>
      </c>
      <c r="D4630" s="2" t="s">
        <v>12</v>
      </c>
      <c r="E4630" s="2" t="s">
        <v>93</v>
      </c>
      <c r="F4630" s="2" t="s">
        <v>35</v>
      </c>
      <c r="G4630" s="2" t="s">
        <v>15</v>
      </c>
      <c r="H4630" s="7">
        <v>4610.45</v>
      </c>
      <c r="I4630" s="3">
        <v>45606</v>
      </c>
      <c r="J4630" s="3" t="str">
        <f>TEXT(NIgerian_Fintech[[#This Row],[TransactionDate]], "JJJJ")</f>
        <v>2024</v>
      </c>
      <c r="K4630" s="3" t="str">
        <f>TEXT(NIgerian_Fintech[[#This Row],[TransactionDate]], "MMMM")</f>
        <v>November</v>
      </c>
      <c r="L4630" s="3" t="str">
        <f>TEXT(NIgerian_Fintech[[#This Row],[TransactionDate]], "MM")</f>
        <v>11</v>
      </c>
      <c r="M4630" s="3" t="str">
        <f>TEXT(NIgerian_Fintech[[#This Row],[TransactionDate]], "tttt")</f>
        <v>Sunday</v>
      </c>
      <c r="N4630" s="2" t="s">
        <v>16</v>
      </c>
    </row>
    <row r="4631" spans="1:14" ht="14.5" x14ac:dyDescent="0.35">
      <c r="A4631" s="2" t="s">
        <v>9292</v>
      </c>
      <c r="B4631" s="2" t="s">
        <v>9293</v>
      </c>
      <c r="C4631" s="2">
        <v>32</v>
      </c>
      <c r="D4631" s="2" t="s">
        <v>12</v>
      </c>
      <c r="E4631" s="2" t="s">
        <v>29</v>
      </c>
      <c r="F4631" s="2" t="s">
        <v>25</v>
      </c>
      <c r="G4631" s="2" t="s">
        <v>15</v>
      </c>
      <c r="H4631" s="7">
        <v>25908.58</v>
      </c>
      <c r="I4631" s="3">
        <v>45009</v>
      </c>
      <c r="J4631" s="3" t="str">
        <f>TEXT(NIgerian_Fintech[[#This Row],[TransactionDate]], "JJJJ")</f>
        <v>2023</v>
      </c>
      <c r="K4631" s="3" t="str">
        <f>TEXT(NIgerian_Fintech[[#This Row],[TransactionDate]], "MMMM")</f>
        <v>March</v>
      </c>
      <c r="L4631" s="3" t="str">
        <f>TEXT(NIgerian_Fintech[[#This Row],[TransactionDate]], "MM")</f>
        <v>03</v>
      </c>
      <c r="M4631" s="3" t="str">
        <f>TEXT(NIgerian_Fintech[[#This Row],[TransactionDate]], "tttt")</f>
        <v>Friday</v>
      </c>
      <c r="N4631" s="2" t="s">
        <v>16</v>
      </c>
    </row>
    <row r="4632" spans="1:14" ht="14.5" x14ac:dyDescent="0.35">
      <c r="A4632" s="2" t="s">
        <v>9294</v>
      </c>
      <c r="B4632" s="2" t="s">
        <v>9295</v>
      </c>
      <c r="C4632" s="2">
        <v>18</v>
      </c>
      <c r="D4632" s="2" t="s">
        <v>39</v>
      </c>
      <c r="E4632" s="2" t="s">
        <v>42</v>
      </c>
      <c r="F4632" s="2" t="s">
        <v>19</v>
      </c>
      <c r="G4632" s="2" t="s">
        <v>30</v>
      </c>
      <c r="H4632" s="7">
        <v>236.55</v>
      </c>
      <c r="I4632" s="3">
        <v>45412</v>
      </c>
      <c r="J4632" s="3" t="str">
        <f>TEXT(NIgerian_Fintech[[#This Row],[TransactionDate]], "JJJJ")</f>
        <v>2024</v>
      </c>
      <c r="K4632" s="3" t="str">
        <f>TEXT(NIgerian_Fintech[[#This Row],[TransactionDate]], "MMMM")</f>
        <v>April</v>
      </c>
      <c r="L4632" s="3" t="str">
        <f>TEXT(NIgerian_Fintech[[#This Row],[TransactionDate]], "MM")</f>
        <v>04</v>
      </c>
      <c r="M4632" s="3" t="str">
        <f>TEXT(NIgerian_Fintech[[#This Row],[TransactionDate]], "tttt")</f>
        <v>Tuesday</v>
      </c>
      <c r="N4632" s="2" t="s">
        <v>16</v>
      </c>
    </row>
    <row r="4633" spans="1:14" ht="14.5" x14ac:dyDescent="0.35">
      <c r="A4633" s="2" t="s">
        <v>9296</v>
      </c>
      <c r="B4633" s="2" t="s">
        <v>9297</v>
      </c>
      <c r="C4633" s="2">
        <v>20</v>
      </c>
      <c r="D4633" s="2" t="s">
        <v>39</v>
      </c>
      <c r="E4633" s="2" t="s">
        <v>24</v>
      </c>
      <c r="F4633" s="2" t="s">
        <v>19</v>
      </c>
      <c r="G4633" s="2" t="s">
        <v>26</v>
      </c>
      <c r="H4633" s="7">
        <v>10582.12</v>
      </c>
      <c r="I4633" s="3">
        <v>45389</v>
      </c>
      <c r="J4633" s="3" t="str">
        <f>TEXT(NIgerian_Fintech[[#This Row],[TransactionDate]], "JJJJ")</f>
        <v>2024</v>
      </c>
      <c r="K4633" s="3" t="str">
        <f>TEXT(NIgerian_Fintech[[#This Row],[TransactionDate]], "MMMM")</f>
        <v>April</v>
      </c>
      <c r="L4633" s="3" t="str">
        <f>TEXT(NIgerian_Fintech[[#This Row],[TransactionDate]], "MM")</f>
        <v>04</v>
      </c>
      <c r="M4633" s="3" t="str">
        <f>TEXT(NIgerian_Fintech[[#This Row],[TransactionDate]], "tttt")</f>
        <v>Sunday</v>
      </c>
      <c r="N4633" s="2" t="s">
        <v>16</v>
      </c>
    </row>
    <row r="4634" spans="1:14" ht="14.5" x14ac:dyDescent="0.35">
      <c r="A4634" s="2" t="s">
        <v>9298</v>
      </c>
      <c r="B4634" s="2" t="s">
        <v>9299</v>
      </c>
      <c r="C4634" s="2">
        <v>31</v>
      </c>
      <c r="D4634" s="2" t="s">
        <v>39</v>
      </c>
      <c r="E4634" s="2" t="s">
        <v>24</v>
      </c>
      <c r="F4634" s="2" t="s">
        <v>14</v>
      </c>
      <c r="G4634" s="2" t="s">
        <v>30</v>
      </c>
      <c r="H4634" s="7">
        <v>35248.85</v>
      </c>
      <c r="I4634" s="3">
        <v>44932</v>
      </c>
      <c r="J4634" s="3" t="str">
        <f>TEXT(NIgerian_Fintech[[#This Row],[TransactionDate]], "JJJJ")</f>
        <v>2023</v>
      </c>
      <c r="K4634" s="3" t="str">
        <f>TEXT(NIgerian_Fintech[[#This Row],[TransactionDate]], "MMMM")</f>
        <v>January</v>
      </c>
      <c r="L4634" s="3" t="str">
        <f>TEXT(NIgerian_Fintech[[#This Row],[TransactionDate]], "MM")</f>
        <v>01</v>
      </c>
      <c r="M4634" s="3" t="str">
        <f>TEXT(NIgerian_Fintech[[#This Row],[TransactionDate]], "tttt")</f>
        <v>Friday</v>
      </c>
      <c r="N4634" s="2" t="s">
        <v>16</v>
      </c>
    </row>
    <row r="4635" spans="1:14" ht="14.5" x14ac:dyDescent="0.35">
      <c r="A4635" s="2" t="s">
        <v>9300</v>
      </c>
      <c r="B4635" s="2" t="s">
        <v>9301</v>
      </c>
      <c r="C4635" s="2">
        <v>55</v>
      </c>
      <c r="D4635" s="2" t="s">
        <v>39</v>
      </c>
      <c r="E4635" s="2" t="s">
        <v>24</v>
      </c>
      <c r="F4635" s="2" t="s">
        <v>25</v>
      </c>
      <c r="G4635" s="2" t="s">
        <v>15</v>
      </c>
      <c r="H4635" s="7">
        <v>1933.89</v>
      </c>
      <c r="I4635" s="3">
        <v>45602</v>
      </c>
      <c r="J4635" s="3" t="str">
        <f>TEXT(NIgerian_Fintech[[#This Row],[TransactionDate]], "JJJJ")</f>
        <v>2024</v>
      </c>
      <c r="K4635" s="3" t="str">
        <f>TEXT(NIgerian_Fintech[[#This Row],[TransactionDate]], "MMMM")</f>
        <v>November</v>
      </c>
      <c r="L4635" s="3" t="str">
        <f>TEXT(NIgerian_Fintech[[#This Row],[TransactionDate]], "MM")</f>
        <v>11</v>
      </c>
      <c r="M4635" s="3" t="str">
        <f>TEXT(NIgerian_Fintech[[#This Row],[TransactionDate]], "tttt")</f>
        <v>Wednesday</v>
      </c>
      <c r="N4635" s="2" t="s">
        <v>16</v>
      </c>
    </row>
    <row r="4636" spans="1:14" ht="14.5" x14ac:dyDescent="0.35">
      <c r="A4636" s="2" t="s">
        <v>9302</v>
      </c>
      <c r="B4636" s="2" t="s">
        <v>9303</v>
      </c>
      <c r="C4636" s="2">
        <v>18</v>
      </c>
      <c r="D4636" s="2" t="s">
        <v>12</v>
      </c>
      <c r="E4636" s="2" t="s">
        <v>64</v>
      </c>
      <c r="F4636" s="2" t="s">
        <v>25</v>
      </c>
      <c r="G4636" s="2" t="s">
        <v>15</v>
      </c>
      <c r="H4636" s="7">
        <v>5841.71</v>
      </c>
      <c r="I4636" s="3">
        <v>45294</v>
      </c>
      <c r="J4636" s="3" t="str">
        <f>TEXT(NIgerian_Fintech[[#This Row],[TransactionDate]], "JJJJ")</f>
        <v>2024</v>
      </c>
      <c r="K4636" s="3" t="str">
        <f>TEXT(NIgerian_Fintech[[#This Row],[TransactionDate]], "MMMM")</f>
        <v>January</v>
      </c>
      <c r="L4636" s="3" t="str">
        <f>TEXT(NIgerian_Fintech[[#This Row],[TransactionDate]], "MM")</f>
        <v>01</v>
      </c>
      <c r="M4636" s="3" t="str">
        <f>TEXT(NIgerian_Fintech[[#This Row],[TransactionDate]], "tttt")</f>
        <v>Wednesday</v>
      </c>
      <c r="N4636" s="2" t="s">
        <v>21</v>
      </c>
    </row>
    <row r="4637" spans="1:14" ht="14.5" x14ac:dyDescent="0.35">
      <c r="A4637" s="2" t="s">
        <v>9304</v>
      </c>
      <c r="B4637" s="2" t="s">
        <v>9305</v>
      </c>
      <c r="C4637" s="2">
        <v>55</v>
      </c>
      <c r="D4637" s="2" t="s">
        <v>39</v>
      </c>
      <c r="E4637" s="2" t="s">
        <v>29</v>
      </c>
      <c r="F4637" s="2" t="s">
        <v>14</v>
      </c>
      <c r="G4637" s="2" t="s">
        <v>36</v>
      </c>
      <c r="H4637" s="7">
        <v>12102.92</v>
      </c>
      <c r="I4637" s="3">
        <v>45397</v>
      </c>
      <c r="J4637" s="3" t="str">
        <f>TEXT(NIgerian_Fintech[[#This Row],[TransactionDate]], "JJJJ")</f>
        <v>2024</v>
      </c>
      <c r="K4637" s="3" t="str">
        <f>TEXT(NIgerian_Fintech[[#This Row],[TransactionDate]], "MMMM")</f>
        <v>April</v>
      </c>
      <c r="L4637" s="3" t="str">
        <f>TEXT(NIgerian_Fintech[[#This Row],[TransactionDate]], "MM")</f>
        <v>04</v>
      </c>
      <c r="M4637" s="3" t="str">
        <f>TEXT(NIgerian_Fintech[[#This Row],[TransactionDate]], "tttt")</f>
        <v>Monday</v>
      </c>
      <c r="N4637" s="2" t="s">
        <v>16</v>
      </c>
    </row>
    <row r="4638" spans="1:14" ht="14.5" x14ac:dyDescent="0.35">
      <c r="A4638" s="2" t="s">
        <v>9306</v>
      </c>
      <c r="B4638" s="2" t="s">
        <v>9307</v>
      </c>
      <c r="C4638" s="2">
        <v>55</v>
      </c>
      <c r="D4638" s="2" t="s">
        <v>39</v>
      </c>
      <c r="E4638" s="2" t="s">
        <v>29</v>
      </c>
      <c r="F4638" s="2" t="s">
        <v>55</v>
      </c>
      <c r="G4638" s="2" t="s">
        <v>30</v>
      </c>
      <c r="H4638" s="7">
        <v>10027.700000000001</v>
      </c>
      <c r="I4638" s="3">
        <v>45640</v>
      </c>
      <c r="J4638" s="3" t="str">
        <f>TEXT(NIgerian_Fintech[[#This Row],[TransactionDate]], "JJJJ")</f>
        <v>2024</v>
      </c>
      <c r="K4638" s="3" t="str">
        <f>TEXT(NIgerian_Fintech[[#This Row],[TransactionDate]], "MMMM")</f>
        <v>December</v>
      </c>
      <c r="L4638" s="3" t="str">
        <f>TEXT(NIgerian_Fintech[[#This Row],[TransactionDate]], "MM")</f>
        <v>12</v>
      </c>
      <c r="M4638" s="3" t="str">
        <f>TEXT(NIgerian_Fintech[[#This Row],[TransactionDate]], "tttt")</f>
        <v>Saturday</v>
      </c>
      <c r="N4638" s="2" t="s">
        <v>16</v>
      </c>
    </row>
    <row r="4639" spans="1:14" ht="14.5" x14ac:dyDescent="0.35">
      <c r="A4639" s="2" t="s">
        <v>9308</v>
      </c>
      <c r="B4639" s="2" t="s">
        <v>9309</v>
      </c>
      <c r="C4639" s="2">
        <v>38</v>
      </c>
      <c r="D4639" s="2" t="s">
        <v>39</v>
      </c>
      <c r="E4639" s="2" t="s">
        <v>42</v>
      </c>
      <c r="F4639" s="2" t="s">
        <v>35</v>
      </c>
      <c r="G4639" s="2" t="s">
        <v>20</v>
      </c>
      <c r="H4639" s="7">
        <v>8347.73</v>
      </c>
      <c r="I4639" s="3">
        <v>45375</v>
      </c>
      <c r="J4639" s="3" t="str">
        <f>TEXT(NIgerian_Fintech[[#This Row],[TransactionDate]], "JJJJ")</f>
        <v>2024</v>
      </c>
      <c r="K4639" s="3" t="str">
        <f>TEXT(NIgerian_Fintech[[#This Row],[TransactionDate]], "MMMM")</f>
        <v>March</v>
      </c>
      <c r="L4639" s="3" t="str">
        <f>TEXT(NIgerian_Fintech[[#This Row],[TransactionDate]], "MM")</f>
        <v>03</v>
      </c>
      <c r="M4639" s="3" t="str">
        <f>TEXT(NIgerian_Fintech[[#This Row],[TransactionDate]], "tttt")</f>
        <v>Sunday</v>
      </c>
      <c r="N4639" s="2" t="s">
        <v>16</v>
      </c>
    </row>
    <row r="4640" spans="1:14" ht="14.5" x14ac:dyDescent="0.35">
      <c r="A4640" s="2" t="s">
        <v>9310</v>
      </c>
      <c r="B4640" s="2" t="s">
        <v>9311</v>
      </c>
      <c r="C4640" s="2">
        <v>46</v>
      </c>
      <c r="D4640" s="2" t="s">
        <v>12</v>
      </c>
      <c r="E4640" s="2" t="s">
        <v>74</v>
      </c>
      <c r="F4640" s="2" t="s">
        <v>25</v>
      </c>
      <c r="G4640" s="2" t="s">
        <v>26</v>
      </c>
      <c r="H4640" s="7">
        <v>3956.48</v>
      </c>
      <c r="I4640" s="3">
        <v>45615</v>
      </c>
      <c r="J4640" s="3" t="str">
        <f>TEXT(NIgerian_Fintech[[#This Row],[TransactionDate]], "JJJJ")</f>
        <v>2024</v>
      </c>
      <c r="K4640" s="3" t="str">
        <f>TEXT(NIgerian_Fintech[[#This Row],[TransactionDate]], "MMMM")</f>
        <v>November</v>
      </c>
      <c r="L4640" s="3" t="str">
        <f>TEXT(NIgerian_Fintech[[#This Row],[TransactionDate]], "MM")</f>
        <v>11</v>
      </c>
      <c r="M4640" s="3" t="str">
        <f>TEXT(NIgerian_Fintech[[#This Row],[TransactionDate]], "tttt")</f>
        <v>Tuesday</v>
      </c>
      <c r="N4640" s="2" t="s">
        <v>16</v>
      </c>
    </row>
    <row r="4641" spans="1:14" ht="14.5" x14ac:dyDescent="0.35">
      <c r="A4641" s="2" t="s">
        <v>9312</v>
      </c>
      <c r="B4641" s="2" t="s">
        <v>9313</v>
      </c>
      <c r="C4641" s="2">
        <v>22</v>
      </c>
      <c r="D4641" s="2" t="s">
        <v>39</v>
      </c>
      <c r="E4641" s="2" t="s">
        <v>24</v>
      </c>
      <c r="F4641" s="2" t="s">
        <v>55</v>
      </c>
      <c r="G4641" s="2" t="s">
        <v>20</v>
      </c>
      <c r="H4641" s="7">
        <v>13026.89</v>
      </c>
      <c r="I4641" s="3">
        <v>45296</v>
      </c>
      <c r="J4641" s="3" t="str">
        <f>TEXT(NIgerian_Fintech[[#This Row],[TransactionDate]], "JJJJ")</f>
        <v>2024</v>
      </c>
      <c r="K4641" s="3" t="str">
        <f>TEXT(NIgerian_Fintech[[#This Row],[TransactionDate]], "MMMM")</f>
        <v>January</v>
      </c>
      <c r="L4641" s="3" t="str">
        <f>TEXT(NIgerian_Fintech[[#This Row],[TransactionDate]], "MM")</f>
        <v>01</v>
      </c>
      <c r="M4641" s="3" t="str">
        <f>TEXT(NIgerian_Fintech[[#This Row],[TransactionDate]], "tttt")</f>
        <v>Friday</v>
      </c>
      <c r="N4641" s="2" t="s">
        <v>16</v>
      </c>
    </row>
    <row r="4642" spans="1:14" ht="14.5" x14ac:dyDescent="0.35">
      <c r="A4642" s="2" t="s">
        <v>9314</v>
      </c>
      <c r="B4642" s="2" t="s">
        <v>9315</v>
      </c>
      <c r="C4642" s="2">
        <v>27</v>
      </c>
      <c r="D4642" s="2" t="s">
        <v>39</v>
      </c>
      <c r="E4642" s="2" t="s">
        <v>93</v>
      </c>
      <c r="F4642" s="2" t="s">
        <v>55</v>
      </c>
      <c r="G4642" s="2" t="s">
        <v>20</v>
      </c>
      <c r="H4642" s="7">
        <v>10591.66</v>
      </c>
      <c r="I4642" s="3">
        <v>45266</v>
      </c>
      <c r="J4642" s="3" t="str">
        <f>TEXT(NIgerian_Fintech[[#This Row],[TransactionDate]], "JJJJ")</f>
        <v>2023</v>
      </c>
      <c r="K4642" s="3" t="str">
        <f>TEXT(NIgerian_Fintech[[#This Row],[TransactionDate]], "MMMM")</f>
        <v>December</v>
      </c>
      <c r="L4642" s="3" t="str">
        <f>TEXT(NIgerian_Fintech[[#This Row],[TransactionDate]], "MM")</f>
        <v>12</v>
      </c>
      <c r="M4642" s="3" t="str">
        <f>TEXT(NIgerian_Fintech[[#This Row],[TransactionDate]], "tttt")</f>
        <v>Wednesday</v>
      </c>
      <c r="N4642" s="2" t="s">
        <v>16</v>
      </c>
    </row>
    <row r="4643" spans="1:14" ht="14.5" x14ac:dyDescent="0.35">
      <c r="A4643" s="2" t="s">
        <v>9316</v>
      </c>
      <c r="B4643" s="2" t="s">
        <v>9317</v>
      </c>
      <c r="C4643" s="2">
        <v>45</v>
      </c>
      <c r="D4643" s="2" t="s">
        <v>12</v>
      </c>
      <c r="E4643" s="2" t="s">
        <v>93</v>
      </c>
      <c r="F4643" s="2" t="s">
        <v>19</v>
      </c>
      <c r="G4643" s="2" t="s">
        <v>26</v>
      </c>
      <c r="H4643" s="7">
        <v>1776.93</v>
      </c>
      <c r="I4643" s="3">
        <v>45594</v>
      </c>
      <c r="J4643" s="3" t="str">
        <f>TEXT(NIgerian_Fintech[[#This Row],[TransactionDate]], "JJJJ")</f>
        <v>2024</v>
      </c>
      <c r="K4643" s="3" t="str">
        <f>TEXT(NIgerian_Fintech[[#This Row],[TransactionDate]], "MMMM")</f>
        <v>October</v>
      </c>
      <c r="L4643" s="3" t="str">
        <f>TEXT(NIgerian_Fintech[[#This Row],[TransactionDate]], "MM")</f>
        <v>10</v>
      </c>
      <c r="M4643" s="3" t="str">
        <f>TEXT(NIgerian_Fintech[[#This Row],[TransactionDate]], "tttt")</f>
        <v>Tuesday</v>
      </c>
      <c r="N4643" s="2" t="s">
        <v>21</v>
      </c>
    </row>
    <row r="4644" spans="1:14" ht="14.5" x14ac:dyDescent="0.35">
      <c r="A4644" s="2" t="s">
        <v>9318</v>
      </c>
      <c r="B4644" s="2" t="s">
        <v>9319</v>
      </c>
      <c r="C4644" s="2">
        <v>38</v>
      </c>
      <c r="D4644" s="2" t="s">
        <v>12</v>
      </c>
      <c r="E4644" s="2" t="s">
        <v>93</v>
      </c>
      <c r="F4644" s="2" t="s">
        <v>35</v>
      </c>
      <c r="G4644" s="2" t="s">
        <v>15</v>
      </c>
      <c r="H4644" s="7">
        <v>33267.599999999999</v>
      </c>
      <c r="I4644" s="3">
        <v>45204</v>
      </c>
      <c r="J4644" s="3" t="str">
        <f>TEXT(NIgerian_Fintech[[#This Row],[TransactionDate]], "JJJJ")</f>
        <v>2023</v>
      </c>
      <c r="K4644" s="3" t="str">
        <f>TEXT(NIgerian_Fintech[[#This Row],[TransactionDate]], "MMMM")</f>
        <v>October</v>
      </c>
      <c r="L4644" s="3" t="str">
        <f>TEXT(NIgerian_Fintech[[#This Row],[TransactionDate]], "MM")</f>
        <v>10</v>
      </c>
      <c r="M4644" s="3" t="str">
        <f>TEXT(NIgerian_Fintech[[#This Row],[TransactionDate]], "tttt")</f>
        <v>Thursday</v>
      </c>
      <c r="N4644" s="2" t="s">
        <v>16</v>
      </c>
    </row>
    <row r="4645" spans="1:14" ht="14.5" x14ac:dyDescent="0.35">
      <c r="A4645" s="2" t="s">
        <v>9320</v>
      </c>
      <c r="B4645" s="2" t="s">
        <v>9321</v>
      </c>
      <c r="C4645" s="2">
        <v>24</v>
      </c>
      <c r="D4645" s="2" t="s">
        <v>39</v>
      </c>
      <c r="E4645" s="2" t="s">
        <v>24</v>
      </c>
      <c r="F4645" s="2" t="s">
        <v>19</v>
      </c>
      <c r="G4645" s="2" t="s">
        <v>36</v>
      </c>
      <c r="H4645" s="7">
        <v>8111.94</v>
      </c>
      <c r="I4645" s="3">
        <v>45266</v>
      </c>
      <c r="J4645" s="3" t="str">
        <f>TEXT(NIgerian_Fintech[[#This Row],[TransactionDate]], "JJJJ")</f>
        <v>2023</v>
      </c>
      <c r="K4645" s="3" t="str">
        <f>TEXT(NIgerian_Fintech[[#This Row],[TransactionDate]], "MMMM")</f>
        <v>December</v>
      </c>
      <c r="L4645" s="3" t="str">
        <f>TEXT(NIgerian_Fintech[[#This Row],[TransactionDate]], "MM")</f>
        <v>12</v>
      </c>
      <c r="M4645" s="3" t="str">
        <f>TEXT(NIgerian_Fintech[[#This Row],[TransactionDate]], "tttt")</f>
        <v>Wednesday</v>
      </c>
      <c r="N4645" s="2" t="s">
        <v>16</v>
      </c>
    </row>
    <row r="4646" spans="1:14" ht="14.5" x14ac:dyDescent="0.35">
      <c r="A4646" s="2" t="s">
        <v>9322</v>
      </c>
      <c r="B4646" s="2" t="s">
        <v>9323</v>
      </c>
      <c r="C4646" s="2">
        <v>20</v>
      </c>
      <c r="D4646" s="2" t="s">
        <v>39</v>
      </c>
      <c r="E4646" s="2" t="s">
        <v>64</v>
      </c>
      <c r="F4646" s="2" t="s">
        <v>49</v>
      </c>
      <c r="G4646" s="2" t="s">
        <v>15</v>
      </c>
      <c r="H4646" s="7">
        <v>7454.13</v>
      </c>
      <c r="I4646" s="3">
        <v>45540</v>
      </c>
      <c r="J4646" s="3" t="str">
        <f>TEXT(NIgerian_Fintech[[#This Row],[TransactionDate]], "JJJJ")</f>
        <v>2024</v>
      </c>
      <c r="K4646" s="3" t="str">
        <f>TEXT(NIgerian_Fintech[[#This Row],[TransactionDate]], "MMMM")</f>
        <v>September</v>
      </c>
      <c r="L4646" s="3" t="str">
        <f>TEXT(NIgerian_Fintech[[#This Row],[TransactionDate]], "MM")</f>
        <v>09</v>
      </c>
      <c r="M4646" s="3" t="str">
        <f>TEXT(NIgerian_Fintech[[#This Row],[TransactionDate]], "tttt")</f>
        <v>Thursday</v>
      </c>
      <c r="N4646" s="2" t="s">
        <v>16</v>
      </c>
    </row>
    <row r="4647" spans="1:14" ht="14.5" x14ac:dyDescent="0.35">
      <c r="A4647" s="2" t="s">
        <v>9324</v>
      </c>
      <c r="B4647" s="2" t="s">
        <v>9325</v>
      </c>
      <c r="C4647" s="2">
        <v>62</v>
      </c>
      <c r="D4647" s="2" t="s">
        <v>12</v>
      </c>
      <c r="E4647" s="2" t="s">
        <v>42</v>
      </c>
      <c r="F4647" s="2" t="s">
        <v>19</v>
      </c>
      <c r="G4647" s="2" t="s">
        <v>15</v>
      </c>
      <c r="H4647" s="7">
        <v>18854.330000000002</v>
      </c>
      <c r="I4647" s="3">
        <v>45006</v>
      </c>
      <c r="J4647" s="3" t="str">
        <f>TEXT(NIgerian_Fintech[[#This Row],[TransactionDate]], "JJJJ")</f>
        <v>2023</v>
      </c>
      <c r="K4647" s="3" t="str">
        <f>TEXT(NIgerian_Fintech[[#This Row],[TransactionDate]], "MMMM")</f>
        <v>March</v>
      </c>
      <c r="L4647" s="3" t="str">
        <f>TEXT(NIgerian_Fintech[[#This Row],[TransactionDate]], "MM")</f>
        <v>03</v>
      </c>
      <c r="M4647" s="3" t="str">
        <f>TEXT(NIgerian_Fintech[[#This Row],[TransactionDate]], "tttt")</f>
        <v>Tuesday</v>
      </c>
      <c r="N4647" s="2" t="s">
        <v>16</v>
      </c>
    </row>
    <row r="4648" spans="1:14" ht="14.5" x14ac:dyDescent="0.35">
      <c r="A4648" s="2" t="s">
        <v>9326</v>
      </c>
      <c r="B4648" s="2" t="s">
        <v>9327</v>
      </c>
      <c r="C4648" s="2">
        <v>64</v>
      </c>
      <c r="D4648" s="2" t="s">
        <v>39</v>
      </c>
      <c r="E4648" s="2" t="s">
        <v>24</v>
      </c>
      <c r="F4648" s="2" t="s">
        <v>25</v>
      </c>
      <c r="G4648" s="2" t="s">
        <v>30</v>
      </c>
      <c r="H4648" s="7">
        <v>10228.01</v>
      </c>
      <c r="I4648" s="3">
        <v>45632</v>
      </c>
      <c r="J4648" s="3" t="str">
        <f>TEXT(NIgerian_Fintech[[#This Row],[TransactionDate]], "JJJJ")</f>
        <v>2024</v>
      </c>
      <c r="K4648" s="3" t="str">
        <f>TEXT(NIgerian_Fintech[[#This Row],[TransactionDate]], "MMMM")</f>
        <v>December</v>
      </c>
      <c r="L4648" s="3" t="str">
        <f>TEXT(NIgerian_Fintech[[#This Row],[TransactionDate]], "MM")</f>
        <v>12</v>
      </c>
      <c r="M4648" s="3" t="str">
        <f>TEXT(NIgerian_Fintech[[#This Row],[TransactionDate]], "tttt")</f>
        <v>Friday</v>
      </c>
      <c r="N4648" s="2" t="s">
        <v>16</v>
      </c>
    </row>
    <row r="4649" spans="1:14" ht="14.5" x14ac:dyDescent="0.35">
      <c r="A4649" s="2" t="s">
        <v>9328</v>
      </c>
      <c r="B4649" s="2" t="s">
        <v>9329</v>
      </c>
      <c r="C4649" s="2">
        <v>37</v>
      </c>
      <c r="D4649" s="2" t="s">
        <v>12</v>
      </c>
      <c r="E4649" s="2" t="s">
        <v>93</v>
      </c>
      <c r="F4649" s="2" t="s">
        <v>25</v>
      </c>
      <c r="G4649" s="2" t="s">
        <v>20</v>
      </c>
      <c r="H4649" s="7">
        <v>773.99</v>
      </c>
      <c r="I4649" s="3">
        <v>45529</v>
      </c>
      <c r="J4649" s="3" t="str">
        <f>TEXT(NIgerian_Fintech[[#This Row],[TransactionDate]], "JJJJ")</f>
        <v>2024</v>
      </c>
      <c r="K4649" s="3" t="str">
        <f>TEXT(NIgerian_Fintech[[#This Row],[TransactionDate]], "MMMM")</f>
        <v>August</v>
      </c>
      <c r="L4649" s="3" t="str">
        <f>TEXT(NIgerian_Fintech[[#This Row],[TransactionDate]], "MM")</f>
        <v>08</v>
      </c>
      <c r="M4649" s="3" t="str">
        <f>TEXT(NIgerian_Fintech[[#This Row],[TransactionDate]], "tttt")</f>
        <v>Sunday</v>
      </c>
      <c r="N4649" s="2" t="s">
        <v>16</v>
      </c>
    </row>
    <row r="4650" spans="1:14" ht="14.5" x14ac:dyDescent="0.35">
      <c r="A4650" s="2" t="s">
        <v>9330</v>
      </c>
      <c r="B4650" s="2" t="s">
        <v>9331</v>
      </c>
      <c r="C4650" s="2">
        <v>36</v>
      </c>
      <c r="D4650" s="2" t="s">
        <v>39</v>
      </c>
      <c r="E4650" s="2" t="s">
        <v>29</v>
      </c>
      <c r="F4650" s="2" t="s">
        <v>35</v>
      </c>
      <c r="G4650" s="2" t="s">
        <v>20</v>
      </c>
      <c r="H4650" s="7">
        <v>7064.14</v>
      </c>
      <c r="I4650" s="3">
        <v>44993</v>
      </c>
      <c r="J4650" s="3" t="str">
        <f>TEXT(NIgerian_Fintech[[#This Row],[TransactionDate]], "JJJJ")</f>
        <v>2023</v>
      </c>
      <c r="K4650" s="3" t="str">
        <f>TEXT(NIgerian_Fintech[[#This Row],[TransactionDate]], "MMMM")</f>
        <v>March</v>
      </c>
      <c r="L4650" s="3" t="str">
        <f>TEXT(NIgerian_Fintech[[#This Row],[TransactionDate]], "MM")</f>
        <v>03</v>
      </c>
      <c r="M4650" s="3" t="str">
        <f>TEXT(NIgerian_Fintech[[#This Row],[TransactionDate]], "tttt")</f>
        <v>Wednesday</v>
      </c>
      <c r="N4650" s="2" t="s">
        <v>16</v>
      </c>
    </row>
    <row r="4651" spans="1:14" ht="14.5" x14ac:dyDescent="0.35">
      <c r="A4651" s="2" t="s">
        <v>9332</v>
      </c>
      <c r="B4651" s="2" t="s">
        <v>9333</v>
      </c>
      <c r="C4651" s="2">
        <v>52</v>
      </c>
      <c r="D4651" s="2" t="s">
        <v>39</v>
      </c>
      <c r="E4651" s="2" t="s">
        <v>24</v>
      </c>
      <c r="F4651" s="2" t="s">
        <v>55</v>
      </c>
      <c r="G4651" s="2" t="s">
        <v>20</v>
      </c>
      <c r="H4651" s="7">
        <v>15168.43</v>
      </c>
      <c r="I4651" s="3">
        <v>45141</v>
      </c>
      <c r="J4651" s="3" t="str">
        <f>TEXT(NIgerian_Fintech[[#This Row],[TransactionDate]], "JJJJ")</f>
        <v>2023</v>
      </c>
      <c r="K4651" s="3" t="str">
        <f>TEXT(NIgerian_Fintech[[#This Row],[TransactionDate]], "MMMM")</f>
        <v>August</v>
      </c>
      <c r="L4651" s="3" t="str">
        <f>TEXT(NIgerian_Fintech[[#This Row],[TransactionDate]], "MM")</f>
        <v>08</v>
      </c>
      <c r="M4651" s="3" t="str">
        <f>TEXT(NIgerian_Fintech[[#This Row],[TransactionDate]], "tttt")</f>
        <v>Thursday</v>
      </c>
      <c r="N4651" s="2" t="s">
        <v>16</v>
      </c>
    </row>
    <row r="4652" spans="1:14" ht="14.5" x14ac:dyDescent="0.35">
      <c r="A4652" s="2" t="s">
        <v>9334</v>
      </c>
      <c r="B4652" s="2" t="s">
        <v>9335</v>
      </c>
      <c r="C4652" s="2">
        <v>21</v>
      </c>
      <c r="D4652" s="2" t="s">
        <v>39</v>
      </c>
      <c r="E4652" s="2" t="s">
        <v>29</v>
      </c>
      <c r="F4652" s="2" t="s">
        <v>25</v>
      </c>
      <c r="G4652" s="2" t="s">
        <v>36</v>
      </c>
      <c r="H4652" s="7">
        <v>12039.07</v>
      </c>
      <c r="I4652" s="3">
        <v>45342</v>
      </c>
      <c r="J4652" s="3" t="str">
        <f>TEXT(NIgerian_Fintech[[#This Row],[TransactionDate]], "JJJJ")</f>
        <v>2024</v>
      </c>
      <c r="K4652" s="3" t="str">
        <f>TEXT(NIgerian_Fintech[[#This Row],[TransactionDate]], "MMMM")</f>
        <v>February</v>
      </c>
      <c r="L4652" s="3" t="str">
        <f>TEXT(NIgerian_Fintech[[#This Row],[TransactionDate]], "MM")</f>
        <v>02</v>
      </c>
      <c r="M4652" s="3" t="str">
        <f>TEXT(NIgerian_Fintech[[#This Row],[TransactionDate]], "tttt")</f>
        <v>Tuesday</v>
      </c>
      <c r="N4652" s="2" t="s">
        <v>16</v>
      </c>
    </row>
    <row r="4653" spans="1:14" ht="14.5" x14ac:dyDescent="0.35">
      <c r="A4653" s="2" t="s">
        <v>9336</v>
      </c>
      <c r="B4653" s="2" t="s">
        <v>9337</v>
      </c>
      <c r="C4653" s="2">
        <v>22</v>
      </c>
      <c r="D4653" s="2" t="s">
        <v>39</v>
      </c>
      <c r="E4653" s="2" t="s">
        <v>52</v>
      </c>
      <c r="F4653" s="2" t="s">
        <v>19</v>
      </c>
      <c r="G4653" s="2" t="s">
        <v>36</v>
      </c>
      <c r="H4653" s="7">
        <v>35325.160000000003</v>
      </c>
      <c r="I4653" s="3">
        <v>45071</v>
      </c>
      <c r="J4653" s="3" t="str">
        <f>TEXT(NIgerian_Fintech[[#This Row],[TransactionDate]], "JJJJ")</f>
        <v>2023</v>
      </c>
      <c r="K4653" s="3" t="str">
        <f>TEXT(NIgerian_Fintech[[#This Row],[TransactionDate]], "MMMM")</f>
        <v>May</v>
      </c>
      <c r="L4653" s="3" t="str">
        <f>TEXT(NIgerian_Fintech[[#This Row],[TransactionDate]], "MM")</f>
        <v>05</v>
      </c>
      <c r="M4653" s="3" t="str">
        <f>TEXT(NIgerian_Fintech[[#This Row],[TransactionDate]], "tttt")</f>
        <v>Thursday</v>
      </c>
      <c r="N4653" s="2" t="s">
        <v>16</v>
      </c>
    </row>
    <row r="4654" spans="1:14" ht="14.5" x14ac:dyDescent="0.35">
      <c r="A4654" s="2" t="s">
        <v>9338</v>
      </c>
      <c r="B4654" s="2" t="s">
        <v>9339</v>
      </c>
      <c r="C4654" s="2">
        <v>18</v>
      </c>
      <c r="D4654" s="2" t="s">
        <v>39</v>
      </c>
      <c r="E4654" s="2" t="s">
        <v>24</v>
      </c>
      <c r="F4654" s="2" t="s">
        <v>19</v>
      </c>
      <c r="G4654" s="2" t="s">
        <v>36</v>
      </c>
      <c r="H4654" s="7">
        <v>252.32</v>
      </c>
      <c r="I4654" s="3">
        <v>45478</v>
      </c>
      <c r="J4654" s="3" t="str">
        <f>TEXT(NIgerian_Fintech[[#This Row],[TransactionDate]], "JJJJ")</f>
        <v>2024</v>
      </c>
      <c r="K4654" s="3" t="str">
        <f>TEXT(NIgerian_Fintech[[#This Row],[TransactionDate]], "MMMM")</f>
        <v>July</v>
      </c>
      <c r="L4654" s="3" t="str">
        <f>TEXT(NIgerian_Fintech[[#This Row],[TransactionDate]], "MM")</f>
        <v>07</v>
      </c>
      <c r="M4654" s="3" t="str">
        <f>TEXT(NIgerian_Fintech[[#This Row],[TransactionDate]], "tttt")</f>
        <v>Friday</v>
      </c>
      <c r="N4654" s="2" t="s">
        <v>16</v>
      </c>
    </row>
    <row r="4655" spans="1:14" ht="14.5" x14ac:dyDescent="0.35">
      <c r="A4655" s="2" t="s">
        <v>9340</v>
      </c>
      <c r="B4655" s="2" t="s">
        <v>9341</v>
      </c>
      <c r="C4655" s="2">
        <v>21</v>
      </c>
      <c r="D4655" s="2" t="s">
        <v>12</v>
      </c>
      <c r="E4655" s="2" t="s">
        <v>52</v>
      </c>
      <c r="F4655" s="2" t="s">
        <v>35</v>
      </c>
      <c r="G4655" s="2" t="s">
        <v>26</v>
      </c>
      <c r="H4655" s="7">
        <v>3027.54</v>
      </c>
      <c r="I4655" s="3">
        <v>45650</v>
      </c>
      <c r="J4655" s="3" t="str">
        <f>TEXT(NIgerian_Fintech[[#This Row],[TransactionDate]], "JJJJ")</f>
        <v>2024</v>
      </c>
      <c r="K4655" s="3" t="str">
        <f>TEXT(NIgerian_Fintech[[#This Row],[TransactionDate]], "MMMM")</f>
        <v>December</v>
      </c>
      <c r="L4655" s="3" t="str">
        <f>TEXT(NIgerian_Fintech[[#This Row],[TransactionDate]], "MM")</f>
        <v>12</v>
      </c>
      <c r="M4655" s="3" t="str">
        <f>TEXT(NIgerian_Fintech[[#This Row],[TransactionDate]], "tttt")</f>
        <v>Tuesday</v>
      </c>
      <c r="N4655" s="2" t="s">
        <v>16</v>
      </c>
    </row>
    <row r="4656" spans="1:14" ht="14.5" x14ac:dyDescent="0.35">
      <c r="A4656" s="2" t="s">
        <v>9342</v>
      </c>
      <c r="B4656" s="2" t="s">
        <v>9343</v>
      </c>
      <c r="C4656" s="2">
        <v>29</v>
      </c>
      <c r="D4656" s="2" t="s">
        <v>12</v>
      </c>
      <c r="E4656" s="2" t="s">
        <v>42</v>
      </c>
      <c r="F4656" s="2" t="s">
        <v>19</v>
      </c>
      <c r="G4656" s="2" t="s">
        <v>36</v>
      </c>
      <c r="H4656" s="7">
        <v>7966.35</v>
      </c>
      <c r="I4656" s="3">
        <v>45212</v>
      </c>
      <c r="J4656" s="3" t="str">
        <f>TEXT(NIgerian_Fintech[[#This Row],[TransactionDate]], "JJJJ")</f>
        <v>2023</v>
      </c>
      <c r="K4656" s="3" t="str">
        <f>TEXT(NIgerian_Fintech[[#This Row],[TransactionDate]], "MMMM")</f>
        <v>October</v>
      </c>
      <c r="L4656" s="3" t="str">
        <f>TEXT(NIgerian_Fintech[[#This Row],[TransactionDate]], "MM")</f>
        <v>10</v>
      </c>
      <c r="M4656" s="3" t="str">
        <f>TEXT(NIgerian_Fintech[[#This Row],[TransactionDate]], "tttt")</f>
        <v>Friday</v>
      </c>
      <c r="N4656" s="2" t="s">
        <v>21</v>
      </c>
    </row>
    <row r="4657" spans="1:14" ht="14.5" x14ac:dyDescent="0.35">
      <c r="A4657" s="2" t="s">
        <v>9344</v>
      </c>
      <c r="B4657" s="2" t="s">
        <v>9345</v>
      </c>
      <c r="C4657" s="2">
        <v>44</v>
      </c>
      <c r="D4657" s="2" t="s">
        <v>39</v>
      </c>
      <c r="E4657" s="2" t="s">
        <v>24</v>
      </c>
      <c r="F4657" s="2" t="s">
        <v>14</v>
      </c>
      <c r="G4657" s="2" t="s">
        <v>30</v>
      </c>
      <c r="H4657" s="7">
        <v>9662.42</v>
      </c>
      <c r="I4657" s="3">
        <v>45497</v>
      </c>
      <c r="J4657" s="3" t="str">
        <f>TEXT(NIgerian_Fintech[[#This Row],[TransactionDate]], "JJJJ")</f>
        <v>2024</v>
      </c>
      <c r="K4657" s="3" t="str">
        <f>TEXT(NIgerian_Fintech[[#This Row],[TransactionDate]], "MMMM")</f>
        <v>July</v>
      </c>
      <c r="L4657" s="3" t="str">
        <f>TEXT(NIgerian_Fintech[[#This Row],[TransactionDate]], "MM")</f>
        <v>07</v>
      </c>
      <c r="M4657" s="3" t="str">
        <f>TEXT(NIgerian_Fintech[[#This Row],[TransactionDate]], "tttt")</f>
        <v>Wednesday</v>
      </c>
      <c r="N4657" s="2" t="s">
        <v>69</v>
      </c>
    </row>
    <row r="4658" spans="1:14" ht="14.5" x14ac:dyDescent="0.35">
      <c r="A4658" s="2" t="s">
        <v>9346</v>
      </c>
      <c r="B4658" s="2" t="s">
        <v>9347</v>
      </c>
      <c r="C4658" s="2">
        <v>59</v>
      </c>
      <c r="D4658" s="2" t="s">
        <v>39</v>
      </c>
      <c r="E4658" s="2" t="s">
        <v>64</v>
      </c>
      <c r="F4658" s="2" t="s">
        <v>35</v>
      </c>
      <c r="G4658" s="2" t="s">
        <v>30</v>
      </c>
      <c r="H4658" s="7">
        <v>3206.96</v>
      </c>
      <c r="I4658" s="3">
        <v>45466</v>
      </c>
      <c r="J4658" s="3" t="str">
        <f>TEXT(NIgerian_Fintech[[#This Row],[TransactionDate]], "JJJJ")</f>
        <v>2024</v>
      </c>
      <c r="K4658" s="3" t="str">
        <f>TEXT(NIgerian_Fintech[[#This Row],[TransactionDate]], "MMMM")</f>
        <v>June</v>
      </c>
      <c r="L4658" s="3" t="str">
        <f>TEXT(NIgerian_Fintech[[#This Row],[TransactionDate]], "MM")</f>
        <v>06</v>
      </c>
      <c r="M4658" s="3" t="str">
        <f>TEXT(NIgerian_Fintech[[#This Row],[TransactionDate]], "tttt")</f>
        <v>Sunday</v>
      </c>
      <c r="N4658" s="2" t="s">
        <v>16</v>
      </c>
    </row>
    <row r="4659" spans="1:14" ht="14.5" x14ac:dyDescent="0.35">
      <c r="A4659" s="2" t="s">
        <v>9348</v>
      </c>
      <c r="B4659" s="2" t="s">
        <v>9349</v>
      </c>
      <c r="C4659" s="2">
        <v>40</v>
      </c>
      <c r="D4659" s="2" t="s">
        <v>39</v>
      </c>
      <c r="E4659" s="2" t="s">
        <v>64</v>
      </c>
      <c r="F4659" s="2" t="s">
        <v>35</v>
      </c>
      <c r="G4659" s="2" t="s">
        <v>15</v>
      </c>
      <c r="H4659" s="7">
        <v>17533.18</v>
      </c>
      <c r="I4659" s="3">
        <v>44973</v>
      </c>
      <c r="J4659" s="3" t="str">
        <f>TEXT(NIgerian_Fintech[[#This Row],[TransactionDate]], "JJJJ")</f>
        <v>2023</v>
      </c>
      <c r="K4659" s="3" t="str">
        <f>TEXT(NIgerian_Fintech[[#This Row],[TransactionDate]], "MMMM")</f>
        <v>February</v>
      </c>
      <c r="L4659" s="3" t="str">
        <f>TEXT(NIgerian_Fintech[[#This Row],[TransactionDate]], "MM")</f>
        <v>02</v>
      </c>
      <c r="M4659" s="3" t="str">
        <f>TEXT(NIgerian_Fintech[[#This Row],[TransactionDate]], "tttt")</f>
        <v>Thursday</v>
      </c>
      <c r="N4659" s="2" t="s">
        <v>16</v>
      </c>
    </row>
    <row r="4660" spans="1:14" ht="14.5" x14ac:dyDescent="0.35">
      <c r="A4660" s="2" t="s">
        <v>9350</v>
      </c>
      <c r="B4660" s="2" t="s">
        <v>9351</v>
      </c>
      <c r="C4660" s="2">
        <v>42</v>
      </c>
      <c r="D4660" s="2" t="s">
        <v>12</v>
      </c>
      <c r="E4660" s="2" t="s">
        <v>74</v>
      </c>
      <c r="F4660" s="2" t="s">
        <v>25</v>
      </c>
      <c r="G4660" s="2" t="s">
        <v>15</v>
      </c>
      <c r="H4660" s="7">
        <v>1795.43</v>
      </c>
      <c r="I4660" s="3">
        <v>45163</v>
      </c>
      <c r="J4660" s="3" t="str">
        <f>TEXT(NIgerian_Fintech[[#This Row],[TransactionDate]], "JJJJ")</f>
        <v>2023</v>
      </c>
      <c r="K4660" s="3" t="str">
        <f>TEXT(NIgerian_Fintech[[#This Row],[TransactionDate]], "MMMM")</f>
        <v>August</v>
      </c>
      <c r="L4660" s="3" t="str">
        <f>TEXT(NIgerian_Fintech[[#This Row],[TransactionDate]], "MM")</f>
        <v>08</v>
      </c>
      <c r="M4660" s="3" t="str">
        <f>TEXT(NIgerian_Fintech[[#This Row],[TransactionDate]], "tttt")</f>
        <v>Friday</v>
      </c>
      <c r="N4660" s="2" t="s">
        <v>16</v>
      </c>
    </row>
    <row r="4661" spans="1:14" ht="14.5" x14ac:dyDescent="0.35">
      <c r="A4661" s="2" t="s">
        <v>9352</v>
      </c>
      <c r="B4661" s="2" t="s">
        <v>9353</v>
      </c>
      <c r="C4661" s="2">
        <v>38</v>
      </c>
      <c r="D4661" s="2" t="s">
        <v>12</v>
      </c>
      <c r="E4661" s="2" t="s">
        <v>74</v>
      </c>
      <c r="F4661" s="2" t="s">
        <v>35</v>
      </c>
      <c r="G4661" s="2" t="s">
        <v>15</v>
      </c>
      <c r="H4661" s="7">
        <v>8.49</v>
      </c>
      <c r="I4661" s="3">
        <v>45043</v>
      </c>
      <c r="J4661" s="3" t="str">
        <f>TEXT(NIgerian_Fintech[[#This Row],[TransactionDate]], "JJJJ")</f>
        <v>2023</v>
      </c>
      <c r="K4661" s="3" t="str">
        <f>TEXT(NIgerian_Fintech[[#This Row],[TransactionDate]], "MMMM")</f>
        <v>April</v>
      </c>
      <c r="L4661" s="3" t="str">
        <f>TEXT(NIgerian_Fintech[[#This Row],[TransactionDate]], "MM")</f>
        <v>04</v>
      </c>
      <c r="M4661" s="3" t="str">
        <f>TEXT(NIgerian_Fintech[[#This Row],[TransactionDate]], "tttt")</f>
        <v>Thursday</v>
      </c>
      <c r="N4661" s="2" t="s">
        <v>16</v>
      </c>
    </row>
    <row r="4662" spans="1:14" ht="14.5" x14ac:dyDescent="0.35">
      <c r="A4662" s="2" t="s">
        <v>9354</v>
      </c>
      <c r="B4662" s="2" t="s">
        <v>9355</v>
      </c>
      <c r="C4662" s="2">
        <v>41</v>
      </c>
      <c r="D4662" s="2" t="s">
        <v>12</v>
      </c>
      <c r="E4662" s="2" t="s">
        <v>93</v>
      </c>
      <c r="F4662" s="2" t="s">
        <v>49</v>
      </c>
      <c r="G4662" s="2" t="s">
        <v>15</v>
      </c>
      <c r="H4662" s="7">
        <v>30447.42</v>
      </c>
      <c r="I4662" s="3">
        <v>45077</v>
      </c>
      <c r="J4662" s="3" t="str">
        <f>TEXT(NIgerian_Fintech[[#This Row],[TransactionDate]], "JJJJ")</f>
        <v>2023</v>
      </c>
      <c r="K4662" s="3" t="str">
        <f>TEXT(NIgerian_Fintech[[#This Row],[TransactionDate]], "MMMM")</f>
        <v>May</v>
      </c>
      <c r="L4662" s="3" t="str">
        <f>TEXT(NIgerian_Fintech[[#This Row],[TransactionDate]], "MM")</f>
        <v>05</v>
      </c>
      <c r="M4662" s="3" t="str">
        <f>TEXT(NIgerian_Fintech[[#This Row],[TransactionDate]], "tttt")</f>
        <v>Wednesday</v>
      </c>
      <c r="N4662" s="2" t="s">
        <v>16</v>
      </c>
    </row>
    <row r="4663" spans="1:14" ht="14.5" x14ac:dyDescent="0.35">
      <c r="A4663" s="2" t="s">
        <v>9356</v>
      </c>
      <c r="B4663" s="2" t="s">
        <v>9357</v>
      </c>
      <c r="C4663" s="2">
        <v>42</v>
      </c>
      <c r="D4663" s="2" t="s">
        <v>12</v>
      </c>
      <c r="E4663" s="2" t="s">
        <v>13</v>
      </c>
      <c r="F4663" s="2" t="s">
        <v>25</v>
      </c>
      <c r="G4663" s="2" t="s">
        <v>30</v>
      </c>
      <c r="H4663" s="7">
        <v>4968.5200000000004</v>
      </c>
      <c r="I4663" s="3">
        <v>45009</v>
      </c>
      <c r="J4663" s="3" t="str">
        <f>TEXT(NIgerian_Fintech[[#This Row],[TransactionDate]], "JJJJ")</f>
        <v>2023</v>
      </c>
      <c r="K4663" s="3" t="str">
        <f>TEXT(NIgerian_Fintech[[#This Row],[TransactionDate]], "MMMM")</f>
        <v>March</v>
      </c>
      <c r="L4663" s="3" t="str">
        <f>TEXT(NIgerian_Fintech[[#This Row],[TransactionDate]], "MM")</f>
        <v>03</v>
      </c>
      <c r="M4663" s="3" t="str">
        <f>TEXT(NIgerian_Fintech[[#This Row],[TransactionDate]], "tttt")</f>
        <v>Friday</v>
      </c>
      <c r="N4663" s="2" t="s">
        <v>16</v>
      </c>
    </row>
    <row r="4664" spans="1:14" ht="14.5" x14ac:dyDescent="0.35">
      <c r="A4664" s="2" t="s">
        <v>9358</v>
      </c>
      <c r="B4664" s="2" t="s">
        <v>9359</v>
      </c>
      <c r="C4664" s="2">
        <v>62</v>
      </c>
      <c r="D4664" s="2" t="s">
        <v>12</v>
      </c>
      <c r="E4664" s="2" t="s">
        <v>29</v>
      </c>
      <c r="F4664" s="2" t="s">
        <v>25</v>
      </c>
      <c r="G4664" s="2" t="s">
        <v>15</v>
      </c>
      <c r="H4664" s="7">
        <v>31580.11</v>
      </c>
      <c r="I4664" s="3">
        <v>44983</v>
      </c>
      <c r="J4664" s="3" t="str">
        <f>TEXT(NIgerian_Fintech[[#This Row],[TransactionDate]], "JJJJ")</f>
        <v>2023</v>
      </c>
      <c r="K4664" s="3" t="str">
        <f>TEXT(NIgerian_Fintech[[#This Row],[TransactionDate]], "MMMM")</f>
        <v>February</v>
      </c>
      <c r="L4664" s="3" t="str">
        <f>TEXT(NIgerian_Fintech[[#This Row],[TransactionDate]], "MM")</f>
        <v>02</v>
      </c>
      <c r="M4664" s="3" t="str">
        <f>TEXT(NIgerian_Fintech[[#This Row],[TransactionDate]], "tttt")</f>
        <v>Sunday</v>
      </c>
      <c r="N4664" s="2" t="s">
        <v>16</v>
      </c>
    </row>
    <row r="4665" spans="1:14" ht="14.5" x14ac:dyDescent="0.35">
      <c r="A4665" s="2" t="s">
        <v>9360</v>
      </c>
      <c r="B4665" s="2" t="s">
        <v>9361</v>
      </c>
      <c r="C4665" s="2">
        <v>63</v>
      </c>
      <c r="D4665" s="2" t="s">
        <v>12</v>
      </c>
      <c r="E4665" s="2" t="s">
        <v>74</v>
      </c>
      <c r="F4665" s="2" t="s">
        <v>14</v>
      </c>
      <c r="G4665" s="2" t="s">
        <v>30</v>
      </c>
      <c r="H4665" s="7">
        <v>3256.35</v>
      </c>
      <c r="I4665" s="3">
        <v>45655</v>
      </c>
      <c r="J4665" s="3" t="str">
        <f>TEXT(NIgerian_Fintech[[#This Row],[TransactionDate]], "JJJJ")</f>
        <v>2024</v>
      </c>
      <c r="K4665" s="3" t="str">
        <f>TEXT(NIgerian_Fintech[[#This Row],[TransactionDate]], "MMMM")</f>
        <v>December</v>
      </c>
      <c r="L4665" s="3" t="str">
        <f>TEXT(NIgerian_Fintech[[#This Row],[TransactionDate]], "MM")</f>
        <v>12</v>
      </c>
      <c r="M4665" s="3" t="str">
        <f>TEXT(NIgerian_Fintech[[#This Row],[TransactionDate]], "tttt")</f>
        <v>Sunday</v>
      </c>
      <c r="N4665" s="2" t="s">
        <v>16</v>
      </c>
    </row>
    <row r="4666" spans="1:14" ht="14.5" x14ac:dyDescent="0.35">
      <c r="A4666" s="2" t="s">
        <v>9362</v>
      </c>
      <c r="B4666" s="2" t="s">
        <v>9363</v>
      </c>
      <c r="C4666" s="2">
        <v>49</v>
      </c>
      <c r="D4666" s="2" t="s">
        <v>12</v>
      </c>
      <c r="E4666" s="2" t="s">
        <v>64</v>
      </c>
      <c r="F4666" s="2" t="s">
        <v>25</v>
      </c>
      <c r="G4666" s="2" t="s">
        <v>36</v>
      </c>
      <c r="H4666" s="7">
        <v>655.51</v>
      </c>
      <c r="I4666" s="3">
        <v>45311</v>
      </c>
      <c r="J4666" s="3" t="str">
        <f>TEXT(NIgerian_Fintech[[#This Row],[TransactionDate]], "JJJJ")</f>
        <v>2024</v>
      </c>
      <c r="K4666" s="3" t="str">
        <f>TEXT(NIgerian_Fintech[[#This Row],[TransactionDate]], "MMMM")</f>
        <v>January</v>
      </c>
      <c r="L4666" s="3" t="str">
        <f>TEXT(NIgerian_Fintech[[#This Row],[TransactionDate]], "MM")</f>
        <v>01</v>
      </c>
      <c r="M4666" s="3" t="str">
        <f>TEXT(NIgerian_Fintech[[#This Row],[TransactionDate]], "tttt")</f>
        <v>Saturday</v>
      </c>
      <c r="N4666" s="2" t="s">
        <v>16</v>
      </c>
    </row>
    <row r="4667" spans="1:14" ht="14.5" x14ac:dyDescent="0.35">
      <c r="A4667" s="2" t="s">
        <v>9364</v>
      </c>
      <c r="B4667" s="2" t="s">
        <v>9365</v>
      </c>
      <c r="C4667" s="2">
        <v>49</v>
      </c>
      <c r="D4667" s="2" t="s">
        <v>12</v>
      </c>
      <c r="E4667" s="2" t="s">
        <v>29</v>
      </c>
      <c r="F4667" s="2" t="s">
        <v>55</v>
      </c>
      <c r="G4667" s="2" t="s">
        <v>36</v>
      </c>
      <c r="H4667" s="7">
        <v>14806.91</v>
      </c>
      <c r="I4667" s="3">
        <v>45146</v>
      </c>
      <c r="J4667" s="3" t="str">
        <f>TEXT(NIgerian_Fintech[[#This Row],[TransactionDate]], "JJJJ")</f>
        <v>2023</v>
      </c>
      <c r="K4667" s="3" t="str">
        <f>TEXT(NIgerian_Fintech[[#This Row],[TransactionDate]], "MMMM")</f>
        <v>August</v>
      </c>
      <c r="L4667" s="3" t="str">
        <f>TEXT(NIgerian_Fintech[[#This Row],[TransactionDate]], "MM")</f>
        <v>08</v>
      </c>
      <c r="M4667" s="3" t="str">
        <f>TEXT(NIgerian_Fintech[[#This Row],[TransactionDate]], "tttt")</f>
        <v>Tuesday</v>
      </c>
      <c r="N4667" s="2" t="s">
        <v>16</v>
      </c>
    </row>
    <row r="4668" spans="1:14" ht="14.5" x14ac:dyDescent="0.35">
      <c r="A4668" s="2" t="s">
        <v>9366</v>
      </c>
      <c r="B4668" s="2" t="s">
        <v>9367</v>
      </c>
      <c r="C4668" s="2">
        <v>22</v>
      </c>
      <c r="D4668" s="2" t="s">
        <v>39</v>
      </c>
      <c r="E4668" s="2" t="s">
        <v>13</v>
      </c>
      <c r="F4668" s="2" t="s">
        <v>19</v>
      </c>
      <c r="G4668" s="2" t="s">
        <v>26</v>
      </c>
      <c r="H4668" s="7">
        <v>18067.89</v>
      </c>
      <c r="I4668" s="3">
        <v>45211</v>
      </c>
      <c r="J4668" s="3" t="str">
        <f>TEXT(NIgerian_Fintech[[#This Row],[TransactionDate]], "JJJJ")</f>
        <v>2023</v>
      </c>
      <c r="K4668" s="3" t="str">
        <f>TEXT(NIgerian_Fintech[[#This Row],[TransactionDate]], "MMMM")</f>
        <v>October</v>
      </c>
      <c r="L4668" s="3" t="str">
        <f>TEXT(NIgerian_Fintech[[#This Row],[TransactionDate]], "MM")</f>
        <v>10</v>
      </c>
      <c r="M4668" s="3" t="str">
        <f>TEXT(NIgerian_Fintech[[#This Row],[TransactionDate]], "tttt")</f>
        <v>Thursday</v>
      </c>
      <c r="N4668" s="2" t="s">
        <v>21</v>
      </c>
    </row>
    <row r="4669" spans="1:14" ht="14.5" x14ac:dyDescent="0.35">
      <c r="A4669" s="2" t="s">
        <v>9368</v>
      </c>
      <c r="B4669" s="2" t="s">
        <v>9369</v>
      </c>
      <c r="C4669" s="2">
        <v>53</v>
      </c>
      <c r="D4669" s="2" t="s">
        <v>12</v>
      </c>
      <c r="E4669" s="2" t="s">
        <v>74</v>
      </c>
      <c r="F4669" s="2" t="s">
        <v>19</v>
      </c>
      <c r="G4669" s="2" t="s">
        <v>15</v>
      </c>
      <c r="H4669" s="7">
        <v>6774.45</v>
      </c>
      <c r="I4669" s="3">
        <v>45360</v>
      </c>
      <c r="J4669" s="3" t="str">
        <f>TEXT(NIgerian_Fintech[[#This Row],[TransactionDate]], "JJJJ")</f>
        <v>2024</v>
      </c>
      <c r="K4669" s="3" t="str">
        <f>TEXT(NIgerian_Fintech[[#This Row],[TransactionDate]], "MMMM")</f>
        <v>March</v>
      </c>
      <c r="L4669" s="3" t="str">
        <f>TEXT(NIgerian_Fintech[[#This Row],[TransactionDate]], "MM")</f>
        <v>03</v>
      </c>
      <c r="M4669" s="3" t="str">
        <f>TEXT(NIgerian_Fintech[[#This Row],[TransactionDate]], "tttt")</f>
        <v>Saturday</v>
      </c>
      <c r="N4669" s="2" t="s">
        <v>16</v>
      </c>
    </row>
    <row r="4670" spans="1:14" ht="14.5" x14ac:dyDescent="0.35">
      <c r="A4670" s="2" t="s">
        <v>9370</v>
      </c>
      <c r="B4670" s="2" t="s">
        <v>9371</v>
      </c>
      <c r="C4670" s="2">
        <v>63</v>
      </c>
      <c r="D4670" s="2" t="s">
        <v>12</v>
      </c>
      <c r="E4670" s="2" t="s">
        <v>42</v>
      </c>
      <c r="F4670" s="2" t="s">
        <v>35</v>
      </c>
      <c r="G4670" s="2" t="s">
        <v>36</v>
      </c>
      <c r="H4670" s="7">
        <v>767.19</v>
      </c>
      <c r="I4670" s="3">
        <v>45246</v>
      </c>
      <c r="J4670" s="3" t="str">
        <f>TEXT(NIgerian_Fintech[[#This Row],[TransactionDate]], "JJJJ")</f>
        <v>2023</v>
      </c>
      <c r="K4670" s="3" t="str">
        <f>TEXT(NIgerian_Fintech[[#This Row],[TransactionDate]], "MMMM")</f>
        <v>November</v>
      </c>
      <c r="L4670" s="3" t="str">
        <f>TEXT(NIgerian_Fintech[[#This Row],[TransactionDate]], "MM")</f>
        <v>11</v>
      </c>
      <c r="M4670" s="3" t="str">
        <f>TEXT(NIgerian_Fintech[[#This Row],[TransactionDate]], "tttt")</f>
        <v>Thursday</v>
      </c>
      <c r="N4670" s="2" t="s">
        <v>16</v>
      </c>
    </row>
    <row r="4671" spans="1:14" ht="14.5" x14ac:dyDescent="0.35">
      <c r="A4671" s="2" t="s">
        <v>9372</v>
      </c>
      <c r="B4671" s="2" t="s">
        <v>9373</v>
      </c>
      <c r="C4671" s="2">
        <v>59</v>
      </c>
      <c r="D4671" s="2" t="s">
        <v>12</v>
      </c>
      <c r="E4671" s="2" t="s">
        <v>52</v>
      </c>
      <c r="F4671" s="2" t="s">
        <v>14</v>
      </c>
      <c r="G4671" s="2" t="s">
        <v>36</v>
      </c>
      <c r="H4671" s="7">
        <v>10617.04</v>
      </c>
      <c r="I4671" s="3">
        <v>45537</v>
      </c>
      <c r="J4671" s="3" t="str">
        <f>TEXT(NIgerian_Fintech[[#This Row],[TransactionDate]], "JJJJ")</f>
        <v>2024</v>
      </c>
      <c r="K4671" s="3" t="str">
        <f>TEXT(NIgerian_Fintech[[#This Row],[TransactionDate]], "MMMM")</f>
        <v>September</v>
      </c>
      <c r="L4671" s="3" t="str">
        <f>TEXT(NIgerian_Fintech[[#This Row],[TransactionDate]], "MM")</f>
        <v>09</v>
      </c>
      <c r="M4671" s="3" t="str">
        <f>TEXT(NIgerian_Fintech[[#This Row],[TransactionDate]], "tttt")</f>
        <v>Monday</v>
      </c>
      <c r="N4671" s="2" t="s">
        <v>21</v>
      </c>
    </row>
    <row r="4672" spans="1:14" ht="14.5" x14ac:dyDescent="0.35">
      <c r="A4672" s="2" t="s">
        <v>9374</v>
      </c>
      <c r="B4672" s="2" t="s">
        <v>9375</v>
      </c>
      <c r="C4672" s="2">
        <v>59</v>
      </c>
      <c r="D4672" s="2" t="s">
        <v>12</v>
      </c>
      <c r="E4672" s="2" t="s">
        <v>74</v>
      </c>
      <c r="F4672" s="2" t="s">
        <v>19</v>
      </c>
      <c r="G4672" s="2" t="s">
        <v>20</v>
      </c>
      <c r="H4672" s="7">
        <v>2010.69</v>
      </c>
      <c r="I4672" s="3">
        <v>45168</v>
      </c>
      <c r="J4672" s="3" t="str">
        <f>TEXT(NIgerian_Fintech[[#This Row],[TransactionDate]], "JJJJ")</f>
        <v>2023</v>
      </c>
      <c r="K4672" s="3" t="str">
        <f>TEXT(NIgerian_Fintech[[#This Row],[TransactionDate]], "MMMM")</f>
        <v>August</v>
      </c>
      <c r="L4672" s="3" t="str">
        <f>TEXT(NIgerian_Fintech[[#This Row],[TransactionDate]], "MM")</f>
        <v>08</v>
      </c>
      <c r="M4672" s="3" t="str">
        <f>TEXT(NIgerian_Fintech[[#This Row],[TransactionDate]], "tttt")</f>
        <v>Wednesday</v>
      </c>
      <c r="N4672" s="2" t="s">
        <v>16</v>
      </c>
    </row>
    <row r="4673" spans="1:14" ht="14.5" x14ac:dyDescent="0.35">
      <c r="A4673" s="2" t="s">
        <v>9376</v>
      </c>
      <c r="B4673" s="2" t="s">
        <v>9377</v>
      </c>
      <c r="C4673" s="2">
        <v>56</v>
      </c>
      <c r="D4673" s="2" t="s">
        <v>39</v>
      </c>
      <c r="E4673" s="2" t="s">
        <v>24</v>
      </c>
      <c r="F4673" s="2" t="s">
        <v>55</v>
      </c>
      <c r="G4673" s="2" t="s">
        <v>20</v>
      </c>
      <c r="H4673" s="7">
        <v>18930.05</v>
      </c>
      <c r="I4673" s="3">
        <v>45391</v>
      </c>
      <c r="J4673" s="3" t="str">
        <f>TEXT(NIgerian_Fintech[[#This Row],[TransactionDate]], "JJJJ")</f>
        <v>2024</v>
      </c>
      <c r="K4673" s="3" t="str">
        <f>TEXT(NIgerian_Fintech[[#This Row],[TransactionDate]], "MMMM")</f>
        <v>April</v>
      </c>
      <c r="L4673" s="3" t="str">
        <f>TEXT(NIgerian_Fintech[[#This Row],[TransactionDate]], "MM")</f>
        <v>04</v>
      </c>
      <c r="M4673" s="3" t="str">
        <f>TEXT(NIgerian_Fintech[[#This Row],[TransactionDate]], "tttt")</f>
        <v>Tuesday</v>
      </c>
      <c r="N4673" s="2" t="s">
        <v>16</v>
      </c>
    </row>
    <row r="4674" spans="1:14" ht="14.5" x14ac:dyDescent="0.35">
      <c r="A4674" s="2" t="s">
        <v>9378</v>
      </c>
      <c r="B4674" s="2" t="s">
        <v>9379</v>
      </c>
      <c r="C4674" s="2">
        <v>33</v>
      </c>
      <c r="D4674" s="2" t="s">
        <v>12</v>
      </c>
      <c r="E4674" s="2" t="s">
        <v>74</v>
      </c>
      <c r="F4674" s="2" t="s">
        <v>14</v>
      </c>
      <c r="G4674" s="2" t="s">
        <v>30</v>
      </c>
      <c r="H4674" s="7">
        <v>3202.37</v>
      </c>
      <c r="I4674" s="3">
        <v>45129</v>
      </c>
      <c r="J4674" s="3" t="str">
        <f>TEXT(NIgerian_Fintech[[#This Row],[TransactionDate]], "JJJJ")</f>
        <v>2023</v>
      </c>
      <c r="K4674" s="3" t="str">
        <f>TEXT(NIgerian_Fintech[[#This Row],[TransactionDate]], "MMMM")</f>
        <v>July</v>
      </c>
      <c r="L4674" s="3" t="str">
        <f>TEXT(NIgerian_Fintech[[#This Row],[TransactionDate]], "MM")</f>
        <v>07</v>
      </c>
      <c r="M4674" s="3" t="str">
        <f>TEXT(NIgerian_Fintech[[#This Row],[TransactionDate]], "tttt")</f>
        <v>Saturday</v>
      </c>
      <c r="N4674" s="2" t="s">
        <v>16</v>
      </c>
    </row>
    <row r="4675" spans="1:14" ht="14.5" x14ac:dyDescent="0.35">
      <c r="A4675" s="2" t="s">
        <v>9380</v>
      </c>
      <c r="B4675" s="2" t="s">
        <v>9381</v>
      </c>
      <c r="C4675" s="2">
        <v>50</v>
      </c>
      <c r="D4675" s="2" t="s">
        <v>39</v>
      </c>
      <c r="E4675" s="2" t="s">
        <v>24</v>
      </c>
      <c r="F4675" s="2" t="s">
        <v>49</v>
      </c>
      <c r="G4675" s="2" t="s">
        <v>26</v>
      </c>
      <c r="H4675" s="7">
        <v>18819.45</v>
      </c>
      <c r="I4675" s="3">
        <v>45475</v>
      </c>
      <c r="J4675" s="3" t="str">
        <f>TEXT(NIgerian_Fintech[[#This Row],[TransactionDate]], "JJJJ")</f>
        <v>2024</v>
      </c>
      <c r="K4675" s="3" t="str">
        <f>TEXT(NIgerian_Fintech[[#This Row],[TransactionDate]], "MMMM")</f>
        <v>July</v>
      </c>
      <c r="L4675" s="3" t="str">
        <f>TEXT(NIgerian_Fintech[[#This Row],[TransactionDate]], "MM")</f>
        <v>07</v>
      </c>
      <c r="M4675" s="3" t="str">
        <f>TEXT(NIgerian_Fintech[[#This Row],[TransactionDate]], "tttt")</f>
        <v>Tuesday</v>
      </c>
      <c r="N4675" s="2" t="s">
        <v>16</v>
      </c>
    </row>
    <row r="4676" spans="1:14" ht="14.5" x14ac:dyDescent="0.35">
      <c r="A4676" s="2" t="s">
        <v>9382</v>
      </c>
      <c r="B4676" s="2" t="s">
        <v>9383</v>
      </c>
      <c r="C4676" s="2">
        <v>38</v>
      </c>
      <c r="D4676" s="2" t="s">
        <v>39</v>
      </c>
      <c r="E4676" s="2" t="s">
        <v>42</v>
      </c>
      <c r="F4676" s="2" t="s">
        <v>19</v>
      </c>
      <c r="G4676" s="2" t="s">
        <v>20</v>
      </c>
      <c r="H4676" s="7">
        <v>5567.38</v>
      </c>
      <c r="I4676" s="3">
        <v>45371</v>
      </c>
      <c r="J4676" s="3" t="str">
        <f>TEXT(NIgerian_Fintech[[#This Row],[TransactionDate]], "JJJJ")</f>
        <v>2024</v>
      </c>
      <c r="K4676" s="3" t="str">
        <f>TEXT(NIgerian_Fintech[[#This Row],[TransactionDate]], "MMMM")</f>
        <v>March</v>
      </c>
      <c r="L4676" s="3" t="str">
        <f>TEXT(NIgerian_Fintech[[#This Row],[TransactionDate]], "MM")</f>
        <v>03</v>
      </c>
      <c r="M4676" s="3" t="str">
        <f>TEXT(NIgerian_Fintech[[#This Row],[TransactionDate]], "tttt")</f>
        <v>Wednesday</v>
      </c>
      <c r="N4676" s="2" t="s">
        <v>16</v>
      </c>
    </row>
    <row r="4677" spans="1:14" ht="14.5" x14ac:dyDescent="0.35">
      <c r="A4677" s="2" t="s">
        <v>9384</v>
      </c>
      <c r="B4677" s="2" t="s">
        <v>9385</v>
      </c>
      <c r="C4677" s="2">
        <v>26</v>
      </c>
      <c r="D4677" s="2" t="s">
        <v>39</v>
      </c>
      <c r="E4677" s="2" t="s">
        <v>64</v>
      </c>
      <c r="F4677" s="2" t="s">
        <v>25</v>
      </c>
      <c r="G4677" s="2" t="s">
        <v>26</v>
      </c>
      <c r="H4677" s="7">
        <v>9075.49</v>
      </c>
      <c r="I4677" s="3">
        <v>45566</v>
      </c>
      <c r="J4677" s="3" t="str">
        <f>TEXT(NIgerian_Fintech[[#This Row],[TransactionDate]], "JJJJ")</f>
        <v>2024</v>
      </c>
      <c r="K4677" s="3" t="str">
        <f>TEXT(NIgerian_Fintech[[#This Row],[TransactionDate]], "MMMM")</f>
        <v>October</v>
      </c>
      <c r="L4677" s="3" t="str">
        <f>TEXT(NIgerian_Fintech[[#This Row],[TransactionDate]], "MM")</f>
        <v>10</v>
      </c>
      <c r="M4677" s="3" t="str">
        <f>TEXT(NIgerian_Fintech[[#This Row],[TransactionDate]], "tttt")</f>
        <v>Tuesday</v>
      </c>
      <c r="N4677" s="2" t="s">
        <v>21</v>
      </c>
    </row>
    <row r="4678" spans="1:14" ht="14.5" x14ac:dyDescent="0.35">
      <c r="A4678" s="2" t="s">
        <v>9386</v>
      </c>
      <c r="B4678" s="2" t="s">
        <v>9387</v>
      </c>
      <c r="C4678" s="2">
        <v>23</v>
      </c>
      <c r="D4678" s="2" t="s">
        <v>12</v>
      </c>
      <c r="E4678" s="2" t="s">
        <v>93</v>
      </c>
      <c r="F4678" s="2" t="s">
        <v>55</v>
      </c>
      <c r="G4678" s="2" t="s">
        <v>36</v>
      </c>
      <c r="H4678" s="7">
        <v>15585.67</v>
      </c>
      <c r="I4678" s="3">
        <v>45061</v>
      </c>
      <c r="J4678" s="3" t="str">
        <f>TEXT(NIgerian_Fintech[[#This Row],[TransactionDate]], "JJJJ")</f>
        <v>2023</v>
      </c>
      <c r="K4678" s="3" t="str">
        <f>TEXT(NIgerian_Fintech[[#This Row],[TransactionDate]], "MMMM")</f>
        <v>May</v>
      </c>
      <c r="L4678" s="3" t="str">
        <f>TEXT(NIgerian_Fintech[[#This Row],[TransactionDate]], "MM")</f>
        <v>05</v>
      </c>
      <c r="M4678" s="3" t="str">
        <f>TEXT(NIgerian_Fintech[[#This Row],[TransactionDate]], "tttt")</f>
        <v>Monday</v>
      </c>
      <c r="N4678" s="2" t="s">
        <v>16</v>
      </c>
    </row>
    <row r="4679" spans="1:14" ht="14.5" x14ac:dyDescent="0.35">
      <c r="A4679" s="2" t="s">
        <v>9388</v>
      </c>
      <c r="B4679" s="2" t="s">
        <v>9389</v>
      </c>
      <c r="C4679" s="2">
        <v>62</v>
      </c>
      <c r="D4679" s="2" t="s">
        <v>12</v>
      </c>
      <c r="E4679" s="2" t="s">
        <v>42</v>
      </c>
      <c r="F4679" s="2" t="s">
        <v>55</v>
      </c>
      <c r="G4679" s="2" t="s">
        <v>30</v>
      </c>
      <c r="H4679" s="7">
        <v>412.8</v>
      </c>
      <c r="I4679" s="3">
        <v>45502</v>
      </c>
      <c r="J4679" s="3" t="str">
        <f>TEXT(NIgerian_Fintech[[#This Row],[TransactionDate]], "JJJJ")</f>
        <v>2024</v>
      </c>
      <c r="K4679" s="3" t="str">
        <f>TEXT(NIgerian_Fintech[[#This Row],[TransactionDate]], "MMMM")</f>
        <v>July</v>
      </c>
      <c r="L4679" s="3" t="str">
        <f>TEXT(NIgerian_Fintech[[#This Row],[TransactionDate]], "MM")</f>
        <v>07</v>
      </c>
      <c r="M4679" s="3" t="str">
        <f>TEXT(NIgerian_Fintech[[#This Row],[TransactionDate]], "tttt")</f>
        <v>Monday</v>
      </c>
      <c r="N4679" s="2" t="s">
        <v>16</v>
      </c>
    </row>
    <row r="4680" spans="1:14" ht="14.5" x14ac:dyDescent="0.35">
      <c r="A4680" s="2" t="s">
        <v>9390</v>
      </c>
      <c r="B4680" s="2" t="s">
        <v>9391</v>
      </c>
      <c r="C4680" s="2">
        <v>52</v>
      </c>
      <c r="D4680" s="2" t="s">
        <v>12</v>
      </c>
      <c r="E4680" s="2" t="s">
        <v>93</v>
      </c>
      <c r="F4680" s="2" t="s">
        <v>19</v>
      </c>
      <c r="G4680" s="2" t="s">
        <v>26</v>
      </c>
      <c r="H4680" s="7">
        <v>17212.97</v>
      </c>
      <c r="I4680" s="3">
        <v>45467</v>
      </c>
      <c r="J4680" s="3" t="str">
        <f>TEXT(NIgerian_Fintech[[#This Row],[TransactionDate]], "JJJJ")</f>
        <v>2024</v>
      </c>
      <c r="K4680" s="3" t="str">
        <f>TEXT(NIgerian_Fintech[[#This Row],[TransactionDate]], "MMMM")</f>
        <v>June</v>
      </c>
      <c r="L4680" s="3" t="str">
        <f>TEXT(NIgerian_Fintech[[#This Row],[TransactionDate]], "MM")</f>
        <v>06</v>
      </c>
      <c r="M4680" s="3" t="str">
        <f>TEXT(NIgerian_Fintech[[#This Row],[TransactionDate]], "tttt")</f>
        <v>Monday</v>
      </c>
      <c r="N4680" s="2" t="s">
        <v>16</v>
      </c>
    </row>
    <row r="4681" spans="1:14" ht="14.5" x14ac:dyDescent="0.35">
      <c r="A4681" s="2" t="s">
        <v>9392</v>
      </c>
      <c r="B4681" s="2" t="s">
        <v>9393</v>
      </c>
      <c r="C4681" s="2">
        <v>56</v>
      </c>
      <c r="D4681" s="2" t="s">
        <v>39</v>
      </c>
      <c r="E4681" s="2" t="s">
        <v>74</v>
      </c>
      <c r="F4681" s="2" t="s">
        <v>35</v>
      </c>
      <c r="G4681" s="2" t="s">
        <v>20</v>
      </c>
      <c r="H4681" s="7">
        <v>1492.52</v>
      </c>
      <c r="I4681" s="3">
        <v>45413</v>
      </c>
      <c r="J4681" s="3" t="str">
        <f>TEXT(NIgerian_Fintech[[#This Row],[TransactionDate]], "JJJJ")</f>
        <v>2024</v>
      </c>
      <c r="K4681" s="3" t="str">
        <f>TEXT(NIgerian_Fintech[[#This Row],[TransactionDate]], "MMMM")</f>
        <v>May</v>
      </c>
      <c r="L4681" s="3" t="str">
        <f>TEXT(NIgerian_Fintech[[#This Row],[TransactionDate]], "MM")</f>
        <v>05</v>
      </c>
      <c r="M4681" s="3" t="str">
        <f>TEXT(NIgerian_Fintech[[#This Row],[TransactionDate]], "tttt")</f>
        <v>Wednesday</v>
      </c>
      <c r="N4681" s="2" t="s">
        <v>16</v>
      </c>
    </row>
    <row r="4682" spans="1:14" ht="14.5" x14ac:dyDescent="0.35">
      <c r="A4682" s="2" t="s">
        <v>9394</v>
      </c>
      <c r="B4682" s="2" t="s">
        <v>9395</v>
      </c>
      <c r="C4682" s="2">
        <v>39</v>
      </c>
      <c r="D4682" s="2" t="s">
        <v>39</v>
      </c>
      <c r="E4682" s="2" t="s">
        <v>64</v>
      </c>
      <c r="F4682" s="2" t="s">
        <v>49</v>
      </c>
      <c r="G4682" s="2" t="s">
        <v>36</v>
      </c>
      <c r="H4682" s="7">
        <v>4438.1899999999996</v>
      </c>
      <c r="I4682" s="3">
        <v>45498</v>
      </c>
      <c r="J4682" s="3" t="str">
        <f>TEXT(NIgerian_Fintech[[#This Row],[TransactionDate]], "JJJJ")</f>
        <v>2024</v>
      </c>
      <c r="K4682" s="3" t="str">
        <f>TEXT(NIgerian_Fintech[[#This Row],[TransactionDate]], "MMMM")</f>
        <v>July</v>
      </c>
      <c r="L4682" s="3" t="str">
        <f>TEXT(NIgerian_Fintech[[#This Row],[TransactionDate]], "MM")</f>
        <v>07</v>
      </c>
      <c r="M4682" s="3" t="str">
        <f>TEXT(NIgerian_Fintech[[#This Row],[TransactionDate]], "tttt")</f>
        <v>Thursday</v>
      </c>
      <c r="N4682" s="2" t="s">
        <v>16</v>
      </c>
    </row>
    <row r="4683" spans="1:14" ht="14.5" x14ac:dyDescent="0.35">
      <c r="A4683" s="2" t="s">
        <v>9396</v>
      </c>
      <c r="B4683" s="2" t="s">
        <v>9397</v>
      </c>
      <c r="C4683" s="2">
        <v>58</v>
      </c>
      <c r="D4683" s="2" t="s">
        <v>39</v>
      </c>
      <c r="E4683" s="2" t="s">
        <v>13</v>
      </c>
      <c r="F4683" s="2" t="s">
        <v>25</v>
      </c>
      <c r="G4683" s="2" t="s">
        <v>15</v>
      </c>
      <c r="H4683" s="7">
        <v>6401.39</v>
      </c>
      <c r="I4683" s="3">
        <v>45412</v>
      </c>
      <c r="J4683" s="3" t="str">
        <f>TEXT(NIgerian_Fintech[[#This Row],[TransactionDate]], "JJJJ")</f>
        <v>2024</v>
      </c>
      <c r="K4683" s="3" t="str">
        <f>TEXT(NIgerian_Fintech[[#This Row],[TransactionDate]], "MMMM")</f>
        <v>April</v>
      </c>
      <c r="L4683" s="3" t="str">
        <f>TEXT(NIgerian_Fintech[[#This Row],[TransactionDate]], "MM")</f>
        <v>04</v>
      </c>
      <c r="M4683" s="3" t="str">
        <f>TEXT(NIgerian_Fintech[[#This Row],[TransactionDate]], "tttt")</f>
        <v>Tuesday</v>
      </c>
      <c r="N4683" s="2" t="s">
        <v>21</v>
      </c>
    </row>
    <row r="4684" spans="1:14" ht="14.5" x14ac:dyDescent="0.35">
      <c r="A4684" s="2" t="s">
        <v>9398</v>
      </c>
      <c r="B4684" s="2" t="s">
        <v>9399</v>
      </c>
      <c r="C4684" s="2">
        <v>22</v>
      </c>
      <c r="D4684" s="2" t="s">
        <v>39</v>
      </c>
      <c r="E4684" s="2" t="s">
        <v>74</v>
      </c>
      <c r="F4684" s="2" t="s">
        <v>49</v>
      </c>
      <c r="G4684" s="2" t="s">
        <v>36</v>
      </c>
      <c r="H4684" s="7">
        <v>22578.66</v>
      </c>
      <c r="I4684" s="3">
        <v>45492</v>
      </c>
      <c r="J4684" s="3" t="str">
        <f>TEXT(NIgerian_Fintech[[#This Row],[TransactionDate]], "JJJJ")</f>
        <v>2024</v>
      </c>
      <c r="K4684" s="3" t="str">
        <f>TEXT(NIgerian_Fintech[[#This Row],[TransactionDate]], "MMMM")</f>
        <v>July</v>
      </c>
      <c r="L4684" s="3" t="str">
        <f>TEXT(NIgerian_Fintech[[#This Row],[TransactionDate]], "MM")</f>
        <v>07</v>
      </c>
      <c r="M4684" s="3" t="str">
        <f>TEXT(NIgerian_Fintech[[#This Row],[TransactionDate]], "tttt")</f>
        <v>Friday</v>
      </c>
      <c r="N4684" s="2" t="s">
        <v>21</v>
      </c>
    </row>
    <row r="4685" spans="1:14" ht="14.5" x14ac:dyDescent="0.35">
      <c r="A4685" s="2" t="s">
        <v>9400</v>
      </c>
      <c r="B4685" s="2" t="s">
        <v>9401</v>
      </c>
      <c r="C4685" s="2">
        <v>59</v>
      </c>
      <c r="D4685" s="2" t="s">
        <v>12</v>
      </c>
      <c r="E4685" s="2" t="s">
        <v>42</v>
      </c>
      <c r="F4685" s="2" t="s">
        <v>49</v>
      </c>
      <c r="G4685" s="2" t="s">
        <v>20</v>
      </c>
      <c r="H4685" s="7">
        <v>226.96</v>
      </c>
      <c r="I4685" s="3">
        <v>45587</v>
      </c>
      <c r="J4685" s="3" t="str">
        <f>TEXT(NIgerian_Fintech[[#This Row],[TransactionDate]], "JJJJ")</f>
        <v>2024</v>
      </c>
      <c r="K4685" s="3" t="str">
        <f>TEXT(NIgerian_Fintech[[#This Row],[TransactionDate]], "MMMM")</f>
        <v>October</v>
      </c>
      <c r="L4685" s="3" t="str">
        <f>TEXT(NIgerian_Fintech[[#This Row],[TransactionDate]], "MM")</f>
        <v>10</v>
      </c>
      <c r="M4685" s="3" t="str">
        <f>TEXT(NIgerian_Fintech[[#This Row],[TransactionDate]], "tttt")</f>
        <v>Tuesday</v>
      </c>
      <c r="N4685" s="2" t="s">
        <v>16</v>
      </c>
    </row>
    <row r="4686" spans="1:14" ht="14.5" x14ac:dyDescent="0.35">
      <c r="A4686" s="2" t="s">
        <v>9402</v>
      </c>
      <c r="B4686" s="2" t="s">
        <v>9403</v>
      </c>
      <c r="C4686" s="2">
        <v>40</v>
      </c>
      <c r="D4686" s="2" t="s">
        <v>12</v>
      </c>
      <c r="E4686" s="2" t="s">
        <v>13</v>
      </c>
      <c r="F4686" s="2" t="s">
        <v>19</v>
      </c>
      <c r="G4686" s="2" t="s">
        <v>20</v>
      </c>
      <c r="H4686" s="7">
        <v>8191.7</v>
      </c>
      <c r="I4686" s="3">
        <v>45331</v>
      </c>
      <c r="J4686" s="3" t="str">
        <f>TEXT(NIgerian_Fintech[[#This Row],[TransactionDate]], "JJJJ")</f>
        <v>2024</v>
      </c>
      <c r="K4686" s="3" t="str">
        <f>TEXT(NIgerian_Fintech[[#This Row],[TransactionDate]], "MMMM")</f>
        <v>February</v>
      </c>
      <c r="L4686" s="3" t="str">
        <f>TEXT(NIgerian_Fintech[[#This Row],[TransactionDate]], "MM")</f>
        <v>02</v>
      </c>
      <c r="M4686" s="3" t="str">
        <f>TEXT(NIgerian_Fintech[[#This Row],[TransactionDate]], "tttt")</f>
        <v>Friday</v>
      </c>
      <c r="N4686" s="2" t="s">
        <v>16</v>
      </c>
    </row>
    <row r="4687" spans="1:14" ht="14.5" x14ac:dyDescent="0.35">
      <c r="A4687" s="2" t="s">
        <v>9404</v>
      </c>
      <c r="B4687" s="2" t="s">
        <v>9405</v>
      </c>
      <c r="C4687" s="2">
        <v>34</v>
      </c>
      <c r="D4687" s="2" t="s">
        <v>12</v>
      </c>
      <c r="E4687" s="2" t="s">
        <v>52</v>
      </c>
      <c r="F4687" s="2" t="s">
        <v>25</v>
      </c>
      <c r="G4687" s="2" t="s">
        <v>15</v>
      </c>
      <c r="H4687" s="7">
        <v>10286.83</v>
      </c>
      <c r="I4687" s="3">
        <v>45496</v>
      </c>
      <c r="J4687" s="3" t="str">
        <f>TEXT(NIgerian_Fintech[[#This Row],[TransactionDate]], "JJJJ")</f>
        <v>2024</v>
      </c>
      <c r="K4687" s="3" t="str">
        <f>TEXT(NIgerian_Fintech[[#This Row],[TransactionDate]], "MMMM")</f>
        <v>July</v>
      </c>
      <c r="L4687" s="3" t="str">
        <f>TEXT(NIgerian_Fintech[[#This Row],[TransactionDate]], "MM")</f>
        <v>07</v>
      </c>
      <c r="M4687" s="3" t="str">
        <f>TEXT(NIgerian_Fintech[[#This Row],[TransactionDate]], "tttt")</f>
        <v>Tuesday</v>
      </c>
      <c r="N4687" s="2" t="s">
        <v>16</v>
      </c>
    </row>
    <row r="4688" spans="1:14" ht="14.5" x14ac:dyDescent="0.35">
      <c r="A4688" s="2" t="s">
        <v>9406</v>
      </c>
      <c r="B4688" s="2" t="s">
        <v>9407</v>
      </c>
      <c r="C4688" s="2">
        <v>29</v>
      </c>
      <c r="D4688" s="2" t="s">
        <v>39</v>
      </c>
      <c r="E4688" s="2" t="s">
        <v>13</v>
      </c>
      <c r="F4688" s="2" t="s">
        <v>19</v>
      </c>
      <c r="G4688" s="2" t="s">
        <v>36</v>
      </c>
      <c r="H4688" s="7">
        <v>3806.49</v>
      </c>
      <c r="I4688" s="3">
        <v>45359</v>
      </c>
      <c r="J4688" s="3" t="str">
        <f>TEXT(NIgerian_Fintech[[#This Row],[TransactionDate]], "JJJJ")</f>
        <v>2024</v>
      </c>
      <c r="K4688" s="3" t="str">
        <f>TEXT(NIgerian_Fintech[[#This Row],[TransactionDate]], "MMMM")</f>
        <v>March</v>
      </c>
      <c r="L4688" s="3" t="str">
        <f>TEXT(NIgerian_Fintech[[#This Row],[TransactionDate]], "MM")</f>
        <v>03</v>
      </c>
      <c r="M4688" s="3" t="str">
        <f>TEXT(NIgerian_Fintech[[#This Row],[TransactionDate]], "tttt")</f>
        <v>Friday</v>
      </c>
      <c r="N4688" s="2" t="s">
        <v>21</v>
      </c>
    </row>
    <row r="4689" spans="1:14" ht="14.5" x14ac:dyDescent="0.35">
      <c r="A4689" s="2" t="s">
        <v>9408</v>
      </c>
      <c r="B4689" s="2" t="s">
        <v>9409</v>
      </c>
      <c r="C4689" s="2">
        <v>40</v>
      </c>
      <c r="D4689" s="2" t="s">
        <v>39</v>
      </c>
      <c r="E4689" s="2" t="s">
        <v>42</v>
      </c>
      <c r="F4689" s="2" t="s">
        <v>19</v>
      </c>
      <c r="G4689" s="2" t="s">
        <v>26</v>
      </c>
      <c r="H4689" s="7">
        <v>3431.76</v>
      </c>
      <c r="I4689" s="3">
        <v>45474</v>
      </c>
      <c r="J4689" s="3" t="str">
        <f>TEXT(NIgerian_Fintech[[#This Row],[TransactionDate]], "JJJJ")</f>
        <v>2024</v>
      </c>
      <c r="K4689" s="3" t="str">
        <f>TEXT(NIgerian_Fintech[[#This Row],[TransactionDate]], "MMMM")</f>
        <v>July</v>
      </c>
      <c r="L4689" s="3" t="str">
        <f>TEXT(NIgerian_Fintech[[#This Row],[TransactionDate]], "MM")</f>
        <v>07</v>
      </c>
      <c r="M4689" s="3" t="str">
        <f>TEXT(NIgerian_Fintech[[#This Row],[TransactionDate]], "tttt")</f>
        <v>Monday</v>
      </c>
      <c r="N4689" s="2" t="s">
        <v>16</v>
      </c>
    </row>
    <row r="4690" spans="1:14" ht="14.5" x14ac:dyDescent="0.35">
      <c r="A4690" s="2" t="s">
        <v>9410</v>
      </c>
      <c r="B4690" s="2" t="s">
        <v>9411</v>
      </c>
      <c r="C4690" s="2">
        <v>33</v>
      </c>
      <c r="D4690" s="2" t="s">
        <v>12</v>
      </c>
      <c r="E4690" s="2" t="s">
        <v>29</v>
      </c>
      <c r="F4690" s="2" t="s">
        <v>35</v>
      </c>
      <c r="G4690" s="2" t="s">
        <v>26</v>
      </c>
      <c r="H4690" s="7">
        <v>6742.65</v>
      </c>
      <c r="I4690" s="3">
        <v>45583</v>
      </c>
      <c r="J4690" s="3" t="str">
        <f>TEXT(NIgerian_Fintech[[#This Row],[TransactionDate]], "JJJJ")</f>
        <v>2024</v>
      </c>
      <c r="K4690" s="3" t="str">
        <f>TEXT(NIgerian_Fintech[[#This Row],[TransactionDate]], "MMMM")</f>
        <v>October</v>
      </c>
      <c r="L4690" s="3" t="str">
        <f>TEXT(NIgerian_Fintech[[#This Row],[TransactionDate]], "MM")</f>
        <v>10</v>
      </c>
      <c r="M4690" s="3" t="str">
        <f>TEXT(NIgerian_Fintech[[#This Row],[TransactionDate]], "tttt")</f>
        <v>Friday</v>
      </c>
      <c r="N4690" s="2" t="s">
        <v>16</v>
      </c>
    </row>
    <row r="4691" spans="1:14" ht="14.5" x14ac:dyDescent="0.35">
      <c r="A4691" s="2" t="s">
        <v>9412</v>
      </c>
      <c r="B4691" s="2" t="s">
        <v>9413</v>
      </c>
      <c r="C4691" s="2">
        <v>20</v>
      </c>
      <c r="D4691" s="2" t="s">
        <v>12</v>
      </c>
      <c r="E4691" s="2" t="s">
        <v>13</v>
      </c>
      <c r="F4691" s="2" t="s">
        <v>55</v>
      </c>
      <c r="G4691" s="2" t="s">
        <v>36</v>
      </c>
      <c r="H4691" s="7">
        <v>2071.48</v>
      </c>
      <c r="I4691" s="3">
        <v>45176</v>
      </c>
      <c r="J4691" s="3" t="str">
        <f>TEXT(NIgerian_Fintech[[#This Row],[TransactionDate]], "JJJJ")</f>
        <v>2023</v>
      </c>
      <c r="K4691" s="3" t="str">
        <f>TEXT(NIgerian_Fintech[[#This Row],[TransactionDate]], "MMMM")</f>
        <v>September</v>
      </c>
      <c r="L4691" s="3" t="str">
        <f>TEXT(NIgerian_Fintech[[#This Row],[TransactionDate]], "MM")</f>
        <v>09</v>
      </c>
      <c r="M4691" s="3" t="str">
        <f>TEXT(NIgerian_Fintech[[#This Row],[TransactionDate]], "tttt")</f>
        <v>Thursday</v>
      </c>
      <c r="N4691" s="2" t="s">
        <v>16</v>
      </c>
    </row>
    <row r="4692" spans="1:14" ht="14.5" x14ac:dyDescent="0.35">
      <c r="A4692" s="2" t="s">
        <v>9414</v>
      </c>
      <c r="B4692" s="2" t="s">
        <v>9415</v>
      </c>
      <c r="C4692" s="2">
        <v>47</v>
      </c>
      <c r="D4692" s="2" t="s">
        <v>39</v>
      </c>
      <c r="E4692" s="2" t="s">
        <v>42</v>
      </c>
      <c r="F4692" s="2" t="s">
        <v>35</v>
      </c>
      <c r="G4692" s="2" t="s">
        <v>26</v>
      </c>
      <c r="H4692" s="7">
        <v>6313.35</v>
      </c>
      <c r="I4692" s="3">
        <v>45006</v>
      </c>
      <c r="J4692" s="3" t="str">
        <f>TEXT(NIgerian_Fintech[[#This Row],[TransactionDate]], "JJJJ")</f>
        <v>2023</v>
      </c>
      <c r="K4692" s="3" t="str">
        <f>TEXT(NIgerian_Fintech[[#This Row],[TransactionDate]], "MMMM")</f>
        <v>March</v>
      </c>
      <c r="L4692" s="3" t="str">
        <f>TEXT(NIgerian_Fintech[[#This Row],[TransactionDate]], "MM")</f>
        <v>03</v>
      </c>
      <c r="M4692" s="3" t="str">
        <f>TEXT(NIgerian_Fintech[[#This Row],[TransactionDate]], "tttt")</f>
        <v>Tuesday</v>
      </c>
      <c r="N4692" s="2" t="s">
        <v>16</v>
      </c>
    </row>
    <row r="4693" spans="1:14" ht="14.5" x14ac:dyDescent="0.35">
      <c r="A4693" s="2" t="s">
        <v>9416</v>
      </c>
      <c r="B4693" s="2" t="s">
        <v>9417</v>
      </c>
      <c r="C4693" s="2">
        <v>39</v>
      </c>
      <c r="D4693" s="2" t="s">
        <v>12</v>
      </c>
      <c r="E4693" s="2" t="s">
        <v>29</v>
      </c>
      <c r="F4693" s="2" t="s">
        <v>35</v>
      </c>
      <c r="G4693" s="2" t="s">
        <v>36</v>
      </c>
      <c r="H4693" s="7">
        <v>14482.78</v>
      </c>
      <c r="I4693" s="3">
        <v>44941</v>
      </c>
      <c r="J4693" s="3" t="str">
        <f>TEXT(NIgerian_Fintech[[#This Row],[TransactionDate]], "JJJJ")</f>
        <v>2023</v>
      </c>
      <c r="K4693" s="3" t="str">
        <f>TEXT(NIgerian_Fintech[[#This Row],[TransactionDate]], "MMMM")</f>
        <v>January</v>
      </c>
      <c r="L4693" s="3" t="str">
        <f>TEXT(NIgerian_Fintech[[#This Row],[TransactionDate]], "MM")</f>
        <v>01</v>
      </c>
      <c r="M4693" s="3" t="str">
        <f>TEXT(NIgerian_Fintech[[#This Row],[TransactionDate]], "tttt")</f>
        <v>Sunday</v>
      </c>
      <c r="N4693" s="2" t="s">
        <v>16</v>
      </c>
    </row>
    <row r="4694" spans="1:14" ht="14.5" x14ac:dyDescent="0.35">
      <c r="A4694" s="2" t="s">
        <v>9418</v>
      </c>
      <c r="B4694" s="2" t="s">
        <v>9419</v>
      </c>
      <c r="C4694" s="2">
        <v>26</v>
      </c>
      <c r="D4694" s="2" t="s">
        <v>12</v>
      </c>
      <c r="E4694" s="2" t="s">
        <v>74</v>
      </c>
      <c r="F4694" s="2" t="s">
        <v>19</v>
      </c>
      <c r="G4694" s="2" t="s">
        <v>36</v>
      </c>
      <c r="H4694" s="7">
        <v>18668.849999999999</v>
      </c>
      <c r="I4694" s="3">
        <v>44966</v>
      </c>
      <c r="J4694" s="3" t="str">
        <f>TEXT(NIgerian_Fintech[[#This Row],[TransactionDate]], "JJJJ")</f>
        <v>2023</v>
      </c>
      <c r="K4694" s="3" t="str">
        <f>TEXT(NIgerian_Fintech[[#This Row],[TransactionDate]], "MMMM")</f>
        <v>February</v>
      </c>
      <c r="L4694" s="3" t="str">
        <f>TEXT(NIgerian_Fintech[[#This Row],[TransactionDate]], "MM")</f>
        <v>02</v>
      </c>
      <c r="M4694" s="3" t="str">
        <f>TEXT(NIgerian_Fintech[[#This Row],[TransactionDate]], "tttt")</f>
        <v>Thursday</v>
      </c>
      <c r="N4694" s="2" t="s">
        <v>16</v>
      </c>
    </row>
    <row r="4695" spans="1:14" ht="14.5" x14ac:dyDescent="0.35">
      <c r="A4695" s="2" t="s">
        <v>9420</v>
      </c>
      <c r="B4695" s="2" t="s">
        <v>9421</v>
      </c>
      <c r="C4695" s="2">
        <v>46</v>
      </c>
      <c r="D4695" s="2" t="s">
        <v>39</v>
      </c>
      <c r="E4695" s="2" t="s">
        <v>29</v>
      </c>
      <c r="F4695" s="2" t="s">
        <v>35</v>
      </c>
      <c r="G4695" s="2" t="s">
        <v>20</v>
      </c>
      <c r="H4695" s="7">
        <v>4863.95</v>
      </c>
      <c r="I4695" s="3">
        <v>45007</v>
      </c>
      <c r="J4695" s="3" t="str">
        <f>TEXT(NIgerian_Fintech[[#This Row],[TransactionDate]], "JJJJ")</f>
        <v>2023</v>
      </c>
      <c r="K4695" s="3" t="str">
        <f>TEXT(NIgerian_Fintech[[#This Row],[TransactionDate]], "MMMM")</f>
        <v>March</v>
      </c>
      <c r="L4695" s="3" t="str">
        <f>TEXT(NIgerian_Fintech[[#This Row],[TransactionDate]], "MM")</f>
        <v>03</v>
      </c>
      <c r="M4695" s="3" t="str">
        <f>TEXT(NIgerian_Fintech[[#This Row],[TransactionDate]], "tttt")</f>
        <v>Wednesday</v>
      </c>
      <c r="N4695" s="2" t="s">
        <v>16</v>
      </c>
    </row>
    <row r="4696" spans="1:14" ht="14.5" x14ac:dyDescent="0.35">
      <c r="A4696" s="2" t="s">
        <v>9422</v>
      </c>
      <c r="B4696" s="2" t="s">
        <v>9423</v>
      </c>
      <c r="C4696" s="2">
        <v>64</v>
      </c>
      <c r="D4696" s="2" t="s">
        <v>39</v>
      </c>
      <c r="E4696" s="2" t="s">
        <v>64</v>
      </c>
      <c r="F4696" s="2" t="s">
        <v>35</v>
      </c>
      <c r="G4696" s="2" t="s">
        <v>30</v>
      </c>
      <c r="H4696" s="7">
        <v>9605.08</v>
      </c>
      <c r="I4696" s="3">
        <v>45436</v>
      </c>
      <c r="J4696" s="3" t="str">
        <f>TEXT(NIgerian_Fintech[[#This Row],[TransactionDate]], "JJJJ")</f>
        <v>2024</v>
      </c>
      <c r="K4696" s="3" t="str">
        <f>TEXT(NIgerian_Fintech[[#This Row],[TransactionDate]], "MMMM")</f>
        <v>May</v>
      </c>
      <c r="L4696" s="3" t="str">
        <f>TEXT(NIgerian_Fintech[[#This Row],[TransactionDate]], "MM")</f>
        <v>05</v>
      </c>
      <c r="M4696" s="3" t="str">
        <f>TEXT(NIgerian_Fintech[[#This Row],[TransactionDate]], "tttt")</f>
        <v>Friday</v>
      </c>
      <c r="N4696" s="2" t="s">
        <v>16</v>
      </c>
    </row>
    <row r="4697" spans="1:14" ht="14.5" x14ac:dyDescent="0.35">
      <c r="A4697" s="2" t="s">
        <v>9424</v>
      </c>
      <c r="B4697" s="2" t="s">
        <v>9425</v>
      </c>
      <c r="C4697" s="2">
        <v>54</v>
      </c>
      <c r="D4697" s="2" t="s">
        <v>39</v>
      </c>
      <c r="E4697" s="2" t="s">
        <v>52</v>
      </c>
      <c r="F4697" s="2" t="s">
        <v>14</v>
      </c>
      <c r="G4697" s="2" t="s">
        <v>20</v>
      </c>
      <c r="H4697" s="7">
        <v>0.21</v>
      </c>
      <c r="I4697" s="3">
        <v>45233</v>
      </c>
      <c r="J4697" s="3" t="str">
        <f>TEXT(NIgerian_Fintech[[#This Row],[TransactionDate]], "JJJJ")</f>
        <v>2023</v>
      </c>
      <c r="K4697" s="3" t="str">
        <f>TEXT(NIgerian_Fintech[[#This Row],[TransactionDate]], "MMMM")</f>
        <v>November</v>
      </c>
      <c r="L4697" s="3" t="str">
        <f>TEXT(NIgerian_Fintech[[#This Row],[TransactionDate]], "MM")</f>
        <v>11</v>
      </c>
      <c r="M4697" s="3" t="str">
        <f>TEXT(NIgerian_Fintech[[#This Row],[TransactionDate]], "tttt")</f>
        <v>Friday</v>
      </c>
      <c r="N4697" s="2" t="s">
        <v>16</v>
      </c>
    </row>
    <row r="4698" spans="1:14" ht="14.5" x14ac:dyDescent="0.35">
      <c r="A4698" s="2" t="s">
        <v>9426</v>
      </c>
      <c r="B4698" s="2" t="s">
        <v>9427</v>
      </c>
      <c r="C4698" s="2">
        <v>40</v>
      </c>
      <c r="D4698" s="2" t="s">
        <v>12</v>
      </c>
      <c r="E4698" s="2" t="s">
        <v>29</v>
      </c>
      <c r="F4698" s="2" t="s">
        <v>25</v>
      </c>
      <c r="G4698" s="2" t="s">
        <v>26</v>
      </c>
      <c r="H4698" s="7">
        <v>7992.91</v>
      </c>
      <c r="I4698" s="3">
        <v>45631</v>
      </c>
      <c r="J4698" s="3" t="str">
        <f>TEXT(NIgerian_Fintech[[#This Row],[TransactionDate]], "JJJJ")</f>
        <v>2024</v>
      </c>
      <c r="K4698" s="3" t="str">
        <f>TEXT(NIgerian_Fintech[[#This Row],[TransactionDate]], "MMMM")</f>
        <v>December</v>
      </c>
      <c r="L4698" s="3" t="str">
        <f>TEXT(NIgerian_Fintech[[#This Row],[TransactionDate]], "MM")</f>
        <v>12</v>
      </c>
      <c r="M4698" s="3" t="str">
        <f>TEXT(NIgerian_Fintech[[#This Row],[TransactionDate]], "tttt")</f>
        <v>Thursday</v>
      </c>
      <c r="N4698" s="2" t="s">
        <v>16</v>
      </c>
    </row>
    <row r="4699" spans="1:14" ht="14.5" x14ac:dyDescent="0.35">
      <c r="A4699" s="2" t="s">
        <v>9428</v>
      </c>
      <c r="B4699" s="2" t="s">
        <v>9429</v>
      </c>
      <c r="C4699" s="2">
        <v>30</v>
      </c>
      <c r="D4699" s="2" t="s">
        <v>39</v>
      </c>
      <c r="E4699" s="2" t="s">
        <v>64</v>
      </c>
      <c r="F4699" s="2" t="s">
        <v>55</v>
      </c>
      <c r="G4699" s="2" t="s">
        <v>30</v>
      </c>
      <c r="H4699" s="7">
        <v>36983.769999999997</v>
      </c>
      <c r="I4699" s="3">
        <v>45323</v>
      </c>
      <c r="J4699" s="3" t="str">
        <f>TEXT(NIgerian_Fintech[[#This Row],[TransactionDate]], "JJJJ")</f>
        <v>2024</v>
      </c>
      <c r="K4699" s="3" t="str">
        <f>TEXT(NIgerian_Fintech[[#This Row],[TransactionDate]], "MMMM")</f>
        <v>February</v>
      </c>
      <c r="L4699" s="3" t="str">
        <f>TEXT(NIgerian_Fintech[[#This Row],[TransactionDate]], "MM")</f>
        <v>02</v>
      </c>
      <c r="M4699" s="3" t="str">
        <f>TEXT(NIgerian_Fintech[[#This Row],[TransactionDate]], "tttt")</f>
        <v>Thursday</v>
      </c>
      <c r="N4699" s="2" t="s">
        <v>16</v>
      </c>
    </row>
    <row r="4700" spans="1:14" ht="14.5" x14ac:dyDescent="0.35">
      <c r="A4700" s="2" t="s">
        <v>9430</v>
      </c>
      <c r="B4700" s="2" t="s">
        <v>9431</v>
      </c>
      <c r="C4700" s="2">
        <v>49</v>
      </c>
      <c r="D4700" s="2" t="s">
        <v>12</v>
      </c>
      <c r="E4700" s="2" t="s">
        <v>64</v>
      </c>
      <c r="F4700" s="2" t="s">
        <v>25</v>
      </c>
      <c r="G4700" s="2" t="s">
        <v>36</v>
      </c>
      <c r="H4700" s="7">
        <v>3743.52</v>
      </c>
      <c r="I4700" s="3">
        <v>45604</v>
      </c>
      <c r="J4700" s="3" t="str">
        <f>TEXT(NIgerian_Fintech[[#This Row],[TransactionDate]], "JJJJ")</f>
        <v>2024</v>
      </c>
      <c r="K4700" s="3" t="str">
        <f>TEXT(NIgerian_Fintech[[#This Row],[TransactionDate]], "MMMM")</f>
        <v>November</v>
      </c>
      <c r="L4700" s="3" t="str">
        <f>TEXT(NIgerian_Fintech[[#This Row],[TransactionDate]], "MM")</f>
        <v>11</v>
      </c>
      <c r="M4700" s="3" t="str">
        <f>TEXT(NIgerian_Fintech[[#This Row],[TransactionDate]], "tttt")</f>
        <v>Friday</v>
      </c>
      <c r="N4700" s="2" t="s">
        <v>16</v>
      </c>
    </row>
    <row r="4701" spans="1:14" ht="14.5" x14ac:dyDescent="0.35">
      <c r="A4701" s="2" t="s">
        <v>9432</v>
      </c>
      <c r="B4701" s="2" t="s">
        <v>9433</v>
      </c>
      <c r="C4701" s="2">
        <v>63</v>
      </c>
      <c r="D4701" s="2" t="s">
        <v>12</v>
      </c>
      <c r="E4701" s="2" t="s">
        <v>64</v>
      </c>
      <c r="F4701" s="2" t="s">
        <v>55</v>
      </c>
      <c r="G4701" s="2" t="s">
        <v>26</v>
      </c>
      <c r="H4701" s="7">
        <v>9033.16</v>
      </c>
      <c r="I4701" s="3">
        <v>45130</v>
      </c>
      <c r="J4701" s="3" t="str">
        <f>TEXT(NIgerian_Fintech[[#This Row],[TransactionDate]], "JJJJ")</f>
        <v>2023</v>
      </c>
      <c r="K4701" s="3" t="str">
        <f>TEXT(NIgerian_Fintech[[#This Row],[TransactionDate]], "MMMM")</f>
        <v>July</v>
      </c>
      <c r="L4701" s="3" t="str">
        <f>TEXT(NIgerian_Fintech[[#This Row],[TransactionDate]], "MM")</f>
        <v>07</v>
      </c>
      <c r="M4701" s="3" t="str">
        <f>TEXT(NIgerian_Fintech[[#This Row],[TransactionDate]], "tttt")</f>
        <v>Sunday</v>
      </c>
      <c r="N4701" s="2" t="s">
        <v>21</v>
      </c>
    </row>
    <row r="4702" spans="1:14" ht="14.5" x14ac:dyDescent="0.35">
      <c r="A4702" s="2" t="s">
        <v>9434</v>
      </c>
      <c r="B4702" s="2" t="s">
        <v>9435</v>
      </c>
      <c r="C4702" s="2">
        <v>64</v>
      </c>
      <c r="D4702" s="2" t="s">
        <v>39</v>
      </c>
      <c r="E4702" s="2" t="s">
        <v>29</v>
      </c>
      <c r="F4702" s="2" t="s">
        <v>14</v>
      </c>
      <c r="G4702" s="2" t="s">
        <v>15</v>
      </c>
      <c r="H4702" s="7">
        <v>14366.77</v>
      </c>
      <c r="I4702" s="3">
        <v>45137</v>
      </c>
      <c r="J4702" s="3" t="str">
        <f>TEXT(NIgerian_Fintech[[#This Row],[TransactionDate]], "JJJJ")</f>
        <v>2023</v>
      </c>
      <c r="K4702" s="3" t="str">
        <f>TEXT(NIgerian_Fintech[[#This Row],[TransactionDate]], "MMMM")</f>
        <v>July</v>
      </c>
      <c r="L4702" s="3" t="str">
        <f>TEXT(NIgerian_Fintech[[#This Row],[TransactionDate]], "MM")</f>
        <v>07</v>
      </c>
      <c r="M4702" s="3" t="str">
        <f>TEXT(NIgerian_Fintech[[#This Row],[TransactionDate]], "tttt")</f>
        <v>Sunday</v>
      </c>
      <c r="N4702" s="2" t="s">
        <v>16</v>
      </c>
    </row>
    <row r="4703" spans="1:14" ht="14.5" x14ac:dyDescent="0.35">
      <c r="A4703" s="2" t="s">
        <v>9436</v>
      </c>
      <c r="B4703" s="2" t="s">
        <v>9437</v>
      </c>
      <c r="C4703" s="2">
        <v>40</v>
      </c>
      <c r="D4703" s="2" t="s">
        <v>12</v>
      </c>
      <c r="E4703" s="2" t="s">
        <v>42</v>
      </c>
      <c r="F4703" s="2" t="s">
        <v>19</v>
      </c>
      <c r="G4703" s="2" t="s">
        <v>26</v>
      </c>
      <c r="H4703" s="7">
        <v>9388.76</v>
      </c>
      <c r="I4703" s="3">
        <v>45325</v>
      </c>
      <c r="J4703" s="3" t="str">
        <f>TEXT(NIgerian_Fintech[[#This Row],[TransactionDate]], "JJJJ")</f>
        <v>2024</v>
      </c>
      <c r="K4703" s="3" t="str">
        <f>TEXT(NIgerian_Fintech[[#This Row],[TransactionDate]], "MMMM")</f>
        <v>February</v>
      </c>
      <c r="L4703" s="3" t="str">
        <f>TEXT(NIgerian_Fintech[[#This Row],[TransactionDate]], "MM")</f>
        <v>02</v>
      </c>
      <c r="M4703" s="3" t="str">
        <f>TEXT(NIgerian_Fintech[[#This Row],[TransactionDate]], "tttt")</f>
        <v>Saturday</v>
      </c>
      <c r="N4703" s="2" t="s">
        <v>16</v>
      </c>
    </row>
    <row r="4704" spans="1:14" ht="14.5" x14ac:dyDescent="0.35">
      <c r="A4704" s="2" t="s">
        <v>9438</v>
      </c>
      <c r="B4704" s="2" t="s">
        <v>9439</v>
      </c>
      <c r="C4704" s="2">
        <v>62</v>
      </c>
      <c r="D4704" s="2" t="s">
        <v>39</v>
      </c>
      <c r="E4704" s="2" t="s">
        <v>24</v>
      </c>
      <c r="F4704" s="2" t="s">
        <v>55</v>
      </c>
      <c r="G4704" s="2" t="s">
        <v>30</v>
      </c>
      <c r="H4704" s="7">
        <v>5421.44</v>
      </c>
      <c r="I4704" s="3">
        <v>45299</v>
      </c>
      <c r="J4704" s="3" t="str">
        <f>TEXT(NIgerian_Fintech[[#This Row],[TransactionDate]], "JJJJ")</f>
        <v>2024</v>
      </c>
      <c r="K4704" s="3" t="str">
        <f>TEXT(NIgerian_Fintech[[#This Row],[TransactionDate]], "MMMM")</f>
        <v>January</v>
      </c>
      <c r="L4704" s="3" t="str">
        <f>TEXT(NIgerian_Fintech[[#This Row],[TransactionDate]], "MM")</f>
        <v>01</v>
      </c>
      <c r="M4704" s="3" t="str">
        <f>TEXT(NIgerian_Fintech[[#This Row],[TransactionDate]], "tttt")</f>
        <v>Monday</v>
      </c>
      <c r="N4704" s="2" t="s">
        <v>16</v>
      </c>
    </row>
    <row r="4705" spans="1:14" ht="14.5" x14ac:dyDescent="0.35">
      <c r="A4705" s="2" t="s">
        <v>9440</v>
      </c>
      <c r="B4705" s="2" t="s">
        <v>9441</v>
      </c>
      <c r="C4705" s="2">
        <v>34</v>
      </c>
      <c r="D4705" s="2" t="s">
        <v>39</v>
      </c>
      <c r="E4705" s="2" t="s">
        <v>42</v>
      </c>
      <c r="F4705" s="2" t="s">
        <v>55</v>
      </c>
      <c r="G4705" s="2" t="s">
        <v>30</v>
      </c>
      <c r="H4705" s="7">
        <v>1655.54</v>
      </c>
      <c r="I4705" s="3">
        <v>45315</v>
      </c>
      <c r="J4705" s="3" t="str">
        <f>TEXT(NIgerian_Fintech[[#This Row],[TransactionDate]], "JJJJ")</f>
        <v>2024</v>
      </c>
      <c r="K4705" s="3" t="str">
        <f>TEXT(NIgerian_Fintech[[#This Row],[TransactionDate]], "MMMM")</f>
        <v>January</v>
      </c>
      <c r="L4705" s="3" t="str">
        <f>TEXT(NIgerian_Fintech[[#This Row],[TransactionDate]], "MM")</f>
        <v>01</v>
      </c>
      <c r="M4705" s="3" t="str">
        <f>TEXT(NIgerian_Fintech[[#This Row],[TransactionDate]], "tttt")</f>
        <v>Wednesday</v>
      </c>
      <c r="N4705" s="2" t="s">
        <v>16</v>
      </c>
    </row>
    <row r="4706" spans="1:14" ht="14.5" x14ac:dyDescent="0.35">
      <c r="A4706" s="2" t="s">
        <v>9442</v>
      </c>
      <c r="B4706" s="2" t="s">
        <v>9443</v>
      </c>
      <c r="C4706" s="2">
        <v>57</v>
      </c>
      <c r="D4706" s="2" t="s">
        <v>12</v>
      </c>
      <c r="E4706" s="2" t="s">
        <v>52</v>
      </c>
      <c r="F4706" s="2" t="s">
        <v>55</v>
      </c>
      <c r="G4706" s="2" t="s">
        <v>36</v>
      </c>
      <c r="H4706" s="7">
        <v>6230.64</v>
      </c>
      <c r="I4706" s="3">
        <v>45184</v>
      </c>
      <c r="J4706" s="3" t="str">
        <f>TEXT(NIgerian_Fintech[[#This Row],[TransactionDate]], "JJJJ")</f>
        <v>2023</v>
      </c>
      <c r="K4706" s="3" t="str">
        <f>TEXT(NIgerian_Fintech[[#This Row],[TransactionDate]], "MMMM")</f>
        <v>September</v>
      </c>
      <c r="L4706" s="3" t="str">
        <f>TEXT(NIgerian_Fintech[[#This Row],[TransactionDate]], "MM")</f>
        <v>09</v>
      </c>
      <c r="M4706" s="3" t="str">
        <f>TEXT(NIgerian_Fintech[[#This Row],[TransactionDate]], "tttt")</f>
        <v>Friday</v>
      </c>
      <c r="N4706" s="2" t="s">
        <v>16</v>
      </c>
    </row>
    <row r="4707" spans="1:14" ht="14.5" x14ac:dyDescent="0.35">
      <c r="A4707" s="2" t="s">
        <v>9444</v>
      </c>
      <c r="B4707" s="2" t="s">
        <v>9445</v>
      </c>
      <c r="C4707" s="2">
        <v>38</v>
      </c>
      <c r="D4707" s="2" t="s">
        <v>12</v>
      </c>
      <c r="E4707" s="2" t="s">
        <v>42</v>
      </c>
      <c r="F4707" s="2" t="s">
        <v>14</v>
      </c>
      <c r="G4707" s="2" t="s">
        <v>15</v>
      </c>
      <c r="H4707" s="7">
        <v>3492.51</v>
      </c>
      <c r="I4707" s="3">
        <v>45041</v>
      </c>
      <c r="J4707" s="3" t="str">
        <f>TEXT(NIgerian_Fintech[[#This Row],[TransactionDate]], "JJJJ")</f>
        <v>2023</v>
      </c>
      <c r="K4707" s="3" t="str">
        <f>TEXT(NIgerian_Fintech[[#This Row],[TransactionDate]], "MMMM")</f>
        <v>April</v>
      </c>
      <c r="L4707" s="3" t="str">
        <f>TEXT(NIgerian_Fintech[[#This Row],[TransactionDate]], "MM")</f>
        <v>04</v>
      </c>
      <c r="M4707" s="3" t="str">
        <f>TEXT(NIgerian_Fintech[[#This Row],[TransactionDate]], "tttt")</f>
        <v>Tuesday</v>
      </c>
      <c r="N4707" s="2" t="s">
        <v>16</v>
      </c>
    </row>
    <row r="4708" spans="1:14" ht="14.5" x14ac:dyDescent="0.35">
      <c r="A4708" s="2" t="s">
        <v>9446</v>
      </c>
      <c r="B4708" s="2" t="s">
        <v>9447</v>
      </c>
      <c r="C4708" s="2">
        <v>19</v>
      </c>
      <c r="D4708" s="2" t="s">
        <v>39</v>
      </c>
      <c r="E4708" s="2" t="s">
        <v>93</v>
      </c>
      <c r="F4708" s="2" t="s">
        <v>25</v>
      </c>
      <c r="G4708" s="2" t="s">
        <v>36</v>
      </c>
      <c r="H4708" s="7">
        <v>11904.65</v>
      </c>
      <c r="I4708" s="3">
        <v>45260</v>
      </c>
      <c r="J4708" s="3" t="str">
        <f>TEXT(NIgerian_Fintech[[#This Row],[TransactionDate]], "JJJJ")</f>
        <v>2023</v>
      </c>
      <c r="K4708" s="3" t="str">
        <f>TEXT(NIgerian_Fintech[[#This Row],[TransactionDate]], "MMMM")</f>
        <v>November</v>
      </c>
      <c r="L4708" s="3" t="str">
        <f>TEXT(NIgerian_Fintech[[#This Row],[TransactionDate]], "MM")</f>
        <v>11</v>
      </c>
      <c r="M4708" s="3" t="str">
        <f>TEXT(NIgerian_Fintech[[#This Row],[TransactionDate]], "tttt")</f>
        <v>Thursday</v>
      </c>
      <c r="N4708" s="2" t="s">
        <v>69</v>
      </c>
    </row>
    <row r="4709" spans="1:14" ht="14.5" x14ac:dyDescent="0.35">
      <c r="A4709" s="2" t="s">
        <v>9448</v>
      </c>
      <c r="B4709" s="2" t="s">
        <v>9449</v>
      </c>
      <c r="C4709" s="2">
        <v>54</v>
      </c>
      <c r="D4709" s="2" t="s">
        <v>39</v>
      </c>
      <c r="E4709" s="2" t="s">
        <v>42</v>
      </c>
      <c r="F4709" s="2" t="s">
        <v>14</v>
      </c>
      <c r="G4709" s="2" t="s">
        <v>15</v>
      </c>
      <c r="H4709" s="7">
        <v>5832.4</v>
      </c>
      <c r="I4709" s="3">
        <v>45275</v>
      </c>
      <c r="J4709" s="3" t="str">
        <f>TEXT(NIgerian_Fintech[[#This Row],[TransactionDate]], "JJJJ")</f>
        <v>2023</v>
      </c>
      <c r="K4709" s="3" t="str">
        <f>TEXT(NIgerian_Fintech[[#This Row],[TransactionDate]], "MMMM")</f>
        <v>December</v>
      </c>
      <c r="L4709" s="3" t="str">
        <f>TEXT(NIgerian_Fintech[[#This Row],[TransactionDate]], "MM")</f>
        <v>12</v>
      </c>
      <c r="M4709" s="3" t="str">
        <f>TEXT(NIgerian_Fintech[[#This Row],[TransactionDate]], "tttt")</f>
        <v>Friday</v>
      </c>
      <c r="N4709" s="2" t="s">
        <v>16</v>
      </c>
    </row>
    <row r="4710" spans="1:14" ht="14.5" x14ac:dyDescent="0.35">
      <c r="A4710" s="2" t="s">
        <v>9450</v>
      </c>
      <c r="B4710" s="2" t="s">
        <v>9451</v>
      </c>
      <c r="C4710" s="2">
        <v>23</v>
      </c>
      <c r="D4710" s="2" t="s">
        <v>39</v>
      </c>
      <c r="E4710" s="2" t="s">
        <v>42</v>
      </c>
      <c r="F4710" s="2" t="s">
        <v>55</v>
      </c>
      <c r="G4710" s="2" t="s">
        <v>15</v>
      </c>
      <c r="H4710" s="7">
        <v>18963.189999999999</v>
      </c>
      <c r="I4710" s="3">
        <v>45159</v>
      </c>
      <c r="J4710" s="3" t="str">
        <f>TEXT(NIgerian_Fintech[[#This Row],[TransactionDate]], "JJJJ")</f>
        <v>2023</v>
      </c>
      <c r="K4710" s="3" t="str">
        <f>TEXT(NIgerian_Fintech[[#This Row],[TransactionDate]], "MMMM")</f>
        <v>August</v>
      </c>
      <c r="L4710" s="3" t="str">
        <f>TEXT(NIgerian_Fintech[[#This Row],[TransactionDate]], "MM")</f>
        <v>08</v>
      </c>
      <c r="M4710" s="3" t="str">
        <f>TEXT(NIgerian_Fintech[[#This Row],[TransactionDate]], "tttt")</f>
        <v>Monday</v>
      </c>
      <c r="N4710" s="2" t="s">
        <v>16</v>
      </c>
    </row>
    <row r="4711" spans="1:14" ht="14.5" x14ac:dyDescent="0.35">
      <c r="A4711" s="2" t="s">
        <v>9452</v>
      </c>
      <c r="B4711" s="2" t="s">
        <v>9453</v>
      </c>
      <c r="C4711" s="2">
        <v>61</v>
      </c>
      <c r="D4711" s="2" t="s">
        <v>39</v>
      </c>
      <c r="E4711" s="2" t="s">
        <v>42</v>
      </c>
      <c r="F4711" s="2" t="s">
        <v>35</v>
      </c>
      <c r="G4711" s="2" t="s">
        <v>36</v>
      </c>
      <c r="H4711" s="7">
        <v>2148.31</v>
      </c>
      <c r="I4711" s="3">
        <v>45435</v>
      </c>
      <c r="J4711" s="3" t="str">
        <f>TEXT(NIgerian_Fintech[[#This Row],[TransactionDate]], "JJJJ")</f>
        <v>2024</v>
      </c>
      <c r="K4711" s="3" t="str">
        <f>TEXT(NIgerian_Fintech[[#This Row],[TransactionDate]], "MMMM")</f>
        <v>May</v>
      </c>
      <c r="L4711" s="3" t="str">
        <f>TEXT(NIgerian_Fintech[[#This Row],[TransactionDate]], "MM")</f>
        <v>05</v>
      </c>
      <c r="M4711" s="3" t="str">
        <f>TEXT(NIgerian_Fintech[[#This Row],[TransactionDate]], "tttt")</f>
        <v>Thursday</v>
      </c>
      <c r="N4711" s="2" t="s">
        <v>16</v>
      </c>
    </row>
    <row r="4712" spans="1:14" ht="14.5" x14ac:dyDescent="0.35">
      <c r="A4712" s="2" t="s">
        <v>9454</v>
      </c>
      <c r="B4712" s="2" t="s">
        <v>9455</v>
      </c>
      <c r="C4712" s="2">
        <v>35</v>
      </c>
      <c r="D4712" s="2" t="s">
        <v>39</v>
      </c>
      <c r="E4712" s="2" t="s">
        <v>74</v>
      </c>
      <c r="F4712" s="2" t="s">
        <v>55</v>
      </c>
      <c r="G4712" s="2" t="s">
        <v>26</v>
      </c>
      <c r="H4712" s="7">
        <v>5408.04</v>
      </c>
      <c r="I4712" s="3">
        <v>45375</v>
      </c>
      <c r="J4712" s="3" t="str">
        <f>TEXT(NIgerian_Fintech[[#This Row],[TransactionDate]], "JJJJ")</f>
        <v>2024</v>
      </c>
      <c r="K4712" s="3" t="str">
        <f>TEXT(NIgerian_Fintech[[#This Row],[TransactionDate]], "MMMM")</f>
        <v>March</v>
      </c>
      <c r="L4712" s="3" t="str">
        <f>TEXT(NIgerian_Fintech[[#This Row],[TransactionDate]], "MM")</f>
        <v>03</v>
      </c>
      <c r="M4712" s="3" t="str">
        <f>TEXT(NIgerian_Fintech[[#This Row],[TransactionDate]], "tttt")</f>
        <v>Sunday</v>
      </c>
      <c r="N4712" s="2" t="s">
        <v>16</v>
      </c>
    </row>
    <row r="4713" spans="1:14" ht="14.5" x14ac:dyDescent="0.35">
      <c r="A4713" s="2" t="s">
        <v>9456</v>
      </c>
      <c r="B4713" s="2" t="s">
        <v>9457</v>
      </c>
      <c r="C4713" s="2">
        <v>47</v>
      </c>
      <c r="D4713" s="2" t="s">
        <v>39</v>
      </c>
      <c r="E4713" s="2" t="s">
        <v>52</v>
      </c>
      <c r="F4713" s="2" t="s">
        <v>35</v>
      </c>
      <c r="G4713" s="2" t="s">
        <v>20</v>
      </c>
      <c r="H4713" s="7">
        <v>8153.26</v>
      </c>
      <c r="I4713" s="3">
        <v>45003</v>
      </c>
      <c r="J4713" s="3" t="str">
        <f>TEXT(NIgerian_Fintech[[#This Row],[TransactionDate]], "JJJJ")</f>
        <v>2023</v>
      </c>
      <c r="K4713" s="3" t="str">
        <f>TEXT(NIgerian_Fintech[[#This Row],[TransactionDate]], "MMMM")</f>
        <v>March</v>
      </c>
      <c r="L4713" s="3" t="str">
        <f>TEXT(NIgerian_Fintech[[#This Row],[TransactionDate]], "MM")</f>
        <v>03</v>
      </c>
      <c r="M4713" s="3" t="str">
        <f>TEXT(NIgerian_Fintech[[#This Row],[TransactionDate]], "tttt")</f>
        <v>Saturday</v>
      </c>
      <c r="N4713" s="2" t="s">
        <v>16</v>
      </c>
    </row>
    <row r="4714" spans="1:14" ht="14.5" x14ac:dyDescent="0.35">
      <c r="A4714" s="2" t="s">
        <v>9458</v>
      </c>
      <c r="B4714" s="2" t="s">
        <v>9459</v>
      </c>
      <c r="C4714" s="2">
        <v>39</v>
      </c>
      <c r="D4714" s="2" t="s">
        <v>12</v>
      </c>
      <c r="E4714" s="2" t="s">
        <v>93</v>
      </c>
      <c r="F4714" s="2" t="s">
        <v>19</v>
      </c>
      <c r="G4714" s="2" t="s">
        <v>15</v>
      </c>
      <c r="H4714" s="7">
        <v>1346.92</v>
      </c>
      <c r="I4714" s="3">
        <v>45534</v>
      </c>
      <c r="J4714" s="3" t="str">
        <f>TEXT(NIgerian_Fintech[[#This Row],[TransactionDate]], "JJJJ")</f>
        <v>2024</v>
      </c>
      <c r="K4714" s="3" t="str">
        <f>TEXT(NIgerian_Fintech[[#This Row],[TransactionDate]], "MMMM")</f>
        <v>August</v>
      </c>
      <c r="L4714" s="3" t="str">
        <f>TEXT(NIgerian_Fintech[[#This Row],[TransactionDate]], "MM")</f>
        <v>08</v>
      </c>
      <c r="M4714" s="3" t="str">
        <f>TEXT(NIgerian_Fintech[[#This Row],[TransactionDate]], "tttt")</f>
        <v>Friday</v>
      </c>
      <c r="N4714" s="2" t="s">
        <v>16</v>
      </c>
    </row>
    <row r="4715" spans="1:14" ht="14.5" x14ac:dyDescent="0.35">
      <c r="A4715" s="2" t="s">
        <v>9460</v>
      </c>
      <c r="B4715" s="2" t="s">
        <v>9461</v>
      </c>
      <c r="C4715" s="2">
        <v>50</v>
      </c>
      <c r="D4715" s="2" t="s">
        <v>12</v>
      </c>
      <c r="E4715" s="2" t="s">
        <v>42</v>
      </c>
      <c r="F4715" s="2" t="s">
        <v>14</v>
      </c>
      <c r="G4715" s="2" t="s">
        <v>30</v>
      </c>
      <c r="H4715" s="7">
        <v>8865.14</v>
      </c>
      <c r="I4715" s="3">
        <v>45024</v>
      </c>
      <c r="J4715" s="3" t="str">
        <f>TEXT(NIgerian_Fintech[[#This Row],[TransactionDate]], "JJJJ")</f>
        <v>2023</v>
      </c>
      <c r="K4715" s="3" t="str">
        <f>TEXT(NIgerian_Fintech[[#This Row],[TransactionDate]], "MMMM")</f>
        <v>April</v>
      </c>
      <c r="L4715" s="3" t="str">
        <f>TEXT(NIgerian_Fintech[[#This Row],[TransactionDate]], "MM")</f>
        <v>04</v>
      </c>
      <c r="M4715" s="3" t="str">
        <f>TEXT(NIgerian_Fintech[[#This Row],[TransactionDate]], "tttt")</f>
        <v>Saturday</v>
      </c>
      <c r="N4715" s="2" t="s">
        <v>16</v>
      </c>
    </row>
    <row r="4716" spans="1:14" ht="14.5" x14ac:dyDescent="0.35">
      <c r="A4716" s="2" t="s">
        <v>9462</v>
      </c>
      <c r="B4716" s="2" t="s">
        <v>9463</v>
      </c>
      <c r="C4716" s="2">
        <v>47</v>
      </c>
      <c r="D4716" s="2" t="s">
        <v>12</v>
      </c>
      <c r="E4716" s="2" t="s">
        <v>24</v>
      </c>
      <c r="F4716" s="2" t="s">
        <v>35</v>
      </c>
      <c r="G4716" s="2" t="s">
        <v>36</v>
      </c>
      <c r="H4716" s="7">
        <v>3437.89</v>
      </c>
      <c r="I4716" s="3">
        <v>45494</v>
      </c>
      <c r="J4716" s="3" t="str">
        <f>TEXT(NIgerian_Fintech[[#This Row],[TransactionDate]], "JJJJ")</f>
        <v>2024</v>
      </c>
      <c r="K4716" s="3" t="str">
        <f>TEXT(NIgerian_Fintech[[#This Row],[TransactionDate]], "MMMM")</f>
        <v>July</v>
      </c>
      <c r="L4716" s="3" t="str">
        <f>TEXT(NIgerian_Fintech[[#This Row],[TransactionDate]], "MM")</f>
        <v>07</v>
      </c>
      <c r="M4716" s="3" t="str">
        <f>TEXT(NIgerian_Fintech[[#This Row],[TransactionDate]], "tttt")</f>
        <v>Sunday</v>
      </c>
      <c r="N4716" s="2" t="s">
        <v>21</v>
      </c>
    </row>
    <row r="4717" spans="1:14" ht="14.5" x14ac:dyDescent="0.35">
      <c r="A4717" s="2" t="s">
        <v>9464</v>
      </c>
      <c r="B4717" s="2" t="s">
        <v>9465</v>
      </c>
      <c r="C4717" s="2">
        <v>34</v>
      </c>
      <c r="D4717" s="2" t="s">
        <v>12</v>
      </c>
      <c r="E4717" s="2" t="s">
        <v>52</v>
      </c>
      <c r="F4717" s="2" t="s">
        <v>14</v>
      </c>
      <c r="G4717" s="2" t="s">
        <v>26</v>
      </c>
      <c r="H4717" s="7">
        <v>2607.64</v>
      </c>
      <c r="I4717" s="3">
        <v>45556</v>
      </c>
      <c r="J4717" s="3" t="str">
        <f>TEXT(NIgerian_Fintech[[#This Row],[TransactionDate]], "JJJJ")</f>
        <v>2024</v>
      </c>
      <c r="K4717" s="3" t="str">
        <f>TEXT(NIgerian_Fintech[[#This Row],[TransactionDate]], "MMMM")</f>
        <v>September</v>
      </c>
      <c r="L4717" s="3" t="str">
        <f>TEXT(NIgerian_Fintech[[#This Row],[TransactionDate]], "MM")</f>
        <v>09</v>
      </c>
      <c r="M4717" s="3" t="str">
        <f>TEXT(NIgerian_Fintech[[#This Row],[TransactionDate]], "tttt")</f>
        <v>Saturday</v>
      </c>
      <c r="N4717" s="2" t="s">
        <v>16</v>
      </c>
    </row>
    <row r="4718" spans="1:14" ht="14.5" x14ac:dyDescent="0.35">
      <c r="A4718" s="2" t="s">
        <v>9466</v>
      </c>
      <c r="B4718" s="2" t="s">
        <v>9467</v>
      </c>
      <c r="C4718" s="2">
        <v>60</v>
      </c>
      <c r="D4718" s="2" t="s">
        <v>39</v>
      </c>
      <c r="E4718" s="2" t="s">
        <v>13</v>
      </c>
      <c r="F4718" s="2" t="s">
        <v>49</v>
      </c>
      <c r="G4718" s="2" t="s">
        <v>15</v>
      </c>
      <c r="H4718" s="7">
        <v>1530.47</v>
      </c>
      <c r="I4718" s="3">
        <v>45388</v>
      </c>
      <c r="J4718" s="3" t="str">
        <f>TEXT(NIgerian_Fintech[[#This Row],[TransactionDate]], "JJJJ")</f>
        <v>2024</v>
      </c>
      <c r="K4718" s="3" t="str">
        <f>TEXT(NIgerian_Fintech[[#This Row],[TransactionDate]], "MMMM")</f>
        <v>April</v>
      </c>
      <c r="L4718" s="3" t="str">
        <f>TEXT(NIgerian_Fintech[[#This Row],[TransactionDate]], "MM")</f>
        <v>04</v>
      </c>
      <c r="M4718" s="3" t="str">
        <f>TEXT(NIgerian_Fintech[[#This Row],[TransactionDate]], "tttt")</f>
        <v>Saturday</v>
      </c>
      <c r="N4718" s="2" t="s">
        <v>16</v>
      </c>
    </row>
    <row r="4719" spans="1:14" ht="14.5" x14ac:dyDescent="0.35">
      <c r="A4719" s="2" t="s">
        <v>9468</v>
      </c>
      <c r="B4719" s="2" t="s">
        <v>9469</v>
      </c>
      <c r="C4719" s="2">
        <v>49</v>
      </c>
      <c r="D4719" s="2" t="s">
        <v>12</v>
      </c>
      <c r="E4719" s="2" t="s">
        <v>74</v>
      </c>
      <c r="F4719" s="2" t="s">
        <v>25</v>
      </c>
      <c r="G4719" s="2" t="s">
        <v>26</v>
      </c>
      <c r="H4719" s="7">
        <v>4306.01</v>
      </c>
      <c r="I4719" s="3">
        <v>45426</v>
      </c>
      <c r="J4719" s="3" t="str">
        <f>TEXT(NIgerian_Fintech[[#This Row],[TransactionDate]], "JJJJ")</f>
        <v>2024</v>
      </c>
      <c r="K4719" s="3" t="str">
        <f>TEXT(NIgerian_Fintech[[#This Row],[TransactionDate]], "MMMM")</f>
        <v>May</v>
      </c>
      <c r="L4719" s="3" t="str">
        <f>TEXT(NIgerian_Fintech[[#This Row],[TransactionDate]], "MM")</f>
        <v>05</v>
      </c>
      <c r="M4719" s="3" t="str">
        <f>TEXT(NIgerian_Fintech[[#This Row],[TransactionDate]], "tttt")</f>
        <v>Tuesday</v>
      </c>
      <c r="N4719" s="2" t="s">
        <v>21</v>
      </c>
    </row>
    <row r="4720" spans="1:14" ht="14.5" x14ac:dyDescent="0.35">
      <c r="A4720" s="2" t="s">
        <v>9470</v>
      </c>
      <c r="B4720" s="2" t="s">
        <v>9471</v>
      </c>
      <c r="C4720" s="2">
        <v>59</v>
      </c>
      <c r="D4720" s="2" t="s">
        <v>12</v>
      </c>
      <c r="E4720" s="2" t="s">
        <v>29</v>
      </c>
      <c r="F4720" s="2" t="s">
        <v>49</v>
      </c>
      <c r="G4720" s="2" t="s">
        <v>36</v>
      </c>
      <c r="H4720" s="7">
        <v>26448.28</v>
      </c>
      <c r="I4720" s="3">
        <v>45557</v>
      </c>
      <c r="J4720" s="3" t="str">
        <f>TEXT(NIgerian_Fintech[[#This Row],[TransactionDate]], "JJJJ")</f>
        <v>2024</v>
      </c>
      <c r="K4720" s="3" t="str">
        <f>TEXT(NIgerian_Fintech[[#This Row],[TransactionDate]], "MMMM")</f>
        <v>September</v>
      </c>
      <c r="L4720" s="3" t="str">
        <f>TEXT(NIgerian_Fintech[[#This Row],[TransactionDate]], "MM")</f>
        <v>09</v>
      </c>
      <c r="M4720" s="3" t="str">
        <f>TEXT(NIgerian_Fintech[[#This Row],[TransactionDate]], "tttt")</f>
        <v>Sunday</v>
      </c>
      <c r="N4720" s="2" t="s">
        <v>16</v>
      </c>
    </row>
    <row r="4721" spans="1:14" ht="14.5" x14ac:dyDescent="0.35">
      <c r="A4721" s="2" t="s">
        <v>9472</v>
      </c>
      <c r="B4721" s="2" t="s">
        <v>9473</v>
      </c>
      <c r="C4721" s="2">
        <v>31</v>
      </c>
      <c r="D4721" s="2" t="s">
        <v>39</v>
      </c>
      <c r="E4721" s="2" t="s">
        <v>24</v>
      </c>
      <c r="F4721" s="2" t="s">
        <v>35</v>
      </c>
      <c r="G4721" s="2" t="s">
        <v>30</v>
      </c>
      <c r="H4721" s="7">
        <v>314.97000000000003</v>
      </c>
      <c r="I4721" s="3">
        <v>44964</v>
      </c>
      <c r="J4721" s="3" t="str">
        <f>TEXT(NIgerian_Fintech[[#This Row],[TransactionDate]], "JJJJ")</f>
        <v>2023</v>
      </c>
      <c r="K4721" s="3" t="str">
        <f>TEXT(NIgerian_Fintech[[#This Row],[TransactionDate]], "MMMM")</f>
        <v>February</v>
      </c>
      <c r="L4721" s="3" t="str">
        <f>TEXT(NIgerian_Fintech[[#This Row],[TransactionDate]], "MM")</f>
        <v>02</v>
      </c>
      <c r="M4721" s="3" t="str">
        <f>TEXT(NIgerian_Fintech[[#This Row],[TransactionDate]], "tttt")</f>
        <v>Tuesday</v>
      </c>
      <c r="N4721" s="2" t="s">
        <v>16</v>
      </c>
    </row>
    <row r="4722" spans="1:14" ht="14.5" x14ac:dyDescent="0.35">
      <c r="A4722" s="2" t="s">
        <v>9474</v>
      </c>
      <c r="B4722" s="2" t="s">
        <v>9475</v>
      </c>
      <c r="C4722" s="2">
        <v>27</v>
      </c>
      <c r="D4722" s="2" t="s">
        <v>12</v>
      </c>
      <c r="E4722" s="2" t="s">
        <v>42</v>
      </c>
      <c r="F4722" s="2" t="s">
        <v>49</v>
      </c>
      <c r="G4722" s="2" t="s">
        <v>15</v>
      </c>
      <c r="H4722" s="7">
        <v>19115.990000000002</v>
      </c>
      <c r="I4722" s="3">
        <v>45623</v>
      </c>
      <c r="J4722" s="3" t="str">
        <f>TEXT(NIgerian_Fintech[[#This Row],[TransactionDate]], "JJJJ")</f>
        <v>2024</v>
      </c>
      <c r="K4722" s="3" t="str">
        <f>TEXT(NIgerian_Fintech[[#This Row],[TransactionDate]], "MMMM")</f>
        <v>November</v>
      </c>
      <c r="L4722" s="3" t="str">
        <f>TEXT(NIgerian_Fintech[[#This Row],[TransactionDate]], "MM")</f>
        <v>11</v>
      </c>
      <c r="M4722" s="3" t="str">
        <f>TEXT(NIgerian_Fintech[[#This Row],[TransactionDate]], "tttt")</f>
        <v>Wednesday</v>
      </c>
      <c r="N4722" s="2" t="s">
        <v>16</v>
      </c>
    </row>
    <row r="4723" spans="1:14" ht="14.5" x14ac:dyDescent="0.35">
      <c r="A4723" s="2" t="s">
        <v>9476</v>
      </c>
      <c r="B4723" s="2" t="s">
        <v>9477</v>
      </c>
      <c r="C4723" s="2">
        <v>64</v>
      </c>
      <c r="D4723" s="2" t="s">
        <v>39</v>
      </c>
      <c r="E4723" s="2" t="s">
        <v>24</v>
      </c>
      <c r="F4723" s="2" t="s">
        <v>25</v>
      </c>
      <c r="G4723" s="2" t="s">
        <v>15</v>
      </c>
      <c r="H4723" s="7">
        <v>5064.37</v>
      </c>
      <c r="I4723" s="3">
        <v>45284</v>
      </c>
      <c r="J4723" s="3" t="str">
        <f>TEXT(NIgerian_Fintech[[#This Row],[TransactionDate]], "JJJJ")</f>
        <v>2023</v>
      </c>
      <c r="K4723" s="3" t="str">
        <f>TEXT(NIgerian_Fintech[[#This Row],[TransactionDate]], "MMMM")</f>
        <v>December</v>
      </c>
      <c r="L4723" s="3" t="str">
        <f>TEXT(NIgerian_Fintech[[#This Row],[TransactionDate]], "MM")</f>
        <v>12</v>
      </c>
      <c r="M4723" s="3" t="str">
        <f>TEXT(NIgerian_Fintech[[#This Row],[TransactionDate]], "tttt")</f>
        <v>Sunday</v>
      </c>
      <c r="N4723" s="2" t="s">
        <v>69</v>
      </c>
    </row>
    <row r="4724" spans="1:14" ht="14.5" x14ac:dyDescent="0.35">
      <c r="A4724" s="2" t="s">
        <v>9478</v>
      </c>
      <c r="B4724" s="2" t="s">
        <v>9479</v>
      </c>
      <c r="C4724" s="2">
        <v>53</v>
      </c>
      <c r="D4724" s="2" t="s">
        <v>39</v>
      </c>
      <c r="E4724" s="2" t="s">
        <v>93</v>
      </c>
      <c r="F4724" s="2" t="s">
        <v>35</v>
      </c>
      <c r="G4724" s="2" t="s">
        <v>26</v>
      </c>
      <c r="H4724" s="7">
        <v>8246.27</v>
      </c>
      <c r="I4724" s="3">
        <v>45168</v>
      </c>
      <c r="J4724" s="3" t="str">
        <f>TEXT(NIgerian_Fintech[[#This Row],[TransactionDate]], "JJJJ")</f>
        <v>2023</v>
      </c>
      <c r="K4724" s="3" t="str">
        <f>TEXT(NIgerian_Fintech[[#This Row],[TransactionDate]], "MMMM")</f>
        <v>August</v>
      </c>
      <c r="L4724" s="3" t="str">
        <f>TEXT(NIgerian_Fintech[[#This Row],[TransactionDate]], "MM")</f>
        <v>08</v>
      </c>
      <c r="M4724" s="3" t="str">
        <f>TEXT(NIgerian_Fintech[[#This Row],[TransactionDate]], "tttt")</f>
        <v>Wednesday</v>
      </c>
      <c r="N4724" s="2" t="s">
        <v>16</v>
      </c>
    </row>
    <row r="4725" spans="1:14" ht="14.5" x14ac:dyDescent="0.35">
      <c r="A4725" s="2" t="s">
        <v>9480</v>
      </c>
      <c r="B4725" s="2" t="s">
        <v>9481</v>
      </c>
      <c r="C4725" s="2">
        <v>51</v>
      </c>
      <c r="D4725" s="2" t="s">
        <v>39</v>
      </c>
      <c r="E4725" s="2" t="s">
        <v>74</v>
      </c>
      <c r="F4725" s="2" t="s">
        <v>19</v>
      </c>
      <c r="G4725" s="2" t="s">
        <v>36</v>
      </c>
      <c r="H4725" s="7">
        <v>7191.06</v>
      </c>
      <c r="I4725" s="3">
        <v>44977</v>
      </c>
      <c r="J4725" s="3" t="str">
        <f>TEXT(NIgerian_Fintech[[#This Row],[TransactionDate]], "JJJJ")</f>
        <v>2023</v>
      </c>
      <c r="K4725" s="3" t="str">
        <f>TEXT(NIgerian_Fintech[[#This Row],[TransactionDate]], "MMMM")</f>
        <v>February</v>
      </c>
      <c r="L4725" s="3" t="str">
        <f>TEXT(NIgerian_Fintech[[#This Row],[TransactionDate]], "MM")</f>
        <v>02</v>
      </c>
      <c r="M4725" s="3" t="str">
        <f>TEXT(NIgerian_Fintech[[#This Row],[TransactionDate]], "tttt")</f>
        <v>Monday</v>
      </c>
      <c r="N4725" s="2" t="s">
        <v>16</v>
      </c>
    </row>
    <row r="4726" spans="1:14" ht="14.5" x14ac:dyDescent="0.35">
      <c r="A4726" s="2" t="s">
        <v>9482</v>
      </c>
      <c r="B4726" s="2" t="s">
        <v>9483</v>
      </c>
      <c r="C4726" s="2">
        <v>26</v>
      </c>
      <c r="D4726" s="2" t="s">
        <v>39</v>
      </c>
      <c r="E4726" s="2" t="s">
        <v>93</v>
      </c>
      <c r="F4726" s="2" t="s">
        <v>19</v>
      </c>
      <c r="G4726" s="2" t="s">
        <v>20</v>
      </c>
      <c r="H4726" s="7">
        <v>26001.86</v>
      </c>
      <c r="I4726" s="3">
        <v>45351</v>
      </c>
      <c r="J4726" s="3" t="str">
        <f>TEXT(NIgerian_Fintech[[#This Row],[TransactionDate]], "JJJJ")</f>
        <v>2024</v>
      </c>
      <c r="K4726" s="3" t="str">
        <f>TEXT(NIgerian_Fintech[[#This Row],[TransactionDate]], "MMMM")</f>
        <v>February</v>
      </c>
      <c r="L4726" s="3" t="str">
        <f>TEXT(NIgerian_Fintech[[#This Row],[TransactionDate]], "MM")</f>
        <v>02</v>
      </c>
      <c r="M4726" s="3" t="str">
        <f>TEXT(NIgerian_Fintech[[#This Row],[TransactionDate]], "tttt")</f>
        <v>Thursday</v>
      </c>
      <c r="N4726" s="2" t="s">
        <v>16</v>
      </c>
    </row>
    <row r="4727" spans="1:14" ht="14.5" x14ac:dyDescent="0.35">
      <c r="A4727" s="2" t="s">
        <v>9484</v>
      </c>
      <c r="B4727" s="2" t="s">
        <v>9485</v>
      </c>
      <c r="C4727" s="2">
        <v>59</v>
      </c>
      <c r="D4727" s="2" t="s">
        <v>39</v>
      </c>
      <c r="E4727" s="2" t="s">
        <v>29</v>
      </c>
      <c r="F4727" s="2" t="s">
        <v>25</v>
      </c>
      <c r="G4727" s="2" t="s">
        <v>15</v>
      </c>
      <c r="H4727" s="7">
        <v>14702.38</v>
      </c>
      <c r="I4727" s="3">
        <v>45053</v>
      </c>
      <c r="J4727" s="3" t="str">
        <f>TEXT(NIgerian_Fintech[[#This Row],[TransactionDate]], "JJJJ")</f>
        <v>2023</v>
      </c>
      <c r="K4727" s="3" t="str">
        <f>TEXT(NIgerian_Fintech[[#This Row],[TransactionDate]], "MMMM")</f>
        <v>May</v>
      </c>
      <c r="L4727" s="3" t="str">
        <f>TEXT(NIgerian_Fintech[[#This Row],[TransactionDate]], "MM")</f>
        <v>05</v>
      </c>
      <c r="M4727" s="3" t="str">
        <f>TEXT(NIgerian_Fintech[[#This Row],[TransactionDate]], "tttt")</f>
        <v>Sunday</v>
      </c>
      <c r="N4727" s="2" t="s">
        <v>69</v>
      </c>
    </row>
    <row r="4728" spans="1:14" ht="14.5" x14ac:dyDescent="0.35">
      <c r="A4728" s="2" t="s">
        <v>9486</v>
      </c>
      <c r="B4728" s="2" t="s">
        <v>9487</v>
      </c>
      <c r="C4728" s="2">
        <v>45</v>
      </c>
      <c r="D4728" s="2" t="s">
        <v>12</v>
      </c>
      <c r="E4728" s="2" t="s">
        <v>29</v>
      </c>
      <c r="F4728" s="2" t="s">
        <v>25</v>
      </c>
      <c r="G4728" s="2" t="s">
        <v>30</v>
      </c>
      <c r="H4728" s="7">
        <v>41880.089999999997</v>
      </c>
      <c r="I4728" s="3">
        <v>45029</v>
      </c>
      <c r="J4728" s="3" t="str">
        <f>TEXT(NIgerian_Fintech[[#This Row],[TransactionDate]], "JJJJ")</f>
        <v>2023</v>
      </c>
      <c r="K4728" s="3" t="str">
        <f>TEXT(NIgerian_Fintech[[#This Row],[TransactionDate]], "MMMM")</f>
        <v>April</v>
      </c>
      <c r="L4728" s="3" t="str">
        <f>TEXT(NIgerian_Fintech[[#This Row],[TransactionDate]], "MM")</f>
        <v>04</v>
      </c>
      <c r="M4728" s="3" t="str">
        <f>TEXT(NIgerian_Fintech[[#This Row],[TransactionDate]], "tttt")</f>
        <v>Thursday</v>
      </c>
      <c r="N4728" s="2" t="s">
        <v>16</v>
      </c>
    </row>
    <row r="4729" spans="1:14" ht="14.5" x14ac:dyDescent="0.35">
      <c r="A4729" s="2" t="s">
        <v>9488</v>
      </c>
      <c r="B4729" s="2" t="s">
        <v>9489</v>
      </c>
      <c r="C4729" s="2">
        <v>28</v>
      </c>
      <c r="D4729" s="2" t="s">
        <v>12</v>
      </c>
      <c r="E4729" s="2" t="s">
        <v>24</v>
      </c>
      <c r="F4729" s="2" t="s">
        <v>35</v>
      </c>
      <c r="G4729" s="2" t="s">
        <v>15</v>
      </c>
      <c r="H4729" s="7">
        <v>15819.68</v>
      </c>
      <c r="I4729" s="3">
        <v>45403</v>
      </c>
      <c r="J4729" s="3" t="str">
        <f>TEXT(NIgerian_Fintech[[#This Row],[TransactionDate]], "JJJJ")</f>
        <v>2024</v>
      </c>
      <c r="K4729" s="3" t="str">
        <f>TEXT(NIgerian_Fintech[[#This Row],[TransactionDate]], "MMMM")</f>
        <v>April</v>
      </c>
      <c r="L4729" s="3" t="str">
        <f>TEXT(NIgerian_Fintech[[#This Row],[TransactionDate]], "MM")</f>
        <v>04</v>
      </c>
      <c r="M4729" s="3" t="str">
        <f>TEXT(NIgerian_Fintech[[#This Row],[TransactionDate]], "tttt")</f>
        <v>Sunday</v>
      </c>
      <c r="N4729" s="2" t="s">
        <v>16</v>
      </c>
    </row>
    <row r="4730" spans="1:14" ht="14.5" x14ac:dyDescent="0.35">
      <c r="A4730" s="2" t="s">
        <v>9490</v>
      </c>
      <c r="B4730" s="2" t="s">
        <v>9491</v>
      </c>
      <c r="C4730" s="2">
        <v>31</v>
      </c>
      <c r="D4730" s="2" t="s">
        <v>12</v>
      </c>
      <c r="E4730" s="2" t="s">
        <v>74</v>
      </c>
      <c r="F4730" s="2" t="s">
        <v>14</v>
      </c>
      <c r="G4730" s="2" t="s">
        <v>15</v>
      </c>
      <c r="H4730" s="7">
        <v>3508.19</v>
      </c>
      <c r="I4730" s="3">
        <v>45155</v>
      </c>
      <c r="J4730" s="3" t="str">
        <f>TEXT(NIgerian_Fintech[[#This Row],[TransactionDate]], "JJJJ")</f>
        <v>2023</v>
      </c>
      <c r="K4730" s="3" t="str">
        <f>TEXT(NIgerian_Fintech[[#This Row],[TransactionDate]], "MMMM")</f>
        <v>August</v>
      </c>
      <c r="L4730" s="3" t="str">
        <f>TEXT(NIgerian_Fintech[[#This Row],[TransactionDate]], "MM")</f>
        <v>08</v>
      </c>
      <c r="M4730" s="3" t="str">
        <f>TEXT(NIgerian_Fintech[[#This Row],[TransactionDate]], "tttt")</f>
        <v>Thursday</v>
      </c>
      <c r="N4730" s="2" t="s">
        <v>16</v>
      </c>
    </row>
    <row r="4731" spans="1:14" ht="14.5" x14ac:dyDescent="0.35">
      <c r="A4731" s="2" t="s">
        <v>9492</v>
      </c>
      <c r="B4731" s="2" t="s">
        <v>9493</v>
      </c>
      <c r="C4731" s="2">
        <v>56</v>
      </c>
      <c r="D4731" s="2" t="s">
        <v>39</v>
      </c>
      <c r="E4731" s="2" t="s">
        <v>13</v>
      </c>
      <c r="F4731" s="2" t="s">
        <v>35</v>
      </c>
      <c r="G4731" s="2" t="s">
        <v>20</v>
      </c>
      <c r="H4731" s="7">
        <v>32936.980000000003</v>
      </c>
      <c r="I4731" s="3">
        <v>45649</v>
      </c>
      <c r="J4731" s="3" t="str">
        <f>TEXT(NIgerian_Fintech[[#This Row],[TransactionDate]], "JJJJ")</f>
        <v>2024</v>
      </c>
      <c r="K4731" s="3" t="str">
        <f>TEXT(NIgerian_Fintech[[#This Row],[TransactionDate]], "MMMM")</f>
        <v>December</v>
      </c>
      <c r="L4731" s="3" t="str">
        <f>TEXT(NIgerian_Fintech[[#This Row],[TransactionDate]], "MM")</f>
        <v>12</v>
      </c>
      <c r="M4731" s="3" t="str">
        <f>TEXT(NIgerian_Fintech[[#This Row],[TransactionDate]], "tttt")</f>
        <v>Monday</v>
      </c>
      <c r="N4731" s="2" t="s">
        <v>16</v>
      </c>
    </row>
    <row r="4732" spans="1:14" ht="14.5" x14ac:dyDescent="0.35">
      <c r="A4732" s="2" t="s">
        <v>9494</v>
      </c>
      <c r="B4732" s="2" t="s">
        <v>9495</v>
      </c>
      <c r="C4732" s="2">
        <v>64</v>
      </c>
      <c r="D4732" s="2" t="s">
        <v>12</v>
      </c>
      <c r="E4732" s="2" t="s">
        <v>24</v>
      </c>
      <c r="F4732" s="2" t="s">
        <v>14</v>
      </c>
      <c r="G4732" s="2" t="s">
        <v>20</v>
      </c>
      <c r="H4732" s="7">
        <v>41083.9</v>
      </c>
      <c r="I4732" s="3">
        <v>45362</v>
      </c>
      <c r="J4732" s="3" t="str">
        <f>TEXT(NIgerian_Fintech[[#This Row],[TransactionDate]], "JJJJ")</f>
        <v>2024</v>
      </c>
      <c r="K4732" s="3" t="str">
        <f>TEXT(NIgerian_Fintech[[#This Row],[TransactionDate]], "MMMM")</f>
        <v>March</v>
      </c>
      <c r="L4732" s="3" t="str">
        <f>TEXT(NIgerian_Fintech[[#This Row],[TransactionDate]], "MM")</f>
        <v>03</v>
      </c>
      <c r="M4732" s="3" t="str">
        <f>TEXT(NIgerian_Fintech[[#This Row],[TransactionDate]], "tttt")</f>
        <v>Monday</v>
      </c>
      <c r="N4732" s="2" t="s">
        <v>16</v>
      </c>
    </row>
    <row r="4733" spans="1:14" ht="14.5" x14ac:dyDescent="0.35">
      <c r="A4733" s="2" t="s">
        <v>9496</v>
      </c>
      <c r="B4733" s="2" t="s">
        <v>9497</v>
      </c>
      <c r="C4733" s="2">
        <v>36</v>
      </c>
      <c r="D4733" s="2" t="s">
        <v>12</v>
      </c>
      <c r="E4733" s="2" t="s">
        <v>52</v>
      </c>
      <c r="F4733" s="2" t="s">
        <v>14</v>
      </c>
      <c r="G4733" s="2" t="s">
        <v>36</v>
      </c>
      <c r="H4733" s="7">
        <v>1313.55</v>
      </c>
      <c r="I4733" s="3">
        <v>45311</v>
      </c>
      <c r="J4733" s="3" t="str">
        <f>TEXT(NIgerian_Fintech[[#This Row],[TransactionDate]], "JJJJ")</f>
        <v>2024</v>
      </c>
      <c r="K4733" s="3" t="str">
        <f>TEXT(NIgerian_Fintech[[#This Row],[TransactionDate]], "MMMM")</f>
        <v>January</v>
      </c>
      <c r="L4733" s="3" t="str">
        <f>TEXT(NIgerian_Fintech[[#This Row],[TransactionDate]], "MM")</f>
        <v>01</v>
      </c>
      <c r="M4733" s="3" t="str">
        <f>TEXT(NIgerian_Fintech[[#This Row],[TransactionDate]], "tttt")</f>
        <v>Saturday</v>
      </c>
      <c r="N4733" s="2" t="s">
        <v>16</v>
      </c>
    </row>
    <row r="4734" spans="1:14" ht="14.5" x14ac:dyDescent="0.35">
      <c r="A4734" s="2" t="s">
        <v>9498</v>
      </c>
      <c r="B4734" s="2" t="s">
        <v>9499</v>
      </c>
      <c r="C4734" s="2">
        <v>32</v>
      </c>
      <c r="D4734" s="2" t="s">
        <v>12</v>
      </c>
      <c r="E4734" s="2" t="s">
        <v>74</v>
      </c>
      <c r="F4734" s="2" t="s">
        <v>14</v>
      </c>
      <c r="G4734" s="2" t="s">
        <v>15</v>
      </c>
      <c r="H4734" s="7">
        <v>23130.82</v>
      </c>
      <c r="I4734" s="3">
        <v>45011</v>
      </c>
      <c r="J4734" s="3" t="str">
        <f>TEXT(NIgerian_Fintech[[#This Row],[TransactionDate]], "JJJJ")</f>
        <v>2023</v>
      </c>
      <c r="K4734" s="3" t="str">
        <f>TEXT(NIgerian_Fintech[[#This Row],[TransactionDate]], "MMMM")</f>
        <v>March</v>
      </c>
      <c r="L4734" s="3" t="str">
        <f>TEXT(NIgerian_Fintech[[#This Row],[TransactionDate]], "MM")</f>
        <v>03</v>
      </c>
      <c r="M4734" s="3" t="str">
        <f>TEXT(NIgerian_Fintech[[#This Row],[TransactionDate]], "tttt")</f>
        <v>Sunday</v>
      </c>
      <c r="N4734" s="2" t="s">
        <v>16</v>
      </c>
    </row>
    <row r="4735" spans="1:14" ht="14.5" x14ac:dyDescent="0.35">
      <c r="A4735" s="2" t="s">
        <v>9500</v>
      </c>
      <c r="B4735" s="2" t="s">
        <v>9501</v>
      </c>
      <c r="C4735" s="2">
        <v>45</v>
      </c>
      <c r="D4735" s="2" t="s">
        <v>12</v>
      </c>
      <c r="E4735" s="2" t="s">
        <v>64</v>
      </c>
      <c r="F4735" s="2" t="s">
        <v>35</v>
      </c>
      <c r="G4735" s="2" t="s">
        <v>15</v>
      </c>
      <c r="H4735" s="7">
        <v>10912.46</v>
      </c>
      <c r="I4735" s="3">
        <v>45285</v>
      </c>
      <c r="J4735" s="3" t="str">
        <f>TEXT(NIgerian_Fintech[[#This Row],[TransactionDate]], "JJJJ")</f>
        <v>2023</v>
      </c>
      <c r="K4735" s="3" t="str">
        <f>TEXT(NIgerian_Fintech[[#This Row],[TransactionDate]], "MMMM")</f>
        <v>December</v>
      </c>
      <c r="L4735" s="3" t="str">
        <f>TEXT(NIgerian_Fintech[[#This Row],[TransactionDate]], "MM")</f>
        <v>12</v>
      </c>
      <c r="M4735" s="3" t="str">
        <f>TEXT(NIgerian_Fintech[[#This Row],[TransactionDate]], "tttt")</f>
        <v>Monday</v>
      </c>
      <c r="N4735" s="2" t="s">
        <v>16</v>
      </c>
    </row>
    <row r="4736" spans="1:14" ht="14.5" x14ac:dyDescent="0.35">
      <c r="A4736" s="2" t="s">
        <v>9502</v>
      </c>
      <c r="B4736" s="2" t="s">
        <v>9503</v>
      </c>
      <c r="C4736" s="2">
        <v>41</v>
      </c>
      <c r="D4736" s="2" t="s">
        <v>39</v>
      </c>
      <c r="E4736" s="2" t="s">
        <v>29</v>
      </c>
      <c r="F4736" s="2" t="s">
        <v>55</v>
      </c>
      <c r="G4736" s="2" t="s">
        <v>26</v>
      </c>
      <c r="H4736" s="7">
        <v>25509.67</v>
      </c>
      <c r="I4736" s="3">
        <v>44953</v>
      </c>
      <c r="J4736" s="3" t="str">
        <f>TEXT(NIgerian_Fintech[[#This Row],[TransactionDate]], "JJJJ")</f>
        <v>2023</v>
      </c>
      <c r="K4736" s="3" t="str">
        <f>TEXT(NIgerian_Fintech[[#This Row],[TransactionDate]], "MMMM")</f>
        <v>January</v>
      </c>
      <c r="L4736" s="3" t="str">
        <f>TEXT(NIgerian_Fintech[[#This Row],[TransactionDate]], "MM")</f>
        <v>01</v>
      </c>
      <c r="M4736" s="3" t="str">
        <f>TEXT(NIgerian_Fintech[[#This Row],[TransactionDate]], "tttt")</f>
        <v>Friday</v>
      </c>
      <c r="N4736" s="2" t="s">
        <v>16</v>
      </c>
    </row>
    <row r="4737" spans="1:14" ht="14.5" x14ac:dyDescent="0.35">
      <c r="A4737" s="2" t="s">
        <v>9504</v>
      </c>
      <c r="B4737" s="2" t="s">
        <v>9505</v>
      </c>
      <c r="C4737" s="2">
        <v>25</v>
      </c>
      <c r="D4737" s="2" t="s">
        <v>12</v>
      </c>
      <c r="E4737" s="2" t="s">
        <v>13</v>
      </c>
      <c r="F4737" s="2" t="s">
        <v>55</v>
      </c>
      <c r="G4737" s="2" t="s">
        <v>26</v>
      </c>
      <c r="H4737" s="7">
        <v>24738.36</v>
      </c>
      <c r="I4737" s="3">
        <v>44998</v>
      </c>
      <c r="J4737" s="3" t="str">
        <f>TEXT(NIgerian_Fintech[[#This Row],[TransactionDate]], "JJJJ")</f>
        <v>2023</v>
      </c>
      <c r="K4737" s="3" t="str">
        <f>TEXT(NIgerian_Fintech[[#This Row],[TransactionDate]], "MMMM")</f>
        <v>March</v>
      </c>
      <c r="L4737" s="3" t="str">
        <f>TEXT(NIgerian_Fintech[[#This Row],[TransactionDate]], "MM")</f>
        <v>03</v>
      </c>
      <c r="M4737" s="3" t="str">
        <f>TEXT(NIgerian_Fintech[[#This Row],[TransactionDate]], "tttt")</f>
        <v>Monday</v>
      </c>
      <c r="N4737" s="2" t="s">
        <v>16</v>
      </c>
    </row>
    <row r="4738" spans="1:14" ht="14.5" x14ac:dyDescent="0.35">
      <c r="A4738" s="2" t="s">
        <v>9506</v>
      </c>
      <c r="B4738" s="2" t="s">
        <v>9507</v>
      </c>
      <c r="C4738" s="2">
        <v>60</v>
      </c>
      <c r="D4738" s="2" t="s">
        <v>39</v>
      </c>
      <c r="E4738" s="2" t="s">
        <v>24</v>
      </c>
      <c r="F4738" s="2" t="s">
        <v>19</v>
      </c>
      <c r="G4738" s="2" t="s">
        <v>30</v>
      </c>
      <c r="H4738" s="7">
        <v>22198.36</v>
      </c>
      <c r="I4738" s="3">
        <v>45021</v>
      </c>
      <c r="J4738" s="3" t="str">
        <f>TEXT(NIgerian_Fintech[[#This Row],[TransactionDate]], "JJJJ")</f>
        <v>2023</v>
      </c>
      <c r="K4738" s="3" t="str">
        <f>TEXT(NIgerian_Fintech[[#This Row],[TransactionDate]], "MMMM")</f>
        <v>April</v>
      </c>
      <c r="L4738" s="3" t="str">
        <f>TEXT(NIgerian_Fintech[[#This Row],[TransactionDate]], "MM")</f>
        <v>04</v>
      </c>
      <c r="M4738" s="3" t="str">
        <f>TEXT(NIgerian_Fintech[[#This Row],[TransactionDate]], "tttt")</f>
        <v>Wednesday</v>
      </c>
      <c r="N4738" s="2" t="s">
        <v>16</v>
      </c>
    </row>
    <row r="4739" spans="1:14" ht="14.5" x14ac:dyDescent="0.35">
      <c r="A4739" s="2" t="s">
        <v>9508</v>
      </c>
      <c r="B4739" s="2" t="s">
        <v>9509</v>
      </c>
      <c r="C4739" s="2">
        <v>26</v>
      </c>
      <c r="D4739" s="2" t="s">
        <v>39</v>
      </c>
      <c r="E4739" s="2" t="s">
        <v>29</v>
      </c>
      <c r="F4739" s="2" t="s">
        <v>55</v>
      </c>
      <c r="G4739" s="2" t="s">
        <v>30</v>
      </c>
      <c r="H4739" s="7">
        <v>21652.22</v>
      </c>
      <c r="I4739" s="3">
        <v>45514</v>
      </c>
      <c r="J4739" s="3" t="str">
        <f>TEXT(NIgerian_Fintech[[#This Row],[TransactionDate]], "JJJJ")</f>
        <v>2024</v>
      </c>
      <c r="K4739" s="3" t="str">
        <f>TEXT(NIgerian_Fintech[[#This Row],[TransactionDate]], "MMMM")</f>
        <v>August</v>
      </c>
      <c r="L4739" s="3" t="str">
        <f>TEXT(NIgerian_Fintech[[#This Row],[TransactionDate]], "MM")</f>
        <v>08</v>
      </c>
      <c r="M4739" s="3" t="str">
        <f>TEXT(NIgerian_Fintech[[#This Row],[TransactionDate]], "tttt")</f>
        <v>Saturday</v>
      </c>
      <c r="N4739" s="2" t="s">
        <v>16</v>
      </c>
    </row>
    <row r="4740" spans="1:14" ht="14.5" x14ac:dyDescent="0.35">
      <c r="A4740" s="2" t="s">
        <v>9510</v>
      </c>
      <c r="B4740" s="2" t="s">
        <v>9511</v>
      </c>
      <c r="C4740" s="2">
        <v>64</v>
      </c>
      <c r="D4740" s="2" t="s">
        <v>12</v>
      </c>
      <c r="E4740" s="2" t="s">
        <v>64</v>
      </c>
      <c r="F4740" s="2" t="s">
        <v>55</v>
      </c>
      <c r="G4740" s="2" t="s">
        <v>26</v>
      </c>
      <c r="H4740" s="7">
        <v>1251.6199999999999</v>
      </c>
      <c r="I4740" s="3">
        <v>45352</v>
      </c>
      <c r="J4740" s="3" t="str">
        <f>TEXT(NIgerian_Fintech[[#This Row],[TransactionDate]], "JJJJ")</f>
        <v>2024</v>
      </c>
      <c r="K4740" s="3" t="str">
        <f>TEXT(NIgerian_Fintech[[#This Row],[TransactionDate]], "MMMM")</f>
        <v>March</v>
      </c>
      <c r="L4740" s="3" t="str">
        <f>TEXT(NIgerian_Fintech[[#This Row],[TransactionDate]], "MM")</f>
        <v>03</v>
      </c>
      <c r="M4740" s="3" t="str">
        <f>TEXT(NIgerian_Fintech[[#This Row],[TransactionDate]], "tttt")</f>
        <v>Friday</v>
      </c>
      <c r="N4740" s="2" t="s">
        <v>16</v>
      </c>
    </row>
    <row r="4741" spans="1:14" ht="14.5" x14ac:dyDescent="0.35">
      <c r="A4741" s="2" t="s">
        <v>9512</v>
      </c>
      <c r="B4741" s="2" t="s">
        <v>9513</v>
      </c>
      <c r="C4741" s="2">
        <v>50</v>
      </c>
      <c r="D4741" s="2" t="s">
        <v>39</v>
      </c>
      <c r="E4741" s="2" t="s">
        <v>13</v>
      </c>
      <c r="F4741" s="2" t="s">
        <v>14</v>
      </c>
      <c r="G4741" s="2" t="s">
        <v>30</v>
      </c>
      <c r="H4741" s="7">
        <v>1549.19</v>
      </c>
      <c r="I4741" s="3">
        <v>44932</v>
      </c>
      <c r="J4741" s="3" t="str">
        <f>TEXT(NIgerian_Fintech[[#This Row],[TransactionDate]], "JJJJ")</f>
        <v>2023</v>
      </c>
      <c r="K4741" s="3" t="str">
        <f>TEXT(NIgerian_Fintech[[#This Row],[TransactionDate]], "MMMM")</f>
        <v>January</v>
      </c>
      <c r="L4741" s="3" t="str">
        <f>TEXT(NIgerian_Fintech[[#This Row],[TransactionDate]], "MM")</f>
        <v>01</v>
      </c>
      <c r="M4741" s="3" t="str">
        <f>TEXT(NIgerian_Fintech[[#This Row],[TransactionDate]], "tttt")</f>
        <v>Friday</v>
      </c>
      <c r="N4741" s="2" t="s">
        <v>16</v>
      </c>
    </row>
    <row r="4742" spans="1:14" ht="14.5" x14ac:dyDescent="0.35">
      <c r="A4742" s="2" t="s">
        <v>9514</v>
      </c>
      <c r="B4742" s="2" t="s">
        <v>9515</v>
      </c>
      <c r="C4742" s="2">
        <v>50</v>
      </c>
      <c r="D4742" s="2" t="s">
        <v>39</v>
      </c>
      <c r="E4742" s="2" t="s">
        <v>29</v>
      </c>
      <c r="F4742" s="2" t="s">
        <v>14</v>
      </c>
      <c r="G4742" s="2" t="s">
        <v>15</v>
      </c>
      <c r="H4742" s="7">
        <v>1253.1300000000001</v>
      </c>
      <c r="I4742" s="3">
        <v>45016</v>
      </c>
      <c r="J4742" s="3" t="str">
        <f>TEXT(NIgerian_Fintech[[#This Row],[TransactionDate]], "JJJJ")</f>
        <v>2023</v>
      </c>
      <c r="K4742" s="3" t="str">
        <f>TEXT(NIgerian_Fintech[[#This Row],[TransactionDate]], "MMMM")</f>
        <v>March</v>
      </c>
      <c r="L4742" s="3" t="str">
        <f>TEXT(NIgerian_Fintech[[#This Row],[TransactionDate]], "MM")</f>
        <v>03</v>
      </c>
      <c r="M4742" s="3" t="str">
        <f>TEXT(NIgerian_Fintech[[#This Row],[TransactionDate]], "tttt")</f>
        <v>Friday</v>
      </c>
      <c r="N4742" s="2" t="s">
        <v>16</v>
      </c>
    </row>
    <row r="4743" spans="1:14" ht="14.5" x14ac:dyDescent="0.35">
      <c r="A4743" s="2" t="s">
        <v>9516</v>
      </c>
      <c r="B4743" s="2" t="s">
        <v>9517</v>
      </c>
      <c r="C4743" s="2">
        <v>36</v>
      </c>
      <c r="D4743" s="2" t="s">
        <v>39</v>
      </c>
      <c r="E4743" s="2" t="s">
        <v>64</v>
      </c>
      <c r="F4743" s="2" t="s">
        <v>25</v>
      </c>
      <c r="G4743" s="2" t="s">
        <v>20</v>
      </c>
      <c r="H4743" s="7">
        <v>954.42</v>
      </c>
      <c r="I4743" s="3">
        <v>45518</v>
      </c>
      <c r="J4743" s="3" t="str">
        <f>TEXT(NIgerian_Fintech[[#This Row],[TransactionDate]], "JJJJ")</f>
        <v>2024</v>
      </c>
      <c r="K4743" s="3" t="str">
        <f>TEXT(NIgerian_Fintech[[#This Row],[TransactionDate]], "MMMM")</f>
        <v>August</v>
      </c>
      <c r="L4743" s="3" t="str">
        <f>TEXT(NIgerian_Fintech[[#This Row],[TransactionDate]], "MM")</f>
        <v>08</v>
      </c>
      <c r="M4743" s="3" t="str">
        <f>TEXT(NIgerian_Fintech[[#This Row],[TransactionDate]], "tttt")</f>
        <v>Wednesday</v>
      </c>
      <c r="N4743" s="2" t="s">
        <v>16</v>
      </c>
    </row>
    <row r="4744" spans="1:14" ht="14.5" x14ac:dyDescent="0.35">
      <c r="A4744" s="2" t="s">
        <v>9518</v>
      </c>
      <c r="B4744" s="2" t="s">
        <v>9519</v>
      </c>
      <c r="C4744" s="2">
        <v>20</v>
      </c>
      <c r="D4744" s="2" t="s">
        <v>39</v>
      </c>
      <c r="E4744" s="2" t="s">
        <v>64</v>
      </c>
      <c r="F4744" s="2" t="s">
        <v>14</v>
      </c>
      <c r="G4744" s="2" t="s">
        <v>15</v>
      </c>
      <c r="H4744" s="7">
        <v>4358.5</v>
      </c>
      <c r="I4744" s="3">
        <v>45148</v>
      </c>
      <c r="J4744" s="3" t="str">
        <f>TEXT(NIgerian_Fintech[[#This Row],[TransactionDate]], "JJJJ")</f>
        <v>2023</v>
      </c>
      <c r="K4744" s="3" t="str">
        <f>TEXT(NIgerian_Fintech[[#This Row],[TransactionDate]], "MMMM")</f>
        <v>August</v>
      </c>
      <c r="L4744" s="3" t="str">
        <f>TEXT(NIgerian_Fintech[[#This Row],[TransactionDate]], "MM")</f>
        <v>08</v>
      </c>
      <c r="M4744" s="3" t="str">
        <f>TEXT(NIgerian_Fintech[[#This Row],[TransactionDate]], "tttt")</f>
        <v>Thursday</v>
      </c>
      <c r="N4744" s="2" t="s">
        <v>16</v>
      </c>
    </row>
    <row r="4745" spans="1:14" ht="14.5" x14ac:dyDescent="0.35">
      <c r="A4745" s="2" t="s">
        <v>9520</v>
      </c>
      <c r="B4745" s="2" t="s">
        <v>9521</v>
      </c>
      <c r="C4745" s="2">
        <v>27</v>
      </c>
      <c r="D4745" s="2" t="s">
        <v>39</v>
      </c>
      <c r="E4745" s="2" t="s">
        <v>29</v>
      </c>
      <c r="F4745" s="2" t="s">
        <v>35</v>
      </c>
      <c r="G4745" s="2" t="s">
        <v>26</v>
      </c>
      <c r="H4745" s="7">
        <v>11518.81</v>
      </c>
      <c r="I4745" s="3">
        <v>45521</v>
      </c>
      <c r="J4745" s="3" t="str">
        <f>TEXT(NIgerian_Fintech[[#This Row],[TransactionDate]], "JJJJ")</f>
        <v>2024</v>
      </c>
      <c r="K4745" s="3" t="str">
        <f>TEXT(NIgerian_Fintech[[#This Row],[TransactionDate]], "MMMM")</f>
        <v>August</v>
      </c>
      <c r="L4745" s="3" t="str">
        <f>TEXT(NIgerian_Fintech[[#This Row],[TransactionDate]], "MM")</f>
        <v>08</v>
      </c>
      <c r="M4745" s="3" t="str">
        <f>TEXT(NIgerian_Fintech[[#This Row],[TransactionDate]], "tttt")</f>
        <v>Saturday</v>
      </c>
      <c r="N4745" s="2" t="s">
        <v>21</v>
      </c>
    </row>
    <row r="4746" spans="1:14" ht="14.5" x14ac:dyDescent="0.35">
      <c r="A4746" s="2" t="s">
        <v>9522</v>
      </c>
      <c r="B4746" s="2" t="s">
        <v>9523</v>
      </c>
      <c r="C4746" s="2">
        <v>57</v>
      </c>
      <c r="D4746" s="2" t="s">
        <v>39</v>
      </c>
      <c r="E4746" s="2" t="s">
        <v>24</v>
      </c>
      <c r="F4746" s="2" t="s">
        <v>25</v>
      </c>
      <c r="G4746" s="2" t="s">
        <v>36</v>
      </c>
      <c r="H4746" s="7">
        <v>4380.29</v>
      </c>
      <c r="I4746" s="3">
        <v>45520</v>
      </c>
      <c r="J4746" s="3" t="str">
        <f>TEXT(NIgerian_Fintech[[#This Row],[TransactionDate]], "JJJJ")</f>
        <v>2024</v>
      </c>
      <c r="K4746" s="3" t="str">
        <f>TEXT(NIgerian_Fintech[[#This Row],[TransactionDate]], "MMMM")</f>
        <v>August</v>
      </c>
      <c r="L4746" s="3" t="str">
        <f>TEXT(NIgerian_Fintech[[#This Row],[TransactionDate]], "MM")</f>
        <v>08</v>
      </c>
      <c r="M4746" s="3" t="str">
        <f>TEXT(NIgerian_Fintech[[#This Row],[TransactionDate]], "tttt")</f>
        <v>Friday</v>
      </c>
      <c r="N4746" s="2" t="s">
        <v>16</v>
      </c>
    </row>
    <row r="4747" spans="1:14" ht="14.5" x14ac:dyDescent="0.35">
      <c r="A4747" s="2" t="s">
        <v>9524</v>
      </c>
      <c r="B4747" s="2" t="s">
        <v>9525</v>
      </c>
      <c r="C4747" s="2">
        <v>64</v>
      </c>
      <c r="D4747" s="2" t="s">
        <v>39</v>
      </c>
      <c r="E4747" s="2" t="s">
        <v>29</v>
      </c>
      <c r="F4747" s="2" t="s">
        <v>25</v>
      </c>
      <c r="G4747" s="2" t="s">
        <v>36</v>
      </c>
      <c r="H4747" s="7">
        <v>12740.39</v>
      </c>
      <c r="I4747" s="3">
        <v>45078</v>
      </c>
      <c r="J4747" s="3" t="str">
        <f>TEXT(NIgerian_Fintech[[#This Row],[TransactionDate]], "JJJJ")</f>
        <v>2023</v>
      </c>
      <c r="K4747" s="3" t="str">
        <f>TEXT(NIgerian_Fintech[[#This Row],[TransactionDate]], "MMMM")</f>
        <v>June</v>
      </c>
      <c r="L4747" s="3" t="str">
        <f>TEXT(NIgerian_Fintech[[#This Row],[TransactionDate]], "MM")</f>
        <v>06</v>
      </c>
      <c r="M4747" s="3" t="str">
        <f>TEXT(NIgerian_Fintech[[#This Row],[TransactionDate]], "tttt")</f>
        <v>Thursday</v>
      </c>
      <c r="N4747" s="2" t="s">
        <v>16</v>
      </c>
    </row>
    <row r="4748" spans="1:14" ht="14.5" x14ac:dyDescent="0.35">
      <c r="A4748" s="2" t="s">
        <v>9526</v>
      </c>
      <c r="B4748" s="2" t="s">
        <v>9527</v>
      </c>
      <c r="C4748" s="2">
        <v>59</v>
      </c>
      <c r="D4748" s="2" t="s">
        <v>12</v>
      </c>
      <c r="E4748" s="2" t="s">
        <v>93</v>
      </c>
      <c r="F4748" s="2" t="s">
        <v>55</v>
      </c>
      <c r="G4748" s="2" t="s">
        <v>26</v>
      </c>
      <c r="H4748" s="7">
        <v>17163.73</v>
      </c>
      <c r="I4748" s="3">
        <v>45483</v>
      </c>
      <c r="J4748" s="3" t="str">
        <f>TEXT(NIgerian_Fintech[[#This Row],[TransactionDate]], "JJJJ")</f>
        <v>2024</v>
      </c>
      <c r="K4748" s="3" t="str">
        <f>TEXT(NIgerian_Fintech[[#This Row],[TransactionDate]], "MMMM")</f>
        <v>July</v>
      </c>
      <c r="L4748" s="3" t="str">
        <f>TEXT(NIgerian_Fintech[[#This Row],[TransactionDate]], "MM")</f>
        <v>07</v>
      </c>
      <c r="M4748" s="3" t="str">
        <f>TEXT(NIgerian_Fintech[[#This Row],[TransactionDate]], "tttt")</f>
        <v>Wednesday</v>
      </c>
      <c r="N4748" s="2" t="s">
        <v>16</v>
      </c>
    </row>
    <row r="4749" spans="1:14" ht="14.5" x14ac:dyDescent="0.35">
      <c r="A4749" s="2" t="s">
        <v>9528</v>
      </c>
      <c r="B4749" s="2" t="s">
        <v>9529</v>
      </c>
      <c r="C4749" s="2">
        <v>18</v>
      </c>
      <c r="D4749" s="2" t="s">
        <v>12</v>
      </c>
      <c r="E4749" s="2" t="s">
        <v>74</v>
      </c>
      <c r="F4749" s="2" t="s">
        <v>14</v>
      </c>
      <c r="G4749" s="2" t="s">
        <v>15</v>
      </c>
      <c r="H4749" s="7">
        <v>10972.57</v>
      </c>
      <c r="I4749" s="3">
        <v>45138</v>
      </c>
      <c r="J4749" s="3" t="str">
        <f>TEXT(NIgerian_Fintech[[#This Row],[TransactionDate]], "JJJJ")</f>
        <v>2023</v>
      </c>
      <c r="K4749" s="3" t="str">
        <f>TEXT(NIgerian_Fintech[[#This Row],[TransactionDate]], "MMMM")</f>
        <v>July</v>
      </c>
      <c r="L4749" s="3" t="str">
        <f>TEXT(NIgerian_Fintech[[#This Row],[TransactionDate]], "MM")</f>
        <v>07</v>
      </c>
      <c r="M4749" s="3" t="str">
        <f>TEXT(NIgerian_Fintech[[#This Row],[TransactionDate]], "tttt")</f>
        <v>Monday</v>
      </c>
      <c r="N4749" s="2" t="s">
        <v>16</v>
      </c>
    </row>
    <row r="4750" spans="1:14" ht="14.5" x14ac:dyDescent="0.35">
      <c r="A4750" s="2" t="s">
        <v>9530</v>
      </c>
      <c r="B4750" s="2" t="s">
        <v>9531</v>
      </c>
      <c r="C4750" s="2">
        <v>46</v>
      </c>
      <c r="D4750" s="2" t="s">
        <v>39</v>
      </c>
      <c r="E4750" s="2" t="s">
        <v>74</v>
      </c>
      <c r="F4750" s="2" t="s">
        <v>55</v>
      </c>
      <c r="G4750" s="2" t="s">
        <v>30</v>
      </c>
      <c r="H4750" s="7">
        <v>6256.84</v>
      </c>
      <c r="I4750" s="3">
        <v>45509</v>
      </c>
      <c r="J4750" s="3" t="str">
        <f>TEXT(NIgerian_Fintech[[#This Row],[TransactionDate]], "JJJJ")</f>
        <v>2024</v>
      </c>
      <c r="K4750" s="3" t="str">
        <f>TEXT(NIgerian_Fintech[[#This Row],[TransactionDate]], "MMMM")</f>
        <v>August</v>
      </c>
      <c r="L4750" s="3" t="str">
        <f>TEXT(NIgerian_Fintech[[#This Row],[TransactionDate]], "MM")</f>
        <v>08</v>
      </c>
      <c r="M4750" s="3" t="str">
        <f>TEXT(NIgerian_Fintech[[#This Row],[TransactionDate]], "tttt")</f>
        <v>Monday</v>
      </c>
      <c r="N4750" s="2" t="s">
        <v>16</v>
      </c>
    </row>
    <row r="4751" spans="1:14" ht="14.5" x14ac:dyDescent="0.35">
      <c r="A4751" s="2" t="s">
        <v>9532</v>
      </c>
      <c r="B4751" s="2" t="s">
        <v>9533</v>
      </c>
      <c r="C4751" s="2">
        <v>51</v>
      </c>
      <c r="D4751" s="2" t="s">
        <v>39</v>
      </c>
      <c r="E4751" s="2" t="s">
        <v>13</v>
      </c>
      <c r="F4751" s="2" t="s">
        <v>14</v>
      </c>
      <c r="G4751" s="2" t="s">
        <v>30</v>
      </c>
      <c r="H4751" s="7">
        <v>3502.92</v>
      </c>
      <c r="I4751" s="3">
        <v>45189</v>
      </c>
      <c r="J4751" s="3" t="str">
        <f>TEXT(NIgerian_Fintech[[#This Row],[TransactionDate]], "JJJJ")</f>
        <v>2023</v>
      </c>
      <c r="K4751" s="3" t="str">
        <f>TEXT(NIgerian_Fintech[[#This Row],[TransactionDate]], "MMMM")</f>
        <v>September</v>
      </c>
      <c r="L4751" s="3" t="str">
        <f>TEXT(NIgerian_Fintech[[#This Row],[TransactionDate]], "MM")</f>
        <v>09</v>
      </c>
      <c r="M4751" s="3" t="str">
        <f>TEXT(NIgerian_Fintech[[#This Row],[TransactionDate]], "tttt")</f>
        <v>Wednesday</v>
      </c>
      <c r="N4751" s="2" t="s">
        <v>16</v>
      </c>
    </row>
    <row r="4752" spans="1:14" ht="14.5" x14ac:dyDescent="0.35">
      <c r="A4752" s="2" t="s">
        <v>9534</v>
      </c>
      <c r="B4752" s="2" t="s">
        <v>9535</v>
      </c>
      <c r="C4752" s="2">
        <v>30</v>
      </c>
      <c r="D4752" s="2" t="s">
        <v>12</v>
      </c>
      <c r="E4752" s="2" t="s">
        <v>52</v>
      </c>
      <c r="F4752" s="2" t="s">
        <v>55</v>
      </c>
      <c r="G4752" s="2" t="s">
        <v>36</v>
      </c>
      <c r="H4752" s="7">
        <v>1328.5</v>
      </c>
      <c r="I4752" s="3">
        <v>45308</v>
      </c>
      <c r="J4752" s="3" t="str">
        <f>TEXT(NIgerian_Fintech[[#This Row],[TransactionDate]], "JJJJ")</f>
        <v>2024</v>
      </c>
      <c r="K4752" s="3" t="str">
        <f>TEXT(NIgerian_Fintech[[#This Row],[TransactionDate]], "MMMM")</f>
        <v>January</v>
      </c>
      <c r="L4752" s="3" t="str">
        <f>TEXT(NIgerian_Fintech[[#This Row],[TransactionDate]], "MM")</f>
        <v>01</v>
      </c>
      <c r="M4752" s="3" t="str">
        <f>TEXT(NIgerian_Fintech[[#This Row],[TransactionDate]], "tttt")</f>
        <v>Wednesday</v>
      </c>
      <c r="N4752" s="2" t="s">
        <v>16</v>
      </c>
    </row>
    <row r="4753" spans="1:14" ht="14.5" x14ac:dyDescent="0.35">
      <c r="A4753" s="2" t="s">
        <v>9536</v>
      </c>
      <c r="B4753" s="2" t="s">
        <v>9537</v>
      </c>
      <c r="C4753" s="2">
        <v>18</v>
      </c>
      <c r="D4753" s="2" t="s">
        <v>12</v>
      </c>
      <c r="E4753" s="2" t="s">
        <v>29</v>
      </c>
      <c r="F4753" s="2" t="s">
        <v>55</v>
      </c>
      <c r="G4753" s="2" t="s">
        <v>26</v>
      </c>
      <c r="H4753" s="7">
        <v>6805.31</v>
      </c>
      <c r="I4753" s="3">
        <v>45496</v>
      </c>
      <c r="J4753" s="3" t="str">
        <f>TEXT(NIgerian_Fintech[[#This Row],[TransactionDate]], "JJJJ")</f>
        <v>2024</v>
      </c>
      <c r="K4753" s="3" t="str">
        <f>TEXT(NIgerian_Fintech[[#This Row],[TransactionDate]], "MMMM")</f>
        <v>July</v>
      </c>
      <c r="L4753" s="3" t="str">
        <f>TEXT(NIgerian_Fintech[[#This Row],[TransactionDate]], "MM")</f>
        <v>07</v>
      </c>
      <c r="M4753" s="3" t="str">
        <f>TEXT(NIgerian_Fintech[[#This Row],[TransactionDate]], "tttt")</f>
        <v>Tuesday</v>
      </c>
      <c r="N4753" s="2" t="s">
        <v>16</v>
      </c>
    </row>
    <row r="4754" spans="1:14" ht="14.5" x14ac:dyDescent="0.35">
      <c r="A4754" s="2" t="s">
        <v>9538</v>
      </c>
      <c r="B4754" s="2" t="s">
        <v>9539</v>
      </c>
      <c r="C4754" s="2">
        <v>51</v>
      </c>
      <c r="D4754" s="2" t="s">
        <v>12</v>
      </c>
      <c r="E4754" s="2" t="s">
        <v>24</v>
      </c>
      <c r="F4754" s="2" t="s">
        <v>55</v>
      </c>
      <c r="G4754" s="2" t="s">
        <v>26</v>
      </c>
      <c r="H4754" s="7">
        <v>12715.34</v>
      </c>
      <c r="I4754" s="3">
        <v>44983</v>
      </c>
      <c r="J4754" s="3" t="str">
        <f>TEXT(NIgerian_Fintech[[#This Row],[TransactionDate]], "JJJJ")</f>
        <v>2023</v>
      </c>
      <c r="K4754" s="3" t="str">
        <f>TEXT(NIgerian_Fintech[[#This Row],[TransactionDate]], "MMMM")</f>
        <v>February</v>
      </c>
      <c r="L4754" s="3" t="str">
        <f>TEXT(NIgerian_Fintech[[#This Row],[TransactionDate]], "MM")</f>
        <v>02</v>
      </c>
      <c r="M4754" s="3" t="str">
        <f>TEXT(NIgerian_Fintech[[#This Row],[TransactionDate]], "tttt")</f>
        <v>Sunday</v>
      </c>
      <c r="N4754" s="2" t="s">
        <v>16</v>
      </c>
    </row>
    <row r="4755" spans="1:14" ht="14.5" x14ac:dyDescent="0.35">
      <c r="A4755" s="2" t="s">
        <v>9540</v>
      </c>
      <c r="B4755" s="2" t="s">
        <v>9541</v>
      </c>
      <c r="C4755" s="2">
        <v>46</v>
      </c>
      <c r="D4755" s="2" t="s">
        <v>12</v>
      </c>
      <c r="E4755" s="2" t="s">
        <v>93</v>
      </c>
      <c r="F4755" s="2" t="s">
        <v>35</v>
      </c>
      <c r="G4755" s="2" t="s">
        <v>20</v>
      </c>
      <c r="H4755" s="7">
        <v>7946.11</v>
      </c>
      <c r="I4755" s="3">
        <v>45352</v>
      </c>
      <c r="J4755" s="3" t="str">
        <f>TEXT(NIgerian_Fintech[[#This Row],[TransactionDate]], "JJJJ")</f>
        <v>2024</v>
      </c>
      <c r="K4755" s="3" t="str">
        <f>TEXT(NIgerian_Fintech[[#This Row],[TransactionDate]], "MMMM")</f>
        <v>March</v>
      </c>
      <c r="L4755" s="3" t="str">
        <f>TEXT(NIgerian_Fintech[[#This Row],[TransactionDate]], "MM")</f>
        <v>03</v>
      </c>
      <c r="M4755" s="3" t="str">
        <f>TEXT(NIgerian_Fintech[[#This Row],[TransactionDate]], "tttt")</f>
        <v>Friday</v>
      </c>
      <c r="N4755" s="2" t="s">
        <v>16</v>
      </c>
    </row>
    <row r="4756" spans="1:14" ht="14.5" x14ac:dyDescent="0.35">
      <c r="A4756" s="2" t="s">
        <v>9542</v>
      </c>
      <c r="B4756" s="2" t="s">
        <v>9543</v>
      </c>
      <c r="C4756" s="2">
        <v>64</v>
      </c>
      <c r="D4756" s="2" t="s">
        <v>39</v>
      </c>
      <c r="E4756" s="2" t="s">
        <v>74</v>
      </c>
      <c r="F4756" s="2" t="s">
        <v>19</v>
      </c>
      <c r="G4756" s="2" t="s">
        <v>36</v>
      </c>
      <c r="H4756" s="7">
        <v>12782.72</v>
      </c>
      <c r="I4756" s="3">
        <v>45549</v>
      </c>
      <c r="J4756" s="3" t="str">
        <f>TEXT(NIgerian_Fintech[[#This Row],[TransactionDate]], "JJJJ")</f>
        <v>2024</v>
      </c>
      <c r="K4756" s="3" t="str">
        <f>TEXT(NIgerian_Fintech[[#This Row],[TransactionDate]], "MMMM")</f>
        <v>September</v>
      </c>
      <c r="L4756" s="3" t="str">
        <f>TEXT(NIgerian_Fintech[[#This Row],[TransactionDate]], "MM")</f>
        <v>09</v>
      </c>
      <c r="M4756" s="3" t="str">
        <f>TEXT(NIgerian_Fintech[[#This Row],[TransactionDate]], "tttt")</f>
        <v>Saturday</v>
      </c>
      <c r="N4756" s="2" t="s">
        <v>16</v>
      </c>
    </row>
    <row r="4757" spans="1:14" ht="14.5" x14ac:dyDescent="0.35">
      <c r="A4757" s="2" t="s">
        <v>9544</v>
      </c>
      <c r="B4757" s="2" t="s">
        <v>9545</v>
      </c>
      <c r="C4757" s="2">
        <v>30</v>
      </c>
      <c r="D4757" s="2" t="s">
        <v>39</v>
      </c>
      <c r="E4757" s="2" t="s">
        <v>74</v>
      </c>
      <c r="F4757" s="2" t="s">
        <v>55</v>
      </c>
      <c r="G4757" s="2" t="s">
        <v>26</v>
      </c>
      <c r="H4757" s="7">
        <v>4082.99</v>
      </c>
      <c r="I4757" s="3">
        <v>45068</v>
      </c>
      <c r="J4757" s="3" t="str">
        <f>TEXT(NIgerian_Fintech[[#This Row],[TransactionDate]], "JJJJ")</f>
        <v>2023</v>
      </c>
      <c r="K4757" s="3" t="str">
        <f>TEXT(NIgerian_Fintech[[#This Row],[TransactionDate]], "MMMM")</f>
        <v>May</v>
      </c>
      <c r="L4757" s="3" t="str">
        <f>TEXT(NIgerian_Fintech[[#This Row],[TransactionDate]], "MM")</f>
        <v>05</v>
      </c>
      <c r="M4757" s="3" t="str">
        <f>TEXT(NIgerian_Fintech[[#This Row],[TransactionDate]], "tttt")</f>
        <v>Monday</v>
      </c>
      <c r="N4757" s="2" t="s">
        <v>21</v>
      </c>
    </row>
    <row r="4758" spans="1:14" ht="14.5" x14ac:dyDescent="0.35">
      <c r="A4758" s="2" t="s">
        <v>9546</v>
      </c>
      <c r="B4758" s="2" t="s">
        <v>9547</v>
      </c>
      <c r="C4758" s="2">
        <v>46</v>
      </c>
      <c r="D4758" s="2" t="s">
        <v>12</v>
      </c>
      <c r="E4758" s="2" t="s">
        <v>24</v>
      </c>
      <c r="F4758" s="2" t="s">
        <v>49</v>
      </c>
      <c r="G4758" s="2" t="s">
        <v>20</v>
      </c>
      <c r="H4758" s="7">
        <v>691.32</v>
      </c>
      <c r="I4758" s="3">
        <v>45494</v>
      </c>
      <c r="J4758" s="3" t="str">
        <f>TEXT(NIgerian_Fintech[[#This Row],[TransactionDate]], "JJJJ")</f>
        <v>2024</v>
      </c>
      <c r="K4758" s="3" t="str">
        <f>TEXT(NIgerian_Fintech[[#This Row],[TransactionDate]], "MMMM")</f>
        <v>July</v>
      </c>
      <c r="L4758" s="3" t="str">
        <f>TEXT(NIgerian_Fintech[[#This Row],[TransactionDate]], "MM")</f>
        <v>07</v>
      </c>
      <c r="M4758" s="3" t="str">
        <f>TEXT(NIgerian_Fintech[[#This Row],[TransactionDate]], "tttt")</f>
        <v>Sunday</v>
      </c>
      <c r="N4758" s="2" t="s">
        <v>16</v>
      </c>
    </row>
    <row r="4759" spans="1:14" ht="14.5" x14ac:dyDescent="0.35">
      <c r="A4759" s="2" t="s">
        <v>9548</v>
      </c>
      <c r="B4759" s="2" t="s">
        <v>9549</v>
      </c>
      <c r="C4759" s="2">
        <v>56</v>
      </c>
      <c r="D4759" s="2" t="s">
        <v>12</v>
      </c>
      <c r="E4759" s="2" t="s">
        <v>93</v>
      </c>
      <c r="F4759" s="2" t="s">
        <v>49</v>
      </c>
      <c r="G4759" s="2" t="s">
        <v>30</v>
      </c>
      <c r="H4759" s="7">
        <v>14744.61</v>
      </c>
      <c r="I4759" s="3">
        <v>45450</v>
      </c>
      <c r="J4759" s="3" t="str">
        <f>TEXT(NIgerian_Fintech[[#This Row],[TransactionDate]], "JJJJ")</f>
        <v>2024</v>
      </c>
      <c r="K4759" s="3" t="str">
        <f>TEXT(NIgerian_Fintech[[#This Row],[TransactionDate]], "MMMM")</f>
        <v>June</v>
      </c>
      <c r="L4759" s="3" t="str">
        <f>TEXT(NIgerian_Fintech[[#This Row],[TransactionDate]], "MM")</f>
        <v>06</v>
      </c>
      <c r="M4759" s="3" t="str">
        <f>TEXT(NIgerian_Fintech[[#This Row],[TransactionDate]], "tttt")</f>
        <v>Friday</v>
      </c>
      <c r="N4759" s="2" t="s">
        <v>16</v>
      </c>
    </row>
    <row r="4760" spans="1:14" ht="14.5" x14ac:dyDescent="0.35">
      <c r="A4760" s="2" t="s">
        <v>9550</v>
      </c>
      <c r="B4760" s="2" t="s">
        <v>9551</v>
      </c>
      <c r="C4760" s="2">
        <v>41</v>
      </c>
      <c r="D4760" s="2" t="s">
        <v>12</v>
      </c>
      <c r="E4760" s="2" t="s">
        <v>42</v>
      </c>
      <c r="F4760" s="2" t="s">
        <v>49</v>
      </c>
      <c r="G4760" s="2" t="s">
        <v>36</v>
      </c>
      <c r="H4760" s="7">
        <v>2481.08</v>
      </c>
      <c r="I4760" s="3">
        <v>44941</v>
      </c>
      <c r="J4760" s="3" t="str">
        <f>TEXT(NIgerian_Fintech[[#This Row],[TransactionDate]], "JJJJ")</f>
        <v>2023</v>
      </c>
      <c r="K4760" s="3" t="str">
        <f>TEXT(NIgerian_Fintech[[#This Row],[TransactionDate]], "MMMM")</f>
        <v>January</v>
      </c>
      <c r="L4760" s="3" t="str">
        <f>TEXT(NIgerian_Fintech[[#This Row],[TransactionDate]], "MM")</f>
        <v>01</v>
      </c>
      <c r="M4760" s="3" t="str">
        <f>TEXT(NIgerian_Fintech[[#This Row],[TransactionDate]], "tttt")</f>
        <v>Sunday</v>
      </c>
      <c r="N4760" s="2" t="s">
        <v>16</v>
      </c>
    </row>
    <row r="4761" spans="1:14" ht="14.5" x14ac:dyDescent="0.35">
      <c r="A4761" s="2" t="s">
        <v>9552</v>
      </c>
      <c r="B4761" s="2" t="s">
        <v>9553</v>
      </c>
      <c r="C4761" s="2">
        <v>43</v>
      </c>
      <c r="D4761" s="2" t="s">
        <v>12</v>
      </c>
      <c r="E4761" s="2" t="s">
        <v>93</v>
      </c>
      <c r="F4761" s="2" t="s">
        <v>35</v>
      </c>
      <c r="G4761" s="2" t="s">
        <v>36</v>
      </c>
      <c r="H4761" s="7">
        <v>9578.5499999999993</v>
      </c>
      <c r="I4761" s="3">
        <v>44934</v>
      </c>
      <c r="J4761" s="3" t="str">
        <f>TEXT(NIgerian_Fintech[[#This Row],[TransactionDate]], "JJJJ")</f>
        <v>2023</v>
      </c>
      <c r="K4761" s="3" t="str">
        <f>TEXT(NIgerian_Fintech[[#This Row],[TransactionDate]], "MMMM")</f>
        <v>January</v>
      </c>
      <c r="L4761" s="3" t="str">
        <f>TEXT(NIgerian_Fintech[[#This Row],[TransactionDate]], "MM")</f>
        <v>01</v>
      </c>
      <c r="M4761" s="3" t="str">
        <f>TEXT(NIgerian_Fintech[[#This Row],[TransactionDate]], "tttt")</f>
        <v>Sunday</v>
      </c>
      <c r="N4761" s="2" t="s">
        <v>16</v>
      </c>
    </row>
    <row r="4762" spans="1:14" ht="14.5" x14ac:dyDescent="0.35">
      <c r="A4762" s="2" t="s">
        <v>9554</v>
      </c>
      <c r="B4762" s="2" t="s">
        <v>9555</v>
      </c>
      <c r="C4762" s="2">
        <v>34</v>
      </c>
      <c r="D4762" s="2" t="s">
        <v>39</v>
      </c>
      <c r="E4762" s="2" t="s">
        <v>24</v>
      </c>
      <c r="F4762" s="2" t="s">
        <v>25</v>
      </c>
      <c r="G4762" s="2" t="s">
        <v>26</v>
      </c>
      <c r="H4762" s="7">
        <v>16311.35</v>
      </c>
      <c r="I4762" s="3">
        <v>45157</v>
      </c>
      <c r="J4762" s="3" t="str">
        <f>TEXT(NIgerian_Fintech[[#This Row],[TransactionDate]], "JJJJ")</f>
        <v>2023</v>
      </c>
      <c r="K4762" s="3" t="str">
        <f>TEXT(NIgerian_Fintech[[#This Row],[TransactionDate]], "MMMM")</f>
        <v>August</v>
      </c>
      <c r="L4762" s="3" t="str">
        <f>TEXT(NIgerian_Fintech[[#This Row],[TransactionDate]], "MM")</f>
        <v>08</v>
      </c>
      <c r="M4762" s="3" t="str">
        <f>TEXT(NIgerian_Fintech[[#This Row],[TransactionDate]], "tttt")</f>
        <v>Saturday</v>
      </c>
      <c r="N4762" s="2" t="s">
        <v>21</v>
      </c>
    </row>
    <row r="4763" spans="1:14" ht="14.5" x14ac:dyDescent="0.35">
      <c r="A4763" s="2" t="s">
        <v>9556</v>
      </c>
      <c r="B4763" s="2" t="s">
        <v>9557</v>
      </c>
      <c r="C4763" s="2">
        <v>24</v>
      </c>
      <c r="D4763" s="2" t="s">
        <v>12</v>
      </c>
      <c r="E4763" s="2" t="s">
        <v>74</v>
      </c>
      <c r="F4763" s="2" t="s">
        <v>55</v>
      </c>
      <c r="G4763" s="2" t="s">
        <v>26</v>
      </c>
      <c r="H4763" s="7">
        <v>1497.89</v>
      </c>
      <c r="I4763" s="3">
        <v>45112</v>
      </c>
      <c r="J4763" s="3" t="str">
        <f>TEXT(NIgerian_Fintech[[#This Row],[TransactionDate]], "JJJJ")</f>
        <v>2023</v>
      </c>
      <c r="K4763" s="3" t="str">
        <f>TEXT(NIgerian_Fintech[[#This Row],[TransactionDate]], "MMMM")</f>
        <v>July</v>
      </c>
      <c r="L4763" s="3" t="str">
        <f>TEXT(NIgerian_Fintech[[#This Row],[TransactionDate]], "MM")</f>
        <v>07</v>
      </c>
      <c r="M4763" s="3" t="str">
        <f>TEXT(NIgerian_Fintech[[#This Row],[TransactionDate]], "tttt")</f>
        <v>Wednesday</v>
      </c>
      <c r="N4763" s="2" t="s">
        <v>69</v>
      </c>
    </row>
    <row r="4764" spans="1:14" ht="14.5" x14ac:dyDescent="0.35">
      <c r="A4764" s="2" t="s">
        <v>9558</v>
      </c>
      <c r="B4764" s="2" t="s">
        <v>9559</v>
      </c>
      <c r="C4764" s="2">
        <v>30</v>
      </c>
      <c r="D4764" s="2" t="s">
        <v>12</v>
      </c>
      <c r="E4764" s="2" t="s">
        <v>52</v>
      </c>
      <c r="F4764" s="2" t="s">
        <v>49</v>
      </c>
      <c r="G4764" s="2" t="s">
        <v>15</v>
      </c>
      <c r="H4764" s="7">
        <v>9125.35</v>
      </c>
      <c r="I4764" s="3">
        <v>44979</v>
      </c>
      <c r="J4764" s="3" t="str">
        <f>TEXT(NIgerian_Fintech[[#This Row],[TransactionDate]], "JJJJ")</f>
        <v>2023</v>
      </c>
      <c r="K4764" s="3" t="str">
        <f>TEXT(NIgerian_Fintech[[#This Row],[TransactionDate]], "MMMM")</f>
        <v>February</v>
      </c>
      <c r="L4764" s="3" t="str">
        <f>TEXT(NIgerian_Fintech[[#This Row],[TransactionDate]], "MM")</f>
        <v>02</v>
      </c>
      <c r="M4764" s="3" t="str">
        <f>TEXT(NIgerian_Fintech[[#This Row],[TransactionDate]], "tttt")</f>
        <v>Wednesday</v>
      </c>
      <c r="N4764" s="2" t="s">
        <v>16</v>
      </c>
    </row>
    <row r="4765" spans="1:14" ht="14.5" x14ac:dyDescent="0.35">
      <c r="A4765" s="2" t="s">
        <v>9560</v>
      </c>
      <c r="B4765" s="2" t="s">
        <v>9561</v>
      </c>
      <c r="C4765" s="2">
        <v>22</v>
      </c>
      <c r="D4765" s="2" t="s">
        <v>12</v>
      </c>
      <c r="E4765" s="2" t="s">
        <v>42</v>
      </c>
      <c r="F4765" s="2" t="s">
        <v>35</v>
      </c>
      <c r="G4765" s="2" t="s">
        <v>30</v>
      </c>
      <c r="H4765" s="7">
        <v>11691.67</v>
      </c>
      <c r="I4765" s="3">
        <v>45063</v>
      </c>
      <c r="J4765" s="3" t="str">
        <f>TEXT(NIgerian_Fintech[[#This Row],[TransactionDate]], "JJJJ")</f>
        <v>2023</v>
      </c>
      <c r="K4765" s="3" t="str">
        <f>TEXT(NIgerian_Fintech[[#This Row],[TransactionDate]], "MMMM")</f>
        <v>May</v>
      </c>
      <c r="L4765" s="3" t="str">
        <f>TEXT(NIgerian_Fintech[[#This Row],[TransactionDate]], "MM")</f>
        <v>05</v>
      </c>
      <c r="M4765" s="3" t="str">
        <f>TEXT(NIgerian_Fintech[[#This Row],[TransactionDate]], "tttt")</f>
        <v>Wednesday</v>
      </c>
      <c r="N4765" s="2" t="s">
        <v>16</v>
      </c>
    </row>
    <row r="4766" spans="1:14" ht="14.5" x14ac:dyDescent="0.35">
      <c r="A4766" s="2" t="s">
        <v>9562</v>
      </c>
      <c r="B4766" s="2" t="s">
        <v>9563</v>
      </c>
      <c r="C4766" s="2">
        <v>43</v>
      </c>
      <c r="D4766" s="2" t="s">
        <v>39</v>
      </c>
      <c r="E4766" s="2" t="s">
        <v>24</v>
      </c>
      <c r="F4766" s="2" t="s">
        <v>25</v>
      </c>
      <c r="G4766" s="2" t="s">
        <v>30</v>
      </c>
      <c r="H4766" s="7">
        <v>13725.13</v>
      </c>
      <c r="I4766" s="3">
        <v>45100</v>
      </c>
      <c r="J4766" s="3" t="str">
        <f>TEXT(NIgerian_Fintech[[#This Row],[TransactionDate]], "JJJJ")</f>
        <v>2023</v>
      </c>
      <c r="K4766" s="3" t="str">
        <f>TEXT(NIgerian_Fintech[[#This Row],[TransactionDate]], "MMMM")</f>
        <v>June</v>
      </c>
      <c r="L4766" s="3" t="str">
        <f>TEXT(NIgerian_Fintech[[#This Row],[TransactionDate]], "MM")</f>
        <v>06</v>
      </c>
      <c r="M4766" s="3" t="str">
        <f>TEXT(NIgerian_Fintech[[#This Row],[TransactionDate]], "tttt")</f>
        <v>Friday</v>
      </c>
      <c r="N4766" s="2" t="s">
        <v>16</v>
      </c>
    </row>
    <row r="4767" spans="1:14" ht="14.5" x14ac:dyDescent="0.35">
      <c r="A4767" s="2" t="s">
        <v>9564</v>
      </c>
      <c r="B4767" s="2" t="s">
        <v>9565</v>
      </c>
      <c r="C4767" s="2">
        <v>20</v>
      </c>
      <c r="D4767" s="2" t="s">
        <v>39</v>
      </c>
      <c r="E4767" s="2" t="s">
        <v>24</v>
      </c>
      <c r="F4767" s="2" t="s">
        <v>49</v>
      </c>
      <c r="G4767" s="2" t="s">
        <v>20</v>
      </c>
      <c r="H4767" s="7">
        <v>1597.78</v>
      </c>
      <c r="I4767" s="3">
        <v>45145</v>
      </c>
      <c r="J4767" s="3" t="str">
        <f>TEXT(NIgerian_Fintech[[#This Row],[TransactionDate]], "JJJJ")</f>
        <v>2023</v>
      </c>
      <c r="K4767" s="3" t="str">
        <f>TEXT(NIgerian_Fintech[[#This Row],[TransactionDate]], "MMMM")</f>
        <v>August</v>
      </c>
      <c r="L4767" s="3" t="str">
        <f>TEXT(NIgerian_Fintech[[#This Row],[TransactionDate]], "MM")</f>
        <v>08</v>
      </c>
      <c r="M4767" s="3" t="str">
        <f>TEXT(NIgerian_Fintech[[#This Row],[TransactionDate]], "tttt")</f>
        <v>Monday</v>
      </c>
      <c r="N4767" s="2" t="s">
        <v>16</v>
      </c>
    </row>
    <row r="4768" spans="1:14" ht="14.5" x14ac:dyDescent="0.35">
      <c r="A4768" s="2" t="s">
        <v>9566</v>
      </c>
      <c r="B4768" s="2" t="s">
        <v>9567</v>
      </c>
      <c r="C4768" s="2">
        <v>24</v>
      </c>
      <c r="D4768" s="2" t="s">
        <v>39</v>
      </c>
      <c r="E4768" s="2" t="s">
        <v>64</v>
      </c>
      <c r="F4768" s="2" t="s">
        <v>14</v>
      </c>
      <c r="G4768" s="2" t="s">
        <v>20</v>
      </c>
      <c r="H4768" s="7">
        <v>17436.330000000002</v>
      </c>
      <c r="I4768" s="3">
        <v>45189</v>
      </c>
      <c r="J4768" s="3" t="str">
        <f>TEXT(NIgerian_Fintech[[#This Row],[TransactionDate]], "JJJJ")</f>
        <v>2023</v>
      </c>
      <c r="K4768" s="3" t="str">
        <f>TEXT(NIgerian_Fintech[[#This Row],[TransactionDate]], "MMMM")</f>
        <v>September</v>
      </c>
      <c r="L4768" s="3" t="str">
        <f>TEXT(NIgerian_Fintech[[#This Row],[TransactionDate]], "MM")</f>
        <v>09</v>
      </c>
      <c r="M4768" s="3" t="str">
        <f>TEXT(NIgerian_Fintech[[#This Row],[TransactionDate]], "tttt")</f>
        <v>Wednesday</v>
      </c>
      <c r="N4768" s="2" t="s">
        <v>16</v>
      </c>
    </row>
    <row r="4769" spans="1:14" ht="14.5" x14ac:dyDescent="0.35">
      <c r="A4769" s="2" t="s">
        <v>9568</v>
      </c>
      <c r="B4769" s="2" t="s">
        <v>9569</v>
      </c>
      <c r="C4769" s="2">
        <v>56</v>
      </c>
      <c r="D4769" s="2" t="s">
        <v>12</v>
      </c>
      <c r="E4769" s="2" t="s">
        <v>93</v>
      </c>
      <c r="F4769" s="2" t="s">
        <v>19</v>
      </c>
      <c r="G4769" s="2" t="s">
        <v>15</v>
      </c>
      <c r="H4769" s="7">
        <v>988.8</v>
      </c>
      <c r="I4769" s="3">
        <v>45181</v>
      </c>
      <c r="J4769" s="3" t="str">
        <f>TEXT(NIgerian_Fintech[[#This Row],[TransactionDate]], "JJJJ")</f>
        <v>2023</v>
      </c>
      <c r="K4769" s="3" t="str">
        <f>TEXT(NIgerian_Fintech[[#This Row],[TransactionDate]], "MMMM")</f>
        <v>September</v>
      </c>
      <c r="L4769" s="3" t="str">
        <f>TEXT(NIgerian_Fintech[[#This Row],[TransactionDate]], "MM")</f>
        <v>09</v>
      </c>
      <c r="M4769" s="3" t="str">
        <f>TEXT(NIgerian_Fintech[[#This Row],[TransactionDate]], "tttt")</f>
        <v>Tuesday</v>
      </c>
      <c r="N4769" s="2" t="s">
        <v>16</v>
      </c>
    </row>
    <row r="4770" spans="1:14" ht="14.5" x14ac:dyDescent="0.35">
      <c r="A4770" s="2" t="s">
        <v>9570</v>
      </c>
      <c r="B4770" s="2" t="s">
        <v>9571</v>
      </c>
      <c r="C4770" s="2">
        <v>18</v>
      </c>
      <c r="D4770" s="2" t="s">
        <v>12</v>
      </c>
      <c r="E4770" s="2" t="s">
        <v>64</v>
      </c>
      <c r="F4770" s="2" t="s">
        <v>55</v>
      </c>
      <c r="G4770" s="2" t="s">
        <v>30</v>
      </c>
      <c r="H4770" s="7">
        <v>7331.02</v>
      </c>
      <c r="I4770" s="3">
        <v>45196</v>
      </c>
      <c r="J4770" s="3" t="str">
        <f>TEXT(NIgerian_Fintech[[#This Row],[TransactionDate]], "JJJJ")</f>
        <v>2023</v>
      </c>
      <c r="K4770" s="3" t="str">
        <f>TEXT(NIgerian_Fintech[[#This Row],[TransactionDate]], "MMMM")</f>
        <v>September</v>
      </c>
      <c r="L4770" s="3" t="str">
        <f>TEXT(NIgerian_Fintech[[#This Row],[TransactionDate]], "MM")</f>
        <v>09</v>
      </c>
      <c r="M4770" s="3" t="str">
        <f>TEXT(NIgerian_Fintech[[#This Row],[TransactionDate]], "tttt")</f>
        <v>Wednesday</v>
      </c>
      <c r="N4770" s="2" t="s">
        <v>16</v>
      </c>
    </row>
    <row r="4771" spans="1:14" ht="14.5" x14ac:dyDescent="0.35">
      <c r="A4771" s="2" t="s">
        <v>9572</v>
      </c>
      <c r="B4771" s="2" t="s">
        <v>9573</v>
      </c>
      <c r="C4771" s="2">
        <v>34</v>
      </c>
      <c r="D4771" s="2" t="s">
        <v>12</v>
      </c>
      <c r="E4771" s="2" t="s">
        <v>42</v>
      </c>
      <c r="F4771" s="2" t="s">
        <v>19</v>
      </c>
      <c r="G4771" s="2" t="s">
        <v>20</v>
      </c>
      <c r="H4771" s="7">
        <v>5859.31</v>
      </c>
      <c r="I4771" s="3">
        <v>45513</v>
      </c>
      <c r="J4771" s="3" t="str">
        <f>TEXT(NIgerian_Fintech[[#This Row],[TransactionDate]], "JJJJ")</f>
        <v>2024</v>
      </c>
      <c r="K4771" s="3" t="str">
        <f>TEXT(NIgerian_Fintech[[#This Row],[TransactionDate]], "MMMM")</f>
        <v>August</v>
      </c>
      <c r="L4771" s="3" t="str">
        <f>TEXT(NIgerian_Fintech[[#This Row],[TransactionDate]], "MM")</f>
        <v>08</v>
      </c>
      <c r="M4771" s="3" t="str">
        <f>TEXT(NIgerian_Fintech[[#This Row],[TransactionDate]], "tttt")</f>
        <v>Friday</v>
      </c>
      <c r="N4771" s="2" t="s">
        <v>16</v>
      </c>
    </row>
    <row r="4772" spans="1:14" ht="14.5" x14ac:dyDescent="0.35">
      <c r="A4772" s="2" t="s">
        <v>9574</v>
      </c>
      <c r="B4772" s="2" t="s">
        <v>9575</v>
      </c>
      <c r="C4772" s="2">
        <v>60</v>
      </c>
      <c r="D4772" s="2" t="s">
        <v>39</v>
      </c>
      <c r="E4772" s="2" t="s">
        <v>42</v>
      </c>
      <c r="F4772" s="2" t="s">
        <v>19</v>
      </c>
      <c r="G4772" s="2" t="s">
        <v>30</v>
      </c>
      <c r="H4772" s="7">
        <v>2507.2800000000002</v>
      </c>
      <c r="I4772" s="3">
        <v>45150</v>
      </c>
      <c r="J4772" s="3" t="str">
        <f>TEXT(NIgerian_Fintech[[#This Row],[TransactionDate]], "JJJJ")</f>
        <v>2023</v>
      </c>
      <c r="K4772" s="3" t="str">
        <f>TEXT(NIgerian_Fintech[[#This Row],[TransactionDate]], "MMMM")</f>
        <v>August</v>
      </c>
      <c r="L4772" s="3" t="str">
        <f>TEXT(NIgerian_Fintech[[#This Row],[TransactionDate]], "MM")</f>
        <v>08</v>
      </c>
      <c r="M4772" s="3" t="str">
        <f>TEXT(NIgerian_Fintech[[#This Row],[TransactionDate]], "tttt")</f>
        <v>Saturday</v>
      </c>
      <c r="N4772" s="2" t="s">
        <v>16</v>
      </c>
    </row>
    <row r="4773" spans="1:14" ht="14.5" x14ac:dyDescent="0.35">
      <c r="A4773" s="2" t="s">
        <v>9576</v>
      </c>
      <c r="B4773" s="2" t="s">
        <v>9577</v>
      </c>
      <c r="C4773" s="2">
        <v>42</v>
      </c>
      <c r="D4773" s="2" t="s">
        <v>39</v>
      </c>
      <c r="E4773" s="2" t="s">
        <v>42</v>
      </c>
      <c r="F4773" s="2" t="s">
        <v>14</v>
      </c>
      <c r="G4773" s="2" t="s">
        <v>30</v>
      </c>
      <c r="H4773" s="7">
        <v>3594.37</v>
      </c>
      <c r="I4773" s="3">
        <v>45530</v>
      </c>
      <c r="J4773" s="3" t="str">
        <f>TEXT(NIgerian_Fintech[[#This Row],[TransactionDate]], "JJJJ")</f>
        <v>2024</v>
      </c>
      <c r="K4773" s="3" t="str">
        <f>TEXT(NIgerian_Fintech[[#This Row],[TransactionDate]], "MMMM")</f>
        <v>August</v>
      </c>
      <c r="L4773" s="3" t="str">
        <f>TEXT(NIgerian_Fintech[[#This Row],[TransactionDate]], "MM")</f>
        <v>08</v>
      </c>
      <c r="M4773" s="3" t="str">
        <f>TEXT(NIgerian_Fintech[[#This Row],[TransactionDate]], "tttt")</f>
        <v>Monday</v>
      </c>
      <c r="N4773" s="2" t="s">
        <v>16</v>
      </c>
    </row>
    <row r="4774" spans="1:14" ht="14.5" x14ac:dyDescent="0.35">
      <c r="A4774" s="2" t="s">
        <v>9578</v>
      </c>
      <c r="B4774" s="2" t="s">
        <v>9579</v>
      </c>
      <c r="C4774" s="2">
        <v>20</v>
      </c>
      <c r="D4774" s="2" t="s">
        <v>12</v>
      </c>
      <c r="E4774" s="2" t="s">
        <v>13</v>
      </c>
      <c r="F4774" s="2" t="s">
        <v>14</v>
      </c>
      <c r="G4774" s="2" t="s">
        <v>20</v>
      </c>
      <c r="H4774" s="7">
        <v>1796.48</v>
      </c>
      <c r="I4774" s="3">
        <v>45060</v>
      </c>
      <c r="J4774" s="3" t="str">
        <f>TEXT(NIgerian_Fintech[[#This Row],[TransactionDate]], "JJJJ")</f>
        <v>2023</v>
      </c>
      <c r="K4774" s="3" t="str">
        <f>TEXT(NIgerian_Fintech[[#This Row],[TransactionDate]], "MMMM")</f>
        <v>May</v>
      </c>
      <c r="L4774" s="3" t="str">
        <f>TEXT(NIgerian_Fintech[[#This Row],[TransactionDate]], "MM")</f>
        <v>05</v>
      </c>
      <c r="M4774" s="3" t="str">
        <f>TEXT(NIgerian_Fintech[[#This Row],[TransactionDate]], "tttt")</f>
        <v>Sunday</v>
      </c>
      <c r="N4774" s="2" t="s">
        <v>16</v>
      </c>
    </row>
    <row r="4775" spans="1:14" ht="14.5" x14ac:dyDescent="0.35">
      <c r="A4775" s="2" t="s">
        <v>9580</v>
      </c>
      <c r="B4775" s="2" t="s">
        <v>9581</v>
      </c>
      <c r="C4775" s="2">
        <v>32</v>
      </c>
      <c r="D4775" s="2" t="s">
        <v>12</v>
      </c>
      <c r="E4775" s="2" t="s">
        <v>93</v>
      </c>
      <c r="F4775" s="2" t="s">
        <v>14</v>
      </c>
      <c r="G4775" s="2" t="s">
        <v>26</v>
      </c>
      <c r="H4775" s="7">
        <v>5546.49</v>
      </c>
      <c r="I4775" s="3">
        <v>45089</v>
      </c>
      <c r="J4775" s="3" t="str">
        <f>TEXT(NIgerian_Fintech[[#This Row],[TransactionDate]], "JJJJ")</f>
        <v>2023</v>
      </c>
      <c r="K4775" s="3" t="str">
        <f>TEXT(NIgerian_Fintech[[#This Row],[TransactionDate]], "MMMM")</f>
        <v>June</v>
      </c>
      <c r="L4775" s="3" t="str">
        <f>TEXT(NIgerian_Fintech[[#This Row],[TransactionDate]], "MM")</f>
        <v>06</v>
      </c>
      <c r="M4775" s="3" t="str">
        <f>TEXT(NIgerian_Fintech[[#This Row],[TransactionDate]], "tttt")</f>
        <v>Monday</v>
      </c>
      <c r="N4775" s="2" t="s">
        <v>16</v>
      </c>
    </row>
    <row r="4776" spans="1:14" ht="14.5" x14ac:dyDescent="0.35">
      <c r="A4776" s="2" t="s">
        <v>9582</v>
      </c>
      <c r="B4776" s="2" t="s">
        <v>9583</v>
      </c>
      <c r="C4776" s="2">
        <v>46</v>
      </c>
      <c r="D4776" s="2" t="s">
        <v>39</v>
      </c>
      <c r="E4776" s="2" t="s">
        <v>24</v>
      </c>
      <c r="F4776" s="2" t="s">
        <v>25</v>
      </c>
      <c r="G4776" s="2" t="s">
        <v>26</v>
      </c>
      <c r="H4776" s="7">
        <v>361.57</v>
      </c>
      <c r="I4776" s="3">
        <v>45636</v>
      </c>
      <c r="J4776" s="3" t="str">
        <f>TEXT(NIgerian_Fintech[[#This Row],[TransactionDate]], "JJJJ")</f>
        <v>2024</v>
      </c>
      <c r="K4776" s="3" t="str">
        <f>TEXT(NIgerian_Fintech[[#This Row],[TransactionDate]], "MMMM")</f>
        <v>December</v>
      </c>
      <c r="L4776" s="3" t="str">
        <f>TEXT(NIgerian_Fintech[[#This Row],[TransactionDate]], "MM")</f>
        <v>12</v>
      </c>
      <c r="M4776" s="3" t="str">
        <f>TEXT(NIgerian_Fintech[[#This Row],[TransactionDate]], "tttt")</f>
        <v>Tuesday</v>
      </c>
      <c r="N4776" s="2" t="s">
        <v>21</v>
      </c>
    </row>
    <row r="4777" spans="1:14" ht="14.5" x14ac:dyDescent="0.35">
      <c r="A4777" s="2" t="s">
        <v>9584</v>
      </c>
      <c r="B4777" s="2" t="s">
        <v>9585</v>
      </c>
      <c r="C4777" s="2">
        <v>60</v>
      </c>
      <c r="D4777" s="2" t="s">
        <v>12</v>
      </c>
      <c r="E4777" s="2" t="s">
        <v>29</v>
      </c>
      <c r="F4777" s="2" t="s">
        <v>49</v>
      </c>
      <c r="G4777" s="2" t="s">
        <v>20</v>
      </c>
      <c r="H4777" s="7">
        <v>21974.62</v>
      </c>
      <c r="I4777" s="3">
        <v>45627</v>
      </c>
      <c r="J4777" s="3" t="str">
        <f>TEXT(NIgerian_Fintech[[#This Row],[TransactionDate]], "JJJJ")</f>
        <v>2024</v>
      </c>
      <c r="K4777" s="3" t="str">
        <f>TEXT(NIgerian_Fintech[[#This Row],[TransactionDate]], "MMMM")</f>
        <v>December</v>
      </c>
      <c r="L4777" s="3" t="str">
        <f>TEXT(NIgerian_Fintech[[#This Row],[TransactionDate]], "MM")</f>
        <v>12</v>
      </c>
      <c r="M4777" s="3" t="str">
        <f>TEXT(NIgerian_Fintech[[#This Row],[TransactionDate]], "tttt")</f>
        <v>Sunday</v>
      </c>
      <c r="N4777" s="2" t="s">
        <v>16</v>
      </c>
    </row>
    <row r="4778" spans="1:14" ht="14.5" x14ac:dyDescent="0.35">
      <c r="A4778" s="2" t="s">
        <v>9586</v>
      </c>
      <c r="B4778" s="2" t="s">
        <v>9587</v>
      </c>
      <c r="C4778" s="2">
        <v>49</v>
      </c>
      <c r="D4778" s="2" t="s">
        <v>12</v>
      </c>
      <c r="E4778" s="2" t="s">
        <v>52</v>
      </c>
      <c r="F4778" s="2" t="s">
        <v>55</v>
      </c>
      <c r="G4778" s="2" t="s">
        <v>15</v>
      </c>
      <c r="H4778" s="7">
        <v>1785.14</v>
      </c>
      <c r="I4778" s="3">
        <v>44999</v>
      </c>
      <c r="J4778" s="3" t="str">
        <f>TEXT(NIgerian_Fintech[[#This Row],[TransactionDate]], "JJJJ")</f>
        <v>2023</v>
      </c>
      <c r="K4778" s="3" t="str">
        <f>TEXT(NIgerian_Fintech[[#This Row],[TransactionDate]], "MMMM")</f>
        <v>March</v>
      </c>
      <c r="L4778" s="3" t="str">
        <f>TEXT(NIgerian_Fintech[[#This Row],[TransactionDate]], "MM")</f>
        <v>03</v>
      </c>
      <c r="M4778" s="3" t="str">
        <f>TEXT(NIgerian_Fintech[[#This Row],[TransactionDate]], "tttt")</f>
        <v>Tuesday</v>
      </c>
      <c r="N4778" s="2" t="s">
        <v>16</v>
      </c>
    </row>
    <row r="4779" spans="1:14" ht="14.5" x14ac:dyDescent="0.35">
      <c r="A4779" s="2" t="s">
        <v>9588</v>
      </c>
      <c r="B4779" s="2" t="s">
        <v>9589</v>
      </c>
      <c r="C4779" s="2">
        <v>43</v>
      </c>
      <c r="D4779" s="2" t="s">
        <v>12</v>
      </c>
      <c r="E4779" s="2" t="s">
        <v>52</v>
      </c>
      <c r="F4779" s="2" t="s">
        <v>14</v>
      </c>
      <c r="G4779" s="2" t="s">
        <v>36</v>
      </c>
      <c r="H4779" s="7">
        <v>21717.13</v>
      </c>
      <c r="I4779" s="3">
        <v>45644</v>
      </c>
      <c r="J4779" s="3" t="str">
        <f>TEXT(NIgerian_Fintech[[#This Row],[TransactionDate]], "JJJJ")</f>
        <v>2024</v>
      </c>
      <c r="K4779" s="3" t="str">
        <f>TEXT(NIgerian_Fintech[[#This Row],[TransactionDate]], "MMMM")</f>
        <v>December</v>
      </c>
      <c r="L4779" s="3" t="str">
        <f>TEXT(NIgerian_Fintech[[#This Row],[TransactionDate]], "MM")</f>
        <v>12</v>
      </c>
      <c r="M4779" s="3" t="str">
        <f>TEXT(NIgerian_Fintech[[#This Row],[TransactionDate]], "tttt")</f>
        <v>Wednesday</v>
      </c>
      <c r="N4779" s="2" t="s">
        <v>21</v>
      </c>
    </row>
    <row r="4780" spans="1:14" ht="14.5" x14ac:dyDescent="0.35">
      <c r="A4780" s="2" t="s">
        <v>9590</v>
      </c>
      <c r="B4780" s="2" t="s">
        <v>9591</v>
      </c>
      <c r="C4780" s="2">
        <v>33</v>
      </c>
      <c r="D4780" s="2" t="s">
        <v>39</v>
      </c>
      <c r="E4780" s="2" t="s">
        <v>24</v>
      </c>
      <c r="F4780" s="2" t="s">
        <v>35</v>
      </c>
      <c r="G4780" s="2" t="s">
        <v>30</v>
      </c>
      <c r="H4780" s="7">
        <v>19919.98</v>
      </c>
      <c r="I4780" s="3">
        <v>45469</v>
      </c>
      <c r="J4780" s="3" t="str">
        <f>TEXT(NIgerian_Fintech[[#This Row],[TransactionDate]], "JJJJ")</f>
        <v>2024</v>
      </c>
      <c r="K4780" s="3" t="str">
        <f>TEXT(NIgerian_Fintech[[#This Row],[TransactionDate]], "MMMM")</f>
        <v>June</v>
      </c>
      <c r="L4780" s="3" t="str">
        <f>TEXT(NIgerian_Fintech[[#This Row],[TransactionDate]], "MM")</f>
        <v>06</v>
      </c>
      <c r="M4780" s="3" t="str">
        <f>TEXT(NIgerian_Fintech[[#This Row],[TransactionDate]], "tttt")</f>
        <v>Wednesday</v>
      </c>
      <c r="N4780" s="2" t="s">
        <v>16</v>
      </c>
    </row>
    <row r="4781" spans="1:14" ht="14.5" x14ac:dyDescent="0.35">
      <c r="A4781" s="2" t="s">
        <v>9592</v>
      </c>
      <c r="B4781" s="2" t="s">
        <v>9593</v>
      </c>
      <c r="C4781" s="2">
        <v>42</v>
      </c>
      <c r="D4781" s="2" t="s">
        <v>12</v>
      </c>
      <c r="E4781" s="2" t="s">
        <v>64</v>
      </c>
      <c r="F4781" s="2" t="s">
        <v>55</v>
      </c>
      <c r="G4781" s="2" t="s">
        <v>36</v>
      </c>
      <c r="H4781" s="7">
        <v>6008.91</v>
      </c>
      <c r="I4781" s="3">
        <v>45557</v>
      </c>
      <c r="J4781" s="3" t="str">
        <f>TEXT(NIgerian_Fintech[[#This Row],[TransactionDate]], "JJJJ")</f>
        <v>2024</v>
      </c>
      <c r="K4781" s="3" t="str">
        <f>TEXT(NIgerian_Fintech[[#This Row],[TransactionDate]], "MMMM")</f>
        <v>September</v>
      </c>
      <c r="L4781" s="3" t="str">
        <f>TEXT(NIgerian_Fintech[[#This Row],[TransactionDate]], "MM")</f>
        <v>09</v>
      </c>
      <c r="M4781" s="3" t="str">
        <f>TEXT(NIgerian_Fintech[[#This Row],[TransactionDate]], "tttt")</f>
        <v>Sunday</v>
      </c>
      <c r="N4781" s="2" t="s">
        <v>16</v>
      </c>
    </row>
    <row r="4782" spans="1:14" ht="14.5" x14ac:dyDescent="0.35">
      <c r="A4782" s="2" t="s">
        <v>9594</v>
      </c>
      <c r="B4782" s="2" t="s">
        <v>9595</v>
      </c>
      <c r="C4782" s="2">
        <v>45</v>
      </c>
      <c r="D4782" s="2" t="s">
        <v>12</v>
      </c>
      <c r="E4782" s="2" t="s">
        <v>24</v>
      </c>
      <c r="F4782" s="2" t="s">
        <v>55</v>
      </c>
      <c r="G4782" s="2" t="s">
        <v>20</v>
      </c>
      <c r="H4782" s="7">
        <v>6886.09</v>
      </c>
      <c r="I4782" s="3">
        <v>45410</v>
      </c>
      <c r="J4782" s="3" t="str">
        <f>TEXT(NIgerian_Fintech[[#This Row],[TransactionDate]], "JJJJ")</f>
        <v>2024</v>
      </c>
      <c r="K4782" s="3" t="str">
        <f>TEXT(NIgerian_Fintech[[#This Row],[TransactionDate]], "MMMM")</f>
        <v>April</v>
      </c>
      <c r="L4782" s="3" t="str">
        <f>TEXT(NIgerian_Fintech[[#This Row],[TransactionDate]], "MM")</f>
        <v>04</v>
      </c>
      <c r="M4782" s="3" t="str">
        <f>TEXT(NIgerian_Fintech[[#This Row],[TransactionDate]], "tttt")</f>
        <v>Sunday</v>
      </c>
      <c r="N4782" s="2" t="s">
        <v>16</v>
      </c>
    </row>
    <row r="4783" spans="1:14" ht="14.5" x14ac:dyDescent="0.35">
      <c r="A4783" s="2" t="s">
        <v>9596</v>
      </c>
      <c r="B4783" s="2" t="s">
        <v>9597</v>
      </c>
      <c r="C4783" s="2">
        <v>26</v>
      </c>
      <c r="D4783" s="2" t="s">
        <v>12</v>
      </c>
      <c r="E4783" s="2" t="s">
        <v>64</v>
      </c>
      <c r="F4783" s="2" t="s">
        <v>55</v>
      </c>
      <c r="G4783" s="2" t="s">
        <v>30</v>
      </c>
      <c r="H4783" s="7">
        <v>3594.12</v>
      </c>
      <c r="I4783" s="3">
        <v>45597</v>
      </c>
      <c r="J4783" s="3" t="str">
        <f>TEXT(NIgerian_Fintech[[#This Row],[TransactionDate]], "JJJJ")</f>
        <v>2024</v>
      </c>
      <c r="K4783" s="3" t="str">
        <f>TEXT(NIgerian_Fintech[[#This Row],[TransactionDate]], "MMMM")</f>
        <v>November</v>
      </c>
      <c r="L4783" s="3" t="str">
        <f>TEXT(NIgerian_Fintech[[#This Row],[TransactionDate]], "MM")</f>
        <v>11</v>
      </c>
      <c r="M4783" s="3" t="str">
        <f>TEXT(NIgerian_Fintech[[#This Row],[TransactionDate]], "tttt")</f>
        <v>Friday</v>
      </c>
      <c r="N4783" s="2" t="s">
        <v>21</v>
      </c>
    </row>
    <row r="4784" spans="1:14" ht="14.5" x14ac:dyDescent="0.35">
      <c r="A4784" s="2" t="s">
        <v>9598</v>
      </c>
      <c r="B4784" s="2" t="s">
        <v>9599</v>
      </c>
      <c r="C4784" s="2">
        <v>18</v>
      </c>
      <c r="D4784" s="2" t="s">
        <v>12</v>
      </c>
      <c r="E4784" s="2" t="s">
        <v>29</v>
      </c>
      <c r="F4784" s="2" t="s">
        <v>14</v>
      </c>
      <c r="G4784" s="2" t="s">
        <v>36</v>
      </c>
      <c r="H4784" s="7">
        <v>57681.93</v>
      </c>
      <c r="I4784" s="3">
        <v>45181</v>
      </c>
      <c r="J4784" s="3" t="str">
        <f>TEXT(NIgerian_Fintech[[#This Row],[TransactionDate]], "JJJJ")</f>
        <v>2023</v>
      </c>
      <c r="K4784" s="3" t="str">
        <f>TEXT(NIgerian_Fintech[[#This Row],[TransactionDate]], "MMMM")</f>
        <v>September</v>
      </c>
      <c r="L4784" s="3" t="str">
        <f>TEXT(NIgerian_Fintech[[#This Row],[TransactionDate]], "MM")</f>
        <v>09</v>
      </c>
      <c r="M4784" s="3" t="str">
        <f>TEXT(NIgerian_Fintech[[#This Row],[TransactionDate]], "tttt")</f>
        <v>Tuesday</v>
      </c>
      <c r="N4784" s="2" t="s">
        <v>16</v>
      </c>
    </row>
    <row r="4785" spans="1:14" ht="14.5" x14ac:dyDescent="0.35">
      <c r="A4785" s="2" t="s">
        <v>9600</v>
      </c>
      <c r="B4785" s="2" t="s">
        <v>9601</v>
      </c>
      <c r="C4785" s="2">
        <v>46</v>
      </c>
      <c r="D4785" s="2" t="s">
        <v>39</v>
      </c>
      <c r="E4785" s="2" t="s">
        <v>64</v>
      </c>
      <c r="F4785" s="2" t="s">
        <v>14</v>
      </c>
      <c r="G4785" s="2" t="s">
        <v>26</v>
      </c>
      <c r="H4785" s="7">
        <v>11110.05</v>
      </c>
      <c r="I4785" s="3">
        <v>45544</v>
      </c>
      <c r="J4785" s="3" t="str">
        <f>TEXT(NIgerian_Fintech[[#This Row],[TransactionDate]], "JJJJ")</f>
        <v>2024</v>
      </c>
      <c r="K4785" s="3" t="str">
        <f>TEXT(NIgerian_Fintech[[#This Row],[TransactionDate]], "MMMM")</f>
        <v>September</v>
      </c>
      <c r="L4785" s="3" t="str">
        <f>TEXT(NIgerian_Fintech[[#This Row],[TransactionDate]], "MM")</f>
        <v>09</v>
      </c>
      <c r="M4785" s="3" t="str">
        <f>TEXT(NIgerian_Fintech[[#This Row],[TransactionDate]], "tttt")</f>
        <v>Monday</v>
      </c>
      <c r="N4785" s="2" t="s">
        <v>16</v>
      </c>
    </row>
    <row r="4786" spans="1:14" ht="14.5" x14ac:dyDescent="0.35">
      <c r="A4786" s="2" t="s">
        <v>9602</v>
      </c>
      <c r="B4786" s="2" t="s">
        <v>9603</v>
      </c>
      <c r="C4786" s="2">
        <v>39</v>
      </c>
      <c r="D4786" s="2" t="s">
        <v>39</v>
      </c>
      <c r="E4786" s="2" t="s">
        <v>93</v>
      </c>
      <c r="F4786" s="2" t="s">
        <v>49</v>
      </c>
      <c r="G4786" s="2" t="s">
        <v>15</v>
      </c>
      <c r="H4786" s="7">
        <v>30325.68</v>
      </c>
      <c r="I4786" s="3">
        <v>45124</v>
      </c>
      <c r="J4786" s="3" t="str">
        <f>TEXT(NIgerian_Fintech[[#This Row],[TransactionDate]], "JJJJ")</f>
        <v>2023</v>
      </c>
      <c r="K4786" s="3" t="str">
        <f>TEXT(NIgerian_Fintech[[#This Row],[TransactionDate]], "MMMM")</f>
        <v>July</v>
      </c>
      <c r="L4786" s="3" t="str">
        <f>TEXT(NIgerian_Fintech[[#This Row],[TransactionDate]], "MM")</f>
        <v>07</v>
      </c>
      <c r="M4786" s="3" t="str">
        <f>TEXT(NIgerian_Fintech[[#This Row],[TransactionDate]], "tttt")</f>
        <v>Monday</v>
      </c>
      <c r="N4786" s="2" t="s">
        <v>16</v>
      </c>
    </row>
    <row r="4787" spans="1:14" ht="14.5" x14ac:dyDescent="0.35">
      <c r="A4787" s="2" t="s">
        <v>9604</v>
      </c>
      <c r="B4787" s="2" t="s">
        <v>9605</v>
      </c>
      <c r="C4787" s="2">
        <v>33</v>
      </c>
      <c r="D4787" s="2" t="s">
        <v>39</v>
      </c>
      <c r="E4787" s="2" t="s">
        <v>74</v>
      </c>
      <c r="F4787" s="2" t="s">
        <v>14</v>
      </c>
      <c r="G4787" s="2" t="s">
        <v>36</v>
      </c>
      <c r="H4787" s="7">
        <v>5357.96</v>
      </c>
      <c r="I4787" s="3">
        <v>45353</v>
      </c>
      <c r="J4787" s="3" t="str">
        <f>TEXT(NIgerian_Fintech[[#This Row],[TransactionDate]], "JJJJ")</f>
        <v>2024</v>
      </c>
      <c r="K4787" s="3" t="str">
        <f>TEXT(NIgerian_Fintech[[#This Row],[TransactionDate]], "MMMM")</f>
        <v>March</v>
      </c>
      <c r="L4787" s="3" t="str">
        <f>TEXT(NIgerian_Fintech[[#This Row],[TransactionDate]], "MM")</f>
        <v>03</v>
      </c>
      <c r="M4787" s="3" t="str">
        <f>TEXT(NIgerian_Fintech[[#This Row],[TransactionDate]], "tttt")</f>
        <v>Saturday</v>
      </c>
      <c r="N4787" s="2" t="s">
        <v>16</v>
      </c>
    </row>
    <row r="4788" spans="1:14" ht="14.5" x14ac:dyDescent="0.35">
      <c r="A4788" s="2" t="s">
        <v>9606</v>
      </c>
      <c r="B4788" s="2" t="s">
        <v>9607</v>
      </c>
      <c r="C4788" s="2">
        <v>58</v>
      </c>
      <c r="D4788" s="2" t="s">
        <v>12</v>
      </c>
      <c r="E4788" s="2" t="s">
        <v>64</v>
      </c>
      <c r="F4788" s="2" t="s">
        <v>14</v>
      </c>
      <c r="G4788" s="2" t="s">
        <v>15</v>
      </c>
      <c r="H4788" s="7">
        <v>21457.23</v>
      </c>
      <c r="I4788" s="3">
        <v>45419</v>
      </c>
      <c r="J4788" s="3" t="str">
        <f>TEXT(NIgerian_Fintech[[#This Row],[TransactionDate]], "JJJJ")</f>
        <v>2024</v>
      </c>
      <c r="K4788" s="3" t="str">
        <f>TEXT(NIgerian_Fintech[[#This Row],[TransactionDate]], "MMMM")</f>
        <v>May</v>
      </c>
      <c r="L4788" s="3" t="str">
        <f>TEXT(NIgerian_Fintech[[#This Row],[TransactionDate]], "MM")</f>
        <v>05</v>
      </c>
      <c r="M4788" s="3" t="str">
        <f>TEXT(NIgerian_Fintech[[#This Row],[TransactionDate]], "tttt")</f>
        <v>Tuesday</v>
      </c>
      <c r="N4788" s="2" t="s">
        <v>16</v>
      </c>
    </row>
    <row r="4789" spans="1:14" ht="14.5" x14ac:dyDescent="0.35">
      <c r="A4789" s="2" t="s">
        <v>9608</v>
      </c>
      <c r="B4789" s="2" t="s">
        <v>9609</v>
      </c>
      <c r="C4789" s="2">
        <v>61</v>
      </c>
      <c r="D4789" s="2" t="s">
        <v>39</v>
      </c>
      <c r="E4789" s="2" t="s">
        <v>42</v>
      </c>
      <c r="F4789" s="2" t="s">
        <v>55</v>
      </c>
      <c r="G4789" s="2" t="s">
        <v>26</v>
      </c>
      <c r="H4789" s="7">
        <v>5946.32</v>
      </c>
      <c r="I4789" s="3">
        <v>45558</v>
      </c>
      <c r="J4789" s="3" t="str">
        <f>TEXT(NIgerian_Fintech[[#This Row],[TransactionDate]], "JJJJ")</f>
        <v>2024</v>
      </c>
      <c r="K4789" s="3" t="str">
        <f>TEXT(NIgerian_Fintech[[#This Row],[TransactionDate]], "MMMM")</f>
        <v>September</v>
      </c>
      <c r="L4789" s="3" t="str">
        <f>TEXT(NIgerian_Fintech[[#This Row],[TransactionDate]], "MM")</f>
        <v>09</v>
      </c>
      <c r="M4789" s="3" t="str">
        <f>TEXT(NIgerian_Fintech[[#This Row],[TransactionDate]], "tttt")</f>
        <v>Monday</v>
      </c>
      <c r="N4789" s="2" t="s">
        <v>16</v>
      </c>
    </row>
    <row r="4790" spans="1:14" ht="14.5" x14ac:dyDescent="0.35">
      <c r="A4790" s="2" t="s">
        <v>9610</v>
      </c>
      <c r="B4790" s="2" t="s">
        <v>9611</v>
      </c>
      <c r="C4790" s="2">
        <v>58</v>
      </c>
      <c r="D4790" s="2" t="s">
        <v>12</v>
      </c>
      <c r="E4790" s="2" t="s">
        <v>64</v>
      </c>
      <c r="F4790" s="2" t="s">
        <v>49</v>
      </c>
      <c r="G4790" s="2" t="s">
        <v>36</v>
      </c>
      <c r="H4790" s="7">
        <v>20161.2</v>
      </c>
      <c r="I4790" s="3">
        <v>45008</v>
      </c>
      <c r="J4790" s="3" t="str">
        <f>TEXT(NIgerian_Fintech[[#This Row],[TransactionDate]], "JJJJ")</f>
        <v>2023</v>
      </c>
      <c r="K4790" s="3" t="str">
        <f>TEXT(NIgerian_Fintech[[#This Row],[TransactionDate]], "MMMM")</f>
        <v>March</v>
      </c>
      <c r="L4790" s="3" t="str">
        <f>TEXT(NIgerian_Fintech[[#This Row],[TransactionDate]], "MM")</f>
        <v>03</v>
      </c>
      <c r="M4790" s="3" t="str">
        <f>TEXT(NIgerian_Fintech[[#This Row],[TransactionDate]], "tttt")</f>
        <v>Thursday</v>
      </c>
      <c r="N4790" s="2" t="s">
        <v>16</v>
      </c>
    </row>
    <row r="4791" spans="1:14" ht="14.5" x14ac:dyDescent="0.35">
      <c r="A4791" s="2" t="s">
        <v>9612</v>
      </c>
      <c r="B4791" s="2" t="s">
        <v>9613</v>
      </c>
      <c r="C4791" s="2">
        <v>24</v>
      </c>
      <c r="D4791" s="2" t="s">
        <v>39</v>
      </c>
      <c r="E4791" s="2" t="s">
        <v>42</v>
      </c>
      <c r="F4791" s="2" t="s">
        <v>19</v>
      </c>
      <c r="G4791" s="2" t="s">
        <v>20</v>
      </c>
      <c r="H4791" s="7">
        <v>1403.28</v>
      </c>
      <c r="I4791" s="3">
        <v>45234</v>
      </c>
      <c r="J4791" s="3" t="str">
        <f>TEXT(NIgerian_Fintech[[#This Row],[TransactionDate]], "JJJJ")</f>
        <v>2023</v>
      </c>
      <c r="K4791" s="3" t="str">
        <f>TEXT(NIgerian_Fintech[[#This Row],[TransactionDate]], "MMMM")</f>
        <v>November</v>
      </c>
      <c r="L4791" s="3" t="str">
        <f>TEXT(NIgerian_Fintech[[#This Row],[TransactionDate]], "MM")</f>
        <v>11</v>
      </c>
      <c r="M4791" s="3" t="str">
        <f>TEXT(NIgerian_Fintech[[#This Row],[TransactionDate]], "tttt")</f>
        <v>Saturday</v>
      </c>
      <c r="N4791" s="2" t="s">
        <v>21</v>
      </c>
    </row>
    <row r="4792" spans="1:14" ht="14.5" x14ac:dyDescent="0.35">
      <c r="A4792" s="2" t="s">
        <v>9614</v>
      </c>
      <c r="B4792" s="2" t="s">
        <v>9615</v>
      </c>
      <c r="C4792" s="2">
        <v>31</v>
      </c>
      <c r="D4792" s="2" t="s">
        <v>12</v>
      </c>
      <c r="E4792" s="2" t="s">
        <v>13</v>
      </c>
      <c r="F4792" s="2" t="s">
        <v>14</v>
      </c>
      <c r="G4792" s="2" t="s">
        <v>30</v>
      </c>
      <c r="H4792" s="7">
        <v>10129.51</v>
      </c>
      <c r="I4792" s="3">
        <v>45625</v>
      </c>
      <c r="J4792" s="3" t="str">
        <f>TEXT(NIgerian_Fintech[[#This Row],[TransactionDate]], "JJJJ")</f>
        <v>2024</v>
      </c>
      <c r="K4792" s="3" t="str">
        <f>TEXT(NIgerian_Fintech[[#This Row],[TransactionDate]], "MMMM")</f>
        <v>November</v>
      </c>
      <c r="L4792" s="3" t="str">
        <f>TEXT(NIgerian_Fintech[[#This Row],[TransactionDate]], "MM")</f>
        <v>11</v>
      </c>
      <c r="M4792" s="3" t="str">
        <f>TEXT(NIgerian_Fintech[[#This Row],[TransactionDate]], "tttt")</f>
        <v>Friday</v>
      </c>
      <c r="N4792" s="2" t="s">
        <v>16</v>
      </c>
    </row>
    <row r="4793" spans="1:14" ht="14.5" x14ac:dyDescent="0.35">
      <c r="A4793" s="2" t="s">
        <v>9616</v>
      </c>
      <c r="B4793" s="2" t="s">
        <v>9617</v>
      </c>
      <c r="C4793" s="2">
        <v>46</v>
      </c>
      <c r="D4793" s="2" t="s">
        <v>39</v>
      </c>
      <c r="E4793" s="2" t="s">
        <v>74</v>
      </c>
      <c r="F4793" s="2" t="s">
        <v>35</v>
      </c>
      <c r="G4793" s="2" t="s">
        <v>26</v>
      </c>
      <c r="H4793" s="7">
        <v>11353.91</v>
      </c>
      <c r="I4793" s="3">
        <v>45300</v>
      </c>
      <c r="J4793" s="3" t="str">
        <f>TEXT(NIgerian_Fintech[[#This Row],[TransactionDate]], "JJJJ")</f>
        <v>2024</v>
      </c>
      <c r="K4793" s="3" t="str">
        <f>TEXT(NIgerian_Fintech[[#This Row],[TransactionDate]], "MMMM")</f>
        <v>January</v>
      </c>
      <c r="L4793" s="3" t="str">
        <f>TEXT(NIgerian_Fintech[[#This Row],[TransactionDate]], "MM")</f>
        <v>01</v>
      </c>
      <c r="M4793" s="3" t="str">
        <f>TEXT(NIgerian_Fintech[[#This Row],[TransactionDate]], "tttt")</f>
        <v>Tuesday</v>
      </c>
      <c r="N4793" s="2" t="s">
        <v>21</v>
      </c>
    </row>
    <row r="4794" spans="1:14" ht="14.5" x14ac:dyDescent="0.35">
      <c r="A4794" s="2" t="s">
        <v>9618</v>
      </c>
      <c r="B4794" s="2" t="s">
        <v>9619</v>
      </c>
      <c r="C4794" s="2">
        <v>36</v>
      </c>
      <c r="D4794" s="2" t="s">
        <v>39</v>
      </c>
      <c r="E4794" s="2" t="s">
        <v>74</v>
      </c>
      <c r="F4794" s="2" t="s">
        <v>14</v>
      </c>
      <c r="G4794" s="2" t="s">
        <v>15</v>
      </c>
      <c r="H4794" s="7">
        <v>10676.1</v>
      </c>
      <c r="I4794" s="3">
        <v>45490</v>
      </c>
      <c r="J4794" s="3" t="str">
        <f>TEXT(NIgerian_Fintech[[#This Row],[TransactionDate]], "JJJJ")</f>
        <v>2024</v>
      </c>
      <c r="K4794" s="3" t="str">
        <f>TEXT(NIgerian_Fintech[[#This Row],[TransactionDate]], "MMMM")</f>
        <v>July</v>
      </c>
      <c r="L4794" s="3" t="str">
        <f>TEXT(NIgerian_Fintech[[#This Row],[TransactionDate]], "MM")</f>
        <v>07</v>
      </c>
      <c r="M4794" s="3" t="str">
        <f>TEXT(NIgerian_Fintech[[#This Row],[TransactionDate]], "tttt")</f>
        <v>Wednesday</v>
      </c>
      <c r="N4794" s="2" t="s">
        <v>16</v>
      </c>
    </row>
    <row r="4795" spans="1:14" ht="14.5" x14ac:dyDescent="0.35">
      <c r="A4795" s="2" t="s">
        <v>9620</v>
      </c>
      <c r="B4795" s="2" t="s">
        <v>9621</v>
      </c>
      <c r="C4795" s="2">
        <v>36</v>
      </c>
      <c r="D4795" s="2" t="s">
        <v>39</v>
      </c>
      <c r="E4795" s="2" t="s">
        <v>29</v>
      </c>
      <c r="F4795" s="2" t="s">
        <v>19</v>
      </c>
      <c r="G4795" s="2" t="s">
        <v>15</v>
      </c>
      <c r="H4795" s="7">
        <v>5924.47</v>
      </c>
      <c r="I4795" s="3">
        <v>45385</v>
      </c>
      <c r="J4795" s="3" t="str">
        <f>TEXT(NIgerian_Fintech[[#This Row],[TransactionDate]], "JJJJ")</f>
        <v>2024</v>
      </c>
      <c r="K4795" s="3" t="str">
        <f>TEXT(NIgerian_Fintech[[#This Row],[TransactionDate]], "MMMM")</f>
        <v>April</v>
      </c>
      <c r="L4795" s="3" t="str">
        <f>TEXT(NIgerian_Fintech[[#This Row],[TransactionDate]], "MM")</f>
        <v>04</v>
      </c>
      <c r="M4795" s="3" t="str">
        <f>TEXT(NIgerian_Fintech[[#This Row],[TransactionDate]], "tttt")</f>
        <v>Wednesday</v>
      </c>
      <c r="N4795" s="2" t="s">
        <v>16</v>
      </c>
    </row>
    <row r="4796" spans="1:14" ht="14.5" x14ac:dyDescent="0.35">
      <c r="A4796" s="2" t="s">
        <v>9622</v>
      </c>
      <c r="B4796" s="2" t="s">
        <v>9623</v>
      </c>
      <c r="C4796" s="2">
        <v>19</v>
      </c>
      <c r="D4796" s="2" t="s">
        <v>12</v>
      </c>
      <c r="E4796" s="2" t="s">
        <v>93</v>
      </c>
      <c r="F4796" s="2" t="s">
        <v>55</v>
      </c>
      <c r="G4796" s="2" t="s">
        <v>26</v>
      </c>
      <c r="H4796" s="7">
        <v>11517.48</v>
      </c>
      <c r="I4796" s="3">
        <v>45427</v>
      </c>
      <c r="J4796" s="3" t="str">
        <f>TEXT(NIgerian_Fintech[[#This Row],[TransactionDate]], "JJJJ")</f>
        <v>2024</v>
      </c>
      <c r="K4796" s="3" t="str">
        <f>TEXT(NIgerian_Fintech[[#This Row],[TransactionDate]], "MMMM")</f>
        <v>May</v>
      </c>
      <c r="L4796" s="3" t="str">
        <f>TEXT(NIgerian_Fintech[[#This Row],[TransactionDate]], "MM")</f>
        <v>05</v>
      </c>
      <c r="M4796" s="3" t="str">
        <f>TEXT(NIgerian_Fintech[[#This Row],[TransactionDate]], "tttt")</f>
        <v>Wednesday</v>
      </c>
      <c r="N4796" s="2" t="s">
        <v>16</v>
      </c>
    </row>
    <row r="4797" spans="1:14" ht="14.5" x14ac:dyDescent="0.35">
      <c r="A4797" s="2" t="s">
        <v>9624</v>
      </c>
      <c r="B4797" s="2" t="s">
        <v>9625</v>
      </c>
      <c r="C4797" s="2">
        <v>58</v>
      </c>
      <c r="D4797" s="2" t="s">
        <v>12</v>
      </c>
      <c r="E4797" s="2" t="s">
        <v>24</v>
      </c>
      <c r="F4797" s="2" t="s">
        <v>49</v>
      </c>
      <c r="G4797" s="2" t="s">
        <v>20</v>
      </c>
      <c r="H4797" s="7">
        <v>2737.31</v>
      </c>
      <c r="I4797" s="3">
        <v>45283</v>
      </c>
      <c r="J4797" s="3" t="str">
        <f>TEXT(NIgerian_Fintech[[#This Row],[TransactionDate]], "JJJJ")</f>
        <v>2023</v>
      </c>
      <c r="K4797" s="3" t="str">
        <f>TEXT(NIgerian_Fintech[[#This Row],[TransactionDate]], "MMMM")</f>
        <v>December</v>
      </c>
      <c r="L4797" s="3" t="str">
        <f>TEXT(NIgerian_Fintech[[#This Row],[TransactionDate]], "MM")</f>
        <v>12</v>
      </c>
      <c r="M4797" s="3" t="str">
        <f>TEXT(NIgerian_Fintech[[#This Row],[TransactionDate]], "tttt")</f>
        <v>Saturday</v>
      </c>
      <c r="N4797" s="2" t="s">
        <v>16</v>
      </c>
    </row>
    <row r="4798" spans="1:14" ht="14.5" x14ac:dyDescent="0.35">
      <c r="A4798" s="2" t="s">
        <v>9626</v>
      </c>
      <c r="B4798" s="2" t="s">
        <v>9627</v>
      </c>
      <c r="C4798" s="2">
        <v>62</v>
      </c>
      <c r="D4798" s="2" t="s">
        <v>12</v>
      </c>
      <c r="E4798" s="2" t="s">
        <v>93</v>
      </c>
      <c r="F4798" s="2" t="s">
        <v>55</v>
      </c>
      <c r="G4798" s="2" t="s">
        <v>20</v>
      </c>
      <c r="H4798" s="7">
        <v>9059.66</v>
      </c>
      <c r="I4798" s="3">
        <v>45222</v>
      </c>
      <c r="J4798" s="3" t="str">
        <f>TEXT(NIgerian_Fintech[[#This Row],[TransactionDate]], "JJJJ")</f>
        <v>2023</v>
      </c>
      <c r="K4798" s="3" t="str">
        <f>TEXT(NIgerian_Fintech[[#This Row],[TransactionDate]], "MMMM")</f>
        <v>October</v>
      </c>
      <c r="L4798" s="3" t="str">
        <f>TEXT(NIgerian_Fintech[[#This Row],[TransactionDate]], "MM")</f>
        <v>10</v>
      </c>
      <c r="M4798" s="3" t="str">
        <f>TEXT(NIgerian_Fintech[[#This Row],[TransactionDate]], "tttt")</f>
        <v>Monday</v>
      </c>
      <c r="N4798" s="2" t="s">
        <v>16</v>
      </c>
    </row>
    <row r="4799" spans="1:14" ht="14.5" x14ac:dyDescent="0.35">
      <c r="A4799" s="2" t="s">
        <v>9628</v>
      </c>
      <c r="B4799" s="2" t="s">
        <v>9629</v>
      </c>
      <c r="C4799" s="2">
        <v>32</v>
      </c>
      <c r="D4799" s="2" t="s">
        <v>39</v>
      </c>
      <c r="E4799" s="2" t="s">
        <v>52</v>
      </c>
      <c r="F4799" s="2" t="s">
        <v>25</v>
      </c>
      <c r="G4799" s="2" t="s">
        <v>15</v>
      </c>
      <c r="H4799" s="7">
        <v>8079.63</v>
      </c>
      <c r="I4799" s="3">
        <v>45506</v>
      </c>
      <c r="J4799" s="3" t="str">
        <f>TEXT(NIgerian_Fintech[[#This Row],[TransactionDate]], "JJJJ")</f>
        <v>2024</v>
      </c>
      <c r="K4799" s="3" t="str">
        <f>TEXT(NIgerian_Fintech[[#This Row],[TransactionDate]], "MMMM")</f>
        <v>August</v>
      </c>
      <c r="L4799" s="3" t="str">
        <f>TEXT(NIgerian_Fintech[[#This Row],[TransactionDate]], "MM")</f>
        <v>08</v>
      </c>
      <c r="M4799" s="3" t="str">
        <f>TEXT(NIgerian_Fintech[[#This Row],[TransactionDate]], "tttt")</f>
        <v>Friday</v>
      </c>
      <c r="N4799" s="2" t="s">
        <v>16</v>
      </c>
    </row>
    <row r="4800" spans="1:14" ht="14.5" x14ac:dyDescent="0.35">
      <c r="A4800" s="2" t="s">
        <v>9630</v>
      </c>
      <c r="B4800" s="2" t="s">
        <v>9631</v>
      </c>
      <c r="C4800" s="2">
        <v>20</v>
      </c>
      <c r="D4800" s="2" t="s">
        <v>12</v>
      </c>
      <c r="E4800" s="2" t="s">
        <v>13</v>
      </c>
      <c r="F4800" s="2" t="s">
        <v>14</v>
      </c>
      <c r="G4800" s="2" t="s">
        <v>26</v>
      </c>
      <c r="H4800" s="7">
        <v>3832.24</v>
      </c>
      <c r="I4800" s="3">
        <v>45226</v>
      </c>
      <c r="J4800" s="3" t="str">
        <f>TEXT(NIgerian_Fintech[[#This Row],[TransactionDate]], "JJJJ")</f>
        <v>2023</v>
      </c>
      <c r="K4800" s="3" t="str">
        <f>TEXT(NIgerian_Fintech[[#This Row],[TransactionDate]], "MMMM")</f>
        <v>October</v>
      </c>
      <c r="L4800" s="3" t="str">
        <f>TEXT(NIgerian_Fintech[[#This Row],[TransactionDate]], "MM")</f>
        <v>10</v>
      </c>
      <c r="M4800" s="3" t="str">
        <f>TEXT(NIgerian_Fintech[[#This Row],[TransactionDate]], "tttt")</f>
        <v>Friday</v>
      </c>
      <c r="N4800" s="2" t="s">
        <v>16</v>
      </c>
    </row>
    <row r="4801" spans="1:14" ht="14.5" x14ac:dyDescent="0.35">
      <c r="A4801" s="2" t="s">
        <v>9632</v>
      </c>
      <c r="B4801" s="2" t="s">
        <v>9633</v>
      </c>
      <c r="C4801" s="2">
        <v>28</v>
      </c>
      <c r="D4801" s="2" t="s">
        <v>12</v>
      </c>
      <c r="E4801" s="2" t="s">
        <v>29</v>
      </c>
      <c r="F4801" s="2" t="s">
        <v>35</v>
      </c>
      <c r="G4801" s="2" t="s">
        <v>26</v>
      </c>
      <c r="H4801" s="7">
        <v>15089.77</v>
      </c>
      <c r="I4801" s="3">
        <v>45572</v>
      </c>
      <c r="J4801" s="3" t="str">
        <f>TEXT(NIgerian_Fintech[[#This Row],[TransactionDate]], "JJJJ")</f>
        <v>2024</v>
      </c>
      <c r="K4801" s="3" t="str">
        <f>TEXT(NIgerian_Fintech[[#This Row],[TransactionDate]], "MMMM")</f>
        <v>October</v>
      </c>
      <c r="L4801" s="3" t="str">
        <f>TEXT(NIgerian_Fintech[[#This Row],[TransactionDate]], "MM")</f>
        <v>10</v>
      </c>
      <c r="M4801" s="3" t="str">
        <f>TEXT(NIgerian_Fintech[[#This Row],[TransactionDate]], "tttt")</f>
        <v>Monday</v>
      </c>
      <c r="N4801" s="2" t="s">
        <v>16</v>
      </c>
    </row>
    <row r="4802" spans="1:14" ht="14.5" x14ac:dyDescent="0.35">
      <c r="A4802" s="2" t="s">
        <v>9634</v>
      </c>
      <c r="B4802" s="2" t="s">
        <v>9635</v>
      </c>
      <c r="C4802" s="2">
        <v>63</v>
      </c>
      <c r="D4802" s="2" t="s">
        <v>12</v>
      </c>
      <c r="E4802" s="2" t="s">
        <v>93</v>
      </c>
      <c r="F4802" s="2" t="s">
        <v>25</v>
      </c>
      <c r="G4802" s="2" t="s">
        <v>30</v>
      </c>
      <c r="H4802" s="7">
        <v>843.3</v>
      </c>
      <c r="I4802" s="3">
        <v>45269</v>
      </c>
      <c r="J4802" s="3" t="str">
        <f>TEXT(NIgerian_Fintech[[#This Row],[TransactionDate]], "JJJJ")</f>
        <v>2023</v>
      </c>
      <c r="K4802" s="3" t="str">
        <f>TEXT(NIgerian_Fintech[[#This Row],[TransactionDate]], "MMMM")</f>
        <v>December</v>
      </c>
      <c r="L4802" s="3" t="str">
        <f>TEXT(NIgerian_Fintech[[#This Row],[TransactionDate]], "MM")</f>
        <v>12</v>
      </c>
      <c r="M4802" s="3" t="str">
        <f>TEXT(NIgerian_Fintech[[#This Row],[TransactionDate]], "tttt")</f>
        <v>Saturday</v>
      </c>
      <c r="N4802" s="2" t="s">
        <v>16</v>
      </c>
    </row>
    <row r="4803" spans="1:14" ht="14.5" x14ac:dyDescent="0.35">
      <c r="A4803" s="2" t="s">
        <v>9636</v>
      </c>
      <c r="B4803" s="2" t="s">
        <v>9637</v>
      </c>
      <c r="C4803" s="2">
        <v>47</v>
      </c>
      <c r="D4803" s="2" t="s">
        <v>12</v>
      </c>
      <c r="E4803" s="2" t="s">
        <v>42</v>
      </c>
      <c r="F4803" s="2" t="s">
        <v>14</v>
      </c>
      <c r="G4803" s="2" t="s">
        <v>15</v>
      </c>
      <c r="H4803" s="7">
        <v>1880.66</v>
      </c>
      <c r="I4803" s="3">
        <v>45046</v>
      </c>
      <c r="J4803" s="3" t="str">
        <f>TEXT(NIgerian_Fintech[[#This Row],[TransactionDate]], "JJJJ")</f>
        <v>2023</v>
      </c>
      <c r="K4803" s="3" t="str">
        <f>TEXT(NIgerian_Fintech[[#This Row],[TransactionDate]], "MMMM")</f>
        <v>April</v>
      </c>
      <c r="L4803" s="3" t="str">
        <f>TEXT(NIgerian_Fintech[[#This Row],[TransactionDate]], "MM")</f>
        <v>04</v>
      </c>
      <c r="M4803" s="3" t="str">
        <f>TEXT(NIgerian_Fintech[[#This Row],[TransactionDate]], "tttt")</f>
        <v>Sunday</v>
      </c>
      <c r="N4803" s="2" t="s">
        <v>16</v>
      </c>
    </row>
    <row r="4804" spans="1:14" ht="14.5" x14ac:dyDescent="0.35">
      <c r="A4804" s="2" t="s">
        <v>9638</v>
      </c>
      <c r="B4804" s="2" t="s">
        <v>9639</v>
      </c>
      <c r="C4804" s="2">
        <v>57</v>
      </c>
      <c r="D4804" s="2" t="s">
        <v>12</v>
      </c>
      <c r="E4804" s="2" t="s">
        <v>13</v>
      </c>
      <c r="F4804" s="2" t="s">
        <v>25</v>
      </c>
      <c r="G4804" s="2" t="s">
        <v>20</v>
      </c>
      <c r="H4804" s="7">
        <v>6370.51</v>
      </c>
      <c r="I4804" s="3">
        <v>45495</v>
      </c>
      <c r="J4804" s="3" t="str">
        <f>TEXT(NIgerian_Fintech[[#This Row],[TransactionDate]], "JJJJ")</f>
        <v>2024</v>
      </c>
      <c r="K4804" s="3" t="str">
        <f>TEXT(NIgerian_Fintech[[#This Row],[TransactionDate]], "MMMM")</f>
        <v>July</v>
      </c>
      <c r="L4804" s="3" t="str">
        <f>TEXT(NIgerian_Fintech[[#This Row],[TransactionDate]], "MM")</f>
        <v>07</v>
      </c>
      <c r="M4804" s="3" t="str">
        <f>TEXT(NIgerian_Fintech[[#This Row],[TransactionDate]], "tttt")</f>
        <v>Monday</v>
      </c>
      <c r="N4804" s="2" t="s">
        <v>16</v>
      </c>
    </row>
    <row r="4805" spans="1:14" ht="14.5" x14ac:dyDescent="0.35">
      <c r="A4805" s="2" t="s">
        <v>9640</v>
      </c>
      <c r="B4805" s="2" t="s">
        <v>9641</v>
      </c>
      <c r="C4805" s="2">
        <v>35</v>
      </c>
      <c r="D4805" s="2" t="s">
        <v>12</v>
      </c>
      <c r="E4805" s="2" t="s">
        <v>74</v>
      </c>
      <c r="F4805" s="2" t="s">
        <v>19</v>
      </c>
      <c r="G4805" s="2" t="s">
        <v>36</v>
      </c>
      <c r="H4805" s="7">
        <v>22231.89</v>
      </c>
      <c r="I4805" s="3">
        <v>45112</v>
      </c>
      <c r="J4805" s="3" t="str">
        <f>TEXT(NIgerian_Fintech[[#This Row],[TransactionDate]], "JJJJ")</f>
        <v>2023</v>
      </c>
      <c r="K4805" s="3" t="str">
        <f>TEXT(NIgerian_Fintech[[#This Row],[TransactionDate]], "MMMM")</f>
        <v>July</v>
      </c>
      <c r="L4805" s="3" t="str">
        <f>TEXT(NIgerian_Fintech[[#This Row],[TransactionDate]], "MM")</f>
        <v>07</v>
      </c>
      <c r="M4805" s="3" t="str">
        <f>TEXT(NIgerian_Fintech[[#This Row],[TransactionDate]], "tttt")</f>
        <v>Wednesday</v>
      </c>
      <c r="N4805" s="2" t="s">
        <v>16</v>
      </c>
    </row>
    <row r="4806" spans="1:14" ht="14.5" x14ac:dyDescent="0.35">
      <c r="A4806" s="2" t="s">
        <v>9642</v>
      </c>
      <c r="B4806" s="2" t="s">
        <v>9643</v>
      </c>
      <c r="C4806" s="2">
        <v>19</v>
      </c>
      <c r="D4806" s="2" t="s">
        <v>39</v>
      </c>
      <c r="E4806" s="2" t="s">
        <v>24</v>
      </c>
      <c r="F4806" s="2" t="s">
        <v>14</v>
      </c>
      <c r="G4806" s="2" t="s">
        <v>20</v>
      </c>
      <c r="H4806" s="7">
        <v>8560.42</v>
      </c>
      <c r="I4806" s="3">
        <v>45510</v>
      </c>
      <c r="J4806" s="3" t="str">
        <f>TEXT(NIgerian_Fintech[[#This Row],[TransactionDate]], "JJJJ")</f>
        <v>2024</v>
      </c>
      <c r="K4806" s="3" t="str">
        <f>TEXT(NIgerian_Fintech[[#This Row],[TransactionDate]], "MMMM")</f>
        <v>August</v>
      </c>
      <c r="L4806" s="3" t="str">
        <f>TEXT(NIgerian_Fintech[[#This Row],[TransactionDate]], "MM")</f>
        <v>08</v>
      </c>
      <c r="M4806" s="3" t="str">
        <f>TEXT(NIgerian_Fintech[[#This Row],[TransactionDate]], "tttt")</f>
        <v>Tuesday</v>
      </c>
      <c r="N4806" s="2" t="s">
        <v>16</v>
      </c>
    </row>
    <row r="4807" spans="1:14" ht="14.5" x14ac:dyDescent="0.35">
      <c r="A4807" s="2" t="s">
        <v>9644</v>
      </c>
      <c r="B4807" s="2" t="s">
        <v>9645</v>
      </c>
      <c r="C4807" s="2">
        <v>49</v>
      </c>
      <c r="D4807" s="2" t="s">
        <v>39</v>
      </c>
      <c r="E4807" s="2" t="s">
        <v>24</v>
      </c>
      <c r="F4807" s="2" t="s">
        <v>35</v>
      </c>
      <c r="G4807" s="2" t="s">
        <v>20</v>
      </c>
      <c r="H4807" s="7">
        <v>18455.830000000002</v>
      </c>
      <c r="I4807" s="3">
        <v>45084</v>
      </c>
      <c r="J4807" s="3" t="str">
        <f>TEXT(NIgerian_Fintech[[#This Row],[TransactionDate]], "JJJJ")</f>
        <v>2023</v>
      </c>
      <c r="K4807" s="3" t="str">
        <f>TEXT(NIgerian_Fintech[[#This Row],[TransactionDate]], "MMMM")</f>
        <v>June</v>
      </c>
      <c r="L4807" s="3" t="str">
        <f>TEXT(NIgerian_Fintech[[#This Row],[TransactionDate]], "MM")</f>
        <v>06</v>
      </c>
      <c r="M4807" s="3" t="str">
        <f>TEXT(NIgerian_Fintech[[#This Row],[TransactionDate]], "tttt")</f>
        <v>Wednesday</v>
      </c>
      <c r="N4807" s="2" t="s">
        <v>16</v>
      </c>
    </row>
    <row r="4808" spans="1:14" ht="14.5" x14ac:dyDescent="0.35">
      <c r="A4808" s="2" t="s">
        <v>9646</v>
      </c>
      <c r="B4808" s="2" t="s">
        <v>9647</v>
      </c>
      <c r="C4808" s="2">
        <v>25</v>
      </c>
      <c r="D4808" s="2" t="s">
        <v>12</v>
      </c>
      <c r="E4808" s="2" t="s">
        <v>42</v>
      </c>
      <c r="F4808" s="2" t="s">
        <v>14</v>
      </c>
      <c r="G4808" s="2" t="s">
        <v>36</v>
      </c>
      <c r="H4808" s="7">
        <v>7289.19</v>
      </c>
      <c r="I4808" s="3">
        <v>45154</v>
      </c>
      <c r="J4808" s="3" t="str">
        <f>TEXT(NIgerian_Fintech[[#This Row],[TransactionDate]], "JJJJ")</f>
        <v>2023</v>
      </c>
      <c r="K4808" s="3" t="str">
        <f>TEXT(NIgerian_Fintech[[#This Row],[TransactionDate]], "MMMM")</f>
        <v>August</v>
      </c>
      <c r="L4808" s="3" t="str">
        <f>TEXT(NIgerian_Fintech[[#This Row],[TransactionDate]], "MM")</f>
        <v>08</v>
      </c>
      <c r="M4808" s="3" t="str">
        <f>TEXT(NIgerian_Fintech[[#This Row],[TransactionDate]], "tttt")</f>
        <v>Wednesday</v>
      </c>
      <c r="N4808" s="2" t="s">
        <v>16</v>
      </c>
    </row>
    <row r="4809" spans="1:14" ht="14.5" x14ac:dyDescent="0.35">
      <c r="A4809" s="2" t="s">
        <v>9648</v>
      </c>
      <c r="B4809" s="2" t="s">
        <v>9649</v>
      </c>
      <c r="C4809" s="2">
        <v>39</v>
      </c>
      <c r="D4809" s="2" t="s">
        <v>39</v>
      </c>
      <c r="E4809" s="2" t="s">
        <v>29</v>
      </c>
      <c r="F4809" s="2" t="s">
        <v>25</v>
      </c>
      <c r="G4809" s="2" t="s">
        <v>15</v>
      </c>
      <c r="H4809" s="7">
        <v>15392.4</v>
      </c>
      <c r="I4809" s="3">
        <v>45234</v>
      </c>
      <c r="J4809" s="3" t="str">
        <f>TEXT(NIgerian_Fintech[[#This Row],[TransactionDate]], "JJJJ")</f>
        <v>2023</v>
      </c>
      <c r="K4809" s="3" t="str">
        <f>TEXT(NIgerian_Fintech[[#This Row],[TransactionDate]], "MMMM")</f>
        <v>November</v>
      </c>
      <c r="L4809" s="3" t="str">
        <f>TEXT(NIgerian_Fintech[[#This Row],[TransactionDate]], "MM")</f>
        <v>11</v>
      </c>
      <c r="M4809" s="3" t="str">
        <f>TEXT(NIgerian_Fintech[[#This Row],[TransactionDate]], "tttt")</f>
        <v>Saturday</v>
      </c>
      <c r="N4809" s="2" t="s">
        <v>16</v>
      </c>
    </row>
    <row r="4810" spans="1:14" ht="14.5" x14ac:dyDescent="0.35">
      <c r="A4810" s="2" t="s">
        <v>9650</v>
      </c>
      <c r="B4810" s="2" t="s">
        <v>9651</v>
      </c>
      <c r="C4810" s="2">
        <v>23</v>
      </c>
      <c r="D4810" s="2" t="s">
        <v>39</v>
      </c>
      <c r="E4810" s="2" t="s">
        <v>29</v>
      </c>
      <c r="F4810" s="2" t="s">
        <v>49</v>
      </c>
      <c r="G4810" s="2" t="s">
        <v>30</v>
      </c>
      <c r="H4810" s="7">
        <v>3942.25</v>
      </c>
      <c r="I4810" s="3">
        <v>45160</v>
      </c>
      <c r="J4810" s="3" t="str">
        <f>TEXT(NIgerian_Fintech[[#This Row],[TransactionDate]], "JJJJ")</f>
        <v>2023</v>
      </c>
      <c r="K4810" s="3" t="str">
        <f>TEXT(NIgerian_Fintech[[#This Row],[TransactionDate]], "MMMM")</f>
        <v>August</v>
      </c>
      <c r="L4810" s="3" t="str">
        <f>TEXT(NIgerian_Fintech[[#This Row],[TransactionDate]], "MM")</f>
        <v>08</v>
      </c>
      <c r="M4810" s="3" t="str">
        <f>TEXT(NIgerian_Fintech[[#This Row],[TransactionDate]], "tttt")</f>
        <v>Tuesday</v>
      </c>
      <c r="N4810" s="2" t="s">
        <v>16</v>
      </c>
    </row>
    <row r="4811" spans="1:14" ht="14.5" x14ac:dyDescent="0.35">
      <c r="A4811" s="2" t="s">
        <v>9652</v>
      </c>
      <c r="B4811" s="2" t="s">
        <v>9653</v>
      </c>
      <c r="C4811" s="2">
        <v>29</v>
      </c>
      <c r="D4811" s="2" t="s">
        <v>12</v>
      </c>
      <c r="E4811" s="2" t="s">
        <v>13</v>
      </c>
      <c r="F4811" s="2" t="s">
        <v>25</v>
      </c>
      <c r="G4811" s="2" t="s">
        <v>20</v>
      </c>
      <c r="H4811" s="7">
        <v>16881.689999999999</v>
      </c>
      <c r="I4811" s="3">
        <v>44937</v>
      </c>
      <c r="J4811" s="3" t="str">
        <f>TEXT(NIgerian_Fintech[[#This Row],[TransactionDate]], "JJJJ")</f>
        <v>2023</v>
      </c>
      <c r="K4811" s="3" t="str">
        <f>TEXT(NIgerian_Fintech[[#This Row],[TransactionDate]], "MMMM")</f>
        <v>January</v>
      </c>
      <c r="L4811" s="3" t="str">
        <f>TEXT(NIgerian_Fintech[[#This Row],[TransactionDate]], "MM")</f>
        <v>01</v>
      </c>
      <c r="M4811" s="3" t="str">
        <f>TEXT(NIgerian_Fintech[[#This Row],[TransactionDate]], "tttt")</f>
        <v>Wednesday</v>
      </c>
      <c r="N4811" s="2" t="s">
        <v>16</v>
      </c>
    </row>
    <row r="4812" spans="1:14" ht="14.5" x14ac:dyDescent="0.35">
      <c r="A4812" s="2" t="s">
        <v>9654</v>
      </c>
      <c r="B4812" s="2" t="s">
        <v>9655</v>
      </c>
      <c r="C4812" s="2">
        <v>64</v>
      </c>
      <c r="D4812" s="2" t="s">
        <v>12</v>
      </c>
      <c r="E4812" s="2" t="s">
        <v>74</v>
      </c>
      <c r="F4812" s="2" t="s">
        <v>14</v>
      </c>
      <c r="G4812" s="2" t="s">
        <v>20</v>
      </c>
      <c r="H4812" s="7">
        <v>5136.3999999999996</v>
      </c>
      <c r="I4812" s="3">
        <v>45101</v>
      </c>
      <c r="J4812" s="3" t="str">
        <f>TEXT(NIgerian_Fintech[[#This Row],[TransactionDate]], "JJJJ")</f>
        <v>2023</v>
      </c>
      <c r="K4812" s="3" t="str">
        <f>TEXT(NIgerian_Fintech[[#This Row],[TransactionDate]], "MMMM")</f>
        <v>June</v>
      </c>
      <c r="L4812" s="3" t="str">
        <f>TEXT(NIgerian_Fintech[[#This Row],[TransactionDate]], "MM")</f>
        <v>06</v>
      </c>
      <c r="M4812" s="3" t="str">
        <f>TEXT(NIgerian_Fintech[[#This Row],[TransactionDate]], "tttt")</f>
        <v>Saturday</v>
      </c>
      <c r="N4812" s="2" t="s">
        <v>16</v>
      </c>
    </row>
    <row r="4813" spans="1:14" ht="14.5" x14ac:dyDescent="0.35">
      <c r="A4813" s="2" t="s">
        <v>9656</v>
      </c>
      <c r="B4813" s="2" t="s">
        <v>9657</v>
      </c>
      <c r="C4813" s="2">
        <v>57</v>
      </c>
      <c r="D4813" s="2" t="s">
        <v>39</v>
      </c>
      <c r="E4813" s="2" t="s">
        <v>93</v>
      </c>
      <c r="F4813" s="2" t="s">
        <v>14</v>
      </c>
      <c r="G4813" s="2" t="s">
        <v>15</v>
      </c>
      <c r="H4813" s="7">
        <v>8183.28</v>
      </c>
      <c r="I4813" s="3">
        <v>45569</v>
      </c>
      <c r="J4813" s="3" t="str">
        <f>TEXT(NIgerian_Fintech[[#This Row],[TransactionDate]], "JJJJ")</f>
        <v>2024</v>
      </c>
      <c r="K4813" s="3" t="str">
        <f>TEXT(NIgerian_Fintech[[#This Row],[TransactionDate]], "MMMM")</f>
        <v>October</v>
      </c>
      <c r="L4813" s="3" t="str">
        <f>TEXT(NIgerian_Fintech[[#This Row],[TransactionDate]], "MM")</f>
        <v>10</v>
      </c>
      <c r="M4813" s="3" t="str">
        <f>TEXT(NIgerian_Fintech[[#This Row],[TransactionDate]], "tttt")</f>
        <v>Friday</v>
      </c>
      <c r="N4813" s="2" t="s">
        <v>16</v>
      </c>
    </row>
    <row r="4814" spans="1:14" ht="14.5" x14ac:dyDescent="0.35">
      <c r="A4814" s="2" t="s">
        <v>9658</v>
      </c>
      <c r="B4814" s="2" t="s">
        <v>9659</v>
      </c>
      <c r="C4814" s="2">
        <v>53</v>
      </c>
      <c r="D4814" s="2" t="s">
        <v>12</v>
      </c>
      <c r="E4814" s="2" t="s">
        <v>42</v>
      </c>
      <c r="F4814" s="2" t="s">
        <v>49</v>
      </c>
      <c r="G4814" s="2" t="s">
        <v>15</v>
      </c>
      <c r="H4814" s="7">
        <v>1934.41</v>
      </c>
      <c r="I4814" s="3">
        <v>44928</v>
      </c>
      <c r="J4814" s="3" t="str">
        <f>TEXT(NIgerian_Fintech[[#This Row],[TransactionDate]], "JJJJ")</f>
        <v>2023</v>
      </c>
      <c r="K4814" s="3" t="str">
        <f>TEXT(NIgerian_Fintech[[#This Row],[TransactionDate]], "MMMM")</f>
        <v>January</v>
      </c>
      <c r="L4814" s="3" t="str">
        <f>TEXT(NIgerian_Fintech[[#This Row],[TransactionDate]], "MM")</f>
        <v>01</v>
      </c>
      <c r="M4814" s="3" t="str">
        <f>TEXT(NIgerian_Fintech[[#This Row],[TransactionDate]], "tttt")</f>
        <v>Monday</v>
      </c>
      <c r="N4814" s="2" t="s">
        <v>16</v>
      </c>
    </row>
    <row r="4815" spans="1:14" ht="14.5" x14ac:dyDescent="0.35">
      <c r="A4815" s="2" t="s">
        <v>9660</v>
      </c>
      <c r="B4815" s="2" t="s">
        <v>9661</v>
      </c>
      <c r="C4815" s="2">
        <v>32</v>
      </c>
      <c r="D4815" s="2" t="s">
        <v>39</v>
      </c>
      <c r="E4815" s="2" t="s">
        <v>42</v>
      </c>
      <c r="F4815" s="2" t="s">
        <v>55</v>
      </c>
      <c r="G4815" s="2" t="s">
        <v>26</v>
      </c>
      <c r="H4815" s="7">
        <v>25311.56</v>
      </c>
      <c r="I4815" s="3">
        <v>45638</v>
      </c>
      <c r="J4815" s="3" t="str">
        <f>TEXT(NIgerian_Fintech[[#This Row],[TransactionDate]], "JJJJ")</f>
        <v>2024</v>
      </c>
      <c r="K4815" s="3" t="str">
        <f>TEXT(NIgerian_Fintech[[#This Row],[TransactionDate]], "MMMM")</f>
        <v>December</v>
      </c>
      <c r="L4815" s="3" t="str">
        <f>TEXT(NIgerian_Fintech[[#This Row],[TransactionDate]], "MM")</f>
        <v>12</v>
      </c>
      <c r="M4815" s="3" t="str">
        <f>TEXT(NIgerian_Fintech[[#This Row],[TransactionDate]], "tttt")</f>
        <v>Thursday</v>
      </c>
      <c r="N4815" s="2" t="s">
        <v>16</v>
      </c>
    </row>
    <row r="4816" spans="1:14" ht="14.5" x14ac:dyDescent="0.35">
      <c r="A4816" s="2" t="s">
        <v>9662</v>
      </c>
      <c r="B4816" s="2" t="s">
        <v>9663</v>
      </c>
      <c r="C4816" s="2">
        <v>45</v>
      </c>
      <c r="D4816" s="2" t="s">
        <v>39</v>
      </c>
      <c r="E4816" s="2" t="s">
        <v>74</v>
      </c>
      <c r="F4816" s="2" t="s">
        <v>49</v>
      </c>
      <c r="G4816" s="2" t="s">
        <v>15</v>
      </c>
      <c r="H4816" s="7">
        <v>12088.48</v>
      </c>
      <c r="I4816" s="3">
        <v>45108</v>
      </c>
      <c r="J4816" s="3" t="str">
        <f>TEXT(NIgerian_Fintech[[#This Row],[TransactionDate]], "JJJJ")</f>
        <v>2023</v>
      </c>
      <c r="K4816" s="3" t="str">
        <f>TEXT(NIgerian_Fintech[[#This Row],[TransactionDate]], "MMMM")</f>
        <v>July</v>
      </c>
      <c r="L4816" s="3" t="str">
        <f>TEXT(NIgerian_Fintech[[#This Row],[TransactionDate]], "MM")</f>
        <v>07</v>
      </c>
      <c r="M4816" s="3" t="str">
        <f>TEXT(NIgerian_Fintech[[#This Row],[TransactionDate]], "tttt")</f>
        <v>Saturday</v>
      </c>
      <c r="N4816" s="2" t="s">
        <v>16</v>
      </c>
    </row>
    <row r="4817" spans="1:14" ht="14.5" x14ac:dyDescent="0.35">
      <c r="A4817" s="2" t="s">
        <v>9664</v>
      </c>
      <c r="B4817" s="2" t="s">
        <v>9665</v>
      </c>
      <c r="C4817" s="2">
        <v>62</v>
      </c>
      <c r="D4817" s="2" t="s">
        <v>39</v>
      </c>
      <c r="E4817" s="2" t="s">
        <v>42</v>
      </c>
      <c r="F4817" s="2" t="s">
        <v>55</v>
      </c>
      <c r="G4817" s="2" t="s">
        <v>15</v>
      </c>
      <c r="H4817" s="7">
        <v>19579.66</v>
      </c>
      <c r="I4817" s="3">
        <v>45276</v>
      </c>
      <c r="J4817" s="3" t="str">
        <f>TEXT(NIgerian_Fintech[[#This Row],[TransactionDate]], "JJJJ")</f>
        <v>2023</v>
      </c>
      <c r="K4817" s="3" t="str">
        <f>TEXT(NIgerian_Fintech[[#This Row],[TransactionDate]], "MMMM")</f>
        <v>December</v>
      </c>
      <c r="L4817" s="3" t="str">
        <f>TEXT(NIgerian_Fintech[[#This Row],[TransactionDate]], "MM")</f>
        <v>12</v>
      </c>
      <c r="M4817" s="3" t="str">
        <f>TEXT(NIgerian_Fintech[[#This Row],[TransactionDate]], "tttt")</f>
        <v>Saturday</v>
      </c>
      <c r="N4817" s="2" t="s">
        <v>16</v>
      </c>
    </row>
    <row r="4818" spans="1:14" ht="14.5" x14ac:dyDescent="0.35">
      <c r="A4818" s="2" t="s">
        <v>9666</v>
      </c>
      <c r="B4818" s="2" t="s">
        <v>9667</v>
      </c>
      <c r="C4818" s="2">
        <v>35</v>
      </c>
      <c r="D4818" s="2" t="s">
        <v>12</v>
      </c>
      <c r="E4818" s="2" t="s">
        <v>24</v>
      </c>
      <c r="F4818" s="2" t="s">
        <v>35</v>
      </c>
      <c r="G4818" s="2" t="s">
        <v>20</v>
      </c>
      <c r="H4818" s="7">
        <v>2330.21</v>
      </c>
      <c r="I4818" s="3">
        <v>45565</v>
      </c>
      <c r="J4818" s="3" t="str">
        <f>TEXT(NIgerian_Fintech[[#This Row],[TransactionDate]], "JJJJ")</f>
        <v>2024</v>
      </c>
      <c r="K4818" s="3" t="str">
        <f>TEXT(NIgerian_Fintech[[#This Row],[TransactionDate]], "MMMM")</f>
        <v>September</v>
      </c>
      <c r="L4818" s="3" t="str">
        <f>TEXT(NIgerian_Fintech[[#This Row],[TransactionDate]], "MM")</f>
        <v>09</v>
      </c>
      <c r="M4818" s="3" t="str">
        <f>TEXT(NIgerian_Fintech[[#This Row],[TransactionDate]], "tttt")</f>
        <v>Monday</v>
      </c>
      <c r="N4818" s="2" t="s">
        <v>16</v>
      </c>
    </row>
    <row r="4819" spans="1:14" ht="14.5" x14ac:dyDescent="0.35">
      <c r="A4819" s="2" t="s">
        <v>9668</v>
      </c>
      <c r="B4819" s="2" t="s">
        <v>9669</v>
      </c>
      <c r="C4819" s="2">
        <v>19</v>
      </c>
      <c r="D4819" s="2" t="s">
        <v>39</v>
      </c>
      <c r="E4819" s="2" t="s">
        <v>93</v>
      </c>
      <c r="F4819" s="2" t="s">
        <v>14</v>
      </c>
      <c r="G4819" s="2" t="s">
        <v>30</v>
      </c>
      <c r="H4819" s="7">
        <v>700.84</v>
      </c>
      <c r="I4819" s="3">
        <v>45308</v>
      </c>
      <c r="J4819" s="3" t="str">
        <f>TEXT(NIgerian_Fintech[[#This Row],[TransactionDate]], "JJJJ")</f>
        <v>2024</v>
      </c>
      <c r="K4819" s="3" t="str">
        <f>TEXT(NIgerian_Fintech[[#This Row],[TransactionDate]], "MMMM")</f>
        <v>January</v>
      </c>
      <c r="L4819" s="3" t="str">
        <f>TEXT(NIgerian_Fintech[[#This Row],[TransactionDate]], "MM")</f>
        <v>01</v>
      </c>
      <c r="M4819" s="3" t="str">
        <f>TEXT(NIgerian_Fintech[[#This Row],[TransactionDate]], "tttt")</f>
        <v>Wednesday</v>
      </c>
      <c r="N4819" s="2" t="s">
        <v>16</v>
      </c>
    </row>
    <row r="4820" spans="1:14" ht="14.5" x14ac:dyDescent="0.35">
      <c r="A4820" s="2" t="s">
        <v>9670</v>
      </c>
      <c r="B4820" s="2" t="s">
        <v>9671</v>
      </c>
      <c r="C4820" s="2">
        <v>30</v>
      </c>
      <c r="D4820" s="2" t="s">
        <v>12</v>
      </c>
      <c r="E4820" s="2" t="s">
        <v>93</v>
      </c>
      <c r="F4820" s="2" t="s">
        <v>19</v>
      </c>
      <c r="G4820" s="2" t="s">
        <v>20</v>
      </c>
      <c r="H4820" s="7">
        <v>4112.96</v>
      </c>
      <c r="I4820" s="3">
        <v>45223</v>
      </c>
      <c r="J4820" s="3" t="str">
        <f>TEXT(NIgerian_Fintech[[#This Row],[TransactionDate]], "JJJJ")</f>
        <v>2023</v>
      </c>
      <c r="K4820" s="3" t="str">
        <f>TEXT(NIgerian_Fintech[[#This Row],[TransactionDate]], "MMMM")</f>
        <v>October</v>
      </c>
      <c r="L4820" s="3" t="str">
        <f>TEXT(NIgerian_Fintech[[#This Row],[TransactionDate]], "MM")</f>
        <v>10</v>
      </c>
      <c r="M4820" s="3" t="str">
        <f>TEXT(NIgerian_Fintech[[#This Row],[TransactionDate]], "tttt")</f>
        <v>Tuesday</v>
      </c>
      <c r="N4820" s="2" t="s">
        <v>16</v>
      </c>
    </row>
    <row r="4821" spans="1:14" ht="14.5" x14ac:dyDescent="0.35">
      <c r="A4821" s="2" t="s">
        <v>9672</v>
      </c>
      <c r="B4821" s="2" t="s">
        <v>9673</v>
      </c>
      <c r="C4821" s="2">
        <v>62</v>
      </c>
      <c r="D4821" s="2" t="s">
        <v>12</v>
      </c>
      <c r="E4821" s="2" t="s">
        <v>93</v>
      </c>
      <c r="F4821" s="2" t="s">
        <v>19</v>
      </c>
      <c r="G4821" s="2" t="s">
        <v>15</v>
      </c>
      <c r="H4821" s="7">
        <v>7270.87</v>
      </c>
      <c r="I4821" s="3">
        <v>45123</v>
      </c>
      <c r="J4821" s="3" t="str">
        <f>TEXT(NIgerian_Fintech[[#This Row],[TransactionDate]], "JJJJ")</f>
        <v>2023</v>
      </c>
      <c r="K4821" s="3" t="str">
        <f>TEXT(NIgerian_Fintech[[#This Row],[TransactionDate]], "MMMM")</f>
        <v>July</v>
      </c>
      <c r="L4821" s="3" t="str">
        <f>TEXT(NIgerian_Fintech[[#This Row],[TransactionDate]], "MM")</f>
        <v>07</v>
      </c>
      <c r="M4821" s="3" t="str">
        <f>TEXT(NIgerian_Fintech[[#This Row],[TransactionDate]], "tttt")</f>
        <v>Sunday</v>
      </c>
      <c r="N4821" s="2" t="s">
        <v>16</v>
      </c>
    </row>
    <row r="4822" spans="1:14" ht="14.5" x14ac:dyDescent="0.35">
      <c r="A4822" s="2" t="s">
        <v>9674</v>
      </c>
      <c r="B4822" s="2" t="s">
        <v>9675</v>
      </c>
      <c r="C4822" s="2">
        <v>32</v>
      </c>
      <c r="D4822" s="2" t="s">
        <v>12</v>
      </c>
      <c r="E4822" s="2" t="s">
        <v>74</v>
      </c>
      <c r="F4822" s="2" t="s">
        <v>25</v>
      </c>
      <c r="G4822" s="2" t="s">
        <v>26</v>
      </c>
      <c r="H4822" s="7">
        <v>16213.58</v>
      </c>
      <c r="I4822" s="3">
        <v>45212</v>
      </c>
      <c r="J4822" s="3" t="str">
        <f>TEXT(NIgerian_Fintech[[#This Row],[TransactionDate]], "JJJJ")</f>
        <v>2023</v>
      </c>
      <c r="K4822" s="3" t="str">
        <f>TEXT(NIgerian_Fintech[[#This Row],[TransactionDate]], "MMMM")</f>
        <v>October</v>
      </c>
      <c r="L4822" s="3" t="str">
        <f>TEXT(NIgerian_Fintech[[#This Row],[TransactionDate]], "MM")</f>
        <v>10</v>
      </c>
      <c r="M4822" s="3" t="str">
        <f>TEXT(NIgerian_Fintech[[#This Row],[TransactionDate]], "tttt")</f>
        <v>Friday</v>
      </c>
      <c r="N4822" s="2" t="s">
        <v>16</v>
      </c>
    </row>
    <row r="4823" spans="1:14" ht="14.5" x14ac:dyDescent="0.35">
      <c r="A4823" s="2" t="s">
        <v>9676</v>
      </c>
      <c r="B4823" s="2" t="s">
        <v>9677</v>
      </c>
      <c r="C4823" s="2">
        <v>37</v>
      </c>
      <c r="D4823" s="2" t="s">
        <v>12</v>
      </c>
      <c r="E4823" s="2" t="s">
        <v>64</v>
      </c>
      <c r="F4823" s="2" t="s">
        <v>49</v>
      </c>
      <c r="G4823" s="2" t="s">
        <v>30</v>
      </c>
      <c r="H4823" s="7">
        <v>5070.43</v>
      </c>
      <c r="I4823" s="3">
        <v>45482</v>
      </c>
      <c r="J4823" s="3" t="str">
        <f>TEXT(NIgerian_Fintech[[#This Row],[TransactionDate]], "JJJJ")</f>
        <v>2024</v>
      </c>
      <c r="K4823" s="3" t="str">
        <f>TEXT(NIgerian_Fintech[[#This Row],[TransactionDate]], "MMMM")</f>
        <v>July</v>
      </c>
      <c r="L4823" s="3" t="str">
        <f>TEXT(NIgerian_Fintech[[#This Row],[TransactionDate]], "MM")</f>
        <v>07</v>
      </c>
      <c r="M4823" s="3" t="str">
        <f>TEXT(NIgerian_Fintech[[#This Row],[TransactionDate]], "tttt")</f>
        <v>Tuesday</v>
      </c>
      <c r="N4823" s="2" t="s">
        <v>16</v>
      </c>
    </row>
    <row r="4824" spans="1:14" ht="14.5" x14ac:dyDescent="0.35">
      <c r="A4824" s="2" t="s">
        <v>9678</v>
      </c>
      <c r="B4824" s="2" t="s">
        <v>9679</v>
      </c>
      <c r="C4824" s="2">
        <v>46</v>
      </c>
      <c r="D4824" s="2" t="s">
        <v>12</v>
      </c>
      <c r="E4824" s="2" t="s">
        <v>64</v>
      </c>
      <c r="F4824" s="2" t="s">
        <v>49</v>
      </c>
      <c r="G4824" s="2" t="s">
        <v>26</v>
      </c>
      <c r="H4824" s="7">
        <v>3146.54</v>
      </c>
      <c r="I4824" s="3">
        <v>45448</v>
      </c>
      <c r="J4824" s="3" t="str">
        <f>TEXT(NIgerian_Fintech[[#This Row],[TransactionDate]], "JJJJ")</f>
        <v>2024</v>
      </c>
      <c r="K4824" s="3" t="str">
        <f>TEXT(NIgerian_Fintech[[#This Row],[TransactionDate]], "MMMM")</f>
        <v>June</v>
      </c>
      <c r="L4824" s="3" t="str">
        <f>TEXT(NIgerian_Fintech[[#This Row],[TransactionDate]], "MM")</f>
        <v>06</v>
      </c>
      <c r="M4824" s="3" t="str">
        <f>TEXT(NIgerian_Fintech[[#This Row],[TransactionDate]], "tttt")</f>
        <v>Wednesday</v>
      </c>
      <c r="N4824" s="2" t="s">
        <v>16</v>
      </c>
    </row>
    <row r="4825" spans="1:14" ht="14.5" x14ac:dyDescent="0.35">
      <c r="A4825" s="2" t="s">
        <v>9680</v>
      </c>
      <c r="B4825" s="2" t="s">
        <v>9681</v>
      </c>
      <c r="C4825" s="2">
        <v>59</v>
      </c>
      <c r="D4825" s="2" t="s">
        <v>39</v>
      </c>
      <c r="E4825" s="2" t="s">
        <v>29</v>
      </c>
      <c r="F4825" s="2" t="s">
        <v>19</v>
      </c>
      <c r="G4825" s="2" t="s">
        <v>36</v>
      </c>
      <c r="H4825" s="7">
        <v>4660.84</v>
      </c>
      <c r="I4825" s="3">
        <v>45151</v>
      </c>
      <c r="J4825" s="3" t="str">
        <f>TEXT(NIgerian_Fintech[[#This Row],[TransactionDate]], "JJJJ")</f>
        <v>2023</v>
      </c>
      <c r="K4825" s="3" t="str">
        <f>TEXT(NIgerian_Fintech[[#This Row],[TransactionDate]], "MMMM")</f>
        <v>August</v>
      </c>
      <c r="L4825" s="3" t="str">
        <f>TEXT(NIgerian_Fintech[[#This Row],[TransactionDate]], "MM")</f>
        <v>08</v>
      </c>
      <c r="M4825" s="3" t="str">
        <f>TEXT(NIgerian_Fintech[[#This Row],[TransactionDate]], "tttt")</f>
        <v>Sunday</v>
      </c>
      <c r="N4825" s="2" t="s">
        <v>16</v>
      </c>
    </row>
    <row r="4826" spans="1:14" ht="14.5" x14ac:dyDescent="0.35">
      <c r="A4826" s="2" t="s">
        <v>9682</v>
      </c>
      <c r="B4826" s="2" t="s">
        <v>9683</v>
      </c>
      <c r="C4826" s="2">
        <v>46</v>
      </c>
      <c r="D4826" s="2" t="s">
        <v>12</v>
      </c>
      <c r="E4826" s="2" t="s">
        <v>29</v>
      </c>
      <c r="F4826" s="2" t="s">
        <v>55</v>
      </c>
      <c r="G4826" s="2" t="s">
        <v>26</v>
      </c>
      <c r="H4826" s="7">
        <v>12160.7</v>
      </c>
      <c r="I4826" s="3">
        <v>45654</v>
      </c>
      <c r="J4826" s="3" t="str">
        <f>TEXT(NIgerian_Fintech[[#This Row],[TransactionDate]], "JJJJ")</f>
        <v>2024</v>
      </c>
      <c r="K4826" s="3" t="str">
        <f>TEXT(NIgerian_Fintech[[#This Row],[TransactionDate]], "MMMM")</f>
        <v>December</v>
      </c>
      <c r="L4826" s="3" t="str">
        <f>TEXT(NIgerian_Fintech[[#This Row],[TransactionDate]], "MM")</f>
        <v>12</v>
      </c>
      <c r="M4826" s="3" t="str">
        <f>TEXT(NIgerian_Fintech[[#This Row],[TransactionDate]], "tttt")</f>
        <v>Saturday</v>
      </c>
      <c r="N4826" s="2" t="s">
        <v>16</v>
      </c>
    </row>
    <row r="4827" spans="1:14" ht="14.5" x14ac:dyDescent="0.35">
      <c r="A4827" s="2" t="s">
        <v>9684</v>
      </c>
      <c r="B4827" s="2" t="s">
        <v>9685</v>
      </c>
      <c r="C4827" s="2">
        <v>20</v>
      </c>
      <c r="D4827" s="2" t="s">
        <v>12</v>
      </c>
      <c r="E4827" s="2" t="s">
        <v>24</v>
      </c>
      <c r="F4827" s="2" t="s">
        <v>49</v>
      </c>
      <c r="G4827" s="2" t="s">
        <v>26</v>
      </c>
      <c r="H4827" s="7">
        <v>4098.0200000000004</v>
      </c>
      <c r="I4827" s="3">
        <v>45649</v>
      </c>
      <c r="J4827" s="3" t="str">
        <f>TEXT(NIgerian_Fintech[[#This Row],[TransactionDate]], "JJJJ")</f>
        <v>2024</v>
      </c>
      <c r="K4827" s="3" t="str">
        <f>TEXT(NIgerian_Fintech[[#This Row],[TransactionDate]], "MMMM")</f>
        <v>December</v>
      </c>
      <c r="L4827" s="3" t="str">
        <f>TEXT(NIgerian_Fintech[[#This Row],[TransactionDate]], "MM")</f>
        <v>12</v>
      </c>
      <c r="M4827" s="3" t="str">
        <f>TEXT(NIgerian_Fintech[[#This Row],[TransactionDate]], "tttt")</f>
        <v>Monday</v>
      </c>
      <c r="N4827" s="2" t="s">
        <v>16</v>
      </c>
    </row>
    <row r="4828" spans="1:14" ht="14.5" x14ac:dyDescent="0.35">
      <c r="A4828" s="2" t="s">
        <v>9686</v>
      </c>
      <c r="B4828" s="2" t="s">
        <v>9687</v>
      </c>
      <c r="C4828" s="2">
        <v>36</v>
      </c>
      <c r="D4828" s="2" t="s">
        <v>12</v>
      </c>
      <c r="E4828" s="2" t="s">
        <v>42</v>
      </c>
      <c r="F4828" s="2" t="s">
        <v>55</v>
      </c>
      <c r="G4828" s="2" t="s">
        <v>15</v>
      </c>
      <c r="H4828" s="7">
        <v>38711.51</v>
      </c>
      <c r="I4828" s="3">
        <v>45212</v>
      </c>
      <c r="J4828" s="3" t="str">
        <f>TEXT(NIgerian_Fintech[[#This Row],[TransactionDate]], "JJJJ")</f>
        <v>2023</v>
      </c>
      <c r="K4828" s="3" t="str">
        <f>TEXT(NIgerian_Fintech[[#This Row],[TransactionDate]], "MMMM")</f>
        <v>October</v>
      </c>
      <c r="L4828" s="3" t="str">
        <f>TEXT(NIgerian_Fintech[[#This Row],[TransactionDate]], "MM")</f>
        <v>10</v>
      </c>
      <c r="M4828" s="3" t="str">
        <f>TEXT(NIgerian_Fintech[[#This Row],[TransactionDate]], "tttt")</f>
        <v>Friday</v>
      </c>
      <c r="N4828" s="2" t="s">
        <v>16</v>
      </c>
    </row>
    <row r="4829" spans="1:14" ht="14.5" x14ac:dyDescent="0.35">
      <c r="A4829" s="2" t="s">
        <v>9688</v>
      </c>
      <c r="B4829" s="2" t="s">
        <v>9689</v>
      </c>
      <c r="C4829" s="2">
        <v>20</v>
      </c>
      <c r="D4829" s="2" t="s">
        <v>12</v>
      </c>
      <c r="E4829" s="2" t="s">
        <v>93</v>
      </c>
      <c r="F4829" s="2" t="s">
        <v>55</v>
      </c>
      <c r="G4829" s="2" t="s">
        <v>15</v>
      </c>
      <c r="H4829" s="7">
        <v>1923.47</v>
      </c>
      <c r="I4829" s="3">
        <v>45655</v>
      </c>
      <c r="J4829" s="3" t="str">
        <f>TEXT(NIgerian_Fintech[[#This Row],[TransactionDate]], "JJJJ")</f>
        <v>2024</v>
      </c>
      <c r="K4829" s="3" t="str">
        <f>TEXT(NIgerian_Fintech[[#This Row],[TransactionDate]], "MMMM")</f>
        <v>December</v>
      </c>
      <c r="L4829" s="3" t="str">
        <f>TEXT(NIgerian_Fintech[[#This Row],[TransactionDate]], "MM")</f>
        <v>12</v>
      </c>
      <c r="M4829" s="3" t="str">
        <f>TEXT(NIgerian_Fintech[[#This Row],[TransactionDate]], "tttt")</f>
        <v>Sunday</v>
      </c>
      <c r="N4829" s="2" t="s">
        <v>21</v>
      </c>
    </row>
    <row r="4830" spans="1:14" ht="14.5" x14ac:dyDescent="0.35">
      <c r="A4830" s="2" t="s">
        <v>9690</v>
      </c>
      <c r="B4830" s="2" t="s">
        <v>9691</v>
      </c>
      <c r="C4830" s="2">
        <v>31</v>
      </c>
      <c r="D4830" s="2" t="s">
        <v>12</v>
      </c>
      <c r="E4830" s="2" t="s">
        <v>42</v>
      </c>
      <c r="F4830" s="2" t="s">
        <v>55</v>
      </c>
      <c r="G4830" s="2" t="s">
        <v>15</v>
      </c>
      <c r="H4830" s="7">
        <v>13987.56</v>
      </c>
      <c r="I4830" s="3">
        <v>45257</v>
      </c>
      <c r="J4830" s="3" t="str">
        <f>TEXT(NIgerian_Fintech[[#This Row],[TransactionDate]], "JJJJ")</f>
        <v>2023</v>
      </c>
      <c r="K4830" s="3" t="str">
        <f>TEXT(NIgerian_Fintech[[#This Row],[TransactionDate]], "MMMM")</f>
        <v>November</v>
      </c>
      <c r="L4830" s="3" t="str">
        <f>TEXT(NIgerian_Fintech[[#This Row],[TransactionDate]], "MM")</f>
        <v>11</v>
      </c>
      <c r="M4830" s="3" t="str">
        <f>TEXT(NIgerian_Fintech[[#This Row],[TransactionDate]], "tttt")</f>
        <v>Monday</v>
      </c>
      <c r="N4830" s="2" t="s">
        <v>16</v>
      </c>
    </row>
    <row r="4831" spans="1:14" ht="14.5" x14ac:dyDescent="0.35">
      <c r="A4831" s="2" t="s">
        <v>9692</v>
      </c>
      <c r="B4831" s="2" t="s">
        <v>9693</v>
      </c>
      <c r="C4831" s="2">
        <v>57</v>
      </c>
      <c r="D4831" s="2" t="s">
        <v>39</v>
      </c>
      <c r="E4831" s="2" t="s">
        <v>74</v>
      </c>
      <c r="F4831" s="2" t="s">
        <v>55</v>
      </c>
      <c r="G4831" s="2" t="s">
        <v>15</v>
      </c>
      <c r="H4831" s="7">
        <v>8895.6</v>
      </c>
      <c r="I4831" s="3">
        <v>45487</v>
      </c>
      <c r="J4831" s="3" t="str">
        <f>TEXT(NIgerian_Fintech[[#This Row],[TransactionDate]], "JJJJ")</f>
        <v>2024</v>
      </c>
      <c r="K4831" s="3" t="str">
        <f>TEXT(NIgerian_Fintech[[#This Row],[TransactionDate]], "MMMM")</f>
        <v>July</v>
      </c>
      <c r="L4831" s="3" t="str">
        <f>TEXT(NIgerian_Fintech[[#This Row],[TransactionDate]], "MM")</f>
        <v>07</v>
      </c>
      <c r="M4831" s="3" t="str">
        <f>TEXT(NIgerian_Fintech[[#This Row],[TransactionDate]], "tttt")</f>
        <v>Sunday</v>
      </c>
      <c r="N4831" s="2" t="s">
        <v>16</v>
      </c>
    </row>
    <row r="4832" spans="1:14" ht="14.5" x14ac:dyDescent="0.35">
      <c r="A4832" s="2" t="s">
        <v>9694</v>
      </c>
      <c r="B4832" s="2" t="s">
        <v>9695</v>
      </c>
      <c r="C4832" s="2">
        <v>21</v>
      </c>
      <c r="D4832" s="2" t="s">
        <v>12</v>
      </c>
      <c r="E4832" s="2" t="s">
        <v>42</v>
      </c>
      <c r="F4832" s="2" t="s">
        <v>25</v>
      </c>
      <c r="G4832" s="2" t="s">
        <v>15</v>
      </c>
      <c r="H4832" s="7">
        <v>2653.93</v>
      </c>
      <c r="I4832" s="3">
        <v>45089</v>
      </c>
      <c r="J4832" s="3" t="str">
        <f>TEXT(NIgerian_Fintech[[#This Row],[TransactionDate]], "JJJJ")</f>
        <v>2023</v>
      </c>
      <c r="K4832" s="3" t="str">
        <f>TEXT(NIgerian_Fintech[[#This Row],[TransactionDate]], "MMMM")</f>
        <v>June</v>
      </c>
      <c r="L4832" s="3" t="str">
        <f>TEXT(NIgerian_Fintech[[#This Row],[TransactionDate]], "MM")</f>
        <v>06</v>
      </c>
      <c r="M4832" s="3" t="str">
        <f>TEXT(NIgerian_Fintech[[#This Row],[TransactionDate]], "tttt")</f>
        <v>Monday</v>
      </c>
      <c r="N4832" s="2" t="s">
        <v>16</v>
      </c>
    </row>
    <row r="4833" spans="1:14" ht="14.5" x14ac:dyDescent="0.35">
      <c r="A4833" s="2" t="s">
        <v>9696</v>
      </c>
      <c r="B4833" s="2" t="s">
        <v>9697</v>
      </c>
      <c r="C4833" s="2">
        <v>28</v>
      </c>
      <c r="D4833" s="2" t="s">
        <v>12</v>
      </c>
      <c r="E4833" s="2" t="s">
        <v>52</v>
      </c>
      <c r="F4833" s="2" t="s">
        <v>25</v>
      </c>
      <c r="G4833" s="2" t="s">
        <v>26</v>
      </c>
      <c r="H4833" s="7">
        <v>14008.54</v>
      </c>
      <c r="I4833" s="3">
        <v>45119</v>
      </c>
      <c r="J4833" s="3" t="str">
        <f>TEXT(NIgerian_Fintech[[#This Row],[TransactionDate]], "JJJJ")</f>
        <v>2023</v>
      </c>
      <c r="K4833" s="3" t="str">
        <f>TEXT(NIgerian_Fintech[[#This Row],[TransactionDate]], "MMMM")</f>
        <v>July</v>
      </c>
      <c r="L4833" s="3" t="str">
        <f>TEXT(NIgerian_Fintech[[#This Row],[TransactionDate]], "MM")</f>
        <v>07</v>
      </c>
      <c r="M4833" s="3" t="str">
        <f>TEXT(NIgerian_Fintech[[#This Row],[TransactionDate]], "tttt")</f>
        <v>Wednesday</v>
      </c>
      <c r="N4833" s="2" t="s">
        <v>16</v>
      </c>
    </row>
    <row r="4834" spans="1:14" ht="14.5" x14ac:dyDescent="0.35">
      <c r="A4834" s="2" t="s">
        <v>9698</v>
      </c>
      <c r="B4834" s="2" t="s">
        <v>9699</v>
      </c>
      <c r="C4834" s="2">
        <v>48</v>
      </c>
      <c r="D4834" s="2" t="s">
        <v>39</v>
      </c>
      <c r="E4834" s="2" t="s">
        <v>64</v>
      </c>
      <c r="F4834" s="2" t="s">
        <v>19</v>
      </c>
      <c r="G4834" s="2" t="s">
        <v>36</v>
      </c>
      <c r="H4834" s="7">
        <v>5933.75</v>
      </c>
      <c r="I4834" s="3">
        <v>45071</v>
      </c>
      <c r="J4834" s="3" t="str">
        <f>TEXT(NIgerian_Fintech[[#This Row],[TransactionDate]], "JJJJ")</f>
        <v>2023</v>
      </c>
      <c r="K4834" s="3" t="str">
        <f>TEXT(NIgerian_Fintech[[#This Row],[TransactionDate]], "MMMM")</f>
        <v>May</v>
      </c>
      <c r="L4834" s="3" t="str">
        <f>TEXT(NIgerian_Fintech[[#This Row],[TransactionDate]], "MM")</f>
        <v>05</v>
      </c>
      <c r="M4834" s="3" t="str">
        <f>TEXT(NIgerian_Fintech[[#This Row],[TransactionDate]], "tttt")</f>
        <v>Thursday</v>
      </c>
      <c r="N4834" s="2" t="s">
        <v>16</v>
      </c>
    </row>
    <row r="4835" spans="1:14" ht="14.5" x14ac:dyDescent="0.35">
      <c r="A4835" s="2" t="s">
        <v>9700</v>
      </c>
      <c r="B4835" s="2" t="s">
        <v>9701</v>
      </c>
      <c r="C4835" s="2">
        <v>60</v>
      </c>
      <c r="D4835" s="2" t="s">
        <v>12</v>
      </c>
      <c r="E4835" s="2" t="s">
        <v>42</v>
      </c>
      <c r="F4835" s="2" t="s">
        <v>25</v>
      </c>
      <c r="G4835" s="2" t="s">
        <v>15</v>
      </c>
      <c r="H4835" s="7">
        <v>11469.57</v>
      </c>
      <c r="I4835" s="3">
        <v>45597</v>
      </c>
      <c r="J4835" s="3" t="str">
        <f>TEXT(NIgerian_Fintech[[#This Row],[TransactionDate]], "JJJJ")</f>
        <v>2024</v>
      </c>
      <c r="K4835" s="3" t="str">
        <f>TEXT(NIgerian_Fintech[[#This Row],[TransactionDate]], "MMMM")</f>
        <v>November</v>
      </c>
      <c r="L4835" s="3" t="str">
        <f>TEXT(NIgerian_Fintech[[#This Row],[TransactionDate]], "MM")</f>
        <v>11</v>
      </c>
      <c r="M4835" s="3" t="str">
        <f>TEXT(NIgerian_Fintech[[#This Row],[TransactionDate]], "tttt")</f>
        <v>Friday</v>
      </c>
      <c r="N4835" s="2" t="s">
        <v>16</v>
      </c>
    </row>
    <row r="4836" spans="1:14" ht="14.5" x14ac:dyDescent="0.35">
      <c r="A4836" s="2" t="s">
        <v>9702</v>
      </c>
      <c r="B4836" s="2" t="s">
        <v>9703</v>
      </c>
      <c r="C4836" s="2">
        <v>49</v>
      </c>
      <c r="D4836" s="2" t="s">
        <v>39</v>
      </c>
      <c r="E4836" s="2" t="s">
        <v>42</v>
      </c>
      <c r="F4836" s="2" t="s">
        <v>35</v>
      </c>
      <c r="G4836" s="2" t="s">
        <v>36</v>
      </c>
      <c r="H4836" s="7">
        <v>10854.71</v>
      </c>
      <c r="I4836" s="3">
        <v>45618</v>
      </c>
      <c r="J4836" s="3" t="str">
        <f>TEXT(NIgerian_Fintech[[#This Row],[TransactionDate]], "JJJJ")</f>
        <v>2024</v>
      </c>
      <c r="K4836" s="3" t="str">
        <f>TEXT(NIgerian_Fintech[[#This Row],[TransactionDate]], "MMMM")</f>
        <v>November</v>
      </c>
      <c r="L4836" s="3" t="str">
        <f>TEXT(NIgerian_Fintech[[#This Row],[TransactionDate]], "MM")</f>
        <v>11</v>
      </c>
      <c r="M4836" s="3" t="str">
        <f>TEXT(NIgerian_Fintech[[#This Row],[TransactionDate]], "tttt")</f>
        <v>Friday</v>
      </c>
      <c r="N4836" s="2" t="s">
        <v>16</v>
      </c>
    </row>
    <row r="4837" spans="1:14" ht="14.5" x14ac:dyDescent="0.35">
      <c r="A4837" s="2" t="s">
        <v>9704</v>
      </c>
      <c r="B4837" s="2" t="s">
        <v>9705</v>
      </c>
      <c r="C4837" s="2">
        <v>44</v>
      </c>
      <c r="D4837" s="2" t="s">
        <v>39</v>
      </c>
      <c r="E4837" s="2" t="s">
        <v>13</v>
      </c>
      <c r="F4837" s="2" t="s">
        <v>49</v>
      </c>
      <c r="G4837" s="2" t="s">
        <v>36</v>
      </c>
      <c r="H4837" s="7">
        <v>1172.57</v>
      </c>
      <c r="I4837" s="3">
        <v>45464</v>
      </c>
      <c r="J4837" s="3" t="str">
        <f>TEXT(NIgerian_Fintech[[#This Row],[TransactionDate]], "JJJJ")</f>
        <v>2024</v>
      </c>
      <c r="K4837" s="3" t="str">
        <f>TEXT(NIgerian_Fintech[[#This Row],[TransactionDate]], "MMMM")</f>
        <v>June</v>
      </c>
      <c r="L4837" s="3" t="str">
        <f>TEXT(NIgerian_Fintech[[#This Row],[TransactionDate]], "MM")</f>
        <v>06</v>
      </c>
      <c r="M4837" s="3" t="str">
        <f>TEXT(NIgerian_Fintech[[#This Row],[TransactionDate]], "tttt")</f>
        <v>Friday</v>
      </c>
      <c r="N4837" s="2" t="s">
        <v>16</v>
      </c>
    </row>
    <row r="4838" spans="1:14" ht="14.5" x14ac:dyDescent="0.35">
      <c r="A4838" s="2" t="s">
        <v>9706</v>
      </c>
      <c r="B4838" s="2" t="s">
        <v>9707</v>
      </c>
      <c r="C4838" s="2">
        <v>47</v>
      </c>
      <c r="D4838" s="2" t="s">
        <v>39</v>
      </c>
      <c r="E4838" s="2" t="s">
        <v>24</v>
      </c>
      <c r="F4838" s="2" t="s">
        <v>35</v>
      </c>
      <c r="G4838" s="2" t="s">
        <v>20</v>
      </c>
      <c r="H4838" s="7">
        <v>18324.75</v>
      </c>
      <c r="I4838" s="3">
        <v>45538</v>
      </c>
      <c r="J4838" s="3" t="str">
        <f>TEXT(NIgerian_Fintech[[#This Row],[TransactionDate]], "JJJJ")</f>
        <v>2024</v>
      </c>
      <c r="K4838" s="3" t="str">
        <f>TEXT(NIgerian_Fintech[[#This Row],[TransactionDate]], "MMMM")</f>
        <v>September</v>
      </c>
      <c r="L4838" s="3" t="str">
        <f>TEXT(NIgerian_Fintech[[#This Row],[TransactionDate]], "MM")</f>
        <v>09</v>
      </c>
      <c r="M4838" s="3" t="str">
        <f>TEXT(NIgerian_Fintech[[#This Row],[TransactionDate]], "tttt")</f>
        <v>Tuesday</v>
      </c>
      <c r="N4838" s="2" t="s">
        <v>16</v>
      </c>
    </row>
    <row r="4839" spans="1:14" ht="14.5" x14ac:dyDescent="0.35">
      <c r="A4839" s="2" t="s">
        <v>9708</v>
      </c>
      <c r="B4839" s="2" t="s">
        <v>9709</v>
      </c>
      <c r="C4839" s="2">
        <v>60</v>
      </c>
      <c r="D4839" s="2" t="s">
        <v>39</v>
      </c>
      <c r="E4839" s="2" t="s">
        <v>42</v>
      </c>
      <c r="F4839" s="2" t="s">
        <v>25</v>
      </c>
      <c r="G4839" s="2" t="s">
        <v>20</v>
      </c>
      <c r="H4839" s="7">
        <v>11440.54</v>
      </c>
      <c r="I4839" s="3">
        <v>45549</v>
      </c>
      <c r="J4839" s="3" t="str">
        <f>TEXT(NIgerian_Fintech[[#This Row],[TransactionDate]], "JJJJ")</f>
        <v>2024</v>
      </c>
      <c r="K4839" s="3" t="str">
        <f>TEXT(NIgerian_Fintech[[#This Row],[TransactionDate]], "MMMM")</f>
        <v>September</v>
      </c>
      <c r="L4839" s="3" t="str">
        <f>TEXT(NIgerian_Fintech[[#This Row],[TransactionDate]], "MM")</f>
        <v>09</v>
      </c>
      <c r="M4839" s="3" t="str">
        <f>TEXT(NIgerian_Fintech[[#This Row],[TransactionDate]], "tttt")</f>
        <v>Saturday</v>
      </c>
      <c r="N4839" s="2" t="s">
        <v>16</v>
      </c>
    </row>
    <row r="4840" spans="1:14" ht="14.5" x14ac:dyDescent="0.35">
      <c r="A4840" s="2" t="s">
        <v>9710</v>
      </c>
      <c r="B4840" s="2" t="s">
        <v>9711</v>
      </c>
      <c r="C4840" s="2">
        <v>19</v>
      </c>
      <c r="D4840" s="2" t="s">
        <v>12</v>
      </c>
      <c r="E4840" s="2" t="s">
        <v>52</v>
      </c>
      <c r="F4840" s="2" t="s">
        <v>49</v>
      </c>
      <c r="G4840" s="2" t="s">
        <v>30</v>
      </c>
      <c r="H4840" s="7">
        <v>15167.98</v>
      </c>
      <c r="I4840" s="3">
        <v>45196</v>
      </c>
      <c r="J4840" s="3" t="str">
        <f>TEXT(NIgerian_Fintech[[#This Row],[TransactionDate]], "JJJJ")</f>
        <v>2023</v>
      </c>
      <c r="K4840" s="3" t="str">
        <f>TEXT(NIgerian_Fintech[[#This Row],[TransactionDate]], "MMMM")</f>
        <v>September</v>
      </c>
      <c r="L4840" s="3" t="str">
        <f>TEXT(NIgerian_Fintech[[#This Row],[TransactionDate]], "MM")</f>
        <v>09</v>
      </c>
      <c r="M4840" s="3" t="str">
        <f>TEXT(NIgerian_Fintech[[#This Row],[TransactionDate]], "tttt")</f>
        <v>Wednesday</v>
      </c>
      <c r="N4840" s="2" t="s">
        <v>21</v>
      </c>
    </row>
    <row r="4841" spans="1:14" ht="14.5" x14ac:dyDescent="0.35">
      <c r="A4841" s="2" t="s">
        <v>9712</v>
      </c>
      <c r="B4841" s="2" t="s">
        <v>9713</v>
      </c>
      <c r="C4841" s="2">
        <v>26</v>
      </c>
      <c r="D4841" s="2" t="s">
        <v>12</v>
      </c>
      <c r="E4841" s="2" t="s">
        <v>64</v>
      </c>
      <c r="F4841" s="2" t="s">
        <v>49</v>
      </c>
      <c r="G4841" s="2" t="s">
        <v>20</v>
      </c>
      <c r="H4841" s="7">
        <v>5937.83</v>
      </c>
      <c r="I4841" s="3">
        <v>44977</v>
      </c>
      <c r="J4841" s="3" t="str">
        <f>TEXT(NIgerian_Fintech[[#This Row],[TransactionDate]], "JJJJ")</f>
        <v>2023</v>
      </c>
      <c r="K4841" s="3" t="str">
        <f>TEXT(NIgerian_Fintech[[#This Row],[TransactionDate]], "MMMM")</f>
        <v>February</v>
      </c>
      <c r="L4841" s="3" t="str">
        <f>TEXT(NIgerian_Fintech[[#This Row],[TransactionDate]], "MM")</f>
        <v>02</v>
      </c>
      <c r="M4841" s="3" t="str">
        <f>TEXT(NIgerian_Fintech[[#This Row],[TransactionDate]], "tttt")</f>
        <v>Monday</v>
      </c>
      <c r="N4841" s="2" t="s">
        <v>21</v>
      </c>
    </row>
    <row r="4842" spans="1:14" ht="14.5" x14ac:dyDescent="0.35">
      <c r="A4842" s="2" t="s">
        <v>9714</v>
      </c>
      <c r="B4842" s="2" t="s">
        <v>9715</v>
      </c>
      <c r="C4842" s="2">
        <v>45</v>
      </c>
      <c r="D4842" s="2" t="s">
        <v>39</v>
      </c>
      <c r="E4842" s="2" t="s">
        <v>13</v>
      </c>
      <c r="F4842" s="2" t="s">
        <v>55</v>
      </c>
      <c r="G4842" s="2" t="s">
        <v>15</v>
      </c>
      <c r="H4842" s="7">
        <v>2169.9</v>
      </c>
      <c r="I4842" s="3">
        <v>45453</v>
      </c>
      <c r="J4842" s="3" t="str">
        <f>TEXT(NIgerian_Fintech[[#This Row],[TransactionDate]], "JJJJ")</f>
        <v>2024</v>
      </c>
      <c r="K4842" s="3" t="str">
        <f>TEXT(NIgerian_Fintech[[#This Row],[TransactionDate]], "MMMM")</f>
        <v>June</v>
      </c>
      <c r="L4842" s="3" t="str">
        <f>TEXT(NIgerian_Fintech[[#This Row],[TransactionDate]], "MM")</f>
        <v>06</v>
      </c>
      <c r="M4842" s="3" t="str">
        <f>TEXT(NIgerian_Fintech[[#This Row],[TransactionDate]], "tttt")</f>
        <v>Monday</v>
      </c>
      <c r="N4842" s="2" t="s">
        <v>69</v>
      </c>
    </row>
    <row r="4843" spans="1:14" ht="14.5" x14ac:dyDescent="0.35">
      <c r="A4843" s="2" t="s">
        <v>9716</v>
      </c>
      <c r="B4843" s="2" t="s">
        <v>9717</v>
      </c>
      <c r="C4843" s="2">
        <v>48</v>
      </c>
      <c r="D4843" s="2" t="s">
        <v>39</v>
      </c>
      <c r="E4843" s="2" t="s">
        <v>24</v>
      </c>
      <c r="F4843" s="2" t="s">
        <v>19</v>
      </c>
      <c r="G4843" s="2" t="s">
        <v>36</v>
      </c>
      <c r="H4843" s="7">
        <v>3948.42</v>
      </c>
      <c r="I4843" s="3">
        <v>45054</v>
      </c>
      <c r="J4843" s="3" t="str">
        <f>TEXT(NIgerian_Fintech[[#This Row],[TransactionDate]], "JJJJ")</f>
        <v>2023</v>
      </c>
      <c r="K4843" s="3" t="str">
        <f>TEXT(NIgerian_Fintech[[#This Row],[TransactionDate]], "MMMM")</f>
        <v>May</v>
      </c>
      <c r="L4843" s="3" t="str">
        <f>TEXT(NIgerian_Fintech[[#This Row],[TransactionDate]], "MM")</f>
        <v>05</v>
      </c>
      <c r="M4843" s="3" t="str">
        <f>TEXT(NIgerian_Fintech[[#This Row],[TransactionDate]], "tttt")</f>
        <v>Monday</v>
      </c>
      <c r="N4843" s="2" t="s">
        <v>16</v>
      </c>
    </row>
    <row r="4844" spans="1:14" ht="14.5" x14ac:dyDescent="0.35">
      <c r="A4844" s="2" t="s">
        <v>9718</v>
      </c>
      <c r="B4844" s="2" t="s">
        <v>9719</v>
      </c>
      <c r="C4844" s="2">
        <v>51</v>
      </c>
      <c r="D4844" s="2" t="s">
        <v>12</v>
      </c>
      <c r="E4844" s="2" t="s">
        <v>74</v>
      </c>
      <c r="F4844" s="2" t="s">
        <v>55</v>
      </c>
      <c r="G4844" s="2" t="s">
        <v>30</v>
      </c>
      <c r="H4844" s="7">
        <v>23173.86</v>
      </c>
      <c r="I4844" s="3">
        <v>45578</v>
      </c>
      <c r="J4844" s="3" t="str">
        <f>TEXT(NIgerian_Fintech[[#This Row],[TransactionDate]], "JJJJ")</f>
        <v>2024</v>
      </c>
      <c r="K4844" s="3" t="str">
        <f>TEXT(NIgerian_Fintech[[#This Row],[TransactionDate]], "MMMM")</f>
        <v>October</v>
      </c>
      <c r="L4844" s="3" t="str">
        <f>TEXT(NIgerian_Fintech[[#This Row],[TransactionDate]], "MM")</f>
        <v>10</v>
      </c>
      <c r="M4844" s="3" t="str">
        <f>TEXT(NIgerian_Fintech[[#This Row],[TransactionDate]], "tttt")</f>
        <v>Sunday</v>
      </c>
      <c r="N4844" s="2" t="s">
        <v>21</v>
      </c>
    </row>
    <row r="4845" spans="1:14" ht="14.5" x14ac:dyDescent="0.35">
      <c r="A4845" s="2" t="s">
        <v>9720</v>
      </c>
      <c r="B4845" s="2" t="s">
        <v>9721</v>
      </c>
      <c r="C4845" s="2">
        <v>32</v>
      </c>
      <c r="D4845" s="2" t="s">
        <v>39</v>
      </c>
      <c r="E4845" s="2" t="s">
        <v>29</v>
      </c>
      <c r="F4845" s="2" t="s">
        <v>55</v>
      </c>
      <c r="G4845" s="2" t="s">
        <v>20</v>
      </c>
      <c r="H4845" s="7">
        <v>27809.21</v>
      </c>
      <c r="I4845" s="3">
        <v>44972</v>
      </c>
      <c r="J4845" s="3" t="str">
        <f>TEXT(NIgerian_Fintech[[#This Row],[TransactionDate]], "JJJJ")</f>
        <v>2023</v>
      </c>
      <c r="K4845" s="3" t="str">
        <f>TEXT(NIgerian_Fintech[[#This Row],[TransactionDate]], "MMMM")</f>
        <v>February</v>
      </c>
      <c r="L4845" s="3" t="str">
        <f>TEXT(NIgerian_Fintech[[#This Row],[TransactionDate]], "MM")</f>
        <v>02</v>
      </c>
      <c r="M4845" s="3" t="str">
        <f>TEXT(NIgerian_Fintech[[#This Row],[TransactionDate]], "tttt")</f>
        <v>Wednesday</v>
      </c>
      <c r="N4845" s="2" t="s">
        <v>16</v>
      </c>
    </row>
    <row r="4846" spans="1:14" ht="14.5" x14ac:dyDescent="0.35">
      <c r="A4846" s="2" t="s">
        <v>9722</v>
      </c>
      <c r="B4846" s="2" t="s">
        <v>9723</v>
      </c>
      <c r="C4846" s="2">
        <v>42</v>
      </c>
      <c r="D4846" s="2" t="s">
        <v>39</v>
      </c>
      <c r="E4846" s="2" t="s">
        <v>74</v>
      </c>
      <c r="F4846" s="2" t="s">
        <v>35</v>
      </c>
      <c r="G4846" s="2" t="s">
        <v>26</v>
      </c>
      <c r="H4846" s="7">
        <v>6575.22</v>
      </c>
      <c r="I4846" s="3">
        <v>45160</v>
      </c>
      <c r="J4846" s="3" t="str">
        <f>TEXT(NIgerian_Fintech[[#This Row],[TransactionDate]], "JJJJ")</f>
        <v>2023</v>
      </c>
      <c r="K4846" s="3" t="str">
        <f>TEXT(NIgerian_Fintech[[#This Row],[TransactionDate]], "MMMM")</f>
        <v>August</v>
      </c>
      <c r="L4846" s="3" t="str">
        <f>TEXT(NIgerian_Fintech[[#This Row],[TransactionDate]], "MM")</f>
        <v>08</v>
      </c>
      <c r="M4846" s="3" t="str">
        <f>TEXT(NIgerian_Fintech[[#This Row],[TransactionDate]], "tttt")</f>
        <v>Tuesday</v>
      </c>
      <c r="N4846" s="2" t="s">
        <v>21</v>
      </c>
    </row>
    <row r="4847" spans="1:14" ht="14.5" x14ac:dyDescent="0.35">
      <c r="A4847" s="2" t="s">
        <v>9724</v>
      </c>
      <c r="B4847" s="2" t="s">
        <v>9725</v>
      </c>
      <c r="C4847" s="2">
        <v>53</v>
      </c>
      <c r="D4847" s="2" t="s">
        <v>39</v>
      </c>
      <c r="E4847" s="2" t="s">
        <v>64</v>
      </c>
      <c r="F4847" s="2" t="s">
        <v>25</v>
      </c>
      <c r="G4847" s="2" t="s">
        <v>30</v>
      </c>
      <c r="H4847" s="7">
        <v>3549.56</v>
      </c>
      <c r="I4847" s="3">
        <v>45374</v>
      </c>
      <c r="J4847" s="3" t="str">
        <f>TEXT(NIgerian_Fintech[[#This Row],[TransactionDate]], "JJJJ")</f>
        <v>2024</v>
      </c>
      <c r="K4847" s="3" t="str">
        <f>TEXT(NIgerian_Fintech[[#This Row],[TransactionDate]], "MMMM")</f>
        <v>March</v>
      </c>
      <c r="L4847" s="3" t="str">
        <f>TEXT(NIgerian_Fintech[[#This Row],[TransactionDate]], "MM")</f>
        <v>03</v>
      </c>
      <c r="M4847" s="3" t="str">
        <f>TEXT(NIgerian_Fintech[[#This Row],[TransactionDate]], "tttt")</f>
        <v>Saturday</v>
      </c>
      <c r="N4847" s="2" t="s">
        <v>16</v>
      </c>
    </row>
    <row r="4848" spans="1:14" ht="14.5" x14ac:dyDescent="0.35">
      <c r="A4848" s="2" t="s">
        <v>9726</v>
      </c>
      <c r="B4848" s="2" t="s">
        <v>9727</v>
      </c>
      <c r="C4848" s="2">
        <v>25</v>
      </c>
      <c r="D4848" s="2" t="s">
        <v>12</v>
      </c>
      <c r="E4848" s="2" t="s">
        <v>29</v>
      </c>
      <c r="F4848" s="2" t="s">
        <v>35</v>
      </c>
      <c r="G4848" s="2" t="s">
        <v>15</v>
      </c>
      <c r="H4848" s="7">
        <v>13104.86</v>
      </c>
      <c r="I4848" s="3">
        <v>45510</v>
      </c>
      <c r="J4848" s="3" t="str">
        <f>TEXT(NIgerian_Fintech[[#This Row],[TransactionDate]], "JJJJ")</f>
        <v>2024</v>
      </c>
      <c r="K4848" s="3" t="str">
        <f>TEXT(NIgerian_Fintech[[#This Row],[TransactionDate]], "MMMM")</f>
        <v>August</v>
      </c>
      <c r="L4848" s="3" t="str">
        <f>TEXT(NIgerian_Fintech[[#This Row],[TransactionDate]], "MM")</f>
        <v>08</v>
      </c>
      <c r="M4848" s="3" t="str">
        <f>TEXT(NIgerian_Fintech[[#This Row],[TransactionDate]], "tttt")</f>
        <v>Tuesday</v>
      </c>
      <c r="N4848" s="2" t="s">
        <v>16</v>
      </c>
    </row>
    <row r="4849" spans="1:14" ht="14.5" x14ac:dyDescent="0.35">
      <c r="A4849" s="2" t="s">
        <v>9728</v>
      </c>
      <c r="B4849" s="2" t="s">
        <v>9729</v>
      </c>
      <c r="C4849" s="2">
        <v>26</v>
      </c>
      <c r="D4849" s="2" t="s">
        <v>39</v>
      </c>
      <c r="E4849" s="2" t="s">
        <v>74</v>
      </c>
      <c r="F4849" s="2" t="s">
        <v>25</v>
      </c>
      <c r="G4849" s="2" t="s">
        <v>36</v>
      </c>
      <c r="H4849" s="7">
        <v>14524.04</v>
      </c>
      <c r="I4849" s="3">
        <v>45369</v>
      </c>
      <c r="J4849" s="3" t="str">
        <f>TEXT(NIgerian_Fintech[[#This Row],[TransactionDate]], "JJJJ")</f>
        <v>2024</v>
      </c>
      <c r="K4849" s="3" t="str">
        <f>TEXT(NIgerian_Fintech[[#This Row],[TransactionDate]], "MMMM")</f>
        <v>March</v>
      </c>
      <c r="L4849" s="3" t="str">
        <f>TEXT(NIgerian_Fintech[[#This Row],[TransactionDate]], "MM")</f>
        <v>03</v>
      </c>
      <c r="M4849" s="3" t="str">
        <f>TEXT(NIgerian_Fintech[[#This Row],[TransactionDate]], "tttt")</f>
        <v>Monday</v>
      </c>
      <c r="N4849" s="2" t="s">
        <v>16</v>
      </c>
    </row>
    <row r="4850" spans="1:14" ht="14.5" x14ac:dyDescent="0.35">
      <c r="A4850" s="2" t="s">
        <v>9730</v>
      </c>
      <c r="B4850" s="2" t="s">
        <v>9731</v>
      </c>
      <c r="C4850" s="2">
        <v>54</v>
      </c>
      <c r="D4850" s="2" t="s">
        <v>12</v>
      </c>
      <c r="E4850" s="2" t="s">
        <v>24</v>
      </c>
      <c r="F4850" s="2" t="s">
        <v>35</v>
      </c>
      <c r="G4850" s="2" t="s">
        <v>15</v>
      </c>
      <c r="H4850" s="7">
        <v>16899.23</v>
      </c>
      <c r="I4850" s="3">
        <v>45429</v>
      </c>
      <c r="J4850" s="3" t="str">
        <f>TEXT(NIgerian_Fintech[[#This Row],[TransactionDate]], "JJJJ")</f>
        <v>2024</v>
      </c>
      <c r="K4850" s="3" t="str">
        <f>TEXT(NIgerian_Fintech[[#This Row],[TransactionDate]], "MMMM")</f>
        <v>May</v>
      </c>
      <c r="L4850" s="3" t="str">
        <f>TEXT(NIgerian_Fintech[[#This Row],[TransactionDate]], "MM")</f>
        <v>05</v>
      </c>
      <c r="M4850" s="3" t="str">
        <f>TEXT(NIgerian_Fintech[[#This Row],[TransactionDate]], "tttt")</f>
        <v>Friday</v>
      </c>
      <c r="N4850" s="2" t="s">
        <v>16</v>
      </c>
    </row>
    <row r="4851" spans="1:14" ht="14.5" x14ac:dyDescent="0.35">
      <c r="A4851" s="2" t="s">
        <v>9732</v>
      </c>
      <c r="B4851" s="2" t="s">
        <v>9733</v>
      </c>
      <c r="C4851" s="2">
        <v>62</v>
      </c>
      <c r="D4851" s="2" t="s">
        <v>12</v>
      </c>
      <c r="E4851" s="2" t="s">
        <v>52</v>
      </c>
      <c r="F4851" s="2" t="s">
        <v>49</v>
      </c>
      <c r="G4851" s="2" t="s">
        <v>15</v>
      </c>
      <c r="H4851" s="7">
        <v>315.77</v>
      </c>
      <c r="I4851" s="3">
        <v>45533</v>
      </c>
      <c r="J4851" s="3" t="str">
        <f>TEXT(NIgerian_Fintech[[#This Row],[TransactionDate]], "JJJJ")</f>
        <v>2024</v>
      </c>
      <c r="K4851" s="3" t="str">
        <f>TEXT(NIgerian_Fintech[[#This Row],[TransactionDate]], "MMMM")</f>
        <v>August</v>
      </c>
      <c r="L4851" s="3" t="str">
        <f>TEXT(NIgerian_Fintech[[#This Row],[TransactionDate]], "MM")</f>
        <v>08</v>
      </c>
      <c r="M4851" s="3" t="str">
        <f>TEXT(NIgerian_Fintech[[#This Row],[TransactionDate]], "tttt")</f>
        <v>Thursday</v>
      </c>
      <c r="N4851" s="2" t="s">
        <v>16</v>
      </c>
    </row>
    <row r="4852" spans="1:14" ht="14.5" x14ac:dyDescent="0.35">
      <c r="A4852" s="2" t="s">
        <v>9734</v>
      </c>
      <c r="B4852" s="2" t="s">
        <v>9735</v>
      </c>
      <c r="C4852" s="2">
        <v>56</v>
      </c>
      <c r="D4852" s="2" t="s">
        <v>12</v>
      </c>
      <c r="E4852" s="2" t="s">
        <v>42</v>
      </c>
      <c r="F4852" s="2" t="s">
        <v>25</v>
      </c>
      <c r="G4852" s="2" t="s">
        <v>26</v>
      </c>
      <c r="H4852" s="7">
        <v>97.82</v>
      </c>
      <c r="I4852" s="3">
        <v>45211</v>
      </c>
      <c r="J4852" s="3" t="str">
        <f>TEXT(NIgerian_Fintech[[#This Row],[TransactionDate]], "JJJJ")</f>
        <v>2023</v>
      </c>
      <c r="K4852" s="3" t="str">
        <f>TEXT(NIgerian_Fintech[[#This Row],[TransactionDate]], "MMMM")</f>
        <v>October</v>
      </c>
      <c r="L4852" s="3" t="str">
        <f>TEXT(NIgerian_Fintech[[#This Row],[TransactionDate]], "MM")</f>
        <v>10</v>
      </c>
      <c r="M4852" s="3" t="str">
        <f>TEXT(NIgerian_Fintech[[#This Row],[TransactionDate]], "tttt")</f>
        <v>Thursday</v>
      </c>
      <c r="N4852" s="2" t="s">
        <v>21</v>
      </c>
    </row>
    <row r="4853" spans="1:14" ht="14.5" x14ac:dyDescent="0.35">
      <c r="A4853" s="2" t="s">
        <v>9736</v>
      </c>
      <c r="B4853" s="2" t="s">
        <v>9737</v>
      </c>
      <c r="C4853" s="2">
        <v>49</v>
      </c>
      <c r="D4853" s="2" t="s">
        <v>39</v>
      </c>
      <c r="E4853" s="2" t="s">
        <v>64</v>
      </c>
      <c r="F4853" s="2" t="s">
        <v>25</v>
      </c>
      <c r="G4853" s="2" t="s">
        <v>26</v>
      </c>
      <c r="H4853" s="7">
        <v>4418.53</v>
      </c>
      <c r="I4853" s="3">
        <v>45058</v>
      </c>
      <c r="J4853" s="3" t="str">
        <f>TEXT(NIgerian_Fintech[[#This Row],[TransactionDate]], "JJJJ")</f>
        <v>2023</v>
      </c>
      <c r="K4853" s="3" t="str">
        <f>TEXT(NIgerian_Fintech[[#This Row],[TransactionDate]], "MMMM")</f>
        <v>May</v>
      </c>
      <c r="L4853" s="3" t="str">
        <f>TEXT(NIgerian_Fintech[[#This Row],[TransactionDate]], "MM")</f>
        <v>05</v>
      </c>
      <c r="M4853" s="3" t="str">
        <f>TEXT(NIgerian_Fintech[[#This Row],[TransactionDate]], "tttt")</f>
        <v>Friday</v>
      </c>
      <c r="N4853" s="2" t="s">
        <v>16</v>
      </c>
    </row>
    <row r="4854" spans="1:14" ht="14.5" x14ac:dyDescent="0.35">
      <c r="A4854" s="2" t="s">
        <v>9738</v>
      </c>
      <c r="B4854" s="2" t="s">
        <v>9739</v>
      </c>
      <c r="C4854" s="2">
        <v>34</v>
      </c>
      <c r="D4854" s="2" t="s">
        <v>39</v>
      </c>
      <c r="E4854" s="2" t="s">
        <v>29</v>
      </c>
      <c r="F4854" s="2" t="s">
        <v>35</v>
      </c>
      <c r="G4854" s="2" t="s">
        <v>36</v>
      </c>
      <c r="H4854" s="7">
        <v>1654.6</v>
      </c>
      <c r="I4854" s="3">
        <v>45402</v>
      </c>
      <c r="J4854" s="3" t="str">
        <f>TEXT(NIgerian_Fintech[[#This Row],[TransactionDate]], "JJJJ")</f>
        <v>2024</v>
      </c>
      <c r="K4854" s="3" t="str">
        <f>TEXT(NIgerian_Fintech[[#This Row],[TransactionDate]], "MMMM")</f>
        <v>April</v>
      </c>
      <c r="L4854" s="3" t="str">
        <f>TEXT(NIgerian_Fintech[[#This Row],[TransactionDate]], "MM")</f>
        <v>04</v>
      </c>
      <c r="M4854" s="3" t="str">
        <f>TEXT(NIgerian_Fintech[[#This Row],[TransactionDate]], "tttt")</f>
        <v>Saturday</v>
      </c>
      <c r="N4854" s="2" t="s">
        <v>16</v>
      </c>
    </row>
    <row r="4855" spans="1:14" ht="14.5" x14ac:dyDescent="0.35">
      <c r="A4855" s="2" t="s">
        <v>9740</v>
      </c>
      <c r="B4855" s="2" t="s">
        <v>9741</v>
      </c>
      <c r="C4855" s="2">
        <v>52</v>
      </c>
      <c r="D4855" s="2" t="s">
        <v>12</v>
      </c>
      <c r="E4855" s="2" t="s">
        <v>13</v>
      </c>
      <c r="F4855" s="2" t="s">
        <v>14</v>
      </c>
      <c r="G4855" s="2" t="s">
        <v>20</v>
      </c>
      <c r="H4855" s="7">
        <v>16346.63</v>
      </c>
      <c r="I4855" s="3">
        <v>45470</v>
      </c>
      <c r="J4855" s="3" t="str">
        <f>TEXT(NIgerian_Fintech[[#This Row],[TransactionDate]], "JJJJ")</f>
        <v>2024</v>
      </c>
      <c r="K4855" s="3" t="str">
        <f>TEXT(NIgerian_Fintech[[#This Row],[TransactionDate]], "MMMM")</f>
        <v>June</v>
      </c>
      <c r="L4855" s="3" t="str">
        <f>TEXT(NIgerian_Fintech[[#This Row],[TransactionDate]], "MM")</f>
        <v>06</v>
      </c>
      <c r="M4855" s="3" t="str">
        <f>TEXT(NIgerian_Fintech[[#This Row],[TransactionDate]], "tttt")</f>
        <v>Thursday</v>
      </c>
      <c r="N4855" s="2" t="s">
        <v>21</v>
      </c>
    </row>
    <row r="4856" spans="1:14" ht="14.5" x14ac:dyDescent="0.35">
      <c r="A4856" s="2" t="s">
        <v>9742</v>
      </c>
      <c r="B4856" s="2" t="s">
        <v>9743</v>
      </c>
      <c r="C4856" s="2">
        <v>54</v>
      </c>
      <c r="D4856" s="2" t="s">
        <v>12</v>
      </c>
      <c r="E4856" s="2" t="s">
        <v>42</v>
      </c>
      <c r="F4856" s="2" t="s">
        <v>49</v>
      </c>
      <c r="G4856" s="2" t="s">
        <v>15</v>
      </c>
      <c r="H4856" s="7">
        <v>7610.92</v>
      </c>
      <c r="I4856" s="3">
        <v>45282</v>
      </c>
      <c r="J4856" s="3" t="str">
        <f>TEXT(NIgerian_Fintech[[#This Row],[TransactionDate]], "JJJJ")</f>
        <v>2023</v>
      </c>
      <c r="K4856" s="3" t="str">
        <f>TEXT(NIgerian_Fintech[[#This Row],[TransactionDate]], "MMMM")</f>
        <v>December</v>
      </c>
      <c r="L4856" s="3" t="str">
        <f>TEXT(NIgerian_Fintech[[#This Row],[TransactionDate]], "MM")</f>
        <v>12</v>
      </c>
      <c r="M4856" s="3" t="str">
        <f>TEXT(NIgerian_Fintech[[#This Row],[TransactionDate]], "tttt")</f>
        <v>Friday</v>
      </c>
      <c r="N4856" s="2" t="s">
        <v>16</v>
      </c>
    </row>
    <row r="4857" spans="1:14" ht="14.5" x14ac:dyDescent="0.35">
      <c r="A4857" s="2" t="s">
        <v>9744</v>
      </c>
      <c r="B4857" s="2" t="s">
        <v>9745</v>
      </c>
      <c r="C4857" s="2">
        <v>36</v>
      </c>
      <c r="D4857" s="2" t="s">
        <v>12</v>
      </c>
      <c r="E4857" s="2" t="s">
        <v>74</v>
      </c>
      <c r="F4857" s="2" t="s">
        <v>49</v>
      </c>
      <c r="G4857" s="2" t="s">
        <v>20</v>
      </c>
      <c r="H4857" s="7">
        <v>17449.61</v>
      </c>
      <c r="I4857" s="3">
        <v>44963</v>
      </c>
      <c r="J4857" s="3" t="str">
        <f>TEXT(NIgerian_Fintech[[#This Row],[TransactionDate]], "JJJJ")</f>
        <v>2023</v>
      </c>
      <c r="K4857" s="3" t="str">
        <f>TEXT(NIgerian_Fintech[[#This Row],[TransactionDate]], "MMMM")</f>
        <v>February</v>
      </c>
      <c r="L4857" s="3" t="str">
        <f>TEXT(NIgerian_Fintech[[#This Row],[TransactionDate]], "MM")</f>
        <v>02</v>
      </c>
      <c r="M4857" s="3" t="str">
        <f>TEXT(NIgerian_Fintech[[#This Row],[TransactionDate]], "tttt")</f>
        <v>Monday</v>
      </c>
      <c r="N4857" s="2" t="s">
        <v>21</v>
      </c>
    </row>
    <row r="4858" spans="1:14" ht="14.5" x14ac:dyDescent="0.35">
      <c r="A4858" s="2" t="s">
        <v>9746</v>
      </c>
      <c r="B4858" s="2" t="s">
        <v>9747</v>
      </c>
      <c r="C4858" s="2">
        <v>61</v>
      </c>
      <c r="D4858" s="2" t="s">
        <v>39</v>
      </c>
      <c r="E4858" s="2" t="s">
        <v>74</v>
      </c>
      <c r="F4858" s="2" t="s">
        <v>14</v>
      </c>
      <c r="G4858" s="2" t="s">
        <v>36</v>
      </c>
      <c r="H4858" s="7">
        <v>1946.93</v>
      </c>
      <c r="I4858" s="3">
        <v>45564</v>
      </c>
      <c r="J4858" s="3" t="str">
        <f>TEXT(NIgerian_Fintech[[#This Row],[TransactionDate]], "JJJJ")</f>
        <v>2024</v>
      </c>
      <c r="K4858" s="3" t="str">
        <f>TEXT(NIgerian_Fintech[[#This Row],[TransactionDate]], "MMMM")</f>
        <v>September</v>
      </c>
      <c r="L4858" s="3" t="str">
        <f>TEXT(NIgerian_Fintech[[#This Row],[TransactionDate]], "MM")</f>
        <v>09</v>
      </c>
      <c r="M4858" s="3" t="str">
        <f>TEXT(NIgerian_Fintech[[#This Row],[TransactionDate]], "tttt")</f>
        <v>Sunday</v>
      </c>
      <c r="N4858" s="2" t="s">
        <v>16</v>
      </c>
    </row>
    <row r="4859" spans="1:14" ht="14.5" x14ac:dyDescent="0.35">
      <c r="A4859" s="2" t="s">
        <v>9748</v>
      </c>
      <c r="B4859" s="2" t="s">
        <v>9749</v>
      </c>
      <c r="C4859" s="2">
        <v>46</v>
      </c>
      <c r="D4859" s="2" t="s">
        <v>39</v>
      </c>
      <c r="E4859" s="2" t="s">
        <v>13</v>
      </c>
      <c r="F4859" s="2" t="s">
        <v>35</v>
      </c>
      <c r="G4859" s="2" t="s">
        <v>15</v>
      </c>
      <c r="H4859" s="7">
        <v>9867.74</v>
      </c>
      <c r="I4859" s="3">
        <v>45064</v>
      </c>
      <c r="J4859" s="3" t="str">
        <f>TEXT(NIgerian_Fintech[[#This Row],[TransactionDate]], "JJJJ")</f>
        <v>2023</v>
      </c>
      <c r="K4859" s="3" t="str">
        <f>TEXT(NIgerian_Fintech[[#This Row],[TransactionDate]], "MMMM")</f>
        <v>May</v>
      </c>
      <c r="L4859" s="3" t="str">
        <f>TEXT(NIgerian_Fintech[[#This Row],[TransactionDate]], "MM")</f>
        <v>05</v>
      </c>
      <c r="M4859" s="3" t="str">
        <f>TEXT(NIgerian_Fintech[[#This Row],[TransactionDate]], "tttt")</f>
        <v>Thursday</v>
      </c>
      <c r="N4859" s="2" t="s">
        <v>16</v>
      </c>
    </row>
    <row r="4860" spans="1:14" ht="14.5" x14ac:dyDescent="0.35">
      <c r="A4860" s="2" t="s">
        <v>9750</v>
      </c>
      <c r="B4860" s="2" t="s">
        <v>9751</v>
      </c>
      <c r="C4860" s="2">
        <v>24</v>
      </c>
      <c r="D4860" s="2" t="s">
        <v>12</v>
      </c>
      <c r="E4860" s="2" t="s">
        <v>52</v>
      </c>
      <c r="F4860" s="2" t="s">
        <v>35</v>
      </c>
      <c r="G4860" s="2" t="s">
        <v>20</v>
      </c>
      <c r="H4860" s="7">
        <v>8679.1</v>
      </c>
      <c r="I4860" s="3">
        <v>45348</v>
      </c>
      <c r="J4860" s="3" t="str">
        <f>TEXT(NIgerian_Fintech[[#This Row],[TransactionDate]], "JJJJ")</f>
        <v>2024</v>
      </c>
      <c r="K4860" s="3" t="str">
        <f>TEXT(NIgerian_Fintech[[#This Row],[TransactionDate]], "MMMM")</f>
        <v>February</v>
      </c>
      <c r="L4860" s="3" t="str">
        <f>TEXT(NIgerian_Fintech[[#This Row],[TransactionDate]], "MM")</f>
        <v>02</v>
      </c>
      <c r="M4860" s="3" t="str">
        <f>TEXT(NIgerian_Fintech[[#This Row],[TransactionDate]], "tttt")</f>
        <v>Monday</v>
      </c>
      <c r="N4860" s="2" t="s">
        <v>16</v>
      </c>
    </row>
    <row r="4861" spans="1:14" ht="14.5" x14ac:dyDescent="0.35">
      <c r="A4861" s="2" t="s">
        <v>9752</v>
      </c>
      <c r="B4861" s="2" t="s">
        <v>9753</v>
      </c>
      <c r="C4861" s="2">
        <v>45</v>
      </c>
      <c r="D4861" s="2" t="s">
        <v>12</v>
      </c>
      <c r="E4861" s="2" t="s">
        <v>24</v>
      </c>
      <c r="F4861" s="2" t="s">
        <v>49</v>
      </c>
      <c r="G4861" s="2" t="s">
        <v>15</v>
      </c>
      <c r="H4861" s="7">
        <v>4160.8900000000003</v>
      </c>
      <c r="I4861" s="3">
        <v>45371</v>
      </c>
      <c r="J4861" s="3" t="str">
        <f>TEXT(NIgerian_Fintech[[#This Row],[TransactionDate]], "JJJJ")</f>
        <v>2024</v>
      </c>
      <c r="K4861" s="3" t="str">
        <f>TEXT(NIgerian_Fintech[[#This Row],[TransactionDate]], "MMMM")</f>
        <v>March</v>
      </c>
      <c r="L4861" s="3" t="str">
        <f>TEXT(NIgerian_Fintech[[#This Row],[TransactionDate]], "MM")</f>
        <v>03</v>
      </c>
      <c r="M4861" s="3" t="str">
        <f>TEXT(NIgerian_Fintech[[#This Row],[TransactionDate]], "tttt")</f>
        <v>Wednesday</v>
      </c>
      <c r="N4861" s="2" t="s">
        <v>16</v>
      </c>
    </row>
    <row r="4862" spans="1:14" ht="14.5" x14ac:dyDescent="0.35">
      <c r="A4862" s="2" t="s">
        <v>9754</v>
      </c>
      <c r="B4862" s="2" t="s">
        <v>9755</v>
      </c>
      <c r="C4862" s="2">
        <v>26</v>
      </c>
      <c r="D4862" s="2" t="s">
        <v>39</v>
      </c>
      <c r="E4862" s="2" t="s">
        <v>24</v>
      </c>
      <c r="F4862" s="2" t="s">
        <v>35</v>
      </c>
      <c r="G4862" s="2" t="s">
        <v>26</v>
      </c>
      <c r="H4862" s="7">
        <v>7279.07</v>
      </c>
      <c r="I4862" s="3">
        <v>45538</v>
      </c>
      <c r="J4862" s="3" t="str">
        <f>TEXT(NIgerian_Fintech[[#This Row],[TransactionDate]], "JJJJ")</f>
        <v>2024</v>
      </c>
      <c r="K4862" s="3" t="str">
        <f>TEXT(NIgerian_Fintech[[#This Row],[TransactionDate]], "MMMM")</f>
        <v>September</v>
      </c>
      <c r="L4862" s="3" t="str">
        <f>TEXT(NIgerian_Fintech[[#This Row],[TransactionDate]], "MM")</f>
        <v>09</v>
      </c>
      <c r="M4862" s="3" t="str">
        <f>TEXT(NIgerian_Fintech[[#This Row],[TransactionDate]], "tttt")</f>
        <v>Tuesday</v>
      </c>
      <c r="N4862" s="2" t="s">
        <v>69</v>
      </c>
    </row>
    <row r="4863" spans="1:14" ht="14.5" x14ac:dyDescent="0.35">
      <c r="A4863" s="2" t="s">
        <v>9756</v>
      </c>
      <c r="B4863" s="2" t="s">
        <v>9757</v>
      </c>
      <c r="C4863" s="2">
        <v>45</v>
      </c>
      <c r="D4863" s="2" t="s">
        <v>12</v>
      </c>
      <c r="E4863" s="2" t="s">
        <v>13</v>
      </c>
      <c r="F4863" s="2" t="s">
        <v>19</v>
      </c>
      <c r="G4863" s="2" t="s">
        <v>26</v>
      </c>
      <c r="H4863" s="7">
        <v>8892.2900000000009</v>
      </c>
      <c r="I4863" s="3">
        <v>45168</v>
      </c>
      <c r="J4863" s="3" t="str">
        <f>TEXT(NIgerian_Fintech[[#This Row],[TransactionDate]], "JJJJ")</f>
        <v>2023</v>
      </c>
      <c r="K4863" s="3" t="str">
        <f>TEXT(NIgerian_Fintech[[#This Row],[TransactionDate]], "MMMM")</f>
        <v>August</v>
      </c>
      <c r="L4863" s="3" t="str">
        <f>TEXT(NIgerian_Fintech[[#This Row],[TransactionDate]], "MM")</f>
        <v>08</v>
      </c>
      <c r="M4863" s="3" t="str">
        <f>TEXT(NIgerian_Fintech[[#This Row],[TransactionDate]], "tttt")</f>
        <v>Wednesday</v>
      </c>
      <c r="N4863" s="2" t="s">
        <v>21</v>
      </c>
    </row>
    <row r="4864" spans="1:14" ht="14.5" x14ac:dyDescent="0.35">
      <c r="A4864" s="2" t="s">
        <v>9758</v>
      </c>
      <c r="B4864" s="2" t="s">
        <v>9759</v>
      </c>
      <c r="C4864" s="2">
        <v>23</v>
      </c>
      <c r="D4864" s="2" t="s">
        <v>39</v>
      </c>
      <c r="E4864" s="2" t="s">
        <v>64</v>
      </c>
      <c r="F4864" s="2" t="s">
        <v>19</v>
      </c>
      <c r="G4864" s="2" t="s">
        <v>30</v>
      </c>
      <c r="H4864" s="7">
        <v>22026.29</v>
      </c>
      <c r="I4864" s="3">
        <v>45171</v>
      </c>
      <c r="J4864" s="3" t="str">
        <f>TEXT(NIgerian_Fintech[[#This Row],[TransactionDate]], "JJJJ")</f>
        <v>2023</v>
      </c>
      <c r="K4864" s="3" t="str">
        <f>TEXT(NIgerian_Fintech[[#This Row],[TransactionDate]], "MMMM")</f>
        <v>September</v>
      </c>
      <c r="L4864" s="3" t="str">
        <f>TEXT(NIgerian_Fintech[[#This Row],[TransactionDate]], "MM")</f>
        <v>09</v>
      </c>
      <c r="M4864" s="3" t="str">
        <f>TEXT(NIgerian_Fintech[[#This Row],[TransactionDate]], "tttt")</f>
        <v>Saturday</v>
      </c>
      <c r="N4864" s="2" t="s">
        <v>16</v>
      </c>
    </row>
    <row r="4865" spans="1:14" ht="14.5" x14ac:dyDescent="0.35">
      <c r="A4865" s="2" t="s">
        <v>9760</v>
      </c>
      <c r="B4865" s="2" t="s">
        <v>9761</v>
      </c>
      <c r="C4865" s="2">
        <v>46</v>
      </c>
      <c r="D4865" s="2" t="s">
        <v>39</v>
      </c>
      <c r="E4865" s="2" t="s">
        <v>13</v>
      </c>
      <c r="F4865" s="2" t="s">
        <v>14</v>
      </c>
      <c r="G4865" s="2" t="s">
        <v>36</v>
      </c>
      <c r="H4865" s="7">
        <v>572.46</v>
      </c>
      <c r="I4865" s="3">
        <v>45465</v>
      </c>
      <c r="J4865" s="3" t="str">
        <f>TEXT(NIgerian_Fintech[[#This Row],[TransactionDate]], "JJJJ")</f>
        <v>2024</v>
      </c>
      <c r="K4865" s="3" t="str">
        <f>TEXT(NIgerian_Fintech[[#This Row],[TransactionDate]], "MMMM")</f>
        <v>June</v>
      </c>
      <c r="L4865" s="3" t="str">
        <f>TEXT(NIgerian_Fintech[[#This Row],[TransactionDate]], "MM")</f>
        <v>06</v>
      </c>
      <c r="M4865" s="3" t="str">
        <f>TEXT(NIgerian_Fintech[[#This Row],[TransactionDate]], "tttt")</f>
        <v>Saturday</v>
      </c>
      <c r="N4865" s="2" t="s">
        <v>16</v>
      </c>
    </row>
    <row r="4866" spans="1:14" ht="14.5" x14ac:dyDescent="0.35">
      <c r="A4866" s="2" t="s">
        <v>9762</v>
      </c>
      <c r="B4866" s="2" t="s">
        <v>9763</v>
      </c>
      <c r="C4866" s="2">
        <v>34</v>
      </c>
      <c r="D4866" s="2" t="s">
        <v>12</v>
      </c>
      <c r="E4866" s="2" t="s">
        <v>74</v>
      </c>
      <c r="F4866" s="2" t="s">
        <v>25</v>
      </c>
      <c r="G4866" s="2" t="s">
        <v>20</v>
      </c>
      <c r="H4866" s="7">
        <v>17337.2</v>
      </c>
      <c r="I4866" s="3">
        <v>45135</v>
      </c>
      <c r="J4866" s="3" t="str">
        <f>TEXT(NIgerian_Fintech[[#This Row],[TransactionDate]], "JJJJ")</f>
        <v>2023</v>
      </c>
      <c r="K4866" s="3" t="str">
        <f>TEXT(NIgerian_Fintech[[#This Row],[TransactionDate]], "MMMM")</f>
        <v>July</v>
      </c>
      <c r="L4866" s="3" t="str">
        <f>TEXT(NIgerian_Fintech[[#This Row],[TransactionDate]], "MM")</f>
        <v>07</v>
      </c>
      <c r="M4866" s="3" t="str">
        <f>TEXT(NIgerian_Fintech[[#This Row],[TransactionDate]], "tttt")</f>
        <v>Friday</v>
      </c>
      <c r="N4866" s="2" t="s">
        <v>16</v>
      </c>
    </row>
    <row r="4867" spans="1:14" ht="14.5" x14ac:dyDescent="0.35">
      <c r="A4867" s="2" t="s">
        <v>9764</v>
      </c>
      <c r="B4867" s="2" t="s">
        <v>9765</v>
      </c>
      <c r="C4867" s="2">
        <v>33</v>
      </c>
      <c r="D4867" s="2" t="s">
        <v>12</v>
      </c>
      <c r="E4867" s="2" t="s">
        <v>52</v>
      </c>
      <c r="F4867" s="2" t="s">
        <v>19</v>
      </c>
      <c r="G4867" s="2" t="s">
        <v>15</v>
      </c>
      <c r="H4867" s="7">
        <v>39198.730000000003</v>
      </c>
      <c r="I4867" s="3">
        <v>45383</v>
      </c>
      <c r="J4867" s="3" t="str">
        <f>TEXT(NIgerian_Fintech[[#This Row],[TransactionDate]], "JJJJ")</f>
        <v>2024</v>
      </c>
      <c r="K4867" s="3" t="str">
        <f>TEXT(NIgerian_Fintech[[#This Row],[TransactionDate]], "MMMM")</f>
        <v>April</v>
      </c>
      <c r="L4867" s="3" t="str">
        <f>TEXT(NIgerian_Fintech[[#This Row],[TransactionDate]], "MM")</f>
        <v>04</v>
      </c>
      <c r="M4867" s="3" t="str">
        <f>TEXT(NIgerian_Fintech[[#This Row],[TransactionDate]], "tttt")</f>
        <v>Monday</v>
      </c>
      <c r="N4867" s="2" t="s">
        <v>16</v>
      </c>
    </row>
    <row r="4868" spans="1:14" ht="14.5" x14ac:dyDescent="0.35">
      <c r="A4868" s="2" t="s">
        <v>9766</v>
      </c>
      <c r="B4868" s="2" t="s">
        <v>9767</v>
      </c>
      <c r="C4868" s="2">
        <v>40</v>
      </c>
      <c r="D4868" s="2" t="s">
        <v>39</v>
      </c>
      <c r="E4868" s="2" t="s">
        <v>52</v>
      </c>
      <c r="F4868" s="2" t="s">
        <v>35</v>
      </c>
      <c r="G4868" s="2" t="s">
        <v>30</v>
      </c>
      <c r="H4868" s="7">
        <v>13159.29</v>
      </c>
      <c r="I4868" s="3">
        <v>45025</v>
      </c>
      <c r="J4868" s="3" t="str">
        <f>TEXT(NIgerian_Fintech[[#This Row],[TransactionDate]], "JJJJ")</f>
        <v>2023</v>
      </c>
      <c r="K4868" s="3" t="str">
        <f>TEXT(NIgerian_Fintech[[#This Row],[TransactionDate]], "MMMM")</f>
        <v>April</v>
      </c>
      <c r="L4868" s="3" t="str">
        <f>TEXT(NIgerian_Fintech[[#This Row],[TransactionDate]], "MM")</f>
        <v>04</v>
      </c>
      <c r="M4868" s="3" t="str">
        <f>TEXT(NIgerian_Fintech[[#This Row],[TransactionDate]], "tttt")</f>
        <v>Sunday</v>
      </c>
      <c r="N4868" s="2" t="s">
        <v>16</v>
      </c>
    </row>
    <row r="4869" spans="1:14" ht="14.5" x14ac:dyDescent="0.35">
      <c r="A4869" s="2" t="s">
        <v>9768</v>
      </c>
      <c r="B4869" s="2" t="s">
        <v>9769</v>
      </c>
      <c r="C4869" s="2">
        <v>48</v>
      </c>
      <c r="D4869" s="2" t="s">
        <v>39</v>
      </c>
      <c r="E4869" s="2" t="s">
        <v>93</v>
      </c>
      <c r="F4869" s="2" t="s">
        <v>14</v>
      </c>
      <c r="G4869" s="2" t="s">
        <v>36</v>
      </c>
      <c r="H4869" s="7">
        <v>13369.21</v>
      </c>
      <c r="I4869" s="3">
        <v>45428</v>
      </c>
      <c r="J4869" s="3" t="str">
        <f>TEXT(NIgerian_Fintech[[#This Row],[TransactionDate]], "JJJJ")</f>
        <v>2024</v>
      </c>
      <c r="K4869" s="3" t="str">
        <f>TEXT(NIgerian_Fintech[[#This Row],[TransactionDate]], "MMMM")</f>
        <v>May</v>
      </c>
      <c r="L4869" s="3" t="str">
        <f>TEXT(NIgerian_Fintech[[#This Row],[TransactionDate]], "MM")</f>
        <v>05</v>
      </c>
      <c r="M4869" s="3" t="str">
        <f>TEXT(NIgerian_Fintech[[#This Row],[TransactionDate]], "tttt")</f>
        <v>Thursday</v>
      </c>
      <c r="N4869" s="2" t="s">
        <v>16</v>
      </c>
    </row>
    <row r="4870" spans="1:14" ht="14.5" x14ac:dyDescent="0.35">
      <c r="A4870" s="2" t="s">
        <v>9770</v>
      </c>
      <c r="B4870" s="2" t="s">
        <v>9771</v>
      </c>
      <c r="C4870" s="2">
        <v>20</v>
      </c>
      <c r="D4870" s="2" t="s">
        <v>39</v>
      </c>
      <c r="E4870" s="2" t="s">
        <v>13</v>
      </c>
      <c r="F4870" s="2" t="s">
        <v>19</v>
      </c>
      <c r="G4870" s="2" t="s">
        <v>36</v>
      </c>
      <c r="H4870" s="7">
        <v>2458.6799999999998</v>
      </c>
      <c r="I4870" s="3">
        <v>45063</v>
      </c>
      <c r="J4870" s="3" t="str">
        <f>TEXT(NIgerian_Fintech[[#This Row],[TransactionDate]], "JJJJ")</f>
        <v>2023</v>
      </c>
      <c r="K4870" s="3" t="str">
        <f>TEXT(NIgerian_Fintech[[#This Row],[TransactionDate]], "MMMM")</f>
        <v>May</v>
      </c>
      <c r="L4870" s="3" t="str">
        <f>TEXT(NIgerian_Fintech[[#This Row],[TransactionDate]], "MM")</f>
        <v>05</v>
      </c>
      <c r="M4870" s="3" t="str">
        <f>TEXT(NIgerian_Fintech[[#This Row],[TransactionDate]], "tttt")</f>
        <v>Wednesday</v>
      </c>
      <c r="N4870" s="2" t="s">
        <v>16</v>
      </c>
    </row>
    <row r="4871" spans="1:14" ht="14.5" x14ac:dyDescent="0.35">
      <c r="A4871" s="2" t="s">
        <v>9772</v>
      </c>
      <c r="B4871" s="2" t="s">
        <v>9773</v>
      </c>
      <c r="C4871" s="2">
        <v>38</v>
      </c>
      <c r="D4871" s="2" t="s">
        <v>39</v>
      </c>
      <c r="E4871" s="2" t="s">
        <v>64</v>
      </c>
      <c r="F4871" s="2" t="s">
        <v>55</v>
      </c>
      <c r="G4871" s="2" t="s">
        <v>36</v>
      </c>
      <c r="H4871" s="7">
        <v>7403.92</v>
      </c>
      <c r="I4871" s="3">
        <v>45113</v>
      </c>
      <c r="J4871" s="3" t="str">
        <f>TEXT(NIgerian_Fintech[[#This Row],[TransactionDate]], "JJJJ")</f>
        <v>2023</v>
      </c>
      <c r="K4871" s="3" t="str">
        <f>TEXT(NIgerian_Fintech[[#This Row],[TransactionDate]], "MMMM")</f>
        <v>July</v>
      </c>
      <c r="L4871" s="3" t="str">
        <f>TEXT(NIgerian_Fintech[[#This Row],[TransactionDate]], "MM")</f>
        <v>07</v>
      </c>
      <c r="M4871" s="3" t="str">
        <f>TEXT(NIgerian_Fintech[[#This Row],[TransactionDate]], "tttt")</f>
        <v>Thursday</v>
      </c>
      <c r="N4871" s="2" t="s">
        <v>16</v>
      </c>
    </row>
    <row r="4872" spans="1:14" ht="14.5" x14ac:dyDescent="0.35">
      <c r="A4872" s="2" t="s">
        <v>9774</v>
      </c>
      <c r="B4872" s="2" t="s">
        <v>9775</v>
      </c>
      <c r="C4872" s="2">
        <v>43</v>
      </c>
      <c r="D4872" s="2" t="s">
        <v>39</v>
      </c>
      <c r="E4872" s="2" t="s">
        <v>74</v>
      </c>
      <c r="F4872" s="2" t="s">
        <v>14</v>
      </c>
      <c r="G4872" s="2" t="s">
        <v>20</v>
      </c>
      <c r="H4872" s="7">
        <v>12239.73</v>
      </c>
      <c r="I4872" s="3">
        <v>44962</v>
      </c>
      <c r="J4872" s="3" t="str">
        <f>TEXT(NIgerian_Fintech[[#This Row],[TransactionDate]], "JJJJ")</f>
        <v>2023</v>
      </c>
      <c r="K4872" s="3" t="str">
        <f>TEXT(NIgerian_Fintech[[#This Row],[TransactionDate]], "MMMM")</f>
        <v>February</v>
      </c>
      <c r="L4872" s="3" t="str">
        <f>TEXT(NIgerian_Fintech[[#This Row],[TransactionDate]], "MM")</f>
        <v>02</v>
      </c>
      <c r="M4872" s="3" t="str">
        <f>TEXT(NIgerian_Fintech[[#This Row],[TransactionDate]], "tttt")</f>
        <v>Sunday</v>
      </c>
      <c r="N4872" s="2" t="s">
        <v>16</v>
      </c>
    </row>
    <row r="4873" spans="1:14" ht="14.5" x14ac:dyDescent="0.35">
      <c r="A4873" s="2" t="s">
        <v>9776</v>
      </c>
      <c r="B4873" s="2" t="s">
        <v>9777</v>
      </c>
      <c r="C4873" s="2">
        <v>53</v>
      </c>
      <c r="D4873" s="2" t="s">
        <v>12</v>
      </c>
      <c r="E4873" s="2" t="s">
        <v>42</v>
      </c>
      <c r="F4873" s="2" t="s">
        <v>49</v>
      </c>
      <c r="G4873" s="2" t="s">
        <v>26</v>
      </c>
      <c r="H4873" s="7">
        <v>9220.1</v>
      </c>
      <c r="I4873" s="3">
        <v>45556</v>
      </c>
      <c r="J4873" s="3" t="str">
        <f>TEXT(NIgerian_Fintech[[#This Row],[TransactionDate]], "JJJJ")</f>
        <v>2024</v>
      </c>
      <c r="K4873" s="3" t="str">
        <f>TEXT(NIgerian_Fintech[[#This Row],[TransactionDate]], "MMMM")</f>
        <v>September</v>
      </c>
      <c r="L4873" s="3" t="str">
        <f>TEXT(NIgerian_Fintech[[#This Row],[TransactionDate]], "MM")</f>
        <v>09</v>
      </c>
      <c r="M4873" s="3" t="str">
        <f>TEXT(NIgerian_Fintech[[#This Row],[TransactionDate]], "tttt")</f>
        <v>Saturday</v>
      </c>
      <c r="N4873" s="2" t="s">
        <v>16</v>
      </c>
    </row>
    <row r="4874" spans="1:14" ht="14.5" x14ac:dyDescent="0.35">
      <c r="A4874" s="2" t="s">
        <v>9778</v>
      </c>
      <c r="B4874" s="2" t="s">
        <v>9779</v>
      </c>
      <c r="C4874" s="2">
        <v>59</v>
      </c>
      <c r="D4874" s="2" t="s">
        <v>39</v>
      </c>
      <c r="E4874" s="2" t="s">
        <v>24</v>
      </c>
      <c r="F4874" s="2" t="s">
        <v>19</v>
      </c>
      <c r="G4874" s="2" t="s">
        <v>30</v>
      </c>
      <c r="H4874" s="7">
        <v>4863.47</v>
      </c>
      <c r="I4874" s="3">
        <v>45596</v>
      </c>
      <c r="J4874" s="3" t="str">
        <f>TEXT(NIgerian_Fintech[[#This Row],[TransactionDate]], "JJJJ")</f>
        <v>2024</v>
      </c>
      <c r="K4874" s="3" t="str">
        <f>TEXT(NIgerian_Fintech[[#This Row],[TransactionDate]], "MMMM")</f>
        <v>October</v>
      </c>
      <c r="L4874" s="3" t="str">
        <f>TEXT(NIgerian_Fintech[[#This Row],[TransactionDate]], "MM")</f>
        <v>10</v>
      </c>
      <c r="M4874" s="3" t="str">
        <f>TEXT(NIgerian_Fintech[[#This Row],[TransactionDate]], "tttt")</f>
        <v>Thursday</v>
      </c>
      <c r="N4874" s="2" t="s">
        <v>16</v>
      </c>
    </row>
    <row r="4875" spans="1:14" ht="14.5" x14ac:dyDescent="0.35">
      <c r="A4875" s="2" t="s">
        <v>9780</v>
      </c>
      <c r="B4875" s="2" t="s">
        <v>9781</v>
      </c>
      <c r="C4875" s="2">
        <v>54</v>
      </c>
      <c r="D4875" s="2" t="s">
        <v>39</v>
      </c>
      <c r="E4875" s="2" t="s">
        <v>24</v>
      </c>
      <c r="F4875" s="2" t="s">
        <v>49</v>
      </c>
      <c r="G4875" s="2" t="s">
        <v>20</v>
      </c>
      <c r="H4875" s="7">
        <v>28153.86</v>
      </c>
      <c r="I4875" s="3">
        <v>45405</v>
      </c>
      <c r="J4875" s="3" t="str">
        <f>TEXT(NIgerian_Fintech[[#This Row],[TransactionDate]], "JJJJ")</f>
        <v>2024</v>
      </c>
      <c r="K4875" s="3" t="str">
        <f>TEXT(NIgerian_Fintech[[#This Row],[TransactionDate]], "MMMM")</f>
        <v>April</v>
      </c>
      <c r="L4875" s="3" t="str">
        <f>TEXT(NIgerian_Fintech[[#This Row],[TransactionDate]], "MM")</f>
        <v>04</v>
      </c>
      <c r="M4875" s="3" t="str">
        <f>TEXT(NIgerian_Fintech[[#This Row],[TransactionDate]], "tttt")</f>
        <v>Tuesday</v>
      </c>
      <c r="N4875" s="2" t="s">
        <v>16</v>
      </c>
    </row>
    <row r="4876" spans="1:14" ht="14.5" x14ac:dyDescent="0.35">
      <c r="A4876" s="2" t="s">
        <v>9782</v>
      </c>
      <c r="B4876" s="2" t="s">
        <v>9783</v>
      </c>
      <c r="C4876" s="2">
        <v>39</v>
      </c>
      <c r="D4876" s="2" t="s">
        <v>39</v>
      </c>
      <c r="E4876" s="2" t="s">
        <v>24</v>
      </c>
      <c r="F4876" s="2" t="s">
        <v>14</v>
      </c>
      <c r="G4876" s="2" t="s">
        <v>15</v>
      </c>
      <c r="H4876" s="7">
        <v>7215.19</v>
      </c>
      <c r="I4876" s="3">
        <v>45607</v>
      </c>
      <c r="J4876" s="3" t="str">
        <f>TEXT(NIgerian_Fintech[[#This Row],[TransactionDate]], "JJJJ")</f>
        <v>2024</v>
      </c>
      <c r="K4876" s="3" t="str">
        <f>TEXT(NIgerian_Fintech[[#This Row],[TransactionDate]], "MMMM")</f>
        <v>November</v>
      </c>
      <c r="L4876" s="3" t="str">
        <f>TEXT(NIgerian_Fintech[[#This Row],[TransactionDate]], "MM")</f>
        <v>11</v>
      </c>
      <c r="M4876" s="3" t="str">
        <f>TEXT(NIgerian_Fintech[[#This Row],[TransactionDate]], "tttt")</f>
        <v>Monday</v>
      </c>
      <c r="N4876" s="2" t="s">
        <v>16</v>
      </c>
    </row>
    <row r="4877" spans="1:14" ht="14.5" x14ac:dyDescent="0.35">
      <c r="A4877" s="2" t="s">
        <v>9784</v>
      </c>
      <c r="B4877" s="2" t="s">
        <v>9785</v>
      </c>
      <c r="C4877" s="2">
        <v>59</v>
      </c>
      <c r="D4877" s="2" t="s">
        <v>12</v>
      </c>
      <c r="E4877" s="2" t="s">
        <v>52</v>
      </c>
      <c r="F4877" s="2" t="s">
        <v>19</v>
      </c>
      <c r="G4877" s="2" t="s">
        <v>20</v>
      </c>
      <c r="H4877" s="7">
        <v>35024.29</v>
      </c>
      <c r="I4877" s="3">
        <v>44981</v>
      </c>
      <c r="J4877" s="3" t="str">
        <f>TEXT(NIgerian_Fintech[[#This Row],[TransactionDate]], "JJJJ")</f>
        <v>2023</v>
      </c>
      <c r="K4877" s="3" t="str">
        <f>TEXT(NIgerian_Fintech[[#This Row],[TransactionDate]], "MMMM")</f>
        <v>February</v>
      </c>
      <c r="L4877" s="3" t="str">
        <f>TEXT(NIgerian_Fintech[[#This Row],[TransactionDate]], "MM")</f>
        <v>02</v>
      </c>
      <c r="M4877" s="3" t="str">
        <f>TEXT(NIgerian_Fintech[[#This Row],[TransactionDate]], "tttt")</f>
        <v>Friday</v>
      </c>
      <c r="N4877" s="2" t="s">
        <v>16</v>
      </c>
    </row>
    <row r="4878" spans="1:14" ht="14.5" x14ac:dyDescent="0.35">
      <c r="A4878" s="2" t="s">
        <v>9786</v>
      </c>
      <c r="B4878" s="2" t="s">
        <v>9787</v>
      </c>
      <c r="C4878" s="2">
        <v>29</v>
      </c>
      <c r="D4878" s="2" t="s">
        <v>12</v>
      </c>
      <c r="E4878" s="2" t="s">
        <v>24</v>
      </c>
      <c r="F4878" s="2" t="s">
        <v>49</v>
      </c>
      <c r="G4878" s="2" t="s">
        <v>15</v>
      </c>
      <c r="H4878" s="7">
        <v>8298.2800000000007</v>
      </c>
      <c r="I4878" s="3">
        <v>45397</v>
      </c>
      <c r="J4878" s="3" t="str">
        <f>TEXT(NIgerian_Fintech[[#This Row],[TransactionDate]], "JJJJ")</f>
        <v>2024</v>
      </c>
      <c r="K4878" s="3" t="str">
        <f>TEXT(NIgerian_Fintech[[#This Row],[TransactionDate]], "MMMM")</f>
        <v>April</v>
      </c>
      <c r="L4878" s="3" t="str">
        <f>TEXT(NIgerian_Fintech[[#This Row],[TransactionDate]], "MM")</f>
        <v>04</v>
      </c>
      <c r="M4878" s="3" t="str">
        <f>TEXT(NIgerian_Fintech[[#This Row],[TransactionDate]], "tttt")</f>
        <v>Monday</v>
      </c>
      <c r="N4878" s="2" t="s">
        <v>16</v>
      </c>
    </row>
    <row r="4879" spans="1:14" ht="14.5" x14ac:dyDescent="0.35">
      <c r="A4879" s="2" t="s">
        <v>9788</v>
      </c>
      <c r="B4879" s="2" t="s">
        <v>9789</v>
      </c>
      <c r="C4879" s="2">
        <v>59</v>
      </c>
      <c r="D4879" s="2" t="s">
        <v>39</v>
      </c>
      <c r="E4879" s="2" t="s">
        <v>13</v>
      </c>
      <c r="F4879" s="2" t="s">
        <v>25</v>
      </c>
      <c r="G4879" s="2" t="s">
        <v>15</v>
      </c>
      <c r="H4879" s="7">
        <v>15768.91</v>
      </c>
      <c r="I4879" s="3">
        <v>45010</v>
      </c>
      <c r="J4879" s="3" t="str">
        <f>TEXT(NIgerian_Fintech[[#This Row],[TransactionDate]], "JJJJ")</f>
        <v>2023</v>
      </c>
      <c r="K4879" s="3" t="str">
        <f>TEXT(NIgerian_Fintech[[#This Row],[TransactionDate]], "MMMM")</f>
        <v>March</v>
      </c>
      <c r="L4879" s="3" t="str">
        <f>TEXT(NIgerian_Fintech[[#This Row],[TransactionDate]], "MM")</f>
        <v>03</v>
      </c>
      <c r="M4879" s="3" t="str">
        <f>TEXT(NIgerian_Fintech[[#This Row],[TransactionDate]], "tttt")</f>
        <v>Saturday</v>
      </c>
      <c r="N4879" s="2" t="s">
        <v>21</v>
      </c>
    </row>
    <row r="4880" spans="1:14" ht="14.5" x14ac:dyDescent="0.35">
      <c r="A4880" s="2" t="s">
        <v>9790</v>
      </c>
      <c r="B4880" s="2" t="s">
        <v>9791</v>
      </c>
      <c r="C4880" s="2">
        <v>30</v>
      </c>
      <c r="D4880" s="2" t="s">
        <v>39</v>
      </c>
      <c r="E4880" s="2" t="s">
        <v>93</v>
      </c>
      <c r="F4880" s="2" t="s">
        <v>25</v>
      </c>
      <c r="G4880" s="2" t="s">
        <v>36</v>
      </c>
      <c r="H4880" s="7">
        <v>13548.85</v>
      </c>
      <c r="I4880" s="3">
        <v>44932</v>
      </c>
      <c r="J4880" s="3" t="str">
        <f>TEXT(NIgerian_Fintech[[#This Row],[TransactionDate]], "JJJJ")</f>
        <v>2023</v>
      </c>
      <c r="K4880" s="3" t="str">
        <f>TEXT(NIgerian_Fintech[[#This Row],[TransactionDate]], "MMMM")</f>
        <v>January</v>
      </c>
      <c r="L4880" s="3" t="str">
        <f>TEXT(NIgerian_Fintech[[#This Row],[TransactionDate]], "MM")</f>
        <v>01</v>
      </c>
      <c r="M4880" s="3" t="str">
        <f>TEXT(NIgerian_Fintech[[#This Row],[TransactionDate]], "tttt")</f>
        <v>Friday</v>
      </c>
      <c r="N4880" s="2" t="s">
        <v>16</v>
      </c>
    </row>
    <row r="4881" spans="1:14" ht="14.5" x14ac:dyDescent="0.35">
      <c r="A4881" s="2" t="s">
        <v>9792</v>
      </c>
      <c r="B4881" s="2" t="s">
        <v>9793</v>
      </c>
      <c r="C4881" s="2">
        <v>28</v>
      </c>
      <c r="D4881" s="2" t="s">
        <v>12</v>
      </c>
      <c r="E4881" s="2" t="s">
        <v>64</v>
      </c>
      <c r="F4881" s="2" t="s">
        <v>55</v>
      </c>
      <c r="G4881" s="2" t="s">
        <v>20</v>
      </c>
      <c r="H4881" s="7">
        <v>10812.35</v>
      </c>
      <c r="I4881" s="3">
        <v>45289</v>
      </c>
      <c r="J4881" s="3" t="str">
        <f>TEXT(NIgerian_Fintech[[#This Row],[TransactionDate]], "JJJJ")</f>
        <v>2023</v>
      </c>
      <c r="K4881" s="3" t="str">
        <f>TEXT(NIgerian_Fintech[[#This Row],[TransactionDate]], "MMMM")</f>
        <v>December</v>
      </c>
      <c r="L4881" s="3" t="str">
        <f>TEXT(NIgerian_Fintech[[#This Row],[TransactionDate]], "MM")</f>
        <v>12</v>
      </c>
      <c r="M4881" s="3" t="str">
        <f>TEXT(NIgerian_Fintech[[#This Row],[TransactionDate]], "tttt")</f>
        <v>Friday</v>
      </c>
      <c r="N4881" s="2" t="s">
        <v>16</v>
      </c>
    </row>
    <row r="4882" spans="1:14" ht="14.5" x14ac:dyDescent="0.35">
      <c r="A4882" s="2" t="s">
        <v>9794</v>
      </c>
      <c r="B4882" s="2" t="s">
        <v>9795</v>
      </c>
      <c r="C4882" s="2">
        <v>33</v>
      </c>
      <c r="D4882" s="2" t="s">
        <v>12</v>
      </c>
      <c r="E4882" s="2" t="s">
        <v>64</v>
      </c>
      <c r="F4882" s="2" t="s">
        <v>35</v>
      </c>
      <c r="G4882" s="2" t="s">
        <v>26</v>
      </c>
      <c r="H4882" s="7">
        <v>145.66</v>
      </c>
      <c r="I4882" s="3">
        <v>45636</v>
      </c>
      <c r="J4882" s="3" t="str">
        <f>TEXT(NIgerian_Fintech[[#This Row],[TransactionDate]], "JJJJ")</f>
        <v>2024</v>
      </c>
      <c r="K4882" s="3" t="str">
        <f>TEXT(NIgerian_Fintech[[#This Row],[TransactionDate]], "MMMM")</f>
        <v>December</v>
      </c>
      <c r="L4882" s="3" t="str">
        <f>TEXT(NIgerian_Fintech[[#This Row],[TransactionDate]], "MM")</f>
        <v>12</v>
      </c>
      <c r="M4882" s="3" t="str">
        <f>TEXT(NIgerian_Fintech[[#This Row],[TransactionDate]], "tttt")</f>
        <v>Tuesday</v>
      </c>
      <c r="N4882" s="2" t="s">
        <v>16</v>
      </c>
    </row>
    <row r="4883" spans="1:14" ht="14.5" x14ac:dyDescent="0.35">
      <c r="A4883" s="2" t="s">
        <v>9796</v>
      </c>
      <c r="B4883" s="2" t="s">
        <v>9797</v>
      </c>
      <c r="C4883" s="2">
        <v>25</v>
      </c>
      <c r="D4883" s="2" t="s">
        <v>12</v>
      </c>
      <c r="E4883" s="2" t="s">
        <v>29</v>
      </c>
      <c r="F4883" s="2" t="s">
        <v>14</v>
      </c>
      <c r="G4883" s="2" t="s">
        <v>15</v>
      </c>
      <c r="H4883" s="7">
        <v>805.91</v>
      </c>
      <c r="I4883" s="3">
        <v>45590</v>
      </c>
      <c r="J4883" s="3" t="str">
        <f>TEXT(NIgerian_Fintech[[#This Row],[TransactionDate]], "JJJJ")</f>
        <v>2024</v>
      </c>
      <c r="K4883" s="3" t="str">
        <f>TEXT(NIgerian_Fintech[[#This Row],[TransactionDate]], "MMMM")</f>
        <v>October</v>
      </c>
      <c r="L4883" s="3" t="str">
        <f>TEXT(NIgerian_Fintech[[#This Row],[TransactionDate]], "MM")</f>
        <v>10</v>
      </c>
      <c r="M4883" s="3" t="str">
        <f>TEXT(NIgerian_Fintech[[#This Row],[TransactionDate]], "tttt")</f>
        <v>Friday</v>
      </c>
      <c r="N4883" s="2" t="s">
        <v>16</v>
      </c>
    </row>
    <row r="4884" spans="1:14" ht="14.5" x14ac:dyDescent="0.35">
      <c r="A4884" s="2" t="s">
        <v>9798</v>
      </c>
      <c r="B4884" s="2" t="s">
        <v>9799</v>
      </c>
      <c r="C4884" s="2">
        <v>57</v>
      </c>
      <c r="D4884" s="2" t="s">
        <v>12</v>
      </c>
      <c r="E4884" s="2" t="s">
        <v>24</v>
      </c>
      <c r="F4884" s="2" t="s">
        <v>35</v>
      </c>
      <c r="G4884" s="2" t="s">
        <v>36</v>
      </c>
      <c r="H4884" s="7">
        <v>8710.41</v>
      </c>
      <c r="I4884" s="3">
        <v>45096</v>
      </c>
      <c r="J4884" s="3" t="str">
        <f>TEXT(NIgerian_Fintech[[#This Row],[TransactionDate]], "JJJJ")</f>
        <v>2023</v>
      </c>
      <c r="K4884" s="3" t="str">
        <f>TEXT(NIgerian_Fintech[[#This Row],[TransactionDate]], "MMMM")</f>
        <v>June</v>
      </c>
      <c r="L4884" s="3" t="str">
        <f>TEXT(NIgerian_Fintech[[#This Row],[TransactionDate]], "MM")</f>
        <v>06</v>
      </c>
      <c r="M4884" s="3" t="str">
        <f>TEXT(NIgerian_Fintech[[#This Row],[TransactionDate]], "tttt")</f>
        <v>Monday</v>
      </c>
      <c r="N4884" s="2" t="s">
        <v>16</v>
      </c>
    </row>
    <row r="4885" spans="1:14" ht="14.5" x14ac:dyDescent="0.35">
      <c r="A4885" s="2" t="s">
        <v>9800</v>
      </c>
      <c r="B4885" s="2" t="s">
        <v>9801</v>
      </c>
      <c r="C4885" s="2">
        <v>57</v>
      </c>
      <c r="D4885" s="2" t="s">
        <v>39</v>
      </c>
      <c r="E4885" s="2" t="s">
        <v>74</v>
      </c>
      <c r="F4885" s="2" t="s">
        <v>35</v>
      </c>
      <c r="G4885" s="2" t="s">
        <v>26</v>
      </c>
      <c r="H4885" s="7">
        <v>24279.38</v>
      </c>
      <c r="I4885" s="3">
        <v>45175</v>
      </c>
      <c r="J4885" s="3" t="str">
        <f>TEXT(NIgerian_Fintech[[#This Row],[TransactionDate]], "JJJJ")</f>
        <v>2023</v>
      </c>
      <c r="K4885" s="3" t="str">
        <f>TEXT(NIgerian_Fintech[[#This Row],[TransactionDate]], "MMMM")</f>
        <v>September</v>
      </c>
      <c r="L4885" s="3" t="str">
        <f>TEXT(NIgerian_Fintech[[#This Row],[TransactionDate]], "MM")</f>
        <v>09</v>
      </c>
      <c r="M4885" s="3" t="str">
        <f>TEXT(NIgerian_Fintech[[#This Row],[TransactionDate]], "tttt")</f>
        <v>Wednesday</v>
      </c>
      <c r="N4885" s="2" t="s">
        <v>16</v>
      </c>
    </row>
    <row r="4886" spans="1:14" ht="14.5" x14ac:dyDescent="0.35">
      <c r="A4886" s="2" t="s">
        <v>9802</v>
      </c>
      <c r="B4886" s="2" t="s">
        <v>9803</v>
      </c>
      <c r="C4886" s="2">
        <v>62</v>
      </c>
      <c r="D4886" s="2" t="s">
        <v>12</v>
      </c>
      <c r="E4886" s="2" t="s">
        <v>52</v>
      </c>
      <c r="F4886" s="2" t="s">
        <v>49</v>
      </c>
      <c r="G4886" s="2" t="s">
        <v>20</v>
      </c>
      <c r="H4886" s="7">
        <v>9191.49</v>
      </c>
      <c r="I4886" s="3">
        <v>45588</v>
      </c>
      <c r="J4886" s="3" t="str">
        <f>TEXT(NIgerian_Fintech[[#This Row],[TransactionDate]], "JJJJ")</f>
        <v>2024</v>
      </c>
      <c r="K4886" s="3" t="str">
        <f>TEXT(NIgerian_Fintech[[#This Row],[TransactionDate]], "MMMM")</f>
        <v>October</v>
      </c>
      <c r="L4886" s="3" t="str">
        <f>TEXT(NIgerian_Fintech[[#This Row],[TransactionDate]], "MM")</f>
        <v>10</v>
      </c>
      <c r="M4886" s="3" t="str">
        <f>TEXT(NIgerian_Fintech[[#This Row],[TransactionDate]], "tttt")</f>
        <v>Wednesday</v>
      </c>
      <c r="N4886" s="2" t="s">
        <v>16</v>
      </c>
    </row>
    <row r="4887" spans="1:14" ht="14.5" x14ac:dyDescent="0.35">
      <c r="A4887" s="2" t="s">
        <v>9804</v>
      </c>
      <c r="B4887" s="2" t="s">
        <v>9805</v>
      </c>
      <c r="C4887" s="2">
        <v>19</v>
      </c>
      <c r="D4887" s="2" t="s">
        <v>39</v>
      </c>
      <c r="E4887" s="2" t="s">
        <v>74</v>
      </c>
      <c r="F4887" s="2" t="s">
        <v>55</v>
      </c>
      <c r="G4887" s="2" t="s">
        <v>26</v>
      </c>
      <c r="H4887" s="7">
        <v>2691.82</v>
      </c>
      <c r="I4887" s="3">
        <v>45136</v>
      </c>
      <c r="J4887" s="3" t="str">
        <f>TEXT(NIgerian_Fintech[[#This Row],[TransactionDate]], "JJJJ")</f>
        <v>2023</v>
      </c>
      <c r="K4887" s="3" t="str">
        <f>TEXT(NIgerian_Fintech[[#This Row],[TransactionDate]], "MMMM")</f>
        <v>July</v>
      </c>
      <c r="L4887" s="3" t="str">
        <f>TEXT(NIgerian_Fintech[[#This Row],[TransactionDate]], "MM")</f>
        <v>07</v>
      </c>
      <c r="M4887" s="3" t="str">
        <f>TEXT(NIgerian_Fintech[[#This Row],[TransactionDate]], "tttt")</f>
        <v>Saturday</v>
      </c>
      <c r="N4887" s="2" t="s">
        <v>16</v>
      </c>
    </row>
    <row r="4888" spans="1:14" ht="14.5" x14ac:dyDescent="0.35">
      <c r="A4888" s="2" t="s">
        <v>9806</v>
      </c>
      <c r="B4888" s="2" t="s">
        <v>9807</v>
      </c>
      <c r="C4888" s="2">
        <v>47</v>
      </c>
      <c r="D4888" s="2" t="s">
        <v>39</v>
      </c>
      <c r="E4888" s="2" t="s">
        <v>24</v>
      </c>
      <c r="F4888" s="2" t="s">
        <v>14</v>
      </c>
      <c r="G4888" s="2" t="s">
        <v>20</v>
      </c>
      <c r="H4888" s="7">
        <v>3859.84</v>
      </c>
      <c r="I4888" s="3">
        <v>45170</v>
      </c>
      <c r="J4888" s="3" t="str">
        <f>TEXT(NIgerian_Fintech[[#This Row],[TransactionDate]], "JJJJ")</f>
        <v>2023</v>
      </c>
      <c r="K4888" s="3" t="str">
        <f>TEXT(NIgerian_Fintech[[#This Row],[TransactionDate]], "MMMM")</f>
        <v>September</v>
      </c>
      <c r="L4888" s="3" t="str">
        <f>TEXT(NIgerian_Fintech[[#This Row],[TransactionDate]], "MM")</f>
        <v>09</v>
      </c>
      <c r="M4888" s="3" t="str">
        <f>TEXT(NIgerian_Fintech[[#This Row],[TransactionDate]], "tttt")</f>
        <v>Friday</v>
      </c>
      <c r="N4888" s="2" t="s">
        <v>16</v>
      </c>
    </row>
    <row r="4889" spans="1:14" ht="14.5" x14ac:dyDescent="0.35">
      <c r="A4889" s="2" t="s">
        <v>9808</v>
      </c>
      <c r="B4889" s="2" t="s">
        <v>9809</v>
      </c>
      <c r="C4889" s="2">
        <v>47</v>
      </c>
      <c r="D4889" s="2" t="s">
        <v>12</v>
      </c>
      <c r="E4889" s="2" t="s">
        <v>93</v>
      </c>
      <c r="F4889" s="2" t="s">
        <v>25</v>
      </c>
      <c r="G4889" s="2" t="s">
        <v>15</v>
      </c>
      <c r="H4889" s="7">
        <v>9759.34</v>
      </c>
      <c r="I4889" s="3">
        <v>45067</v>
      </c>
      <c r="J4889" s="3" t="str">
        <f>TEXT(NIgerian_Fintech[[#This Row],[TransactionDate]], "JJJJ")</f>
        <v>2023</v>
      </c>
      <c r="K4889" s="3" t="str">
        <f>TEXT(NIgerian_Fintech[[#This Row],[TransactionDate]], "MMMM")</f>
        <v>May</v>
      </c>
      <c r="L4889" s="3" t="str">
        <f>TEXT(NIgerian_Fintech[[#This Row],[TransactionDate]], "MM")</f>
        <v>05</v>
      </c>
      <c r="M4889" s="3" t="str">
        <f>TEXT(NIgerian_Fintech[[#This Row],[TransactionDate]], "tttt")</f>
        <v>Sunday</v>
      </c>
      <c r="N4889" s="2" t="s">
        <v>16</v>
      </c>
    </row>
    <row r="4890" spans="1:14" ht="14.5" x14ac:dyDescent="0.35">
      <c r="A4890" s="2" t="s">
        <v>9810</v>
      </c>
      <c r="B4890" s="2" t="s">
        <v>9811</v>
      </c>
      <c r="C4890" s="2">
        <v>29</v>
      </c>
      <c r="D4890" s="2" t="s">
        <v>12</v>
      </c>
      <c r="E4890" s="2" t="s">
        <v>42</v>
      </c>
      <c r="F4890" s="2" t="s">
        <v>35</v>
      </c>
      <c r="G4890" s="2" t="s">
        <v>30</v>
      </c>
      <c r="H4890" s="7">
        <v>9089.5400000000009</v>
      </c>
      <c r="I4890" s="3">
        <v>45558</v>
      </c>
      <c r="J4890" s="3" t="str">
        <f>TEXT(NIgerian_Fintech[[#This Row],[TransactionDate]], "JJJJ")</f>
        <v>2024</v>
      </c>
      <c r="K4890" s="3" t="str">
        <f>TEXT(NIgerian_Fintech[[#This Row],[TransactionDate]], "MMMM")</f>
        <v>September</v>
      </c>
      <c r="L4890" s="3" t="str">
        <f>TEXT(NIgerian_Fintech[[#This Row],[TransactionDate]], "MM")</f>
        <v>09</v>
      </c>
      <c r="M4890" s="3" t="str">
        <f>TEXT(NIgerian_Fintech[[#This Row],[TransactionDate]], "tttt")</f>
        <v>Monday</v>
      </c>
      <c r="N4890" s="2" t="s">
        <v>16</v>
      </c>
    </row>
    <row r="4891" spans="1:14" ht="14.5" x14ac:dyDescent="0.35">
      <c r="A4891" s="2" t="s">
        <v>9812</v>
      </c>
      <c r="B4891" s="2" t="s">
        <v>9813</v>
      </c>
      <c r="C4891" s="2">
        <v>27</v>
      </c>
      <c r="D4891" s="2" t="s">
        <v>12</v>
      </c>
      <c r="E4891" s="2" t="s">
        <v>24</v>
      </c>
      <c r="F4891" s="2" t="s">
        <v>49</v>
      </c>
      <c r="G4891" s="2" t="s">
        <v>30</v>
      </c>
      <c r="H4891" s="7">
        <v>31168.36</v>
      </c>
      <c r="I4891" s="3">
        <v>45106</v>
      </c>
      <c r="J4891" s="3" t="str">
        <f>TEXT(NIgerian_Fintech[[#This Row],[TransactionDate]], "JJJJ")</f>
        <v>2023</v>
      </c>
      <c r="K4891" s="3" t="str">
        <f>TEXT(NIgerian_Fintech[[#This Row],[TransactionDate]], "MMMM")</f>
        <v>June</v>
      </c>
      <c r="L4891" s="3" t="str">
        <f>TEXT(NIgerian_Fintech[[#This Row],[TransactionDate]], "MM")</f>
        <v>06</v>
      </c>
      <c r="M4891" s="3" t="str">
        <f>TEXT(NIgerian_Fintech[[#This Row],[TransactionDate]], "tttt")</f>
        <v>Thursday</v>
      </c>
      <c r="N4891" s="2" t="s">
        <v>16</v>
      </c>
    </row>
    <row r="4892" spans="1:14" ht="14.5" x14ac:dyDescent="0.35">
      <c r="A4892" s="2" t="s">
        <v>9814</v>
      </c>
      <c r="B4892" s="2" t="s">
        <v>9815</v>
      </c>
      <c r="C4892" s="2">
        <v>61</v>
      </c>
      <c r="D4892" s="2" t="s">
        <v>12</v>
      </c>
      <c r="E4892" s="2" t="s">
        <v>42</v>
      </c>
      <c r="F4892" s="2" t="s">
        <v>35</v>
      </c>
      <c r="G4892" s="2" t="s">
        <v>15</v>
      </c>
      <c r="H4892" s="7">
        <v>7530.77</v>
      </c>
      <c r="I4892" s="3">
        <v>45563</v>
      </c>
      <c r="J4892" s="3" t="str">
        <f>TEXT(NIgerian_Fintech[[#This Row],[TransactionDate]], "JJJJ")</f>
        <v>2024</v>
      </c>
      <c r="K4892" s="3" t="str">
        <f>TEXT(NIgerian_Fintech[[#This Row],[TransactionDate]], "MMMM")</f>
        <v>September</v>
      </c>
      <c r="L4892" s="3" t="str">
        <f>TEXT(NIgerian_Fintech[[#This Row],[TransactionDate]], "MM")</f>
        <v>09</v>
      </c>
      <c r="M4892" s="3" t="str">
        <f>TEXT(NIgerian_Fintech[[#This Row],[TransactionDate]], "tttt")</f>
        <v>Saturday</v>
      </c>
      <c r="N4892" s="2" t="s">
        <v>16</v>
      </c>
    </row>
    <row r="4893" spans="1:14" ht="14.5" x14ac:dyDescent="0.35">
      <c r="A4893" s="2" t="s">
        <v>9816</v>
      </c>
      <c r="B4893" s="2" t="s">
        <v>9817</v>
      </c>
      <c r="C4893" s="2">
        <v>28</v>
      </c>
      <c r="D4893" s="2" t="s">
        <v>39</v>
      </c>
      <c r="E4893" s="2" t="s">
        <v>42</v>
      </c>
      <c r="F4893" s="2" t="s">
        <v>19</v>
      </c>
      <c r="G4893" s="2" t="s">
        <v>26</v>
      </c>
      <c r="H4893" s="7">
        <v>4385.28</v>
      </c>
      <c r="I4893" s="3">
        <v>45650</v>
      </c>
      <c r="J4893" s="3" t="str">
        <f>TEXT(NIgerian_Fintech[[#This Row],[TransactionDate]], "JJJJ")</f>
        <v>2024</v>
      </c>
      <c r="K4893" s="3" t="str">
        <f>TEXT(NIgerian_Fintech[[#This Row],[TransactionDate]], "MMMM")</f>
        <v>December</v>
      </c>
      <c r="L4893" s="3" t="str">
        <f>TEXT(NIgerian_Fintech[[#This Row],[TransactionDate]], "MM")</f>
        <v>12</v>
      </c>
      <c r="M4893" s="3" t="str">
        <f>TEXT(NIgerian_Fintech[[#This Row],[TransactionDate]], "tttt")</f>
        <v>Tuesday</v>
      </c>
      <c r="N4893" s="2" t="s">
        <v>16</v>
      </c>
    </row>
    <row r="4894" spans="1:14" ht="14.5" x14ac:dyDescent="0.35">
      <c r="A4894" s="2" t="s">
        <v>9818</v>
      </c>
      <c r="B4894" s="2" t="s">
        <v>9819</v>
      </c>
      <c r="C4894" s="2">
        <v>32</v>
      </c>
      <c r="D4894" s="2" t="s">
        <v>39</v>
      </c>
      <c r="E4894" s="2" t="s">
        <v>64</v>
      </c>
      <c r="F4894" s="2" t="s">
        <v>25</v>
      </c>
      <c r="G4894" s="2" t="s">
        <v>20</v>
      </c>
      <c r="H4894" s="7">
        <v>7444.25</v>
      </c>
      <c r="I4894" s="3">
        <v>44943</v>
      </c>
      <c r="J4894" s="3" t="str">
        <f>TEXT(NIgerian_Fintech[[#This Row],[TransactionDate]], "JJJJ")</f>
        <v>2023</v>
      </c>
      <c r="K4894" s="3" t="str">
        <f>TEXT(NIgerian_Fintech[[#This Row],[TransactionDate]], "MMMM")</f>
        <v>January</v>
      </c>
      <c r="L4894" s="3" t="str">
        <f>TEXT(NIgerian_Fintech[[#This Row],[TransactionDate]], "MM")</f>
        <v>01</v>
      </c>
      <c r="M4894" s="3" t="str">
        <f>TEXT(NIgerian_Fintech[[#This Row],[TransactionDate]], "tttt")</f>
        <v>Tuesday</v>
      </c>
      <c r="N4894" s="2" t="s">
        <v>16</v>
      </c>
    </row>
    <row r="4895" spans="1:14" ht="14.5" x14ac:dyDescent="0.35">
      <c r="A4895" s="2" t="s">
        <v>9820</v>
      </c>
      <c r="B4895" s="2" t="s">
        <v>9821</v>
      </c>
      <c r="C4895" s="2">
        <v>33</v>
      </c>
      <c r="D4895" s="2" t="s">
        <v>39</v>
      </c>
      <c r="E4895" s="2" t="s">
        <v>52</v>
      </c>
      <c r="F4895" s="2" t="s">
        <v>35</v>
      </c>
      <c r="G4895" s="2" t="s">
        <v>30</v>
      </c>
      <c r="H4895" s="7">
        <v>15428.73</v>
      </c>
      <c r="I4895" s="3">
        <v>44942</v>
      </c>
      <c r="J4895" s="3" t="str">
        <f>TEXT(NIgerian_Fintech[[#This Row],[TransactionDate]], "JJJJ")</f>
        <v>2023</v>
      </c>
      <c r="K4895" s="3" t="str">
        <f>TEXT(NIgerian_Fintech[[#This Row],[TransactionDate]], "MMMM")</f>
        <v>January</v>
      </c>
      <c r="L4895" s="3" t="str">
        <f>TEXT(NIgerian_Fintech[[#This Row],[TransactionDate]], "MM")</f>
        <v>01</v>
      </c>
      <c r="M4895" s="3" t="str">
        <f>TEXT(NIgerian_Fintech[[#This Row],[TransactionDate]], "tttt")</f>
        <v>Monday</v>
      </c>
      <c r="N4895" s="2" t="s">
        <v>16</v>
      </c>
    </row>
    <row r="4896" spans="1:14" ht="14.5" x14ac:dyDescent="0.35">
      <c r="A4896" s="2" t="s">
        <v>9822</v>
      </c>
      <c r="B4896" s="2" t="s">
        <v>9823</v>
      </c>
      <c r="C4896" s="2">
        <v>34</v>
      </c>
      <c r="D4896" s="2" t="s">
        <v>12</v>
      </c>
      <c r="E4896" s="2" t="s">
        <v>24</v>
      </c>
      <c r="F4896" s="2" t="s">
        <v>19</v>
      </c>
      <c r="G4896" s="2" t="s">
        <v>20</v>
      </c>
      <c r="H4896" s="7">
        <v>7773.2</v>
      </c>
      <c r="I4896" s="3">
        <v>45311</v>
      </c>
      <c r="J4896" s="3" t="str">
        <f>TEXT(NIgerian_Fintech[[#This Row],[TransactionDate]], "JJJJ")</f>
        <v>2024</v>
      </c>
      <c r="K4896" s="3" t="str">
        <f>TEXT(NIgerian_Fintech[[#This Row],[TransactionDate]], "MMMM")</f>
        <v>January</v>
      </c>
      <c r="L4896" s="3" t="str">
        <f>TEXT(NIgerian_Fintech[[#This Row],[TransactionDate]], "MM")</f>
        <v>01</v>
      </c>
      <c r="M4896" s="3" t="str">
        <f>TEXT(NIgerian_Fintech[[#This Row],[TransactionDate]], "tttt")</f>
        <v>Saturday</v>
      </c>
      <c r="N4896" s="2" t="s">
        <v>16</v>
      </c>
    </row>
    <row r="4897" spans="1:14" ht="14.5" x14ac:dyDescent="0.35">
      <c r="A4897" s="2" t="s">
        <v>9824</v>
      </c>
      <c r="B4897" s="2" t="s">
        <v>9825</v>
      </c>
      <c r="C4897" s="2">
        <v>43</v>
      </c>
      <c r="D4897" s="2" t="s">
        <v>39</v>
      </c>
      <c r="E4897" s="2" t="s">
        <v>74</v>
      </c>
      <c r="F4897" s="2" t="s">
        <v>19</v>
      </c>
      <c r="G4897" s="2" t="s">
        <v>15</v>
      </c>
      <c r="H4897" s="7">
        <v>3946.03</v>
      </c>
      <c r="I4897" s="3">
        <v>45267</v>
      </c>
      <c r="J4897" s="3" t="str">
        <f>TEXT(NIgerian_Fintech[[#This Row],[TransactionDate]], "JJJJ")</f>
        <v>2023</v>
      </c>
      <c r="K4897" s="3" t="str">
        <f>TEXT(NIgerian_Fintech[[#This Row],[TransactionDate]], "MMMM")</f>
        <v>December</v>
      </c>
      <c r="L4897" s="3" t="str">
        <f>TEXT(NIgerian_Fintech[[#This Row],[TransactionDate]], "MM")</f>
        <v>12</v>
      </c>
      <c r="M4897" s="3" t="str">
        <f>TEXT(NIgerian_Fintech[[#This Row],[TransactionDate]], "tttt")</f>
        <v>Thursday</v>
      </c>
      <c r="N4897" s="2" t="s">
        <v>16</v>
      </c>
    </row>
    <row r="4898" spans="1:14" ht="14.5" x14ac:dyDescent="0.35">
      <c r="A4898" s="2" t="s">
        <v>9826</v>
      </c>
      <c r="B4898" s="2" t="s">
        <v>9827</v>
      </c>
      <c r="C4898" s="2">
        <v>19</v>
      </c>
      <c r="D4898" s="2" t="s">
        <v>12</v>
      </c>
      <c r="E4898" s="2" t="s">
        <v>74</v>
      </c>
      <c r="F4898" s="2" t="s">
        <v>49</v>
      </c>
      <c r="G4898" s="2" t="s">
        <v>26</v>
      </c>
      <c r="H4898" s="7">
        <v>4134.28</v>
      </c>
      <c r="I4898" s="3">
        <v>44972</v>
      </c>
      <c r="J4898" s="3" t="str">
        <f>TEXT(NIgerian_Fintech[[#This Row],[TransactionDate]], "JJJJ")</f>
        <v>2023</v>
      </c>
      <c r="K4898" s="3" t="str">
        <f>TEXT(NIgerian_Fintech[[#This Row],[TransactionDate]], "MMMM")</f>
        <v>February</v>
      </c>
      <c r="L4898" s="3" t="str">
        <f>TEXT(NIgerian_Fintech[[#This Row],[TransactionDate]], "MM")</f>
        <v>02</v>
      </c>
      <c r="M4898" s="3" t="str">
        <f>TEXT(NIgerian_Fintech[[#This Row],[TransactionDate]], "tttt")</f>
        <v>Wednesday</v>
      </c>
      <c r="N4898" s="2" t="s">
        <v>16</v>
      </c>
    </row>
    <row r="4899" spans="1:14" ht="14.5" x14ac:dyDescent="0.35">
      <c r="A4899" s="2" t="s">
        <v>9828</v>
      </c>
      <c r="B4899" s="2" t="s">
        <v>9829</v>
      </c>
      <c r="C4899" s="2">
        <v>29</v>
      </c>
      <c r="D4899" s="2" t="s">
        <v>39</v>
      </c>
      <c r="E4899" s="2" t="s">
        <v>93</v>
      </c>
      <c r="F4899" s="2" t="s">
        <v>49</v>
      </c>
      <c r="G4899" s="2" t="s">
        <v>20</v>
      </c>
      <c r="H4899" s="7">
        <v>14139.2</v>
      </c>
      <c r="I4899" s="3">
        <v>45430</v>
      </c>
      <c r="J4899" s="3" t="str">
        <f>TEXT(NIgerian_Fintech[[#This Row],[TransactionDate]], "JJJJ")</f>
        <v>2024</v>
      </c>
      <c r="K4899" s="3" t="str">
        <f>TEXT(NIgerian_Fintech[[#This Row],[TransactionDate]], "MMMM")</f>
        <v>May</v>
      </c>
      <c r="L4899" s="3" t="str">
        <f>TEXT(NIgerian_Fintech[[#This Row],[TransactionDate]], "MM")</f>
        <v>05</v>
      </c>
      <c r="M4899" s="3" t="str">
        <f>TEXT(NIgerian_Fintech[[#This Row],[TransactionDate]], "tttt")</f>
        <v>Saturday</v>
      </c>
      <c r="N4899" s="2" t="s">
        <v>16</v>
      </c>
    </row>
    <row r="4900" spans="1:14" ht="14.5" x14ac:dyDescent="0.35">
      <c r="A4900" s="2" t="s">
        <v>9830</v>
      </c>
      <c r="B4900" s="2" t="s">
        <v>9831</v>
      </c>
      <c r="C4900" s="2">
        <v>43</v>
      </c>
      <c r="D4900" s="2" t="s">
        <v>12</v>
      </c>
      <c r="E4900" s="2" t="s">
        <v>42</v>
      </c>
      <c r="F4900" s="2" t="s">
        <v>19</v>
      </c>
      <c r="G4900" s="2" t="s">
        <v>26</v>
      </c>
      <c r="H4900" s="7">
        <v>687.59</v>
      </c>
      <c r="I4900" s="3">
        <v>45069</v>
      </c>
      <c r="J4900" s="3" t="str">
        <f>TEXT(NIgerian_Fintech[[#This Row],[TransactionDate]], "JJJJ")</f>
        <v>2023</v>
      </c>
      <c r="K4900" s="3" t="str">
        <f>TEXT(NIgerian_Fintech[[#This Row],[TransactionDate]], "MMMM")</f>
        <v>May</v>
      </c>
      <c r="L4900" s="3" t="str">
        <f>TEXT(NIgerian_Fintech[[#This Row],[TransactionDate]], "MM")</f>
        <v>05</v>
      </c>
      <c r="M4900" s="3" t="str">
        <f>TEXT(NIgerian_Fintech[[#This Row],[TransactionDate]], "tttt")</f>
        <v>Tuesday</v>
      </c>
      <c r="N4900" s="2" t="s">
        <v>16</v>
      </c>
    </row>
    <row r="4901" spans="1:14" ht="14.5" x14ac:dyDescent="0.35">
      <c r="A4901" s="2" t="s">
        <v>9832</v>
      </c>
      <c r="B4901" s="2" t="s">
        <v>9833</v>
      </c>
      <c r="C4901" s="2">
        <v>40</v>
      </c>
      <c r="D4901" s="2" t="s">
        <v>39</v>
      </c>
      <c r="E4901" s="2" t="s">
        <v>52</v>
      </c>
      <c r="F4901" s="2" t="s">
        <v>55</v>
      </c>
      <c r="G4901" s="2" t="s">
        <v>30</v>
      </c>
      <c r="H4901" s="7">
        <v>3212.46</v>
      </c>
      <c r="I4901" s="3">
        <v>45211</v>
      </c>
      <c r="J4901" s="3" t="str">
        <f>TEXT(NIgerian_Fintech[[#This Row],[TransactionDate]], "JJJJ")</f>
        <v>2023</v>
      </c>
      <c r="K4901" s="3" t="str">
        <f>TEXT(NIgerian_Fintech[[#This Row],[TransactionDate]], "MMMM")</f>
        <v>October</v>
      </c>
      <c r="L4901" s="3" t="str">
        <f>TEXT(NIgerian_Fintech[[#This Row],[TransactionDate]], "MM")</f>
        <v>10</v>
      </c>
      <c r="M4901" s="3" t="str">
        <f>TEXT(NIgerian_Fintech[[#This Row],[TransactionDate]], "tttt")</f>
        <v>Thursday</v>
      </c>
      <c r="N4901" s="2" t="s">
        <v>16</v>
      </c>
    </row>
    <row r="4902" spans="1:14" ht="14.5" x14ac:dyDescent="0.35">
      <c r="A4902" s="2" t="s">
        <v>9834</v>
      </c>
      <c r="B4902" s="2" t="s">
        <v>9835</v>
      </c>
      <c r="C4902" s="2">
        <v>35</v>
      </c>
      <c r="D4902" s="2" t="s">
        <v>39</v>
      </c>
      <c r="E4902" s="2" t="s">
        <v>52</v>
      </c>
      <c r="F4902" s="2" t="s">
        <v>35</v>
      </c>
      <c r="G4902" s="2" t="s">
        <v>20</v>
      </c>
      <c r="H4902" s="7">
        <v>1660.99</v>
      </c>
      <c r="I4902" s="3">
        <v>45281</v>
      </c>
      <c r="J4902" s="3" t="str">
        <f>TEXT(NIgerian_Fintech[[#This Row],[TransactionDate]], "JJJJ")</f>
        <v>2023</v>
      </c>
      <c r="K4902" s="3" t="str">
        <f>TEXT(NIgerian_Fintech[[#This Row],[TransactionDate]], "MMMM")</f>
        <v>December</v>
      </c>
      <c r="L4902" s="3" t="str">
        <f>TEXT(NIgerian_Fintech[[#This Row],[TransactionDate]], "MM")</f>
        <v>12</v>
      </c>
      <c r="M4902" s="3" t="str">
        <f>TEXT(NIgerian_Fintech[[#This Row],[TransactionDate]], "tttt")</f>
        <v>Thursday</v>
      </c>
      <c r="N4902" s="2" t="s">
        <v>16</v>
      </c>
    </row>
    <row r="4903" spans="1:14" ht="14.5" x14ac:dyDescent="0.35">
      <c r="A4903" s="2" t="s">
        <v>9836</v>
      </c>
      <c r="B4903" s="2" t="s">
        <v>9837</v>
      </c>
      <c r="C4903" s="2">
        <v>49</v>
      </c>
      <c r="D4903" s="2" t="s">
        <v>12</v>
      </c>
      <c r="E4903" s="2" t="s">
        <v>93</v>
      </c>
      <c r="F4903" s="2" t="s">
        <v>19</v>
      </c>
      <c r="G4903" s="2" t="s">
        <v>36</v>
      </c>
      <c r="H4903" s="7">
        <v>28945.42</v>
      </c>
      <c r="I4903" s="3">
        <v>45451</v>
      </c>
      <c r="J4903" s="3" t="str">
        <f>TEXT(NIgerian_Fintech[[#This Row],[TransactionDate]], "JJJJ")</f>
        <v>2024</v>
      </c>
      <c r="K4903" s="3" t="str">
        <f>TEXT(NIgerian_Fintech[[#This Row],[TransactionDate]], "MMMM")</f>
        <v>June</v>
      </c>
      <c r="L4903" s="3" t="str">
        <f>TEXT(NIgerian_Fintech[[#This Row],[TransactionDate]], "MM")</f>
        <v>06</v>
      </c>
      <c r="M4903" s="3" t="str">
        <f>TEXT(NIgerian_Fintech[[#This Row],[TransactionDate]], "tttt")</f>
        <v>Saturday</v>
      </c>
      <c r="N4903" s="2" t="s">
        <v>16</v>
      </c>
    </row>
    <row r="4904" spans="1:14" ht="14.5" x14ac:dyDescent="0.35">
      <c r="A4904" s="2" t="s">
        <v>9838</v>
      </c>
      <c r="B4904" s="2" t="s">
        <v>9839</v>
      </c>
      <c r="C4904" s="2">
        <v>55</v>
      </c>
      <c r="D4904" s="2" t="s">
        <v>39</v>
      </c>
      <c r="E4904" s="2" t="s">
        <v>13</v>
      </c>
      <c r="F4904" s="2" t="s">
        <v>19</v>
      </c>
      <c r="G4904" s="2" t="s">
        <v>30</v>
      </c>
      <c r="H4904" s="7">
        <v>944.14</v>
      </c>
      <c r="I4904" s="3">
        <v>45483</v>
      </c>
      <c r="J4904" s="3" t="str">
        <f>TEXT(NIgerian_Fintech[[#This Row],[TransactionDate]], "JJJJ")</f>
        <v>2024</v>
      </c>
      <c r="K4904" s="3" t="str">
        <f>TEXT(NIgerian_Fintech[[#This Row],[TransactionDate]], "MMMM")</f>
        <v>July</v>
      </c>
      <c r="L4904" s="3" t="str">
        <f>TEXT(NIgerian_Fintech[[#This Row],[TransactionDate]], "MM")</f>
        <v>07</v>
      </c>
      <c r="M4904" s="3" t="str">
        <f>TEXT(NIgerian_Fintech[[#This Row],[TransactionDate]], "tttt")</f>
        <v>Wednesday</v>
      </c>
      <c r="N4904" s="2" t="s">
        <v>16</v>
      </c>
    </row>
    <row r="4905" spans="1:14" ht="14.5" x14ac:dyDescent="0.35">
      <c r="A4905" s="2" t="s">
        <v>9840</v>
      </c>
      <c r="B4905" s="2" t="s">
        <v>9841</v>
      </c>
      <c r="C4905" s="2">
        <v>64</v>
      </c>
      <c r="D4905" s="2" t="s">
        <v>39</v>
      </c>
      <c r="E4905" s="2" t="s">
        <v>52</v>
      </c>
      <c r="F4905" s="2" t="s">
        <v>49</v>
      </c>
      <c r="G4905" s="2" t="s">
        <v>26</v>
      </c>
      <c r="H4905" s="7">
        <v>14195.77</v>
      </c>
      <c r="I4905" s="3">
        <v>44973</v>
      </c>
      <c r="J4905" s="3" t="str">
        <f>TEXT(NIgerian_Fintech[[#This Row],[TransactionDate]], "JJJJ")</f>
        <v>2023</v>
      </c>
      <c r="K4905" s="3" t="str">
        <f>TEXT(NIgerian_Fintech[[#This Row],[TransactionDate]], "MMMM")</f>
        <v>February</v>
      </c>
      <c r="L4905" s="3" t="str">
        <f>TEXT(NIgerian_Fintech[[#This Row],[TransactionDate]], "MM")</f>
        <v>02</v>
      </c>
      <c r="M4905" s="3" t="str">
        <f>TEXT(NIgerian_Fintech[[#This Row],[TransactionDate]], "tttt")</f>
        <v>Thursday</v>
      </c>
      <c r="N4905" s="2" t="s">
        <v>16</v>
      </c>
    </row>
    <row r="4906" spans="1:14" ht="14.5" x14ac:dyDescent="0.35">
      <c r="A4906" s="2" t="s">
        <v>9842</v>
      </c>
      <c r="B4906" s="2" t="s">
        <v>9843</v>
      </c>
      <c r="C4906" s="2">
        <v>20</v>
      </c>
      <c r="D4906" s="2" t="s">
        <v>12</v>
      </c>
      <c r="E4906" s="2" t="s">
        <v>52</v>
      </c>
      <c r="F4906" s="2" t="s">
        <v>35</v>
      </c>
      <c r="G4906" s="2" t="s">
        <v>15</v>
      </c>
      <c r="H4906" s="7">
        <v>9954.0300000000007</v>
      </c>
      <c r="I4906" s="3">
        <v>45454</v>
      </c>
      <c r="J4906" s="3" t="str">
        <f>TEXT(NIgerian_Fintech[[#This Row],[TransactionDate]], "JJJJ")</f>
        <v>2024</v>
      </c>
      <c r="K4906" s="3" t="str">
        <f>TEXT(NIgerian_Fintech[[#This Row],[TransactionDate]], "MMMM")</f>
        <v>June</v>
      </c>
      <c r="L4906" s="3" t="str">
        <f>TEXT(NIgerian_Fintech[[#This Row],[TransactionDate]], "MM")</f>
        <v>06</v>
      </c>
      <c r="M4906" s="3" t="str">
        <f>TEXT(NIgerian_Fintech[[#This Row],[TransactionDate]], "tttt")</f>
        <v>Tuesday</v>
      </c>
      <c r="N4906" s="2" t="s">
        <v>21</v>
      </c>
    </row>
    <row r="4907" spans="1:14" ht="14.5" x14ac:dyDescent="0.35">
      <c r="A4907" s="2" t="s">
        <v>9844</v>
      </c>
      <c r="B4907" s="2" t="s">
        <v>9845</v>
      </c>
      <c r="C4907" s="2">
        <v>55</v>
      </c>
      <c r="D4907" s="2" t="s">
        <v>12</v>
      </c>
      <c r="E4907" s="2" t="s">
        <v>74</v>
      </c>
      <c r="F4907" s="2" t="s">
        <v>14</v>
      </c>
      <c r="G4907" s="2" t="s">
        <v>36</v>
      </c>
      <c r="H4907" s="7">
        <v>10018.61</v>
      </c>
      <c r="I4907" s="3">
        <v>45033</v>
      </c>
      <c r="J4907" s="3" t="str">
        <f>TEXT(NIgerian_Fintech[[#This Row],[TransactionDate]], "JJJJ")</f>
        <v>2023</v>
      </c>
      <c r="K4907" s="3" t="str">
        <f>TEXT(NIgerian_Fintech[[#This Row],[TransactionDate]], "MMMM")</f>
        <v>April</v>
      </c>
      <c r="L4907" s="3" t="str">
        <f>TEXT(NIgerian_Fintech[[#This Row],[TransactionDate]], "MM")</f>
        <v>04</v>
      </c>
      <c r="M4907" s="3" t="str">
        <f>TEXT(NIgerian_Fintech[[#This Row],[TransactionDate]], "tttt")</f>
        <v>Monday</v>
      </c>
      <c r="N4907" s="2" t="s">
        <v>21</v>
      </c>
    </row>
    <row r="4908" spans="1:14" ht="14.5" x14ac:dyDescent="0.35">
      <c r="A4908" s="2" t="s">
        <v>9846</v>
      </c>
      <c r="B4908" s="2" t="s">
        <v>9847</v>
      </c>
      <c r="C4908" s="2">
        <v>20</v>
      </c>
      <c r="D4908" s="2" t="s">
        <v>12</v>
      </c>
      <c r="E4908" s="2" t="s">
        <v>93</v>
      </c>
      <c r="F4908" s="2" t="s">
        <v>25</v>
      </c>
      <c r="G4908" s="2" t="s">
        <v>20</v>
      </c>
      <c r="H4908" s="7">
        <v>14415.24</v>
      </c>
      <c r="I4908" s="3">
        <v>44929</v>
      </c>
      <c r="J4908" s="3" t="str">
        <f>TEXT(NIgerian_Fintech[[#This Row],[TransactionDate]], "JJJJ")</f>
        <v>2023</v>
      </c>
      <c r="K4908" s="3" t="str">
        <f>TEXT(NIgerian_Fintech[[#This Row],[TransactionDate]], "MMMM")</f>
        <v>January</v>
      </c>
      <c r="L4908" s="3" t="str">
        <f>TEXT(NIgerian_Fintech[[#This Row],[TransactionDate]], "MM")</f>
        <v>01</v>
      </c>
      <c r="M4908" s="3" t="str">
        <f>TEXT(NIgerian_Fintech[[#This Row],[TransactionDate]], "tttt")</f>
        <v>Tuesday</v>
      </c>
      <c r="N4908" s="2" t="s">
        <v>16</v>
      </c>
    </row>
    <row r="4909" spans="1:14" ht="14.5" x14ac:dyDescent="0.35">
      <c r="A4909" s="2" t="s">
        <v>9848</v>
      </c>
      <c r="B4909" s="2" t="s">
        <v>9849</v>
      </c>
      <c r="C4909" s="2">
        <v>47</v>
      </c>
      <c r="D4909" s="2" t="s">
        <v>12</v>
      </c>
      <c r="E4909" s="2" t="s">
        <v>24</v>
      </c>
      <c r="F4909" s="2" t="s">
        <v>49</v>
      </c>
      <c r="G4909" s="2" t="s">
        <v>30</v>
      </c>
      <c r="H4909" s="7">
        <v>5116.3900000000003</v>
      </c>
      <c r="I4909" s="3">
        <v>45542</v>
      </c>
      <c r="J4909" s="3" t="str">
        <f>TEXT(NIgerian_Fintech[[#This Row],[TransactionDate]], "JJJJ")</f>
        <v>2024</v>
      </c>
      <c r="K4909" s="3" t="str">
        <f>TEXT(NIgerian_Fintech[[#This Row],[TransactionDate]], "MMMM")</f>
        <v>September</v>
      </c>
      <c r="L4909" s="3" t="str">
        <f>TEXT(NIgerian_Fintech[[#This Row],[TransactionDate]], "MM")</f>
        <v>09</v>
      </c>
      <c r="M4909" s="3" t="str">
        <f>TEXT(NIgerian_Fintech[[#This Row],[TransactionDate]], "tttt")</f>
        <v>Saturday</v>
      </c>
      <c r="N4909" s="2" t="s">
        <v>16</v>
      </c>
    </row>
    <row r="4910" spans="1:14" ht="14.5" x14ac:dyDescent="0.35">
      <c r="A4910" s="2" t="s">
        <v>9850</v>
      </c>
      <c r="B4910" s="2" t="s">
        <v>9851</v>
      </c>
      <c r="C4910" s="2">
        <v>18</v>
      </c>
      <c r="D4910" s="2" t="s">
        <v>12</v>
      </c>
      <c r="E4910" s="2" t="s">
        <v>52</v>
      </c>
      <c r="F4910" s="2" t="s">
        <v>35</v>
      </c>
      <c r="G4910" s="2" t="s">
        <v>20</v>
      </c>
      <c r="H4910" s="7">
        <v>5120.6499999999996</v>
      </c>
      <c r="I4910" s="3">
        <v>45021</v>
      </c>
      <c r="J4910" s="3" t="str">
        <f>TEXT(NIgerian_Fintech[[#This Row],[TransactionDate]], "JJJJ")</f>
        <v>2023</v>
      </c>
      <c r="K4910" s="3" t="str">
        <f>TEXT(NIgerian_Fintech[[#This Row],[TransactionDate]], "MMMM")</f>
        <v>April</v>
      </c>
      <c r="L4910" s="3" t="str">
        <f>TEXT(NIgerian_Fintech[[#This Row],[TransactionDate]], "MM")</f>
        <v>04</v>
      </c>
      <c r="M4910" s="3" t="str">
        <f>TEXT(NIgerian_Fintech[[#This Row],[TransactionDate]], "tttt")</f>
        <v>Wednesday</v>
      </c>
      <c r="N4910" s="2" t="s">
        <v>69</v>
      </c>
    </row>
    <row r="4911" spans="1:14" ht="14.5" x14ac:dyDescent="0.35">
      <c r="A4911" s="2" t="s">
        <v>9852</v>
      </c>
      <c r="B4911" s="2" t="s">
        <v>9853</v>
      </c>
      <c r="C4911" s="2">
        <v>47</v>
      </c>
      <c r="D4911" s="2" t="s">
        <v>39</v>
      </c>
      <c r="E4911" s="2" t="s">
        <v>52</v>
      </c>
      <c r="F4911" s="2" t="s">
        <v>35</v>
      </c>
      <c r="G4911" s="2" t="s">
        <v>20</v>
      </c>
      <c r="H4911" s="7">
        <v>3406.69</v>
      </c>
      <c r="I4911" s="3">
        <v>45059</v>
      </c>
      <c r="J4911" s="3" t="str">
        <f>TEXT(NIgerian_Fintech[[#This Row],[TransactionDate]], "JJJJ")</f>
        <v>2023</v>
      </c>
      <c r="K4911" s="3" t="str">
        <f>TEXT(NIgerian_Fintech[[#This Row],[TransactionDate]], "MMMM")</f>
        <v>May</v>
      </c>
      <c r="L4911" s="3" t="str">
        <f>TEXT(NIgerian_Fintech[[#This Row],[TransactionDate]], "MM")</f>
        <v>05</v>
      </c>
      <c r="M4911" s="3" t="str">
        <f>TEXT(NIgerian_Fintech[[#This Row],[TransactionDate]], "tttt")</f>
        <v>Saturday</v>
      </c>
      <c r="N4911" s="2" t="s">
        <v>16</v>
      </c>
    </row>
    <row r="4912" spans="1:14" ht="14.5" x14ac:dyDescent="0.35">
      <c r="A4912" s="2" t="s">
        <v>9854</v>
      </c>
      <c r="B4912" s="2" t="s">
        <v>9855</v>
      </c>
      <c r="C4912" s="2">
        <v>62</v>
      </c>
      <c r="D4912" s="2" t="s">
        <v>12</v>
      </c>
      <c r="E4912" s="2" t="s">
        <v>74</v>
      </c>
      <c r="F4912" s="2" t="s">
        <v>55</v>
      </c>
      <c r="G4912" s="2" t="s">
        <v>36</v>
      </c>
      <c r="H4912" s="7">
        <v>9106.82</v>
      </c>
      <c r="I4912" s="3">
        <v>45127</v>
      </c>
      <c r="J4912" s="3" t="str">
        <f>TEXT(NIgerian_Fintech[[#This Row],[TransactionDate]], "JJJJ")</f>
        <v>2023</v>
      </c>
      <c r="K4912" s="3" t="str">
        <f>TEXT(NIgerian_Fintech[[#This Row],[TransactionDate]], "MMMM")</f>
        <v>July</v>
      </c>
      <c r="L4912" s="3" t="str">
        <f>TEXT(NIgerian_Fintech[[#This Row],[TransactionDate]], "MM")</f>
        <v>07</v>
      </c>
      <c r="M4912" s="3" t="str">
        <f>TEXT(NIgerian_Fintech[[#This Row],[TransactionDate]], "tttt")</f>
        <v>Thursday</v>
      </c>
      <c r="N4912" s="2" t="s">
        <v>16</v>
      </c>
    </row>
    <row r="4913" spans="1:14" ht="14.5" x14ac:dyDescent="0.35">
      <c r="A4913" s="2" t="s">
        <v>9856</v>
      </c>
      <c r="B4913" s="2" t="s">
        <v>9857</v>
      </c>
      <c r="C4913" s="2">
        <v>49</v>
      </c>
      <c r="D4913" s="2" t="s">
        <v>39</v>
      </c>
      <c r="E4913" s="2" t="s">
        <v>24</v>
      </c>
      <c r="F4913" s="2" t="s">
        <v>25</v>
      </c>
      <c r="G4913" s="2" t="s">
        <v>36</v>
      </c>
      <c r="H4913" s="7">
        <v>26564.82</v>
      </c>
      <c r="I4913" s="3">
        <v>45180</v>
      </c>
      <c r="J4913" s="3" t="str">
        <f>TEXT(NIgerian_Fintech[[#This Row],[TransactionDate]], "JJJJ")</f>
        <v>2023</v>
      </c>
      <c r="K4913" s="3" t="str">
        <f>TEXT(NIgerian_Fintech[[#This Row],[TransactionDate]], "MMMM")</f>
        <v>September</v>
      </c>
      <c r="L4913" s="3" t="str">
        <f>TEXT(NIgerian_Fintech[[#This Row],[TransactionDate]], "MM")</f>
        <v>09</v>
      </c>
      <c r="M4913" s="3" t="str">
        <f>TEXT(NIgerian_Fintech[[#This Row],[TransactionDate]], "tttt")</f>
        <v>Monday</v>
      </c>
      <c r="N4913" s="2" t="s">
        <v>16</v>
      </c>
    </row>
    <row r="4914" spans="1:14" ht="14.5" x14ac:dyDescent="0.35">
      <c r="A4914" s="2" t="s">
        <v>9858</v>
      </c>
      <c r="B4914" s="2" t="s">
        <v>9859</v>
      </c>
      <c r="C4914" s="2">
        <v>45</v>
      </c>
      <c r="D4914" s="2" t="s">
        <v>39</v>
      </c>
      <c r="E4914" s="2" t="s">
        <v>24</v>
      </c>
      <c r="F4914" s="2" t="s">
        <v>49</v>
      </c>
      <c r="G4914" s="2" t="s">
        <v>36</v>
      </c>
      <c r="H4914" s="7">
        <v>25768.01</v>
      </c>
      <c r="I4914" s="3">
        <v>45109</v>
      </c>
      <c r="J4914" s="3" t="str">
        <f>TEXT(NIgerian_Fintech[[#This Row],[TransactionDate]], "JJJJ")</f>
        <v>2023</v>
      </c>
      <c r="K4914" s="3" t="str">
        <f>TEXT(NIgerian_Fintech[[#This Row],[TransactionDate]], "MMMM")</f>
        <v>July</v>
      </c>
      <c r="L4914" s="3" t="str">
        <f>TEXT(NIgerian_Fintech[[#This Row],[TransactionDate]], "MM")</f>
        <v>07</v>
      </c>
      <c r="M4914" s="3" t="str">
        <f>TEXT(NIgerian_Fintech[[#This Row],[TransactionDate]], "tttt")</f>
        <v>Sunday</v>
      </c>
      <c r="N4914" s="2" t="s">
        <v>16</v>
      </c>
    </row>
    <row r="4915" spans="1:14" ht="14.5" x14ac:dyDescent="0.35">
      <c r="A4915" s="2" t="s">
        <v>9860</v>
      </c>
      <c r="B4915" s="2" t="s">
        <v>9861</v>
      </c>
      <c r="C4915" s="2">
        <v>38</v>
      </c>
      <c r="D4915" s="2" t="s">
        <v>12</v>
      </c>
      <c r="E4915" s="2" t="s">
        <v>52</v>
      </c>
      <c r="F4915" s="2" t="s">
        <v>49</v>
      </c>
      <c r="G4915" s="2" t="s">
        <v>36</v>
      </c>
      <c r="H4915" s="7">
        <v>12138.91</v>
      </c>
      <c r="I4915" s="3">
        <v>45076</v>
      </c>
      <c r="J4915" s="3" t="str">
        <f>TEXT(NIgerian_Fintech[[#This Row],[TransactionDate]], "JJJJ")</f>
        <v>2023</v>
      </c>
      <c r="K4915" s="3" t="str">
        <f>TEXT(NIgerian_Fintech[[#This Row],[TransactionDate]], "MMMM")</f>
        <v>May</v>
      </c>
      <c r="L4915" s="3" t="str">
        <f>TEXT(NIgerian_Fintech[[#This Row],[TransactionDate]], "MM")</f>
        <v>05</v>
      </c>
      <c r="M4915" s="3" t="str">
        <f>TEXT(NIgerian_Fintech[[#This Row],[TransactionDate]], "tttt")</f>
        <v>Tuesday</v>
      </c>
      <c r="N4915" s="2" t="s">
        <v>16</v>
      </c>
    </row>
    <row r="4916" spans="1:14" ht="14.5" x14ac:dyDescent="0.35">
      <c r="A4916" s="2" t="s">
        <v>9862</v>
      </c>
      <c r="B4916" s="2" t="s">
        <v>9863</v>
      </c>
      <c r="C4916" s="2">
        <v>63</v>
      </c>
      <c r="D4916" s="2" t="s">
        <v>39</v>
      </c>
      <c r="E4916" s="2" t="s">
        <v>74</v>
      </c>
      <c r="F4916" s="2" t="s">
        <v>14</v>
      </c>
      <c r="G4916" s="2" t="s">
        <v>15</v>
      </c>
      <c r="H4916" s="7">
        <v>23664.39</v>
      </c>
      <c r="I4916" s="3">
        <v>45475</v>
      </c>
      <c r="J4916" s="3" t="str">
        <f>TEXT(NIgerian_Fintech[[#This Row],[TransactionDate]], "JJJJ")</f>
        <v>2024</v>
      </c>
      <c r="K4916" s="3" t="str">
        <f>TEXT(NIgerian_Fintech[[#This Row],[TransactionDate]], "MMMM")</f>
        <v>July</v>
      </c>
      <c r="L4916" s="3" t="str">
        <f>TEXT(NIgerian_Fintech[[#This Row],[TransactionDate]], "MM")</f>
        <v>07</v>
      </c>
      <c r="M4916" s="3" t="str">
        <f>TEXT(NIgerian_Fintech[[#This Row],[TransactionDate]], "tttt")</f>
        <v>Tuesday</v>
      </c>
      <c r="N4916" s="2" t="s">
        <v>16</v>
      </c>
    </row>
    <row r="4917" spans="1:14" ht="14.5" x14ac:dyDescent="0.35">
      <c r="A4917" s="2" t="s">
        <v>9864</v>
      </c>
      <c r="B4917" s="2" t="s">
        <v>9865</v>
      </c>
      <c r="C4917" s="2">
        <v>30</v>
      </c>
      <c r="D4917" s="2" t="s">
        <v>39</v>
      </c>
      <c r="E4917" s="2" t="s">
        <v>13</v>
      </c>
      <c r="F4917" s="2" t="s">
        <v>55</v>
      </c>
      <c r="G4917" s="2" t="s">
        <v>26</v>
      </c>
      <c r="H4917" s="7">
        <v>33109.589999999997</v>
      </c>
      <c r="I4917" s="3">
        <v>45416</v>
      </c>
      <c r="J4917" s="3" t="str">
        <f>TEXT(NIgerian_Fintech[[#This Row],[TransactionDate]], "JJJJ")</f>
        <v>2024</v>
      </c>
      <c r="K4917" s="3" t="str">
        <f>TEXT(NIgerian_Fintech[[#This Row],[TransactionDate]], "MMMM")</f>
        <v>May</v>
      </c>
      <c r="L4917" s="3" t="str">
        <f>TEXT(NIgerian_Fintech[[#This Row],[TransactionDate]], "MM")</f>
        <v>05</v>
      </c>
      <c r="M4917" s="3" t="str">
        <f>TEXT(NIgerian_Fintech[[#This Row],[TransactionDate]], "tttt")</f>
        <v>Saturday</v>
      </c>
      <c r="N4917" s="2" t="s">
        <v>16</v>
      </c>
    </row>
    <row r="4918" spans="1:14" ht="14.5" x14ac:dyDescent="0.35">
      <c r="A4918" s="2" t="s">
        <v>9866</v>
      </c>
      <c r="B4918" s="2" t="s">
        <v>9867</v>
      </c>
      <c r="C4918" s="2">
        <v>44</v>
      </c>
      <c r="D4918" s="2" t="s">
        <v>12</v>
      </c>
      <c r="E4918" s="2" t="s">
        <v>64</v>
      </c>
      <c r="F4918" s="2" t="s">
        <v>55</v>
      </c>
      <c r="G4918" s="2" t="s">
        <v>36</v>
      </c>
      <c r="H4918" s="7">
        <v>15852.57</v>
      </c>
      <c r="I4918" s="3">
        <v>45431</v>
      </c>
      <c r="J4918" s="3" t="str">
        <f>TEXT(NIgerian_Fintech[[#This Row],[TransactionDate]], "JJJJ")</f>
        <v>2024</v>
      </c>
      <c r="K4918" s="3" t="str">
        <f>TEXT(NIgerian_Fintech[[#This Row],[TransactionDate]], "MMMM")</f>
        <v>May</v>
      </c>
      <c r="L4918" s="3" t="str">
        <f>TEXT(NIgerian_Fintech[[#This Row],[TransactionDate]], "MM")</f>
        <v>05</v>
      </c>
      <c r="M4918" s="3" t="str">
        <f>TEXT(NIgerian_Fintech[[#This Row],[TransactionDate]], "tttt")</f>
        <v>Sunday</v>
      </c>
      <c r="N4918" s="2" t="s">
        <v>16</v>
      </c>
    </row>
    <row r="4919" spans="1:14" ht="14.5" x14ac:dyDescent="0.35">
      <c r="A4919" s="2" t="s">
        <v>9868</v>
      </c>
      <c r="B4919" s="2" t="s">
        <v>9869</v>
      </c>
      <c r="C4919" s="2">
        <v>53</v>
      </c>
      <c r="D4919" s="2" t="s">
        <v>39</v>
      </c>
      <c r="E4919" s="2" t="s">
        <v>29</v>
      </c>
      <c r="F4919" s="2" t="s">
        <v>35</v>
      </c>
      <c r="G4919" s="2" t="s">
        <v>30</v>
      </c>
      <c r="H4919" s="7">
        <v>5239.67</v>
      </c>
      <c r="I4919" s="3">
        <v>45339</v>
      </c>
      <c r="J4919" s="3" t="str">
        <f>TEXT(NIgerian_Fintech[[#This Row],[TransactionDate]], "JJJJ")</f>
        <v>2024</v>
      </c>
      <c r="K4919" s="3" t="str">
        <f>TEXT(NIgerian_Fintech[[#This Row],[TransactionDate]], "MMMM")</f>
        <v>February</v>
      </c>
      <c r="L4919" s="3" t="str">
        <f>TEXT(NIgerian_Fintech[[#This Row],[TransactionDate]], "MM")</f>
        <v>02</v>
      </c>
      <c r="M4919" s="3" t="str">
        <f>TEXT(NIgerian_Fintech[[#This Row],[TransactionDate]], "tttt")</f>
        <v>Saturday</v>
      </c>
      <c r="N4919" s="2" t="s">
        <v>21</v>
      </c>
    </row>
    <row r="4920" spans="1:14" ht="14.5" x14ac:dyDescent="0.35">
      <c r="A4920" s="2" t="s">
        <v>9870</v>
      </c>
      <c r="B4920" s="2" t="s">
        <v>9871</v>
      </c>
      <c r="C4920" s="2">
        <v>24</v>
      </c>
      <c r="D4920" s="2" t="s">
        <v>12</v>
      </c>
      <c r="E4920" s="2" t="s">
        <v>74</v>
      </c>
      <c r="F4920" s="2" t="s">
        <v>35</v>
      </c>
      <c r="G4920" s="2" t="s">
        <v>20</v>
      </c>
      <c r="H4920" s="7">
        <v>6601.48</v>
      </c>
      <c r="I4920" s="3">
        <v>45434</v>
      </c>
      <c r="J4920" s="3" t="str">
        <f>TEXT(NIgerian_Fintech[[#This Row],[TransactionDate]], "JJJJ")</f>
        <v>2024</v>
      </c>
      <c r="K4920" s="3" t="str">
        <f>TEXT(NIgerian_Fintech[[#This Row],[TransactionDate]], "MMMM")</f>
        <v>May</v>
      </c>
      <c r="L4920" s="3" t="str">
        <f>TEXT(NIgerian_Fintech[[#This Row],[TransactionDate]], "MM")</f>
        <v>05</v>
      </c>
      <c r="M4920" s="3" t="str">
        <f>TEXT(NIgerian_Fintech[[#This Row],[TransactionDate]], "tttt")</f>
        <v>Wednesday</v>
      </c>
      <c r="N4920" s="2" t="s">
        <v>16</v>
      </c>
    </row>
    <row r="4921" spans="1:14" ht="14.5" x14ac:dyDescent="0.35">
      <c r="A4921" s="2" t="s">
        <v>9872</v>
      </c>
      <c r="B4921" s="2" t="s">
        <v>9873</v>
      </c>
      <c r="C4921" s="2">
        <v>39</v>
      </c>
      <c r="D4921" s="2" t="s">
        <v>12</v>
      </c>
      <c r="E4921" s="2" t="s">
        <v>74</v>
      </c>
      <c r="F4921" s="2" t="s">
        <v>49</v>
      </c>
      <c r="G4921" s="2" t="s">
        <v>36</v>
      </c>
      <c r="H4921" s="7">
        <v>26773.79</v>
      </c>
      <c r="I4921" s="3">
        <v>45577</v>
      </c>
      <c r="J4921" s="3" t="str">
        <f>TEXT(NIgerian_Fintech[[#This Row],[TransactionDate]], "JJJJ")</f>
        <v>2024</v>
      </c>
      <c r="K4921" s="3" t="str">
        <f>TEXT(NIgerian_Fintech[[#This Row],[TransactionDate]], "MMMM")</f>
        <v>October</v>
      </c>
      <c r="L4921" s="3" t="str">
        <f>TEXT(NIgerian_Fintech[[#This Row],[TransactionDate]], "MM")</f>
        <v>10</v>
      </c>
      <c r="M4921" s="3" t="str">
        <f>TEXT(NIgerian_Fintech[[#This Row],[TransactionDate]], "tttt")</f>
        <v>Saturday</v>
      </c>
      <c r="N4921" s="2" t="s">
        <v>16</v>
      </c>
    </row>
    <row r="4922" spans="1:14" ht="14.5" x14ac:dyDescent="0.35">
      <c r="A4922" s="2" t="s">
        <v>9874</v>
      </c>
      <c r="B4922" s="2" t="s">
        <v>9875</v>
      </c>
      <c r="C4922" s="2">
        <v>27</v>
      </c>
      <c r="D4922" s="2" t="s">
        <v>12</v>
      </c>
      <c r="E4922" s="2" t="s">
        <v>52</v>
      </c>
      <c r="F4922" s="2" t="s">
        <v>14</v>
      </c>
      <c r="G4922" s="2" t="s">
        <v>30</v>
      </c>
      <c r="H4922" s="7">
        <v>11086.87</v>
      </c>
      <c r="I4922" s="3">
        <v>45538</v>
      </c>
      <c r="J4922" s="3" t="str">
        <f>TEXT(NIgerian_Fintech[[#This Row],[TransactionDate]], "JJJJ")</f>
        <v>2024</v>
      </c>
      <c r="K4922" s="3" t="str">
        <f>TEXT(NIgerian_Fintech[[#This Row],[TransactionDate]], "MMMM")</f>
        <v>September</v>
      </c>
      <c r="L4922" s="3" t="str">
        <f>TEXT(NIgerian_Fintech[[#This Row],[TransactionDate]], "MM")</f>
        <v>09</v>
      </c>
      <c r="M4922" s="3" t="str">
        <f>TEXT(NIgerian_Fintech[[#This Row],[TransactionDate]], "tttt")</f>
        <v>Tuesday</v>
      </c>
      <c r="N4922" s="2" t="s">
        <v>16</v>
      </c>
    </row>
    <row r="4923" spans="1:14" ht="14.5" x14ac:dyDescent="0.35">
      <c r="A4923" s="2" t="s">
        <v>9876</v>
      </c>
      <c r="B4923" s="2" t="s">
        <v>9877</v>
      </c>
      <c r="C4923" s="2">
        <v>56</v>
      </c>
      <c r="D4923" s="2" t="s">
        <v>39</v>
      </c>
      <c r="E4923" s="2" t="s">
        <v>74</v>
      </c>
      <c r="F4923" s="2" t="s">
        <v>49</v>
      </c>
      <c r="G4923" s="2" t="s">
        <v>15</v>
      </c>
      <c r="H4923" s="7">
        <v>17186.61</v>
      </c>
      <c r="I4923" s="3">
        <v>45330</v>
      </c>
      <c r="J4923" s="3" t="str">
        <f>TEXT(NIgerian_Fintech[[#This Row],[TransactionDate]], "JJJJ")</f>
        <v>2024</v>
      </c>
      <c r="K4923" s="3" t="str">
        <f>TEXT(NIgerian_Fintech[[#This Row],[TransactionDate]], "MMMM")</f>
        <v>February</v>
      </c>
      <c r="L4923" s="3" t="str">
        <f>TEXT(NIgerian_Fintech[[#This Row],[TransactionDate]], "MM")</f>
        <v>02</v>
      </c>
      <c r="M4923" s="3" t="str">
        <f>TEXT(NIgerian_Fintech[[#This Row],[TransactionDate]], "tttt")</f>
        <v>Thursday</v>
      </c>
      <c r="N4923" s="2" t="s">
        <v>16</v>
      </c>
    </row>
    <row r="4924" spans="1:14" ht="14.5" x14ac:dyDescent="0.35">
      <c r="A4924" s="2" t="s">
        <v>9878</v>
      </c>
      <c r="B4924" s="2" t="s">
        <v>9879</v>
      </c>
      <c r="C4924" s="2">
        <v>32</v>
      </c>
      <c r="D4924" s="2" t="s">
        <v>39</v>
      </c>
      <c r="E4924" s="2" t="s">
        <v>93</v>
      </c>
      <c r="F4924" s="2" t="s">
        <v>19</v>
      </c>
      <c r="G4924" s="2" t="s">
        <v>30</v>
      </c>
      <c r="H4924" s="7">
        <v>1234.27</v>
      </c>
      <c r="I4924" s="3">
        <v>45162</v>
      </c>
      <c r="J4924" s="3" t="str">
        <f>TEXT(NIgerian_Fintech[[#This Row],[TransactionDate]], "JJJJ")</f>
        <v>2023</v>
      </c>
      <c r="K4924" s="3" t="str">
        <f>TEXT(NIgerian_Fintech[[#This Row],[TransactionDate]], "MMMM")</f>
        <v>August</v>
      </c>
      <c r="L4924" s="3" t="str">
        <f>TEXT(NIgerian_Fintech[[#This Row],[TransactionDate]], "MM")</f>
        <v>08</v>
      </c>
      <c r="M4924" s="3" t="str">
        <f>TEXT(NIgerian_Fintech[[#This Row],[TransactionDate]], "tttt")</f>
        <v>Thursday</v>
      </c>
      <c r="N4924" s="2" t="s">
        <v>16</v>
      </c>
    </row>
    <row r="4925" spans="1:14" ht="14.5" x14ac:dyDescent="0.35">
      <c r="A4925" s="2" t="s">
        <v>9880</v>
      </c>
      <c r="B4925" s="2" t="s">
        <v>9881</v>
      </c>
      <c r="C4925" s="2">
        <v>32</v>
      </c>
      <c r="D4925" s="2" t="s">
        <v>39</v>
      </c>
      <c r="E4925" s="2" t="s">
        <v>42</v>
      </c>
      <c r="F4925" s="2" t="s">
        <v>35</v>
      </c>
      <c r="G4925" s="2" t="s">
        <v>30</v>
      </c>
      <c r="H4925" s="7">
        <v>2155.4899999999998</v>
      </c>
      <c r="I4925" s="3">
        <v>45522</v>
      </c>
      <c r="J4925" s="3" t="str">
        <f>TEXT(NIgerian_Fintech[[#This Row],[TransactionDate]], "JJJJ")</f>
        <v>2024</v>
      </c>
      <c r="K4925" s="3" t="str">
        <f>TEXT(NIgerian_Fintech[[#This Row],[TransactionDate]], "MMMM")</f>
        <v>August</v>
      </c>
      <c r="L4925" s="3" t="str">
        <f>TEXT(NIgerian_Fintech[[#This Row],[TransactionDate]], "MM")</f>
        <v>08</v>
      </c>
      <c r="M4925" s="3" t="str">
        <f>TEXT(NIgerian_Fintech[[#This Row],[TransactionDate]], "tttt")</f>
        <v>Sunday</v>
      </c>
      <c r="N4925" s="2" t="s">
        <v>16</v>
      </c>
    </row>
    <row r="4926" spans="1:14" ht="14.5" x14ac:dyDescent="0.35">
      <c r="A4926" s="2" t="s">
        <v>9882</v>
      </c>
      <c r="B4926" s="2" t="s">
        <v>9883</v>
      </c>
      <c r="C4926" s="2">
        <v>21</v>
      </c>
      <c r="D4926" s="2" t="s">
        <v>39</v>
      </c>
      <c r="E4926" s="2" t="s">
        <v>42</v>
      </c>
      <c r="F4926" s="2" t="s">
        <v>19</v>
      </c>
      <c r="G4926" s="2" t="s">
        <v>15</v>
      </c>
      <c r="H4926" s="7">
        <v>4217.6000000000004</v>
      </c>
      <c r="I4926" s="3">
        <v>45471</v>
      </c>
      <c r="J4926" s="3" t="str">
        <f>TEXT(NIgerian_Fintech[[#This Row],[TransactionDate]], "JJJJ")</f>
        <v>2024</v>
      </c>
      <c r="K4926" s="3" t="str">
        <f>TEXT(NIgerian_Fintech[[#This Row],[TransactionDate]], "MMMM")</f>
        <v>June</v>
      </c>
      <c r="L4926" s="3" t="str">
        <f>TEXT(NIgerian_Fintech[[#This Row],[TransactionDate]], "MM")</f>
        <v>06</v>
      </c>
      <c r="M4926" s="3" t="str">
        <f>TEXT(NIgerian_Fintech[[#This Row],[TransactionDate]], "tttt")</f>
        <v>Friday</v>
      </c>
      <c r="N4926" s="2" t="s">
        <v>16</v>
      </c>
    </row>
    <row r="4927" spans="1:14" ht="14.5" x14ac:dyDescent="0.35">
      <c r="A4927" s="2" t="s">
        <v>9884</v>
      </c>
      <c r="B4927" s="2" t="s">
        <v>9885</v>
      </c>
      <c r="C4927" s="2">
        <v>49</v>
      </c>
      <c r="D4927" s="2" t="s">
        <v>12</v>
      </c>
      <c r="E4927" s="2" t="s">
        <v>13</v>
      </c>
      <c r="F4927" s="2" t="s">
        <v>14</v>
      </c>
      <c r="G4927" s="2" t="s">
        <v>15</v>
      </c>
      <c r="H4927" s="7">
        <v>2085.5100000000002</v>
      </c>
      <c r="I4927" s="3">
        <v>45559</v>
      </c>
      <c r="J4927" s="3" t="str">
        <f>TEXT(NIgerian_Fintech[[#This Row],[TransactionDate]], "JJJJ")</f>
        <v>2024</v>
      </c>
      <c r="K4927" s="3" t="str">
        <f>TEXT(NIgerian_Fintech[[#This Row],[TransactionDate]], "MMMM")</f>
        <v>September</v>
      </c>
      <c r="L4927" s="3" t="str">
        <f>TEXT(NIgerian_Fintech[[#This Row],[TransactionDate]], "MM")</f>
        <v>09</v>
      </c>
      <c r="M4927" s="3" t="str">
        <f>TEXT(NIgerian_Fintech[[#This Row],[TransactionDate]], "tttt")</f>
        <v>Tuesday</v>
      </c>
      <c r="N4927" s="2" t="s">
        <v>69</v>
      </c>
    </row>
    <row r="4928" spans="1:14" ht="14.5" x14ac:dyDescent="0.35">
      <c r="A4928" s="2" t="s">
        <v>9886</v>
      </c>
      <c r="B4928" s="2" t="s">
        <v>9887</v>
      </c>
      <c r="C4928" s="2">
        <v>40</v>
      </c>
      <c r="D4928" s="2" t="s">
        <v>39</v>
      </c>
      <c r="E4928" s="2" t="s">
        <v>24</v>
      </c>
      <c r="F4928" s="2" t="s">
        <v>49</v>
      </c>
      <c r="G4928" s="2" t="s">
        <v>20</v>
      </c>
      <c r="H4928" s="7">
        <v>23694.2</v>
      </c>
      <c r="I4928" s="3">
        <v>45468</v>
      </c>
      <c r="J4928" s="3" t="str">
        <f>TEXT(NIgerian_Fintech[[#This Row],[TransactionDate]], "JJJJ")</f>
        <v>2024</v>
      </c>
      <c r="K4928" s="3" t="str">
        <f>TEXT(NIgerian_Fintech[[#This Row],[TransactionDate]], "MMMM")</f>
        <v>June</v>
      </c>
      <c r="L4928" s="3" t="str">
        <f>TEXT(NIgerian_Fintech[[#This Row],[TransactionDate]], "MM")</f>
        <v>06</v>
      </c>
      <c r="M4928" s="3" t="str">
        <f>TEXT(NIgerian_Fintech[[#This Row],[TransactionDate]], "tttt")</f>
        <v>Tuesday</v>
      </c>
      <c r="N4928" s="2" t="s">
        <v>16</v>
      </c>
    </row>
    <row r="4929" spans="1:14" ht="14.5" x14ac:dyDescent="0.35">
      <c r="A4929" s="2" t="s">
        <v>9888</v>
      </c>
      <c r="B4929" s="2" t="s">
        <v>9889</v>
      </c>
      <c r="C4929" s="2">
        <v>23</v>
      </c>
      <c r="D4929" s="2" t="s">
        <v>12</v>
      </c>
      <c r="E4929" s="2" t="s">
        <v>74</v>
      </c>
      <c r="F4929" s="2" t="s">
        <v>35</v>
      </c>
      <c r="G4929" s="2" t="s">
        <v>36</v>
      </c>
      <c r="H4929" s="7">
        <v>2444.83</v>
      </c>
      <c r="I4929" s="3">
        <v>45360</v>
      </c>
      <c r="J4929" s="3" t="str">
        <f>TEXT(NIgerian_Fintech[[#This Row],[TransactionDate]], "JJJJ")</f>
        <v>2024</v>
      </c>
      <c r="K4929" s="3" t="str">
        <f>TEXT(NIgerian_Fintech[[#This Row],[TransactionDate]], "MMMM")</f>
        <v>March</v>
      </c>
      <c r="L4929" s="3" t="str">
        <f>TEXT(NIgerian_Fintech[[#This Row],[TransactionDate]], "MM")</f>
        <v>03</v>
      </c>
      <c r="M4929" s="3" t="str">
        <f>TEXT(NIgerian_Fintech[[#This Row],[TransactionDate]], "tttt")</f>
        <v>Saturday</v>
      </c>
      <c r="N4929" s="2" t="s">
        <v>16</v>
      </c>
    </row>
    <row r="4930" spans="1:14" ht="14.5" x14ac:dyDescent="0.35">
      <c r="A4930" s="2" t="s">
        <v>9890</v>
      </c>
      <c r="B4930" s="2" t="s">
        <v>9891</v>
      </c>
      <c r="C4930" s="2">
        <v>41</v>
      </c>
      <c r="D4930" s="2" t="s">
        <v>39</v>
      </c>
      <c r="E4930" s="2" t="s">
        <v>24</v>
      </c>
      <c r="F4930" s="2" t="s">
        <v>14</v>
      </c>
      <c r="G4930" s="2" t="s">
        <v>30</v>
      </c>
      <c r="H4930" s="7">
        <v>8146</v>
      </c>
      <c r="I4930" s="3">
        <v>45472</v>
      </c>
      <c r="J4930" s="3" t="str">
        <f>TEXT(NIgerian_Fintech[[#This Row],[TransactionDate]], "JJJJ")</f>
        <v>2024</v>
      </c>
      <c r="K4930" s="3" t="str">
        <f>TEXT(NIgerian_Fintech[[#This Row],[TransactionDate]], "MMMM")</f>
        <v>June</v>
      </c>
      <c r="L4930" s="3" t="str">
        <f>TEXT(NIgerian_Fintech[[#This Row],[TransactionDate]], "MM")</f>
        <v>06</v>
      </c>
      <c r="M4930" s="3" t="str">
        <f>TEXT(NIgerian_Fintech[[#This Row],[TransactionDate]], "tttt")</f>
        <v>Saturday</v>
      </c>
      <c r="N4930" s="2" t="s">
        <v>21</v>
      </c>
    </row>
    <row r="4931" spans="1:14" ht="14.5" x14ac:dyDescent="0.35">
      <c r="A4931" s="2" t="s">
        <v>9892</v>
      </c>
      <c r="B4931" s="2" t="s">
        <v>9893</v>
      </c>
      <c r="C4931" s="2">
        <v>37</v>
      </c>
      <c r="D4931" s="2" t="s">
        <v>39</v>
      </c>
      <c r="E4931" s="2" t="s">
        <v>93</v>
      </c>
      <c r="F4931" s="2" t="s">
        <v>49</v>
      </c>
      <c r="G4931" s="2" t="s">
        <v>26</v>
      </c>
      <c r="H4931" s="7">
        <v>893.27</v>
      </c>
      <c r="I4931" s="3">
        <v>45571</v>
      </c>
      <c r="J4931" s="3" t="str">
        <f>TEXT(NIgerian_Fintech[[#This Row],[TransactionDate]], "JJJJ")</f>
        <v>2024</v>
      </c>
      <c r="K4931" s="3" t="str">
        <f>TEXT(NIgerian_Fintech[[#This Row],[TransactionDate]], "MMMM")</f>
        <v>October</v>
      </c>
      <c r="L4931" s="3" t="str">
        <f>TEXT(NIgerian_Fintech[[#This Row],[TransactionDate]], "MM")</f>
        <v>10</v>
      </c>
      <c r="M4931" s="3" t="str">
        <f>TEXT(NIgerian_Fintech[[#This Row],[TransactionDate]], "tttt")</f>
        <v>Sunday</v>
      </c>
      <c r="N4931" s="2" t="s">
        <v>16</v>
      </c>
    </row>
    <row r="4932" spans="1:14" ht="14.5" x14ac:dyDescent="0.35">
      <c r="A4932" s="2" t="s">
        <v>9894</v>
      </c>
      <c r="B4932" s="2" t="s">
        <v>9895</v>
      </c>
      <c r="C4932" s="2">
        <v>54</v>
      </c>
      <c r="D4932" s="2" t="s">
        <v>39</v>
      </c>
      <c r="E4932" s="2" t="s">
        <v>52</v>
      </c>
      <c r="F4932" s="2" t="s">
        <v>49</v>
      </c>
      <c r="G4932" s="2" t="s">
        <v>26</v>
      </c>
      <c r="H4932" s="7">
        <v>1683.74</v>
      </c>
      <c r="I4932" s="3">
        <v>45134</v>
      </c>
      <c r="J4932" s="3" t="str">
        <f>TEXT(NIgerian_Fintech[[#This Row],[TransactionDate]], "JJJJ")</f>
        <v>2023</v>
      </c>
      <c r="K4932" s="3" t="str">
        <f>TEXT(NIgerian_Fintech[[#This Row],[TransactionDate]], "MMMM")</f>
        <v>July</v>
      </c>
      <c r="L4932" s="3" t="str">
        <f>TEXT(NIgerian_Fintech[[#This Row],[TransactionDate]], "MM")</f>
        <v>07</v>
      </c>
      <c r="M4932" s="3" t="str">
        <f>TEXT(NIgerian_Fintech[[#This Row],[TransactionDate]], "tttt")</f>
        <v>Thursday</v>
      </c>
      <c r="N4932" s="2" t="s">
        <v>16</v>
      </c>
    </row>
    <row r="4933" spans="1:14" ht="14.5" x14ac:dyDescent="0.35">
      <c r="A4933" s="2" t="s">
        <v>9896</v>
      </c>
      <c r="B4933" s="2" t="s">
        <v>9897</v>
      </c>
      <c r="C4933" s="2">
        <v>37</v>
      </c>
      <c r="D4933" s="2" t="s">
        <v>39</v>
      </c>
      <c r="E4933" s="2" t="s">
        <v>52</v>
      </c>
      <c r="F4933" s="2" t="s">
        <v>19</v>
      </c>
      <c r="G4933" s="2" t="s">
        <v>20</v>
      </c>
      <c r="H4933" s="7">
        <v>2842.42</v>
      </c>
      <c r="I4933" s="3">
        <v>45066</v>
      </c>
      <c r="J4933" s="3" t="str">
        <f>TEXT(NIgerian_Fintech[[#This Row],[TransactionDate]], "JJJJ")</f>
        <v>2023</v>
      </c>
      <c r="K4933" s="3" t="str">
        <f>TEXT(NIgerian_Fintech[[#This Row],[TransactionDate]], "MMMM")</f>
        <v>May</v>
      </c>
      <c r="L4933" s="3" t="str">
        <f>TEXT(NIgerian_Fintech[[#This Row],[TransactionDate]], "MM")</f>
        <v>05</v>
      </c>
      <c r="M4933" s="3" t="str">
        <f>TEXT(NIgerian_Fintech[[#This Row],[TransactionDate]], "tttt")</f>
        <v>Saturday</v>
      </c>
      <c r="N4933" s="2" t="s">
        <v>21</v>
      </c>
    </row>
    <row r="4934" spans="1:14" ht="14.5" x14ac:dyDescent="0.35">
      <c r="A4934" s="2" t="s">
        <v>9898</v>
      </c>
      <c r="B4934" s="2" t="s">
        <v>9899</v>
      </c>
      <c r="C4934" s="2">
        <v>29</v>
      </c>
      <c r="D4934" s="2" t="s">
        <v>39</v>
      </c>
      <c r="E4934" s="2" t="s">
        <v>29</v>
      </c>
      <c r="F4934" s="2" t="s">
        <v>25</v>
      </c>
      <c r="G4934" s="2" t="s">
        <v>26</v>
      </c>
      <c r="H4934" s="7">
        <v>40682.910000000003</v>
      </c>
      <c r="I4934" s="3">
        <v>45514</v>
      </c>
      <c r="J4934" s="3" t="str">
        <f>TEXT(NIgerian_Fintech[[#This Row],[TransactionDate]], "JJJJ")</f>
        <v>2024</v>
      </c>
      <c r="K4934" s="3" t="str">
        <f>TEXT(NIgerian_Fintech[[#This Row],[TransactionDate]], "MMMM")</f>
        <v>August</v>
      </c>
      <c r="L4934" s="3" t="str">
        <f>TEXT(NIgerian_Fintech[[#This Row],[TransactionDate]], "MM")</f>
        <v>08</v>
      </c>
      <c r="M4934" s="3" t="str">
        <f>TEXT(NIgerian_Fintech[[#This Row],[TransactionDate]], "tttt")</f>
        <v>Saturday</v>
      </c>
      <c r="N4934" s="2" t="s">
        <v>16</v>
      </c>
    </row>
    <row r="4935" spans="1:14" ht="14.5" x14ac:dyDescent="0.35">
      <c r="A4935" s="2" t="s">
        <v>9900</v>
      </c>
      <c r="B4935" s="2" t="s">
        <v>9901</v>
      </c>
      <c r="C4935" s="2">
        <v>50</v>
      </c>
      <c r="D4935" s="2" t="s">
        <v>12</v>
      </c>
      <c r="E4935" s="2" t="s">
        <v>64</v>
      </c>
      <c r="F4935" s="2" t="s">
        <v>55</v>
      </c>
      <c r="G4935" s="2" t="s">
        <v>20</v>
      </c>
      <c r="H4935" s="7">
        <v>15948.63</v>
      </c>
      <c r="I4935" s="3">
        <v>45513</v>
      </c>
      <c r="J4935" s="3" t="str">
        <f>TEXT(NIgerian_Fintech[[#This Row],[TransactionDate]], "JJJJ")</f>
        <v>2024</v>
      </c>
      <c r="K4935" s="3" t="str">
        <f>TEXT(NIgerian_Fintech[[#This Row],[TransactionDate]], "MMMM")</f>
        <v>August</v>
      </c>
      <c r="L4935" s="3" t="str">
        <f>TEXT(NIgerian_Fintech[[#This Row],[TransactionDate]], "MM")</f>
        <v>08</v>
      </c>
      <c r="M4935" s="3" t="str">
        <f>TEXT(NIgerian_Fintech[[#This Row],[TransactionDate]], "tttt")</f>
        <v>Friday</v>
      </c>
      <c r="N4935" s="2" t="s">
        <v>16</v>
      </c>
    </row>
    <row r="4936" spans="1:14" ht="14.5" x14ac:dyDescent="0.35">
      <c r="A4936" s="2" t="s">
        <v>9902</v>
      </c>
      <c r="B4936" s="2" t="s">
        <v>9903</v>
      </c>
      <c r="C4936" s="2">
        <v>45</v>
      </c>
      <c r="D4936" s="2" t="s">
        <v>39</v>
      </c>
      <c r="E4936" s="2" t="s">
        <v>13</v>
      </c>
      <c r="F4936" s="2" t="s">
        <v>35</v>
      </c>
      <c r="G4936" s="2" t="s">
        <v>36</v>
      </c>
      <c r="H4936" s="7">
        <v>11194.94</v>
      </c>
      <c r="I4936" s="3">
        <v>45233</v>
      </c>
      <c r="J4936" s="3" t="str">
        <f>TEXT(NIgerian_Fintech[[#This Row],[TransactionDate]], "JJJJ")</f>
        <v>2023</v>
      </c>
      <c r="K4936" s="3" t="str">
        <f>TEXT(NIgerian_Fintech[[#This Row],[TransactionDate]], "MMMM")</f>
        <v>November</v>
      </c>
      <c r="L4936" s="3" t="str">
        <f>TEXT(NIgerian_Fintech[[#This Row],[TransactionDate]], "MM")</f>
        <v>11</v>
      </c>
      <c r="M4936" s="3" t="str">
        <f>TEXT(NIgerian_Fintech[[#This Row],[TransactionDate]], "tttt")</f>
        <v>Friday</v>
      </c>
      <c r="N4936" s="2" t="s">
        <v>16</v>
      </c>
    </row>
    <row r="4937" spans="1:14" ht="14.5" x14ac:dyDescent="0.35">
      <c r="A4937" s="2" t="s">
        <v>9904</v>
      </c>
      <c r="B4937" s="2" t="s">
        <v>9905</v>
      </c>
      <c r="C4937" s="2">
        <v>25</v>
      </c>
      <c r="D4937" s="2" t="s">
        <v>39</v>
      </c>
      <c r="E4937" s="2" t="s">
        <v>93</v>
      </c>
      <c r="F4937" s="2" t="s">
        <v>55</v>
      </c>
      <c r="G4937" s="2" t="s">
        <v>20</v>
      </c>
      <c r="H4937" s="7">
        <v>24800.62</v>
      </c>
      <c r="I4937" s="3">
        <v>45496</v>
      </c>
      <c r="J4937" s="3" t="str">
        <f>TEXT(NIgerian_Fintech[[#This Row],[TransactionDate]], "JJJJ")</f>
        <v>2024</v>
      </c>
      <c r="K4937" s="3" t="str">
        <f>TEXT(NIgerian_Fintech[[#This Row],[TransactionDate]], "MMMM")</f>
        <v>July</v>
      </c>
      <c r="L4937" s="3" t="str">
        <f>TEXT(NIgerian_Fintech[[#This Row],[TransactionDate]], "MM")</f>
        <v>07</v>
      </c>
      <c r="M4937" s="3" t="str">
        <f>TEXT(NIgerian_Fintech[[#This Row],[TransactionDate]], "tttt")</f>
        <v>Tuesday</v>
      </c>
      <c r="N4937" s="2" t="s">
        <v>16</v>
      </c>
    </row>
    <row r="4938" spans="1:14" ht="14.5" x14ac:dyDescent="0.35">
      <c r="A4938" s="2" t="s">
        <v>9906</v>
      </c>
      <c r="B4938" s="2" t="s">
        <v>9907</v>
      </c>
      <c r="C4938" s="2">
        <v>18</v>
      </c>
      <c r="D4938" s="2" t="s">
        <v>39</v>
      </c>
      <c r="E4938" s="2" t="s">
        <v>24</v>
      </c>
      <c r="F4938" s="2" t="s">
        <v>14</v>
      </c>
      <c r="G4938" s="2" t="s">
        <v>15</v>
      </c>
      <c r="H4938" s="7">
        <v>31283.19</v>
      </c>
      <c r="I4938" s="3">
        <v>45024</v>
      </c>
      <c r="J4938" s="3" t="str">
        <f>TEXT(NIgerian_Fintech[[#This Row],[TransactionDate]], "JJJJ")</f>
        <v>2023</v>
      </c>
      <c r="K4938" s="3" t="str">
        <f>TEXT(NIgerian_Fintech[[#This Row],[TransactionDate]], "MMMM")</f>
        <v>April</v>
      </c>
      <c r="L4938" s="3" t="str">
        <f>TEXT(NIgerian_Fintech[[#This Row],[TransactionDate]], "MM")</f>
        <v>04</v>
      </c>
      <c r="M4938" s="3" t="str">
        <f>TEXT(NIgerian_Fintech[[#This Row],[TransactionDate]], "tttt")</f>
        <v>Saturday</v>
      </c>
      <c r="N4938" s="2" t="s">
        <v>16</v>
      </c>
    </row>
    <row r="4939" spans="1:14" ht="14.5" x14ac:dyDescent="0.35">
      <c r="A4939" s="2" t="s">
        <v>9908</v>
      </c>
      <c r="B4939" s="2" t="s">
        <v>9909</v>
      </c>
      <c r="C4939" s="2">
        <v>54</v>
      </c>
      <c r="D4939" s="2" t="s">
        <v>39</v>
      </c>
      <c r="E4939" s="2" t="s">
        <v>93</v>
      </c>
      <c r="F4939" s="2" t="s">
        <v>55</v>
      </c>
      <c r="G4939" s="2" t="s">
        <v>15</v>
      </c>
      <c r="H4939" s="7">
        <v>6043.54</v>
      </c>
      <c r="I4939" s="3">
        <v>45051</v>
      </c>
      <c r="J4939" s="3" t="str">
        <f>TEXT(NIgerian_Fintech[[#This Row],[TransactionDate]], "JJJJ")</f>
        <v>2023</v>
      </c>
      <c r="K4939" s="3" t="str">
        <f>TEXT(NIgerian_Fintech[[#This Row],[TransactionDate]], "MMMM")</f>
        <v>May</v>
      </c>
      <c r="L4939" s="3" t="str">
        <f>TEXT(NIgerian_Fintech[[#This Row],[TransactionDate]], "MM")</f>
        <v>05</v>
      </c>
      <c r="M4939" s="3" t="str">
        <f>TEXT(NIgerian_Fintech[[#This Row],[TransactionDate]], "tttt")</f>
        <v>Friday</v>
      </c>
      <c r="N4939" s="2" t="s">
        <v>16</v>
      </c>
    </row>
    <row r="4940" spans="1:14" ht="14.5" x14ac:dyDescent="0.35">
      <c r="A4940" s="2" t="s">
        <v>9910</v>
      </c>
      <c r="B4940" s="2" t="s">
        <v>9911</v>
      </c>
      <c r="C4940" s="2">
        <v>39</v>
      </c>
      <c r="D4940" s="2" t="s">
        <v>12</v>
      </c>
      <c r="E4940" s="2" t="s">
        <v>29</v>
      </c>
      <c r="F4940" s="2" t="s">
        <v>19</v>
      </c>
      <c r="G4940" s="2" t="s">
        <v>15</v>
      </c>
      <c r="H4940" s="7">
        <v>3970.35</v>
      </c>
      <c r="I4940" s="3">
        <v>45275</v>
      </c>
      <c r="J4940" s="3" t="str">
        <f>TEXT(NIgerian_Fintech[[#This Row],[TransactionDate]], "JJJJ")</f>
        <v>2023</v>
      </c>
      <c r="K4940" s="3" t="str">
        <f>TEXT(NIgerian_Fintech[[#This Row],[TransactionDate]], "MMMM")</f>
        <v>December</v>
      </c>
      <c r="L4940" s="3" t="str">
        <f>TEXT(NIgerian_Fintech[[#This Row],[TransactionDate]], "MM")</f>
        <v>12</v>
      </c>
      <c r="M4940" s="3" t="str">
        <f>TEXT(NIgerian_Fintech[[#This Row],[TransactionDate]], "tttt")</f>
        <v>Friday</v>
      </c>
      <c r="N4940" s="2" t="s">
        <v>16</v>
      </c>
    </row>
    <row r="4941" spans="1:14" ht="14.5" x14ac:dyDescent="0.35">
      <c r="A4941" s="2" t="s">
        <v>9912</v>
      </c>
      <c r="B4941" s="2" t="s">
        <v>9913</v>
      </c>
      <c r="C4941" s="2">
        <v>23</v>
      </c>
      <c r="D4941" s="2" t="s">
        <v>39</v>
      </c>
      <c r="E4941" s="2" t="s">
        <v>29</v>
      </c>
      <c r="F4941" s="2" t="s">
        <v>25</v>
      </c>
      <c r="G4941" s="2" t="s">
        <v>15</v>
      </c>
      <c r="H4941" s="7">
        <v>3787.97</v>
      </c>
      <c r="I4941" s="3">
        <v>45060</v>
      </c>
      <c r="J4941" s="3" t="str">
        <f>TEXT(NIgerian_Fintech[[#This Row],[TransactionDate]], "JJJJ")</f>
        <v>2023</v>
      </c>
      <c r="K4941" s="3" t="str">
        <f>TEXT(NIgerian_Fintech[[#This Row],[TransactionDate]], "MMMM")</f>
        <v>May</v>
      </c>
      <c r="L4941" s="3" t="str">
        <f>TEXT(NIgerian_Fintech[[#This Row],[TransactionDate]], "MM")</f>
        <v>05</v>
      </c>
      <c r="M4941" s="3" t="str">
        <f>TEXT(NIgerian_Fintech[[#This Row],[TransactionDate]], "tttt")</f>
        <v>Sunday</v>
      </c>
      <c r="N4941" s="2" t="s">
        <v>21</v>
      </c>
    </row>
    <row r="4942" spans="1:14" ht="14.5" x14ac:dyDescent="0.35">
      <c r="A4942" s="2" t="s">
        <v>9914</v>
      </c>
      <c r="B4942" s="2" t="s">
        <v>9915</v>
      </c>
      <c r="C4942" s="2">
        <v>38</v>
      </c>
      <c r="D4942" s="2" t="s">
        <v>12</v>
      </c>
      <c r="E4942" s="2" t="s">
        <v>52</v>
      </c>
      <c r="F4942" s="2" t="s">
        <v>35</v>
      </c>
      <c r="G4942" s="2" t="s">
        <v>15</v>
      </c>
      <c r="H4942" s="7">
        <v>363.83</v>
      </c>
      <c r="I4942" s="3">
        <v>45152</v>
      </c>
      <c r="J4942" s="3" t="str">
        <f>TEXT(NIgerian_Fintech[[#This Row],[TransactionDate]], "JJJJ")</f>
        <v>2023</v>
      </c>
      <c r="K4942" s="3" t="str">
        <f>TEXT(NIgerian_Fintech[[#This Row],[TransactionDate]], "MMMM")</f>
        <v>August</v>
      </c>
      <c r="L4942" s="3" t="str">
        <f>TEXT(NIgerian_Fintech[[#This Row],[TransactionDate]], "MM")</f>
        <v>08</v>
      </c>
      <c r="M4942" s="3" t="str">
        <f>TEXT(NIgerian_Fintech[[#This Row],[TransactionDate]], "tttt")</f>
        <v>Monday</v>
      </c>
      <c r="N4942" s="2" t="s">
        <v>16</v>
      </c>
    </row>
    <row r="4943" spans="1:14" ht="14.5" x14ac:dyDescent="0.35">
      <c r="A4943" s="2" t="s">
        <v>9916</v>
      </c>
      <c r="B4943" s="2" t="s">
        <v>9917</v>
      </c>
      <c r="C4943" s="2">
        <v>49</v>
      </c>
      <c r="D4943" s="2" t="s">
        <v>39</v>
      </c>
      <c r="E4943" s="2" t="s">
        <v>24</v>
      </c>
      <c r="F4943" s="2" t="s">
        <v>49</v>
      </c>
      <c r="G4943" s="2" t="s">
        <v>15</v>
      </c>
      <c r="H4943" s="7">
        <v>3280.02</v>
      </c>
      <c r="I4943" s="3">
        <v>45638</v>
      </c>
      <c r="J4943" s="3" t="str">
        <f>TEXT(NIgerian_Fintech[[#This Row],[TransactionDate]], "JJJJ")</f>
        <v>2024</v>
      </c>
      <c r="K4943" s="3" t="str">
        <f>TEXT(NIgerian_Fintech[[#This Row],[TransactionDate]], "MMMM")</f>
        <v>December</v>
      </c>
      <c r="L4943" s="3" t="str">
        <f>TEXT(NIgerian_Fintech[[#This Row],[TransactionDate]], "MM")</f>
        <v>12</v>
      </c>
      <c r="M4943" s="3" t="str">
        <f>TEXT(NIgerian_Fintech[[#This Row],[TransactionDate]], "tttt")</f>
        <v>Thursday</v>
      </c>
      <c r="N4943" s="2" t="s">
        <v>16</v>
      </c>
    </row>
    <row r="4944" spans="1:14" ht="14.5" x14ac:dyDescent="0.35">
      <c r="A4944" s="2" t="s">
        <v>9918</v>
      </c>
      <c r="B4944" s="2" t="s">
        <v>9919</v>
      </c>
      <c r="C4944" s="2">
        <v>52</v>
      </c>
      <c r="D4944" s="2" t="s">
        <v>12</v>
      </c>
      <c r="E4944" s="2" t="s">
        <v>64</v>
      </c>
      <c r="F4944" s="2" t="s">
        <v>49</v>
      </c>
      <c r="G4944" s="2" t="s">
        <v>15</v>
      </c>
      <c r="H4944" s="7">
        <v>4385.76</v>
      </c>
      <c r="I4944" s="3">
        <v>45475</v>
      </c>
      <c r="J4944" s="3" t="str">
        <f>TEXT(NIgerian_Fintech[[#This Row],[TransactionDate]], "JJJJ")</f>
        <v>2024</v>
      </c>
      <c r="K4944" s="3" t="str">
        <f>TEXT(NIgerian_Fintech[[#This Row],[TransactionDate]], "MMMM")</f>
        <v>July</v>
      </c>
      <c r="L4944" s="3" t="str">
        <f>TEXT(NIgerian_Fintech[[#This Row],[TransactionDate]], "MM")</f>
        <v>07</v>
      </c>
      <c r="M4944" s="3" t="str">
        <f>TEXT(NIgerian_Fintech[[#This Row],[TransactionDate]], "tttt")</f>
        <v>Tuesday</v>
      </c>
      <c r="N4944" s="2" t="s">
        <v>16</v>
      </c>
    </row>
    <row r="4945" spans="1:14" ht="14.5" x14ac:dyDescent="0.35">
      <c r="A4945" s="2" t="s">
        <v>9920</v>
      </c>
      <c r="B4945" s="2" t="s">
        <v>9921</v>
      </c>
      <c r="C4945" s="2">
        <v>32</v>
      </c>
      <c r="D4945" s="2" t="s">
        <v>12</v>
      </c>
      <c r="E4945" s="2" t="s">
        <v>52</v>
      </c>
      <c r="F4945" s="2" t="s">
        <v>19</v>
      </c>
      <c r="G4945" s="2" t="s">
        <v>15</v>
      </c>
      <c r="H4945" s="7">
        <v>375.97</v>
      </c>
      <c r="I4945" s="3">
        <v>45576</v>
      </c>
      <c r="J4945" s="3" t="str">
        <f>TEXT(NIgerian_Fintech[[#This Row],[TransactionDate]], "JJJJ")</f>
        <v>2024</v>
      </c>
      <c r="K4945" s="3" t="str">
        <f>TEXT(NIgerian_Fintech[[#This Row],[TransactionDate]], "MMMM")</f>
        <v>October</v>
      </c>
      <c r="L4945" s="3" t="str">
        <f>TEXT(NIgerian_Fintech[[#This Row],[TransactionDate]], "MM")</f>
        <v>10</v>
      </c>
      <c r="M4945" s="3" t="str">
        <f>TEXT(NIgerian_Fintech[[#This Row],[TransactionDate]], "tttt")</f>
        <v>Friday</v>
      </c>
      <c r="N4945" s="2" t="s">
        <v>21</v>
      </c>
    </row>
    <row r="4946" spans="1:14" ht="14.5" x14ac:dyDescent="0.35">
      <c r="A4946" s="2" t="s">
        <v>9922</v>
      </c>
      <c r="B4946" s="2" t="s">
        <v>9923</v>
      </c>
      <c r="C4946" s="2">
        <v>22</v>
      </c>
      <c r="D4946" s="2" t="s">
        <v>12</v>
      </c>
      <c r="E4946" s="2" t="s">
        <v>64</v>
      </c>
      <c r="F4946" s="2" t="s">
        <v>35</v>
      </c>
      <c r="G4946" s="2" t="s">
        <v>15</v>
      </c>
      <c r="H4946" s="7">
        <v>21422.09</v>
      </c>
      <c r="I4946" s="3">
        <v>45646</v>
      </c>
      <c r="J4946" s="3" t="str">
        <f>TEXT(NIgerian_Fintech[[#This Row],[TransactionDate]], "JJJJ")</f>
        <v>2024</v>
      </c>
      <c r="K4946" s="3" t="str">
        <f>TEXT(NIgerian_Fintech[[#This Row],[TransactionDate]], "MMMM")</f>
        <v>December</v>
      </c>
      <c r="L4946" s="3" t="str">
        <f>TEXT(NIgerian_Fintech[[#This Row],[TransactionDate]], "MM")</f>
        <v>12</v>
      </c>
      <c r="M4946" s="3" t="str">
        <f>TEXT(NIgerian_Fintech[[#This Row],[TransactionDate]], "tttt")</f>
        <v>Friday</v>
      </c>
      <c r="N4946" s="2" t="s">
        <v>16</v>
      </c>
    </row>
    <row r="4947" spans="1:14" ht="14.5" x14ac:dyDescent="0.35">
      <c r="A4947" s="2" t="s">
        <v>9924</v>
      </c>
      <c r="B4947" s="2" t="s">
        <v>9925</v>
      </c>
      <c r="C4947" s="2">
        <v>63</v>
      </c>
      <c r="D4947" s="2" t="s">
        <v>12</v>
      </c>
      <c r="E4947" s="2" t="s">
        <v>42</v>
      </c>
      <c r="F4947" s="2" t="s">
        <v>55</v>
      </c>
      <c r="G4947" s="2" t="s">
        <v>36</v>
      </c>
      <c r="H4947" s="7">
        <v>18829.330000000002</v>
      </c>
      <c r="I4947" s="3">
        <v>45632</v>
      </c>
      <c r="J4947" s="3" t="str">
        <f>TEXT(NIgerian_Fintech[[#This Row],[TransactionDate]], "JJJJ")</f>
        <v>2024</v>
      </c>
      <c r="K4947" s="3" t="str">
        <f>TEXT(NIgerian_Fintech[[#This Row],[TransactionDate]], "MMMM")</f>
        <v>December</v>
      </c>
      <c r="L4947" s="3" t="str">
        <f>TEXT(NIgerian_Fintech[[#This Row],[TransactionDate]], "MM")</f>
        <v>12</v>
      </c>
      <c r="M4947" s="3" t="str">
        <f>TEXT(NIgerian_Fintech[[#This Row],[TransactionDate]], "tttt")</f>
        <v>Friday</v>
      </c>
      <c r="N4947" s="2" t="s">
        <v>16</v>
      </c>
    </row>
    <row r="4948" spans="1:14" ht="14.5" x14ac:dyDescent="0.35">
      <c r="A4948" s="2" t="s">
        <v>9926</v>
      </c>
      <c r="B4948" s="2" t="s">
        <v>9927</v>
      </c>
      <c r="C4948" s="2">
        <v>23</v>
      </c>
      <c r="D4948" s="2" t="s">
        <v>12</v>
      </c>
      <c r="E4948" s="2" t="s">
        <v>93</v>
      </c>
      <c r="F4948" s="2" t="s">
        <v>49</v>
      </c>
      <c r="G4948" s="2" t="s">
        <v>15</v>
      </c>
      <c r="H4948" s="7">
        <v>2896.85</v>
      </c>
      <c r="I4948" s="3">
        <v>45494</v>
      </c>
      <c r="J4948" s="3" t="str">
        <f>TEXT(NIgerian_Fintech[[#This Row],[TransactionDate]], "JJJJ")</f>
        <v>2024</v>
      </c>
      <c r="K4948" s="3" t="str">
        <f>TEXT(NIgerian_Fintech[[#This Row],[TransactionDate]], "MMMM")</f>
        <v>July</v>
      </c>
      <c r="L4948" s="3" t="str">
        <f>TEXT(NIgerian_Fintech[[#This Row],[TransactionDate]], "MM")</f>
        <v>07</v>
      </c>
      <c r="M4948" s="3" t="str">
        <f>TEXT(NIgerian_Fintech[[#This Row],[TransactionDate]], "tttt")</f>
        <v>Sunday</v>
      </c>
      <c r="N4948" s="2" t="s">
        <v>16</v>
      </c>
    </row>
    <row r="4949" spans="1:14" ht="14.5" x14ac:dyDescent="0.35">
      <c r="A4949" s="2" t="s">
        <v>9928</v>
      </c>
      <c r="B4949" s="2" t="s">
        <v>9929</v>
      </c>
      <c r="C4949" s="2">
        <v>42</v>
      </c>
      <c r="D4949" s="2" t="s">
        <v>39</v>
      </c>
      <c r="E4949" s="2" t="s">
        <v>29</v>
      </c>
      <c r="F4949" s="2" t="s">
        <v>55</v>
      </c>
      <c r="G4949" s="2" t="s">
        <v>20</v>
      </c>
      <c r="H4949" s="7">
        <v>16223.15</v>
      </c>
      <c r="I4949" s="3">
        <v>45265</v>
      </c>
      <c r="J4949" s="3" t="str">
        <f>TEXT(NIgerian_Fintech[[#This Row],[TransactionDate]], "JJJJ")</f>
        <v>2023</v>
      </c>
      <c r="K4949" s="3" t="str">
        <f>TEXT(NIgerian_Fintech[[#This Row],[TransactionDate]], "MMMM")</f>
        <v>December</v>
      </c>
      <c r="L4949" s="3" t="str">
        <f>TEXT(NIgerian_Fintech[[#This Row],[TransactionDate]], "MM")</f>
        <v>12</v>
      </c>
      <c r="M4949" s="3" t="str">
        <f>TEXT(NIgerian_Fintech[[#This Row],[TransactionDate]], "tttt")</f>
        <v>Tuesday</v>
      </c>
      <c r="N4949" s="2" t="s">
        <v>21</v>
      </c>
    </row>
    <row r="4950" spans="1:14" ht="14.5" x14ac:dyDescent="0.35">
      <c r="A4950" s="2" t="s">
        <v>9930</v>
      </c>
      <c r="B4950" s="2" t="s">
        <v>9931</v>
      </c>
      <c r="C4950" s="2">
        <v>63</v>
      </c>
      <c r="D4950" s="2" t="s">
        <v>12</v>
      </c>
      <c r="E4950" s="2" t="s">
        <v>42</v>
      </c>
      <c r="F4950" s="2" t="s">
        <v>19</v>
      </c>
      <c r="G4950" s="2" t="s">
        <v>36</v>
      </c>
      <c r="H4950" s="7">
        <v>15906.74</v>
      </c>
      <c r="I4950" s="3">
        <v>45248</v>
      </c>
      <c r="J4950" s="3" t="str">
        <f>TEXT(NIgerian_Fintech[[#This Row],[TransactionDate]], "JJJJ")</f>
        <v>2023</v>
      </c>
      <c r="K4950" s="3" t="str">
        <f>TEXT(NIgerian_Fintech[[#This Row],[TransactionDate]], "MMMM")</f>
        <v>November</v>
      </c>
      <c r="L4950" s="3" t="str">
        <f>TEXT(NIgerian_Fintech[[#This Row],[TransactionDate]], "MM")</f>
        <v>11</v>
      </c>
      <c r="M4950" s="3" t="str">
        <f>TEXT(NIgerian_Fintech[[#This Row],[TransactionDate]], "tttt")</f>
        <v>Saturday</v>
      </c>
      <c r="N4950" s="2" t="s">
        <v>16</v>
      </c>
    </row>
    <row r="4951" spans="1:14" ht="14.5" x14ac:dyDescent="0.35">
      <c r="A4951" s="2" t="s">
        <v>9932</v>
      </c>
      <c r="B4951" s="2" t="s">
        <v>9933</v>
      </c>
      <c r="C4951" s="2">
        <v>57</v>
      </c>
      <c r="D4951" s="2" t="s">
        <v>39</v>
      </c>
      <c r="E4951" s="2" t="s">
        <v>24</v>
      </c>
      <c r="F4951" s="2" t="s">
        <v>49</v>
      </c>
      <c r="G4951" s="2" t="s">
        <v>26</v>
      </c>
      <c r="H4951" s="7">
        <v>4079.87</v>
      </c>
      <c r="I4951" s="3">
        <v>45013</v>
      </c>
      <c r="J4951" s="3" t="str">
        <f>TEXT(NIgerian_Fintech[[#This Row],[TransactionDate]], "JJJJ")</f>
        <v>2023</v>
      </c>
      <c r="K4951" s="3" t="str">
        <f>TEXT(NIgerian_Fintech[[#This Row],[TransactionDate]], "MMMM")</f>
        <v>March</v>
      </c>
      <c r="L4951" s="3" t="str">
        <f>TEXT(NIgerian_Fintech[[#This Row],[TransactionDate]], "MM")</f>
        <v>03</v>
      </c>
      <c r="M4951" s="3" t="str">
        <f>TEXT(NIgerian_Fintech[[#This Row],[TransactionDate]], "tttt")</f>
        <v>Tuesday</v>
      </c>
      <c r="N4951" s="2" t="s">
        <v>16</v>
      </c>
    </row>
    <row r="4952" spans="1:14" ht="14.5" x14ac:dyDescent="0.35">
      <c r="A4952" s="2" t="s">
        <v>9934</v>
      </c>
      <c r="B4952" s="2" t="s">
        <v>9935</v>
      </c>
      <c r="C4952" s="2">
        <v>46</v>
      </c>
      <c r="D4952" s="2" t="s">
        <v>12</v>
      </c>
      <c r="E4952" s="2" t="s">
        <v>52</v>
      </c>
      <c r="F4952" s="2" t="s">
        <v>14</v>
      </c>
      <c r="G4952" s="2" t="s">
        <v>30</v>
      </c>
      <c r="H4952" s="7">
        <v>11942.47</v>
      </c>
      <c r="I4952" s="3">
        <v>45021</v>
      </c>
      <c r="J4952" s="3" t="str">
        <f>TEXT(NIgerian_Fintech[[#This Row],[TransactionDate]], "JJJJ")</f>
        <v>2023</v>
      </c>
      <c r="K4952" s="3" t="str">
        <f>TEXT(NIgerian_Fintech[[#This Row],[TransactionDate]], "MMMM")</f>
        <v>April</v>
      </c>
      <c r="L4952" s="3" t="str">
        <f>TEXT(NIgerian_Fintech[[#This Row],[TransactionDate]], "MM")</f>
        <v>04</v>
      </c>
      <c r="M4952" s="3" t="str">
        <f>TEXT(NIgerian_Fintech[[#This Row],[TransactionDate]], "tttt")</f>
        <v>Wednesday</v>
      </c>
      <c r="N4952" s="2" t="s">
        <v>16</v>
      </c>
    </row>
    <row r="4953" spans="1:14" ht="14.5" x14ac:dyDescent="0.35">
      <c r="A4953" s="2" t="s">
        <v>9936</v>
      </c>
      <c r="B4953" s="2" t="s">
        <v>9937</v>
      </c>
      <c r="C4953" s="2">
        <v>24</v>
      </c>
      <c r="D4953" s="2" t="s">
        <v>12</v>
      </c>
      <c r="E4953" s="2" t="s">
        <v>13</v>
      </c>
      <c r="F4953" s="2" t="s">
        <v>25</v>
      </c>
      <c r="G4953" s="2" t="s">
        <v>36</v>
      </c>
      <c r="H4953" s="7">
        <v>3422.9</v>
      </c>
      <c r="I4953" s="3">
        <v>45122</v>
      </c>
      <c r="J4953" s="3" t="str">
        <f>TEXT(NIgerian_Fintech[[#This Row],[TransactionDate]], "JJJJ")</f>
        <v>2023</v>
      </c>
      <c r="K4953" s="3" t="str">
        <f>TEXT(NIgerian_Fintech[[#This Row],[TransactionDate]], "MMMM")</f>
        <v>July</v>
      </c>
      <c r="L4953" s="3" t="str">
        <f>TEXT(NIgerian_Fintech[[#This Row],[TransactionDate]], "MM")</f>
        <v>07</v>
      </c>
      <c r="M4953" s="3" t="str">
        <f>TEXT(NIgerian_Fintech[[#This Row],[TransactionDate]], "tttt")</f>
        <v>Saturday</v>
      </c>
      <c r="N4953" s="2" t="s">
        <v>16</v>
      </c>
    </row>
    <row r="4954" spans="1:14" ht="14.5" x14ac:dyDescent="0.35">
      <c r="A4954" s="2" t="s">
        <v>9938</v>
      </c>
      <c r="B4954" s="2" t="s">
        <v>9939</v>
      </c>
      <c r="C4954" s="2">
        <v>57</v>
      </c>
      <c r="D4954" s="2" t="s">
        <v>39</v>
      </c>
      <c r="E4954" s="2" t="s">
        <v>74</v>
      </c>
      <c r="F4954" s="2" t="s">
        <v>55</v>
      </c>
      <c r="G4954" s="2" t="s">
        <v>15</v>
      </c>
      <c r="H4954" s="7">
        <v>728.68</v>
      </c>
      <c r="I4954" s="3">
        <v>45118</v>
      </c>
      <c r="J4954" s="3" t="str">
        <f>TEXT(NIgerian_Fintech[[#This Row],[TransactionDate]], "JJJJ")</f>
        <v>2023</v>
      </c>
      <c r="K4954" s="3" t="str">
        <f>TEXT(NIgerian_Fintech[[#This Row],[TransactionDate]], "MMMM")</f>
        <v>July</v>
      </c>
      <c r="L4954" s="3" t="str">
        <f>TEXT(NIgerian_Fintech[[#This Row],[TransactionDate]], "MM")</f>
        <v>07</v>
      </c>
      <c r="M4954" s="3" t="str">
        <f>TEXT(NIgerian_Fintech[[#This Row],[TransactionDate]], "tttt")</f>
        <v>Tuesday</v>
      </c>
      <c r="N4954" s="2" t="s">
        <v>21</v>
      </c>
    </row>
    <row r="4955" spans="1:14" ht="14.5" x14ac:dyDescent="0.35">
      <c r="A4955" s="2" t="s">
        <v>9940</v>
      </c>
      <c r="B4955" s="2" t="s">
        <v>9941</v>
      </c>
      <c r="C4955" s="2">
        <v>30</v>
      </c>
      <c r="D4955" s="2" t="s">
        <v>12</v>
      </c>
      <c r="E4955" s="2" t="s">
        <v>13</v>
      </c>
      <c r="F4955" s="2" t="s">
        <v>35</v>
      </c>
      <c r="G4955" s="2" t="s">
        <v>36</v>
      </c>
      <c r="H4955" s="7">
        <v>7027.89</v>
      </c>
      <c r="I4955" s="3">
        <v>45582</v>
      </c>
      <c r="J4955" s="3" t="str">
        <f>TEXT(NIgerian_Fintech[[#This Row],[TransactionDate]], "JJJJ")</f>
        <v>2024</v>
      </c>
      <c r="K4955" s="3" t="str">
        <f>TEXT(NIgerian_Fintech[[#This Row],[TransactionDate]], "MMMM")</f>
        <v>October</v>
      </c>
      <c r="L4955" s="3" t="str">
        <f>TEXT(NIgerian_Fintech[[#This Row],[TransactionDate]], "MM")</f>
        <v>10</v>
      </c>
      <c r="M4955" s="3" t="str">
        <f>TEXT(NIgerian_Fintech[[#This Row],[TransactionDate]], "tttt")</f>
        <v>Thursday</v>
      </c>
      <c r="N4955" s="2" t="s">
        <v>69</v>
      </c>
    </row>
    <row r="4956" spans="1:14" ht="14.5" x14ac:dyDescent="0.35">
      <c r="A4956" s="2" t="s">
        <v>9942</v>
      </c>
      <c r="B4956" s="2" t="s">
        <v>9943</v>
      </c>
      <c r="C4956" s="2">
        <v>55</v>
      </c>
      <c r="D4956" s="2" t="s">
        <v>12</v>
      </c>
      <c r="E4956" s="2" t="s">
        <v>13</v>
      </c>
      <c r="F4956" s="2" t="s">
        <v>55</v>
      </c>
      <c r="G4956" s="2" t="s">
        <v>30</v>
      </c>
      <c r="H4956" s="7">
        <v>5768.36</v>
      </c>
      <c r="I4956" s="3">
        <v>45448</v>
      </c>
      <c r="J4956" s="3" t="str">
        <f>TEXT(NIgerian_Fintech[[#This Row],[TransactionDate]], "JJJJ")</f>
        <v>2024</v>
      </c>
      <c r="K4956" s="3" t="str">
        <f>TEXT(NIgerian_Fintech[[#This Row],[TransactionDate]], "MMMM")</f>
        <v>June</v>
      </c>
      <c r="L4956" s="3" t="str">
        <f>TEXT(NIgerian_Fintech[[#This Row],[TransactionDate]], "MM")</f>
        <v>06</v>
      </c>
      <c r="M4956" s="3" t="str">
        <f>TEXT(NIgerian_Fintech[[#This Row],[TransactionDate]], "tttt")</f>
        <v>Wednesday</v>
      </c>
      <c r="N4956" s="2" t="s">
        <v>16</v>
      </c>
    </row>
    <row r="4957" spans="1:14" ht="14.5" x14ac:dyDescent="0.35">
      <c r="A4957" s="2" t="s">
        <v>9944</v>
      </c>
      <c r="B4957" s="2" t="s">
        <v>9945</v>
      </c>
      <c r="C4957" s="2">
        <v>35</v>
      </c>
      <c r="D4957" s="2" t="s">
        <v>12</v>
      </c>
      <c r="E4957" s="2" t="s">
        <v>74</v>
      </c>
      <c r="F4957" s="2" t="s">
        <v>55</v>
      </c>
      <c r="G4957" s="2" t="s">
        <v>30</v>
      </c>
      <c r="H4957" s="7">
        <v>1486.77</v>
      </c>
      <c r="I4957" s="3">
        <v>45587</v>
      </c>
      <c r="J4957" s="3" t="str">
        <f>TEXT(NIgerian_Fintech[[#This Row],[TransactionDate]], "JJJJ")</f>
        <v>2024</v>
      </c>
      <c r="K4957" s="3" t="str">
        <f>TEXT(NIgerian_Fintech[[#This Row],[TransactionDate]], "MMMM")</f>
        <v>October</v>
      </c>
      <c r="L4957" s="3" t="str">
        <f>TEXT(NIgerian_Fintech[[#This Row],[TransactionDate]], "MM")</f>
        <v>10</v>
      </c>
      <c r="M4957" s="3" t="str">
        <f>TEXT(NIgerian_Fintech[[#This Row],[TransactionDate]], "tttt")</f>
        <v>Tuesday</v>
      </c>
      <c r="N4957" s="2" t="s">
        <v>16</v>
      </c>
    </row>
    <row r="4958" spans="1:14" ht="14.5" x14ac:dyDescent="0.35">
      <c r="A4958" s="2" t="s">
        <v>9946</v>
      </c>
      <c r="B4958" s="2" t="s">
        <v>9947</v>
      </c>
      <c r="C4958" s="2">
        <v>19</v>
      </c>
      <c r="D4958" s="2" t="s">
        <v>12</v>
      </c>
      <c r="E4958" s="2" t="s">
        <v>93</v>
      </c>
      <c r="F4958" s="2" t="s">
        <v>55</v>
      </c>
      <c r="G4958" s="2" t="s">
        <v>15</v>
      </c>
      <c r="H4958" s="7">
        <v>6744.3</v>
      </c>
      <c r="I4958" s="3">
        <v>45578</v>
      </c>
      <c r="J4958" s="3" t="str">
        <f>TEXT(NIgerian_Fintech[[#This Row],[TransactionDate]], "JJJJ")</f>
        <v>2024</v>
      </c>
      <c r="K4958" s="3" t="str">
        <f>TEXT(NIgerian_Fintech[[#This Row],[TransactionDate]], "MMMM")</f>
        <v>October</v>
      </c>
      <c r="L4958" s="3" t="str">
        <f>TEXT(NIgerian_Fintech[[#This Row],[TransactionDate]], "MM")</f>
        <v>10</v>
      </c>
      <c r="M4958" s="3" t="str">
        <f>TEXT(NIgerian_Fintech[[#This Row],[TransactionDate]], "tttt")</f>
        <v>Sunday</v>
      </c>
      <c r="N4958" s="2" t="s">
        <v>16</v>
      </c>
    </row>
    <row r="4959" spans="1:14" ht="14.5" x14ac:dyDescent="0.35">
      <c r="A4959" s="2" t="s">
        <v>9948</v>
      </c>
      <c r="B4959" s="2" t="s">
        <v>9949</v>
      </c>
      <c r="C4959" s="2">
        <v>25</v>
      </c>
      <c r="D4959" s="2" t="s">
        <v>39</v>
      </c>
      <c r="E4959" s="2" t="s">
        <v>42</v>
      </c>
      <c r="F4959" s="2" t="s">
        <v>19</v>
      </c>
      <c r="G4959" s="2" t="s">
        <v>15</v>
      </c>
      <c r="H4959" s="7">
        <v>29833.24</v>
      </c>
      <c r="I4959" s="3">
        <v>44939</v>
      </c>
      <c r="J4959" s="3" t="str">
        <f>TEXT(NIgerian_Fintech[[#This Row],[TransactionDate]], "JJJJ")</f>
        <v>2023</v>
      </c>
      <c r="K4959" s="3" t="str">
        <f>TEXT(NIgerian_Fintech[[#This Row],[TransactionDate]], "MMMM")</f>
        <v>January</v>
      </c>
      <c r="L4959" s="3" t="str">
        <f>TEXT(NIgerian_Fintech[[#This Row],[TransactionDate]], "MM")</f>
        <v>01</v>
      </c>
      <c r="M4959" s="3" t="str">
        <f>TEXT(NIgerian_Fintech[[#This Row],[TransactionDate]], "tttt")</f>
        <v>Friday</v>
      </c>
      <c r="N4959" s="2" t="s">
        <v>16</v>
      </c>
    </row>
    <row r="4960" spans="1:14" ht="14.5" x14ac:dyDescent="0.35">
      <c r="A4960" s="2" t="s">
        <v>9950</v>
      </c>
      <c r="B4960" s="2" t="s">
        <v>9951</v>
      </c>
      <c r="C4960" s="2">
        <v>28</v>
      </c>
      <c r="D4960" s="2" t="s">
        <v>12</v>
      </c>
      <c r="E4960" s="2" t="s">
        <v>42</v>
      </c>
      <c r="F4960" s="2" t="s">
        <v>19</v>
      </c>
      <c r="G4960" s="2" t="s">
        <v>20</v>
      </c>
      <c r="H4960" s="7">
        <v>13145.06</v>
      </c>
      <c r="I4960" s="3">
        <v>45180</v>
      </c>
      <c r="J4960" s="3" t="str">
        <f>TEXT(NIgerian_Fintech[[#This Row],[TransactionDate]], "JJJJ")</f>
        <v>2023</v>
      </c>
      <c r="K4960" s="3" t="str">
        <f>TEXT(NIgerian_Fintech[[#This Row],[TransactionDate]], "MMMM")</f>
        <v>September</v>
      </c>
      <c r="L4960" s="3" t="str">
        <f>TEXT(NIgerian_Fintech[[#This Row],[TransactionDate]], "MM")</f>
        <v>09</v>
      </c>
      <c r="M4960" s="3" t="str">
        <f>TEXT(NIgerian_Fintech[[#This Row],[TransactionDate]], "tttt")</f>
        <v>Monday</v>
      </c>
      <c r="N4960" s="2" t="s">
        <v>16</v>
      </c>
    </row>
    <row r="4961" spans="1:14" ht="14.5" x14ac:dyDescent="0.35">
      <c r="A4961" s="2" t="s">
        <v>9952</v>
      </c>
      <c r="B4961" s="2" t="s">
        <v>9953</v>
      </c>
      <c r="C4961" s="2">
        <v>50</v>
      </c>
      <c r="D4961" s="2" t="s">
        <v>12</v>
      </c>
      <c r="E4961" s="2" t="s">
        <v>93</v>
      </c>
      <c r="F4961" s="2" t="s">
        <v>35</v>
      </c>
      <c r="G4961" s="2" t="s">
        <v>30</v>
      </c>
      <c r="H4961" s="7">
        <v>13427.46</v>
      </c>
      <c r="I4961" s="3">
        <v>45007</v>
      </c>
      <c r="J4961" s="3" t="str">
        <f>TEXT(NIgerian_Fintech[[#This Row],[TransactionDate]], "JJJJ")</f>
        <v>2023</v>
      </c>
      <c r="K4961" s="3" t="str">
        <f>TEXT(NIgerian_Fintech[[#This Row],[TransactionDate]], "MMMM")</f>
        <v>March</v>
      </c>
      <c r="L4961" s="3" t="str">
        <f>TEXT(NIgerian_Fintech[[#This Row],[TransactionDate]], "MM")</f>
        <v>03</v>
      </c>
      <c r="M4961" s="3" t="str">
        <f>TEXT(NIgerian_Fintech[[#This Row],[TransactionDate]], "tttt")</f>
        <v>Wednesday</v>
      </c>
      <c r="N4961" s="2" t="s">
        <v>69</v>
      </c>
    </row>
    <row r="4962" spans="1:14" ht="14.5" x14ac:dyDescent="0.35">
      <c r="A4962" s="2" t="s">
        <v>9954</v>
      </c>
      <c r="B4962" s="2" t="s">
        <v>9955</v>
      </c>
      <c r="C4962" s="2">
        <v>55</v>
      </c>
      <c r="D4962" s="2" t="s">
        <v>39</v>
      </c>
      <c r="E4962" s="2" t="s">
        <v>74</v>
      </c>
      <c r="F4962" s="2" t="s">
        <v>19</v>
      </c>
      <c r="G4962" s="2" t="s">
        <v>15</v>
      </c>
      <c r="H4962" s="7">
        <v>14169.63</v>
      </c>
      <c r="I4962" s="3">
        <v>45648</v>
      </c>
      <c r="J4962" s="3" t="str">
        <f>TEXT(NIgerian_Fintech[[#This Row],[TransactionDate]], "JJJJ")</f>
        <v>2024</v>
      </c>
      <c r="K4962" s="3" t="str">
        <f>TEXT(NIgerian_Fintech[[#This Row],[TransactionDate]], "MMMM")</f>
        <v>December</v>
      </c>
      <c r="L4962" s="3" t="str">
        <f>TEXT(NIgerian_Fintech[[#This Row],[TransactionDate]], "MM")</f>
        <v>12</v>
      </c>
      <c r="M4962" s="3" t="str">
        <f>TEXT(NIgerian_Fintech[[#This Row],[TransactionDate]], "tttt")</f>
        <v>Sunday</v>
      </c>
      <c r="N4962" s="2" t="s">
        <v>16</v>
      </c>
    </row>
    <row r="4963" spans="1:14" ht="14.5" x14ac:dyDescent="0.35">
      <c r="A4963" s="2" t="s">
        <v>9956</v>
      </c>
      <c r="B4963" s="2" t="s">
        <v>9957</v>
      </c>
      <c r="C4963" s="2">
        <v>44</v>
      </c>
      <c r="D4963" s="2" t="s">
        <v>39</v>
      </c>
      <c r="E4963" s="2" t="s">
        <v>64</v>
      </c>
      <c r="F4963" s="2" t="s">
        <v>35</v>
      </c>
      <c r="G4963" s="2" t="s">
        <v>30</v>
      </c>
      <c r="H4963" s="7">
        <v>13650.57</v>
      </c>
      <c r="I4963" s="3">
        <v>45299</v>
      </c>
      <c r="J4963" s="3" t="str">
        <f>TEXT(NIgerian_Fintech[[#This Row],[TransactionDate]], "JJJJ")</f>
        <v>2024</v>
      </c>
      <c r="K4963" s="3" t="str">
        <f>TEXT(NIgerian_Fintech[[#This Row],[TransactionDate]], "MMMM")</f>
        <v>January</v>
      </c>
      <c r="L4963" s="3" t="str">
        <f>TEXT(NIgerian_Fintech[[#This Row],[TransactionDate]], "MM")</f>
        <v>01</v>
      </c>
      <c r="M4963" s="3" t="str">
        <f>TEXT(NIgerian_Fintech[[#This Row],[TransactionDate]], "tttt")</f>
        <v>Monday</v>
      </c>
      <c r="N4963" s="2" t="s">
        <v>16</v>
      </c>
    </row>
    <row r="4964" spans="1:14" ht="14.5" x14ac:dyDescent="0.35">
      <c r="A4964" s="2" t="s">
        <v>9958</v>
      </c>
      <c r="B4964" s="2" t="s">
        <v>9959</v>
      </c>
      <c r="C4964" s="2">
        <v>37</v>
      </c>
      <c r="D4964" s="2" t="s">
        <v>12</v>
      </c>
      <c r="E4964" s="2" t="s">
        <v>13</v>
      </c>
      <c r="F4964" s="2" t="s">
        <v>35</v>
      </c>
      <c r="G4964" s="2" t="s">
        <v>20</v>
      </c>
      <c r="H4964" s="7">
        <v>201.02</v>
      </c>
      <c r="I4964" s="3">
        <v>45320</v>
      </c>
      <c r="J4964" s="3" t="str">
        <f>TEXT(NIgerian_Fintech[[#This Row],[TransactionDate]], "JJJJ")</f>
        <v>2024</v>
      </c>
      <c r="K4964" s="3" t="str">
        <f>TEXT(NIgerian_Fintech[[#This Row],[TransactionDate]], "MMMM")</f>
        <v>January</v>
      </c>
      <c r="L4964" s="3" t="str">
        <f>TEXT(NIgerian_Fintech[[#This Row],[TransactionDate]], "MM")</f>
        <v>01</v>
      </c>
      <c r="M4964" s="3" t="str">
        <f>TEXT(NIgerian_Fintech[[#This Row],[TransactionDate]], "tttt")</f>
        <v>Monday</v>
      </c>
      <c r="N4964" s="2" t="s">
        <v>21</v>
      </c>
    </row>
    <row r="4965" spans="1:14" ht="14.5" x14ac:dyDescent="0.35">
      <c r="A4965" s="2" t="s">
        <v>9960</v>
      </c>
      <c r="B4965" s="2" t="s">
        <v>9961</v>
      </c>
      <c r="C4965" s="2">
        <v>29</v>
      </c>
      <c r="D4965" s="2" t="s">
        <v>12</v>
      </c>
      <c r="E4965" s="2" t="s">
        <v>52</v>
      </c>
      <c r="F4965" s="2" t="s">
        <v>19</v>
      </c>
      <c r="G4965" s="2" t="s">
        <v>26</v>
      </c>
      <c r="H4965" s="7">
        <v>25861.55</v>
      </c>
      <c r="I4965" s="3">
        <v>45344</v>
      </c>
      <c r="J4965" s="3" t="str">
        <f>TEXT(NIgerian_Fintech[[#This Row],[TransactionDate]], "JJJJ")</f>
        <v>2024</v>
      </c>
      <c r="K4965" s="3" t="str">
        <f>TEXT(NIgerian_Fintech[[#This Row],[TransactionDate]], "MMMM")</f>
        <v>February</v>
      </c>
      <c r="L4965" s="3" t="str">
        <f>TEXT(NIgerian_Fintech[[#This Row],[TransactionDate]], "MM")</f>
        <v>02</v>
      </c>
      <c r="M4965" s="3" t="str">
        <f>TEXT(NIgerian_Fintech[[#This Row],[TransactionDate]], "tttt")</f>
        <v>Thursday</v>
      </c>
      <c r="N4965" s="2" t="s">
        <v>16</v>
      </c>
    </row>
    <row r="4966" spans="1:14" ht="14.5" x14ac:dyDescent="0.35">
      <c r="A4966" s="2" t="s">
        <v>9962</v>
      </c>
      <c r="B4966" s="2" t="s">
        <v>9963</v>
      </c>
      <c r="C4966" s="2">
        <v>60</v>
      </c>
      <c r="D4966" s="2" t="s">
        <v>39</v>
      </c>
      <c r="E4966" s="2" t="s">
        <v>42</v>
      </c>
      <c r="F4966" s="2" t="s">
        <v>49</v>
      </c>
      <c r="G4966" s="2" t="s">
        <v>30</v>
      </c>
      <c r="H4966" s="7">
        <v>17727.68</v>
      </c>
      <c r="I4966" s="3">
        <v>44985</v>
      </c>
      <c r="J4966" s="3" t="str">
        <f>TEXT(NIgerian_Fintech[[#This Row],[TransactionDate]], "JJJJ")</f>
        <v>2023</v>
      </c>
      <c r="K4966" s="3" t="str">
        <f>TEXT(NIgerian_Fintech[[#This Row],[TransactionDate]], "MMMM")</f>
        <v>February</v>
      </c>
      <c r="L4966" s="3" t="str">
        <f>TEXT(NIgerian_Fintech[[#This Row],[TransactionDate]], "MM")</f>
        <v>02</v>
      </c>
      <c r="M4966" s="3" t="str">
        <f>TEXT(NIgerian_Fintech[[#This Row],[TransactionDate]], "tttt")</f>
        <v>Tuesday</v>
      </c>
      <c r="N4966" s="2" t="s">
        <v>16</v>
      </c>
    </row>
    <row r="4967" spans="1:14" ht="14.5" x14ac:dyDescent="0.35">
      <c r="A4967" s="2" t="s">
        <v>9964</v>
      </c>
      <c r="B4967" s="2" t="s">
        <v>9965</v>
      </c>
      <c r="C4967" s="2">
        <v>48</v>
      </c>
      <c r="D4967" s="2" t="s">
        <v>12</v>
      </c>
      <c r="E4967" s="2" t="s">
        <v>93</v>
      </c>
      <c r="F4967" s="2" t="s">
        <v>19</v>
      </c>
      <c r="G4967" s="2" t="s">
        <v>20</v>
      </c>
      <c r="H4967" s="7">
        <v>3210.04</v>
      </c>
      <c r="I4967" s="3">
        <v>45054</v>
      </c>
      <c r="J4967" s="3" t="str">
        <f>TEXT(NIgerian_Fintech[[#This Row],[TransactionDate]], "JJJJ")</f>
        <v>2023</v>
      </c>
      <c r="K4967" s="3" t="str">
        <f>TEXT(NIgerian_Fintech[[#This Row],[TransactionDate]], "MMMM")</f>
        <v>May</v>
      </c>
      <c r="L4967" s="3" t="str">
        <f>TEXT(NIgerian_Fintech[[#This Row],[TransactionDate]], "MM")</f>
        <v>05</v>
      </c>
      <c r="M4967" s="3" t="str">
        <f>TEXT(NIgerian_Fintech[[#This Row],[TransactionDate]], "tttt")</f>
        <v>Monday</v>
      </c>
      <c r="N4967" s="2" t="s">
        <v>16</v>
      </c>
    </row>
    <row r="4968" spans="1:14" ht="14.5" x14ac:dyDescent="0.35">
      <c r="A4968" s="2" t="s">
        <v>9966</v>
      </c>
      <c r="B4968" s="2" t="s">
        <v>9967</v>
      </c>
      <c r="C4968" s="2">
        <v>44</v>
      </c>
      <c r="D4968" s="2" t="s">
        <v>39</v>
      </c>
      <c r="E4968" s="2" t="s">
        <v>52</v>
      </c>
      <c r="F4968" s="2" t="s">
        <v>49</v>
      </c>
      <c r="G4968" s="2" t="s">
        <v>20</v>
      </c>
      <c r="H4968" s="7">
        <v>8046.23</v>
      </c>
      <c r="I4968" s="3">
        <v>45467</v>
      </c>
      <c r="J4968" s="3" t="str">
        <f>TEXT(NIgerian_Fintech[[#This Row],[TransactionDate]], "JJJJ")</f>
        <v>2024</v>
      </c>
      <c r="K4968" s="3" t="str">
        <f>TEXT(NIgerian_Fintech[[#This Row],[TransactionDate]], "MMMM")</f>
        <v>June</v>
      </c>
      <c r="L4968" s="3" t="str">
        <f>TEXT(NIgerian_Fintech[[#This Row],[TransactionDate]], "MM")</f>
        <v>06</v>
      </c>
      <c r="M4968" s="3" t="str">
        <f>TEXT(NIgerian_Fintech[[#This Row],[TransactionDate]], "tttt")</f>
        <v>Monday</v>
      </c>
      <c r="N4968" s="2" t="s">
        <v>16</v>
      </c>
    </row>
    <row r="4969" spans="1:14" ht="14.5" x14ac:dyDescent="0.35">
      <c r="A4969" s="2" t="s">
        <v>9968</v>
      </c>
      <c r="B4969" s="2" t="s">
        <v>9969</v>
      </c>
      <c r="C4969" s="2">
        <v>49</v>
      </c>
      <c r="D4969" s="2" t="s">
        <v>12</v>
      </c>
      <c r="E4969" s="2" t="s">
        <v>29</v>
      </c>
      <c r="F4969" s="2" t="s">
        <v>14</v>
      </c>
      <c r="G4969" s="2" t="s">
        <v>20</v>
      </c>
      <c r="H4969" s="7">
        <v>9545.27</v>
      </c>
      <c r="I4969" s="3">
        <v>45259</v>
      </c>
      <c r="J4969" s="3" t="str">
        <f>TEXT(NIgerian_Fintech[[#This Row],[TransactionDate]], "JJJJ")</f>
        <v>2023</v>
      </c>
      <c r="K4969" s="3" t="str">
        <f>TEXT(NIgerian_Fintech[[#This Row],[TransactionDate]], "MMMM")</f>
        <v>November</v>
      </c>
      <c r="L4969" s="3" t="str">
        <f>TEXT(NIgerian_Fintech[[#This Row],[TransactionDate]], "MM")</f>
        <v>11</v>
      </c>
      <c r="M4969" s="3" t="str">
        <f>TEXT(NIgerian_Fintech[[#This Row],[TransactionDate]], "tttt")</f>
        <v>Wednesday</v>
      </c>
      <c r="N4969" s="2" t="s">
        <v>16</v>
      </c>
    </row>
    <row r="4970" spans="1:14" ht="14.5" x14ac:dyDescent="0.35">
      <c r="A4970" s="2" t="s">
        <v>9970</v>
      </c>
      <c r="B4970" s="2" t="s">
        <v>9971</v>
      </c>
      <c r="C4970" s="2">
        <v>27</v>
      </c>
      <c r="D4970" s="2" t="s">
        <v>39</v>
      </c>
      <c r="E4970" s="2" t="s">
        <v>74</v>
      </c>
      <c r="F4970" s="2" t="s">
        <v>19</v>
      </c>
      <c r="G4970" s="2" t="s">
        <v>36</v>
      </c>
      <c r="H4970" s="7">
        <v>1415</v>
      </c>
      <c r="I4970" s="3">
        <v>45208</v>
      </c>
      <c r="J4970" s="3" t="str">
        <f>TEXT(NIgerian_Fintech[[#This Row],[TransactionDate]], "JJJJ")</f>
        <v>2023</v>
      </c>
      <c r="K4970" s="3" t="str">
        <f>TEXT(NIgerian_Fintech[[#This Row],[TransactionDate]], "MMMM")</f>
        <v>October</v>
      </c>
      <c r="L4970" s="3" t="str">
        <f>TEXT(NIgerian_Fintech[[#This Row],[TransactionDate]], "MM")</f>
        <v>10</v>
      </c>
      <c r="M4970" s="3" t="str">
        <f>TEXT(NIgerian_Fintech[[#This Row],[TransactionDate]], "tttt")</f>
        <v>Monday</v>
      </c>
      <c r="N4970" s="2" t="s">
        <v>21</v>
      </c>
    </row>
    <row r="4971" spans="1:14" ht="14.5" x14ac:dyDescent="0.35">
      <c r="A4971" s="2" t="s">
        <v>9972</v>
      </c>
      <c r="B4971" s="2" t="s">
        <v>9973</v>
      </c>
      <c r="C4971" s="2">
        <v>20</v>
      </c>
      <c r="D4971" s="2" t="s">
        <v>39</v>
      </c>
      <c r="E4971" s="2" t="s">
        <v>52</v>
      </c>
      <c r="F4971" s="2" t="s">
        <v>14</v>
      </c>
      <c r="G4971" s="2" t="s">
        <v>15</v>
      </c>
      <c r="H4971" s="7">
        <v>2929.81</v>
      </c>
      <c r="I4971" s="3">
        <v>45506</v>
      </c>
      <c r="J4971" s="3" t="str">
        <f>TEXT(NIgerian_Fintech[[#This Row],[TransactionDate]], "JJJJ")</f>
        <v>2024</v>
      </c>
      <c r="K4971" s="3" t="str">
        <f>TEXT(NIgerian_Fintech[[#This Row],[TransactionDate]], "MMMM")</f>
        <v>August</v>
      </c>
      <c r="L4971" s="3" t="str">
        <f>TEXT(NIgerian_Fintech[[#This Row],[TransactionDate]], "MM")</f>
        <v>08</v>
      </c>
      <c r="M4971" s="3" t="str">
        <f>TEXT(NIgerian_Fintech[[#This Row],[TransactionDate]], "tttt")</f>
        <v>Friday</v>
      </c>
      <c r="N4971" s="2" t="s">
        <v>16</v>
      </c>
    </row>
    <row r="4972" spans="1:14" ht="14.5" x14ac:dyDescent="0.35">
      <c r="A4972" s="2" t="s">
        <v>9974</v>
      </c>
      <c r="B4972" s="2" t="s">
        <v>9975</v>
      </c>
      <c r="C4972" s="2">
        <v>62</v>
      </c>
      <c r="D4972" s="2" t="s">
        <v>39</v>
      </c>
      <c r="E4972" s="2" t="s">
        <v>24</v>
      </c>
      <c r="F4972" s="2" t="s">
        <v>19</v>
      </c>
      <c r="G4972" s="2" t="s">
        <v>30</v>
      </c>
      <c r="H4972" s="7">
        <v>235.25</v>
      </c>
      <c r="I4972" s="3">
        <v>45133</v>
      </c>
      <c r="J4972" s="3" t="str">
        <f>TEXT(NIgerian_Fintech[[#This Row],[TransactionDate]], "JJJJ")</f>
        <v>2023</v>
      </c>
      <c r="K4972" s="3" t="str">
        <f>TEXT(NIgerian_Fintech[[#This Row],[TransactionDate]], "MMMM")</f>
        <v>July</v>
      </c>
      <c r="L4972" s="3" t="str">
        <f>TEXT(NIgerian_Fintech[[#This Row],[TransactionDate]], "MM")</f>
        <v>07</v>
      </c>
      <c r="M4972" s="3" t="str">
        <f>TEXT(NIgerian_Fintech[[#This Row],[TransactionDate]], "tttt")</f>
        <v>Wednesday</v>
      </c>
      <c r="N4972" s="2" t="s">
        <v>21</v>
      </c>
    </row>
    <row r="4973" spans="1:14" ht="14.5" x14ac:dyDescent="0.35">
      <c r="A4973" s="2" t="s">
        <v>9976</v>
      </c>
      <c r="B4973" s="2" t="s">
        <v>9977</v>
      </c>
      <c r="C4973" s="2">
        <v>44</v>
      </c>
      <c r="D4973" s="2" t="s">
        <v>12</v>
      </c>
      <c r="E4973" s="2" t="s">
        <v>52</v>
      </c>
      <c r="F4973" s="2" t="s">
        <v>14</v>
      </c>
      <c r="G4973" s="2" t="s">
        <v>36</v>
      </c>
      <c r="H4973" s="7">
        <v>19947.45</v>
      </c>
      <c r="I4973" s="3">
        <v>45198</v>
      </c>
      <c r="J4973" s="3" t="str">
        <f>TEXT(NIgerian_Fintech[[#This Row],[TransactionDate]], "JJJJ")</f>
        <v>2023</v>
      </c>
      <c r="K4973" s="3" t="str">
        <f>TEXT(NIgerian_Fintech[[#This Row],[TransactionDate]], "MMMM")</f>
        <v>September</v>
      </c>
      <c r="L4973" s="3" t="str">
        <f>TEXT(NIgerian_Fintech[[#This Row],[TransactionDate]], "MM")</f>
        <v>09</v>
      </c>
      <c r="M4973" s="3" t="str">
        <f>TEXT(NIgerian_Fintech[[#This Row],[TransactionDate]], "tttt")</f>
        <v>Friday</v>
      </c>
      <c r="N4973" s="2" t="s">
        <v>16</v>
      </c>
    </row>
    <row r="4974" spans="1:14" ht="14.5" x14ac:dyDescent="0.35">
      <c r="A4974" s="2" t="s">
        <v>9978</v>
      </c>
      <c r="B4974" s="2" t="s">
        <v>9979</v>
      </c>
      <c r="C4974" s="2">
        <v>52</v>
      </c>
      <c r="D4974" s="2" t="s">
        <v>12</v>
      </c>
      <c r="E4974" s="2" t="s">
        <v>24</v>
      </c>
      <c r="F4974" s="2" t="s">
        <v>25</v>
      </c>
      <c r="G4974" s="2" t="s">
        <v>30</v>
      </c>
      <c r="H4974" s="7">
        <v>252.2</v>
      </c>
      <c r="I4974" s="3">
        <v>45235</v>
      </c>
      <c r="J4974" s="3" t="str">
        <f>TEXT(NIgerian_Fintech[[#This Row],[TransactionDate]], "JJJJ")</f>
        <v>2023</v>
      </c>
      <c r="K4974" s="3" t="str">
        <f>TEXT(NIgerian_Fintech[[#This Row],[TransactionDate]], "MMMM")</f>
        <v>November</v>
      </c>
      <c r="L4974" s="3" t="str">
        <f>TEXT(NIgerian_Fintech[[#This Row],[TransactionDate]], "MM")</f>
        <v>11</v>
      </c>
      <c r="M4974" s="3" t="str">
        <f>TEXT(NIgerian_Fintech[[#This Row],[TransactionDate]], "tttt")</f>
        <v>Sunday</v>
      </c>
      <c r="N4974" s="2" t="s">
        <v>16</v>
      </c>
    </row>
    <row r="4975" spans="1:14" ht="14.5" x14ac:dyDescent="0.35">
      <c r="A4975" s="2" t="s">
        <v>9980</v>
      </c>
      <c r="B4975" s="2" t="s">
        <v>9981</v>
      </c>
      <c r="C4975" s="2">
        <v>48</v>
      </c>
      <c r="D4975" s="2" t="s">
        <v>12</v>
      </c>
      <c r="E4975" s="2" t="s">
        <v>13</v>
      </c>
      <c r="F4975" s="2" t="s">
        <v>14</v>
      </c>
      <c r="G4975" s="2" t="s">
        <v>36</v>
      </c>
      <c r="H4975" s="7">
        <v>3837.46</v>
      </c>
      <c r="I4975" s="3">
        <v>45329</v>
      </c>
      <c r="J4975" s="3" t="str">
        <f>TEXT(NIgerian_Fintech[[#This Row],[TransactionDate]], "JJJJ")</f>
        <v>2024</v>
      </c>
      <c r="K4975" s="3" t="str">
        <f>TEXT(NIgerian_Fintech[[#This Row],[TransactionDate]], "MMMM")</f>
        <v>February</v>
      </c>
      <c r="L4975" s="3" t="str">
        <f>TEXT(NIgerian_Fintech[[#This Row],[TransactionDate]], "MM")</f>
        <v>02</v>
      </c>
      <c r="M4975" s="3" t="str">
        <f>TEXT(NIgerian_Fintech[[#This Row],[TransactionDate]], "tttt")</f>
        <v>Wednesday</v>
      </c>
      <c r="N4975" s="2" t="s">
        <v>16</v>
      </c>
    </row>
    <row r="4976" spans="1:14" ht="14.5" x14ac:dyDescent="0.35">
      <c r="A4976" s="2" t="s">
        <v>9982</v>
      </c>
      <c r="B4976" s="2" t="s">
        <v>9983</v>
      </c>
      <c r="C4976" s="2">
        <v>32</v>
      </c>
      <c r="D4976" s="2" t="s">
        <v>12</v>
      </c>
      <c r="E4976" s="2" t="s">
        <v>74</v>
      </c>
      <c r="F4976" s="2" t="s">
        <v>49</v>
      </c>
      <c r="G4976" s="2" t="s">
        <v>15</v>
      </c>
      <c r="H4976" s="7">
        <v>814.77</v>
      </c>
      <c r="I4976" s="3">
        <v>45101</v>
      </c>
      <c r="J4976" s="3" t="str">
        <f>TEXT(NIgerian_Fintech[[#This Row],[TransactionDate]], "JJJJ")</f>
        <v>2023</v>
      </c>
      <c r="K4976" s="3" t="str">
        <f>TEXT(NIgerian_Fintech[[#This Row],[TransactionDate]], "MMMM")</f>
        <v>June</v>
      </c>
      <c r="L4976" s="3" t="str">
        <f>TEXT(NIgerian_Fintech[[#This Row],[TransactionDate]], "MM")</f>
        <v>06</v>
      </c>
      <c r="M4976" s="3" t="str">
        <f>TEXT(NIgerian_Fintech[[#This Row],[TransactionDate]], "tttt")</f>
        <v>Saturday</v>
      </c>
      <c r="N4976" s="2" t="s">
        <v>16</v>
      </c>
    </row>
    <row r="4977" spans="1:14" ht="14.5" x14ac:dyDescent="0.35">
      <c r="A4977" s="2" t="s">
        <v>9984</v>
      </c>
      <c r="B4977" s="2" t="s">
        <v>9985</v>
      </c>
      <c r="C4977" s="2">
        <v>33</v>
      </c>
      <c r="D4977" s="2" t="s">
        <v>39</v>
      </c>
      <c r="E4977" s="2" t="s">
        <v>52</v>
      </c>
      <c r="F4977" s="2" t="s">
        <v>55</v>
      </c>
      <c r="G4977" s="2" t="s">
        <v>20</v>
      </c>
      <c r="H4977" s="7">
        <v>15205.39</v>
      </c>
      <c r="I4977" s="3">
        <v>45144</v>
      </c>
      <c r="J4977" s="3" t="str">
        <f>TEXT(NIgerian_Fintech[[#This Row],[TransactionDate]], "JJJJ")</f>
        <v>2023</v>
      </c>
      <c r="K4977" s="3" t="str">
        <f>TEXT(NIgerian_Fintech[[#This Row],[TransactionDate]], "MMMM")</f>
        <v>August</v>
      </c>
      <c r="L4977" s="3" t="str">
        <f>TEXT(NIgerian_Fintech[[#This Row],[TransactionDate]], "MM")</f>
        <v>08</v>
      </c>
      <c r="M4977" s="3" t="str">
        <f>TEXT(NIgerian_Fintech[[#This Row],[TransactionDate]], "tttt")</f>
        <v>Sunday</v>
      </c>
      <c r="N4977" s="2" t="s">
        <v>16</v>
      </c>
    </row>
    <row r="4978" spans="1:14" ht="14.5" x14ac:dyDescent="0.35">
      <c r="A4978" s="2" t="s">
        <v>9986</v>
      </c>
      <c r="B4978" s="2" t="s">
        <v>9987</v>
      </c>
      <c r="C4978" s="2">
        <v>30</v>
      </c>
      <c r="D4978" s="2" t="s">
        <v>39</v>
      </c>
      <c r="E4978" s="2" t="s">
        <v>42</v>
      </c>
      <c r="F4978" s="2" t="s">
        <v>35</v>
      </c>
      <c r="G4978" s="2" t="s">
        <v>30</v>
      </c>
      <c r="H4978" s="7">
        <v>25900.37</v>
      </c>
      <c r="I4978" s="3">
        <v>45598</v>
      </c>
      <c r="J4978" s="3" t="str">
        <f>TEXT(NIgerian_Fintech[[#This Row],[TransactionDate]], "JJJJ")</f>
        <v>2024</v>
      </c>
      <c r="K4978" s="3" t="str">
        <f>TEXT(NIgerian_Fintech[[#This Row],[TransactionDate]], "MMMM")</f>
        <v>November</v>
      </c>
      <c r="L4978" s="3" t="str">
        <f>TEXT(NIgerian_Fintech[[#This Row],[TransactionDate]], "MM")</f>
        <v>11</v>
      </c>
      <c r="M4978" s="3" t="str">
        <f>TEXT(NIgerian_Fintech[[#This Row],[TransactionDate]], "tttt")</f>
        <v>Saturday</v>
      </c>
      <c r="N4978" s="2" t="s">
        <v>21</v>
      </c>
    </row>
    <row r="4979" spans="1:14" ht="14.5" x14ac:dyDescent="0.35">
      <c r="A4979" s="2" t="s">
        <v>9988</v>
      </c>
      <c r="B4979" s="2" t="s">
        <v>9989</v>
      </c>
      <c r="C4979" s="2">
        <v>52</v>
      </c>
      <c r="D4979" s="2" t="s">
        <v>39</v>
      </c>
      <c r="E4979" s="2" t="s">
        <v>74</v>
      </c>
      <c r="F4979" s="2" t="s">
        <v>14</v>
      </c>
      <c r="G4979" s="2" t="s">
        <v>20</v>
      </c>
      <c r="H4979" s="7">
        <v>8274</v>
      </c>
      <c r="I4979" s="3">
        <v>45252</v>
      </c>
      <c r="J4979" s="3" t="str">
        <f>TEXT(NIgerian_Fintech[[#This Row],[TransactionDate]], "JJJJ")</f>
        <v>2023</v>
      </c>
      <c r="K4979" s="3" t="str">
        <f>TEXT(NIgerian_Fintech[[#This Row],[TransactionDate]], "MMMM")</f>
        <v>November</v>
      </c>
      <c r="L4979" s="3" t="str">
        <f>TEXT(NIgerian_Fintech[[#This Row],[TransactionDate]], "MM")</f>
        <v>11</v>
      </c>
      <c r="M4979" s="3" t="str">
        <f>TEXT(NIgerian_Fintech[[#This Row],[TransactionDate]], "tttt")</f>
        <v>Wednesday</v>
      </c>
      <c r="N4979" s="2" t="s">
        <v>16</v>
      </c>
    </row>
    <row r="4980" spans="1:14" ht="14.5" x14ac:dyDescent="0.35">
      <c r="A4980" s="2" t="s">
        <v>9990</v>
      </c>
      <c r="B4980" s="2" t="s">
        <v>9991</v>
      </c>
      <c r="C4980" s="2">
        <v>28</v>
      </c>
      <c r="D4980" s="2" t="s">
        <v>12</v>
      </c>
      <c r="E4980" s="2" t="s">
        <v>42</v>
      </c>
      <c r="F4980" s="2" t="s">
        <v>55</v>
      </c>
      <c r="G4980" s="2" t="s">
        <v>15</v>
      </c>
      <c r="H4980" s="7">
        <v>1503.19</v>
      </c>
      <c r="I4980" s="3">
        <v>45179</v>
      </c>
      <c r="J4980" s="3" t="str">
        <f>TEXT(NIgerian_Fintech[[#This Row],[TransactionDate]], "JJJJ")</f>
        <v>2023</v>
      </c>
      <c r="K4980" s="3" t="str">
        <f>TEXT(NIgerian_Fintech[[#This Row],[TransactionDate]], "MMMM")</f>
        <v>September</v>
      </c>
      <c r="L4980" s="3" t="str">
        <f>TEXT(NIgerian_Fintech[[#This Row],[TransactionDate]], "MM")</f>
        <v>09</v>
      </c>
      <c r="M4980" s="3" t="str">
        <f>TEXT(NIgerian_Fintech[[#This Row],[TransactionDate]], "tttt")</f>
        <v>Sunday</v>
      </c>
      <c r="N4980" s="2" t="s">
        <v>16</v>
      </c>
    </row>
    <row r="4981" spans="1:14" ht="14.5" x14ac:dyDescent="0.35">
      <c r="A4981" s="2" t="s">
        <v>9992</v>
      </c>
      <c r="B4981" s="2" t="s">
        <v>9993</v>
      </c>
      <c r="C4981" s="2">
        <v>38</v>
      </c>
      <c r="D4981" s="2" t="s">
        <v>12</v>
      </c>
      <c r="E4981" s="2" t="s">
        <v>93</v>
      </c>
      <c r="F4981" s="2" t="s">
        <v>25</v>
      </c>
      <c r="G4981" s="2" t="s">
        <v>30</v>
      </c>
      <c r="H4981" s="7">
        <v>8168.09</v>
      </c>
      <c r="I4981" s="3">
        <v>45380</v>
      </c>
      <c r="J4981" s="3" t="str">
        <f>TEXT(NIgerian_Fintech[[#This Row],[TransactionDate]], "JJJJ")</f>
        <v>2024</v>
      </c>
      <c r="K4981" s="3" t="str">
        <f>TEXT(NIgerian_Fintech[[#This Row],[TransactionDate]], "MMMM")</f>
        <v>March</v>
      </c>
      <c r="L4981" s="3" t="str">
        <f>TEXT(NIgerian_Fintech[[#This Row],[TransactionDate]], "MM")</f>
        <v>03</v>
      </c>
      <c r="M4981" s="3" t="str">
        <f>TEXT(NIgerian_Fintech[[#This Row],[TransactionDate]], "tttt")</f>
        <v>Friday</v>
      </c>
      <c r="N4981" s="2" t="s">
        <v>16</v>
      </c>
    </row>
    <row r="4982" spans="1:14" ht="14.5" x14ac:dyDescent="0.35">
      <c r="A4982" s="2" t="s">
        <v>9994</v>
      </c>
      <c r="B4982" s="2" t="s">
        <v>9995</v>
      </c>
      <c r="C4982" s="2">
        <v>28</v>
      </c>
      <c r="D4982" s="2" t="s">
        <v>12</v>
      </c>
      <c r="E4982" s="2" t="s">
        <v>93</v>
      </c>
      <c r="F4982" s="2" t="s">
        <v>25</v>
      </c>
      <c r="G4982" s="2" t="s">
        <v>26</v>
      </c>
      <c r="H4982" s="7">
        <v>14711.61</v>
      </c>
      <c r="I4982" s="3">
        <v>45115</v>
      </c>
      <c r="J4982" s="3" t="str">
        <f>TEXT(NIgerian_Fintech[[#This Row],[TransactionDate]], "JJJJ")</f>
        <v>2023</v>
      </c>
      <c r="K4982" s="3" t="str">
        <f>TEXT(NIgerian_Fintech[[#This Row],[TransactionDate]], "MMMM")</f>
        <v>July</v>
      </c>
      <c r="L4982" s="3" t="str">
        <f>TEXT(NIgerian_Fintech[[#This Row],[TransactionDate]], "MM")</f>
        <v>07</v>
      </c>
      <c r="M4982" s="3" t="str">
        <f>TEXT(NIgerian_Fintech[[#This Row],[TransactionDate]], "tttt")</f>
        <v>Saturday</v>
      </c>
      <c r="N4982" s="2" t="s">
        <v>16</v>
      </c>
    </row>
    <row r="4983" spans="1:14" ht="14.5" x14ac:dyDescent="0.35">
      <c r="A4983" s="2" t="s">
        <v>9996</v>
      </c>
      <c r="B4983" s="2" t="s">
        <v>9997</v>
      </c>
      <c r="C4983" s="2">
        <v>47</v>
      </c>
      <c r="D4983" s="2" t="s">
        <v>39</v>
      </c>
      <c r="E4983" s="2" t="s">
        <v>29</v>
      </c>
      <c r="F4983" s="2" t="s">
        <v>49</v>
      </c>
      <c r="G4983" s="2" t="s">
        <v>26</v>
      </c>
      <c r="H4983" s="7">
        <v>12673.25</v>
      </c>
      <c r="I4983" s="3">
        <v>45369</v>
      </c>
      <c r="J4983" s="3" t="str">
        <f>TEXT(NIgerian_Fintech[[#This Row],[TransactionDate]], "JJJJ")</f>
        <v>2024</v>
      </c>
      <c r="K4983" s="3" t="str">
        <f>TEXT(NIgerian_Fintech[[#This Row],[TransactionDate]], "MMMM")</f>
        <v>March</v>
      </c>
      <c r="L4983" s="3" t="str">
        <f>TEXT(NIgerian_Fintech[[#This Row],[TransactionDate]], "MM")</f>
        <v>03</v>
      </c>
      <c r="M4983" s="3" t="str">
        <f>TEXT(NIgerian_Fintech[[#This Row],[TransactionDate]], "tttt")</f>
        <v>Monday</v>
      </c>
      <c r="N4983" s="2" t="s">
        <v>21</v>
      </c>
    </row>
    <row r="4984" spans="1:14" ht="14.5" x14ac:dyDescent="0.35">
      <c r="A4984" s="2" t="s">
        <v>9998</v>
      </c>
      <c r="B4984" s="2" t="s">
        <v>9999</v>
      </c>
      <c r="C4984" s="2">
        <v>52</v>
      </c>
      <c r="D4984" s="2" t="s">
        <v>12</v>
      </c>
      <c r="E4984" s="2" t="s">
        <v>64</v>
      </c>
      <c r="F4984" s="2" t="s">
        <v>49</v>
      </c>
      <c r="G4984" s="2" t="s">
        <v>26</v>
      </c>
      <c r="H4984" s="7">
        <v>13537.07</v>
      </c>
      <c r="I4984" s="3">
        <v>45056</v>
      </c>
      <c r="J4984" s="3" t="str">
        <f>TEXT(NIgerian_Fintech[[#This Row],[TransactionDate]], "JJJJ")</f>
        <v>2023</v>
      </c>
      <c r="K4984" s="3" t="str">
        <f>TEXT(NIgerian_Fintech[[#This Row],[TransactionDate]], "MMMM")</f>
        <v>May</v>
      </c>
      <c r="L4984" s="3" t="str">
        <f>TEXT(NIgerian_Fintech[[#This Row],[TransactionDate]], "MM")</f>
        <v>05</v>
      </c>
      <c r="M4984" s="3" t="str">
        <f>TEXT(NIgerian_Fintech[[#This Row],[TransactionDate]], "tttt")</f>
        <v>Wednesday</v>
      </c>
      <c r="N4984" s="2" t="s">
        <v>21</v>
      </c>
    </row>
    <row r="4985" spans="1:14" ht="14.5" x14ac:dyDescent="0.35">
      <c r="A4985" s="2" t="s">
        <v>10000</v>
      </c>
      <c r="B4985" s="2" t="s">
        <v>10001</v>
      </c>
      <c r="C4985" s="2">
        <v>39</v>
      </c>
      <c r="D4985" s="2" t="s">
        <v>12</v>
      </c>
      <c r="E4985" s="2" t="s">
        <v>93</v>
      </c>
      <c r="F4985" s="2" t="s">
        <v>14</v>
      </c>
      <c r="G4985" s="2" t="s">
        <v>15</v>
      </c>
      <c r="H4985" s="7">
        <v>3273.57</v>
      </c>
      <c r="I4985" s="3">
        <v>45411</v>
      </c>
      <c r="J4985" s="3" t="str">
        <f>TEXT(NIgerian_Fintech[[#This Row],[TransactionDate]], "JJJJ")</f>
        <v>2024</v>
      </c>
      <c r="K4985" s="3" t="str">
        <f>TEXT(NIgerian_Fintech[[#This Row],[TransactionDate]], "MMMM")</f>
        <v>April</v>
      </c>
      <c r="L4985" s="3" t="str">
        <f>TEXT(NIgerian_Fintech[[#This Row],[TransactionDate]], "MM")</f>
        <v>04</v>
      </c>
      <c r="M4985" s="3" t="str">
        <f>TEXT(NIgerian_Fintech[[#This Row],[TransactionDate]], "tttt")</f>
        <v>Monday</v>
      </c>
      <c r="N4985" s="2" t="s">
        <v>16</v>
      </c>
    </row>
    <row r="4986" spans="1:14" ht="14.5" x14ac:dyDescent="0.35">
      <c r="A4986" s="2" t="s">
        <v>10002</v>
      </c>
      <c r="B4986" s="2" t="s">
        <v>10003</v>
      </c>
      <c r="C4986" s="2">
        <v>55</v>
      </c>
      <c r="D4986" s="2" t="s">
        <v>39</v>
      </c>
      <c r="E4986" s="2" t="s">
        <v>52</v>
      </c>
      <c r="F4986" s="2" t="s">
        <v>19</v>
      </c>
      <c r="G4986" s="2" t="s">
        <v>26</v>
      </c>
      <c r="H4986" s="7">
        <v>765.98</v>
      </c>
      <c r="I4986" s="3">
        <v>44929</v>
      </c>
      <c r="J4986" s="3" t="str">
        <f>TEXT(NIgerian_Fintech[[#This Row],[TransactionDate]], "JJJJ")</f>
        <v>2023</v>
      </c>
      <c r="K4986" s="3" t="str">
        <f>TEXT(NIgerian_Fintech[[#This Row],[TransactionDate]], "MMMM")</f>
        <v>January</v>
      </c>
      <c r="L4986" s="3" t="str">
        <f>TEXT(NIgerian_Fintech[[#This Row],[TransactionDate]], "MM")</f>
        <v>01</v>
      </c>
      <c r="M4986" s="3" t="str">
        <f>TEXT(NIgerian_Fintech[[#This Row],[TransactionDate]], "tttt")</f>
        <v>Tuesday</v>
      </c>
      <c r="N4986" s="2" t="s">
        <v>16</v>
      </c>
    </row>
    <row r="4987" spans="1:14" ht="14.5" x14ac:dyDescent="0.35">
      <c r="A4987" s="2" t="s">
        <v>10004</v>
      </c>
      <c r="B4987" s="2" t="s">
        <v>10005</v>
      </c>
      <c r="C4987" s="2">
        <v>48</v>
      </c>
      <c r="D4987" s="2" t="s">
        <v>39</v>
      </c>
      <c r="E4987" s="2" t="s">
        <v>74</v>
      </c>
      <c r="F4987" s="2" t="s">
        <v>25</v>
      </c>
      <c r="G4987" s="2" t="s">
        <v>30</v>
      </c>
      <c r="H4987" s="7">
        <v>1613</v>
      </c>
      <c r="I4987" s="3">
        <v>45277</v>
      </c>
      <c r="J4987" s="3" t="str">
        <f>TEXT(NIgerian_Fintech[[#This Row],[TransactionDate]], "JJJJ")</f>
        <v>2023</v>
      </c>
      <c r="K4987" s="3" t="str">
        <f>TEXT(NIgerian_Fintech[[#This Row],[TransactionDate]], "MMMM")</f>
        <v>December</v>
      </c>
      <c r="L4987" s="3" t="str">
        <f>TEXT(NIgerian_Fintech[[#This Row],[TransactionDate]], "MM")</f>
        <v>12</v>
      </c>
      <c r="M4987" s="3" t="str">
        <f>TEXT(NIgerian_Fintech[[#This Row],[TransactionDate]], "tttt")</f>
        <v>Sunday</v>
      </c>
      <c r="N4987" s="2" t="s">
        <v>16</v>
      </c>
    </row>
    <row r="4988" spans="1:14" ht="14.5" x14ac:dyDescent="0.35">
      <c r="A4988" s="2" t="s">
        <v>10006</v>
      </c>
      <c r="B4988" s="2" t="s">
        <v>10007</v>
      </c>
      <c r="C4988" s="2">
        <v>31</v>
      </c>
      <c r="D4988" s="2" t="s">
        <v>12</v>
      </c>
      <c r="E4988" s="2" t="s">
        <v>93</v>
      </c>
      <c r="F4988" s="2" t="s">
        <v>55</v>
      </c>
      <c r="G4988" s="2" t="s">
        <v>26</v>
      </c>
      <c r="H4988" s="7">
        <v>31124.12</v>
      </c>
      <c r="I4988" s="3">
        <v>45481</v>
      </c>
      <c r="J4988" s="3" t="str">
        <f>TEXT(NIgerian_Fintech[[#This Row],[TransactionDate]], "JJJJ")</f>
        <v>2024</v>
      </c>
      <c r="K4988" s="3" t="str">
        <f>TEXT(NIgerian_Fintech[[#This Row],[TransactionDate]], "MMMM")</f>
        <v>July</v>
      </c>
      <c r="L4988" s="3" t="str">
        <f>TEXT(NIgerian_Fintech[[#This Row],[TransactionDate]], "MM")</f>
        <v>07</v>
      </c>
      <c r="M4988" s="3" t="str">
        <f>TEXT(NIgerian_Fintech[[#This Row],[TransactionDate]], "tttt")</f>
        <v>Monday</v>
      </c>
      <c r="N4988" s="2" t="s">
        <v>16</v>
      </c>
    </row>
    <row r="4989" spans="1:14" ht="14.5" x14ac:dyDescent="0.35">
      <c r="A4989" s="2" t="s">
        <v>10008</v>
      </c>
      <c r="B4989" s="2" t="s">
        <v>10009</v>
      </c>
      <c r="C4989" s="2">
        <v>41</v>
      </c>
      <c r="D4989" s="2" t="s">
        <v>39</v>
      </c>
      <c r="E4989" s="2" t="s">
        <v>42</v>
      </c>
      <c r="F4989" s="2" t="s">
        <v>19</v>
      </c>
      <c r="G4989" s="2" t="s">
        <v>30</v>
      </c>
      <c r="H4989" s="7">
        <v>9506.6</v>
      </c>
      <c r="I4989" s="3">
        <v>45059</v>
      </c>
      <c r="J4989" s="3" t="str">
        <f>TEXT(NIgerian_Fintech[[#This Row],[TransactionDate]], "JJJJ")</f>
        <v>2023</v>
      </c>
      <c r="K4989" s="3" t="str">
        <f>TEXT(NIgerian_Fintech[[#This Row],[TransactionDate]], "MMMM")</f>
        <v>May</v>
      </c>
      <c r="L4989" s="3" t="str">
        <f>TEXT(NIgerian_Fintech[[#This Row],[TransactionDate]], "MM")</f>
        <v>05</v>
      </c>
      <c r="M4989" s="3" t="str">
        <f>TEXT(NIgerian_Fintech[[#This Row],[TransactionDate]], "tttt")</f>
        <v>Saturday</v>
      </c>
      <c r="N4989" s="2" t="s">
        <v>16</v>
      </c>
    </row>
    <row r="4990" spans="1:14" ht="14.5" x14ac:dyDescent="0.35">
      <c r="A4990" s="2" t="s">
        <v>10010</v>
      </c>
      <c r="B4990" s="2" t="s">
        <v>10011</v>
      </c>
      <c r="C4990" s="2">
        <v>49</v>
      </c>
      <c r="D4990" s="2" t="s">
        <v>12</v>
      </c>
      <c r="E4990" s="2" t="s">
        <v>52</v>
      </c>
      <c r="F4990" s="2" t="s">
        <v>25</v>
      </c>
      <c r="G4990" s="2" t="s">
        <v>15</v>
      </c>
      <c r="H4990" s="7">
        <v>13015.84</v>
      </c>
      <c r="I4990" s="3">
        <v>45616</v>
      </c>
      <c r="J4990" s="3" t="str">
        <f>TEXT(NIgerian_Fintech[[#This Row],[TransactionDate]], "JJJJ")</f>
        <v>2024</v>
      </c>
      <c r="K4990" s="3" t="str">
        <f>TEXT(NIgerian_Fintech[[#This Row],[TransactionDate]], "MMMM")</f>
        <v>November</v>
      </c>
      <c r="L4990" s="3" t="str">
        <f>TEXT(NIgerian_Fintech[[#This Row],[TransactionDate]], "MM")</f>
        <v>11</v>
      </c>
      <c r="M4990" s="3" t="str">
        <f>TEXT(NIgerian_Fintech[[#This Row],[TransactionDate]], "tttt")</f>
        <v>Wednesday</v>
      </c>
      <c r="N4990" s="2" t="s">
        <v>16</v>
      </c>
    </row>
    <row r="4991" spans="1:14" ht="14.5" x14ac:dyDescent="0.35">
      <c r="A4991" s="2" t="s">
        <v>10012</v>
      </c>
      <c r="B4991" s="2" t="s">
        <v>10013</v>
      </c>
      <c r="C4991" s="2">
        <v>53</v>
      </c>
      <c r="D4991" s="2" t="s">
        <v>39</v>
      </c>
      <c r="E4991" s="2" t="s">
        <v>93</v>
      </c>
      <c r="F4991" s="2" t="s">
        <v>14</v>
      </c>
      <c r="G4991" s="2" t="s">
        <v>20</v>
      </c>
      <c r="H4991" s="7">
        <v>22932.74</v>
      </c>
      <c r="I4991" s="3">
        <v>45420</v>
      </c>
      <c r="J4991" s="3" t="str">
        <f>TEXT(NIgerian_Fintech[[#This Row],[TransactionDate]], "JJJJ")</f>
        <v>2024</v>
      </c>
      <c r="K4991" s="3" t="str">
        <f>TEXT(NIgerian_Fintech[[#This Row],[TransactionDate]], "MMMM")</f>
        <v>May</v>
      </c>
      <c r="L4991" s="3" t="str">
        <f>TEXT(NIgerian_Fintech[[#This Row],[TransactionDate]], "MM")</f>
        <v>05</v>
      </c>
      <c r="M4991" s="3" t="str">
        <f>TEXT(NIgerian_Fintech[[#This Row],[TransactionDate]], "tttt")</f>
        <v>Wednesday</v>
      </c>
      <c r="N4991" s="2" t="s">
        <v>16</v>
      </c>
    </row>
    <row r="4992" spans="1:14" ht="14.5" x14ac:dyDescent="0.35">
      <c r="A4992" s="2" t="s">
        <v>10014</v>
      </c>
      <c r="B4992" s="2" t="s">
        <v>10015</v>
      </c>
      <c r="C4992" s="2">
        <v>49</v>
      </c>
      <c r="D4992" s="2" t="s">
        <v>39</v>
      </c>
      <c r="E4992" s="2" t="s">
        <v>24</v>
      </c>
      <c r="F4992" s="2" t="s">
        <v>25</v>
      </c>
      <c r="G4992" s="2" t="s">
        <v>36</v>
      </c>
      <c r="H4992" s="7">
        <v>19156.54</v>
      </c>
      <c r="I4992" s="3">
        <v>45192</v>
      </c>
      <c r="J4992" s="3" t="str">
        <f>TEXT(NIgerian_Fintech[[#This Row],[TransactionDate]], "JJJJ")</f>
        <v>2023</v>
      </c>
      <c r="K4992" s="3" t="str">
        <f>TEXT(NIgerian_Fintech[[#This Row],[TransactionDate]], "MMMM")</f>
        <v>September</v>
      </c>
      <c r="L4992" s="3" t="str">
        <f>TEXT(NIgerian_Fintech[[#This Row],[TransactionDate]], "MM")</f>
        <v>09</v>
      </c>
      <c r="M4992" s="3" t="str">
        <f>TEXT(NIgerian_Fintech[[#This Row],[TransactionDate]], "tttt")</f>
        <v>Saturday</v>
      </c>
      <c r="N4992" s="2" t="s">
        <v>16</v>
      </c>
    </row>
    <row r="4993" spans="1:14" ht="14.5" x14ac:dyDescent="0.35">
      <c r="A4993" s="2" t="s">
        <v>10016</v>
      </c>
      <c r="B4993" s="2" t="s">
        <v>10017</v>
      </c>
      <c r="C4993" s="2">
        <v>32</v>
      </c>
      <c r="D4993" s="2" t="s">
        <v>39</v>
      </c>
      <c r="E4993" s="2" t="s">
        <v>24</v>
      </c>
      <c r="F4993" s="2" t="s">
        <v>49</v>
      </c>
      <c r="G4993" s="2" t="s">
        <v>26</v>
      </c>
      <c r="H4993" s="7">
        <v>2464.15</v>
      </c>
      <c r="I4993" s="3">
        <v>44950</v>
      </c>
      <c r="J4993" s="3" t="str">
        <f>TEXT(NIgerian_Fintech[[#This Row],[TransactionDate]], "JJJJ")</f>
        <v>2023</v>
      </c>
      <c r="K4993" s="3" t="str">
        <f>TEXT(NIgerian_Fintech[[#This Row],[TransactionDate]], "MMMM")</f>
        <v>January</v>
      </c>
      <c r="L4993" s="3" t="str">
        <f>TEXT(NIgerian_Fintech[[#This Row],[TransactionDate]], "MM")</f>
        <v>01</v>
      </c>
      <c r="M4993" s="3" t="str">
        <f>TEXT(NIgerian_Fintech[[#This Row],[TransactionDate]], "tttt")</f>
        <v>Tuesday</v>
      </c>
      <c r="N4993" s="2" t="s">
        <v>21</v>
      </c>
    </row>
    <row r="4994" spans="1:14" ht="14.5" x14ac:dyDescent="0.35">
      <c r="A4994" s="2" t="s">
        <v>10018</v>
      </c>
      <c r="B4994" s="2" t="s">
        <v>10019</v>
      </c>
      <c r="C4994" s="2">
        <v>60</v>
      </c>
      <c r="D4994" s="2" t="s">
        <v>12</v>
      </c>
      <c r="E4994" s="2" t="s">
        <v>13</v>
      </c>
      <c r="F4994" s="2" t="s">
        <v>55</v>
      </c>
      <c r="G4994" s="2" t="s">
        <v>36</v>
      </c>
      <c r="H4994" s="7">
        <v>598.14</v>
      </c>
      <c r="I4994" s="3">
        <v>45460</v>
      </c>
      <c r="J4994" s="3" t="str">
        <f>TEXT(NIgerian_Fintech[[#This Row],[TransactionDate]], "JJJJ")</f>
        <v>2024</v>
      </c>
      <c r="K4994" s="3" t="str">
        <f>TEXT(NIgerian_Fintech[[#This Row],[TransactionDate]], "MMMM")</f>
        <v>June</v>
      </c>
      <c r="L4994" s="3" t="str">
        <f>TEXT(NIgerian_Fintech[[#This Row],[TransactionDate]], "MM")</f>
        <v>06</v>
      </c>
      <c r="M4994" s="3" t="str">
        <f>TEXT(NIgerian_Fintech[[#This Row],[TransactionDate]], "tttt")</f>
        <v>Monday</v>
      </c>
      <c r="N4994" s="2" t="s">
        <v>16</v>
      </c>
    </row>
    <row r="4995" spans="1:14" ht="14.5" x14ac:dyDescent="0.35">
      <c r="A4995" s="2" t="s">
        <v>10020</v>
      </c>
      <c r="B4995" s="2" t="s">
        <v>10021</v>
      </c>
      <c r="C4995" s="2">
        <v>52</v>
      </c>
      <c r="D4995" s="2" t="s">
        <v>12</v>
      </c>
      <c r="E4995" s="2" t="s">
        <v>42</v>
      </c>
      <c r="F4995" s="2" t="s">
        <v>55</v>
      </c>
      <c r="G4995" s="2" t="s">
        <v>20</v>
      </c>
      <c r="H4995" s="7">
        <v>25919.78</v>
      </c>
      <c r="I4995" s="3">
        <v>44929</v>
      </c>
      <c r="J4995" s="3" t="str">
        <f>TEXT(NIgerian_Fintech[[#This Row],[TransactionDate]], "JJJJ")</f>
        <v>2023</v>
      </c>
      <c r="K4995" s="3" t="str">
        <f>TEXT(NIgerian_Fintech[[#This Row],[TransactionDate]], "MMMM")</f>
        <v>January</v>
      </c>
      <c r="L4995" s="3" t="str">
        <f>TEXT(NIgerian_Fintech[[#This Row],[TransactionDate]], "MM")</f>
        <v>01</v>
      </c>
      <c r="M4995" s="3" t="str">
        <f>TEXT(NIgerian_Fintech[[#This Row],[TransactionDate]], "tttt")</f>
        <v>Tuesday</v>
      </c>
      <c r="N4995" s="2" t="s">
        <v>16</v>
      </c>
    </row>
    <row r="4996" spans="1:14" ht="14.5" x14ac:dyDescent="0.35">
      <c r="A4996" s="2" t="s">
        <v>10022</v>
      </c>
      <c r="B4996" s="2" t="s">
        <v>10023</v>
      </c>
      <c r="C4996" s="2">
        <v>20</v>
      </c>
      <c r="D4996" s="2" t="s">
        <v>12</v>
      </c>
      <c r="E4996" s="2" t="s">
        <v>29</v>
      </c>
      <c r="F4996" s="2" t="s">
        <v>49</v>
      </c>
      <c r="G4996" s="2" t="s">
        <v>15</v>
      </c>
      <c r="H4996" s="7">
        <v>39991.230000000003</v>
      </c>
      <c r="I4996" s="3">
        <v>45596</v>
      </c>
      <c r="J4996" s="3" t="str">
        <f>TEXT(NIgerian_Fintech[[#This Row],[TransactionDate]], "JJJJ")</f>
        <v>2024</v>
      </c>
      <c r="K4996" s="3" t="str">
        <f>TEXT(NIgerian_Fintech[[#This Row],[TransactionDate]], "MMMM")</f>
        <v>October</v>
      </c>
      <c r="L4996" s="3" t="str">
        <f>TEXT(NIgerian_Fintech[[#This Row],[TransactionDate]], "MM")</f>
        <v>10</v>
      </c>
      <c r="M4996" s="3" t="str">
        <f>TEXT(NIgerian_Fintech[[#This Row],[TransactionDate]], "tttt")</f>
        <v>Thursday</v>
      </c>
      <c r="N4996" s="2" t="s">
        <v>16</v>
      </c>
    </row>
    <row r="4997" spans="1:14" ht="14.5" x14ac:dyDescent="0.35">
      <c r="A4997" s="2" t="s">
        <v>10024</v>
      </c>
      <c r="B4997" s="2" t="s">
        <v>10025</v>
      </c>
      <c r="C4997" s="2">
        <v>33</v>
      </c>
      <c r="D4997" s="2" t="s">
        <v>39</v>
      </c>
      <c r="E4997" s="2" t="s">
        <v>29</v>
      </c>
      <c r="F4997" s="2" t="s">
        <v>19</v>
      </c>
      <c r="G4997" s="2" t="s">
        <v>15</v>
      </c>
      <c r="H4997" s="7">
        <v>8378.1299999999992</v>
      </c>
      <c r="I4997" s="3">
        <v>45353</v>
      </c>
      <c r="J4997" s="3" t="str">
        <f>TEXT(NIgerian_Fintech[[#This Row],[TransactionDate]], "JJJJ")</f>
        <v>2024</v>
      </c>
      <c r="K4997" s="3" t="str">
        <f>TEXT(NIgerian_Fintech[[#This Row],[TransactionDate]], "MMMM")</f>
        <v>March</v>
      </c>
      <c r="L4997" s="3" t="str">
        <f>TEXT(NIgerian_Fintech[[#This Row],[TransactionDate]], "MM")</f>
        <v>03</v>
      </c>
      <c r="M4997" s="3" t="str">
        <f>TEXT(NIgerian_Fintech[[#This Row],[TransactionDate]], "tttt")</f>
        <v>Saturday</v>
      </c>
      <c r="N4997" s="2" t="s">
        <v>21</v>
      </c>
    </row>
    <row r="4998" spans="1:14" ht="14.5" x14ac:dyDescent="0.35">
      <c r="A4998" s="2" t="s">
        <v>10026</v>
      </c>
      <c r="B4998" s="2" t="s">
        <v>10027</v>
      </c>
      <c r="C4998" s="2">
        <v>22</v>
      </c>
      <c r="D4998" s="2" t="s">
        <v>39</v>
      </c>
      <c r="E4998" s="2" t="s">
        <v>29</v>
      </c>
      <c r="F4998" s="2" t="s">
        <v>49</v>
      </c>
      <c r="G4998" s="2" t="s">
        <v>20</v>
      </c>
      <c r="H4998" s="7">
        <v>21928.51</v>
      </c>
      <c r="I4998" s="3">
        <v>44930</v>
      </c>
      <c r="J4998" s="3" t="str">
        <f>TEXT(NIgerian_Fintech[[#This Row],[TransactionDate]], "JJJJ")</f>
        <v>2023</v>
      </c>
      <c r="K4998" s="3" t="str">
        <f>TEXT(NIgerian_Fintech[[#This Row],[TransactionDate]], "MMMM")</f>
        <v>January</v>
      </c>
      <c r="L4998" s="3" t="str">
        <f>TEXT(NIgerian_Fintech[[#This Row],[TransactionDate]], "MM")</f>
        <v>01</v>
      </c>
      <c r="M4998" s="3" t="str">
        <f>TEXT(NIgerian_Fintech[[#This Row],[TransactionDate]], "tttt")</f>
        <v>Wednesday</v>
      </c>
      <c r="N4998" s="2" t="s">
        <v>21</v>
      </c>
    </row>
    <row r="4999" spans="1:14" ht="14.5" x14ac:dyDescent="0.35">
      <c r="A4999" s="2" t="s">
        <v>10028</v>
      </c>
      <c r="B4999" s="2" t="s">
        <v>10029</v>
      </c>
      <c r="C4999" s="2">
        <v>38</v>
      </c>
      <c r="D4999" s="2" t="s">
        <v>39</v>
      </c>
      <c r="E4999" s="2" t="s">
        <v>42</v>
      </c>
      <c r="F4999" s="2" t="s">
        <v>55</v>
      </c>
      <c r="G4999" s="2" t="s">
        <v>36</v>
      </c>
      <c r="H4999" s="7">
        <v>2637.26</v>
      </c>
      <c r="I4999" s="3">
        <v>45545</v>
      </c>
      <c r="J4999" s="3" t="str">
        <f>TEXT(NIgerian_Fintech[[#This Row],[TransactionDate]], "JJJJ")</f>
        <v>2024</v>
      </c>
      <c r="K4999" s="3" t="str">
        <f>TEXT(NIgerian_Fintech[[#This Row],[TransactionDate]], "MMMM")</f>
        <v>September</v>
      </c>
      <c r="L4999" s="3" t="str">
        <f>TEXT(NIgerian_Fintech[[#This Row],[TransactionDate]], "MM")</f>
        <v>09</v>
      </c>
      <c r="M4999" s="3" t="str">
        <f>TEXT(NIgerian_Fintech[[#This Row],[TransactionDate]], "tttt")</f>
        <v>Tuesday</v>
      </c>
      <c r="N4999" s="2" t="s">
        <v>21</v>
      </c>
    </row>
    <row r="5000" spans="1:14" ht="14.5" x14ac:dyDescent="0.35">
      <c r="A5000" s="2" t="s">
        <v>10030</v>
      </c>
      <c r="B5000" s="2" t="s">
        <v>10031</v>
      </c>
      <c r="C5000" s="2">
        <v>27</v>
      </c>
      <c r="D5000" s="2" t="s">
        <v>39</v>
      </c>
      <c r="E5000" s="2" t="s">
        <v>29</v>
      </c>
      <c r="F5000" s="2" t="s">
        <v>14</v>
      </c>
      <c r="G5000" s="2" t="s">
        <v>26</v>
      </c>
      <c r="H5000" s="7">
        <v>1177.02</v>
      </c>
      <c r="I5000" s="3">
        <v>45429</v>
      </c>
      <c r="J5000" s="3" t="str">
        <f>TEXT(NIgerian_Fintech[[#This Row],[TransactionDate]], "JJJJ")</f>
        <v>2024</v>
      </c>
      <c r="K5000" s="3" t="str">
        <f>TEXT(NIgerian_Fintech[[#This Row],[TransactionDate]], "MMMM")</f>
        <v>May</v>
      </c>
      <c r="L5000" s="3" t="str">
        <f>TEXT(NIgerian_Fintech[[#This Row],[TransactionDate]], "MM")</f>
        <v>05</v>
      </c>
      <c r="M5000" s="3" t="str">
        <f>TEXT(NIgerian_Fintech[[#This Row],[TransactionDate]], "tttt")</f>
        <v>Friday</v>
      </c>
      <c r="N5000" s="2" t="s">
        <v>16</v>
      </c>
    </row>
    <row r="5001" spans="1:14" ht="14.5" x14ac:dyDescent="0.35">
      <c r="A5001" s="2" t="s">
        <v>10032</v>
      </c>
      <c r="B5001" s="2" t="s">
        <v>10033</v>
      </c>
      <c r="C5001" s="2">
        <v>36</v>
      </c>
      <c r="D5001" s="2" t="s">
        <v>12</v>
      </c>
      <c r="E5001" s="2" t="s">
        <v>64</v>
      </c>
      <c r="F5001" s="2" t="s">
        <v>19</v>
      </c>
      <c r="G5001" s="2" t="s">
        <v>30</v>
      </c>
      <c r="H5001" s="7">
        <v>6927.81</v>
      </c>
      <c r="I5001" s="3">
        <v>45158</v>
      </c>
      <c r="J5001" s="3" t="str">
        <f>TEXT(NIgerian_Fintech[[#This Row],[TransactionDate]], "JJJJ")</f>
        <v>2023</v>
      </c>
      <c r="K5001" s="3" t="str">
        <f>TEXT(NIgerian_Fintech[[#This Row],[TransactionDate]], "MMMM")</f>
        <v>August</v>
      </c>
      <c r="L5001" s="3" t="str">
        <f>TEXT(NIgerian_Fintech[[#This Row],[TransactionDate]], "MM")</f>
        <v>08</v>
      </c>
      <c r="M5001" s="3" t="str">
        <f>TEXT(NIgerian_Fintech[[#This Row],[TransactionDate]], "tttt")</f>
        <v>Sunday</v>
      </c>
      <c r="N5001" s="2" t="s">
        <v>16</v>
      </c>
    </row>
    <row r="5002" spans="1:14" ht="14.5" x14ac:dyDescent="0.35">
      <c r="A5002" s="2" t="s">
        <v>10034</v>
      </c>
      <c r="B5002" s="2" t="s">
        <v>10035</v>
      </c>
      <c r="C5002" s="2">
        <v>42</v>
      </c>
      <c r="D5002" s="2" t="s">
        <v>12</v>
      </c>
      <c r="E5002" s="2" t="s">
        <v>13</v>
      </c>
      <c r="F5002" s="2" t="s">
        <v>35</v>
      </c>
      <c r="G5002" s="2" t="s">
        <v>15</v>
      </c>
      <c r="H5002" s="7">
        <v>16669.79</v>
      </c>
      <c r="I5002" s="3">
        <v>44998</v>
      </c>
      <c r="J5002" s="3" t="str">
        <f>TEXT(NIgerian_Fintech[[#This Row],[TransactionDate]], "JJJJ")</f>
        <v>2023</v>
      </c>
      <c r="K5002" s="3" t="str">
        <f>TEXT(NIgerian_Fintech[[#This Row],[TransactionDate]], "MMMM")</f>
        <v>March</v>
      </c>
      <c r="L5002" s="3" t="str">
        <f>TEXT(NIgerian_Fintech[[#This Row],[TransactionDate]], "MM")</f>
        <v>03</v>
      </c>
      <c r="M5002" s="3" t="str">
        <f>TEXT(NIgerian_Fintech[[#This Row],[TransactionDate]], "tttt")</f>
        <v>Monday</v>
      </c>
      <c r="N5002" s="2" t="s">
        <v>16</v>
      </c>
    </row>
    <row r="5003" spans="1:14" ht="14.5" x14ac:dyDescent="0.35">
      <c r="A5003" s="2" t="s">
        <v>10036</v>
      </c>
      <c r="B5003" s="2" t="s">
        <v>10037</v>
      </c>
      <c r="C5003" s="2">
        <v>21</v>
      </c>
      <c r="D5003" s="2" t="s">
        <v>12</v>
      </c>
      <c r="E5003" s="2" t="s">
        <v>64</v>
      </c>
      <c r="F5003" s="2" t="s">
        <v>25</v>
      </c>
      <c r="G5003" s="2" t="s">
        <v>20</v>
      </c>
      <c r="H5003" s="7">
        <v>10632.07</v>
      </c>
      <c r="I5003" s="3">
        <v>45014</v>
      </c>
      <c r="J5003" s="3" t="str">
        <f>TEXT(NIgerian_Fintech[[#This Row],[TransactionDate]], "JJJJ")</f>
        <v>2023</v>
      </c>
      <c r="K5003" s="3" t="str">
        <f>TEXT(NIgerian_Fintech[[#This Row],[TransactionDate]], "MMMM")</f>
        <v>March</v>
      </c>
      <c r="L5003" s="3" t="str">
        <f>TEXT(NIgerian_Fintech[[#This Row],[TransactionDate]], "MM")</f>
        <v>03</v>
      </c>
      <c r="M5003" s="3" t="str">
        <f>TEXT(NIgerian_Fintech[[#This Row],[TransactionDate]], "tttt")</f>
        <v>Wednesday</v>
      </c>
      <c r="N5003" s="2" t="s">
        <v>16</v>
      </c>
    </row>
    <row r="5004" spans="1:14" ht="14.5" x14ac:dyDescent="0.35">
      <c r="A5004" s="2" t="s">
        <v>10038</v>
      </c>
      <c r="B5004" s="2" t="s">
        <v>10039</v>
      </c>
      <c r="C5004" s="2">
        <v>46</v>
      </c>
      <c r="D5004" s="2" t="s">
        <v>39</v>
      </c>
      <c r="E5004" s="2" t="s">
        <v>24</v>
      </c>
      <c r="F5004" s="2" t="s">
        <v>35</v>
      </c>
      <c r="G5004" s="2" t="s">
        <v>36</v>
      </c>
      <c r="H5004" s="7">
        <v>10142.35</v>
      </c>
      <c r="I5004" s="3">
        <v>45454</v>
      </c>
      <c r="J5004" s="3" t="str">
        <f>TEXT(NIgerian_Fintech[[#This Row],[TransactionDate]], "JJJJ")</f>
        <v>2024</v>
      </c>
      <c r="K5004" s="3" t="str">
        <f>TEXT(NIgerian_Fintech[[#This Row],[TransactionDate]], "MMMM")</f>
        <v>June</v>
      </c>
      <c r="L5004" s="3" t="str">
        <f>TEXT(NIgerian_Fintech[[#This Row],[TransactionDate]], "MM")</f>
        <v>06</v>
      </c>
      <c r="M5004" s="3" t="str">
        <f>TEXT(NIgerian_Fintech[[#This Row],[TransactionDate]], "tttt")</f>
        <v>Tuesday</v>
      </c>
      <c r="N5004" s="2" t="s">
        <v>69</v>
      </c>
    </row>
    <row r="5005" spans="1:14" ht="14.5" x14ac:dyDescent="0.35">
      <c r="A5005" s="2" t="s">
        <v>10040</v>
      </c>
      <c r="B5005" s="2" t="s">
        <v>10041</v>
      </c>
      <c r="C5005" s="2">
        <v>36</v>
      </c>
      <c r="D5005" s="2" t="s">
        <v>39</v>
      </c>
      <c r="E5005" s="2" t="s">
        <v>93</v>
      </c>
      <c r="F5005" s="2" t="s">
        <v>14</v>
      </c>
      <c r="G5005" s="2" t="s">
        <v>26</v>
      </c>
      <c r="H5005" s="7">
        <v>176.13</v>
      </c>
      <c r="I5005" s="3">
        <v>45529</v>
      </c>
      <c r="J5005" s="3" t="str">
        <f>TEXT(NIgerian_Fintech[[#This Row],[TransactionDate]], "JJJJ")</f>
        <v>2024</v>
      </c>
      <c r="K5005" s="3" t="str">
        <f>TEXT(NIgerian_Fintech[[#This Row],[TransactionDate]], "MMMM")</f>
        <v>August</v>
      </c>
      <c r="L5005" s="3" t="str">
        <f>TEXT(NIgerian_Fintech[[#This Row],[TransactionDate]], "MM")</f>
        <v>08</v>
      </c>
      <c r="M5005" s="3" t="str">
        <f>TEXT(NIgerian_Fintech[[#This Row],[TransactionDate]], "tttt")</f>
        <v>Sunday</v>
      </c>
      <c r="N5005" s="2" t="s">
        <v>16</v>
      </c>
    </row>
    <row r="5006" spans="1:14" ht="14.5" x14ac:dyDescent="0.35">
      <c r="A5006" s="2" t="s">
        <v>10042</v>
      </c>
      <c r="B5006" s="2" t="s">
        <v>10043</v>
      </c>
      <c r="C5006" s="2">
        <v>60</v>
      </c>
      <c r="D5006" s="2" t="s">
        <v>12</v>
      </c>
      <c r="E5006" s="2" t="s">
        <v>13</v>
      </c>
      <c r="F5006" s="2" t="s">
        <v>35</v>
      </c>
      <c r="G5006" s="2" t="s">
        <v>36</v>
      </c>
      <c r="H5006" s="7">
        <v>3819.82</v>
      </c>
      <c r="I5006" s="3">
        <v>45376</v>
      </c>
      <c r="J5006" s="3" t="str">
        <f>TEXT(NIgerian_Fintech[[#This Row],[TransactionDate]], "JJJJ")</f>
        <v>2024</v>
      </c>
      <c r="K5006" s="3" t="str">
        <f>TEXT(NIgerian_Fintech[[#This Row],[TransactionDate]], "MMMM")</f>
        <v>March</v>
      </c>
      <c r="L5006" s="3" t="str">
        <f>TEXT(NIgerian_Fintech[[#This Row],[TransactionDate]], "MM")</f>
        <v>03</v>
      </c>
      <c r="M5006" s="3" t="str">
        <f>TEXT(NIgerian_Fintech[[#This Row],[TransactionDate]], "tttt")</f>
        <v>Monday</v>
      </c>
      <c r="N5006" s="2" t="s">
        <v>16</v>
      </c>
    </row>
    <row r="5007" spans="1:14" ht="14.5" x14ac:dyDescent="0.35">
      <c r="A5007" s="2" t="s">
        <v>10044</v>
      </c>
      <c r="B5007" s="2" t="s">
        <v>10045</v>
      </c>
      <c r="C5007" s="2">
        <v>19</v>
      </c>
      <c r="D5007" s="2" t="s">
        <v>39</v>
      </c>
      <c r="E5007" s="2" t="s">
        <v>42</v>
      </c>
      <c r="F5007" s="2" t="s">
        <v>19</v>
      </c>
      <c r="G5007" s="2" t="s">
        <v>26</v>
      </c>
      <c r="H5007" s="7">
        <v>28050.42</v>
      </c>
      <c r="I5007" s="3">
        <v>45365</v>
      </c>
      <c r="J5007" s="3" t="str">
        <f>TEXT(NIgerian_Fintech[[#This Row],[TransactionDate]], "JJJJ")</f>
        <v>2024</v>
      </c>
      <c r="K5007" s="3" t="str">
        <f>TEXT(NIgerian_Fintech[[#This Row],[TransactionDate]], "MMMM")</f>
        <v>March</v>
      </c>
      <c r="L5007" s="3" t="str">
        <f>TEXT(NIgerian_Fintech[[#This Row],[TransactionDate]], "MM")</f>
        <v>03</v>
      </c>
      <c r="M5007" s="3" t="str">
        <f>TEXT(NIgerian_Fintech[[#This Row],[TransactionDate]], "tttt")</f>
        <v>Thursday</v>
      </c>
      <c r="N5007" s="2" t="s">
        <v>16</v>
      </c>
    </row>
    <row r="5008" spans="1:14" ht="14.5" x14ac:dyDescent="0.35">
      <c r="A5008" s="2" t="s">
        <v>10046</v>
      </c>
      <c r="B5008" s="2" t="s">
        <v>10047</v>
      </c>
      <c r="C5008" s="2">
        <v>27</v>
      </c>
      <c r="D5008" s="2" t="s">
        <v>12</v>
      </c>
      <c r="E5008" s="2" t="s">
        <v>64</v>
      </c>
      <c r="F5008" s="2" t="s">
        <v>55</v>
      </c>
      <c r="G5008" s="2" t="s">
        <v>30</v>
      </c>
      <c r="H5008" s="7">
        <v>1441.86</v>
      </c>
      <c r="I5008" s="3">
        <v>45458</v>
      </c>
      <c r="J5008" s="3" t="str">
        <f>TEXT(NIgerian_Fintech[[#This Row],[TransactionDate]], "JJJJ")</f>
        <v>2024</v>
      </c>
      <c r="K5008" s="3" t="str">
        <f>TEXT(NIgerian_Fintech[[#This Row],[TransactionDate]], "MMMM")</f>
        <v>June</v>
      </c>
      <c r="L5008" s="3" t="str">
        <f>TEXT(NIgerian_Fintech[[#This Row],[TransactionDate]], "MM")</f>
        <v>06</v>
      </c>
      <c r="M5008" s="3" t="str">
        <f>TEXT(NIgerian_Fintech[[#This Row],[TransactionDate]], "tttt")</f>
        <v>Saturday</v>
      </c>
      <c r="N5008" s="2" t="s">
        <v>16</v>
      </c>
    </row>
    <row r="5009" spans="1:14" ht="14.5" x14ac:dyDescent="0.35">
      <c r="A5009" s="2" t="s">
        <v>10048</v>
      </c>
      <c r="B5009" s="2" t="s">
        <v>10049</v>
      </c>
      <c r="C5009" s="2">
        <v>60</v>
      </c>
      <c r="D5009" s="2" t="s">
        <v>39</v>
      </c>
      <c r="E5009" s="2" t="s">
        <v>52</v>
      </c>
      <c r="F5009" s="2" t="s">
        <v>55</v>
      </c>
      <c r="G5009" s="2" t="s">
        <v>30</v>
      </c>
      <c r="H5009" s="7">
        <v>12959.64</v>
      </c>
      <c r="I5009" s="3">
        <v>45361</v>
      </c>
      <c r="J5009" s="3" t="str">
        <f>TEXT(NIgerian_Fintech[[#This Row],[TransactionDate]], "JJJJ")</f>
        <v>2024</v>
      </c>
      <c r="K5009" s="3" t="str">
        <f>TEXT(NIgerian_Fintech[[#This Row],[TransactionDate]], "MMMM")</f>
        <v>March</v>
      </c>
      <c r="L5009" s="3" t="str">
        <f>TEXT(NIgerian_Fintech[[#This Row],[TransactionDate]], "MM")</f>
        <v>03</v>
      </c>
      <c r="M5009" s="3" t="str">
        <f>TEXT(NIgerian_Fintech[[#This Row],[TransactionDate]], "tttt")</f>
        <v>Sunday</v>
      </c>
      <c r="N5009" s="2" t="s">
        <v>21</v>
      </c>
    </row>
    <row r="5010" spans="1:14" ht="14.5" x14ac:dyDescent="0.35">
      <c r="A5010" s="2" t="s">
        <v>10050</v>
      </c>
      <c r="B5010" s="2" t="s">
        <v>10051</v>
      </c>
      <c r="C5010" s="2">
        <v>42</v>
      </c>
      <c r="D5010" s="2" t="s">
        <v>39</v>
      </c>
      <c r="E5010" s="2" t="s">
        <v>13</v>
      </c>
      <c r="F5010" s="2" t="s">
        <v>14</v>
      </c>
      <c r="G5010" s="2" t="s">
        <v>20</v>
      </c>
      <c r="H5010" s="7">
        <v>14242.5</v>
      </c>
      <c r="I5010" s="3">
        <v>45650</v>
      </c>
      <c r="J5010" s="3" t="str">
        <f>TEXT(NIgerian_Fintech[[#This Row],[TransactionDate]], "JJJJ")</f>
        <v>2024</v>
      </c>
      <c r="K5010" s="3" t="str">
        <f>TEXT(NIgerian_Fintech[[#This Row],[TransactionDate]], "MMMM")</f>
        <v>December</v>
      </c>
      <c r="L5010" s="3" t="str">
        <f>TEXT(NIgerian_Fintech[[#This Row],[TransactionDate]], "MM")</f>
        <v>12</v>
      </c>
      <c r="M5010" s="3" t="str">
        <f>TEXT(NIgerian_Fintech[[#This Row],[TransactionDate]], "tttt")</f>
        <v>Tuesday</v>
      </c>
      <c r="N5010" s="2" t="s">
        <v>16</v>
      </c>
    </row>
    <row r="5011" spans="1:14" ht="14.5" x14ac:dyDescent="0.35">
      <c r="A5011" s="2" t="s">
        <v>10052</v>
      </c>
      <c r="B5011" s="2" t="s">
        <v>10053</v>
      </c>
      <c r="C5011" s="2">
        <v>37</v>
      </c>
      <c r="D5011" s="2" t="s">
        <v>12</v>
      </c>
      <c r="E5011" s="2" t="s">
        <v>42</v>
      </c>
      <c r="F5011" s="2" t="s">
        <v>35</v>
      </c>
      <c r="G5011" s="2" t="s">
        <v>20</v>
      </c>
      <c r="H5011" s="7">
        <v>13198.82</v>
      </c>
      <c r="I5011" s="3">
        <v>45010</v>
      </c>
      <c r="J5011" s="3" t="str">
        <f>TEXT(NIgerian_Fintech[[#This Row],[TransactionDate]], "JJJJ")</f>
        <v>2023</v>
      </c>
      <c r="K5011" s="3" t="str">
        <f>TEXT(NIgerian_Fintech[[#This Row],[TransactionDate]], "MMMM")</f>
        <v>March</v>
      </c>
      <c r="L5011" s="3" t="str">
        <f>TEXT(NIgerian_Fintech[[#This Row],[TransactionDate]], "MM")</f>
        <v>03</v>
      </c>
      <c r="M5011" s="3" t="str">
        <f>TEXT(NIgerian_Fintech[[#This Row],[TransactionDate]], "tttt")</f>
        <v>Saturday</v>
      </c>
      <c r="N5011" s="2" t="s">
        <v>16</v>
      </c>
    </row>
    <row r="5012" spans="1:14" ht="14.5" x14ac:dyDescent="0.35">
      <c r="A5012" s="2" t="s">
        <v>10054</v>
      </c>
      <c r="B5012" s="2" t="s">
        <v>10055</v>
      </c>
      <c r="C5012" s="2">
        <v>36</v>
      </c>
      <c r="D5012" s="2" t="s">
        <v>12</v>
      </c>
      <c r="E5012" s="2" t="s">
        <v>74</v>
      </c>
      <c r="F5012" s="2" t="s">
        <v>19</v>
      </c>
      <c r="G5012" s="2" t="s">
        <v>26</v>
      </c>
      <c r="H5012" s="7">
        <v>45361.01</v>
      </c>
      <c r="I5012" s="3">
        <v>45265</v>
      </c>
      <c r="J5012" s="3" t="str">
        <f>TEXT(NIgerian_Fintech[[#This Row],[TransactionDate]], "JJJJ")</f>
        <v>2023</v>
      </c>
      <c r="K5012" s="3" t="str">
        <f>TEXT(NIgerian_Fintech[[#This Row],[TransactionDate]], "MMMM")</f>
        <v>December</v>
      </c>
      <c r="L5012" s="3" t="str">
        <f>TEXT(NIgerian_Fintech[[#This Row],[TransactionDate]], "MM")</f>
        <v>12</v>
      </c>
      <c r="M5012" s="3" t="str">
        <f>TEXT(NIgerian_Fintech[[#This Row],[TransactionDate]], "tttt")</f>
        <v>Tuesday</v>
      </c>
      <c r="N5012" s="2" t="s">
        <v>16</v>
      </c>
    </row>
    <row r="5013" spans="1:14" ht="14.5" x14ac:dyDescent="0.35">
      <c r="A5013" s="2" t="s">
        <v>10056</v>
      </c>
      <c r="B5013" s="2" t="s">
        <v>10057</v>
      </c>
      <c r="C5013" s="2">
        <v>40</v>
      </c>
      <c r="D5013" s="2" t="s">
        <v>39</v>
      </c>
      <c r="E5013" s="2" t="s">
        <v>13</v>
      </c>
      <c r="F5013" s="2" t="s">
        <v>25</v>
      </c>
      <c r="G5013" s="2" t="s">
        <v>26</v>
      </c>
      <c r="H5013" s="7">
        <v>5262.92</v>
      </c>
      <c r="I5013" s="3">
        <v>45052</v>
      </c>
      <c r="J5013" s="3" t="str">
        <f>TEXT(NIgerian_Fintech[[#This Row],[TransactionDate]], "JJJJ")</f>
        <v>2023</v>
      </c>
      <c r="K5013" s="3" t="str">
        <f>TEXT(NIgerian_Fintech[[#This Row],[TransactionDate]], "MMMM")</f>
        <v>May</v>
      </c>
      <c r="L5013" s="3" t="str">
        <f>TEXT(NIgerian_Fintech[[#This Row],[TransactionDate]], "MM")</f>
        <v>05</v>
      </c>
      <c r="M5013" s="3" t="str">
        <f>TEXT(NIgerian_Fintech[[#This Row],[TransactionDate]], "tttt")</f>
        <v>Saturday</v>
      </c>
      <c r="N5013" s="2" t="s">
        <v>16</v>
      </c>
    </row>
    <row r="5014" spans="1:14" ht="14.5" x14ac:dyDescent="0.35">
      <c r="A5014" s="2" t="s">
        <v>10058</v>
      </c>
      <c r="B5014" s="2" t="s">
        <v>10059</v>
      </c>
      <c r="C5014" s="2">
        <v>41</v>
      </c>
      <c r="D5014" s="2" t="s">
        <v>12</v>
      </c>
      <c r="E5014" s="2" t="s">
        <v>13</v>
      </c>
      <c r="F5014" s="2" t="s">
        <v>35</v>
      </c>
      <c r="G5014" s="2" t="s">
        <v>26</v>
      </c>
      <c r="H5014" s="7">
        <v>11463.12</v>
      </c>
      <c r="I5014" s="3">
        <v>45489</v>
      </c>
      <c r="J5014" s="3" t="str">
        <f>TEXT(NIgerian_Fintech[[#This Row],[TransactionDate]], "JJJJ")</f>
        <v>2024</v>
      </c>
      <c r="K5014" s="3" t="str">
        <f>TEXT(NIgerian_Fintech[[#This Row],[TransactionDate]], "MMMM")</f>
        <v>July</v>
      </c>
      <c r="L5014" s="3" t="str">
        <f>TEXT(NIgerian_Fintech[[#This Row],[TransactionDate]], "MM")</f>
        <v>07</v>
      </c>
      <c r="M5014" s="3" t="str">
        <f>TEXT(NIgerian_Fintech[[#This Row],[TransactionDate]], "tttt")</f>
        <v>Tuesday</v>
      </c>
      <c r="N5014" s="2" t="s">
        <v>16</v>
      </c>
    </row>
    <row r="5015" spans="1:14" ht="14.5" x14ac:dyDescent="0.35">
      <c r="A5015" s="2" t="s">
        <v>10060</v>
      </c>
      <c r="B5015" s="2" t="s">
        <v>10061</v>
      </c>
      <c r="C5015" s="2">
        <v>28</v>
      </c>
      <c r="D5015" s="2" t="s">
        <v>12</v>
      </c>
      <c r="E5015" s="2" t="s">
        <v>93</v>
      </c>
      <c r="F5015" s="2" t="s">
        <v>35</v>
      </c>
      <c r="G5015" s="2" t="s">
        <v>26</v>
      </c>
      <c r="H5015" s="7">
        <v>2152.44</v>
      </c>
      <c r="I5015" s="3">
        <v>44944</v>
      </c>
      <c r="J5015" s="3" t="str">
        <f>TEXT(NIgerian_Fintech[[#This Row],[TransactionDate]], "JJJJ")</f>
        <v>2023</v>
      </c>
      <c r="K5015" s="3" t="str">
        <f>TEXT(NIgerian_Fintech[[#This Row],[TransactionDate]], "MMMM")</f>
        <v>January</v>
      </c>
      <c r="L5015" s="3" t="str">
        <f>TEXT(NIgerian_Fintech[[#This Row],[TransactionDate]], "MM")</f>
        <v>01</v>
      </c>
      <c r="M5015" s="3" t="str">
        <f>TEXT(NIgerian_Fintech[[#This Row],[TransactionDate]], "tttt")</f>
        <v>Wednesday</v>
      </c>
      <c r="N5015" s="2" t="s">
        <v>16</v>
      </c>
    </row>
    <row r="5016" spans="1:14" ht="14.5" x14ac:dyDescent="0.35">
      <c r="A5016" s="2" t="s">
        <v>10062</v>
      </c>
      <c r="B5016" s="2" t="s">
        <v>10063</v>
      </c>
      <c r="C5016" s="2">
        <v>63</v>
      </c>
      <c r="D5016" s="2" t="s">
        <v>39</v>
      </c>
      <c r="E5016" s="2" t="s">
        <v>52</v>
      </c>
      <c r="F5016" s="2" t="s">
        <v>25</v>
      </c>
      <c r="G5016" s="2" t="s">
        <v>30</v>
      </c>
      <c r="H5016" s="7">
        <v>5103.42</v>
      </c>
      <c r="I5016" s="3">
        <v>45555</v>
      </c>
      <c r="J5016" s="3" t="str">
        <f>TEXT(NIgerian_Fintech[[#This Row],[TransactionDate]], "JJJJ")</f>
        <v>2024</v>
      </c>
      <c r="K5016" s="3" t="str">
        <f>TEXT(NIgerian_Fintech[[#This Row],[TransactionDate]], "MMMM")</f>
        <v>September</v>
      </c>
      <c r="L5016" s="3" t="str">
        <f>TEXT(NIgerian_Fintech[[#This Row],[TransactionDate]], "MM")</f>
        <v>09</v>
      </c>
      <c r="M5016" s="3" t="str">
        <f>TEXT(NIgerian_Fintech[[#This Row],[TransactionDate]], "tttt")</f>
        <v>Friday</v>
      </c>
      <c r="N5016" s="2" t="s">
        <v>16</v>
      </c>
    </row>
    <row r="5017" spans="1:14" ht="14.5" x14ac:dyDescent="0.35">
      <c r="A5017" s="2" t="s">
        <v>10064</v>
      </c>
      <c r="B5017" s="2" t="s">
        <v>10065</v>
      </c>
      <c r="C5017" s="2">
        <v>51</v>
      </c>
      <c r="D5017" s="2" t="s">
        <v>39</v>
      </c>
      <c r="E5017" s="2" t="s">
        <v>93</v>
      </c>
      <c r="F5017" s="2" t="s">
        <v>49</v>
      </c>
      <c r="G5017" s="2" t="s">
        <v>20</v>
      </c>
      <c r="H5017" s="7">
        <v>6764.09</v>
      </c>
      <c r="I5017" s="3">
        <v>45562</v>
      </c>
      <c r="J5017" s="3" t="str">
        <f>TEXT(NIgerian_Fintech[[#This Row],[TransactionDate]], "JJJJ")</f>
        <v>2024</v>
      </c>
      <c r="K5017" s="3" t="str">
        <f>TEXT(NIgerian_Fintech[[#This Row],[TransactionDate]], "MMMM")</f>
        <v>September</v>
      </c>
      <c r="L5017" s="3" t="str">
        <f>TEXT(NIgerian_Fintech[[#This Row],[TransactionDate]], "MM")</f>
        <v>09</v>
      </c>
      <c r="M5017" s="3" t="str">
        <f>TEXT(NIgerian_Fintech[[#This Row],[TransactionDate]], "tttt")</f>
        <v>Friday</v>
      </c>
      <c r="N5017" s="2" t="s">
        <v>69</v>
      </c>
    </row>
    <row r="5018" spans="1:14" ht="14.5" x14ac:dyDescent="0.35">
      <c r="A5018" s="2" t="s">
        <v>10066</v>
      </c>
      <c r="B5018" s="2" t="s">
        <v>10067</v>
      </c>
      <c r="C5018" s="2">
        <v>45</v>
      </c>
      <c r="D5018" s="2" t="s">
        <v>39</v>
      </c>
      <c r="E5018" s="2" t="s">
        <v>29</v>
      </c>
      <c r="F5018" s="2" t="s">
        <v>14</v>
      </c>
      <c r="G5018" s="2" t="s">
        <v>20</v>
      </c>
      <c r="H5018" s="7">
        <v>2418.52</v>
      </c>
      <c r="I5018" s="3">
        <v>45466</v>
      </c>
      <c r="J5018" s="3" t="str">
        <f>TEXT(NIgerian_Fintech[[#This Row],[TransactionDate]], "JJJJ")</f>
        <v>2024</v>
      </c>
      <c r="K5018" s="3" t="str">
        <f>TEXT(NIgerian_Fintech[[#This Row],[TransactionDate]], "MMMM")</f>
        <v>June</v>
      </c>
      <c r="L5018" s="3" t="str">
        <f>TEXT(NIgerian_Fintech[[#This Row],[TransactionDate]], "MM")</f>
        <v>06</v>
      </c>
      <c r="M5018" s="3" t="str">
        <f>TEXT(NIgerian_Fintech[[#This Row],[TransactionDate]], "tttt")</f>
        <v>Sunday</v>
      </c>
      <c r="N5018" s="2" t="s">
        <v>16</v>
      </c>
    </row>
    <row r="5019" spans="1:14" ht="14.5" x14ac:dyDescent="0.35">
      <c r="A5019" s="2" t="s">
        <v>10068</v>
      </c>
      <c r="B5019" s="2" t="s">
        <v>10069</v>
      </c>
      <c r="C5019" s="2">
        <v>22</v>
      </c>
      <c r="D5019" s="2" t="s">
        <v>12</v>
      </c>
      <c r="E5019" s="2" t="s">
        <v>13</v>
      </c>
      <c r="F5019" s="2" t="s">
        <v>19</v>
      </c>
      <c r="G5019" s="2" t="s">
        <v>15</v>
      </c>
      <c r="H5019" s="7">
        <v>23731.23</v>
      </c>
      <c r="I5019" s="3">
        <v>45271</v>
      </c>
      <c r="J5019" s="3" t="str">
        <f>TEXT(NIgerian_Fintech[[#This Row],[TransactionDate]], "JJJJ")</f>
        <v>2023</v>
      </c>
      <c r="K5019" s="3" t="str">
        <f>TEXT(NIgerian_Fintech[[#This Row],[TransactionDate]], "MMMM")</f>
        <v>December</v>
      </c>
      <c r="L5019" s="3" t="str">
        <f>TEXT(NIgerian_Fintech[[#This Row],[TransactionDate]], "MM")</f>
        <v>12</v>
      </c>
      <c r="M5019" s="3" t="str">
        <f>TEXT(NIgerian_Fintech[[#This Row],[TransactionDate]], "tttt")</f>
        <v>Monday</v>
      </c>
      <c r="N5019" s="2" t="s">
        <v>16</v>
      </c>
    </row>
    <row r="5020" spans="1:14" ht="14.5" x14ac:dyDescent="0.35">
      <c r="A5020" s="2" t="s">
        <v>10070</v>
      </c>
      <c r="B5020" s="2" t="s">
        <v>10071</v>
      </c>
      <c r="C5020" s="2">
        <v>22</v>
      </c>
      <c r="D5020" s="2" t="s">
        <v>39</v>
      </c>
      <c r="E5020" s="2" t="s">
        <v>24</v>
      </c>
      <c r="F5020" s="2" t="s">
        <v>14</v>
      </c>
      <c r="G5020" s="2" t="s">
        <v>20</v>
      </c>
      <c r="H5020" s="7">
        <v>12594.78</v>
      </c>
      <c r="I5020" s="3">
        <v>45394</v>
      </c>
      <c r="J5020" s="3" t="str">
        <f>TEXT(NIgerian_Fintech[[#This Row],[TransactionDate]], "JJJJ")</f>
        <v>2024</v>
      </c>
      <c r="K5020" s="3" t="str">
        <f>TEXT(NIgerian_Fintech[[#This Row],[TransactionDate]], "MMMM")</f>
        <v>April</v>
      </c>
      <c r="L5020" s="3" t="str">
        <f>TEXT(NIgerian_Fintech[[#This Row],[TransactionDate]], "MM")</f>
        <v>04</v>
      </c>
      <c r="M5020" s="3" t="str">
        <f>TEXT(NIgerian_Fintech[[#This Row],[TransactionDate]], "tttt")</f>
        <v>Friday</v>
      </c>
      <c r="N5020" s="2" t="s">
        <v>21</v>
      </c>
    </row>
    <row r="5021" spans="1:14" ht="14.5" x14ac:dyDescent="0.35">
      <c r="A5021" s="2" t="s">
        <v>10072</v>
      </c>
      <c r="B5021" s="2" t="s">
        <v>10073</v>
      </c>
      <c r="C5021" s="2">
        <v>38</v>
      </c>
      <c r="D5021" s="2" t="s">
        <v>39</v>
      </c>
      <c r="E5021" s="2" t="s">
        <v>13</v>
      </c>
      <c r="F5021" s="2" t="s">
        <v>25</v>
      </c>
      <c r="G5021" s="2" t="s">
        <v>20</v>
      </c>
      <c r="H5021" s="7">
        <v>3337.37</v>
      </c>
      <c r="I5021" s="3">
        <v>45067</v>
      </c>
      <c r="J5021" s="3" t="str">
        <f>TEXT(NIgerian_Fintech[[#This Row],[TransactionDate]], "JJJJ")</f>
        <v>2023</v>
      </c>
      <c r="K5021" s="3" t="str">
        <f>TEXT(NIgerian_Fintech[[#This Row],[TransactionDate]], "MMMM")</f>
        <v>May</v>
      </c>
      <c r="L5021" s="3" t="str">
        <f>TEXT(NIgerian_Fintech[[#This Row],[TransactionDate]], "MM")</f>
        <v>05</v>
      </c>
      <c r="M5021" s="3" t="str">
        <f>TEXT(NIgerian_Fintech[[#This Row],[TransactionDate]], "tttt")</f>
        <v>Sunday</v>
      </c>
      <c r="N5021" s="2" t="s">
        <v>16</v>
      </c>
    </row>
    <row r="5022" spans="1:14" ht="14.5" x14ac:dyDescent="0.35">
      <c r="A5022" s="2" t="s">
        <v>10074</v>
      </c>
      <c r="B5022" s="2" t="s">
        <v>10075</v>
      </c>
      <c r="C5022" s="2">
        <v>29</v>
      </c>
      <c r="D5022" s="2" t="s">
        <v>39</v>
      </c>
      <c r="E5022" s="2" t="s">
        <v>29</v>
      </c>
      <c r="F5022" s="2" t="s">
        <v>19</v>
      </c>
      <c r="G5022" s="2" t="s">
        <v>36</v>
      </c>
      <c r="H5022" s="7">
        <v>1449.75</v>
      </c>
      <c r="I5022" s="3">
        <v>44932</v>
      </c>
      <c r="J5022" s="3" t="str">
        <f>TEXT(NIgerian_Fintech[[#This Row],[TransactionDate]], "JJJJ")</f>
        <v>2023</v>
      </c>
      <c r="K5022" s="3" t="str">
        <f>TEXT(NIgerian_Fintech[[#This Row],[TransactionDate]], "MMMM")</f>
        <v>January</v>
      </c>
      <c r="L5022" s="3" t="str">
        <f>TEXT(NIgerian_Fintech[[#This Row],[TransactionDate]], "MM")</f>
        <v>01</v>
      </c>
      <c r="M5022" s="3" t="str">
        <f>TEXT(NIgerian_Fintech[[#This Row],[TransactionDate]], "tttt")</f>
        <v>Friday</v>
      </c>
      <c r="N5022" s="2" t="s">
        <v>16</v>
      </c>
    </row>
    <row r="5023" spans="1:14" ht="14.5" x14ac:dyDescent="0.35">
      <c r="A5023" s="2" t="s">
        <v>10076</v>
      </c>
      <c r="B5023" s="2" t="s">
        <v>10077</v>
      </c>
      <c r="C5023" s="2">
        <v>21</v>
      </c>
      <c r="D5023" s="2" t="s">
        <v>39</v>
      </c>
      <c r="E5023" s="2" t="s">
        <v>52</v>
      </c>
      <c r="F5023" s="2" t="s">
        <v>55</v>
      </c>
      <c r="G5023" s="2" t="s">
        <v>36</v>
      </c>
      <c r="H5023" s="7">
        <v>3394.91</v>
      </c>
      <c r="I5023" s="3">
        <v>45595</v>
      </c>
      <c r="J5023" s="3" t="str">
        <f>TEXT(NIgerian_Fintech[[#This Row],[TransactionDate]], "JJJJ")</f>
        <v>2024</v>
      </c>
      <c r="K5023" s="3" t="str">
        <f>TEXT(NIgerian_Fintech[[#This Row],[TransactionDate]], "MMMM")</f>
        <v>October</v>
      </c>
      <c r="L5023" s="3" t="str">
        <f>TEXT(NIgerian_Fintech[[#This Row],[TransactionDate]], "MM")</f>
        <v>10</v>
      </c>
      <c r="M5023" s="3" t="str">
        <f>TEXT(NIgerian_Fintech[[#This Row],[TransactionDate]], "tttt")</f>
        <v>Wednesday</v>
      </c>
      <c r="N5023" s="2" t="s">
        <v>16</v>
      </c>
    </row>
    <row r="5024" spans="1:14" ht="14.5" x14ac:dyDescent="0.35">
      <c r="A5024" s="2" t="s">
        <v>10078</v>
      </c>
      <c r="B5024" s="2" t="s">
        <v>10079</v>
      </c>
      <c r="C5024" s="2">
        <v>59</v>
      </c>
      <c r="D5024" s="2" t="s">
        <v>39</v>
      </c>
      <c r="E5024" s="2" t="s">
        <v>52</v>
      </c>
      <c r="F5024" s="2" t="s">
        <v>55</v>
      </c>
      <c r="G5024" s="2" t="s">
        <v>15</v>
      </c>
      <c r="H5024" s="7">
        <v>9754.7099999999991</v>
      </c>
      <c r="I5024" s="3">
        <v>45544</v>
      </c>
      <c r="J5024" s="3" t="str">
        <f>TEXT(NIgerian_Fintech[[#This Row],[TransactionDate]], "JJJJ")</f>
        <v>2024</v>
      </c>
      <c r="K5024" s="3" t="str">
        <f>TEXT(NIgerian_Fintech[[#This Row],[TransactionDate]], "MMMM")</f>
        <v>September</v>
      </c>
      <c r="L5024" s="3" t="str">
        <f>TEXT(NIgerian_Fintech[[#This Row],[TransactionDate]], "MM")</f>
        <v>09</v>
      </c>
      <c r="M5024" s="3" t="str">
        <f>TEXT(NIgerian_Fintech[[#This Row],[TransactionDate]], "tttt")</f>
        <v>Monday</v>
      </c>
      <c r="N5024" s="2" t="s">
        <v>16</v>
      </c>
    </row>
    <row r="5025" spans="1:14" ht="14.5" x14ac:dyDescent="0.35">
      <c r="A5025" s="2" t="s">
        <v>10080</v>
      </c>
      <c r="B5025" s="2" t="s">
        <v>10081</v>
      </c>
      <c r="C5025" s="2">
        <v>37</v>
      </c>
      <c r="D5025" s="2" t="s">
        <v>12</v>
      </c>
      <c r="E5025" s="2" t="s">
        <v>24</v>
      </c>
      <c r="F5025" s="2" t="s">
        <v>19</v>
      </c>
      <c r="G5025" s="2" t="s">
        <v>26</v>
      </c>
      <c r="H5025" s="7">
        <v>17510.509999999998</v>
      </c>
      <c r="I5025" s="3">
        <v>45557</v>
      </c>
      <c r="J5025" s="3" t="str">
        <f>TEXT(NIgerian_Fintech[[#This Row],[TransactionDate]], "JJJJ")</f>
        <v>2024</v>
      </c>
      <c r="K5025" s="3" t="str">
        <f>TEXT(NIgerian_Fintech[[#This Row],[TransactionDate]], "MMMM")</f>
        <v>September</v>
      </c>
      <c r="L5025" s="3" t="str">
        <f>TEXT(NIgerian_Fintech[[#This Row],[TransactionDate]], "MM")</f>
        <v>09</v>
      </c>
      <c r="M5025" s="3" t="str">
        <f>TEXT(NIgerian_Fintech[[#This Row],[TransactionDate]], "tttt")</f>
        <v>Sunday</v>
      </c>
      <c r="N5025" s="2" t="s">
        <v>69</v>
      </c>
    </row>
    <row r="5026" spans="1:14" ht="14.5" x14ac:dyDescent="0.35">
      <c r="A5026" s="2" t="s">
        <v>10082</v>
      </c>
      <c r="B5026" s="2" t="s">
        <v>10083</v>
      </c>
      <c r="C5026" s="2">
        <v>55</v>
      </c>
      <c r="D5026" s="2" t="s">
        <v>39</v>
      </c>
      <c r="E5026" s="2" t="s">
        <v>24</v>
      </c>
      <c r="F5026" s="2" t="s">
        <v>14</v>
      </c>
      <c r="G5026" s="2" t="s">
        <v>15</v>
      </c>
      <c r="H5026" s="7">
        <v>6995.04</v>
      </c>
      <c r="I5026" s="3">
        <v>45575</v>
      </c>
      <c r="J5026" s="3" t="str">
        <f>TEXT(NIgerian_Fintech[[#This Row],[TransactionDate]], "JJJJ")</f>
        <v>2024</v>
      </c>
      <c r="K5026" s="3" t="str">
        <f>TEXT(NIgerian_Fintech[[#This Row],[TransactionDate]], "MMMM")</f>
        <v>October</v>
      </c>
      <c r="L5026" s="3" t="str">
        <f>TEXT(NIgerian_Fintech[[#This Row],[TransactionDate]], "MM")</f>
        <v>10</v>
      </c>
      <c r="M5026" s="3" t="str">
        <f>TEXT(NIgerian_Fintech[[#This Row],[TransactionDate]], "tttt")</f>
        <v>Thursday</v>
      </c>
      <c r="N5026" s="2" t="s">
        <v>16</v>
      </c>
    </row>
    <row r="5027" spans="1:14" ht="14.5" x14ac:dyDescent="0.35">
      <c r="A5027" s="2" t="s">
        <v>10084</v>
      </c>
      <c r="B5027" s="2" t="s">
        <v>10085</v>
      </c>
      <c r="C5027" s="2">
        <v>42</v>
      </c>
      <c r="D5027" s="2" t="s">
        <v>39</v>
      </c>
      <c r="E5027" s="2" t="s">
        <v>64</v>
      </c>
      <c r="F5027" s="2" t="s">
        <v>14</v>
      </c>
      <c r="G5027" s="2" t="s">
        <v>15</v>
      </c>
      <c r="H5027" s="7">
        <v>1081.3599999999999</v>
      </c>
      <c r="I5027" s="3">
        <v>45467</v>
      </c>
      <c r="J5027" s="3" t="str">
        <f>TEXT(NIgerian_Fintech[[#This Row],[TransactionDate]], "JJJJ")</f>
        <v>2024</v>
      </c>
      <c r="K5027" s="3" t="str">
        <f>TEXT(NIgerian_Fintech[[#This Row],[TransactionDate]], "MMMM")</f>
        <v>June</v>
      </c>
      <c r="L5027" s="3" t="str">
        <f>TEXT(NIgerian_Fintech[[#This Row],[TransactionDate]], "MM")</f>
        <v>06</v>
      </c>
      <c r="M5027" s="3" t="str">
        <f>TEXT(NIgerian_Fintech[[#This Row],[TransactionDate]], "tttt")</f>
        <v>Monday</v>
      </c>
      <c r="N5027" s="2" t="s">
        <v>16</v>
      </c>
    </row>
    <row r="5028" spans="1:14" ht="14.5" x14ac:dyDescent="0.35">
      <c r="A5028" s="2" t="s">
        <v>10086</v>
      </c>
      <c r="B5028" s="2" t="s">
        <v>10087</v>
      </c>
      <c r="C5028" s="2">
        <v>31</v>
      </c>
      <c r="D5028" s="2" t="s">
        <v>12</v>
      </c>
      <c r="E5028" s="2" t="s">
        <v>42</v>
      </c>
      <c r="F5028" s="2" t="s">
        <v>55</v>
      </c>
      <c r="G5028" s="2" t="s">
        <v>30</v>
      </c>
      <c r="H5028" s="7">
        <v>2867.69</v>
      </c>
      <c r="I5028" s="3">
        <v>45604</v>
      </c>
      <c r="J5028" s="3" t="str">
        <f>TEXT(NIgerian_Fintech[[#This Row],[TransactionDate]], "JJJJ")</f>
        <v>2024</v>
      </c>
      <c r="K5028" s="3" t="str">
        <f>TEXT(NIgerian_Fintech[[#This Row],[TransactionDate]], "MMMM")</f>
        <v>November</v>
      </c>
      <c r="L5028" s="3" t="str">
        <f>TEXT(NIgerian_Fintech[[#This Row],[TransactionDate]], "MM")</f>
        <v>11</v>
      </c>
      <c r="M5028" s="3" t="str">
        <f>TEXT(NIgerian_Fintech[[#This Row],[TransactionDate]], "tttt")</f>
        <v>Friday</v>
      </c>
      <c r="N5028" s="2" t="s">
        <v>16</v>
      </c>
    </row>
    <row r="5029" spans="1:14" ht="14.5" x14ac:dyDescent="0.35">
      <c r="A5029" s="2" t="s">
        <v>10088</v>
      </c>
      <c r="B5029" s="2" t="s">
        <v>10089</v>
      </c>
      <c r="C5029" s="2">
        <v>28</v>
      </c>
      <c r="D5029" s="2" t="s">
        <v>39</v>
      </c>
      <c r="E5029" s="2" t="s">
        <v>42</v>
      </c>
      <c r="F5029" s="2" t="s">
        <v>55</v>
      </c>
      <c r="G5029" s="2" t="s">
        <v>20</v>
      </c>
      <c r="H5029" s="7">
        <v>4233.3999999999996</v>
      </c>
      <c r="I5029" s="3">
        <v>44991</v>
      </c>
      <c r="J5029" s="3" t="str">
        <f>TEXT(NIgerian_Fintech[[#This Row],[TransactionDate]], "JJJJ")</f>
        <v>2023</v>
      </c>
      <c r="K5029" s="3" t="str">
        <f>TEXT(NIgerian_Fintech[[#This Row],[TransactionDate]], "MMMM")</f>
        <v>March</v>
      </c>
      <c r="L5029" s="3" t="str">
        <f>TEXT(NIgerian_Fintech[[#This Row],[TransactionDate]], "MM")</f>
        <v>03</v>
      </c>
      <c r="M5029" s="3" t="str">
        <f>TEXT(NIgerian_Fintech[[#This Row],[TransactionDate]], "tttt")</f>
        <v>Monday</v>
      </c>
      <c r="N5029" s="2" t="s">
        <v>16</v>
      </c>
    </row>
    <row r="5030" spans="1:14" ht="14.5" x14ac:dyDescent="0.35">
      <c r="A5030" s="2" t="s">
        <v>10090</v>
      </c>
      <c r="B5030" s="2" t="s">
        <v>10091</v>
      </c>
      <c r="C5030" s="2">
        <v>49</v>
      </c>
      <c r="D5030" s="2" t="s">
        <v>39</v>
      </c>
      <c r="E5030" s="2" t="s">
        <v>64</v>
      </c>
      <c r="F5030" s="2" t="s">
        <v>25</v>
      </c>
      <c r="G5030" s="2" t="s">
        <v>30</v>
      </c>
      <c r="H5030" s="7">
        <v>10109.76</v>
      </c>
      <c r="I5030" s="3">
        <v>44982</v>
      </c>
      <c r="J5030" s="3" t="str">
        <f>TEXT(NIgerian_Fintech[[#This Row],[TransactionDate]], "JJJJ")</f>
        <v>2023</v>
      </c>
      <c r="K5030" s="3" t="str">
        <f>TEXT(NIgerian_Fintech[[#This Row],[TransactionDate]], "MMMM")</f>
        <v>February</v>
      </c>
      <c r="L5030" s="3" t="str">
        <f>TEXT(NIgerian_Fintech[[#This Row],[TransactionDate]], "MM")</f>
        <v>02</v>
      </c>
      <c r="M5030" s="3" t="str">
        <f>TEXT(NIgerian_Fintech[[#This Row],[TransactionDate]], "tttt")</f>
        <v>Saturday</v>
      </c>
      <c r="N5030" s="2" t="s">
        <v>16</v>
      </c>
    </row>
    <row r="5031" spans="1:14" ht="14.5" x14ac:dyDescent="0.35">
      <c r="A5031" s="2" t="s">
        <v>10092</v>
      </c>
      <c r="B5031" s="2" t="s">
        <v>10093</v>
      </c>
      <c r="C5031" s="2">
        <v>28</v>
      </c>
      <c r="D5031" s="2" t="s">
        <v>12</v>
      </c>
      <c r="E5031" s="2" t="s">
        <v>42</v>
      </c>
      <c r="F5031" s="2" t="s">
        <v>19</v>
      </c>
      <c r="G5031" s="2" t="s">
        <v>20</v>
      </c>
      <c r="H5031" s="7">
        <v>2832.17</v>
      </c>
      <c r="I5031" s="3">
        <v>45022</v>
      </c>
      <c r="J5031" s="3" t="str">
        <f>TEXT(NIgerian_Fintech[[#This Row],[TransactionDate]], "JJJJ")</f>
        <v>2023</v>
      </c>
      <c r="K5031" s="3" t="str">
        <f>TEXT(NIgerian_Fintech[[#This Row],[TransactionDate]], "MMMM")</f>
        <v>April</v>
      </c>
      <c r="L5031" s="3" t="str">
        <f>TEXT(NIgerian_Fintech[[#This Row],[TransactionDate]], "MM")</f>
        <v>04</v>
      </c>
      <c r="M5031" s="3" t="str">
        <f>TEXT(NIgerian_Fintech[[#This Row],[TransactionDate]], "tttt")</f>
        <v>Thursday</v>
      </c>
      <c r="N5031" s="2" t="s">
        <v>21</v>
      </c>
    </row>
    <row r="5032" spans="1:14" ht="14.5" x14ac:dyDescent="0.35">
      <c r="A5032" s="2" t="s">
        <v>10094</v>
      </c>
      <c r="B5032" s="2" t="s">
        <v>10095</v>
      </c>
      <c r="C5032" s="2">
        <v>35</v>
      </c>
      <c r="D5032" s="2" t="s">
        <v>39</v>
      </c>
      <c r="E5032" s="2" t="s">
        <v>13</v>
      </c>
      <c r="F5032" s="2" t="s">
        <v>14</v>
      </c>
      <c r="G5032" s="2" t="s">
        <v>15</v>
      </c>
      <c r="H5032" s="7">
        <v>2664.8</v>
      </c>
      <c r="I5032" s="3">
        <v>45141</v>
      </c>
      <c r="J5032" s="3" t="str">
        <f>TEXT(NIgerian_Fintech[[#This Row],[TransactionDate]], "JJJJ")</f>
        <v>2023</v>
      </c>
      <c r="K5032" s="3" t="str">
        <f>TEXT(NIgerian_Fintech[[#This Row],[TransactionDate]], "MMMM")</f>
        <v>August</v>
      </c>
      <c r="L5032" s="3" t="str">
        <f>TEXT(NIgerian_Fintech[[#This Row],[TransactionDate]], "MM")</f>
        <v>08</v>
      </c>
      <c r="M5032" s="3" t="str">
        <f>TEXT(NIgerian_Fintech[[#This Row],[TransactionDate]], "tttt")</f>
        <v>Thursday</v>
      </c>
      <c r="N5032" s="2" t="s">
        <v>21</v>
      </c>
    </row>
    <row r="5033" spans="1:14" ht="14.5" x14ac:dyDescent="0.35">
      <c r="A5033" s="2" t="s">
        <v>10096</v>
      </c>
      <c r="B5033" s="2" t="s">
        <v>10097</v>
      </c>
      <c r="C5033" s="2">
        <v>44</v>
      </c>
      <c r="D5033" s="2" t="s">
        <v>12</v>
      </c>
      <c r="E5033" s="2" t="s">
        <v>64</v>
      </c>
      <c r="F5033" s="2" t="s">
        <v>25</v>
      </c>
      <c r="G5033" s="2" t="s">
        <v>20</v>
      </c>
      <c r="H5033" s="7">
        <v>3371.55</v>
      </c>
      <c r="I5033" s="3">
        <v>44984</v>
      </c>
      <c r="J5033" s="3" t="str">
        <f>TEXT(NIgerian_Fintech[[#This Row],[TransactionDate]], "JJJJ")</f>
        <v>2023</v>
      </c>
      <c r="K5033" s="3" t="str">
        <f>TEXT(NIgerian_Fintech[[#This Row],[TransactionDate]], "MMMM")</f>
        <v>February</v>
      </c>
      <c r="L5033" s="3" t="str">
        <f>TEXT(NIgerian_Fintech[[#This Row],[TransactionDate]], "MM")</f>
        <v>02</v>
      </c>
      <c r="M5033" s="3" t="str">
        <f>TEXT(NIgerian_Fintech[[#This Row],[TransactionDate]], "tttt")</f>
        <v>Monday</v>
      </c>
      <c r="N5033" s="2" t="s">
        <v>16</v>
      </c>
    </row>
    <row r="5034" spans="1:14" ht="14.5" x14ac:dyDescent="0.35">
      <c r="A5034" s="2" t="s">
        <v>10098</v>
      </c>
      <c r="B5034" s="2" t="s">
        <v>10099</v>
      </c>
      <c r="C5034" s="2">
        <v>35</v>
      </c>
      <c r="D5034" s="2" t="s">
        <v>39</v>
      </c>
      <c r="E5034" s="2" t="s">
        <v>64</v>
      </c>
      <c r="F5034" s="2" t="s">
        <v>14</v>
      </c>
      <c r="G5034" s="2" t="s">
        <v>26</v>
      </c>
      <c r="H5034" s="7">
        <v>8977.86</v>
      </c>
      <c r="I5034" s="3">
        <v>45418</v>
      </c>
      <c r="J5034" s="3" t="str">
        <f>TEXT(NIgerian_Fintech[[#This Row],[TransactionDate]], "JJJJ")</f>
        <v>2024</v>
      </c>
      <c r="K5034" s="3" t="str">
        <f>TEXT(NIgerian_Fintech[[#This Row],[TransactionDate]], "MMMM")</f>
        <v>May</v>
      </c>
      <c r="L5034" s="3" t="str">
        <f>TEXT(NIgerian_Fintech[[#This Row],[TransactionDate]], "MM")</f>
        <v>05</v>
      </c>
      <c r="M5034" s="3" t="str">
        <f>TEXT(NIgerian_Fintech[[#This Row],[TransactionDate]], "tttt")</f>
        <v>Monday</v>
      </c>
      <c r="N5034" s="2" t="s">
        <v>16</v>
      </c>
    </row>
    <row r="5035" spans="1:14" ht="14.5" x14ac:dyDescent="0.35">
      <c r="A5035" s="2" t="s">
        <v>10100</v>
      </c>
      <c r="B5035" s="2" t="s">
        <v>10101</v>
      </c>
      <c r="C5035" s="2">
        <v>40</v>
      </c>
      <c r="D5035" s="2" t="s">
        <v>12</v>
      </c>
      <c r="E5035" s="2" t="s">
        <v>42</v>
      </c>
      <c r="F5035" s="2" t="s">
        <v>55</v>
      </c>
      <c r="G5035" s="2" t="s">
        <v>26</v>
      </c>
      <c r="H5035" s="7">
        <v>6785.15</v>
      </c>
      <c r="I5035" s="3">
        <v>45331</v>
      </c>
      <c r="J5035" s="3" t="str">
        <f>TEXT(NIgerian_Fintech[[#This Row],[TransactionDate]], "JJJJ")</f>
        <v>2024</v>
      </c>
      <c r="K5035" s="3" t="str">
        <f>TEXT(NIgerian_Fintech[[#This Row],[TransactionDate]], "MMMM")</f>
        <v>February</v>
      </c>
      <c r="L5035" s="3" t="str">
        <f>TEXT(NIgerian_Fintech[[#This Row],[TransactionDate]], "MM")</f>
        <v>02</v>
      </c>
      <c r="M5035" s="3" t="str">
        <f>TEXT(NIgerian_Fintech[[#This Row],[TransactionDate]], "tttt")</f>
        <v>Friday</v>
      </c>
      <c r="N5035" s="2" t="s">
        <v>16</v>
      </c>
    </row>
    <row r="5036" spans="1:14" ht="14.5" x14ac:dyDescent="0.35">
      <c r="A5036" s="2" t="s">
        <v>10102</v>
      </c>
      <c r="B5036" s="2" t="s">
        <v>10103</v>
      </c>
      <c r="C5036" s="2">
        <v>28</v>
      </c>
      <c r="D5036" s="2" t="s">
        <v>12</v>
      </c>
      <c r="E5036" s="2" t="s">
        <v>74</v>
      </c>
      <c r="F5036" s="2" t="s">
        <v>19</v>
      </c>
      <c r="G5036" s="2" t="s">
        <v>15</v>
      </c>
      <c r="H5036" s="7">
        <v>18428.59</v>
      </c>
      <c r="I5036" s="3">
        <v>45110</v>
      </c>
      <c r="J5036" s="3" t="str">
        <f>TEXT(NIgerian_Fintech[[#This Row],[TransactionDate]], "JJJJ")</f>
        <v>2023</v>
      </c>
      <c r="K5036" s="3" t="str">
        <f>TEXT(NIgerian_Fintech[[#This Row],[TransactionDate]], "MMMM")</f>
        <v>July</v>
      </c>
      <c r="L5036" s="3" t="str">
        <f>TEXT(NIgerian_Fintech[[#This Row],[TransactionDate]], "MM")</f>
        <v>07</v>
      </c>
      <c r="M5036" s="3" t="str">
        <f>TEXT(NIgerian_Fintech[[#This Row],[TransactionDate]], "tttt")</f>
        <v>Monday</v>
      </c>
      <c r="N5036" s="2" t="s">
        <v>16</v>
      </c>
    </row>
    <row r="5037" spans="1:14" ht="14.5" x14ac:dyDescent="0.35">
      <c r="A5037" s="2" t="s">
        <v>10104</v>
      </c>
      <c r="B5037" s="2" t="s">
        <v>10105</v>
      </c>
      <c r="C5037" s="2">
        <v>38</v>
      </c>
      <c r="D5037" s="2" t="s">
        <v>39</v>
      </c>
      <c r="E5037" s="2" t="s">
        <v>24</v>
      </c>
      <c r="F5037" s="2" t="s">
        <v>49</v>
      </c>
      <c r="G5037" s="2" t="s">
        <v>36</v>
      </c>
      <c r="H5037" s="7">
        <v>11971.04</v>
      </c>
      <c r="I5037" s="3">
        <v>45208</v>
      </c>
      <c r="J5037" s="3" t="str">
        <f>TEXT(NIgerian_Fintech[[#This Row],[TransactionDate]], "JJJJ")</f>
        <v>2023</v>
      </c>
      <c r="K5037" s="3" t="str">
        <f>TEXT(NIgerian_Fintech[[#This Row],[TransactionDate]], "MMMM")</f>
        <v>October</v>
      </c>
      <c r="L5037" s="3" t="str">
        <f>TEXT(NIgerian_Fintech[[#This Row],[TransactionDate]], "MM")</f>
        <v>10</v>
      </c>
      <c r="M5037" s="3" t="str">
        <f>TEXT(NIgerian_Fintech[[#This Row],[TransactionDate]], "tttt")</f>
        <v>Monday</v>
      </c>
      <c r="N5037" s="2" t="s">
        <v>16</v>
      </c>
    </row>
    <row r="5038" spans="1:14" ht="14.5" x14ac:dyDescent="0.35">
      <c r="A5038" s="2" t="s">
        <v>10106</v>
      </c>
      <c r="B5038" s="2" t="s">
        <v>10107</v>
      </c>
      <c r="C5038" s="2">
        <v>61</v>
      </c>
      <c r="D5038" s="2" t="s">
        <v>12</v>
      </c>
      <c r="E5038" s="2" t="s">
        <v>42</v>
      </c>
      <c r="F5038" s="2" t="s">
        <v>19</v>
      </c>
      <c r="G5038" s="2" t="s">
        <v>26</v>
      </c>
      <c r="H5038" s="7">
        <v>10990.78</v>
      </c>
      <c r="I5038" s="3">
        <v>45647</v>
      </c>
      <c r="J5038" s="3" t="str">
        <f>TEXT(NIgerian_Fintech[[#This Row],[TransactionDate]], "JJJJ")</f>
        <v>2024</v>
      </c>
      <c r="K5038" s="3" t="str">
        <f>TEXT(NIgerian_Fintech[[#This Row],[TransactionDate]], "MMMM")</f>
        <v>December</v>
      </c>
      <c r="L5038" s="3" t="str">
        <f>TEXT(NIgerian_Fintech[[#This Row],[TransactionDate]], "MM")</f>
        <v>12</v>
      </c>
      <c r="M5038" s="3" t="str">
        <f>TEXT(NIgerian_Fintech[[#This Row],[TransactionDate]], "tttt")</f>
        <v>Saturday</v>
      </c>
      <c r="N5038" s="2" t="s">
        <v>16</v>
      </c>
    </row>
    <row r="5039" spans="1:14" ht="14.5" x14ac:dyDescent="0.35">
      <c r="A5039" s="2" t="s">
        <v>10108</v>
      </c>
      <c r="B5039" s="2" t="s">
        <v>10109</v>
      </c>
      <c r="C5039" s="2">
        <v>22</v>
      </c>
      <c r="D5039" s="2" t="s">
        <v>12</v>
      </c>
      <c r="E5039" s="2" t="s">
        <v>93</v>
      </c>
      <c r="F5039" s="2" t="s">
        <v>35</v>
      </c>
      <c r="G5039" s="2" t="s">
        <v>15</v>
      </c>
      <c r="H5039" s="7">
        <v>1680.05</v>
      </c>
      <c r="I5039" s="3">
        <v>45089</v>
      </c>
      <c r="J5039" s="3" t="str">
        <f>TEXT(NIgerian_Fintech[[#This Row],[TransactionDate]], "JJJJ")</f>
        <v>2023</v>
      </c>
      <c r="K5039" s="3" t="str">
        <f>TEXT(NIgerian_Fintech[[#This Row],[TransactionDate]], "MMMM")</f>
        <v>June</v>
      </c>
      <c r="L5039" s="3" t="str">
        <f>TEXT(NIgerian_Fintech[[#This Row],[TransactionDate]], "MM")</f>
        <v>06</v>
      </c>
      <c r="M5039" s="3" t="str">
        <f>TEXT(NIgerian_Fintech[[#This Row],[TransactionDate]], "tttt")</f>
        <v>Monday</v>
      </c>
      <c r="N5039" s="2" t="s">
        <v>16</v>
      </c>
    </row>
    <row r="5040" spans="1:14" ht="14.5" x14ac:dyDescent="0.35">
      <c r="A5040" s="2" t="s">
        <v>10110</v>
      </c>
      <c r="B5040" s="2" t="s">
        <v>10111</v>
      </c>
      <c r="C5040" s="2">
        <v>40</v>
      </c>
      <c r="D5040" s="2" t="s">
        <v>39</v>
      </c>
      <c r="E5040" s="2" t="s">
        <v>74</v>
      </c>
      <c r="F5040" s="2" t="s">
        <v>49</v>
      </c>
      <c r="G5040" s="2" t="s">
        <v>30</v>
      </c>
      <c r="H5040" s="7">
        <v>568.11</v>
      </c>
      <c r="I5040" s="3">
        <v>45015</v>
      </c>
      <c r="J5040" s="3" t="str">
        <f>TEXT(NIgerian_Fintech[[#This Row],[TransactionDate]], "JJJJ")</f>
        <v>2023</v>
      </c>
      <c r="K5040" s="3" t="str">
        <f>TEXT(NIgerian_Fintech[[#This Row],[TransactionDate]], "MMMM")</f>
        <v>March</v>
      </c>
      <c r="L5040" s="3" t="str">
        <f>TEXT(NIgerian_Fintech[[#This Row],[TransactionDate]], "MM")</f>
        <v>03</v>
      </c>
      <c r="M5040" s="3" t="str">
        <f>TEXT(NIgerian_Fintech[[#This Row],[TransactionDate]], "tttt")</f>
        <v>Thursday</v>
      </c>
      <c r="N5040" s="2" t="s">
        <v>16</v>
      </c>
    </row>
    <row r="5041" spans="1:14" ht="14.5" x14ac:dyDescent="0.35">
      <c r="A5041" s="2" t="s">
        <v>10112</v>
      </c>
      <c r="B5041" s="2" t="s">
        <v>10113</v>
      </c>
      <c r="C5041" s="2">
        <v>58</v>
      </c>
      <c r="D5041" s="2" t="s">
        <v>39</v>
      </c>
      <c r="E5041" s="2" t="s">
        <v>64</v>
      </c>
      <c r="F5041" s="2" t="s">
        <v>25</v>
      </c>
      <c r="G5041" s="2" t="s">
        <v>36</v>
      </c>
      <c r="H5041" s="7">
        <v>7133.48</v>
      </c>
      <c r="I5041" s="3">
        <v>45023</v>
      </c>
      <c r="J5041" s="3" t="str">
        <f>TEXT(NIgerian_Fintech[[#This Row],[TransactionDate]], "JJJJ")</f>
        <v>2023</v>
      </c>
      <c r="K5041" s="3" t="str">
        <f>TEXT(NIgerian_Fintech[[#This Row],[TransactionDate]], "MMMM")</f>
        <v>April</v>
      </c>
      <c r="L5041" s="3" t="str">
        <f>TEXT(NIgerian_Fintech[[#This Row],[TransactionDate]], "MM")</f>
        <v>04</v>
      </c>
      <c r="M5041" s="3" t="str">
        <f>TEXT(NIgerian_Fintech[[#This Row],[TransactionDate]], "tttt")</f>
        <v>Friday</v>
      </c>
      <c r="N5041" s="2" t="s">
        <v>16</v>
      </c>
    </row>
    <row r="5042" spans="1:14" ht="14.5" x14ac:dyDescent="0.35">
      <c r="A5042" s="2" t="s">
        <v>10114</v>
      </c>
      <c r="B5042" s="2" t="s">
        <v>10115</v>
      </c>
      <c r="C5042" s="2">
        <v>42</v>
      </c>
      <c r="D5042" s="2" t="s">
        <v>12</v>
      </c>
      <c r="E5042" s="2" t="s">
        <v>74</v>
      </c>
      <c r="F5042" s="2" t="s">
        <v>49</v>
      </c>
      <c r="G5042" s="2" t="s">
        <v>26</v>
      </c>
      <c r="H5042" s="7">
        <v>743.37</v>
      </c>
      <c r="I5042" s="3">
        <v>45513</v>
      </c>
      <c r="J5042" s="3" t="str">
        <f>TEXT(NIgerian_Fintech[[#This Row],[TransactionDate]], "JJJJ")</f>
        <v>2024</v>
      </c>
      <c r="K5042" s="3" t="str">
        <f>TEXT(NIgerian_Fintech[[#This Row],[TransactionDate]], "MMMM")</f>
        <v>August</v>
      </c>
      <c r="L5042" s="3" t="str">
        <f>TEXT(NIgerian_Fintech[[#This Row],[TransactionDate]], "MM")</f>
        <v>08</v>
      </c>
      <c r="M5042" s="3" t="str">
        <f>TEXT(NIgerian_Fintech[[#This Row],[TransactionDate]], "tttt")</f>
        <v>Friday</v>
      </c>
      <c r="N5042" s="2" t="s">
        <v>16</v>
      </c>
    </row>
    <row r="5043" spans="1:14" ht="14.5" x14ac:dyDescent="0.35">
      <c r="A5043" s="2" t="s">
        <v>10116</v>
      </c>
      <c r="B5043" s="2" t="s">
        <v>10117</v>
      </c>
      <c r="C5043" s="2">
        <v>58</v>
      </c>
      <c r="D5043" s="2" t="s">
        <v>39</v>
      </c>
      <c r="E5043" s="2" t="s">
        <v>13</v>
      </c>
      <c r="F5043" s="2" t="s">
        <v>49</v>
      </c>
      <c r="G5043" s="2" t="s">
        <v>15</v>
      </c>
      <c r="H5043" s="7">
        <v>4525.8500000000004</v>
      </c>
      <c r="I5043" s="3">
        <v>45014</v>
      </c>
      <c r="J5043" s="3" t="str">
        <f>TEXT(NIgerian_Fintech[[#This Row],[TransactionDate]], "JJJJ")</f>
        <v>2023</v>
      </c>
      <c r="K5043" s="3" t="str">
        <f>TEXT(NIgerian_Fintech[[#This Row],[TransactionDate]], "MMMM")</f>
        <v>March</v>
      </c>
      <c r="L5043" s="3" t="str">
        <f>TEXT(NIgerian_Fintech[[#This Row],[TransactionDate]], "MM")</f>
        <v>03</v>
      </c>
      <c r="M5043" s="3" t="str">
        <f>TEXT(NIgerian_Fintech[[#This Row],[TransactionDate]], "tttt")</f>
        <v>Wednesday</v>
      </c>
      <c r="N5043" s="2" t="s">
        <v>69</v>
      </c>
    </row>
    <row r="5044" spans="1:14" ht="14.5" x14ac:dyDescent="0.35">
      <c r="A5044" s="2" t="s">
        <v>10118</v>
      </c>
      <c r="B5044" s="2" t="s">
        <v>10119</v>
      </c>
      <c r="C5044" s="2">
        <v>27</v>
      </c>
      <c r="D5044" s="2" t="s">
        <v>12</v>
      </c>
      <c r="E5044" s="2" t="s">
        <v>52</v>
      </c>
      <c r="F5044" s="2" t="s">
        <v>25</v>
      </c>
      <c r="G5044" s="2" t="s">
        <v>15</v>
      </c>
      <c r="H5044" s="7">
        <v>264.58999999999997</v>
      </c>
      <c r="I5044" s="3">
        <v>45444</v>
      </c>
      <c r="J5044" s="3" t="str">
        <f>TEXT(NIgerian_Fintech[[#This Row],[TransactionDate]], "JJJJ")</f>
        <v>2024</v>
      </c>
      <c r="K5044" s="3" t="str">
        <f>TEXT(NIgerian_Fintech[[#This Row],[TransactionDate]], "MMMM")</f>
        <v>June</v>
      </c>
      <c r="L5044" s="3" t="str">
        <f>TEXT(NIgerian_Fintech[[#This Row],[TransactionDate]], "MM")</f>
        <v>06</v>
      </c>
      <c r="M5044" s="3" t="str">
        <f>TEXT(NIgerian_Fintech[[#This Row],[TransactionDate]], "tttt")</f>
        <v>Saturday</v>
      </c>
      <c r="N5044" s="2" t="s">
        <v>16</v>
      </c>
    </row>
    <row r="5045" spans="1:14" ht="14.5" x14ac:dyDescent="0.35">
      <c r="A5045" s="2" t="s">
        <v>10120</v>
      </c>
      <c r="B5045" s="2" t="s">
        <v>10121</v>
      </c>
      <c r="C5045" s="2">
        <v>39</v>
      </c>
      <c r="D5045" s="2" t="s">
        <v>12</v>
      </c>
      <c r="E5045" s="2" t="s">
        <v>74</v>
      </c>
      <c r="F5045" s="2" t="s">
        <v>19</v>
      </c>
      <c r="G5045" s="2" t="s">
        <v>30</v>
      </c>
      <c r="H5045" s="7">
        <v>1945.67</v>
      </c>
      <c r="I5045" s="3">
        <v>45594</v>
      </c>
      <c r="J5045" s="3" t="str">
        <f>TEXT(NIgerian_Fintech[[#This Row],[TransactionDate]], "JJJJ")</f>
        <v>2024</v>
      </c>
      <c r="K5045" s="3" t="str">
        <f>TEXT(NIgerian_Fintech[[#This Row],[TransactionDate]], "MMMM")</f>
        <v>October</v>
      </c>
      <c r="L5045" s="3" t="str">
        <f>TEXT(NIgerian_Fintech[[#This Row],[TransactionDate]], "MM")</f>
        <v>10</v>
      </c>
      <c r="M5045" s="3" t="str">
        <f>TEXT(NIgerian_Fintech[[#This Row],[TransactionDate]], "tttt")</f>
        <v>Tuesday</v>
      </c>
      <c r="N5045" s="2" t="s">
        <v>16</v>
      </c>
    </row>
    <row r="5046" spans="1:14" ht="14.5" x14ac:dyDescent="0.35">
      <c r="A5046" s="2" t="s">
        <v>10122</v>
      </c>
      <c r="B5046" s="2" t="s">
        <v>10123</v>
      </c>
      <c r="C5046" s="2">
        <v>36</v>
      </c>
      <c r="D5046" s="2" t="s">
        <v>39</v>
      </c>
      <c r="E5046" s="2" t="s">
        <v>93</v>
      </c>
      <c r="F5046" s="2" t="s">
        <v>25</v>
      </c>
      <c r="G5046" s="2" t="s">
        <v>30</v>
      </c>
      <c r="H5046" s="7">
        <v>1169.47</v>
      </c>
      <c r="I5046" s="3">
        <v>44989</v>
      </c>
      <c r="J5046" s="3" t="str">
        <f>TEXT(NIgerian_Fintech[[#This Row],[TransactionDate]], "JJJJ")</f>
        <v>2023</v>
      </c>
      <c r="K5046" s="3" t="str">
        <f>TEXT(NIgerian_Fintech[[#This Row],[TransactionDate]], "MMMM")</f>
        <v>March</v>
      </c>
      <c r="L5046" s="3" t="str">
        <f>TEXT(NIgerian_Fintech[[#This Row],[TransactionDate]], "MM")</f>
        <v>03</v>
      </c>
      <c r="M5046" s="3" t="str">
        <f>TEXT(NIgerian_Fintech[[#This Row],[TransactionDate]], "tttt")</f>
        <v>Saturday</v>
      </c>
      <c r="N5046" s="2" t="s">
        <v>16</v>
      </c>
    </row>
    <row r="5047" spans="1:14" ht="14.5" x14ac:dyDescent="0.35">
      <c r="A5047" s="2" t="s">
        <v>10124</v>
      </c>
      <c r="B5047" s="2" t="s">
        <v>10125</v>
      </c>
      <c r="C5047" s="2">
        <v>18</v>
      </c>
      <c r="D5047" s="2" t="s">
        <v>39</v>
      </c>
      <c r="E5047" s="2" t="s">
        <v>52</v>
      </c>
      <c r="F5047" s="2" t="s">
        <v>35</v>
      </c>
      <c r="G5047" s="2" t="s">
        <v>36</v>
      </c>
      <c r="H5047" s="7">
        <v>16143.75</v>
      </c>
      <c r="I5047" s="3">
        <v>45467</v>
      </c>
      <c r="J5047" s="3" t="str">
        <f>TEXT(NIgerian_Fintech[[#This Row],[TransactionDate]], "JJJJ")</f>
        <v>2024</v>
      </c>
      <c r="K5047" s="3" t="str">
        <f>TEXT(NIgerian_Fintech[[#This Row],[TransactionDate]], "MMMM")</f>
        <v>June</v>
      </c>
      <c r="L5047" s="3" t="str">
        <f>TEXT(NIgerian_Fintech[[#This Row],[TransactionDate]], "MM")</f>
        <v>06</v>
      </c>
      <c r="M5047" s="3" t="str">
        <f>TEXT(NIgerian_Fintech[[#This Row],[TransactionDate]], "tttt")</f>
        <v>Monday</v>
      </c>
      <c r="N5047" s="2" t="s">
        <v>16</v>
      </c>
    </row>
    <row r="5048" spans="1:14" ht="14.5" x14ac:dyDescent="0.35">
      <c r="A5048" s="2" t="s">
        <v>10126</v>
      </c>
      <c r="B5048" s="2" t="s">
        <v>10127</v>
      </c>
      <c r="C5048" s="2">
        <v>24</v>
      </c>
      <c r="D5048" s="2" t="s">
        <v>12</v>
      </c>
      <c r="E5048" s="2" t="s">
        <v>13</v>
      </c>
      <c r="F5048" s="2" t="s">
        <v>55</v>
      </c>
      <c r="G5048" s="2" t="s">
        <v>26</v>
      </c>
      <c r="H5048" s="7">
        <v>4248.41</v>
      </c>
      <c r="I5048" s="3">
        <v>45117</v>
      </c>
      <c r="J5048" s="3" t="str">
        <f>TEXT(NIgerian_Fintech[[#This Row],[TransactionDate]], "JJJJ")</f>
        <v>2023</v>
      </c>
      <c r="K5048" s="3" t="str">
        <f>TEXT(NIgerian_Fintech[[#This Row],[TransactionDate]], "MMMM")</f>
        <v>July</v>
      </c>
      <c r="L5048" s="3" t="str">
        <f>TEXT(NIgerian_Fintech[[#This Row],[TransactionDate]], "MM")</f>
        <v>07</v>
      </c>
      <c r="M5048" s="3" t="str">
        <f>TEXT(NIgerian_Fintech[[#This Row],[TransactionDate]], "tttt")</f>
        <v>Monday</v>
      </c>
      <c r="N5048" s="2" t="s">
        <v>16</v>
      </c>
    </row>
    <row r="5049" spans="1:14" ht="14.5" x14ac:dyDescent="0.35">
      <c r="A5049" s="2" t="s">
        <v>10128</v>
      </c>
      <c r="B5049" s="2" t="s">
        <v>10129</v>
      </c>
      <c r="C5049" s="2">
        <v>21</v>
      </c>
      <c r="D5049" s="2" t="s">
        <v>39</v>
      </c>
      <c r="E5049" s="2" t="s">
        <v>93</v>
      </c>
      <c r="F5049" s="2" t="s">
        <v>55</v>
      </c>
      <c r="G5049" s="2" t="s">
        <v>15</v>
      </c>
      <c r="H5049" s="7">
        <v>821.29</v>
      </c>
      <c r="I5049" s="3">
        <v>45642</v>
      </c>
      <c r="J5049" s="3" t="str">
        <f>TEXT(NIgerian_Fintech[[#This Row],[TransactionDate]], "JJJJ")</f>
        <v>2024</v>
      </c>
      <c r="K5049" s="3" t="str">
        <f>TEXT(NIgerian_Fintech[[#This Row],[TransactionDate]], "MMMM")</f>
        <v>December</v>
      </c>
      <c r="L5049" s="3" t="str">
        <f>TEXT(NIgerian_Fintech[[#This Row],[TransactionDate]], "MM")</f>
        <v>12</v>
      </c>
      <c r="M5049" s="3" t="str">
        <f>TEXT(NIgerian_Fintech[[#This Row],[TransactionDate]], "tttt")</f>
        <v>Monday</v>
      </c>
      <c r="N5049" s="2" t="s">
        <v>16</v>
      </c>
    </row>
    <row r="5050" spans="1:14" ht="14.5" x14ac:dyDescent="0.35">
      <c r="A5050" s="2" t="s">
        <v>10130</v>
      </c>
      <c r="B5050" s="2" t="s">
        <v>10131</v>
      </c>
      <c r="C5050" s="2">
        <v>18</v>
      </c>
      <c r="D5050" s="2" t="s">
        <v>39</v>
      </c>
      <c r="E5050" s="2" t="s">
        <v>29</v>
      </c>
      <c r="F5050" s="2" t="s">
        <v>49</v>
      </c>
      <c r="G5050" s="2" t="s">
        <v>36</v>
      </c>
      <c r="H5050" s="7">
        <v>3085.38</v>
      </c>
      <c r="I5050" s="3">
        <v>45204</v>
      </c>
      <c r="J5050" s="3" t="str">
        <f>TEXT(NIgerian_Fintech[[#This Row],[TransactionDate]], "JJJJ")</f>
        <v>2023</v>
      </c>
      <c r="K5050" s="3" t="str">
        <f>TEXT(NIgerian_Fintech[[#This Row],[TransactionDate]], "MMMM")</f>
        <v>October</v>
      </c>
      <c r="L5050" s="3" t="str">
        <f>TEXT(NIgerian_Fintech[[#This Row],[TransactionDate]], "MM")</f>
        <v>10</v>
      </c>
      <c r="M5050" s="3" t="str">
        <f>TEXT(NIgerian_Fintech[[#This Row],[TransactionDate]], "tttt")</f>
        <v>Thursday</v>
      </c>
      <c r="N5050" s="2" t="s">
        <v>16</v>
      </c>
    </row>
    <row r="5051" spans="1:14" ht="14.5" x14ac:dyDescent="0.35">
      <c r="A5051" s="2" t="s">
        <v>10132</v>
      </c>
      <c r="B5051" s="2" t="s">
        <v>10133</v>
      </c>
      <c r="C5051" s="2">
        <v>32</v>
      </c>
      <c r="D5051" s="2" t="s">
        <v>12</v>
      </c>
      <c r="E5051" s="2" t="s">
        <v>52</v>
      </c>
      <c r="F5051" s="2" t="s">
        <v>25</v>
      </c>
      <c r="G5051" s="2" t="s">
        <v>36</v>
      </c>
      <c r="H5051" s="7">
        <v>11482.48</v>
      </c>
      <c r="I5051" s="3">
        <v>45465</v>
      </c>
      <c r="J5051" s="3" t="str">
        <f>TEXT(NIgerian_Fintech[[#This Row],[TransactionDate]], "JJJJ")</f>
        <v>2024</v>
      </c>
      <c r="K5051" s="3" t="str">
        <f>TEXT(NIgerian_Fintech[[#This Row],[TransactionDate]], "MMMM")</f>
        <v>June</v>
      </c>
      <c r="L5051" s="3" t="str">
        <f>TEXT(NIgerian_Fintech[[#This Row],[TransactionDate]], "MM")</f>
        <v>06</v>
      </c>
      <c r="M5051" s="3" t="str">
        <f>TEXT(NIgerian_Fintech[[#This Row],[TransactionDate]], "tttt")</f>
        <v>Saturday</v>
      </c>
      <c r="N5051" s="2" t="s">
        <v>16</v>
      </c>
    </row>
    <row r="5052" spans="1:14" ht="14.5" x14ac:dyDescent="0.35">
      <c r="A5052" s="2" t="s">
        <v>10134</v>
      </c>
      <c r="B5052" s="2" t="s">
        <v>10135</v>
      </c>
      <c r="C5052" s="2">
        <v>57</v>
      </c>
      <c r="D5052" s="2" t="s">
        <v>12</v>
      </c>
      <c r="E5052" s="2" t="s">
        <v>29</v>
      </c>
      <c r="F5052" s="2" t="s">
        <v>25</v>
      </c>
      <c r="G5052" s="2" t="s">
        <v>30</v>
      </c>
      <c r="H5052" s="7">
        <v>13689.86</v>
      </c>
      <c r="I5052" s="3">
        <v>45011</v>
      </c>
      <c r="J5052" s="3" t="str">
        <f>TEXT(NIgerian_Fintech[[#This Row],[TransactionDate]], "JJJJ")</f>
        <v>2023</v>
      </c>
      <c r="K5052" s="3" t="str">
        <f>TEXT(NIgerian_Fintech[[#This Row],[TransactionDate]], "MMMM")</f>
        <v>March</v>
      </c>
      <c r="L5052" s="3" t="str">
        <f>TEXT(NIgerian_Fintech[[#This Row],[TransactionDate]], "MM")</f>
        <v>03</v>
      </c>
      <c r="M5052" s="3" t="str">
        <f>TEXT(NIgerian_Fintech[[#This Row],[TransactionDate]], "tttt")</f>
        <v>Sunday</v>
      </c>
      <c r="N5052" s="2" t="s">
        <v>16</v>
      </c>
    </row>
    <row r="5053" spans="1:14" ht="14.5" x14ac:dyDescent="0.35">
      <c r="A5053" s="2" t="s">
        <v>10136</v>
      </c>
      <c r="B5053" s="2" t="s">
        <v>10137</v>
      </c>
      <c r="C5053" s="2">
        <v>29</v>
      </c>
      <c r="D5053" s="2" t="s">
        <v>12</v>
      </c>
      <c r="E5053" s="2" t="s">
        <v>13</v>
      </c>
      <c r="F5053" s="2" t="s">
        <v>25</v>
      </c>
      <c r="G5053" s="2" t="s">
        <v>15</v>
      </c>
      <c r="H5053" s="7">
        <v>1276.8</v>
      </c>
      <c r="I5053" s="3">
        <v>45261</v>
      </c>
      <c r="J5053" s="3" t="str">
        <f>TEXT(NIgerian_Fintech[[#This Row],[TransactionDate]], "JJJJ")</f>
        <v>2023</v>
      </c>
      <c r="K5053" s="3" t="str">
        <f>TEXT(NIgerian_Fintech[[#This Row],[TransactionDate]], "MMMM")</f>
        <v>December</v>
      </c>
      <c r="L5053" s="3" t="str">
        <f>TEXT(NIgerian_Fintech[[#This Row],[TransactionDate]], "MM")</f>
        <v>12</v>
      </c>
      <c r="M5053" s="3" t="str">
        <f>TEXT(NIgerian_Fintech[[#This Row],[TransactionDate]], "tttt")</f>
        <v>Friday</v>
      </c>
      <c r="N5053" s="2" t="s">
        <v>16</v>
      </c>
    </row>
    <row r="5054" spans="1:14" ht="14.5" x14ac:dyDescent="0.35">
      <c r="A5054" s="2" t="s">
        <v>10138</v>
      </c>
      <c r="B5054" s="2" t="s">
        <v>10139</v>
      </c>
      <c r="C5054" s="2">
        <v>39</v>
      </c>
      <c r="D5054" s="2" t="s">
        <v>12</v>
      </c>
      <c r="E5054" s="2" t="s">
        <v>52</v>
      </c>
      <c r="F5054" s="2" t="s">
        <v>35</v>
      </c>
      <c r="G5054" s="2" t="s">
        <v>20</v>
      </c>
      <c r="H5054" s="7">
        <v>15076.33</v>
      </c>
      <c r="I5054" s="3">
        <v>45367</v>
      </c>
      <c r="J5054" s="3" t="str">
        <f>TEXT(NIgerian_Fintech[[#This Row],[TransactionDate]], "JJJJ")</f>
        <v>2024</v>
      </c>
      <c r="K5054" s="3" t="str">
        <f>TEXT(NIgerian_Fintech[[#This Row],[TransactionDate]], "MMMM")</f>
        <v>March</v>
      </c>
      <c r="L5054" s="3" t="str">
        <f>TEXT(NIgerian_Fintech[[#This Row],[TransactionDate]], "MM")</f>
        <v>03</v>
      </c>
      <c r="M5054" s="3" t="str">
        <f>TEXT(NIgerian_Fintech[[#This Row],[TransactionDate]], "tttt")</f>
        <v>Saturday</v>
      </c>
      <c r="N5054" s="2" t="s">
        <v>16</v>
      </c>
    </row>
    <row r="5055" spans="1:14" ht="14.5" x14ac:dyDescent="0.35">
      <c r="A5055" s="2" t="s">
        <v>10140</v>
      </c>
      <c r="B5055" s="2" t="s">
        <v>10141</v>
      </c>
      <c r="C5055" s="2">
        <v>39</v>
      </c>
      <c r="D5055" s="2" t="s">
        <v>12</v>
      </c>
      <c r="E5055" s="2" t="s">
        <v>52</v>
      </c>
      <c r="F5055" s="2" t="s">
        <v>35</v>
      </c>
      <c r="G5055" s="2" t="s">
        <v>30</v>
      </c>
      <c r="H5055" s="7">
        <v>4629.2299999999996</v>
      </c>
      <c r="I5055" s="3">
        <v>45648</v>
      </c>
      <c r="J5055" s="3" t="str">
        <f>TEXT(NIgerian_Fintech[[#This Row],[TransactionDate]], "JJJJ")</f>
        <v>2024</v>
      </c>
      <c r="K5055" s="3" t="str">
        <f>TEXT(NIgerian_Fintech[[#This Row],[TransactionDate]], "MMMM")</f>
        <v>December</v>
      </c>
      <c r="L5055" s="3" t="str">
        <f>TEXT(NIgerian_Fintech[[#This Row],[TransactionDate]], "MM")</f>
        <v>12</v>
      </c>
      <c r="M5055" s="3" t="str">
        <f>TEXT(NIgerian_Fintech[[#This Row],[TransactionDate]], "tttt")</f>
        <v>Sunday</v>
      </c>
      <c r="N5055" s="2" t="s">
        <v>21</v>
      </c>
    </row>
    <row r="5056" spans="1:14" ht="14.5" x14ac:dyDescent="0.35">
      <c r="A5056" s="2" t="s">
        <v>10142</v>
      </c>
      <c r="B5056" s="2" t="s">
        <v>10143</v>
      </c>
      <c r="C5056" s="2">
        <v>64</v>
      </c>
      <c r="D5056" s="2" t="s">
        <v>12</v>
      </c>
      <c r="E5056" s="2" t="s">
        <v>42</v>
      </c>
      <c r="F5056" s="2" t="s">
        <v>19</v>
      </c>
      <c r="G5056" s="2" t="s">
        <v>15</v>
      </c>
      <c r="H5056" s="7">
        <v>11375.07</v>
      </c>
      <c r="I5056" s="3">
        <v>45576</v>
      </c>
      <c r="J5056" s="3" t="str">
        <f>TEXT(NIgerian_Fintech[[#This Row],[TransactionDate]], "JJJJ")</f>
        <v>2024</v>
      </c>
      <c r="K5056" s="3" t="str">
        <f>TEXT(NIgerian_Fintech[[#This Row],[TransactionDate]], "MMMM")</f>
        <v>October</v>
      </c>
      <c r="L5056" s="3" t="str">
        <f>TEXT(NIgerian_Fintech[[#This Row],[TransactionDate]], "MM")</f>
        <v>10</v>
      </c>
      <c r="M5056" s="3" t="str">
        <f>TEXT(NIgerian_Fintech[[#This Row],[TransactionDate]], "tttt")</f>
        <v>Friday</v>
      </c>
      <c r="N5056" s="2" t="s">
        <v>16</v>
      </c>
    </row>
    <row r="5057" spans="1:14" ht="14.5" x14ac:dyDescent="0.35">
      <c r="A5057" s="2" t="s">
        <v>10144</v>
      </c>
      <c r="B5057" s="2" t="s">
        <v>10145</v>
      </c>
      <c r="C5057" s="2">
        <v>34</v>
      </c>
      <c r="D5057" s="2" t="s">
        <v>39</v>
      </c>
      <c r="E5057" s="2" t="s">
        <v>93</v>
      </c>
      <c r="F5057" s="2" t="s">
        <v>14</v>
      </c>
      <c r="G5057" s="2" t="s">
        <v>36</v>
      </c>
      <c r="H5057" s="7">
        <v>11132.42</v>
      </c>
      <c r="I5057" s="3">
        <v>45098</v>
      </c>
      <c r="J5057" s="3" t="str">
        <f>TEXT(NIgerian_Fintech[[#This Row],[TransactionDate]], "JJJJ")</f>
        <v>2023</v>
      </c>
      <c r="K5057" s="3" t="str">
        <f>TEXT(NIgerian_Fintech[[#This Row],[TransactionDate]], "MMMM")</f>
        <v>June</v>
      </c>
      <c r="L5057" s="3" t="str">
        <f>TEXT(NIgerian_Fintech[[#This Row],[TransactionDate]], "MM")</f>
        <v>06</v>
      </c>
      <c r="M5057" s="3" t="str">
        <f>TEXT(NIgerian_Fintech[[#This Row],[TransactionDate]], "tttt")</f>
        <v>Wednesday</v>
      </c>
      <c r="N5057" s="2" t="s">
        <v>16</v>
      </c>
    </row>
    <row r="5058" spans="1:14" ht="14.5" x14ac:dyDescent="0.35">
      <c r="A5058" s="2" t="s">
        <v>10146</v>
      </c>
      <c r="B5058" s="2" t="s">
        <v>10147</v>
      </c>
      <c r="C5058" s="2">
        <v>46</v>
      </c>
      <c r="D5058" s="2" t="s">
        <v>12</v>
      </c>
      <c r="E5058" s="2" t="s">
        <v>24</v>
      </c>
      <c r="F5058" s="2" t="s">
        <v>14</v>
      </c>
      <c r="G5058" s="2" t="s">
        <v>36</v>
      </c>
      <c r="H5058" s="7">
        <v>15779.04</v>
      </c>
      <c r="I5058" s="3">
        <v>45265</v>
      </c>
      <c r="J5058" s="3" t="str">
        <f>TEXT(NIgerian_Fintech[[#This Row],[TransactionDate]], "JJJJ")</f>
        <v>2023</v>
      </c>
      <c r="K5058" s="3" t="str">
        <f>TEXT(NIgerian_Fintech[[#This Row],[TransactionDate]], "MMMM")</f>
        <v>December</v>
      </c>
      <c r="L5058" s="3" t="str">
        <f>TEXT(NIgerian_Fintech[[#This Row],[TransactionDate]], "MM")</f>
        <v>12</v>
      </c>
      <c r="M5058" s="3" t="str">
        <f>TEXT(NIgerian_Fintech[[#This Row],[TransactionDate]], "tttt")</f>
        <v>Tuesday</v>
      </c>
      <c r="N5058" s="2" t="s">
        <v>16</v>
      </c>
    </row>
    <row r="5059" spans="1:14" ht="14.5" x14ac:dyDescent="0.35">
      <c r="A5059" s="2" t="s">
        <v>10148</v>
      </c>
      <c r="B5059" s="2" t="s">
        <v>10149</v>
      </c>
      <c r="C5059" s="2">
        <v>63</v>
      </c>
      <c r="D5059" s="2" t="s">
        <v>39</v>
      </c>
      <c r="E5059" s="2" t="s">
        <v>93</v>
      </c>
      <c r="F5059" s="2" t="s">
        <v>14</v>
      </c>
      <c r="G5059" s="2" t="s">
        <v>26</v>
      </c>
      <c r="H5059" s="7">
        <v>11946.26</v>
      </c>
      <c r="I5059" s="3">
        <v>45594</v>
      </c>
      <c r="J5059" s="3" t="str">
        <f>TEXT(NIgerian_Fintech[[#This Row],[TransactionDate]], "JJJJ")</f>
        <v>2024</v>
      </c>
      <c r="K5059" s="3" t="str">
        <f>TEXT(NIgerian_Fintech[[#This Row],[TransactionDate]], "MMMM")</f>
        <v>October</v>
      </c>
      <c r="L5059" s="3" t="str">
        <f>TEXT(NIgerian_Fintech[[#This Row],[TransactionDate]], "MM")</f>
        <v>10</v>
      </c>
      <c r="M5059" s="3" t="str">
        <f>TEXT(NIgerian_Fintech[[#This Row],[TransactionDate]], "tttt")</f>
        <v>Tuesday</v>
      </c>
      <c r="N5059" s="2" t="s">
        <v>16</v>
      </c>
    </row>
    <row r="5060" spans="1:14" ht="14.5" x14ac:dyDescent="0.35">
      <c r="A5060" s="2" t="s">
        <v>10150</v>
      </c>
      <c r="B5060" s="2" t="s">
        <v>10151</v>
      </c>
      <c r="C5060" s="2">
        <v>31</v>
      </c>
      <c r="D5060" s="2" t="s">
        <v>39</v>
      </c>
      <c r="E5060" s="2" t="s">
        <v>74</v>
      </c>
      <c r="F5060" s="2" t="s">
        <v>19</v>
      </c>
      <c r="G5060" s="2" t="s">
        <v>20</v>
      </c>
      <c r="H5060" s="7">
        <v>396.44</v>
      </c>
      <c r="I5060" s="3">
        <v>45155</v>
      </c>
      <c r="J5060" s="3" t="str">
        <f>TEXT(NIgerian_Fintech[[#This Row],[TransactionDate]], "JJJJ")</f>
        <v>2023</v>
      </c>
      <c r="K5060" s="3" t="str">
        <f>TEXT(NIgerian_Fintech[[#This Row],[TransactionDate]], "MMMM")</f>
        <v>August</v>
      </c>
      <c r="L5060" s="3" t="str">
        <f>TEXT(NIgerian_Fintech[[#This Row],[TransactionDate]], "MM")</f>
        <v>08</v>
      </c>
      <c r="M5060" s="3" t="str">
        <f>TEXT(NIgerian_Fintech[[#This Row],[TransactionDate]], "tttt")</f>
        <v>Thursday</v>
      </c>
      <c r="N5060" s="2" t="s">
        <v>21</v>
      </c>
    </row>
    <row r="5061" spans="1:14" ht="14.5" x14ac:dyDescent="0.35">
      <c r="A5061" s="2" t="s">
        <v>10152</v>
      </c>
      <c r="B5061" s="2" t="s">
        <v>10153</v>
      </c>
      <c r="C5061" s="2">
        <v>37</v>
      </c>
      <c r="D5061" s="2" t="s">
        <v>12</v>
      </c>
      <c r="E5061" s="2" t="s">
        <v>29</v>
      </c>
      <c r="F5061" s="2" t="s">
        <v>25</v>
      </c>
      <c r="G5061" s="2" t="s">
        <v>30</v>
      </c>
      <c r="H5061" s="7">
        <v>7328.89</v>
      </c>
      <c r="I5061" s="3">
        <v>45105</v>
      </c>
      <c r="J5061" s="3" t="str">
        <f>TEXT(NIgerian_Fintech[[#This Row],[TransactionDate]], "JJJJ")</f>
        <v>2023</v>
      </c>
      <c r="K5061" s="3" t="str">
        <f>TEXT(NIgerian_Fintech[[#This Row],[TransactionDate]], "MMMM")</f>
        <v>June</v>
      </c>
      <c r="L5061" s="3" t="str">
        <f>TEXT(NIgerian_Fintech[[#This Row],[TransactionDate]], "MM")</f>
        <v>06</v>
      </c>
      <c r="M5061" s="3" t="str">
        <f>TEXT(NIgerian_Fintech[[#This Row],[TransactionDate]], "tttt")</f>
        <v>Wednesday</v>
      </c>
      <c r="N5061" s="2" t="s">
        <v>16</v>
      </c>
    </row>
    <row r="5062" spans="1:14" ht="14.5" x14ac:dyDescent="0.35">
      <c r="A5062" s="2" t="s">
        <v>10154</v>
      </c>
      <c r="B5062" s="2" t="s">
        <v>10155</v>
      </c>
      <c r="C5062" s="2">
        <v>50</v>
      </c>
      <c r="D5062" s="2" t="s">
        <v>39</v>
      </c>
      <c r="E5062" s="2" t="s">
        <v>29</v>
      </c>
      <c r="F5062" s="2" t="s">
        <v>14</v>
      </c>
      <c r="G5062" s="2" t="s">
        <v>26</v>
      </c>
      <c r="H5062" s="7">
        <v>1817.39</v>
      </c>
      <c r="I5062" s="3">
        <v>45173</v>
      </c>
      <c r="J5062" s="3" t="str">
        <f>TEXT(NIgerian_Fintech[[#This Row],[TransactionDate]], "JJJJ")</f>
        <v>2023</v>
      </c>
      <c r="K5062" s="3" t="str">
        <f>TEXT(NIgerian_Fintech[[#This Row],[TransactionDate]], "MMMM")</f>
        <v>September</v>
      </c>
      <c r="L5062" s="3" t="str">
        <f>TEXT(NIgerian_Fintech[[#This Row],[TransactionDate]], "MM")</f>
        <v>09</v>
      </c>
      <c r="M5062" s="3" t="str">
        <f>TEXT(NIgerian_Fintech[[#This Row],[TransactionDate]], "tttt")</f>
        <v>Monday</v>
      </c>
      <c r="N5062" s="2" t="s">
        <v>16</v>
      </c>
    </row>
    <row r="5063" spans="1:14" ht="14.5" x14ac:dyDescent="0.35">
      <c r="A5063" s="2" t="s">
        <v>10156</v>
      </c>
      <c r="B5063" s="2" t="s">
        <v>10157</v>
      </c>
      <c r="C5063" s="2">
        <v>60</v>
      </c>
      <c r="D5063" s="2" t="s">
        <v>12</v>
      </c>
      <c r="E5063" s="2" t="s">
        <v>93</v>
      </c>
      <c r="F5063" s="2" t="s">
        <v>25</v>
      </c>
      <c r="G5063" s="2" t="s">
        <v>26</v>
      </c>
      <c r="H5063" s="7">
        <v>35053.769999999997</v>
      </c>
      <c r="I5063" s="3">
        <v>45600</v>
      </c>
      <c r="J5063" s="3" t="str">
        <f>TEXT(NIgerian_Fintech[[#This Row],[TransactionDate]], "JJJJ")</f>
        <v>2024</v>
      </c>
      <c r="K5063" s="3" t="str">
        <f>TEXT(NIgerian_Fintech[[#This Row],[TransactionDate]], "MMMM")</f>
        <v>November</v>
      </c>
      <c r="L5063" s="3" t="str">
        <f>TEXT(NIgerian_Fintech[[#This Row],[TransactionDate]], "MM")</f>
        <v>11</v>
      </c>
      <c r="M5063" s="3" t="str">
        <f>TEXT(NIgerian_Fintech[[#This Row],[TransactionDate]], "tttt")</f>
        <v>Monday</v>
      </c>
      <c r="N5063" s="2" t="s">
        <v>16</v>
      </c>
    </row>
    <row r="5064" spans="1:14" ht="14.5" x14ac:dyDescent="0.35">
      <c r="A5064" s="2" t="s">
        <v>10158</v>
      </c>
      <c r="B5064" s="2" t="s">
        <v>10159</v>
      </c>
      <c r="C5064" s="2">
        <v>32</v>
      </c>
      <c r="D5064" s="2" t="s">
        <v>39</v>
      </c>
      <c r="E5064" s="2" t="s">
        <v>93</v>
      </c>
      <c r="F5064" s="2" t="s">
        <v>49</v>
      </c>
      <c r="G5064" s="2" t="s">
        <v>20</v>
      </c>
      <c r="H5064" s="7">
        <v>2954.92</v>
      </c>
      <c r="I5064" s="3">
        <v>45601</v>
      </c>
      <c r="J5064" s="3" t="str">
        <f>TEXT(NIgerian_Fintech[[#This Row],[TransactionDate]], "JJJJ")</f>
        <v>2024</v>
      </c>
      <c r="K5064" s="3" t="str">
        <f>TEXT(NIgerian_Fintech[[#This Row],[TransactionDate]], "MMMM")</f>
        <v>November</v>
      </c>
      <c r="L5064" s="3" t="str">
        <f>TEXT(NIgerian_Fintech[[#This Row],[TransactionDate]], "MM")</f>
        <v>11</v>
      </c>
      <c r="M5064" s="3" t="str">
        <f>TEXT(NIgerian_Fintech[[#This Row],[TransactionDate]], "tttt")</f>
        <v>Tuesday</v>
      </c>
      <c r="N5064" s="2" t="s">
        <v>16</v>
      </c>
    </row>
    <row r="5065" spans="1:14" ht="14.5" x14ac:dyDescent="0.35">
      <c r="A5065" s="2" t="s">
        <v>10160</v>
      </c>
      <c r="B5065" s="2" t="s">
        <v>10161</v>
      </c>
      <c r="C5065" s="2">
        <v>29</v>
      </c>
      <c r="D5065" s="2" t="s">
        <v>12</v>
      </c>
      <c r="E5065" s="2" t="s">
        <v>52</v>
      </c>
      <c r="F5065" s="2" t="s">
        <v>14</v>
      </c>
      <c r="G5065" s="2" t="s">
        <v>30</v>
      </c>
      <c r="H5065" s="7">
        <v>5449.12</v>
      </c>
      <c r="I5065" s="3">
        <v>45656</v>
      </c>
      <c r="J5065" s="3" t="str">
        <f>TEXT(NIgerian_Fintech[[#This Row],[TransactionDate]], "JJJJ")</f>
        <v>2024</v>
      </c>
      <c r="K5065" s="3" t="str">
        <f>TEXT(NIgerian_Fintech[[#This Row],[TransactionDate]], "MMMM")</f>
        <v>December</v>
      </c>
      <c r="L5065" s="3" t="str">
        <f>TEXT(NIgerian_Fintech[[#This Row],[TransactionDate]], "MM")</f>
        <v>12</v>
      </c>
      <c r="M5065" s="3" t="str">
        <f>TEXT(NIgerian_Fintech[[#This Row],[TransactionDate]], "tttt")</f>
        <v>Monday</v>
      </c>
      <c r="N5065" s="2" t="s">
        <v>21</v>
      </c>
    </row>
    <row r="5066" spans="1:14" ht="14.5" x14ac:dyDescent="0.35">
      <c r="A5066" s="2" t="s">
        <v>10162</v>
      </c>
      <c r="B5066" s="2" t="s">
        <v>10163</v>
      </c>
      <c r="C5066" s="2">
        <v>57</v>
      </c>
      <c r="D5066" s="2" t="s">
        <v>12</v>
      </c>
      <c r="E5066" s="2" t="s">
        <v>29</v>
      </c>
      <c r="F5066" s="2" t="s">
        <v>49</v>
      </c>
      <c r="G5066" s="2" t="s">
        <v>30</v>
      </c>
      <c r="H5066" s="7">
        <v>2190.3000000000002</v>
      </c>
      <c r="I5066" s="3">
        <v>45243</v>
      </c>
      <c r="J5066" s="3" t="str">
        <f>TEXT(NIgerian_Fintech[[#This Row],[TransactionDate]], "JJJJ")</f>
        <v>2023</v>
      </c>
      <c r="K5066" s="3" t="str">
        <f>TEXT(NIgerian_Fintech[[#This Row],[TransactionDate]], "MMMM")</f>
        <v>November</v>
      </c>
      <c r="L5066" s="3" t="str">
        <f>TEXT(NIgerian_Fintech[[#This Row],[TransactionDate]], "MM")</f>
        <v>11</v>
      </c>
      <c r="M5066" s="3" t="str">
        <f>TEXT(NIgerian_Fintech[[#This Row],[TransactionDate]], "tttt")</f>
        <v>Monday</v>
      </c>
      <c r="N5066" s="2" t="s">
        <v>16</v>
      </c>
    </row>
    <row r="5067" spans="1:14" ht="14.5" x14ac:dyDescent="0.35">
      <c r="A5067" s="2" t="s">
        <v>10164</v>
      </c>
      <c r="B5067" s="2" t="s">
        <v>10165</v>
      </c>
      <c r="C5067" s="2">
        <v>37</v>
      </c>
      <c r="D5067" s="2" t="s">
        <v>12</v>
      </c>
      <c r="E5067" s="2" t="s">
        <v>64</v>
      </c>
      <c r="F5067" s="2" t="s">
        <v>19</v>
      </c>
      <c r="G5067" s="2" t="s">
        <v>36</v>
      </c>
      <c r="H5067" s="7">
        <v>1445.51</v>
      </c>
      <c r="I5067" s="3">
        <v>45212</v>
      </c>
      <c r="J5067" s="3" t="str">
        <f>TEXT(NIgerian_Fintech[[#This Row],[TransactionDate]], "JJJJ")</f>
        <v>2023</v>
      </c>
      <c r="K5067" s="3" t="str">
        <f>TEXT(NIgerian_Fintech[[#This Row],[TransactionDate]], "MMMM")</f>
        <v>October</v>
      </c>
      <c r="L5067" s="3" t="str">
        <f>TEXT(NIgerian_Fintech[[#This Row],[TransactionDate]], "MM")</f>
        <v>10</v>
      </c>
      <c r="M5067" s="3" t="str">
        <f>TEXT(NIgerian_Fintech[[#This Row],[TransactionDate]], "tttt")</f>
        <v>Friday</v>
      </c>
      <c r="N5067" s="2" t="s">
        <v>16</v>
      </c>
    </row>
    <row r="5068" spans="1:14" ht="14.5" x14ac:dyDescent="0.35">
      <c r="A5068" s="2" t="s">
        <v>10166</v>
      </c>
      <c r="B5068" s="2" t="s">
        <v>10167</v>
      </c>
      <c r="C5068" s="2">
        <v>47</v>
      </c>
      <c r="D5068" s="2" t="s">
        <v>12</v>
      </c>
      <c r="E5068" s="2" t="s">
        <v>24</v>
      </c>
      <c r="F5068" s="2" t="s">
        <v>55</v>
      </c>
      <c r="G5068" s="2" t="s">
        <v>30</v>
      </c>
      <c r="H5068" s="7">
        <v>9186.17</v>
      </c>
      <c r="I5068" s="3">
        <v>45002</v>
      </c>
      <c r="J5068" s="3" t="str">
        <f>TEXT(NIgerian_Fintech[[#This Row],[TransactionDate]], "JJJJ")</f>
        <v>2023</v>
      </c>
      <c r="K5068" s="3" t="str">
        <f>TEXT(NIgerian_Fintech[[#This Row],[TransactionDate]], "MMMM")</f>
        <v>March</v>
      </c>
      <c r="L5068" s="3" t="str">
        <f>TEXT(NIgerian_Fintech[[#This Row],[TransactionDate]], "MM")</f>
        <v>03</v>
      </c>
      <c r="M5068" s="3" t="str">
        <f>TEXT(NIgerian_Fintech[[#This Row],[TransactionDate]], "tttt")</f>
        <v>Friday</v>
      </c>
      <c r="N5068" s="2" t="s">
        <v>16</v>
      </c>
    </row>
    <row r="5069" spans="1:14" ht="14.5" x14ac:dyDescent="0.35">
      <c r="A5069" s="2" t="s">
        <v>10168</v>
      </c>
      <c r="B5069" s="2" t="s">
        <v>10169</v>
      </c>
      <c r="C5069" s="2">
        <v>55</v>
      </c>
      <c r="D5069" s="2" t="s">
        <v>39</v>
      </c>
      <c r="E5069" s="2" t="s">
        <v>42</v>
      </c>
      <c r="F5069" s="2" t="s">
        <v>35</v>
      </c>
      <c r="G5069" s="2" t="s">
        <v>26</v>
      </c>
      <c r="H5069" s="7">
        <v>6795.99</v>
      </c>
      <c r="I5069" s="3">
        <v>45378</v>
      </c>
      <c r="J5069" s="3" t="str">
        <f>TEXT(NIgerian_Fintech[[#This Row],[TransactionDate]], "JJJJ")</f>
        <v>2024</v>
      </c>
      <c r="K5069" s="3" t="str">
        <f>TEXT(NIgerian_Fintech[[#This Row],[TransactionDate]], "MMMM")</f>
        <v>March</v>
      </c>
      <c r="L5069" s="3" t="str">
        <f>TEXT(NIgerian_Fintech[[#This Row],[TransactionDate]], "MM")</f>
        <v>03</v>
      </c>
      <c r="M5069" s="3" t="str">
        <f>TEXT(NIgerian_Fintech[[#This Row],[TransactionDate]], "tttt")</f>
        <v>Wednesday</v>
      </c>
      <c r="N5069" s="2" t="s">
        <v>16</v>
      </c>
    </row>
    <row r="5070" spans="1:14" ht="14.5" x14ac:dyDescent="0.35">
      <c r="A5070" s="2" t="s">
        <v>10170</v>
      </c>
      <c r="B5070" s="2" t="s">
        <v>10171</v>
      </c>
      <c r="C5070" s="2">
        <v>20</v>
      </c>
      <c r="D5070" s="2" t="s">
        <v>39</v>
      </c>
      <c r="E5070" s="2" t="s">
        <v>24</v>
      </c>
      <c r="F5070" s="2" t="s">
        <v>19</v>
      </c>
      <c r="G5070" s="2" t="s">
        <v>36</v>
      </c>
      <c r="H5070" s="7">
        <v>4694.59</v>
      </c>
      <c r="I5070" s="3">
        <v>45130</v>
      </c>
      <c r="J5070" s="3" t="str">
        <f>TEXT(NIgerian_Fintech[[#This Row],[TransactionDate]], "JJJJ")</f>
        <v>2023</v>
      </c>
      <c r="K5070" s="3" t="str">
        <f>TEXT(NIgerian_Fintech[[#This Row],[TransactionDate]], "MMMM")</f>
        <v>July</v>
      </c>
      <c r="L5070" s="3" t="str">
        <f>TEXT(NIgerian_Fintech[[#This Row],[TransactionDate]], "MM")</f>
        <v>07</v>
      </c>
      <c r="M5070" s="3" t="str">
        <f>TEXT(NIgerian_Fintech[[#This Row],[TransactionDate]], "tttt")</f>
        <v>Sunday</v>
      </c>
      <c r="N5070" s="2" t="s">
        <v>16</v>
      </c>
    </row>
    <row r="5071" spans="1:14" ht="14.5" x14ac:dyDescent="0.35">
      <c r="A5071" s="2" t="s">
        <v>10172</v>
      </c>
      <c r="B5071" s="2" t="s">
        <v>10173</v>
      </c>
      <c r="C5071" s="2">
        <v>45</v>
      </c>
      <c r="D5071" s="2" t="s">
        <v>39</v>
      </c>
      <c r="E5071" s="2" t="s">
        <v>74</v>
      </c>
      <c r="F5071" s="2" t="s">
        <v>19</v>
      </c>
      <c r="G5071" s="2" t="s">
        <v>30</v>
      </c>
      <c r="H5071" s="7">
        <v>892.89</v>
      </c>
      <c r="I5071" s="3">
        <v>45654</v>
      </c>
      <c r="J5071" s="3" t="str">
        <f>TEXT(NIgerian_Fintech[[#This Row],[TransactionDate]], "JJJJ")</f>
        <v>2024</v>
      </c>
      <c r="K5071" s="3" t="str">
        <f>TEXT(NIgerian_Fintech[[#This Row],[TransactionDate]], "MMMM")</f>
        <v>December</v>
      </c>
      <c r="L5071" s="3" t="str">
        <f>TEXT(NIgerian_Fintech[[#This Row],[TransactionDate]], "MM")</f>
        <v>12</v>
      </c>
      <c r="M5071" s="3" t="str">
        <f>TEXT(NIgerian_Fintech[[#This Row],[TransactionDate]], "tttt")</f>
        <v>Saturday</v>
      </c>
      <c r="N5071" s="2" t="s">
        <v>16</v>
      </c>
    </row>
    <row r="5072" spans="1:14" ht="14.5" x14ac:dyDescent="0.35">
      <c r="A5072" s="2" t="s">
        <v>10174</v>
      </c>
      <c r="B5072" s="2" t="s">
        <v>10175</v>
      </c>
      <c r="C5072" s="2">
        <v>43</v>
      </c>
      <c r="D5072" s="2" t="s">
        <v>39</v>
      </c>
      <c r="E5072" s="2" t="s">
        <v>24</v>
      </c>
      <c r="F5072" s="2" t="s">
        <v>19</v>
      </c>
      <c r="G5072" s="2" t="s">
        <v>20</v>
      </c>
      <c r="H5072" s="7">
        <v>13316.52</v>
      </c>
      <c r="I5072" s="3">
        <v>45350</v>
      </c>
      <c r="J5072" s="3" t="str">
        <f>TEXT(NIgerian_Fintech[[#This Row],[TransactionDate]], "JJJJ")</f>
        <v>2024</v>
      </c>
      <c r="K5072" s="3" t="str">
        <f>TEXT(NIgerian_Fintech[[#This Row],[TransactionDate]], "MMMM")</f>
        <v>February</v>
      </c>
      <c r="L5072" s="3" t="str">
        <f>TEXT(NIgerian_Fintech[[#This Row],[TransactionDate]], "MM")</f>
        <v>02</v>
      </c>
      <c r="M5072" s="3" t="str">
        <f>TEXT(NIgerian_Fintech[[#This Row],[TransactionDate]], "tttt")</f>
        <v>Wednesday</v>
      </c>
      <c r="N5072" s="2" t="s">
        <v>69</v>
      </c>
    </row>
    <row r="5073" spans="1:14" ht="14.5" x14ac:dyDescent="0.35">
      <c r="A5073" s="2" t="s">
        <v>10176</v>
      </c>
      <c r="B5073" s="2" t="s">
        <v>10177</v>
      </c>
      <c r="C5073" s="2">
        <v>47</v>
      </c>
      <c r="D5073" s="2" t="s">
        <v>39</v>
      </c>
      <c r="E5073" s="2" t="s">
        <v>42</v>
      </c>
      <c r="F5073" s="2" t="s">
        <v>14</v>
      </c>
      <c r="G5073" s="2" t="s">
        <v>26</v>
      </c>
      <c r="H5073" s="7">
        <v>58.74</v>
      </c>
      <c r="I5073" s="3">
        <v>45119</v>
      </c>
      <c r="J5073" s="3" t="str">
        <f>TEXT(NIgerian_Fintech[[#This Row],[TransactionDate]], "JJJJ")</f>
        <v>2023</v>
      </c>
      <c r="K5073" s="3" t="str">
        <f>TEXT(NIgerian_Fintech[[#This Row],[TransactionDate]], "MMMM")</f>
        <v>July</v>
      </c>
      <c r="L5073" s="3" t="str">
        <f>TEXT(NIgerian_Fintech[[#This Row],[TransactionDate]], "MM")</f>
        <v>07</v>
      </c>
      <c r="M5073" s="3" t="str">
        <f>TEXT(NIgerian_Fintech[[#This Row],[TransactionDate]], "tttt")</f>
        <v>Wednesday</v>
      </c>
      <c r="N5073" s="2" t="s">
        <v>16</v>
      </c>
    </row>
    <row r="5074" spans="1:14" ht="14.5" x14ac:dyDescent="0.35">
      <c r="A5074" s="2" t="s">
        <v>10178</v>
      </c>
      <c r="B5074" s="2" t="s">
        <v>10179</v>
      </c>
      <c r="C5074" s="2">
        <v>30</v>
      </c>
      <c r="D5074" s="2" t="s">
        <v>12</v>
      </c>
      <c r="E5074" s="2" t="s">
        <v>74</v>
      </c>
      <c r="F5074" s="2" t="s">
        <v>49</v>
      </c>
      <c r="G5074" s="2" t="s">
        <v>15</v>
      </c>
      <c r="H5074" s="7">
        <v>6118.65</v>
      </c>
      <c r="I5074" s="3">
        <v>45219</v>
      </c>
      <c r="J5074" s="3" t="str">
        <f>TEXT(NIgerian_Fintech[[#This Row],[TransactionDate]], "JJJJ")</f>
        <v>2023</v>
      </c>
      <c r="K5074" s="3" t="str">
        <f>TEXT(NIgerian_Fintech[[#This Row],[TransactionDate]], "MMMM")</f>
        <v>October</v>
      </c>
      <c r="L5074" s="3" t="str">
        <f>TEXT(NIgerian_Fintech[[#This Row],[TransactionDate]], "MM")</f>
        <v>10</v>
      </c>
      <c r="M5074" s="3" t="str">
        <f>TEXT(NIgerian_Fintech[[#This Row],[TransactionDate]], "tttt")</f>
        <v>Friday</v>
      </c>
      <c r="N5074" s="2" t="s">
        <v>16</v>
      </c>
    </row>
    <row r="5075" spans="1:14" ht="14.5" x14ac:dyDescent="0.35">
      <c r="A5075" s="2" t="s">
        <v>10180</v>
      </c>
      <c r="B5075" s="2" t="s">
        <v>10181</v>
      </c>
      <c r="C5075" s="2">
        <v>30</v>
      </c>
      <c r="D5075" s="2" t="s">
        <v>12</v>
      </c>
      <c r="E5075" s="2" t="s">
        <v>13</v>
      </c>
      <c r="F5075" s="2" t="s">
        <v>35</v>
      </c>
      <c r="G5075" s="2" t="s">
        <v>20</v>
      </c>
      <c r="H5075" s="7">
        <v>10012.280000000001</v>
      </c>
      <c r="I5075" s="3">
        <v>45630</v>
      </c>
      <c r="J5075" s="3" t="str">
        <f>TEXT(NIgerian_Fintech[[#This Row],[TransactionDate]], "JJJJ")</f>
        <v>2024</v>
      </c>
      <c r="K5075" s="3" t="str">
        <f>TEXT(NIgerian_Fintech[[#This Row],[TransactionDate]], "MMMM")</f>
        <v>December</v>
      </c>
      <c r="L5075" s="3" t="str">
        <f>TEXT(NIgerian_Fintech[[#This Row],[TransactionDate]], "MM")</f>
        <v>12</v>
      </c>
      <c r="M5075" s="3" t="str">
        <f>TEXT(NIgerian_Fintech[[#This Row],[TransactionDate]], "tttt")</f>
        <v>Wednesday</v>
      </c>
      <c r="N5075" s="2" t="s">
        <v>16</v>
      </c>
    </row>
    <row r="5076" spans="1:14" ht="14.5" x14ac:dyDescent="0.35">
      <c r="A5076" s="2" t="s">
        <v>10182</v>
      </c>
      <c r="B5076" s="2" t="s">
        <v>10183</v>
      </c>
      <c r="C5076" s="2">
        <v>19</v>
      </c>
      <c r="D5076" s="2" t="s">
        <v>12</v>
      </c>
      <c r="E5076" s="2" t="s">
        <v>52</v>
      </c>
      <c r="F5076" s="2" t="s">
        <v>14</v>
      </c>
      <c r="G5076" s="2" t="s">
        <v>20</v>
      </c>
      <c r="H5076" s="7">
        <v>5633.67</v>
      </c>
      <c r="I5076" s="3">
        <v>45339</v>
      </c>
      <c r="J5076" s="3" t="str">
        <f>TEXT(NIgerian_Fintech[[#This Row],[TransactionDate]], "JJJJ")</f>
        <v>2024</v>
      </c>
      <c r="K5076" s="3" t="str">
        <f>TEXT(NIgerian_Fintech[[#This Row],[TransactionDate]], "MMMM")</f>
        <v>February</v>
      </c>
      <c r="L5076" s="3" t="str">
        <f>TEXT(NIgerian_Fintech[[#This Row],[TransactionDate]], "MM")</f>
        <v>02</v>
      </c>
      <c r="M5076" s="3" t="str">
        <f>TEXT(NIgerian_Fintech[[#This Row],[TransactionDate]], "tttt")</f>
        <v>Saturday</v>
      </c>
      <c r="N5076" s="2" t="s">
        <v>16</v>
      </c>
    </row>
    <row r="5077" spans="1:14" ht="14.5" x14ac:dyDescent="0.35">
      <c r="A5077" s="2" t="s">
        <v>10184</v>
      </c>
      <c r="B5077" s="2" t="s">
        <v>10185</v>
      </c>
      <c r="C5077" s="2">
        <v>54</v>
      </c>
      <c r="D5077" s="2" t="s">
        <v>12</v>
      </c>
      <c r="E5077" s="2" t="s">
        <v>93</v>
      </c>
      <c r="F5077" s="2" t="s">
        <v>55</v>
      </c>
      <c r="G5077" s="2" t="s">
        <v>30</v>
      </c>
      <c r="H5077" s="7">
        <v>1349.14</v>
      </c>
      <c r="I5077" s="3">
        <v>45365</v>
      </c>
      <c r="J5077" s="3" t="str">
        <f>TEXT(NIgerian_Fintech[[#This Row],[TransactionDate]], "JJJJ")</f>
        <v>2024</v>
      </c>
      <c r="K5077" s="3" t="str">
        <f>TEXT(NIgerian_Fintech[[#This Row],[TransactionDate]], "MMMM")</f>
        <v>March</v>
      </c>
      <c r="L5077" s="3" t="str">
        <f>TEXT(NIgerian_Fintech[[#This Row],[TransactionDate]], "MM")</f>
        <v>03</v>
      </c>
      <c r="M5077" s="3" t="str">
        <f>TEXT(NIgerian_Fintech[[#This Row],[TransactionDate]], "tttt")</f>
        <v>Thursday</v>
      </c>
      <c r="N5077" s="2" t="s">
        <v>21</v>
      </c>
    </row>
    <row r="5078" spans="1:14" ht="14.5" x14ac:dyDescent="0.35">
      <c r="A5078" s="2" t="s">
        <v>10186</v>
      </c>
      <c r="B5078" s="2" t="s">
        <v>10187</v>
      </c>
      <c r="C5078" s="2">
        <v>55</v>
      </c>
      <c r="D5078" s="2" t="s">
        <v>12</v>
      </c>
      <c r="E5078" s="2" t="s">
        <v>93</v>
      </c>
      <c r="F5078" s="2" t="s">
        <v>35</v>
      </c>
      <c r="G5078" s="2" t="s">
        <v>36</v>
      </c>
      <c r="H5078" s="7">
        <v>15062.04</v>
      </c>
      <c r="I5078" s="3">
        <v>45227</v>
      </c>
      <c r="J5078" s="3" t="str">
        <f>TEXT(NIgerian_Fintech[[#This Row],[TransactionDate]], "JJJJ")</f>
        <v>2023</v>
      </c>
      <c r="K5078" s="3" t="str">
        <f>TEXT(NIgerian_Fintech[[#This Row],[TransactionDate]], "MMMM")</f>
        <v>October</v>
      </c>
      <c r="L5078" s="3" t="str">
        <f>TEXT(NIgerian_Fintech[[#This Row],[TransactionDate]], "MM")</f>
        <v>10</v>
      </c>
      <c r="M5078" s="3" t="str">
        <f>TEXT(NIgerian_Fintech[[#This Row],[TransactionDate]], "tttt")</f>
        <v>Saturday</v>
      </c>
      <c r="N5078" s="2" t="s">
        <v>16</v>
      </c>
    </row>
    <row r="5079" spans="1:14" ht="14.5" x14ac:dyDescent="0.35">
      <c r="A5079" s="2" t="s">
        <v>10188</v>
      </c>
      <c r="B5079" s="2" t="s">
        <v>10189</v>
      </c>
      <c r="C5079" s="2">
        <v>19</v>
      </c>
      <c r="D5079" s="2" t="s">
        <v>39</v>
      </c>
      <c r="E5079" s="2" t="s">
        <v>64</v>
      </c>
      <c r="F5079" s="2" t="s">
        <v>19</v>
      </c>
      <c r="G5079" s="2" t="s">
        <v>36</v>
      </c>
      <c r="H5079" s="7">
        <v>3914.79</v>
      </c>
      <c r="I5079" s="3">
        <v>45186</v>
      </c>
      <c r="J5079" s="3" t="str">
        <f>TEXT(NIgerian_Fintech[[#This Row],[TransactionDate]], "JJJJ")</f>
        <v>2023</v>
      </c>
      <c r="K5079" s="3" t="str">
        <f>TEXT(NIgerian_Fintech[[#This Row],[TransactionDate]], "MMMM")</f>
        <v>September</v>
      </c>
      <c r="L5079" s="3" t="str">
        <f>TEXT(NIgerian_Fintech[[#This Row],[TransactionDate]], "MM")</f>
        <v>09</v>
      </c>
      <c r="M5079" s="3" t="str">
        <f>TEXT(NIgerian_Fintech[[#This Row],[TransactionDate]], "tttt")</f>
        <v>Sunday</v>
      </c>
      <c r="N5079" s="2" t="s">
        <v>16</v>
      </c>
    </row>
    <row r="5080" spans="1:14" ht="14.5" x14ac:dyDescent="0.35">
      <c r="A5080" s="2" t="s">
        <v>10190</v>
      </c>
      <c r="B5080" s="2" t="s">
        <v>10191</v>
      </c>
      <c r="C5080" s="2">
        <v>53</v>
      </c>
      <c r="D5080" s="2" t="s">
        <v>12</v>
      </c>
      <c r="E5080" s="2" t="s">
        <v>24</v>
      </c>
      <c r="F5080" s="2" t="s">
        <v>25</v>
      </c>
      <c r="G5080" s="2" t="s">
        <v>26</v>
      </c>
      <c r="H5080" s="7">
        <v>1447.43</v>
      </c>
      <c r="I5080" s="3">
        <v>45118</v>
      </c>
      <c r="J5080" s="3" t="str">
        <f>TEXT(NIgerian_Fintech[[#This Row],[TransactionDate]], "JJJJ")</f>
        <v>2023</v>
      </c>
      <c r="K5080" s="3" t="str">
        <f>TEXT(NIgerian_Fintech[[#This Row],[TransactionDate]], "MMMM")</f>
        <v>July</v>
      </c>
      <c r="L5080" s="3" t="str">
        <f>TEXT(NIgerian_Fintech[[#This Row],[TransactionDate]], "MM")</f>
        <v>07</v>
      </c>
      <c r="M5080" s="3" t="str">
        <f>TEXT(NIgerian_Fintech[[#This Row],[TransactionDate]], "tttt")</f>
        <v>Tuesday</v>
      </c>
      <c r="N5080" s="2" t="s">
        <v>16</v>
      </c>
    </row>
    <row r="5081" spans="1:14" ht="14.5" x14ac:dyDescent="0.35">
      <c r="A5081" s="2" t="s">
        <v>10192</v>
      </c>
      <c r="B5081" s="2" t="s">
        <v>10193</v>
      </c>
      <c r="C5081" s="2">
        <v>43</v>
      </c>
      <c r="D5081" s="2" t="s">
        <v>12</v>
      </c>
      <c r="E5081" s="2" t="s">
        <v>29</v>
      </c>
      <c r="F5081" s="2" t="s">
        <v>55</v>
      </c>
      <c r="G5081" s="2" t="s">
        <v>30</v>
      </c>
      <c r="H5081" s="7">
        <v>7990.99</v>
      </c>
      <c r="I5081" s="3">
        <v>45197</v>
      </c>
      <c r="J5081" s="3" t="str">
        <f>TEXT(NIgerian_Fintech[[#This Row],[TransactionDate]], "JJJJ")</f>
        <v>2023</v>
      </c>
      <c r="K5081" s="3" t="str">
        <f>TEXT(NIgerian_Fintech[[#This Row],[TransactionDate]], "MMMM")</f>
        <v>September</v>
      </c>
      <c r="L5081" s="3" t="str">
        <f>TEXT(NIgerian_Fintech[[#This Row],[TransactionDate]], "MM")</f>
        <v>09</v>
      </c>
      <c r="M5081" s="3" t="str">
        <f>TEXT(NIgerian_Fintech[[#This Row],[TransactionDate]], "tttt")</f>
        <v>Thursday</v>
      </c>
      <c r="N5081" s="2" t="s">
        <v>16</v>
      </c>
    </row>
    <row r="5082" spans="1:14" ht="14.5" x14ac:dyDescent="0.35">
      <c r="A5082" s="2" t="s">
        <v>10194</v>
      </c>
      <c r="B5082" s="2" t="s">
        <v>10195</v>
      </c>
      <c r="C5082" s="2">
        <v>28</v>
      </c>
      <c r="D5082" s="2" t="s">
        <v>39</v>
      </c>
      <c r="E5082" s="2" t="s">
        <v>29</v>
      </c>
      <c r="F5082" s="2" t="s">
        <v>49</v>
      </c>
      <c r="G5082" s="2" t="s">
        <v>36</v>
      </c>
      <c r="H5082" s="7">
        <v>193.58</v>
      </c>
      <c r="I5082" s="3">
        <v>45542</v>
      </c>
      <c r="J5082" s="3" t="str">
        <f>TEXT(NIgerian_Fintech[[#This Row],[TransactionDate]], "JJJJ")</f>
        <v>2024</v>
      </c>
      <c r="K5082" s="3" t="str">
        <f>TEXT(NIgerian_Fintech[[#This Row],[TransactionDate]], "MMMM")</f>
        <v>September</v>
      </c>
      <c r="L5082" s="3" t="str">
        <f>TEXT(NIgerian_Fintech[[#This Row],[TransactionDate]], "MM")</f>
        <v>09</v>
      </c>
      <c r="M5082" s="3" t="str">
        <f>TEXT(NIgerian_Fintech[[#This Row],[TransactionDate]], "tttt")</f>
        <v>Saturday</v>
      </c>
      <c r="N5082" s="2" t="s">
        <v>16</v>
      </c>
    </row>
    <row r="5083" spans="1:14" ht="14.5" x14ac:dyDescent="0.35">
      <c r="A5083" s="2" t="s">
        <v>10196</v>
      </c>
      <c r="B5083" s="2" t="s">
        <v>10197</v>
      </c>
      <c r="C5083" s="2">
        <v>25</v>
      </c>
      <c r="D5083" s="2" t="s">
        <v>39</v>
      </c>
      <c r="E5083" s="2" t="s">
        <v>42</v>
      </c>
      <c r="F5083" s="2" t="s">
        <v>55</v>
      </c>
      <c r="G5083" s="2" t="s">
        <v>15</v>
      </c>
      <c r="H5083" s="7">
        <v>3916.56</v>
      </c>
      <c r="I5083" s="3">
        <v>45358</v>
      </c>
      <c r="J5083" s="3" t="str">
        <f>TEXT(NIgerian_Fintech[[#This Row],[TransactionDate]], "JJJJ")</f>
        <v>2024</v>
      </c>
      <c r="K5083" s="3" t="str">
        <f>TEXT(NIgerian_Fintech[[#This Row],[TransactionDate]], "MMMM")</f>
        <v>March</v>
      </c>
      <c r="L5083" s="3" t="str">
        <f>TEXT(NIgerian_Fintech[[#This Row],[TransactionDate]], "MM")</f>
        <v>03</v>
      </c>
      <c r="M5083" s="3" t="str">
        <f>TEXT(NIgerian_Fintech[[#This Row],[TransactionDate]], "tttt")</f>
        <v>Thursday</v>
      </c>
      <c r="N5083" s="2" t="s">
        <v>16</v>
      </c>
    </row>
    <row r="5084" spans="1:14" ht="14.5" x14ac:dyDescent="0.35">
      <c r="A5084" s="2" t="s">
        <v>10198</v>
      </c>
      <c r="B5084" s="2" t="s">
        <v>10199</v>
      </c>
      <c r="C5084" s="2">
        <v>61</v>
      </c>
      <c r="D5084" s="2" t="s">
        <v>12</v>
      </c>
      <c r="E5084" s="2" t="s">
        <v>42</v>
      </c>
      <c r="F5084" s="2" t="s">
        <v>14</v>
      </c>
      <c r="G5084" s="2" t="s">
        <v>30</v>
      </c>
      <c r="H5084" s="7">
        <v>13888.67</v>
      </c>
      <c r="I5084" s="3">
        <v>45642</v>
      </c>
      <c r="J5084" s="3" t="str">
        <f>TEXT(NIgerian_Fintech[[#This Row],[TransactionDate]], "JJJJ")</f>
        <v>2024</v>
      </c>
      <c r="K5084" s="3" t="str">
        <f>TEXT(NIgerian_Fintech[[#This Row],[TransactionDate]], "MMMM")</f>
        <v>December</v>
      </c>
      <c r="L5084" s="3" t="str">
        <f>TEXT(NIgerian_Fintech[[#This Row],[TransactionDate]], "MM")</f>
        <v>12</v>
      </c>
      <c r="M5084" s="3" t="str">
        <f>TEXT(NIgerian_Fintech[[#This Row],[TransactionDate]], "tttt")</f>
        <v>Monday</v>
      </c>
      <c r="N5084" s="2" t="s">
        <v>16</v>
      </c>
    </row>
    <row r="5085" spans="1:14" ht="14.5" x14ac:dyDescent="0.35">
      <c r="A5085" s="2" t="s">
        <v>10200</v>
      </c>
      <c r="B5085" s="2" t="s">
        <v>10201</v>
      </c>
      <c r="C5085" s="2">
        <v>57</v>
      </c>
      <c r="D5085" s="2" t="s">
        <v>12</v>
      </c>
      <c r="E5085" s="2" t="s">
        <v>42</v>
      </c>
      <c r="F5085" s="2" t="s">
        <v>25</v>
      </c>
      <c r="G5085" s="2" t="s">
        <v>30</v>
      </c>
      <c r="H5085" s="7">
        <v>24385.35</v>
      </c>
      <c r="I5085" s="3">
        <v>45622</v>
      </c>
      <c r="J5085" s="3" t="str">
        <f>TEXT(NIgerian_Fintech[[#This Row],[TransactionDate]], "JJJJ")</f>
        <v>2024</v>
      </c>
      <c r="K5085" s="3" t="str">
        <f>TEXT(NIgerian_Fintech[[#This Row],[TransactionDate]], "MMMM")</f>
        <v>November</v>
      </c>
      <c r="L5085" s="3" t="str">
        <f>TEXT(NIgerian_Fintech[[#This Row],[TransactionDate]], "MM")</f>
        <v>11</v>
      </c>
      <c r="M5085" s="3" t="str">
        <f>TEXT(NIgerian_Fintech[[#This Row],[TransactionDate]], "tttt")</f>
        <v>Tuesday</v>
      </c>
      <c r="N5085" s="2" t="s">
        <v>21</v>
      </c>
    </row>
    <row r="5086" spans="1:14" ht="14.5" x14ac:dyDescent="0.35">
      <c r="A5086" s="2" t="s">
        <v>10202</v>
      </c>
      <c r="B5086" s="2" t="s">
        <v>10203</v>
      </c>
      <c r="C5086" s="2">
        <v>60</v>
      </c>
      <c r="D5086" s="2" t="s">
        <v>39</v>
      </c>
      <c r="E5086" s="2" t="s">
        <v>29</v>
      </c>
      <c r="F5086" s="2" t="s">
        <v>14</v>
      </c>
      <c r="G5086" s="2" t="s">
        <v>36</v>
      </c>
      <c r="H5086" s="7">
        <v>8958.2000000000007</v>
      </c>
      <c r="I5086" s="3">
        <v>45143</v>
      </c>
      <c r="J5086" s="3" t="str">
        <f>TEXT(NIgerian_Fintech[[#This Row],[TransactionDate]], "JJJJ")</f>
        <v>2023</v>
      </c>
      <c r="K5086" s="3" t="str">
        <f>TEXT(NIgerian_Fintech[[#This Row],[TransactionDate]], "MMMM")</f>
        <v>August</v>
      </c>
      <c r="L5086" s="3" t="str">
        <f>TEXT(NIgerian_Fintech[[#This Row],[TransactionDate]], "MM")</f>
        <v>08</v>
      </c>
      <c r="M5086" s="3" t="str">
        <f>TEXT(NIgerian_Fintech[[#This Row],[TransactionDate]], "tttt")</f>
        <v>Saturday</v>
      </c>
      <c r="N5086" s="2" t="s">
        <v>16</v>
      </c>
    </row>
    <row r="5087" spans="1:14" ht="14.5" x14ac:dyDescent="0.35">
      <c r="A5087" s="2" t="s">
        <v>10204</v>
      </c>
      <c r="B5087" s="2" t="s">
        <v>10205</v>
      </c>
      <c r="C5087" s="2">
        <v>39</v>
      </c>
      <c r="D5087" s="2" t="s">
        <v>12</v>
      </c>
      <c r="E5087" s="2" t="s">
        <v>93</v>
      </c>
      <c r="F5087" s="2" t="s">
        <v>35</v>
      </c>
      <c r="G5087" s="2" t="s">
        <v>20</v>
      </c>
      <c r="H5087" s="7">
        <v>2454.04</v>
      </c>
      <c r="I5087" s="3">
        <v>45017</v>
      </c>
      <c r="J5087" s="3" t="str">
        <f>TEXT(NIgerian_Fintech[[#This Row],[TransactionDate]], "JJJJ")</f>
        <v>2023</v>
      </c>
      <c r="K5087" s="3" t="str">
        <f>TEXT(NIgerian_Fintech[[#This Row],[TransactionDate]], "MMMM")</f>
        <v>April</v>
      </c>
      <c r="L5087" s="3" t="str">
        <f>TEXT(NIgerian_Fintech[[#This Row],[TransactionDate]], "MM")</f>
        <v>04</v>
      </c>
      <c r="M5087" s="3" t="str">
        <f>TEXT(NIgerian_Fintech[[#This Row],[TransactionDate]], "tttt")</f>
        <v>Saturday</v>
      </c>
      <c r="N5087" s="2" t="s">
        <v>16</v>
      </c>
    </row>
    <row r="5088" spans="1:14" ht="14.5" x14ac:dyDescent="0.35">
      <c r="A5088" s="2" t="s">
        <v>10206</v>
      </c>
      <c r="B5088" s="2" t="s">
        <v>10207</v>
      </c>
      <c r="C5088" s="2">
        <v>37</v>
      </c>
      <c r="D5088" s="2" t="s">
        <v>12</v>
      </c>
      <c r="E5088" s="2" t="s">
        <v>29</v>
      </c>
      <c r="F5088" s="2" t="s">
        <v>19</v>
      </c>
      <c r="G5088" s="2" t="s">
        <v>30</v>
      </c>
      <c r="H5088" s="7">
        <v>2484.62</v>
      </c>
      <c r="I5088" s="3">
        <v>45124</v>
      </c>
      <c r="J5088" s="3" t="str">
        <f>TEXT(NIgerian_Fintech[[#This Row],[TransactionDate]], "JJJJ")</f>
        <v>2023</v>
      </c>
      <c r="K5088" s="3" t="str">
        <f>TEXT(NIgerian_Fintech[[#This Row],[TransactionDate]], "MMMM")</f>
        <v>July</v>
      </c>
      <c r="L5088" s="3" t="str">
        <f>TEXT(NIgerian_Fintech[[#This Row],[TransactionDate]], "MM")</f>
        <v>07</v>
      </c>
      <c r="M5088" s="3" t="str">
        <f>TEXT(NIgerian_Fintech[[#This Row],[TransactionDate]], "tttt")</f>
        <v>Monday</v>
      </c>
      <c r="N5088" s="2" t="s">
        <v>16</v>
      </c>
    </row>
    <row r="5089" spans="1:14" ht="14.5" x14ac:dyDescent="0.35">
      <c r="A5089" s="2" t="s">
        <v>10208</v>
      </c>
      <c r="B5089" s="2" t="s">
        <v>10209</v>
      </c>
      <c r="C5089" s="2">
        <v>25</v>
      </c>
      <c r="D5089" s="2" t="s">
        <v>12</v>
      </c>
      <c r="E5089" s="2" t="s">
        <v>42</v>
      </c>
      <c r="F5089" s="2" t="s">
        <v>19</v>
      </c>
      <c r="G5089" s="2" t="s">
        <v>20</v>
      </c>
      <c r="H5089" s="7">
        <v>9260.17</v>
      </c>
      <c r="I5089" s="3">
        <v>45325</v>
      </c>
      <c r="J5089" s="3" t="str">
        <f>TEXT(NIgerian_Fintech[[#This Row],[TransactionDate]], "JJJJ")</f>
        <v>2024</v>
      </c>
      <c r="K5089" s="3" t="str">
        <f>TEXT(NIgerian_Fintech[[#This Row],[TransactionDate]], "MMMM")</f>
        <v>February</v>
      </c>
      <c r="L5089" s="3" t="str">
        <f>TEXT(NIgerian_Fintech[[#This Row],[TransactionDate]], "MM")</f>
        <v>02</v>
      </c>
      <c r="M5089" s="3" t="str">
        <f>TEXT(NIgerian_Fintech[[#This Row],[TransactionDate]], "tttt")</f>
        <v>Saturday</v>
      </c>
      <c r="N5089" s="2" t="s">
        <v>16</v>
      </c>
    </row>
    <row r="5090" spans="1:14" ht="14.5" x14ac:dyDescent="0.35">
      <c r="A5090" s="2" t="s">
        <v>10210</v>
      </c>
      <c r="B5090" s="2" t="s">
        <v>10211</v>
      </c>
      <c r="C5090" s="2">
        <v>46</v>
      </c>
      <c r="D5090" s="2" t="s">
        <v>39</v>
      </c>
      <c r="E5090" s="2" t="s">
        <v>52</v>
      </c>
      <c r="F5090" s="2" t="s">
        <v>55</v>
      </c>
      <c r="G5090" s="2" t="s">
        <v>26</v>
      </c>
      <c r="H5090" s="7">
        <v>5221.59</v>
      </c>
      <c r="I5090" s="3">
        <v>44965</v>
      </c>
      <c r="J5090" s="3" t="str">
        <f>TEXT(NIgerian_Fintech[[#This Row],[TransactionDate]], "JJJJ")</f>
        <v>2023</v>
      </c>
      <c r="K5090" s="3" t="str">
        <f>TEXT(NIgerian_Fintech[[#This Row],[TransactionDate]], "MMMM")</f>
        <v>February</v>
      </c>
      <c r="L5090" s="3" t="str">
        <f>TEXT(NIgerian_Fintech[[#This Row],[TransactionDate]], "MM")</f>
        <v>02</v>
      </c>
      <c r="M5090" s="3" t="str">
        <f>TEXT(NIgerian_Fintech[[#This Row],[TransactionDate]], "tttt")</f>
        <v>Wednesday</v>
      </c>
      <c r="N5090" s="2" t="s">
        <v>16</v>
      </c>
    </row>
    <row r="5091" spans="1:14" ht="14.5" x14ac:dyDescent="0.35">
      <c r="A5091" s="2" t="s">
        <v>10212</v>
      </c>
      <c r="B5091" s="2" t="s">
        <v>10213</v>
      </c>
      <c r="C5091" s="2">
        <v>57</v>
      </c>
      <c r="D5091" s="2" t="s">
        <v>12</v>
      </c>
      <c r="E5091" s="2" t="s">
        <v>74</v>
      </c>
      <c r="F5091" s="2" t="s">
        <v>19</v>
      </c>
      <c r="G5091" s="2" t="s">
        <v>26</v>
      </c>
      <c r="H5091" s="7">
        <v>1951.2</v>
      </c>
      <c r="I5091" s="3">
        <v>45635</v>
      </c>
      <c r="J5091" s="3" t="str">
        <f>TEXT(NIgerian_Fintech[[#This Row],[TransactionDate]], "JJJJ")</f>
        <v>2024</v>
      </c>
      <c r="K5091" s="3" t="str">
        <f>TEXT(NIgerian_Fintech[[#This Row],[TransactionDate]], "MMMM")</f>
        <v>December</v>
      </c>
      <c r="L5091" s="3" t="str">
        <f>TEXT(NIgerian_Fintech[[#This Row],[TransactionDate]], "MM")</f>
        <v>12</v>
      </c>
      <c r="M5091" s="3" t="str">
        <f>TEXT(NIgerian_Fintech[[#This Row],[TransactionDate]], "tttt")</f>
        <v>Monday</v>
      </c>
      <c r="N5091" s="2" t="s">
        <v>16</v>
      </c>
    </row>
    <row r="5092" spans="1:14" ht="14.5" x14ac:dyDescent="0.35">
      <c r="A5092" s="2" t="s">
        <v>10214</v>
      </c>
      <c r="B5092" s="2" t="s">
        <v>10215</v>
      </c>
      <c r="C5092" s="2">
        <v>43</v>
      </c>
      <c r="D5092" s="2" t="s">
        <v>12</v>
      </c>
      <c r="E5092" s="2" t="s">
        <v>93</v>
      </c>
      <c r="F5092" s="2" t="s">
        <v>19</v>
      </c>
      <c r="G5092" s="2" t="s">
        <v>36</v>
      </c>
      <c r="H5092" s="7">
        <v>15483.29</v>
      </c>
      <c r="I5092" s="3">
        <v>45397</v>
      </c>
      <c r="J5092" s="3" t="str">
        <f>TEXT(NIgerian_Fintech[[#This Row],[TransactionDate]], "JJJJ")</f>
        <v>2024</v>
      </c>
      <c r="K5092" s="3" t="str">
        <f>TEXT(NIgerian_Fintech[[#This Row],[TransactionDate]], "MMMM")</f>
        <v>April</v>
      </c>
      <c r="L5092" s="3" t="str">
        <f>TEXT(NIgerian_Fintech[[#This Row],[TransactionDate]], "MM")</f>
        <v>04</v>
      </c>
      <c r="M5092" s="3" t="str">
        <f>TEXT(NIgerian_Fintech[[#This Row],[TransactionDate]], "tttt")</f>
        <v>Monday</v>
      </c>
      <c r="N5092" s="2" t="s">
        <v>16</v>
      </c>
    </row>
    <row r="5093" spans="1:14" ht="14.5" x14ac:dyDescent="0.35">
      <c r="A5093" s="2" t="s">
        <v>10216</v>
      </c>
      <c r="B5093" s="2" t="s">
        <v>10217</v>
      </c>
      <c r="C5093" s="2">
        <v>47</v>
      </c>
      <c r="D5093" s="2" t="s">
        <v>39</v>
      </c>
      <c r="E5093" s="2" t="s">
        <v>52</v>
      </c>
      <c r="F5093" s="2" t="s">
        <v>35</v>
      </c>
      <c r="G5093" s="2" t="s">
        <v>26</v>
      </c>
      <c r="H5093" s="7">
        <v>2234.4699999999998</v>
      </c>
      <c r="I5093" s="3">
        <v>45005</v>
      </c>
      <c r="J5093" s="3" t="str">
        <f>TEXT(NIgerian_Fintech[[#This Row],[TransactionDate]], "JJJJ")</f>
        <v>2023</v>
      </c>
      <c r="K5093" s="3" t="str">
        <f>TEXT(NIgerian_Fintech[[#This Row],[TransactionDate]], "MMMM")</f>
        <v>March</v>
      </c>
      <c r="L5093" s="3" t="str">
        <f>TEXT(NIgerian_Fintech[[#This Row],[TransactionDate]], "MM")</f>
        <v>03</v>
      </c>
      <c r="M5093" s="3" t="str">
        <f>TEXT(NIgerian_Fintech[[#This Row],[TransactionDate]], "tttt")</f>
        <v>Monday</v>
      </c>
      <c r="N5093" s="2" t="s">
        <v>16</v>
      </c>
    </row>
    <row r="5094" spans="1:14" ht="14.5" x14ac:dyDescent="0.35">
      <c r="A5094" s="2" t="s">
        <v>10218</v>
      </c>
      <c r="B5094" s="2" t="s">
        <v>10219</v>
      </c>
      <c r="C5094" s="2">
        <v>34</v>
      </c>
      <c r="D5094" s="2" t="s">
        <v>39</v>
      </c>
      <c r="E5094" s="2" t="s">
        <v>13</v>
      </c>
      <c r="F5094" s="2" t="s">
        <v>49</v>
      </c>
      <c r="G5094" s="2" t="s">
        <v>36</v>
      </c>
      <c r="H5094" s="7">
        <v>3880.78</v>
      </c>
      <c r="I5094" s="3">
        <v>45655</v>
      </c>
      <c r="J5094" s="3" t="str">
        <f>TEXT(NIgerian_Fintech[[#This Row],[TransactionDate]], "JJJJ")</f>
        <v>2024</v>
      </c>
      <c r="K5094" s="3" t="str">
        <f>TEXT(NIgerian_Fintech[[#This Row],[TransactionDate]], "MMMM")</f>
        <v>December</v>
      </c>
      <c r="L5094" s="3" t="str">
        <f>TEXT(NIgerian_Fintech[[#This Row],[TransactionDate]], "MM")</f>
        <v>12</v>
      </c>
      <c r="M5094" s="3" t="str">
        <f>TEXT(NIgerian_Fintech[[#This Row],[TransactionDate]], "tttt")</f>
        <v>Sunday</v>
      </c>
      <c r="N5094" s="2" t="s">
        <v>16</v>
      </c>
    </row>
    <row r="5095" spans="1:14" ht="14.5" x14ac:dyDescent="0.35">
      <c r="A5095" s="2" t="s">
        <v>10220</v>
      </c>
      <c r="B5095" s="2" t="s">
        <v>10221</v>
      </c>
      <c r="C5095" s="2">
        <v>37</v>
      </c>
      <c r="D5095" s="2" t="s">
        <v>39</v>
      </c>
      <c r="E5095" s="2" t="s">
        <v>24</v>
      </c>
      <c r="F5095" s="2" t="s">
        <v>49</v>
      </c>
      <c r="G5095" s="2" t="s">
        <v>36</v>
      </c>
      <c r="H5095" s="7">
        <v>633.97</v>
      </c>
      <c r="I5095" s="3">
        <v>45020</v>
      </c>
      <c r="J5095" s="3" t="str">
        <f>TEXT(NIgerian_Fintech[[#This Row],[TransactionDate]], "JJJJ")</f>
        <v>2023</v>
      </c>
      <c r="K5095" s="3" t="str">
        <f>TEXT(NIgerian_Fintech[[#This Row],[TransactionDate]], "MMMM")</f>
        <v>April</v>
      </c>
      <c r="L5095" s="3" t="str">
        <f>TEXT(NIgerian_Fintech[[#This Row],[TransactionDate]], "MM")</f>
        <v>04</v>
      </c>
      <c r="M5095" s="3" t="str">
        <f>TEXT(NIgerian_Fintech[[#This Row],[TransactionDate]], "tttt")</f>
        <v>Tuesday</v>
      </c>
      <c r="N5095" s="2" t="s">
        <v>16</v>
      </c>
    </row>
    <row r="5096" spans="1:14" ht="14.5" x14ac:dyDescent="0.35">
      <c r="A5096" s="2" t="s">
        <v>10222</v>
      </c>
      <c r="B5096" s="2" t="s">
        <v>10223</v>
      </c>
      <c r="C5096" s="2">
        <v>33</v>
      </c>
      <c r="D5096" s="2" t="s">
        <v>12</v>
      </c>
      <c r="E5096" s="2" t="s">
        <v>52</v>
      </c>
      <c r="F5096" s="2" t="s">
        <v>14</v>
      </c>
      <c r="G5096" s="2" t="s">
        <v>20</v>
      </c>
      <c r="H5096" s="7">
        <v>12085.57</v>
      </c>
      <c r="I5096" s="3">
        <v>45610</v>
      </c>
      <c r="J5096" s="3" t="str">
        <f>TEXT(NIgerian_Fintech[[#This Row],[TransactionDate]], "JJJJ")</f>
        <v>2024</v>
      </c>
      <c r="K5096" s="3" t="str">
        <f>TEXT(NIgerian_Fintech[[#This Row],[TransactionDate]], "MMMM")</f>
        <v>November</v>
      </c>
      <c r="L5096" s="3" t="str">
        <f>TEXT(NIgerian_Fintech[[#This Row],[TransactionDate]], "MM")</f>
        <v>11</v>
      </c>
      <c r="M5096" s="3" t="str">
        <f>TEXT(NIgerian_Fintech[[#This Row],[TransactionDate]], "tttt")</f>
        <v>Thursday</v>
      </c>
      <c r="N5096" s="2" t="s">
        <v>16</v>
      </c>
    </row>
    <row r="5097" spans="1:14" ht="14.5" x14ac:dyDescent="0.35">
      <c r="A5097" s="2" t="s">
        <v>10224</v>
      </c>
      <c r="B5097" s="2" t="s">
        <v>10225</v>
      </c>
      <c r="C5097" s="2">
        <v>63</v>
      </c>
      <c r="D5097" s="2" t="s">
        <v>39</v>
      </c>
      <c r="E5097" s="2" t="s">
        <v>24</v>
      </c>
      <c r="F5097" s="2" t="s">
        <v>14</v>
      </c>
      <c r="G5097" s="2" t="s">
        <v>20</v>
      </c>
      <c r="H5097" s="7">
        <v>3219.67</v>
      </c>
      <c r="I5097" s="3">
        <v>44969</v>
      </c>
      <c r="J5097" s="3" t="str">
        <f>TEXT(NIgerian_Fintech[[#This Row],[TransactionDate]], "JJJJ")</f>
        <v>2023</v>
      </c>
      <c r="K5097" s="3" t="str">
        <f>TEXT(NIgerian_Fintech[[#This Row],[TransactionDate]], "MMMM")</f>
        <v>February</v>
      </c>
      <c r="L5097" s="3" t="str">
        <f>TEXT(NIgerian_Fintech[[#This Row],[TransactionDate]], "MM")</f>
        <v>02</v>
      </c>
      <c r="M5097" s="3" t="str">
        <f>TEXT(NIgerian_Fintech[[#This Row],[TransactionDate]], "tttt")</f>
        <v>Sunday</v>
      </c>
      <c r="N5097" s="2" t="s">
        <v>16</v>
      </c>
    </row>
    <row r="5098" spans="1:14" ht="14.5" x14ac:dyDescent="0.35">
      <c r="A5098" s="2" t="s">
        <v>10226</v>
      </c>
      <c r="B5098" s="2" t="s">
        <v>10227</v>
      </c>
      <c r="C5098" s="2">
        <v>60</v>
      </c>
      <c r="D5098" s="2" t="s">
        <v>12</v>
      </c>
      <c r="E5098" s="2" t="s">
        <v>52</v>
      </c>
      <c r="F5098" s="2" t="s">
        <v>49</v>
      </c>
      <c r="G5098" s="2" t="s">
        <v>26</v>
      </c>
      <c r="H5098" s="7">
        <v>2650.95</v>
      </c>
      <c r="I5098" s="3">
        <v>45058</v>
      </c>
      <c r="J5098" s="3" t="str">
        <f>TEXT(NIgerian_Fintech[[#This Row],[TransactionDate]], "JJJJ")</f>
        <v>2023</v>
      </c>
      <c r="K5098" s="3" t="str">
        <f>TEXT(NIgerian_Fintech[[#This Row],[TransactionDate]], "MMMM")</f>
        <v>May</v>
      </c>
      <c r="L5098" s="3" t="str">
        <f>TEXT(NIgerian_Fintech[[#This Row],[TransactionDate]], "MM")</f>
        <v>05</v>
      </c>
      <c r="M5098" s="3" t="str">
        <f>TEXT(NIgerian_Fintech[[#This Row],[TransactionDate]], "tttt")</f>
        <v>Friday</v>
      </c>
      <c r="N5098" s="2" t="s">
        <v>16</v>
      </c>
    </row>
    <row r="5099" spans="1:14" ht="14.5" x14ac:dyDescent="0.35">
      <c r="A5099" s="2" t="s">
        <v>10228</v>
      </c>
      <c r="B5099" s="2" t="s">
        <v>10229</v>
      </c>
      <c r="C5099" s="2">
        <v>24</v>
      </c>
      <c r="D5099" s="2" t="s">
        <v>39</v>
      </c>
      <c r="E5099" s="2" t="s">
        <v>13</v>
      </c>
      <c r="F5099" s="2" t="s">
        <v>55</v>
      </c>
      <c r="G5099" s="2" t="s">
        <v>20</v>
      </c>
      <c r="H5099" s="7">
        <v>3614.84</v>
      </c>
      <c r="I5099" s="3">
        <v>45003</v>
      </c>
      <c r="J5099" s="3" t="str">
        <f>TEXT(NIgerian_Fintech[[#This Row],[TransactionDate]], "JJJJ")</f>
        <v>2023</v>
      </c>
      <c r="K5099" s="3" t="str">
        <f>TEXT(NIgerian_Fintech[[#This Row],[TransactionDate]], "MMMM")</f>
        <v>March</v>
      </c>
      <c r="L5099" s="3" t="str">
        <f>TEXT(NIgerian_Fintech[[#This Row],[TransactionDate]], "MM")</f>
        <v>03</v>
      </c>
      <c r="M5099" s="3" t="str">
        <f>TEXT(NIgerian_Fintech[[#This Row],[TransactionDate]], "tttt")</f>
        <v>Saturday</v>
      </c>
      <c r="N5099" s="2" t="s">
        <v>16</v>
      </c>
    </row>
    <row r="5100" spans="1:14" ht="14.5" x14ac:dyDescent="0.35">
      <c r="A5100" s="2" t="s">
        <v>10230</v>
      </c>
      <c r="B5100" s="2" t="s">
        <v>10231</v>
      </c>
      <c r="C5100" s="2">
        <v>33</v>
      </c>
      <c r="D5100" s="2" t="s">
        <v>12</v>
      </c>
      <c r="E5100" s="2" t="s">
        <v>52</v>
      </c>
      <c r="F5100" s="2" t="s">
        <v>49</v>
      </c>
      <c r="G5100" s="2" t="s">
        <v>30</v>
      </c>
      <c r="H5100" s="7">
        <v>20725.099999999999</v>
      </c>
      <c r="I5100" s="3">
        <v>45158</v>
      </c>
      <c r="J5100" s="3" t="str">
        <f>TEXT(NIgerian_Fintech[[#This Row],[TransactionDate]], "JJJJ")</f>
        <v>2023</v>
      </c>
      <c r="K5100" s="3" t="str">
        <f>TEXT(NIgerian_Fintech[[#This Row],[TransactionDate]], "MMMM")</f>
        <v>August</v>
      </c>
      <c r="L5100" s="3" t="str">
        <f>TEXT(NIgerian_Fintech[[#This Row],[TransactionDate]], "MM")</f>
        <v>08</v>
      </c>
      <c r="M5100" s="3" t="str">
        <f>TEXT(NIgerian_Fintech[[#This Row],[TransactionDate]], "tttt")</f>
        <v>Sunday</v>
      </c>
      <c r="N5100" s="2" t="s">
        <v>16</v>
      </c>
    </row>
    <row r="5101" spans="1:14" ht="14.5" x14ac:dyDescent="0.35">
      <c r="A5101" s="2" t="s">
        <v>10232</v>
      </c>
      <c r="B5101" s="2" t="s">
        <v>10233</v>
      </c>
      <c r="C5101" s="2">
        <v>62</v>
      </c>
      <c r="D5101" s="2" t="s">
        <v>39</v>
      </c>
      <c r="E5101" s="2" t="s">
        <v>74</v>
      </c>
      <c r="F5101" s="2" t="s">
        <v>14</v>
      </c>
      <c r="G5101" s="2" t="s">
        <v>15</v>
      </c>
      <c r="H5101" s="7">
        <v>7298.5</v>
      </c>
      <c r="I5101" s="3">
        <v>44965</v>
      </c>
      <c r="J5101" s="3" t="str">
        <f>TEXT(NIgerian_Fintech[[#This Row],[TransactionDate]], "JJJJ")</f>
        <v>2023</v>
      </c>
      <c r="K5101" s="3" t="str">
        <f>TEXT(NIgerian_Fintech[[#This Row],[TransactionDate]], "MMMM")</f>
        <v>February</v>
      </c>
      <c r="L5101" s="3" t="str">
        <f>TEXT(NIgerian_Fintech[[#This Row],[TransactionDate]], "MM")</f>
        <v>02</v>
      </c>
      <c r="M5101" s="3" t="str">
        <f>TEXT(NIgerian_Fintech[[#This Row],[TransactionDate]], "tttt")</f>
        <v>Wednesday</v>
      </c>
      <c r="N5101" s="2" t="s">
        <v>16</v>
      </c>
    </row>
    <row r="5102" spans="1:14" ht="14.5" x14ac:dyDescent="0.35">
      <c r="A5102" s="2" t="s">
        <v>10234</v>
      </c>
      <c r="B5102" s="2" t="s">
        <v>10235</v>
      </c>
      <c r="C5102" s="2">
        <v>64</v>
      </c>
      <c r="D5102" s="2" t="s">
        <v>12</v>
      </c>
      <c r="E5102" s="2" t="s">
        <v>93</v>
      </c>
      <c r="F5102" s="2" t="s">
        <v>25</v>
      </c>
      <c r="G5102" s="2" t="s">
        <v>30</v>
      </c>
      <c r="H5102" s="7">
        <v>1718.38</v>
      </c>
      <c r="I5102" s="3">
        <v>45492</v>
      </c>
      <c r="J5102" s="3" t="str">
        <f>TEXT(NIgerian_Fintech[[#This Row],[TransactionDate]], "JJJJ")</f>
        <v>2024</v>
      </c>
      <c r="K5102" s="3" t="str">
        <f>TEXT(NIgerian_Fintech[[#This Row],[TransactionDate]], "MMMM")</f>
        <v>July</v>
      </c>
      <c r="L5102" s="3" t="str">
        <f>TEXT(NIgerian_Fintech[[#This Row],[TransactionDate]], "MM")</f>
        <v>07</v>
      </c>
      <c r="M5102" s="3" t="str">
        <f>TEXT(NIgerian_Fintech[[#This Row],[TransactionDate]], "tttt")</f>
        <v>Friday</v>
      </c>
      <c r="N5102" s="2" t="s">
        <v>16</v>
      </c>
    </row>
    <row r="5103" spans="1:14" ht="14.5" x14ac:dyDescent="0.35">
      <c r="A5103" s="2" t="s">
        <v>10236</v>
      </c>
      <c r="B5103" s="2" t="s">
        <v>10237</v>
      </c>
      <c r="C5103" s="2">
        <v>44</v>
      </c>
      <c r="D5103" s="2" t="s">
        <v>12</v>
      </c>
      <c r="E5103" s="2" t="s">
        <v>24</v>
      </c>
      <c r="F5103" s="2" t="s">
        <v>19</v>
      </c>
      <c r="G5103" s="2" t="s">
        <v>30</v>
      </c>
      <c r="H5103" s="7">
        <v>14893.5</v>
      </c>
      <c r="I5103" s="3">
        <v>45077</v>
      </c>
      <c r="J5103" s="3" t="str">
        <f>TEXT(NIgerian_Fintech[[#This Row],[TransactionDate]], "JJJJ")</f>
        <v>2023</v>
      </c>
      <c r="K5103" s="3" t="str">
        <f>TEXT(NIgerian_Fintech[[#This Row],[TransactionDate]], "MMMM")</f>
        <v>May</v>
      </c>
      <c r="L5103" s="3" t="str">
        <f>TEXT(NIgerian_Fintech[[#This Row],[TransactionDate]], "MM")</f>
        <v>05</v>
      </c>
      <c r="M5103" s="3" t="str">
        <f>TEXT(NIgerian_Fintech[[#This Row],[TransactionDate]], "tttt")</f>
        <v>Wednesday</v>
      </c>
      <c r="N5103" s="2" t="s">
        <v>16</v>
      </c>
    </row>
    <row r="5104" spans="1:14" ht="14.5" x14ac:dyDescent="0.35">
      <c r="A5104" s="2" t="s">
        <v>10238</v>
      </c>
      <c r="B5104" s="2" t="s">
        <v>10239</v>
      </c>
      <c r="C5104" s="2">
        <v>40</v>
      </c>
      <c r="D5104" s="2" t="s">
        <v>39</v>
      </c>
      <c r="E5104" s="2" t="s">
        <v>64</v>
      </c>
      <c r="F5104" s="2" t="s">
        <v>35</v>
      </c>
      <c r="G5104" s="2" t="s">
        <v>36</v>
      </c>
      <c r="H5104" s="7">
        <v>2337.66</v>
      </c>
      <c r="I5104" s="3">
        <v>45626</v>
      </c>
      <c r="J5104" s="3" t="str">
        <f>TEXT(NIgerian_Fintech[[#This Row],[TransactionDate]], "JJJJ")</f>
        <v>2024</v>
      </c>
      <c r="K5104" s="3" t="str">
        <f>TEXT(NIgerian_Fintech[[#This Row],[TransactionDate]], "MMMM")</f>
        <v>November</v>
      </c>
      <c r="L5104" s="3" t="str">
        <f>TEXT(NIgerian_Fintech[[#This Row],[TransactionDate]], "MM")</f>
        <v>11</v>
      </c>
      <c r="M5104" s="3" t="str">
        <f>TEXT(NIgerian_Fintech[[#This Row],[TransactionDate]], "tttt")</f>
        <v>Saturday</v>
      </c>
      <c r="N5104" s="2" t="s">
        <v>16</v>
      </c>
    </row>
    <row r="5105" spans="1:14" ht="14.5" x14ac:dyDescent="0.35">
      <c r="A5105" s="2" t="s">
        <v>10240</v>
      </c>
      <c r="B5105" s="2" t="s">
        <v>10241</v>
      </c>
      <c r="C5105" s="2">
        <v>41</v>
      </c>
      <c r="D5105" s="2" t="s">
        <v>39</v>
      </c>
      <c r="E5105" s="2" t="s">
        <v>29</v>
      </c>
      <c r="F5105" s="2" t="s">
        <v>25</v>
      </c>
      <c r="G5105" s="2" t="s">
        <v>15</v>
      </c>
      <c r="H5105" s="7">
        <v>5318.38</v>
      </c>
      <c r="I5105" s="3">
        <v>45345</v>
      </c>
      <c r="J5105" s="3" t="str">
        <f>TEXT(NIgerian_Fintech[[#This Row],[TransactionDate]], "JJJJ")</f>
        <v>2024</v>
      </c>
      <c r="K5105" s="3" t="str">
        <f>TEXT(NIgerian_Fintech[[#This Row],[TransactionDate]], "MMMM")</f>
        <v>February</v>
      </c>
      <c r="L5105" s="3" t="str">
        <f>TEXT(NIgerian_Fintech[[#This Row],[TransactionDate]], "MM")</f>
        <v>02</v>
      </c>
      <c r="M5105" s="3" t="str">
        <f>TEXT(NIgerian_Fintech[[#This Row],[TransactionDate]], "tttt")</f>
        <v>Friday</v>
      </c>
      <c r="N5105" s="2" t="s">
        <v>16</v>
      </c>
    </row>
    <row r="5106" spans="1:14" ht="14.5" x14ac:dyDescent="0.35">
      <c r="A5106" s="2" t="s">
        <v>10242</v>
      </c>
      <c r="B5106" s="2" t="s">
        <v>10243</v>
      </c>
      <c r="C5106" s="2">
        <v>26</v>
      </c>
      <c r="D5106" s="2" t="s">
        <v>12</v>
      </c>
      <c r="E5106" s="2" t="s">
        <v>13</v>
      </c>
      <c r="F5106" s="2" t="s">
        <v>25</v>
      </c>
      <c r="G5106" s="2" t="s">
        <v>36</v>
      </c>
      <c r="H5106" s="7">
        <v>8395.0499999999993</v>
      </c>
      <c r="I5106" s="3">
        <v>45112</v>
      </c>
      <c r="J5106" s="3" t="str">
        <f>TEXT(NIgerian_Fintech[[#This Row],[TransactionDate]], "JJJJ")</f>
        <v>2023</v>
      </c>
      <c r="K5106" s="3" t="str">
        <f>TEXT(NIgerian_Fintech[[#This Row],[TransactionDate]], "MMMM")</f>
        <v>July</v>
      </c>
      <c r="L5106" s="3" t="str">
        <f>TEXT(NIgerian_Fintech[[#This Row],[TransactionDate]], "MM")</f>
        <v>07</v>
      </c>
      <c r="M5106" s="3" t="str">
        <f>TEXT(NIgerian_Fintech[[#This Row],[TransactionDate]], "tttt")</f>
        <v>Wednesday</v>
      </c>
      <c r="N5106" s="2" t="s">
        <v>16</v>
      </c>
    </row>
    <row r="5107" spans="1:14" ht="14.5" x14ac:dyDescent="0.35">
      <c r="A5107" s="2" t="s">
        <v>10244</v>
      </c>
      <c r="B5107" s="2" t="s">
        <v>10245</v>
      </c>
      <c r="C5107" s="2">
        <v>52</v>
      </c>
      <c r="D5107" s="2" t="s">
        <v>39</v>
      </c>
      <c r="E5107" s="2" t="s">
        <v>24</v>
      </c>
      <c r="F5107" s="2" t="s">
        <v>19</v>
      </c>
      <c r="G5107" s="2" t="s">
        <v>20</v>
      </c>
      <c r="H5107" s="7">
        <v>8781.35</v>
      </c>
      <c r="I5107" s="3">
        <v>45244</v>
      </c>
      <c r="J5107" s="3" t="str">
        <f>TEXT(NIgerian_Fintech[[#This Row],[TransactionDate]], "JJJJ")</f>
        <v>2023</v>
      </c>
      <c r="K5107" s="3" t="str">
        <f>TEXT(NIgerian_Fintech[[#This Row],[TransactionDate]], "MMMM")</f>
        <v>November</v>
      </c>
      <c r="L5107" s="3" t="str">
        <f>TEXT(NIgerian_Fintech[[#This Row],[TransactionDate]], "MM")</f>
        <v>11</v>
      </c>
      <c r="M5107" s="3" t="str">
        <f>TEXT(NIgerian_Fintech[[#This Row],[TransactionDate]], "tttt")</f>
        <v>Tuesday</v>
      </c>
      <c r="N5107" s="2" t="s">
        <v>16</v>
      </c>
    </row>
    <row r="5108" spans="1:14" ht="14.5" x14ac:dyDescent="0.35">
      <c r="A5108" s="2" t="s">
        <v>10246</v>
      </c>
      <c r="B5108" s="2" t="s">
        <v>10247</v>
      </c>
      <c r="C5108" s="2">
        <v>37</v>
      </c>
      <c r="D5108" s="2" t="s">
        <v>12</v>
      </c>
      <c r="E5108" s="2" t="s">
        <v>93</v>
      </c>
      <c r="F5108" s="2" t="s">
        <v>49</v>
      </c>
      <c r="G5108" s="2" t="s">
        <v>20</v>
      </c>
      <c r="H5108" s="7">
        <v>715.3</v>
      </c>
      <c r="I5108" s="3">
        <v>45390</v>
      </c>
      <c r="J5108" s="3" t="str">
        <f>TEXT(NIgerian_Fintech[[#This Row],[TransactionDate]], "JJJJ")</f>
        <v>2024</v>
      </c>
      <c r="K5108" s="3" t="str">
        <f>TEXT(NIgerian_Fintech[[#This Row],[TransactionDate]], "MMMM")</f>
        <v>April</v>
      </c>
      <c r="L5108" s="3" t="str">
        <f>TEXT(NIgerian_Fintech[[#This Row],[TransactionDate]], "MM")</f>
        <v>04</v>
      </c>
      <c r="M5108" s="3" t="str">
        <f>TEXT(NIgerian_Fintech[[#This Row],[TransactionDate]], "tttt")</f>
        <v>Monday</v>
      </c>
      <c r="N5108" s="2" t="s">
        <v>16</v>
      </c>
    </row>
    <row r="5109" spans="1:14" ht="14.5" x14ac:dyDescent="0.35">
      <c r="A5109" s="2" t="s">
        <v>10248</v>
      </c>
      <c r="B5109" s="2" t="s">
        <v>10249</v>
      </c>
      <c r="C5109" s="2">
        <v>54</v>
      </c>
      <c r="D5109" s="2" t="s">
        <v>39</v>
      </c>
      <c r="E5109" s="2" t="s">
        <v>42</v>
      </c>
      <c r="F5109" s="2" t="s">
        <v>55</v>
      </c>
      <c r="G5109" s="2" t="s">
        <v>15</v>
      </c>
      <c r="H5109" s="7">
        <v>18128.060000000001</v>
      </c>
      <c r="I5109" s="3">
        <v>45358</v>
      </c>
      <c r="J5109" s="3" t="str">
        <f>TEXT(NIgerian_Fintech[[#This Row],[TransactionDate]], "JJJJ")</f>
        <v>2024</v>
      </c>
      <c r="K5109" s="3" t="str">
        <f>TEXT(NIgerian_Fintech[[#This Row],[TransactionDate]], "MMMM")</f>
        <v>March</v>
      </c>
      <c r="L5109" s="3" t="str">
        <f>TEXT(NIgerian_Fintech[[#This Row],[TransactionDate]], "MM")</f>
        <v>03</v>
      </c>
      <c r="M5109" s="3" t="str">
        <f>TEXT(NIgerian_Fintech[[#This Row],[TransactionDate]], "tttt")</f>
        <v>Thursday</v>
      </c>
      <c r="N5109" s="2" t="s">
        <v>16</v>
      </c>
    </row>
    <row r="5110" spans="1:14" ht="14.5" x14ac:dyDescent="0.35">
      <c r="A5110" s="2" t="s">
        <v>10250</v>
      </c>
      <c r="B5110" s="2" t="s">
        <v>10251</v>
      </c>
      <c r="C5110" s="2">
        <v>59</v>
      </c>
      <c r="D5110" s="2" t="s">
        <v>39</v>
      </c>
      <c r="E5110" s="2" t="s">
        <v>24</v>
      </c>
      <c r="F5110" s="2" t="s">
        <v>25</v>
      </c>
      <c r="G5110" s="2" t="s">
        <v>26</v>
      </c>
      <c r="H5110" s="7">
        <v>6528.32</v>
      </c>
      <c r="I5110" s="3">
        <v>45061</v>
      </c>
      <c r="J5110" s="3" t="str">
        <f>TEXT(NIgerian_Fintech[[#This Row],[TransactionDate]], "JJJJ")</f>
        <v>2023</v>
      </c>
      <c r="K5110" s="3" t="str">
        <f>TEXT(NIgerian_Fintech[[#This Row],[TransactionDate]], "MMMM")</f>
        <v>May</v>
      </c>
      <c r="L5110" s="3" t="str">
        <f>TEXT(NIgerian_Fintech[[#This Row],[TransactionDate]], "MM")</f>
        <v>05</v>
      </c>
      <c r="M5110" s="3" t="str">
        <f>TEXT(NIgerian_Fintech[[#This Row],[TransactionDate]], "tttt")</f>
        <v>Monday</v>
      </c>
      <c r="N5110" s="2" t="s">
        <v>16</v>
      </c>
    </row>
    <row r="5111" spans="1:14" ht="14.5" x14ac:dyDescent="0.35">
      <c r="A5111" s="2" t="s">
        <v>10252</v>
      </c>
      <c r="B5111" s="2" t="s">
        <v>10253</v>
      </c>
      <c r="C5111" s="2">
        <v>34</v>
      </c>
      <c r="D5111" s="2" t="s">
        <v>12</v>
      </c>
      <c r="E5111" s="2" t="s">
        <v>74</v>
      </c>
      <c r="F5111" s="2" t="s">
        <v>55</v>
      </c>
      <c r="G5111" s="2" t="s">
        <v>20</v>
      </c>
      <c r="H5111" s="7">
        <v>45338.45</v>
      </c>
      <c r="I5111" s="3">
        <v>45429</v>
      </c>
      <c r="J5111" s="3" t="str">
        <f>TEXT(NIgerian_Fintech[[#This Row],[TransactionDate]], "JJJJ")</f>
        <v>2024</v>
      </c>
      <c r="K5111" s="3" t="str">
        <f>TEXT(NIgerian_Fintech[[#This Row],[TransactionDate]], "MMMM")</f>
        <v>May</v>
      </c>
      <c r="L5111" s="3" t="str">
        <f>TEXT(NIgerian_Fintech[[#This Row],[TransactionDate]], "MM")</f>
        <v>05</v>
      </c>
      <c r="M5111" s="3" t="str">
        <f>TEXT(NIgerian_Fintech[[#This Row],[TransactionDate]], "tttt")</f>
        <v>Friday</v>
      </c>
      <c r="N5111" s="2" t="s">
        <v>16</v>
      </c>
    </row>
    <row r="5112" spans="1:14" ht="14.5" x14ac:dyDescent="0.35">
      <c r="A5112" s="2" t="s">
        <v>10254</v>
      </c>
      <c r="B5112" s="2" t="s">
        <v>10255</v>
      </c>
      <c r="C5112" s="2">
        <v>64</v>
      </c>
      <c r="D5112" s="2" t="s">
        <v>39</v>
      </c>
      <c r="E5112" s="2" t="s">
        <v>64</v>
      </c>
      <c r="F5112" s="2" t="s">
        <v>35</v>
      </c>
      <c r="G5112" s="2" t="s">
        <v>30</v>
      </c>
      <c r="H5112" s="7">
        <v>12638.73</v>
      </c>
      <c r="I5112" s="3">
        <v>45611</v>
      </c>
      <c r="J5112" s="3" t="str">
        <f>TEXT(NIgerian_Fintech[[#This Row],[TransactionDate]], "JJJJ")</f>
        <v>2024</v>
      </c>
      <c r="K5112" s="3" t="str">
        <f>TEXT(NIgerian_Fintech[[#This Row],[TransactionDate]], "MMMM")</f>
        <v>November</v>
      </c>
      <c r="L5112" s="3" t="str">
        <f>TEXT(NIgerian_Fintech[[#This Row],[TransactionDate]], "MM")</f>
        <v>11</v>
      </c>
      <c r="M5112" s="3" t="str">
        <f>TEXT(NIgerian_Fintech[[#This Row],[TransactionDate]], "tttt")</f>
        <v>Friday</v>
      </c>
      <c r="N5112" s="2" t="s">
        <v>16</v>
      </c>
    </row>
    <row r="5113" spans="1:14" ht="14.5" x14ac:dyDescent="0.35">
      <c r="A5113" s="2" t="s">
        <v>10256</v>
      </c>
      <c r="B5113" s="2" t="s">
        <v>10257</v>
      </c>
      <c r="C5113" s="2">
        <v>48</v>
      </c>
      <c r="D5113" s="2" t="s">
        <v>39</v>
      </c>
      <c r="E5113" s="2" t="s">
        <v>74</v>
      </c>
      <c r="F5113" s="2" t="s">
        <v>35</v>
      </c>
      <c r="G5113" s="2" t="s">
        <v>15</v>
      </c>
      <c r="H5113" s="7">
        <v>49020.82</v>
      </c>
      <c r="I5113" s="3">
        <v>45195</v>
      </c>
      <c r="J5113" s="3" t="str">
        <f>TEXT(NIgerian_Fintech[[#This Row],[TransactionDate]], "JJJJ")</f>
        <v>2023</v>
      </c>
      <c r="K5113" s="3" t="str">
        <f>TEXT(NIgerian_Fintech[[#This Row],[TransactionDate]], "MMMM")</f>
        <v>September</v>
      </c>
      <c r="L5113" s="3" t="str">
        <f>TEXT(NIgerian_Fintech[[#This Row],[TransactionDate]], "MM")</f>
        <v>09</v>
      </c>
      <c r="M5113" s="3" t="str">
        <f>TEXT(NIgerian_Fintech[[#This Row],[TransactionDate]], "tttt")</f>
        <v>Tuesday</v>
      </c>
      <c r="N5113" s="2" t="s">
        <v>16</v>
      </c>
    </row>
    <row r="5114" spans="1:14" ht="14.5" x14ac:dyDescent="0.35">
      <c r="A5114" s="2" t="s">
        <v>10258</v>
      </c>
      <c r="B5114" s="2" t="s">
        <v>10259</v>
      </c>
      <c r="C5114" s="2">
        <v>25</v>
      </c>
      <c r="D5114" s="2" t="s">
        <v>12</v>
      </c>
      <c r="E5114" s="2" t="s">
        <v>24</v>
      </c>
      <c r="F5114" s="2" t="s">
        <v>35</v>
      </c>
      <c r="G5114" s="2" t="s">
        <v>15</v>
      </c>
      <c r="H5114" s="7">
        <v>6041.76</v>
      </c>
      <c r="I5114" s="3">
        <v>45363</v>
      </c>
      <c r="J5114" s="3" t="str">
        <f>TEXT(NIgerian_Fintech[[#This Row],[TransactionDate]], "JJJJ")</f>
        <v>2024</v>
      </c>
      <c r="K5114" s="3" t="str">
        <f>TEXT(NIgerian_Fintech[[#This Row],[TransactionDate]], "MMMM")</f>
        <v>March</v>
      </c>
      <c r="L5114" s="3" t="str">
        <f>TEXT(NIgerian_Fintech[[#This Row],[TransactionDate]], "MM")</f>
        <v>03</v>
      </c>
      <c r="M5114" s="3" t="str">
        <f>TEXT(NIgerian_Fintech[[#This Row],[TransactionDate]], "tttt")</f>
        <v>Tuesday</v>
      </c>
      <c r="N5114" s="2" t="s">
        <v>16</v>
      </c>
    </row>
    <row r="5115" spans="1:14" ht="14.5" x14ac:dyDescent="0.35">
      <c r="A5115" s="2" t="s">
        <v>10260</v>
      </c>
      <c r="B5115" s="2" t="s">
        <v>10261</v>
      </c>
      <c r="C5115" s="2">
        <v>32</v>
      </c>
      <c r="D5115" s="2" t="s">
        <v>12</v>
      </c>
      <c r="E5115" s="2" t="s">
        <v>74</v>
      </c>
      <c r="F5115" s="2" t="s">
        <v>14</v>
      </c>
      <c r="G5115" s="2" t="s">
        <v>20</v>
      </c>
      <c r="H5115" s="7">
        <v>1517.32</v>
      </c>
      <c r="I5115" s="3">
        <v>45553</v>
      </c>
      <c r="J5115" s="3" t="str">
        <f>TEXT(NIgerian_Fintech[[#This Row],[TransactionDate]], "JJJJ")</f>
        <v>2024</v>
      </c>
      <c r="K5115" s="3" t="str">
        <f>TEXT(NIgerian_Fintech[[#This Row],[TransactionDate]], "MMMM")</f>
        <v>September</v>
      </c>
      <c r="L5115" s="3" t="str">
        <f>TEXT(NIgerian_Fintech[[#This Row],[TransactionDate]], "MM")</f>
        <v>09</v>
      </c>
      <c r="M5115" s="3" t="str">
        <f>TEXT(NIgerian_Fintech[[#This Row],[TransactionDate]], "tttt")</f>
        <v>Wednesday</v>
      </c>
      <c r="N5115" s="2" t="s">
        <v>16</v>
      </c>
    </row>
    <row r="5116" spans="1:14" ht="14.5" x14ac:dyDescent="0.35">
      <c r="A5116" s="2" t="s">
        <v>10262</v>
      </c>
      <c r="B5116" s="2" t="s">
        <v>10263</v>
      </c>
      <c r="C5116" s="2">
        <v>48</v>
      </c>
      <c r="D5116" s="2" t="s">
        <v>39</v>
      </c>
      <c r="E5116" s="2" t="s">
        <v>42</v>
      </c>
      <c r="F5116" s="2" t="s">
        <v>25</v>
      </c>
      <c r="G5116" s="2" t="s">
        <v>20</v>
      </c>
      <c r="H5116" s="7">
        <v>12994.17</v>
      </c>
      <c r="I5116" s="3">
        <v>45424</v>
      </c>
      <c r="J5116" s="3" t="str">
        <f>TEXT(NIgerian_Fintech[[#This Row],[TransactionDate]], "JJJJ")</f>
        <v>2024</v>
      </c>
      <c r="K5116" s="3" t="str">
        <f>TEXT(NIgerian_Fintech[[#This Row],[TransactionDate]], "MMMM")</f>
        <v>May</v>
      </c>
      <c r="L5116" s="3" t="str">
        <f>TEXT(NIgerian_Fintech[[#This Row],[TransactionDate]], "MM")</f>
        <v>05</v>
      </c>
      <c r="M5116" s="3" t="str">
        <f>TEXT(NIgerian_Fintech[[#This Row],[TransactionDate]], "tttt")</f>
        <v>Sunday</v>
      </c>
      <c r="N5116" s="2" t="s">
        <v>16</v>
      </c>
    </row>
    <row r="5117" spans="1:14" ht="14.5" x14ac:dyDescent="0.35">
      <c r="A5117" s="2" t="s">
        <v>10264</v>
      </c>
      <c r="B5117" s="2" t="s">
        <v>10265</v>
      </c>
      <c r="C5117" s="2">
        <v>47</v>
      </c>
      <c r="D5117" s="2" t="s">
        <v>12</v>
      </c>
      <c r="E5117" s="2" t="s">
        <v>64</v>
      </c>
      <c r="F5117" s="2" t="s">
        <v>35</v>
      </c>
      <c r="G5117" s="2" t="s">
        <v>36</v>
      </c>
      <c r="H5117" s="7">
        <v>15039.99</v>
      </c>
      <c r="I5117" s="3">
        <v>45477</v>
      </c>
      <c r="J5117" s="3" t="str">
        <f>TEXT(NIgerian_Fintech[[#This Row],[TransactionDate]], "JJJJ")</f>
        <v>2024</v>
      </c>
      <c r="K5117" s="3" t="str">
        <f>TEXT(NIgerian_Fintech[[#This Row],[TransactionDate]], "MMMM")</f>
        <v>July</v>
      </c>
      <c r="L5117" s="3" t="str">
        <f>TEXT(NIgerian_Fintech[[#This Row],[TransactionDate]], "MM")</f>
        <v>07</v>
      </c>
      <c r="M5117" s="3" t="str">
        <f>TEXT(NIgerian_Fintech[[#This Row],[TransactionDate]], "tttt")</f>
        <v>Thursday</v>
      </c>
      <c r="N5117" s="2" t="s">
        <v>16</v>
      </c>
    </row>
    <row r="5118" spans="1:14" ht="14.5" x14ac:dyDescent="0.35">
      <c r="A5118" s="2" t="s">
        <v>10266</v>
      </c>
      <c r="B5118" s="2" t="s">
        <v>10267</v>
      </c>
      <c r="C5118" s="2">
        <v>63</v>
      </c>
      <c r="D5118" s="2" t="s">
        <v>39</v>
      </c>
      <c r="E5118" s="2" t="s">
        <v>29</v>
      </c>
      <c r="F5118" s="2" t="s">
        <v>14</v>
      </c>
      <c r="G5118" s="2" t="s">
        <v>36</v>
      </c>
      <c r="H5118" s="7">
        <v>19162.03</v>
      </c>
      <c r="I5118" s="3">
        <v>45266</v>
      </c>
      <c r="J5118" s="3" t="str">
        <f>TEXT(NIgerian_Fintech[[#This Row],[TransactionDate]], "JJJJ")</f>
        <v>2023</v>
      </c>
      <c r="K5118" s="3" t="str">
        <f>TEXT(NIgerian_Fintech[[#This Row],[TransactionDate]], "MMMM")</f>
        <v>December</v>
      </c>
      <c r="L5118" s="3" t="str">
        <f>TEXT(NIgerian_Fintech[[#This Row],[TransactionDate]], "MM")</f>
        <v>12</v>
      </c>
      <c r="M5118" s="3" t="str">
        <f>TEXT(NIgerian_Fintech[[#This Row],[TransactionDate]], "tttt")</f>
        <v>Wednesday</v>
      </c>
      <c r="N5118" s="2" t="s">
        <v>16</v>
      </c>
    </row>
    <row r="5119" spans="1:14" ht="14.5" x14ac:dyDescent="0.35">
      <c r="A5119" s="2" t="s">
        <v>10268</v>
      </c>
      <c r="B5119" s="2" t="s">
        <v>10269</v>
      </c>
      <c r="C5119" s="2">
        <v>37</v>
      </c>
      <c r="D5119" s="2" t="s">
        <v>39</v>
      </c>
      <c r="E5119" s="2" t="s">
        <v>74</v>
      </c>
      <c r="F5119" s="2" t="s">
        <v>35</v>
      </c>
      <c r="G5119" s="2" t="s">
        <v>30</v>
      </c>
      <c r="H5119" s="7">
        <v>3587.47</v>
      </c>
      <c r="I5119" s="3">
        <v>45168</v>
      </c>
      <c r="J5119" s="3" t="str">
        <f>TEXT(NIgerian_Fintech[[#This Row],[TransactionDate]], "JJJJ")</f>
        <v>2023</v>
      </c>
      <c r="K5119" s="3" t="str">
        <f>TEXT(NIgerian_Fintech[[#This Row],[TransactionDate]], "MMMM")</f>
        <v>August</v>
      </c>
      <c r="L5119" s="3" t="str">
        <f>TEXT(NIgerian_Fintech[[#This Row],[TransactionDate]], "MM")</f>
        <v>08</v>
      </c>
      <c r="M5119" s="3" t="str">
        <f>TEXT(NIgerian_Fintech[[#This Row],[TransactionDate]], "tttt")</f>
        <v>Wednesday</v>
      </c>
      <c r="N5119" s="2" t="s">
        <v>16</v>
      </c>
    </row>
    <row r="5120" spans="1:14" ht="14.5" x14ac:dyDescent="0.35">
      <c r="A5120" s="2" t="s">
        <v>10270</v>
      </c>
      <c r="B5120" s="2" t="s">
        <v>10271</v>
      </c>
      <c r="C5120" s="2">
        <v>56</v>
      </c>
      <c r="D5120" s="2" t="s">
        <v>12</v>
      </c>
      <c r="E5120" s="2" t="s">
        <v>42</v>
      </c>
      <c r="F5120" s="2" t="s">
        <v>49</v>
      </c>
      <c r="G5120" s="2" t="s">
        <v>15</v>
      </c>
      <c r="H5120" s="7">
        <v>7147.47</v>
      </c>
      <c r="I5120" s="3">
        <v>45147</v>
      </c>
      <c r="J5120" s="3" t="str">
        <f>TEXT(NIgerian_Fintech[[#This Row],[TransactionDate]], "JJJJ")</f>
        <v>2023</v>
      </c>
      <c r="K5120" s="3" t="str">
        <f>TEXT(NIgerian_Fintech[[#This Row],[TransactionDate]], "MMMM")</f>
        <v>August</v>
      </c>
      <c r="L5120" s="3" t="str">
        <f>TEXT(NIgerian_Fintech[[#This Row],[TransactionDate]], "MM")</f>
        <v>08</v>
      </c>
      <c r="M5120" s="3" t="str">
        <f>TEXT(NIgerian_Fintech[[#This Row],[TransactionDate]], "tttt")</f>
        <v>Wednesday</v>
      </c>
      <c r="N5120" s="2" t="s">
        <v>16</v>
      </c>
    </row>
    <row r="5121" spans="1:14" ht="14.5" x14ac:dyDescent="0.35">
      <c r="A5121" s="2" t="s">
        <v>10272</v>
      </c>
      <c r="B5121" s="2" t="s">
        <v>10273</v>
      </c>
      <c r="C5121" s="2">
        <v>29</v>
      </c>
      <c r="D5121" s="2" t="s">
        <v>12</v>
      </c>
      <c r="E5121" s="2" t="s">
        <v>13</v>
      </c>
      <c r="F5121" s="2" t="s">
        <v>25</v>
      </c>
      <c r="G5121" s="2" t="s">
        <v>26</v>
      </c>
      <c r="H5121" s="7">
        <v>19484.52</v>
      </c>
      <c r="I5121" s="3">
        <v>45584</v>
      </c>
      <c r="J5121" s="3" t="str">
        <f>TEXT(NIgerian_Fintech[[#This Row],[TransactionDate]], "JJJJ")</f>
        <v>2024</v>
      </c>
      <c r="K5121" s="3" t="str">
        <f>TEXT(NIgerian_Fintech[[#This Row],[TransactionDate]], "MMMM")</f>
        <v>October</v>
      </c>
      <c r="L5121" s="3" t="str">
        <f>TEXT(NIgerian_Fintech[[#This Row],[TransactionDate]], "MM")</f>
        <v>10</v>
      </c>
      <c r="M5121" s="3" t="str">
        <f>TEXT(NIgerian_Fintech[[#This Row],[TransactionDate]], "tttt")</f>
        <v>Saturday</v>
      </c>
      <c r="N5121" s="2" t="s">
        <v>21</v>
      </c>
    </row>
    <row r="5122" spans="1:14" ht="14.5" x14ac:dyDescent="0.35">
      <c r="A5122" s="2" t="s">
        <v>10274</v>
      </c>
      <c r="B5122" s="2" t="s">
        <v>10275</v>
      </c>
      <c r="C5122" s="2">
        <v>34</v>
      </c>
      <c r="D5122" s="2" t="s">
        <v>12</v>
      </c>
      <c r="E5122" s="2" t="s">
        <v>42</v>
      </c>
      <c r="F5122" s="2" t="s">
        <v>14</v>
      </c>
      <c r="G5122" s="2" t="s">
        <v>26</v>
      </c>
      <c r="H5122" s="7">
        <v>20005.29</v>
      </c>
      <c r="I5122" s="3">
        <v>45602</v>
      </c>
      <c r="J5122" s="3" t="str">
        <f>TEXT(NIgerian_Fintech[[#This Row],[TransactionDate]], "JJJJ")</f>
        <v>2024</v>
      </c>
      <c r="K5122" s="3" t="str">
        <f>TEXT(NIgerian_Fintech[[#This Row],[TransactionDate]], "MMMM")</f>
        <v>November</v>
      </c>
      <c r="L5122" s="3" t="str">
        <f>TEXT(NIgerian_Fintech[[#This Row],[TransactionDate]], "MM")</f>
        <v>11</v>
      </c>
      <c r="M5122" s="3" t="str">
        <f>TEXT(NIgerian_Fintech[[#This Row],[TransactionDate]], "tttt")</f>
        <v>Wednesday</v>
      </c>
      <c r="N5122" s="2" t="s">
        <v>16</v>
      </c>
    </row>
    <row r="5123" spans="1:14" ht="14.5" x14ac:dyDescent="0.35">
      <c r="A5123" s="2" t="s">
        <v>10276</v>
      </c>
      <c r="B5123" s="2" t="s">
        <v>10277</v>
      </c>
      <c r="C5123" s="2">
        <v>59</v>
      </c>
      <c r="D5123" s="2" t="s">
        <v>12</v>
      </c>
      <c r="E5123" s="2" t="s">
        <v>52</v>
      </c>
      <c r="F5123" s="2" t="s">
        <v>35</v>
      </c>
      <c r="G5123" s="2" t="s">
        <v>15</v>
      </c>
      <c r="H5123" s="7">
        <v>260.19</v>
      </c>
      <c r="I5123" s="3">
        <v>45287</v>
      </c>
      <c r="J5123" s="3" t="str">
        <f>TEXT(NIgerian_Fintech[[#This Row],[TransactionDate]], "JJJJ")</f>
        <v>2023</v>
      </c>
      <c r="K5123" s="3" t="str">
        <f>TEXT(NIgerian_Fintech[[#This Row],[TransactionDate]], "MMMM")</f>
        <v>December</v>
      </c>
      <c r="L5123" s="3" t="str">
        <f>TEXT(NIgerian_Fintech[[#This Row],[TransactionDate]], "MM")</f>
        <v>12</v>
      </c>
      <c r="M5123" s="3" t="str">
        <f>TEXT(NIgerian_Fintech[[#This Row],[TransactionDate]], "tttt")</f>
        <v>Wednesday</v>
      </c>
      <c r="N5123" s="2" t="s">
        <v>16</v>
      </c>
    </row>
    <row r="5124" spans="1:14" ht="14.5" x14ac:dyDescent="0.35">
      <c r="A5124" s="2" t="s">
        <v>10278</v>
      </c>
      <c r="B5124" s="2" t="s">
        <v>10279</v>
      </c>
      <c r="C5124" s="2">
        <v>47</v>
      </c>
      <c r="D5124" s="2" t="s">
        <v>12</v>
      </c>
      <c r="E5124" s="2" t="s">
        <v>24</v>
      </c>
      <c r="F5124" s="2" t="s">
        <v>14</v>
      </c>
      <c r="G5124" s="2" t="s">
        <v>30</v>
      </c>
      <c r="H5124" s="7">
        <v>11114.45</v>
      </c>
      <c r="I5124" s="3">
        <v>45116</v>
      </c>
      <c r="J5124" s="3" t="str">
        <f>TEXT(NIgerian_Fintech[[#This Row],[TransactionDate]], "JJJJ")</f>
        <v>2023</v>
      </c>
      <c r="K5124" s="3" t="str">
        <f>TEXT(NIgerian_Fintech[[#This Row],[TransactionDate]], "MMMM")</f>
        <v>July</v>
      </c>
      <c r="L5124" s="3" t="str">
        <f>TEXT(NIgerian_Fintech[[#This Row],[TransactionDate]], "MM")</f>
        <v>07</v>
      </c>
      <c r="M5124" s="3" t="str">
        <f>TEXT(NIgerian_Fintech[[#This Row],[TransactionDate]], "tttt")</f>
        <v>Sunday</v>
      </c>
      <c r="N5124" s="2" t="s">
        <v>16</v>
      </c>
    </row>
    <row r="5125" spans="1:14" ht="14.5" x14ac:dyDescent="0.35">
      <c r="A5125" s="2" t="s">
        <v>10280</v>
      </c>
      <c r="B5125" s="2" t="s">
        <v>10281</v>
      </c>
      <c r="C5125" s="2">
        <v>46</v>
      </c>
      <c r="D5125" s="2" t="s">
        <v>12</v>
      </c>
      <c r="E5125" s="2" t="s">
        <v>93</v>
      </c>
      <c r="F5125" s="2" t="s">
        <v>35</v>
      </c>
      <c r="G5125" s="2" t="s">
        <v>36</v>
      </c>
      <c r="H5125" s="7">
        <v>9205.18</v>
      </c>
      <c r="I5125" s="3">
        <v>45339</v>
      </c>
      <c r="J5125" s="3" t="str">
        <f>TEXT(NIgerian_Fintech[[#This Row],[TransactionDate]], "JJJJ")</f>
        <v>2024</v>
      </c>
      <c r="K5125" s="3" t="str">
        <f>TEXT(NIgerian_Fintech[[#This Row],[TransactionDate]], "MMMM")</f>
        <v>February</v>
      </c>
      <c r="L5125" s="3" t="str">
        <f>TEXT(NIgerian_Fintech[[#This Row],[TransactionDate]], "MM")</f>
        <v>02</v>
      </c>
      <c r="M5125" s="3" t="str">
        <f>TEXT(NIgerian_Fintech[[#This Row],[TransactionDate]], "tttt")</f>
        <v>Saturday</v>
      </c>
      <c r="N5125" s="2" t="s">
        <v>21</v>
      </c>
    </row>
    <row r="5126" spans="1:14" ht="14.5" x14ac:dyDescent="0.35">
      <c r="A5126" s="2" t="s">
        <v>10282</v>
      </c>
      <c r="B5126" s="2" t="s">
        <v>10283</v>
      </c>
      <c r="C5126" s="2">
        <v>36</v>
      </c>
      <c r="D5126" s="2" t="s">
        <v>39</v>
      </c>
      <c r="E5126" s="2" t="s">
        <v>24</v>
      </c>
      <c r="F5126" s="2" t="s">
        <v>49</v>
      </c>
      <c r="G5126" s="2" t="s">
        <v>36</v>
      </c>
      <c r="H5126" s="7">
        <v>870.16</v>
      </c>
      <c r="I5126" s="3">
        <v>45255</v>
      </c>
      <c r="J5126" s="3" t="str">
        <f>TEXT(NIgerian_Fintech[[#This Row],[TransactionDate]], "JJJJ")</f>
        <v>2023</v>
      </c>
      <c r="K5126" s="3" t="str">
        <f>TEXT(NIgerian_Fintech[[#This Row],[TransactionDate]], "MMMM")</f>
        <v>November</v>
      </c>
      <c r="L5126" s="3" t="str">
        <f>TEXT(NIgerian_Fintech[[#This Row],[TransactionDate]], "MM")</f>
        <v>11</v>
      </c>
      <c r="M5126" s="3" t="str">
        <f>TEXT(NIgerian_Fintech[[#This Row],[TransactionDate]], "tttt")</f>
        <v>Saturday</v>
      </c>
      <c r="N5126" s="2" t="s">
        <v>16</v>
      </c>
    </row>
    <row r="5127" spans="1:14" ht="14.5" x14ac:dyDescent="0.35">
      <c r="A5127" s="2" t="s">
        <v>10284</v>
      </c>
      <c r="B5127" s="2" t="s">
        <v>10285</v>
      </c>
      <c r="C5127" s="2">
        <v>63</v>
      </c>
      <c r="D5127" s="2" t="s">
        <v>39</v>
      </c>
      <c r="E5127" s="2" t="s">
        <v>24</v>
      </c>
      <c r="F5127" s="2" t="s">
        <v>55</v>
      </c>
      <c r="G5127" s="2" t="s">
        <v>36</v>
      </c>
      <c r="H5127" s="7">
        <v>26612.06</v>
      </c>
      <c r="I5127" s="3">
        <v>45148</v>
      </c>
      <c r="J5127" s="3" t="str">
        <f>TEXT(NIgerian_Fintech[[#This Row],[TransactionDate]], "JJJJ")</f>
        <v>2023</v>
      </c>
      <c r="K5127" s="3" t="str">
        <f>TEXT(NIgerian_Fintech[[#This Row],[TransactionDate]], "MMMM")</f>
        <v>August</v>
      </c>
      <c r="L5127" s="3" t="str">
        <f>TEXT(NIgerian_Fintech[[#This Row],[TransactionDate]], "MM")</f>
        <v>08</v>
      </c>
      <c r="M5127" s="3" t="str">
        <f>TEXT(NIgerian_Fintech[[#This Row],[TransactionDate]], "tttt")</f>
        <v>Thursday</v>
      </c>
      <c r="N5127" s="2" t="s">
        <v>16</v>
      </c>
    </row>
    <row r="5128" spans="1:14" ht="14.5" x14ac:dyDescent="0.35">
      <c r="A5128" s="2" t="s">
        <v>10286</v>
      </c>
      <c r="B5128" s="2" t="s">
        <v>10287</v>
      </c>
      <c r="C5128" s="2">
        <v>28</v>
      </c>
      <c r="D5128" s="2" t="s">
        <v>12</v>
      </c>
      <c r="E5128" s="2" t="s">
        <v>42</v>
      </c>
      <c r="F5128" s="2" t="s">
        <v>35</v>
      </c>
      <c r="G5128" s="2" t="s">
        <v>26</v>
      </c>
      <c r="H5128" s="7">
        <v>5894.58</v>
      </c>
      <c r="I5128" s="3">
        <v>45612</v>
      </c>
      <c r="J5128" s="3" t="str">
        <f>TEXT(NIgerian_Fintech[[#This Row],[TransactionDate]], "JJJJ")</f>
        <v>2024</v>
      </c>
      <c r="K5128" s="3" t="str">
        <f>TEXT(NIgerian_Fintech[[#This Row],[TransactionDate]], "MMMM")</f>
        <v>November</v>
      </c>
      <c r="L5128" s="3" t="str">
        <f>TEXT(NIgerian_Fintech[[#This Row],[TransactionDate]], "MM")</f>
        <v>11</v>
      </c>
      <c r="M5128" s="3" t="str">
        <f>TEXT(NIgerian_Fintech[[#This Row],[TransactionDate]], "tttt")</f>
        <v>Saturday</v>
      </c>
      <c r="N5128" s="2" t="s">
        <v>16</v>
      </c>
    </row>
    <row r="5129" spans="1:14" ht="14.5" x14ac:dyDescent="0.35">
      <c r="A5129" s="2" t="s">
        <v>10288</v>
      </c>
      <c r="B5129" s="2" t="s">
        <v>10289</v>
      </c>
      <c r="C5129" s="2">
        <v>51</v>
      </c>
      <c r="D5129" s="2" t="s">
        <v>39</v>
      </c>
      <c r="E5129" s="2" t="s">
        <v>42</v>
      </c>
      <c r="F5129" s="2" t="s">
        <v>55</v>
      </c>
      <c r="G5129" s="2" t="s">
        <v>26</v>
      </c>
      <c r="H5129" s="7">
        <v>11216.49</v>
      </c>
      <c r="I5129" s="3">
        <v>45018</v>
      </c>
      <c r="J5129" s="3" t="str">
        <f>TEXT(NIgerian_Fintech[[#This Row],[TransactionDate]], "JJJJ")</f>
        <v>2023</v>
      </c>
      <c r="K5129" s="3" t="str">
        <f>TEXT(NIgerian_Fintech[[#This Row],[TransactionDate]], "MMMM")</f>
        <v>April</v>
      </c>
      <c r="L5129" s="3" t="str">
        <f>TEXT(NIgerian_Fintech[[#This Row],[TransactionDate]], "MM")</f>
        <v>04</v>
      </c>
      <c r="M5129" s="3" t="str">
        <f>TEXT(NIgerian_Fintech[[#This Row],[TransactionDate]], "tttt")</f>
        <v>Sunday</v>
      </c>
      <c r="N5129" s="2" t="s">
        <v>16</v>
      </c>
    </row>
    <row r="5130" spans="1:14" ht="14.5" x14ac:dyDescent="0.35">
      <c r="A5130" s="2" t="s">
        <v>10290</v>
      </c>
      <c r="B5130" s="2" t="s">
        <v>10291</v>
      </c>
      <c r="C5130" s="2">
        <v>24</v>
      </c>
      <c r="D5130" s="2" t="s">
        <v>39</v>
      </c>
      <c r="E5130" s="2" t="s">
        <v>42</v>
      </c>
      <c r="F5130" s="2" t="s">
        <v>25</v>
      </c>
      <c r="G5130" s="2" t="s">
        <v>30</v>
      </c>
      <c r="H5130" s="7">
        <v>21438.55</v>
      </c>
      <c r="I5130" s="3">
        <v>45366</v>
      </c>
      <c r="J5130" s="3" t="str">
        <f>TEXT(NIgerian_Fintech[[#This Row],[TransactionDate]], "JJJJ")</f>
        <v>2024</v>
      </c>
      <c r="K5130" s="3" t="str">
        <f>TEXT(NIgerian_Fintech[[#This Row],[TransactionDate]], "MMMM")</f>
        <v>March</v>
      </c>
      <c r="L5130" s="3" t="str">
        <f>TEXT(NIgerian_Fintech[[#This Row],[TransactionDate]], "MM")</f>
        <v>03</v>
      </c>
      <c r="M5130" s="3" t="str">
        <f>TEXT(NIgerian_Fintech[[#This Row],[TransactionDate]], "tttt")</f>
        <v>Friday</v>
      </c>
      <c r="N5130" s="2" t="s">
        <v>16</v>
      </c>
    </row>
    <row r="5131" spans="1:14" ht="14.5" x14ac:dyDescent="0.35">
      <c r="A5131" s="2" t="s">
        <v>10292</v>
      </c>
      <c r="B5131" s="2" t="s">
        <v>10293</v>
      </c>
      <c r="C5131" s="2">
        <v>61</v>
      </c>
      <c r="D5131" s="2" t="s">
        <v>39</v>
      </c>
      <c r="E5131" s="2" t="s">
        <v>24</v>
      </c>
      <c r="F5131" s="2" t="s">
        <v>49</v>
      </c>
      <c r="G5131" s="2" t="s">
        <v>26</v>
      </c>
      <c r="H5131" s="7">
        <v>1394.01</v>
      </c>
      <c r="I5131" s="3">
        <v>45032</v>
      </c>
      <c r="J5131" s="3" t="str">
        <f>TEXT(NIgerian_Fintech[[#This Row],[TransactionDate]], "JJJJ")</f>
        <v>2023</v>
      </c>
      <c r="K5131" s="3" t="str">
        <f>TEXT(NIgerian_Fintech[[#This Row],[TransactionDate]], "MMMM")</f>
        <v>April</v>
      </c>
      <c r="L5131" s="3" t="str">
        <f>TEXT(NIgerian_Fintech[[#This Row],[TransactionDate]], "MM")</f>
        <v>04</v>
      </c>
      <c r="M5131" s="3" t="str">
        <f>TEXT(NIgerian_Fintech[[#This Row],[TransactionDate]], "tttt")</f>
        <v>Sunday</v>
      </c>
      <c r="N5131" s="2" t="s">
        <v>16</v>
      </c>
    </row>
    <row r="5132" spans="1:14" ht="14.5" x14ac:dyDescent="0.35">
      <c r="A5132" s="2" t="s">
        <v>10294</v>
      </c>
      <c r="B5132" s="2" t="s">
        <v>10295</v>
      </c>
      <c r="C5132" s="2">
        <v>51</v>
      </c>
      <c r="D5132" s="2" t="s">
        <v>39</v>
      </c>
      <c r="E5132" s="2" t="s">
        <v>29</v>
      </c>
      <c r="F5132" s="2" t="s">
        <v>25</v>
      </c>
      <c r="G5132" s="2" t="s">
        <v>20</v>
      </c>
      <c r="H5132" s="7">
        <v>19368.53</v>
      </c>
      <c r="I5132" s="3">
        <v>45171</v>
      </c>
      <c r="J5132" s="3" t="str">
        <f>TEXT(NIgerian_Fintech[[#This Row],[TransactionDate]], "JJJJ")</f>
        <v>2023</v>
      </c>
      <c r="K5132" s="3" t="str">
        <f>TEXT(NIgerian_Fintech[[#This Row],[TransactionDate]], "MMMM")</f>
        <v>September</v>
      </c>
      <c r="L5132" s="3" t="str">
        <f>TEXT(NIgerian_Fintech[[#This Row],[TransactionDate]], "MM")</f>
        <v>09</v>
      </c>
      <c r="M5132" s="3" t="str">
        <f>TEXT(NIgerian_Fintech[[#This Row],[TransactionDate]], "tttt")</f>
        <v>Saturday</v>
      </c>
      <c r="N5132" s="2" t="s">
        <v>16</v>
      </c>
    </row>
    <row r="5133" spans="1:14" ht="14.5" x14ac:dyDescent="0.35">
      <c r="A5133" s="2" t="s">
        <v>10296</v>
      </c>
      <c r="B5133" s="2" t="s">
        <v>10297</v>
      </c>
      <c r="C5133" s="2">
        <v>37</v>
      </c>
      <c r="D5133" s="2" t="s">
        <v>12</v>
      </c>
      <c r="E5133" s="2" t="s">
        <v>74</v>
      </c>
      <c r="F5133" s="2" t="s">
        <v>55</v>
      </c>
      <c r="G5133" s="2" t="s">
        <v>26</v>
      </c>
      <c r="H5133" s="7">
        <v>12884.62</v>
      </c>
      <c r="I5133" s="3">
        <v>45231</v>
      </c>
      <c r="J5133" s="3" t="str">
        <f>TEXT(NIgerian_Fintech[[#This Row],[TransactionDate]], "JJJJ")</f>
        <v>2023</v>
      </c>
      <c r="K5133" s="3" t="str">
        <f>TEXT(NIgerian_Fintech[[#This Row],[TransactionDate]], "MMMM")</f>
        <v>November</v>
      </c>
      <c r="L5133" s="3" t="str">
        <f>TEXT(NIgerian_Fintech[[#This Row],[TransactionDate]], "MM")</f>
        <v>11</v>
      </c>
      <c r="M5133" s="3" t="str">
        <f>TEXT(NIgerian_Fintech[[#This Row],[TransactionDate]], "tttt")</f>
        <v>Wednesday</v>
      </c>
      <c r="N5133" s="2" t="s">
        <v>16</v>
      </c>
    </row>
    <row r="5134" spans="1:14" ht="14.5" x14ac:dyDescent="0.35">
      <c r="A5134" s="2" t="s">
        <v>10298</v>
      </c>
      <c r="B5134" s="2" t="s">
        <v>10299</v>
      </c>
      <c r="C5134" s="2">
        <v>55</v>
      </c>
      <c r="D5134" s="2" t="s">
        <v>39</v>
      </c>
      <c r="E5134" s="2" t="s">
        <v>29</v>
      </c>
      <c r="F5134" s="2" t="s">
        <v>49</v>
      </c>
      <c r="G5134" s="2" t="s">
        <v>36</v>
      </c>
      <c r="H5134" s="7">
        <v>18300.37</v>
      </c>
      <c r="I5134" s="3">
        <v>45481</v>
      </c>
      <c r="J5134" s="3" t="str">
        <f>TEXT(NIgerian_Fintech[[#This Row],[TransactionDate]], "JJJJ")</f>
        <v>2024</v>
      </c>
      <c r="K5134" s="3" t="str">
        <f>TEXT(NIgerian_Fintech[[#This Row],[TransactionDate]], "MMMM")</f>
        <v>July</v>
      </c>
      <c r="L5134" s="3" t="str">
        <f>TEXT(NIgerian_Fintech[[#This Row],[TransactionDate]], "MM")</f>
        <v>07</v>
      </c>
      <c r="M5134" s="3" t="str">
        <f>TEXT(NIgerian_Fintech[[#This Row],[TransactionDate]], "tttt")</f>
        <v>Monday</v>
      </c>
      <c r="N5134" s="2" t="s">
        <v>16</v>
      </c>
    </row>
    <row r="5135" spans="1:14" ht="14.5" x14ac:dyDescent="0.35">
      <c r="A5135" s="2" t="s">
        <v>10300</v>
      </c>
      <c r="B5135" s="2" t="s">
        <v>10301</v>
      </c>
      <c r="C5135" s="2">
        <v>41</v>
      </c>
      <c r="D5135" s="2" t="s">
        <v>39</v>
      </c>
      <c r="E5135" s="2" t="s">
        <v>64</v>
      </c>
      <c r="F5135" s="2" t="s">
        <v>19</v>
      </c>
      <c r="G5135" s="2" t="s">
        <v>30</v>
      </c>
      <c r="H5135" s="7">
        <v>6828.72</v>
      </c>
      <c r="I5135" s="3">
        <v>45524</v>
      </c>
      <c r="J5135" s="3" t="str">
        <f>TEXT(NIgerian_Fintech[[#This Row],[TransactionDate]], "JJJJ")</f>
        <v>2024</v>
      </c>
      <c r="K5135" s="3" t="str">
        <f>TEXT(NIgerian_Fintech[[#This Row],[TransactionDate]], "MMMM")</f>
        <v>August</v>
      </c>
      <c r="L5135" s="3" t="str">
        <f>TEXT(NIgerian_Fintech[[#This Row],[TransactionDate]], "MM")</f>
        <v>08</v>
      </c>
      <c r="M5135" s="3" t="str">
        <f>TEXT(NIgerian_Fintech[[#This Row],[TransactionDate]], "tttt")</f>
        <v>Tuesday</v>
      </c>
      <c r="N5135" s="2" t="s">
        <v>16</v>
      </c>
    </row>
    <row r="5136" spans="1:14" ht="14.5" x14ac:dyDescent="0.35">
      <c r="A5136" s="2" t="s">
        <v>10302</v>
      </c>
      <c r="B5136" s="2" t="s">
        <v>10303</v>
      </c>
      <c r="C5136" s="2">
        <v>27</v>
      </c>
      <c r="D5136" s="2" t="s">
        <v>12</v>
      </c>
      <c r="E5136" s="2" t="s">
        <v>42</v>
      </c>
      <c r="F5136" s="2" t="s">
        <v>49</v>
      </c>
      <c r="G5136" s="2" t="s">
        <v>15</v>
      </c>
      <c r="H5136" s="7">
        <v>340.58</v>
      </c>
      <c r="I5136" s="3">
        <v>45023</v>
      </c>
      <c r="J5136" s="3" t="str">
        <f>TEXT(NIgerian_Fintech[[#This Row],[TransactionDate]], "JJJJ")</f>
        <v>2023</v>
      </c>
      <c r="K5136" s="3" t="str">
        <f>TEXT(NIgerian_Fintech[[#This Row],[TransactionDate]], "MMMM")</f>
        <v>April</v>
      </c>
      <c r="L5136" s="3" t="str">
        <f>TEXT(NIgerian_Fintech[[#This Row],[TransactionDate]], "MM")</f>
        <v>04</v>
      </c>
      <c r="M5136" s="3" t="str">
        <f>TEXT(NIgerian_Fintech[[#This Row],[TransactionDate]], "tttt")</f>
        <v>Friday</v>
      </c>
      <c r="N5136" s="2" t="s">
        <v>16</v>
      </c>
    </row>
    <row r="5137" spans="1:14" ht="14.5" x14ac:dyDescent="0.35">
      <c r="A5137" s="2" t="s">
        <v>10304</v>
      </c>
      <c r="B5137" s="2" t="s">
        <v>10305</v>
      </c>
      <c r="C5137" s="2">
        <v>49</v>
      </c>
      <c r="D5137" s="2" t="s">
        <v>12</v>
      </c>
      <c r="E5137" s="2" t="s">
        <v>42</v>
      </c>
      <c r="F5137" s="2" t="s">
        <v>49</v>
      </c>
      <c r="G5137" s="2" t="s">
        <v>15</v>
      </c>
      <c r="H5137" s="7">
        <v>11102.27</v>
      </c>
      <c r="I5137" s="3">
        <v>45403</v>
      </c>
      <c r="J5137" s="3" t="str">
        <f>TEXT(NIgerian_Fintech[[#This Row],[TransactionDate]], "JJJJ")</f>
        <v>2024</v>
      </c>
      <c r="K5137" s="3" t="str">
        <f>TEXT(NIgerian_Fintech[[#This Row],[TransactionDate]], "MMMM")</f>
        <v>April</v>
      </c>
      <c r="L5137" s="3" t="str">
        <f>TEXT(NIgerian_Fintech[[#This Row],[TransactionDate]], "MM")</f>
        <v>04</v>
      </c>
      <c r="M5137" s="3" t="str">
        <f>TEXT(NIgerian_Fintech[[#This Row],[TransactionDate]], "tttt")</f>
        <v>Sunday</v>
      </c>
      <c r="N5137" s="2" t="s">
        <v>16</v>
      </c>
    </row>
    <row r="5138" spans="1:14" ht="14.5" x14ac:dyDescent="0.35">
      <c r="A5138" s="2" t="s">
        <v>10306</v>
      </c>
      <c r="B5138" s="2" t="s">
        <v>10307</v>
      </c>
      <c r="C5138" s="2">
        <v>32</v>
      </c>
      <c r="D5138" s="2" t="s">
        <v>12</v>
      </c>
      <c r="E5138" s="2" t="s">
        <v>52</v>
      </c>
      <c r="F5138" s="2" t="s">
        <v>19</v>
      </c>
      <c r="G5138" s="2" t="s">
        <v>30</v>
      </c>
      <c r="H5138" s="7">
        <v>4692.5600000000004</v>
      </c>
      <c r="I5138" s="3">
        <v>45192</v>
      </c>
      <c r="J5138" s="3" t="str">
        <f>TEXT(NIgerian_Fintech[[#This Row],[TransactionDate]], "JJJJ")</f>
        <v>2023</v>
      </c>
      <c r="K5138" s="3" t="str">
        <f>TEXT(NIgerian_Fintech[[#This Row],[TransactionDate]], "MMMM")</f>
        <v>September</v>
      </c>
      <c r="L5138" s="3" t="str">
        <f>TEXT(NIgerian_Fintech[[#This Row],[TransactionDate]], "MM")</f>
        <v>09</v>
      </c>
      <c r="M5138" s="3" t="str">
        <f>TEXT(NIgerian_Fintech[[#This Row],[TransactionDate]], "tttt")</f>
        <v>Saturday</v>
      </c>
      <c r="N5138" s="2" t="s">
        <v>69</v>
      </c>
    </row>
    <row r="5139" spans="1:14" ht="14.5" x14ac:dyDescent="0.35">
      <c r="A5139" s="2" t="s">
        <v>10308</v>
      </c>
      <c r="B5139" s="2" t="s">
        <v>10309</v>
      </c>
      <c r="C5139" s="2">
        <v>54</v>
      </c>
      <c r="D5139" s="2" t="s">
        <v>12</v>
      </c>
      <c r="E5139" s="2" t="s">
        <v>52</v>
      </c>
      <c r="F5139" s="2" t="s">
        <v>14</v>
      </c>
      <c r="G5139" s="2" t="s">
        <v>20</v>
      </c>
      <c r="H5139" s="7">
        <v>5148.6000000000004</v>
      </c>
      <c r="I5139" s="3">
        <v>45501</v>
      </c>
      <c r="J5139" s="3" t="str">
        <f>TEXT(NIgerian_Fintech[[#This Row],[TransactionDate]], "JJJJ")</f>
        <v>2024</v>
      </c>
      <c r="K5139" s="3" t="str">
        <f>TEXT(NIgerian_Fintech[[#This Row],[TransactionDate]], "MMMM")</f>
        <v>July</v>
      </c>
      <c r="L5139" s="3" t="str">
        <f>TEXT(NIgerian_Fintech[[#This Row],[TransactionDate]], "MM")</f>
        <v>07</v>
      </c>
      <c r="M5139" s="3" t="str">
        <f>TEXT(NIgerian_Fintech[[#This Row],[TransactionDate]], "tttt")</f>
        <v>Sunday</v>
      </c>
      <c r="N5139" s="2" t="s">
        <v>16</v>
      </c>
    </row>
    <row r="5140" spans="1:14" ht="14.5" x14ac:dyDescent="0.35">
      <c r="A5140" s="2" t="s">
        <v>10310</v>
      </c>
      <c r="B5140" s="2" t="s">
        <v>10311</v>
      </c>
      <c r="C5140" s="2">
        <v>37</v>
      </c>
      <c r="D5140" s="2" t="s">
        <v>39</v>
      </c>
      <c r="E5140" s="2" t="s">
        <v>13</v>
      </c>
      <c r="F5140" s="2" t="s">
        <v>14</v>
      </c>
      <c r="G5140" s="2" t="s">
        <v>15</v>
      </c>
      <c r="H5140" s="7">
        <v>5820.75</v>
      </c>
      <c r="I5140" s="3">
        <v>45029</v>
      </c>
      <c r="J5140" s="3" t="str">
        <f>TEXT(NIgerian_Fintech[[#This Row],[TransactionDate]], "JJJJ")</f>
        <v>2023</v>
      </c>
      <c r="K5140" s="3" t="str">
        <f>TEXT(NIgerian_Fintech[[#This Row],[TransactionDate]], "MMMM")</f>
        <v>April</v>
      </c>
      <c r="L5140" s="3" t="str">
        <f>TEXT(NIgerian_Fintech[[#This Row],[TransactionDate]], "MM")</f>
        <v>04</v>
      </c>
      <c r="M5140" s="3" t="str">
        <f>TEXT(NIgerian_Fintech[[#This Row],[TransactionDate]], "tttt")</f>
        <v>Thursday</v>
      </c>
      <c r="N5140" s="2" t="s">
        <v>16</v>
      </c>
    </row>
    <row r="5141" spans="1:14" ht="14.5" x14ac:dyDescent="0.35">
      <c r="A5141" s="2" t="s">
        <v>10312</v>
      </c>
      <c r="B5141" s="2" t="s">
        <v>10313</v>
      </c>
      <c r="C5141" s="2">
        <v>20</v>
      </c>
      <c r="D5141" s="2" t="s">
        <v>12</v>
      </c>
      <c r="E5141" s="2" t="s">
        <v>13</v>
      </c>
      <c r="F5141" s="2" t="s">
        <v>14</v>
      </c>
      <c r="G5141" s="2" t="s">
        <v>36</v>
      </c>
      <c r="H5141" s="7">
        <v>6790.66</v>
      </c>
      <c r="I5141" s="3">
        <v>45180</v>
      </c>
      <c r="J5141" s="3" t="str">
        <f>TEXT(NIgerian_Fintech[[#This Row],[TransactionDate]], "JJJJ")</f>
        <v>2023</v>
      </c>
      <c r="K5141" s="3" t="str">
        <f>TEXT(NIgerian_Fintech[[#This Row],[TransactionDate]], "MMMM")</f>
        <v>September</v>
      </c>
      <c r="L5141" s="3" t="str">
        <f>TEXT(NIgerian_Fintech[[#This Row],[TransactionDate]], "MM")</f>
        <v>09</v>
      </c>
      <c r="M5141" s="3" t="str">
        <f>TEXT(NIgerian_Fintech[[#This Row],[TransactionDate]], "tttt")</f>
        <v>Monday</v>
      </c>
      <c r="N5141" s="2" t="s">
        <v>16</v>
      </c>
    </row>
    <row r="5142" spans="1:14" ht="14.5" x14ac:dyDescent="0.35">
      <c r="A5142" s="2" t="s">
        <v>10314</v>
      </c>
      <c r="B5142" s="2" t="s">
        <v>10315</v>
      </c>
      <c r="C5142" s="2">
        <v>54</v>
      </c>
      <c r="D5142" s="2" t="s">
        <v>39</v>
      </c>
      <c r="E5142" s="2" t="s">
        <v>52</v>
      </c>
      <c r="F5142" s="2" t="s">
        <v>55</v>
      </c>
      <c r="G5142" s="2" t="s">
        <v>15</v>
      </c>
      <c r="H5142" s="7">
        <v>10845.15</v>
      </c>
      <c r="I5142" s="3">
        <v>45381</v>
      </c>
      <c r="J5142" s="3" t="str">
        <f>TEXT(NIgerian_Fintech[[#This Row],[TransactionDate]], "JJJJ")</f>
        <v>2024</v>
      </c>
      <c r="K5142" s="3" t="str">
        <f>TEXT(NIgerian_Fintech[[#This Row],[TransactionDate]], "MMMM")</f>
        <v>March</v>
      </c>
      <c r="L5142" s="3" t="str">
        <f>TEXT(NIgerian_Fintech[[#This Row],[TransactionDate]], "MM")</f>
        <v>03</v>
      </c>
      <c r="M5142" s="3" t="str">
        <f>TEXT(NIgerian_Fintech[[#This Row],[TransactionDate]], "tttt")</f>
        <v>Saturday</v>
      </c>
      <c r="N5142" s="2" t="s">
        <v>16</v>
      </c>
    </row>
    <row r="5143" spans="1:14" ht="14.5" x14ac:dyDescent="0.35">
      <c r="A5143" s="2" t="s">
        <v>10316</v>
      </c>
      <c r="B5143" s="2" t="s">
        <v>10317</v>
      </c>
      <c r="C5143" s="2">
        <v>57</v>
      </c>
      <c r="D5143" s="2" t="s">
        <v>39</v>
      </c>
      <c r="E5143" s="2" t="s">
        <v>64</v>
      </c>
      <c r="F5143" s="2" t="s">
        <v>49</v>
      </c>
      <c r="G5143" s="2" t="s">
        <v>15</v>
      </c>
      <c r="H5143" s="7">
        <v>12974.62</v>
      </c>
      <c r="I5143" s="3">
        <v>45439</v>
      </c>
      <c r="J5143" s="3" t="str">
        <f>TEXT(NIgerian_Fintech[[#This Row],[TransactionDate]], "JJJJ")</f>
        <v>2024</v>
      </c>
      <c r="K5143" s="3" t="str">
        <f>TEXT(NIgerian_Fintech[[#This Row],[TransactionDate]], "MMMM")</f>
        <v>May</v>
      </c>
      <c r="L5143" s="3" t="str">
        <f>TEXT(NIgerian_Fintech[[#This Row],[TransactionDate]], "MM")</f>
        <v>05</v>
      </c>
      <c r="M5143" s="3" t="str">
        <f>TEXT(NIgerian_Fintech[[#This Row],[TransactionDate]], "tttt")</f>
        <v>Monday</v>
      </c>
      <c r="N5143" s="2" t="s">
        <v>16</v>
      </c>
    </row>
    <row r="5144" spans="1:14" ht="14.5" x14ac:dyDescent="0.35">
      <c r="A5144" s="2" t="s">
        <v>10318</v>
      </c>
      <c r="B5144" s="2" t="s">
        <v>10319</v>
      </c>
      <c r="C5144" s="2">
        <v>25</v>
      </c>
      <c r="D5144" s="2" t="s">
        <v>12</v>
      </c>
      <c r="E5144" s="2" t="s">
        <v>13</v>
      </c>
      <c r="F5144" s="2" t="s">
        <v>35</v>
      </c>
      <c r="G5144" s="2" t="s">
        <v>36</v>
      </c>
      <c r="H5144" s="7">
        <v>14998.77</v>
      </c>
      <c r="I5144" s="3">
        <v>45592</v>
      </c>
      <c r="J5144" s="3" t="str">
        <f>TEXT(NIgerian_Fintech[[#This Row],[TransactionDate]], "JJJJ")</f>
        <v>2024</v>
      </c>
      <c r="K5144" s="3" t="str">
        <f>TEXT(NIgerian_Fintech[[#This Row],[TransactionDate]], "MMMM")</f>
        <v>October</v>
      </c>
      <c r="L5144" s="3" t="str">
        <f>TEXT(NIgerian_Fintech[[#This Row],[TransactionDate]], "MM")</f>
        <v>10</v>
      </c>
      <c r="M5144" s="3" t="str">
        <f>TEXT(NIgerian_Fintech[[#This Row],[TransactionDate]], "tttt")</f>
        <v>Sunday</v>
      </c>
      <c r="N5144" s="2" t="s">
        <v>16</v>
      </c>
    </row>
    <row r="5145" spans="1:14" ht="14.5" x14ac:dyDescent="0.35">
      <c r="A5145" s="2" t="s">
        <v>10320</v>
      </c>
      <c r="B5145" s="2" t="s">
        <v>10321</v>
      </c>
      <c r="C5145" s="2">
        <v>57</v>
      </c>
      <c r="D5145" s="2" t="s">
        <v>12</v>
      </c>
      <c r="E5145" s="2" t="s">
        <v>93</v>
      </c>
      <c r="F5145" s="2" t="s">
        <v>19</v>
      </c>
      <c r="G5145" s="2" t="s">
        <v>26</v>
      </c>
      <c r="H5145" s="7">
        <v>11135.42</v>
      </c>
      <c r="I5145" s="3">
        <v>45419</v>
      </c>
      <c r="J5145" s="3" t="str">
        <f>TEXT(NIgerian_Fintech[[#This Row],[TransactionDate]], "JJJJ")</f>
        <v>2024</v>
      </c>
      <c r="K5145" s="3" t="str">
        <f>TEXT(NIgerian_Fintech[[#This Row],[TransactionDate]], "MMMM")</f>
        <v>May</v>
      </c>
      <c r="L5145" s="3" t="str">
        <f>TEXT(NIgerian_Fintech[[#This Row],[TransactionDate]], "MM")</f>
        <v>05</v>
      </c>
      <c r="M5145" s="3" t="str">
        <f>TEXT(NIgerian_Fintech[[#This Row],[TransactionDate]], "tttt")</f>
        <v>Tuesday</v>
      </c>
      <c r="N5145" s="2" t="s">
        <v>16</v>
      </c>
    </row>
    <row r="5146" spans="1:14" ht="14.5" x14ac:dyDescent="0.35">
      <c r="A5146" s="2" t="s">
        <v>10322</v>
      </c>
      <c r="B5146" s="2" t="s">
        <v>10323</v>
      </c>
      <c r="C5146" s="2">
        <v>61</v>
      </c>
      <c r="D5146" s="2" t="s">
        <v>12</v>
      </c>
      <c r="E5146" s="2" t="s">
        <v>93</v>
      </c>
      <c r="F5146" s="2" t="s">
        <v>35</v>
      </c>
      <c r="G5146" s="2" t="s">
        <v>20</v>
      </c>
      <c r="H5146" s="7">
        <v>16269.88</v>
      </c>
      <c r="I5146" s="3">
        <v>45187</v>
      </c>
      <c r="J5146" s="3" t="str">
        <f>TEXT(NIgerian_Fintech[[#This Row],[TransactionDate]], "JJJJ")</f>
        <v>2023</v>
      </c>
      <c r="K5146" s="3" t="str">
        <f>TEXT(NIgerian_Fintech[[#This Row],[TransactionDate]], "MMMM")</f>
        <v>September</v>
      </c>
      <c r="L5146" s="3" t="str">
        <f>TEXT(NIgerian_Fintech[[#This Row],[TransactionDate]], "MM")</f>
        <v>09</v>
      </c>
      <c r="M5146" s="3" t="str">
        <f>TEXT(NIgerian_Fintech[[#This Row],[TransactionDate]], "tttt")</f>
        <v>Monday</v>
      </c>
      <c r="N5146" s="2" t="s">
        <v>16</v>
      </c>
    </row>
    <row r="5147" spans="1:14" ht="14.5" x14ac:dyDescent="0.35">
      <c r="A5147" s="2" t="s">
        <v>10324</v>
      </c>
      <c r="B5147" s="2" t="s">
        <v>10325</v>
      </c>
      <c r="C5147" s="2">
        <v>40</v>
      </c>
      <c r="D5147" s="2" t="s">
        <v>12</v>
      </c>
      <c r="E5147" s="2" t="s">
        <v>64</v>
      </c>
      <c r="F5147" s="2" t="s">
        <v>55</v>
      </c>
      <c r="G5147" s="2" t="s">
        <v>36</v>
      </c>
      <c r="H5147" s="7">
        <v>1302.79</v>
      </c>
      <c r="I5147" s="3">
        <v>44961</v>
      </c>
      <c r="J5147" s="3" t="str">
        <f>TEXT(NIgerian_Fintech[[#This Row],[TransactionDate]], "JJJJ")</f>
        <v>2023</v>
      </c>
      <c r="K5147" s="3" t="str">
        <f>TEXT(NIgerian_Fintech[[#This Row],[TransactionDate]], "MMMM")</f>
        <v>February</v>
      </c>
      <c r="L5147" s="3" t="str">
        <f>TEXT(NIgerian_Fintech[[#This Row],[TransactionDate]], "MM")</f>
        <v>02</v>
      </c>
      <c r="M5147" s="3" t="str">
        <f>TEXT(NIgerian_Fintech[[#This Row],[TransactionDate]], "tttt")</f>
        <v>Saturday</v>
      </c>
      <c r="N5147" s="2" t="s">
        <v>16</v>
      </c>
    </row>
    <row r="5148" spans="1:14" ht="14.5" x14ac:dyDescent="0.35">
      <c r="A5148" s="2" t="s">
        <v>10326</v>
      </c>
      <c r="B5148" s="2" t="s">
        <v>10327</v>
      </c>
      <c r="C5148" s="2">
        <v>57</v>
      </c>
      <c r="D5148" s="2" t="s">
        <v>12</v>
      </c>
      <c r="E5148" s="2" t="s">
        <v>52</v>
      </c>
      <c r="F5148" s="2" t="s">
        <v>19</v>
      </c>
      <c r="G5148" s="2" t="s">
        <v>36</v>
      </c>
      <c r="H5148" s="7">
        <v>18128.87</v>
      </c>
      <c r="I5148" s="3">
        <v>45307</v>
      </c>
      <c r="J5148" s="3" t="str">
        <f>TEXT(NIgerian_Fintech[[#This Row],[TransactionDate]], "JJJJ")</f>
        <v>2024</v>
      </c>
      <c r="K5148" s="3" t="str">
        <f>TEXT(NIgerian_Fintech[[#This Row],[TransactionDate]], "MMMM")</f>
        <v>January</v>
      </c>
      <c r="L5148" s="3" t="str">
        <f>TEXT(NIgerian_Fintech[[#This Row],[TransactionDate]], "MM")</f>
        <v>01</v>
      </c>
      <c r="M5148" s="3" t="str">
        <f>TEXT(NIgerian_Fintech[[#This Row],[TransactionDate]], "tttt")</f>
        <v>Tuesday</v>
      </c>
      <c r="N5148" s="2" t="s">
        <v>21</v>
      </c>
    </row>
    <row r="5149" spans="1:14" ht="14.5" x14ac:dyDescent="0.35">
      <c r="A5149" s="2" t="s">
        <v>10328</v>
      </c>
      <c r="B5149" s="2" t="s">
        <v>10329</v>
      </c>
      <c r="C5149" s="2">
        <v>28</v>
      </c>
      <c r="D5149" s="2" t="s">
        <v>12</v>
      </c>
      <c r="E5149" s="2" t="s">
        <v>13</v>
      </c>
      <c r="F5149" s="2" t="s">
        <v>35</v>
      </c>
      <c r="G5149" s="2" t="s">
        <v>30</v>
      </c>
      <c r="H5149" s="7">
        <v>4898.46</v>
      </c>
      <c r="I5149" s="3">
        <v>45323</v>
      </c>
      <c r="J5149" s="3" t="str">
        <f>TEXT(NIgerian_Fintech[[#This Row],[TransactionDate]], "JJJJ")</f>
        <v>2024</v>
      </c>
      <c r="K5149" s="3" t="str">
        <f>TEXT(NIgerian_Fintech[[#This Row],[TransactionDate]], "MMMM")</f>
        <v>February</v>
      </c>
      <c r="L5149" s="3" t="str">
        <f>TEXT(NIgerian_Fintech[[#This Row],[TransactionDate]], "MM")</f>
        <v>02</v>
      </c>
      <c r="M5149" s="3" t="str">
        <f>TEXT(NIgerian_Fintech[[#This Row],[TransactionDate]], "tttt")</f>
        <v>Thursday</v>
      </c>
      <c r="N5149" s="2" t="s">
        <v>69</v>
      </c>
    </row>
    <row r="5150" spans="1:14" ht="14.5" x14ac:dyDescent="0.35">
      <c r="A5150" s="2" t="s">
        <v>10330</v>
      </c>
      <c r="B5150" s="2" t="s">
        <v>10331</v>
      </c>
      <c r="C5150" s="2">
        <v>63</v>
      </c>
      <c r="D5150" s="2" t="s">
        <v>39</v>
      </c>
      <c r="E5150" s="2" t="s">
        <v>42</v>
      </c>
      <c r="F5150" s="2" t="s">
        <v>55</v>
      </c>
      <c r="G5150" s="2" t="s">
        <v>20</v>
      </c>
      <c r="H5150" s="7">
        <v>7524.23</v>
      </c>
      <c r="I5150" s="3">
        <v>44953</v>
      </c>
      <c r="J5150" s="3" t="str">
        <f>TEXT(NIgerian_Fintech[[#This Row],[TransactionDate]], "JJJJ")</f>
        <v>2023</v>
      </c>
      <c r="K5150" s="3" t="str">
        <f>TEXT(NIgerian_Fintech[[#This Row],[TransactionDate]], "MMMM")</f>
        <v>January</v>
      </c>
      <c r="L5150" s="3" t="str">
        <f>TEXT(NIgerian_Fintech[[#This Row],[TransactionDate]], "MM")</f>
        <v>01</v>
      </c>
      <c r="M5150" s="3" t="str">
        <f>TEXT(NIgerian_Fintech[[#This Row],[TransactionDate]], "tttt")</f>
        <v>Friday</v>
      </c>
      <c r="N5150" s="2" t="s">
        <v>16</v>
      </c>
    </row>
    <row r="5151" spans="1:14" ht="14.5" x14ac:dyDescent="0.35">
      <c r="A5151" s="2" t="s">
        <v>10332</v>
      </c>
      <c r="B5151" s="2" t="s">
        <v>10333</v>
      </c>
      <c r="C5151" s="2">
        <v>25</v>
      </c>
      <c r="D5151" s="2" t="s">
        <v>39</v>
      </c>
      <c r="E5151" s="2" t="s">
        <v>52</v>
      </c>
      <c r="F5151" s="2" t="s">
        <v>55</v>
      </c>
      <c r="G5151" s="2" t="s">
        <v>26</v>
      </c>
      <c r="H5151" s="7">
        <v>5687.72</v>
      </c>
      <c r="I5151" s="3">
        <v>45232</v>
      </c>
      <c r="J5151" s="3" t="str">
        <f>TEXT(NIgerian_Fintech[[#This Row],[TransactionDate]], "JJJJ")</f>
        <v>2023</v>
      </c>
      <c r="K5151" s="3" t="str">
        <f>TEXT(NIgerian_Fintech[[#This Row],[TransactionDate]], "MMMM")</f>
        <v>November</v>
      </c>
      <c r="L5151" s="3" t="str">
        <f>TEXT(NIgerian_Fintech[[#This Row],[TransactionDate]], "MM")</f>
        <v>11</v>
      </c>
      <c r="M5151" s="3" t="str">
        <f>TEXT(NIgerian_Fintech[[#This Row],[TransactionDate]], "tttt")</f>
        <v>Thursday</v>
      </c>
      <c r="N5151" s="2" t="s">
        <v>16</v>
      </c>
    </row>
    <row r="5152" spans="1:14" ht="14.5" x14ac:dyDescent="0.35">
      <c r="A5152" s="2" t="s">
        <v>10334</v>
      </c>
      <c r="B5152" s="2" t="s">
        <v>10335</v>
      </c>
      <c r="C5152" s="2">
        <v>46</v>
      </c>
      <c r="D5152" s="2" t="s">
        <v>39</v>
      </c>
      <c r="E5152" s="2" t="s">
        <v>13</v>
      </c>
      <c r="F5152" s="2" t="s">
        <v>55</v>
      </c>
      <c r="G5152" s="2" t="s">
        <v>36</v>
      </c>
      <c r="H5152" s="7">
        <v>6457.24</v>
      </c>
      <c r="I5152" s="3">
        <v>45625</v>
      </c>
      <c r="J5152" s="3" t="str">
        <f>TEXT(NIgerian_Fintech[[#This Row],[TransactionDate]], "JJJJ")</f>
        <v>2024</v>
      </c>
      <c r="K5152" s="3" t="str">
        <f>TEXT(NIgerian_Fintech[[#This Row],[TransactionDate]], "MMMM")</f>
        <v>November</v>
      </c>
      <c r="L5152" s="3" t="str">
        <f>TEXT(NIgerian_Fintech[[#This Row],[TransactionDate]], "MM")</f>
        <v>11</v>
      </c>
      <c r="M5152" s="3" t="str">
        <f>TEXT(NIgerian_Fintech[[#This Row],[TransactionDate]], "tttt")</f>
        <v>Friday</v>
      </c>
      <c r="N5152" s="2" t="s">
        <v>16</v>
      </c>
    </row>
    <row r="5153" spans="1:14" ht="14.5" x14ac:dyDescent="0.35">
      <c r="A5153" s="2" t="s">
        <v>10336</v>
      </c>
      <c r="B5153" s="2" t="s">
        <v>10337</v>
      </c>
      <c r="C5153" s="2">
        <v>47</v>
      </c>
      <c r="D5153" s="2" t="s">
        <v>39</v>
      </c>
      <c r="E5153" s="2" t="s">
        <v>64</v>
      </c>
      <c r="F5153" s="2" t="s">
        <v>19</v>
      </c>
      <c r="G5153" s="2" t="s">
        <v>26</v>
      </c>
      <c r="H5153" s="7">
        <v>3360.71</v>
      </c>
      <c r="I5153" s="3">
        <v>45597</v>
      </c>
      <c r="J5153" s="3" t="str">
        <f>TEXT(NIgerian_Fintech[[#This Row],[TransactionDate]], "JJJJ")</f>
        <v>2024</v>
      </c>
      <c r="K5153" s="3" t="str">
        <f>TEXT(NIgerian_Fintech[[#This Row],[TransactionDate]], "MMMM")</f>
        <v>November</v>
      </c>
      <c r="L5153" s="3" t="str">
        <f>TEXT(NIgerian_Fintech[[#This Row],[TransactionDate]], "MM")</f>
        <v>11</v>
      </c>
      <c r="M5153" s="3" t="str">
        <f>TEXT(NIgerian_Fintech[[#This Row],[TransactionDate]], "tttt")</f>
        <v>Friday</v>
      </c>
      <c r="N5153" s="2" t="s">
        <v>16</v>
      </c>
    </row>
    <row r="5154" spans="1:14" ht="14.5" x14ac:dyDescent="0.35">
      <c r="A5154" s="2" t="s">
        <v>10338</v>
      </c>
      <c r="B5154" s="2" t="s">
        <v>10339</v>
      </c>
      <c r="C5154" s="2">
        <v>27</v>
      </c>
      <c r="D5154" s="2" t="s">
        <v>12</v>
      </c>
      <c r="E5154" s="2" t="s">
        <v>93</v>
      </c>
      <c r="F5154" s="2" t="s">
        <v>35</v>
      </c>
      <c r="G5154" s="2" t="s">
        <v>36</v>
      </c>
      <c r="H5154" s="7">
        <v>1862.7</v>
      </c>
      <c r="I5154" s="3">
        <v>45507</v>
      </c>
      <c r="J5154" s="3" t="str">
        <f>TEXT(NIgerian_Fintech[[#This Row],[TransactionDate]], "JJJJ")</f>
        <v>2024</v>
      </c>
      <c r="K5154" s="3" t="str">
        <f>TEXT(NIgerian_Fintech[[#This Row],[TransactionDate]], "MMMM")</f>
        <v>August</v>
      </c>
      <c r="L5154" s="3" t="str">
        <f>TEXT(NIgerian_Fintech[[#This Row],[TransactionDate]], "MM")</f>
        <v>08</v>
      </c>
      <c r="M5154" s="3" t="str">
        <f>TEXT(NIgerian_Fintech[[#This Row],[TransactionDate]], "tttt")</f>
        <v>Saturday</v>
      </c>
      <c r="N5154" s="2" t="s">
        <v>16</v>
      </c>
    </row>
    <row r="5155" spans="1:14" ht="14.5" x14ac:dyDescent="0.35">
      <c r="A5155" s="2" t="s">
        <v>10340</v>
      </c>
      <c r="B5155" s="2" t="s">
        <v>10341</v>
      </c>
      <c r="C5155" s="2">
        <v>56</v>
      </c>
      <c r="D5155" s="2" t="s">
        <v>12</v>
      </c>
      <c r="E5155" s="2" t="s">
        <v>24</v>
      </c>
      <c r="F5155" s="2" t="s">
        <v>35</v>
      </c>
      <c r="G5155" s="2" t="s">
        <v>36</v>
      </c>
      <c r="H5155" s="7">
        <v>1108.1400000000001</v>
      </c>
      <c r="I5155" s="3">
        <v>45091</v>
      </c>
      <c r="J5155" s="3" t="str">
        <f>TEXT(NIgerian_Fintech[[#This Row],[TransactionDate]], "JJJJ")</f>
        <v>2023</v>
      </c>
      <c r="K5155" s="3" t="str">
        <f>TEXT(NIgerian_Fintech[[#This Row],[TransactionDate]], "MMMM")</f>
        <v>June</v>
      </c>
      <c r="L5155" s="3" t="str">
        <f>TEXT(NIgerian_Fintech[[#This Row],[TransactionDate]], "MM")</f>
        <v>06</v>
      </c>
      <c r="M5155" s="3" t="str">
        <f>TEXT(NIgerian_Fintech[[#This Row],[TransactionDate]], "tttt")</f>
        <v>Wednesday</v>
      </c>
      <c r="N5155" s="2" t="s">
        <v>69</v>
      </c>
    </row>
    <row r="5156" spans="1:14" ht="14.5" x14ac:dyDescent="0.35">
      <c r="A5156" s="2" t="s">
        <v>10342</v>
      </c>
      <c r="B5156" s="2" t="s">
        <v>10343</v>
      </c>
      <c r="C5156" s="2">
        <v>45</v>
      </c>
      <c r="D5156" s="2" t="s">
        <v>39</v>
      </c>
      <c r="E5156" s="2" t="s">
        <v>64</v>
      </c>
      <c r="F5156" s="2" t="s">
        <v>25</v>
      </c>
      <c r="G5156" s="2" t="s">
        <v>30</v>
      </c>
      <c r="H5156" s="7">
        <v>6003.84</v>
      </c>
      <c r="I5156" s="3">
        <v>45184</v>
      </c>
      <c r="J5156" s="3" t="str">
        <f>TEXT(NIgerian_Fintech[[#This Row],[TransactionDate]], "JJJJ")</f>
        <v>2023</v>
      </c>
      <c r="K5156" s="3" t="str">
        <f>TEXT(NIgerian_Fintech[[#This Row],[TransactionDate]], "MMMM")</f>
        <v>September</v>
      </c>
      <c r="L5156" s="3" t="str">
        <f>TEXT(NIgerian_Fintech[[#This Row],[TransactionDate]], "MM")</f>
        <v>09</v>
      </c>
      <c r="M5156" s="3" t="str">
        <f>TEXT(NIgerian_Fintech[[#This Row],[TransactionDate]], "tttt")</f>
        <v>Friday</v>
      </c>
      <c r="N5156" s="2" t="s">
        <v>16</v>
      </c>
    </row>
    <row r="5157" spans="1:14" ht="14.5" x14ac:dyDescent="0.35">
      <c r="A5157" s="2" t="s">
        <v>10344</v>
      </c>
      <c r="B5157" s="2" t="s">
        <v>10345</v>
      </c>
      <c r="C5157" s="2">
        <v>53</v>
      </c>
      <c r="D5157" s="2" t="s">
        <v>39</v>
      </c>
      <c r="E5157" s="2" t="s">
        <v>24</v>
      </c>
      <c r="F5157" s="2" t="s">
        <v>55</v>
      </c>
      <c r="G5157" s="2" t="s">
        <v>15</v>
      </c>
      <c r="H5157" s="7">
        <v>1338.3</v>
      </c>
      <c r="I5157" s="3">
        <v>45028</v>
      </c>
      <c r="J5157" s="3" t="str">
        <f>TEXT(NIgerian_Fintech[[#This Row],[TransactionDate]], "JJJJ")</f>
        <v>2023</v>
      </c>
      <c r="K5157" s="3" t="str">
        <f>TEXT(NIgerian_Fintech[[#This Row],[TransactionDate]], "MMMM")</f>
        <v>April</v>
      </c>
      <c r="L5157" s="3" t="str">
        <f>TEXT(NIgerian_Fintech[[#This Row],[TransactionDate]], "MM")</f>
        <v>04</v>
      </c>
      <c r="M5157" s="3" t="str">
        <f>TEXT(NIgerian_Fintech[[#This Row],[TransactionDate]], "tttt")</f>
        <v>Wednesday</v>
      </c>
      <c r="N5157" s="2" t="s">
        <v>16</v>
      </c>
    </row>
    <row r="5158" spans="1:14" ht="14.5" x14ac:dyDescent="0.35">
      <c r="A5158" s="2" t="s">
        <v>10346</v>
      </c>
      <c r="B5158" s="2" t="s">
        <v>10347</v>
      </c>
      <c r="C5158" s="2">
        <v>30</v>
      </c>
      <c r="D5158" s="2" t="s">
        <v>39</v>
      </c>
      <c r="E5158" s="2" t="s">
        <v>13</v>
      </c>
      <c r="F5158" s="2" t="s">
        <v>14</v>
      </c>
      <c r="G5158" s="2" t="s">
        <v>20</v>
      </c>
      <c r="H5158" s="7">
        <v>2810.22</v>
      </c>
      <c r="I5158" s="3">
        <v>45381</v>
      </c>
      <c r="J5158" s="3" t="str">
        <f>TEXT(NIgerian_Fintech[[#This Row],[TransactionDate]], "JJJJ")</f>
        <v>2024</v>
      </c>
      <c r="K5158" s="3" t="str">
        <f>TEXT(NIgerian_Fintech[[#This Row],[TransactionDate]], "MMMM")</f>
        <v>March</v>
      </c>
      <c r="L5158" s="3" t="str">
        <f>TEXT(NIgerian_Fintech[[#This Row],[TransactionDate]], "MM")</f>
        <v>03</v>
      </c>
      <c r="M5158" s="3" t="str">
        <f>TEXT(NIgerian_Fintech[[#This Row],[TransactionDate]], "tttt")</f>
        <v>Saturday</v>
      </c>
      <c r="N5158" s="2" t="s">
        <v>16</v>
      </c>
    </row>
    <row r="5159" spans="1:14" ht="14.5" x14ac:dyDescent="0.35">
      <c r="A5159" s="2" t="s">
        <v>10348</v>
      </c>
      <c r="B5159" s="2" t="s">
        <v>10349</v>
      </c>
      <c r="C5159" s="2">
        <v>49</v>
      </c>
      <c r="D5159" s="2" t="s">
        <v>12</v>
      </c>
      <c r="E5159" s="2" t="s">
        <v>64</v>
      </c>
      <c r="F5159" s="2" t="s">
        <v>49</v>
      </c>
      <c r="G5159" s="2" t="s">
        <v>30</v>
      </c>
      <c r="H5159" s="7">
        <v>1434.27</v>
      </c>
      <c r="I5159" s="3">
        <v>45119</v>
      </c>
      <c r="J5159" s="3" t="str">
        <f>TEXT(NIgerian_Fintech[[#This Row],[TransactionDate]], "JJJJ")</f>
        <v>2023</v>
      </c>
      <c r="K5159" s="3" t="str">
        <f>TEXT(NIgerian_Fintech[[#This Row],[TransactionDate]], "MMMM")</f>
        <v>July</v>
      </c>
      <c r="L5159" s="3" t="str">
        <f>TEXT(NIgerian_Fintech[[#This Row],[TransactionDate]], "MM")</f>
        <v>07</v>
      </c>
      <c r="M5159" s="3" t="str">
        <f>TEXT(NIgerian_Fintech[[#This Row],[TransactionDate]], "tttt")</f>
        <v>Wednesday</v>
      </c>
      <c r="N5159" s="2" t="s">
        <v>16</v>
      </c>
    </row>
    <row r="5160" spans="1:14" ht="14.5" x14ac:dyDescent="0.35">
      <c r="A5160" s="2" t="s">
        <v>10350</v>
      </c>
      <c r="B5160" s="2" t="s">
        <v>10351</v>
      </c>
      <c r="C5160" s="2">
        <v>53</v>
      </c>
      <c r="D5160" s="2" t="s">
        <v>12</v>
      </c>
      <c r="E5160" s="2" t="s">
        <v>13</v>
      </c>
      <c r="F5160" s="2" t="s">
        <v>25</v>
      </c>
      <c r="G5160" s="2" t="s">
        <v>26</v>
      </c>
      <c r="H5160" s="7">
        <v>1155.47</v>
      </c>
      <c r="I5160" s="3">
        <v>45225</v>
      </c>
      <c r="J5160" s="3" t="str">
        <f>TEXT(NIgerian_Fintech[[#This Row],[TransactionDate]], "JJJJ")</f>
        <v>2023</v>
      </c>
      <c r="K5160" s="3" t="str">
        <f>TEXT(NIgerian_Fintech[[#This Row],[TransactionDate]], "MMMM")</f>
        <v>October</v>
      </c>
      <c r="L5160" s="3" t="str">
        <f>TEXT(NIgerian_Fintech[[#This Row],[TransactionDate]], "MM")</f>
        <v>10</v>
      </c>
      <c r="M5160" s="3" t="str">
        <f>TEXT(NIgerian_Fintech[[#This Row],[TransactionDate]], "tttt")</f>
        <v>Thursday</v>
      </c>
      <c r="N5160" s="2" t="s">
        <v>16</v>
      </c>
    </row>
    <row r="5161" spans="1:14" ht="14.5" x14ac:dyDescent="0.35">
      <c r="A5161" s="2" t="s">
        <v>10352</v>
      </c>
      <c r="B5161" s="2" t="s">
        <v>10353</v>
      </c>
      <c r="C5161" s="2">
        <v>54</v>
      </c>
      <c r="D5161" s="2" t="s">
        <v>12</v>
      </c>
      <c r="E5161" s="2" t="s">
        <v>13</v>
      </c>
      <c r="F5161" s="2" t="s">
        <v>25</v>
      </c>
      <c r="G5161" s="2" t="s">
        <v>36</v>
      </c>
      <c r="H5161" s="7">
        <v>21409.86</v>
      </c>
      <c r="I5161" s="3">
        <v>44947</v>
      </c>
      <c r="J5161" s="3" t="str">
        <f>TEXT(NIgerian_Fintech[[#This Row],[TransactionDate]], "JJJJ")</f>
        <v>2023</v>
      </c>
      <c r="K5161" s="3" t="str">
        <f>TEXT(NIgerian_Fintech[[#This Row],[TransactionDate]], "MMMM")</f>
        <v>January</v>
      </c>
      <c r="L5161" s="3" t="str">
        <f>TEXT(NIgerian_Fintech[[#This Row],[TransactionDate]], "MM")</f>
        <v>01</v>
      </c>
      <c r="M5161" s="3" t="str">
        <f>TEXT(NIgerian_Fintech[[#This Row],[TransactionDate]], "tttt")</f>
        <v>Saturday</v>
      </c>
      <c r="N5161" s="2" t="s">
        <v>16</v>
      </c>
    </row>
    <row r="5162" spans="1:14" ht="14.5" x14ac:dyDescent="0.35">
      <c r="A5162" s="2" t="s">
        <v>10354</v>
      </c>
      <c r="B5162" s="2" t="s">
        <v>10355</v>
      </c>
      <c r="C5162" s="2">
        <v>43</v>
      </c>
      <c r="D5162" s="2" t="s">
        <v>39</v>
      </c>
      <c r="E5162" s="2" t="s">
        <v>24</v>
      </c>
      <c r="F5162" s="2" t="s">
        <v>19</v>
      </c>
      <c r="G5162" s="2" t="s">
        <v>36</v>
      </c>
      <c r="H5162" s="7">
        <v>11209.38</v>
      </c>
      <c r="I5162" s="3">
        <v>44971</v>
      </c>
      <c r="J5162" s="3" t="str">
        <f>TEXT(NIgerian_Fintech[[#This Row],[TransactionDate]], "JJJJ")</f>
        <v>2023</v>
      </c>
      <c r="K5162" s="3" t="str">
        <f>TEXT(NIgerian_Fintech[[#This Row],[TransactionDate]], "MMMM")</f>
        <v>February</v>
      </c>
      <c r="L5162" s="3" t="str">
        <f>TEXT(NIgerian_Fintech[[#This Row],[TransactionDate]], "MM")</f>
        <v>02</v>
      </c>
      <c r="M5162" s="3" t="str">
        <f>TEXT(NIgerian_Fintech[[#This Row],[TransactionDate]], "tttt")</f>
        <v>Tuesday</v>
      </c>
      <c r="N5162" s="2" t="s">
        <v>16</v>
      </c>
    </row>
    <row r="5163" spans="1:14" ht="14.5" x14ac:dyDescent="0.35">
      <c r="A5163" s="2" t="s">
        <v>10356</v>
      </c>
      <c r="B5163" s="2" t="s">
        <v>10357</v>
      </c>
      <c r="C5163" s="2">
        <v>39</v>
      </c>
      <c r="D5163" s="2" t="s">
        <v>39</v>
      </c>
      <c r="E5163" s="2" t="s">
        <v>64</v>
      </c>
      <c r="F5163" s="2" t="s">
        <v>25</v>
      </c>
      <c r="G5163" s="2" t="s">
        <v>20</v>
      </c>
      <c r="H5163" s="7">
        <v>25738.57</v>
      </c>
      <c r="I5163" s="3">
        <v>45406</v>
      </c>
      <c r="J5163" s="3" t="str">
        <f>TEXT(NIgerian_Fintech[[#This Row],[TransactionDate]], "JJJJ")</f>
        <v>2024</v>
      </c>
      <c r="K5163" s="3" t="str">
        <f>TEXT(NIgerian_Fintech[[#This Row],[TransactionDate]], "MMMM")</f>
        <v>April</v>
      </c>
      <c r="L5163" s="3" t="str">
        <f>TEXT(NIgerian_Fintech[[#This Row],[TransactionDate]], "MM")</f>
        <v>04</v>
      </c>
      <c r="M5163" s="3" t="str">
        <f>TEXT(NIgerian_Fintech[[#This Row],[TransactionDate]], "tttt")</f>
        <v>Wednesday</v>
      </c>
      <c r="N5163" s="2" t="s">
        <v>21</v>
      </c>
    </row>
    <row r="5164" spans="1:14" ht="14.5" x14ac:dyDescent="0.35">
      <c r="A5164" s="2" t="s">
        <v>10358</v>
      </c>
      <c r="B5164" s="2" t="s">
        <v>10359</v>
      </c>
      <c r="C5164" s="2">
        <v>21</v>
      </c>
      <c r="D5164" s="2" t="s">
        <v>12</v>
      </c>
      <c r="E5164" s="2" t="s">
        <v>74</v>
      </c>
      <c r="F5164" s="2" t="s">
        <v>35</v>
      </c>
      <c r="G5164" s="2" t="s">
        <v>30</v>
      </c>
      <c r="H5164" s="7">
        <v>10328.59</v>
      </c>
      <c r="I5164" s="3">
        <v>45422</v>
      </c>
      <c r="J5164" s="3" t="str">
        <f>TEXT(NIgerian_Fintech[[#This Row],[TransactionDate]], "JJJJ")</f>
        <v>2024</v>
      </c>
      <c r="K5164" s="3" t="str">
        <f>TEXT(NIgerian_Fintech[[#This Row],[TransactionDate]], "MMMM")</f>
        <v>May</v>
      </c>
      <c r="L5164" s="3" t="str">
        <f>TEXT(NIgerian_Fintech[[#This Row],[TransactionDate]], "MM")</f>
        <v>05</v>
      </c>
      <c r="M5164" s="3" t="str">
        <f>TEXT(NIgerian_Fintech[[#This Row],[TransactionDate]], "tttt")</f>
        <v>Friday</v>
      </c>
      <c r="N5164" s="2" t="s">
        <v>21</v>
      </c>
    </row>
    <row r="5165" spans="1:14" ht="14.5" x14ac:dyDescent="0.35">
      <c r="A5165" s="2" t="s">
        <v>10360</v>
      </c>
      <c r="B5165" s="2" t="s">
        <v>10361</v>
      </c>
      <c r="C5165" s="2">
        <v>48</v>
      </c>
      <c r="D5165" s="2" t="s">
        <v>12</v>
      </c>
      <c r="E5165" s="2" t="s">
        <v>42</v>
      </c>
      <c r="F5165" s="2" t="s">
        <v>19</v>
      </c>
      <c r="G5165" s="2" t="s">
        <v>30</v>
      </c>
      <c r="H5165" s="7">
        <v>18575.849999999999</v>
      </c>
      <c r="I5165" s="3">
        <v>45609</v>
      </c>
      <c r="J5165" s="3" t="str">
        <f>TEXT(NIgerian_Fintech[[#This Row],[TransactionDate]], "JJJJ")</f>
        <v>2024</v>
      </c>
      <c r="K5165" s="3" t="str">
        <f>TEXT(NIgerian_Fintech[[#This Row],[TransactionDate]], "MMMM")</f>
        <v>November</v>
      </c>
      <c r="L5165" s="3" t="str">
        <f>TEXT(NIgerian_Fintech[[#This Row],[TransactionDate]], "MM")</f>
        <v>11</v>
      </c>
      <c r="M5165" s="3" t="str">
        <f>TEXT(NIgerian_Fintech[[#This Row],[TransactionDate]], "tttt")</f>
        <v>Wednesday</v>
      </c>
      <c r="N5165" s="2" t="s">
        <v>16</v>
      </c>
    </row>
    <row r="5166" spans="1:14" ht="14.5" x14ac:dyDescent="0.35">
      <c r="A5166" s="2" t="s">
        <v>10362</v>
      </c>
      <c r="B5166" s="2" t="s">
        <v>10363</v>
      </c>
      <c r="C5166" s="2">
        <v>35</v>
      </c>
      <c r="D5166" s="2" t="s">
        <v>39</v>
      </c>
      <c r="E5166" s="2" t="s">
        <v>52</v>
      </c>
      <c r="F5166" s="2" t="s">
        <v>19</v>
      </c>
      <c r="G5166" s="2" t="s">
        <v>26</v>
      </c>
      <c r="H5166" s="7">
        <v>8103.52</v>
      </c>
      <c r="I5166" s="3">
        <v>45616</v>
      </c>
      <c r="J5166" s="3" t="str">
        <f>TEXT(NIgerian_Fintech[[#This Row],[TransactionDate]], "JJJJ")</f>
        <v>2024</v>
      </c>
      <c r="K5166" s="3" t="str">
        <f>TEXT(NIgerian_Fintech[[#This Row],[TransactionDate]], "MMMM")</f>
        <v>November</v>
      </c>
      <c r="L5166" s="3" t="str">
        <f>TEXT(NIgerian_Fintech[[#This Row],[TransactionDate]], "MM")</f>
        <v>11</v>
      </c>
      <c r="M5166" s="3" t="str">
        <f>TEXT(NIgerian_Fintech[[#This Row],[TransactionDate]], "tttt")</f>
        <v>Wednesday</v>
      </c>
      <c r="N5166" s="2" t="s">
        <v>16</v>
      </c>
    </row>
    <row r="5167" spans="1:14" ht="14.5" x14ac:dyDescent="0.35">
      <c r="A5167" s="2" t="s">
        <v>10364</v>
      </c>
      <c r="B5167" s="2" t="s">
        <v>10365</v>
      </c>
      <c r="C5167" s="2">
        <v>55</v>
      </c>
      <c r="D5167" s="2" t="s">
        <v>39</v>
      </c>
      <c r="E5167" s="2" t="s">
        <v>93</v>
      </c>
      <c r="F5167" s="2" t="s">
        <v>14</v>
      </c>
      <c r="G5167" s="2" t="s">
        <v>30</v>
      </c>
      <c r="H5167" s="7">
        <v>6210.69</v>
      </c>
      <c r="I5167" s="3">
        <v>45149</v>
      </c>
      <c r="J5167" s="3" t="str">
        <f>TEXT(NIgerian_Fintech[[#This Row],[TransactionDate]], "JJJJ")</f>
        <v>2023</v>
      </c>
      <c r="K5167" s="3" t="str">
        <f>TEXT(NIgerian_Fintech[[#This Row],[TransactionDate]], "MMMM")</f>
        <v>August</v>
      </c>
      <c r="L5167" s="3" t="str">
        <f>TEXT(NIgerian_Fintech[[#This Row],[TransactionDate]], "MM")</f>
        <v>08</v>
      </c>
      <c r="M5167" s="3" t="str">
        <f>TEXT(NIgerian_Fintech[[#This Row],[TransactionDate]], "tttt")</f>
        <v>Friday</v>
      </c>
      <c r="N5167" s="2" t="s">
        <v>16</v>
      </c>
    </row>
    <row r="5168" spans="1:14" ht="14.5" x14ac:dyDescent="0.35">
      <c r="A5168" s="2" t="s">
        <v>10366</v>
      </c>
      <c r="B5168" s="2" t="s">
        <v>10367</v>
      </c>
      <c r="C5168" s="2">
        <v>41</v>
      </c>
      <c r="D5168" s="2" t="s">
        <v>12</v>
      </c>
      <c r="E5168" s="2" t="s">
        <v>42</v>
      </c>
      <c r="F5168" s="2" t="s">
        <v>55</v>
      </c>
      <c r="G5168" s="2" t="s">
        <v>30</v>
      </c>
      <c r="H5168" s="7">
        <v>7517.88</v>
      </c>
      <c r="I5168" s="3">
        <v>45225</v>
      </c>
      <c r="J5168" s="3" t="str">
        <f>TEXT(NIgerian_Fintech[[#This Row],[TransactionDate]], "JJJJ")</f>
        <v>2023</v>
      </c>
      <c r="K5168" s="3" t="str">
        <f>TEXT(NIgerian_Fintech[[#This Row],[TransactionDate]], "MMMM")</f>
        <v>October</v>
      </c>
      <c r="L5168" s="3" t="str">
        <f>TEXT(NIgerian_Fintech[[#This Row],[TransactionDate]], "MM")</f>
        <v>10</v>
      </c>
      <c r="M5168" s="3" t="str">
        <f>TEXT(NIgerian_Fintech[[#This Row],[TransactionDate]], "tttt")</f>
        <v>Thursday</v>
      </c>
      <c r="N5168" s="2" t="s">
        <v>16</v>
      </c>
    </row>
    <row r="5169" spans="1:14" ht="14.5" x14ac:dyDescent="0.35">
      <c r="A5169" s="2" t="s">
        <v>10368</v>
      </c>
      <c r="B5169" s="2" t="s">
        <v>10369</v>
      </c>
      <c r="C5169" s="2">
        <v>40</v>
      </c>
      <c r="D5169" s="2" t="s">
        <v>39</v>
      </c>
      <c r="E5169" s="2" t="s">
        <v>52</v>
      </c>
      <c r="F5169" s="2" t="s">
        <v>25</v>
      </c>
      <c r="G5169" s="2" t="s">
        <v>15</v>
      </c>
      <c r="H5169" s="7">
        <v>3859.94</v>
      </c>
      <c r="I5169" s="3">
        <v>45407</v>
      </c>
      <c r="J5169" s="3" t="str">
        <f>TEXT(NIgerian_Fintech[[#This Row],[TransactionDate]], "JJJJ")</f>
        <v>2024</v>
      </c>
      <c r="K5169" s="3" t="str">
        <f>TEXT(NIgerian_Fintech[[#This Row],[TransactionDate]], "MMMM")</f>
        <v>April</v>
      </c>
      <c r="L5169" s="3" t="str">
        <f>TEXT(NIgerian_Fintech[[#This Row],[TransactionDate]], "MM")</f>
        <v>04</v>
      </c>
      <c r="M5169" s="3" t="str">
        <f>TEXT(NIgerian_Fintech[[#This Row],[TransactionDate]], "tttt")</f>
        <v>Thursday</v>
      </c>
      <c r="N5169" s="2" t="s">
        <v>16</v>
      </c>
    </row>
    <row r="5170" spans="1:14" ht="14.5" x14ac:dyDescent="0.35">
      <c r="A5170" s="2" t="s">
        <v>10370</v>
      </c>
      <c r="B5170" s="2" t="s">
        <v>10371</v>
      </c>
      <c r="C5170" s="2">
        <v>39</v>
      </c>
      <c r="D5170" s="2" t="s">
        <v>12</v>
      </c>
      <c r="E5170" s="2" t="s">
        <v>52</v>
      </c>
      <c r="F5170" s="2" t="s">
        <v>55</v>
      </c>
      <c r="G5170" s="2" t="s">
        <v>20</v>
      </c>
      <c r="H5170" s="7">
        <v>10728.64</v>
      </c>
      <c r="I5170" s="3">
        <v>44950</v>
      </c>
      <c r="J5170" s="3" t="str">
        <f>TEXT(NIgerian_Fintech[[#This Row],[TransactionDate]], "JJJJ")</f>
        <v>2023</v>
      </c>
      <c r="K5170" s="3" t="str">
        <f>TEXT(NIgerian_Fintech[[#This Row],[TransactionDate]], "MMMM")</f>
        <v>January</v>
      </c>
      <c r="L5170" s="3" t="str">
        <f>TEXT(NIgerian_Fintech[[#This Row],[TransactionDate]], "MM")</f>
        <v>01</v>
      </c>
      <c r="M5170" s="3" t="str">
        <f>TEXT(NIgerian_Fintech[[#This Row],[TransactionDate]], "tttt")</f>
        <v>Tuesday</v>
      </c>
      <c r="N5170" s="2" t="s">
        <v>16</v>
      </c>
    </row>
    <row r="5171" spans="1:14" ht="14.5" x14ac:dyDescent="0.35">
      <c r="A5171" s="2" t="s">
        <v>10372</v>
      </c>
      <c r="B5171" s="2" t="s">
        <v>10373</v>
      </c>
      <c r="C5171" s="2">
        <v>19</v>
      </c>
      <c r="D5171" s="2" t="s">
        <v>12</v>
      </c>
      <c r="E5171" s="2" t="s">
        <v>93</v>
      </c>
      <c r="F5171" s="2" t="s">
        <v>55</v>
      </c>
      <c r="G5171" s="2" t="s">
        <v>30</v>
      </c>
      <c r="H5171" s="7">
        <v>22747.26</v>
      </c>
      <c r="I5171" s="3">
        <v>45264</v>
      </c>
      <c r="J5171" s="3" t="str">
        <f>TEXT(NIgerian_Fintech[[#This Row],[TransactionDate]], "JJJJ")</f>
        <v>2023</v>
      </c>
      <c r="K5171" s="3" t="str">
        <f>TEXT(NIgerian_Fintech[[#This Row],[TransactionDate]], "MMMM")</f>
        <v>December</v>
      </c>
      <c r="L5171" s="3" t="str">
        <f>TEXT(NIgerian_Fintech[[#This Row],[TransactionDate]], "MM")</f>
        <v>12</v>
      </c>
      <c r="M5171" s="3" t="str">
        <f>TEXT(NIgerian_Fintech[[#This Row],[TransactionDate]], "tttt")</f>
        <v>Monday</v>
      </c>
      <c r="N5171" s="2" t="s">
        <v>16</v>
      </c>
    </row>
    <row r="5172" spans="1:14" ht="14.5" x14ac:dyDescent="0.35">
      <c r="A5172" s="2" t="s">
        <v>10374</v>
      </c>
      <c r="B5172" s="2" t="s">
        <v>10375</v>
      </c>
      <c r="C5172" s="2">
        <v>48</v>
      </c>
      <c r="D5172" s="2" t="s">
        <v>39</v>
      </c>
      <c r="E5172" s="2" t="s">
        <v>42</v>
      </c>
      <c r="F5172" s="2" t="s">
        <v>55</v>
      </c>
      <c r="G5172" s="2" t="s">
        <v>26</v>
      </c>
      <c r="H5172" s="7">
        <v>15248.83</v>
      </c>
      <c r="I5172" s="3">
        <v>45010</v>
      </c>
      <c r="J5172" s="3" t="str">
        <f>TEXT(NIgerian_Fintech[[#This Row],[TransactionDate]], "JJJJ")</f>
        <v>2023</v>
      </c>
      <c r="K5172" s="3" t="str">
        <f>TEXT(NIgerian_Fintech[[#This Row],[TransactionDate]], "MMMM")</f>
        <v>March</v>
      </c>
      <c r="L5172" s="3" t="str">
        <f>TEXT(NIgerian_Fintech[[#This Row],[TransactionDate]], "MM")</f>
        <v>03</v>
      </c>
      <c r="M5172" s="3" t="str">
        <f>TEXT(NIgerian_Fintech[[#This Row],[TransactionDate]], "tttt")</f>
        <v>Saturday</v>
      </c>
      <c r="N5172" s="2" t="s">
        <v>16</v>
      </c>
    </row>
    <row r="5173" spans="1:14" ht="14.5" x14ac:dyDescent="0.35">
      <c r="A5173" s="2" t="s">
        <v>10376</v>
      </c>
      <c r="B5173" s="2" t="s">
        <v>10377</v>
      </c>
      <c r="C5173" s="2">
        <v>28</v>
      </c>
      <c r="D5173" s="2" t="s">
        <v>39</v>
      </c>
      <c r="E5173" s="2" t="s">
        <v>93</v>
      </c>
      <c r="F5173" s="2" t="s">
        <v>19</v>
      </c>
      <c r="G5173" s="2" t="s">
        <v>36</v>
      </c>
      <c r="H5173" s="7">
        <v>6198.97</v>
      </c>
      <c r="I5173" s="3">
        <v>44986</v>
      </c>
      <c r="J5173" s="3" t="str">
        <f>TEXT(NIgerian_Fintech[[#This Row],[TransactionDate]], "JJJJ")</f>
        <v>2023</v>
      </c>
      <c r="K5173" s="3" t="str">
        <f>TEXT(NIgerian_Fintech[[#This Row],[TransactionDate]], "MMMM")</f>
        <v>March</v>
      </c>
      <c r="L5173" s="3" t="str">
        <f>TEXT(NIgerian_Fintech[[#This Row],[TransactionDate]], "MM")</f>
        <v>03</v>
      </c>
      <c r="M5173" s="3" t="str">
        <f>TEXT(NIgerian_Fintech[[#This Row],[TransactionDate]], "tttt")</f>
        <v>Wednesday</v>
      </c>
      <c r="N5173" s="2" t="s">
        <v>16</v>
      </c>
    </row>
    <row r="5174" spans="1:14" ht="14.5" x14ac:dyDescent="0.35">
      <c r="A5174" s="2" t="s">
        <v>10378</v>
      </c>
      <c r="B5174" s="2" t="s">
        <v>10379</v>
      </c>
      <c r="C5174" s="2">
        <v>45</v>
      </c>
      <c r="D5174" s="2" t="s">
        <v>39</v>
      </c>
      <c r="E5174" s="2" t="s">
        <v>13</v>
      </c>
      <c r="F5174" s="2" t="s">
        <v>55</v>
      </c>
      <c r="G5174" s="2" t="s">
        <v>30</v>
      </c>
      <c r="H5174" s="7">
        <v>30773.56</v>
      </c>
      <c r="I5174" s="3">
        <v>45214</v>
      </c>
      <c r="J5174" s="3" t="str">
        <f>TEXT(NIgerian_Fintech[[#This Row],[TransactionDate]], "JJJJ")</f>
        <v>2023</v>
      </c>
      <c r="K5174" s="3" t="str">
        <f>TEXT(NIgerian_Fintech[[#This Row],[TransactionDate]], "MMMM")</f>
        <v>October</v>
      </c>
      <c r="L5174" s="3" t="str">
        <f>TEXT(NIgerian_Fintech[[#This Row],[TransactionDate]], "MM")</f>
        <v>10</v>
      </c>
      <c r="M5174" s="3" t="str">
        <f>TEXT(NIgerian_Fintech[[#This Row],[TransactionDate]], "tttt")</f>
        <v>Sunday</v>
      </c>
      <c r="N5174" s="2" t="s">
        <v>16</v>
      </c>
    </row>
    <row r="5175" spans="1:14" ht="14.5" x14ac:dyDescent="0.35">
      <c r="A5175" s="2" t="s">
        <v>10380</v>
      </c>
      <c r="B5175" s="2" t="s">
        <v>10381</v>
      </c>
      <c r="C5175" s="2">
        <v>63</v>
      </c>
      <c r="D5175" s="2" t="s">
        <v>12</v>
      </c>
      <c r="E5175" s="2" t="s">
        <v>93</v>
      </c>
      <c r="F5175" s="2" t="s">
        <v>25</v>
      </c>
      <c r="G5175" s="2" t="s">
        <v>30</v>
      </c>
      <c r="H5175" s="7">
        <v>42283.17</v>
      </c>
      <c r="I5175" s="3">
        <v>45560</v>
      </c>
      <c r="J5175" s="3" t="str">
        <f>TEXT(NIgerian_Fintech[[#This Row],[TransactionDate]], "JJJJ")</f>
        <v>2024</v>
      </c>
      <c r="K5175" s="3" t="str">
        <f>TEXT(NIgerian_Fintech[[#This Row],[TransactionDate]], "MMMM")</f>
        <v>September</v>
      </c>
      <c r="L5175" s="3" t="str">
        <f>TEXT(NIgerian_Fintech[[#This Row],[TransactionDate]], "MM")</f>
        <v>09</v>
      </c>
      <c r="M5175" s="3" t="str">
        <f>TEXT(NIgerian_Fintech[[#This Row],[TransactionDate]], "tttt")</f>
        <v>Wednesday</v>
      </c>
      <c r="N5175" s="2" t="s">
        <v>69</v>
      </c>
    </row>
    <row r="5176" spans="1:14" ht="14.5" x14ac:dyDescent="0.35">
      <c r="A5176" s="2" t="s">
        <v>10382</v>
      </c>
      <c r="B5176" s="2" t="s">
        <v>10383</v>
      </c>
      <c r="C5176" s="2">
        <v>49</v>
      </c>
      <c r="D5176" s="2" t="s">
        <v>39</v>
      </c>
      <c r="E5176" s="2" t="s">
        <v>24</v>
      </c>
      <c r="F5176" s="2" t="s">
        <v>19</v>
      </c>
      <c r="G5176" s="2" t="s">
        <v>36</v>
      </c>
      <c r="H5176" s="7">
        <v>6794.43</v>
      </c>
      <c r="I5176" s="3">
        <v>45443</v>
      </c>
      <c r="J5176" s="3" t="str">
        <f>TEXT(NIgerian_Fintech[[#This Row],[TransactionDate]], "JJJJ")</f>
        <v>2024</v>
      </c>
      <c r="K5176" s="3" t="str">
        <f>TEXT(NIgerian_Fintech[[#This Row],[TransactionDate]], "MMMM")</f>
        <v>May</v>
      </c>
      <c r="L5176" s="3" t="str">
        <f>TEXT(NIgerian_Fintech[[#This Row],[TransactionDate]], "MM")</f>
        <v>05</v>
      </c>
      <c r="M5176" s="3" t="str">
        <f>TEXT(NIgerian_Fintech[[#This Row],[TransactionDate]], "tttt")</f>
        <v>Friday</v>
      </c>
      <c r="N5176" s="2" t="s">
        <v>69</v>
      </c>
    </row>
    <row r="5177" spans="1:14" ht="14.5" x14ac:dyDescent="0.35">
      <c r="A5177" s="2" t="s">
        <v>10384</v>
      </c>
      <c r="B5177" s="2" t="s">
        <v>10385</v>
      </c>
      <c r="C5177" s="2">
        <v>22</v>
      </c>
      <c r="D5177" s="2" t="s">
        <v>39</v>
      </c>
      <c r="E5177" s="2" t="s">
        <v>24</v>
      </c>
      <c r="F5177" s="2" t="s">
        <v>25</v>
      </c>
      <c r="G5177" s="2" t="s">
        <v>15</v>
      </c>
      <c r="H5177" s="7">
        <v>19998.16</v>
      </c>
      <c r="I5177" s="3">
        <v>45080</v>
      </c>
      <c r="J5177" s="3" t="str">
        <f>TEXT(NIgerian_Fintech[[#This Row],[TransactionDate]], "JJJJ")</f>
        <v>2023</v>
      </c>
      <c r="K5177" s="3" t="str">
        <f>TEXT(NIgerian_Fintech[[#This Row],[TransactionDate]], "MMMM")</f>
        <v>June</v>
      </c>
      <c r="L5177" s="3" t="str">
        <f>TEXT(NIgerian_Fintech[[#This Row],[TransactionDate]], "MM")</f>
        <v>06</v>
      </c>
      <c r="M5177" s="3" t="str">
        <f>TEXT(NIgerian_Fintech[[#This Row],[TransactionDate]], "tttt")</f>
        <v>Saturday</v>
      </c>
      <c r="N5177" s="2" t="s">
        <v>16</v>
      </c>
    </row>
    <row r="5178" spans="1:14" ht="14.5" x14ac:dyDescent="0.35">
      <c r="A5178" s="2" t="s">
        <v>10386</v>
      </c>
      <c r="B5178" s="2" t="s">
        <v>10387</v>
      </c>
      <c r="C5178" s="2">
        <v>55</v>
      </c>
      <c r="D5178" s="2" t="s">
        <v>12</v>
      </c>
      <c r="E5178" s="2" t="s">
        <v>64</v>
      </c>
      <c r="F5178" s="2" t="s">
        <v>19</v>
      </c>
      <c r="G5178" s="2" t="s">
        <v>20</v>
      </c>
      <c r="H5178" s="7">
        <v>47.82</v>
      </c>
      <c r="I5178" s="3">
        <v>45207</v>
      </c>
      <c r="J5178" s="3" t="str">
        <f>TEXT(NIgerian_Fintech[[#This Row],[TransactionDate]], "JJJJ")</f>
        <v>2023</v>
      </c>
      <c r="K5178" s="3" t="str">
        <f>TEXT(NIgerian_Fintech[[#This Row],[TransactionDate]], "MMMM")</f>
        <v>October</v>
      </c>
      <c r="L5178" s="3" t="str">
        <f>TEXT(NIgerian_Fintech[[#This Row],[TransactionDate]], "MM")</f>
        <v>10</v>
      </c>
      <c r="M5178" s="3" t="str">
        <f>TEXT(NIgerian_Fintech[[#This Row],[TransactionDate]], "tttt")</f>
        <v>Sunday</v>
      </c>
      <c r="N5178" s="2" t="s">
        <v>16</v>
      </c>
    </row>
    <row r="5179" spans="1:14" ht="14.5" x14ac:dyDescent="0.35">
      <c r="A5179" s="2" t="s">
        <v>10388</v>
      </c>
      <c r="B5179" s="2" t="s">
        <v>10389</v>
      </c>
      <c r="C5179" s="2">
        <v>27</v>
      </c>
      <c r="D5179" s="2" t="s">
        <v>12</v>
      </c>
      <c r="E5179" s="2" t="s">
        <v>74</v>
      </c>
      <c r="F5179" s="2" t="s">
        <v>49</v>
      </c>
      <c r="G5179" s="2" t="s">
        <v>15</v>
      </c>
      <c r="H5179" s="7">
        <v>689.81</v>
      </c>
      <c r="I5179" s="3">
        <v>45360</v>
      </c>
      <c r="J5179" s="3" t="str">
        <f>TEXT(NIgerian_Fintech[[#This Row],[TransactionDate]], "JJJJ")</f>
        <v>2024</v>
      </c>
      <c r="K5179" s="3" t="str">
        <f>TEXT(NIgerian_Fintech[[#This Row],[TransactionDate]], "MMMM")</f>
        <v>March</v>
      </c>
      <c r="L5179" s="3" t="str">
        <f>TEXT(NIgerian_Fintech[[#This Row],[TransactionDate]], "MM")</f>
        <v>03</v>
      </c>
      <c r="M5179" s="3" t="str">
        <f>TEXT(NIgerian_Fintech[[#This Row],[TransactionDate]], "tttt")</f>
        <v>Saturday</v>
      </c>
      <c r="N5179" s="2" t="s">
        <v>16</v>
      </c>
    </row>
    <row r="5180" spans="1:14" ht="14.5" x14ac:dyDescent="0.35">
      <c r="A5180" s="2" t="s">
        <v>10390</v>
      </c>
      <c r="B5180" s="2" t="s">
        <v>10391</v>
      </c>
      <c r="C5180" s="2">
        <v>57</v>
      </c>
      <c r="D5180" s="2" t="s">
        <v>39</v>
      </c>
      <c r="E5180" s="2" t="s">
        <v>74</v>
      </c>
      <c r="F5180" s="2" t="s">
        <v>49</v>
      </c>
      <c r="G5180" s="2" t="s">
        <v>26</v>
      </c>
      <c r="H5180" s="7">
        <v>226.44</v>
      </c>
      <c r="I5180" s="3">
        <v>45268</v>
      </c>
      <c r="J5180" s="3" t="str">
        <f>TEXT(NIgerian_Fintech[[#This Row],[TransactionDate]], "JJJJ")</f>
        <v>2023</v>
      </c>
      <c r="K5180" s="3" t="str">
        <f>TEXT(NIgerian_Fintech[[#This Row],[TransactionDate]], "MMMM")</f>
        <v>December</v>
      </c>
      <c r="L5180" s="3" t="str">
        <f>TEXT(NIgerian_Fintech[[#This Row],[TransactionDate]], "MM")</f>
        <v>12</v>
      </c>
      <c r="M5180" s="3" t="str">
        <f>TEXT(NIgerian_Fintech[[#This Row],[TransactionDate]], "tttt")</f>
        <v>Friday</v>
      </c>
      <c r="N5180" s="2" t="s">
        <v>16</v>
      </c>
    </row>
    <row r="5181" spans="1:14" ht="14.5" x14ac:dyDescent="0.35">
      <c r="A5181" s="2" t="s">
        <v>10392</v>
      </c>
      <c r="B5181" s="2" t="s">
        <v>10393</v>
      </c>
      <c r="C5181" s="2">
        <v>63</v>
      </c>
      <c r="D5181" s="2" t="s">
        <v>12</v>
      </c>
      <c r="E5181" s="2" t="s">
        <v>74</v>
      </c>
      <c r="F5181" s="2" t="s">
        <v>49</v>
      </c>
      <c r="G5181" s="2" t="s">
        <v>30</v>
      </c>
      <c r="H5181" s="7">
        <v>14835.24</v>
      </c>
      <c r="I5181" s="3">
        <v>45012</v>
      </c>
      <c r="J5181" s="3" t="str">
        <f>TEXT(NIgerian_Fintech[[#This Row],[TransactionDate]], "JJJJ")</f>
        <v>2023</v>
      </c>
      <c r="K5181" s="3" t="str">
        <f>TEXT(NIgerian_Fintech[[#This Row],[TransactionDate]], "MMMM")</f>
        <v>March</v>
      </c>
      <c r="L5181" s="3" t="str">
        <f>TEXT(NIgerian_Fintech[[#This Row],[TransactionDate]], "MM")</f>
        <v>03</v>
      </c>
      <c r="M5181" s="3" t="str">
        <f>TEXT(NIgerian_Fintech[[#This Row],[TransactionDate]], "tttt")</f>
        <v>Monday</v>
      </c>
      <c r="N5181" s="2" t="s">
        <v>16</v>
      </c>
    </row>
    <row r="5182" spans="1:14" ht="14.5" x14ac:dyDescent="0.35">
      <c r="A5182" s="2" t="s">
        <v>10394</v>
      </c>
      <c r="B5182" s="2" t="s">
        <v>10395</v>
      </c>
      <c r="C5182" s="2">
        <v>41</v>
      </c>
      <c r="D5182" s="2" t="s">
        <v>12</v>
      </c>
      <c r="E5182" s="2" t="s">
        <v>42</v>
      </c>
      <c r="F5182" s="2" t="s">
        <v>49</v>
      </c>
      <c r="G5182" s="2" t="s">
        <v>15</v>
      </c>
      <c r="H5182" s="7">
        <v>831.42</v>
      </c>
      <c r="I5182" s="3">
        <v>45513</v>
      </c>
      <c r="J5182" s="3" t="str">
        <f>TEXT(NIgerian_Fintech[[#This Row],[TransactionDate]], "JJJJ")</f>
        <v>2024</v>
      </c>
      <c r="K5182" s="3" t="str">
        <f>TEXT(NIgerian_Fintech[[#This Row],[TransactionDate]], "MMMM")</f>
        <v>August</v>
      </c>
      <c r="L5182" s="3" t="str">
        <f>TEXT(NIgerian_Fintech[[#This Row],[TransactionDate]], "MM")</f>
        <v>08</v>
      </c>
      <c r="M5182" s="3" t="str">
        <f>TEXT(NIgerian_Fintech[[#This Row],[TransactionDate]], "tttt")</f>
        <v>Friday</v>
      </c>
      <c r="N5182" s="2" t="s">
        <v>16</v>
      </c>
    </row>
    <row r="5183" spans="1:14" ht="14.5" x14ac:dyDescent="0.35">
      <c r="A5183" s="2" t="s">
        <v>10396</v>
      </c>
      <c r="B5183" s="2" t="s">
        <v>10397</v>
      </c>
      <c r="C5183" s="2">
        <v>52</v>
      </c>
      <c r="D5183" s="2" t="s">
        <v>12</v>
      </c>
      <c r="E5183" s="2" t="s">
        <v>24</v>
      </c>
      <c r="F5183" s="2" t="s">
        <v>19</v>
      </c>
      <c r="G5183" s="2" t="s">
        <v>20</v>
      </c>
      <c r="H5183" s="7">
        <v>171.98</v>
      </c>
      <c r="I5183" s="3">
        <v>45117</v>
      </c>
      <c r="J5183" s="3" t="str">
        <f>TEXT(NIgerian_Fintech[[#This Row],[TransactionDate]], "JJJJ")</f>
        <v>2023</v>
      </c>
      <c r="K5183" s="3" t="str">
        <f>TEXT(NIgerian_Fintech[[#This Row],[TransactionDate]], "MMMM")</f>
        <v>July</v>
      </c>
      <c r="L5183" s="3" t="str">
        <f>TEXT(NIgerian_Fintech[[#This Row],[TransactionDate]], "MM")</f>
        <v>07</v>
      </c>
      <c r="M5183" s="3" t="str">
        <f>TEXT(NIgerian_Fintech[[#This Row],[TransactionDate]], "tttt")</f>
        <v>Monday</v>
      </c>
      <c r="N5183" s="2" t="s">
        <v>16</v>
      </c>
    </row>
    <row r="5184" spans="1:14" ht="14.5" x14ac:dyDescent="0.35">
      <c r="A5184" s="2" t="s">
        <v>10398</v>
      </c>
      <c r="B5184" s="2" t="s">
        <v>10399</v>
      </c>
      <c r="C5184" s="2">
        <v>61</v>
      </c>
      <c r="D5184" s="2" t="s">
        <v>39</v>
      </c>
      <c r="E5184" s="2" t="s">
        <v>42</v>
      </c>
      <c r="F5184" s="2" t="s">
        <v>55</v>
      </c>
      <c r="G5184" s="2" t="s">
        <v>26</v>
      </c>
      <c r="H5184" s="7">
        <v>1594.87</v>
      </c>
      <c r="I5184" s="3">
        <v>45178</v>
      </c>
      <c r="J5184" s="3" t="str">
        <f>TEXT(NIgerian_Fintech[[#This Row],[TransactionDate]], "JJJJ")</f>
        <v>2023</v>
      </c>
      <c r="K5184" s="3" t="str">
        <f>TEXT(NIgerian_Fintech[[#This Row],[TransactionDate]], "MMMM")</f>
        <v>September</v>
      </c>
      <c r="L5184" s="3" t="str">
        <f>TEXT(NIgerian_Fintech[[#This Row],[TransactionDate]], "MM")</f>
        <v>09</v>
      </c>
      <c r="M5184" s="3" t="str">
        <f>TEXT(NIgerian_Fintech[[#This Row],[TransactionDate]], "tttt")</f>
        <v>Saturday</v>
      </c>
      <c r="N5184" s="2" t="s">
        <v>16</v>
      </c>
    </row>
    <row r="5185" spans="1:14" ht="14.5" x14ac:dyDescent="0.35">
      <c r="A5185" s="2" t="s">
        <v>10400</v>
      </c>
      <c r="B5185" s="2" t="s">
        <v>10401</v>
      </c>
      <c r="C5185" s="2">
        <v>40</v>
      </c>
      <c r="D5185" s="2" t="s">
        <v>39</v>
      </c>
      <c r="E5185" s="2" t="s">
        <v>13</v>
      </c>
      <c r="F5185" s="2" t="s">
        <v>14</v>
      </c>
      <c r="G5185" s="2" t="s">
        <v>15</v>
      </c>
      <c r="H5185" s="7">
        <v>3657.08</v>
      </c>
      <c r="I5185" s="3">
        <v>44994</v>
      </c>
      <c r="J5185" s="3" t="str">
        <f>TEXT(NIgerian_Fintech[[#This Row],[TransactionDate]], "JJJJ")</f>
        <v>2023</v>
      </c>
      <c r="K5185" s="3" t="str">
        <f>TEXT(NIgerian_Fintech[[#This Row],[TransactionDate]], "MMMM")</f>
        <v>March</v>
      </c>
      <c r="L5185" s="3" t="str">
        <f>TEXT(NIgerian_Fintech[[#This Row],[TransactionDate]], "MM")</f>
        <v>03</v>
      </c>
      <c r="M5185" s="3" t="str">
        <f>TEXT(NIgerian_Fintech[[#This Row],[TransactionDate]], "tttt")</f>
        <v>Thursday</v>
      </c>
      <c r="N5185" s="2" t="s">
        <v>16</v>
      </c>
    </row>
    <row r="5186" spans="1:14" ht="14.5" x14ac:dyDescent="0.35">
      <c r="A5186" s="2" t="s">
        <v>10402</v>
      </c>
      <c r="B5186" s="2" t="s">
        <v>10403</v>
      </c>
      <c r="C5186" s="2">
        <v>34</v>
      </c>
      <c r="D5186" s="2" t="s">
        <v>12</v>
      </c>
      <c r="E5186" s="2" t="s">
        <v>29</v>
      </c>
      <c r="F5186" s="2" t="s">
        <v>35</v>
      </c>
      <c r="G5186" s="2" t="s">
        <v>30</v>
      </c>
      <c r="H5186" s="7">
        <v>6249.29</v>
      </c>
      <c r="I5186" s="3">
        <v>45072</v>
      </c>
      <c r="J5186" s="3" t="str">
        <f>TEXT(NIgerian_Fintech[[#This Row],[TransactionDate]], "JJJJ")</f>
        <v>2023</v>
      </c>
      <c r="K5186" s="3" t="str">
        <f>TEXT(NIgerian_Fintech[[#This Row],[TransactionDate]], "MMMM")</f>
        <v>May</v>
      </c>
      <c r="L5186" s="3" t="str">
        <f>TEXT(NIgerian_Fintech[[#This Row],[TransactionDate]], "MM")</f>
        <v>05</v>
      </c>
      <c r="M5186" s="3" t="str">
        <f>TEXT(NIgerian_Fintech[[#This Row],[TransactionDate]], "tttt")</f>
        <v>Friday</v>
      </c>
      <c r="N5186" s="2" t="s">
        <v>16</v>
      </c>
    </row>
    <row r="5187" spans="1:14" ht="14.5" x14ac:dyDescent="0.35">
      <c r="A5187" s="2" t="s">
        <v>10404</v>
      </c>
      <c r="B5187" s="2" t="s">
        <v>10405</v>
      </c>
      <c r="C5187" s="2">
        <v>18</v>
      </c>
      <c r="D5187" s="2" t="s">
        <v>12</v>
      </c>
      <c r="E5187" s="2" t="s">
        <v>74</v>
      </c>
      <c r="F5187" s="2" t="s">
        <v>14</v>
      </c>
      <c r="G5187" s="2" t="s">
        <v>20</v>
      </c>
      <c r="H5187" s="7">
        <v>676.4</v>
      </c>
      <c r="I5187" s="3">
        <v>45560</v>
      </c>
      <c r="J5187" s="3" t="str">
        <f>TEXT(NIgerian_Fintech[[#This Row],[TransactionDate]], "JJJJ")</f>
        <v>2024</v>
      </c>
      <c r="K5187" s="3" t="str">
        <f>TEXT(NIgerian_Fintech[[#This Row],[TransactionDate]], "MMMM")</f>
        <v>September</v>
      </c>
      <c r="L5187" s="3" t="str">
        <f>TEXT(NIgerian_Fintech[[#This Row],[TransactionDate]], "MM")</f>
        <v>09</v>
      </c>
      <c r="M5187" s="3" t="str">
        <f>TEXT(NIgerian_Fintech[[#This Row],[TransactionDate]], "tttt")</f>
        <v>Wednesday</v>
      </c>
      <c r="N5187" s="2" t="s">
        <v>16</v>
      </c>
    </row>
    <row r="5188" spans="1:14" ht="14.5" x14ac:dyDescent="0.35">
      <c r="A5188" s="2" t="s">
        <v>10406</v>
      </c>
      <c r="B5188" s="2" t="s">
        <v>10407</v>
      </c>
      <c r="C5188" s="2">
        <v>48</v>
      </c>
      <c r="D5188" s="2" t="s">
        <v>12</v>
      </c>
      <c r="E5188" s="2" t="s">
        <v>13</v>
      </c>
      <c r="F5188" s="2" t="s">
        <v>49</v>
      </c>
      <c r="G5188" s="2" t="s">
        <v>30</v>
      </c>
      <c r="H5188" s="7">
        <v>6911.14</v>
      </c>
      <c r="I5188" s="3">
        <v>45480</v>
      </c>
      <c r="J5188" s="3" t="str">
        <f>TEXT(NIgerian_Fintech[[#This Row],[TransactionDate]], "JJJJ")</f>
        <v>2024</v>
      </c>
      <c r="K5188" s="3" t="str">
        <f>TEXT(NIgerian_Fintech[[#This Row],[TransactionDate]], "MMMM")</f>
        <v>July</v>
      </c>
      <c r="L5188" s="3" t="str">
        <f>TEXT(NIgerian_Fintech[[#This Row],[TransactionDate]], "MM")</f>
        <v>07</v>
      </c>
      <c r="M5188" s="3" t="str">
        <f>TEXT(NIgerian_Fintech[[#This Row],[TransactionDate]], "tttt")</f>
        <v>Sunday</v>
      </c>
      <c r="N5188" s="2" t="s">
        <v>16</v>
      </c>
    </row>
    <row r="5189" spans="1:14" ht="14.5" x14ac:dyDescent="0.35">
      <c r="A5189" s="2" t="s">
        <v>10408</v>
      </c>
      <c r="B5189" s="2" t="s">
        <v>10409</v>
      </c>
      <c r="C5189" s="2">
        <v>48</v>
      </c>
      <c r="D5189" s="2" t="s">
        <v>39</v>
      </c>
      <c r="E5189" s="2" t="s">
        <v>24</v>
      </c>
      <c r="F5189" s="2" t="s">
        <v>55</v>
      </c>
      <c r="G5189" s="2" t="s">
        <v>30</v>
      </c>
      <c r="H5189" s="7">
        <v>2851.01</v>
      </c>
      <c r="I5189" s="3">
        <v>45588</v>
      </c>
      <c r="J5189" s="3" t="str">
        <f>TEXT(NIgerian_Fintech[[#This Row],[TransactionDate]], "JJJJ")</f>
        <v>2024</v>
      </c>
      <c r="K5189" s="3" t="str">
        <f>TEXT(NIgerian_Fintech[[#This Row],[TransactionDate]], "MMMM")</f>
        <v>October</v>
      </c>
      <c r="L5189" s="3" t="str">
        <f>TEXT(NIgerian_Fintech[[#This Row],[TransactionDate]], "MM")</f>
        <v>10</v>
      </c>
      <c r="M5189" s="3" t="str">
        <f>TEXT(NIgerian_Fintech[[#This Row],[TransactionDate]], "tttt")</f>
        <v>Wednesday</v>
      </c>
      <c r="N5189" s="2" t="s">
        <v>16</v>
      </c>
    </row>
    <row r="5190" spans="1:14" ht="14.5" x14ac:dyDescent="0.35">
      <c r="A5190" s="2" t="s">
        <v>10410</v>
      </c>
      <c r="B5190" s="2" t="s">
        <v>10411</v>
      </c>
      <c r="C5190" s="2">
        <v>59</v>
      </c>
      <c r="D5190" s="2" t="s">
        <v>12</v>
      </c>
      <c r="E5190" s="2" t="s">
        <v>29</v>
      </c>
      <c r="F5190" s="2" t="s">
        <v>25</v>
      </c>
      <c r="G5190" s="2" t="s">
        <v>26</v>
      </c>
      <c r="H5190" s="7">
        <v>3207.17</v>
      </c>
      <c r="I5190" s="3">
        <v>45500</v>
      </c>
      <c r="J5190" s="3" t="str">
        <f>TEXT(NIgerian_Fintech[[#This Row],[TransactionDate]], "JJJJ")</f>
        <v>2024</v>
      </c>
      <c r="K5190" s="3" t="str">
        <f>TEXT(NIgerian_Fintech[[#This Row],[TransactionDate]], "MMMM")</f>
        <v>July</v>
      </c>
      <c r="L5190" s="3" t="str">
        <f>TEXT(NIgerian_Fintech[[#This Row],[TransactionDate]], "MM")</f>
        <v>07</v>
      </c>
      <c r="M5190" s="3" t="str">
        <f>TEXT(NIgerian_Fintech[[#This Row],[TransactionDate]], "tttt")</f>
        <v>Saturday</v>
      </c>
      <c r="N5190" s="2" t="s">
        <v>16</v>
      </c>
    </row>
    <row r="5191" spans="1:14" ht="14.5" x14ac:dyDescent="0.35">
      <c r="A5191" s="2" t="s">
        <v>10412</v>
      </c>
      <c r="B5191" s="2" t="s">
        <v>10413</v>
      </c>
      <c r="C5191" s="2">
        <v>59</v>
      </c>
      <c r="D5191" s="2" t="s">
        <v>12</v>
      </c>
      <c r="E5191" s="2" t="s">
        <v>74</v>
      </c>
      <c r="F5191" s="2" t="s">
        <v>55</v>
      </c>
      <c r="G5191" s="2" t="s">
        <v>20</v>
      </c>
      <c r="H5191" s="7">
        <v>17254.23</v>
      </c>
      <c r="I5191" s="3">
        <v>45181</v>
      </c>
      <c r="J5191" s="3" t="str">
        <f>TEXT(NIgerian_Fintech[[#This Row],[TransactionDate]], "JJJJ")</f>
        <v>2023</v>
      </c>
      <c r="K5191" s="3" t="str">
        <f>TEXT(NIgerian_Fintech[[#This Row],[TransactionDate]], "MMMM")</f>
        <v>September</v>
      </c>
      <c r="L5191" s="3" t="str">
        <f>TEXT(NIgerian_Fintech[[#This Row],[TransactionDate]], "MM")</f>
        <v>09</v>
      </c>
      <c r="M5191" s="3" t="str">
        <f>TEXT(NIgerian_Fintech[[#This Row],[TransactionDate]], "tttt")</f>
        <v>Tuesday</v>
      </c>
      <c r="N5191" s="2" t="s">
        <v>16</v>
      </c>
    </row>
    <row r="5192" spans="1:14" ht="14.5" x14ac:dyDescent="0.35">
      <c r="A5192" s="2" t="s">
        <v>10414</v>
      </c>
      <c r="B5192" s="2" t="s">
        <v>10415</v>
      </c>
      <c r="C5192" s="2">
        <v>51</v>
      </c>
      <c r="D5192" s="2" t="s">
        <v>39</v>
      </c>
      <c r="E5192" s="2" t="s">
        <v>42</v>
      </c>
      <c r="F5192" s="2" t="s">
        <v>25</v>
      </c>
      <c r="G5192" s="2" t="s">
        <v>36</v>
      </c>
      <c r="H5192" s="7">
        <v>43369.440000000002</v>
      </c>
      <c r="I5192" s="3">
        <v>45057</v>
      </c>
      <c r="J5192" s="3" t="str">
        <f>TEXT(NIgerian_Fintech[[#This Row],[TransactionDate]], "JJJJ")</f>
        <v>2023</v>
      </c>
      <c r="K5192" s="3" t="str">
        <f>TEXT(NIgerian_Fintech[[#This Row],[TransactionDate]], "MMMM")</f>
        <v>May</v>
      </c>
      <c r="L5192" s="3" t="str">
        <f>TEXT(NIgerian_Fintech[[#This Row],[TransactionDate]], "MM")</f>
        <v>05</v>
      </c>
      <c r="M5192" s="3" t="str">
        <f>TEXT(NIgerian_Fintech[[#This Row],[TransactionDate]], "tttt")</f>
        <v>Thursday</v>
      </c>
      <c r="N5192" s="2" t="s">
        <v>16</v>
      </c>
    </row>
    <row r="5193" spans="1:14" ht="14.5" x14ac:dyDescent="0.35">
      <c r="A5193" s="2" t="s">
        <v>10416</v>
      </c>
      <c r="B5193" s="2" t="s">
        <v>10417</v>
      </c>
      <c r="C5193" s="2">
        <v>26</v>
      </c>
      <c r="D5193" s="2" t="s">
        <v>12</v>
      </c>
      <c r="E5193" s="2" t="s">
        <v>29</v>
      </c>
      <c r="F5193" s="2" t="s">
        <v>14</v>
      </c>
      <c r="G5193" s="2" t="s">
        <v>30</v>
      </c>
      <c r="H5193" s="7">
        <v>6233.67</v>
      </c>
      <c r="I5193" s="3">
        <v>45303</v>
      </c>
      <c r="J5193" s="3" t="str">
        <f>TEXT(NIgerian_Fintech[[#This Row],[TransactionDate]], "JJJJ")</f>
        <v>2024</v>
      </c>
      <c r="K5193" s="3" t="str">
        <f>TEXT(NIgerian_Fintech[[#This Row],[TransactionDate]], "MMMM")</f>
        <v>January</v>
      </c>
      <c r="L5193" s="3" t="str">
        <f>TEXT(NIgerian_Fintech[[#This Row],[TransactionDate]], "MM")</f>
        <v>01</v>
      </c>
      <c r="M5193" s="3" t="str">
        <f>TEXT(NIgerian_Fintech[[#This Row],[TransactionDate]], "tttt")</f>
        <v>Friday</v>
      </c>
      <c r="N5193" s="2" t="s">
        <v>16</v>
      </c>
    </row>
    <row r="5194" spans="1:14" ht="14.5" x14ac:dyDescent="0.35">
      <c r="A5194" s="2" t="s">
        <v>10418</v>
      </c>
      <c r="B5194" s="2" t="s">
        <v>10419</v>
      </c>
      <c r="C5194" s="2">
        <v>39</v>
      </c>
      <c r="D5194" s="2" t="s">
        <v>39</v>
      </c>
      <c r="E5194" s="2" t="s">
        <v>64</v>
      </c>
      <c r="F5194" s="2" t="s">
        <v>55</v>
      </c>
      <c r="G5194" s="2" t="s">
        <v>20</v>
      </c>
      <c r="H5194" s="7">
        <v>3882.7</v>
      </c>
      <c r="I5194" s="3">
        <v>45458</v>
      </c>
      <c r="J5194" s="3" t="str">
        <f>TEXT(NIgerian_Fintech[[#This Row],[TransactionDate]], "JJJJ")</f>
        <v>2024</v>
      </c>
      <c r="K5194" s="3" t="str">
        <f>TEXT(NIgerian_Fintech[[#This Row],[TransactionDate]], "MMMM")</f>
        <v>June</v>
      </c>
      <c r="L5194" s="3" t="str">
        <f>TEXT(NIgerian_Fintech[[#This Row],[TransactionDate]], "MM")</f>
        <v>06</v>
      </c>
      <c r="M5194" s="3" t="str">
        <f>TEXT(NIgerian_Fintech[[#This Row],[TransactionDate]], "tttt")</f>
        <v>Saturday</v>
      </c>
      <c r="N5194" s="2" t="s">
        <v>16</v>
      </c>
    </row>
    <row r="5195" spans="1:14" ht="14.5" x14ac:dyDescent="0.35">
      <c r="A5195" s="2" t="s">
        <v>10420</v>
      </c>
      <c r="B5195" s="2" t="s">
        <v>10421</v>
      </c>
      <c r="C5195" s="2">
        <v>30</v>
      </c>
      <c r="D5195" s="2" t="s">
        <v>39</v>
      </c>
      <c r="E5195" s="2" t="s">
        <v>64</v>
      </c>
      <c r="F5195" s="2" t="s">
        <v>55</v>
      </c>
      <c r="G5195" s="2" t="s">
        <v>30</v>
      </c>
      <c r="H5195" s="7">
        <v>26801.65</v>
      </c>
      <c r="I5195" s="3">
        <v>45125</v>
      </c>
      <c r="J5195" s="3" t="str">
        <f>TEXT(NIgerian_Fintech[[#This Row],[TransactionDate]], "JJJJ")</f>
        <v>2023</v>
      </c>
      <c r="K5195" s="3" t="str">
        <f>TEXT(NIgerian_Fintech[[#This Row],[TransactionDate]], "MMMM")</f>
        <v>July</v>
      </c>
      <c r="L5195" s="3" t="str">
        <f>TEXT(NIgerian_Fintech[[#This Row],[TransactionDate]], "MM")</f>
        <v>07</v>
      </c>
      <c r="M5195" s="3" t="str">
        <f>TEXT(NIgerian_Fintech[[#This Row],[TransactionDate]], "tttt")</f>
        <v>Tuesday</v>
      </c>
      <c r="N5195" s="2" t="s">
        <v>16</v>
      </c>
    </row>
    <row r="5196" spans="1:14" ht="14.5" x14ac:dyDescent="0.35">
      <c r="A5196" s="2" t="s">
        <v>10422</v>
      </c>
      <c r="B5196" s="2" t="s">
        <v>10423</v>
      </c>
      <c r="C5196" s="2">
        <v>42</v>
      </c>
      <c r="D5196" s="2" t="s">
        <v>39</v>
      </c>
      <c r="E5196" s="2" t="s">
        <v>64</v>
      </c>
      <c r="F5196" s="2" t="s">
        <v>35</v>
      </c>
      <c r="G5196" s="2" t="s">
        <v>15</v>
      </c>
      <c r="H5196" s="7">
        <v>6940.44</v>
      </c>
      <c r="I5196" s="3">
        <v>45147</v>
      </c>
      <c r="J5196" s="3" t="str">
        <f>TEXT(NIgerian_Fintech[[#This Row],[TransactionDate]], "JJJJ")</f>
        <v>2023</v>
      </c>
      <c r="K5196" s="3" t="str">
        <f>TEXT(NIgerian_Fintech[[#This Row],[TransactionDate]], "MMMM")</f>
        <v>August</v>
      </c>
      <c r="L5196" s="3" t="str">
        <f>TEXT(NIgerian_Fintech[[#This Row],[TransactionDate]], "MM")</f>
        <v>08</v>
      </c>
      <c r="M5196" s="3" t="str">
        <f>TEXT(NIgerian_Fintech[[#This Row],[TransactionDate]], "tttt")</f>
        <v>Wednesday</v>
      </c>
      <c r="N5196" s="2" t="s">
        <v>16</v>
      </c>
    </row>
    <row r="5197" spans="1:14" ht="14.5" x14ac:dyDescent="0.35">
      <c r="A5197" s="2" t="s">
        <v>10424</v>
      </c>
      <c r="B5197" s="2" t="s">
        <v>10425</v>
      </c>
      <c r="C5197" s="2">
        <v>35</v>
      </c>
      <c r="D5197" s="2" t="s">
        <v>12</v>
      </c>
      <c r="E5197" s="2" t="s">
        <v>93</v>
      </c>
      <c r="F5197" s="2" t="s">
        <v>14</v>
      </c>
      <c r="G5197" s="2" t="s">
        <v>15</v>
      </c>
      <c r="H5197" s="7">
        <v>13106.44</v>
      </c>
      <c r="I5197" s="3">
        <v>45336</v>
      </c>
      <c r="J5197" s="3" t="str">
        <f>TEXT(NIgerian_Fintech[[#This Row],[TransactionDate]], "JJJJ")</f>
        <v>2024</v>
      </c>
      <c r="K5197" s="3" t="str">
        <f>TEXT(NIgerian_Fintech[[#This Row],[TransactionDate]], "MMMM")</f>
        <v>February</v>
      </c>
      <c r="L5197" s="3" t="str">
        <f>TEXT(NIgerian_Fintech[[#This Row],[TransactionDate]], "MM")</f>
        <v>02</v>
      </c>
      <c r="M5197" s="3" t="str">
        <f>TEXT(NIgerian_Fintech[[#This Row],[TransactionDate]], "tttt")</f>
        <v>Wednesday</v>
      </c>
      <c r="N5197" s="2" t="s">
        <v>16</v>
      </c>
    </row>
    <row r="5198" spans="1:14" ht="14.5" x14ac:dyDescent="0.35">
      <c r="A5198" s="2" t="s">
        <v>10426</v>
      </c>
      <c r="B5198" s="2" t="s">
        <v>10427</v>
      </c>
      <c r="C5198" s="2">
        <v>29</v>
      </c>
      <c r="D5198" s="2" t="s">
        <v>12</v>
      </c>
      <c r="E5198" s="2" t="s">
        <v>64</v>
      </c>
      <c r="F5198" s="2" t="s">
        <v>55</v>
      </c>
      <c r="G5198" s="2" t="s">
        <v>20</v>
      </c>
      <c r="H5198" s="7">
        <v>5339.92</v>
      </c>
      <c r="I5198" s="3">
        <v>45569</v>
      </c>
      <c r="J5198" s="3" t="str">
        <f>TEXT(NIgerian_Fintech[[#This Row],[TransactionDate]], "JJJJ")</f>
        <v>2024</v>
      </c>
      <c r="K5198" s="3" t="str">
        <f>TEXT(NIgerian_Fintech[[#This Row],[TransactionDate]], "MMMM")</f>
        <v>October</v>
      </c>
      <c r="L5198" s="3" t="str">
        <f>TEXT(NIgerian_Fintech[[#This Row],[TransactionDate]], "MM")</f>
        <v>10</v>
      </c>
      <c r="M5198" s="3" t="str">
        <f>TEXT(NIgerian_Fintech[[#This Row],[TransactionDate]], "tttt")</f>
        <v>Friday</v>
      </c>
      <c r="N5198" s="2" t="s">
        <v>16</v>
      </c>
    </row>
    <row r="5199" spans="1:14" ht="14.5" x14ac:dyDescent="0.35">
      <c r="A5199" s="2" t="s">
        <v>10428</v>
      </c>
      <c r="B5199" s="2" t="s">
        <v>10429</v>
      </c>
      <c r="C5199" s="2">
        <v>57</v>
      </c>
      <c r="D5199" s="2" t="s">
        <v>39</v>
      </c>
      <c r="E5199" s="2" t="s">
        <v>52</v>
      </c>
      <c r="F5199" s="2" t="s">
        <v>25</v>
      </c>
      <c r="G5199" s="2" t="s">
        <v>26</v>
      </c>
      <c r="H5199" s="7">
        <v>2263.34</v>
      </c>
      <c r="I5199" s="3">
        <v>45097</v>
      </c>
      <c r="J5199" s="3" t="str">
        <f>TEXT(NIgerian_Fintech[[#This Row],[TransactionDate]], "JJJJ")</f>
        <v>2023</v>
      </c>
      <c r="K5199" s="3" t="str">
        <f>TEXT(NIgerian_Fintech[[#This Row],[TransactionDate]], "MMMM")</f>
        <v>June</v>
      </c>
      <c r="L5199" s="3" t="str">
        <f>TEXT(NIgerian_Fintech[[#This Row],[TransactionDate]], "MM")</f>
        <v>06</v>
      </c>
      <c r="M5199" s="3" t="str">
        <f>TEXT(NIgerian_Fintech[[#This Row],[TransactionDate]], "tttt")</f>
        <v>Tuesday</v>
      </c>
      <c r="N5199" s="2" t="s">
        <v>16</v>
      </c>
    </row>
    <row r="5200" spans="1:14" ht="14.5" x14ac:dyDescent="0.35">
      <c r="A5200" s="2" t="s">
        <v>10430</v>
      </c>
      <c r="B5200" s="2" t="s">
        <v>10431</v>
      </c>
      <c r="C5200" s="2">
        <v>34</v>
      </c>
      <c r="D5200" s="2" t="s">
        <v>12</v>
      </c>
      <c r="E5200" s="2" t="s">
        <v>74</v>
      </c>
      <c r="F5200" s="2" t="s">
        <v>55</v>
      </c>
      <c r="G5200" s="2" t="s">
        <v>36</v>
      </c>
      <c r="H5200" s="7">
        <v>10638.78</v>
      </c>
      <c r="I5200" s="3">
        <v>45071</v>
      </c>
      <c r="J5200" s="3" t="str">
        <f>TEXT(NIgerian_Fintech[[#This Row],[TransactionDate]], "JJJJ")</f>
        <v>2023</v>
      </c>
      <c r="K5200" s="3" t="str">
        <f>TEXT(NIgerian_Fintech[[#This Row],[TransactionDate]], "MMMM")</f>
        <v>May</v>
      </c>
      <c r="L5200" s="3" t="str">
        <f>TEXT(NIgerian_Fintech[[#This Row],[TransactionDate]], "MM")</f>
        <v>05</v>
      </c>
      <c r="M5200" s="3" t="str">
        <f>TEXT(NIgerian_Fintech[[#This Row],[TransactionDate]], "tttt")</f>
        <v>Thursday</v>
      </c>
      <c r="N5200" s="2" t="s">
        <v>16</v>
      </c>
    </row>
    <row r="5201" spans="1:14" ht="14.5" x14ac:dyDescent="0.35">
      <c r="A5201" s="2" t="s">
        <v>10432</v>
      </c>
      <c r="B5201" s="2" t="s">
        <v>10433</v>
      </c>
      <c r="C5201" s="2">
        <v>32</v>
      </c>
      <c r="D5201" s="2" t="s">
        <v>39</v>
      </c>
      <c r="E5201" s="2" t="s">
        <v>64</v>
      </c>
      <c r="F5201" s="2" t="s">
        <v>25</v>
      </c>
      <c r="G5201" s="2" t="s">
        <v>15</v>
      </c>
      <c r="H5201" s="7">
        <v>10931.55</v>
      </c>
      <c r="I5201" s="3">
        <v>45414</v>
      </c>
      <c r="J5201" s="3" t="str">
        <f>TEXT(NIgerian_Fintech[[#This Row],[TransactionDate]], "JJJJ")</f>
        <v>2024</v>
      </c>
      <c r="K5201" s="3" t="str">
        <f>TEXT(NIgerian_Fintech[[#This Row],[TransactionDate]], "MMMM")</f>
        <v>May</v>
      </c>
      <c r="L5201" s="3" t="str">
        <f>TEXT(NIgerian_Fintech[[#This Row],[TransactionDate]], "MM")</f>
        <v>05</v>
      </c>
      <c r="M5201" s="3" t="str">
        <f>TEXT(NIgerian_Fintech[[#This Row],[TransactionDate]], "tttt")</f>
        <v>Thursday</v>
      </c>
      <c r="N5201" s="2" t="s">
        <v>16</v>
      </c>
    </row>
    <row r="5202" spans="1:14" ht="14.5" x14ac:dyDescent="0.35">
      <c r="A5202" s="2" t="s">
        <v>10434</v>
      </c>
      <c r="B5202" s="2" t="s">
        <v>10435</v>
      </c>
      <c r="C5202" s="2">
        <v>59</v>
      </c>
      <c r="D5202" s="2" t="s">
        <v>12</v>
      </c>
      <c r="E5202" s="2" t="s">
        <v>29</v>
      </c>
      <c r="F5202" s="2" t="s">
        <v>49</v>
      </c>
      <c r="G5202" s="2" t="s">
        <v>26</v>
      </c>
      <c r="H5202" s="7">
        <v>6165.27</v>
      </c>
      <c r="I5202" s="3">
        <v>45280</v>
      </c>
      <c r="J5202" s="3" t="str">
        <f>TEXT(NIgerian_Fintech[[#This Row],[TransactionDate]], "JJJJ")</f>
        <v>2023</v>
      </c>
      <c r="K5202" s="3" t="str">
        <f>TEXT(NIgerian_Fintech[[#This Row],[TransactionDate]], "MMMM")</f>
        <v>December</v>
      </c>
      <c r="L5202" s="3" t="str">
        <f>TEXT(NIgerian_Fintech[[#This Row],[TransactionDate]], "MM")</f>
        <v>12</v>
      </c>
      <c r="M5202" s="3" t="str">
        <f>TEXT(NIgerian_Fintech[[#This Row],[TransactionDate]], "tttt")</f>
        <v>Wednesday</v>
      </c>
      <c r="N5202" s="2" t="s">
        <v>16</v>
      </c>
    </row>
    <row r="5203" spans="1:14" ht="14.5" x14ac:dyDescent="0.35">
      <c r="A5203" s="2" t="s">
        <v>10436</v>
      </c>
      <c r="B5203" s="2" t="s">
        <v>10437</v>
      </c>
      <c r="C5203" s="2">
        <v>32</v>
      </c>
      <c r="D5203" s="2" t="s">
        <v>39</v>
      </c>
      <c r="E5203" s="2" t="s">
        <v>24</v>
      </c>
      <c r="F5203" s="2" t="s">
        <v>55</v>
      </c>
      <c r="G5203" s="2" t="s">
        <v>36</v>
      </c>
      <c r="H5203" s="7">
        <v>3146.42</v>
      </c>
      <c r="I5203" s="3">
        <v>45107</v>
      </c>
      <c r="J5203" s="3" t="str">
        <f>TEXT(NIgerian_Fintech[[#This Row],[TransactionDate]], "JJJJ")</f>
        <v>2023</v>
      </c>
      <c r="K5203" s="3" t="str">
        <f>TEXT(NIgerian_Fintech[[#This Row],[TransactionDate]], "MMMM")</f>
        <v>June</v>
      </c>
      <c r="L5203" s="3" t="str">
        <f>TEXT(NIgerian_Fintech[[#This Row],[TransactionDate]], "MM")</f>
        <v>06</v>
      </c>
      <c r="M5203" s="3" t="str">
        <f>TEXT(NIgerian_Fintech[[#This Row],[TransactionDate]], "tttt")</f>
        <v>Friday</v>
      </c>
      <c r="N5203" s="2" t="s">
        <v>16</v>
      </c>
    </row>
    <row r="5204" spans="1:14" ht="14.5" x14ac:dyDescent="0.35">
      <c r="A5204" s="2" t="s">
        <v>10438</v>
      </c>
      <c r="B5204" s="2" t="s">
        <v>10439</v>
      </c>
      <c r="C5204" s="2">
        <v>32</v>
      </c>
      <c r="D5204" s="2" t="s">
        <v>39</v>
      </c>
      <c r="E5204" s="2" t="s">
        <v>52</v>
      </c>
      <c r="F5204" s="2" t="s">
        <v>25</v>
      </c>
      <c r="G5204" s="2" t="s">
        <v>15</v>
      </c>
      <c r="H5204" s="7">
        <v>17826.82</v>
      </c>
      <c r="I5204" s="3">
        <v>45087</v>
      </c>
      <c r="J5204" s="3" t="str">
        <f>TEXT(NIgerian_Fintech[[#This Row],[TransactionDate]], "JJJJ")</f>
        <v>2023</v>
      </c>
      <c r="K5204" s="3" t="str">
        <f>TEXT(NIgerian_Fintech[[#This Row],[TransactionDate]], "MMMM")</f>
        <v>June</v>
      </c>
      <c r="L5204" s="3" t="str">
        <f>TEXT(NIgerian_Fintech[[#This Row],[TransactionDate]], "MM")</f>
        <v>06</v>
      </c>
      <c r="M5204" s="3" t="str">
        <f>TEXT(NIgerian_Fintech[[#This Row],[TransactionDate]], "tttt")</f>
        <v>Saturday</v>
      </c>
      <c r="N5204" s="2" t="s">
        <v>16</v>
      </c>
    </row>
    <row r="5205" spans="1:14" ht="14.5" x14ac:dyDescent="0.35">
      <c r="A5205" s="2" t="s">
        <v>10440</v>
      </c>
      <c r="B5205" s="2" t="s">
        <v>10441</v>
      </c>
      <c r="C5205" s="2">
        <v>56</v>
      </c>
      <c r="D5205" s="2" t="s">
        <v>12</v>
      </c>
      <c r="E5205" s="2" t="s">
        <v>52</v>
      </c>
      <c r="F5205" s="2" t="s">
        <v>14</v>
      </c>
      <c r="G5205" s="2" t="s">
        <v>36</v>
      </c>
      <c r="H5205" s="7">
        <v>3220.23</v>
      </c>
      <c r="I5205" s="3">
        <v>45390</v>
      </c>
      <c r="J5205" s="3" t="str">
        <f>TEXT(NIgerian_Fintech[[#This Row],[TransactionDate]], "JJJJ")</f>
        <v>2024</v>
      </c>
      <c r="K5205" s="3" t="str">
        <f>TEXT(NIgerian_Fintech[[#This Row],[TransactionDate]], "MMMM")</f>
        <v>April</v>
      </c>
      <c r="L5205" s="3" t="str">
        <f>TEXT(NIgerian_Fintech[[#This Row],[TransactionDate]], "MM")</f>
        <v>04</v>
      </c>
      <c r="M5205" s="3" t="str">
        <f>TEXT(NIgerian_Fintech[[#This Row],[TransactionDate]], "tttt")</f>
        <v>Monday</v>
      </c>
      <c r="N5205" s="2" t="s">
        <v>16</v>
      </c>
    </row>
    <row r="5206" spans="1:14" ht="14.5" x14ac:dyDescent="0.35">
      <c r="A5206" s="2" t="s">
        <v>10442</v>
      </c>
      <c r="B5206" s="2" t="s">
        <v>10443</v>
      </c>
      <c r="C5206" s="2">
        <v>30</v>
      </c>
      <c r="D5206" s="2" t="s">
        <v>12</v>
      </c>
      <c r="E5206" s="2" t="s">
        <v>52</v>
      </c>
      <c r="F5206" s="2" t="s">
        <v>49</v>
      </c>
      <c r="G5206" s="2" t="s">
        <v>30</v>
      </c>
      <c r="H5206" s="7">
        <v>10759.43</v>
      </c>
      <c r="I5206" s="3">
        <v>44986</v>
      </c>
      <c r="J5206" s="3" t="str">
        <f>TEXT(NIgerian_Fintech[[#This Row],[TransactionDate]], "JJJJ")</f>
        <v>2023</v>
      </c>
      <c r="K5206" s="3" t="str">
        <f>TEXT(NIgerian_Fintech[[#This Row],[TransactionDate]], "MMMM")</f>
        <v>March</v>
      </c>
      <c r="L5206" s="3" t="str">
        <f>TEXT(NIgerian_Fintech[[#This Row],[TransactionDate]], "MM")</f>
        <v>03</v>
      </c>
      <c r="M5206" s="3" t="str">
        <f>TEXT(NIgerian_Fintech[[#This Row],[TransactionDate]], "tttt")</f>
        <v>Wednesday</v>
      </c>
      <c r="N5206" s="2" t="s">
        <v>16</v>
      </c>
    </row>
    <row r="5207" spans="1:14" ht="14.5" x14ac:dyDescent="0.35">
      <c r="A5207" s="2" t="s">
        <v>10444</v>
      </c>
      <c r="B5207" s="2" t="s">
        <v>10445</v>
      </c>
      <c r="C5207" s="2">
        <v>34</v>
      </c>
      <c r="D5207" s="2" t="s">
        <v>12</v>
      </c>
      <c r="E5207" s="2" t="s">
        <v>13</v>
      </c>
      <c r="F5207" s="2" t="s">
        <v>55</v>
      </c>
      <c r="G5207" s="2" t="s">
        <v>20</v>
      </c>
      <c r="H5207" s="7">
        <v>4844.8500000000004</v>
      </c>
      <c r="I5207" s="3">
        <v>45141</v>
      </c>
      <c r="J5207" s="3" t="str">
        <f>TEXT(NIgerian_Fintech[[#This Row],[TransactionDate]], "JJJJ")</f>
        <v>2023</v>
      </c>
      <c r="K5207" s="3" t="str">
        <f>TEXT(NIgerian_Fintech[[#This Row],[TransactionDate]], "MMMM")</f>
        <v>August</v>
      </c>
      <c r="L5207" s="3" t="str">
        <f>TEXT(NIgerian_Fintech[[#This Row],[TransactionDate]], "MM")</f>
        <v>08</v>
      </c>
      <c r="M5207" s="3" t="str">
        <f>TEXT(NIgerian_Fintech[[#This Row],[TransactionDate]], "tttt")</f>
        <v>Thursday</v>
      </c>
      <c r="N5207" s="2" t="s">
        <v>16</v>
      </c>
    </row>
    <row r="5208" spans="1:14" ht="14.5" x14ac:dyDescent="0.35">
      <c r="A5208" s="2" t="s">
        <v>10446</v>
      </c>
      <c r="B5208" s="2" t="s">
        <v>10447</v>
      </c>
      <c r="C5208" s="2">
        <v>49</v>
      </c>
      <c r="D5208" s="2" t="s">
        <v>12</v>
      </c>
      <c r="E5208" s="2" t="s">
        <v>29</v>
      </c>
      <c r="F5208" s="2" t="s">
        <v>35</v>
      </c>
      <c r="G5208" s="2" t="s">
        <v>15</v>
      </c>
      <c r="H5208" s="7">
        <v>6395.7</v>
      </c>
      <c r="I5208" s="3">
        <v>45506</v>
      </c>
      <c r="J5208" s="3" t="str">
        <f>TEXT(NIgerian_Fintech[[#This Row],[TransactionDate]], "JJJJ")</f>
        <v>2024</v>
      </c>
      <c r="K5208" s="3" t="str">
        <f>TEXT(NIgerian_Fintech[[#This Row],[TransactionDate]], "MMMM")</f>
        <v>August</v>
      </c>
      <c r="L5208" s="3" t="str">
        <f>TEXT(NIgerian_Fintech[[#This Row],[TransactionDate]], "MM")</f>
        <v>08</v>
      </c>
      <c r="M5208" s="3" t="str">
        <f>TEXT(NIgerian_Fintech[[#This Row],[TransactionDate]], "tttt")</f>
        <v>Friday</v>
      </c>
      <c r="N5208" s="2" t="s">
        <v>16</v>
      </c>
    </row>
    <row r="5209" spans="1:14" ht="14.5" x14ac:dyDescent="0.35">
      <c r="A5209" s="2" t="s">
        <v>10448</v>
      </c>
      <c r="B5209" s="2" t="s">
        <v>10449</v>
      </c>
      <c r="C5209" s="2">
        <v>26</v>
      </c>
      <c r="D5209" s="2" t="s">
        <v>39</v>
      </c>
      <c r="E5209" s="2" t="s">
        <v>13</v>
      </c>
      <c r="F5209" s="2" t="s">
        <v>25</v>
      </c>
      <c r="G5209" s="2" t="s">
        <v>15</v>
      </c>
      <c r="H5209" s="7">
        <v>2374.9899999999998</v>
      </c>
      <c r="I5209" s="3">
        <v>45118</v>
      </c>
      <c r="J5209" s="3" t="str">
        <f>TEXT(NIgerian_Fintech[[#This Row],[TransactionDate]], "JJJJ")</f>
        <v>2023</v>
      </c>
      <c r="K5209" s="3" t="str">
        <f>TEXT(NIgerian_Fintech[[#This Row],[TransactionDate]], "MMMM")</f>
        <v>July</v>
      </c>
      <c r="L5209" s="3" t="str">
        <f>TEXT(NIgerian_Fintech[[#This Row],[TransactionDate]], "MM")</f>
        <v>07</v>
      </c>
      <c r="M5209" s="3" t="str">
        <f>TEXT(NIgerian_Fintech[[#This Row],[TransactionDate]], "tttt")</f>
        <v>Tuesday</v>
      </c>
      <c r="N5209" s="2" t="s">
        <v>16</v>
      </c>
    </row>
    <row r="5210" spans="1:14" ht="14.5" x14ac:dyDescent="0.35">
      <c r="A5210" s="2" t="s">
        <v>10450</v>
      </c>
      <c r="B5210" s="2" t="s">
        <v>10451</v>
      </c>
      <c r="C5210" s="2">
        <v>57</v>
      </c>
      <c r="D5210" s="2" t="s">
        <v>39</v>
      </c>
      <c r="E5210" s="2" t="s">
        <v>52</v>
      </c>
      <c r="F5210" s="2" t="s">
        <v>35</v>
      </c>
      <c r="G5210" s="2" t="s">
        <v>30</v>
      </c>
      <c r="H5210" s="7">
        <v>10483.370000000001</v>
      </c>
      <c r="I5210" s="3">
        <v>45414</v>
      </c>
      <c r="J5210" s="3" t="str">
        <f>TEXT(NIgerian_Fintech[[#This Row],[TransactionDate]], "JJJJ")</f>
        <v>2024</v>
      </c>
      <c r="K5210" s="3" t="str">
        <f>TEXT(NIgerian_Fintech[[#This Row],[TransactionDate]], "MMMM")</f>
        <v>May</v>
      </c>
      <c r="L5210" s="3" t="str">
        <f>TEXT(NIgerian_Fintech[[#This Row],[TransactionDate]], "MM")</f>
        <v>05</v>
      </c>
      <c r="M5210" s="3" t="str">
        <f>TEXT(NIgerian_Fintech[[#This Row],[TransactionDate]], "tttt")</f>
        <v>Thursday</v>
      </c>
      <c r="N5210" s="2" t="s">
        <v>16</v>
      </c>
    </row>
    <row r="5211" spans="1:14" ht="14.5" x14ac:dyDescent="0.35">
      <c r="A5211" s="2" t="s">
        <v>10452</v>
      </c>
      <c r="B5211" s="2" t="s">
        <v>10453</v>
      </c>
      <c r="C5211" s="2">
        <v>37</v>
      </c>
      <c r="D5211" s="2" t="s">
        <v>12</v>
      </c>
      <c r="E5211" s="2" t="s">
        <v>93</v>
      </c>
      <c r="F5211" s="2" t="s">
        <v>55</v>
      </c>
      <c r="G5211" s="2" t="s">
        <v>15</v>
      </c>
      <c r="H5211" s="7">
        <v>2559.58</v>
      </c>
      <c r="I5211" s="3">
        <v>45151</v>
      </c>
      <c r="J5211" s="3" t="str">
        <f>TEXT(NIgerian_Fintech[[#This Row],[TransactionDate]], "JJJJ")</f>
        <v>2023</v>
      </c>
      <c r="K5211" s="3" t="str">
        <f>TEXT(NIgerian_Fintech[[#This Row],[TransactionDate]], "MMMM")</f>
        <v>August</v>
      </c>
      <c r="L5211" s="3" t="str">
        <f>TEXT(NIgerian_Fintech[[#This Row],[TransactionDate]], "MM")</f>
        <v>08</v>
      </c>
      <c r="M5211" s="3" t="str">
        <f>TEXT(NIgerian_Fintech[[#This Row],[TransactionDate]], "tttt")</f>
        <v>Sunday</v>
      </c>
      <c r="N5211" s="2" t="s">
        <v>16</v>
      </c>
    </row>
    <row r="5212" spans="1:14" ht="14.5" x14ac:dyDescent="0.35">
      <c r="A5212" s="2" t="s">
        <v>10454</v>
      </c>
      <c r="B5212" s="2" t="s">
        <v>10455</v>
      </c>
      <c r="C5212" s="2">
        <v>43</v>
      </c>
      <c r="D5212" s="2" t="s">
        <v>12</v>
      </c>
      <c r="E5212" s="2" t="s">
        <v>64</v>
      </c>
      <c r="F5212" s="2" t="s">
        <v>25</v>
      </c>
      <c r="G5212" s="2" t="s">
        <v>15</v>
      </c>
      <c r="H5212" s="7">
        <v>6649.76</v>
      </c>
      <c r="I5212" s="3">
        <v>45318</v>
      </c>
      <c r="J5212" s="3" t="str">
        <f>TEXT(NIgerian_Fintech[[#This Row],[TransactionDate]], "JJJJ")</f>
        <v>2024</v>
      </c>
      <c r="K5212" s="3" t="str">
        <f>TEXT(NIgerian_Fintech[[#This Row],[TransactionDate]], "MMMM")</f>
        <v>January</v>
      </c>
      <c r="L5212" s="3" t="str">
        <f>TEXT(NIgerian_Fintech[[#This Row],[TransactionDate]], "MM")</f>
        <v>01</v>
      </c>
      <c r="M5212" s="3" t="str">
        <f>TEXT(NIgerian_Fintech[[#This Row],[TransactionDate]], "tttt")</f>
        <v>Saturday</v>
      </c>
      <c r="N5212" s="2" t="s">
        <v>16</v>
      </c>
    </row>
    <row r="5213" spans="1:14" ht="14.5" x14ac:dyDescent="0.35">
      <c r="A5213" s="2" t="s">
        <v>10456</v>
      </c>
      <c r="B5213" s="2" t="s">
        <v>10457</v>
      </c>
      <c r="C5213" s="2">
        <v>44</v>
      </c>
      <c r="D5213" s="2" t="s">
        <v>39</v>
      </c>
      <c r="E5213" s="2" t="s">
        <v>24</v>
      </c>
      <c r="F5213" s="2" t="s">
        <v>55</v>
      </c>
      <c r="G5213" s="2" t="s">
        <v>15</v>
      </c>
      <c r="H5213" s="7">
        <v>3981.81</v>
      </c>
      <c r="I5213" s="3">
        <v>45635</v>
      </c>
      <c r="J5213" s="3" t="str">
        <f>TEXT(NIgerian_Fintech[[#This Row],[TransactionDate]], "JJJJ")</f>
        <v>2024</v>
      </c>
      <c r="K5213" s="3" t="str">
        <f>TEXT(NIgerian_Fintech[[#This Row],[TransactionDate]], "MMMM")</f>
        <v>December</v>
      </c>
      <c r="L5213" s="3" t="str">
        <f>TEXT(NIgerian_Fintech[[#This Row],[TransactionDate]], "MM")</f>
        <v>12</v>
      </c>
      <c r="M5213" s="3" t="str">
        <f>TEXT(NIgerian_Fintech[[#This Row],[TransactionDate]], "tttt")</f>
        <v>Monday</v>
      </c>
      <c r="N5213" s="2" t="s">
        <v>16</v>
      </c>
    </row>
    <row r="5214" spans="1:14" ht="14.5" x14ac:dyDescent="0.35">
      <c r="A5214" s="2" t="s">
        <v>10458</v>
      </c>
      <c r="B5214" s="2" t="s">
        <v>10459</v>
      </c>
      <c r="C5214" s="2">
        <v>38</v>
      </c>
      <c r="D5214" s="2" t="s">
        <v>12</v>
      </c>
      <c r="E5214" s="2" t="s">
        <v>74</v>
      </c>
      <c r="F5214" s="2" t="s">
        <v>49</v>
      </c>
      <c r="G5214" s="2" t="s">
        <v>15</v>
      </c>
      <c r="H5214" s="7">
        <v>33133.440000000002</v>
      </c>
      <c r="I5214" s="3">
        <v>45087</v>
      </c>
      <c r="J5214" s="3" t="str">
        <f>TEXT(NIgerian_Fintech[[#This Row],[TransactionDate]], "JJJJ")</f>
        <v>2023</v>
      </c>
      <c r="K5214" s="3" t="str">
        <f>TEXT(NIgerian_Fintech[[#This Row],[TransactionDate]], "MMMM")</f>
        <v>June</v>
      </c>
      <c r="L5214" s="3" t="str">
        <f>TEXT(NIgerian_Fintech[[#This Row],[TransactionDate]], "MM")</f>
        <v>06</v>
      </c>
      <c r="M5214" s="3" t="str">
        <f>TEXT(NIgerian_Fintech[[#This Row],[TransactionDate]], "tttt")</f>
        <v>Saturday</v>
      </c>
      <c r="N5214" s="2" t="s">
        <v>16</v>
      </c>
    </row>
    <row r="5215" spans="1:14" ht="14.5" x14ac:dyDescent="0.35">
      <c r="A5215" s="2" t="s">
        <v>10460</v>
      </c>
      <c r="B5215" s="2" t="s">
        <v>10461</v>
      </c>
      <c r="C5215" s="2">
        <v>35</v>
      </c>
      <c r="D5215" s="2" t="s">
        <v>12</v>
      </c>
      <c r="E5215" s="2" t="s">
        <v>29</v>
      </c>
      <c r="F5215" s="2" t="s">
        <v>49</v>
      </c>
      <c r="G5215" s="2" t="s">
        <v>15</v>
      </c>
      <c r="H5215" s="7">
        <v>40297.43</v>
      </c>
      <c r="I5215" s="3">
        <v>45381</v>
      </c>
      <c r="J5215" s="3" t="str">
        <f>TEXT(NIgerian_Fintech[[#This Row],[TransactionDate]], "JJJJ")</f>
        <v>2024</v>
      </c>
      <c r="K5215" s="3" t="str">
        <f>TEXT(NIgerian_Fintech[[#This Row],[TransactionDate]], "MMMM")</f>
        <v>March</v>
      </c>
      <c r="L5215" s="3" t="str">
        <f>TEXT(NIgerian_Fintech[[#This Row],[TransactionDate]], "MM")</f>
        <v>03</v>
      </c>
      <c r="M5215" s="3" t="str">
        <f>TEXT(NIgerian_Fintech[[#This Row],[TransactionDate]], "tttt")</f>
        <v>Saturday</v>
      </c>
      <c r="N5215" s="2" t="s">
        <v>16</v>
      </c>
    </row>
    <row r="5216" spans="1:14" ht="14.5" x14ac:dyDescent="0.35">
      <c r="A5216" s="2" t="s">
        <v>10462</v>
      </c>
      <c r="B5216" s="2" t="s">
        <v>10463</v>
      </c>
      <c r="C5216" s="2">
        <v>30</v>
      </c>
      <c r="D5216" s="2" t="s">
        <v>12</v>
      </c>
      <c r="E5216" s="2" t="s">
        <v>93</v>
      </c>
      <c r="F5216" s="2" t="s">
        <v>55</v>
      </c>
      <c r="G5216" s="2" t="s">
        <v>26</v>
      </c>
      <c r="H5216" s="7">
        <v>14003.58</v>
      </c>
      <c r="I5216" s="3">
        <v>45037</v>
      </c>
      <c r="J5216" s="3" t="str">
        <f>TEXT(NIgerian_Fintech[[#This Row],[TransactionDate]], "JJJJ")</f>
        <v>2023</v>
      </c>
      <c r="K5216" s="3" t="str">
        <f>TEXT(NIgerian_Fintech[[#This Row],[TransactionDate]], "MMMM")</f>
        <v>April</v>
      </c>
      <c r="L5216" s="3" t="str">
        <f>TEXT(NIgerian_Fintech[[#This Row],[TransactionDate]], "MM")</f>
        <v>04</v>
      </c>
      <c r="M5216" s="3" t="str">
        <f>TEXT(NIgerian_Fintech[[#This Row],[TransactionDate]], "tttt")</f>
        <v>Friday</v>
      </c>
      <c r="N5216" s="2" t="s">
        <v>16</v>
      </c>
    </row>
    <row r="5217" spans="1:14" ht="14.5" x14ac:dyDescent="0.35">
      <c r="A5217" s="2" t="s">
        <v>10464</v>
      </c>
      <c r="B5217" s="2" t="s">
        <v>10465</v>
      </c>
      <c r="C5217" s="2">
        <v>33</v>
      </c>
      <c r="D5217" s="2" t="s">
        <v>12</v>
      </c>
      <c r="E5217" s="2" t="s">
        <v>42</v>
      </c>
      <c r="F5217" s="2" t="s">
        <v>55</v>
      </c>
      <c r="G5217" s="2" t="s">
        <v>15</v>
      </c>
      <c r="H5217" s="7">
        <v>41300.230000000003</v>
      </c>
      <c r="I5217" s="3">
        <v>44985</v>
      </c>
      <c r="J5217" s="3" t="str">
        <f>TEXT(NIgerian_Fintech[[#This Row],[TransactionDate]], "JJJJ")</f>
        <v>2023</v>
      </c>
      <c r="K5217" s="3" t="str">
        <f>TEXT(NIgerian_Fintech[[#This Row],[TransactionDate]], "MMMM")</f>
        <v>February</v>
      </c>
      <c r="L5217" s="3" t="str">
        <f>TEXT(NIgerian_Fintech[[#This Row],[TransactionDate]], "MM")</f>
        <v>02</v>
      </c>
      <c r="M5217" s="3" t="str">
        <f>TEXT(NIgerian_Fintech[[#This Row],[TransactionDate]], "tttt")</f>
        <v>Tuesday</v>
      </c>
      <c r="N5217" s="2" t="s">
        <v>16</v>
      </c>
    </row>
    <row r="5218" spans="1:14" ht="14.5" x14ac:dyDescent="0.35">
      <c r="A5218" s="2" t="s">
        <v>10466</v>
      </c>
      <c r="B5218" s="2" t="s">
        <v>10467</v>
      </c>
      <c r="C5218" s="2">
        <v>26</v>
      </c>
      <c r="D5218" s="2" t="s">
        <v>39</v>
      </c>
      <c r="E5218" s="2" t="s">
        <v>13</v>
      </c>
      <c r="F5218" s="2" t="s">
        <v>19</v>
      </c>
      <c r="G5218" s="2" t="s">
        <v>30</v>
      </c>
      <c r="H5218" s="7">
        <v>1205.31</v>
      </c>
      <c r="I5218" s="3">
        <v>45471</v>
      </c>
      <c r="J5218" s="3" t="str">
        <f>TEXT(NIgerian_Fintech[[#This Row],[TransactionDate]], "JJJJ")</f>
        <v>2024</v>
      </c>
      <c r="K5218" s="3" t="str">
        <f>TEXT(NIgerian_Fintech[[#This Row],[TransactionDate]], "MMMM")</f>
        <v>June</v>
      </c>
      <c r="L5218" s="3" t="str">
        <f>TEXT(NIgerian_Fintech[[#This Row],[TransactionDate]], "MM")</f>
        <v>06</v>
      </c>
      <c r="M5218" s="3" t="str">
        <f>TEXT(NIgerian_Fintech[[#This Row],[TransactionDate]], "tttt")</f>
        <v>Friday</v>
      </c>
      <c r="N5218" s="2" t="s">
        <v>16</v>
      </c>
    </row>
    <row r="5219" spans="1:14" ht="14.5" x14ac:dyDescent="0.35">
      <c r="A5219" s="2" t="s">
        <v>10468</v>
      </c>
      <c r="B5219" s="2" t="s">
        <v>10469</v>
      </c>
      <c r="C5219" s="2">
        <v>29</v>
      </c>
      <c r="D5219" s="2" t="s">
        <v>39</v>
      </c>
      <c r="E5219" s="2" t="s">
        <v>64</v>
      </c>
      <c r="F5219" s="2" t="s">
        <v>55</v>
      </c>
      <c r="G5219" s="2" t="s">
        <v>15</v>
      </c>
      <c r="H5219" s="7">
        <v>48697.42</v>
      </c>
      <c r="I5219" s="3">
        <v>45479</v>
      </c>
      <c r="J5219" s="3" t="str">
        <f>TEXT(NIgerian_Fintech[[#This Row],[TransactionDate]], "JJJJ")</f>
        <v>2024</v>
      </c>
      <c r="K5219" s="3" t="str">
        <f>TEXT(NIgerian_Fintech[[#This Row],[TransactionDate]], "MMMM")</f>
        <v>July</v>
      </c>
      <c r="L5219" s="3" t="str">
        <f>TEXT(NIgerian_Fintech[[#This Row],[TransactionDate]], "MM")</f>
        <v>07</v>
      </c>
      <c r="M5219" s="3" t="str">
        <f>TEXT(NIgerian_Fintech[[#This Row],[TransactionDate]], "tttt")</f>
        <v>Saturday</v>
      </c>
      <c r="N5219" s="2" t="s">
        <v>16</v>
      </c>
    </row>
    <row r="5220" spans="1:14" ht="14.5" x14ac:dyDescent="0.35">
      <c r="A5220" s="2" t="s">
        <v>10470</v>
      </c>
      <c r="B5220" s="2" t="s">
        <v>10471</v>
      </c>
      <c r="C5220" s="2">
        <v>61</v>
      </c>
      <c r="D5220" s="2" t="s">
        <v>12</v>
      </c>
      <c r="E5220" s="2" t="s">
        <v>64</v>
      </c>
      <c r="F5220" s="2" t="s">
        <v>55</v>
      </c>
      <c r="G5220" s="2" t="s">
        <v>36</v>
      </c>
      <c r="H5220" s="7">
        <v>1093.19</v>
      </c>
      <c r="I5220" s="3">
        <v>45599</v>
      </c>
      <c r="J5220" s="3" t="str">
        <f>TEXT(NIgerian_Fintech[[#This Row],[TransactionDate]], "JJJJ")</f>
        <v>2024</v>
      </c>
      <c r="K5220" s="3" t="str">
        <f>TEXT(NIgerian_Fintech[[#This Row],[TransactionDate]], "MMMM")</f>
        <v>November</v>
      </c>
      <c r="L5220" s="3" t="str">
        <f>TEXT(NIgerian_Fintech[[#This Row],[TransactionDate]], "MM")</f>
        <v>11</v>
      </c>
      <c r="M5220" s="3" t="str">
        <f>TEXT(NIgerian_Fintech[[#This Row],[TransactionDate]], "tttt")</f>
        <v>Sunday</v>
      </c>
      <c r="N5220" s="2" t="s">
        <v>16</v>
      </c>
    </row>
    <row r="5221" spans="1:14" ht="14.5" x14ac:dyDescent="0.35">
      <c r="A5221" s="2" t="s">
        <v>10472</v>
      </c>
      <c r="B5221" s="2" t="s">
        <v>10473</v>
      </c>
      <c r="C5221" s="2">
        <v>55</v>
      </c>
      <c r="D5221" s="2" t="s">
        <v>39</v>
      </c>
      <c r="E5221" s="2" t="s">
        <v>42</v>
      </c>
      <c r="F5221" s="2" t="s">
        <v>35</v>
      </c>
      <c r="G5221" s="2" t="s">
        <v>36</v>
      </c>
      <c r="H5221" s="7">
        <v>5369.16</v>
      </c>
      <c r="I5221" s="3">
        <v>44955</v>
      </c>
      <c r="J5221" s="3" t="str">
        <f>TEXT(NIgerian_Fintech[[#This Row],[TransactionDate]], "JJJJ")</f>
        <v>2023</v>
      </c>
      <c r="K5221" s="3" t="str">
        <f>TEXT(NIgerian_Fintech[[#This Row],[TransactionDate]], "MMMM")</f>
        <v>January</v>
      </c>
      <c r="L5221" s="3" t="str">
        <f>TEXT(NIgerian_Fintech[[#This Row],[TransactionDate]], "MM")</f>
        <v>01</v>
      </c>
      <c r="M5221" s="3" t="str">
        <f>TEXT(NIgerian_Fintech[[#This Row],[TransactionDate]], "tttt")</f>
        <v>Sunday</v>
      </c>
      <c r="N5221" s="2" t="s">
        <v>16</v>
      </c>
    </row>
    <row r="5222" spans="1:14" ht="14.5" x14ac:dyDescent="0.35">
      <c r="A5222" s="2" t="s">
        <v>10474</v>
      </c>
      <c r="B5222" s="2" t="s">
        <v>10475</v>
      </c>
      <c r="C5222" s="2">
        <v>36</v>
      </c>
      <c r="D5222" s="2" t="s">
        <v>12</v>
      </c>
      <c r="E5222" s="2" t="s">
        <v>42</v>
      </c>
      <c r="F5222" s="2" t="s">
        <v>35</v>
      </c>
      <c r="G5222" s="2" t="s">
        <v>30</v>
      </c>
      <c r="H5222" s="7">
        <v>2730.53</v>
      </c>
      <c r="I5222" s="3">
        <v>45111</v>
      </c>
      <c r="J5222" s="3" t="str">
        <f>TEXT(NIgerian_Fintech[[#This Row],[TransactionDate]], "JJJJ")</f>
        <v>2023</v>
      </c>
      <c r="K5222" s="3" t="str">
        <f>TEXT(NIgerian_Fintech[[#This Row],[TransactionDate]], "MMMM")</f>
        <v>July</v>
      </c>
      <c r="L5222" s="3" t="str">
        <f>TEXT(NIgerian_Fintech[[#This Row],[TransactionDate]], "MM")</f>
        <v>07</v>
      </c>
      <c r="M5222" s="3" t="str">
        <f>TEXT(NIgerian_Fintech[[#This Row],[TransactionDate]], "tttt")</f>
        <v>Tuesday</v>
      </c>
      <c r="N5222" s="2" t="s">
        <v>16</v>
      </c>
    </row>
    <row r="5223" spans="1:14" ht="14.5" x14ac:dyDescent="0.35">
      <c r="A5223" s="2" t="s">
        <v>10476</v>
      </c>
      <c r="B5223" s="2" t="s">
        <v>10477</v>
      </c>
      <c r="C5223" s="2">
        <v>24</v>
      </c>
      <c r="D5223" s="2" t="s">
        <v>12</v>
      </c>
      <c r="E5223" s="2" t="s">
        <v>29</v>
      </c>
      <c r="F5223" s="2" t="s">
        <v>49</v>
      </c>
      <c r="G5223" s="2" t="s">
        <v>26</v>
      </c>
      <c r="H5223" s="7">
        <v>30757.71</v>
      </c>
      <c r="I5223" s="3">
        <v>45150</v>
      </c>
      <c r="J5223" s="3" t="str">
        <f>TEXT(NIgerian_Fintech[[#This Row],[TransactionDate]], "JJJJ")</f>
        <v>2023</v>
      </c>
      <c r="K5223" s="3" t="str">
        <f>TEXT(NIgerian_Fintech[[#This Row],[TransactionDate]], "MMMM")</f>
        <v>August</v>
      </c>
      <c r="L5223" s="3" t="str">
        <f>TEXT(NIgerian_Fintech[[#This Row],[TransactionDate]], "MM")</f>
        <v>08</v>
      </c>
      <c r="M5223" s="3" t="str">
        <f>TEXT(NIgerian_Fintech[[#This Row],[TransactionDate]], "tttt")</f>
        <v>Saturday</v>
      </c>
      <c r="N5223" s="2" t="s">
        <v>16</v>
      </c>
    </row>
    <row r="5224" spans="1:14" ht="14.5" x14ac:dyDescent="0.35">
      <c r="A5224" s="2" t="s">
        <v>10478</v>
      </c>
      <c r="B5224" s="2" t="s">
        <v>10479</v>
      </c>
      <c r="C5224" s="2">
        <v>52</v>
      </c>
      <c r="D5224" s="2" t="s">
        <v>12</v>
      </c>
      <c r="E5224" s="2" t="s">
        <v>64</v>
      </c>
      <c r="F5224" s="2" t="s">
        <v>35</v>
      </c>
      <c r="G5224" s="2" t="s">
        <v>30</v>
      </c>
      <c r="H5224" s="7">
        <v>10100.24</v>
      </c>
      <c r="I5224" s="3">
        <v>45283</v>
      </c>
      <c r="J5224" s="3" t="str">
        <f>TEXT(NIgerian_Fintech[[#This Row],[TransactionDate]], "JJJJ")</f>
        <v>2023</v>
      </c>
      <c r="K5224" s="3" t="str">
        <f>TEXT(NIgerian_Fintech[[#This Row],[TransactionDate]], "MMMM")</f>
        <v>December</v>
      </c>
      <c r="L5224" s="3" t="str">
        <f>TEXT(NIgerian_Fintech[[#This Row],[TransactionDate]], "MM")</f>
        <v>12</v>
      </c>
      <c r="M5224" s="3" t="str">
        <f>TEXT(NIgerian_Fintech[[#This Row],[TransactionDate]], "tttt")</f>
        <v>Saturday</v>
      </c>
      <c r="N5224" s="2" t="s">
        <v>16</v>
      </c>
    </row>
    <row r="5225" spans="1:14" ht="14.5" x14ac:dyDescent="0.35">
      <c r="A5225" s="2" t="s">
        <v>10480</v>
      </c>
      <c r="B5225" s="2" t="s">
        <v>10481</v>
      </c>
      <c r="C5225" s="2">
        <v>35</v>
      </c>
      <c r="D5225" s="2" t="s">
        <v>39</v>
      </c>
      <c r="E5225" s="2" t="s">
        <v>42</v>
      </c>
      <c r="F5225" s="2" t="s">
        <v>55</v>
      </c>
      <c r="G5225" s="2" t="s">
        <v>26</v>
      </c>
      <c r="H5225" s="7">
        <v>9091.35</v>
      </c>
      <c r="I5225" s="3">
        <v>45418</v>
      </c>
      <c r="J5225" s="3" t="str">
        <f>TEXT(NIgerian_Fintech[[#This Row],[TransactionDate]], "JJJJ")</f>
        <v>2024</v>
      </c>
      <c r="K5225" s="3" t="str">
        <f>TEXT(NIgerian_Fintech[[#This Row],[TransactionDate]], "MMMM")</f>
        <v>May</v>
      </c>
      <c r="L5225" s="3" t="str">
        <f>TEXT(NIgerian_Fintech[[#This Row],[TransactionDate]], "MM")</f>
        <v>05</v>
      </c>
      <c r="M5225" s="3" t="str">
        <f>TEXT(NIgerian_Fintech[[#This Row],[TransactionDate]], "tttt")</f>
        <v>Monday</v>
      </c>
      <c r="N5225" s="2" t="s">
        <v>16</v>
      </c>
    </row>
    <row r="5226" spans="1:14" ht="14.5" x14ac:dyDescent="0.35">
      <c r="A5226" s="2" t="s">
        <v>10482</v>
      </c>
      <c r="B5226" s="2" t="s">
        <v>10483</v>
      </c>
      <c r="C5226" s="2">
        <v>33</v>
      </c>
      <c r="D5226" s="2" t="s">
        <v>39</v>
      </c>
      <c r="E5226" s="2" t="s">
        <v>64</v>
      </c>
      <c r="F5226" s="2" t="s">
        <v>14</v>
      </c>
      <c r="G5226" s="2" t="s">
        <v>20</v>
      </c>
      <c r="H5226" s="7">
        <v>59671.64</v>
      </c>
      <c r="I5226" s="3">
        <v>45524</v>
      </c>
      <c r="J5226" s="3" t="str">
        <f>TEXT(NIgerian_Fintech[[#This Row],[TransactionDate]], "JJJJ")</f>
        <v>2024</v>
      </c>
      <c r="K5226" s="3" t="str">
        <f>TEXT(NIgerian_Fintech[[#This Row],[TransactionDate]], "MMMM")</f>
        <v>August</v>
      </c>
      <c r="L5226" s="3" t="str">
        <f>TEXT(NIgerian_Fintech[[#This Row],[TransactionDate]], "MM")</f>
        <v>08</v>
      </c>
      <c r="M5226" s="3" t="str">
        <f>TEXT(NIgerian_Fintech[[#This Row],[TransactionDate]], "tttt")</f>
        <v>Tuesday</v>
      </c>
      <c r="N5226" s="2" t="s">
        <v>16</v>
      </c>
    </row>
    <row r="5227" spans="1:14" ht="14.5" x14ac:dyDescent="0.35">
      <c r="A5227" s="2" t="s">
        <v>10484</v>
      </c>
      <c r="B5227" s="2" t="s">
        <v>10485</v>
      </c>
      <c r="C5227" s="2">
        <v>56</v>
      </c>
      <c r="D5227" s="2" t="s">
        <v>39</v>
      </c>
      <c r="E5227" s="2" t="s">
        <v>93</v>
      </c>
      <c r="F5227" s="2" t="s">
        <v>55</v>
      </c>
      <c r="G5227" s="2" t="s">
        <v>36</v>
      </c>
      <c r="H5227" s="7">
        <v>9478.49</v>
      </c>
      <c r="I5227" s="3">
        <v>45504</v>
      </c>
      <c r="J5227" s="3" t="str">
        <f>TEXT(NIgerian_Fintech[[#This Row],[TransactionDate]], "JJJJ")</f>
        <v>2024</v>
      </c>
      <c r="K5227" s="3" t="str">
        <f>TEXT(NIgerian_Fintech[[#This Row],[TransactionDate]], "MMMM")</f>
        <v>July</v>
      </c>
      <c r="L5227" s="3" t="str">
        <f>TEXT(NIgerian_Fintech[[#This Row],[TransactionDate]], "MM")</f>
        <v>07</v>
      </c>
      <c r="M5227" s="3" t="str">
        <f>TEXT(NIgerian_Fintech[[#This Row],[TransactionDate]], "tttt")</f>
        <v>Wednesday</v>
      </c>
      <c r="N5227" s="2" t="s">
        <v>16</v>
      </c>
    </row>
    <row r="5228" spans="1:14" ht="14.5" x14ac:dyDescent="0.35">
      <c r="A5228" s="2" t="s">
        <v>10486</v>
      </c>
      <c r="B5228" s="2" t="s">
        <v>10487</v>
      </c>
      <c r="C5228" s="2">
        <v>21</v>
      </c>
      <c r="D5228" s="2" t="s">
        <v>39</v>
      </c>
      <c r="E5228" s="2" t="s">
        <v>29</v>
      </c>
      <c r="F5228" s="2" t="s">
        <v>19</v>
      </c>
      <c r="G5228" s="2" t="s">
        <v>36</v>
      </c>
      <c r="H5228" s="7">
        <v>10389.1</v>
      </c>
      <c r="I5228" s="3">
        <v>45040</v>
      </c>
      <c r="J5228" s="3" t="str">
        <f>TEXT(NIgerian_Fintech[[#This Row],[TransactionDate]], "JJJJ")</f>
        <v>2023</v>
      </c>
      <c r="K5228" s="3" t="str">
        <f>TEXT(NIgerian_Fintech[[#This Row],[TransactionDate]], "MMMM")</f>
        <v>April</v>
      </c>
      <c r="L5228" s="3" t="str">
        <f>TEXT(NIgerian_Fintech[[#This Row],[TransactionDate]], "MM")</f>
        <v>04</v>
      </c>
      <c r="M5228" s="3" t="str">
        <f>TEXT(NIgerian_Fintech[[#This Row],[TransactionDate]], "tttt")</f>
        <v>Monday</v>
      </c>
      <c r="N5228" s="2" t="s">
        <v>16</v>
      </c>
    </row>
    <row r="5229" spans="1:14" ht="14.5" x14ac:dyDescent="0.35">
      <c r="A5229" s="2" t="s">
        <v>10488</v>
      </c>
      <c r="B5229" s="2" t="s">
        <v>10489</v>
      </c>
      <c r="C5229" s="2">
        <v>42</v>
      </c>
      <c r="D5229" s="2" t="s">
        <v>39</v>
      </c>
      <c r="E5229" s="2" t="s">
        <v>24</v>
      </c>
      <c r="F5229" s="2" t="s">
        <v>25</v>
      </c>
      <c r="G5229" s="2" t="s">
        <v>36</v>
      </c>
      <c r="H5229" s="7">
        <v>458.08</v>
      </c>
      <c r="I5229" s="3">
        <v>45304</v>
      </c>
      <c r="J5229" s="3" t="str">
        <f>TEXT(NIgerian_Fintech[[#This Row],[TransactionDate]], "JJJJ")</f>
        <v>2024</v>
      </c>
      <c r="K5229" s="3" t="str">
        <f>TEXT(NIgerian_Fintech[[#This Row],[TransactionDate]], "MMMM")</f>
        <v>January</v>
      </c>
      <c r="L5229" s="3" t="str">
        <f>TEXT(NIgerian_Fintech[[#This Row],[TransactionDate]], "MM")</f>
        <v>01</v>
      </c>
      <c r="M5229" s="3" t="str">
        <f>TEXT(NIgerian_Fintech[[#This Row],[TransactionDate]], "tttt")</f>
        <v>Saturday</v>
      </c>
      <c r="N5229" s="2" t="s">
        <v>16</v>
      </c>
    </row>
    <row r="5230" spans="1:14" ht="14.5" x14ac:dyDescent="0.35">
      <c r="A5230" s="2" t="s">
        <v>10490</v>
      </c>
      <c r="B5230" s="2" t="s">
        <v>10491</v>
      </c>
      <c r="C5230" s="2">
        <v>49</v>
      </c>
      <c r="D5230" s="2" t="s">
        <v>12</v>
      </c>
      <c r="E5230" s="2" t="s">
        <v>42</v>
      </c>
      <c r="F5230" s="2" t="s">
        <v>49</v>
      </c>
      <c r="G5230" s="2" t="s">
        <v>26</v>
      </c>
      <c r="H5230" s="7">
        <v>19593.54</v>
      </c>
      <c r="I5230" s="3">
        <v>45211</v>
      </c>
      <c r="J5230" s="3" t="str">
        <f>TEXT(NIgerian_Fintech[[#This Row],[TransactionDate]], "JJJJ")</f>
        <v>2023</v>
      </c>
      <c r="K5230" s="3" t="str">
        <f>TEXT(NIgerian_Fintech[[#This Row],[TransactionDate]], "MMMM")</f>
        <v>October</v>
      </c>
      <c r="L5230" s="3" t="str">
        <f>TEXT(NIgerian_Fintech[[#This Row],[TransactionDate]], "MM")</f>
        <v>10</v>
      </c>
      <c r="M5230" s="3" t="str">
        <f>TEXT(NIgerian_Fintech[[#This Row],[TransactionDate]], "tttt")</f>
        <v>Thursday</v>
      </c>
      <c r="N5230" s="2" t="s">
        <v>16</v>
      </c>
    </row>
    <row r="5231" spans="1:14" ht="14.5" x14ac:dyDescent="0.35">
      <c r="A5231" s="2" t="s">
        <v>10492</v>
      </c>
      <c r="B5231" s="2" t="s">
        <v>10493</v>
      </c>
      <c r="C5231" s="2">
        <v>57</v>
      </c>
      <c r="D5231" s="2" t="s">
        <v>12</v>
      </c>
      <c r="E5231" s="2" t="s">
        <v>93</v>
      </c>
      <c r="F5231" s="2" t="s">
        <v>35</v>
      </c>
      <c r="G5231" s="2" t="s">
        <v>30</v>
      </c>
      <c r="H5231" s="7">
        <v>35095.43</v>
      </c>
      <c r="I5231" s="3">
        <v>45023</v>
      </c>
      <c r="J5231" s="3" t="str">
        <f>TEXT(NIgerian_Fintech[[#This Row],[TransactionDate]], "JJJJ")</f>
        <v>2023</v>
      </c>
      <c r="K5231" s="3" t="str">
        <f>TEXT(NIgerian_Fintech[[#This Row],[TransactionDate]], "MMMM")</f>
        <v>April</v>
      </c>
      <c r="L5231" s="3" t="str">
        <f>TEXT(NIgerian_Fintech[[#This Row],[TransactionDate]], "MM")</f>
        <v>04</v>
      </c>
      <c r="M5231" s="3" t="str">
        <f>TEXT(NIgerian_Fintech[[#This Row],[TransactionDate]], "tttt")</f>
        <v>Friday</v>
      </c>
      <c r="N5231" s="2" t="s">
        <v>16</v>
      </c>
    </row>
    <row r="5232" spans="1:14" ht="14.5" x14ac:dyDescent="0.35">
      <c r="A5232" s="2" t="s">
        <v>10494</v>
      </c>
      <c r="B5232" s="2" t="s">
        <v>10495</v>
      </c>
      <c r="C5232" s="2">
        <v>30</v>
      </c>
      <c r="D5232" s="2" t="s">
        <v>39</v>
      </c>
      <c r="E5232" s="2" t="s">
        <v>93</v>
      </c>
      <c r="F5232" s="2" t="s">
        <v>14</v>
      </c>
      <c r="G5232" s="2" t="s">
        <v>26</v>
      </c>
      <c r="H5232" s="7">
        <v>32266.85</v>
      </c>
      <c r="I5232" s="3">
        <v>45050</v>
      </c>
      <c r="J5232" s="3" t="str">
        <f>TEXT(NIgerian_Fintech[[#This Row],[TransactionDate]], "JJJJ")</f>
        <v>2023</v>
      </c>
      <c r="K5232" s="3" t="str">
        <f>TEXT(NIgerian_Fintech[[#This Row],[TransactionDate]], "MMMM")</f>
        <v>May</v>
      </c>
      <c r="L5232" s="3" t="str">
        <f>TEXT(NIgerian_Fintech[[#This Row],[TransactionDate]], "MM")</f>
        <v>05</v>
      </c>
      <c r="M5232" s="3" t="str">
        <f>TEXT(NIgerian_Fintech[[#This Row],[TransactionDate]], "tttt")</f>
        <v>Thursday</v>
      </c>
      <c r="N5232" s="2" t="s">
        <v>16</v>
      </c>
    </row>
    <row r="5233" spans="1:14" ht="14.5" x14ac:dyDescent="0.35">
      <c r="A5233" s="2" t="s">
        <v>10496</v>
      </c>
      <c r="B5233" s="2" t="s">
        <v>10497</v>
      </c>
      <c r="C5233" s="2">
        <v>62</v>
      </c>
      <c r="D5233" s="2" t="s">
        <v>39</v>
      </c>
      <c r="E5233" s="2" t="s">
        <v>42</v>
      </c>
      <c r="F5233" s="2" t="s">
        <v>25</v>
      </c>
      <c r="G5233" s="2" t="s">
        <v>36</v>
      </c>
      <c r="H5233" s="7">
        <v>2498.8000000000002</v>
      </c>
      <c r="I5233" s="3">
        <v>45082</v>
      </c>
      <c r="J5233" s="3" t="str">
        <f>TEXT(NIgerian_Fintech[[#This Row],[TransactionDate]], "JJJJ")</f>
        <v>2023</v>
      </c>
      <c r="K5233" s="3" t="str">
        <f>TEXT(NIgerian_Fintech[[#This Row],[TransactionDate]], "MMMM")</f>
        <v>June</v>
      </c>
      <c r="L5233" s="3" t="str">
        <f>TEXT(NIgerian_Fintech[[#This Row],[TransactionDate]], "MM")</f>
        <v>06</v>
      </c>
      <c r="M5233" s="3" t="str">
        <f>TEXT(NIgerian_Fintech[[#This Row],[TransactionDate]], "tttt")</f>
        <v>Monday</v>
      </c>
      <c r="N5233" s="2" t="s">
        <v>16</v>
      </c>
    </row>
    <row r="5234" spans="1:14" ht="14.5" x14ac:dyDescent="0.35">
      <c r="A5234" s="2" t="s">
        <v>10498</v>
      </c>
      <c r="B5234" s="2" t="s">
        <v>10499</v>
      </c>
      <c r="C5234" s="2">
        <v>34</v>
      </c>
      <c r="D5234" s="2" t="s">
        <v>39</v>
      </c>
      <c r="E5234" s="2" t="s">
        <v>29</v>
      </c>
      <c r="F5234" s="2" t="s">
        <v>14</v>
      </c>
      <c r="G5234" s="2" t="s">
        <v>36</v>
      </c>
      <c r="H5234" s="7">
        <v>2560.7399999999998</v>
      </c>
      <c r="I5234" s="3">
        <v>45036</v>
      </c>
      <c r="J5234" s="3" t="str">
        <f>TEXT(NIgerian_Fintech[[#This Row],[TransactionDate]], "JJJJ")</f>
        <v>2023</v>
      </c>
      <c r="K5234" s="3" t="str">
        <f>TEXT(NIgerian_Fintech[[#This Row],[TransactionDate]], "MMMM")</f>
        <v>April</v>
      </c>
      <c r="L5234" s="3" t="str">
        <f>TEXT(NIgerian_Fintech[[#This Row],[TransactionDate]], "MM")</f>
        <v>04</v>
      </c>
      <c r="M5234" s="3" t="str">
        <f>TEXT(NIgerian_Fintech[[#This Row],[TransactionDate]], "tttt")</f>
        <v>Thursday</v>
      </c>
      <c r="N5234" s="2" t="s">
        <v>16</v>
      </c>
    </row>
    <row r="5235" spans="1:14" ht="14.5" x14ac:dyDescent="0.35">
      <c r="A5235" s="2" t="s">
        <v>10500</v>
      </c>
      <c r="B5235" s="2" t="s">
        <v>10501</v>
      </c>
      <c r="C5235" s="2">
        <v>54</v>
      </c>
      <c r="D5235" s="2" t="s">
        <v>12</v>
      </c>
      <c r="E5235" s="2" t="s">
        <v>64</v>
      </c>
      <c r="F5235" s="2" t="s">
        <v>49</v>
      </c>
      <c r="G5235" s="2" t="s">
        <v>36</v>
      </c>
      <c r="H5235" s="7">
        <v>4557.8100000000004</v>
      </c>
      <c r="I5235" s="3">
        <v>44979</v>
      </c>
      <c r="J5235" s="3" t="str">
        <f>TEXT(NIgerian_Fintech[[#This Row],[TransactionDate]], "JJJJ")</f>
        <v>2023</v>
      </c>
      <c r="K5235" s="3" t="str">
        <f>TEXT(NIgerian_Fintech[[#This Row],[TransactionDate]], "MMMM")</f>
        <v>February</v>
      </c>
      <c r="L5235" s="3" t="str">
        <f>TEXT(NIgerian_Fintech[[#This Row],[TransactionDate]], "MM")</f>
        <v>02</v>
      </c>
      <c r="M5235" s="3" t="str">
        <f>TEXT(NIgerian_Fintech[[#This Row],[TransactionDate]], "tttt")</f>
        <v>Wednesday</v>
      </c>
      <c r="N5235" s="2" t="s">
        <v>16</v>
      </c>
    </row>
    <row r="5236" spans="1:14" ht="14.5" x14ac:dyDescent="0.35">
      <c r="A5236" s="2" t="s">
        <v>10502</v>
      </c>
      <c r="B5236" s="2" t="s">
        <v>10503</v>
      </c>
      <c r="C5236" s="2">
        <v>23</v>
      </c>
      <c r="D5236" s="2" t="s">
        <v>39</v>
      </c>
      <c r="E5236" s="2" t="s">
        <v>24</v>
      </c>
      <c r="F5236" s="2" t="s">
        <v>35</v>
      </c>
      <c r="G5236" s="2" t="s">
        <v>36</v>
      </c>
      <c r="H5236" s="7">
        <v>3713.68</v>
      </c>
      <c r="I5236" s="3">
        <v>45100</v>
      </c>
      <c r="J5236" s="3" t="str">
        <f>TEXT(NIgerian_Fintech[[#This Row],[TransactionDate]], "JJJJ")</f>
        <v>2023</v>
      </c>
      <c r="K5236" s="3" t="str">
        <f>TEXT(NIgerian_Fintech[[#This Row],[TransactionDate]], "MMMM")</f>
        <v>June</v>
      </c>
      <c r="L5236" s="3" t="str">
        <f>TEXT(NIgerian_Fintech[[#This Row],[TransactionDate]], "MM")</f>
        <v>06</v>
      </c>
      <c r="M5236" s="3" t="str">
        <f>TEXT(NIgerian_Fintech[[#This Row],[TransactionDate]], "tttt")</f>
        <v>Friday</v>
      </c>
      <c r="N5236" s="2" t="s">
        <v>69</v>
      </c>
    </row>
    <row r="5237" spans="1:14" ht="14.5" x14ac:dyDescent="0.35">
      <c r="A5237" s="2" t="s">
        <v>10504</v>
      </c>
      <c r="B5237" s="2" t="s">
        <v>10505</v>
      </c>
      <c r="C5237" s="2">
        <v>36</v>
      </c>
      <c r="D5237" s="2" t="s">
        <v>12</v>
      </c>
      <c r="E5237" s="2" t="s">
        <v>52</v>
      </c>
      <c r="F5237" s="2" t="s">
        <v>19</v>
      </c>
      <c r="G5237" s="2" t="s">
        <v>20</v>
      </c>
      <c r="H5237" s="7">
        <v>3647.28</v>
      </c>
      <c r="I5237" s="3">
        <v>45605</v>
      </c>
      <c r="J5237" s="3" t="str">
        <f>TEXT(NIgerian_Fintech[[#This Row],[TransactionDate]], "JJJJ")</f>
        <v>2024</v>
      </c>
      <c r="K5237" s="3" t="str">
        <f>TEXT(NIgerian_Fintech[[#This Row],[TransactionDate]], "MMMM")</f>
        <v>November</v>
      </c>
      <c r="L5237" s="3" t="str">
        <f>TEXT(NIgerian_Fintech[[#This Row],[TransactionDate]], "MM")</f>
        <v>11</v>
      </c>
      <c r="M5237" s="3" t="str">
        <f>TEXT(NIgerian_Fintech[[#This Row],[TransactionDate]], "tttt")</f>
        <v>Saturday</v>
      </c>
      <c r="N5237" s="2" t="s">
        <v>21</v>
      </c>
    </row>
    <row r="5238" spans="1:14" ht="14.5" x14ac:dyDescent="0.35">
      <c r="A5238" s="2" t="s">
        <v>10506</v>
      </c>
      <c r="B5238" s="2" t="s">
        <v>10507</v>
      </c>
      <c r="C5238" s="2">
        <v>30</v>
      </c>
      <c r="D5238" s="2" t="s">
        <v>12</v>
      </c>
      <c r="E5238" s="2" t="s">
        <v>64</v>
      </c>
      <c r="F5238" s="2" t="s">
        <v>49</v>
      </c>
      <c r="G5238" s="2" t="s">
        <v>36</v>
      </c>
      <c r="H5238" s="7">
        <v>9294.18</v>
      </c>
      <c r="I5238" s="3">
        <v>45514</v>
      </c>
      <c r="J5238" s="3" t="str">
        <f>TEXT(NIgerian_Fintech[[#This Row],[TransactionDate]], "JJJJ")</f>
        <v>2024</v>
      </c>
      <c r="K5238" s="3" t="str">
        <f>TEXT(NIgerian_Fintech[[#This Row],[TransactionDate]], "MMMM")</f>
        <v>August</v>
      </c>
      <c r="L5238" s="3" t="str">
        <f>TEXT(NIgerian_Fintech[[#This Row],[TransactionDate]], "MM")</f>
        <v>08</v>
      </c>
      <c r="M5238" s="3" t="str">
        <f>TEXT(NIgerian_Fintech[[#This Row],[TransactionDate]], "tttt")</f>
        <v>Saturday</v>
      </c>
      <c r="N5238" s="2" t="s">
        <v>16</v>
      </c>
    </row>
    <row r="5239" spans="1:14" ht="14.5" x14ac:dyDescent="0.35">
      <c r="A5239" s="2" t="s">
        <v>10508</v>
      </c>
      <c r="B5239" s="2" t="s">
        <v>10509</v>
      </c>
      <c r="C5239" s="2">
        <v>43</v>
      </c>
      <c r="D5239" s="2" t="s">
        <v>39</v>
      </c>
      <c r="E5239" s="2" t="s">
        <v>74</v>
      </c>
      <c r="F5239" s="2" t="s">
        <v>14</v>
      </c>
      <c r="G5239" s="2" t="s">
        <v>26</v>
      </c>
      <c r="H5239" s="7">
        <v>16378.79</v>
      </c>
      <c r="I5239" s="3">
        <v>45240</v>
      </c>
      <c r="J5239" s="3" t="str">
        <f>TEXT(NIgerian_Fintech[[#This Row],[TransactionDate]], "JJJJ")</f>
        <v>2023</v>
      </c>
      <c r="K5239" s="3" t="str">
        <f>TEXT(NIgerian_Fintech[[#This Row],[TransactionDate]], "MMMM")</f>
        <v>November</v>
      </c>
      <c r="L5239" s="3" t="str">
        <f>TEXT(NIgerian_Fintech[[#This Row],[TransactionDate]], "MM")</f>
        <v>11</v>
      </c>
      <c r="M5239" s="3" t="str">
        <f>TEXT(NIgerian_Fintech[[#This Row],[TransactionDate]], "tttt")</f>
        <v>Friday</v>
      </c>
      <c r="N5239" s="2" t="s">
        <v>16</v>
      </c>
    </row>
    <row r="5240" spans="1:14" ht="14.5" x14ac:dyDescent="0.35">
      <c r="A5240" s="2" t="s">
        <v>10510</v>
      </c>
      <c r="B5240" s="2" t="s">
        <v>10511</v>
      </c>
      <c r="C5240" s="2">
        <v>31</v>
      </c>
      <c r="D5240" s="2" t="s">
        <v>12</v>
      </c>
      <c r="E5240" s="2" t="s">
        <v>42</v>
      </c>
      <c r="F5240" s="2" t="s">
        <v>14</v>
      </c>
      <c r="G5240" s="2" t="s">
        <v>36</v>
      </c>
      <c r="H5240" s="7">
        <v>27609.47</v>
      </c>
      <c r="I5240" s="3">
        <v>45652</v>
      </c>
      <c r="J5240" s="3" t="str">
        <f>TEXT(NIgerian_Fintech[[#This Row],[TransactionDate]], "JJJJ")</f>
        <v>2024</v>
      </c>
      <c r="K5240" s="3" t="str">
        <f>TEXT(NIgerian_Fintech[[#This Row],[TransactionDate]], "MMMM")</f>
        <v>December</v>
      </c>
      <c r="L5240" s="3" t="str">
        <f>TEXT(NIgerian_Fintech[[#This Row],[TransactionDate]], "MM")</f>
        <v>12</v>
      </c>
      <c r="M5240" s="3" t="str">
        <f>TEXT(NIgerian_Fintech[[#This Row],[TransactionDate]], "tttt")</f>
        <v>Thursday</v>
      </c>
      <c r="N5240" s="2" t="s">
        <v>16</v>
      </c>
    </row>
    <row r="5241" spans="1:14" ht="14.5" x14ac:dyDescent="0.35">
      <c r="A5241" s="2" t="s">
        <v>10512</v>
      </c>
      <c r="B5241" s="2" t="s">
        <v>10513</v>
      </c>
      <c r="C5241" s="2">
        <v>48</v>
      </c>
      <c r="D5241" s="2" t="s">
        <v>12</v>
      </c>
      <c r="E5241" s="2" t="s">
        <v>13</v>
      </c>
      <c r="F5241" s="2" t="s">
        <v>49</v>
      </c>
      <c r="G5241" s="2" t="s">
        <v>15</v>
      </c>
      <c r="H5241" s="7">
        <v>702.73</v>
      </c>
      <c r="I5241" s="3">
        <v>45620</v>
      </c>
      <c r="J5241" s="3" t="str">
        <f>TEXT(NIgerian_Fintech[[#This Row],[TransactionDate]], "JJJJ")</f>
        <v>2024</v>
      </c>
      <c r="K5241" s="3" t="str">
        <f>TEXT(NIgerian_Fintech[[#This Row],[TransactionDate]], "MMMM")</f>
        <v>November</v>
      </c>
      <c r="L5241" s="3" t="str">
        <f>TEXT(NIgerian_Fintech[[#This Row],[TransactionDate]], "MM")</f>
        <v>11</v>
      </c>
      <c r="M5241" s="3" t="str">
        <f>TEXT(NIgerian_Fintech[[#This Row],[TransactionDate]], "tttt")</f>
        <v>Sunday</v>
      </c>
      <c r="N5241" s="2" t="s">
        <v>16</v>
      </c>
    </row>
    <row r="5242" spans="1:14" ht="14.5" x14ac:dyDescent="0.35">
      <c r="A5242" s="2" t="s">
        <v>10514</v>
      </c>
      <c r="B5242" s="2" t="s">
        <v>10515</v>
      </c>
      <c r="C5242" s="2">
        <v>21</v>
      </c>
      <c r="D5242" s="2" t="s">
        <v>39</v>
      </c>
      <c r="E5242" s="2" t="s">
        <v>29</v>
      </c>
      <c r="F5242" s="2" t="s">
        <v>55</v>
      </c>
      <c r="G5242" s="2" t="s">
        <v>20</v>
      </c>
      <c r="H5242" s="7">
        <v>3257</v>
      </c>
      <c r="I5242" s="3">
        <v>45316</v>
      </c>
      <c r="J5242" s="3" t="str">
        <f>TEXT(NIgerian_Fintech[[#This Row],[TransactionDate]], "JJJJ")</f>
        <v>2024</v>
      </c>
      <c r="K5242" s="3" t="str">
        <f>TEXT(NIgerian_Fintech[[#This Row],[TransactionDate]], "MMMM")</f>
        <v>January</v>
      </c>
      <c r="L5242" s="3" t="str">
        <f>TEXT(NIgerian_Fintech[[#This Row],[TransactionDate]], "MM")</f>
        <v>01</v>
      </c>
      <c r="M5242" s="3" t="str">
        <f>TEXT(NIgerian_Fintech[[#This Row],[TransactionDate]], "tttt")</f>
        <v>Thursday</v>
      </c>
      <c r="N5242" s="2" t="s">
        <v>16</v>
      </c>
    </row>
    <row r="5243" spans="1:14" ht="14.5" x14ac:dyDescent="0.35">
      <c r="A5243" s="2" t="s">
        <v>10516</v>
      </c>
      <c r="B5243" s="2" t="s">
        <v>10517</v>
      </c>
      <c r="C5243" s="2">
        <v>56</v>
      </c>
      <c r="D5243" s="2" t="s">
        <v>12</v>
      </c>
      <c r="E5243" s="2" t="s">
        <v>42</v>
      </c>
      <c r="F5243" s="2" t="s">
        <v>49</v>
      </c>
      <c r="G5243" s="2" t="s">
        <v>36</v>
      </c>
      <c r="H5243" s="7">
        <v>2943.9</v>
      </c>
      <c r="I5243" s="3">
        <v>44971</v>
      </c>
      <c r="J5243" s="3" t="str">
        <f>TEXT(NIgerian_Fintech[[#This Row],[TransactionDate]], "JJJJ")</f>
        <v>2023</v>
      </c>
      <c r="K5243" s="3" t="str">
        <f>TEXT(NIgerian_Fintech[[#This Row],[TransactionDate]], "MMMM")</f>
        <v>February</v>
      </c>
      <c r="L5243" s="3" t="str">
        <f>TEXT(NIgerian_Fintech[[#This Row],[TransactionDate]], "MM")</f>
        <v>02</v>
      </c>
      <c r="M5243" s="3" t="str">
        <f>TEXT(NIgerian_Fintech[[#This Row],[TransactionDate]], "tttt")</f>
        <v>Tuesday</v>
      </c>
      <c r="N5243" s="2" t="s">
        <v>16</v>
      </c>
    </row>
    <row r="5244" spans="1:14" ht="14.5" x14ac:dyDescent="0.35">
      <c r="A5244" s="2" t="s">
        <v>10518</v>
      </c>
      <c r="B5244" s="2" t="s">
        <v>10519</v>
      </c>
      <c r="C5244" s="2">
        <v>25</v>
      </c>
      <c r="D5244" s="2" t="s">
        <v>39</v>
      </c>
      <c r="E5244" s="2" t="s">
        <v>74</v>
      </c>
      <c r="F5244" s="2" t="s">
        <v>35</v>
      </c>
      <c r="G5244" s="2" t="s">
        <v>15</v>
      </c>
      <c r="H5244" s="7">
        <v>4422.95</v>
      </c>
      <c r="I5244" s="3">
        <v>45589</v>
      </c>
      <c r="J5244" s="3" t="str">
        <f>TEXT(NIgerian_Fintech[[#This Row],[TransactionDate]], "JJJJ")</f>
        <v>2024</v>
      </c>
      <c r="K5244" s="3" t="str">
        <f>TEXT(NIgerian_Fintech[[#This Row],[TransactionDate]], "MMMM")</f>
        <v>October</v>
      </c>
      <c r="L5244" s="3" t="str">
        <f>TEXT(NIgerian_Fintech[[#This Row],[TransactionDate]], "MM")</f>
        <v>10</v>
      </c>
      <c r="M5244" s="3" t="str">
        <f>TEXT(NIgerian_Fintech[[#This Row],[TransactionDate]], "tttt")</f>
        <v>Thursday</v>
      </c>
      <c r="N5244" s="2" t="s">
        <v>16</v>
      </c>
    </row>
    <row r="5245" spans="1:14" ht="14.5" x14ac:dyDescent="0.35">
      <c r="A5245" s="2" t="s">
        <v>10520</v>
      </c>
      <c r="B5245" s="2" t="s">
        <v>10521</v>
      </c>
      <c r="C5245" s="2">
        <v>42</v>
      </c>
      <c r="D5245" s="2" t="s">
        <v>12</v>
      </c>
      <c r="E5245" s="2" t="s">
        <v>93</v>
      </c>
      <c r="F5245" s="2" t="s">
        <v>35</v>
      </c>
      <c r="G5245" s="2" t="s">
        <v>26</v>
      </c>
      <c r="H5245" s="7">
        <v>5522.28</v>
      </c>
      <c r="I5245" s="3">
        <v>45043</v>
      </c>
      <c r="J5245" s="3" t="str">
        <f>TEXT(NIgerian_Fintech[[#This Row],[TransactionDate]], "JJJJ")</f>
        <v>2023</v>
      </c>
      <c r="K5245" s="3" t="str">
        <f>TEXT(NIgerian_Fintech[[#This Row],[TransactionDate]], "MMMM")</f>
        <v>April</v>
      </c>
      <c r="L5245" s="3" t="str">
        <f>TEXT(NIgerian_Fintech[[#This Row],[TransactionDate]], "MM")</f>
        <v>04</v>
      </c>
      <c r="M5245" s="3" t="str">
        <f>TEXT(NIgerian_Fintech[[#This Row],[TransactionDate]], "tttt")</f>
        <v>Thursday</v>
      </c>
      <c r="N5245" s="2" t="s">
        <v>16</v>
      </c>
    </row>
    <row r="5246" spans="1:14" ht="14.5" x14ac:dyDescent="0.35">
      <c r="A5246" s="2" t="s">
        <v>10522</v>
      </c>
      <c r="B5246" s="2" t="s">
        <v>10523</v>
      </c>
      <c r="C5246" s="2">
        <v>30</v>
      </c>
      <c r="D5246" s="2" t="s">
        <v>39</v>
      </c>
      <c r="E5246" s="2" t="s">
        <v>13</v>
      </c>
      <c r="F5246" s="2" t="s">
        <v>19</v>
      </c>
      <c r="G5246" s="2" t="s">
        <v>20</v>
      </c>
      <c r="H5246" s="7">
        <v>4929.3900000000003</v>
      </c>
      <c r="I5246" s="3">
        <v>45048</v>
      </c>
      <c r="J5246" s="3" t="str">
        <f>TEXT(NIgerian_Fintech[[#This Row],[TransactionDate]], "JJJJ")</f>
        <v>2023</v>
      </c>
      <c r="K5246" s="3" t="str">
        <f>TEXT(NIgerian_Fintech[[#This Row],[TransactionDate]], "MMMM")</f>
        <v>May</v>
      </c>
      <c r="L5246" s="3" t="str">
        <f>TEXT(NIgerian_Fintech[[#This Row],[TransactionDate]], "MM")</f>
        <v>05</v>
      </c>
      <c r="M5246" s="3" t="str">
        <f>TEXT(NIgerian_Fintech[[#This Row],[TransactionDate]], "tttt")</f>
        <v>Tuesday</v>
      </c>
      <c r="N5246" s="2" t="s">
        <v>16</v>
      </c>
    </row>
    <row r="5247" spans="1:14" ht="14.5" x14ac:dyDescent="0.35">
      <c r="A5247" s="2" t="s">
        <v>10524</v>
      </c>
      <c r="B5247" s="2" t="s">
        <v>10525</v>
      </c>
      <c r="C5247" s="2">
        <v>49</v>
      </c>
      <c r="D5247" s="2" t="s">
        <v>39</v>
      </c>
      <c r="E5247" s="2" t="s">
        <v>13</v>
      </c>
      <c r="F5247" s="2" t="s">
        <v>49</v>
      </c>
      <c r="G5247" s="2" t="s">
        <v>36</v>
      </c>
      <c r="H5247" s="7">
        <v>30396.26</v>
      </c>
      <c r="I5247" s="3">
        <v>45408</v>
      </c>
      <c r="J5247" s="3" t="str">
        <f>TEXT(NIgerian_Fintech[[#This Row],[TransactionDate]], "JJJJ")</f>
        <v>2024</v>
      </c>
      <c r="K5247" s="3" t="str">
        <f>TEXT(NIgerian_Fintech[[#This Row],[TransactionDate]], "MMMM")</f>
        <v>April</v>
      </c>
      <c r="L5247" s="3" t="str">
        <f>TEXT(NIgerian_Fintech[[#This Row],[TransactionDate]], "MM")</f>
        <v>04</v>
      </c>
      <c r="M5247" s="3" t="str">
        <f>TEXT(NIgerian_Fintech[[#This Row],[TransactionDate]], "tttt")</f>
        <v>Friday</v>
      </c>
      <c r="N5247" s="2" t="s">
        <v>16</v>
      </c>
    </row>
    <row r="5248" spans="1:14" ht="14.5" x14ac:dyDescent="0.35">
      <c r="A5248" s="2" t="s">
        <v>10526</v>
      </c>
      <c r="B5248" s="2" t="s">
        <v>10527</v>
      </c>
      <c r="C5248" s="2">
        <v>55</v>
      </c>
      <c r="D5248" s="2" t="s">
        <v>12</v>
      </c>
      <c r="E5248" s="2" t="s">
        <v>64</v>
      </c>
      <c r="F5248" s="2" t="s">
        <v>25</v>
      </c>
      <c r="G5248" s="2" t="s">
        <v>26</v>
      </c>
      <c r="H5248" s="7">
        <v>5747.05</v>
      </c>
      <c r="I5248" s="3">
        <v>45096</v>
      </c>
      <c r="J5248" s="3" t="str">
        <f>TEXT(NIgerian_Fintech[[#This Row],[TransactionDate]], "JJJJ")</f>
        <v>2023</v>
      </c>
      <c r="K5248" s="3" t="str">
        <f>TEXT(NIgerian_Fintech[[#This Row],[TransactionDate]], "MMMM")</f>
        <v>June</v>
      </c>
      <c r="L5248" s="3" t="str">
        <f>TEXT(NIgerian_Fintech[[#This Row],[TransactionDate]], "MM")</f>
        <v>06</v>
      </c>
      <c r="M5248" s="3" t="str">
        <f>TEXT(NIgerian_Fintech[[#This Row],[TransactionDate]], "tttt")</f>
        <v>Monday</v>
      </c>
      <c r="N5248" s="2" t="s">
        <v>16</v>
      </c>
    </row>
    <row r="5249" spans="1:14" ht="14.5" x14ac:dyDescent="0.35">
      <c r="A5249" s="2" t="s">
        <v>10528</v>
      </c>
      <c r="B5249" s="2" t="s">
        <v>10529</v>
      </c>
      <c r="C5249" s="2">
        <v>55</v>
      </c>
      <c r="D5249" s="2" t="s">
        <v>39</v>
      </c>
      <c r="E5249" s="2" t="s">
        <v>52</v>
      </c>
      <c r="F5249" s="2" t="s">
        <v>35</v>
      </c>
      <c r="G5249" s="2" t="s">
        <v>15</v>
      </c>
      <c r="H5249" s="7">
        <v>8020.53</v>
      </c>
      <c r="I5249" s="3">
        <v>45604</v>
      </c>
      <c r="J5249" s="3" t="str">
        <f>TEXT(NIgerian_Fintech[[#This Row],[TransactionDate]], "JJJJ")</f>
        <v>2024</v>
      </c>
      <c r="K5249" s="3" t="str">
        <f>TEXT(NIgerian_Fintech[[#This Row],[TransactionDate]], "MMMM")</f>
        <v>November</v>
      </c>
      <c r="L5249" s="3" t="str">
        <f>TEXT(NIgerian_Fintech[[#This Row],[TransactionDate]], "MM")</f>
        <v>11</v>
      </c>
      <c r="M5249" s="3" t="str">
        <f>TEXT(NIgerian_Fintech[[#This Row],[TransactionDate]], "tttt")</f>
        <v>Friday</v>
      </c>
      <c r="N5249" s="2" t="s">
        <v>21</v>
      </c>
    </row>
    <row r="5250" spans="1:14" ht="14.5" x14ac:dyDescent="0.35">
      <c r="A5250" s="2" t="s">
        <v>10530</v>
      </c>
      <c r="B5250" s="2" t="s">
        <v>10531</v>
      </c>
      <c r="C5250" s="2">
        <v>45</v>
      </c>
      <c r="D5250" s="2" t="s">
        <v>12</v>
      </c>
      <c r="E5250" s="2" t="s">
        <v>64</v>
      </c>
      <c r="F5250" s="2" t="s">
        <v>35</v>
      </c>
      <c r="G5250" s="2" t="s">
        <v>20</v>
      </c>
      <c r="H5250" s="7">
        <v>13808.42</v>
      </c>
      <c r="I5250" s="3">
        <v>45326</v>
      </c>
      <c r="J5250" s="3" t="str">
        <f>TEXT(NIgerian_Fintech[[#This Row],[TransactionDate]], "JJJJ")</f>
        <v>2024</v>
      </c>
      <c r="K5250" s="3" t="str">
        <f>TEXT(NIgerian_Fintech[[#This Row],[TransactionDate]], "MMMM")</f>
        <v>February</v>
      </c>
      <c r="L5250" s="3" t="str">
        <f>TEXT(NIgerian_Fintech[[#This Row],[TransactionDate]], "MM")</f>
        <v>02</v>
      </c>
      <c r="M5250" s="3" t="str">
        <f>TEXT(NIgerian_Fintech[[#This Row],[TransactionDate]], "tttt")</f>
        <v>Sunday</v>
      </c>
      <c r="N5250" s="2" t="s">
        <v>16</v>
      </c>
    </row>
    <row r="5251" spans="1:14" ht="14.5" x14ac:dyDescent="0.35">
      <c r="A5251" s="2" t="s">
        <v>10532</v>
      </c>
      <c r="B5251" s="2" t="s">
        <v>10533</v>
      </c>
      <c r="C5251" s="2">
        <v>47</v>
      </c>
      <c r="D5251" s="2" t="s">
        <v>12</v>
      </c>
      <c r="E5251" s="2" t="s">
        <v>29</v>
      </c>
      <c r="F5251" s="2" t="s">
        <v>35</v>
      </c>
      <c r="G5251" s="2" t="s">
        <v>36</v>
      </c>
      <c r="H5251" s="7">
        <v>12912.93</v>
      </c>
      <c r="I5251" s="3">
        <v>45587</v>
      </c>
      <c r="J5251" s="3" t="str">
        <f>TEXT(NIgerian_Fintech[[#This Row],[TransactionDate]], "JJJJ")</f>
        <v>2024</v>
      </c>
      <c r="K5251" s="3" t="str">
        <f>TEXT(NIgerian_Fintech[[#This Row],[TransactionDate]], "MMMM")</f>
        <v>October</v>
      </c>
      <c r="L5251" s="3" t="str">
        <f>TEXT(NIgerian_Fintech[[#This Row],[TransactionDate]], "MM")</f>
        <v>10</v>
      </c>
      <c r="M5251" s="3" t="str">
        <f>TEXT(NIgerian_Fintech[[#This Row],[TransactionDate]], "tttt")</f>
        <v>Tuesday</v>
      </c>
      <c r="N5251" s="2" t="s">
        <v>16</v>
      </c>
    </row>
    <row r="5252" spans="1:14" ht="14.5" x14ac:dyDescent="0.35">
      <c r="A5252" s="2" t="s">
        <v>10534</v>
      </c>
      <c r="B5252" s="2" t="s">
        <v>10535</v>
      </c>
      <c r="C5252" s="2">
        <v>20</v>
      </c>
      <c r="D5252" s="2" t="s">
        <v>39</v>
      </c>
      <c r="E5252" s="2" t="s">
        <v>13</v>
      </c>
      <c r="F5252" s="2" t="s">
        <v>55</v>
      </c>
      <c r="G5252" s="2" t="s">
        <v>26</v>
      </c>
      <c r="H5252" s="7">
        <v>8745.84</v>
      </c>
      <c r="I5252" s="3">
        <v>45426</v>
      </c>
      <c r="J5252" s="3" t="str">
        <f>TEXT(NIgerian_Fintech[[#This Row],[TransactionDate]], "JJJJ")</f>
        <v>2024</v>
      </c>
      <c r="K5252" s="3" t="str">
        <f>TEXT(NIgerian_Fintech[[#This Row],[TransactionDate]], "MMMM")</f>
        <v>May</v>
      </c>
      <c r="L5252" s="3" t="str">
        <f>TEXT(NIgerian_Fintech[[#This Row],[TransactionDate]], "MM")</f>
        <v>05</v>
      </c>
      <c r="M5252" s="3" t="str">
        <f>TEXT(NIgerian_Fintech[[#This Row],[TransactionDate]], "tttt")</f>
        <v>Tuesday</v>
      </c>
      <c r="N5252" s="2" t="s">
        <v>16</v>
      </c>
    </row>
    <row r="5253" spans="1:14" ht="14.5" x14ac:dyDescent="0.35">
      <c r="A5253" s="2" t="s">
        <v>10536</v>
      </c>
      <c r="B5253" s="2" t="s">
        <v>10537</v>
      </c>
      <c r="C5253" s="2">
        <v>45</v>
      </c>
      <c r="D5253" s="2" t="s">
        <v>12</v>
      </c>
      <c r="E5253" s="2" t="s">
        <v>24</v>
      </c>
      <c r="F5253" s="2" t="s">
        <v>25</v>
      </c>
      <c r="G5253" s="2" t="s">
        <v>20</v>
      </c>
      <c r="H5253" s="7">
        <v>19720.740000000002</v>
      </c>
      <c r="I5253" s="3">
        <v>45000</v>
      </c>
      <c r="J5253" s="3" t="str">
        <f>TEXT(NIgerian_Fintech[[#This Row],[TransactionDate]], "JJJJ")</f>
        <v>2023</v>
      </c>
      <c r="K5253" s="3" t="str">
        <f>TEXT(NIgerian_Fintech[[#This Row],[TransactionDate]], "MMMM")</f>
        <v>March</v>
      </c>
      <c r="L5253" s="3" t="str">
        <f>TEXT(NIgerian_Fintech[[#This Row],[TransactionDate]], "MM")</f>
        <v>03</v>
      </c>
      <c r="M5253" s="3" t="str">
        <f>TEXT(NIgerian_Fintech[[#This Row],[TransactionDate]], "tttt")</f>
        <v>Wednesday</v>
      </c>
      <c r="N5253" s="2" t="s">
        <v>16</v>
      </c>
    </row>
    <row r="5254" spans="1:14" ht="14.5" x14ac:dyDescent="0.35">
      <c r="A5254" s="2" t="s">
        <v>10538</v>
      </c>
      <c r="B5254" s="2" t="s">
        <v>10539</v>
      </c>
      <c r="C5254" s="2">
        <v>20</v>
      </c>
      <c r="D5254" s="2" t="s">
        <v>39</v>
      </c>
      <c r="E5254" s="2" t="s">
        <v>24</v>
      </c>
      <c r="F5254" s="2" t="s">
        <v>49</v>
      </c>
      <c r="G5254" s="2" t="s">
        <v>15</v>
      </c>
      <c r="H5254" s="7">
        <v>9786.48</v>
      </c>
      <c r="I5254" s="3">
        <v>45075</v>
      </c>
      <c r="J5254" s="3" t="str">
        <f>TEXT(NIgerian_Fintech[[#This Row],[TransactionDate]], "JJJJ")</f>
        <v>2023</v>
      </c>
      <c r="K5254" s="3" t="str">
        <f>TEXT(NIgerian_Fintech[[#This Row],[TransactionDate]], "MMMM")</f>
        <v>May</v>
      </c>
      <c r="L5254" s="3" t="str">
        <f>TEXT(NIgerian_Fintech[[#This Row],[TransactionDate]], "MM")</f>
        <v>05</v>
      </c>
      <c r="M5254" s="3" t="str">
        <f>TEXT(NIgerian_Fintech[[#This Row],[TransactionDate]], "tttt")</f>
        <v>Monday</v>
      </c>
      <c r="N5254" s="2" t="s">
        <v>21</v>
      </c>
    </row>
    <row r="5255" spans="1:14" ht="14.5" x14ac:dyDescent="0.35">
      <c r="A5255" s="2" t="s">
        <v>10540</v>
      </c>
      <c r="B5255" s="2" t="s">
        <v>10541</v>
      </c>
      <c r="C5255" s="2">
        <v>62</v>
      </c>
      <c r="D5255" s="2" t="s">
        <v>12</v>
      </c>
      <c r="E5255" s="2" t="s">
        <v>13</v>
      </c>
      <c r="F5255" s="2" t="s">
        <v>55</v>
      </c>
      <c r="G5255" s="2" t="s">
        <v>36</v>
      </c>
      <c r="H5255" s="7">
        <v>20775.14</v>
      </c>
      <c r="I5255" s="3">
        <v>45463</v>
      </c>
      <c r="J5255" s="3" t="str">
        <f>TEXT(NIgerian_Fintech[[#This Row],[TransactionDate]], "JJJJ")</f>
        <v>2024</v>
      </c>
      <c r="K5255" s="3" t="str">
        <f>TEXT(NIgerian_Fintech[[#This Row],[TransactionDate]], "MMMM")</f>
        <v>June</v>
      </c>
      <c r="L5255" s="3" t="str">
        <f>TEXT(NIgerian_Fintech[[#This Row],[TransactionDate]], "MM")</f>
        <v>06</v>
      </c>
      <c r="M5255" s="3" t="str">
        <f>TEXT(NIgerian_Fintech[[#This Row],[TransactionDate]], "tttt")</f>
        <v>Thursday</v>
      </c>
      <c r="N5255" s="2" t="s">
        <v>21</v>
      </c>
    </row>
    <row r="5256" spans="1:14" ht="14.5" x14ac:dyDescent="0.35">
      <c r="A5256" s="2" t="s">
        <v>10542</v>
      </c>
      <c r="B5256" s="2" t="s">
        <v>10543</v>
      </c>
      <c r="C5256" s="2">
        <v>51</v>
      </c>
      <c r="D5256" s="2" t="s">
        <v>12</v>
      </c>
      <c r="E5256" s="2" t="s">
        <v>24</v>
      </c>
      <c r="F5256" s="2" t="s">
        <v>35</v>
      </c>
      <c r="G5256" s="2" t="s">
        <v>20</v>
      </c>
      <c r="H5256" s="7">
        <v>3606.34</v>
      </c>
      <c r="I5256" s="3">
        <v>44987</v>
      </c>
      <c r="J5256" s="3" t="str">
        <f>TEXT(NIgerian_Fintech[[#This Row],[TransactionDate]], "JJJJ")</f>
        <v>2023</v>
      </c>
      <c r="K5256" s="3" t="str">
        <f>TEXT(NIgerian_Fintech[[#This Row],[TransactionDate]], "MMMM")</f>
        <v>March</v>
      </c>
      <c r="L5256" s="3" t="str">
        <f>TEXT(NIgerian_Fintech[[#This Row],[TransactionDate]], "MM")</f>
        <v>03</v>
      </c>
      <c r="M5256" s="3" t="str">
        <f>TEXT(NIgerian_Fintech[[#This Row],[TransactionDate]], "tttt")</f>
        <v>Thursday</v>
      </c>
      <c r="N5256" s="2" t="s">
        <v>16</v>
      </c>
    </row>
    <row r="5257" spans="1:14" ht="14.5" x14ac:dyDescent="0.35">
      <c r="A5257" s="2" t="s">
        <v>10544</v>
      </c>
      <c r="B5257" s="2" t="s">
        <v>10545</v>
      </c>
      <c r="C5257" s="2">
        <v>33</v>
      </c>
      <c r="D5257" s="2" t="s">
        <v>39</v>
      </c>
      <c r="E5257" s="2" t="s">
        <v>24</v>
      </c>
      <c r="F5257" s="2" t="s">
        <v>25</v>
      </c>
      <c r="G5257" s="2" t="s">
        <v>15</v>
      </c>
      <c r="H5257" s="7">
        <v>1415.91</v>
      </c>
      <c r="I5257" s="3">
        <v>44980</v>
      </c>
      <c r="J5257" s="3" t="str">
        <f>TEXT(NIgerian_Fintech[[#This Row],[TransactionDate]], "JJJJ")</f>
        <v>2023</v>
      </c>
      <c r="K5257" s="3" t="str">
        <f>TEXT(NIgerian_Fintech[[#This Row],[TransactionDate]], "MMMM")</f>
        <v>February</v>
      </c>
      <c r="L5257" s="3" t="str">
        <f>TEXT(NIgerian_Fintech[[#This Row],[TransactionDate]], "MM")</f>
        <v>02</v>
      </c>
      <c r="M5257" s="3" t="str">
        <f>TEXT(NIgerian_Fintech[[#This Row],[TransactionDate]], "tttt")</f>
        <v>Thursday</v>
      </c>
      <c r="N5257" s="2" t="s">
        <v>16</v>
      </c>
    </row>
    <row r="5258" spans="1:14" ht="14.5" x14ac:dyDescent="0.35">
      <c r="A5258" s="2" t="s">
        <v>10546</v>
      </c>
      <c r="B5258" s="2" t="s">
        <v>10547</v>
      </c>
      <c r="C5258" s="2">
        <v>39</v>
      </c>
      <c r="D5258" s="2" t="s">
        <v>12</v>
      </c>
      <c r="E5258" s="2" t="s">
        <v>52</v>
      </c>
      <c r="F5258" s="2" t="s">
        <v>25</v>
      </c>
      <c r="G5258" s="2" t="s">
        <v>15</v>
      </c>
      <c r="H5258" s="7">
        <v>17121.38</v>
      </c>
      <c r="I5258" s="3">
        <v>45149</v>
      </c>
      <c r="J5258" s="3" t="str">
        <f>TEXT(NIgerian_Fintech[[#This Row],[TransactionDate]], "JJJJ")</f>
        <v>2023</v>
      </c>
      <c r="K5258" s="3" t="str">
        <f>TEXT(NIgerian_Fintech[[#This Row],[TransactionDate]], "MMMM")</f>
        <v>August</v>
      </c>
      <c r="L5258" s="3" t="str">
        <f>TEXT(NIgerian_Fintech[[#This Row],[TransactionDate]], "MM")</f>
        <v>08</v>
      </c>
      <c r="M5258" s="3" t="str">
        <f>TEXT(NIgerian_Fintech[[#This Row],[TransactionDate]], "tttt")</f>
        <v>Friday</v>
      </c>
      <c r="N5258" s="2" t="s">
        <v>69</v>
      </c>
    </row>
    <row r="5259" spans="1:14" ht="14.5" x14ac:dyDescent="0.35">
      <c r="A5259" s="2" t="s">
        <v>10548</v>
      </c>
      <c r="B5259" s="2" t="s">
        <v>10549</v>
      </c>
      <c r="C5259" s="2">
        <v>49</v>
      </c>
      <c r="D5259" s="2" t="s">
        <v>12</v>
      </c>
      <c r="E5259" s="2" t="s">
        <v>29</v>
      </c>
      <c r="F5259" s="2" t="s">
        <v>55</v>
      </c>
      <c r="G5259" s="2" t="s">
        <v>26</v>
      </c>
      <c r="H5259" s="7">
        <v>4821.05</v>
      </c>
      <c r="I5259" s="3">
        <v>45657</v>
      </c>
      <c r="J5259" s="3" t="str">
        <f>TEXT(NIgerian_Fintech[[#This Row],[TransactionDate]], "JJJJ")</f>
        <v>2024</v>
      </c>
      <c r="K5259" s="3" t="str">
        <f>TEXT(NIgerian_Fintech[[#This Row],[TransactionDate]], "MMMM")</f>
        <v>December</v>
      </c>
      <c r="L5259" s="3" t="str">
        <f>TEXT(NIgerian_Fintech[[#This Row],[TransactionDate]], "MM")</f>
        <v>12</v>
      </c>
      <c r="M5259" s="3" t="str">
        <f>TEXT(NIgerian_Fintech[[#This Row],[TransactionDate]], "tttt")</f>
        <v>Tuesday</v>
      </c>
      <c r="N5259" s="2" t="s">
        <v>69</v>
      </c>
    </row>
    <row r="5260" spans="1:14" ht="14.5" x14ac:dyDescent="0.35">
      <c r="A5260" s="2" t="s">
        <v>10550</v>
      </c>
      <c r="B5260" s="2" t="s">
        <v>10551</v>
      </c>
      <c r="C5260" s="2">
        <v>55</v>
      </c>
      <c r="D5260" s="2" t="s">
        <v>12</v>
      </c>
      <c r="E5260" s="2" t="s">
        <v>42</v>
      </c>
      <c r="F5260" s="2" t="s">
        <v>35</v>
      </c>
      <c r="G5260" s="2" t="s">
        <v>15</v>
      </c>
      <c r="H5260" s="7">
        <v>10529.26</v>
      </c>
      <c r="I5260" s="3">
        <v>45399</v>
      </c>
      <c r="J5260" s="3" t="str">
        <f>TEXT(NIgerian_Fintech[[#This Row],[TransactionDate]], "JJJJ")</f>
        <v>2024</v>
      </c>
      <c r="K5260" s="3" t="str">
        <f>TEXT(NIgerian_Fintech[[#This Row],[TransactionDate]], "MMMM")</f>
        <v>April</v>
      </c>
      <c r="L5260" s="3" t="str">
        <f>TEXT(NIgerian_Fintech[[#This Row],[TransactionDate]], "MM")</f>
        <v>04</v>
      </c>
      <c r="M5260" s="3" t="str">
        <f>TEXT(NIgerian_Fintech[[#This Row],[TransactionDate]], "tttt")</f>
        <v>Wednesday</v>
      </c>
      <c r="N5260" s="2" t="s">
        <v>16</v>
      </c>
    </row>
    <row r="5261" spans="1:14" ht="14.5" x14ac:dyDescent="0.35">
      <c r="A5261" s="2" t="s">
        <v>10552</v>
      </c>
      <c r="B5261" s="2" t="s">
        <v>10553</v>
      </c>
      <c r="C5261" s="2">
        <v>25</v>
      </c>
      <c r="D5261" s="2" t="s">
        <v>12</v>
      </c>
      <c r="E5261" s="2" t="s">
        <v>52</v>
      </c>
      <c r="F5261" s="2" t="s">
        <v>55</v>
      </c>
      <c r="G5261" s="2" t="s">
        <v>15</v>
      </c>
      <c r="H5261" s="7">
        <v>13367.85</v>
      </c>
      <c r="I5261" s="3">
        <v>45242</v>
      </c>
      <c r="J5261" s="3" t="str">
        <f>TEXT(NIgerian_Fintech[[#This Row],[TransactionDate]], "JJJJ")</f>
        <v>2023</v>
      </c>
      <c r="K5261" s="3" t="str">
        <f>TEXT(NIgerian_Fintech[[#This Row],[TransactionDate]], "MMMM")</f>
        <v>November</v>
      </c>
      <c r="L5261" s="3" t="str">
        <f>TEXT(NIgerian_Fintech[[#This Row],[TransactionDate]], "MM")</f>
        <v>11</v>
      </c>
      <c r="M5261" s="3" t="str">
        <f>TEXT(NIgerian_Fintech[[#This Row],[TransactionDate]], "tttt")</f>
        <v>Sunday</v>
      </c>
      <c r="N5261" s="2" t="s">
        <v>16</v>
      </c>
    </row>
    <row r="5262" spans="1:14" ht="14.5" x14ac:dyDescent="0.35">
      <c r="A5262" s="2" t="s">
        <v>10554</v>
      </c>
      <c r="B5262" s="2" t="s">
        <v>10555</v>
      </c>
      <c r="C5262" s="2">
        <v>25</v>
      </c>
      <c r="D5262" s="2" t="s">
        <v>12</v>
      </c>
      <c r="E5262" s="2" t="s">
        <v>93</v>
      </c>
      <c r="F5262" s="2" t="s">
        <v>14</v>
      </c>
      <c r="G5262" s="2" t="s">
        <v>30</v>
      </c>
      <c r="H5262" s="7">
        <v>3955.8</v>
      </c>
      <c r="I5262" s="3">
        <v>45096</v>
      </c>
      <c r="J5262" s="3" t="str">
        <f>TEXT(NIgerian_Fintech[[#This Row],[TransactionDate]], "JJJJ")</f>
        <v>2023</v>
      </c>
      <c r="K5262" s="3" t="str">
        <f>TEXT(NIgerian_Fintech[[#This Row],[TransactionDate]], "MMMM")</f>
        <v>June</v>
      </c>
      <c r="L5262" s="3" t="str">
        <f>TEXT(NIgerian_Fintech[[#This Row],[TransactionDate]], "MM")</f>
        <v>06</v>
      </c>
      <c r="M5262" s="3" t="str">
        <f>TEXT(NIgerian_Fintech[[#This Row],[TransactionDate]], "tttt")</f>
        <v>Monday</v>
      </c>
      <c r="N5262" s="2" t="s">
        <v>16</v>
      </c>
    </row>
    <row r="5263" spans="1:14" ht="14.5" x14ac:dyDescent="0.35">
      <c r="A5263" s="2" t="s">
        <v>10556</v>
      </c>
      <c r="B5263" s="2" t="s">
        <v>10557</v>
      </c>
      <c r="C5263" s="2">
        <v>23</v>
      </c>
      <c r="D5263" s="2" t="s">
        <v>12</v>
      </c>
      <c r="E5263" s="2" t="s">
        <v>64</v>
      </c>
      <c r="F5263" s="2" t="s">
        <v>35</v>
      </c>
      <c r="G5263" s="2" t="s">
        <v>15</v>
      </c>
      <c r="H5263" s="7">
        <v>7035.28</v>
      </c>
      <c r="I5263" s="3">
        <v>45627</v>
      </c>
      <c r="J5263" s="3" t="str">
        <f>TEXT(NIgerian_Fintech[[#This Row],[TransactionDate]], "JJJJ")</f>
        <v>2024</v>
      </c>
      <c r="K5263" s="3" t="str">
        <f>TEXT(NIgerian_Fintech[[#This Row],[TransactionDate]], "MMMM")</f>
        <v>December</v>
      </c>
      <c r="L5263" s="3" t="str">
        <f>TEXT(NIgerian_Fintech[[#This Row],[TransactionDate]], "MM")</f>
        <v>12</v>
      </c>
      <c r="M5263" s="3" t="str">
        <f>TEXT(NIgerian_Fintech[[#This Row],[TransactionDate]], "tttt")</f>
        <v>Sunday</v>
      </c>
      <c r="N5263" s="2" t="s">
        <v>16</v>
      </c>
    </row>
    <row r="5264" spans="1:14" ht="14.5" x14ac:dyDescent="0.35">
      <c r="A5264" s="2" t="s">
        <v>10558</v>
      </c>
      <c r="B5264" s="2" t="s">
        <v>10559</v>
      </c>
      <c r="C5264" s="2">
        <v>31</v>
      </c>
      <c r="D5264" s="2" t="s">
        <v>12</v>
      </c>
      <c r="E5264" s="2" t="s">
        <v>24</v>
      </c>
      <c r="F5264" s="2" t="s">
        <v>55</v>
      </c>
      <c r="G5264" s="2" t="s">
        <v>36</v>
      </c>
      <c r="H5264" s="7">
        <v>22530.95</v>
      </c>
      <c r="I5264" s="3">
        <v>44958</v>
      </c>
      <c r="J5264" s="3" t="str">
        <f>TEXT(NIgerian_Fintech[[#This Row],[TransactionDate]], "JJJJ")</f>
        <v>2023</v>
      </c>
      <c r="K5264" s="3" t="str">
        <f>TEXT(NIgerian_Fintech[[#This Row],[TransactionDate]], "MMMM")</f>
        <v>February</v>
      </c>
      <c r="L5264" s="3" t="str">
        <f>TEXT(NIgerian_Fintech[[#This Row],[TransactionDate]], "MM")</f>
        <v>02</v>
      </c>
      <c r="M5264" s="3" t="str">
        <f>TEXT(NIgerian_Fintech[[#This Row],[TransactionDate]], "tttt")</f>
        <v>Wednesday</v>
      </c>
      <c r="N5264" s="2" t="s">
        <v>21</v>
      </c>
    </row>
    <row r="5265" spans="1:14" ht="14.5" x14ac:dyDescent="0.35">
      <c r="A5265" s="2" t="s">
        <v>10560</v>
      </c>
      <c r="B5265" s="2" t="s">
        <v>10561</v>
      </c>
      <c r="C5265" s="2">
        <v>49</v>
      </c>
      <c r="D5265" s="2" t="s">
        <v>12</v>
      </c>
      <c r="E5265" s="2" t="s">
        <v>42</v>
      </c>
      <c r="F5265" s="2" t="s">
        <v>49</v>
      </c>
      <c r="G5265" s="2" t="s">
        <v>20</v>
      </c>
      <c r="H5265" s="7">
        <v>21185.42</v>
      </c>
      <c r="I5265" s="3">
        <v>44979</v>
      </c>
      <c r="J5265" s="3" t="str">
        <f>TEXT(NIgerian_Fintech[[#This Row],[TransactionDate]], "JJJJ")</f>
        <v>2023</v>
      </c>
      <c r="K5265" s="3" t="str">
        <f>TEXT(NIgerian_Fintech[[#This Row],[TransactionDate]], "MMMM")</f>
        <v>February</v>
      </c>
      <c r="L5265" s="3" t="str">
        <f>TEXT(NIgerian_Fintech[[#This Row],[TransactionDate]], "MM")</f>
        <v>02</v>
      </c>
      <c r="M5265" s="3" t="str">
        <f>TEXT(NIgerian_Fintech[[#This Row],[TransactionDate]], "tttt")</f>
        <v>Wednesday</v>
      </c>
      <c r="N5265" s="2" t="s">
        <v>16</v>
      </c>
    </row>
    <row r="5266" spans="1:14" ht="14.5" x14ac:dyDescent="0.35">
      <c r="A5266" s="2" t="s">
        <v>10562</v>
      </c>
      <c r="B5266" s="2" t="s">
        <v>10563</v>
      </c>
      <c r="C5266" s="2">
        <v>52</v>
      </c>
      <c r="D5266" s="2" t="s">
        <v>39</v>
      </c>
      <c r="E5266" s="2" t="s">
        <v>64</v>
      </c>
      <c r="F5266" s="2" t="s">
        <v>35</v>
      </c>
      <c r="G5266" s="2" t="s">
        <v>36</v>
      </c>
      <c r="H5266" s="7">
        <v>13837.26</v>
      </c>
      <c r="I5266" s="3">
        <v>45065</v>
      </c>
      <c r="J5266" s="3" t="str">
        <f>TEXT(NIgerian_Fintech[[#This Row],[TransactionDate]], "JJJJ")</f>
        <v>2023</v>
      </c>
      <c r="K5266" s="3" t="str">
        <f>TEXT(NIgerian_Fintech[[#This Row],[TransactionDate]], "MMMM")</f>
        <v>May</v>
      </c>
      <c r="L5266" s="3" t="str">
        <f>TEXT(NIgerian_Fintech[[#This Row],[TransactionDate]], "MM")</f>
        <v>05</v>
      </c>
      <c r="M5266" s="3" t="str">
        <f>TEXT(NIgerian_Fintech[[#This Row],[TransactionDate]], "tttt")</f>
        <v>Friday</v>
      </c>
      <c r="N5266" s="2" t="s">
        <v>16</v>
      </c>
    </row>
    <row r="5267" spans="1:14" ht="14.5" x14ac:dyDescent="0.35">
      <c r="A5267" s="2" t="s">
        <v>10564</v>
      </c>
      <c r="B5267" s="2" t="s">
        <v>10565</v>
      </c>
      <c r="C5267" s="2">
        <v>27</v>
      </c>
      <c r="D5267" s="2" t="s">
        <v>12</v>
      </c>
      <c r="E5267" s="2" t="s">
        <v>24</v>
      </c>
      <c r="F5267" s="2" t="s">
        <v>19</v>
      </c>
      <c r="G5267" s="2" t="s">
        <v>36</v>
      </c>
      <c r="H5267" s="7">
        <v>14385.97</v>
      </c>
      <c r="I5267" s="3">
        <v>45300</v>
      </c>
      <c r="J5267" s="3" t="str">
        <f>TEXT(NIgerian_Fintech[[#This Row],[TransactionDate]], "JJJJ")</f>
        <v>2024</v>
      </c>
      <c r="K5267" s="3" t="str">
        <f>TEXT(NIgerian_Fintech[[#This Row],[TransactionDate]], "MMMM")</f>
        <v>January</v>
      </c>
      <c r="L5267" s="3" t="str">
        <f>TEXT(NIgerian_Fintech[[#This Row],[TransactionDate]], "MM")</f>
        <v>01</v>
      </c>
      <c r="M5267" s="3" t="str">
        <f>TEXT(NIgerian_Fintech[[#This Row],[TransactionDate]], "tttt")</f>
        <v>Tuesday</v>
      </c>
      <c r="N5267" s="2" t="s">
        <v>16</v>
      </c>
    </row>
    <row r="5268" spans="1:14" ht="14.5" x14ac:dyDescent="0.35">
      <c r="A5268" s="2" t="s">
        <v>10566</v>
      </c>
      <c r="B5268" s="2" t="s">
        <v>10567</v>
      </c>
      <c r="C5268" s="2">
        <v>20</v>
      </c>
      <c r="D5268" s="2" t="s">
        <v>12</v>
      </c>
      <c r="E5268" s="2" t="s">
        <v>52</v>
      </c>
      <c r="F5268" s="2" t="s">
        <v>35</v>
      </c>
      <c r="G5268" s="2" t="s">
        <v>26</v>
      </c>
      <c r="H5268" s="7">
        <v>22796.94</v>
      </c>
      <c r="I5268" s="3">
        <v>44973</v>
      </c>
      <c r="J5268" s="3" t="str">
        <f>TEXT(NIgerian_Fintech[[#This Row],[TransactionDate]], "JJJJ")</f>
        <v>2023</v>
      </c>
      <c r="K5268" s="3" t="str">
        <f>TEXT(NIgerian_Fintech[[#This Row],[TransactionDate]], "MMMM")</f>
        <v>February</v>
      </c>
      <c r="L5268" s="3" t="str">
        <f>TEXT(NIgerian_Fintech[[#This Row],[TransactionDate]], "MM")</f>
        <v>02</v>
      </c>
      <c r="M5268" s="3" t="str">
        <f>TEXT(NIgerian_Fintech[[#This Row],[TransactionDate]], "tttt")</f>
        <v>Thursday</v>
      </c>
      <c r="N5268" s="2" t="s">
        <v>16</v>
      </c>
    </row>
    <row r="5269" spans="1:14" ht="14.5" x14ac:dyDescent="0.35">
      <c r="A5269" s="2" t="s">
        <v>10568</v>
      </c>
      <c r="B5269" s="2" t="s">
        <v>10569</v>
      </c>
      <c r="C5269" s="2">
        <v>29</v>
      </c>
      <c r="D5269" s="2" t="s">
        <v>39</v>
      </c>
      <c r="E5269" s="2" t="s">
        <v>42</v>
      </c>
      <c r="F5269" s="2" t="s">
        <v>14</v>
      </c>
      <c r="G5269" s="2" t="s">
        <v>30</v>
      </c>
      <c r="H5269" s="7">
        <v>13330.66</v>
      </c>
      <c r="I5269" s="3">
        <v>45016</v>
      </c>
      <c r="J5269" s="3" t="str">
        <f>TEXT(NIgerian_Fintech[[#This Row],[TransactionDate]], "JJJJ")</f>
        <v>2023</v>
      </c>
      <c r="K5269" s="3" t="str">
        <f>TEXT(NIgerian_Fintech[[#This Row],[TransactionDate]], "MMMM")</f>
        <v>March</v>
      </c>
      <c r="L5269" s="3" t="str">
        <f>TEXT(NIgerian_Fintech[[#This Row],[TransactionDate]], "MM")</f>
        <v>03</v>
      </c>
      <c r="M5269" s="3" t="str">
        <f>TEXT(NIgerian_Fintech[[#This Row],[TransactionDate]], "tttt")</f>
        <v>Friday</v>
      </c>
      <c r="N5269" s="2" t="s">
        <v>16</v>
      </c>
    </row>
    <row r="5270" spans="1:14" ht="14.5" x14ac:dyDescent="0.35">
      <c r="A5270" s="2" t="s">
        <v>10570</v>
      </c>
      <c r="B5270" s="2" t="s">
        <v>10571</v>
      </c>
      <c r="C5270" s="2">
        <v>48</v>
      </c>
      <c r="D5270" s="2" t="s">
        <v>39</v>
      </c>
      <c r="E5270" s="2" t="s">
        <v>52</v>
      </c>
      <c r="F5270" s="2" t="s">
        <v>55</v>
      </c>
      <c r="G5270" s="2" t="s">
        <v>30</v>
      </c>
      <c r="H5270" s="7">
        <v>4148.87</v>
      </c>
      <c r="I5270" s="3">
        <v>44962</v>
      </c>
      <c r="J5270" s="3" t="str">
        <f>TEXT(NIgerian_Fintech[[#This Row],[TransactionDate]], "JJJJ")</f>
        <v>2023</v>
      </c>
      <c r="K5270" s="3" t="str">
        <f>TEXT(NIgerian_Fintech[[#This Row],[TransactionDate]], "MMMM")</f>
        <v>February</v>
      </c>
      <c r="L5270" s="3" t="str">
        <f>TEXT(NIgerian_Fintech[[#This Row],[TransactionDate]], "MM")</f>
        <v>02</v>
      </c>
      <c r="M5270" s="3" t="str">
        <f>TEXT(NIgerian_Fintech[[#This Row],[TransactionDate]], "tttt")</f>
        <v>Sunday</v>
      </c>
      <c r="N5270" s="2" t="s">
        <v>16</v>
      </c>
    </row>
    <row r="5271" spans="1:14" ht="14.5" x14ac:dyDescent="0.35">
      <c r="A5271" s="2" t="s">
        <v>10572</v>
      </c>
      <c r="B5271" s="2" t="s">
        <v>10573</v>
      </c>
      <c r="C5271" s="2">
        <v>46</v>
      </c>
      <c r="D5271" s="2" t="s">
        <v>39</v>
      </c>
      <c r="E5271" s="2" t="s">
        <v>93</v>
      </c>
      <c r="F5271" s="2" t="s">
        <v>19</v>
      </c>
      <c r="G5271" s="2" t="s">
        <v>36</v>
      </c>
      <c r="H5271" s="7">
        <v>1287.23</v>
      </c>
      <c r="I5271" s="3">
        <v>45151</v>
      </c>
      <c r="J5271" s="3" t="str">
        <f>TEXT(NIgerian_Fintech[[#This Row],[TransactionDate]], "JJJJ")</f>
        <v>2023</v>
      </c>
      <c r="K5271" s="3" t="str">
        <f>TEXT(NIgerian_Fintech[[#This Row],[TransactionDate]], "MMMM")</f>
        <v>August</v>
      </c>
      <c r="L5271" s="3" t="str">
        <f>TEXT(NIgerian_Fintech[[#This Row],[TransactionDate]], "MM")</f>
        <v>08</v>
      </c>
      <c r="M5271" s="3" t="str">
        <f>TEXT(NIgerian_Fintech[[#This Row],[TransactionDate]], "tttt")</f>
        <v>Sunday</v>
      </c>
      <c r="N5271" s="2" t="s">
        <v>16</v>
      </c>
    </row>
    <row r="5272" spans="1:14" ht="14.5" x14ac:dyDescent="0.35">
      <c r="A5272" s="2" t="s">
        <v>10574</v>
      </c>
      <c r="B5272" s="2" t="s">
        <v>10575</v>
      </c>
      <c r="C5272" s="2">
        <v>22</v>
      </c>
      <c r="D5272" s="2" t="s">
        <v>12</v>
      </c>
      <c r="E5272" s="2" t="s">
        <v>74</v>
      </c>
      <c r="F5272" s="2" t="s">
        <v>14</v>
      </c>
      <c r="G5272" s="2" t="s">
        <v>20</v>
      </c>
      <c r="H5272" s="7">
        <v>5479.81</v>
      </c>
      <c r="I5272" s="3">
        <v>45480</v>
      </c>
      <c r="J5272" s="3" t="str">
        <f>TEXT(NIgerian_Fintech[[#This Row],[TransactionDate]], "JJJJ")</f>
        <v>2024</v>
      </c>
      <c r="K5272" s="3" t="str">
        <f>TEXT(NIgerian_Fintech[[#This Row],[TransactionDate]], "MMMM")</f>
        <v>July</v>
      </c>
      <c r="L5272" s="3" t="str">
        <f>TEXT(NIgerian_Fintech[[#This Row],[TransactionDate]], "MM")</f>
        <v>07</v>
      </c>
      <c r="M5272" s="3" t="str">
        <f>TEXT(NIgerian_Fintech[[#This Row],[TransactionDate]], "tttt")</f>
        <v>Sunday</v>
      </c>
      <c r="N5272" s="2" t="s">
        <v>16</v>
      </c>
    </row>
    <row r="5273" spans="1:14" ht="14.5" x14ac:dyDescent="0.35">
      <c r="A5273" s="2" t="s">
        <v>10576</v>
      </c>
      <c r="B5273" s="2" t="s">
        <v>10577</v>
      </c>
      <c r="C5273" s="2">
        <v>42</v>
      </c>
      <c r="D5273" s="2" t="s">
        <v>39</v>
      </c>
      <c r="E5273" s="2" t="s">
        <v>13</v>
      </c>
      <c r="F5273" s="2" t="s">
        <v>49</v>
      </c>
      <c r="G5273" s="2" t="s">
        <v>30</v>
      </c>
      <c r="H5273" s="7">
        <v>913.96</v>
      </c>
      <c r="I5273" s="3">
        <v>45195</v>
      </c>
      <c r="J5273" s="3" t="str">
        <f>TEXT(NIgerian_Fintech[[#This Row],[TransactionDate]], "JJJJ")</f>
        <v>2023</v>
      </c>
      <c r="K5273" s="3" t="str">
        <f>TEXT(NIgerian_Fintech[[#This Row],[TransactionDate]], "MMMM")</f>
        <v>September</v>
      </c>
      <c r="L5273" s="3" t="str">
        <f>TEXT(NIgerian_Fintech[[#This Row],[TransactionDate]], "MM")</f>
        <v>09</v>
      </c>
      <c r="M5273" s="3" t="str">
        <f>TEXT(NIgerian_Fintech[[#This Row],[TransactionDate]], "tttt")</f>
        <v>Tuesday</v>
      </c>
      <c r="N5273" s="2" t="s">
        <v>16</v>
      </c>
    </row>
    <row r="5274" spans="1:14" ht="14.5" x14ac:dyDescent="0.35">
      <c r="A5274" s="2" t="s">
        <v>10578</v>
      </c>
      <c r="B5274" s="2" t="s">
        <v>10579</v>
      </c>
      <c r="C5274" s="2">
        <v>58</v>
      </c>
      <c r="D5274" s="2" t="s">
        <v>39</v>
      </c>
      <c r="E5274" s="2" t="s">
        <v>29</v>
      </c>
      <c r="F5274" s="2" t="s">
        <v>35</v>
      </c>
      <c r="G5274" s="2" t="s">
        <v>30</v>
      </c>
      <c r="H5274" s="7">
        <v>1230.3900000000001</v>
      </c>
      <c r="I5274" s="3">
        <v>45112</v>
      </c>
      <c r="J5274" s="3" t="str">
        <f>TEXT(NIgerian_Fintech[[#This Row],[TransactionDate]], "JJJJ")</f>
        <v>2023</v>
      </c>
      <c r="K5274" s="3" t="str">
        <f>TEXT(NIgerian_Fintech[[#This Row],[TransactionDate]], "MMMM")</f>
        <v>July</v>
      </c>
      <c r="L5274" s="3" t="str">
        <f>TEXT(NIgerian_Fintech[[#This Row],[TransactionDate]], "MM")</f>
        <v>07</v>
      </c>
      <c r="M5274" s="3" t="str">
        <f>TEXT(NIgerian_Fintech[[#This Row],[TransactionDate]], "tttt")</f>
        <v>Wednesday</v>
      </c>
      <c r="N5274" s="2" t="s">
        <v>21</v>
      </c>
    </row>
    <row r="5275" spans="1:14" ht="14.5" x14ac:dyDescent="0.35">
      <c r="A5275" s="2" t="s">
        <v>10580</v>
      </c>
      <c r="B5275" s="2" t="s">
        <v>10581</v>
      </c>
      <c r="C5275" s="2">
        <v>48</v>
      </c>
      <c r="D5275" s="2" t="s">
        <v>12</v>
      </c>
      <c r="E5275" s="2" t="s">
        <v>42</v>
      </c>
      <c r="F5275" s="2" t="s">
        <v>19</v>
      </c>
      <c r="G5275" s="2" t="s">
        <v>36</v>
      </c>
      <c r="H5275" s="7">
        <v>29991.8</v>
      </c>
      <c r="I5275" s="3">
        <v>45297</v>
      </c>
      <c r="J5275" s="3" t="str">
        <f>TEXT(NIgerian_Fintech[[#This Row],[TransactionDate]], "JJJJ")</f>
        <v>2024</v>
      </c>
      <c r="K5275" s="3" t="str">
        <f>TEXT(NIgerian_Fintech[[#This Row],[TransactionDate]], "MMMM")</f>
        <v>January</v>
      </c>
      <c r="L5275" s="3" t="str">
        <f>TEXT(NIgerian_Fintech[[#This Row],[TransactionDate]], "MM")</f>
        <v>01</v>
      </c>
      <c r="M5275" s="3" t="str">
        <f>TEXT(NIgerian_Fintech[[#This Row],[TransactionDate]], "tttt")</f>
        <v>Saturday</v>
      </c>
      <c r="N5275" s="2" t="s">
        <v>16</v>
      </c>
    </row>
    <row r="5276" spans="1:14" ht="14.5" x14ac:dyDescent="0.35">
      <c r="A5276" s="2" t="s">
        <v>10582</v>
      </c>
      <c r="B5276" s="2" t="s">
        <v>10583</v>
      </c>
      <c r="C5276" s="2">
        <v>38</v>
      </c>
      <c r="D5276" s="2" t="s">
        <v>12</v>
      </c>
      <c r="E5276" s="2" t="s">
        <v>13</v>
      </c>
      <c r="F5276" s="2" t="s">
        <v>55</v>
      </c>
      <c r="G5276" s="2" t="s">
        <v>30</v>
      </c>
      <c r="H5276" s="7">
        <v>11266.63</v>
      </c>
      <c r="I5276" s="3">
        <v>45161</v>
      </c>
      <c r="J5276" s="3" t="str">
        <f>TEXT(NIgerian_Fintech[[#This Row],[TransactionDate]], "JJJJ")</f>
        <v>2023</v>
      </c>
      <c r="K5276" s="3" t="str">
        <f>TEXT(NIgerian_Fintech[[#This Row],[TransactionDate]], "MMMM")</f>
        <v>August</v>
      </c>
      <c r="L5276" s="3" t="str">
        <f>TEXT(NIgerian_Fintech[[#This Row],[TransactionDate]], "MM")</f>
        <v>08</v>
      </c>
      <c r="M5276" s="3" t="str">
        <f>TEXT(NIgerian_Fintech[[#This Row],[TransactionDate]], "tttt")</f>
        <v>Wednesday</v>
      </c>
      <c r="N5276" s="2" t="s">
        <v>16</v>
      </c>
    </row>
    <row r="5277" spans="1:14" ht="14.5" x14ac:dyDescent="0.35">
      <c r="A5277" s="2" t="s">
        <v>10584</v>
      </c>
      <c r="B5277" s="2" t="s">
        <v>10585</v>
      </c>
      <c r="C5277" s="2">
        <v>37</v>
      </c>
      <c r="D5277" s="2" t="s">
        <v>39</v>
      </c>
      <c r="E5277" s="2" t="s">
        <v>74</v>
      </c>
      <c r="F5277" s="2" t="s">
        <v>55</v>
      </c>
      <c r="G5277" s="2" t="s">
        <v>26</v>
      </c>
      <c r="H5277" s="7">
        <v>19079.03</v>
      </c>
      <c r="I5277" s="3">
        <v>45048</v>
      </c>
      <c r="J5277" s="3" t="str">
        <f>TEXT(NIgerian_Fintech[[#This Row],[TransactionDate]], "JJJJ")</f>
        <v>2023</v>
      </c>
      <c r="K5277" s="3" t="str">
        <f>TEXT(NIgerian_Fintech[[#This Row],[TransactionDate]], "MMMM")</f>
        <v>May</v>
      </c>
      <c r="L5277" s="3" t="str">
        <f>TEXT(NIgerian_Fintech[[#This Row],[TransactionDate]], "MM")</f>
        <v>05</v>
      </c>
      <c r="M5277" s="3" t="str">
        <f>TEXT(NIgerian_Fintech[[#This Row],[TransactionDate]], "tttt")</f>
        <v>Tuesday</v>
      </c>
      <c r="N5277" s="2" t="s">
        <v>16</v>
      </c>
    </row>
    <row r="5278" spans="1:14" ht="14.5" x14ac:dyDescent="0.35">
      <c r="A5278" s="2" t="s">
        <v>10586</v>
      </c>
      <c r="B5278" s="2" t="s">
        <v>10587</v>
      </c>
      <c r="C5278" s="2">
        <v>56</v>
      </c>
      <c r="D5278" s="2" t="s">
        <v>39</v>
      </c>
      <c r="E5278" s="2" t="s">
        <v>42</v>
      </c>
      <c r="F5278" s="2" t="s">
        <v>49</v>
      </c>
      <c r="G5278" s="2" t="s">
        <v>36</v>
      </c>
      <c r="H5278" s="7">
        <v>10297.370000000001</v>
      </c>
      <c r="I5278" s="3">
        <v>45350</v>
      </c>
      <c r="J5278" s="3" t="str">
        <f>TEXT(NIgerian_Fintech[[#This Row],[TransactionDate]], "JJJJ")</f>
        <v>2024</v>
      </c>
      <c r="K5278" s="3" t="str">
        <f>TEXT(NIgerian_Fintech[[#This Row],[TransactionDate]], "MMMM")</f>
        <v>February</v>
      </c>
      <c r="L5278" s="3" t="str">
        <f>TEXT(NIgerian_Fintech[[#This Row],[TransactionDate]], "MM")</f>
        <v>02</v>
      </c>
      <c r="M5278" s="3" t="str">
        <f>TEXT(NIgerian_Fintech[[#This Row],[TransactionDate]], "tttt")</f>
        <v>Wednesday</v>
      </c>
      <c r="N5278" s="2" t="s">
        <v>16</v>
      </c>
    </row>
    <row r="5279" spans="1:14" ht="14.5" x14ac:dyDescent="0.35">
      <c r="A5279" s="2" t="s">
        <v>10588</v>
      </c>
      <c r="B5279" s="2" t="s">
        <v>10589</v>
      </c>
      <c r="C5279" s="2">
        <v>39</v>
      </c>
      <c r="D5279" s="2" t="s">
        <v>12</v>
      </c>
      <c r="E5279" s="2" t="s">
        <v>13</v>
      </c>
      <c r="F5279" s="2" t="s">
        <v>14</v>
      </c>
      <c r="G5279" s="2" t="s">
        <v>30</v>
      </c>
      <c r="H5279" s="7">
        <v>5422.13</v>
      </c>
      <c r="I5279" s="3">
        <v>45315</v>
      </c>
      <c r="J5279" s="3" t="str">
        <f>TEXT(NIgerian_Fintech[[#This Row],[TransactionDate]], "JJJJ")</f>
        <v>2024</v>
      </c>
      <c r="K5279" s="3" t="str">
        <f>TEXT(NIgerian_Fintech[[#This Row],[TransactionDate]], "MMMM")</f>
        <v>January</v>
      </c>
      <c r="L5279" s="3" t="str">
        <f>TEXT(NIgerian_Fintech[[#This Row],[TransactionDate]], "MM")</f>
        <v>01</v>
      </c>
      <c r="M5279" s="3" t="str">
        <f>TEXT(NIgerian_Fintech[[#This Row],[TransactionDate]], "tttt")</f>
        <v>Wednesday</v>
      </c>
      <c r="N5279" s="2" t="s">
        <v>16</v>
      </c>
    </row>
    <row r="5280" spans="1:14" ht="14.5" x14ac:dyDescent="0.35">
      <c r="A5280" s="2" t="s">
        <v>10590</v>
      </c>
      <c r="B5280" s="2" t="s">
        <v>10591</v>
      </c>
      <c r="C5280" s="2">
        <v>21</v>
      </c>
      <c r="D5280" s="2" t="s">
        <v>12</v>
      </c>
      <c r="E5280" s="2" t="s">
        <v>13</v>
      </c>
      <c r="F5280" s="2" t="s">
        <v>19</v>
      </c>
      <c r="G5280" s="2" t="s">
        <v>30</v>
      </c>
      <c r="H5280" s="7">
        <v>254.81</v>
      </c>
      <c r="I5280" s="3">
        <v>45043</v>
      </c>
      <c r="J5280" s="3" t="str">
        <f>TEXT(NIgerian_Fintech[[#This Row],[TransactionDate]], "JJJJ")</f>
        <v>2023</v>
      </c>
      <c r="K5280" s="3" t="str">
        <f>TEXT(NIgerian_Fintech[[#This Row],[TransactionDate]], "MMMM")</f>
        <v>April</v>
      </c>
      <c r="L5280" s="3" t="str">
        <f>TEXT(NIgerian_Fintech[[#This Row],[TransactionDate]], "MM")</f>
        <v>04</v>
      </c>
      <c r="M5280" s="3" t="str">
        <f>TEXT(NIgerian_Fintech[[#This Row],[TransactionDate]], "tttt")</f>
        <v>Thursday</v>
      </c>
      <c r="N5280" s="2" t="s">
        <v>16</v>
      </c>
    </row>
    <row r="5281" spans="1:14" ht="14.5" x14ac:dyDescent="0.35">
      <c r="A5281" s="2" t="s">
        <v>10592</v>
      </c>
      <c r="B5281" s="2" t="s">
        <v>10593</v>
      </c>
      <c r="C5281" s="2">
        <v>30</v>
      </c>
      <c r="D5281" s="2" t="s">
        <v>12</v>
      </c>
      <c r="E5281" s="2" t="s">
        <v>42</v>
      </c>
      <c r="F5281" s="2" t="s">
        <v>49</v>
      </c>
      <c r="G5281" s="2" t="s">
        <v>30</v>
      </c>
      <c r="H5281" s="7">
        <v>31198.69</v>
      </c>
      <c r="I5281" s="3">
        <v>45392</v>
      </c>
      <c r="J5281" s="3" t="str">
        <f>TEXT(NIgerian_Fintech[[#This Row],[TransactionDate]], "JJJJ")</f>
        <v>2024</v>
      </c>
      <c r="K5281" s="3" t="str">
        <f>TEXT(NIgerian_Fintech[[#This Row],[TransactionDate]], "MMMM")</f>
        <v>April</v>
      </c>
      <c r="L5281" s="3" t="str">
        <f>TEXT(NIgerian_Fintech[[#This Row],[TransactionDate]], "MM")</f>
        <v>04</v>
      </c>
      <c r="M5281" s="3" t="str">
        <f>TEXT(NIgerian_Fintech[[#This Row],[TransactionDate]], "tttt")</f>
        <v>Wednesday</v>
      </c>
      <c r="N5281" s="2" t="s">
        <v>21</v>
      </c>
    </row>
    <row r="5282" spans="1:14" ht="14.5" x14ac:dyDescent="0.35">
      <c r="A5282" s="2" t="s">
        <v>10594</v>
      </c>
      <c r="B5282" s="2" t="s">
        <v>10595</v>
      </c>
      <c r="C5282" s="2">
        <v>62</v>
      </c>
      <c r="D5282" s="2" t="s">
        <v>12</v>
      </c>
      <c r="E5282" s="2" t="s">
        <v>13</v>
      </c>
      <c r="F5282" s="2" t="s">
        <v>14</v>
      </c>
      <c r="G5282" s="2" t="s">
        <v>36</v>
      </c>
      <c r="H5282" s="7">
        <v>735.74</v>
      </c>
      <c r="I5282" s="3">
        <v>45355</v>
      </c>
      <c r="J5282" s="3" t="str">
        <f>TEXT(NIgerian_Fintech[[#This Row],[TransactionDate]], "JJJJ")</f>
        <v>2024</v>
      </c>
      <c r="K5282" s="3" t="str">
        <f>TEXT(NIgerian_Fintech[[#This Row],[TransactionDate]], "MMMM")</f>
        <v>March</v>
      </c>
      <c r="L5282" s="3" t="str">
        <f>TEXT(NIgerian_Fintech[[#This Row],[TransactionDate]], "MM")</f>
        <v>03</v>
      </c>
      <c r="M5282" s="3" t="str">
        <f>TEXT(NIgerian_Fintech[[#This Row],[TransactionDate]], "tttt")</f>
        <v>Monday</v>
      </c>
      <c r="N5282" s="2" t="s">
        <v>16</v>
      </c>
    </row>
    <row r="5283" spans="1:14" ht="14.5" x14ac:dyDescent="0.35">
      <c r="A5283" s="2" t="s">
        <v>10596</v>
      </c>
      <c r="B5283" s="2" t="s">
        <v>10597</v>
      </c>
      <c r="C5283" s="2">
        <v>59</v>
      </c>
      <c r="D5283" s="2" t="s">
        <v>12</v>
      </c>
      <c r="E5283" s="2" t="s">
        <v>13</v>
      </c>
      <c r="F5283" s="2" t="s">
        <v>25</v>
      </c>
      <c r="G5283" s="2" t="s">
        <v>20</v>
      </c>
      <c r="H5283" s="7">
        <v>9420.27</v>
      </c>
      <c r="I5283" s="3">
        <v>45368</v>
      </c>
      <c r="J5283" s="3" t="str">
        <f>TEXT(NIgerian_Fintech[[#This Row],[TransactionDate]], "JJJJ")</f>
        <v>2024</v>
      </c>
      <c r="K5283" s="3" t="str">
        <f>TEXT(NIgerian_Fintech[[#This Row],[TransactionDate]], "MMMM")</f>
        <v>March</v>
      </c>
      <c r="L5283" s="3" t="str">
        <f>TEXT(NIgerian_Fintech[[#This Row],[TransactionDate]], "MM")</f>
        <v>03</v>
      </c>
      <c r="M5283" s="3" t="str">
        <f>TEXT(NIgerian_Fintech[[#This Row],[TransactionDate]], "tttt")</f>
        <v>Sunday</v>
      </c>
      <c r="N5283" s="2" t="s">
        <v>16</v>
      </c>
    </row>
    <row r="5284" spans="1:14" ht="14.5" x14ac:dyDescent="0.35">
      <c r="A5284" s="2" t="s">
        <v>10598</v>
      </c>
      <c r="B5284" s="2" t="s">
        <v>10599</v>
      </c>
      <c r="C5284" s="2">
        <v>37</v>
      </c>
      <c r="D5284" s="2" t="s">
        <v>39</v>
      </c>
      <c r="E5284" s="2" t="s">
        <v>42</v>
      </c>
      <c r="F5284" s="2" t="s">
        <v>25</v>
      </c>
      <c r="G5284" s="2" t="s">
        <v>15</v>
      </c>
      <c r="H5284" s="7">
        <v>1078.1199999999999</v>
      </c>
      <c r="I5284" s="3">
        <v>44965</v>
      </c>
      <c r="J5284" s="3" t="str">
        <f>TEXT(NIgerian_Fintech[[#This Row],[TransactionDate]], "JJJJ")</f>
        <v>2023</v>
      </c>
      <c r="K5284" s="3" t="str">
        <f>TEXT(NIgerian_Fintech[[#This Row],[TransactionDate]], "MMMM")</f>
        <v>February</v>
      </c>
      <c r="L5284" s="3" t="str">
        <f>TEXT(NIgerian_Fintech[[#This Row],[TransactionDate]], "MM")</f>
        <v>02</v>
      </c>
      <c r="M5284" s="3" t="str">
        <f>TEXT(NIgerian_Fintech[[#This Row],[TransactionDate]], "tttt")</f>
        <v>Wednesday</v>
      </c>
      <c r="N5284" s="2" t="s">
        <v>16</v>
      </c>
    </row>
    <row r="5285" spans="1:14" ht="14.5" x14ac:dyDescent="0.35">
      <c r="A5285" s="2" t="s">
        <v>10600</v>
      </c>
      <c r="B5285" s="2" t="s">
        <v>10601</v>
      </c>
      <c r="C5285" s="2">
        <v>30</v>
      </c>
      <c r="D5285" s="2" t="s">
        <v>12</v>
      </c>
      <c r="E5285" s="2" t="s">
        <v>29</v>
      </c>
      <c r="F5285" s="2" t="s">
        <v>14</v>
      </c>
      <c r="G5285" s="2" t="s">
        <v>30</v>
      </c>
      <c r="H5285" s="7">
        <v>3342.81</v>
      </c>
      <c r="I5285" s="3">
        <v>45088</v>
      </c>
      <c r="J5285" s="3" t="str">
        <f>TEXT(NIgerian_Fintech[[#This Row],[TransactionDate]], "JJJJ")</f>
        <v>2023</v>
      </c>
      <c r="K5285" s="3" t="str">
        <f>TEXT(NIgerian_Fintech[[#This Row],[TransactionDate]], "MMMM")</f>
        <v>June</v>
      </c>
      <c r="L5285" s="3" t="str">
        <f>TEXT(NIgerian_Fintech[[#This Row],[TransactionDate]], "MM")</f>
        <v>06</v>
      </c>
      <c r="M5285" s="3" t="str">
        <f>TEXT(NIgerian_Fintech[[#This Row],[TransactionDate]], "tttt")</f>
        <v>Sunday</v>
      </c>
      <c r="N5285" s="2" t="s">
        <v>16</v>
      </c>
    </row>
    <row r="5286" spans="1:14" ht="14.5" x14ac:dyDescent="0.35">
      <c r="A5286" s="2" t="s">
        <v>10602</v>
      </c>
      <c r="B5286" s="2" t="s">
        <v>10603</v>
      </c>
      <c r="C5286" s="2">
        <v>34</v>
      </c>
      <c r="D5286" s="2" t="s">
        <v>12</v>
      </c>
      <c r="E5286" s="2" t="s">
        <v>13</v>
      </c>
      <c r="F5286" s="2" t="s">
        <v>55</v>
      </c>
      <c r="G5286" s="2" t="s">
        <v>15</v>
      </c>
      <c r="H5286" s="7">
        <v>2055.71</v>
      </c>
      <c r="I5286" s="3">
        <v>45547</v>
      </c>
      <c r="J5286" s="3" t="str">
        <f>TEXT(NIgerian_Fintech[[#This Row],[TransactionDate]], "JJJJ")</f>
        <v>2024</v>
      </c>
      <c r="K5286" s="3" t="str">
        <f>TEXT(NIgerian_Fintech[[#This Row],[TransactionDate]], "MMMM")</f>
        <v>September</v>
      </c>
      <c r="L5286" s="3" t="str">
        <f>TEXT(NIgerian_Fintech[[#This Row],[TransactionDate]], "MM")</f>
        <v>09</v>
      </c>
      <c r="M5286" s="3" t="str">
        <f>TEXT(NIgerian_Fintech[[#This Row],[TransactionDate]], "tttt")</f>
        <v>Thursday</v>
      </c>
      <c r="N5286" s="2" t="s">
        <v>16</v>
      </c>
    </row>
    <row r="5287" spans="1:14" ht="14.5" x14ac:dyDescent="0.35">
      <c r="A5287" s="2" t="s">
        <v>10604</v>
      </c>
      <c r="B5287" s="2" t="s">
        <v>10605</v>
      </c>
      <c r="C5287" s="2">
        <v>53</v>
      </c>
      <c r="D5287" s="2" t="s">
        <v>12</v>
      </c>
      <c r="E5287" s="2" t="s">
        <v>13</v>
      </c>
      <c r="F5287" s="2" t="s">
        <v>55</v>
      </c>
      <c r="G5287" s="2" t="s">
        <v>15</v>
      </c>
      <c r="H5287" s="7">
        <v>8068.02</v>
      </c>
      <c r="I5287" s="3">
        <v>45452</v>
      </c>
      <c r="J5287" s="3" t="str">
        <f>TEXT(NIgerian_Fintech[[#This Row],[TransactionDate]], "JJJJ")</f>
        <v>2024</v>
      </c>
      <c r="K5287" s="3" t="str">
        <f>TEXT(NIgerian_Fintech[[#This Row],[TransactionDate]], "MMMM")</f>
        <v>June</v>
      </c>
      <c r="L5287" s="3" t="str">
        <f>TEXT(NIgerian_Fintech[[#This Row],[TransactionDate]], "MM")</f>
        <v>06</v>
      </c>
      <c r="M5287" s="3" t="str">
        <f>TEXT(NIgerian_Fintech[[#This Row],[TransactionDate]], "tttt")</f>
        <v>Sunday</v>
      </c>
      <c r="N5287" s="2" t="s">
        <v>16</v>
      </c>
    </row>
    <row r="5288" spans="1:14" ht="14.5" x14ac:dyDescent="0.35">
      <c r="A5288" s="2" t="s">
        <v>10606</v>
      </c>
      <c r="B5288" s="2" t="s">
        <v>10607</v>
      </c>
      <c r="C5288" s="2">
        <v>50</v>
      </c>
      <c r="D5288" s="2" t="s">
        <v>12</v>
      </c>
      <c r="E5288" s="2" t="s">
        <v>29</v>
      </c>
      <c r="F5288" s="2" t="s">
        <v>25</v>
      </c>
      <c r="G5288" s="2" t="s">
        <v>30</v>
      </c>
      <c r="H5288" s="7">
        <v>21810.34</v>
      </c>
      <c r="I5288" s="3">
        <v>45092</v>
      </c>
      <c r="J5288" s="3" t="str">
        <f>TEXT(NIgerian_Fintech[[#This Row],[TransactionDate]], "JJJJ")</f>
        <v>2023</v>
      </c>
      <c r="K5288" s="3" t="str">
        <f>TEXT(NIgerian_Fintech[[#This Row],[TransactionDate]], "MMMM")</f>
        <v>June</v>
      </c>
      <c r="L5288" s="3" t="str">
        <f>TEXT(NIgerian_Fintech[[#This Row],[TransactionDate]], "MM")</f>
        <v>06</v>
      </c>
      <c r="M5288" s="3" t="str">
        <f>TEXT(NIgerian_Fintech[[#This Row],[TransactionDate]], "tttt")</f>
        <v>Thursday</v>
      </c>
      <c r="N5288" s="2" t="s">
        <v>16</v>
      </c>
    </row>
    <row r="5289" spans="1:14" ht="14.5" x14ac:dyDescent="0.35">
      <c r="A5289" s="2" t="s">
        <v>10608</v>
      </c>
      <c r="B5289" s="2" t="s">
        <v>10609</v>
      </c>
      <c r="C5289" s="2">
        <v>18</v>
      </c>
      <c r="D5289" s="2" t="s">
        <v>12</v>
      </c>
      <c r="E5289" s="2" t="s">
        <v>64</v>
      </c>
      <c r="F5289" s="2" t="s">
        <v>55</v>
      </c>
      <c r="G5289" s="2" t="s">
        <v>30</v>
      </c>
      <c r="H5289" s="7">
        <v>10095.64</v>
      </c>
      <c r="I5289" s="3">
        <v>45371</v>
      </c>
      <c r="J5289" s="3" t="str">
        <f>TEXT(NIgerian_Fintech[[#This Row],[TransactionDate]], "JJJJ")</f>
        <v>2024</v>
      </c>
      <c r="K5289" s="3" t="str">
        <f>TEXT(NIgerian_Fintech[[#This Row],[TransactionDate]], "MMMM")</f>
        <v>March</v>
      </c>
      <c r="L5289" s="3" t="str">
        <f>TEXT(NIgerian_Fintech[[#This Row],[TransactionDate]], "MM")</f>
        <v>03</v>
      </c>
      <c r="M5289" s="3" t="str">
        <f>TEXT(NIgerian_Fintech[[#This Row],[TransactionDate]], "tttt")</f>
        <v>Wednesday</v>
      </c>
      <c r="N5289" s="2" t="s">
        <v>69</v>
      </c>
    </row>
    <row r="5290" spans="1:14" ht="14.5" x14ac:dyDescent="0.35">
      <c r="A5290" s="2" t="s">
        <v>10610</v>
      </c>
      <c r="B5290" s="2" t="s">
        <v>10611</v>
      </c>
      <c r="C5290" s="2">
        <v>32</v>
      </c>
      <c r="D5290" s="2" t="s">
        <v>39</v>
      </c>
      <c r="E5290" s="2" t="s">
        <v>93</v>
      </c>
      <c r="F5290" s="2" t="s">
        <v>55</v>
      </c>
      <c r="G5290" s="2" t="s">
        <v>15</v>
      </c>
      <c r="H5290" s="7">
        <v>10912.04</v>
      </c>
      <c r="I5290" s="3">
        <v>45369</v>
      </c>
      <c r="J5290" s="3" t="str">
        <f>TEXT(NIgerian_Fintech[[#This Row],[TransactionDate]], "JJJJ")</f>
        <v>2024</v>
      </c>
      <c r="K5290" s="3" t="str">
        <f>TEXT(NIgerian_Fintech[[#This Row],[TransactionDate]], "MMMM")</f>
        <v>March</v>
      </c>
      <c r="L5290" s="3" t="str">
        <f>TEXT(NIgerian_Fintech[[#This Row],[TransactionDate]], "MM")</f>
        <v>03</v>
      </c>
      <c r="M5290" s="3" t="str">
        <f>TEXT(NIgerian_Fintech[[#This Row],[TransactionDate]], "tttt")</f>
        <v>Monday</v>
      </c>
      <c r="N5290" s="2" t="s">
        <v>16</v>
      </c>
    </row>
    <row r="5291" spans="1:14" ht="14.5" x14ac:dyDescent="0.35">
      <c r="A5291" s="2" t="s">
        <v>10612</v>
      </c>
      <c r="B5291" s="2" t="s">
        <v>10613</v>
      </c>
      <c r="C5291" s="2">
        <v>30</v>
      </c>
      <c r="D5291" s="2" t="s">
        <v>12</v>
      </c>
      <c r="E5291" s="2" t="s">
        <v>64</v>
      </c>
      <c r="F5291" s="2" t="s">
        <v>14</v>
      </c>
      <c r="G5291" s="2" t="s">
        <v>20</v>
      </c>
      <c r="H5291" s="7">
        <v>23961.43</v>
      </c>
      <c r="I5291" s="3">
        <v>45257</v>
      </c>
      <c r="J5291" s="3" t="str">
        <f>TEXT(NIgerian_Fintech[[#This Row],[TransactionDate]], "JJJJ")</f>
        <v>2023</v>
      </c>
      <c r="K5291" s="3" t="str">
        <f>TEXT(NIgerian_Fintech[[#This Row],[TransactionDate]], "MMMM")</f>
        <v>November</v>
      </c>
      <c r="L5291" s="3" t="str">
        <f>TEXT(NIgerian_Fintech[[#This Row],[TransactionDate]], "MM")</f>
        <v>11</v>
      </c>
      <c r="M5291" s="3" t="str">
        <f>TEXT(NIgerian_Fintech[[#This Row],[TransactionDate]], "tttt")</f>
        <v>Monday</v>
      </c>
      <c r="N5291" s="2" t="s">
        <v>16</v>
      </c>
    </row>
    <row r="5292" spans="1:14" ht="14.5" x14ac:dyDescent="0.35">
      <c r="A5292" s="2" t="s">
        <v>10614</v>
      </c>
      <c r="B5292" s="2" t="s">
        <v>10615</v>
      </c>
      <c r="C5292" s="2">
        <v>34</v>
      </c>
      <c r="D5292" s="2" t="s">
        <v>39</v>
      </c>
      <c r="E5292" s="2" t="s">
        <v>24</v>
      </c>
      <c r="F5292" s="2" t="s">
        <v>35</v>
      </c>
      <c r="G5292" s="2" t="s">
        <v>15</v>
      </c>
      <c r="H5292" s="7">
        <v>13839.98</v>
      </c>
      <c r="I5292" s="3">
        <v>45261</v>
      </c>
      <c r="J5292" s="3" t="str">
        <f>TEXT(NIgerian_Fintech[[#This Row],[TransactionDate]], "JJJJ")</f>
        <v>2023</v>
      </c>
      <c r="K5292" s="3" t="str">
        <f>TEXT(NIgerian_Fintech[[#This Row],[TransactionDate]], "MMMM")</f>
        <v>December</v>
      </c>
      <c r="L5292" s="3" t="str">
        <f>TEXT(NIgerian_Fintech[[#This Row],[TransactionDate]], "MM")</f>
        <v>12</v>
      </c>
      <c r="M5292" s="3" t="str">
        <f>TEXT(NIgerian_Fintech[[#This Row],[TransactionDate]], "tttt")</f>
        <v>Friday</v>
      </c>
      <c r="N5292" s="2" t="s">
        <v>16</v>
      </c>
    </row>
    <row r="5293" spans="1:14" ht="14.5" x14ac:dyDescent="0.35">
      <c r="A5293" s="2" t="s">
        <v>10616</v>
      </c>
      <c r="B5293" s="2" t="s">
        <v>10617</v>
      </c>
      <c r="C5293" s="2">
        <v>41</v>
      </c>
      <c r="D5293" s="2" t="s">
        <v>12</v>
      </c>
      <c r="E5293" s="2" t="s">
        <v>74</v>
      </c>
      <c r="F5293" s="2" t="s">
        <v>14</v>
      </c>
      <c r="G5293" s="2" t="s">
        <v>20</v>
      </c>
      <c r="H5293" s="7">
        <v>20095.86</v>
      </c>
      <c r="I5293" s="3">
        <v>45038</v>
      </c>
      <c r="J5293" s="3" t="str">
        <f>TEXT(NIgerian_Fintech[[#This Row],[TransactionDate]], "JJJJ")</f>
        <v>2023</v>
      </c>
      <c r="K5293" s="3" t="str">
        <f>TEXT(NIgerian_Fintech[[#This Row],[TransactionDate]], "MMMM")</f>
        <v>April</v>
      </c>
      <c r="L5293" s="3" t="str">
        <f>TEXT(NIgerian_Fintech[[#This Row],[TransactionDate]], "MM")</f>
        <v>04</v>
      </c>
      <c r="M5293" s="3" t="str">
        <f>TEXT(NIgerian_Fintech[[#This Row],[TransactionDate]], "tttt")</f>
        <v>Saturday</v>
      </c>
      <c r="N5293" s="2" t="s">
        <v>16</v>
      </c>
    </row>
    <row r="5294" spans="1:14" ht="14.5" x14ac:dyDescent="0.35">
      <c r="A5294" s="2" t="s">
        <v>10618</v>
      </c>
      <c r="B5294" s="2" t="s">
        <v>10619</v>
      </c>
      <c r="C5294" s="2">
        <v>25</v>
      </c>
      <c r="D5294" s="2" t="s">
        <v>39</v>
      </c>
      <c r="E5294" s="2" t="s">
        <v>64</v>
      </c>
      <c r="F5294" s="2" t="s">
        <v>55</v>
      </c>
      <c r="G5294" s="2" t="s">
        <v>26</v>
      </c>
      <c r="H5294" s="7">
        <v>5385.26</v>
      </c>
      <c r="I5294" s="3">
        <v>45640</v>
      </c>
      <c r="J5294" s="3" t="str">
        <f>TEXT(NIgerian_Fintech[[#This Row],[TransactionDate]], "JJJJ")</f>
        <v>2024</v>
      </c>
      <c r="K5294" s="3" t="str">
        <f>TEXT(NIgerian_Fintech[[#This Row],[TransactionDate]], "MMMM")</f>
        <v>December</v>
      </c>
      <c r="L5294" s="3" t="str">
        <f>TEXT(NIgerian_Fintech[[#This Row],[TransactionDate]], "MM")</f>
        <v>12</v>
      </c>
      <c r="M5294" s="3" t="str">
        <f>TEXT(NIgerian_Fintech[[#This Row],[TransactionDate]], "tttt")</f>
        <v>Saturday</v>
      </c>
      <c r="N5294" s="2" t="s">
        <v>16</v>
      </c>
    </row>
    <row r="5295" spans="1:14" ht="14.5" x14ac:dyDescent="0.35">
      <c r="A5295" s="2" t="s">
        <v>10620</v>
      </c>
      <c r="B5295" s="2" t="s">
        <v>10621</v>
      </c>
      <c r="C5295" s="2">
        <v>44</v>
      </c>
      <c r="D5295" s="2" t="s">
        <v>39</v>
      </c>
      <c r="E5295" s="2" t="s">
        <v>64</v>
      </c>
      <c r="F5295" s="2" t="s">
        <v>14</v>
      </c>
      <c r="G5295" s="2" t="s">
        <v>20</v>
      </c>
      <c r="H5295" s="7">
        <v>20051.240000000002</v>
      </c>
      <c r="I5295" s="3">
        <v>45065</v>
      </c>
      <c r="J5295" s="3" t="str">
        <f>TEXT(NIgerian_Fintech[[#This Row],[TransactionDate]], "JJJJ")</f>
        <v>2023</v>
      </c>
      <c r="K5295" s="3" t="str">
        <f>TEXT(NIgerian_Fintech[[#This Row],[TransactionDate]], "MMMM")</f>
        <v>May</v>
      </c>
      <c r="L5295" s="3" t="str">
        <f>TEXT(NIgerian_Fintech[[#This Row],[TransactionDate]], "MM")</f>
        <v>05</v>
      </c>
      <c r="M5295" s="3" t="str">
        <f>TEXT(NIgerian_Fintech[[#This Row],[TransactionDate]], "tttt")</f>
        <v>Friday</v>
      </c>
      <c r="N5295" s="2" t="s">
        <v>16</v>
      </c>
    </row>
    <row r="5296" spans="1:14" ht="14.5" x14ac:dyDescent="0.35">
      <c r="A5296" s="2" t="s">
        <v>10622</v>
      </c>
      <c r="B5296" s="2" t="s">
        <v>10623</v>
      </c>
      <c r="C5296" s="2">
        <v>62</v>
      </c>
      <c r="D5296" s="2" t="s">
        <v>12</v>
      </c>
      <c r="E5296" s="2" t="s">
        <v>74</v>
      </c>
      <c r="F5296" s="2" t="s">
        <v>19</v>
      </c>
      <c r="G5296" s="2" t="s">
        <v>36</v>
      </c>
      <c r="H5296" s="7">
        <v>10380.67</v>
      </c>
      <c r="I5296" s="3">
        <v>45092</v>
      </c>
      <c r="J5296" s="3" t="str">
        <f>TEXT(NIgerian_Fintech[[#This Row],[TransactionDate]], "JJJJ")</f>
        <v>2023</v>
      </c>
      <c r="K5296" s="3" t="str">
        <f>TEXT(NIgerian_Fintech[[#This Row],[TransactionDate]], "MMMM")</f>
        <v>June</v>
      </c>
      <c r="L5296" s="3" t="str">
        <f>TEXT(NIgerian_Fintech[[#This Row],[TransactionDate]], "MM")</f>
        <v>06</v>
      </c>
      <c r="M5296" s="3" t="str">
        <f>TEXT(NIgerian_Fintech[[#This Row],[TransactionDate]], "tttt")</f>
        <v>Thursday</v>
      </c>
      <c r="N5296" s="2" t="s">
        <v>16</v>
      </c>
    </row>
    <row r="5297" spans="1:14" ht="14.5" x14ac:dyDescent="0.35">
      <c r="A5297" s="2" t="s">
        <v>10624</v>
      </c>
      <c r="B5297" s="2" t="s">
        <v>10625</v>
      </c>
      <c r="C5297" s="2">
        <v>40</v>
      </c>
      <c r="D5297" s="2" t="s">
        <v>12</v>
      </c>
      <c r="E5297" s="2" t="s">
        <v>13</v>
      </c>
      <c r="F5297" s="2" t="s">
        <v>25</v>
      </c>
      <c r="G5297" s="2" t="s">
        <v>30</v>
      </c>
      <c r="H5297" s="7">
        <v>1457.29</v>
      </c>
      <c r="I5297" s="3">
        <v>45340</v>
      </c>
      <c r="J5297" s="3" t="str">
        <f>TEXT(NIgerian_Fintech[[#This Row],[TransactionDate]], "JJJJ")</f>
        <v>2024</v>
      </c>
      <c r="K5297" s="3" t="str">
        <f>TEXT(NIgerian_Fintech[[#This Row],[TransactionDate]], "MMMM")</f>
        <v>February</v>
      </c>
      <c r="L5297" s="3" t="str">
        <f>TEXT(NIgerian_Fintech[[#This Row],[TransactionDate]], "MM")</f>
        <v>02</v>
      </c>
      <c r="M5297" s="3" t="str">
        <f>TEXT(NIgerian_Fintech[[#This Row],[TransactionDate]], "tttt")</f>
        <v>Sunday</v>
      </c>
      <c r="N5297" s="2" t="s">
        <v>16</v>
      </c>
    </row>
    <row r="5298" spans="1:14" ht="14.5" x14ac:dyDescent="0.35">
      <c r="A5298" s="2" t="s">
        <v>10626</v>
      </c>
      <c r="B5298" s="2" t="s">
        <v>10627</v>
      </c>
      <c r="C5298" s="2">
        <v>63</v>
      </c>
      <c r="D5298" s="2" t="s">
        <v>12</v>
      </c>
      <c r="E5298" s="2" t="s">
        <v>13</v>
      </c>
      <c r="F5298" s="2" t="s">
        <v>35</v>
      </c>
      <c r="G5298" s="2" t="s">
        <v>26</v>
      </c>
      <c r="H5298" s="7">
        <v>394.82</v>
      </c>
      <c r="I5298" s="3">
        <v>45095</v>
      </c>
      <c r="J5298" s="3" t="str">
        <f>TEXT(NIgerian_Fintech[[#This Row],[TransactionDate]], "JJJJ")</f>
        <v>2023</v>
      </c>
      <c r="K5298" s="3" t="str">
        <f>TEXT(NIgerian_Fintech[[#This Row],[TransactionDate]], "MMMM")</f>
        <v>June</v>
      </c>
      <c r="L5298" s="3" t="str">
        <f>TEXT(NIgerian_Fintech[[#This Row],[TransactionDate]], "MM")</f>
        <v>06</v>
      </c>
      <c r="M5298" s="3" t="str">
        <f>TEXT(NIgerian_Fintech[[#This Row],[TransactionDate]], "tttt")</f>
        <v>Sunday</v>
      </c>
      <c r="N5298" s="2" t="s">
        <v>16</v>
      </c>
    </row>
    <row r="5299" spans="1:14" ht="14.5" x14ac:dyDescent="0.35">
      <c r="A5299" s="2" t="s">
        <v>10628</v>
      </c>
      <c r="B5299" s="2" t="s">
        <v>10629</v>
      </c>
      <c r="C5299" s="2">
        <v>25</v>
      </c>
      <c r="D5299" s="2" t="s">
        <v>12</v>
      </c>
      <c r="E5299" s="2" t="s">
        <v>64</v>
      </c>
      <c r="F5299" s="2" t="s">
        <v>19</v>
      </c>
      <c r="G5299" s="2" t="s">
        <v>15</v>
      </c>
      <c r="H5299" s="7">
        <v>2797.59</v>
      </c>
      <c r="I5299" s="3">
        <v>45050</v>
      </c>
      <c r="J5299" s="3" t="str">
        <f>TEXT(NIgerian_Fintech[[#This Row],[TransactionDate]], "JJJJ")</f>
        <v>2023</v>
      </c>
      <c r="K5299" s="3" t="str">
        <f>TEXT(NIgerian_Fintech[[#This Row],[TransactionDate]], "MMMM")</f>
        <v>May</v>
      </c>
      <c r="L5299" s="3" t="str">
        <f>TEXT(NIgerian_Fintech[[#This Row],[TransactionDate]], "MM")</f>
        <v>05</v>
      </c>
      <c r="M5299" s="3" t="str">
        <f>TEXT(NIgerian_Fintech[[#This Row],[TransactionDate]], "tttt")</f>
        <v>Thursday</v>
      </c>
      <c r="N5299" s="2" t="s">
        <v>16</v>
      </c>
    </row>
    <row r="5300" spans="1:14" ht="14.5" x14ac:dyDescent="0.35">
      <c r="A5300" s="2" t="s">
        <v>10630</v>
      </c>
      <c r="B5300" s="2" t="s">
        <v>10631</v>
      </c>
      <c r="C5300" s="2">
        <v>25</v>
      </c>
      <c r="D5300" s="2" t="s">
        <v>12</v>
      </c>
      <c r="E5300" s="2" t="s">
        <v>74</v>
      </c>
      <c r="F5300" s="2" t="s">
        <v>19</v>
      </c>
      <c r="G5300" s="2" t="s">
        <v>20</v>
      </c>
      <c r="H5300" s="7">
        <v>4753.7700000000004</v>
      </c>
      <c r="I5300" s="3">
        <v>45476</v>
      </c>
      <c r="J5300" s="3" t="str">
        <f>TEXT(NIgerian_Fintech[[#This Row],[TransactionDate]], "JJJJ")</f>
        <v>2024</v>
      </c>
      <c r="K5300" s="3" t="str">
        <f>TEXT(NIgerian_Fintech[[#This Row],[TransactionDate]], "MMMM")</f>
        <v>July</v>
      </c>
      <c r="L5300" s="3" t="str">
        <f>TEXT(NIgerian_Fintech[[#This Row],[TransactionDate]], "MM")</f>
        <v>07</v>
      </c>
      <c r="M5300" s="3" t="str">
        <f>TEXT(NIgerian_Fintech[[#This Row],[TransactionDate]], "tttt")</f>
        <v>Wednesday</v>
      </c>
      <c r="N5300" s="2" t="s">
        <v>16</v>
      </c>
    </row>
    <row r="5301" spans="1:14" ht="14.5" x14ac:dyDescent="0.35">
      <c r="A5301" s="2" t="s">
        <v>10632</v>
      </c>
      <c r="B5301" s="2" t="s">
        <v>10633</v>
      </c>
      <c r="C5301" s="2">
        <v>43</v>
      </c>
      <c r="D5301" s="2" t="s">
        <v>39</v>
      </c>
      <c r="E5301" s="2" t="s">
        <v>13</v>
      </c>
      <c r="F5301" s="2" t="s">
        <v>55</v>
      </c>
      <c r="G5301" s="2" t="s">
        <v>26</v>
      </c>
      <c r="H5301" s="7">
        <v>18174.95</v>
      </c>
      <c r="I5301" s="3">
        <v>45024</v>
      </c>
      <c r="J5301" s="3" t="str">
        <f>TEXT(NIgerian_Fintech[[#This Row],[TransactionDate]], "JJJJ")</f>
        <v>2023</v>
      </c>
      <c r="K5301" s="3" t="str">
        <f>TEXT(NIgerian_Fintech[[#This Row],[TransactionDate]], "MMMM")</f>
        <v>April</v>
      </c>
      <c r="L5301" s="3" t="str">
        <f>TEXT(NIgerian_Fintech[[#This Row],[TransactionDate]], "MM")</f>
        <v>04</v>
      </c>
      <c r="M5301" s="3" t="str">
        <f>TEXT(NIgerian_Fintech[[#This Row],[TransactionDate]], "tttt")</f>
        <v>Saturday</v>
      </c>
      <c r="N5301" s="2" t="s">
        <v>21</v>
      </c>
    </row>
    <row r="5302" spans="1:14" ht="14.5" x14ac:dyDescent="0.35">
      <c r="A5302" s="2" t="s">
        <v>10634</v>
      </c>
      <c r="B5302" s="2" t="s">
        <v>10635</v>
      </c>
      <c r="C5302" s="2">
        <v>64</v>
      </c>
      <c r="D5302" s="2" t="s">
        <v>12</v>
      </c>
      <c r="E5302" s="2" t="s">
        <v>52</v>
      </c>
      <c r="F5302" s="2" t="s">
        <v>55</v>
      </c>
      <c r="G5302" s="2" t="s">
        <v>36</v>
      </c>
      <c r="H5302" s="7">
        <v>13518.72</v>
      </c>
      <c r="I5302" s="3">
        <v>44986</v>
      </c>
      <c r="J5302" s="3" t="str">
        <f>TEXT(NIgerian_Fintech[[#This Row],[TransactionDate]], "JJJJ")</f>
        <v>2023</v>
      </c>
      <c r="K5302" s="3" t="str">
        <f>TEXT(NIgerian_Fintech[[#This Row],[TransactionDate]], "MMMM")</f>
        <v>March</v>
      </c>
      <c r="L5302" s="3" t="str">
        <f>TEXT(NIgerian_Fintech[[#This Row],[TransactionDate]], "MM")</f>
        <v>03</v>
      </c>
      <c r="M5302" s="3" t="str">
        <f>TEXT(NIgerian_Fintech[[#This Row],[TransactionDate]], "tttt")</f>
        <v>Wednesday</v>
      </c>
      <c r="N5302" s="2" t="s">
        <v>16</v>
      </c>
    </row>
    <row r="5303" spans="1:14" ht="14.5" x14ac:dyDescent="0.35">
      <c r="A5303" s="2" t="s">
        <v>10636</v>
      </c>
      <c r="B5303" s="2" t="s">
        <v>10637</v>
      </c>
      <c r="C5303" s="2">
        <v>30</v>
      </c>
      <c r="D5303" s="2" t="s">
        <v>12</v>
      </c>
      <c r="E5303" s="2" t="s">
        <v>42</v>
      </c>
      <c r="F5303" s="2" t="s">
        <v>19</v>
      </c>
      <c r="G5303" s="2" t="s">
        <v>20</v>
      </c>
      <c r="H5303" s="7">
        <v>31094.77</v>
      </c>
      <c r="I5303" s="3">
        <v>44945</v>
      </c>
      <c r="J5303" s="3" t="str">
        <f>TEXT(NIgerian_Fintech[[#This Row],[TransactionDate]], "JJJJ")</f>
        <v>2023</v>
      </c>
      <c r="K5303" s="3" t="str">
        <f>TEXT(NIgerian_Fintech[[#This Row],[TransactionDate]], "MMMM")</f>
        <v>January</v>
      </c>
      <c r="L5303" s="3" t="str">
        <f>TEXT(NIgerian_Fintech[[#This Row],[TransactionDate]], "MM")</f>
        <v>01</v>
      </c>
      <c r="M5303" s="3" t="str">
        <f>TEXT(NIgerian_Fintech[[#This Row],[TransactionDate]], "tttt")</f>
        <v>Thursday</v>
      </c>
      <c r="N5303" s="2" t="s">
        <v>16</v>
      </c>
    </row>
    <row r="5304" spans="1:14" ht="14.5" x14ac:dyDescent="0.35">
      <c r="A5304" s="2" t="s">
        <v>10638</v>
      </c>
      <c r="B5304" s="2" t="s">
        <v>10639</v>
      </c>
      <c r="C5304" s="2">
        <v>56</v>
      </c>
      <c r="D5304" s="2" t="s">
        <v>39</v>
      </c>
      <c r="E5304" s="2" t="s">
        <v>42</v>
      </c>
      <c r="F5304" s="2" t="s">
        <v>19</v>
      </c>
      <c r="G5304" s="2" t="s">
        <v>15</v>
      </c>
      <c r="H5304" s="7">
        <v>8191.07</v>
      </c>
      <c r="I5304" s="3">
        <v>45050</v>
      </c>
      <c r="J5304" s="3" t="str">
        <f>TEXT(NIgerian_Fintech[[#This Row],[TransactionDate]], "JJJJ")</f>
        <v>2023</v>
      </c>
      <c r="K5304" s="3" t="str">
        <f>TEXT(NIgerian_Fintech[[#This Row],[TransactionDate]], "MMMM")</f>
        <v>May</v>
      </c>
      <c r="L5304" s="3" t="str">
        <f>TEXT(NIgerian_Fintech[[#This Row],[TransactionDate]], "MM")</f>
        <v>05</v>
      </c>
      <c r="M5304" s="3" t="str">
        <f>TEXT(NIgerian_Fintech[[#This Row],[TransactionDate]], "tttt")</f>
        <v>Thursday</v>
      </c>
      <c r="N5304" s="2" t="s">
        <v>69</v>
      </c>
    </row>
    <row r="5305" spans="1:14" ht="14.5" x14ac:dyDescent="0.35">
      <c r="A5305" s="2" t="s">
        <v>10640</v>
      </c>
      <c r="B5305" s="2" t="s">
        <v>10641</v>
      </c>
      <c r="C5305" s="2">
        <v>54</v>
      </c>
      <c r="D5305" s="2" t="s">
        <v>12</v>
      </c>
      <c r="E5305" s="2" t="s">
        <v>93</v>
      </c>
      <c r="F5305" s="2" t="s">
        <v>49</v>
      </c>
      <c r="G5305" s="2" t="s">
        <v>15</v>
      </c>
      <c r="H5305" s="7">
        <v>13773.02</v>
      </c>
      <c r="I5305" s="3">
        <v>45152</v>
      </c>
      <c r="J5305" s="3" t="str">
        <f>TEXT(NIgerian_Fintech[[#This Row],[TransactionDate]], "JJJJ")</f>
        <v>2023</v>
      </c>
      <c r="K5305" s="3" t="str">
        <f>TEXT(NIgerian_Fintech[[#This Row],[TransactionDate]], "MMMM")</f>
        <v>August</v>
      </c>
      <c r="L5305" s="3" t="str">
        <f>TEXT(NIgerian_Fintech[[#This Row],[TransactionDate]], "MM")</f>
        <v>08</v>
      </c>
      <c r="M5305" s="3" t="str">
        <f>TEXT(NIgerian_Fintech[[#This Row],[TransactionDate]], "tttt")</f>
        <v>Monday</v>
      </c>
      <c r="N5305" s="2" t="s">
        <v>21</v>
      </c>
    </row>
    <row r="5306" spans="1:14" ht="14.5" x14ac:dyDescent="0.35">
      <c r="A5306" s="2" t="s">
        <v>10642</v>
      </c>
      <c r="B5306" s="2" t="s">
        <v>10643</v>
      </c>
      <c r="C5306" s="2">
        <v>45</v>
      </c>
      <c r="D5306" s="2" t="s">
        <v>39</v>
      </c>
      <c r="E5306" s="2" t="s">
        <v>42</v>
      </c>
      <c r="F5306" s="2" t="s">
        <v>49</v>
      </c>
      <c r="G5306" s="2" t="s">
        <v>20</v>
      </c>
      <c r="H5306" s="7">
        <v>3219.75</v>
      </c>
      <c r="I5306" s="3">
        <v>45538</v>
      </c>
      <c r="J5306" s="3" t="str">
        <f>TEXT(NIgerian_Fintech[[#This Row],[TransactionDate]], "JJJJ")</f>
        <v>2024</v>
      </c>
      <c r="K5306" s="3" t="str">
        <f>TEXT(NIgerian_Fintech[[#This Row],[TransactionDate]], "MMMM")</f>
        <v>September</v>
      </c>
      <c r="L5306" s="3" t="str">
        <f>TEXT(NIgerian_Fintech[[#This Row],[TransactionDate]], "MM")</f>
        <v>09</v>
      </c>
      <c r="M5306" s="3" t="str">
        <f>TEXT(NIgerian_Fintech[[#This Row],[TransactionDate]], "tttt")</f>
        <v>Tuesday</v>
      </c>
      <c r="N5306" s="2" t="s">
        <v>16</v>
      </c>
    </row>
    <row r="5307" spans="1:14" ht="14.5" x14ac:dyDescent="0.35">
      <c r="A5307" s="2" t="s">
        <v>10644</v>
      </c>
      <c r="B5307" s="2" t="s">
        <v>10645</v>
      </c>
      <c r="C5307" s="2">
        <v>42</v>
      </c>
      <c r="D5307" s="2" t="s">
        <v>12</v>
      </c>
      <c r="E5307" s="2" t="s">
        <v>64</v>
      </c>
      <c r="F5307" s="2" t="s">
        <v>25</v>
      </c>
      <c r="G5307" s="2" t="s">
        <v>36</v>
      </c>
      <c r="H5307" s="7">
        <v>11381.16</v>
      </c>
      <c r="I5307" s="3">
        <v>45250</v>
      </c>
      <c r="J5307" s="3" t="str">
        <f>TEXT(NIgerian_Fintech[[#This Row],[TransactionDate]], "JJJJ")</f>
        <v>2023</v>
      </c>
      <c r="K5307" s="3" t="str">
        <f>TEXT(NIgerian_Fintech[[#This Row],[TransactionDate]], "MMMM")</f>
        <v>November</v>
      </c>
      <c r="L5307" s="3" t="str">
        <f>TEXT(NIgerian_Fintech[[#This Row],[TransactionDate]], "MM")</f>
        <v>11</v>
      </c>
      <c r="M5307" s="3" t="str">
        <f>TEXT(NIgerian_Fintech[[#This Row],[TransactionDate]], "tttt")</f>
        <v>Monday</v>
      </c>
      <c r="N5307" s="2" t="s">
        <v>16</v>
      </c>
    </row>
    <row r="5308" spans="1:14" ht="14.5" x14ac:dyDescent="0.35">
      <c r="A5308" s="2" t="s">
        <v>10646</v>
      </c>
      <c r="B5308" s="2" t="s">
        <v>10647</v>
      </c>
      <c r="C5308" s="2">
        <v>33</v>
      </c>
      <c r="D5308" s="2" t="s">
        <v>39</v>
      </c>
      <c r="E5308" s="2" t="s">
        <v>42</v>
      </c>
      <c r="F5308" s="2" t="s">
        <v>19</v>
      </c>
      <c r="G5308" s="2" t="s">
        <v>30</v>
      </c>
      <c r="H5308" s="7">
        <v>12246.9</v>
      </c>
      <c r="I5308" s="3">
        <v>44943</v>
      </c>
      <c r="J5308" s="3" t="str">
        <f>TEXT(NIgerian_Fintech[[#This Row],[TransactionDate]], "JJJJ")</f>
        <v>2023</v>
      </c>
      <c r="K5308" s="3" t="str">
        <f>TEXT(NIgerian_Fintech[[#This Row],[TransactionDate]], "MMMM")</f>
        <v>January</v>
      </c>
      <c r="L5308" s="3" t="str">
        <f>TEXT(NIgerian_Fintech[[#This Row],[TransactionDate]], "MM")</f>
        <v>01</v>
      </c>
      <c r="M5308" s="3" t="str">
        <f>TEXT(NIgerian_Fintech[[#This Row],[TransactionDate]], "tttt")</f>
        <v>Tuesday</v>
      </c>
      <c r="N5308" s="2" t="s">
        <v>16</v>
      </c>
    </row>
    <row r="5309" spans="1:14" ht="14.5" x14ac:dyDescent="0.35">
      <c r="A5309" s="2" t="s">
        <v>10648</v>
      </c>
      <c r="B5309" s="2" t="s">
        <v>10649</v>
      </c>
      <c r="C5309" s="2">
        <v>19</v>
      </c>
      <c r="D5309" s="2" t="s">
        <v>12</v>
      </c>
      <c r="E5309" s="2" t="s">
        <v>42</v>
      </c>
      <c r="F5309" s="2" t="s">
        <v>14</v>
      </c>
      <c r="G5309" s="2" t="s">
        <v>30</v>
      </c>
      <c r="H5309" s="7">
        <v>18866.11</v>
      </c>
      <c r="I5309" s="3">
        <v>45006</v>
      </c>
      <c r="J5309" s="3" t="str">
        <f>TEXT(NIgerian_Fintech[[#This Row],[TransactionDate]], "JJJJ")</f>
        <v>2023</v>
      </c>
      <c r="K5309" s="3" t="str">
        <f>TEXT(NIgerian_Fintech[[#This Row],[TransactionDate]], "MMMM")</f>
        <v>March</v>
      </c>
      <c r="L5309" s="3" t="str">
        <f>TEXT(NIgerian_Fintech[[#This Row],[TransactionDate]], "MM")</f>
        <v>03</v>
      </c>
      <c r="M5309" s="3" t="str">
        <f>TEXT(NIgerian_Fintech[[#This Row],[TransactionDate]], "tttt")</f>
        <v>Tuesday</v>
      </c>
      <c r="N5309" s="2" t="s">
        <v>16</v>
      </c>
    </row>
    <row r="5310" spans="1:14" ht="14.5" x14ac:dyDescent="0.35">
      <c r="A5310" s="2" t="s">
        <v>10650</v>
      </c>
      <c r="B5310" s="2" t="s">
        <v>10651</v>
      </c>
      <c r="C5310" s="2">
        <v>35</v>
      </c>
      <c r="D5310" s="2" t="s">
        <v>39</v>
      </c>
      <c r="E5310" s="2" t="s">
        <v>52</v>
      </c>
      <c r="F5310" s="2" t="s">
        <v>35</v>
      </c>
      <c r="G5310" s="2" t="s">
        <v>15</v>
      </c>
      <c r="H5310" s="7">
        <v>7687.41</v>
      </c>
      <c r="I5310" s="3">
        <v>45523</v>
      </c>
      <c r="J5310" s="3" t="str">
        <f>TEXT(NIgerian_Fintech[[#This Row],[TransactionDate]], "JJJJ")</f>
        <v>2024</v>
      </c>
      <c r="K5310" s="3" t="str">
        <f>TEXT(NIgerian_Fintech[[#This Row],[TransactionDate]], "MMMM")</f>
        <v>August</v>
      </c>
      <c r="L5310" s="3" t="str">
        <f>TEXT(NIgerian_Fintech[[#This Row],[TransactionDate]], "MM")</f>
        <v>08</v>
      </c>
      <c r="M5310" s="3" t="str">
        <f>TEXT(NIgerian_Fintech[[#This Row],[TransactionDate]], "tttt")</f>
        <v>Monday</v>
      </c>
      <c r="N5310" s="2" t="s">
        <v>21</v>
      </c>
    </row>
    <row r="5311" spans="1:14" ht="14.5" x14ac:dyDescent="0.35">
      <c r="A5311" s="2" t="s">
        <v>10652</v>
      </c>
      <c r="B5311" s="2" t="s">
        <v>10653</v>
      </c>
      <c r="C5311" s="2">
        <v>34</v>
      </c>
      <c r="D5311" s="2" t="s">
        <v>39</v>
      </c>
      <c r="E5311" s="2" t="s">
        <v>13</v>
      </c>
      <c r="F5311" s="2" t="s">
        <v>49</v>
      </c>
      <c r="G5311" s="2" t="s">
        <v>36</v>
      </c>
      <c r="H5311" s="7">
        <v>10469.84</v>
      </c>
      <c r="I5311" s="3">
        <v>45382</v>
      </c>
      <c r="J5311" s="3" t="str">
        <f>TEXT(NIgerian_Fintech[[#This Row],[TransactionDate]], "JJJJ")</f>
        <v>2024</v>
      </c>
      <c r="K5311" s="3" t="str">
        <f>TEXT(NIgerian_Fintech[[#This Row],[TransactionDate]], "MMMM")</f>
        <v>March</v>
      </c>
      <c r="L5311" s="3" t="str">
        <f>TEXT(NIgerian_Fintech[[#This Row],[TransactionDate]], "MM")</f>
        <v>03</v>
      </c>
      <c r="M5311" s="3" t="str">
        <f>TEXT(NIgerian_Fintech[[#This Row],[TransactionDate]], "tttt")</f>
        <v>Sunday</v>
      </c>
      <c r="N5311" s="2" t="s">
        <v>16</v>
      </c>
    </row>
    <row r="5312" spans="1:14" ht="14.5" x14ac:dyDescent="0.35">
      <c r="A5312" s="2" t="s">
        <v>10654</v>
      </c>
      <c r="B5312" s="2" t="s">
        <v>10655</v>
      </c>
      <c r="C5312" s="2">
        <v>47</v>
      </c>
      <c r="D5312" s="2" t="s">
        <v>12</v>
      </c>
      <c r="E5312" s="2" t="s">
        <v>52</v>
      </c>
      <c r="F5312" s="2" t="s">
        <v>55</v>
      </c>
      <c r="G5312" s="2" t="s">
        <v>15</v>
      </c>
      <c r="H5312" s="7">
        <v>2269.62</v>
      </c>
      <c r="I5312" s="3">
        <v>45467</v>
      </c>
      <c r="J5312" s="3" t="str">
        <f>TEXT(NIgerian_Fintech[[#This Row],[TransactionDate]], "JJJJ")</f>
        <v>2024</v>
      </c>
      <c r="K5312" s="3" t="str">
        <f>TEXT(NIgerian_Fintech[[#This Row],[TransactionDate]], "MMMM")</f>
        <v>June</v>
      </c>
      <c r="L5312" s="3" t="str">
        <f>TEXT(NIgerian_Fintech[[#This Row],[TransactionDate]], "MM")</f>
        <v>06</v>
      </c>
      <c r="M5312" s="3" t="str">
        <f>TEXT(NIgerian_Fintech[[#This Row],[TransactionDate]], "tttt")</f>
        <v>Monday</v>
      </c>
      <c r="N5312" s="2" t="s">
        <v>16</v>
      </c>
    </row>
    <row r="5313" spans="1:14" ht="14.5" x14ac:dyDescent="0.35">
      <c r="A5313" s="2" t="s">
        <v>10656</v>
      </c>
      <c r="B5313" s="2" t="s">
        <v>10657</v>
      </c>
      <c r="C5313" s="2">
        <v>56</v>
      </c>
      <c r="D5313" s="2" t="s">
        <v>12</v>
      </c>
      <c r="E5313" s="2" t="s">
        <v>64</v>
      </c>
      <c r="F5313" s="2" t="s">
        <v>19</v>
      </c>
      <c r="G5313" s="2" t="s">
        <v>30</v>
      </c>
      <c r="H5313" s="7">
        <v>13346.86</v>
      </c>
      <c r="I5313" s="3">
        <v>45572</v>
      </c>
      <c r="J5313" s="3" t="str">
        <f>TEXT(NIgerian_Fintech[[#This Row],[TransactionDate]], "JJJJ")</f>
        <v>2024</v>
      </c>
      <c r="K5313" s="3" t="str">
        <f>TEXT(NIgerian_Fintech[[#This Row],[TransactionDate]], "MMMM")</f>
        <v>October</v>
      </c>
      <c r="L5313" s="3" t="str">
        <f>TEXT(NIgerian_Fintech[[#This Row],[TransactionDate]], "MM")</f>
        <v>10</v>
      </c>
      <c r="M5313" s="3" t="str">
        <f>TEXT(NIgerian_Fintech[[#This Row],[TransactionDate]], "tttt")</f>
        <v>Monday</v>
      </c>
      <c r="N5313" s="2" t="s">
        <v>16</v>
      </c>
    </row>
    <row r="5314" spans="1:14" ht="14.5" x14ac:dyDescent="0.35">
      <c r="A5314" s="2" t="s">
        <v>10658</v>
      </c>
      <c r="B5314" s="2" t="s">
        <v>10659</v>
      </c>
      <c r="C5314" s="2">
        <v>30</v>
      </c>
      <c r="D5314" s="2" t="s">
        <v>12</v>
      </c>
      <c r="E5314" s="2" t="s">
        <v>42</v>
      </c>
      <c r="F5314" s="2" t="s">
        <v>14</v>
      </c>
      <c r="G5314" s="2" t="s">
        <v>15</v>
      </c>
      <c r="H5314" s="7">
        <v>18227.04</v>
      </c>
      <c r="I5314" s="3">
        <v>45632</v>
      </c>
      <c r="J5314" s="3" t="str">
        <f>TEXT(NIgerian_Fintech[[#This Row],[TransactionDate]], "JJJJ")</f>
        <v>2024</v>
      </c>
      <c r="K5314" s="3" t="str">
        <f>TEXT(NIgerian_Fintech[[#This Row],[TransactionDate]], "MMMM")</f>
        <v>December</v>
      </c>
      <c r="L5314" s="3" t="str">
        <f>TEXT(NIgerian_Fintech[[#This Row],[TransactionDate]], "MM")</f>
        <v>12</v>
      </c>
      <c r="M5314" s="3" t="str">
        <f>TEXT(NIgerian_Fintech[[#This Row],[TransactionDate]], "tttt")</f>
        <v>Friday</v>
      </c>
      <c r="N5314" s="2" t="s">
        <v>16</v>
      </c>
    </row>
    <row r="5315" spans="1:14" ht="14.5" x14ac:dyDescent="0.35">
      <c r="A5315" s="2" t="s">
        <v>10660</v>
      </c>
      <c r="B5315" s="2" t="s">
        <v>10661</v>
      </c>
      <c r="C5315" s="2">
        <v>49</v>
      </c>
      <c r="D5315" s="2" t="s">
        <v>39</v>
      </c>
      <c r="E5315" s="2" t="s">
        <v>29</v>
      </c>
      <c r="F5315" s="2" t="s">
        <v>35</v>
      </c>
      <c r="G5315" s="2" t="s">
        <v>20</v>
      </c>
      <c r="H5315" s="7">
        <v>9007.56</v>
      </c>
      <c r="I5315" s="3">
        <v>45557</v>
      </c>
      <c r="J5315" s="3" t="str">
        <f>TEXT(NIgerian_Fintech[[#This Row],[TransactionDate]], "JJJJ")</f>
        <v>2024</v>
      </c>
      <c r="K5315" s="3" t="str">
        <f>TEXT(NIgerian_Fintech[[#This Row],[TransactionDate]], "MMMM")</f>
        <v>September</v>
      </c>
      <c r="L5315" s="3" t="str">
        <f>TEXT(NIgerian_Fintech[[#This Row],[TransactionDate]], "MM")</f>
        <v>09</v>
      </c>
      <c r="M5315" s="3" t="str">
        <f>TEXT(NIgerian_Fintech[[#This Row],[TransactionDate]], "tttt")</f>
        <v>Sunday</v>
      </c>
      <c r="N5315" s="2" t="s">
        <v>16</v>
      </c>
    </row>
    <row r="5316" spans="1:14" ht="14.5" x14ac:dyDescent="0.35">
      <c r="A5316" s="2" t="s">
        <v>10662</v>
      </c>
      <c r="B5316" s="2" t="s">
        <v>10663</v>
      </c>
      <c r="C5316" s="2">
        <v>46</v>
      </c>
      <c r="D5316" s="2" t="s">
        <v>39</v>
      </c>
      <c r="E5316" s="2" t="s">
        <v>13</v>
      </c>
      <c r="F5316" s="2" t="s">
        <v>14</v>
      </c>
      <c r="G5316" s="2" t="s">
        <v>20</v>
      </c>
      <c r="H5316" s="7">
        <v>1229.3</v>
      </c>
      <c r="I5316" s="3">
        <v>45304</v>
      </c>
      <c r="J5316" s="3" t="str">
        <f>TEXT(NIgerian_Fintech[[#This Row],[TransactionDate]], "JJJJ")</f>
        <v>2024</v>
      </c>
      <c r="K5316" s="3" t="str">
        <f>TEXT(NIgerian_Fintech[[#This Row],[TransactionDate]], "MMMM")</f>
        <v>January</v>
      </c>
      <c r="L5316" s="3" t="str">
        <f>TEXT(NIgerian_Fintech[[#This Row],[TransactionDate]], "MM")</f>
        <v>01</v>
      </c>
      <c r="M5316" s="3" t="str">
        <f>TEXT(NIgerian_Fintech[[#This Row],[TransactionDate]], "tttt")</f>
        <v>Saturday</v>
      </c>
      <c r="N5316" s="2" t="s">
        <v>16</v>
      </c>
    </row>
    <row r="5317" spans="1:14" ht="14.5" x14ac:dyDescent="0.35">
      <c r="A5317" s="2" t="s">
        <v>10664</v>
      </c>
      <c r="B5317" s="2" t="s">
        <v>10665</v>
      </c>
      <c r="C5317" s="2">
        <v>63</v>
      </c>
      <c r="D5317" s="2" t="s">
        <v>39</v>
      </c>
      <c r="E5317" s="2" t="s">
        <v>93</v>
      </c>
      <c r="F5317" s="2" t="s">
        <v>14</v>
      </c>
      <c r="G5317" s="2" t="s">
        <v>36</v>
      </c>
      <c r="H5317" s="7">
        <v>3752.13</v>
      </c>
      <c r="I5317" s="3">
        <v>45117</v>
      </c>
      <c r="J5317" s="3" t="str">
        <f>TEXT(NIgerian_Fintech[[#This Row],[TransactionDate]], "JJJJ")</f>
        <v>2023</v>
      </c>
      <c r="K5317" s="3" t="str">
        <f>TEXT(NIgerian_Fintech[[#This Row],[TransactionDate]], "MMMM")</f>
        <v>July</v>
      </c>
      <c r="L5317" s="3" t="str">
        <f>TEXT(NIgerian_Fintech[[#This Row],[TransactionDate]], "MM")</f>
        <v>07</v>
      </c>
      <c r="M5317" s="3" t="str">
        <f>TEXT(NIgerian_Fintech[[#This Row],[TransactionDate]], "tttt")</f>
        <v>Monday</v>
      </c>
      <c r="N5317" s="2" t="s">
        <v>16</v>
      </c>
    </row>
    <row r="5318" spans="1:14" ht="14.5" x14ac:dyDescent="0.35">
      <c r="A5318" s="2" t="s">
        <v>10666</v>
      </c>
      <c r="B5318" s="2" t="s">
        <v>10667</v>
      </c>
      <c r="C5318" s="2">
        <v>47</v>
      </c>
      <c r="D5318" s="2" t="s">
        <v>12</v>
      </c>
      <c r="E5318" s="2" t="s">
        <v>93</v>
      </c>
      <c r="F5318" s="2" t="s">
        <v>55</v>
      </c>
      <c r="G5318" s="2" t="s">
        <v>30</v>
      </c>
      <c r="H5318" s="7">
        <v>6453.38</v>
      </c>
      <c r="I5318" s="3">
        <v>45591</v>
      </c>
      <c r="J5318" s="3" t="str">
        <f>TEXT(NIgerian_Fintech[[#This Row],[TransactionDate]], "JJJJ")</f>
        <v>2024</v>
      </c>
      <c r="K5318" s="3" t="str">
        <f>TEXT(NIgerian_Fintech[[#This Row],[TransactionDate]], "MMMM")</f>
        <v>October</v>
      </c>
      <c r="L5318" s="3" t="str">
        <f>TEXT(NIgerian_Fintech[[#This Row],[TransactionDate]], "MM")</f>
        <v>10</v>
      </c>
      <c r="M5318" s="3" t="str">
        <f>TEXT(NIgerian_Fintech[[#This Row],[TransactionDate]], "tttt")</f>
        <v>Saturday</v>
      </c>
      <c r="N5318" s="2" t="s">
        <v>16</v>
      </c>
    </row>
    <row r="5319" spans="1:14" ht="14.5" x14ac:dyDescent="0.35">
      <c r="A5319" s="2" t="s">
        <v>10668</v>
      </c>
      <c r="B5319" s="2" t="s">
        <v>10669</v>
      </c>
      <c r="C5319" s="2">
        <v>35</v>
      </c>
      <c r="D5319" s="2" t="s">
        <v>12</v>
      </c>
      <c r="E5319" s="2" t="s">
        <v>24</v>
      </c>
      <c r="F5319" s="2" t="s">
        <v>49</v>
      </c>
      <c r="G5319" s="2" t="s">
        <v>36</v>
      </c>
      <c r="H5319" s="7">
        <v>11306.06</v>
      </c>
      <c r="I5319" s="3">
        <v>45417</v>
      </c>
      <c r="J5319" s="3" t="str">
        <f>TEXT(NIgerian_Fintech[[#This Row],[TransactionDate]], "JJJJ")</f>
        <v>2024</v>
      </c>
      <c r="K5319" s="3" t="str">
        <f>TEXT(NIgerian_Fintech[[#This Row],[TransactionDate]], "MMMM")</f>
        <v>May</v>
      </c>
      <c r="L5319" s="3" t="str">
        <f>TEXT(NIgerian_Fintech[[#This Row],[TransactionDate]], "MM")</f>
        <v>05</v>
      </c>
      <c r="M5319" s="3" t="str">
        <f>TEXT(NIgerian_Fintech[[#This Row],[TransactionDate]], "tttt")</f>
        <v>Sunday</v>
      </c>
      <c r="N5319" s="2" t="s">
        <v>16</v>
      </c>
    </row>
    <row r="5320" spans="1:14" ht="14.5" x14ac:dyDescent="0.35">
      <c r="A5320" s="2" t="s">
        <v>10670</v>
      </c>
      <c r="B5320" s="2" t="s">
        <v>10671</v>
      </c>
      <c r="C5320" s="2">
        <v>30</v>
      </c>
      <c r="D5320" s="2" t="s">
        <v>39</v>
      </c>
      <c r="E5320" s="2" t="s">
        <v>24</v>
      </c>
      <c r="F5320" s="2" t="s">
        <v>14</v>
      </c>
      <c r="G5320" s="2" t="s">
        <v>36</v>
      </c>
      <c r="H5320" s="7">
        <v>3861.44</v>
      </c>
      <c r="I5320" s="3">
        <v>45331</v>
      </c>
      <c r="J5320" s="3" t="str">
        <f>TEXT(NIgerian_Fintech[[#This Row],[TransactionDate]], "JJJJ")</f>
        <v>2024</v>
      </c>
      <c r="K5320" s="3" t="str">
        <f>TEXT(NIgerian_Fintech[[#This Row],[TransactionDate]], "MMMM")</f>
        <v>February</v>
      </c>
      <c r="L5320" s="3" t="str">
        <f>TEXT(NIgerian_Fintech[[#This Row],[TransactionDate]], "MM")</f>
        <v>02</v>
      </c>
      <c r="M5320" s="3" t="str">
        <f>TEXT(NIgerian_Fintech[[#This Row],[TransactionDate]], "tttt")</f>
        <v>Friday</v>
      </c>
      <c r="N5320" s="2" t="s">
        <v>16</v>
      </c>
    </row>
    <row r="5321" spans="1:14" ht="14.5" x14ac:dyDescent="0.35">
      <c r="A5321" s="2" t="s">
        <v>10672</v>
      </c>
      <c r="B5321" s="2" t="s">
        <v>10673</v>
      </c>
      <c r="C5321" s="2">
        <v>60</v>
      </c>
      <c r="D5321" s="2" t="s">
        <v>12</v>
      </c>
      <c r="E5321" s="2" t="s">
        <v>42</v>
      </c>
      <c r="F5321" s="2" t="s">
        <v>35</v>
      </c>
      <c r="G5321" s="2" t="s">
        <v>30</v>
      </c>
      <c r="H5321" s="7">
        <v>18344.02</v>
      </c>
      <c r="I5321" s="3">
        <v>45198</v>
      </c>
      <c r="J5321" s="3" t="str">
        <f>TEXT(NIgerian_Fintech[[#This Row],[TransactionDate]], "JJJJ")</f>
        <v>2023</v>
      </c>
      <c r="K5321" s="3" t="str">
        <f>TEXT(NIgerian_Fintech[[#This Row],[TransactionDate]], "MMMM")</f>
        <v>September</v>
      </c>
      <c r="L5321" s="3" t="str">
        <f>TEXT(NIgerian_Fintech[[#This Row],[TransactionDate]], "MM")</f>
        <v>09</v>
      </c>
      <c r="M5321" s="3" t="str">
        <f>TEXT(NIgerian_Fintech[[#This Row],[TransactionDate]], "tttt")</f>
        <v>Friday</v>
      </c>
      <c r="N5321" s="2" t="s">
        <v>16</v>
      </c>
    </row>
    <row r="5322" spans="1:14" ht="14.5" x14ac:dyDescent="0.35">
      <c r="A5322" s="2" t="s">
        <v>10674</v>
      </c>
      <c r="B5322" s="2" t="s">
        <v>10675</v>
      </c>
      <c r="C5322" s="2">
        <v>38</v>
      </c>
      <c r="D5322" s="2" t="s">
        <v>39</v>
      </c>
      <c r="E5322" s="2" t="s">
        <v>42</v>
      </c>
      <c r="F5322" s="2" t="s">
        <v>49</v>
      </c>
      <c r="G5322" s="2" t="s">
        <v>26</v>
      </c>
      <c r="H5322" s="7">
        <v>4648.8</v>
      </c>
      <c r="I5322" s="3">
        <v>45570</v>
      </c>
      <c r="J5322" s="3" t="str">
        <f>TEXT(NIgerian_Fintech[[#This Row],[TransactionDate]], "JJJJ")</f>
        <v>2024</v>
      </c>
      <c r="K5322" s="3" t="str">
        <f>TEXT(NIgerian_Fintech[[#This Row],[TransactionDate]], "MMMM")</f>
        <v>October</v>
      </c>
      <c r="L5322" s="3" t="str">
        <f>TEXT(NIgerian_Fintech[[#This Row],[TransactionDate]], "MM")</f>
        <v>10</v>
      </c>
      <c r="M5322" s="3" t="str">
        <f>TEXT(NIgerian_Fintech[[#This Row],[TransactionDate]], "tttt")</f>
        <v>Saturday</v>
      </c>
      <c r="N5322" s="2" t="s">
        <v>16</v>
      </c>
    </row>
    <row r="5323" spans="1:14" ht="14.5" x14ac:dyDescent="0.35">
      <c r="A5323" s="2" t="s">
        <v>10676</v>
      </c>
      <c r="B5323" s="2" t="s">
        <v>10677</v>
      </c>
      <c r="C5323" s="2">
        <v>47</v>
      </c>
      <c r="D5323" s="2" t="s">
        <v>12</v>
      </c>
      <c r="E5323" s="2" t="s">
        <v>93</v>
      </c>
      <c r="F5323" s="2" t="s">
        <v>25</v>
      </c>
      <c r="G5323" s="2" t="s">
        <v>26</v>
      </c>
      <c r="H5323" s="7">
        <v>437.81</v>
      </c>
      <c r="I5323" s="3">
        <v>45356</v>
      </c>
      <c r="J5323" s="3" t="str">
        <f>TEXT(NIgerian_Fintech[[#This Row],[TransactionDate]], "JJJJ")</f>
        <v>2024</v>
      </c>
      <c r="K5323" s="3" t="str">
        <f>TEXT(NIgerian_Fintech[[#This Row],[TransactionDate]], "MMMM")</f>
        <v>March</v>
      </c>
      <c r="L5323" s="3" t="str">
        <f>TEXT(NIgerian_Fintech[[#This Row],[TransactionDate]], "MM")</f>
        <v>03</v>
      </c>
      <c r="M5323" s="3" t="str">
        <f>TEXT(NIgerian_Fintech[[#This Row],[TransactionDate]], "tttt")</f>
        <v>Tuesday</v>
      </c>
      <c r="N5323" s="2" t="s">
        <v>16</v>
      </c>
    </row>
    <row r="5324" spans="1:14" ht="14.5" x14ac:dyDescent="0.35">
      <c r="A5324" s="2" t="s">
        <v>10678</v>
      </c>
      <c r="B5324" s="2" t="s">
        <v>10679</v>
      </c>
      <c r="C5324" s="2">
        <v>38</v>
      </c>
      <c r="D5324" s="2" t="s">
        <v>12</v>
      </c>
      <c r="E5324" s="2" t="s">
        <v>93</v>
      </c>
      <c r="F5324" s="2" t="s">
        <v>55</v>
      </c>
      <c r="G5324" s="2" t="s">
        <v>15</v>
      </c>
      <c r="H5324" s="7">
        <v>15798.52</v>
      </c>
      <c r="I5324" s="3">
        <v>45446</v>
      </c>
      <c r="J5324" s="3" t="str">
        <f>TEXT(NIgerian_Fintech[[#This Row],[TransactionDate]], "JJJJ")</f>
        <v>2024</v>
      </c>
      <c r="K5324" s="3" t="str">
        <f>TEXT(NIgerian_Fintech[[#This Row],[TransactionDate]], "MMMM")</f>
        <v>June</v>
      </c>
      <c r="L5324" s="3" t="str">
        <f>TEXT(NIgerian_Fintech[[#This Row],[TransactionDate]], "MM")</f>
        <v>06</v>
      </c>
      <c r="M5324" s="3" t="str">
        <f>TEXT(NIgerian_Fintech[[#This Row],[TransactionDate]], "tttt")</f>
        <v>Monday</v>
      </c>
      <c r="N5324" s="2" t="s">
        <v>16</v>
      </c>
    </row>
    <row r="5325" spans="1:14" ht="14.5" x14ac:dyDescent="0.35">
      <c r="A5325" s="2" t="s">
        <v>10680</v>
      </c>
      <c r="B5325" s="2" t="s">
        <v>10681</v>
      </c>
      <c r="C5325" s="2">
        <v>34</v>
      </c>
      <c r="D5325" s="2" t="s">
        <v>39</v>
      </c>
      <c r="E5325" s="2" t="s">
        <v>29</v>
      </c>
      <c r="F5325" s="2" t="s">
        <v>49</v>
      </c>
      <c r="G5325" s="2" t="s">
        <v>26</v>
      </c>
      <c r="H5325" s="7">
        <v>10334.52</v>
      </c>
      <c r="I5325" s="3">
        <v>45572</v>
      </c>
      <c r="J5325" s="3" t="str">
        <f>TEXT(NIgerian_Fintech[[#This Row],[TransactionDate]], "JJJJ")</f>
        <v>2024</v>
      </c>
      <c r="K5325" s="3" t="str">
        <f>TEXT(NIgerian_Fintech[[#This Row],[TransactionDate]], "MMMM")</f>
        <v>October</v>
      </c>
      <c r="L5325" s="3" t="str">
        <f>TEXT(NIgerian_Fintech[[#This Row],[TransactionDate]], "MM")</f>
        <v>10</v>
      </c>
      <c r="M5325" s="3" t="str">
        <f>TEXT(NIgerian_Fintech[[#This Row],[TransactionDate]], "tttt")</f>
        <v>Monday</v>
      </c>
      <c r="N5325" s="2" t="s">
        <v>16</v>
      </c>
    </row>
    <row r="5326" spans="1:14" ht="14.5" x14ac:dyDescent="0.35">
      <c r="A5326" s="2" t="s">
        <v>10682</v>
      </c>
      <c r="B5326" s="2" t="s">
        <v>10683</v>
      </c>
      <c r="C5326" s="2">
        <v>57</v>
      </c>
      <c r="D5326" s="2" t="s">
        <v>12</v>
      </c>
      <c r="E5326" s="2" t="s">
        <v>64</v>
      </c>
      <c r="F5326" s="2" t="s">
        <v>49</v>
      </c>
      <c r="G5326" s="2" t="s">
        <v>20</v>
      </c>
      <c r="H5326" s="7">
        <v>16192.69</v>
      </c>
      <c r="I5326" s="3">
        <v>45310</v>
      </c>
      <c r="J5326" s="3" t="str">
        <f>TEXT(NIgerian_Fintech[[#This Row],[TransactionDate]], "JJJJ")</f>
        <v>2024</v>
      </c>
      <c r="K5326" s="3" t="str">
        <f>TEXT(NIgerian_Fintech[[#This Row],[TransactionDate]], "MMMM")</f>
        <v>January</v>
      </c>
      <c r="L5326" s="3" t="str">
        <f>TEXT(NIgerian_Fintech[[#This Row],[TransactionDate]], "MM")</f>
        <v>01</v>
      </c>
      <c r="M5326" s="3" t="str">
        <f>TEXT(NIgerian_Fintech[[#This Row],[TransactionDate]], "tttt")</f>
        <v>Friday</v>
      </c>
      <c r="N5326" s="2" t="s">
        <v>21</v>
      </c>
    </row>
    <row r="5327" spans="1:14" ht="14.5" x14ac:dyDescent="0.35">
      <c r="A5327" s="2" t="s">
        <v>10684</v>
      </c>
      <c r="B5327" s="2" t="s">
        <v>10685</v>
      </c>
      <c r="C5327" s="2">
        <v>36</v>
      </c>
      <c r="D5327" s="2" t="s">
        <v>12</v>
      </c>
      <c r="E5327" s="2" t="s">
        <v>42</v>
      </c>
      <c r="F5327" s="2" t="s">
        <v>14</v>
      </c>
      <c r="G5327" s="2" t="s">
        <v>36</v>
      </c>
      <c r="H5327" s="7">
        <v>4290.76</v>
      </c>
      <c r="I5327" s="3">
        <v>45118</v>
      </c>
      <c r="J5327" s="3" t="str">
        <f>TEXT(NIgerian_Fintech[[#This Row],[TransactionDate]], "JJJJ")</f>
        <v>2023</v>
      </c>
      <c r="K5327" s="3" t="str">
        <f>TEXT(NIgerian_Fintech[[#This Row],[TransactionDate]], "MMMM")</f>
        <v>July</v>
      </c>
      <c r="L5327" s="3" t="str">
        <f>TEXT(NIgerian_Fintech[[#This Row],[TransactionDate]], "MM")</f>
        <v>07</v>
      </c>
      <c r="M5327" s="3" t="str">
        <f>TEXT(NIgerian_Fintech[[#This Row],[TransactionDate]], "tttt")</f>
        <v>Tuesday</v>
      </c>
      <c r="N5327" s="2" t="s">
        <v>16</v>
      </c>
    </row>
    <row r="5328" spans="1:14" ht="14.5" x14ac:dyDescent="0.35">
      <c r="A5328" s="2" t="s">
        <v>10686</v>
      </c>
      <c r="B5328" s="2" t="s">
        <v>10687</v>
      </c>
      <c r="C5328" s="2">
        <v>32</v>
      </c>
      <c r="D5328" s="2" t="s">
        <v>12</v>
      </c>
      <c r="E5328" s="2" t="s">
        <v>93</v>
      </c>
      <c r="F5328" s="2" t="s">
        <v>35</v>
      </c>
      <c r="G5328" s="2" t="s">
        <v>15</v>
      </c>
      <c r="H5328" s="7">
        <v>177.87</v>
      </c>
      <c r="I5328" s="3">
        <v>45529</v>
      </c>
      <c r="J5328" s="3" t="str">
        <f>TEXT(NIgerian_Fintech[[#This Row],[TransactionDate]], "JJJJ")</f>
        <v>2024</v>
      </c>
      <c r="K5328" s="3" t="str">
        <f>TEXT(NIgerian_Fintech[[#This Row],[TransactionDate]], "MMMM")</f>
        <v>August</v>
      </c>
      <c r="L5328" s="3" t="str">
        <f>TEXT(NIgerian_Fintech[[#This Row],[TransactionDate]], "MM")</f>
        <v>08</v>
      </c>
      <c r="M5328" s="3" t="str">
        <f>TEXT(NIgerian_Fintech[[#This Row],[TransactionDate]], "tttt")</f>
        <v>Sunday</v>
      </c>
      <c r="N5328" s="2" t="s">
        <v>16</v>
      </c>
    </row>
    <row r="5329" spans="1:14" ht="14.5" x14ac:dyDescent="0.35">
      <c r="A5329" s="2" t="s">
        <v>10688</v>
      </c>
      <c r="B5329" s="2" t="s">
        <v>10689</v>
      </c>
      <c r="C5329" s="2">
        <v>26</v>
      </c>
      <c r="D5329" s="2" t="s">
        <v>12</v>
      </c>
      <c r="E5329" s="2" t="s">
        <v>29</v>
      </c>
      <c r="F5329" s="2" t="s">
        <v>14</v>
      </c>
      <c r="G5329" s="2" t="s">
        <v>36</v>
      </c>
      <c r="H5329" s="7">
        <v>766.14</v>
      </c>
      <c r="I5329" s="3">
        <v>45361</v>
      </c>
      <c r="J5329" s="3" t="str">
        <f>TEXT(NIgerian_Fintech[[#This Row],[TransactionDate]], "JJJJ")</f>
        <v>2024</v>
      </c>
      <c r="K5329" s="3" t="str">
        <f>TEXT(NIgerian_Fintech[[#This Row],[TransactionDate]], "MMMM")</f>
        <v>March</v>
      </c>
      <c r="L5329" s="3" t="str">
        <f>TEXT(NIgerian_Fintech[[#This Row],[TransactionDate]], "MM")</f>
        <v>03</v>
      </c>
      <c r="M5329" s="3" t="str">
        <f>TEXT(NIgerian_Fintech[[#This Row],[TransactionDate]], "tttt")</f>
        <v>Sunday</v>
      </c>
      <c r="N5329" s="2" t="s">
        <v>16</v>
      </c>
    </row>
    <row r="5330" spans="1:14" ht="14.5" x14ac:dyDescent="0.35">
      <c r="A5330" s="2" t="s">
        <v>10690</v>
      </c>
      <c r="B5330" s="2" t="s">
        <v>10691</v>
      </c>
      <c r="C5330" s="2">
        <v>27</v>
      </c>
      <c r="D5330" s="2" t="s">
        <v>12</v>
      </c>
      <c r="E5330" s="2" t="s">
        <v>74</v>
      </c>
      <c r="F5330" s="2" t="s">
        <v>35</v>
      </c>
      <c r="G5330" s="2" t="s">
        <v>30</v>
      </c>
      <c r="H5330" s="7">
        <v>1185.5899999999999</v>
      </c>
      <c r="I5330" s="3">
        <v>44989</v>
      </c>
      <c r="J5330" s="3" t="str">
        <f>TEXT(NIgerian_Fintech[[#This Row],[TransactionDate]], "JJJJ")</f>
        <v>2023</v>
      </c>
      <c r="K5330" s="3" t="str">
        <f>TEXT(NIgerian_Fintech[[#This Row],[TransactionDate]], "MMMM")</f>
        <v>March</v>
      </c>
      <c r="L5330" s="3" t="str">
        <f>TEXT(NIgerian_Fintech[[#This Row],[TransactionDate]], "MM")</f>
        <v>03</v>
      </c>
      <c r="M5330" s="3" t="str">
        <f>TEXT(NIgerian_Fintech[[#This Row],[TransactionDate]], "tttt")</f>
        <v>Saturday</v>
      </c>
      <c r="N5330" s="2" t="s">
        <v>16</v>
      </c>
    </row>
    <row r="5331" spans="1:14" ht="14.5" x14ac:dyDescent="0.35">
      <c r="A5331" s="2" t="s">
        <v>10692</v>
      </c>
      <c r="B5331" s="2" t="s">
        <v>10693</v>
      </c>
      <c r="C5331" s="2">
        <v>61</v>
      </c>
      <c r="D5331" s="2" t="s">
        <v>39</v>
      </c>
      <c r="E5331" s="2" t="s">
        <v>93</v>
      </c>
      <c r="F5331" s="2" t="s">
        <v>55</v>
      </c>
      <c r="G5331" s="2" t="s">
        <v>26</v>
      </c>
      <c r="H5331" s="7">
        <v>16355.13</v>
      </c>
      <c r="I5331" s="3">
        <v>45142</v>
      </c>
      <c r="J5331" s="3" t="str">
        <f>TEXT(NIgerian_Fintech[[#This Row],[TransactionDate]], "JJJJ")</f>
        <v>2023</v>
      </c>
      <c r="K5331" s="3" t="str">
        <f>TEXT(NIgerian_Fintech[[#This Row],[TransactionDate]], "MMMM")</f>
        <v>August</v>
      </c>
      <c r="L5331" s="3" t="str">
        <f>TEXT(NIgerian_Fintech[[#This Row],[TransactionDate]], "MM")</f>
        <v>08</v>
      </c>
      <c r="M5331" s="3" t="str">
        <f>TEXT(NIgerian_Fintech[[#This Row],[TransactionDate]], "tttt")</f>
        <v>Friday</v>
      </c>
      <c r="N5331" s="2" t="s">
        <v>16</v>
      </c>
    </row>
    <row r="5332" spans="1:14" ht="14.5" x14ac:dyDescent="0.35">
      <c r="A5332" s="2" t="s">
        <v>10694</v>
      </c>
      <c r="B5332" s="2" t="s">
        <v>10695</v>
      </c>
      <c r="C5332" s="2">
        <v>48</v>
      </c>
      <c r="D5332" s="2" t="s">
        <v>12</v>
      </c>
      <c r="E5332" s="2" t="s">
        <v>13</v>
      </c>
      <c r="F5332" s="2" t="s">
        <v>49</v>
      </c>
      <c r="G5332" s="2" t="s">
        <v>30</v>
      </c>
      <c r="H5332" s="7">
        <v>3587.27</v>
      </c>
      <c r="I5332" s="3">
        <v>45060</v>
      </c>
      <c r="J5332" s="3" t="str">
        <f>TEXT(NIgerian_Fintech[[#This Row],[TransactionDate]], "JJJJ")</f>
        <v>2023</v>
      </c>
      <c r="K5332" s="3" t="str">
        <f>TEXT(NIgerian_Fintech[[#This Row],[TransactionDate]], "MMMM")</f>
        <v>May</v>
      </c>
      <c r="L5332" s="3" t="str">
        <f>TEXT(NIgerian_Fintech[[#This Row],[TransactionDate]], "MM")</f>
        <v>05</v>
      </c>
      <c r="M5332" s="3" t="str">
        <f>TEXT(NIgerian_Fintech[[#This Row],[TransactionDate]], "tttt")</f>
        <v>Sunday</v>
      </c>
      <c r="N5332" s="2" t="s">
        <v>16</v>
      </c>
    </row>
    <row r="5333" spans="1:14" ht="14.5" x14ac:dyDescent="0.35">
      <c r="A5333" s="2" t="s">
        <v>10696</v>
      </c>
      <c r="B5333" s="2" t="s">
        <v>10697</v>
      </c>
      <c r="C5333" s="2">
        <v>40</v>
      </c>
      <c r="D5333" s="2" t="s">
        <v>39</v>
      </c>
      <c r="E5333" s="2" t="s">
        <v>13</v>
      </c>
      <c r="F5333" s="2" t="s">
        <v>19</v>
      </c>
      <c r="G5333" s="2" t="s">
        <v>15</v>
      </c>
      <c r="H5333" s="7">
        <v>61651.08</v>
      </c>
      <c r="I5333" s="3">
        <v>45545</v>
      </c>
      <c r="J5333" s="3" t="str">
        <f>TEXT(NIgerian_Fintech[[#This Row],[TransactionDate]], "JJJJ")</f>
        <v>2024</v>
      </c>
      <c r="K5333" s="3" t="str">
        <f>TEXT(NIgerian_Fintech[[#This Row],[TransactionDate]], "MMMM")</f>
        <v>September</v>
      </c>
      <c r="L5333" s="3" t="str">
        <f>TEXT(NIgerian_Fintech[[#This Row],[TransactionDate]], "MM")</f>
        <v>09</v>
      </c>
      <c r="M5333" s="3" t="str">
        <f>TEXT(NIgerian_Fintech[[#This Row],[TransactionDate]], "tttt")</f>
        <v>Tuesday</v>
      </c>
      <c r="N5333" s="2" t="s">
        <v>16</v>
      </c>
    </row>
    <row r="5334" spans="1:14" ht="14.5" x14ac:dyDescent="0.35">
      <c r="A5334" s="2" t="s">
        <v>10698</v>
      </c>
      <c r="B5334" s="2" t="s">
        <v>10699</v>
      </c>
      <c r="C5334" s="2">
        <v>47</v>
      </c>
      <c r="D5334" s="2" t="s">
        <v>12</v>
      </c>
      <c r="E5334" s="2" t="s">
        <v>74</v>
      </c>
      <c r="F5334" s="2" t="s">
        <v>35</v>
      </c>
      <c r="G5334" s="2" t="s">
        <v>20</v>
      </c>
      <c r="H5334" s="7">
        <v>14204.24</v>
      </c>
      <c r="I5334" s="3">
        <v>45087</v>
      </c>
      <c r="J5334" s="3" t="str">
        <f>TEXT(NIgerian_Fintech[[#This Row],[TransactionDate]], "JJJJ")</f>
        <v>2023</v>
      </c>
      <c r="K5334" s="3" t="str">
        <f>TEXT(NIgerian_Fintech[[#This Row],[TransactionDate]], "MMMM")</f>
        <v>June</v>
      </c>
      <c r="L5334" s="3" t="str">
        <f>TEXT(NIgerian_Fintech[[#This Row],[TransactionDate]], "MM")</f>
        <v>06</v>
      </c>
      <c r="M5334" s="3" t="str">
        <f>TEXT(NIgerian_Fintech[[#This Row],[TransactionDate]], "tttt")</f>
        <v>Saturday</v>
      </c>
      <c r="N5334" s="2" t="s">
        <v>16</v>
      </c>
    </row>
    <row r="5335" spans="1:14" ht="14.5" x14ac:dyDescent="0.35">
      <c r="A5335" s="2" t="s">
        <v>10700</v>
      </c>
      <c r="B5335" s="2" t="s">
        <v>10701</v>
      </c>
      <c r="C5335" s="2">
        <v>50</v>
      </c>
      <c r="D5335" s="2" t="s">
        <v>12</v>
      </c>
      <c r="E5335" s="2" t="s">
        <v>24</v>
      </c>
      <c r="F5335" s="2" t="s">
        <v>35</v>
      </c>
      <c r="G5335" s="2" t="s">
        <v>26</v>
      </c>
      <c r="H5335" s="7">
        <v>9191.82</v>
      </c>
      <c r="I5335" s="3">
        <v>45184</v>
      </c>
      <c r="J5335" s="3" t="str">
        <f>TEXT(NIgerian_Fintech[[#This Row],[TransactionDate]], "JJJJ")</f>
        <v>2023</v>
      </c>
      <c r="K5335" s="3" t="str">
        <f>TEXT(NIgerian_Fintech[[#This Row],[TransactionDate]], "MMMM")</f>
        <v>September</v>
      </c>
      <c r="L5335" s="3" t="str">
        <f>TEXT(NIgerian_Fintech[[#This Row],[TransactionDate]], "MM")</f>
        <v>09</v>
      </c>
      <c r="M5335" s="3" t="str">
        <f>TEXT(NIgerian_Fintech[[#This Row],[TransactionDate]], "tttt")</f>
        <v>Friday</v>
      </c>
      <c r="N5335" s="2" t="s">
        <v>16</v>
      </c>
    </row>
    <row r="5336" spans="1:14" ht="14.5" x14ac:dyDescent="0.35">
      <c r="A5336" s="2" t="s">
        <v>10702</v>
      </c>
      <c r="B5336" s="2" t="s">
        <v>10703</v>
      </c>
      <c r="C5336" s="2">
        <v>26</v>
      </c>
      <c r="D5336" s="2" t="s">
        <v>39</v>
      </c>
      <c r="E5336" s="2" t="s">
        <v>64</v>
      </c>
      <c r="F5336" s="2" t="s">
        <v>14</v>
      </c>
      <c r="G5336" s="2" t="s">
        <v>30</v>
      </c>
      <c r="H5336" s="7">
        <v>41116.58</v>
      </c>
      <c r="I5336" s="3">
        <v>45351</v>
      </c>
      <c r="J5336" s="3" t="str">
        <f>TEXT(NIgerian_Fintech[[#This Row],[TransactionDate]], "JJJJ")</f>
        <v>2024</v>
      </c>
      <c r="K5336" s="3" t="str">
        <f>TEXT(NIgerian_Fintech[[#This Row],[TransactionDate]], "MMMM")</f>
        <v>February</v>
      </c>
      <c r="L5336" s="3" t="str">
        <f>TEXT(NIgerian_Fintech[[#This Row],[TransactionDate]], "MM")</f>
        <v>02</v>
      </c>
      <c r="M5336" s="3" t="str">
        <f>TEXT(NIgerian_Fintech[[#This Row],[TransactionDate]], "tttt")</f>
        <v>Thursday</v>
      </c>
      <c r="N5336" s="2" t="s">
        <v>16</v>
      </c>
    </row>
    <row r="5337" spans="1:14" ht="14.5" x14ac:dyDescent="0.35">
      <c r="A5337" s="2" t="s">
        <v>10704</v>
      </c>
      <c r="B5337" s="2" t="s">
        <v>10705</v>
      </c>
      <c r="C5337" s="2">
        <v>64</v>
      </c>
      <c r="D5337" s="2" t="s">
        <v>39</v>
      </c>
      <c r="E5337" s="2" t="s">
        <v>24</v>
      </c>
      <c r="F5337" s="2" t="s">
        <v>14</v>
      </c>
      <c r="G5337" s="2" t="s">
        <v>26</v>
      </c>
      <c r="H5337" s="7">
        <v>3802.49</v>
      </c>
      <c r="I5337" s="3">
        <v>45454</v>
      </c>
      <c r="J5337" s="3" t="str">
        <f>TEXT(NIgerian_Fintech[[#This Row],[TransactionDate]], "JJJJ")</f>
        <v>2024</v>
      </c>
      <c r="K5337" s="3" t="str">
        <f>TEXT(NIgerian_Fintech[[#This Row],[TransactionDate]], "MMMM")</f>
        <v>June</v>
      </c>
      <c r="L5337" s="3" t="str">
        <f>TEXT(NIgerian_Fintech[[#This Row],[TransactionDate]], "MM")</f>
        <v>06</v>
      </c>
      <c r="M5337" s="3" t="str">
        <f>TEXT(NIgerian_Fintech[[#This Row],[TransactionDate]], "tttt")</f>
        <v>Tuesday</v>
      </c>
      <c r="N5337" s="2" t="s">
        <v>69</v>
      </c>
    </row>
    <row r="5338" spans="1:14" ht="14.5" x14ac:dyDescent="0.35">
      <c r="A5338" s="2" t="s">
        <v>10706</v>
      </c>
      <c r="B5338" s="2" t="s">
        <v>10707</v>
      </c>
      <c r="C5338" s="2">
        <v>18</v>
      </c>
      <c r="D5338" s="2" t="s">
        <v>12</v>
      </c>
      <c r="E5338" s="2" t="s">
        <v>42</v>
      </c>
      <c r="F5338" s="2" t="s">
        <v>25</v>
      </c>
      <c r="G5338" s="2" t="s">
        <v>36</v>
      </c>
      <c r="H5338" s="7">
        <v>1810.61</v>
      </c>
      <c r="I5338" s="3">
        <v>45284</v>
      </c>
      <c r="J5338" s="3" t="str">
        <f>TEXT(NIgerian_Fintech[[#This Row],[TransactionDate]], "JJJJ")</f>
        <v>2023</v>
      </c>
      <c r="K5338" s="3" t="str">
        <f>TEXT(NIgerian_Fintech[[#This Row],[TransactionDate]], "MMMM")</f>
        <v>December</v>
      </c>
      <c r="L5338" s="3" t="str">
        <f>TEXT(NIgerian_Fintech[[#This Row],[TransactionDate]], "MM")</f>
        <v>12</v>
      </c>
      <c r="M5338" s="3" t="str">
        <f>TEXT(NIgerian_Fintech[[#This Row],[TransactionDate]], "tttt")</f>
        <v>Sunday</v>
      </c>
      <c r="N5338" s="2" t="s">
        <v>16</v>
      </c>
    </row>
    <row r="5339" spans="1:14" ht="14.5" x14ac:dyDescent="0.35">
      <c r="A5339" s="2" t="s">
        <v>10708</v>
      </c>
      <c r="B5339" s="2" t="s">
        <v>10709</v>
      </c>
      <c r="C5339" s="2">
        <v>61</v>
      </c>
      <c r="D5339" s="2" t="s">
        <v>12</v>
      </c>
      <c r="E5339" s="2" t="s">
        <v>24</v>
      </c>
      <c r="F5339" s="2" t="s">
        <v>35</v>
      </c>
      <c r="G5339" s="2" t="s">
        <v>20</v>
      </c>
      <c r="H5339" s="7">
        <v>13366.4</v>
      </c>
      <c r="I5339" s="3">
        <v>45301</v>
      </c>
      <c r="J5339" s="3" t="str">
        <f>TEXT(NIgerian_Fintech[[#This Row],[TransactionDate]], "JJJJ")</f>
        <v>2024</v>
      </c>
      <c r="K5339" s="3" t="str">
        <f>TEXT(NIgerian_Fintech[[#This Row],[TransactionDate]], "MMMM")</f>
        <v>January</v>
      </c>
      <c r="L5339" s="3" t="str">
        <f>TEXT(NIgerian_Fintech[[#This Row],[TransactionDate]], "MM")</f>
        <v>01</v>
      </c>
      <c r="M5339" s="3" t="str">
        <f>TEXT(NIgerian_Fintech[[#This Row],[TransactionDate]], "tttt")</f>
        <v>Wednesday</v>
      </c>
      <c r="N5339" s="2" t="s">
        <v>16</v>
      </c>
    </row>
    <row r="5340" spans="1:14" ht="14.5" x14ac:dyDescent="0.35">
      <c r="A5340" s="2" t="s">
        <v>10710</v>
      </c>
      <c r="B5340" s="2" t="s">
        <v>10711</v>
      </c>
      <c r="C5340" s="2">
        <v>52</v>
      </c>
      <c r="D5340" s="2" t="s">
        <v>39</v>
      </c>
      <c r="E5340" s="2" t="s">
        <v>42</v>
      </c>
      <c r="F5340" s="2" t="s">
        <v>55</v>
      </c>
      <c r="G5340" s="2" t="s">
        <v>26</v>
      </c>
      <c r="H5340" s="7">
        <v>3258.46</v>
      </c>
      <c r="I5340" s="3">
        <v>45497</v>
      </c>
      <c r="J5340" s="3" t="str">
        <f>TEXT(NIgerian_Fintech[[#This Row],[TransactionDate]], "JJJJ")</f>
        <v>2024</v>
      </c>
      <c r="K5340" s="3" t="str">
        <f>TEXT(NIgerian_Fintech[[#This Row],[TransactionDate]], "MMMM")</f>
        <v>July</v>
      </c>
      <c r="L5340" s="3" t="str">
        <f>TEXT(NIgerian_Fintech[[#This Row],[TransactionDate]], "MM")</f>
        <v>07</v>
      </c>
      <c r="M5340" s="3" t="str">
        <f>TEXT(NIgerian_Fintech[[#This Row],[TransactionDate]], "tttt")</f>
        <v>Wednesday</v>
      </c>
      <c r="N5340" s="2" t="s">
        <v>16</v>
      </c>
    </row>
    <row r="5341" spans="1:14" ht="14.5" x14ac:dyDescent="0.35">
      <c r="A5341" s="2" t="s">
        <v>10712</v>
      </c>
      <c r="B5341" s="2" t="s">
        <v>10713</v>
      </c>
      <c r="C5341" s="2">
        <v>28</v>
      </c>
      <c r="D5341" s="2" t="s">
        <v>39</v>
      </c>
      <c r="E5341" s="2" t="s">
        <v>93</v>
      </c>
      <c r="F5341" s="2" t="s">
        <v>49</v>
      </c>
      <c r="G5341" s="2" t="s">
        <v>20</v>
      </c>
      <c r="H5341" s="7">
        <v>32451.41</v>
      </c>
      <c r="I5341" s="3">
        <v>44935</v>
      </c>
      <c r="J5341" s="3" t="str">
        <f>TEXT(NIgerian_Fintech[[#This Row],[TransactionDate]], "JJJJ")</f>
        <v>2023</v>
      </c>
      <c r="K5341" s="3" t="str">
        <f>TEXT(NIgerian_Fintech[[#This Row],[TransactionDate]], "MMMM")</f>
        <v>January</v>
      </c>
      <c r="L5341" s="3" t="str">
        <f>TEXT(NIgerian_Fintech[[#This Row],[TransactionDate]], "MM")</f>
        <v>01</v>
      </c>
      <c r="M5341" s="3" t="str">
        <f>TEXT(NIgerian_Fintech[[#This Row],[TransactionDate]], "tttt")</f>
        <v>Monday</v>
      </c>
      <c r="N5341" s="2" t="s">
        <v>16</v>
      </c>
    </row>
    <row r="5342" spans="1:14" ht="14.5" x14ac:dyDescent="0.35">
      <c r="A5342" s="2" t="s">
        <v>10714</v>
      </c>
      <c r="B5342" s="2" t="s">
        <v>10715</v>
      </c>
      <c r="C5342" s="2">
        <v>51</v>
      </c>
      <c r="D5342" s="2" t="s">
        <v>39</v>
      </c>
      <c r="E5342" s="2" t="s">
        <v>13</v>
      </c>
      <c r="F5342" s="2" t="s">
        <v>49</v>
      </c>
      <c r="G5342" s="2" t="s">
        <v>36</v>
      </c>
      <c r="H5342" s="7">
        <v>44286.41</v>
      </c>
      <c r="I5342" s="3">
        <v>45123</v>
      </c>
      <c r="J5342" s="3" t="str">
        <f>TEXT(NIgerian_Fintech[[#This Row],[TransactionDate]], "JJJJ")</f>
        <v>2023</v>
      </c>
      <c r="K5342" s="3" t="str">
        <f>TEXT(NIgerian_Fintech[[#This Row],[TransactionDate]], "MMMM")</f>
        <v>July</v>
      </c>
      <c r="L5342" s="3" t="str">
        <f>TEXT(NIgerian_Fintech[[#This Row],[TransactionDate]], "MM")</f>
        <v>07</v>
      </c>
      <c r="M5342" s="3" t="str">
        <f>TEXT(NIgerian_Fintech[[#This Row],[TransactionDate]], "tttt")</f>
        <v>Sunday</v>
      </c>
      <c r="N5342" s="2" t="s">
        <v>21</v>
      </c>
    </row>
    <row r="5343" spans="1:14" ht="14.5" x14ac:dyDescent="0.35">
      <c r="A5343" s="2" t="s">
        <v>10716</v>
      </c>
      <c r="B5343" s="2" t="s">
        <v>10717</v>
      </c>
      <c r="C5343" s="2">
        <v>33</v>
      </c>
      <c r="D5343" s="2" t="s">
        <v>39</v>
      </c>
      <c r="E5343" s="2" t="s">
        <v>64</v>
      </c>
      <c r="F5343" s="2" t="s">
        <v>49</v>
      </c>
      <c r="G5343" s="2" t="s">
        <v>36</v>
      </c>
      <c r="H5343" s="7">
        <v>26091.7</v>
      </c>
      <c r="I5343" s="3">
        <v>45043</v>
      </c>
      <c r="J5343" s="3" t="str">
        <f>TEXT(NIgerian_Fintech[[#This Row],[TransactionDate]], "JJJJ")</f>
        <v>2023</v>
      </c>
      <c r="K5343" s="3" t="str">
        <f>TEXT(NIgerian_Fintech[[#This Row],[TransactionDate]], "MMMM")</f>
        <v>April</v>
      </c>
      <c r="L5343" s="3" t="str">
        <f>TEXT(NIgerian_Fintech[[#This Row],[TransactionDate]], "MM")</f>
        <v>04</v>
      </c>
      <c r="M5343" s="3" t="str">
        <f>TEXT(NIgerian_Fintech[[#This Row],[TransactionDate]], "tttt")</f>
        <v>Thursday</v>
      </c>
      <c r="N5343" s="2" t="s">
        <v>16</v>
      </c>
    </row>
    <row r="5344" spans="1:14" ht="14.5" x14ac:dyDescent="0.35">
      <c r="A5344" s="2" t="s">
        <v>10718</v>
      </c>
      <c r="B5344" s="2" t="s">
        <v>10719</v>
      </c>
      <c r="C5344" s="2">
        <v>26</v>
      </c>
      <c r="D5344" s="2" t="s">
        <v>12</v>
      </c>
      <c r="E5344" s="2" t="s">
        <v>64</v>
      </c>
      <c r="F5344" s="2" t="s">
        <v>35</v>
      </c>
      <c r="G5344" s="2" t="s">
        <v>30</v>
      </c>
      <c r="H5344" s="7">
        <v>28961</v>
      </c>
      <c r="I5344" s="3">
        <v>44936</v>
      </c>
      <c r="J5344" s="3" t="str">
        <f>TEXT(NIgerian_Fintech[[#This Row],[TransactionDate]], "JJJJ")</f>
        <v>2023</v>
      </c>
      <c r="K5344" s="3" t="str">
        <f>TEXT(NIgerian_Fintech[[#This Row],[TransactionDate]], "MMMM")</f>
        <v>January</v>
      </c>
      <c r="L5344" s="3" t="str">
        <f>TEXT(NIgerian_Fintech[[#This Row],[TransactionDate]], "MM")</f>
        <v>01</v>
      </c>
      <c r="M5344" s="3" t="str">
        <f>TEXT(NIgerian_Fintech[[#This Row],[TransactionDate]], "tttt")</f>
        <v>Tuesday</v>
      </c>
      <c r="N5344" s="2" t="s">
        <v>16</v>
      </c>
    </row>
    <row r="5345" spans="1:14" ht="14.5" x14ac:dyDescent="0.35">
      <c r="A5345" s="2" t="s">
        <v>10720</v>
      </c>
      <c r="B5345" s="2" t="s">
        <v>10721</v>
      </c>
      <c r="C5345" s="2">
        <v>49</v>
      </c>
      <c r="D5345" s="2" t="s">
        <v>12</v>
      </c>
      <c r="E5345" s="2" t="s">
        <v>64</v>
      </c>
      <c r="F5345" s="2" t="s">
        <v>14</v>
      </c>
      <c r="G5345" s="2" t="s">
        <v>15</v>
      </c>
      <c r="H5345" s="7">
        <v>9562.14</v>
      </c>
      <c r="I5345" s="3">
        <v>45445</v>
      </c>
      <c r="J5345" s="3" t="str">
        <f>TEXT(NIgerian_Fintech[[#This Row],[TransactionDate]], "JJJJ")</f>
        <v>2024</v>
      </c>
      <c r="K5345" s="3" t="str">
        <f>TEXT(NIgerian_Fintech[[#This Row],[TransactionDate]], "MMMM")</f>
        <v>June</v>
      </c>
      <c r="L5345" s="3" t="str">
        <f>TEXT(NIgerian_Fintech[[#This Row],[TransactionDate]], "MM")</f>
        <v>06</v>
      </c>
      <c r="M5345" s="3" t="str">
        <f>TEXT(NIgerian_Fintech[[#This Row],[TransactionDate]], "tttt")</f>
        <v>Sunday</v>
      </c>
      <c r="N5345" s="2" t="s">
        <v>21</v>
      </c>
    </row>
    <row r="5346" spans="1:14" ht="14.5" x14ac:dyDescent="0.35">
      <c r="A5346" s="2" t="s">
        <v>10722</v>
      </c>
      <c r="B5346" s="2" t="s">
        <v>10723</v>
      </c>
      <c r="C5346" s="2">
        <v>32</v>
      </c>
      <c r="D5346" s="2" t="s">
        <v>12</v>
      </c>
      <c r="E5346" s="2" t="s">
        <v>93</v>
      </c>
      <c r="F5346" s="2" t="s">
        <v>55</v>
      </c>
      <c r="G5346" s="2" t="s">
        <v>30</v>
      </c>
      <c r="H5346" s="7">
        <v>11780.41</v>
      </c>
      <c r="I5346" s="3">
        <v>45275</v>
      </c>
      <c r="J5346" s="3" t="str">
        <f>TEXT(NIgerian_Fintech[[#This Row],[TransactionDate]], "JJJJ")</f>
        <v>2023</v>
      </c>
      <c r="K5346" s="3" t="str">
        <f>TEXT(NIgerian_Fintech[[#This Row],[TransactionDate]], "MMMM")</f>
        <v>December</v>
      </c>
      <c r="L5346" s="3" t="str">
        <f>TEXT(NIgerian_Fintech[[#This Row],[TransactionDate]], "MM")</f>
        <v>12</v>
      </c>
      <c r="M5346" s="3" t="str">
        <f>TEXT(NIgerian_Fintech[[#This Row],[TransactionDate]], "tttt")</f>
        <v>Friday</v>
      </c>
      <c r="N5346" s="2" t="s">
        <v>21</v>
      </c>
    </row>
    <row r="5347" spans="1:14" ht="14.5" x14ac:dyDescent="0.35">
      <c r="A5347" s="2" t="s">
        <v>10724</v>
      </c>
      <c r="B5347" s="2" t="s">
        <v>10725</v>
      </c>
      <c r="C5347" s="2">
        <v>29</v>
      </c>
      <c r="D5347" s="2" t="s">
        <v>12</v>
      </c>
      <c r="E5347" s="2" t="s">
        <v>42</v>
      </c>
      <c r="F5347" s="2" t="s">
        <v>49</v>
      </c>
      <c r="G5347" s="2" t="s">
        <v>20</v>
      </c>
      <c r="H5347" s="7">
        <v>989.88</v>
      </c>
      <c r="I5347" s="3">
        <v>45632</v>
      </c>
      <c r="J5347" s="3" t="str">
        <f>TEXT(NIgerian_Fintech[[#This Row],[TransactionDate]], "JJJJ")</f>
        <v>2024</v>
      </c>
      <c r="K5347" s="3" t="str">
        <f>TEXT(NIgerian_Fintech[[#This Row],[TransactionDate]], "MMMM")</f>
        <v>December</v>
      </c>
      <c r="L5347" s="3" t="str">
        <f>TEXT(NIgerian_Fintech[[#This Row],[TransactionDate]], "MM")</f>
        <v>12</v>
      </c>
      <c r="M5347" s="3" t="str">
        <f>TEXT(NIgerian_Fintech[[#This Row],[TransactionDate]], "tttt")</f>
        <v>Friday</v>
      </c>
      <c r="N5347" s="2" t="s">
        <v>16</v>
      </c>
    </row>
    <row r="5348" spans="1:14" ht="14.5" x14ac:dyDescent="0.35">
      <c r="A5348" s="2" t="s">
        <v>10726</v>
      </c>
      <c r="B5348" s="2" t="s">
        <v>10727</v>
      </c>
      <c r="C5348" s="2">
        <v>50</v>
      </c>
      <c r="D5348" s="2" t="s">
        <v>12</v>
      </c>
      <c r="E5348" s="2" t="s">
        <v>64</v>
      </c>
      <c r="F5348" s="2" t="s">
        <v>35</v>
      </c>
      <c r="G5348" s="2" t="s">
        <v>30</v>
      </c>
      <c r="H5348" s="7">
        <v>14399.07</v>
      </c>
      <c r="I5348" s="3">
        <v>45330</v>
      </c>
      <c r="J5348" s="3" t="str">
        <f>TEXT(NIgerian_Fintech[[#This Row],[TransactionDate]], "JJJJ")</f>
        <v>2024</v>
      </c>
      <c r="K5348" s="3" t="str">
        <f>TEXT(NIgerian_Fintech[[#This Row],[TransactionDate]], "MMMM")</f>
        <v>February</v>
      </c>
      <c r="L5348" s="3" t="str">
        <f>TEXT(NIgerian_Fintech[[#This Row],[TransactionDate]], "MM")</f>
        <v>02</v>
      </c>
      <c r="M5348" s="3" t="str">
        <f>TEXT(NIgerian_Fintech[[#This Row],[TransactionDate]], "tttt")</f>
        <v>Thursday</v>
      </c>
      <c r="N5348" s="2" t="s">
        <v>16</v>
      </c>
    </row>
    <row r="5349" spans="1:14" ht="14.5" x14ac:dyDescent="0.35">
      <c r="A5349" s="2" t="s">
        <v>10728</v>
      </c>
      <c r="B5349" s="2" t="s">
        <v>10729</v>
      </c>
      <c r="C5349" s="2">
        <v>62</v>
      </c>
      <c r="D5349" s="2" t="s">
        <v>39</v>
      </c>
      <c r="E5349" s="2" t="s">
        <v>93</v>
      </c>
      <c r="F5349" s="2" t="s">
        <v>19</v>
      </c>
      <c r="G5349" s="2" t="s">
        <v>26</v>
      </c>
      <c r="H5349" s="7">
        <v>2257.2600000000002</v>
      </c>
      <c r="I5349" s="3">
        <v>45561</v>
      </c>
      <c r="J5349" s="3" t="str">
        <f>TEXT(NIgerian_Fintech[[#This Row],[TransactionDate]], "JJJJ")</f>
        <v>2024</v>
      </c>
      <c r="K5349" s="3" t="str">
        <f>TEXT(NIgerian_Fintech[[#This Row],[TransactionDate]], "MMMM")</f>
        <v>September</v>
      </c>
      <c r="L5349" s="3" t="str">
        <f>TEXT(NIgerian_Fintech[[#This Row],[TransactionDate]], "MM")</f>
        <v>09</v>
      </c>
      <c r="M5349" s="3" t="str">
        <f>TEXT(NIgerian_Fintech[[#This Row],[TransactionDate]], "tttt")</f>
        <v>Thursday</v>
      </c>
      <c r="N5349" s="2" t="s">
        <v>16</v>
      </c>
    </row>
    <row r="5350" spans="1:14" ht="14.5" x14ac:dyDescent="0.35">
      <c r="A5350" s="2" t="s">
        <v>10730</v>
      </c>
      <c r="B5350" s="2" t="s">
        <v>10731</v>
      </c>
      <c r="C5350" s="2">
        <v>31</v>
      </c>
      <c r="D5350" s="2" t="s">
        <v>39</v>
      </c>
      <c r="E5350" s="2" t="s">
        <v>93</v>
      </c>
      <c r="F5350" s="2" t="s">
        <v>25</v>
      </c>
      <c r="G5350" s="2" t="s">
        <v>30</v>
      </c>
      <c r="H5350" s="7">
        <v>18346.21</v>
      </c>
      <c r="I5350" s="3">
        <v>45501</v>
      </c>
      <c r="J5350" s="3" t="str">
        <f>TEXT(NIgerian_Fintech[[#This Row],[TransactionDate]], "JJJJ")</f>
        <v>2024</v>
      </c>
      <c r="K5350" s="3" t="str">
        <f>TEXT(NIgerian_Fintech[[#This Row],[TransactionDate]], "MMMM")</f>
        <v>July</v>
      </c>
      <c r="L5350" s="3" t="str">
        <f>TEXT(NIgerian_Fintech[[#This Row],[TransactionDate]], "MM")</f>
        <v>07</v>
      </c>
      <c r="M5350" s="3" t="str">
        <f>TEXT(NIgerian_Fintech[[#This Row],[TransactionDate]], "tttt")</f>
        <v>Sunday</v>
      </c>
      <c r="N5350" s="2" t="s">
        <v>16</v>
      </c>
    </row>
    <row r="5351" spans="1:14" ht="14.5" x14ac:dyDescent="0.35">
      <c r="A5351" s="2" t="s">
        <v>10732</v>
      </c>
      <c r="B5351" s="2" t="s">
        <v>10733</v>
      </c>
      <c r="C5351" s="2">
        <v>25</v>
      </c>
      <c r="D5351" s="2" t="s">
        <v>39</v>
      </c>
      <c r="E5351" s="2" t="s">
        <v>74</v>
      </c>
      <c r="F5351" s="2" t="s">
        <v>25</v>
      </c>
      <c r="G5351" s="2" t="s">
        <v>15</v>
      </c>
      <c r="H5351" s="7">
        <v>32579.24</v>
      </c>
      <c r="I5351" s="3">
        <v>44930</v>
      </c>
      <c r="J5351" s="3" t="str">
        <f>TEXT(NIgerian_Fintech[[#This Row],[TransactionDate]], "JJJJ")</f>
        <v>2023</v>
      </c>
      <c r="K5351" s="3" t="str">
        <f>TEXT(NIgerian_Fintech[[#This Row],[TransactionDate]], "MMMM")</f>
        <v>January</v>
      </c>
      <c r="L5351" s="3" t="str">
        <f>TEXT(NIgerian_Fintech[[#This Row],[TransactionDate]], "MM")</f>
        <v>01</v>
      </c>
      <c r="M5351" s="3" t="str">
        <f>TEXT(NIgerian_Fintech[[#This Row],[TransactionDate]], "tttt")</f>
        <v>Wednesday</v>
      </c>
      <c r="N5351" s="2" t="s">
        <v>16</v>
      </c>
    </row>
    <row r="5352" spans="1:14" ht="14.5" x14ac:dyDescent="0.35">
      <c r="A5352" s="2" t="s">
        <v>10734</v>
      </c>
      <c r="B5352" s="2" t="s">
        <v>10735</v>
      </c>
      <c r="C5352" s="2">
        <v>25</v>
      </c>
      <c r="D5352" s="2" t="s">
        <v>12</v>
      </c>
      <c r="E5352" s="2" t="s">
        <v>52</v>
      </c>
      <c r="F5352" s="2" t="s">
        <v>49</v>
      </c>
      <c r="G5352" s="2" t="s">
        <v>15</v>
      </c>
      <c r="H5352" s="7">
        <v>2387.37</v>
      </c>
      <c r="I5352" s="3">
        <v>45254</v>
      </c>
      <c r="J5352" s="3" t="str">
        <f>TEXT(NIgerian_Fintech[[#This Row],[TransactionDate]], "JJJJ")</f>
        <v>2023</v>
      </c>
      <c r="K5352" s="3" t="str">
        <f>TEXT(NIgerian_Fintech[[#This Row],[TransactionDate]], "MMMM")</f>
        <v>November</v>
      </c>
      <c r="L5352" s="3" t="str">
        <f>TEXT(NIgerian_Fintech[[#This Row],[TransactionDate]], "MM")</f>
        <v>11</v>
      </c>
      <c r="M5352" s="3" t="str">
        <f>TEXT(NIgerian_Fintech[[#This Row],[TransactionDate]], "tttt")</f>
        <v>Friday</v>
      </c>
      <c r="N5352" s="2" t="s">
        <v>16</v>
      </c>
    </row>
    <row r="5353" spans="1:14" ht="14.5" x14ac:dyDescent="0.35">
      <c r="A5353" s="2" t="s">
        <v>10736</v>
      </c>
      <c r="B5353" s="2" t="s">
        <v>10737</v>
      </c>
      <c r="C5353" s="2">
        <v>44</v>
      </c>
      <c r="D5353" s="2" t="s">
        <v>39</v>
      </c>
      <c r="E5353" s="2" t="s">
        <v>24</v>
      </c>
      <c r="F5353" s="2" t="s">
        <v>14</v>
      </c>
      <c r="G5353" s="2" t="s">
        <v>20</v>
      </c>
      <c r="H5353" s="7">
        <v>812.44</v>
      </c>
      <c r="I5353" s="3">
        <v>45438</v>
      </c>
      <c r="J5353" s="3" t="str">
        <f>TEXT(NIgerian_Fintech[[#This Row],[TransactionDate]], "JJJJ")</f>
        <v>2024</v>
      </c>
      <c r="K5353" s="3" t="str">
        <f>TEXT(NIgerian_Fintech[[#This Row],[TransactionDate]], "MMMM")</f>
        <v>May</v>
      </c>
      <c r="L5353" s="3" t="str">
        <f>TEXT(NIgerian_Fintech[[#This Row],[TransactionDate]], "MM")</f>
        <v>05</v>
      </c>
      <c r="M5353" s="3" t="str">
        <f>TEXT(NIgerian_Fintech[[#This Row],[TransactionDate]], "tttt")</f>
        <v>Sunday</v>
      </c>
      <c r="N5353" s="2" t="s">
        <v>16</v>
      </c>
    </row>
    <row r="5354" spans="1:14" ht="14.5" x14ac:dyDescent="0.35">
      <c r="A5354" s="2" t="s">
        <v>10738</v>
      </c>
      <c r="B5354" s="2" t="s">
        <v>10739</v>
      </c>
      <c r="C5354" s="2">
        <v>29</v>
      </c>
      <c r="D5354" s="2" t="s">
        <v>12</v>
      </c>
      <c r="E5354" s="2" t="s">
        <v>64</v>
      </c>
      <c r="F5354" s="2" t="s">
        <v>25</v>
      </c>
      <c r="G5354" s="2" t="s">
        <v>36</v>
      </c>
      <c r="H5354" s="7">
        <v>6614.36</v>
      </c>
      <c r="I5354" s="3">
        <v>45056</v>
      </c>
      <c r="J5354" s="3" t="str">
        <f>TEXT(NIgerian_Fintech[[#This Row],[TransactionDate]], "JJJJ")</f>
        <v>2023</v>
      </c>
      <c r="K5354" s="3" t="str">
        <f>TEXT(NIgerian_Fintech[[#This Row],[TransactionDate]], "MMMM")</f>
        <v>May</v>
      </c>
      <c r="L5354" s="3" t="str">
        <f>TEXT(NIgerian_Fintech[[#This Row],[TransactionDate]], "MM")</f>
        <v>05</v>
      </c>
      <c r="M5354" s="3" t="str">
        <f>TEXT(NIgerian_Fintech[[#This Row],[TransactionDate]], "tttt")</f>
        <v>Wednesday</v>
      </c>
      <c r="N5354" s="2" t="s">
        <v>16</v>
      </c>
    </row>
    <row r="5355" spans="1:14" ht="14.5" x14ac:dyDescent="0.35">
      <c r="A5355" s="2" t="s">
        <v>10740</v>
      </c>
      <c r="B5355" s="2" t="s">
        <v>10741</v>
      </c>
      <c r="C5355" s="2">
        <v>18</v>
      </c>
      <c r="D5355" s="2" t="s">
        <v>12</v>
      </c>
      <c r="E5355" s="2" t="s">
        <v>52</v>
      </c>
      <c r="F5355" s="2" t="s">
        <v>25</v>
      </c>
      <c r="G5355" s="2" t="s">
        <v>15</v>
      </c>
      <c r="H5355" s="7">
        <v>15680.53</v>
      </c>
      <c r="I5355" s="3">
        <v>45513</v>
      </c>
      <c r="J5355" s="3" t="str">
        <f>TEXT(NIgerian_Fintech[[#This Row],[TransactionDate]], "JJJJ")</f>
        <v>2024</v>
      </c>
      <c r="K5355" s="3" t="str">
        <f>TEXT(NIgerian_Fintech[[#This Row],[TransactionDate]], "MMMM")</f>
        <v>August</v>
      </c>
      <c r="L5355" s="3" t="str">
        <f>TEXT(NIgerian_Fintech[[#This Row],[TransactionDate]], "MM")</f>
        <v>08</v>
      </c>
      <c r="M5355" s="3" t="str">
        <f>TEXT(NIgerian_Fintech[[#This Row],[TransactionDate]], "tttt")</f>
        <v>Friday</v>
      </c>
      <c r="N5355" s="2" t="s">
        <v>16</v>
      </c>
    </row>
    <row r="5356" spans="1:14" ht="14.5" x14ac:dyDescent="0.35">
      <c r="A5356" s="2" t="s">
        <v>10742</v>
      </c>
      <c r="B5356" s="2" t="s">
        <v>10743</v>
      </c>
      <c r="C5356" s="2">
        <v>60</v>
      </c>
      <c r="D5356" s="2" t="s">
        <v>12</v>
      </c>
      <c r="E5356" s="2" t="s">
        <v>42</v>
      </c>
      <c r="F5356" s="2" t="s">
        <v>25</v>
      </c>
      <c r="G5356" s="2" t="s">
        <v>20</v>
      </c>
      <c r="H5356" s="7">
        <v>14724.63</v>
      </c>
      <c r="I5356" s="3">
        <v>45410</v>
      </c>
      <c r="J5356" s="3" t="str">
        <f>TEXT(NIgerian_Fintech[[#This Row],[TransactionDate]], "JJJJ")</f>
        <v>2024</v>
      </c>
      <c r="K5356" s="3" t="str">
        <f>TEXT(NIgerian_Fintech[[#This Row],[TransactionDate]], "MMMM")</f>
        <v>April</v>
      </c>
      <c r="L5356" s="3" t="str">
        <f>TEXT(NIgerian_Fintech[[#This Row],[TransactionDate]], "MM")</f>
        <v>04</v>
      </c>
      <c r="M5356" s="3" t="str">
        <f>TEXT(NIgerian_Fintech[[#This Row],[TransactionDate]], "tttt")</f>
        <v>Sunday</v>
      </c>
      <c r="N5356" s="2" t="s">
        <v>16</v>
      </c>
    </row>
    <row r="5357" spans="1:14" ht="14.5" x14ac:dyDescent="0.35">
      <c r="A5357" s="2" t="s">
        <v>10744</v>
      </c>
      <c r="B5357" s="2" t="s">
        <v>10745</v>
      </c>
      <c r="C5357" s="2">
        <v>57</v>
      </c>
      <c r="D5357" s="2" t="s">
        <v>39</v>
      </c>
      <c r="E5357" s="2" t="s">
        <v>93</v>
      </c>
      <c r="F5357" s="2" t="s">
        <v>25</v>
      </c>
      <c r="G5357" s="2" t="s">
        <v>15</v>
      </c>
      <c r="H5357" s="7">
        <v>11934.24</v>
      </c>
      <c r="I5357" s="3">
        <v>45284</v>
      </c>
      <c r="J5357" s="3" t="str">
        <f>TEXT(NIgerian_Fintech[[#This Row],[TransactionDate]], "JJJJ")</f>
        <v>2023</v>
      </c>
      <c r="K5357" s="3" t="str">
        <f>TEXT(NIgerian_Fintech[[#This Row],[TransactionDate]], "MMMM")</f>
        <v>December</v>
      </c>
      <c r="L5357" s="3" t="str">
        <f>TEXT(NIgerian_Fintech[[#This Row],[TransactionDate]], "MM")</f>
        <v>12</v>
      </c>
      <c r="M5357" s="3" t="str">
        <f>TEXT(NIgerian_Fintech[[#This Row],[TransactionDate]], "tttt")</f>
        <v>Sunday</v>
      </c>
      <c r="N5357" s="2" t="s">
        <v>16</v>
      </c>
    </row>
    <row r="5358" spans="1:14" ht="14.5" x14ac:dyDescent="0.35">
      <c r="A5358" s="2" t="s">
        <v>10746</v>
      </c>
      <c r="B5358" s="2" t="s">
        <v>10747</v>
      </c>
      <c r="C5358" s="2">
        <v>59</v>
      </c>
      <c r="D5358" s="2" t="s">
        <v>12</v>
      </c>
      <c r="E5358" s="2" t="s">
        <v>29</v>
      </c>
      <c r="F5358" s="2" t="s">
        <v>49</v>
      </c>
      <c r="G5358" s="2" t="s">
        <v>15</v>
      </c>
      <c r="H5358" s="7">
        <v>17186.73</v>
      </c>
      <c r="I5358" s="3">
        <v>45311</v>
      </c>
      <c r="J5358" s="3" t="str">
        <f>TEXT(NIgerian_Fintech[[#This Row],[TransactionDate]], "JJJJ")</f>
        <v>2024</v>
      </c>
      <c r="K5358" s="3" t="str">
        <f>TEXT(NIgerian_Fintech[[#This Row],[TransactionDate]], "MMMM")</f>
        <v>January</v>
      </c>
      <c r="L5358" s="3" t="str">
        <f>TEXT(NIgerian_Fintech[[#This Row],[TransactionDate]], "MM")</f>
        <v>01</v>
      </c>
      <c r="M5358" s="3" t="str">
        <f>TEXT(NIgerian_Fintech[[#This Row],[TransactionDate]], "tttt")</f>
        <v>Saturday</v>
      </c>
      <c r="N5358" s="2" t="s">
        <v>16</v>
      </c>
    </row>
    <row r="5359" spans="1:14" ht="14.5" x14ac:dyDescent="0.35">
      <c r="A5359" s="2" t="s">
        <v>10748</v>
      </c>
      <c r="B5359" s="2" t="s">
        <v>10749</v>
      </c>
      <c r="C5359" s="2">
        <v>28</v>
      </c>
      <c r="D5359" s="2" t="s">
        <v>12</v>
      </c>
      <c r="E5359" s="2" t="s">
        <v>24</v>
      </c>
      <c r="F5359" s="2" t="s">
        <v>35</v>
      </c>
      <c r="G5359" s="2" t="s">
        <v>36</v>
      </c>
      <c r="H5359" s="7">
        <v>1923.58</v>
      </c>
      <c r="I5359" s="3">
        <v>45180</v>
      </c>
      <c r="J5359" s="3" t="str">
        <f>TEXT(NIgerian_Fintech[[#This Row],[TransactionDate]], "JJJJ")</f>
        <v>2023</v>
      </c>
      <c r="K5359" s="3" t="str">
        <f>TEXT(NIgerian_Fintech[[#This Row],[TransactionDate]], "MMMM")</f>
        <v>September</v>
      </c>
      <c r="L5359" s="3" t="str">
        <f>TEXT(NIgerian_Fintech[[#This Row],[TransactionDate]], "MM")</f>
        <v>09</v>
      </c>
      <c r="M5359" s="3" t="str">
        <f>TEXT(NIgerian_Fintech[[#This Row],[TransactionDate]], "tttt")</f>
        <v>Monday</v>
      </c>
      <c r="N5359" s="2" t="s">
        <v>69</v>
      </c>
    </row>
    <row r="5360" spans="1:14" ht="14.5" x14ac:dyDescent="0.35">
      <c r="A5360" s="2" t="s">
        <v>10750</v>
      </c>
      <c r="B5360" s="2" t="s">
        <v>10751</v>
      </c>
      <c r="C5360" s="2">
        <v>56</v>
      </c>
      <c r="D5360" s="2" t="s">
        <v>39</v>
      </c>
      <c r="E5360" s="2" t="s">
        <v>24</v>
      </c>
      <c r="F5360" s="2" t="s">
        <v>55</v>
      </c>
      <c r="G5360" s="2" t="s">
        <v>26</v>
      </c>
      <c r="H5360" s="7">
        <v>10553.74</v>
      </c>
      <c r="I5360" s="3">
        <v>45093</v>
      </c>
      <c r="J5360" s="3" t="str">
        <f>TEXT(NIgerian_Fintech[[#This Row],[TransactionDate]], "JJJJ")</f>
        <v>2023</v>
      </c>
      <c r="K5360" s="3" t="str">
        <f>TEXT(NIgerian_Fintech[[#This Row],[TransactionDate]], "MMMM")</f>
        <v>June</v>
      </c>
      <c r="L5360" s="3" t="str">
        <f>TEXT(NIgerian_Fintech[[#This Row],[TransactionDate]], "MM")</f>
        <v>06</v>
      </c>
      <c r="M5360" s="3" t="str">
        <f>TEXT(NIgerian_Fintech[[#This Row],[TransactionDate]], "tttt")</f>
        <v>Friday</v>
      </c>
      <c r="N5360" s="2" t="s">
        <v>16</v>
      </c>
    </row>
    <row r="5361" spans="1:14" ht="14.5" x14ac:dyDescent="0.35">
      <c r="A5361" s="2" t="s">
        <v>10752</v>
      </c>
      <c r="B5361" s="2" t="s">
        <v>10753</v>
      </c>
      <c r="C5361" s="2">
        <v>60</v>
      </c>
      <c r="D5361" s="2" t="s">
        <v>12</v>
      </c>
      <c r="E5361" s="2" t="s">
        <v>64</v>
      </c>
      <c r="F5361" s="2" t="s">
        <v>55</v>
      </c>
      <c r="G5361" s="2" t="s">
        <v>20</v>
      </c>
      <c r="H5361" s="7">
        <v>9305.91</v>
      </c>
      <c r="I5361" s="3">
        <v>45639</v>
      </c>
      <c r="J5361" s="3" t="str">
        <f>TEXT(NIgerian_Fintech[[#This Row],[TransactionDate]], "JJJJ")</f>
        <v>2024</v>
      </c>
      <c r="K5361" s="3" t="str">
        <f>TEXT(NIgerian_Fintech[[#This Row],[TransactionDate]], "MMMM")</f>
        <v>December</v>
      </c>
      <c r="L5361" s="3" t="str">
        <f>TEXT(NIgerian_Fintech[[#This Row],[TransactionDate]], "MM")</f>
        <v>12</v>
      </c>
      <c r="M5361" s="3" t="str">
        <f>TEXT(NIgerian_Fintech[[#This Row],[TransactionDate]], "tttt")</f>
        <v>Friday</v>
      </c>
      <c r="N5361" s="2" t="s">
        <v>16</v>
      </c>
    </row>
    <row r="5362" spans="1:14" ht="14.5" x14ac:dyDescent="0.35">
      <c r="A5362" s="2" t="s">
        <v>10754</v>
      </c>
      <c r="B5362" s="2" t="s">
        <v>10755</v>
      </c>
      <c r="C5362" s="2">
        <v>48</v>
      </c>
      <c r="D5362" s="2" t="s">
        <v>39</v>
      </c>
      <c r="E5362" s="2" t="s">
        <v>29</v>
      </c>
      <c r="F5362" s="2" t="s">
        <v>14</v>
      </c>
      <c r="G5362" s="2" t="s">
        <v>15</v>
      </c>
      <c r="H5362" s="7">
        <v>1665.64</v>
      </c>
      <c r="I5362" s="3">
        <v>45606</v>
      </c>
      <c r="J5362" s="3" t="str">
        <f>TEXT(NIgerian_Fintech[[#This Row],[TransactionDate]], "JJJJ")</f>
        <v>2024</v>
      </c>
      <c r="K5362" s="3" t="str">
        <f>TEXT(NIgerian_Fintech[[#This Row],[TransactionDate]], "MMMM")</f>
        <v>November</v>
      </c>
      <c r="L5362" s="3" t="str">
        <f>TEXT(NIgerian_Fintech[[#This Row],[TransactionDate]], "MM")</f>
        <v>11</v>
      </c>
      <c r="M5362" s="3" t="str">
        <f>TEXT(NIgerian_Fintech[[#This Row],[TransactionDate]], "tttt")</f>
        <v>Sunday</v>
      </c>
      <c r="N5362" s="2" t="s">
        <v>16</v>
      </c>
    </row>
    <row r="5363" spans="1:14" ht="14.5" x14ac:dyDescent="0.35">
      <c r="A5363" s="2" t="s">
        <v>10756</v>
      </c>
      <c r="B5363" s="2" t="s">
        <v>10757</v>
      </c>
      <c r="C5363" s="2">
        <v>34</v>
      </c>
      <c r="D5363" s="2" t="s">
        <v>12</v>
      </c>
      <c r="E5363" s="2" t="s">
        <v>13</v>
      </c>
      <c r="F5363" s="2" t="s">
        <v>35</v>
      </c>
      <c r="G5363" s="2" t="s">
        <v>15</v>
      </c>
      <c r="H5363" s="7">
        <v>5351.65</v>
      </c>
      <c r="I5363" s="3">
        <v>45395</v>
      </c>
      <c r="J5363" s="3" t="str">
        <f>TEXT(NIgerian_Fintech[[#This Row],[TransactionDate]], "JJJJ")</f>
        <v>2024</v>
      </c>
      <c r="K5363" s="3" t="str">
        <f>TEXT(NIgerian_Fintech[[#This Row],[TransactionDate]], "MMMM")</f>
        <v>April</v>
      </c>
      <c r="L5363" s="3" t="str">
        <f>TEXT(NIgerian_Fintech[[#This Row],[TransactionDate]], "MM")</f>
        <v>04</v>
      </c>
      <c r="M5363" s="3" t="str">
        <f>TEXT(NIgerian_Fintech[[#This Row],[TransactionDate]], "tttt")</f>
        <v>Saturday</v>
      </c>
      <c r="N5363" s="2" t="s">
        <v>16</v>
      </c>
    </row>
    <row r="5364" spans="1:14" ht="14.5" x14ac:dyDescent="0.35">
      <c r="A5364" s="2" t="s">
        <v>10758</v>
      </c>
      <c r="B5364" s="2" t="s">
        <v>10759</v>
      </c>
      <c r="C5364" s="2">
        <v>50</v>
      </c>
      <c r="D5364" s="2" t="s">
        <v>39</v>
      </c>
      <c r="E5364" s="2" t="s">
        <v>42</v>
      </c>
      <c r="F5364" s="2" t="s">
        <v>19</v>
      </c>
      <c r="G5364" s="2" t="s">
        <v>30</v>
      </c>
      <c r="H5364" s="7">
        <v>19141.29</v>
      </c>
      <c r="I5364" s="3">
        <v>45419</v>
      </c>
      <c r="J5364" s="3" t="str">
        <f>TEXT(NIgerian_Fintech[[#This Row],[TransactionDate]], "JJJJ")</f>
        <v>2024</v>
      </c>
      <c r="K5364" s="3" t="str">
        <f>TEXT(NIgerian_Fintech[[#This Row],[TransactionDate]], "MMMM")</f>
        <v>May</v>
      </c>
      <c r="L5364" s="3" t="str">
        <f>TEXT(NIgerian_Fintech[[#This Row],[TransactionDate]], "MM")</f>
        <v>05</v>
      </c>
      <c r="M5364" s="3" t="str">
        <f>TEXT(NIgerian_Fintech[[#This Row],[TransactionDate]], "tttt")</f>
        <v>Tuesday</v>
      </c>
      <c r="N5364" s="2" t="s">
        <v>16</v>
      </c>
    </row>
    <row r="5365" spans="1:14" ht="14.5" x14ac:dyDescent="0.35">
      <c r="A5365" s="2" t="s">
        <v>10760</v>
      </c>
      <c r="B5365" s="2" t="s">
        <v>10761</v>
      </c>
      <c r="C5365" s="2">
        <v>49</v>
      </c>
      <c r="D5365" s="2" t="s">
        <v>12</v>
      </c>
      <c r="E5365" s="2" t="s">
        <v>74</v>
      </c>
      <c r="F5365" s="2" t="s">
        <v>55</v>
      </c>
      <c r="G5365" s="2" t="s">
        <v>26</v>
      </c>
      <c r="H5365" s="7">
        <v>35684.97</v>
      </c>
      <c r="I5365" s="3">
        <v>45264</v>
      </c>
      <c r="J5365" s="3" t="str">
        <f>TEXT(NIgerian_Fintech[[#This Row],[TransactionDate]], "JJJJ")</f>
        <v>2023</v>
      </c>
      <c r="K5365" s="3" t="str">
        <f>TEXT(NIgerian_Fintech[[#This Row],[TransactionDate]], "MMMM")</f>
        <v>December</v>
      </c>
      <c r="L5365" s="3" t="str">
        <f>TEXT(NIgerian_Fintech[[#This Row],[TransactionDate]], "MM")</f>
        <v>12</v>
      </c>
      <c r="M5365" s="3" t="str">
        <f>TEXT(NIgerian_Fintech[[#This Row],[TransactionDate]], "tttt")</f>
        <v>Monday</v>
      </c>
      <c r="N5365" s="2" t="s">
        <v>16</v>
      </c>
    </row>
    <row r="5366" spans="1:14" ht="14.5" x14ac:dyDescent="0.35">
      <c r="A5366" s="2" t="s">
        <v>10762</v>
      </c>
      <c r="B5366" s="2" t="s">
        <v>10763</v>
      </c>
      <c r="C5366" s="2">
        <v>46</v>
      </c>
      <c r="D5366" s="2" t="s">
        <v>12</v>
      </c>
      <c r="E5366" s="2" t="s">
        <v>74</v>
      </c>
      <c r="F5366" s="2" t="s">
        <v>19</v>
      </c>
      <c r="G5366" s="2" t="s">
        <v>36</v>
      </c>
      <c r="H5366" s="7">
        <v>10949.1</v>
      </c>
      <c r="I5366" s="3">
        <v>44977</v>
      </c>
      <c r="J5366" s="3" t="str">
        <f>TEXT(NIgerian_Fintech[[#This Row],[TransactionDate]], "JJJJ")</f>
        <v>2023</v>
      </c>
      <c r="K5366" s="3" t="str">
        <f>TEXT(NIgerian_Fintech[[#This Row],[TransactionDate]], "MMMM")</f>
        <v>February</v>
      </c>
      <c r="L5366" s="3" t="str">
        <f>TEXT(NIgerian_Fintech[[#This Row],[TransactionDate]], "MM")</f>
        <v>02</v>
      </c>
      <c r="M5366" s="3" t="str">
        <f>TEXT(NIgerian_Fintech[[#This Row],[TransactionDate]], "tttt")</f>
        <v>Monday</v>
      </c>
      <c r="N5366" s="2" t="s">
        <v>16</v>
      </c>
    </row>
    <row r="5367" spans="1:14" ht="14.5" x14ac:dyDescent="0.35">
      <c r="A5367" s="2" t="s">
        <v>10764</v>
      </c>
      <c r="B5367" s="2" t="s">
        <v>10765</v>
      </c>
      <c r="C5367" s="2">
        <v>38</v>
      </c>
      <c r="D5367" s="2" t="s">
        <v>39</v>
      </c>
      <c r="E5367" s="2" t="s">
        <v>52</v>
      </c>
      <c r="F5367" s="2" t="s">
        <v>55</v>
      </c>
      <c r="G5367" s="2" t="s">
        <v>20</v>
      </c>
      <c r="H5367" s="7">
        <v>25502.91</v>
      </c>
      <c r="I5367" s="3">
        <v>44982</v>
      </c>
      <c r="J5367" s="3" t="str">
        <f>TEXT(NIgerian_Fintech[[#This Row],[TransactionDate]], "JJJJ")</f>
        <v>2023</v>
      </c>
      <c r="K5367" s="3" t="str">
        <f>TEXT(NIgerian_Fintech[[#This Row],[TransactionDate]], "MMMM")</f>
        <v>February</v>
      </c>
      <c r="L5367" s="3" t="str">
        <f>TEXT(NIgerian_Fintech[[#This Row],[TransactionDate]], "MM")</f>
        <v>02</v>
      </c>
      <c r="M5367" s="3" t="str">
        <f>TEXT(NIgerian_Fintech[[#This Row],[TransactionDate]], "tttt")</f>
        <v>Saturday</v>
      </c>
      <c r="N5367" s="2" t="s">
        <v>16</v>
      </c>
    </row>
    <row r="5368" spans="1:14" ht="14.5" x14ac:dyDescent="0.35">
      <c r="A5368" s="2" t="s">
        <v>10766</v>
      </c>
      <c r="B5368" s="2" t="s">
        <v>10767</v>
      </c>
      <c r="C5368" s="2">
        <v>38</v>
      </c>
      <c r="D5368" s="2" t="s">
        <v>12</v>
      </c>
      <c r="E5368" s="2" t="s">
        <v>93</v>
      </c>
      <c r="F5368" s="2" t="s">
        <v>55</v>
      </c>
      <c r="G5368" s="2" t="s">
        <v>15</v>
      </c>
      <c r="H5368" s="7">
        <v>1416.2</v>
      </c>
      <c r="I5368" s="3">
        <v>44999</v>
      </c>
      <c r="J5368" s="3" t="str">
        <f>TEXT(NIgerian_Fintech[[#This Row],[TransactionDate]], "JJJJ")</f>
        <v>2023</v>
      </c>
      <c r="K5368" s="3" t="str">
        <f>TEXT(NIgerian_Fintech[[#This Row],[TransactionDate]], "MMMM")</f>
        <v>March</v>
      </c>
      <c r="L5368" s="3" t="str">
        <f>TEXT(NIgerian_Fintech[[#This Row],[TransactionDate]], "MM")</f>
        <v>03</v>
      </c>
      <c r="M5368" s="3" t="str">
        <f>TEXT(NIgerian_Fintech[[#This Row],[TransactionDate]], "tttt")</f>
        <v>Tuesday</v>
      </c>
      <c r="N5368" s="2" t="s">
        <v>16</v>
      </c>
    </row>
    <row r="5369" spans="1:14" ht="14.5" x14ac:dyDescent="0.35">
      <c r="A5369" s="2" t="s">
        <v>10768</v>
      </c>
      <c r="B5369" s="2" t="s">
        <v>10769</v>
      </c>
      <c r="C5369" s="2">
        <v>57</v>
      </c>
      <c r="D5369" s="2" t="s">
        <v>39</v>
      </c>
      <c r="E5369" s="2" t="s">
        <v>52</v>
      </c>
      <c r="F5369" s="2" t="s">
        <v>14</v>
      </c>
      <c r="G5369" s="2" t="s">
        <v>20</v>
      </c>
      <c r="H5369" s="7">
        <v>36913.03</v>
      </c>
      <c r="I5369" s="3">
        <v>45526</v>
      </c>
      <c r="J5369" s="3" t="str">
        <f>TEXT(NIgerian_Fintech[[#This Row],[TransactionDate]], "JJJJ")</f>
        <v>2024</v>
      </c>
      <c r="K5369" s="3" t="str">
        <f>TEXT(NIgerian_Fintech[[#This Row],[TransactionDate]], "MMMM")</f>
        <v>August</v>
      </c>
      <c r="L5369" s="3" t="str">
        <f>TEXT(NIgerian_Fintech[[#This Row],[TransactionDate]], "MM")</f>
        <v>08</v>
      </c>
      <c r="M5369" s="3" t="str">
        <f>TEXT(NIgerian_Fintech[[#This Row],[TransactionDate]], "tttt")</f>
        <v>Thursday</v>
      </c>
      <c r="N5369" s="2" t="s">
        <v>21</v>
      </c>
    </row>
    <row r="5370" spans="1:14" ht="14.5" x14ac:dyDescent="0.35">
      <c r="A5370" s="2" t="s">
        <v>10770</v>
      </c>
      <c r="B5370" s="2" t="s">
        <v>10771</v>
      </c>
      <c r="C5370" s="2">
        <v>40</v>
      </c>
      <c r="D5370" s="2" t="s">
        <v>12</v>
      </c>
      <c r="E5370" s="2" t="s">
        <v>13</v>
      </c>
      <c r="F5370" s="2" t="s">
        <v>25</v>
      </c>
      <c r="G5370" s="2" t="s">
        <v>36</v>
      </c>
      <c r="H5370" s="7">
        <v>340.81</v>
      </c>
      <c r="I5370" s="3">
        <v>44978</v>
      </c>
      <c r="J5370" s="3" t="str">
        <f>TEXT(NIgerian_Fintech[[#This Row],[TransactionDate]], "JJJJ")</f>
        <v>2023</v>
      </c>
      <c r="K5370" s="3" t="str">
        <f>TEXT(NIgerian_Fintech[[#This Row],[TransactionDate]], "MMMM")</f>
        <v>February</v>
      </c>
      <c r="L5370" s="3" t="str">
        <f>TEXT(NIgerian_Fintech[[#This Row],[TransactionDate]], "MM")</f>
        <v>02</v>
      </c>
      <c r="M5370" s="3" t="str">
        <f>TEXT(NIgerian_Fintech[[#This Row],[TransactionDate]], "tttt")</f>
        <v>Tuesday</v>
      </c>
      <c r="N5370" s="2" t="s">
        <v>16</v>
      </c>
    </row>
    <row r="5371" spans="1:14" ht="14.5" x14ac:dyDescent="0.35">
      <c r="A5371" s="2" t="s">
        <v>10772</v>
      </c>
      <c r="B5371" s="2" t="s">
        <v>10773</v>
      </c>
      <c r="C5371" s="2">
        <v>23</v>
      </c>
      <c r="D5371" s="2" t="s">
        <v>39</v>
      </c>
      <c r="E5371" s="2" t="s">
        <v>13</v>
      </c>
      <c r="F5371" s="2" t="s">
        <v>14</v>
      </c>
      <c r="G5371" s="2" t="s">
        <v>26</v>
      </c>
      <c r="H5371" s="7">
        <v>7492.08</v>
      </c>
      <c r="I5371" s="3">
        <v>45051</v>
      </c>
      <c r="J5371" s="3" t="str">
        <f>TEXT(NIgerian_Fintech[[#This Row],[TransactionDate]], "JJJJ")</f>
        <v>2023</v>
      </c>
      <c r="K5371" s="3" t="str">
        <f>TEXT(NIgerian_Fintech[[#This Row],[TransactionDate]], "MMMM")</f>
        <v>May</v>
      </c>
      <c r="L5371" s="3" t="str">
        <f>TEXT(NIgerian_Fintech[[#This Row],[TransactionDate]], "MM")</f>
        <v>05</v>
      </c>
      <c r="M5371" s="3" t="str">
        <f>TEXT(NIgerian_Fintech[[#This Row],[TransactionDate]], "tttt")</f>
        <v>Friday</v>
      </c>
      <c r="N5371" s="2" t="s">
        <v>16</v>
      </c>
    </row>
    <row r="5372" spans="1:14" ht="14.5" x14ac:dyDescent="0.35">
      <c r="A5372" s="2" t="s">
        <v>10774</v>
      </c>
      <c r="B5372" s="2" t="s">
        <v>10775</v>
      </c>
      <c r="C5372" s="2">
        <v>39</v>
      </c>
      <c r="D5372" s="2" t="s">
        <v>12</v>
      </c>
      <c r="E5372" s="2" t="s">
        <v>24</v>
      </c>
      <c r="F5372" s="2" t="s">
        <v>55</v>
      </c>
      <c r="G5372" s="2" t="s">
        <v>30</v>
      </c>
      <c r="H5372" s="7">
        <v>3439.12</v>
      </c>
      <c r="I5372" s="3">
        <v>45188</v>
      </c>
      <c r="J5372" s="3" t="str">
        <f>TEXT(NIgerian_Fintech[[#This Row],[TransactionDate]], "JJJJ")</f>
        <v>2023</v>
      </c>
      <c r="K5372" s="3" t="str">
        <f>TEXT(NIgerian_Fintech[[#This Row],[TransactionDate]], "MMMM")</f>
        <v>September</v>
      </c>
      <c r="L5372" s="3" t="str">
        <f>TEXT(NIgerian_Fintech[[#This Row],[TransactionDate]], "MM")</f>
        <v>09</v>
      </c>
      <c r="M5372" s="3" t="str">
        <f>TEXT(NIgerian_Fintech[[#This Row],[TransactionDate]], "tttt")</f>
        <v>Tuesday</v>
      </c>
      <c r="N5372" s="2" t="s">
        <v>16</v>
      </c>
    </row>
    <row r="5373" spans="1:14" ht="14.5" x14ac:dyDescent="0.35">
      <c r="A5373" s="2" t="s">
        <v>10776</v>
      </c>
      <c r="B5373" s="2" t="s">
        <v>10777</v>
      </c>
      <c r="C5373" s="2">
        <v>55</v>
      </c>
      <c r="D5373" s="2" t="s">
        <v>12</v>
      </c>
      <c r="E5373" s="2" t="s">
        <v>74</v>
      </c>
      <c r="F5373" s="2" t="s">
        <v>35</v>
      </c>
      <c r="G5373" s="2" t="s">
        <v>26</v>
      </c>
      <c r="H5373" s="7">
        <v>16815.2</v>
      </c>
      <c r="I5373" s="3">
        <v>45501</v>
      </c>
      <c r="J5373" s="3" t="str">
        <f>TEXT(NIgerian_Fintech[[#This Row],[TransactionDate]], "JJJJ")</f>
        <v>2024</v>
      </c>
      <c r="K5373" s="3" t="str">
        <f>TEXT(NIgerian_Fintech[[#This Row],[TransactionDate]], "MMMM")</f>
        <v>July</v>
      </c>
      <c r="L5373" s="3" t="str">
        <f>TEXT(NIgerian_Fintech[[#This Row],[TransactionDate]], "MM")</f>
        <v>07</v>
      </c>
      <c r="M5373" s="3" t="str">
        <f>TEXT(NIgerian_Fintech[[#This Row],[TransactionDate]], "tttt")</f>
        <v>Sunday</v>
      </c>
      <c r="N5373" s="2" t="s">
        <v>16</v>
      </c>
    </row>
    <row r="5374" spans="1:14" ht="14.5" x14ac:dyDescent="0.35">
      <c r="A5374" s="2" t="s">
        <v>10778</v>
      </c>
      <c r="B5374" s="2" t="s">
        <v>10779</v>
      </c>
      <c r="C5374" s="2">
        <v>54</v>
      </c>
      <c r="D5374" s="2" t="s">
        <v>12</v>
      </c>
      <c r="E5374" s="2" t="s">
        <v>29</v>
      </c>
      <c r="F5374" s="2" t="s">
        <v>25</v>
      </c>
      <c r="G5374" s="2" t="s">
        <v>30</v>
      </c>
      <c r="H5374" s="7">
        <v>2453.17</v>
      </c>
      <c r="I5374" s="3">
        <v>45474</v>
      </c>
      <c r="J5374" s="3" t="str">
        <f>TEXT(NIgerian_Fintech[[#This Row],[TransactionDate]], "JJJJ")</f>
        <v>2024</v>
      </c>
      <c r="K5374" s="3" t="str">
        <f>TEXT(NIgerian_Fintech[[#This Row],[TransactionDate]], "MMMM")</f>
        <v>July</v>
      </c>
      <c r="L5374" s="3" t="str">
        <f>TEXT(NIgerian_Fintech[[#This Row],[TransactionDate]], "MM")</f>
        <v>07</v>
      </c>
      <c r="M5374" s="3" t="str">
        <f>TEXT(NIgerian_Fintech[[#This Row],[TransactionDate]], "tttt")</f>
        <v>Monday</v>
      </c>
      <c r="N5374" s="2" t="s">
        <v>16</v>
      </c>
    </row>
    <row r="5375" spans="1:14" ht="14.5" x14ac:dyDescent="0.35">
      <c r="A5375" s="2" t="s">
        <v>10780</v>
      </c>
      <c r="B5375" s="2" t="s">
        <v>10781</v>
      </c>
      <c r="C5375" s="2">
        <v>62</v>
      </c>
      <c r="D5375" s="2" t="s">
        <v>39</v>
      </c>
      <c r="E5375" s="2" t="s">
        <v>64</v>
      </c>
      <c r="F5375" s="2" t="s">
        <v>35</v>
      </c>
      <c r="G5375" s="2" t="s">
        <v>20</v>
      </c>
      <c r="H5375" s="7">
        <v>115.97</v>
      </c>
      <c r="I5375" s="3">
        <v>45447</v>
      </c>
      <c r="J5375" s="3" t="str">
        <f>TEXT(NIgerian_Fintech[[#This Row],[TransactionDate]], "JJJJ")</f>
        <v>2024</v>
      </c>
      <c r="K5375" s="3" t="str">
        <f>TEXT(NIgerian_Fintech[[#This Row],[TransactionDate]], "MMMM")</f>
        <v>June</v>
      </c>
      <c r="L5375" s="3" t="str">
        <f>TEXT(NIgerian_Fintech[[#This Row],[TransactionDate]], "MM")</f>
        <v>06</v>
      </c>
      <c r="M5375" s="3" t="str">
        <f>TEXT(NIgerian_Fintech[[#This Row],[TransactionDate]], "tttt")</f>
        <v>Tuesday</v>
      </c>
      <c r="N5375" s="2" t="s">
        <v>16</v>
      </c>
    </row>
    <row r="5376" spans="1:14" ht="14.5" x14ac:dyDescent="0.35">
      <c r="A5376" s="2" t="s">
        <v>10782</v>
      </c>
      <c r="B5376" s="2" t="s">
        <v>10783</v>
      </c>
      <c r="C5376" s="2">
        <v>25</v>
      </c>
      <c r="D5376" s="2" t="s">
        <v>39</v>
      </c>
      <c r="E5376" s="2" t="s">
        <v>74</v>
      </c>
      <c r="F5376" s="2" t="s">
        <v>35</v>
      </c>
      <c r="G5376" s="2" t="s">
        <v>26</v>
      </c>
      <c r="H5376" s="7">
        <v>5354.76</v>
      </c>
      <c r="I5376" s="3">
        <v>45256</v>
      </c>
      <c r="J5376" s="3" t="str">
        <f>TEXT(NIgerian_Fintech[[#This Row],[TransactionDate]], "JJJJ")</f>
        <v>2023</v>
      </c>
      <c r="K5376" s="3" t="str">
        <f>TEXT(NIgerian_Fintech[[#This Row],[TransactionDate]], "MMMM")</f>
        <v>November</v>
      </c>
      <c r="L5376" s="3" t="str">
        <f>TEXT(NIgerian_Fintech[[#This Row],[TransactionDate]], "MM")</f>
        <v>11</v>
      </c>
      <c r="M5376" s="3" t="str">
        <f>TEXT(NIgerian_Fintech[[#This Row],[TransactionDate]], "tttt")</f>
        <v>Sunday</v>
      </c>
      <c r="N5376" s="2" t="s">
        <v>16</v>
      </c>
    </row>
    <row r="5377" spans="1:14" ht="14.5" x14ac:dyDescent="0.35">
      <c r="A5377" s="2" t="s">
        <v>10784</v>
      </c>
      <c r="B5377" s="2" t="s">
        <v>10785</v>
      </c>
      <c r="C5377" s="2">
        <v>58</v>
      </c>
      <c r="D5377" s="2" t="s">
        <v>39</v>
      </c>
      <c r="E5377" s="2" t="s">
        <v>74</v>
      </c>
      <c r="F5377" s="2" t="s">
        <v>35</v>
      </c>
      <c r="G5377" s="2" t="s">
        <v>26</v>
      </c>
      <c r="H5377" s="7">
        <v>662.55</v>
      </c>
      <c r="I5377" s="3">
        <v>45249</v>
      </c>
      <c r="J5377" s="3" t="str">
        <f>TEXT(NIgerian_Fintech[[#This Row],[TransactionDate]], "JJJJ")</f>
        <v>2023</v>
      </c>
      <c r="K5377" s="3" t="str">
        <f>TEXT(NIgerian_Fintech[[#This Row],[TransactionDate]], "MMMM")</f>
        <v>November</v>
      </c>
      <c r="L5377" s="3" t="str">
        <f>TEXT(NIgerian_Fintech[[#This Row],[TransactionDate]], "MM")</f>
        <v>11</v>
      </c>
      <c r="M5377" s="3" t="str">
        <f>TEXT(NIgerian_Fintech[[#This Row],[TransactionDate]], "tttt")</f>
        <v>Sunday</v>
      </c>
      <c r="N5377" s="2" t="s">
        <v>16</v>
      </c>
    </row>
    <row r="5378" spans="1:14" ht="14.5" x14ac:dyDescent="0.35">
      <c r="A5378" s="2" t="s">
        <v>10786</v>
      </c>
      <c r="B5378" s="2" t="s">
        <v>10787</v>
      </c>
      <c r="C5378" s="2">
        <v>52</v>
      </c>
      <c r="D5378" s="2" t="s">
        <v>39</v>
      </c>
      <c r="E5378" s="2" t="s">
        <v>29</v>
      </c>
      <c r="F5378" s="2" t="s">
        <v>25</v>
      </c>
      <c r="G5378" s="2" t="s">
        <v>26</v>
      </c>
      <c r="H5378" s="7">
        <v>3426.21</v>
      </c>
      <c r="I5378" s="3">
        <v>45167</v>
      </c>
      <c r="J5378" s="3" t="str">
        <f>TEXT(NIgerian_Fintech[[#This Row],[TransactionDate]], "JJJJ")</f>
        <v>2023</v>
      </c>
      <c r="K5378" s="3" t="str">
        <f>TEXT(NIgerian_Fintech[[#This Row],[TransactionDate]], "MMMM")</f>
        <v>August</v>
      </c>
      <c r="L5378" s="3" t="str">
        <f>TEXT(NIgerian_Fintech[[#This Row],[TransactionDate]], "MM")</f>
        <v>08</v>
      </c>
      <c r="M5378" s="3" t="str">
        <f>TEXT(NIgerian_Fintech[[#This Row],[TransactionDate]], "tttt")</f>
        <v>Tuesday</v>
      </c>
      <c r="N5378" s="2" t="s">
        <v>16</v>
      </c>
    </row>
    <row r="5379" spans="1:14" ht="14.5" x14ac:dyDescent="0.35">
      <c r="A5379" s="2" t="s">
        <v>10788</v>
      </c>
      <c r="B5379" s="2" t="s">
        <v>10789</v>
      </c>
      <c r="C5379" s="2">
        <v>28</v>
      </c>
      <c r="D5379" s="2" t="s">
        <v>39</v>
      </c>
      <c r="E5379" s="2" t="s">
        <v>24</v>
      </c>
      <c r="F5379" s="2" t="s">
        <v>35</v>
      </c>
      <c r="G5379" s="2" t="s">
        <v>36</v>
      </c>
      <c r="H5379" s="7">
        <v>10321.16</v>
      </c>
      <c r="I5379" s="3">
        <v>45211</v>
      </c>
      <c r="J5379" s="3" t="str">
        <f>TEXT(NIgerian_Fintech[[#This Row],[TransactionDate]], "JJJJ")</f>
        <v>2023</v>
      </c>
      <c r="K5379" s="3" t="str">
        <f>TEXT(NIgerian_Fintech[[#This Row],[TransactionDate]], "MMMM")</f>
        <v>October</v>
      </c>
      <c r="L5379" s="3" t="str">
        <f>TEXT(NIgerian_Fintech[[#This Row],[TransactionDate]], "MM")</f>
        <v>10</v>
      </c>
      <c r="M5379" s="3" t="str">
        <f>TEXT(NIgerian_Fintech[[#This Row],[TransactionDate]], "tttt")</f>
        <v>Thursday</v>
      </c>
      <c r="N5379" s="2" t="s">
        <v>21</v>
      </c>
    </row>
    <row r="5380" spans="1:14" ht="14.5" x14ac:dyDescent="0.35">
      <c r="A5380" s="2" t="s">
        <v>10790</v>
      </c>
      <c r="B5380" s="2" t="s">
        <v>10791</v>
      </c>
      <c r="C5380" s="2">
        <v>41</v>
      </c>
      <c r="D5380" s="2" t="s">
        <v>12</v>
      </c>
      <c r="E5380" s="2" t="s">
        <v>24</v>
      </c>
      <c r="F5380" s="2" t="s">
        <v>25</v>
      </c>
      <c r="G5380" s="2" t="s">
        <v>20</v>
      </c>
      <c r="H5380" s="7">
        <v>3491.37</v>
      </c>
      <c r="I5380" s="3">
        <v>45528</v>
      </c>
      <c r="J5380" s="3" t="str">
        <f>TEXT(NIgerian_Fintech[[#This Row],[TransactionDate]], "JJJJ")</f>
        <v>2024</v>
      </c>
      <c r="K5380" s="3" t="str">
        <f>TEXT(NIgerian_Fintech[[#This Row],[TransactionDate]], "MMMM")</f>
        <v>August</v>
      </c>
      <c r="L5380" s="3" t="str">
        <f>TEXT(NIgerian_Fintech[[#This Row],[TransactionDate]], "MM")</f>
        <v>08</v>
      </c>
      <c r="M5380" s="3" t="str">
        <f>TEXT(NIgerian_Fintech[[#This Row],[TransactionDate]], "tttt")</f>
        <v>Saturday</v>
      </c>
      <c r="N5380" s="2" t="s">
        <v>16</v>
      </c>
    </row>
    <row r="5381" spans="1:14" ht="14.5" x14ac:dyDescent="0.35">
      <c r="A5381" s="2" t="s">
        <v>10792</v>
      </c>
      <c r="B5381" s="2" t="s">
        <v>10793</v>
      </c>
      <c r="C5381" s="2">
        <v>38</v>
      </c>
      <c r="D5381" s="2" t="s">
        <v>12</v>
      </c>
      <c r="E5381" s="2" t="s">
        <v>29</v>
      </c>
      <c r="F5381" s="2" t="s">
        <v>19</v>
      </c>
      <c r="G5381" s="2" t="s">
        <v>30</v>
      </c>
      <c r="H5381" s="7">
        <v>2820.89</v>
      </c>
      <c r="I5381" s="3">
        <v>45190</v>
      </c>
      <c r="J5381" s="3" t="str">
        <f>TEXT(NIgerian_Fintech[[#This Row],[TransactionDate]], "JJJJ")</f>
        <v>2023</v>
      </c>
      <c r="K5381" s="3" t="str">
        <f>TEXT(NIgerian_Fintech[[#This Row],[TransactionDate]], "MMMM")</f>
        <v>September</v>
      </c>
      <c r="L5381" s="3" t="str">
        <f>TEXT(NIgerian_Fintech[[#This Row],[TransactionDate]], "MM")</f>
        <v>09</v>
      </c>
      <c r="M5381" s="3" t="str">
        <f>TEXT(NIgerian_Fintech[[#This Row],[TransactionDate]], "tttt")</f>
        <v>Thursday</v>
      </c>
      <c r="N5381" s="2" t="s">
        <v>16</v>
      </c>
    </row>
    <row r="5382" spans="1:14" ht="14.5" x14ac:dyDescent="0.35">
      <c r="A5382" s="2" t="s">
        <v>10794</v>
      </c>
      <c r="B5382" s="2" t="s">
        <v>10795</v>
      </c>
      <c r="C5382" s="2">
        <v>19</v>
      </c>
      <c r="D5382" s="2" t="s">
        <v>12</v>
      </c>
      <c r="E5382" s="2" t="s">
        <v>13</v>
      </c>
      <c r="F5382" s="2" t="s">
        <v>55</v>
      </c>
      <c r="G5382" s="2" t="s">
        <v>26</v>
      </c>
      <c r="H5382" s="7">
        <v>1690.05</v>
      </c>
      <c r="I5382" s="3">
        <v>45225</v>
      </c>
      <c r="J5382" s="3" t="str">
        <f>TEXT(NIgerian_Fintech[[#This Row],[TransactionDate]], "JJJJ")</f>
        <v>2023</v>
      </c>
      <c r="K5382" s="3" t="str">
        <f>TEXT(NIgerian_Fintech[[#This Row],[TransactionDate]], "MMMM")</f>
        <v>October</v>
      </c>
      <c r="L5382" s="3" t="str">
        <f>TEXT(NIgerian_Fintech[[#This Row],[TransactionDate]], "MM")</f>
        <v>10</v>
      </c>
      <c r="M5382" s="3" t="str">
        <f>TEXT(NIgerian_Fintech[[#This Row],[TransactionDate]], "tttt")</f>
        <v>Thursday</v>
      </c>
      <c r="N5382" s="2" t="s">
        <v>16</v>
      </c>
    </row>
    <row r="5383" spans="1:14" ht="14.5" x14ac:dyDescent="0.35">
      <c r="A5383" s="2" t="s">
        <v>10796</v>
      </c>
      <c r="B5383" s="2" t="s">
        <v>10797</v>
      </c>
      <c r="C5383" s="2">
        <v>57</v>
      </c>
      <c r="D5383" s="2" t="s">
        <v>12</v>
      </c>
      <c r="E5383" s="2" t="s">
        <v>29</v>
      </c>
      <c r="F5383" s="2" t="s">
        <v>49</v>
      </c>
      <c r="G5383" s="2" t="s">
        <v>20</v>
      </c>
      <c r="H5383" s="7">
        <v>1452.25</v>
      </c>
      <c r="I5383" s="3">
        <v>45131</v>
      </c>
      <c r="J5383" s="3" t="str">
        <f>TEXT(NIgerian_Fintech[[#This Row],[TransactionDate]], "JJJJ")</f>
        <v>2023</v>
      </c>
      <c r="K5383" s="3" t="str">
        <f>TEXT(NIgerian_Fintech[[#This Row],[TransactionDate]], "MMMM")</f>
        <v>July</v>
      </c>
      <c r="L5383" s="3" t="str">
        <f>TEXT(NIgerian_Fintech[[#This Row],[TransactionDate]], "MM")</f>
        <v>07</v>
      </c>
      <c r="M5383" s="3" t="str">
        <f>TEXT(NIgerian_Fintech[[#This Row],[TransactionDate]], "tttt")</f>
        <v>Monday</v>
      </c>
      <c r="N5383" s="2" t="s">
        <v>16</v>
      </c>
    </row>
    <row r="5384" spans="1:14" ht="14.5" x14ac:dyDescent="0.35">
      <c r="A5384" s="2" t="s">
        <v>10798</v>
      </c>
      <c r="B5384" s="2" t="s">
        <v>10799</v>
      </c>
      <c r="C5384" s="2">
        <v>36</v>
      </c>
      <c r="D5384" s="2" t="s">
        <v>12</v>
      </c>
      <c r="E5384" s="2" t="s">
        <v>52</v>
      </c>
      <c r="F5384" s="2" t="s">
        <v>35</v>
      </c>
      <c r="G5384" s="2" t="s">
        <v>36</v>
      </c>
      <c r="H5384" s="7">
        <v>7462.47</v>
      </c>
      <c r="I5384" s="3">
        <v>45217</v>
      </c>
      <c r="J5384" s="3" t="str">
        <f>TEXT(NIgerian_Fintech[[#This Row],[TransactionDate]], "JJJJ")</f>
        <v>2023</v>
      </c>
      <c r="K5384" s="3" t="str">
        <f>TEXT(NIgerian_Fintech[[#This Row],[TransactionDate]], "MMMM")</f>
        <v>October</v>
      </c>
      <c r="L5384" s="3" t="str">
        <f>TEXT(NIgerian_Fintech[[#This Row],[TransactionDate]], "MM")</f>
        <v>10</v>
      </c>
      <c r="M5384" s="3" t="str">
        <f>TEXT(NIgerian_Fintech[[#This Row],[TransactionDate]], "tttt")</f>
        <v>Wednesday</v>
      </c>
      <c r="N5384" s="2" t="s">
        <v>16</v>
      </c>
    </row>
    <row r="5385" spans="1:14" ht="14.5" x14ac:dyDescent="0.35">
      <c r="A5385" s="2" t="s">
        <v>10800</v>
      </c>
      <c r="B5385" s="2" t="s">
        <v>10801</v>
      </c>
      <c r="C5385" s="2">
        <v>56</v>
      </c>
      <c r="D5385" s="2" t="s">
        <v>39</v>
      </c>
      <c r="E5385" s="2" t="s">
        <v>13</v>
      </c>
      <c r="F5385" s="2" t="s">
        <v>14</v>
      </c>
      <c r="G5385" s="2" t="s">
        <v>36</v>
      </c>
      <c r="H5385" s="7">
        <v>11441.55</v>
      </c>
      <c r="I5385" s="3">
        <v>45137</v>
      </c>
      <c r="J5385" s="3" t="str">
        <f>TEXT(NIgerian_Fintech[[#This Row],[TransactionDate]], "JJJJ")</f>
        <v>2023</v>
      </c>
      <c r="K5385" s="3" t="str">
        <f>TEXT(NIgerian_Fintech[[#This Row],[TransactionDate]], "MMMM")</f>
        <v>July</v>
      </c>
      <c r="L5385" s="3" t="str">
        <f>TEXT(NIgerian_Fintech[[#This Row],[TransactionDate]], "MM")</f>
        <v>07</v>
      </c>
      <c r="M5385" s="3" t="str">
        <f>TEXT(NIgerian_Fintech[[#This Row],[TransactionDate]], "tttt")</f>
        <v>Sunday</v>
      </c>
      <c r="N5385" s="2" t="s">
        <v>16</v>
      </c>
    </row>
    <row r="5386" spans="1:14" ht="14.5" x14ac:dyDescent="0.35">
      <c r="A5386" s="2" t="s">
        <v>10802</v>
      </c>
      <c r="B5386" s="2" t="s">
        <v>10803</v>
      </c>
      <c r="C5386" s="2">
        <v>45</v>
      </c>
      <c r="D5386" s="2" t="s">
        <v>12</v>
      </c>
      <c r="E5386" s="2" t="s">
        <v>29</v>
      </c>
      <c r="F5386" s="2" t="s">
        <v>19</v>
      </c>
      <c r="G5386" s="2" t="s">
        <v>20</v>
      </c>
      <c r="H5386" s="7">
        <v>6028.19</v>
      </c>
      <c r="I5386" s="3">
        <v>45292</v>
      </c>
      <c r="J5386" s="3" t="str">
        <f>TEXT(NIgerian_Fintech[[#This Row],[TransactionDate]], "JJJJ")</f>
        <v>2024</v>
      </c>
      <c r="K5386" s="3" t="str">
        <f>TEXT(NIgerian_Fintech[[#This Row],[TransactionDate]], "MMMM")</f>
        <v>January</v>
      </c>
      <c r="L5386" s="3" t="str">
        <f>TEXT(NIgerian_Fintech[[#This Row],[TransactionDate]], "MM")</f>
        <v>01</v>
      </c>
      <c r="M5386" s="3" t="str">
        <f>TEXT(NIgerian_Fintech[[#This Row],[TransactionDate]], "tttt")</f>
        <v>Monday</v>
      </c>
      <c r="N5386" s="2" t="s">
        <v>16</v>
      </c>
    </row>
    <row r="5387" spans="1:14" ht="14.5" x14ac:dyDescent="0.35">
      <c r="A5387" s="2" t="s">
        <v>10804</v>
      </c>
      <c r="B5387" s="2" t="s">
        <v>10805</v>
      </c>
      <c r="C5387" s="2">
        <v>34</v>
      </c>
      <c r="D5387" s="2" t="s">
        <v>39</v>
      </c>
      <c r="E5387" s="2" t="s">
        <v>93</v>
      </c>
      <c r="F5387" s="2" t="s">
        <v>14</v>
      </c>
      <c r="G5387" s="2" t="s">
        <v>30</v>
      </c>
      <c r="H5387" s="7">
        <v>1319.36</v>
      </c>
      <c r="I5387" s="3">
        <v>45390</v>
      </c>
      <c r="J5387" s="3" t="str">
        <f>TEXT(NIgerian_Fintech[[#This Row],[TransactionDate]], "JJJJ")</f>
        <v>2024</v>
      </c>
      <c r="K5387" s="3" t="str">
        <f>TEXT(NIgerian_Fintech[[#This Row],[TransactionDate]], "MMMM")</f>
        <v>April</v>
      </c>
      <c r="L5387" s="3" t="str">
        <f>TEXT(NIgerian_Fintech[[#This Row],[TransactionDate]], "MM")</f>
        <v>04</v>
      </c>
      <c r="M5387" s="3" t="str">
        <f>TEXT(NIgerian_Fintech[[#This Row],[TransactionDate]], "tttt")</f>
        <v>Monday</v>
      </c>
      <c r="N5387" s="2" t="s">
        <v>21</v>
      </c>
    </row>
    <row r="5388" spans="1:14" ht="14.5" x14ac:dyDescent="0.35">
      <c r="A5388" s="2" t="s">
        <v>10806</v>
      </c>
      <c r="B5388" s="2" t="s">
        <v>10807</v>
      </c>
      <c r="C5388" s="2">
        <v>23</v>
      </c>
      <c r="D5388" s="2" t="s">
        <v>12</v>
      </c>
      <c r="E5388" s="2" t="s">
        <v>13</v>
      </c>
      <c r="F5388" s="2" t="s">
        <v>49</v>
      </c>
      <c r="G5388" s="2" t="s">
        <v>20</v>
      </c>
      <c r="H5388" s="7">
        <v>10434.32</v>
      </c>
      <c r="I5388" s="3">
        <v>45645</v>
      </c>
      <c r="J5388" s="3" t="str">
        <f>TEXT(NIgerian_Fintech[[#This Row],[TransactionDate]], "JJJJ")</f>
        <v>2024</v>
      </c>
      <c r="K5388" s="3" t="str">
        <f>TEXT(NIgerian_Fintech[[#This Row],[TransactionDate]], "MMMM")</f>
        <v>December</v>
      </c>
      <c r="L5388" s="3" t="str">
        <f>TEXT(NIgerian_Fintech[[#This Row],[TransactionDate]], "MM")</f>
        <v>12</v>
      </c>
      <c r="M5388" s="3" t="str">
        <f>TEXT(NIgerian_Fintech[[#This Row],[TransactionDate]], "tttt")</f>
        <v>Thursday</v>
      </c>
      <c r="N5388" s="2" t="s">
        <v>16</v>
      </c>
    </row>
    <row r="5389" spans="1:14" ht="14.5" x14ac:dyDescent="0.35">
      <c r="A5389" s="2" t="s">
        <v>10808</v>
      </c>
      <c r="B5389" s="2" t="s">
        <v>10809</v>
      </c>
      <c r="C5389" s="2">
        <v>36</v>
      </c>
      <c r="D5389" s="2" t="s">
        <v>39</v>
      </c>
      <c r="E5389" s="2" t="s">
        <v>13</v>
      </c>
      <c r="F5389" s="2" t="s">
        <v>25</v>
      </c>
      <c r="G5389" s="2" t="s">
        <v>20</v>
      </c>
      <c r="H5389" s="7">
        <v>8144.61</v>
      </c>
      <c r="I5389" s="3">
        <v>45248</v>
      </c>
      <c r="J5389" s="3" t="str">
        <f>TEXT(NIgerian_Fintech[[#This Row],[TransactionDate]], "JJJJ")</f>
        <v>2023</v>
      </c>
      <c r="K5389" s="3" t="str">
        <f>TEXT(NIgerian_Fintech[[#This Row],[TransactionDate]], "MMMM")</f>
        <v>November</v>
      </c>
      <c r="L5389" s="3" t="str">
        <f>TEXT(NIgerian_Fintech[[#This Row],[TransactionDate]], "MM")</f>
        <v>11</v>
      </c>
      <c r="M5389" s="3" t="str">
        <f>TEXT(NIgerian_Fintech[[#This Row],[TransactionDate]], "tttt")</f>
        <v>Saturday</v>
      </c>
      <c r="N5389" s="2" t="s">
        <v>16</v>
      </c>
    </row>
    <row r="5390" spans="1:14" ht="14.5" x14ac:dyDescent="0.35">
      <c r="A5390" s="2" t="s">
        <v>10810</v>
      </c>
      <c r="B5390" s="2" t="s">
        <v>10811</v>
      </c>
      <c r="C5390" s="2">
        <v>55</v>
      </c>
      <c r="D5390" s="2" t="s">
        <v>39</v>
      </c>
      <c r="E5390" s="2" t="s">
        <v>74</v>
      </c>
      <c r="F5390" s="2" t="s">
        <v>49</v>
      </c>
      <c r="G5390" s="2" t="s">
        <v>15</v>
      </c>
      <c r="H5390" s="7">
        <v>4800.95</v>
      </c>
      <c r="I5390" s="3">
        <v>45284</v>
      </c>
      <c r="J5390" s="3" t="str">
        <f>TEXT(NIgerian_Fintech[[#This Row],[TransactionDate]], "JJJJ")</f>
        <v>2023</v>
      </c>
      <c r="K5390" s="3" t="str">
        <f>TEXT(NIgerian_Fintech[[#This Row],[TransactionDate]], "MMMM")</f>
        <v>December</v>
      </c>
      <c r="L5390" s="3" t="str">
        <f>TEXT(NIgerian_Fintech[[#This Row],[TransactionDate]], "MM")</f>
        <v>12</v>
      </c>
      <c r="M5390" s="3" t="str">
        <f>TEXT(NIgerian_Fintech[[#This Row],[TransactionDate]], "tttt")</f>
        <v>Sunday</v>
      </c>
      <c r="N5390" s="2" t="s">
        <v>16</v>
      </c>
    </row>
    <row r="5391" spans="1:14" ht="14.5" x14ac:dyDescent="0.35">
      <c r="A5391" s="2" t="s">
        <v>10812</v>
      </c>
      <c r="B5391" s="2" t="s">
        <v>10813</v>
      </c>
      <c r="C5391" s="2">
        <v>45</v>
      </c>
      <c r="D5391" s="2" t="s">
        <v>39</v>
      </c>
      <c r="E5391" s="2" t="s">
        <v>64</v>
      </c>
      <c r="F5391" s="2" t="s">
        <v>14</v>
      </c>
      <c r="G5391" s="2" t="s">
        <v>36</v>
      </c>
      <c r="H5391" s="7">
        <v>4005.48</v>
      </c>
      <c r="I5391" s="3">
        <v>45020</v>
      </c>
      <c r="J5391" s="3" t="str">
        <f>TEXT(NIgerian_Fintech[[#This Row],[TransactionDate]], "JJJJ")</f>
        <v>2023</v>
      </c>
      <c r="K5391" s="3" t="str">
        <f>TEXT(NIgerian_Fintech[[#This Row],[TransactionDate]], "MMMM")</f>
        <v>April</v>
      </c>
      <c r="L5391" s="3" t="str">
        <f>TEXT(NIgerian_Fintech[[#This Row],[TransactionDate]], "MM")</f>
        <v>04</v>
      </c>
      <c r="M5391" s="3" t="str">
        <f>TEXT(NIgerian_Fintech[[#This Row],[TransactionDate]], "tttt")</f>
        <v>Tuesday</v>
      </c>
      <c r="N5391" s="2" t="s">
        <v>16</v>
      </c>
    </row>
    <row r="5392" spans="1:14" ht="14.5" x14ac:dyDescent="0.35">
      <c r="A5392" s="2" t="s">
        <v>10814</v>
      </c>
      <c r="B5392" s="2" t="s">
        <v>10815</v>
      </c>
      <c r="C5392" s="2">
        <v>19</v>
      </c>
      <c r="D5392" s="2" t="s">
        <v>12</v>
      </c>
      <c r="E5392" s="2" t="s">
        <v>74</v>
      </c>
      <c r="F5392" s="2" t="s">
        <v>49</v>
      </c>
      <c r="G5392" s="2" t="s">
        <v>30</v>
      </c>
      <c r="H5392" s="7">
        <v>2023.03</v>
      </c>
      <c r="I5392" s="3">
        <v>45637</v>
      </c>
      <c r="J5392" s="3" t="str">
        <f>TEXT(NIgerian_Fintech[[#This Row],[TransactionDate]], "JJJJ")</f>
        <v>2024</v>
      </c>
      <c r="K5392" s="3" t="str">
        <f>TEXT(NIgerian_Fintech[[#This Row],[TransactionDate]], "MMMM")</f>
        <v>December</v>
      </c>
      <c r="L5392" s="3" t="str">
        <f>TEXT(NIgerian_Fintech[[#This Row],[TransactionDate]], "MM")</f>
        <v>12</v>
      </c>
      <c r="M5392" s="3" t="str">
        <f>TEXT(NIgerian_Fintech[[#This Row],[TransactionDate]], "tttt")</f>
        <v>Wednesday</v>
      </c>
      <c r="N5392" s="2" t="s">
        <v>16</v>
      </c>
    </row>
    <row r="5393" spans="1:14" ht="14.5" x14ac:dyDescent="0.35">
      <c r="A5393" s="2" t="s">
        <v>10816</v>
      </c>
      <c r="B5393" s="2" t="s">
        <v>10817</v>
      </c>
      <c r="C5393" s="2">
        <v>55</v>
      </c>
      <c r="D5393" s="2" t="s">
        <v>12</v>
      </c>
      <c r="E5393" s="2" t="s">
        <v>42</v>
      </c>
      <c r="F5393" s="2" t="s">
        <v>55</v>
      </c>
      <c r="G5393" s="2" t="s">
        <v>15</v>
      </c>
      <c r="H5393" s="7">
        <v>1581.75</v>
      </c>
      <c r="I5393" s="3">
        <v>45095</v>
      </c>
      <c r="J5393" s="3" t="str">
        <f>TEXT(NIgerian_Fintech[[#This Row],[TransactionDate]], "JJJJ")</f>
        <v>2023</v>
      </c>
      <c r="K5393" s="3" t="str">
        <f>TEXT(NIgerian_Fintech[[#This Row],[TransactionDate]], "MMMM")</f>
        <v>June</v>
      </c>
      <c r="L5393" s="3" t="str">
        <f>TEXT(NIgerian_Fintech[[#This Row],[TransactionDate]], "MM")</f>
        <v>06</v>
      </c>
      <c r="M5393" s="3" t="str">
        <f>TEXT(NIgerian_Fintech[[#This Row],[TransactionDate]], "tttt")</f>
        <v>Sunday</v>
      </c>
      <c r="N5393" s="2" t="s">
        <v>16</v>
      </c>
    </row>
    <row r="5394" spans="1:14" ht="14.5" x14ac:dyDescent="0.35">
      <c r="A5394" s="2" t="s">
        <v>10818</v>
      </c>
      <c r="B5394" s="2" t="s">
        <v>10819</v>
      </c>
      <c r="C5394" s="2">
        <v>54</v>
      </c>
      <c r="D5394" s="2" t="s">
        <v>12</v>
      </c>
      <c r="E5394" s="2" t="s">
        <v>13</v>
      </c>
      <c r="F5394" s="2" t="s">
        <v>49</v>
      </c>
      <c r="G5394" s="2" t="s">
        <v>20</v>
      </c>
      <c r="H5394" s="7">
        <v>4136.5600000000004</v>
      </c>
      <c r="I5394" s="3">
        <v>45223</v>
      </c>
      <c r="J5394" s="3" t="str">
        <f>TEXT(NIgerian_Fintech[[#This Row],[TransactionDate]], "JJJJ")</f>
        <v>2023</v>
      </c>
      <c r="K5394" s="3" t="str">
        <f>TEXT(NIgerian_Fintech[[#This Row],[TransactionDate]], "MMMM")</f>
        <v>October</v>
      </c>
      <c r="L5394" s="3" t="str">
        <f>TEXT(NIgerian_Fintech[[#This Row],[TransactionDate]], "MM")</f>
        <v>10</v>
      </c>
      <c r="M5394" s="3" t="str">
        <f>TEXT(NIgerian_Fintech[[#This Row],[TransactionDate]], "tttt")</f>
        <v>Tuesday</v>
      </c>
      <c r="N5394" s="2" t="s">
        <v>16</v>
      </c>
    </row>
    <row r="5395" spans="1:14" ht="14.5" x14ac:dyDescent="0.35">
      <c r="A5395" s="2" t="s">
        <v>10820</v>
      </c>
      <c r="B5395" s="2" t="s">
        <v>10821</v>
      </c>
      <c r="C5395" s="2">
        <v>21</v>
      </c>
      <c r="D5395" s="2" t="s">
        <v>12</v>
      </c>
      <c r="E5395" s="2" t="s">
        <v>29</v>
      </c>
      <c r="F5395" s="2" t="s">
        <v>35</v>
      </c>
      <c r="G5395" s="2" t="s">
        <v>36</v>
      </c>
      <c r="H5395" s="7">
        <v>425.23</v>
      </c>
      <c r="I5395" s="3">
        <v>45442</v>
      </c>
      <c r="J5395" s="3" t="str">
        <f>TEXT(NIgerian_Fintech[[#This Row],[TransactionDate]], "JJJJ")</f>
        <v>2024</v>
      </c>
      <c r="K5395" s="3" t="str">
        <f>TEXT(NIgerian_Fintech[[#This Row],[TransactionDate]], "MMMM")</f>
        <v>May</v>
      </c>
      <c r="L5395" s="3" t="str">
        <f>TEXT(NIgerian_Fintech[[#This Row],[TransactionDate]], "MM")</f>
        <v>05</v>
      </c>
      <c r="M5395" s="3" t="str">
        <f>TEXT(NIgerian_Fintech[[#This Row],[TransactionDate]], "tttt")</f>
        <v>Thursday</v>
      </c>
      <c r="N5395" s="2" t="s">
        <v>16</v>
      </c>
    </row>
    <row r="5396" spans="1:14" ht="14.5" x14ac:dyDescent="0.35">
      <c r="A5396" s="2" t="s">
        <v>10822</v>
      </c>
      <c r="B5396" s="2" t="s">
        <v>10823</v>
      </c>
      <c r="C5396" s="2">
        <v>39</v>
      </c>
      <c r="D5396" s="2" t="s">
        <v>39</v>
      </c>
      <c r="E5396" s="2" t="s">
        <v>29</v>
      </c>
      <c r="F5396" s="2" t="s">
        <v>55</v>
      </c>
      <c r="G5396" s="2" t="s">
        <v>15</v>
      </c>
      <c r="H5396" s="7">
        <v>5738.14</v>
      </c>
      <c r="I5396" s="3">
        <v>45024</v>
      </c>
      <c r="J5396" s="3" t="str">
        <f>TEXT(NIgerian_Fintech[[#This Row],[TransactionDate]], "JJJJ")</f>
        <v>2023</v>
      </c>
      <c r="K5396" s="3" t="str">
        <f>TEXT(NIgerian_Fintech[[#This Row],[TransactionDate]], "MMMM")</f>
        <v>April</v>
      </c>
      <c r="L5396" s="3" t="str">
        <f>TEXT(NIgerian_Fintech[[#This Row],[TransactionDate]], "MM")</f>
        <v>04</v>
      </c>
      <c r="M5396" s="3" t="str">
        <f>TEXT(NIgerian_Fintech[[#This Row],[TransactionDate]], "tttt")</f>
        <v>Saturday</v>
      </c>
      <c r="N5396" s="2" t="s">
        <v>16</v>
      </c>
    </row>
    <row r="5397" spans="1:14" ht="14.5" x14ac:dyDescent="0.35">
      <c r="A5397" s="2" t="s">
        <v>10824</v>
      </c>
      <c r="B5397" s="2" t="s">
        <v>10825</v>
      </c>
      <c r="C5397" s="2">
        <v>43</v>
      </c>
      <c r="D5397" s="2" t="s">
        <v>39</v>
      </c>
      <c r="E5397" s="2" t="s">
        <v>29</v>
      </c>
      <c r="F5397" s="2" t="s">
        <v>35</v>
      </c>
      <c r="G5397" s="2" t="s">
        <v>15</v>
      </c>
      <c r="H5397" s="7">
        <v>9202.33</v>
      </c>
      <c r="I5397" s="3">
        <v>45631</v>
      </c>
      <c r="J5397" s="3" t="str">
        <f>TEXT(NIgerian_Fintech[[#This Row],[TransactionDate]], "JJJJ")</f>
        <v>2024</v>
      </c>
      <c r="K5397" s="3" t="str">
        <f>TEXT(NIgerian_Fintech[[#This Row],[TransactionDate]], "MMMM")</f>
        <v>December</v>
      </c>
      <c r="L5397" s="3" t="str">
        <f>TEXT(NIgerian_Fintech[[#This Row],[TransactionDate]], "MM")</f>
        <v>12</v>
      </c>
      <c r="M5397" s="3" t="str">
        <f>TEXT(NIgerian_Fintech[[#This Row],[TransactionDate]], "tttt")</f>
        <v>Thursday</v>
      </c>
      <c r="N5397" s="2" t="s">
        <v>16</v>
      </c>
    </row>
    <row r="5398" spans="1:14" ht="14.5" x14ac:dyDescent="0.35">
      <c r="A5398" s="2" t="s">
        <v>10826</v>
      </c>
      <c r="B5398" s="2" t="s">
        <v>10827</v>
      </c>
      <c r="C5398" s="2">
        <v>60</v>
      </c>
      <c r="D5398" s="2" t="s">
        <v>39</v>
      </c>
      <c r="E5398" s="2" t="s">
        <v>13</v>
      </c>
      <c r="F5398" s="2" t="s">
        <v>49</v>
      </c>
      <c r="G5398" s="2" t="s">
        <v>30</v>
      </c>
      <c r="H5398" s="7">
        <v>28413.69</v>
      </c>
      <c r="I5398" s="3">
        <v>45276</v>
      </c>
      <c r="J5398" s="3" t="str">
        <f>TEXT(NIgerian_Fintech[[#This Row],[TransactionDate]], "JJJJ")</f>
        <v>2023</v>
      </c>
      <c r="K5398" s="3" t="str">
        <f>TEXT(NIgerian_Fintech[[#This Row],[TransactionDate]], "MMMM")</f>
        <v>December</v>
      </c>
      <c r="L5398" s="3" t="str">
        <f>TEXT(NIgerian_Fintech[[#This Row],[TransactionDate]], "MM")</f>
        <v>12</v>
      </c>
      <c r="M5398" s="3" t="str">
        <f>TEXT(NIgerian_Fintech[[#This Row],[TransactionDate]], "tttt")</f>
        <v>Saturday</v>
      </c>
      <c r="N5398" s="2" t="s">
        <v>21</v>
      </c>
    </row>
    <row r="5399" spans="1:14" ht="14.5" x14ac:dyDescent="0.35">
      <c r="A5399" s="2" t="s">
        <v>10828</v>
      </c>
      <c r="B5399" s="2" t="s">
        <v>10829</v>
      </c>
      <c r="C5399" s="2">
        <v>53</v>
      </c>
      <c r="D5399" s="2" t="s">
        <v>39</v>
      </c>
      <c r="E5399" s="2" t="s">
        <v>29</v>
      </c>
      <c r="F5399" s="2" t="s">
        <v>55</v>
      </c>
      <c r="G5399" s="2" t="s">
        <v>20</v>
      </c>
      <c r="H5399" s="7">
        <v>9830.4</v>
      </c>
      <c r="I5399" s="3">
        <v>45505</v>
      </c>
      <c r="J5399" s="3" t="str">
        <f>TEXT(NIgerian_Fintech[[#This Row],[TransactionDate]], "JJJJ")</f>
        <v>2024</v>
      </c>
      <c r="K5399" s="3" t="str">
        <f>TEXT(NIgerian_Fintech[[#This Row],[TransactionDate]], "MMMM")</f>
        <v>August</v>
      </c>
      <c r="L5399" s="3" t="str">
        <f>TEXT(NIgerian_Fintech[[#This Row],[TransactionDate]], "MM")</f>
        <v>08</v>
      </c>
      <c r="M5399" s="3" t="str">
        <f>TEXT(NIgerian_Fintech[[#This Row],[TransactionDate]], "tttt")</f>
        <v>Thursday</v>
      </c>
      <c r="N5399" s="2" t="s">
        <v>16</v>
      </c>
    </row>
    <row r="5400" spans="1:14" ht="14.5" x14ac:dyDescent="0.35">
      <c r="A5400" s="2" t="s">
        <v>10830</v>
      </c>
      <c r="B5400" s="2" t="s">
        <v>10831</v>
      </c>
      <c r="C5400" s="2">
        <v>30</v>
      </c>
      <c r="D5400" s="2" t="s">
        <v>12</v>
      </c>
      <c r="E5400" s="2" t="s">
        <v>42</v>
      </c>
      <c r="F5400" s="2" t="s">
        <v>55</v>
      </c>
      <c r="G5400" s="2" t="s">
        <v>30</v>
      </c>
      <c r="H5400" s="7">
        <v>9783.68</v>
      </c>
      <c r="I5400" s="3">
        <v>45576</v>
      </c>
      <c r="J5400" s="3" t="str">
        <f>TEXT(NIgerian_Fintech[[#This Row],[TransactionDate]], "JJJJ")</f>
        <v>2024</v>
      </c>
      <c r="K5400" s="3" t="str">
        <f>TEXT(NIgerian_Fintech[[#This Row],[TransactionDate]], "MMMM")</f>
        <v>October</v>
      </c>
      <c r="L5400" s="3" t="str">
        <f>TEXT(NIgerian_Fintech[[#This Row],[TransactionDate]], "MM")</f>
        <v>10</v>
      </c>
      <c r="M5400" s="3" t="str">
        <f>TEXT(NIgerian_Fintech[[#This Row],[TransactionDate]], "tttt")</f>
        <v>Friday</v>
      </c>
      <c r="N5400" s="2" t="s">
        <v>16</v>
      </c>
    </row>
    <row r="5401" spans="1:14" ht="14.5" x14ac:dyDescent="0.35">
      <c r="A5401" s="2" t="s">
        <v>10832</v>
      </c>
      <c r="B5401" s="2" t="s">
        <v>10833</v>
      </c>
      <c r="C5401" s="2">
        <v>49</v>
      </c>
      <c r="D5401" s="2" t="s">
        <v>39</v>
      </c>
      <c r="E5401" s="2" t="s">
        <v>13</v>
      </c>
      <c r="F5401" s="2" t="s">
        <v>49</v>
      </c>
      <c r="G5401" s="2" t="s">
        <v>15</v>
      </c>
      <c r="H5401" s="7">
        <v>4690.68</v>
      </c>
      <c r="I5401" s="3">
        <v>45327</v>
      </c>
      <c r="J5401" s="3" t="str">
        <f>TEXT(NIgerian_Fintech[[#This Row],[TransactionDate]], "JJJJ")</f>
        <v>2024</v>
      </c>
      <c r="K5401" s="3" t="str">
        <f>TEXT(NIgerian_Fintech[[#This Row],[TransactionDate]], "MMMM")</f>
        <v>February</v>
      </c>
      <c r="L5401" s="3" t="str">
        <f>TEXT(NIgerian_Fintech[[#This Row],[TransactionDate]], "MM")</f>
        <v>02</v>
      </c>
      <c r="M5401" s="3" t="str">
        <f>TEXT(NIgerian_Fintech[[#This Row],[TransactionDate]], "tttt")</f>
        <v>Monday</v>
      </c>
      <c r="N5401" s="2" t="s">
        <v>16</v>
      </c>
    </row>
    <row r="5402" spans="1:14" ht="14.5" x14ac:dyDescent="0.35">
      <c r="A5402" s="2" t="s">
        <v>10834</v>
      </c>
      <c r="B5402" s="2" t="s">
        <v>10835</v>
      </c>
      <c r="C5402" s="2">
        <v>34</v>
      </c>
      <c r="D5402" s="2" t="s">
        <v>12</v>
      </c>
      <c r="E5402" s="2" t="s">
        <v>29</v>
      </c>
      <c r="F5402" s="2" t="s">
        <v>19</v>
      </c>
      <c r="G5402" s="2" t="s">
        <v>15</v>
      </c>
      <c r="H5402" s="7">
        <v>1430.82</v>
      </c>
      <c r="I5402" s="3">
        <v>45377</v>
      </c>
      <c r="J5402" s="3" t="str">
        <f>TEXT(NIgerian_Fintech[[#This Row],[TransactionDate]], "JJJJ")</f>
        <v>2024</v>
      </c>
      <c r="K5402" s="3" t="str">
        <f>TEXT(NIgerian_Fintech[[#This Row],[TransactionDate]], "MMMM")</f>
        <v>March</v>
      </c>
      <c r="L5402" s="3" t="str">
        <f>TEXT(NIgerian_Fintech[[#This Row],[TransactionDate]], "MM")</f>
        <v>03</v>
      </c>
      <c r="M5402" s="3" t="str">
        <f>TEXT(NIgerian_Fintech[[#This Row],[TransactionDate]], "tttt")</f>
        <v>Tuesday</v>
      </c>
      <c r="N5402" s="2" t="s">
        <v>16</v>
      </c>
    </row>
    <row r="5403" spans="1:14" ht="14.5" x14ac:dyDescent="0.35">
      <c r="A5403" s="2" t="s">
        <v>10836</v>
      </c>
      <c r="B5403" s="2" t="s">
        <v>10837</v>
      </c>
      <c r="C5403" s="2">
        <v>58</v>
      </c>
      <c r="D5403" s="2" t="s">
        <v>39</v>
      </c>
      <c r="E5403" s="2" t="s">
        <v>13</v>
      </c>
      <c r="F5403" s="2" t="s">
        <v>25</v>
      </c>
      <c r="G5403" s="2" t="s">
        <v>30</v>
      </c>
      <c r="H5403" s="7">
        <v>5922.85</v>
      </c>
      <c r="I5403" s="3">
        <v>45401</v>
      </c>
      <c r="J5403" s="3" t="str">
        <f>TEXT(NIgerian_Fintech[[#This Row],[TransactionDate]], "JJJJ")</f>
        <v>2024</v>
      </c>
      <c r="K5403" s="3" t="str">
        <f>TEXT(NIgerian_Fintech[[#This Row],[TransactionDate]], "MMMM")</f>
        <v>April</v>
      </c>
      <c r="L5403" s="3" t="str">
        <f>TEXT(NIgerian_Fintech[[#This Row],[TransactionDate]], "MM")</f>
        <v>04</v>
      </c>
      <c r="M5403" s="3" t="str">
        <f>TEXT(NIgerian_Fintech[[#This Row],[TransactionDate]], "tttt")</f>
        <v>Friday</v>
      </c>
      <c r="N5403" s="2" t="s">
        <v>16</v>
      </c>
    </row>
    <row r="5404" spans="1:14" ht="14.5" x14ac:dyDescent="0.35">
      <c r="A5404" s="2" t="s">
        <v>10838</v>
      </c>
      <c r="B5404" s="2" t="s">
        <v>10839</v>
      </c>
      <c r="C5404" s="2">
        <v>53</v>
      </c>
      <c r="D5404" s="2" t="s">
        <v>39</v>
      </c>
      <c r="E5404" s="2" t="s">
        <v>93</v>
      </c>
      <c r="F5404" s="2" t="s">
        <v>25</v>
      </c>
      <c r="G5404" s="2" t="s">
        <v>15</v>
      </c>
      <c r="H5404" s="7">
        <v>9129.8700000000008</v>
      </c>
      <c r="I5404" s="3">
        <v>45345</v>
      </c>
      <c r="J5404" s="3" t="str">
        <f>TEXT(NIgerian_Fintech[[#This Row],[TransactionDate]], "JJJJ")</f>
        <v>2024</v>
      </c>
      <c r="K5404" s="3" t="str">
        <f>TEXT(NIgerian_Fintech[[#This Row],[TransactionDate]], "MMMM")</f>
        <v>February</v>
      </c>
      <c r="L5404" s="3" t="str">
        <f>TEXT(NIgerian_Fintech[[#This Row],[TransactionDate]], "MM")</f>
        <v>02</v>
      </c>
      <c r="M5404" s="3" t="str">
        <f>TEXT(NIgerian_Fintech[[#This Row],[TransactionDate]], "tttt")</f>
        <v>Friday</v>
      </c>
      <c r="N5404" s="2" t="s">
        <v>16</v>
      </c>
    </row>
    <row r="5405" spans="1:14" ht="14.5" x14ac:dyDescent="0.35">
      <c r="A5405" s="2" t="s">
        <v>10840</v>
      </c>
      <c r="B5405" s="2" t="s">
        <v>10841</v>
      </c>
      <c r="C5405" s="2">
        <v>63</v>
      </c>
      <c r="D5405" s="2" t="s">
        <v>39</v>
      </c>
      <c r="E5405" s="2" t="s">
        <v>13</v>
      </c>
      <c r="F5405" s="2" t="s">
        <v>25</v>
      </c>
      <c r="G5405" s="2" t="s">
        <v>26</v>
      </c>
      <c r="H5405" s="7">
        <v>12874.76</v>
      </c>
      <c r="I5405" s="3">
        <v>44930</v>
      </c>
      <c r="J5405" s="3" t="str">
        <f>TEXT(NIgerian_Fintech[[#This Row],[TransactionDate]], "JJJJ")</f>
        <v>2023</v>
      </c>
      <c r="K5405" s="3" t="str">
        <f>TEXT(NIgerian_Fintech[[#This Row],[TransactionDate]], "MMMM")</f>
        <v>January</v>
      </c>
      <c r="L5405" s="3" t="str">
        <f>TEXT(NIgerian_Fintech[[#This Row],[TransactionDate]], "MM")</f>
        <v>01</v>
      </c>
      <c r="M5405" s="3" t="str">
        <f>TEXT(NIgerian_Fintech[[#This Row],[TransactionDate]], "tttt")</f>
        <v>Wednesday</v>
      </c>
      <c r="N5405" s="2" t="s">
        <v>16</v>
      </c>
    </row>
    <row r="5406" spans="1:14" ht="14.5" x14ac:dyDescent="0.35">
      <c r="A5406" s="2" t="s">
        <v>10842</v>
      </c>
      <c r="B5406" s="2" t="s">
        <v>10843</v>
      </c>
      <c r="C5406" s="2">
        <v>36</v>
      </c>
      <c r="D5406" s="2" t="s">
        <v>12</v>
      </c>
      <c r="E5406" s="2" t="s">
        <v>42</v>
      </c>
      <c r="F5406" s="2" t="s">
        <v>55</v>
      </c>
      <c r="G5406" s="2" t="s">
        <v>36</v>
      </c>
      <c r="H5406" s="7">
        <v>17491.990000000002</v>
      </c>
      <c r="I5406" s="3">
        <v>45250</v>
      </c>
      <c r="J5406" s="3" t="str">
        <f>TEXT(NIgerian_Fintech[[#This Row],[TransactionDate]], "JJJJ")</f>
        <v>2023</v>
      </c>
      <c r="K5406" s="3" t="str">
        <f>TEXT(NIgerian_Fintech[[#This Row],[TransactionDate]], "MMMM")</f>
        <v>November</v>
      </c>
      <c r="L5406" s="3" t="str">
        <f>TEXT(NIgerian_Fintech[[#This Row],[TransactionDate]], "MM")</f>
        <v>11</v>
      </c>
      <c r="M5406" s="3" t="str">
        <f>TEXT(NIgerian_Fintech[[#This Row],[TransactionDate]], "tttt")</f>
        <v>Monday</v>
      </c>
      <c r="N5406" s="2" t="s">
        <v>16</v>
      </c>
    </row>
    <row r="5407" spans="1:14" ht="14.5" x14ac:dyDescent="0.35">
      <c r="A5407" s="2" t="s">
        <v>10844</v>
      </c>
      <c r="B5407" s="2" t="s">
        <v>10845</v>
      </c>
      <c r="C5407" s="2">
        <v>52</v>
      </c>
      <c r="D5407" s="2" t="s">
        <v>12</v>
      </c>
      <c r="E5407" s="2" t="s">
        <v>74</v>
      </c>
      <c r="F5407" s="2" t="s">
        <v>25</v>
      </c>
      <c r="G5407" s="2" t="s">
        <v>20</v>
      </c>
      <c r="H5407" s="7">
        <v>2956.18</v>
      </c>
      <c r="I5407" s="3">
        <v>45295</v>
      </c>
      <c r="J5407" s="3" t="str">
        <f>TEXT(NIgerian_Fintech[[#This Row],[TransactionDate]], "JJJJ")</f>
        <v>2024</v>
      </c>
      <c r="K5407" s="3" t="str">
        <f>TEXT(NIgerian_Fintech[[#This Row],[TransactionDate]], "MMMM")</f>
        <v>January</v>
      </c>
      <c r="L5407" s="3" t="str">
        <f>TEXT(NIgerian_Fintech[[#This Row],[TransactionDate]], "MM")</f>
        <v>01</v>
      </c>
      <c r="M5407" s="3" t="str">
        <f>TEXT(NIgerian_Fintech[[#This Row],[TransactionDate]], "tttt")</f>
        <v>Thursday</v>
      </c>
      <c r="N5407" s="2" t="s">
        <v>16</v>
      </c>
    </row>
    <row r="5408" spans="1:14" ht="14.5" x14ac:dyDescent="0.35">
      <c r="A5408" s="2" t="s">
        <v>10846</v>
      </c>
      <c r="B5408" s="2" t="s">
        <v>10847</v>
      </c>
      <c r="C5408" s="2">
        <v>63</v>
      </c>
      <c r="D5408" s="2" t="s">
        <v>39</v>
      </c>
      <c r="E5408" s="2" t="s">
        <v>13</v>
      </c>
      <c r="F5408" s="2" t="s">
        <v>55</v>
      </c>
      <c r="G5408" s="2" t="s">
        <v>36</v>
      </c>
      <c r="H5408" s="7">
        <v>2760.43</v>
      </c>
      <c r="I5408" s="3">
        <v>45540</v>
      </c>
      <c r="J5408" s="3" t="str">
        <f>TEXT(NIgerian_Fintech[[#This Row],[TransactionDate]], "JJJJ")</f>
        <v>2024</v>
      </c>
      <c r="K5408" s="3" t="str">
        <f>TEXT(NIgerian_Fintech[[#This Row],[TransactionDate]], "MMMM")</f>
        <v>September</v>
      </c>
      <c r="L5408" s="3" t="str">
        <f>TEXT(NIgerian_Fintech[[#This Row],[TransactionDate]], "MM")</f>
        <v>09</v>
      </c>
      <c r="M5408" s="3" t="str">
        <f>TEXT(NIgerian_Fintech[[#This Row],[TransactionDate]], "tttt")</f>
        <v>Thursday</v>
      </c>
      <c r="N5408" s="2" t="s">
        <v>16</v>
      </c>
    </row>
    <row r="5409" spans="1:14" ht="14.5" x14ac:dyDescent="0.35">
      <c r="A5409" s="2" t="s">
        <v>10848</v>
      </c>
      <c r="B5409" s="2" t="s">
        <v>10849</v>
      </c>
      <c r="C5409" s="2">
        <v>57</v>
      </c>
      <c r="D5409" s="2" t="s">
        <v>39</v>
      </c>
      <c r="E5409" s="2" t="s">
        <v>64</v>
      </c>
      <c r="F5409" s="2" t="s">
        <v>19</v>
      </c>
      <c r="G5409" s="2" t="s">
        <v>20</v>
      </c>
      <c r="H5409" s="7">
        <v>8330.99</v>
      </c>
      <c r="I5409" s="3">
        <v>45321</v>
      </c>
      <c r="J5409" s="3" t="str">
        <f>TEXT(NIgerian_Fintech[[#This Row],[TransactionDate]], "JJJJ")</f>
        <v>2024</v>
      </c>
      <c r="K5409" s="3" t="str">
        <f>TEXT(NIgerian_Fintech[[#This Row],[TransactionDate]], "MMMM")</f>
        <v>January</v>
      </c>
      <c r="L5409" s="3" t="str">
        <f>TEXT(NIgerian_Fintech[[#This Row],[TransactionDate]], "MM")</f>
        <v>01</v>
      </c>
      <c r="M5409" s="3" t="str">
        <f>TEXT(NIgerian_Fintech[[#This Row],[TransactionDate]], "tttt")</f>
        <v>Tuesday</v>
      </c>
      <c r="N5409" s="2" t="s">
        <v>16</v>
      </c>
    </row>
    <row r="5410" spans="1:14" ht="14.5" x14ac:dyDescent="0.35">
      <c r="A5410" s="2" t="s">
        <v>10850</v>
      </c>
      <c r="B5410" s="2" t="s">
        <v>10851</v>
      </c>
      <c r="C5410" s="2">
        <v>45</v>
      </c>
      <c r="D5410" s="2" t="s">
        <v>39</v>
      </c>
      <c r="E5410" s="2" t="s">
        <v>42</v>
      </c>
      <c r="F5410" s="2" t="s">
        <v>49</v>
      </c>
      <c r="G5410" s="2" t="s">
        <v>15</v>
      </c>
      <c r="H5410" s="7">
        <v>8347.4599999999991</v>
      </c>
      <c r="I5410" s="3">
        <v>45482</v>
      </c>
      <c r="J5410" s="3" t="str">
        <f>TEXT(NIgerian_Fintech[[#This Row],[TransactionDate]], "JJJJ")</f>
        <v>2024</v>
      </c>
      <c r="K5410" s="3" t="str">
        <f>TEXT(NIgerian_Fintech[[#This Row],[TransactionDate]], "MMMM")</f>
        <v>July</v>
      </c>
      <c r="L5410" s="3" t="str">
        <f>TEXT(NIgerian_Fintech[[#This Row],[TransactionDate]], "MM")</f>
        <v>07</v>
      </c>
      <c r="M5410" s="3" t="str">
        <f>TEXT(NIgerian_Fintech[[#This Row],[TransactionDate]], "tttt")</f>
        <v>Tuesday</v>
      </c>
      <c r="N5410" s="2" t="s">
        <v>16</v>
      </c>
    </row>
    <row r="5411" spans="1:14" ht="14.5" x14ac:dyDescent="0.35">
      <c r="A5411" s="2" t="s">
        <v>10852</v>
      </c>
      <c r="B5411" s="2" t="s">
        <v>10853</v>
      </c>
      <c r="C5411" s="2">
        <v>18</v>
      </c>
      <c r="D5411" s="2" t="s">
        <v>12</v>
      </c>
      <c r="E5411" s="2" t="s">
        <v>52</v>
      </c>
      <c r="F5411" s="2" t="s">
        <v>49</v>
      </c>
      <c r="G5411" s="2" t="s">
        <v>30</v>
      </c>
      <c r="H5411" s="7">
        <v>2458.34</v>
      </c>
      <c r="I5411" s="3">
        <v>45045</v>
      </c>
      <c r="J5411" s="3" t="str">
        <f>TEXT(NIgerian_Fintech[[#This Row],[TransactionDate]], "JJJJ")</f>
        <v>2023</v>
      </c>
      <c r="K5411" s="3" t="str">
        <f>TEXT(NIgerian_Fintech[[#This Row],[TransactionDate]], "MMMM")</f>
        <v>April</v>
      </c>
      <c r="L5411" s="3" t="str">
        <f>TEXT(NIgerian_Fintech[[#This Row],[TransactionDate]], "MM")</f>
        <v>04</v>
      </c>
      <c r="M5411" s="3" t="str">
        <f>TEXT(NIgerian_Fintech[[#This Row],[TransactionDate]], "tttt")</f>
        <v>Saturday</v>
      </c>
      <c r="N5411" s="2" t="s">
        <v>16</v>
      </c>
    </row>
    <row r="5412" spans="1:14" ht="14.5" x14ac:dyDescent="0.35">
      <c r="A5412" s="2" t="s">
        <v>10854</v>
      </c>
      <c r="B5412" s="2" t="s">
        <v>10855</v>
      </c>
      <c r="C5412" s="2">
        <v>59</v>
      </c>
      <c r="D5412" s="2" t="s">
        <v>12</v>
      </c>
      <c r="E5412" s="2" t="s">
        <v>93</v>
      </c>
      <c r="F5412" s="2" t="s">
        <v>55</v>
      </c>
      <c r="G5412" s="2" t="s">
        <v>30</v>
      </c>
      <c r="H5412" s="7">
        <v>8854.59</v>
      </c>
      <c r="I5412" s="3">
        <v>45626</v>
      </c>
      <c r="J5412" s="3" t="str">
        <f>TEXT(NIgerian_Fintech[[#This Row],[TransactionDate]], "JJJJ")</f>
        <v>2024</v>
      </c>
      <c r="K5412" s="3" t="str">
        <f>TEXT(NIgerian_Fintech[[#This Row],[TransactionDate]], "MMMM")</f>
        <v>November</v>
      </c>
      <c r="L5412" s="3" t="str">
        <f>TEXT(NIgerian_Fintech[[#This Row],[TransactionDate]], "MM")</f>
        <v>11</v>
      </c>
      <c r="M5412" s="3" t="str">
        <f>TEXT(NIgerian_Fintech[[#This Row],[TransactionDate]], "tttt")</f>
        <v>Saturday</v>
      </c>
      <c r="N5412" s="2" t="s">
        <v>69</v>
      </c>
    </row>
    <row r="5413" spans="1:14" ht="14.5" x14ac:dyDescent="0.35">
      <c r="A5413" s="2" t="s">
        <v>10856</v>
      </c>
      <c r="B5413" s="2" t="s">
        <v>10857</v>
      </c>
      <c r="C5413" s="2">
        <v>35</v>
      </c>
      <c r="D5413" s="2" t="s">
        <v>12</v>
      </c>
      <c r="E5413" s="2" t="s">
        <v>42</v>
      </c>
      <c r="F5413" s="2" t="s">
        <v>55</v>
      </c>
      <c r="G5413" s="2" t="s">
        <v>15</v>
      </c>
      <c r="H5413" s="7">
        <v>4244.63</v>
      </c>
      <c r="I5413" s="3">
        <v>45116</v>
      </c>
      <c r="J5413" s="3" t="str">
        <f>TEXT(NIgerian_Fintech[[#This Row],[TransactionDate]], "JJJJ")</f>
        <v>2023</v>
      </c>
      <c r="K5413" s="3" t="str">
        <f>TEXT(NIgerian_Fintech[[#This Row],[TransactionDate]], "MMMM")</f>
        <v>July</v>
      </c>
      <c r="L5413" s="3" t="str">
        <f>TEXT(NIgerian_Fintech[[#This Row],[TransactionDate]], "MM")</f>
        <v>07</v>
      </c>
      <c r="M5413" s="3" t="str">
        <f>TEXT(NIgerian_Fintech[[#This Row],[TransactionDate]], "tttt")</f>
        <v>Sunday</v>
      </c>
      <c r="N5413" s="2" t="s">
        <v>16</v>
      </c>
    </row>
    <row r="5414" spans="1:14" ht="14.5" x14ac:dyDescent="0.35">
      <c r="A5414" s="2" t="s">
        <v>10858</v>
      </c>
      <c r="B5414" s="2" t="s">
        <v>10859</v>
      </c>
      <c r="C5414" s="2">
        <v>57</v>
      </c>
      <c r="D5414" s="2" t="s">
        <v>39</v>
      </c>
      <c r="E5414" s="2" t="s">
        <v>74</v>
      </c>
      <c r="F5414" s="2" t="s">
        <v>19</v>
      </c>
      <c r="G5414" s="2" t="s">
        <v>20</v>
      </c>
      <c r="H5414" s="7">
        <v>10197.5</v>
      </c>
      <c r="I5414" s="3">
        <v>45548</v>
      </c>
      <c r="J5414" s="3" t="str">
        <f>TEXT(NIgerian_Fintech[[#This Row],[TransactionDate]], "JJJJ")</f>
        <v>2024</v>
      </c>
      <c r="K5414" s="3" t="str">
        <f>TEXT(NIgerian_Fintech[[#This Row],[TransactionDate]], "MMMM")</f>
        <v>September</v>
      </c>
      <c r="L5414" s="3" t="str">
        <f>TEXT(NIgerian_Fintech[[#This Row],[TransactionDate]], "MM")</f>
        <v>09</v>
      </c>
      <c r="M5414" s="3" t="str">
        <f>TEXT(NIgerian_Fintech[[#This Row],[TransactionDate]], "tttt")</f>
        <v>Friday</v>
      </c>
      <c r="N5414" s="2" t="s">
        <v>16</v>
      </c>
    </row>
    <row r="5415" spans="1:14" ht="14.5" x14ac:dyDescent="0.35">
      <c r="A5415" s="2" t="s">
        <v>10860</v>
      </c>
      <c r="B5415" s="2" t="s">
        <v>10861</v>
      </c>
      <c r="C5415" s="2">
        <v>50</v>
      </c>
      <c r="D5415" s="2" t="s">
        <v>12</v>
      </c>
      <c r="E5415" s="2" t="s">
        <v>29</v>
      </c>
      <c r="F5415" s="2" t="s">
        <v>25</v>
      </c>
      <c r="G5415" s="2" t="s">
        <v>15</v>
      </c>
      <c r="H5415" s="7">
        <v>3439.63</v>
      </c>
      <c r="I5415" s="3">
        <v>45342</v>
      </c>
      <c r="J5415" s="3" t="str">
        <f>TEXT(NIgerian_Fintech[[#This Row],[TransactionDate]], "JJJJ")</f>
        <v>2024</v>
      </c>
      <c r="K5415" s="3" t="str">
        <f>TEXT(NIgerian_Fintech[[#This Row],[TransactionDate]], "MMMM")</f>
        <v>February</v>
      </c>
      <c r="L5415" s="3" t="str">
        <f>TEXT(NIgerian_Fintech[[#This Row],[TransactionDate]], "MM")</f>
        <v>02</v>
      </c>
      <c r="M5415" s="3" t="str">
        <f>TEXT(NIgerian_Fintech[[#This Row],[TransactionDate]], "tttt")</f>
        <v>Tuesday</v>
      </c>
      <c r="N5415" s="2" t="s">
        <v>16</v>
      </c>
    </row>
    <row r="5416" spans="1:14" ht="14.5" x14ac:dyDescent="0.35">
      <c r="A5416" s="2" t="s">
        <v>10862</v>
      </c>
      <c r="B5416" s="2" t="s">
        <v>10863</v>
      </c>
      <c r="C5416" s="2">
        <v>29</v>
      </c>
      <c r="D5416" s="2" t="s">
        <v>39</v>
      </c>
      <c r="E5416" s="2" t="s">
        <v>29</v>
      </c>
      <c r="F5416" s="2" t="s">
        <v>19</v>
      </c>
      <c r="G5416" s="2" t="s">
        <v>20</v>
      </c>
      <c r="H5416" s="7">
        <v>8972.0400000000009</v>
      </c>
      <c r="I5416" s="3">
        <v>45032</v>
      </c>
      <c r="J5416" s="3" t="str">
        <f>TEXT(NIgerian_Fintech[[#This Row],[TransactionDate]], "JJJJ")</f>
        <v>2023</v>
      </c>
      <c r="K5416" s="3" t="str">
        <f>TEXT(NIgerian_Fintech[[#This Row],[TransactionDate]], "MMMM")</f>
        <v>April</v>
      </c>
      <c r="L5416" s="3" t="str">
        <f>TEXT(NIgerian_Fintech[[#This Row],[TransactionDate]], "MM")</f>
        <v>04</v>
      </c>
      <c r="M5416" s="3" t="str">
        <f>TEXT(NIgerian_Fintech[[#This Row],[TransactionDate]], "tttt")</f>
        <v>Sunday</v>
      </c>
      <c r="N5416" s="2" t="s">
        <v>16</v>
      </c>
    </row>
    <row r="5417" spans="1:14" ht="14.5" x14ac:dyDescent="0.35">
      <c r="A5417" s="2" t="s">
        <v>10864</v>
      </c>
      <c r="B5417" s="2" t="s">
        <v>10865</v>
      </c>
      <c r="C5417" s="2">
        <v>25</v>
      </c>
      <c r="D5417" s="2" t="s">
        <v>12</v>
      </c>
      <c r="E5417" s="2" t="s">
        <v>42</v>
      </c>
      <c r="F5417" s="2" t="s">
        <v>49</v>
      </c>
      <c r="G5417" s="2" t="s">
        <v>15</v>
      </c>
      <c r="H5417" s="7">
        <v>14623.55</v>
      </c>
      <c r="I5417" s="3">
        <v>45091</v>
      </c>
      <c r="J5417" s="3" t="str">
        <f>TEXT(NIgerian_Fintech[[#This Row],[TransactionDate]], "JJJJ")</f>
        <v>2023</v>
      </c>
      <c r="K5417" s="3" t="str">
        <f>TEXT(NIgerian_Fintech[[#This Row],[TransactionDate]], "MMMM")</f>
        <v>June</v>
      </c>
      <c r="L5417" s="3" t="str">
        <f>TEXT(NIgerian_Fintech[[#This Row],[TransactionDate]], "MM")</f>
        <v>06</v>
      </c>
      <c r="M5417" s="3" t="str">
        <f>TEXT(NIgerian_Fintech[[#This Row],[TransactionDate]], "tttt")</f>
        <v>Wednesday</v>
      </c>
      <c r="N5417" s="2" t="s">
        <v>16</v>
      </c>
    </row>
    <row r="5418" spans="1:14" ht="14.5" x14ac:dyDescent="0.35">
      <c r="A5418" s="2" t="s">
        <v>10866</v>
      </c>
      <c r="B5418" s="2" t="s">
        <v>10867</v>
      </c>
      <c r="C5418" s="2">
        <v>41</v>
      </c>
      <c r="D5418" s="2" t="s">
        <v>39</v>
      </c>
      <c r="E5418" s="2" t="s">
        <v>52</v>
      </c>
      <c r="F5418" s="2" t="s">
        <v>49</v>
      </c>
      <c r="G5418" s="2" t="s">
        <v>15</v>
      </c>
      <c r="H5418" s="7">
        <v>39199.93</v>
      </c>
      <c r="I5418" s="3">
        <v>45564</v>
      </c>
      <c r="J5418" s="3" t="str">
        <f>TEXT(NIgerian_Fintech[[#This Row],[TransactionDate]], "JJJJ")</f>
        <v>2024</v>
      </c>
      <c r="K5418" s="3" t="str">
        <f>TEXT(NIgerian_Fintech[[#This Row],[TransactionDate]], "MMMM")</f>
        <v>September</v>
      </c>
      <c r="L5418" s="3" t="str">
        <f>TEXT(NIgerian_Fintech[[#This Row],[TransactionDate]], "MM")</f>
        <v>09</v>
      </c>
      <c r="M5418" s="3" t="str">
        <f>TEXT(NIgerian_Fintech[[#This Row],[TransactionDate]], "tttt")</f>
        <v>Sunday</v>
      </c>
      <c r="N5418" s="2" t="s">
        <v>16</v>
      </c>
    </row>
    <row r="5419" spans="1:14" ht="14.5" x14ac:dyDescent="0.35">
      <c r="A5419" s="2" t="s">
        <v>10868</v>
      </c>
      <c r="B5419" s="2" t="s">
        <v>10869</v>
      </c>
      <c r="C5419" s="2">
        <v>33</v>
      </c>
      <c r="D5419" s="2" t="s">
        <v>39</v>
      </c>
      <c r="E5419" s="2" t="s">
        <v>29</v>
      </c>
      <c r="F5419" s="2" t="s">
        <v>35</v>
      </c>
      <c r="G5419" s="2" t="s">
        <v>15</v>
      </c>
      <c r="H5419" s="7">
        <v>24198.84</v>
      </c>
      <c r="I5419" s="3">
        <v>45272</v>
      </c>
      <c r="J5419" s="3" t="str">
        <f>TEXT(NIgerian_Fintech[[#This Row],[TransactionDate]], "JJJJ")</f>
        <v>2023</v>
      </c>
      <c r="K5419" s="3" t="str">
        <f>TEXT(NIgerian_Fintech[[#This Row],[TransactionDate]], "MMMM")</f>
        <v>December</v>
      </c>
      <c r="L5419" s="3" t="str">
        <f>TEXT(NIgerian_Fintech[[#This Row],[TransactionDate]], "MM")</f>
        <v>12</v>
      </c>
      <c r="M5419" s="3" t="str">
        <f>TEXT(NIgerian_Fintech[[#This Row],[TransactionDate]], "tttt")</f>
        <v>Tuesday</v>
      </c>
      <c r="N5419" s="2" t="s">
        <v>16</v>
      </c>
    </row>
    <row r="5420" spans="1:14" ht="14.5" x14ac:dyDescent="0.35">
      <c r="A5420" s="2" t="s">
        <v>10870</v>
      </c>
      <c r="B5420" s="2" t="s">
        <v>10871</v>
      </c>
      <c r="C5420" s="2">
        <v>21</v>
      </c>
      <c r="D5420" s="2" t="s">
        <v>12</v>
      </c>
      <c r="E5420" s="2" t="s">
        <v>93</v>
      </c>
      <c r="F5420" s="2" t="s">
        <v>25</v>
      </c>
      <c r="G5420" s="2" t="s">
        <v>30</v>
      </c>
      <c r="H5420" s="7">
        <v>7002.5</v>
      </c>
      <c r="I5420" s="3">
        <v>45024</v>
      </c>
      <c r="J5420" s="3" t="str">
        <f>TEXT(NIgerian_Fintech[[#This Row],[TransactionDate]], "JJJJ")</f>
        <v>2023</v>
      </c>
      <c r="K5420" s="3" t="str">
        <f>TEXT(NIgerian_Fintech[[#This Row],[TransactionDate]], "MMMM")</f>
        <v>April</v>
      </c>
      <c r="L5420" s="3" t="str">
        <f>TEXT(NIgerian_Fintech[[#This Row],[TransactionDate]], "MM")</f>
        <v>04</v>
      </c>
      <c r="M5420" s="3" t="str">
        <f>TEXT(NIgerian_Fintech[[#This Row],[TransactionDate]], "tttt")</f>
        <v>Saturday</v>
      </c>
      <c r="N5420" s="2" t="s">
        <v>16</v>
      </c>
    </row>
    <row r="5421" spans="1:14" ht="14.5" x14ac:dyDescent="0.35">
      <c r="A5421" s="2" t="s">
        <v>10872</v>
      </c>
      <c r="B5421" s="2" t="s">
        <v>10873</v>
      </c>
      <c r="C5421" s="2">
        <v>55</v>
      </c>
      <c r="D5421" s="2" t="s">
        <v>39</v>
      </c>
      <c r="E5421" s="2" t="s">
        <v>64</v>
      </c>
      <c r="F5421" s="2" t="s">
        <v>49</v>
      </c>
      <c r="G5421" s="2" t="s">
        <v>20</v>
      </c>
      <c r="H5421" s="7">
        <v>6701.13</v>
      </c>
      <c r="I5421" s="3">
        <v>45412</v>
      </c>
      <c r="J5421" s="3" t="str">
        <f>TEXT(NIgerian_Fintech[[#This Row],[TransactionDate]], "JJJJ")</f>
        <v>2024</v>
      </c>
      <c r="K5421" s="3" t="str">
        <f>TEXT(NIgerian_Fintech[[#This Row],[TransactionDate]], "MMMM")</f>
        <v>April</v>
      </c>
      <c r="L5421" s="3" t="str">
        <f>TEXT(NIgerian_Fintech[[#This Row],[TransactionDate]], "MM")</f>
        <v>04</v>
      </c>
      <c r="M5421" s="3" t="str">
        <f>TEXT(NIgerian_Fintech[[#This Row],[TransactionDate]], "tttt")</f>
        <v>Tuesday</v>
      </c>
      <c r="N5421" s="2" t="s">
        <v>16</v>
      </c>
    </row>
    <row r="5422" spans="1:14" ht="14.5" x14ac:dyDescent="0.35">
      <c r="A5422" s="2" t="s">
        <v>10874</v>
      </c>
      <c r="B5422" s="2" t="s">
        <v>10875</v>
      </c>
      <c r="C5422" s="2">
        <v>61</v>
      </c>
      <c r="D5422" s="2" t="s">
        <v>39</v>
      </c>
      <c r="E5422" s="2" t="s">
        <v>52</v>
      </c>
      <c r="F5422" s="2" t="s">
        <v>35</v>
      </c>
      <c r="G5422" s="2" t="s">
        <v>15</v>
      </c>
      <c r="H5422" s="7">
        <v>5757.2</v>
      </c>
      <c r="I5422" s="3">
        <v>45257</v>
      </c>
      <c r="J5422" s="3" t="str">
        <f>TEXT(NIgerian_Fintech[[#This Row],[TransactionDate]], "JJJJ")</f>
        <v>2023</v>
      </c>
      <c r="K5422" s="3" t="str">
        <f>TEXT(NIgerian_Fintech[[#This Row],[TransactionDate]], "MMMM")</f>
        <v>November</v>
      </c>
      <c r="L5422" s="3" t="str">
        <f>TEXT(NIgerian_Fintech[[#This Row],[TransactionDate]], "MM")</f>
        <v>11</v>
      </c>
      <c r="M5422" s="3" t="str">
        <f>TEXT(NIgerian_Fintech[[#This Row],[TransactionDate]], "tttt")</f>
        <v>Monday</v>
      </c>
      <c r="N5422" s="2" t="s">
        <v>21</v>
      </c>
    </row>
    <row r="5423" spans="1:14" ht="14.5" x14ac:dyDescent="0.35">
      <c r="A5423" s="2" t="s">
        <v>10876</v>
      </c>
      <c r="B5423" s="2" t="s">
        <v>10877</v>
      </c>
      <c r="C5423" s="2">
        <v>44</v>
      </c>
      <c r="D5423" s="2" t="s">
        <v>39</v>
      </c>
      <c r="E5423" s="2" t="s">
        <v>24</v>
      </c>
      <c r="F5423" s="2" t="s">
        <v>55</v>
      </c>
      <c r="G5423" s="2" t="s">
        <v>36</v>
      </c>
      <c r="H5423" s="7">
        <v>281.43</v>
      </c>
      <c r="I5423" s="3">
        <v>45296</v>
      </c>
      <c r="J5423" s="3" t="str">
        <f>TEXT(NIgerian_Fintech[[#This Row],[TransactionDate]], "JJJJ")</f>
        <v>2024</v>
      </c>
      <c r="K5423" s="3" t="str">
        <f>TEXT(NIgerian_Fintech[[#This Row],[TransactionDate]], "MMMM")</f>
        <v>January</v>
      </c>
      <c r="L5423" s="3" t="str">
        <f>TEXT(NIgerian_Fintech[[#This Row],[TransactionDate]], "MM")</f>
        <v>01</v>
      </c>
      <c r="M5423" s="3" t="str">
        <f>TEXT(NIgerian_Fintech[[#This Row],[TransactionDate]], "tttt")</f>
        <v>Friday</v>
      </c>
      <c r="N5423" s="2" t="s">
        <v>16</v>
      </c>
    </row>
    <row r="5424" spans="1:14" ht="14.5" x14ac:dyDescent="0.35">
      <c r="A5424" s="2" t="s">
        <v>10878</v>
      </c>
      <c r="B5424" s="2" t="s">
        <v>10879</v>
      </c>
      <c r="C5424" s="2">
        <v>26</v>
      </c>
      <c r="D5424" s="2" t="s">
        <v>12</v>
      </c>
      <c r="E5424" s="2" t="s">
        <v>24</v>
      </c>
      <c r="F5424" s="2" t="s">
        <v>49</v>
      </c>
      <c r="G5424" s="2" t="s">
        <v>36</v>
      </c>
      <c r="H5424" s="7">
        <v>1814.67</v>
      </c>
      <c r="I5424" s="3">
        <v>45368</v>
      </c>
      <c r="J5424" s="3" t="str">
        <f>TEXT(NIgerian_Fintech[[#This Row],[TransactionDate]], "JJJJ")</f>
        <v>2024</v>
      </c>
      <c r="K5424" s="3" t="str">
        <f>TEXT(NIgerian_Fintech[[#This Row],[TransactionDate]], "MMMM")</f>
        <v>March</v>
      </c>
      <c r="L5424" s="3" t="str">
        <f>TEXT(NIgerian_Fintech[[#This Row],[TransactionDate]], "MM")</f>
        <v>03</v>
      </c>
      <c r="M5424" s="3" t="str">
        <f>TEXT(NIgerian_Fintech[[#This Row],[TransactionDate]], "tttt")</f>
        <v>Sunday</v>
      </c>
      <c r="N5424" s="2" t="s">
        <v>16</v>
      </c>
    </row>
    <row r="5425" spans="1:14" ht="14.5" x14ac:dyDescent="0.35">
      <c r="A5425" s="2" t="s">
        <v>10880</v>
      </c>
      <c r="B5425" s="2" t="s">
        <v>10881</v>
      </c>
      <c r="C5425" s="2">
        <v>64</v>
      </c>
      <c r="D5425" s="2" t="s">
        <v>39</v>
      </c>
      <c r="E5425" s="2" t="s">
        <v>42</v>
      </c>
      <c r="F5425" s="2" t="s">
        <v>14</v>
      </c>
      <c r="G5425" s="2" t="s">
        <v>30</v>
      </c>
      <c r="H5425" s="7">
        <v>610.13</v>
      </c>
      <c r="I5425" s="3">
        <v>45046</v>
      </c>
      <c r="J5425" s="3" t="str">
        <f>TEXT(NIgerian_Fintech[[#This Row],[TransactionDate]], "JJJJ")</f>
        <v>2023</v>
      </c>
      <c r="K5425" s="3" t="str">
        <f>TEXT(NIgerian_Fintech[[#This Row],[TransactionDate]], "MMMM")</f>
        <v>April</v>
      </c>
      <c r="L5425" s="3" t="str">
        <f>TEXT(NIgerian_Fintech[[#This Row],[TransactionDate]], "MM")</f>
        <v>04</v>
      </c>
      <c r="M5425" s="3" t="str">
        <f>TEXT(NIgerian_Fintech[[#This Row],[TransactionDate]], "tttt")</f>
        <v>Sunday</v>
      </c>
      <c r="N5425" s="2" t="s">
        <v>16</v>
      </c>
    </row>
    <row r="5426" spans="1:14" ht="14.5" x14ac:dyDescent="0.35">
      <c r="A5426" s="2" t="s">
        <v>10882</v>
      </c>
      <c r="B5426" s="2" t="s">
        <v>10883</v>
      </c>
      <c r="C5426" s="2">
        <v>33</v>
      </c>
      <c r="D5426" s="2" t="s">
        <v>12</v>
      </c>
      <c r="E5426" s="2" t="s">
        <v>52</v>
      </c>
      <c r="F5426" s="2" t="s">
        <v>25</v>
      </c>
      <c r="G5426" s="2" t="s">
        <v>26</v>
      </c>
      <c r="H5426" s="7">
        <v>11918.96</v>
      </c>
      <c r="I5426" s="3">
        <v>45225</v>
      </c>
      <c r="J5426" s="3" t="str">
        <f>TEXT(NIgerian_Fintech[[#This Row],[TransactionDate]], "JJJJ")</f>
        <v>2023</v>
      </c>
      <c r="K5426" s="3" t="str">
        <f>TEXT(NIgerian_Fintech[[#This Row],[TransactionDate]], "MMMM")</f>
        <v>October</v>
      </c>
      <c r="L5426" s="3" t="str">
        <f>TEXT(NIgerian_Fintech[[#This Row],[TransactionDate]], "MM")</f>
        <v>10</v>
      </c>
      <c r="M5426" s="3" t="str">
        <f>TEXT(NIgerian_Fintech[[#This Row],[TransactionDate]], "tttt")</f>
        <v>Thursday</v>
      </c>
      <c r="N5426" s="2" t="s">
        <v>16</v>
      </c>
    </row>
    <row r="5427" spans="1:14" ht="14.5" x14ac:dyDescent="0.35">
      <c r="A5427" s="2" t="s">
        <v>10884</v>
      </c>
      <c r="B5427" s="2" t="s">
        <v>10885</v>
      </c>
      <c r="C5427" s="2">
        <v>29</v>
      </c>
      <c r="D5427" s="2" t="s">
        <v>12</v>
      </c>
      <c r="E5427" s="2" t="s">
        <v>29</v>
      </c>
      <c r="F5427" s="2" t="s">
        <v>35</v>
      </c>
      <c r="G5427" s="2" t="s">
        <v>30</v>
      </c>
      <c r="H5427" s="7">
        <v>5331.3</v>
      </c>
      <c r="I5427" s="3">
        <v>45069</v>
      </c>
      <c r="J5427" s="3" t="str">
        <f>TEXT(NIgerian_Fintech[[#This Row],[TransactionDate]], "JJJJ")</f>
        <v>2023</v>
      </c>
      <c r="K5427" s="3" t="str">
        <f>TEXT(NIgerian_Fintech[[#This Row],[TransactionDate]], "MMMM")</f>
        <v>May</v>
      </c>
      <c r="L5427" s="3" t="str">
        <f>TEXT(NIgerian_Fintech[[#This Row],[TransactionDate]], "MM")</f>
        <v>05</v>
      </c>
      <c r="M5427" s="3" t="str">
        <f>TEXT(NIgerian_Fintech[[#This Row],[TransactionDate]], "tttt")</f>
        <v>Tuesday</v>
      </c>
      <c r="N5427" s="2" t="s">
        <v>21</v>
      </c>
    </row>
    <row r="5428" spans="1:14" ht="14.5" x14ac:dyDescent="0.35">
      <c r="A5428" s="2" t="s">
        <v>10886</v>
      </c>
      <c r="B5428" s="2" t="s">
        <v>10887</v>
      </c>
      <c r="C5428" s="2">
        <v>48</v>
      </c>
      <c r="D5428" s="2" t="s">
        <v>39</v>
      </c>
      <c r="E5428" s="2" t="s">
        <v>29</v>
      </c>
      <c r="F5428" s="2" t="s">
        <v>25</v>
      </c>
      <c r="G5428" s="2" t="s">
        <v>26</v>
      </c>
      <c r="H5428" s="7">
        <v>658.94</v>
      </c>
      <c r="I5428" s="3">
        <v>45633</v>
      </c>
      <c r="J5428" s="3" t="str">
        <f>TEXT(NIgerian_Fintech[[#This Row],[TransactionDate]], "JJJJ")</f>
        <v>2024</v>
      </c>
      <c r="K5428" s="3" t="str">
        <f>TEXT(NIgerian_Fintech[[#This Row],[TransactionDate]], "MMMM")</f>
        <v>December</v>
      </c>
      <c r="L5428" s="3" t="str">
        <f>TEXT(NIgerian_Fintech[[#This Row],[TransactionDate]], "MM")</f>
        <v>12</v>
      </c>
      <c r="M5428" s="3" t="str">
        <f>TEXT(NIgerian_Fintech[[#This Row],[TransactionDate]], "tttt")</f>
        <v>Saturday</v>
      </c>
      <c r="N5428" s="2" t="s">
        <v>16</v>
      </c>
    </row>
    <row r="5429" spans="1:14" ht="14.5" x14ac:dyDescent="0.35">
      <c r="A5429" s="2" t="s">
        <v>10888</v>
      </c>
      <c r="B5429" s="2" t="s">
        <v>10889</v>
      </c>
      <c r="C5429" s="2">
        <v>41</v>
      </c>
      <c r="D5429" s="2" t="s">
        <v>12</v>
      </c>
      <c r="E5429" s="2" t="s">
        <v>42</v>
      </c>
      <c r="F5429" s="2" t="s">
        <v>25</v>
      </c>
      <c r="G5429" s="2" t="s">
        <v>30</v>
      </c>
      <c r="H5429" s="7">
        <v>11730.4</v>
      </c>
      <c r="I5429" s="3">
        <v>45568</v>
      </c>
      <c r="J5429" s="3" t="str">
        <f>TEXT(NIgerian_Fintech[[#This Row],[TransactionDate]], "JJJJ")</f>
        <v>2024</v>
      </c>
      <c r="K5429" s="3" t="str">
        <f>TEXT(NIgerian_Fintech[[#This Row],[TransactionDate]], "MMMM")</f>
        <v>October</v>
      </c>
      <c r="L5429" s="3" t="str">
        <f>TEXT(NIgerian_Fintech[[#This Row],[TransactionDate]], "MM")</f>
        <v>10</v>
      </c>
      <c r="M5429" s="3" t="str">
        <f>TEXT(NIgerian_Fintech[[#This Row],[TransactionDate]], "tttt")</f>
        <v>Thursday</v>
      </c>
      <c r="N5429" s="2" t="s">
        <v>16</v>
      </c>
    </row>
    <row r="5430" spans="1:14" ht="14.5" x14ac:dyDescent="0.35">
      <c r="A5430" s="2" t="s">
        <v>10890</v>
      </c>
      <c r="B5430" s="2" t="s">
        <v>10891</v>
      </c>
      <c r="C5430" s="2">
        <v>31</v>
      </c>
      <c r="D5430" s="2" t="s">
        <v>39</v>
      </c>
      <c r="E5430" s="2" t="s">
        <v>29</v>
      </c>
      <c r="F5430" s="2" t="s">
        <v>14</v>
      </c>
      <c r="G5430" s="2" t="s">
        <v>36</v>
      </c>
      <c r="H5430" s="7">
        <v>10340.5</v>
      </c>
      <c r="I5430" s="3">
        <v>45542</v>
      </c>
      <c r="J5430" s="3" t="str">
        <f>TEXT(NIgerian_Fintech[[#This Row],[TransactionDate]], "JJJJ")</f>
        <v>2024</v>
      </c>
      <c r="K5430" s="3" t="str">
        <f>TEXT(NIgerian_Fintech[[#This Row],[TransactionDate]], "MMMM")</f>
        <v>September</v>
      </c>
      <c r="L5430" s="3" t="str">
        <f>TEXT(NIgerian_Fintech[[#This Row],[TransactionDate]], "MM")</f>
        <v>09</v>
      </c>
      <c r="M5430" s="3" t="str">
        <f>TEXT(NIgerian_Fintech[[#This Row],[TransactionDate]], "tttt")</f>
        <v>Saturday</v>
      </c>
      <c r="N5430" s="2" t="s">
        <v>16</v>
      </c>
    </row>
    <row r="5431" spans="1:14" ht="14.5" x14ac:dyDescent="0.35">
      <c r="A5431" s="2" t="s">
        <v>10892</v>
      </c>
      <c r="B5431" s="2" t="s">
        <v>10893</v>
      </c>
      <c r="C5431" s="2">
        <v>62</v>
      </c>
      <c r="D5431" s="2" t="s">
        <v>12</v>
      </c>
      <c r="E5431" s="2" t="s">
        <v>29</v>
      </c>
      <c r="F5431" s="2" t="s">
        <v>19</v>
      </c>
      <c r="G5431" s="2" t="s">
        <v>15</v>
      </c>
      <c r="H5431" s="7">
        <v>12728.33</v>
      </c>
      <c r="I5431" s="3">
        <v>45019</v>
      </c>
      <c r="J5431" s="3" t="str">
        <f>TEXT(NIgerian_Fintech[[#This Row],[TransactionDate]], "JJJJ")</f>
        <v>2023</v>
      </c>
      <c r="K5431" s="3" t="str">
        <f>TEXT(NIgerian_Fintech[[#This Row],[TransactionDate]], "MMMM")</f>
        <v>April</v>
      </c>
      <c r="L5431" s="3" t="str">
        <f>TEXT(NIgerian_Fintech[[#This Row],[TransactionDate]], "MM")</f>
        <v>04</v>
      </c>
      <c r="M5431" s="3" t="str">
        <f>TEXT(NIgerian_Fintech[[#This Row],[TransactionDate]], "tttt")</f>
        <v>Monday</v>
      </c>
      <c r="N5431" s="2" t="s">
        <v>16</v>
      </c>
    </row>
    <row r="5432" spans="1:14" ht="14.5" x14ac:dyDescent="0.35">
      <c r="A5432" s="2" t="s">
        <v>10894</v>
      </c>
      <c r="B5432" s="2" t="s">
        <v>10895</v>
      </c>
      <c r="C5432" s="2">
        <v>42</v>
      </c>
      <c r="D5432" s="2" t="s">
        <v>39</v>
      </c>
      <c r="E5432" s="2" t="s">
        <v>64</v>
      </c>
      <c r="F5432" s="2" t="s">
        <v>55</v>
      </c>
      <c r="G5432" s="2" t="s">
        <v>20</v>
      </c>
      <c r="H5432" s="7">
        <v>9158.76</v>
      </c>
      <c r="I5432" s="3">
        <v>45223</v>
      </c>
      <c r="J5432" s="3" t="str">
        <f>TEXT(NIgerian_Fintech[[#This Row],[TransactionDate]], "JJJJ")</f>
        <v>2023</v>
      </c>
      <c r="K5432" s="3" t="str">
        <f>TEXT(NIgerian_Fintech[[#This Row],[TransactionDate]], "MMMM")</f>
        <v>October</v>
      </c>
      <c r="L5432" s="3" t="str">
        <f>TEXT(NIgerian_Fintech[[#This Row],[TransactionDate]], "MM")</f>
        <v>10</v>
      </c>
      <c r="M5432" s="3" t="str">
        <f>TEXT(NIgerian_Fintech[[#This Row],[TransactionDate]], "tttt")</f>
        <v>Tuesday</v>
      </c>
      <c r="N5432" s="2" t="s">
        <v>16</v>
      </c>
    </row>
    <row r="5433" spans="1:14" ht="14.5" x14ac:dyDescent="0.35">
      <c r="A5433" s="2" t="s">
        <v>10896</v>
      </c>
      <c r="B5433" s="2" t="s">
        <v>10897</v>
      </c>
      <c r="C5433" s="2">
        <v>51</v>
      </c>
      <c r="D5433" s="2" t="s">
        <v>12</v>
      </c>
      <c r="E5433" s="2" t="s">
        <v>64</v>
      </c>
      <c r="F5433" s="2" t="s">
        <v>25</v>
      </c>
      <c r="G5433" s="2" t="s">
        <v>15</v>
      </c>
      <c r="H5433" s="7">
        <v>1761.88</v>
      </c>
      <c r="I5433" s="3">
        <v>45373</v>
      </c>
      <c r="J5433" s="3" t="str">
        <f>TEXT(NIgerian_Fintech[[#This Row],[TransactionDate]], "JJJJ")</f>
        <v>2024</v>
      </c>
      <c r="K5433" s="3" t="str">
        <f>TEXT(NIgerian_Fintech[[#This Row],[TransactionDate]], "MMMM")</f>
        <v>March</v>
      </c>
      <c r="L5433" s="3" t="str">
        <f>TEXT(NIgerian_Fintech[[#This Row],[TransactionDate]], "MM")</f>
        <v>03</v>
      </c>
      <c r="M5433" s="3" t="str">
        <f>TEXT(NIgerian_Fintech[[#This Row],[TransactionDate]], "tttt")</f>
        <v>Friday</v>
      </c>
      <c r="N5433" s="2" t="s">
        <v>16</v>
      </c>
    </row>
    <row r="5434" spans="1:14" ht="14.5" x14ac:dyDescent="0.35">
      <c r="A5434" s="2" t="s">
        <v>10898</v>
      </c>
      <c r="B5434" s="2" t="s">
        <v>10899</v>
      </c>
      <c r="C5434" s="2">
        <v>20</v>
      </c>
      <c r="D5434" s="2" t="s">
        <v>39</v>
      </c>
      <c r="E5434" s="2" t="s">
        <v>74</v>
      </c>
      <c r="F5434" s="2" t="s">
        <v>49</v>
      </c>
      <c r="G5434" s="2" t="s">
        <v>36</v>
      </c>
      <c r="H5434" s="7">
        <v>633.58000000000004</v>
      </c>
      <c r="I5434" s="3">
        <v>45406</v>
      </c>
      <c r="J5434" s="3" t="str">
        <f>TEXT(NIgerian_Fintech[[#This Row],[TransactionDate]], "JJJJ")</f>
        <v>2024</v>
      </c>
      <c r="K5434" s="3" t="str">
        <f>TEXT(NIgerian_Fintech[[#This Row],[TransactionDate]], "MMMM")</f>
        <v>April</v>
      </c>
      <c r="L5434" s="3" t="str">
        <f>TEXT(NIgerian_Fintech[[#This Row],[TransactionDate]], "MM")</f>
        <v>04</v>
      </c>
      <c r="M5434" s="3" t="str">
        <f>TEXT(NIgerian_Fintech[[#This Row],[TransactionDate]], "tttt")</f>
        <v>Wednesday</v>
      </c>
      <c r="N5434" s="2" t="s">
        <v>16</v>
      </c>
    </row>
    <row r="5435" spans="1:14" ht="14.5" x14ac:dyDescent="0.35">
      <c r="A5435" s="2" t="s">
        <v>10900</v>
      </c>
      <c r="B5435" s="2" t="s">
        <v>10901</v>
      </c>
      <c r="C5435" s="2">
        <v>41</v>
      </c>
      <c r="D5435" s="2" t="s">
        <v>39</v>
      </c>
      <c r="E5435" s="2" t="s">
        <v>64</v>
      </c>
      <c r="F5435" s="2" t="s">
        <v>55</v>
      </c>
      <c r="G5435" s="2" t="s">
        <v>20</v>
      </c>
      <c r="H5435" s="7">
        <v>16990.400000000001</v>
      </c>
      <c r="I5435" s="3">
        <v>45638</v>
      </c>
      <c r="J5435" s="3" t="str">
        <f>TEXT(NIgerian_Fintech[[#This Row],[TransactionDate]], "JJJJ")</f>
        <v>2024</v>
      </c>
      <c r="K5435" s="3" t="str">
        <f>TEXT(NIgerian_Fintech[[#This Row],[TransactionDate]], "MMMM")</f>
        <v>December</v>
      </c>
      <c r="L5435" s="3" t="str">
        <f>TEXT(NIgerian_Fintech[[#This Row],[TransactionDate]], "MM")</f>
        <v>12</v>
      </c>
      <c r="M5435" s="3" t="str">
        <f>TEXT(NIgerian_Fintech[[#This Row],[TransactionDate]], "tttt")</f>
        <v>Thursday</v>
      </c>
      <c r="N5435" s="2" t="s">
        <v>16</v>
      </c>
    </row>
    <row r="5436" spans="1:14" ht="14.5" x14ac:dyDescent="0.35">
      <c r="A5436" s="2" t="s">
        <v>10902</v>
      </c>
      <c r="B5436" s="2" t="s">
        <v>10903</v>
      </c>
      <c r="C5436" s="2">
        <v>59</v>
      </c>
      <c r="D5436" s="2" t="s">
        <v>39</v>
      </c>
      <c r="E5436" s="2" t="s">
        <v>13</v>
      </c>
      <c r="F5436" s="2" t="s">
        <v>49</v>
      </c>
      <c r="G5436" s="2" t="s">
        <v>26</v>
      </c>
      <c r="H5436" s="7">
        <v>2431.0300000000002</v>
      </c>
      <c r="I5436" s="3">
        <v>45184</v>
      </c>
      <c r="J5436" s="3" t="str">
        <f>TEXT(NIgerian_Fintech[[#This Row],[TransactionDate]], "JJJJ")</f>
        <v>2023</v>
      </c>
      <c r="K5436" s="3" t="str">
        <f>TEXT(NIgerian_Fintech[[#This Row],[TransactionDate]], "MMMM")</f>
        <v>September</v>
      </c>
      <c r="L5436" s="3" t="str">
        <f>TEXT(NIgerian_Fintech[[#This Row],[TransactionDate]], "MM")</f>
        <v>09</v>
      </c>
      <c r="M5436" s="3" t="str">
        <f>TEXT(NIgerian_Fintech[[#This Row],[TransactionDate]], "tttt")</f>
        <v>Friday</v>
      </c>
      <c r="N5436" s="2" t="s">
        <v>16</v>
      </c>
    </row>
    <row r="5437" spans="1:14" ht="14.5" x14ac:dyDescent="0.35">
      <c r="A5437" s="2" t="s">
        <v>10904</v>
      </c>
      <c r="B5437" s="2" t="s">
        <v>10905</v>
      </c>
      <c r="C5437" s="2">
        <v>26</v>
      </c>
      <c r="D5437" s="2" t="s">
        <v>39</v>
      </c>
      <c r="E5437" s="2" t="s">
        <v>52</v>
      </c>
      <c r="F5437" s="2" t="s">
        <v>55</v>
      </c>
      <c r="G5437" s="2" t="s">
        <v>26</v>
      </c>
      <c r="H5437" s="7">
        <v>7820.42</v>
      </c>
      <c r="I5437" s="3">
        <v>45448</v>
      </c>
      <c r="J5437" s="3" t="str">
        <f>TEXT(NIgerian_Fintech[[#This Row],[TransactionDate]], "JJJJ")</f>
        <v>2024</v>
      </c>
      <c r="K5437" s="3" t="str">
        <f>TEXT(NIgerian_Fintech[[#This Row],[TransactionDate]], "MMMM")</f>
        <v>June</v>
      </c>
      <c r="L5437" s="3" t="str">
        <f>TEXT(NIgerian_Fintech[[#This Row],[TransactionDate]], "MM")</f>
        <v>06</v>
      </c>
      <c r="M5437" s="3" t="str">
        <f>TEXT(NIgerian_Fintech[[#This Row],[TransactionDate]], "tttt")</f>
        <v>Wednesday</v>
      </c>
      <c r="N5437" s="2" t="s">
        <v>16</v>
      </c>
    </row>
    <row r="5438" spans="1:14" ht="14.5" x14ac:dyDescent="0.35">
      <c r="A5438" s="2" t="s">
        <v>10906</v>
      </c>
      <c r="B5438" s="2" t="s">
        <v>10907</v>
      </c>
      <c r="C5438" s="2">
        <v>43</v>
      </c>
      <c r="D5438" s="2" t="s">
        <v>12</v>
      </c>
      <c r="E5438" s="2" t="s">
        <v>52</v>
      </c>
      <c r="F5438" s="2" t="s">
        <v>55</v>
      </c>
      <c r="G5438" s="2" t="s">
        <v>36</v>
      </c>
      <c r="H5438" s="7">
        <v>6640.1</v>
      </c>
      <c r="I5438" s="3">
        <v>45609</v>
      </c>
      <c r="J5438" s="3" t="str">
        <f>TEXT(NIgerian_Fintech[[#This Row],[TransactionDate]], "JJJJ")</f>
        <v>2024</v>
      </c>
      <c r="K5438" s="3" t="str">
        <f>TEXT(NIgerian_Fintech[[#This Row],[TransactionDate]], "MMMM")</f>
        <v>November</v>
      </c>
      <c r="L5438" s="3" t="str">
        <f>TEXT(NIgerian_Fintech[[#This Row],[TransactionDate]], "MM")</f>
        <v>11</v>
      </c>
      <c r="M5438" s="3" t="str">
        <f>TEXT(NIgerian_Fintech[[#This Row],[TransactionDate]], "tttt")</f>
        <v>Wednesday</v>
      </c>
      <c r="N5438" s="2" t="s">
        <v>16</v>
      </c>
    </row>
    <row r="5439" spans="1:14" ht="14.5" x14ac:dyDescent="0.35">
      <c r="A5439" s="2" t="s">
        <v>10908</v>
      </c>
      <c r="B5439" s="2" t="s">
        <v>10909</v>
      </c>
      <c r="C5439" s="2">
        <v>37</v>
      </c>
      <c r="D5439" s="2" t="s">
        <v>12</v>
      </c>
      <c r="E5439" s="2" t="s">
        <v>42</v>
      </c>
      <c r="F5439" s="2" t="s">
        <v>35</v>
      </c>
      <c r="G5439" s="2" t="s">
        <v>20</v>
      </c>
      <c r="H5439" s="7">
        <v>25389.73</v>
      </c>
      <c r="I5439" s="3">
        <v>45301</v>
      </c>
      <c r="J5439" s="3" t="str">
        <f>TEXT(NIgerian_Fintech[[#This Row],[TransactionDate]], "JJJJ")</f>
        <v>2024</v>
      </c>
      <c r="K5439" s="3" t="str">
        <f>TEXT(NIgerian_Fintech[[#This Row],[TransactionDate]], "MMMM")</f>
        <v>January</v>
      </c>
      <c r="L5439" s="3" t="str">
        <f>TEXT(NIgerian_Fintech[[#This Row],[TransactionDate]], "MM")</f>
        <v>01</v>
      </c>
      <c r="M5439" s="3" t="str">
        <f>TEXT(NIgerian_Fintech[[#This Row],[TransactionDate]], "tttt")</f>
        <v>Wednesday</v>
      </c>
      <c r="N5439" s="2" t="s">
        <v>16</v>
      </c>
    </row>
    <row r="5440" spans="1:14" ht="14.5" x14ac:dyDescent="0.35">
      <c r="A5440" s="2" t="s">
        <v>10910</v>
      </c>
      <c r="B5440" s="2" t="s">
        <v>10911</v>
      </c>
      <c r="C5440" s="2">
        <v>57</v>
      </c>
      <c r="D5440" s="2" t="s">
        <v>39</v>
      </c>
      <c r="E5440" s="2" t="s">
        <v>64</v>
      </c>
      <c r="F5440" s="2" t="s">
        <v>49</v>
      </c>
      <c r="G5440" s="2" t="s">
        <v>15</v>
      </c>
      <c r="H5440" s="7">
        <v>8039.44</v>
      </c>
      <c r="I5440" s="3">
        <v>45353</v>
      </c>
      <c r="J5440" s="3" t="str">
        <f>TEXT(NIgerian_Fintech[[#This Row],[TransactionDate]], "JJJJ")</f>
        <v>2024</v>
      </c>
      <c r="K5440" s="3" t="str">
        <f>TEXT(NIgerian_Fintech[[#This Row],[TransactionDate]], "MMMM")</f>
        <v>March</v>
      </c>
      <c r="L5440" s="3" t="str">
        <f>TEXT(NIgerian_Fintech[[#This Row],[TransactionDate]], "MM")</f>
        <v>03</v>
      </c>
      <c r="M5440" s="3" t="str">
        <f>TEXT(NIgerian_Fintech[[#This Row],[TransactionDate]], "tttt")</f>
        <v>Saturday</v>
      </c>
      <c r="N5440" s="2" t="s">
        <v>16</v>
      </c>
    </row>
    <row r="5441" spans="1:14" ht="14.5" x14ac:dyDescent="0.35">
      <c r="A5441" s="2" t="s">
        <v>10912</v>
      </c>
      <c r="B5441" s="2" t="s">
        <v>10913</v>
      </c>
      <c r="C5441" s="2">
        <v>27</v>
      </c>
      <c r="D5441" s="2" t="s">
        <v>12</v>
      </c>
      <c r="E5441" s="2" t="s">
        <v>74</v>
      </c>
      <c r="F5441" s="2" t="s">
        <v>49</v>
      </c>
      <c r="G5441" s="2" t="s">
        <v>36</v>
      </c>
      <c r="H5441" s="7">
        <v>8675.41</v>
      </c>
      <c r="I5441" s="3">
        <v>45027</v>
      </c>
      <c r="J5441" s="3" t="str">
        <f>TEXT(NIgerian_Fintech[[#This Row],[TransactionDate]], "JJJJ")</f>
        <v>2023</v>
      </c>
      <c r="K5441" s="3" t="str">
        <f>TEXT(NIgerian_Fintech[[#This Row],[TransactionDate]], "MMMM")</f>
        <v>April</v>
      </c>
      <c r="L5441" s="3" t="str">
        <f>TEXT(NIgerian_Fintech[[#This Row],[TransactionDate]], "MM")</f>
        <v>04</v>
      </c>
      <c r="M5441" s="3" t="str">
        <f>TEXT(NIgerian_Fintech[[#This Row],[TransactionDate]], "tttt")</f>
        <v>Tuesday</v>
      </c>
      <c r="N5441" s="2" t="s">
        <v>69</v>
      </c>
    </row>
    <row r="5442" spans="1:14" ht="14.5" x14ac:dyDescent="0.35">
      <c r="A5442" s="2" t="s">
        <v>10914</v>
      </c>
      <c r="B5442" s="2" t="s">
        <v>10915</v>
      </c>
      <c r="C5442" s="2">
        <v>36</v>
      </c>
      <c r="D5442" s="2" t="s">
        <v>39</v>
      </c>
      <c r="E5442" s="2" t="s">
        <v>29</v>
      </c>
      <c r="F5442" s="2" t="s">
        <v>55</v>
      </c>
      <c r="G5442" s="2" t="s">
        <v>26</v>
      </c>
      <c r="H5442" s="7">
        <v>3849.35</v>
      </c>
      <c r="I5442" s="3">
        <v>45548</v>
      </c>
      <c r="J5442" s="3" t="str">
        <f>TEXT(NIgerian_Fintech[[#This Row],[TransactionDate]], "JJJJ")</f>
        <v>2024</v>
      </c>
      <c r="K5442" s="3" t="str">
        <f>TEXT(NIgerian_Fintech[[#This Row],[TransactionDate]], "MMMM")</f>
        <v>September</v>
      </c>
      <c r="L5442" s="3" t="str">
        <f>TEXT(NIgerian_Fintech[[#This Row],[TransactionDate]], "MM")</f>
        <v>09</v>
      </c>
      <c r="M5442" s="3" t="str">
        <f>TEXT(NIgerian_Fintech[[#This Row],[TransactionDate]], "tttt")</f>
        <v>Friday</v>
      </c>
      <c r="N5442" s="2" t="s">
        <v>16</v>
      </c>
    </row>
    <row r="5443" spans="1:14" ht="14.5" x14ac:dyDescent="0.35">
      <c r="A5443" s="2" t="s">
        <v>10916</v>
      </c>
      <c r="B5443" s="2" t="s">
        <v>10917</v>
      </c>
      <c r="C5443" s="2">
        <v>20</v>
      </c>
      <c r="D5443" s="2" t="s">
        <v>39</v>
      </c>
      <c r="E5443" s="2" t="s">
        <v>74</v>
      </c>
      <c r="F5443" s="2" t="s">
        <v>25</v>
      </c>
      <c r="G5443" s="2" t="s">
        <v>36</v>
      </c>
      <c r="H5443" s="7">
        <v>31867.65</v>
      </c>
      <c r="I5443" s="3">
        <v>45170</v>
      </c>
      <c r="J5443" s="3" t="str">
        <f>TEXT(NIgerian_Fintech[[#This Row],[TransactionDate]], "JJJJ")</f>
        <v>2023</v>
      </c>
      <c r="K5443" s="3" t="str">
        <f>TEXT(NIgerian_Fintech[[#This Row],[TransactionDate]], "MMMM")</f>
        <v>September</v>
      </c>
      <c r="L5443" s="3" t="str">
        <f>TEXT(NIgerian_Fintech[[#This Row],[TransactionDate]], "MM")</f>
        <v>09</v>
      </c>
      <c r="M5443" s="3" t="str">
        <f>TEXT(NIgerian_Fintech[[#This Row],[TransactionDate]], "tttt")</f>
        <v>Friday</v>
      </c>
      <c r="N5443" s="2" t="s">
        <v>16</v>
      </c>
    </row>
    <row r="5444" spans="1:14" ht="14.5" x14ac:dyDescent="0.35">
      <c r="A5444" s="2" t="s">
        <v>10918</v>
      </c>
      <c r="B5444" s="2" t="s">
        <v>10919</v>
      </c>
      <c r="C5444" s="2">
        <v>41</v>
      </c>
      <c r="D5444" s="2" t="s">
        <v>12</v>
      </c>
      <c r="E5444" s="2" t="s">
        <v>74</v>
      </c>
      <c r="F5444" s="2" t="s">
        <v>49</v>
      </c>
      <c r="G5444" s="2" t="s">
        <v>15</v>
      </c>
      <c r="H5444" s="7">
        <v>9477.14</v>
      </c>
      <c r="I5444" s="3">
        <v>44949</v>
      </c>
      <c r="J5444" s="3" t="str">
        <f>TEXT(NIgerian_Fintech[[#This Row],[TransactionDate]], "JJJJ")</f>
        <v>2023</v>
      </c>
      <c r="K5444" s="3" t="str">
        <f>TEXT(NIgerian_Fintech[[#This Row],[TransactionDate]], "MMMM")</f>
        <v>January</v>
      </c>
      <c r="L5444" s="3" t="str">
        <f>TEXT(NIgerian_Fintech[[#This Row],[TransactionDate]], "MM")</f>
        <v>01</v>
      </c>
      <c r="M5444" s="3" t="str">
        <f>TEXT(NIgerian_Fintech[[#This Row],[TransactionDate]], "tttt")</f>
        <v>Monday</v>
      </c>
      <c r="N5444" s="2" t="s">
        <v>16</v>
      </c>
    </row>
    <row r="5445" spans="1:14" ht="14.5" x14ac:dyDescent="0.35">
      <c r="A5445" s="2" t="s">
        <v>10920</v>
      </c>
      <c r="B5445" s="2" t="s">
        <v>10921</v>
      </c>
      <c r="C5445" s="2">
        <v>22</v>
      </c>
      <c r="D5445" s="2" t="s">
        <v>12</v>
      </c>
      <c r="E5445" s="2" t="s">
        <v>93</v>
      </c>
      <c r="F5445" s="2" t="s">
        <v>14</v>
      </c>
      <c r="G5445" s="2" t="s">
        <v>30</v>
      </c>
      <c r="H5445" s="7">
        <v>49.93</v>
      </c>
      <c r="I5445" s="3">
        <v>45280</v>
      </c>
      <c r="J5445" s="3" t="str">
        <f>TEXT(NIgerian_Fintech[[#This Row],[TransactionDate]], "JJJJ")</f>
        <v>2023</v>
      </c>
      <c r="K5445" s="3" t="str">
        <f>TEXT(NIgerian_Fintech[[#This Row],[TransactionDate]], "MMMM")</f>
        <v>December</v>
      </c>
      <c r="L5445" s="3" t="str">
        <f>TEXT(NIgerian_Fintech[[#This Row],[TransactionDate]], "MM")</f>
        <v>12</v>
      </c>
      <c r="M5445" s="3" t="str">
        <f>TEXT(NIgerian_Fintech[[#This Row],[TransactionDate]], "tttt")</f>
        <v>Wednesday</v>
      </c>
      <c r="N5445" s="2" t="s">
        <v>16</v>
      </c>
    </row>
    <row r="5446" spans="1:14" ht="14.5" x14ac:dyDescent="0.35">
      <c r="A5446" s="2" t="s">
        <v>10922</v>
      </c>
      <c r="B5446" s="2" t="s">
        <v>10923</v>
      </c>
      <c r="C5446" s="2">
        <v>20</v>
      </c>
      <c r="D5446" s="2" t="s">
        <v>39</v>
      </c>
      <c r="E5446" s="2" t="s">
        <v>29</v>
      </c>
      <c r="F5446" s="2" t="s">
        <v>14</v>
      </c>
      <c r="G5446" s="2" t="s">
        <v>30</v>
      </c>
      <c r="H5446" s="7">
        <v>8121.16</v>
      </c>
      <c r="I5446" s="3">
        <v>45392</v>
      </c>
      <c r="J5446" s="3" t="str">
        <f>TEXT(NIgerian_Fintech[[#This Row],[TransactionDate]], "JJJJ")</f>
        <v>2024</v>
      </c>
      <c r="K5446" s="3" t="str">
        <f>TEXT(NIgerian_Fintech[[#This Row],[TransactionDate]], "MMMM")</f>
        <v>April</v>
      </c>
      <c r="L5446" s="3" t="str">
        <f>TEXT(NIgerian_Fintech[[#This Row],[TransactionDate]], "MM")</f>
        <v>04</v>
      </c>
      <c r="M5446" s="3" t="str">
        <f>TEXT(NIgerian_Fintech[[#This Row],[TransactionDate]], "tttt")</f>
        <v>Wednesday</v>
      </c>
      <c r="N5446" s="2" t="s">
        <v>16</v>
      </c>
    </row>
    <row r="5447" spans="1:14" ht="14.5" x14ac:dyDescent="0.35">
      <c r="A5447" s="2" t="s">
        <v>10924</v>
      </c>
      <c r="B5447" s="2" t="s">
        <v>10925</v>
      </c>
      <c r="C5447" s="2">
        <v>44</v>
      </c>
      <c r="D5447" s="2" t="s">
        <v>12</v>
      </c>
      <c r="E5447" s="2" t="s">
        <v>13</v>
      </c>
      <c r="F5447" s="2" t="s">
        <v>55</v>
      </c>
      <c r="G5447" s="2" t="s">
        <v>15</v>
      </c>
      <c r="H5447" s="7">
        <v>4523.45</v>
      </c>
      <c r="I5447" s="3">
        <v>45151</v>
      </c>
      <c r="J5447" s="3" t="str">
        <f>TEXT(NIgerian_Fintech[[#This Row],[TransactionDate]], "JJJJ")</f>
        <v>2023</v>
      </c>
      <c r="K5447" s="3" t="str">
        <f>TEXT(NIgerian_Fintech[[#This Row],[TransactionDate]], "MMMM")</f>
        <v>August</v>
      </c>
      <c r="L5447" s="3" t="str">
        <f>TEXT(NIgerian_Fintech[[#This Row],[TransactionDate]], "MM")</f>
        <v>08</v>
      </c>
      <c r="M5447" s="3" t="str">
        <f>TEXT(NIgerian_Fintech[[#This Row],[TransactionDate]], "tttt")</f>
        <v>Sunday</v>
      </c>
      <c r="N5447" s="2" t="s">
        <v>16</v>
      </c>
    </row>
    <row r="5448" spans="1:14" ht="14.5" x14ac:dyDescent="0.35">
      <c r="A5448" s="2" t="s">
        <v>10926</v>
      </c>
      <c r="B5448" s="2" t="s">
        <v>10927</v>
      </c>
      <c r="C5448" s="2">
        <v>33</v>
      </c>
      <c r="D5448" s="2" t="s">
        <v>39</v>
      </c>
      <c r="E5448" s="2" t="s">
        <v>64</v>
      </c>
      <c r="F5448" s="2" t="s">
        <v>19</v>
      </c>
      <c r="G5448" s="2" t="s">
        <v>20</v>
      </c>
      <c r="H5448" s="7">
        <v>326.39</v>
      </c>
      <c r="I5448" s="3">
        <v>45370</v>
      </c>
      <c r="J5448" s="3" t="str">
        <f>TEXT(NIgerian_Fintech[[#This Row],[TransactionDate]], "JJJJ")</f>
        <v>2024</v>
      </c>
      <c r="K5448" s="3" t="str">
        <f>TEXT(NIgerian_Fintech[[#This Row],[TransactionDate]], "MMMM")</f>
        <v>March</v>
      </c>
      <c r="L5448" s="3" t="str">
        <f>TEXT(NIgerian_Fintech[[#This Row],[TransactionDate]], "MM")</f>
        <v>03</v>
      </c>
      <c r="M5448" s="3" t="str">
        <f>TEXT(NIgerian_Fintech[[#This Row],[TransactionDate]], "tttt")</f>
        <v>Tuesday</v>
      </c>
      <c r="N5448" s="2" t="s">
        <v>16</v>
      </c>
    </row>
    <row r="5449" spans="1:14" ht="14.5" x14ac:dyDescent="0.35">
      <c r="A5449" s="2" t="s">
        <v>10928</v>
      </c>
      <c r="B5449" s="2" t="s">
        <v>10929</v>
      </c>
      <c r="C5449" s="2">
        <v>32</v>
      </c>
      <c r="D5449" s="2" t="s">
        <v>12</v>
      </c>
      <c r="E5449" s="2" t="s">
        <v>29</v>
      </c>
      <c r="F5449" s="2" t="s">
        <v>55</v>
      </c>
      <c r="G5449" s="2" t="s">
        <v>36</v>
      </c>
      <c r="H5449" s="7">
        <v>5648.42</v>
      </c>
      <c r="I5449" s="3">
        <v>45195</v>
      </c>
      <c r="J5449" s="3" t="str">
        <f>TEXT(NIgerian_Fintech[[#This Row],[TransactionDate]], "JJJJ")</f>
        <v>2023</v>
      </c>
      <c r="K5449" s="3" t="str">
        <f>TEXT(NIgerian_Fintech[[#This Row],[TransactionDate]], "MMMM")</f>
        <v>September</v>
      </c>
      <c r="L5449" s="3" t="str">
        <f>TEXT(NIgerian_Fintech[[#This Row],[TransactionDate]], "MM")</f>
        <v>09</v>
      </c>
      <c r="M5449" s="3" t="str">
        <f>TEXT(NIgerian_Fintech[[#This Row],[TransactionDate]], "tttt")</f>
        <v>Tuesday</v>
      </c>
      <c r="N5449" s="2" t="s">
        <v>16</v>
      </c>
    </row>
    <row r="5450" spans="1:14" ht="14.5" x14ac:dyDescent="0.35">
      <c r="A5450" s="2" t="s">
        <v>10930</v>
      </c>
      <c r="B5450" s="2" t="s">
        <v>10931</v>
      </c>
      <c r="C5450" s="2">
        <v>52</v>
      </c>
      <c r="D5450" s="2" t="s">
        <v>12</v>
      </c>
      <c r="E5450" s="2" t="s">
        <v>74</v>
      </c>
      <c r="F5450" s="2" t="s">
        <v>55</v>
      </c>
      <c r="G5450" s="2" t="s">
        <v>15</v>
      </c>
      <c r="H5450" s="7">
        <v>14853.04</v>
      </c>
      <c r="I5450" s="3">
        <v>45459</v>
      </c>
      <c r="J5450" s="3" t="str">
        <f>TEXT(NIgerian_Fintech[[#This Row],[TransactionDate]], "JJJJ")</f>
        <v>2024</v>
      </c>
      <c r="K5450" s="3" t="str">
        <f>TEXT(NIgerian_Fintech[[#This Row],[TransactionDate]], "MMMM")</f>
        <v>June</v>
      </c>
      <c r="L5450" s="3" t="str">
        <f>TEXT(NIgerian_Fintech[[#This Row],[TransactionDate]], "MM")</f>
        <v>06</v>
      </c>
      <c r="M5450" s="3" t="str">
        <f>TEXT(NIgerian_Fintech[[#This Row],[TransactionDate]], "tttt")</f>
        <v>Sunday</v>
      </c>
      <c r="N5450" s="2" t="s">
        <v>16</v>
      </c>
    </row>
    <row r="5451" spans="1:14" ht="14.5" x14ac:dyDescent="0.35">
      <c r="A5451" s="2" t="s">
        <v>10932</v>
      </c>
      <c r="B5451" s="2" t="s">
        <v>10933</v>
      </c>
      <c r="C5451" s="2">
        <v>29</v>
      </c>
      <c r="D5451" s="2" t="s">
        <v>12</v>
      </c>
      <c r="E5451" s="2" t="s">
        <v>29</v>
      </c>
      <c r="F5451" s="2" t="s">
        <v>25</v>
      </c>
      <c r="G5451" s="2" t="s">
        <v>30</v>
      </c>
      <c r="H5451" s="7">
        <v>7007.55</v>
      </c>
      <c r="I5451" s="3">
        <v>45240</v>
      </c>
      <c r="J5451" s="3" t="str">
        <f>TEXT(NIgerian_Fintech[[#This Row],[TransactionDate]], "JJJJ")</f>
        <v>2023</v>
      </c>
      <c r="K5451" s="3" t="str">
        <f>TEXT(NIgerian_Fintech[[#This Row],[TransactionDate]], "MMMM")</f>
        <v>November</v>
      </c>
      <c r="L5451" s="3" t="str">
        <f>TEXT(NIgerian_Fintech[[#This Row],[TransactionDate]], "MM")</f>
        <v>11</v>
      </c>
      <c r="M5451" s="3" t="str">
        <f>TEXT(NIgerian_Fintech[[#This Row],[TransactionDate]], "tttt")</f>
        <v>Friday</v>
      </c>
      <c r="N5451" s="2" t="s">
        <v>16</v>
      </c>
    </row>
    <row r="5452" spans="1:14" ht="14.5" x14ac:dyDescent="0.35">
      <c r="A5452" s="2" t="s">
        <v>10934</v>
      </c>
      <c r="B5452" s="2" t="s">
        <v>10935</v>
      </c>
      <c r="C5452" s="2">
        <v>58</v>
      </c>
      <c r="D5452" s="2" t="s">
        <v>12</v>
      </c>
      <c r="E5452" s="2" t="s">
        <v>13</v>
      </c>
      <c r="F5452" s="2" t="s">
        <v>25</v>
      </c>
      <c r="G5452" s="2" t="s">
        <v>26</v>
      </c>
      <c r="H5452" s="7">
        <v>10201.5</v>
      </c>
      <c r="I5452" s="3">
        <v>45046</v>
      </c>
      <c r="J5452" s="3" t="str">
        <f>TEXT(NIgerian_Fintech[[#This Row],[TransactionDate]], "JJJJ")</f>
        <v>2023</v>
      </c>
      <c r="K5452" s="3" t="str">
        <f>TEXT(NIgerian_Fintech[[#This Row],[TransactionDate]], "MMMM")</f>
        <v>April</v>
      </c>
      <c r="L5452" s="3" t="str">
        <f>TEXT(NIgerian_Fintech[[#This Row],[TransactionDate]], "MM")</f>
        <v>04</v>
      </c>
      <c r="M5452" s="3" t="str">
        <f>TEXT(NIgerian_Fintech[[#This Row],[TransactionDate]], "tttt")</f>
        <v>Sunday</v>
      </c>
      <c r="N5452" s="2" t="s">
        <v>16</v>
      </c>
    </row>
    <row r="5453" spans="1:14" ht="14.5" x14ac:dyDescent="0.35">
      <c r="A5453" s="2" t="s">
        <v>10936</v>
      </c>
      <c r="B5453" s="2" t="s">
        <v>10937</v>
      </c>
      <c r="C5453" s="2">
        <v>61</v>
      </c>
      <c r="D5453" s="2" t="s">
        <v>12</v>
      </c>
      <c r="E5453" s="2" t="s">
        <v>52</v>
      </c>
      <c r="F5453" s="2" t="s">
        <v>35</v>
      </c>
      <c r="G5453" s="2" t="s">
        <v>15</v>
      </c>
      <c r="H5453" s="7">
        <v>10209.33</v>
      </c>
      <c r="I5453" s="3">
        <v>45407</v>
      </c>
      <c r="J5453" s="3" t="str">
        <f>TEXT(NIgerian_Fintech[[#This Row],[TransactionDate]], "JJJJ")</f>
        <v>2024</v>
      </c>
      <c r="K5453" s="3" t="str">
        <f>TEXT(NIgerian_Fintech[[#This Row],[TransactionDate]], "MMMM")</f>
        <v>April</v>
      </c>
      <c r="L5453" s="3" t="str">
        <f>TEXT(NIgerian_Fintech[[#This Row],[TransactionDate]], "MM")</f>
        <v>04</v>
      </c>
      <c r="M5453" s="3" t="str">
        <f>TEXT(NIgerian_Fintech[[#This Row],[TransactionDate]], "tttt")</f>
        <v>Thursday</v>
      </c>
      <c r="N5453" s="2" t="s">
        <v>16</v>
      </c>
    </row>
    <row r="5454" spans="1:14" ht="14.5" x14ac:dyDescent="0.35">
      <c r="A5454" s="2" t="s">
        <v>10938</v>
      </c>
      <c r="B5454" s="2" t="s">
        <v>10939</v>
      </c>
      <c r="C5454" s="2">
        <v>43</v>
      </c>
      <c r="D5454" s="2" t="s">
        <v>39</v>
      </c>
      <c r="E5454" s="2" t="s">
        <v>42</v>
      </c>
      <c r="F5454" s="2" t="s">
        <v>19</v>
      </c>
      <c r="G5454" s="2" t="s">
        <v>15</v>
      </c>
      <c r="H5454" s="7">
        <v>11117.56</v>
      </c>
      <c r="I5454" s="3">
        <v>45046</v>
      </c>
      <c r="J5454" s="3" t="str">
        <f>TEXT(NIgerian_Fintech[[#This Row],[TransactionDate]], "JJJJ")</f>
        <v>2023</v>
      </c>
      <c r="K5454" s="3" t="str">
        <f>TEXT(NIgerian_Fintech[[#This Row],[TransactionDate]], "MMMM")</f>
        <v>April</v>
      </c>
      <c r="L5454" s="3" t="str">
        <f>TEXT(NIgerian_Fintech[[#This Row],[TransactionDate]], "MM")</f>
        <v>04</v>
      </c>
      <c r="M5454" s="3" t="str">
        <f>TEXT(NIgerian_Fintech[[#This Row],[TransactionDate]], "tttt")</f>
        <v>Sunday</v>
      </c>
      <c r="N5454" s="2" t="s">
        <v>16</v>
      </c>
    </row>
    <row r="5455" spans="1:14" ht="14.5" x14ac:dyDescent="0.35">
      <c r="A5455" s="2" t="s">
        <v>10940</v>
      </c>
      <c r="B5455" s="2" t="s">
        <v>10941</v>
      </c>
      <c r="C5455" s="2">
        <v>64</v>
      </c>
      <c r="D5455" s="2" t="s">
        <v>12</v>
      </c>
      <c r="E5455" s="2" t="s">
        <v>64</v>
      </c>
      <c r="F5455" s="2" t="s">
        <v>19</v>
      </c>
      <c r="G5455" s="2" t="s">
        <v>15</v>
      </c>
      <c r="H5455" s="7">
        <v>4903.63</v>
      </c>
      <c r="I5455" s="3">
        <v>45636</v>
      </c>
      <c r="J5455" s="3" t="str">
        <f>TEXT(NIgerian_Fintech[[#This Row],[TransactionDate]], "JJJJ")</f>
        <v>2024</v>
      </c>
      <c r="K5455" s="3" t="str">
        <f>TEXT(NIgerian_Fintech[[#This Row],[TransactionDate]], "MMMM")</f>
        <v>December</v>
      </c>
      <c r="L5455" s="3" t="str">
        <f>TEXT(NIgerian_Fintech[[#This Row],[TransactionDate]], "MM")</f>
        <v>12</v>
      </c>
      <c r="M5455" s="3" t="str">
        <f>TEXT(NIgerian_Fintech[[#This Row],[TransactionDate]], "tttt")</f>
        <v>Tuesday</v>
      </c>
      <c r="N5455" s="2" t="s">
        <v>69</v>
      </c>
    </row>
    <row r="5456" spans="1:14" ht="14.5" x14ac:dyDescent="0.35">
      <c r="A5456" s="2" t="s">
        <v>10942</v>
      </c>
      <c r="B5456" s="2" t="s">
        <v>10943</v>
      </c>
      <c r="C5456" s="2">
        <v>51</v>
      </c>
      <c r="D5456" s="2" t="s">
        <v>12</v>
      </c>
      <c r="E5456" s="2" t="s">
        <v>64</v>
      </c>
      <c r="F5456" s="2" t="s">
        <v>19</v>
      </c>
      <c r="G5456" s="2" t="s">
        <v>30</v>
      </c>
      <c r="H5456" s="7">
        <v>4620.43</v>
      </c>
      <c r="I5456" s="3">
        <v>45062</v>
      </c>
      <c r="J5456" s="3" t="str">
        <f>TEXT(NIgerian_Fintech[[#This Row],[TransactionDate]], "JJJJ")</f>
        <v>2023</v>
      </c>
      <c r="K5456" s="3" t="str">
        <f>TEXT(NIgerian_Fintech[[#This Row],[TransactionDate]], "MMMM")</f>
        <v>May</v>
      </c>
      <c r="L5456" s="3" t="str">
        <f>TEXT(NIgerian_Fintech[[#This Row],[TransactionDate]], "MM")</f>
        <v>05</v>
      </c>
      <c r="M5456" s="3" t="str">
        <f>TEXT(NIgerian_Fintech[[#This Row],[TransactionDate]], "tttt")</f>
        <v>Tuesday</v>
      </c>
      <c r="N5456" s="2" t="s">
        <v>16</v>
      </c>
    </row>
    <row r="5457" spans="1:14" ht="14.5" x14ac:dyDescent="0.35">
      <c r="A5457" s="2" t="s">
        <v>10944</v>
      </c>
      <c r="B5457" s="2" t="s">
        <v>10945</v>
      </c>
      <c r="C5457" s="2">
        <v>40</v>
      </c>
      <c r="D5457" s="2" t="s">
        <v>39</v>
      </c>
      <c r="E5457" s="2" t="s">
        <v>93</v>
      </c>
      <c r="F5457" s="2" t="s">
        <v>19</v>
      </c>
      <c r="G5457" s="2" t="s">
        <v>30</v>
      </c>
      <c r="H5457" s="7">
        <v>45.95</v>
      </c>
      <c r="I5457" s="3">
        <v>45003</v>
      </c>
      <c r="J5457" s="3" t="str">
        <f>TEXT(NIgerian_Fintech[[#This Row],[TransactionDate]], "JJJJ")</f>
        <v>2023</v>
      </c>
      <c r="K5457" s="3" t="str">
        <f>TEXT(NIgerian_Fintech[[#This Row],[TransactionDate]], "MMMM")</f>
        <v>March</v>
      </c>
      <c r="L5457" s="3" t="str">
        <f>TEXT(NIgerian_Fintech[[#This Row],[TransactionDate]], "MM")</f>
        <v>03</v>
      </c>
      <c r="M5457" s="3" t="str">
        <f>TEXT(NIgerian_Fintech[[#This Row],[TransactionDate]], "tttt")</f>
        <v>Saturday</v>
      </c>
      <c r="N5457" s="2" t="s">
        <v>16</v>
      </c>
    </row>
    <row r="5458" spans="1:14" ht="14.5" x14ac:dyDescent="0.35">
      <c r="A5458" s="2" t="s">
        <v>10946</v>
      </c>
      <c r="B5458" s="2" t="s">
        <v>10947</v>
      </c>
      <c r="C5458" s="2">
        <v>48</v>
      </c>
      <c r="D5458" s="2" t="s">
        <v>39</v>
      </c>
      <c r="E5458" s="2" t="s">
        <v>52</v>
      </c>
      <c r="F5458" s="2" t="s">
        <v>19</v>
      </c>
      <c r="G5458" s="2" t="s">
        <v>15</v>
      </c>
      <c r="H5458" s="7">
        <v>1674.99</v>
      </c>
      <c r="I5458" s="3">
        <v>45280</v>
      </c>
      <c r="J5458" s="3" t="str">
        <f>TEXT(NIgerian_Fintech[[#This Row],[TransactionDate]], "JJJJ")</f>
        <v>2023</v>
      </c>
      <c r="K5458" s="3" t="str">
        <f>TEXT(NIgerian_Fintech[[#This Row],[TransactionDate]], "MMMM")</f>
        <v>December</v>
      </c>
      <c r="L5458" s="3" t="str">
        <f>TEXT(NIgerian_Fintech[[#This Row],[TransactionDate]], "MM")</f>
        <v>12</v>
      </c>
      <c r="M5458" s="3" t="str">
        <f>TEXT(NIgerian_Fintech[[#This Row],[TransactionDate]], "tttt")</f>
        <v>Wednesday</v>
      </c>
      <c r="N5458" s="2" t="s">
        <v>16</v>
      </c>
    </row>
    <row r="5459" spans="1:14" ht="14.5" x14ac:dyDescent="0.35">
      <c r="A5459" s="2" t="s">
        <v>10948</v>
      </c>
      <c r="B5459" s="2" t="s">
        <v>10949</v>
      </c>
      <c r="C5459" s="2">
        <v>37</v>
      </c>
      <c r="D5459" s="2" t="s">
        <v>39</v>
      </c>
      <c r="E5459" s="2" t="s">
        <v>64</v>
      </c>
      <c r="F5459" s="2" t="s">
        <v>55</v>
      </c>
      <c r="G5459" s="2" t="s">
        <v>15</v>
      </c>
      <c r="H5459" s="7">
        <v>30120.69</v>
      </c>
      <c r="I5459" s="3">
        <v>44984</v>
      </c>
      <c r="J5459" s="3" t="str">
        <f>TEXT(NIgerian_Fintech[[#This Row],[TransactionDate]], "JJJJ")</f>
        <v>2023</v>
      </c>
      <c r="K5459" s="3" t="str">
        <f>TEXT(NIgerian_Fintech[[#This Row],[TransactionDate]], "MMMM")</f>
        <v>February</v>
      </c>
      <c r="L5459" s="3" t="str">
        <f>TEXT(NIgerian_Fintech[[#This Row],[TransactionDate]], "MM")</f>
        <v>02</v>
      </c>
      <c r="M5459" s="3" t="str">
        <f>TEXT(NIgerian_Fintech[[#This Row],[TransactionDate]], "tttt")</f>
        <v>Monday</v>
      </c>
      <c r="N5459" s="2" t="s">
        <v>16</v>
      </c>
    </row>
    <row r="5460" spans="1:14" ht="14.5" x14ac:dyDescent="0.35">
      <c r="A5460" s="2" t="s">
        <v>10950</v>
      </c>
      <c r="B5460" s="2" t="s">
        <v>10951</v>
      </c>
      <c r="C5460" s="2">
        <v>29</v>
      </c>
      <c r="D5460" s="2" t="s">
        <v>12</v>
      </c>
      <c r="E5460" s="2" t="s">
        <v>93</v>
      </c>
      <c r="F5460" s="2" t="s">
        <v>55</v>
      </c>
      <c r="G5460" s="2" t="s">
        <v>20</v>
      </c>
      <c r="H5460" s="7">
        <v>18478.009999999998</v>
      </c>
      <c r="I5460" s="3">
        <v>45012</v>
      </c>
      <c r="J5460" s="3" t="str">
        <f>TEXT(NIgerian_Fintech[[#This Row],[TransactionDate]], "JJJJ")</f>
        <v>2023</v>
      </c>
      <c r="K5460" s="3" t="str">
        <f>TEXT(NIgerian_Fintech[[#This Row],[TransactionDate]], "MMMM")</f>
        <v>March</v>
      </c>
      <c r="L5460" s="3" t="str">
        <f>TEXT(NIgerian_Fintech[[#This Row],[TransactionDate]], "MM")</f>
        <v>03</v>
      </c>
      <c r="M5460" s="3" t="str">
        <f>TEXT(NIgerian_Fintech[[#This Row],[TransactionDate]], "tttt")</f>
        <v>Monday</v>
      </c>
      <c r="N5460" s="2" t="s">
        <v>16</v>
      </c>
    </row>
    <row r="5461" spans="1:14" ht="14.5" x14ac:dyDescent="0.35">
      <c r="A5461" s="2" t="s">
        <v>10952</v>
      </c>
      <c r="B5461" s="2" t="s">
        <v>10953</v>
      </c>
      <c r="C5461" s="2">
        <v>40</v>
      </c>
      <c r="D5461" s="2" t="s">
        <v>12</v>
      </c>
      <c r="E5461" s="2" t="s">
        <v>93</v>
      </c>
      <c r="F5461" s="2" t="s">
        <v>35</v>
      </c>
      <c r="G5461" s="2" t="s">
        <v>26</v>
      </c>
      <c r="H5461" s="7">
        <v>3217.33</v>
      </c>
      <c r="I5461" s="3">
        <v>44927</v>
      </c>
      <c r="J5461" s="3" t="str">
        <f>TEXT(NIgerian_Fintech[[#This Row],[TransactionDate]], "JJJJ")</f>
        <v>2023</v>
      </c>
      <c r="K5461" s="3" t="str">
        <f>TEXT(NIgerian_Fintech[[#This Row],[TransactionDate]], "MMMM")</f>
        <v>January</v>
      </c>
      <c r="L5461" s="3" t="str">
        <f>TEXT(NIgerian_Fintech[[#This Row],[TransactionDate]], "MM")</f>
        <v>01</v>
      </c>
      <c r="M5461" s="3" t="str">
        <f>TEXT(NIgerian_Fintech[[#This Row],[TransactionDate]], "tttt")</f>
        <v>Sunday</v>
      </c>
      <c r="N5461" s="2" t="s">
        <v>69</v>
      </c>
    </row>
    <row r="5462" spans="1:14" ht="14.5" x14ac:dyDescent="0.35">
      <c r="A5462" s="2" t="s">
        <v>10954</v>
      </c>
      <c r="B5462" s="2" t="s">
        <v>10955</v>
      </c>
      <c r="C5462" s="2">
        <v>21</v>
      </c>
      <c r="D5462" s="2" t="s">
        <v>39</v>
      </c>
      <c r="E5462" s="2" t="s">
        <v>93</v>
      </c>
      <c r="F5462" s="2" t="s">
        <v>14</v>
      </c>
      <c r="G5462" s="2" t="s">
        <v>36</v>
      </c>
      <c r="H5462" s="7">
        <v>5128.1400000000003</v>
      </c>
      <c r="I5462" s="3">
        <v>45003</v>
      </c>
      <c r="J5462" s="3" t="str">
        <f>TEXT(NIgerian_Fintech[[#This Row],[TransactionDate]], "JJJJ")</f>
        <v>2023</v>
      </c>
      <c r="K5462" s="3" t="str">
        <f>TEXT(NIgerian_Fintech[[#This Row],[TransactionDate]], "MMMM")</f>
        <v>March</v>
      </c>
      <c r="L5462" s="3" t="str">
        <f>TEXT(NIgerian_Fintech[[#This Row],[TransactionDate]], "MM")</f>
        <v>03</v>
      </c>
      <c r="M5462" s="3" t="str">
        <f>TEXT(NIgerian_Fintech[[#This Row],[TransactionDate]], "tttt")</f>
        <v>Saturday</v>
      </c>
      <c r="N5462" s="2" t="s">
        <v>16</v>
      </c>
    </row>
    <row r="5463" spans="1:14" ht="14.5" x14ac:dyDescent="0.35">
      <c r="A5463" s="2" t="s">
        <v>10956</v>
      </c>
      <c r="B5463" s="2" t="s">
        <v>10957</v>
      </c>
      <c r="C5463" s="2">
        <v>40</v>
      </c>
      <c r="D5463" s="2" t="s">
        <v>39</v>
      </c>
      <c r="E5463" s="2" t="s">
        <v>24</v>
      </c>
      <c r="F5463" s="2" t="s">
        <v>14</v>
      </c>
      <c r="G5463" s="2" t="s">
        <v>36</v>
      </c>
      <c r="H5463" s="7">
        <v>28121</v>
      </c>
      <c r="I5463" s="3">
        <v>45448</v>
      </c>
      <c r="J5463" s="3" t="str">
        <f>TEXT(NIgerian_Fintech[[#This Row],[TransactionDate]], "JJJJ")</f>
        <v>2024</v>
      </c>
      <c r="K5463" s="3" t="str">
        <f>TEXT(NIgerian_Fintech[[#This Row],[TransactionDate]], "MMMM")</f>
        <v>June</v>
      </c>
      <c r="L5463" s="3" t="str">
        <f>TEXT(NIgerian_Fintech[[#This Row],[TransactionDate]], "MM")</f>
        <v>06</v>
      </c>
      <c r="M5463" s="3" t="str">
        <f>TEXT(NIgerian_Fintech[[#This Row],[TransactionDate]], "tttt")</f>
        <v>Wednesday</v>
      </c>
      <c r="N5463" s="2" t="s">
        <v>16</v>
      </c>
    </row>
    <row r="5464" spans="1:14" ht="14.5" x14ac:dyDescent="0.35">
      <c r="A5464" s="2" t="s">
        <v>10958</v>
      </c>
      <c r="B5464" s="2" t="s">
        <v>10959</v>
      </c>
      <c r="C5464" s="2">
        <v>18</v>
      </c>
      <c r="D5464" s="2" t="s">
        <v>39</v>
      </c>
      <c r="E5464" s="2" t="s">
        <v>64</v>
      </c>
      <c r="F5464" s="2" t="s">
        <v>35</v>
      </c>
      <c r="G5464" s="2" t="s">
        <v>36</v>
      </c>
      <c r="H5464" s="7">
        <v>2882.75</v>
      </c>
      <c r="I5464" s="3">
        <v>45370</v>
      </c>
      <c r="J5464" s="3" t="str">
        <f>TEXT(NIgerian_Fintech[[#This Row],[TransactionDate]], "JJJJ")</f>
        <v>2024</v>
      </c>
      <c r="K5464" s="3" t="str">
        <f>TEXT(NIgerian_Fintech[[#This Row],[TransactionDate]], "MMMM")</f>
        <v>March</v>
      </c>
      <c r="L5464" s="3" t="str">
        <f>TEXT(NIgerian_Fintech[[#This Row],[TransactionDate]], "MM")</f>
        <v>03</v>
      </c>
      <c r="M5464" s="3" t="str">
        <f>TEXT(NIgerian_Fintech[[#This Row],[TransactionDate]], "tttt")</f>
        <v>Tuesday</v>
      </c>
      <c r="N5464" s="2" t="s">
        <v>16</v>
      </c>
    </row>
    <row r="5465" spans="1:14" ht="14.5" x14ac:dyDescent="0.35">
      <c r="A5465" s="2" t="s">
        <v>10960</v>
      </c>
      <c r="B5465" s="2" t="s">
        <v>10961</v>
      </c>
      <c r="C5465" s="2">
        <v>42</v>
      </c>
      <c r="D5465" s="2" t="s">
        <v>39</v>
      </c>
      <c r="E5465" s="2" t="s">
        <v>64</v>
      </c>
      <c r="F5465" s="2" t="s">
        <v>35</v>
      </c>
      <c r="G5465" s="2" t="s">
        <v>30</v>
      </c>
      <c r="H5465" s="7">
        <v>7604.26</v>
      </c>
      <c r="I5465" s="3">
        <v>45507</v>
      </c>
      <c r="J5465" s="3" t="str">
        <f>TEXT(NIgerian_Fintech[[#This Row],[TransactionDate]], "JJJJ")</f>
        <v>2024</v>
      </c>
      <c r="K5465" s="3" t="str">
        <f>TEXT(NIgerian_Fintech[[#This Row],[TransactionDate]], "MMMM")</f>
        <v>August</v>
      </c>
      <c r="L5465" s="3" t="str">
        <f>TEXT(NIgerian_Fintech[[#This Row],[TransactionDate]], "MM")</f>
        <v>08</v>
      </c>
      <c r="M5465" s="3" t="str">
        <f>TEXT(NIgerian_Fintech[[#This Row],[TransactionDate]], "tttt")</f>
        <v>Saturday</v>
      </c>
      <c r="N5465" s="2" t="s">
        <v>16</v>
      </c>
    </row>
    <row r="5466" spans="1:14" ht="14.5" x14ac:dyDescent="0.35">
      <c r="A5466" s="2" t="s">
        <v>10962</v>
      </c>
      <c r="B5466" s="2" t="s">
        <v>10963</v>
      </c>
      <c r="C5466" s="2">
        <v>19</v>
      </c>
      <c r="D5466" s="2" t="s">
        <v>12</v>
      </c>
      <c r="E5466" s="2" t="s">
        <v>64</v>
      </c>
      <c r="F5466" s="2" t="s">
        <v>49</v>
      </c>
      <c r="G5466" s="2" t="s">
        <v>30</v>
      </c>
      <c r="H5466" s="7">
        <v>223.27</v>
      </c>
      <c r="I5466" s="3">
        <v>45074</v>
      </c>
      <c r="J5466" s="3" t="str">
        <f>TEXT(NIgerian_Fintech[[#This Row],[TransactionDate]], "JJJJ")</f>
        <v>2023</v>
      </c>
      <c r="K5466" s="3" t="str">
        <f>TEXT(NIgerian_Fintech[[#This Row],[TransactionDate]], "MMMM")</f>
        <v>May</v>
      </c>
      <c r="L5466" s="3" t="str">
        <f>TEXT(NIgerian_Fintech[[#This Row],[TransactionDate]], "MM")</f>
        <v>05</v>
      </c>
      <c r="M5466" s="3" t="str">
        <f>TEXT(NIgerian_Fintech[[#This Row],[TransactionDate]], "tttt")</f>
        <v>Sunday</v>
      </c>
      <c r="N5466" s="2" t="s">
        <v>21</v>
      </c>
    </row>
    <row r="5467" spans="1:14" ht="14.5" x14ac:dyDescent="0.35">
      <c r="A5467" s="2" t="s">
        <v>10964</v>
      </c>
      <c r="B5467" s="2" t="s">
        <v>10965</v>
      </c>
      <c r="C5467" s="2">
        <v>47</v>
      </c>
      <c r="D5467" s="2" t="s">
        <v>12</v>
      </c>
      <c r="E5467" s="2" t="s">
        <v>13</v>
      </c>
      <c r="F5467" s="2" t="s">
        <v>55</v>
      </c>
      <c r="G5467" s="2" t="s">
        <v>20</v>
      </c>
      <c r="H5467" s="7">
        <v>9668.86</v>
      </c>
      <c r="I5467" s="3">
        <v>45500</v>
      </c>
      <c r="J5467" s="3" t="str">
        <f>TEXT(NIgerian_Fintech[[#This Row],[TransactionDate]], "JJJJ")</f>
        <v>2024</v>
      </c>
      <c r="K5467" s="3" t="str">
        <f>TEXT(NIgerian_Fintech[[#This Row],[TransactionDate]], "MMMM")</f>
        <v>July</v>
      </c>
      <c r="L5467" s="3" t="str">
        <f>TEXT(NIgerian_Fintech[[#This Row],[TransactionDate]], "MM")</f>
        <v>07</v>
      </c>
      <c r="M5467" s="3" t="str">
        <f>TEXT(NIgerian_Fintech[[#This Row],[TransactionDate]], "tttt")</f>
        <v>Saturday</v>
      </c>
      <c r="N5467" s="2" t="s">
        <v>16</v>
      </c>
    </row>
    <row r="5468" spans="1:14" ht="14.5" x14ac:dyDescent="0.35">
      <c r="A5468" s="2" t="s">
        <v>10966</v>
      </c>
      <c r="B5468" s="2" t="s">
        <v>10967</v>
      </c>
      <c r="C5468" s="2">
        <v>20</v>
      </c>
      <c r="D5468" s="2" t="s">
        <v>12</v>
      </c>
      <c r="E5468" s="2" t="s">
        <v>93</v>
      </c>
      <c r="F5468" s="2" t="s">
        <v>19</v>
      </c>
      <c r="G5468" s="2" t="s">
        <v>30</v>
      </c>
      <c r="H5468" s="7">
        <v>26603.119999999999</v>
      </c>
      <c r="I5468" s="3">
        <v>45451</v>
      </c>
      <c r="J5468" s="3" t="str">
        <f>TEXT(NIgerian_Fintech[[#This Row],[TransactionDate]], "JJJJ")</f>
        <v>2024</v>
      </c>
      <c r="K5468" s="3" t="str">
        <f>TEXT(NIgerian_Fintech[[#This Row],[TransactionDate]], "MMMM")</f>
        <v>June</v>
      </c>
      <c r="L5468" s="3" t="str">
        <f>TEXT(NIgerian_Fintech[[#This Row],[TransactionDate]], "MM")</f>
        <v>06</v>
      </c>
      <c r="M5468" s="3" t="str">
        <f>TEXT(NIgerian_Fintech[[#This Row],[TransactionDate]], "tttt")</f>
        <v>Saturday</v>
      </c>
      <c r="N5468" s="2" t="s">
        <v>16</v>
      </c>
    </row>
    <row r="5469" spans="1:14" ht="14.5" x14ac:dyDescent="0.35">
      <c r="A5469" s="2" t="s">
        <v>10968</v>
      </c>
      <c r="B5469" s="2" t="s">
        <v>10969</v>
      </c>
      <c r="C5469" s="2">
        <v>38</v>
      </c>
      <c r="D5469" s="2" t="s">
        <v>12</v>
      </c>
      <c r="E5469" s="2" t="s">
        <v>13</v>
      </c>
      <c r="F5469" s="2" t="s">
        <v>49</v>
      </c>
      <c r="G5469" s="2" t="s">
        <v>15</v>
      </c>
      <c r="H5469" s="7">
        <v>21605.94</v>
      </c>
      <c r="I5469" s="3">
        <v>45112</v>
      </c>
      <c r="J5469" s="3" t="str">
        <f>TEXT(NIgerian_Fintech[[#This Row],[TransactionDate]], "JJJJ")</f>
        <v>2023</v>
      </c>
      <c r="K5469" s="3" t="str">
        <f>TEXT(NIgerian_Fintech[[#This Row],[TransactionDate]], "MMMM")</f>
        <v>July</v>
      </c>
      <c r="L5469" s="3" t="str">
        <f>TEXT(NIgerian_Fintech[[#This Row],[TransactionDate]], "MM")</f>
        <v>07</v>
      </c>
      <c r="M5469" s="3" t="str">
        <f>TEXT(NIgerian_Fintech[[#This Row],[TransactionDate]], "tttt")</f>
        <v>Wednesday</v>
      </c>
      <c r="N5469" s="2" t="s">
        <v>21</v>
      </c>
    </row>
    <row r="5470" spans="1:14" ht="14.5" x14ac:dyDescent="0.35">
      <c r="A5470" s="2" t="s">
        <v>10970</v>
      </c>
      <c r="B5470" s="2" t="s">
        <v>10971</v>
      </c>
      <c r="C5470" s="2">
        <v>42</v>
      </c>
      <c r="D5470" s="2" t="s">
        <v>12</v>
      </c>
      <c r="E5470" s="2" t="s">
        <v>42</v>
      </c>
      <c r="F5470" s="2" t="s">
        <v>25</v>
      </c>
      <c r="G5470" s="2" t="s">
        <v>26</v>
      </c>
      <c r="H5470" s="7">
        <v>6970.93</v>
      </c>
      <c r="I5470" s="3">
        <v>45603</v>
      </c>
      <c r="J5470" s="3" t="str">
        <f>TEXT(NIgerian_Fintech[[#This Row],[TransactionDate]], "JJJJ")</f>
        <v>2024</v>
      </c>
      <c r="K5470" s="3" t="str">
        <f>TEXT(NIgerian_Fintech[[#This Row],[TransactionDate]], "MMMM")</f>
        <v>November</v>
      </c>
      <c r="L5470" s="3" t="str">
        <f>TEXT(NIgerian_Fintech[[#This Row],[TransactionDate]], "MM")</f>
        <v>11</v>
      </c>
      <c r="M5470" s="3" t="str">
        <f>TEXT(NIgerian_Fintech[[#This Row],[TransactionDate]], "tttt")</f>
        <v>Thursday</v>
      </c>
      <c r="N5470" s="2" t="s">
        <v>16</v>
      </c>
    </row>
    <row r="5471" spans="1:14" ht="14.5" x14ac:dyDescent="0.35">
      <c r="A5471" s="2" t="s">
        <v>10972</v>
      </c>
      <c r="B5471" s="2" t="s">
        <v>10973</v>
      </c>
      <c r="C5471" s="2">
        <v>37</v>
      </c>
      <c r="D5471" s="2" t="s">
        <v>39</v>
      </c>
      <c r="E5471" s="2" t="s">
        <v>64</v>
      </c>
      <c r="F5471" s="2" t="s">
        <v>55</v>
      </c>
      <c r="G5471" s="2" t="s">
        <v>26</v>
      </c>
      <c r="H5471" s="7">
        <v>10488</v>
      </c>
      <c r="I5471" s="3">
        <v>45448</v>
      </c>
      <c r="J5471" s="3" t="str">
        <f>TEXT(NIgerian_Fintech[[#This Row],[TransactionDate]], "JJJJ")</f>
        <v>2024</v>
      </c>
      <c r="K5471" s="3" t="str">
        <f>TEXT(NIgerian_Fintech[[#This Row],[TransactionDate]], "MMMM")</f>
        <v>June</v>
      </c>
      <c r="L5471" s="3" t="str">
        <f>TEXT(NIgerian_Fintech[[#This Row],[TransactionDate]], "MM")</f>
        <v>06</v>
      </c>
      <c r="M5471" s="3" t="str">
        <f>TEXT(NIgerian_Fintech[[#This Row],[TransactionDate]], "tttt")</f>
        <v>Wednesday</v>
      </c>
      <c r="N5471" s="2" t="s">
        <v>16</v>
      </c>
    </row>
    <row r="5472" spans="1:14" ht="14.5" x14ac:dyDescent="0.35">
      <c r="A5472" s="2" t="s">
        <v>10974</v>
      </c>
      <c r="B5472" s="2" t="s">
        <v>10975</v>
      </c>
      <c r="C5472" s="2">
        <v>39</v>
      </c>
      <c r="D5472" s="2" t="s">
        <v>12</v>
      </c>
      <c r="E5472" s="2" t="s">
        <v>24</v>
      </c>
      <c r="F5472" s="2" t="s">
        <v>35</v>
      </c>
      <c r="G5472" s="2" t="s">
        <v>26</v>
      </c>
      <c r="H5472" s="7">
        <v>8435.01</v>
      </c>
      <c r="I5472" s="3">
        <v>45088</v>
      </c>
      <c r="J5472" s="3" t="str">
        <f>TEXT(NIgerian_Fintech[[#This Row],[TransactionDate]], "JJJJ")</f>
        <v>2023</v>
      </c>
      <c r="K5472" s="3" t="str">
        <f>TEXT(NIgerian_Fintech[[#This Row],[TransactionDate]], "MMMM")</f>
        <v>June</v>
      </c>
      <c r="L5472" s="3" t="str">
        <f>TEXT(NIgerian_Fintech[[#This Row],[TransactionDate]], "MM")</f>
        <v>06</v>
      </c>
      <c r="M5472" s="3" t="str">
        <f>TEXT(NIgerian_Fintech[[#This Row],[TransactionDate]], "tttt")</f>
        <v>Sunday</v>
      </c>
      <c r="N5472" s="2" t="s">
        <v>16</v>
      </c>
    </row>
    <row r="5473" spans="1:14" ht="14.5" x14ac:dyDescent="0.35">
      <c r="A5473" s="2" t="s">
        <v>10976</v>
      </c>
      <c r="B5473" s="2" t="s">
        <v>10977</v>
      </c>
      <c r="C5473" s="2">
        <v>38</v>
      </c>
      <c r="D5473" s="2" t="s">
        <v>39</v>
      </c>
      <c r="E5473" s="2" t="s">
        <v>29</v>
      </c>
      <c r="F5473" s="2" t="s">
        <v>14</v>
      </c>
      <c r="G5473" s="2" t="s">
        <v>26</v>
      </c>
      <c r="H5473" s="7">
        <v>693.22</v>
      </c>
      <c r="I5473" s="3">
        <v>45216</v>
      </c>
      <c r="J5473" s="3" t="str">
        <f>TEXT(NIgerian_Fintech[[#This Row],[TransactionDate]], "JJJJ")</f>
        <v>2023</v>
      </c>
      <c r="K5473" s="3" t="str">
        <f>TEXT(NIgerian_Fintech[[#This Row],[TransactionDate]], "MMMM")</f>
        <v>October</v>
      </c>
      <c r="L5473" s="3" t="str">
        <f>TEXT(NIgerian_Fintech[[#This Row],[TransactionDate]], "MM")</f>
        <v>10</v>
      </c>
      <c r="M5473" s="3" t="str">
        <f>TEXT(NIgerian_Fintech[[#This Row],[TransactionDate]], "tttt")</f>
        <v>Tuesday</v>
      </c>
      <c r="N5473" s="2" t="s">
        <v>16</v>
      </c>
    </row>
    <row r="5474" spans="1:14" ht="14.5" x14ac:dyDescent="0.35">
      <c r="A5474" s="2" t="s">
        <v>10978</v>
      </c>
      <c r="B5474" s="2" t="s">
        <v>10979</v>
      </c>
      <c r="C5474" s="2">
        <v>50</v>
      </c>
      <c r="D5474" s="2" t="s">
        <v>39</v>
      </c>
      <c r="E5474" s="2" t="s">
        <v>52</v>
      </c>
      <c r="F5474" s="2" t="s">
        <v>55</v>
      </c>
      <c r="G5474" s="2" t="s">
        <v>36</v>
      </c>
      <c r="H5474" s="7">
        <v>1728.35</v>
      </c>
      <c r="I5474" s="3">
        <v>45347</v>
      </c>
      <c r="J5474" s="3" t="str">
        <f>TEXT(NIgerian_Fintech[[#This Row],[TransactionDate]], "JJJJ")</f>
        <v>2024</v>
      </c>
      <c r="K5474" s="3" t="str">
        <f>TEXT(NIgerian_Fintech[[#This Row],[TransactionDate]], "MMMM")</f>
        <v>February</v>
      </c>
      <c r="L5474" s="3" t="str">
        <f>TEXT(NIgerian_Fintech[[#This Row],[TransactionDate]], "MM")</f>
        <v>02</v>
      </c>
      <c r="M5474" s="3" t="str">
        <f>TEXT(NIgerian_Fintech[[#This Row],[TransactionDate]], "tttt")</f>
        <v>Sunday</v>
      </c>
      <c r="N5474" s="2" t="s">
        <v>16</v>
      </c>
    </row>
    <row r="5475" spans="1:14" ht="14.5" x14ac:dyDescent="0.35">
      <c r="A5475" s="2" t="s">
        <v>10980</v>
      </c>
      <c r="B5475" s="2" t="s">
        <v>10981</v>
      </c>
      <c r="C5475" s="2">
        <v>55</v>
      </c>
      <c r="D5475" s="2" t="s">
        <v>39</v>
      </c>
      <c r="E5475" s="2" t="s">
        <v>24</v>
      </c>
      <c r="F5475" s="2" t="s">
        <v>35</v>
      </c>
      <c r="G5475" s="2" t="s">
        <v>36</v>
      </c>
      <c r="H5475" s="7">
        <v>33191.75</v>
      </c>
      <c r="I5475" s="3">
        <v>45122</v>
      </c>
      <c r="J5475" s="3" t="str">
        <f>TEXT(NIgerian_Fintech[[#This Row],[TransactionDate]], "JJJJ")</f>
        <v>2023</v>
      </c>
      <c r="K5475" s="3" t="str">
        <f>TEXT(NIgerian_Fintech[[#This Row],[TransactionDate]], "MMMM")</f>
        <v>July</v>
      </c>
      <c r="L5475" s="3" t="str">
        <f>TEXT(NIgerian_Fintech[[#This Row],[TransactionDate]], "MM")</f>
        <v>07</v>
      </c>
      <c r="M5475" s="3" t="str">
        <f>TEXT(NIgerian_Fintech[[#This Row],[TransactionDate]], "tttt")</f>
        <v>Saturday</v>
      </c>
      <c r="N5475" s="2" t="s">
        <v>21</v>
      </c>
    </row>
    <row r="5476" spans="1:14" ht="14.5" x14ac:dyDescent="0.35">
      <c r="A5476" s="2" t="s">
        <v>10982</v>
      </c>
      <c r="B5476" s="2" t="s">
        <v>10983</v>
      </c>
      <c r="C5476" s="2">
        <v>32</v>
      </c>
      <c r="D5476" s="2" t="s">
        <v>12</v>
      </c>
      <c r="E5476" s="2" t="s">
        <v>74</v>
      </c>
      <c r="F5476" s="2" t="s">
        <v>55</v>
      </c>
      <c r="G5476" s="2" t="s">
        <v>15</v>
      </c>
      <c r="H5476" s="7">
        <v>2956.72</v>
      </c>
      <c r="I5476" s="3">
        <v>44960</v>
      </c>
      <c r="J5476" s="3" t="str">
        <f>TEXT(NIgerian_Fintech[[#This Row],[TransactionDate]], "JJJJ")</f>
        <v>2023</v>
      </c>
      <c r="K5476" s="3" t="str">
        <f>TEXT(NIgerian_Fintech[[#This Row],[TransactionDate]], "MMMM")</f>
        <v>February</v>
      </c>
      <c r="L5476" s="3" t="str">
        <f>TEXT(NIgerian_Fintech[[#This Row],[TransactionDate]], "MM")</f>
        <v>02</v>
      </c>
      <c r="M5476" s="3" t="str">
        <f>TEXT(NIgerian_Fintech[[#This Row],[TransactionDate]], "tttt")</f>
        <v>Friday</v>
      </c>
      <c r="N5476" s="2" t="s">
        <v>16</v>
      </c>
    </row>
    <row r="5477" spans="1:14" ht="14.5" x14ac:dyDescent="0.35">
      <c r="A5477" s="2" t="s">
        <v>10984</v>
      </c>
      <c r="B5477" s="2" t="s">
        <v>10985</v>
      </c>
      <c r="C5477" s="2">
        <v>63</v>
      </c>
      <c r="D5477" s="2" t="s">
        <v>39</v>
      </c>
      <c r="E5477" s="2" t="s">
        <v>42</v>
      </c>
      <c r="F5477" s="2" t="s">
        <v>55</v>
      </c>
      <c r="G5477" s="2" t="s">
        <v>20</v>
      </c>
      <c r="H5477" s="7">
        <v>4852.38</v>
      </c>
      <c r="I5477" s="3">
        <v>45598</v>
      </c>
      <c r="J5477" s="3" t="str">
        <f>TEXT(NIgerian_Fintech[[#This Row],[TransactionDate]], "JJJJ")</f>
        <v>2024</v>
      </c>
      <c r="K5477" s="3" t="str">
        <f>TEXT(NIgerian_Fintech[[#This Row],[TransactionDate]], "MMMM")</f>
        <v>November</v>
      </c>
      <c r="L5477" s="3" t="str">
        <f>TEXT(NIgerian_Fintech[[#This Row],[TransactionDate]], "MM")</f>
        <v>11</v>
      </c>
      <c r="M5477" s="3" t="str">
        <f>TEXT(NIgerian_Fintech[[#This Row],[TransactionDate]], "tttt")</f>
        <v>Saturday</v>
      </c>
      <c r="N5477" s="2" t="s">
        <v>16</v>
      </c>
    </row>
    <row r="5478" spans="1:14" ht="14.5" x14ac:dyDescent="0.35">
      <c r="A5478" s="2" t="s">
        <v>10986</v>
      </c>
      <c r="B5478" s="2" t="s">
        <v>10987</v>
      </c>
      <c r="C5478" s="2">
        <v>32</v>
      </c>
      <c r="D5478" s="2" t="s">
        <v>12</v>
      </c>
      <c r="E5478" s="2" t="s">
        <v>29</v>
      </c>
      <c r="F5478" s="2" t="s">
        <v>55</v>
      </c>
      <c r="G5478" s="2" t="s">
        <v>30</v>
      </c>
      <c r="H5478" s="7">
        <v>7111.98</v>
      </c>
      <c r="I5478" s="3">
        <v>45523</v>
      </c>
      <c r="J5478" s="3" t="str">
        <f>TEXT(NIgerian_Fintech[[#This Row],[TransactionDate]], "JJJJ")</f>
        <v>2024</v>
      </c>
      <c r="K5478" s="3" t="str">
        <f>TEXT(NIgerian_Fintech[[#This Row],[TransactionDate]], "MMMM")</f>
        <v>August</v>
      </c>
      <c r="L5478" s="3" t="str">
        <f>TEXT(NIgerian_Fintech[[#This Row],[TransactionDate]], "MM")</f>
        <v>08</v>
      </c>
      <c r="M5478" s="3" t="str">
        <f>TEXT(NIgerian_Fintech[[#This Row],[TransactionDate]], "tttt")</f>
        <v>Monday</v>
      </c>
      <c r="N5478" s="2" t="s">
        <v>16</v>
      </c>
    </row>
    <row r="5479" spans="1:14" ht="14.5" x14ac:dyDescent="0.35">
      <c r="A5479" s="2" t="s">
        <v>10988</v>
      </c>
      <c r="B5479" s="2" t="s">
        <v>10989</v>
      </c>
      <c r="C5479" s="2">
        <v>63</v>
      </c>
      <c r="D5479" s="2" t="s">
        <v>39</v>
      </c>
      <c r="E5479" s="2" t="s">
        <v>74</v>
      </c>
      <c r="F5479" s="2" t="s">
        <v>25</v>
      </c>
      <c r="G5479" s="2" t="s">
        <v>30</v>
      </c>
      <c r="H5479" s="7">
        <v>38695.449999999997</v>
      </c>
      <c r="I5479" s="3">
        <v>45496</v>
      </c>
      <c r="J5479" s="3" t="str">
        <f>TEXT(NIgerian_Fintech[[#This Row],[TransactionDate]], "JJJJ")</f>
        <v>2024</v>
      </c>
      <c r="K5479" s="3" t="str">
        <f>TEXT(NIgerian_Fintech[[#This Row],[TransactionDate]], "MMMM")</f>
        <v>July</v>
      </c>
      <c r="L5479" s="3" t="str">
        <f>TEXT(NIgerian_Fintech[[#This Row],[TransactionDate]], "MM")</f>
        <v>07</v>
      </c>
      <c r="M5479" s="3" t="str">
        <f>TEXT(NIgerian_Fintech[[#This Row],[TransactionDate]], "tttt")</f>
        <v>Tuesday</v>
      </c>
      <c r="N5479" s="2" t="s">
        <v>16</v>
      </c>
    </row>
    <row r="5480" spans="1:14" ht="14.5" x14ac:dyDescent="0.35">
      <c r="A5480" s="2" t="s">
        <v>10990</v>
      </c>
      <c r="B5480" s="2" t="s">
        <v>10991</v>
      </c>
      <c r="C5480" s="2">
        <v>42</v>
      </c>
      <c r="D5480" s="2" t="s">
        <v>12</v>
      </c>
      <c r="E5480" s="2" t="s">
        <v>74</v>
      </c>
      <c r="F5480" s="2" t="s">
        <v>14</v>
      </c>
      <c r="G5480" s="2" t="s">
        <v>36</v>
      </c>
      <c r="H5480" s="7">
        <v>11711.62</v>
      </c>
      <c r="I5480" s="3">
        <v>45334</v>
      </c>
      <c r="J5480" s="3" t="str">
        <f>TEXT(NIgerian_Fintech[[#This Row],[TransactionDate]], "JJJJ")</f>
        <v>2024</v>
      </c>
      <c r="K5480" s="3" t="str">
        <f>TEXT(NIgerian_Fintech[[#This Row],[TransactionDate]], "MMMM")</f>
        <v>February</v>
      </c>
      <c r="L5480" s="3" t="str">
        <f>TEXT(NIgerian_Fintech[[#This Row],[TransactionDate]], "MM")</f>
        <v>02</v>
      </c>
      <c r="M5480" s="3" t="str">
        <f>TEXT(NIgerian_Fintech[[#This Row],[TransactionDate]], "tttt")</f>
        <v>Monday</v>
      </c>
      <c r="N5480" s="2" t="s">
        <v>16</v>
      </c>
    </row>
    <row r="5481" spans="1:14" ht="14.5" x14ac:dyDescent="0.35">
      <c r="A5481" s="2" t="s">
        <v>10992</v>
      </c>
      <c r="B5481" s="2" t="s">
        <v>10993</v>
      </c>
      <c r="C5481" s="2">
        <v>38</v>
      </c>
      <c r="D5481" s="2" t="s">
        <v>39</v>
      </c>
      <c r="E5481" s="2" t="s">
        <v>64</v>
      </c>
      <c r="F5481" s="2" t="s">
        <v>55</v>
      </c>
      <c r="G5481" s="2" t="s">
        <v>26</v>
      </c>
      <c r="H5481" s="7">
        <v>9931.68</v>
      </c>
      <c r="I5481" s="3">
        <v>45223</v>
      </c>
      <c r="J5481" s="3" t="str">
        <f>TEXT(NIgerian_Fintech[[#This Row],[TransactionDate]], "JJJJ")</f>
        <v>2023</v>
      </c>
      <c r="K5481" s="3" t="str">
        <f>TEXT(NIgerian_Fintech[[#This Row],[TransactionDate]], "MMMM")</f>
        <v>October</v>
      </c>
      <c r="L5481" s="3" t="str">
        <f>TEXT(NIgerian_Fintech[[#This Row],[TransactionDate]], "MM")</f>
        <v>10</v>
      </c>
      <c r="M5481" s="3" t="str">
        <f>TEXT(NIgerian_Fintech[[#This Row],[TransactionDate]], "tttt")</f>
        <v>Tuesday</v>
      </c>
      <c r="N5481" s="2" t="s">
        <v>21</v>
      </c>
    </row>
    <row r="5482" spans="1:14" ht="14.5" x14ac:dyDescent="0.35">
      <c r="A5482" s="2" t="s">
        <v>10994</v>
      </c>
      <c r="B5482" s="2" t="s">
        <v>10995</v>
      </c>
      <c r="C5482" s="2">
        <v>41</v>
      </c>
      <c r="D5482" s="2" t="s">
        <v>12</v>
      </c>
      <c r="E5482" s="2" t="s">
        <v>52</v>
      </c>
      <c r="F5482" s="2" t="s">
        <v>35</v>
      </c>
      <c r="G5482" s="2" t="s">
        <v>15</v>
      </c>
      <c r="H5482" s="7">
        <v>7431.78</v>
      </c>
      <c r="I5482" s="3">
        <v>45463</v>
      </c>
      <c r="J5482" s="3" t="str">
        <f>TEXT(NIgerian_Fintech[[#This Row],[TransactionDate]], "JJJJ")</f>
        <v>2024</v>
      </c>
      <c r="K5482" s="3" t="str">
        <f>TEXT(NIgerian_Fintech[[#This Row],[TransactionDate]], "MMMM")</f>
        <v>June</v>
      </c>
      <c r="L5482" s="3" t="str">
        <f>TEXT(NIgerian_Fintech[[#This Row],[TransactionDate]], "MM")</f>
        <v>06</v>
      </c>
      <c r="M5482" s="3" t="str">
        <f>TEXT(NIgerian_Fintech[[#This Row],[TransactionDate]], "tttt")</f>
        <v>Thursday</v>
      </c>
      <c r="N5482" s="2" t="s">
        <v>16</v>
      </c>
    </row>
    <row r="5483" spans="1:14" ht="14.5" x14ac:dyDescent="0.35">
      <c r="A5483" s="2" t="s">
        <v>10996</v>
      </c>
      <c r="B5483" s="2" t="s">
        <v>10997</v>
      </c>
      <c r="C5483" s="2">
        <v>22</v>
      </c>
      <c r="D5483" s="2" t="s">
        <v>39</v>
      </c>
      <c r="E5483" s="2" t="s">
        <v>74</v>
      </c>
      <c r="F5483" s="2" t="s">
        <v>25</v>
      </c>
      <c r="G5483" s="2" t="s">
        <v>20</v>
      </c>
      <c r="H5483" s="7">
        <v>12062.23</v>
      </c>
      <c r="I5483" s="3">
        <v>44962</v>
      </c>
      <c r="J5483" s="3" t="str">
        <f>TEXT(NIgerian_Fintech[[#This Row],[TransactionDate]], "JJJJ")</f>
        <v>2023</v>
      </c>
      <c r="K5483" s="3" t="str">
        <f>TEXT(NIgerian_Fintech[[#This Row],[TransactionDate]], "MMMM")</f>
        <v>February</v>
      </c>
      <c r="L5483" s="3" t="str">
        <f>TEXT(NIgerian_Fintech[[#This Row],[TransactionDate]], "MM")</f>
        <v>02</v>
      </c>
      <c r="M5483" s="3" t="str">
        <f>TEXT(NIgerian_Fintech[[#This Row],[TransactionDate]], "tttt")</f>
        <v>Sunday</v>
      </c>
      <c r="N5483" s="2" t="s">
        <v>16</v>
      </c>
    </row>
    <row r="5484" spans="1:14" ht="14.5" x14ac:dyDescent="0.35">
      <c r="A5484" s="2" t="s">
        <v>10998</v>
      </c>
      <c r="B5484" s="2" t="s">
        <v>10999</v>
      </c>
      <c r="C5484" s="2">
        <v>23</v>
      </c>
      <c r="D5484" s="2" t="s">
        <v>39</v>
      </c>
      <c r="E5484" s="2" t="s">
        <v>93</v>
      </c>
      <c r="F5484" s="2" t="s">
        <v>49</v>
      </c>
      <c r="G5484" s="2" t="s">
        <v>36</v>
      </c>
      <c r="H5484" s="7">
        <v>10906.91</v>
      </c>
      <c r="I5484" s="3">
        <v>45190</v>
      </c>
      <c r="J5484" s="3" t="str">
        <f>TEXT(NIgerian_Fintech[[#This Row],[TransactionDate]], "JJJJ")</f>
        <v>2023</v>
      </c>
      <c r="K5484" s="3" t="str">
        <f>TEXT(NIgerian_Fintech[[#This Row],[TransactionDate]], "MMMM")</f>
        <v>September</v>
      </c>
      <c r="L5484" s="3" t="str">
        <f>TEXT(NIgerian_Fintech[[#This Row],[TransactionDate]], "MM")</f>
        <v>09</v>
      </c>
      <c r="M5484" s="3" t="str">
        <f>TEXT(NIgerian_Fintech[[#This Row],[TransactionDate]], "tttt")</f>
        <v>Thursday</v>
      </c>
      <c r="N5484" s="2" t="s">
        <v>16</v>
      </c>
    </row>
    <row r="5485" spans="1:14" ht="14.5" x14ac:dyDescent="0.35">
      <c r="A5485" s="2" t="s">
        <v>11000</v>
      </c>
      <c r="B5485" s="2" t="s">
        <v>11001</v>
      </c>
      <c r="C5485" s="2">
        <v>60</v>
      </c>
      <c r="D5485" s="2" t="s">
        <v>39</v>
      </c>
      <c r="E5485" s="2" t="s">
        <v>29</v>
      </c>
      <c r="F5485" s="2" t="s">
        <v>55</v>
      </c>
      <c r="G5485" s="2" t="s">
        <v>15</v>
      </c>
      <c r="H5485" s="7">
        <v>23314.05</v>
      </c>
      <c r="I5485" s="3">
        <v>45308</v>
      </c>
      <c r="J5485" s="3" t="str">
        <f>TEXT(NIgerian_Fintech[[#This Row],[TransactionDate]], "JJJJ")</f>
        <v>2024</v>
      </c>
      <c r="K5485" s="3" t="str">
        <f>TEXT(NIgerian_Fintech[[#This Row],[TransactionDate]], "MMMM")</f>
        <v>January</v>
      </c>
      <c r="L5485" s="3" t="str">
        <f>TEXT(NIgerian_Fintech[[#This Row],[TransactionDate]], "MM")</f>
        <v>01</v>
      </c>
      <c r="M5485" s="3" t="str">
        <f>TEXT(NIgerian_Fintech[[#This Row],[TransactionDate]], "tttt")</f>
        <v>Wednesday</v>
      </c>
      <c r="N5485" s="2" t="s">
        <v>16</v>
      </c>
    </row>
    <row r="5486" spans="1:14" ht="14.5" x14ac:dyDescent="0.35">
      <c r="A5486" s="2" t="s">
        <v>11002</v>
      </c>
      <c r="B5486" s="2" t="s">
        <v>11003</v>
      </c>
      <c r="C5486" s="2">
        <v>61</v>
      </c>
      <c r="D5486" s="2" t="s">
        <v>39</v>
      </c>
      <c r="E5486" s="2" t="s">
        <v>24</v>
      </c>
      <c r="F5486" s="2" t="s">
        <v>25</v>
      </c>
      <c r="G5486" s="2" t="s">
        <v>15</v>
      </c>
      <c r="H5486" s="7">
        <v>7805.27</v>
      </c>
      <c r="I5486" s="3">
        <v>45040</v>
      </c>
      <c r="J5486" s="3" t="str">
        <f>TEXT(NIgerian_Fintech[[#This Row],[TransactionDate]], "JJJJ")</f>
        <v>2023</v>
      </c>
      <c r="K5486" s="3" t="str">
        <f>TEXT(NIgerian_Fintech[[#This Row],[TransactionDate]], "MMMM")</f>
        <v>April</v>
      </c>
      <c r="L5486" s="3" t="str">
        <f>TEXT(NIgerian_Fintech[[#This Row],[TransactionDate]], "MM")</f>
        <v>04</v>
      </c>
      <c r="M5486" s="3" t="str">
        <f>TEXT(NIgerian_Fintech[[#This Row],[TransactionDate]], "tttt")</f>
        <v>Monday</v>
      </c>
      <c r="N5486" s="2" t="s">
        <v>16</v>
      </c>
    </row>
    <row r="5487" spans="1:14" ht="14.5" x14ac:dyDescent="0.35">
      <c r="A5487" s="2" t="s">
        <v>11004</v>
      </c>
      <c r="B5487" s="2" t="s">
        <v>11005</v>
      </c>
      <c r="C5487" s="2">
        <v>64</v>
      </c>
      <c r="D5487" s="2" t="s">
        <v>12</v>
      </c>
      <c r="E5487" s="2" t="s">
        <v>24</v>
      </c>
      <c r="F5487" s="2" t="s">
        <v>19</v>
      </c>
      <c r="G5487" s="2" t="s">
        <v>36</v>
      </c>
      <c r="H5487" s="7">
        <v>5473.21</v>
      </c>
      <c r="I5487" s="3">
        <v>45543</v>
      </c>
      <c r="J5487" s="3" t="str">
        <f>TEXT(NIgerian_Fintech[[#This Row],[TransactionDate]], "JJJJ")</f>
        <v>2024</v>
      </c>
      <c r="K5487" s="3" t="str">
        <f>TEXT(NIgerian_Fintech[[#This Row],[TransactionDate]], "MMMM")</f>
        <v>September</v>
      </c>
      <c r="L5487" s="3" t="str">
        <f>TEXT(NIgerian_Fintech[[#This Row],[TransactionDate]], "MM")</f>
        <v>09</v>
      </c>
      <c r="M5487" s="3" t="str">
        <f>TEXT(NIgerian_Fintech[[#This Row],[TransactionDate]], "tttt")</f>
        <v>Sunday</v>
      </c>
      <c r="N5487" s="2" t="s">
        <v>16</v>
      </c>
    </row>
    <row r="5488" spans="1:14" ht="14.5" x14ac:dyDescent="0.35">
      <c r="A5488" s="2" t="s">
        <v>11006</v>
      </c>
      <c r="B5488" s="2" t="s">
        <v>11007</v>
      </c>
      <c r="C5488" s="2">
        <v>40</v>
      </c>
      <c r="D5488" s="2" t="s">
        <v>12</v>
      </c>
      <c r="E5488" s="2" t="s">
        <v>74</v>
      </c>
      <c r="F5488" s="2" t="s">
        <v>49</v>
      </c>
      <c r="G5488" s="2" t="s">
        <v>15</v>
      </c>
      <c r="H5488" s="7">
        <v>16459.05</v>
      </c>
      <c r="I5488" s="3">
        <v>45531</v>
      </c>
      <c r="J5488" s="3" t="str">
        <f>TEXT(NIgerian_Fintech[[#This Row],[TransactionDate]], "JJJJ")</f>
        <v>2024</v>
      </c>
      <c r="K5488" s="3" t="str">
        <f>TEXT(NIgerian_Fintech[[#This Row],[TransactionDate]], "MMMM")</f>
        <v>August</v>
      </c>
      <c r="L5488" s="3" t="str">
        <f>TEXT(NIgerian_Fintech[[#This Row],[TransactionDate]], "MM")</f>
        <v>08</v>
      </c>
      <c r="M5488" s="3" t="str">
        <f>TEXT(NIgerian_Fintech[[#This Row],[TransactionDate]], "tttt")</f>
        <v>Tuesday</v>
      </c>
      <c r="N5488" s="2" t="s">
        <v>16</v>
      </c>
    </row>
    <row r="5489" spans="1:14" ht="14.5" x14ac:dyDescent="0.35">
      <c r="A5489" s="2" t="s">
        <v>11008</v>
      </c>
      <c r="B5489" s="2" t="s">
        <v>11009</v>
      </c>
      <c r="C5489" s="2">
        <v>21</v>
      </c>
      <c r="D5489" s="2" t="s">
        <v>12</v>
      </c>
      <c r="E5489" s="2" t="s">
        <v>42</v>
      </c>
      <c r="F5489" s="2" t="s">
        <v>14</v>
      </c>
      <c r="G5489" s="2" t="s">
        <v>26</v>
      </c>
      <c r="H5489" s="7">
        <v>16083.55</v>
      </c>
      <c r="I5489" s="3">
        <v>45527</v>
      </c>
      <c r="J5489" s="3" t="str">
        <f>TEXT(NIgerian_Fintech[[#This Row],[TransactionDate]], "JJJJ")</f>
        <v>2024</v>
      </c>
      <c r="K5489" s="3" t="str">
        <f>TEXT(NIgerian_Fintech[[#This Row],[TransactionDate]], "MMMM")</f>
        <v>August</v>
      </c>
      <c r="L5489" s="3" t="str">
        <f>TEXT(NIgerian_Fintech[[#This Row],[TransactionDate]], "MM")</f>
        <v>08</v>
      </c>
      <c r="M5489" s="3" t="str">
        <f>TEXT(NIgerian_Fintech[[#This Row],[TransactionDate]], "tttt")</f>
        <v>Friday</v>
      </c>
      <c r="N5489" s="2" t="s">
        <v>16</v>
      </c>
    </row>
    <row r="5490" spans="1:14" ht="14.5" x14ac:dyDescent="0.35">
      <c r="A5490" s="2" t="s">
        <v>11010</v>
      </c>
      <c r="B5490" s="2" t="s">
        <v>11011</v>
      </c>
      <c r="C5490" s="2">
        <v>44</v>
      </c>
      <c r="D5490" s="2" t="s">
        <v>39</v>
      </c>
      <c r="E5490" s="2" t="s">
        <v>52</v>
      </c>
      <c r="F5490" s="2" t="s">
        <v>55</v>
      </c>
      <c r="G5490" s="2" t="s">
        <v>15</v>
      </c>
      <c r="H5490" s="7">
        <v>1861.33</v>
      </c>
      <c r="I5490" s="3">
        <v>45369</v>
      </c>
      <c r="J5490" s="3" t="str">
        <f>TEXT(NIgerian_Fintech[[#This Row],[TransactionDate]], "JJJJ")</f>
        <v>2024</v>
      </c>
      <c r="K5490" s="3" t="str">
        <f>TEXT(NIgerian_Fintech[[#This Row],[TransactionDate]], "MMMM")</f>
        <v>March</v>
      </c>
      <c r="L5490" s="3" t="str">
        <f>TEXT(NIgerian_Fintech[[#This Row],[TransactionDate]], "MM")</f>
        <v>03</v>
      </c>
      <c r="M5490" s="3" t="str">
        <f>TEXT(NIgerian_Fintech[[#This Row],[TransactionDate]], "tttt")</f>
        <v>Monday</v>
      </c>
      <c r="N5490" s="2" t="s">
        <v>16</v>
      </c>
    </row>
    <row r="5491" spans="1:14" ht="14.5" x14ac:dyDescent="0.35">
      <c r="A5491" s="2" t="s">
        <v>11012</v>
      </c>
      <c r="B5491" s="2" t="s">
        <v>11013</v>
      </c>
      <c r="C5491" s="2">
        <v>35</v>
      </c>
      <c r="D5491" s="2" t="s">
        <v>39</v>
      </c>
      <c r="E5491" s="2" t="s">
        <v>52</v>
      </c>
      <c r="F5491" s="2" t="s">
        <v>55</v>
      </c>
      <c r="G5491" s="2" t="s">
        <v>20</v>
      </c>
      <c r="H5491" s="7">
        <v>2702.25</v>
      </c>
      <c r="I5491" s="3">
        <v>45089</v>
      </c>
      <c r="J5491" s="3" t="str">
        <f>TEXT(NIgerian_Fintech[[#This Row],[TransactionDate]], "JJJJ")</f>
        <v>2023</v>
      </c>
      <c r="K5491" s="3" t="str">
        <f>TEXT(NIgerian_Fintech[[#This Row],[TransactionDate]], "MMMM")</f>
        <v>June</v>
      </c>
      <c r="L5491" s="3" t="str">
        <f>TEXT(NIgerian_Fintech[[#This Row],[TransactionDate]], "MM")</f>
        <v>06</v>
      </c>
      <c r="M5491" s="3" t="str">
        <f>TEXT(NIgerian_Fintech[[#This Row],[TransactionDate]], "tttt")</f>
        <v>Monday</v>
      </c>
      <c r="N5491" s="2" t="s">
        <v>16</v>
      </c>
    </row>
    <row r="5492" spans="1:14" ht="14.5" x14ac:dyDescent="0.35">
      <c r="A5492" s="2" t="s">
        <v>11014</v>
      </c>
      <c r="B5492" s="2" t="s">
        <v>11015</v>
      </c>
      <c r="C5492" s="2">
        <v>38</v>
      </c>
      <c r="D5492" s="2" t="s">
        <v>39</v>
      </c>
      <c r="E5492" s="2" t="s">
        <v>24</v>
      </c>
      <c r="F5492" s="2" t="s">
        <v>25</v>
      </c>
      <c r="G5492" s="2" t="s">
        <v>15</v>
      </c>
      <c r="H5492" s="7">
        <v>31853.99</v>
      </c>
      <c r="I5492" s="3">
        <v>44964</v>
      </c>
      <c r="J5492" s="3" t="str">
        <f>TEXT(NIgerian_Fintech[[#This Row],[TransactionDate]], "JJJJ")</f>
        <v>2023</v>
      </c>
      <c r="K5492" s="3" t="str">
        <f>TEXT(NIgerian_Fintech[[#This Row],[TransactionDate]], "MMMM")</f>
        <v>February</v>
      </c>
      <c r="L5492" s="3" t="str">
        <f>TEXT(NIgerian_Fintech[[#This Row],[TransactionDate]], "MM")</f>
        <v>02</v>
      </c>
      <c r="M5492" s="3" t="str">
        <f>TEXT(NIgerian_Fintech[[#This Row],[TransactionDate]], "tttt")</f>
        <v>Tuesday</v>
      </c>
      <c r="N5492" s="2" t="s">
        <v>16</v>
      </c>
    </row>
    <row r="5493" spans="1:14" ht="14.5" x14ac:dyDescent="0.35">
      <c r="A5493" s="2" t="s">
        <v>11016</v>
      </c>
      <c r="B5493" s="2" t="s">
        <v>11017</v>
      </c>
      <c r="C5493" s="2">
        <v>45</v>
      </c>
      <c r="D5493" s="2" t="s">
        <v>39</v>
      </c>
      <c r="E5493" s="2" t="s">
        <v>74</v>
      </c>
      <c r="F5493" s="2" t="s">
        <v>14</v>
      </c>
      <c r="G5493" s="2" t="s">
        <v>30</v>
      </c>
      <c r="H5493" s="7">
        <v>5871.84</v>
      </c>
      <c r="I5493" s="3">
        <v>45018</v>
      </c>
      <c r="J5493" s="3" t="str">
        <f>TEXT(NIgerian_Fintech[[#This Row],[TransactionDate]], "JJJJ")</f>
        <v>2023</v>
      </c>
      <c r="K5493" s="3" t="str">
        <f>TEXT(NIgerian_Fintech[[#This Row],[TransactionDate]], "MMMM")</f>
        <v>April</v>
      </c>
      <c r="L5493" s="3" t="str">
        <f>TEXT(NIgerian_Fintech[[#This Row],[TransactionDate]], "MM")</f>
        <v>04</v>
      </c>
      <c r="M5493" s="3" t="str">
        <f>TEXT(NIgerian_Fintech[[#This Row],[TransactionDate]], "tttt")</f>
        <v>Sunday</v>
      </c>
      <c r="N5493" s="2" t="s">
        <v>21</v>
      </c>
    </row>
    <row r="5494" spans="1:14" ht="14.5" x14ac:dyDescent="0.35">
      <c r="A5494" s="2" t="s">
        <v>11018</v>
      </c>
      <c r="B5494" s="2" t="s">
        <v>11019</v>
      </c>
      <c r="C5494" s="2">
        <v>52</v>
      </c>
      <c r="D5494" s="2" t="s">
        <v>39</v>
      </c>
      <c r="E5494" s="2" t="s">
        <v>52</v>
      </c>
      <c r="F5494" s="2" t="s">
        <v>19</v>
      </c>
      <c r="G5494" s="2" t="s">
        <v>15</v>
      </c>
      <c r="H5494" s="7">
        <v>7332.63</v>
      </c>
      <c r="I5494" s="3">
        <v>45557</v>
      </c>
      <c r="J5494" s="3" t="str">
        <f>TEXT(NIgerian_Fintech[[#This Row],[TransactionDate]], "JJJJ")</f>
        <v>2024</v>
      </c>
      <c r="K5494" s="3" t="str">
        <f>TEXT(NIgerian_Fintech[[#This Row],[TransactionDate]], "MMMM")</f>
        <v>September</v>
      </c>
      <c r="L5494" s="3" t="str">
        <f>TEXT(NIgerian_Fintech[[#This Row],[TransactionDate]], "MM")</f>
        <v>09</v>
      </c>
      <c r="M5494" s="3" t="str">
        <f>TEXT(NIgerian_Fintech[[#This Row],[TransactionDate]], "tttt")</f>
        <v>Sunday</v>
      </c>
      <c r="N5494" s="2" t="s">
        <v>21</v>
      </c>
    </row>
    <row r="5495" spans="1:14" ht="14.5" x14ac:dyDescent="0.35">
      <c r="A5495" s="2" t="s">
        <v>11020</v>
      </c>
      <c r="B5495" s="2" t="s">
        <v>11021</v>
      </c>
      <c r="C5495" s="2">
        <v>39</v>
      </c>
      <c r="D5495" s="2" t="s">
        <v>39</v>
      </c>
      <c r="E5495" s="2" t="s">
        <v>42</v>
      </c>
      <c r="F5495" s="2" t="s">
        <v>49</v>
      </c>
      <c r="G5495" s="2" t="s">
        <v>36</v>
      </c>
      <c r="H5495" s="7">
        <v>3712.96</v>
      </c>
      <c r="I5495" s="3">
        <v>45649</v>
      </c>
      <c r="J5495" s="3" t="str">
        <f>TEXT(NIgerian_Fintech[[#This Row],[TransactionDate]], "JJJJ")</f>
        <v>2024</v>
      </c>
      <c r="K5495" s="3" t="str">
        <f>TEXT(NIgerian_Fintech[[#This Row],[TransactionDate]], "MMMM")</f>
        <v>December</v>
      </c>
      <c r="L5495" s="3" t="str">
        <f>TEXT(NIgerian_Fintech[[#This Row],[TransactionDate]], "MM")</f>
        <v>12</v>
      </c>
      <c r="M5495" s="3" t="str">
        <f>TEXT(NIgerian_Fintech[[#This Row],[TransactionDate]], "tttt")</f>
        <v>Monday</v>
      </c>
      <c r="N5495" s="2" t="s">
        <v>21</v>
      </c>
    </row>
    <row r="5496" spans="1:14" ht="14.5" x14ac:dyDescent="0.35">
      <c r="A5496" s="2" t="s">
        <v>11022</v>
      </c>
      <c r="B5496" s="2" t="s">
        <v>11023</v>
      </c>
      <c r="C5496" s="2">
        <v>57</v>
      </c>
      <c r="D5496" s="2" t="s">
        <v>12</v>
      </c>
      <c r="E5496" s="2" t="s">
        <v>24</v>
      </c>
      <c r="F5496" s="2" t="s">
        <v>35</v>
      </c>
      <c r="G5496" s="2" t="s">
        <v>30</v>
      </c>
      <c r="H5496" s="7">
        <v>6559.88</v>
      </c>
      <c r="I5496" s="3">
        <v>45598</v>
      </c>
      <c r="J5496" s="3" t="str">
        <f>TEXT(NIgerian_Fintech[[#This Row],[TransactionDate]], "JJJJ")</f>
        <v>2024</v>
      </c>
      <c r="K5496" s="3" t="str">
        <f>TEXT(NIgerian_Fintech[[#This Row],[TransactionDate]], "MMMM")</f>
        <v>November</v>
      </c>
      <c r="L5496" s="3" t="str">
        <f>TEXT(NIgerian_Fintech[[#This Row],[TransactionDate]], "MM")</f>
        <v>11</v>
      </c>
      <c r="M5496" s="3" t="str">
        <f>TEXT(NIgerian_Fintech[[#This Row],[TransactionDate]], "tttt")</f>
        <v>Saturday</v>
      </c>
      <c r="N5496" s="2" t="s">
        <v>16</v>
      </c>
    </row>
    <row r="5497" spans="1:14" ht="14.5" x14ac:dyDescent="0.35">
      <c r="A5497" s="2" t="s">
        <v>11024</v>
      </c>
      <c r="B5497" s="2" t="s">
        <v>11025</v>
      </c>
      <c r="C5497" s="2">
        <v>40</v>
      </c>
      <c r="D5497" s="2" t="s">
        <v>12</v>
      </c>
      <c r="E5497" s="2" t="s">
        <v>29</v>
      </c>
      <c r="F5497" s="2" t="s">
        <v>14</v>
      </c>
      <c r="G5497" s="2" t="s">
        <v>36</v>
      </c>
      <c r="H5497" s="7">
        <v>13600.68</v>
      </c>
      <c r="I5497" s="3">
        <v>45027</v>
      </c>
      <c r="J5497" s="3" t="str">
        <f>TEXT(NIgerian_Fintech[[#This Row],[TransactionDate]], "JJJJ")</f>
        <v>2023</v>
      </c>
      <c r="K5497" s="3" t="str">
        <f>TEXT(NIgerian_Fintech[[#This Row],[TransactionDate]], "MMMM")</f>
        <v>April</v>
      </c>
      <c r="L5497" s="3" t="str">
        <f>TEXT(NIgerian_Fintech[[#This Row],[TransactionDate]], "MM")</f>
        <v>04</v>
      </c>
      <c r="M5497" s="3" t="str">
        <f>TEXT(NIgerian_Fintech[[#This Row],[TransactionDate]], "tttt")</f>
        <v>Tuesday</v>
      </c>
      <c r="N5497" s="2" t="s">
        <v>16</v>
      </c>
    </row>
    <row r="5498" spans="1:14" ht="14.5" x14ac:dyDescent="0.35">
      <c r="A5498" s="2" t="s">
        <v>11026</v>
      </c>
      <c r="B5498" s="2" t="s">
        <v>11027</v>
      </c>
      <c r="C5498" s="2">
        <v>20</v>
      </c>
      <c r="D5498" s="2" t="s">
        <v>12</v>
      </c>
      <c r="E5498" s="2" t="s">
        <v>42</v>
      </c>
      <c r="F5498" s="2" t="s">
        <v>55</v>
      </c>
      <c r="G5498" s="2" t="s">
        <v>20</v>
      </c>
      <c r="H5498" s="7">
        <v>6584.46</v>
      </c>
      <c r="I5498" s="3">
        <v>45433</v>
      </c>
      <c r="J5498" s="3" t="str">
        <f>TEXT(NIgerian_Fintech[[#This Row],[TransactionDate]], "JJJJ")</f>
        <v>2024</v>
      </c>
      <c r="K5498" s="3" t="str">
        <f>TEXT(NIgerian_Fintech[[#This Row],[TransactionDate]], "MMMM")</f>
        <v>May</v>
      </c>
      <c r="L5498" s="3" t="str">
        <f>TEXT(NIgerian_Fintech[[#This Row],[TransactionDate]], "MM")</f>
        <v>05</v>
      </c>
      <c r="M5498" s="3" t="str">
        <f>TEXT(NIgerian_Fintech[[#This Row],[TransactionDate]], "tttt")</f>
        <v>Tuesday</v>
      </c>
      <c r="N5498" s="2" t="s">
        <v>21</v>
      </c>
    </row>
    <row r="5499" spans="1:14" ht="14.5" x14ac:dyDescent="0.35">
      <c r="A5499" s="2" t="s">
        <v>11028</v>
      </c>
      <c r="B5499" s="2" t="s">
        <v>11029</v>
      </c>
      <c r="C5499" s="2">
        <v>57</v>
      </c>
      <c r="D5499" s="2" t="s">
        <v>12</v>
      </c>
      <c r="E5499" s="2" t="s">
        <v>42</v>
      </c>
      <c r="F5499" s="2" t="s">
        <v>25</v>
      </c>
      <c r="G5499" s="2" t="s">
        <v>26</v>
      </c>
      <c r="H5499" s="7">
        <v>3780.22</v>
      </c>
      <c r="I5499" s="3">
        <v>45105</v>
      </c>
      <c r="J5499" s="3" t="str">
        <f>TEXT(NIgerian_Fintech[[#This Row],[TransactionDate]], "JJJJ")</f>
        <v>2023</v>
      </c>
      <c r="K5499" s="3" t="str">
        <f>TEXT(NIgerian_Fintech[[#This Row],[TransactionDate]], "MMMM")</f>
        <v>June</v>
      </c>
      <c r="L5499" s="3" t="str">
        <f>TEXT(NIgerian_Fintech[[#This Row],[TransactionDate]], "MM")</f>
        <v>06</v>
      </c>
      <c r="M5499" s="3" t="str">
        <f>TEXT(NIgerian_Fintech[[#This Row],[TransactionDate]], "tttt")</f>
        <v>Wednesday</v>
      </c>
      <c r="N5499" s="2" t="s">
        <v>16</v>
      </c>
    </row>
    <row r="5500" spans="1:14" ht="14.5" x14ac:dyDescent="0.35">
      <c r="A5500" s="2" t="s">
        <v>11030</v>
      </c>
      <c r="B5500" s="2" t="s">
        <v>11031</v>
      </c>
      <c r="C5500" s="2">
        <v>27</v>
      </c>
      <c r="D5500" s="2" t="s">
        <v>12</v>
      </c>
      <c r="E5500" s="2" t="s">
        <v>93</v>
      </c>
      <c r="F5500" s="2" t="s">
        <v>19</v>
      </c>
      <c r="G5500" s="2" t="s">
        <v>20</v>
      </c>
      <c r="H5500" s="7">
        <v>1009.27</v>
      </c>
      <c r="I5500" s="3">
        <v>45210</v>
      </c>
      <c r="J5500" s="3" t="str">
        <f>TEXT(NIgerian_Fintech[[#This Row],[TransactionDate]], "JJJJ")</f>
        <v>2023</v>
      </c>
      <c r="K5500" s="3" t="str">
        <f>TEXT(NIgerian_Fintech[[#This Row],[TransactionDate]], "MMMM")</f>
        <v>October</v>
      </c>
      <c r="L5500" s="3" t="str">
        <f>TEXT(NIgerian_Fintech[[#This Row],[TransactionDate]], "MM")</f>
        <v>10</v>
      </c>
      <c r="M5500" s="3" t="str">
        <f>TEXT(NIgerian_Fintech[[#This Row],[TransactionDate]], "tttt")</f>
        <v>Wednesday</v>
      </c>
      <c r="N5500" s="2" t="s">
        <v>69</v>
      </c>
    </row>
    <row r="5501" spans="1:14" ht="14.5" x14ac:dyDescent="0.35">
      <c r="A5501" s="2" t="s">
        <v>11032</v>
      </c>
      <c r="B5501" s="2" t="s">
        <v>11033</v>
      </c>
      <c r="C5501" s="2">
        <v>42</v>
      </c>
      <c r="D5501" s="2" t="s">
        <v>12</v>
      </c>
      <c r="E5501" s="2" t="s">
        <v>64</v>
      </c>
      <c r="F5501" s="2" t="s">
        <v>25</v>
      </c>
      <c r="G5501" s="2" t="s">
        <v>30</v>
      </c>
      <c r="H5501" s="7">
        <v>26347.279999999999</v>
      </c>
      <c r="I5501" s="3">
        <v>45281</v>
      </c>
      <c r="J5501" s="3" t="str">
        <f>TEXT(NIgerian_Fintech[[#This Row],[TransactionDate]], "JJJJ")</f>
        <v>2023</v>
      </c>
      <c r="K5501" s="3" t="str">
        <f>TEXT(NIgerian_Fintech[[#This Row],[TransactionDate]], "MMMM")</f>
        <v>December</v>
      </c>
      <c r="L5501" s="3" t="str">
        <f>TEXT(NIgerian_Fintech[[#This Row],[TransactionDate]], "MM")</f>
        <v>12</v>
      </c>
      <c r="M5501" s="3" t="str">
        <f>TEXT(NIgerian_Fintech[[#This Row],[TransactionDate]], "tttt")</f>
        <v>Thursday</v>
      </c>
      <c r="N5501" s="2" t="s">
        <v>16</v>
      </c>
    </row>
    <row r="5502" spans="1:14" ht="14.5" x14ac:dyDescent="0.35">
      <c r="A5502" s="2" t="s">
        <v>11034</v>
      </c>
      <c r="B5502" s="2" t="s">
        <v>11035</v>
      </c>
      <c r="C5502" s="2">
        <v>25</v>
      </c>
      <c r="D5502" s="2" t="s">
        <v>12</v>
      </c>
      <c r="E5502" s="2" t="s">
        <v>74</v>
      </c>
      <c r="F5502" s="2" t="s">
        <v>49</v>
      </c>
      <c r="G5502" s="2" t="s">
        <v>26</v>
      </c>
      <c r="H5502" s="7">
        <v>20530.55</v>
      </c>
      <c r="I5502" s="3">
        <v>45223</v>
      </c>
      <c r="J5502" s="3" t="str">
        <f>TEXT(NIgerian_Fintech[[#This Row],[TransactionDate]], "JJJJ")</f>
        <v>2023</v>
      </c>
      <c r="K5502" s="3" t="str">
        <f>TEXT(NIgerian_Fintech[[#This Row],[TransactionDate]], "MMMM")</f>
        <v>October</v>
      </c>
      <c r="L5502" s="3" t="str">
        <f>TEXT(NIgerian_Fintech[[#This Row],[TransactionDate]], "MM")</f>
        <v>10</v>
      </c>
      <c r="M5502" s="3" t="str">
        <f>TEXT(NIgerian_Fintech[[#This Row],[TransactionDate]], "tttt")</f>
        <v>Tuesday</v>
      </c>
      <c r="N5502" s="2" t="s">
        <v>21</v>
      </c>
    </row>
    <row r="5503" spans="1:14" ht="14.5" x14ac:dyDescent="0.35">
      <c r="A5503" s="2" t="s">
        <v>11036</v>
      </c>
      <c r="B5503" s="2" t="s">
        <v>11037</v>
      </c>
      <c r="C5503" s="2">
        <v>28</v>
      </c>
      <c r="D5503" s="2" t="s">
        <v>12</v>
      </c>
      <c r="E5503" s="2" t="s">
        <v>29</v>
      </c>
      <c r="F5503" s="2" t="s">
        <v>14</v>
      </c>
      <c r="G5503" s="2" t="s">
        <v>15</v>
      </c>
      <c r="H5503" s="7">
        <v>15671.69</v>
      </c>
      <c r="I5503" s="3">
        <v>45461</v>
      </c>
      <c r="J5503" s="3" t="str">
        <f>TEXT(NIgerian_Fintech[[#This Row],[TransactionDate]], "JJJJ")</f>
        <v>2024</v>
      </c>
      <c r="K5503" s="3" t="str">
        <f>TEXT(NIgerian_Fintech[[#This Row],[TransactionDate]], "MMMM")</f>
        <v>June</v>
      </c>
      <c r="L5503" s="3" t="str">
        <f>TEXT(NIgerian_Fintech[[#This Row],[TransactionDate]], "MM")</f>
        <v>06</v>
      </c>
      <c r="M5503" s="3" t="str">
        <f>TEXT(NIgerian_Fintech[[#This Row],[TransactionDate]], "tttt")</f>
        <v>Tuesday</v>
      </c>
      <c r="N5503" s="2" t="s">
        <v>16</v>
      </c>
    </row>
    <row r="5504" spans="1:14" ht="14.5" x14ac:dyDescent="0.35">
      <c r="A5504" s="2" t="s">
        <v>11038</v>
      </c>
      <c r="B5504" s="2" t="s">
        <v>11039</v>
      </c>
      <c r="C5504" s="2">
        <v>22</v>
      </c>
      <c r="D5504" s="2" t="s">
        <v>39</v>
      </c>
      <c r="E5504" s="2" t="s">
        <v>24</v>
      </c>
      <c r="F5504" s="2" t="s">
        <v>25</v>
      </c>
      <c r="G5504" s="2" t="s">
        <v>30</v>
      </c>
      <c r="H5504" s="7">
        <v>11844.02</v>
      </c>
      <c r="I5504" s="3">
        <v>45414</v>
      </c>
      <c r="J5504" s="3" t="str">
        <f>TEXT(NIgerian_Fintech[[#This Row],[TransactionDate]], "JJJJ")</f>
        <v>2024</v>
      </c>
      <c r="K5504" s="3" t="str">
        <f>TEXT(NIgerian_Fintech[[#This Row],[TransactionDate]], "MMMM")</f>
        <v>May</v>
      </c>
      <c r="L5504" s="3" t="str">
        <f>TEXT(NIgerian_Fintech[[#This Row],[TransactionDate]], "MM")</f>
        <v>05</v>
      </c>
      <c r="M5504" s="3" t="str">
        <f>TEXT(NIgerian_Fintech[[#This Row],[TransactionDate]], "tttt")</f>
        <v>Thursday</v>
      </c>
      <c r="N5504" s="2" t="s">
        <v>16</v>
      </c>
    </row>
    <row r="5505" spans="1:14" ht="14.5" x14ac:dyDescent="0.35">
      <c r="A5505" s="2" t="s">
        <v>11040</v>
      </c>
      <c r="B5505" s="2" t="s">
        <v>11041</v>
      </c>
      <c r="C5505" s="2">
        <v>62</v>
      </c>
      <c r="D5505" s="2" t="s">
        <v>39</v>
      </c>
      <c r="E5505" s="2" t="s">
        <v>52</v>
      </c>
      <c r="F5505" s="2" t="s">
        <v>35</v>
      </c>
      <c r="G5505" s="2" t="s">
        <v>26</v>
      </c>
      <c r="H5505" s="7">
        <v>7246.58</v>
      </c>
      <c r="I5505" s="3">
        <v>45205</v>
      </c>
      <c r="J5505" s="3" t="str">
        <f>TEXT(NIgerian_Fintech[[#This Row],[TransactionDate]], "JJJJ")</f>
        <v>2023</v>
      </c>
      <c r="K5505" s="3" t="str">
        <f>TEXT(NIgerian_Fintech[[#This Row],[TransactionDate]], "MMMM")</f>
        <v>October</v>
      </c>
      <c r="L5505" s="3" t="str">
        <f>TEXT(NIgerian_Fintech[[#This Row],[TransactionDate]], "MM")</f>
        <v>10</v>
      </c>
      <c r="M5505" s="3" t="str">
        <f>TEXT(NIgerian_Fintech[[#This Row],[TransactionDate]], "tttt")</f>
        <v>Friday</v>
      </c>
      <c r="N5505" s="2" t="s">
        <v>16</v>
      </c>
    </row>
    <row r="5506" spans="1:14" ht="14.5" x14ac:dyDescent="0.35">
      <c r="A5506" s="2" t="s">
        <v>11042</v>
      </c>
      <c r="B5506" s="2" t="s">
        <v>11043</v>
      </c>
      <c r="C5506" s="2">
        <v>54</v>
      </c>
      <c r="D5506" s="2" t="s">
        <v>39</v>
      </c>
      <c r="E5506" s="2" t="s">
        <v>42</v>
      </c>
      <c r="F5506" s="2" t="s">
        <v>35</v>
      </c>
      <c r="G5506" s="2" t="s">
        <v>36</v>
      </c>
      <c r="H5506" s="7">
        <v>22768.86</v>
      </c>
      <c r="I5506" s="3">
        <v>45470</v>
      </c>
      <c r="J5506" s="3" t="str">
        <f>TEXT(NIgerian_Fintech[[#This Row],[TransactionDate]], "JJJJ")</f>
        <v>2024</v>
      </c>
      <c r="K5506" s="3" t="str">
        <f>TEXT(NIgerian_Fintech[[#This Row],[TransactionDate]], "MMMM")</f>
        <v>June</v>
      </c>
      <c r="L5506" s="3" t="str">
        <f>TEXT(NIgerian_Fintech[[#This Row],[TransactionDate]], "MM")</f>
        <v>06</v>
      </c>
      <c r="M5506" s="3" t="str">
        <f>TEXT(NIgerian_Fintech[[#This Row],[TransactionDate]], "tttt")</f>
        <v>Thursday</v>
      </c>
      <c r="N5506" s="2" t="s">
        <v>21</v>
      </c>
    </row>
    <row r="5507" spans="1:14" ht="14.5" x14ac:dyDescent="0.35">
      <c r="A5507" s="2" t="s">
        <v>11044</v>
      </c>
      <c r="B5507" s="2" t="s">
        <v>11045</v>
      </c>
      <c r="C5507" s="2">
        <v>62</v>
      </c>
      <c r="D5507" s="2" t="s">
        <v>39</v>
      </c>
      <c r="E5507" s="2" t="s">
        <v>24</v>
      </c>
      <c r="F5507" s="2" t="s">
        <v>25</v>
      </c>
      <c r="G5507" s="2" t="s">
        <v>26</v>
      </c>
      <c r="H5507" s="7">
        <v>15687.83</v>
      </c>
      <c r="I5507" s="3">
        <v>45576</v>
      </c>
      <c r="J5507" s="3" t="str">
        <f>TEXT(NIgerian_Fintech[[#This Row],[TransactionDate]], "JJJJ")</f>
        <v>2024</v>
      </c>
      <c r="K5507" s="3" t="str">
        <f>TEXT(NIgerian_Fintech[[#This Row],[TransactionDate]], "MMMM")</f>
        <v>October</v>
      </c>
      <c r="L5507" s="3" t="str">
        <f>TEXT(NIgerian_Fintech[[#This Row],[TransactionDate]], "MM")</f>
        <v>10</v>
      </c>
      <c r="M5507" s="3" t="str">
        <f>TEXT(NIgerian_Fintech[[#This Row],[TransactionDate]], "tttt")</f>
        <v>Friday</v>
      </c>
      <c r="N5507" s="2" t="s">
        <v>16</v>
      </c>
    </row>
    <row r="5508" spans="1:14" ht="14.5" x14ac:dyDescent="0.35">
      <c r="A5508" s="2" t="s">
        <v>11046</v>
      </c>
      <c r="B5508" s="2" t="s">
        <v>11047</v>
      </c>
      <c r="C5508" s="2">
        <v>55</v>
      </c>
      <c r="D5508" s="2" t="s">
        <v>39</v>
      </c>
      <c r="E5508" s="2" t="s">
        <v>74</v>
      </c>
      <c r="F5508" s="2" t="s">
        <v>55</v>
      </c>
      <c r="G5508" s="2" t="s">
        <v>36</v>
      </c>
      <c r="H5508" s="7">
        <v>16928.78</v>
      </c>
      <c r="I5508" s="3">
        <v>45519</v>
      </c>
      <c r="J5508" s="3" t="str">
        <f>TEXT(NIgerian_Fintech[[#This Row],[TransactionDate]], "JJJJ")</f>
        <v>2024</v>
      </c>
      <c r="K5508" s="3" t="str">
        <f>TEXT(NIgerian_Fintech[[#This Row],[TransactionDate]], "MMMM")</f>
        <v>August</v>
      </c>
      <c r="L5508" s="3" t="str">
        <f>TEXT(NIgerian_Fintech[[#This Row],[TransactionDate]], "MM")</f>
        <v>08</v>
      </c>
      <c r="M5508" s="3" t="str">
        <f>TEXT(NIgerian_Fintech[[#This Row],[TransactionDate]], "tttt")</f>
        <v>Thursday</v>
      </c>
      <c r="N5508" s="2" t="s">
        <v>69</v>
      </c>
    </row>
    <row r="5509" spans="1:14" ht="14.5" x14ac:dyDescent="0.35">
      <c r="A5509" s="2" t="s">
        <v>11048</v>
      </c>
      <c r="B5509" s="2" t="s">
        <v>11049</v>
      </c>
      <c r="C5509" s="2">
        <v>46</v>
      </c>
      <c r="D5509" s="2" t="s">
        <v>39</v>
      </c>
      <c r="E5509" s="2" t="s">
        <v>29</v>
      </c>
      <c r="F5509" s="2" t="s">
        <v>25</v>
      </c>
      <c r="G5509" s="2" t="s">
        <v>36</v>
      </c>
      <c r="H5509" s="7">
        <v>3704.12</v>
      </c>
      <c r="I5509" s="3">
        <v>45281</v>
      </c>
      <c r="J5509" s="3" t="str">
        <f>TEXT(NIgerian_Fintech[[#This Row],[TransactionDate]], "JJJJ")</f>
        <v>2023</v>
      </c>
      <c r="K5509" s="3" t="str">
        <f>TEXT(NIgerian_Fintech[[#This Row],[TransactionDate]], "MMMM")</f>
        <v>December</v>
      </c>
      <c r="L5509" s="3" t="str">
        <f>TEXT(NIgerian_Fintech[[#This Row],[TransactionDate]], "MM")</f>
        <v>12</v>
      </c>
      <c r="M5509" s="3" t="str">
        <f>TEXT(NIgerian_Fintech[[#This Row],[TransactionDate]], "tttt")</f>
        <v>Thursday</v>
      </c>
      <c r="N5509" s="2" t="s">
        <v>16</v>
      </c>
    </row>
    <row r="5510" spans="1:14" ht="14.5" x14ac:dyDescent="0.35">
      <c r="A5510" s="2" t="s">
        <v>11050</v>
      </c>
      <c r="B5510" s="2" t="s">
        <v>11051</v>
      </c>
      <c r="C5510" s="2">
        <v>22</v>
      </c>
      <c r="D5510" s="2" t="s">
        <v>39</v>
      </c>
      <c r="E5510" s="2" t="s">
        <v>29</v>
      </c>
      <c r="F5510" s="2" t="s">
        <v>19</v>
      </c>
      <c r="G5510" s="2" t="s">
        <v>26</v>
      </c>
      <c r="H5510" s="7">
        <v>5507.08</v>
      </c>
      <c r="I5510" s="3">
        <v>45245</v>
      </c>
      <c r="J5510" s="3" t="str">
        <f>TEXT(NIgerian_Fintech[[#This Row],[TransactionDate]], "JJJJ")</f>
        <v>2023</v>
      </c>
      <c r="K5510" s="3" t="str">
        <f>TEXT(NIgerian_Fintech[[#This Row],[TransactionDate]], "MMMM")</f>
        <v>November</v>
      </c>
      <c r="L5510" s="3" t="str">
        <f>TEXT(NIgerian_Fintech[[#This Row],[TransactionDate]], "MM")</f>
        <v>11</v>
      </c>
      <c r="M5510" s="3" t="str">
        <f>TEXT(NIgerian_Fintech[[#This Row],[TransactionDate]], "tttt")</f>
        <v>Wednesday</v>
      </c>
      <c r="N5510" s="2" t="s">
        <v>16</v>
      </c>
    </row>
    <row r="5511" spans="1:14" ht="14.5" x14ac:dyDescent="0.35">
      <c r="A5511" s="2" t="s">
        <v>11052</v>
      </c>
      <c r="B5511" s="2" t="s">
        <v>11053</v>
      </c>
      <c r="C5511" s="2">
        <v>26</v>
      </c>
      <c r="D5511" s="2" t="s">
        <v>12</v>
      </c>
      <c r="E5511" s="2" t="s">
        <v>74</v>
      </c>
      <c r="F5511" s="2" t="s">
        <v>14</v>
      </c>
      <c r="G5511" s="2" t="s">
        <v>20</v>
      </c>
      <c r="H5511" s="7">
        <v>12269.08</v>
      </c>
      <c r="I5511" s="3">
        <v>45121</v>
      </c>
      <c r="J5511" s="3" t="str">
        <f>TEXT(NIgerian_Fintech[[#This Row],[TransactionDate]], "JJJJ")</f>
        <v>2023</v>
      </c>
      <c r="K5511" s="3" t="str">
        <f>TEXT(NIgerian_Fintech[[#This Row],[TransactionDate]], "MMMM")</f>
        <v>July</v>
      </c>
      <c r="L5511" s="3" t="str">
        <f>TEXT(NIgerian_Fintech[[#This Row],[TransactionDate]], "MM")</f>
        <v>07</v>
      </c>
      <c r="M5511" s="3" t="str">
        <f>TEXT(NIgerian_Fintech[[#This Row],[TransactionDate]], "tttt")</f>
        <v>Friday</v>
      </c>
      <c r="N5511" s="2" t="s">
        <v>16</v>
      </c>
    </row>
    <row r="5512" spans="1:14" ht="14.5" x14ac:dyDescent="0.35">
      <c r="A5512" s="2" t="s">
        <v>11054</v>
      </c>
      <c r="B5512" s="2" t="s">
        <v>11055</v>
      </c>
      <c r="C5512" s="2">
        <v>19</v>
      </c>
      <c r="D5512" s="2" t="s">
        <v>12</v>
      </c>
      <c r="E5512" s="2" t="s">
        <v>64</v>
      </c>
      <c r="F5512" s="2" t="s">
        <v>49</v>
      </c>
      <c r="G5512" s="2" t="s">
        <v>20</v>
      </c>
      <c r="H5512" s="7">
        <v>4637.2299999999996</v>
      </c>
      <c r="I5512" s="3">
        <v>45019</v>
      </c>
      <c r="J5512" s="3" t="str">
        <f>TEXT(NIgerian_Fintech[[#This Row],[TransactionDate]], "JJJJ")</f>
        <v>2023</v>
      </c>
      <c r="K5512" s="3" t="str">
        <f>TEXT(NIgerian_Fintech[[#This Row],[TransactionDate]], "MMMM")</f>
        <v>April</v>
      </c>
      <c r="L5512" s="3" t="str">
        <f>TEXT(NIgerian_Fintech[[#This Row],[TransactionDate]], "MM")</f>
        <v>04</v>
      </c>
      <c r="M5512" s="3" t="str">
        <f>TEXT(NIgerian_Fintech[[#This Row],[TransactionDate]], "tttt")</f>
        <v>Monday</v>
      </c>
      <c r="N5512" s="2" t="s">
        <v>16</v>
      </c>
    </row>
    <row r="5513" spans="1:14" ht="14.5" x14ac:dyDescent="0.35">
      <c r="A5513" s="2" t="s">
        <v>11056</v>
      </c>
      <c r="B5513" s="2" t="s">
        <v>11057</v>
      </c>
      <c r="C5513" s="2">
        <v>18</v>
      </c>
      <c r="D5513" s="2" t="s">
        <v>39</v>
      </c>
      <c r="E5513" s="2" t="s">
        <v>93</v>
      </c>
      <c r="F5513" s="2" t="s">
        <v>35</v>
      </c>
      <c r="G5513" s="2" t="s">
        <v>36</v>
      </c>
      <c r="H5513" s="7">
        <v>6811.69</v>
      </c>
      <c r="I5513" s="3">
        <v>45359</v>
      </c>
      <c r="J5513" s="3" t="str">
        <f>TEXT(NIgerian_Fintech[[#This Row],[TransactionDate]], "JJJJ")</f>
        <v>2024</v>
      </c>
      <c r="K5513" s="3" t="str">
        <f>TEXT(NIgerian_Fintech[[#This Row],[TransactionDate]], "MMMM")</f>
        <v>March</v>
      </c>
      <c r="L5513" s="3" t="str">
        <f>TEXT(NIgerian_Fintech[[#This Row],[TransactionDate]], "MM")</f>
        <v>03</v>
      </c>
      <c r="M5513" s="3" t="str">
        <f>TEXT(NIgerian_Fintech[[#This Row],[TransactionDate]], "tttt")</f>
        <v>Friday</v>
      </c>
      <c r="N5513" s="2" t="s">
        <v>16</v>
      </c>
    </row>
    <row r="5514" spans="1:14" ht="14.5" x14ac:dyDescent="0.35">
      <c r="A5514" s="2" t="s">
        <v>11058</v>
      </c>
      <c r="B5514" s="2" t="s">
        <v>11059</v>
      </c>
      <c r="C5514" s="2">
        <v>57</v>
      </c>
      <c r="D5514" s="2" t="s">
        <v>12</v>
      </c>
      <c r="E5514" s="2" t="s">
        <v>52</v>
      </c>
      <c r="F5514" s="2" t="s">
        <v>25</v>
      </c>
      <c r="G5514" s="2" t="s">
        <v>30</v>
      </c>
      <c r="H5514" s="7">
        <v>10399.08</v>
      </c>
      <c r="I5514" s="3">
        <v>45484</v>
      </c>
      <c r="J5514" s="3" t="str">
        <f>TEXT(NIgerian_Fintech[[#This Row],[TransactionDate]], "JJJJ")</f>
        <v>2024</v>
      </c>
      <c r="K5514" s="3" t="str">
        <f>TEXT(NIgerian_Fintech[[#This Row],[TransactionDate]], "MMMM")</f>
        <v>July</v>
      </c>
      <c r="L5514" s="3" t="str">
        <f>TEXT(NIgerian_Fintech[[#This Row],[TransactionDate]], "MM")</f>
        <v>07</v>
      </c>
      <c r="M5514" s="3" t="str">
        <f>TEXT(NIgerian_Fintech[[#This Row],[TransactionDate]], "tttt")</f>
        <v>Thursday</v>
      </c>
      <c r="N5514" s="2" t="s">
        <v>16</v>
      </c>
    </row>
    <row r="5515" spans="1:14" ht="14.5" x14ac:dyDescent="0.35">
      <c r="A5515" s="2" t="s">
        <v>11060</v>
      </c>
      <c r="B5515" s="2" t="s">
        <v>11061</v>
      </c>
      <c r="C5515" s="2">
        <v>47</v>
      </c>
      <c r="D5515" s="2" t="s">
        <v>12</v>
      </c>
      <c r="E5515" s="2" t="s">
        <v>93</v>
      </c>
      <c r="F5515" s="2" t="s">
        <v>19</v>
      </c>
      <c r="G5515" s="2" t="s">
        <v>26</v>
      </c>
      <c r="H5515" s="7">
        <v>5758.24</v>
      </c>
      <c r="I5515" s="3">
        <v>44953</v>
      </c>
      <c r="J5515" s="3" t="str">
        <f>TEXT(NIgerian_Fintech[[#This Row],[TransactionDate]], "JJJJ")</f>
        <v>2023</v>
      </c>
      <c r="K5515" s="3" t="str">
        <f>TEXT(NIgerian_Fintech[[#This Row],[TransactionDate]], "MMMM")</f>
        <v>January</v>
      </c>
      <c r="L5515" s="3" t="str">
        <f>TEXT(NIgerian_Fintech[[#This Row],[TransactionDate]], "MM")</f>
        <v>01</v>
      </c>
      <c r="M5515" s="3" t="str">
        <f>TEXT(NIgerian_Fintech[[#This Row],[TransactionDate]], "tttt")</f>
        <v>Friday</v>
      </c>
      <c r="N5515" s="2" t="s">
        <v>16</v>
      </c>
    </row>
    <row r="5516" spans="1:14" ht="14.5" x14ac:dyDescent="0.35">
      <c r="A5516" s="2" t="s">
        <v>11062</v>
      </c>
      <c r="B5516" s="2" t="s">
        <v>11063</v>
      </c>
      <c r="C5516" s="2">
        <v>28</v>
      </c>
      <c r="D5516" s="2" t="s">
        <v>12</v>
      </c>
      <c r="E5516" s="2" t="s">
        <v>29</v>
      </c>
      <c r="F5516" s="2" t="s">
        <v>35</v>
      </c>
      <c r="G5516" s="2" t="s">
        <v>30</v>
      </c>
      <c r="H5516" s="7">
        <v>15752.28</v>
      </c>
      <c r="I5516" s="3">
        <v>45341</v>
      </c>
      <c r="J5516" s="3" t="str">
        <f>TEXT(NIgerian_Fintech[[#This Row],[TransactionDate]], "JJJJ")</f>
        <v>2024</v>
      </c>
      <c r="K5516" s="3" t="str">
        <f>TEXT(NIgerian_Fintech[[#This Row],[TransactionDate]], "MMMM")</f>
        <v>February</v>
      </c>
      <c r="L5516" s="3" t="str">
        <f>TEXT(NIgerian_Fintech[[#This Row],[TransactionDate]], "MM")</f>
        <v>02</v>
      </c>
      <c r="M5516" s="3" t="str">
        <f>TEXT(NIgerian_Fintech[[#This Row],[TransactionDate]], "tttt")</f>
        <v>Monday</v>
      </c>
      <c r="N5516" s="2" t="s">
        <v>16</v>
      </c>
    </row>
    <row r="5517" spans="1:14" ht="14.5" x14ac:dyDescent="0.35">
      <c r="A5517" s="2" t="s">
        <v>11064</v>
      </c>
      <c r="B5517" s="2" t="s">
        <v>11065</v>
      </c>
      <c r="C5517" s="2">
        <v>45</v>
      </c>
      <c r="D5517" s="2" t="s">
        <v>12</v>
      </c>
      <c r="E5517" s="2" t="s">
        <v>52</v>
      </c>
      <c r="F5517" s="2" t="s">
        <v>35</v>
      </c>
      <c r="G5517" s="2" t="s">
        <v>20</v>
      </c>
      <c r="H5517" s="7">
        <v>1236.1400000000001</v>
      </c>
      <c r="I5517" s="3">
        <v>45088</v>
      </c>
      <c r="J5517" s="3" t="str">
        <f>TEXT(NIgerian_Fintech[[#This Row],[TransactionDate]], "JJJJ")</f>
        <v>2023</v>
      </c>
      <c r="K5517" s="3" t="str">
        <f>TEXT(NIgerian_Fintech[[#This Row],[TransactionDate]], "MMMM")</f>
        <v>June</v>
      </c>
      <c r="L5517" s="3" t="str">
        <f>TEXT(NIgerian_Fintech[[#This Row],[TransactionDate]], "MM")</f>
        <v>06</v>
      </c>
      <c r="M5517" s="3" t="str">
        <f>TEXT(NIgerian_Fintech[[#This Row],[TransactionDate]], "tttt")</f>
        <v>Sunday</v>
      </c>
      <c r="N5517" s="2" t="s">
        <v>16</v>
      </c>
    </row>
    <row r="5518" spans="1:14" ht="14.5" x14ac:dyDescent="0.35">
      <c r="A5518" s="2" t="s">
        <v>11066</v>
      </c>
      <c r="B5518" s="2" t="s">
        <v>11067</v>
      </c>
      <c r="C5518" s="2">
        <v>61</v>
      </c>
      <c r="D5518" s="2" t="s">
        <v>12</v>
      </c>
      <c r="E5518" s="2" t="s">
        <v>29</v>
      </c>
      <c r="F5518" s="2" t="s">
        <v>49</v>
      </c>
      <c r="G5518" s="2" t="s">
        <v>30</v>
      </c>
      <c r="H5518" s="7">
        <v>12660.49</v>
      </c>
      <c r="I5518" s="3">
        <v>45027</v>
      </c>
      <c r="J5518" s="3" t="str">
        <f>TEXT(NIgerian_Fintech[[#This Row],[TransactionDate]], "JJJJ")</f>
        <v>2023</v>
      </c>
      <c r="K5518" s="3" t="str">
        <f>TEXT(NIgerian_Fintech[[#This Row],[TransactionDate]], "MMMM")</f>
        <v>April</v>
      </c>
      <c r="L5518" s="3" t="str">
        <f>TEXT(NIgerian_Fintech[[#This Row],[TransactionDate]], "MM")</f>
        <v>04</v>
      </c>
      <c r="M5518" s="3" t="str">
        <f>TEXT(NIgerian_Fintech[[#This Row],[TransactionDate]], "tttt")</f>
        <v>Tuesday</v>
      </c>
      <c r="N5518" s="2" t="s">
        <v>21</v>
      </c>
    </row>
    <row r="5519" spans="1:14" ht="14.5" x14ac:dyDescent="0.35">
      <c r="A5519" s="2" t="s">
        <v>11068</v>
      </c>
      <c r="B5519" s="2" t="s">
        <v>11069</v>
      </c>
      <c r="C5519" s="2">
        <v>29</v>
      </c>
      <c r="D5519" s="2" t="s">
        <v>39</v>
      </c>
      <c r="E5519" s="2" t="s">
        <v>42</v>
      </c>
      <c r="F5519" s="2" t="s">
        <v>35</v>
      </c>
      <c r="G5519" s="2" t="s">
        <v>15</v>
      </c>
      <c r="H5519" s="7">
        <v>1569</v>
      </c>
      <c r="I5519" s="3">
        <v>45625</v>
      </c>
      <c r="J5519" s="3" t="str">
        <f>TEXT(NIgerian_Fintech[[#This Row],[TransactionDate]], "JJJJ")</f>
        <v>2024</v>
      </c>
      <c r="K5519" s="3" t="str">
        <f>TEXT(NIgerian_Fintech[[#This Row],[TransactionDate]], "MMMM")</f>
        <v>November</v>
      </c>
      <c r="L5519" s="3" t="str">
        <f>TEXT(NIgerian_Fintech[[#This Row],[TransactionDate]], "MM")</f>
        <v>11</v>
      </c>
      <c r="M5519" s="3" t="str">
        <f>TEXT(NIgerian_Fintech[[#This Row],[TransactionDate]], "tttt")</f>
        <v>Friday</v>
      </c>
      <c r="N5519" s="2" t="s">
        <v>16</v>
      </c>
    </row>
    <row r="5520" spans="1:14" ht="14.5" x14ac:dyDescent="0.35">
      <c r="A5520" s="2" t="s">
        <v>11070</v>
      </c>
      <c r="B5520" s="2" t="s">
        <v>11071</v>
      </c>
      <c r="C5520" s="2">
        <v>56</v>
      </c>
      <c r="D5520" s="2" t="s">
        <v>12</v>
      </c>
      <c r="E5520" s="2" t="s">
        <v>42</v>
      </c>
      <c r="F5520" s="2" t="s">
        <v>19</v>
      </c>
      <c r="G5520" s="2" t="s">
        <v>15</v>
      </c>
      <c r="H5520" s="7">
        <v>27780.38</v>
      </c>
      <c r="I5520" s="3">
        <v>45399</v>
      </c>
      <c r="J5520" s="3" t="str">
        <f>TEXT(NIgerian_Fintech[[#This Row],[TransactionDate]], "JJJJ")</f>
        <v>2024</v>
      </c>
      <c r="K5520" s="3" t="str">
        <f>TEXT(NIgerian_Fintech[[#This Row],[TransactionDate]], "MMMM")</f>
        <v>April</v>
      </c>
      <c r="L5520" s="3" t="str">
        <f>TEXT(NIgerian_Fintech[[#This Row],[TransactionDate]], "MM")</f>
        <v>04</v>
      </c>
      <c r="M5520" s="3" t="str">
        <f>TEXT(NIgerian_Fintech[[#This Row],[TransactionDate]], "tttt")</f>
        <v>Wednesday</v>
      </c>
      <c r="N5520" s="2" t="s">
        <v>16</v>
      </c>
    </row>
    <row r="5521" spans="1:14" ht="14.5" x14ac:dyDescent="0.35">
      <c r="A5521" s="2" t="s">
        <v>11072</v>
      </c>
      <c r="B5521" s="2" t="s">
        <v>11073</v>
      </c>
      <c r="C5521" s="2">
        <v>43</v>
      </c>
      <c r="D5521" s="2" t="s">
        <v>39</v>
      </c>
      <c r="E5521" s="2" t="s">
        <v>74</v>
      </c>
      <c r="F5521" s="2" t="s">
        <v>35</v>
      </c>
      <c r="G5521" s="2" t="s">
        <v>20</v>
      </c>
      <c r="H5521" s="7">
        <v>3769.33</v>
      </c>
      <c r="I5521" s="3">
        <v>45632</v>
      </c>
      <c r="J5521" s="3" t="str">
        <f>TEXT(NIgerian_Fintech[[#This Row],[TransactionDate]], "JJJJ")</f>
        <v>2024</v>
      </c>
      <c r="K5521" s="3" t="str">
        <f>TEXT(NIgerian_Fintech[[#This Row],[TransactionDate]], "MMMM")</f>
        <v>December</v>
      </c>
      <c r="L5521" s="3" t="str">
        <f>TEXT(NIgerian_Fintech[[#This Row],[TransactionDate]], "MM")</f>
        <v>12</v>
      </c>
      <c r="M5521" s="3" t="str">
        <f>TEXT(NIgerian_Fintech[[#This Row],[TransactionDate]], "tttt")</f>
        <v>Friday</v>
      </c>
      <c r="N5521" s="2" t="s">
        <v>16</v>
      </c>
    </row>
    <row r="5522" spans="1:14" ht="14.5" x14ac:dyDescent="0.35">
      <c r="A5522" s="2" t="s">
        <v>11074</v>
      </c>
      <c r="B5522" s="2" t="s">
        <v>11075</v>
      </c>
      <c r="C5522" s="2">
        <v>30</v>
      </c>
      <c r="D5522" s="2" t="s">
        <v>39</v>
      </c>
      <c r="E5522" s="2" t="s">
        <v>52</v>
      </c>
      <c r="F5522" s="2" t="s">
        <v>35</v>
      </c>
      <c r="G5522" s="2" t="s">
        <v>30</v>
      </c>
      <c r="H5522" s="7">
        <v>15868.57</v>
      </c>
      <c r="I5522" s="3">
        <v>45084</v>
      </c>
      <c r="J5522" s="3" t="str">
        <f>TEXT(NIgerian_Fintech[[#This Row],[TransactionDate]], "JJJJ")</f>
        <v>2023</v>
      </c>
      <c r="K5522" s="3" t="str">
        <f>TEXT(NIgerian_Fintech[[#This Row],[TransactionDate]], "MMMM")</f>
        <v>June</v>
      </c>
      <c r="L5522" s="3" t="str">
        <f>TEXT(NIgerian_Fintech[[#This Row],[TransactionDate]], "MM")</f>
        <v>06</v>
      </c>
      <c r="M5522" s="3" t="str">
        <f>TEXT(NIgerian_Fintech[[#This Row],[TransactionDate]], "tttt")</f>
        <v>Wednesday</v>
      </c>
      <c r="N5522" s="2" t="s">
        <v>16</v>
      </c>
    </row>
    <row r="5523" spans="1:14" ht="14.5" x14ac:dyDescent="0.35">
      <c r="A5523" s="2" t="s">
        <v>11076</v>
      </c>
      <c r="B5523" s="2" t="s">
        <v>11077</v>
      </c>
      <c r="C5523" s="2">
        <v>25</v>
      </c>
      <c r="D5523" s="2" t="s">
        <v>39</v>
      </c>
      <c r="E5523" s="2" t="s">
        <v>52</v>
      </c>
      <c r="F5523" s="2" t="s">
        <v>25</v>
      </c>
      <c r="G5523" s="2" t="s">
        <v>26</v>
      </c>
      <c r="H5523" s="7">
        <v>7369.26</v>
      </c>
      <c r="I5523" s="3">
        <v>45418</v>
      </c>
      <c r="J5523" s="3" t="str">
        <f>TEXT(NIgerian_Fintech[[#This Row],[TransactionDate]], "JJJJ")</f>
        <v>2024</v>
      </c>
      <c r="K5523" s="3" t="str">
        <f>TEXT(NIgerian_Fintech[[#This Row],[TransactionDate]], "MMMM")</f>
        <v>May</v>
      </c>
      <c r="L5523" s="3" t="str">
        <f>TEXT(NIgerian_Fintech[[#This Row],[TransactionDate]], "MM")</f>
        <v>05</v>
      </c>
      <c r="M5523" s="3" t="str">
        <f>TEXT(NIgerian_Fintech[[#This Row],[TransactionDate]], "tttt")</f>
        <v>Monday</v>
      </c>
      <c r="N5523" s="2" t="s">
        <v>16</v>
      </c>
    </row>
    <row r="5524" spans="1:14" ht="14.5" x14ac:dyDescent="0.35">
      <c r="A5524" s="2" t="s">
        <v>11078</v>
      </c>
      <c r="B5524" s="2" t="s">
        <v>11079</v>
      </c>
      <c r="C5524" s="2">
        <v>45</v>
      </c>
      <c r="D5524" s="2" t="s">
        <v>12</v>
      </c>
      <c r="E5524" s="2" t="s">
        <v>29</v>
      </c>
      <c r="F5524" s="2" t="s">
        <v>25</v>
      </c>
      <c r="G5524" s="2" t="s">
        <v>20</v>
      </c>
      <c r="H5524" s="7">
        <v>955.06</v>
      </c>
      <c r="I5524" s="3">
        <v>44935</v>
      </c>
      <c r="J5524" s="3" t="str">
        <f>TEXT(NIgerian_Fintech[[#This Row],[TransactionDate]], "JJJJ")</f>
        <v>2023</v>
      </c>
      <c r="K5524" s="3" t="str">
        <f>TEXT(NIgerian_Fintech[[#This Row],[TransactionDate]], "MMMM")</f>
        <v>January</v>
      </c>
      <c r="L5524" s="3" t="str">
        <f>TEXT(NIgerian_Fintech[[#This Row],[TransactionDate]], "MM")</f>
        <v>01</v>
      </c>
      <c r="M5524" s="3" t="str">
        <f>TEXT(NIgerian_Fintech[[#This Row],[TransactionDate]], "tttt")</f>
        <v>Monday</v>
      </c>
      <c r="N5524" s="2" t="s">
        <v>16</v>
      </c>
    </row>
    <row r="5525" spans="1:14" ht="14.5" x14ac:dyDescent="0.35">
      <c r="A5525" s="2" t="s">
        <v>11080</v>
      </c>
      <c r="B5525" s="2" t="s">
        <v>11081</v>
      </c>
      <c r="C5525" s="2">
        <v>47</v>
      </c>
      <c r="D5525" s="2" t="s">
        <v>39</v>
      </c>
      <c r="E5525" s="2" t="s">
        <v>93</v>
      </c>
      <c r="F5525" s="2" t="s">
        <v>14</v>
      </c>
      <c r="G5525" s="2" t="s">
        <v>15</v>
      </c>
      <c r="H5525" s="7">
        <v>8736.7900000000009</v>
      </c>
      <c r="I5525" s="3">
        <v>45138</v>
      </c>
      <c r="J5525" s="3" t="str">
        <f>TEXT(NIgerian_Fintech[[#This Row],[TransactionDate]], "JJJJ")</f>
        <v>2023</v>
      </c>
      <c r="K5525" s="3" t="str">
        <f>TEXT(NIgerian_Fintech[[#This Row],[TransactionDate]], "MMMM")</f>
        <v>July</v>
      </c>
      <c r="L5525" s="3" t="str">
        <f>TEXT(NIgerian_Fintech[[#This Row],[TransactionDate]], "MM")</f>
        <v>07</v>
      </c>
      <c r="M5525" s="3" t="str">
        <f>TEXT(NIgerian_Fintech[[#This Row],[TransactionDate]], "tttt")</f>
        <v>Monday</v>
      </c>
      <c r="N5525" s="2" t="s">
        <v>16</v>
      </c>
    </row>
    <row r="5526" spans="1:14" ht="14.5" x14ac:dyDescent="0.35">
      <c r="A5526" s="2" t="s">
        <v>11082</v>
      </c>
      <c r="B5526" s="2" t="s">
        <v>11083</v>
      </c>
      <c r="C5526" s="2">
        <v>26</v>
      </c>
      <c r="D5526" s="2" t="s">
        <v>39</v>
      </c>
      <c r="E5526" s="2" t="s">
        <v>42</v>
      </c>
      <c r="F5526" s="2" t="s">
        <v>55</v>
      </c>
      <c r="G5526" s="2" t="s">
        <v>20</v>
      </c>
      <c r="H5526" s="7">
        <v>24324.400000000001</v>
      </c>
      <c r="I5526" s="3">
        <v>45365</v>
      </c>
      <c r="J5526" s="3" t="str">
        <f>TEXT(NIgerian_Fintech[[#This Row],[TransactionDate]], "JJJJ")</f>
        <v>2024</v>
      </c>
      <c r="K5526" s="3" t="str">
        <f>TEXT(NIgerian_Fintech[[#This Row],[TransactionDate]], "MMMM")</f>
        <v>March</v>
      </c>
      <c r="L5526" s="3" t="str">
        <f>TEXT(NIgerian_Fintech[[#This Row],[TransactionDate]], "MM")</f>
        <v>03</v>
      </c>
      <c r="M5526" s="3" t="str">
        <f>TEXT(NIgerian_Fintech[[#This Row],[TransactionDate]], "tttt")</f>
        <v>Thursday</v>
      </c>
      <c r="N5526" s="2" t="s">
        <v>69</v>
      </c>
    </row>
    <row r="5527" spans="1:14" ht="14.5" x14ac:dyDescent="0.35">
      <c r="A5527" s="2" t="s">
        <v>11084</v>
      </c>
      <c r="B5527" s="2" t="s">
        <v>11085</v>
      </c>
      <c r="C5527" s="2">
        <v>56</v>
      </c>
      <c r="D5527" s="2" t="s">
        <v>39</v>
      </c>
      <c r="E5527" s="2" t="s">
        <v>13</v>
      </c>
      <c r="F5527" s="2" t="s">
        <v>19</v>
      </c>
      <c r="G5527" s="2" t="s">
        <v>30</v>
      </c>
      <c r="H5527" s="7">
        <v>1710.66</v>
      </c>
      <c r="I5527" s="3">
        <v>45605</v>
      </c>
      <c r="J5527" s="3" t="str">
        <f>TEXT(NIgerian_Fintech[[#This Row],[TransactionDate]], "JJJJ")</f>
        <v>2024</v>
      </c>
      <c r="K5527" s="3" t="str">
        <f>TEXT(NIgerian_Fintech[[#This Row],[TransactionDate]], "MMMM")</f>
        <v>November</v>
      </c>
      <c r="L5527" s="3" t="str">
        <f>TEXT(NIgerian_Fintech[[#This Row],[TransactionDate]], "MM")</f>
        <v>11</v>
      </c>
      <c r="M5527" s="3" t="str">
        <f>TEXT(NIgerian_Fintech[[#This Row],[TransactionDate]], "tttt")</f>
        <v>Saturday</v>
      </c>
      <c r="N5527" s="2" t="s">
        <v>16</v>
      </c>
    </row>
    <row r="5528" spans="1:14" ht="14.5" x14ac:dyDescent="0.35">
      <c r="A5528" s="2" t="s">
        <v>11086</v>
      </c>
      <c r="B5528" s="2" t="s">
        <v>11087</v>
      </c>
      <c r="C5528" s="2">
        <v>48</v>
      </c>
      <c r="D5528" s="2" t="s">
        <v>39</v>
      </c>
      <c r="E5528" s="2" t="s">
        <v>74</v>
      </c>
      <c r="F5528" s="2" t="s">
        <v>55</v>
      </c>
      <c r="G5528" s="2" t="s">
        <v>30</v>
      </c>
      <c r="H5528" s="7">
        <v>3875.86</v>
      </c>
      <c r="I5528" s="3">
        <v>45037</v>
      </c>
      <c r="J5528" s="3" t="str">
        <f>TEXT(NIgerian_Fintech[[#This Row],[TransactionDate]], "JJJJ")</f>
        <v>2023</v>
      </c>
      <c r="K5528" s="3" t="str">
        <f>TEXT(NIgerian_Fintech[[#This Row],[TransactionDate]], "MMMM")</f>
        <v>April</v>
      </c>
      <c r="L5528" s="3" t="str">
        <f>TEXT(NIgerian_Fintech[[#This Row],[TransactionDate]], "MM")</f>
        <v>04</v>
      </c>
      <c r="M5528" s="3" t="str">
        <f>TEXT(NIgerian_Fintech[[#This Row],[TransactionDate]], "tttt")</f>
        <v>Friday</v>
      </c>
      <c r="N5528" s="2" t="s">
        <v>16</v>
      </c>
    </row>
    <row r="5529" spans="1:14" ht="14.5" x14ac:dyDescent="0.35">
      <c r="A5529" s="2" t="s">
        <v>11088</v>
      </c>
      <c r="B5529" s="2" t="s">
        <v>11089</v>
      </c>
      <c r="C5529" s="2">
        <v>38</v>
      </c>
      <c r="D5529" s="2" t="s">
        <v>12</v>
      </c>
      <c r="E5529" s="2" t="s">
        <v>24</v>
      </c>
      <c r="F5529" s="2" t="s">
        <v>55</v>
      </c>
      <c r="G5529" s="2" t="s">
        <v>30</v>
      </c>
      <c r="H5529" s="7">
        <v>5783.17</v>
      </c>
      <c r="I5529" s="3">
        <v>45129</v>
      </c>
      <c r="J5529" s="3" t="str">
        <f>TEXT(NIgerian_Fintech[[#This Row],[TransactionDate]], "JJJJ")</f>
        <v>2023</v>
      </c>
      <c r="K5529" s="3" t="str">
        <f>TEXT(NIgerian_Fintech[[#This Row],[TransactionDate]], "MMMM")</f>
        <v>July</v>
      </c>
      <c r="L5529" s="3" t="str">
        <f>TEXT(NIgerian_Fintech[[#This Row],[TransactionDate]], "MM")</f>
        <v>07</v>
      </c>
      <c r="M5529" s="3" t="str">
        <f>TEXT(NIgerian_Fintech[[#This Row],[TransactionDate]], "tttt")</f>
        <v>Saturday</v>
      </c>
      <c r="N5529" s="2" t="s">
        <v>16</v>
      </c>
    </row>
    <row r="5530" spans="1:14" ht="14.5" x14ac:dyDescent="0.35">
      <c r="A5530" s="2" t="s">
        <v>11090</v>
      </c>
      <c r="B5530" s="2" t="s">
        <v>11091</v>
      </c>
      <c r="C5530" s="2">
        <v>64</v>
      </c>
      <c r="D5530" s="2" t="s">
        <v>39</v>
      </c>
      <c r="E5530" s="2" t="s">
        <v>52</v>
      </c>
      <c r="F5530" s="2" t="s">
        <v>35</v>
      </c>
      <c r="G5530" s="2" t="s">
        <v>36</v>
      </c>
      <c r="H5530" s="7">
        <v>3216.57</v>
      </c>
      <c r="I5530" s="3">
        <v>44991</v>
      </c>
      <c r="J5530" s="3" t="str">
        <f>TEXT(NIgerian_Fintech[[#This Row],[TransactionDate]], "JJJJ")</f>
        <v>2023</v>
      </c>
      <c r="K5530" s="3" t="str">
        <f>TEXT(NIgerian_Fintech[[#This Row],[TransactionDate]], "MMMM")</f>
        <v>March</v>
      </c>
      <c r="L5530" s="3" t="str">
        <f>TEXT(NIgerian_Fintech[[#This Row],[TransactionDate]], "MM")</f>
        <v>03</v>
      </c>
      <c r="M5530" s="3" t="str">
        <f>TEXT(NIgerian_Fintech[[#This Row],[TransactionDate]], "tttt")</f>
        <v>Monday</v>
      </c>
      <c r="N5530" s="2" t="s">
        <v>69</v>
      </c>
    </row>
    <row r="5531" spans="1:14" ht="14.5" x14ac:dyDescent="0.35">
      <c r="A5531" s="2" t="s">
        <v>11092</v>
      </c>
      <c r="B5531" s="2" t="s">
        <v>11093</v>
      </c>
      <c r="C5531" s="2">
        <v>51</v>
      </c>
      <c r="D5531" s="2" t="s">
        <v>39</v>
      </c>
      <c r="E5531" s="2" t="s">
        <v>64</v>
      </c>
      <c r="F5531" s="2" t="s">
        <v>49</v>
      </c>
      <c r="G5531" s="2" t="s">
        <v>30</v>
      </c>
      <c r="H5531" s="7">
        <v>28784.73</v>
      </c>
      <c r="I5531" s="3">
        <v>45641</v>
      </c>
      <c r="J5531" s="3" t="str">
        <f>TEXT(NIgerian_Fintech[[#This Row],[TransactionDate]], "JJJJ")</f>
        <v>2024</v>
      </c>
      <c r="K5531" s="3" t="str">
        <f>TEXT(NIgerian_Fintech[[#This Row],[TransactionDate]], "MMMM")</f>
        <v>December</v>
      </c>
      <c r="L5531" s="3" t="str">
        <f>TEXT(NIgerian_Fintech[[#This Row],[TransactionDate]], "MM")</f>
        <v>12</v>
      </c>
      <c r="M5531" s="3" t="str">
        <f>TEXT(NIgerian_Fintech[[#This Row],[TransactionDate]], "tttt")</f>
        <v>Sunday</v>
      </c>
      <c r="N5531" s="2" t="s">
        <v>16</v>
      </c>
    </row>
    <row r="5532" spans="1:14" ht="14.5" x14ac:dyDescent="0.35">
      <c r="A5532" s="2" t="s">
        <v>11094</v>
      </c>
      <c r="B5532" s="2" t="s">
        <v>11095</v>
      </c>
      <c r="C5532" s="2">
        <v>48</v>
      </c>
      <c r="D5532" s="2" t="s">
        <v>39</v>
      </c>
      <c r="E5532" s="2" t="s">
        <v>64</v>
      </c>
      <c r="F5532" s="2" t="s">
        <v>49</v>
      </c>
      <c r="G5532" s="2" t="s">
        <v>15</v>
      </c>
      <c r="H5532" s="7">
        <v>4740.12</v>
      </c>
      <c r="I5532" s="3">
        <v>45087</v>
      </c>
      <c r="J5532" s="3" t="str">
        <f>TEXT(NIgerian_Fintech[[#This Row],[TransactionDate]], "JJJJ")</f>
        <v>2023</v>
      </c>
      <c r="K5532" s="3" t="str">
        <f>TEXT(NIgerian_Fintech[[#This Row],[TransactionDate]], "MMMM")</f>
        <v>June</v>
      </c>
      <c r="L5532" s="3" t="str">
        <f>TEXT(NIgerian_Fintech[[#This Row],[TransactionDate]], "MM")</f>
        <v>06</v>
      </c>
      <c r="M5532" s="3" t="str">
        <f>TEXT(NIgerian_Fintech[[#This Row],[TransactionDate]], "tttt")</f>
        <v>Saturday</v>
      </c>
      <c r="N5532" s="2" t="s">
        <v>16</v>
      </c>
    </row>
    <row r="5533" spans="1:14" ht="14.5" x14ac:dyDescent="0.35">
      <c r="A5533" s="2" t="s">
        <v>11096</v>
      </c>
      <c r="B5533" s="2" t="s">
        <v>11097</v>
      </c>
      <c r="C5533" s="2">
        <v>42</v>
      </c>
      <c r="D5533" s="2" t="s">
        <v>39</v>
      </c>
      <c r="E5533" s="2" t="s">
        <v>13</v>
      </c>
      <c r="F5533" s="2" t="s">
        <v>35</v>
      </c>
      <c r="G5533" s="2" t="s">
        <v>15</v>
      </c>
      <c r="H5533" s="7">
        <v>10731.26</v>
      </c>
      <c r="I5533" s="3">
        <v>45340</v>
      </c>
      <c r="J5533" s="3" t="str">
        <f>TEXT(NIgerian_Fintech[[#This Row],[TransactionDate]], "JJJJ")</f>
        <v>2024</v>
      </c>
      <c r="K5533" s="3" t="str">
        <f>TEXT(NIgerian_Fintech[[#This Row],[TransactionDate]], "MMMM")</f>
        <v>February</v>
      </c>
      <c r="L5533" s="3" t="str">
        <f>TEXT(NIgerian_Fintech[[#This Row],[TransactionDate]], "MM")</f>
        <v>02</v>
      </c>
      <c r="M5533" s="3" t="str">
        <f>TEXT(NIgerian_Fintech[[#This Row],[TransactionDate]], "tttt")</f>
        <v>Sunday</v>
      </c>
      <c r="N5533" s="2" t="s">
        <v>16</v>
      </c>
    </row>
    <row r="5534" spans="1:14" ht="14.5" x14ac:dyDescent="0.35">
      <c r="A5534" s="2" t="s">
        <v>11098</v>
      </c>
      <c r="B5534" s="2" t="s">
        <v>11099</v>
      </c>
      <c r="C5534" s="2">
        <v>29</v>
      </c>
      <c r="D5534" s="2" t="s">
        <v>12</v>
      </c>
      <c r="E5534" s="2" t="s">
        <v>42</v>
      </c>
      <c r="F5534" s="2" t="s">
        <v>19</v>
      </c>
      <c r="G5534" s="2" t="s">
        <v>36</v>
      </c>
      <c r="H5534" s="7">
        <v>2534.96</v>
      </c>
      <c r="I5534" s="3">
        <v>45571</v>
      </c>
      <c r="J5534" s="3" t="str">
        <f>TEXT(NIgerian_Fintech[[#This Row],[TransactionDate]], "JJJJ")</f>
        <v>2024</v>
      </c>
      <c r="K5534" s="3" t="str">
        <f>TEXT(NIgerian_Fintech[[#This Row],[TransactionDate]], "MMMM")</f>
        <v>October</v>
      </c>
      <c r="L5534" s="3" t="str">
        <f>TEXT(NIgerian_Fintech[[#This Row],[TransactionDate]], "MM")</f>
        <v>10</v>
      </c>
      <c r="M5534" s="3" t="str">
        <f>TEXT(NIgerian_Fintech[[#This Row],[TransactionDate]], "tttt")</f>
        <v>Sunday</v>
      </c>
      <c r="N5534" s="2" t="s">
        <v>69</v>
      </c>
    </row>
    <row r="5535" spans="1:14" ht="14.5" x14ac:dyDescent="0.35">
      <c r="A5535" s="2" t="s">
        <v>11100</v>
      </c>
      <c r="B5535" s="2" t="s">
        <v>11101</v>
      </c>
      <c r="C5535" s="2">
        <v>18</v>
      </c>
      <c r="D5535" s="2" t="s">
        <v>39</v>
      </c>
      <c r="E5535" s="2" t="s">
        <v>42</v>
      </c>
      <c r="F5535" s="2" t="s">
        <v>55</v>
      </c>
      <c r="G5535" s="2" t="s">
        <v>15</v>
      </c>
      <c r="H5535" s="7">
        <v>2480.84</v>
      </c>
      <c r="I5535" s="3">
        <v>45616</v>
      </c>
      <c r="J5535" s="3" t="str">
        <f>TEXT(NIgerian_Fintech[[#This Row],[TransactionDate]], "JJJJ")</f>
        <v>2024</v>
      </c>
      <c r="K5535" s="3" t="str">
        <f>TEXT(NIgerian_Fintech[[#This Row],[TransactionDate]], "MMMM")</f>
        <v>November</v>
      </c>
      <c r="L5535" s="3" t="str">
        <f>TEXT(NIgerian_Fintech[[#This Row],[TransactionDate]], "MM")</f>
        <v>11</v>
      </c>
      <c r="M5535" s="3" t="str">
        <f>TEXT(NIgerian_Fintech[[#This Row],[TransactionDate]], "tttt")</f>
        <v>Wednesday</v>
      </c>
      <c r="N5535" s="2" t="s">
        <v>16</v>
      </c>
    </row>
    <row r="5536" spans="1:14" ht="14.5" x14ac:dyDescent="0.35">
      <c r="A5536" s="2" t="s">
        <v>11102</v>
      </c>
      <c r="B5536" s="2" t="s">
        <v>11103</v>
      </c>
      <c r="C5536" s="2">
        <v>39</v>
      </c>
      <c r="D5536" s="2" t="s">
        <v>39</v>
      </c>
      <c r="E5536" s="2" t="s">
        <v>42</v>
      </c>
      <c r="F5536" s="2" t="s">
        <v>14</v>
      </c>
      <c r="G5536" s="2" t="s">
        <v>15</v>
      </c>
      <c r="H5536" s="7">
        <v>1934.02</v>
      </c>
      <c r="I5536" s="3">
        <v>45631</v>
      </c>
      <c r="J5536" s="3" t="str">
        <f>TEXT(NIgerian_Fintech[[#This Row],[TransactionDate]], "JJJJ")</f>
        <v>2024</v>
      </c>
      <c r="K5536" s="3" t="str">
        <f>TEXT(NIgerian_Fintech[[#This Row],[TransactionDate]], "MMMM")</f>
        <v>December</v>
      </c>
      <c r="L5536" s="3" t="str">
        <f>TEXT(NIgerian_Fintech[[#This Row],[TransactionDate]], "MM")</f>
        <v>12</v>
      </c>
      <c r="M5536" s="3" t="str">
        <f>TEXT(NIgerian_Fintech[[#This Row],[TransactionDate]], "tttt")</f>
        <v>Thursday</v>
      </c>
      <c r="N5536" s="2" t="s">
        <v>16</v>
      </c>
    </row>
    <row r="5537" spans="1:14" ht="14.5" x14ac:dyDescent="0.35">
      <c r="A5537" s="2" t="s">
        <v>11104</v>
      </c>
      <c r="B5537" s="2" t="s">
        <v>11105</v>
      </c>
      <c r="C5537" s="2">
        <v>57</v>
      </c>
      <c r="D5537" s="2" t="s">
        <v>39</v>
      </c>
      <c r="E5537" s="2" t="s">
        <v>93</v>
      </c>
      <c r="F5537" s="2" t="s">
        <v>55</v>
      </c>
      <c r="G5537" s="2" t="s">
        <v>20</v>
      </c>
      <c r="H5537" s="7">
        <v>5705.97</v>
      </c>
      <c r="I5537" s="3">
        <v>45192</v>
      </c>
      <c r="J5537" s="3" t="str">
        <f>TEXT(NIgerian_Fintech[[#This Row],[TransactionDate]], "JJJJ")</f>
        <v>2023</v>
      </c>
      <c r="K5537" s="3" t="str">
        <f>TEXT(NIgerian_Fintech[[#This Row],[TransactionDate]], "MMMM")</f>
        <v>September</v>
      </c>
      <c r="L5537" s="3" t="str">
        <f>TEXT(NIgerian_Fintech[[#This Row],[TransactionDate]], "MM")</f>
        <v>09</v>
      </c>
      <c r="M5537" s="3" t="str">
        <f>TEXT(NIgerian_Fintech[[#This Row],[TransactionDate]], "tttt")</f>
        <v>Saturday</v>
      </c>
      <c r="N5537" s="2" t="s">
        <v>16</v>
      </c>
    </row>
    <row r="5538" spans="1:14" ht="14.5" x14ac:dyDescent="0.35">
      <c r="A5538" s="2" t="s">
        <v>11106</v>
      </c>
      <c r="B5538" s="2" t="s">
        <v>11107</v>
      </c>
      <c r="C5538" s="2">
        <v>54</v>
      </c>
      <c r="D5538" s="2" t="s">
        <v>39</v>
      </c>
      <c r="E5538" s="2" t="s">
        <v>29</v>
      </c>
      <c r="F5538" s="2" t="s">
        <v>49</v>
      </c>
      <c r="G5538" s="2" t="s">
        <v>30</v>
      </c>
      <c r="H5538" s="7">
        <v>7611.22</v>
      </c>
      <c r="I5538" s="3">
        <v>45498</v>
      </c>
      <c r="J5538" s="3" t="str">
        <f>TEXT(NIgerian_Fintech[[#This Row],[TransactionDate]], "JJJJ")</f>
        <v>2024</v>
      </c>
      <c r="K5538" s="3" t="str">
        <f>TEXT(NIgerian_Fintech[[#This Row],[TransactionDate]], "MMMM")</f>
        <v>July</v>
      </c>
      <c r="L5538" s="3" t="str">
        <f>TEXT(NIgerian_Fintech[[#This Row],[TransactionDate]], "MM")</f>
        <v>07</v>
      </c>
      <c r="M5538" s="3" t="str">
        <f>TEXT(NIgerian_Fintech[[#This Row],[TransactionDate]], "tttt")</f>
        <v>Thursday</v>
      </c>
      <c r="N5538" s="2" t="s">
        <v>16</v>
      </c>
    </row>
    <row r="5539" spans="1:14" ht="14.5" x14ac:dyDescent="0.35">
      <c r="A5539" s="2" t="s">
        <v>11108</v>
      </c>
      <c r="B5539" s="2" t="s">
        <v>11109</v>
      </c>
      <c r="C5539" s="2">
        <v>64</v>
      </c>
      <c r="D5539" s="2" t="s">
        <v>39</v>
      </c>
      <c r="E5539" s="2" t="s">
        <v>64</v>
      </c>
      <c r="F5539" s="2" t="s">
        <v>55</v>
      </c>
      <c r="G5539" s="2" t="s">
        <v>20</v>
      </c>
      <c r="H5539" s="7">
        <v>108.06</v>
      </c>
      <c r="I5539" s="3">
        <v>45131</v>
      </c>
      <c r="J5539" s="3" t="str">
        <f>TEXT(NIgerian_Fintech[[#This Row],[TransactionDate]], "JJJJ")</f>
        <v>2023</v>
      </c>
      <c r="K5539" s="3" t="str">
        <f>TEXT(NIgerian_Fintech[[#This Row],[TransactionDate]], "MMMM")</f>
        <v>July</v>
      </c>
      <c r="L5539" s="3" t="str">
        <f>TEXT(NIgerian_Fintech[[#This Row],[TransactionDate]], "MM")</f>
        <v>07</v>
      </c>
      <c r="M5539" s="3" t="str">
        <f>TEXT(NIgerian_Fintech[[#This Row],[TransactionDate]], "tttt")</f>
        <v>Monday</v>
      </c>
      <c r="N5539" s="2" t="s">
        <v>16</v>
      </c>
    </row>
    <row r="5540" spans="1:14" ht="14.5" x14ac:dyDescent="0.35">
      <c r="A5540" s="2" t="s">
        <v>11110</v>
      </c>
      <c r="B5540" s="2" t="s">
        <v>11111</v>
      </c>
      <c r="C5540" s="2">
        <v>18</v>
      </c>
      <c r="D5540" s="2" t="s">
        <v>39</v>
      </c>
      <c r="E5540" s="2" t="s">
        <v>42</v>
      </c>
      <c r="F5540" s="2" t="s">
        <v>25</v>
      </c>
      <c r="G5540" s="2" t="s">
        <v>20</v>
      </c>
      <c r="H5540" s="7">
        <v>17893.03</v>
      </c>
      <c r="I5540" s="3">
        <v>45593</v>
      </c>
      <c r="J5540" s="3" t="str">
        <f>TEXT(NIgerian_Fintech[[#This Row],[TransactionDate]], "JJJJ")</f>
        <v>2024</v>
      </c>
      <c r="K5540" s="3" t="str">
        <f>TEXT(NIgerian_Fintech[[#This Row],[TransactionDate]], "MMMM")</f>
        <v>October</v>
      </c>
      <c r="L5540" s="3" t="str">
        <f>TEXT(NIgerian_Fintech[[#This Row],[TransactionDate]], "MM")</f>
        <v>10</v>
      </c>
      <c r="M5540" s="3" t="str">
        <f>TEXT(NIgerian_Fintech[[#This Row],[TransactionDate]], "tttt")</f>
        <v>Monday</v>
      </c>
      <c r="N5540" s="2" t="s">
        <v>16</v>
      </c>
    </row>
    <row r="5541" spans="1:14" ht="14.5" x14ac:dyDescent="0.35">
      <c r="A5541" s="2" t="s">
        <v>11112</v>
      </c>
      <c r="B5541" s="2" t="s">
        <v>11113</v>
      </c>
      <c r="C5541" s="2">
        <v>18</v>
      </c>
      <c r="D5541" s="2" t="s">
        <v>12</v>
      </c>
      <c r="E5541" s="2" t="s">
        <v>64</v>
      </c>
      <c r="F5541" s="2" t="s">
        <v>25</v>
      </c>
      <c r="G5541" s="2" t="s">
        <v>15</v>
      </c>
      <c r="H5541" s="7">
        <v>7189.86</v>
      </c>
      <c r="I5541" s="3">
        <v>45510</v>
      </c>
      <c r="J5541" s="3" t="str">
        <f>TEXT(NIgerian_Fintech[[#This Row],[TransactionDate]], "JJJJ")</f>
        <v>2024</v>
      </c>
      <c r="K5541" s="3" t="str">
        <f>TEXT(NIgerian_Fintech[[#This Row],[TransactionDate]], "MMMM")</f>
        <v>August</v>
      </c>
      <c r="L5541" s="3" t="str">
        <f>TEXT(NIgerian_Fintech[[#This Row],[TransactionDate]], "MM")</f>
        <v>08</v>
      </c>
      <c r="M5541" s="3" t="str">
        <f>TEXT(NIgerian_Fintech[[#This Row],[TransactionDate]], "tttt")</f>
        <v>Tuesday</v>
      </c>
      <c r="N5541" s="2" t="s">
        <v>21</v>
      </c>
    </row>
    <row r="5542" spans="1:14" ht="14.5" x14ac:dyDescent="0.35">
      <c r="A5542" s="2" t="s">
        <v>11114</v>
      </c>
      <c r="B5542" s="2" t="s">
        <v>11115</v>
      </c>
      <c r="C5542" s="2">
        <v>59</v>
      </c>
      <c r="D5542" s="2" t="s">
        <v>39</v>
      </c>
      <c r="E5542" s="2" t="s">
        <v>13</v>
      </c>
      <c r="F5542" s="2" t="s">
        <v>14</v>
      </c>
      <c r="G5542" s="2" t="s">
        <v>26</v>
      </c>
      <c r="H5542" s="7">
        <v>1710.37</v>
      </c>
      <c r="I5542" s="3">
        <v>45082</v>
      </c>
      <c r="J5542" s="3" t="str">
        <f>TEXT(NIgerian_Fintech[[#This Row],[TransactionDate]], "JJJJ")</f>
        <v>2023</v>
      </c>
      <c r="K5542" s="3" t="str">
        <f>TEXT(NIgerian_Fintech[[#This Row],[TransactionDate]], "MMMM")</f>
        <v>June</v>
      </c>
      <c r="L5542" s="3" t="str">
        <f>TEXT(NIgerian_Fintech[[#This Row],[TransactionDate]], "MM")</f>
        <v>06</v>
      </c>
      <c r="M5542" s="3" t="str">
        <f>TEXT(NIgerian_Fintech[[#This Row],[TransactionDate]], "tttt")</f>
        <v>Monday</v>
      </c>
      <c r="N5542" s="2" t="s">
        <v>16</v>
      </c>
    </row>
    <row r="5543" spans="1:14" ht="14.5" x14ac:dyDescent="0.35">
      <c r="A5543" s="2" t="s">
        <v>11116</v>
      </c>
      <c r="B5543" s="2" t="s">
        <v>11117</v>
      </c>
      <c r="C5543" s="2">
        <v>59</v>
      </c>
      <c r="D5543" s="2" t="s">
        <v>12</v>
      </c>
      <c r="E5543" s="2" t="s">
        <v>74</v>
      </c>
      <c r="F5543" s="2" t="s">
        <v>19</v>
      </c>
      <c r="G5543" s="2" t="s">
        <v>30</v>
      </c>
      <c r="H5543" s="7">
        <v>696.65</v>
      </c>
      <c r="I5543" s="3">
        <v>45099</v>
      </c>
      <c r="J5543" s="3" t="str">
        <f>TEXT(NIgerian_Fintech[[#This Row],[TransactionDate]], "JJJJ")</f>
        <v>2023</v>
      </c>
      <c r="K5543" s="3" t="str">
        <f>TEXT(NIgerian_Fintech[[#This Row],[TransactionDate]], "MMMM")</f>
        <v>June</v>
      </c>
      <c r="L5543" s="3" t="str">
        <f>TEXT(NIgerian_Fintech[[#This Row],[TransactionDate]], "MM")</f>
        <v>06</v>
      </c>
      <c r="M5543" s="3" t="str">
        <f>TEXT(NIgerian_Fintech[[#This Row],[TransactionDate]], "tttt")</f>
        <v>Thursday</v>
      </c>
      <c r="N5543" s="2" t="s">
        <v>16</v>
      </c>
    </row>
    <row r="5544" spans="1:14" ht="14.5" x14ac:dyDescent="0.35">
      <c r="A5544" s="2" t="s">
        <v>11118</v>
      </c>
      <c r="B5544" s="2" t="s">
        <v>11119</v>
      </c>
      <c r="C5544" s="2">
        <v>38</v>
      </c>
      <c r="D5544" s="2" t="s">
        <v>12</v>
      </c>
      <c r="E5544" s="2" t="s">
        <v>29</v>
      </c>
      <c r="F5544" s="2" t="s">
        <v>55</v>
      </c>
      <c r="G5544" s="2" t="s">
        <v>26</v>
      </c>
      <c r="H5544" s="7">
        <v>652.85</v>
      </c>
      <c r="I5544" s="3">
        <v>45234</v>
      </c>
      <c r="J5544" s="3" t="str">
        <f>TEXT(NIgerian_Fintech[[#This Row],[TransactionDate]], "JJJJ")</f>
        <v>2023</v>
      </c>
      <c r="K5544" s="3" t="str">
        <f>TEXT(NIgerian_Fintech[[#This Row],[TransactionDate]], "MMMM")</f>
        <v>November</v>
      </c>
      <c r="L5544" s="3" t="str">
        <f>TEXT(NIgerian_Fintech[[#This Row],[TransactionDate]], "MM")</f>
        <v>11</v>
      </c>
      <c r="M5544" s="3" t="str">
        <f>TEXT(NIgerian_Fintech[[#This Row],[TransactionDate]], "tttt")</f>
        <v>Saturday</v>
      </c>
      <c r="N5544" s="2" t="s">
        <v>21</v>
      </c>
    </row>
    <row r="5545" spans="1:14" ht="14.5" x14ac:dyDescent="0.35">
      <c r="A5545" s="2" t="s">
        <v>11120</v>
      </c>
      <c r="B5545" s="2" t="s">
        <v>11121</v>
      </c>
      <c r="C5545" s="2">
        <v>32</v>
      </c>
      <c r="D5545" s="2" t="s">
        <v>39</v>
      </c>
      <c r="E5545" s="2" t="s">
        <v>93</v>
      </c>
      <c r="F5545" s="2" t="s">
        <v>25</v>
      </c>
      <c r="G5545" s="2" t="s">
        <v>15</v>
      </c>
      <c r="H5545" s="7">
        <v>2979.26</v>
      </c>
      <c r="I5545" s="3">
        <v>45376</v>
      </c>
      <c r="J5545" s="3" t="str">
        <f>TEXT(NIgerian_Fintech[[#This Row],[TransactionDate]], "JJJJ")</f>
        <v>2024</v>
      </c>
      <c r="K5545" s="3" t="str">
        <f>TEXT(NIgerian_Fintech[[#This Row],[TransactionDate]], "MMMM")</f>
        <v>March</v>
      </c>
      <c r="L5545" s="3" t="str">
        <f>TEXT(NIgerian_Fintech[[#This Row],[TransactionDate]], "MM")</f>
        <v>03</v>
      </c>
      <c r="M5545" s="3" t="str">
        <f>TEXT(NIgerian_Fintech[[#This Row],[TransactionDate]], "tttt")</f>
        <v>Monday</v>
      </c>
      <c r="N5545" s="2" t="s">
        <v>16</v>
      </c>
    </row>
    <row r="5546" spans="1:14" ht="14.5" x14ac:dyDescent="0.35">
      <c r="A5546" s="2" t="s">
        <v>11122</v>
      </c>
      <c r="B5546" s="2" t="s">
        <v>11123</v>
      </c>
      <c r="C5546" s="2">
        <v>34</v>
      </c>
      <c r="D5546" s="2" t="s">
        <v>12</v>
      </c>
      <c r="E5546" s="2" t="s">
        <v>52</v>
      </c>
      <c r="F5546" s="2" t="s">
        <v>19</v>
      </c>
      <c r="G5546" s="2" t="s">
        <v>36</v>
      </c>
      <c r="H5546" s="7">
        <v>6917.32</v>
      </c>
      <c r="I5546" s="3">
        <v>44988</v>
      </c>
      <c r="J5546" s="3" t="str">
        <f>TEXT(NIgerian_Fintech[[#This Row],[TransactionDate]], "JJJJ")</f>
        <v>2023</v>
      </c>
      <c r="K5546" s="3" t="str">
        <f>TEXT(NIgerian_Fintech[[#This Row],[TransactionDate]], "MMMM")</f>
        <v>March</v>
      </c>
      <c r="L5546" s="3" t="str">
        <f>TEXT(NIgerian_Fintech[[#This Row],[TransactionDate]], "MM")</f>
        <v>03</v>
      </c>
      <c r="M5546" s="3" t="str">
        <f>TEXT(NIgerian_Fintech[[#This Row],[TransactionDate]], "tttt")</f>
        <v>Friday</v>
      </c>
      <c r="N5546" s="2" t="s">
        <v>16</v>
      </c>
    </row>
    <row r="5547" spans="1:14" ht="14.5" x14ac:dyDescent="0.35">
      <c r="A5547" s="2" t="s">
        <v>11124</v>
      </c>
      <c r="B5547" s="2" t="s">
        <v>11125</v>
      </c>
      <c r="C5547" s="2">
        <v>39</v>
      </c>
      <c r="D5547" s="2" t="s">
        <v>39</v>
      </c>
      <c r="E5547" s="2" t="s">
        <v>13</v>
      </c>
      <c r="F5547" s="2" t="s">
        <v>25</v>
      </c>
      <c r="G5547" s="2" t="s">
        <v>20</v>
      </c>
      <c r="H5547" s="7">
        <v>19678.25</v>
      </c>
      <c r="I5547" s="3">
        <v>45299</v>
      </c>
      <c r="J5547" s="3" t="str">
        <f>TEXT(NIgerian_Fintech[[#This Row],[TransactionDate]], "JJJJ")</f>
        <v>2024</v>
      </c>
      <c r="K5547" s="3" t="str">
        <f>TEXT(NIgerian_Fintech[[#This Row],[TransactionDate]], "MMMM")</f>
        <v>January</v>
      </c>
      <c r="L5547" s="3" t="str">
        <f>TEXT(NIgerian_Fintech[[#This Row],[TransactionDate]], "MM")</f>
        <v>01</v>
      </c>
      <c r="M5547" s="3" t="str">
        <f>TEXT(NIgerian_Fintech[[#This Row],[TransactionDate]], "tttt")</f>
        <v>Monday</v>
      </c>
      <c r="N5547" s="2" t="s">
        <v>16</v>
      </c>
    </row>
    <row r="5548" spans="1:14" ht="14.5" x14ac:dyDescent="0.35">
      <c r="A5548" s="2" t="s">
        <v>11126</v>
      </c>
      <c r="B5548" s="2" t="s">
        <v>11127</v>
      </c>
      <c r="C5548" s="2">
        <v>55</v>
      </c>
      <c r="D5548" s="2" t="s">
        <v>12</v>
      </c>
      <c r="E5548" s="2" t="s">
        <v>29</v>
      </c>
      <c r="F5548" s="2" t="s">
        <v>19</v>
      </c>
      <c r="G5548" s="2" t="s">
        <v>15</v>
      </c>
      <c r="H5548" s="7">
        <v>23326.880000000001</v>
      </c>
      <c r="I5548" s="3">
        <v>45386</v>
      </c>
      <c r="J5548" s="3" t="str">
        <f>TEXT(NIgerian_Fintech[[#This Row],[TransactionDate]], "JJJJ")</f>
        <v>2024</v>
      </c>
      <c r="K5548" s="3" t="str">
        <f>TEXT(NIgerian_Fintech[[#This Row],[TransactionDate]], "MMMM")</f>
        <v>April</v>
      </c>
      <c r="L5548" s="3" t="str">
        <f>TEXT(NIgerian_Fintech[[#This Row],[TransactionDate]], "MM")</f>
        <v>04</v>
      </c>
      <c r="M5548" s="3" t="str">
        <f>TEXT(NIgerian_Fintech[[#This Row],[TransactionDate]], "tttt")</f>
        <v>Thursday</v>
      </c>
      <c r="N5548" s="2" t="s">
        <v>21</v>
      </c>
    </row>
    <row r="5549" spans="1:14" ht="14.5" x14ac:dyDescent="0.35">
      <c r="A5549" s="2" t="s">
        <v>11128</v>
      </c>
      <c r="B5549" s="2" t="s">
        <v>11129</v>
      </c>
      <c r="C5549" s="2">
        <v>52</v>
      </c>
      <c r="D5549" s="2" t="s">
        <v>39</v>
      </c>
      <c r="E5549" s="2" t="s">
        <v>64</v>
      </c>
      <c r="F5549" s="2" t="s">
        <v>19</v>
      </c>
      <c r="G5549" s="2" t="s">
        <v>15</v>
      </c>
      <c r="H5549" s="7">
        <v>17857.45</v>
      </c>
      <c r="I5549" s="3">
        <v>45401</v>
      </c>
      <c r="J5549" s="3" t="str">
        <f>TEXT(NIgerian_Fintech[[#This Row],[TransactionDate]], "JJJJ")</f>
        <v>2024</v>
      </c>
      <c r="K5549" s="3" t="str">
        <f>TEXT(NIgerian_Fintech[[#This Row],[TransactionDate]], "MMMM")</f>
        <v>April</v>
      </c>
      <c r="L5549" s="3" t="str">
        <f>TEXT(NIgerian_Fintech[[#This Row],[TransactionDate]], "MM")</f>
        <v>04</v>
      </c>
      <c r="M5549" s="3" t="str">
        <f>TEXT(NIgerian_Fintech[[#This Row],[TransactionDate]], "tttt")</f>
        <v>Friday</v>
      </c>
      <c r="N5549" s="2" t="s">
        <v>16</v>
      </c>
    </row>
    <row r="5550" spans="1:14" ht="14.5" x14ac:dyDescent="0.35">
      <c r="A5550" s="2" t="s">
        <v>11130</v>
      </c>
      <c r="B5550" s="2" t="s">
        <v>11131</v>
      </c>
      <c r="C5550" s="2">
        <v>62</v>
      </c>
      <c r="D5550" s="2" t="s">
        <v>12</v>
      </c>
      <c r="E5550" s="2" t="s">
        <v>13</v>
      </c>
      <c r="F5550" s="2" t="s">
        <v>25</v>
      </c>
      <c r="G5550" s="2" t="s">
        <v>26</v>
      </c>
      <c r="H5550" s="7">
        <v>3983.36</v>
      </c>
      <c r="I5550" s="3">
        <v>45307</v>
      </c>
      <c r="J5550" s="3" t="str">
        <f>TEXT(NIgerian_Fintech[[#This Row],[TransactionDate]], "JJJJ")</f>
        <v>2024</v>
      </c>
      <c r="K5550" s="3" t="str">
        <f>TEXT(NIgerian_Fintech[[#This Row],[TransactionDate]], "MMMM")</f>
        <v>January</v>
      </c>
      <c r="L5550" s="3" t="str">
        <f>TEXT(NIgerian_Fintech[[#This Row],[TransactionDate]], "MM")</f>
        <v>01</v>
      </c>
      <c r="M5550" s="3" t="str">
        <f>TEXT(NIgerian_Fintech[[#This Row],[TransactionDate]], "tttt")</f>
        <v>Tuesday</v>
      </c>
      <c r="N5550" s="2" t="s">
        <v>16</v>
      </c>
    </row>
    <row r="5551" spans="1:14" ht="14.5" x14ac:dyDescent="0.35">
      <c r="A5551" s="2" t="s">
        <v>11132</v>
      </c>
      <c r="B5551" s="2" t="s">
        <v>11133</v>
      </c>
      <c r="C5551" s="2">
        <v>33</v>
      </c>
      <c r="D5551" s="2" t="s">
        <v>12</v>
      </c>
      <c r="E5551" s="2" t="s">
        <v>52</v>
      </c>
      <c r="F5551" s="2" t="s">
        <v>35</v>
      </c>
      <c r="G5551" s="2" t="s">
        <v>36</v>
      </c>
      <c r="H5551" s="7">
        <v>3660.87</v>
      </c>
      <c r="I5551" s="3">
        <v>45643</v>
      </c>
      <c r="J5551" s="3" t="str">
        <f>TEXT(NIgerian_Fintech[[#This Row],[TransactionDate]], "JJJJ")</f>
        <v>2024</v>
      </c>
      <c r="K5551" s="3" t="str">
        <f>TEXT(NIgerian_Fintech[[#This Row],[TransactionDate]], "MMMM")</f>
        <v>December</v>
      </c>
      <c r="L5551" s="3" t="str">
        <f>TEXT(NIgerian_Fintech[[#This Row],[TransactionDate]], "MM")</f>
        <v>12</v>
      </c>
      <c r="M5551" s="3" t="str">
        <f>TEXT(NIgerian_Fintech[[#This Row],[TransactionDate]], "tttt")</f>
        <v>Tuesday</v>
      </c>
      <c r="N5551" s="2" t="s">
        <v>16</v>
      </c>
    </row>
    <row r="5552" spans="1:14" ht="14.5" x14ac:dyDescent="0.35">
      <c r="A5552" s="2" t="s">
        <v>11134</v>
      </c>
      <c r="B5552" s="2" t="s">
        <v>11135</v>
      </c>
      <c r="C5552" s="2">
        <v>25</v>
      </c>
      <c r="D5552" s="2" t="s">
        <v>39</v>
      </c>
      <c r="E5552" s="2" t="s">
        <v>29</v>
      </c>
      <c r="F5552" s="2" t="s">
        <v>49</v>
      </c>
      <c r="G5552" s="2" t="s">
        <v>20</v>
      </c>
      <c r="H5552" s="7">
        <v>43787</v>
      </c>
      <c r="I5552" s="3">
        <v>45498</v>
      </c>
      <c r="J5552" s="3" t="str">
        <f>TEXT(NIgerian_Fintech[[#This Row],[TransactionDate]], "JJJJ")</f>
        <v>2024</v>
      </c>
      <c r="K5552" s="3" t="str">
        <f>TEXT(NIgerian_Fintech[[#This Row],[TransactionDate]], "MMMM")</f>
        <v>July</v>
      </c>
      <c r="L5552" s="3" t="str">
        <f>TEXT(NIgerian_Fintech[[#This Row],[TransactionDate]], "MM")</f>
        <v>07</v>
      </c>
      <c r="M5552" s="3" t="str">
        <f>TEXT(NIgerian_Fintech[[#This Row],[TransactionDate]], "tttt")</f>
        <v>Thursday</v>
      </c>
      <c r="N5552" s="2" t="s">
        <v>16</v>
      </c>
    </row>
    <row r="5553" spans="1:14" ht="14.5" x14ac:dyDescent="0.35">
      <c r="A5553" s="2" t="s">
        <v>11136</v>
      </c>
      <c r="B5553" s="2" t="s">
        <v>11137</v>
      </c>
      <c r="C5553" s="2">
        <v>64</v>
      </c>
      <c r="D5553" s="2" t="s">
        <v>12</v>
      </c>
      <c r="E5553" s="2" t="s">
        <v>93</v>
      </c>
      <c r="F5553" s="2" t="s">
        <v>19</v>
      </c>
      <c r="G5553" s="2" t="s">
        <v>36</v>
      </c>
      <c r="H5553" s="7">
        <v>11434.44</v>
      </c>
      <c r="I5553" s="3">
        <v>45012</v>
      </c>
      <c r="J5553" s="3" t="str">
        <f>TEXT(NIgerian_Fintech[[#This Row],[TransactionDate]], "JJJJ")</f>
        <v>2023</v>
      </c>
      <c r="K5553" s="3" t="str">
        <f>TEXT(NIgerian_Fintech[[#This Row],[TransactionDate]], "MMMM")</f>
        <v>March</v>
      </c>
      <c r="L5553" s="3" t="str">
        <f>TEXT(NIgerian_Fintech[[#This Row],[TransactionDate]], "MM")</f>
        <v>03</v>
      </c>
      <c r="M5553" s="3" t="str">
        <f>TEXT(NIgerian_Fintech[[#This Row],[TransactionDate]], "tttt")</f>
        <v>Monday</v>
      </c>
      <c r="N5553" s="2" t="s">
        <v>21</v>
      </c>
    </row>
    <row r="5554" spans="1:14" ht="14.5" x14ac:dyDescent="0.35">
      <c r="A5554" s="2" t="s">
        <v>11138</v>
      </c>
      <c r="B5554" s="2" t="s">
        <v>11139</v>
      </c>
      <c r="C5554" s="2">
        <v>34</v>
      </c>
      <c r="D5554" s="2" t="s">
        <v>12</v>
      </c>
      <c r="E5554" s="2" t="s">
        <v>24</v>
      </c>
      <c r="F5554" s="2" t="s">
        <v>35</v>
      </c>
      <c r="G5554" s="2" t="s">
        <v>36</v>
      </c>
      <c r="H5554" s="7">
        <v>3637.74</v>
      </c>
      <c r="I5554" s="3">
        <v>45069</v>
      </c>
      <c r="J5554" s="3" t="str">
        <f>TEXT(NIgerian_Fintech[[#This Row],[TransactionDate]], "JJJJ")</f>
        <v>2023</v>
      </c>
      <c r="K5554" s="3" t="str">
        <f>TEXT(NIgerian_Fintech[[#This Row],[TransactionDate]], "MMMM")</f>
        <v>May</v>
      </c>
      <c r="L5554" s="3" t="str">
        <f>TEXT(NIgerian_Fintech[[#This Row],[TransactionDate]], "MM")</f>
        <v>05</v>
      </c>
      <c r="M5554" s="3" t="str">
        <f>TEXT(NIgerian_Fintech[[#This Row],[TransactionDate]], "tttt")</f>
        <v>Tuesday</v>
      </c>
      <c r="N5554" s="2" t="s">
        <v>16</v>
      </c>
    </row>
    <row r="5555" spans="1:14" ht="14.5" x14ac:dyDescent="0.35">
      <c r="A5555" s="2" t="s">
        <v>11140</v>
      </c>
      <c r="B5555" s="2" t="s">
        <v>11141</v>
      </c>
      <c r="C5555" s="2">
        <v>34</v>
      </c>
      <c r="D5555" s="2" t="s">
        <v>12</v>
      </c>
      <c r="E5555" s="2" t="s">
        <v>74</v>
      </c>
      <c r="F5555" s="2" t="s">
        <v>55</v>
      </c>
      <c r="G5555" s="2" t="s">
        <v>36</v>
      </c>
      <c r="H5555" s="7">
        <v>3991.06</v>
      </c>
      <c r="I5555" s="3">
        <v>44933</v>
      </c>
      <c r="J5555" s="3" t="str">
        <f>TEXT(NIgerian_Fintech[[#This Row],[TransactionDate]], "JJJJ")</f>
        <v>2023</v>
      </c>
      <c r="K5555" s="3" t="str">
        <f>TEXT(NIgerian_Fintech[[#This Row],[TransactionDate]], "MMMM")</f>
        <v>January</v>
      </c>
      <c r="L5555" s="3" t="str">
        <f>TEXT(NIgerian_Fintech[[#This Row],[TransactionDate]], "MM")</f>
        <v>01</v>
      </c>
      <c r="M5555" s="3" t="str">
        <f>TEXT(NIgerian_Fintech[[#This Row],[TransactionDate]], "tttt")</f>
        <v>Saturday</v>
      </c>
      <c r="N5555" s="2" t="s">
        <v>16</v>
      </c>
    </row>
    <row r="5556" spans="1:14" ht="14.5" x14ac:dyDescent="0.35">
      <c r="A5556" s="2" t="s">
        <v>11142</v>
      </c>
      <c r="B5556" s="2" t="s">
        <v>11143</v>
      </c>
      <c r="C5556" s="2">
        <v>43</v>
      </c>
      <c r="D5556" s="2" t="s">
        <v>12</v>
      </c>
      <c r="E5556" s="2" t="s">
        <v>52</v>
      </c>
      <c r="F5556" s="2" t="s">
        <v>35</v>
      </c>
      <c r="G5556" s="2" t="s">
        <v>30</v>
      </c>
      <c r="H5556" s="7">
        <v>5703</v>
      </c>
      <c r="I5556" s="3">
        <v>45221</v>
      </c>
      <c r="J5556" s="3" t="str">
        <f>TEXT(NIgerian_Fintech[[#This Row],[TransactionDate]], "JJJJ")</f>
        <v>2023</v>
      </c>
      <c r="K5556" s="3" t="str">
        <f>TEXT(NIgerian_Fintech[[#This Row],[TransactionDate]], "MMMM")</f>
        <v>October</v>
      </c>
      <c r="L5556" s="3" t="str">
        <f>TEXT(NIgerian_Fintech[[#This Row],[TransactionDate]], "MM")</f>
        <v>10</v>
      </c>
      <c r="M5556" s="3" t="str">
        <f>TEXT(NIgerian_Fintech[[#This Row],[TransactionDate]], "tttt")</f>
        <v>Sunday</v>
      </c>
      <c r="N5556" s="2" t="s">
        <v>16</v>
      </c>
    </row>
    <row r="5557" spans="1:14" ht="14.5" x14ac:dyDescent="0.35">
      <c r="A5557" s="2" t="s">
        <v>11144</v>
      </c>
      <c r="B5557" s="2" t="s">
        <v>11145</v>
      </c>
      <c r="C5557" s="2">
        <v>30</v>
      </c>
      <c r="D5557" s="2" t="s">
        <v>12</v>
      </c>
      <c r="E5557" s="2" t="s">
        <v>29</v>
      </c>
      <c r="F5557" s="2" t="s">
        <v>25</v>
      </c>
      <c r="G5557" s="2" t="s">
        <v>36</v>
      </c>
      <c r="H5557" s="7">
        <v>9723.5</v>
      </c>
      <c r="I5557" s="3">
        <v>45617</v>
      </c>
      <c r="J5557" s="3" t="str">
        <f>TEXT(NIgerian_Fintech[[#This Row],[TransactionDate]], "JJJJ")</f>
        <v>2024</v>
      </c>
      <c r="K5557" s="3" t="str">
        <f>TEXT(NIgerian_Fintech[[#This Row],[TransactionDate]], "MMMM")</f>
        <v>November</v>
      </c>
      <c r="L5557" s="3" t="str">
        <f>TEXT(NIgerian_Fintech[[#This Row],[TransactionDate]], "MM")</f>
        <v>11</v>
      </c>
      <c r="M5557" s="3" t="str">
        <f>TEXT(NIgerian_Fintech[[#This Row],[TransactionDate]], "tttt")</f>
        <v>Thursday</v>
      </c>
      <c r="N5557" s="2" t="s">
        <v>16</v>
      </c>
    </row>
    <row r="5558" spans="1:14" ht="14.5" x14ac:dyDescent="0.35">
      <c r="A5558" s="2" t="s">
        <v>11146</v>
      </c>
      <c r="B5558" s="2" t="s">
        <v>11147</v>
      </c>
      <c r="C5558" s="2">
        <v>34</v>
      </c>
      <c r="D5558" s="2" t="s">
        <v>39</v>
      </c>
      <c r="E5558" s="2" t="s">
        <v>93</v>
      </c>
      <c r="F5558" s="2" t="s">
        <v>35</v>
      </c>
      <c r="G5558" s="2" t="s">
        <v>15</v>
      </c>
      <c r="H5558" s="7">
        <v>22825.78</v>
      </c>
      <c r="I5558" s="3">
        <v>45445</v>
      </c>
      <c r="J5558" s="3" t="str">
        <f>TEXT(NIgerian_Fintech[[#This Row],[TransactionDate]], "JJJJ")</f>
        <v>2024</v>
      </c>
      <c r="K5558" s="3" t="str">
        <f>TEXT(NIgerian_Fintech[[#This Row],[TransactionDate]], "MMMM")</f>
        <v>June</v>
      </c>
      <c r="L5558" s="3" t="str">
        <f>TEXT(NIgerian_Fintech[[#This Row],[TransactionDate]], "MM")</f>
        <v>06</v>
      </c>
      <c r="M5558" s="3" t="str">
        <f>TEXT(NIgerian_Fintech[[#This Row],[TransactionDate]], "tttt")</f>
        <v>Sunday</v>
      </c>
      <c r="N5558" s="2" t="s">
        <v>16</v>
      </c>
    </row>
    <row r="5559" spans="1:14" ht="14.5" x14ac:dyDescent="0.35">
      <c r="A5559" s="2" t="s">
        <v>11148</v>
      </c>
      <c r="B5559" s="2" t="s">
        <v>11149</v>
      </c>
      <c r="C5559" s="2">
        <v>55</v>
      </c>
      <c r="D5559" s="2" t="s">
        <v>12</v>
      </c>
      <c r="E5559" s="2" t="s">
        <v>64</v>
      </c>
      <c r="F5559" s="2" t="s">
        <v>49</v>
      </c>
      <c r="G5559" s="2" t="s">
        <v>30</v>
      </c>
      <c r="H5559" s="7">
        <v>2210.3000000000002</v>
      </c>
      <c r="I5559" s="3">
        <v>45578</v>
      </c>
      <c r="J5559" s="3" t="str">
        <f>TEXT(NIgerian_Fintech[[#This Row],[TransactionDate]], "JJJJ")</f>
        <v>2024</v>
      </c>
      <c r="K5559" s="3" t="str">
        <f>TEXT(NIgerian_Fintech[[#This Row],[TransactionDate]], "MMMM")</f>
        <v>October</v>
      </c>
      <c r="L5559" s="3" t="str">
        <f>TEXT(NIgerian_Fintech[[#This Row],[TransactionDate]], "MM")</f>
        <v>10</v>
      </c>
      <c r="M5559" s="3" t="str">
        <f>TEXT(NIgerian_Fintech[[#This Row],[TransactionDate]], "tttt")</f>
        <v>Sunday</v>
      </c>
      <c r="N5559" s="2" t="s">
        <v>16</v>
      </c>
    </row>
    <row r="5560" spans="1:14" ht="14.5" x14ac:dyDescent="0.35">
      <c r="A5560" s="2" t="s">
        <v>11150</v>
      </c>
      <c r="B5560" s="2" t="s">
        <v>11151</v>
      </c>
      <c r="C5560" s="2">
        <v>34</v>
      </c>
      <c r="D5560" s="2" t="s">
        <v>12</v>
      </c>
      <c r="E5560" s="2" t="s">
        <v>52</v>
      </c>
      <c r="F5560" s="2" t="s">
        <v>25</v>
      </c>
      <c r="G5560" s="2" t="s">
        <v>30</v>
      </c>
      <c r="H5560" s="7">
        <v>881.79</v>
      </c>
      <c r="I5560" s="3">
        <v>45452</v>
      </c>
      <c r="J5560" s="3" t="str">
        <f>TEXT(NIgerian_Fintech[[#This Row],[TransactionDate]], "JJJJ")</f>
        <v>2024</v>
      </c>
      <c r="K5560" s="3" t="str">
        <f>TEXT(NIgerian_Fintech[[#This Row],[TransactionDate]], "MMMM")</f>
        <v>June</v>
      </c>
      <c r="L5560" s="3" t="str">
        <f>TEXT(NIgerian_Fintech[[#This Row],[TransactionDate]], "MM")</f>
        <v>06</v>
      </c>
      <c r="M5560" s="3" t="str">
        <f>TEXT(NIgerian_Fintech[[#This Row],[TransactionDate]], "tttt")</f>
        <v>Sunday</v>
      </c>
      <c r="N5560" s="2" t="s">
        <v>69</v>
      </c>
    </row>
    <row r="5561" spans="1:14" ht="14.5" x14ac:dyDescent="0.35">
      <c r="A5561" s="2" t="s">
        <v>11152</v>
      </c>
      <c r="B5561" s="2" t="s">
        <v>11153</v>
      </c>
      <c r="C5561" s="2">
        <v>31</v>
      </c>
      <c r="D5561" s="2" t="s">
        <v>39</v>
      </c>
      <c r="E5561" s="2" t="s">
        <v>24</v>
      </c>
      <c r="F5561" s="2" t="s">
        <v>14</v>
      </c>
      <c r="G5561" s="2" t="s">
        <v>36</v>
      </c>
      <c r="H5561" s="7">
        <v>5204.59</v>
      </c>
      <c r="I5561" s="3">
        <v>44960</v>
      </c>
      <c r="J5561" s="3" t="str">
        <f>TEXT(NIgerian_Fintech[[#This Row],[TransactionDate]], "JJJJ")</f>
        <v>2023</v>
      </c>
      <c r="K5561" s="3" t="str">
        <f>TEXT(NIgerian_Fintech[[#This Row],[TransactionDate]], "MMMM")</f>
        <v>February</v>
      </c>
      <c r="L5561" s="3" t="str">
        <f>TEXT(NIgerian_Fintech[[#This Row],[TransactionDate]], "MM")</f>
        <v>02</v>
      </c>
      <c r="M5561" s="3" t="str">
        <f>TEXT(NIgerian_Fintech[[#This Row],[TransactionDate]], "tttt")</f>
        <v>Friday</v>
      </c>
      <c r="N5561" s="2" t="s">
        <v>21</v>
      </c>
    </row>
    <row r="5562" spans="1:14" ht="14.5" x14ac:dyDescent="0.35">
      <c r="A5562" s="2" t="s">
        <v>11154</v>
      </c>
      <c r="B5562" s="2" t="s">
        <v>11155</v>
      </c>
      <c r="C5562" s="2">
        <v>62</v>
      </c>
      <c r="D5562" s="2" t="s">
        <v>39</v>
      </c>
      <c r="E5562" s="2" t="s">
        <v>13</v>
      </c>
      <c r="F5562" s="2" t="s">
        <v>55</v>
      </c>
      <c r="G5562" s="2" t="s">
        <v>15</v>
      </c>
      <c r="H5562" s="7">
        <v>2816.41</v>
      </c>
      <c r="I5562" s="3">
        <v>45255</v>
      </c>
      <c r="J5562" s="3" t="str">
        <f>TEXT(NIgerian_Fintech[[#This Row],[TransactionDate]], "JJJJ")</f>
        <v>2023</v>
      </c>
      <c r="K5562" s="3" t="str">
        <f>TEXT(NIgerian_Fintech[[#This Row],[TransactionDate]], "MMMM")</f>
        <v>November</v>
      </c>
      <c r="L5562" s="3" t="str">
        <f>TEXT(NIgerian_Fintech[[#This Row],[TransactionDate]], "MM")</f>
        <v>11</v>
      </c>
      <c r="M5562" s="3" t="str">
        <f>TEXT(NIgerian_Fintech[[#This Row],[TransactionDate]], "tttt")</f>
        <v>Saturday</v>
      </c>
      <c r="N5562" s="2" t="s">
        <v>16</v>
      </c>
    </row>
    <row r="5563" spans="1:14" ht="14.5" x14ac:dyDescent="0.35">
      <c r="A5563" s="2" t="s">
        <v>11156</v>
      </c>
      <c r="B5563" s="2" t="s">
        <v>11157</v>
      </c>
      <c r="C5563" s="2">
        <v>23</v>
      </c>
      <c r="D5563" s="2" t="s">
        <v>39</v>
      </c>
      <c r="E5563" s="2" t="s">
        <v>42</v>
      </c>
      <c r="F5563" s="2" t="s">
        <v>14</v>
      </c>
      <c r="G5563" s="2" t="s">
        <v>20</v>
      </c>
      <c r="H5563" s="7">
        <v>8580.99</v>
      </c>
      <c r="I5563" s="3">
        <v>45535</v>
      </c>
      <c r="J5563" s="3" t="str">
        <f>TEXT(NIgerian_Fintech[[#This Row],[TransactionDate]], "JJJJ")</f>
        <v>2024</v>
      </c>
      <c r="K5563" s="3" t="str">
        <f>TEXT(NIgerian_Fintech[[#This Row],[TransactionDate]], "MMMM")</f>
        <v>August</v>
      </c>
      <c r="L5563" s="3" t="str">
        <f>TEXT(NIgerian_Fintech[[#This Row],[TransactionDate]], "MM")</f>
        <v>08</v>
      </c>
      <c r="M5563" s="3" t="str">
        <f>TEXT(NIgerian_Fintech[[#This Row],[TransactionDate]], "tttt")</f>
        <v>Saturday</v>
      </c>
      <c r="N5563" s="2" t="s">
        <v>16</v>
      </c>
    </row>
    <row r="5564" spans="1:14" ht="14.5" x14ac:dyDescent="0.35">
      <c r="A5564" s="2" t="s">
        <v>11158</v>
      </c>
      <c r="B5564" s="2" t="s">
        <v>11159</v>
      </c>
      <c r="C5564" s="2">
        <v>52</v>
      </c>
      <c r="D5564" s="2" t="s">
        <v>12</v>
      </c>
      <c r="E5564" s="2" t="s">
        <v>13</v>
      </c>
      <c r="F5564" s="2" t="s">
        <v>35</v>
      </c>
      <c r="G5564" s="2" t="s">
        <v>36</v>
      </c>
      <c r="H5564" s="7">
        <v>12013.59</v>
      </c>
      <c r="I5564" s="3">
        <v>45564</v>
      </c>
      <c r="J5564" s="3" t="str">
        <f>TEXT(NIgerian_Fintech[[#This Row],[TransactionDate]], "JJJJ")</f>
        <v>2024</v>
      </c>
      <c r="K5564" s="3" t="str">
        <f>TEXT(NIgerian_Fintech[[#This Row],[TransactionDate]], "MMMM")</f>
        <v>September</v>
      </c>
      <c r="L5564" s="3" t="str">
        <f>TEXT(NIgerian_Fintech[[#This Row],[TransactionDate]], "MM")</f>
        <v>09</v>
      </c>
      <c r="M5564" s="3" t="str">
        <f>TEXT(NIgerian_Fintech[[#This Row],[TransactionDate]], "tttt")</f>
        <v>Sunday</v>
      </c>
      <c r="N5564" s="2" t="s">
        <v>16</v>
      </c>
    </row>
    <row r="5565" spans="1:14" ht="14.5" x14ac:dyDescent="0.35">
      <c r="A5565" s="2" t="s">
        <v>11160</v>
      </c>
      <c r="B5565" s="2" t="s">
        <v>11161</v>
      </c>
      <c r="C5565" s="2">
        <v>63</v>
      </c>
      <c r="D5565" s="2" t="s">
        <v>12</v>
      </c>
      <c r="E5565" s="2" t="s">
        <v>64</v>
      </c>
      <c r="F5565" s="2" t="s">
        <v>19</v>
      </c>
      <c r="G5565" s="2" t="s">
        <v>30</v>
      </c>
      <c r="H5565" s="7">
        <v>3721.31</v>
      </c>
      <c r="I5565" s="3">
        <v>44960</v>
      </c>
      <c r="J5565" s="3" t="str">
        <f>TEXT(NIgerian_Fintech[[#This Row],[TransactionDate]], "JJJJ")</f>
        <v>2023</v>
      </c>
      <c r="K5565" s="3" t="str">
        <f>TEXT(NIgerian_Fintech[[#This Row],[TransactionDate]], "MMMM")</f>
        <v>February</v>
      </c>
      <c r="L5565" s="3" t="str">
        <f>TEXT(NIgerian_Fintech[[#This Row],[TransactionDate]], "MM")</f>
        <v>02</v>
      </c>
      <c r="M5565" s="3" t="str">
        <f>TEXT(NIgerian_Fintech[[#This Row],[TransactionDate]], "tttt")</f>
        <v>Friday</v>
      </c>
      <c r="N5565" s="2" t="s">
        <v>16</v>
      </c>
    </row>
    <row r="5566" spans="1:14" ht="14.5" x14ac:dyDescent="0.35">
      <c r="A5566" s="2" t="s">
        <v>11162</v>
      </c>
      <c r="B5566" s="2" t="s">
        <v>11163</v>
      </c>
      <c r="C5566" s="2">
        <v>31</v>
      </c>
      <c r="D5566" s="2" t="s">
        <v>12</v>
      </c>
      <c r="E5566" s="2" t="s">
        <v>29</v>
      </c>
      <c r="F5566" s="2" t="s">
        <v>35</v>
      </c>
      <c r="G5566" s="2" t="s">
        <v>20</v>
      </c>
      <c r="H5566" s="7">
        <v>11566.16</v>
      </c>
      <c r="I5566" s="3">
        <v>45332</v>
      </c>
      <c r="J5566" s="3" t="str">
        <f>TEXT(NIgerian_Fintech[[#This Row],[TransactionDate]], "JJJJ")</f>
        <v>2024</v>
      </c>
      <c r="K5566" s="3" t="str">
        <f>TEXT(NIgerian_Fintech[[#This Row],[TransactionDate]], "MMMM")</f>
        <v>February</v>
      </c>
      <c r="L5566" s="3" t="str">
        <f>TEXT(NIgerian_Fintech[[#This Row],[TransactionDate]], "MM")</f>
        <v>02</v>
      </c>
      <c r="M5566" s="3" t="str">
        <f>TEXT(NIgerian_Fintech[[#This Row],[TransactionDate]], "tttt")</f>
        <v>Saturday</v>
      </c>
      <c r="N5566" s="2" t="s">
        <v>16</v>
      </c>
    </row>
    <row r="5567" spans="1:14" ht="14.5" x14ac:dyDescent="0.35">
      <c r="A5567" s="2" t="s">
        <v>11164</v>
      </c>
      <c r="B5567" s="2" t="s">
        <v>11165</v>
      </c>
      <c r="C5567" s="2">
        <v>64</v>
      </c>
      <c r="D5567" s="2" t="s">
        <v>12</v>
      </c>
      <c r="E5567" s="2" t="s">
        <v>24</v>
      </c>
      <c r="F5567" s="2" t="s">
        <v>19</v>
      </c>
      <c r="G5567" s="2" t="s">
        <v>20</v>
      </c>
      <c r="H5567" s="7">
        <v>4202.95</v>
      </c>
      <c r="I5567" s="3">
        <v>44944</v>
      </c>
      <c r="J5567" s="3" t="str">
        <f>TEXT(NIgerian_Fintech[[#This Row],[TransactionDate]], "JJJJ")</f>
        <v>2023</v>
      </c>
      <c r="K5567" s="3" t="str">
        <f>TEXT(NIgerian_Fintech[[#This Row],[TransactionDate]], "MMMM")</f>
        <v>January</v>
      </c>
      <c r="L5567" s="3" t="str">
        <f>TEXT(NIgerian_Fintech[[#This Row],[TransactionDate]], "MM")</f>
        <v>01</v>
      </c>
      <c r="M5567" s="3" t="str">
        <f>TEXT(NIgerian_Fintech[[#This Row],[TransactionDate]], "tttt")</f>
        <v>Wednesday</v>
      </c>
      <c r="N5567" s="2" t="s">
        <v>16</v>
      </c>
    </row>
    <row r="5568" spans="1:14" ht="14.5" x14ac:dyDescent="0.35">
      <c r="A5568" s="2" t="s">
        <v>11166</v>
      </c>
      <c r="B5568" s="2" t="s">
        <v>11167</v>
      </c>
      <c r="C5568" s="2">
        <v>25</v>
      </c>
      <c r="D5568" s="2" t="s">
        <v>39</v>
      </c>
      <c r="E5568" s="2" t="s">
        <v>74</v>
      </c>
      <c r="F5568" s="2" t="s">
        <v>14</v>
      </c>
      <c r="G5568" s="2" t="s">
        <v>30</v>
      </c>
      <c r="H5568" s="7">
        <v>10077.709999999999</v>
      </c>
      <c r="I5568" s="3">
        <v>45356</v>
      </c>
      <c r="J5568" s="3" t="str">
        <f>TEXT(NIgerian_Fintech[[#This Row],[TransactionDate]], "JJJJ")</f>
        <v>2024</v>
      </c>
      <c r="K5568" s="3" t="str">
        <f>TEXT(NIgerian_Fintech[[#This Row],[TransactionDate]], "MMMM")</f>
        <v>March</v>
      </c>
      <c r="L5568" s="3" t="str">
        <f>TEXT(NIgerian_Fintech[[#This Row],[TransactionDate]], "MM")</f>
        <v>03</v>
      </c>
      <c r="M5568" s="3" t="str">
        <f>TEXT(NIgerian_Fintech[[#This Row],[TransactionDate]], "tttt")</f>
        <v>Tuesday</v>
      </c>
      <c r="N5568" s="2" t="s">
        <v>16</v>
      </c>
    </row>
    <row r="5569" spans="1:14" ht="14.5" x14ac:dyDescent="0.35">
      <c r="A5569" s="2" t="s">
        <v>11168</v>
      </c>
      <c r="B5569" s="2" t="s">
        <v>11169</v>
      </c>
      <c r="C5569" s="2">
        <v>32</v>
      </c>
      <c r="D5569" s="2" t="s">
        <v>39</v>
      </c>
      <c r="E5569" s="2" t="s">
        <v>52</v>
      </c>
      <c r="F5569" s="2" t="s">
        <v>14</v>
      </c>
      <c r="G5569" s="2" t="s">
        <v>20</v>
      </c>
      <c r="H5569" s="7">
        <v>10025.59</v>
      </c>
      <c r="I5569" s="3">
        <v>45354</v>
      </c>
      <c r="J5569" s="3" t="str">
        <f>TEXT(NIgerian_Fintech[[#This Row],[TransactionDate]], "JJJJ")</f>
        <v>2024</v>
      </c>
      <c r="K5569" s="3" t="str">
        <f>TEXT(NIgerian_Fintech[[#This Row],[TransactionDate]], "MMMM")</f>
        <v>March</v>
      </c>
      <c r="L5569" s="3" t="str">
        <f>TEXT(NIgerian_Fintech[[#This Row],[TransactionDate]], "MM")</f>
        <v>03</v>
      </c>
      <c r="M5569" s="3" t="str">
        <f>TEXT(NIgerian_Fintech[[#This Row],[TransactionDate]], "tttt")</f>
        <v>Sunday</v>
      </c>
      <c r="N5569" s="2" t="s">
        <v>16</v>
      </c>
    </row>
    <row r="5570" spans="1:14" ht="14.5" x14ac:dyDescent="0.35">
      <c r="A5570" s="2" t="s">
        <v>11170</v>
      </c>
      <c r="B5570" s="2" t="s">
        <v>11171</v>
      </c>
      <c r="C5570" s="2">
        <v>44</v>
      </c>
      <c r="D5570" s="2" t="s">
        <v>12</v>
      </c>
      <c r="E5570" s="2" t="s">
        <v>29</v>
      </c>
      <c r="F5570" s="2" t="s">
        <v>19</v>
      </c>
      <c r="G5570" s="2" t="s">
        <v>15</v>
      </c>
      <c r="H5570" s="7">
        <v>3259.51</v>
      </c>
      <c r="I5570" s="3">
        <v>45219</v>
      </c>
      <c r="J5570" s="3" t="str">
        <f>TEXT(NIgerian_Fintech[[#This Row],[TransactionDate]], "JJJJ")</f>
        <v>2023</v>
      </c>
      <c r="K5570" s="3" t="str">
        <f>TEXT(NIgerian_Fintech[[#This Row],[TransactionDate]], "MMMM")</f>
        <v>October</v>
      </c>
      <c r="L5570" s="3" t="str">
        <f>TEXT(NIgerian_Fintech[[#This Row],[TransactionDate]], "MM")</f>
        <v>10</v>
      </c>
      <c r="M5570" s="3" t="str">
        <f>TEXT(NIgerian_Fintech[[#This Row],[TransactionDate]], "tttt")</f>
        <v>Friday</v>
      </c>
      <c r="N5570" s="2" t="s">
        <v>69</v>
      </c>
    </row>
    <row r="5571" spans="1:14" ht="14.5" x14ac:dyDescent="0.35">
      <c r="A5571" s="2" t="s">
        <v>11172</v>
      </c>
      <c r="B5571" s="2" t="s">
        <v>11173</v>
      </c>
      <c r="C5571" s="2">
        <v>30</v>
      </c>
      <c r="D5571" s="2" t="s">
        <v>12</v>
      </c>
      <c r="E5571" s="2" t="s">
        <v>74</v>
      </c>
      <c r="F5571" s="2" t="s">
        <v>49</v>
      </c>
      <c r="G5571" s="2" t="s">
        <v>15</v>
      </c>
      <c r="H5571" s="7">
        <v>10098.4</v>
      </c>
      <c r="I5571" s="3">
        <v>45506</v>
      </c>
      <c r="J5571" s="3" t="str">
        <f>TEXT(NIgerian_Fintech[[#This Row],[TransactionDate]], "JJJJ")</f>
        <v>2024</v>
      </c>
      <c r="K5571" s="3" t="str">
        <f>TEXT(NIgerian_Fintech[[#This Row],[TransactionDate]], "MMMM")</f>
        <v>August</v>
      </c>
      <c r="L5571" s="3" t="str">
        <f>TEXT(NIgerian_Fintech[[#This Row],[TransactionDate]], "MM")</f>
        <v>08</v>
      </c>
      <c r="M5571" s="3" t="str">
        <f>TEXT(NIgerian_Fintech[[#This Row],[TransactionDate]], "tttt")</f>
        <v>Friday</v>
      </c>
      <c r="N5571" s="2" t="s">
        <v>16</v>
      </c>
    </row>
    <row r="5572" spans="1:14" ht="14.5" x14ac:dyDescent="0.35">
      <c r="A5572" s="2" t="s">
        <v>11174</v>
      </c>
      <c r="B5572" s="2" t="s">
        <v>11175</v>
      </c>
      <c r="C5572" s="2">
        <v>48</v>
      </c>
      <c r="D5572" s="2" t="s">
        <v>12</v>
      </c>
      <c r="E5572" s="2" t="s">
        <v>64</v>
      </c>
      <c r="F5572" s="2" t="s">
        <v>55</v>
      </c>
      <c r="G5572" s="2" t="s">
        <v>36</v>
      </c>
      <c r="H5572" s="7">
        <v>4795.7700000000004</v>
      </c>
      <c r="I5572" s="3">
        <v>45006</v>
      </c>
      <c r="J5572" s="3" t="str">
        <f>TEXT(NIgerian_Fintech[[#This Row],[TransactionDate]], "JJJJ")</f>
        <v>2023</v>
      </c>
      <c r="K5572" s="3" t="str">
        <f>TEXT(NIgerian_Fintech[[#This Row],[TransactionDate]], "MMMM")</f>
        <v>March</v>
      </c>
      <c r="L5572" s="3" t="str">
        <f>TEXT(NIgerian_Fintech[[#This Row],[TransactionDate]], "MM")</f>
        <v>03</v>
      </c>
      <c r="M5572" s="3" t="str">
        <f>TEXT(NIgerian_Fintech[[#This Row],[TransactionDate]], "tttt")</f>
        <v>Tuesday</v>
      </c>
      <c r="N5572" s="2" t="s">
        <v>21</v>
      </c>
    </row>
    <row r="5573" spans="1:14" ht="14.5" x14ac:dyDescent="0.35">
      <c r="A5573" s="2" t="s">
        <v>11176</v>
      </c>
      <c r="B5573" s="2" t="s">
        <v>11177</v>
      </c>
      <c r="C5573" s="2">
        <v>52</v>
      </c>
      <c r="D5573" s="2" t="s">
        <v>12</v>
      </c>
      <c r="E5573" s="2" t="s">
        <v>52</v>
      </c>
      <c r="F5573" s="2" t="s">
        <v>25</v>
      </c>
      <c r="G5573" s="2" t="s">
        <v>36</v>
      </c>
      <c r="H5573" s="7">
        <v>4101.59</v>
      </c>
      <c r="I5573" s="3">
        <v>45012</v>
      </c>
      <c r="J5573" s="3" t="str">
        <f>TEXT(NIgerian_Fintech[[#This Row],[TransactionDate]], "JJJJ")</f>
        <v>2023</v>
      </c>
      <c r="K5573" s="3" t="str">
        <f>TEXT(NIgerian_Fintech[[#This Row],[TransactionDate]], "MMMM")</f>
        <v>March</v>
      </c>
      <c r="L5573" s="3" t="str">
        <f>TEXT(NIgerian_Fintech[[#This Row],[TransactionDate]], "MM")</f>
        <v>03</v>
      </c>
      <c r="M5573" s="3" t="str">
        <f>TEXT(NIgerian_Fintech[[#This Row],[TransactionDate]], "tttt")</f>
        <v>Monday</v>
      </c>
      <c r="N5573" s="2" t="s">
        <v>16</v>
      </c>
    </row>
    <row r="5574" spans="1:14" ht="14.5" x14ac:dyDescent="0.35">
      <c r="A5574" s="2" t="s">
        <v>11178</v>
      </c>
      <c r="B5574" s="2" t="s">
        <v>11179</v>
      </c>
      <c r="C5574" s="2">
        <v>23</v>
      </c>
      <c r="D5574" s="2" t="s">
        <v>39</v>
      </c>
      <c r="E5574" s="2" t="s">
        <v>93</v>
      </c>
      <c r="F5574" s="2" t="s">
        <v>14</v>
      </c>
      <c r="G5574" s="2" t="s">
        <v>20</v>
      </c>
      <c r="H5574" s="7">
        <v>3414.88</v>
      </c>
      <c r="I5574" s="3">
        <v>45498</v>
      </c>
      <c r="J5574" s="3" t="str">
        <f>TEXT(NIgerian_Fintech[[#This Row],[TransactionDate]], "JJJJ")</f>
        <v>2024</v>
      </c>
      <c r="K5574" s="3" t="str">
        <f>TEXT(NIgerian_Fintech[[#This Row],[TransactionDate]], "MMMM")</f>
        <v>July</v>
      </c>
      <c r="L5574" s="3" t="str">
        <f>TEXT(NIgerian_Fintech[[#This Row],[TransactionDate]], "MM")</f>
        <v>07</v>
      </c>
      <c r="M5574" s="3" t="str">
        <f>TEXT(NIgerian_Fintech[[#This Row],[TransactionDate]], "tttt")</f>
        <v>Thursday</v>
      </c>
      <c r="N5574" s="2" t="s">
        <v>16</v>
      </c>
    </row>
    <row r="5575" spans="1:14" ht="14.5" x14ac:dyDescent="0.35">
      <c r="A5575" s="2" t="s">
        <v>11180</v>
      </c>
      <c r="B5575" s="2" t="s">
        <v>11181</v>
      </c>
      <c r="C5575" s="2">
        <v>22</v>
      </c>
      <c r="D5575" s="2" t="s">
        <v>39</v>
      </c>
      <c r="E5575" s="2" t="s">
        <v>93</v>
      </c>
      <c r="F5575" s="2" t="s">
        <v>55</v>
      </c>
      <c r="G5575" s="2" t="s">
        <v>30</v>
      </c>
      <c r="H5575" s="7">
        <v>4241.0600000000004</v>
      </c>
      <c r="I5575" s="3">
        <v>44974</v>
      </c>
      <c r="J5575" s="3" t="str">
        <f>TEXT(NIgerian_Fintech[[#This Row],[TransactionDate]], "JJJJ")</f>
        <v>2023</v>
      </c>
      <c r="K5575" s="3" t="str">
        <f>TEXT(NIgerian_Fintech[[#This Row],[TransactionDate]], "MMMM")</f>
        <v>February</v>
      </c>
      <c r="L5575" s="3" t="str">
        <f>TEXT(NIgerian_Fintech[[#This Row],[TransactionDate]], "MM")</f>
        <v>02</v>
      </c>
      <c r="M5575" s="3" t="str">
        <f>TEXT(NIgerian_Fintech[[#This Row],[TransactionDate]], "tttt")</f>
        <v>Friday</v>
      </c>
      <c r="N5575" s="2" t="s">
        <v>21</v>
      </c>
    </row>
    <row r="5576" spans="1:14" ht="14.5" x14ac:dyDescent="0.35">
      <c r="A5576" s="2" t="s">
        <v>11182</v>
      </c>
      <c r="B5576" s="2" t="s">
        <v>11183</v>
      </c>
      <c r="C5576" s="2">
        <v>39</v>
      </c>
      <c r="D5576" s="2" t="s">
        <v>12</v>
      </c>
      <c r="E5576" s="2" t="s">
        <v>29</v>
      </c>
      <c r="F5576" s="2" t="s">
        <v>25</v>
      </c>
      <c r="G5576" s="2" t="s">
        <v>15</v>
      </c>
      <c r="H5576" s="7">
        <v>15452.66</v>
      </c>
      <c r="I5576" s="3">
        <v>45617</v>
      </c>
      <c r="J5576" s="3" t="str">
        <f>TEXT(NIgerian_Fintech[[#This Row],[TransactionDate]], "JJJJ")</f>
        <v>2024</v>
      </c>
      <c r="K5576" s="3" t="str">
        <f>TEXT(NIgerian_Fintech[[#This Row],[TransactionDate]], "MMMM")</f>
        <v>November</v>
      </c>
      <c r="L5576" s="3" t="str">
        <f>TEXT(NIgerian_Fintech[[#This Row],[TransactionDate]], "MM")</f>
        <v>11</v>
      </c>
      <c r="M5576" s="3" t="str">
        <f>TEXT(NIgerian_Fintech[[#This Row],[TransactionDate]], "tttt")</f>
        <v>Thursday</v>
      </c>
      <c r="N5576" s="2" t="s">
        <v>16</v>
      </c>
    </row>
    <row r="5577" spans="1:14" ht="14.5" x14ac:dyDescent="0.35">
      <c r="A5577" s="2" t="s">
        <v>11184</v>
      </c>
      <c r="B5577" s="2" t="s">
        <v>11185</v>
      </c>
      <c r="C5577" s="2">
        <v>40</v>
      </c>
      <c r="D5577" s="2" t="s">
        <v>39</v>
      </c>
      <c r="E5577" s="2" t="s">
        <v>13</v>
      </c>
      <c r="F5577" s="2" t="s">
        <v>35</v>
      </c>
      <c r="G5577" s="2" t="s">
        <v>26</v>
      </c>
      <c r="H5577" s="7">
        <v>2812.74</v>
      </c>
      <c r="I5577" s="3">
        <v>45010</v>
      </c>
      <c r="J5577" s="3" t="str">
        <f>TEXT(NIgerian_Fintech[[#This Row],[TransactionDate]], "JJJJ")</f>
        <v>2023</v>
      </c>
      <c r="K5577" s="3" t="str">
        <f>TEXT(NIgerian_Fintech[[#This Row],[TransactionDate]], "MMMM")</f>
        <v>March</v>
      </c>
      <c r="L5577" s="3" t="str">
        <f>TEXT(NIgerian_Fintech[[#This Row],[TransactionDate]], "MM")</f>
        <v>03</v>
      </c>
      <c r="M5577" s="3" t="str">
        <f>TEXT(NIgerian_Fintech[[#This Row],[TransactionDate]], "tttt")</f>
        <v>Saturday</v>
      </c>
      <c r="N5577" s="2" t="s">
        <v>16</v>
      </c>
    </row>
    <row r="5578" spans="1:14" ht="14.5" x14ac:dyDescent="0.35">
      <c r="A5578" s="2" t="s">
        <v>11186</v>
      </c>
      <c r="B5578" s="2" t="s">
        <v>11187</v>
      </c>
      <c r="C5578" s="2">
        <v>42</v>
      </c>
      <c r="D5578" s="2" t="s">
        <v>12</v>
      </c>
      <c r="E5578" s="2" t="s">
        <v>29</v>
      </c>
      <c r="F5578" s="2" t="s">
        <v>25</v>
      </c>
      <c r="G5578" s="2" t="s">
        <v>36</v>
      </c>
      <c r="H5578" s="7">
        <v>11456.64</v>
      </c>
      <c r="I5578" s="3">
        <v>45533</v>
      </c>
      <c r="J5578" s="3" t="str">
        <f>TEXT(NIgerian_Fintech[[#This Row],[TransactionDate]], "JJJJ")</f>
        <v>2024</v>
      </c>
      <c r="K5578" s="3" t="str">
        <f>TEXT(NIgerian_Fintech[[#This Row],[TransactionDate]], "MMMM")</f>
        <v>August</v>
      </c>
      <c r="L5578" s="3" t="str">
        <f>TEXT(NIgerian_Fintech[[#This Row],[TransactionDate]], "MM")</f>
        <v>08</v>
      </c>
      <c r="M5578" s="3" t="str">
        <f>TEXT(NIgerian_Fintech[[#This Row],[TransactionDate]], "tttt")</f>
        <v>Thursday</v>
      </c>
      <c r="N5578" s="2" t="s">
        <v>16</v>
      </c>
    </row>
    <row r="5579" spans="1:14" ht="14.5" x14ac:dyDescent="0.35">
      <c r="A5579" s="2" t="s">
        <v>11188</v>
      </c>
      <c r="B5579" s="2" t="s">
        <v>11189</v>
      </c>
      <c r="C5579" s="2">
        <v>51</v>
      </c>
      <c r="D5579" s="2" t="s">
        <v>12</v>
      </c>
      <c r="E5579" s="2" t="s">
        <v>13</v>
      </c>
      <c r="F5579" s="2" t="s">
        <v>14</v>
      </c>
      <c r="G5579" s="2" t="s">
        <v>15</v>
      </c>
      <c r="H5579" s="7">
        <v>23088.1</v>
      </c>
      <c r="I5579" s="3">
        <v>45234</v>
      </c>
      <c r="J5579" s="3" t="str">
        <f>TEXT(NIgerian_Fintech[[#This Row],[TransactionDate]], "JJJJ")</f>
        <v>2023</v>
      </c>
      <c r="K5579" s="3" t="str">
        <f>TEXT(NIgerian_Fintech[[#This Row],[TransactionDate]], "MMMM")</f>
        <v>November</v>
      </c>
      <c r="L5579" s="3" t="str">
        <f>TEXT(NIgerian_Fintech[[#This Row],[TransactionDate]], "MM")</f>
        <v>11</v>
      </c>
      <c r="M5579" s="3" t="str">
        <f>TEXT(NIgerian_Fintech[[#This Row],[TransactionDate]], "tttt")</f>
        <v>Saturday</v>
      </c>
      <c r="N5579" s="2" t="s">
        <v>16</v>
      </c>
    </row>
    <row r="5580" spans="1:14" ht="14.5" x14ac:dyDescent="0.35">
      <c r="A5580" s="2" t="s">
        <v>11190</v>
      </c>
      <c r="B5580" s="2" t="s">
        <v>11191</v>
      </c>
      <c r="C5580" s="2">
        <v>43</v>
      </c>
      <c r="D5580" s="2" t="s">
        <v>39</v>
      </c>
      <c r="E5580" s="2" t="s">
        <v>24</v>
      </c>
      <c r="F5580" s="2" t="s">
        <v>49</v>
      </c>
      <c r="G5580" s="2" t="s">
        <v>20</v>
      </c>
      <c r="H5580" s="7">
        <v>4314.43</v>
      </c>
      <c r="I5580" s="3">
        <v>45178</v>
      </c>
      <c r="J5580" s="3" t="str">
        <f>TEXT(NIgerian_Fintech[[#This Row],[TransactionDate]], "JJJJ")</f>
        <v>2023</v>
      </c>
      <c r="K5580" s="3" t="str">
        <f>TEXT(NIgerian_Fintech[[#This Row],[TransactionDate]], "MMMM")</f>
        <v>September</v>
      </c>
      <c r="L5580" s="3" t="str">
        <f>TEXT(NIgerian_Fintech[[#This Row],[TransactionDate]], "MM")</f>
        <v>09</v>
      </c>
      <c r="M5580" s="3" t="str">
        <f>TEXT(NIgerian_Fintech[[#This Row],[TransactionDate]], "tttt")</f>
        <v>Saturday</v>
      </c>
      <c r="N5580" s="2" t="s">
        <v>16</v>
      </c>
    </row>
    <row r="5581" spans="1:14" ht="14.5" x14ac:dyDescent="0.35">
      <c r="A5581" s="2" t="s">
        <v>11192</v>
      </c>
      <c r="B5581" s="2" t="s">
        <v>11193</v>
      </c>
      <c r="C5581" s="2">
        <v>64</v>
      </c>
      <c r="D5581" s="2" t="s">
        <v>12</v>
      </c>
      <c r="E5581" s="2" t="s">
        <v>64</v>
      </c>
      <c r="F5581" s="2" t="s">
        <v>49</v>
      </c>
      <c r="G5581" s="2" t="s">
        <v>15</v>
      </c>
      <c r="H5581" s="7">
        <v>299.56</v>
      </c>
      <c r="I5581" s="3">
        <v>45407</v>
      </c>
      <c r="J5581" s="3" t="str">
        <f>TEXT(NIgerian_Fintech[[#This Row],[TransactionDate]], "JJJJ")</f>
        <v>2024</v>
      </c>
      <c r="K5581" s="3" t="str">
        <f>TEXT(NIgerian_Fintech[[#This Row],[TransactionDate]], "MMMM")</f>
        <v>April</v>
      </c>
      <c r="L5581" s="3" t="str">
        <f>TEXT(NIgerian_Fintech[[#This Row],[TransactionDate]], "MM")</f>
        <v>04</v>
      </c>
      <c r="M5581" s="3" t="str">
        <f>TEXT(NIgerian_Fintech[[#This Row],[TransactionDate]], "tttt")</f>
        <v>Thursday</v>
      </c>
      <c r="N5581" s="2" t="s">
        <v>16</v>
      </c>
    </row>
    <row r="5582" spans="1:14" ht="14.5" x14ac:dyDescent="0.35">
      <c r="A5582" s="2" t="s">
        <v>11194</v>
      </c>
      <c r="B5582" s="2" t="s">
        <v>11195</v>
      </c>
      <c r="C5582" s="2">
        <v>22</v>
      </c>
      <c r="D5582" s="2" t="s">
        <v>39</v>
      </c>
      <c r="E5582" s="2" t="s">
        <v>93</v>
      </c>
      <c r="F5582" s="2" t="s">
        <v>55</v>
      </c>
      <c r="G5582" s="2" t="s">
        <v>15</v>
      </c>
      <c r="H5582" s="7">
        <v>249.14</v>
      </c>
      <c r="I5582" s="3">
        <v>45106</v>
      </c>
      <c r="J5582" s="3" t="str">
        <f>TEXT(NIgerian_Fintech[[#This Row],[TransactionDate]], "JJJJ")</f>
        <v>2023</v>
      </c>
      <c r="K5582" s="3" t="str">
        <f>TEXT(NIgerian_Fintech[[#This Row],[TransactionDate]], "MMMM")</f>
        <v>June</v>
      </c>
      <c r="L5582" s="3" t="str">
        <f>TEXT(NIgerian_Fintech[[#This Row],[TransactionDate]], "MM")</f>
        <v>06</v>
      </c>
      <c r="M5582" s="3" t="str">
        <f>TEXT(NIgerian_Fintech[[#This Row],[TransactionDate]], "tttt")</f>
        <v>Thursday</v>
      </c>
      <c r="N5582" s="2" t="s">
        <v>16</v>
      </c>
    </row>
    <row r="5583" spans="1:14" ht="14.5" x14ac:dyDescent="0.35">
      <c r="A5583" s="2" t="s">
        <v>11196</v>
      </c>
      <c r="B5583" s="2" t="s">
        <v>11197</v>
      </c>
      <c r="C5583" s="2">
        <v>43</v>
      </c>
      <c r="D5583" s="2" t="s">
        <v>12</v>
      </c>
      <c r="E5583" s="2" t="s">
        <v>24</v>
      </c>
      <c r="F5583" s="2" t="s">
        <v>35</v>
      </c>
      <c r="G5583" s="2" t="s">
        <v>20</v>
      </c>
      <c r="H5583" s="7">
        <v>1502.45</v>
      </c>
      <c r="I5583" s="3">
        <v>45522</v>
      </c>
      <c r="J5583" s="3" t="str">
        <f>TEXT(NIgerian_Fintech[[#This Row],[TransactionDate]], "JJJJ")</f>
        <v>2024</v>
      </c>
      <c r="K5583" s="3" t="str">
        <f>TEXT(NIgerian_Fintech[[#This Row],[TransactionDate]], "MMMM")</f>
        <v>August</v>
      </c>
      <c r="L5583" s="3" t="str">
        <f>TEXT(NIgerian_Fintech[[#This Row],[TransactionDate]], "MM")</f>
        <v>08</v>
      </c>
      <c r="M5583" s="3" t="str">
        <f>TEXT(NIgerian_Fintech[[#This Row],[TransactionDate]], "tttt")</f>
        <v>Sunday</v>
      </c>
      <c r="N5583" s="2" t="s">
        <v>21</v>
      </c>
    </row>
    <row r="5584" spans="1:14" ht="14.5" x14ac:dyDescent="0.35">
      <c r="A5584" s="2" t="s">
        <v>11198</v>
      </c>
      <c r="B5584" s="2" t="s">
        <v>11199</v>
      </c>
      <c r="C5584" s="2">
        <v>37</v>
      </c>
      <c r="D5584" s="2" t="s">
        <v>39</v>
      </c>
      <c r="E5584" s="2" t="s">
        <v>52</v>
      </c>
      <c r="F5584" s="2" t="s">
        <v>55</v>
      </c>
      <c r="G5584" s="2" t="s">
        <v>36</v>
      </c>
      <c r="H5584" s="7">
        <v>1165.8399999999999</v>
      </c>
      <c r="I5584" s="3">
        <v>45236</v>
      </c>
      <c r="J5584" s="3" t="str">
        <f>TEXT(NIgerian_Fintech[[#This Row],[TransactionDate]], "JJJJ")</f>
        <v>2023</v>
      </c>
      <c r="K5584" s="3" t="str">
        <f>TEXT(NIgerian_Fintech[[#This Row],[TransactionDate]], "MMMM")</f>
        <v>November</v>
      </c>
      <c r="L5584" s="3" t="str">
        <f>TEXT(NIgerian_Fintech[[#This Row],[TransactionDate]], "MM")</f>
        <v>11</v>
      </c>
      <c r="M5584" s="3" t="str">
        <f>TEXT(NIgerian_Fintech[[#This Row],[TransactionDate]], "tttt")</f>
        <v>Monday</v>
      </c>
      <c r="N5584" s="2" t="s">
        <v>69</v>
      </c>
    </row>
    <row r="5585" spans="1:14" ht="14.5" x14ac:dyDescent="0.35">
      <c r="A5585" s="2" t="s">
        <v>11200</v>
      </c>
      <c r="B5585" s="2" t="s">
        <v>11201</v>
      </c>
      <c r="C5585" s="2">
        <v>23</v>
      </c>
      <c r="D5585" s="2" t="s">
        <v>12</v>
      </c>
      <c r="E5585" s="2" t="s">
        <v>93</v>
      </c>
      <c r="F5585" s="2" t="s">
        <v>19</v>
      </c>
      <c r="G5585" s="2" t="s">
        <v>36</v>
      </c>
      <c r="H5585" s="7">
        <v>13786.65</v>
      </c>
      <c r="I5585" s="3">
        <v>45352</v>
      </c>
      <c r="J5585" s="3" t="str">
        <f>TEXT(NIgerian_Fintech[[#This Row],[TransactionDate]], "JJJJ")</f>
        <v>2024</v>
      </c>
      <c r="K5585" s="3" t="str">
        <f>TEXT(NIgerian_Fintech[[#This Row],[TransactionDate]], "MMMM")</f>
        <v>March</v>
      </c>
      <c r="L5585" s="3" t="str">
        <f>TEXT(NIgerian_Fintech[[#This Row],[TransactionDate]], "MM")</f>
        <v>03</v>
      </c>
      <c r="M5585" s="3" t="str">
        <f>TEXT(NIgerian_Fintech[[#This Row],[TransactionDate]], "tttt")</f>
        <v>Friday</v>
      </c>
      <c r="N5585" s="2" t="s">
        <v>16</v>
      </c>
    </row>
    <row r="5586" spans="1:14" ht="14.5" x14ac:dyDescent="0.35">
      <c r="A5586" s="2" t="s">
        <v>11202</v>
      </c>
      <c r="B5586" s="2" t="s">
        <v>11203</v>
      </c>
      <c r="C5586" s="2">
        <v>23</v>
      </c>
      <c r="D5586" s="2" t="s">
        <v>39</v>
      </c>
      <c r="E5586" s="2" t="s">
        <v>13</v>
      </c>
      <c r="F5586" s="2" t="s">
        <v>49</v>
      </c>
      <c r="G5586" s="2" t="s">
        <v>26</v>
      </c>
      <c r="H5586" s="7">
        <v>3493.46</v>
      </c>
      <c r="I5586" s="3">
        <v>45412</v>
      </c>
      <c r="J5586" s="3" t="str">
        <f>TEXT(NIgerian_Fintech[[#This Row],[TransactionDate]], "JJJJ")</f>
        <v>2024</v>
      </c>
      <c r="K5586" s="3" t="str">
        <f>TEXT(NIgerian_Fintech[[#This Row],[TransactionDate]], "MMMM")</f>
        <v>April</v>
      </c>
      <c r="L5586" s="3" t="str">
        <f>TEXT(NIgerian_Fintech[[#This Row],[TransactionDate]], "MM")</f>
        <v>04</v>
      </c>
      <c r="M5586" s="3" t="str">
        <f>TEXT(NIgerian_Fintech[[#This Row],[TransactionDate]], "tttt")</f>
        <v>Tuesday</v>
      </c>
      <c r="N5586" s="2" t="s">
        <v>16</v>
      </c>
    </row>
    <row r="5587" spans="1:14" ht="14.5" x14ac:dyDescent="0.35">
      <c r="A5587" s="2" t="s">
        <v>11204</v>
      </c>
      <c r="B5587" s="2" t="s">
        <v>11205</v>
      </c>
      <c r="C5587" s="2">
        <v>35</v>
      </c>
      <c r="D5587" s="2" t="s">
        <v>12</v>
      </c>
      <c r="E5587" s="2" t="s">
        <v>29</v>
      </c>
      <c r="F5587" s="2" t="s">
        <v>55</v>
      </c>
      <c r="G5587" s="2" t="s">
        <v>26</v>
      </c>
      <c r="H5587" s="7">
        <v>10570.19</v>
      </c>
      <c r="I5587" s="3">
        <v>45588</v>
      </c>
      <c r="J5587" s="3" t="str">
        <f>TEXT(NIgerian_Fintech[[#This Row],[TransactionDate]], "JJJJ")</f>
        <v>2024</v>
      </c>
      <c r="K5587" s="3" t="str">
        <f>TEXT(NIgerian_Fintech[[#This Row],[TransactionDate]], "MMMM")</f>
        <v>October</v>
      </c>
      <c r="L5587" s="3" t="str">
        <f>TEXT(NIgerian_Fintech[[#This Row],[TransactionDate]], "MM")</f>
        <v>10</v>
      </c>
      <c r="M5587" s="3" t="str">
        <f>TEXT(NIgerian_Fintech[[#This Row],[TransactionDate]], "tttt")</f>
        <v>Wednesday</v>
      </c>
      <c r="N5587" s="2" t="s">
        <v>16</v>
      </c>
    </row>
    <row r="5588" spans="1:14" ht="14.5" x14ac:dyDescent="0.35">
      <c r="A5588" s="2" t="s">
        <v>11206</v>
      </c>
      <c r="B5588" s="2" t="s">
        <v>11207</v>
      </c>
      <c r="C5588" s="2">
        <v>21</v>
      </c>
      <c r="D5588" s="2" t="s">
        <v>12</v>
      </c>
      <c r="E5588" s="2" t="s">
        <v>64</v>
      </c>
      <c r="F5588" s="2" t="s">
        <v>19</v>
      </c>
      <c r="G5588" s="2" t="s">
        <v>36</v>
      </c>
      <c r="H5588" s="7">
        <v>433.83</v>
      </c>
      <c r="I5588" s="3">
        <v>44965</v>
      </c>
      <c r="J5588" s="3" t="str">
        <f>TEXT(NIgerian_Fintech[[#This Row],[TransactionDate]], "JJJJ")</f>
        <v>2023</v>
      </c>
      <c r="K5588" s="3" t="str">
        <f>TEXT(NIgerian_Fintech[[#This Row],[TransactionDate]], "MMMM")</f>
        <v>February</v>
      </c>
      <c r="L5588" s="3" t="str">
        <f>TEXT(NIgerian_Fintech[[#This Row],[TransactionDate]], "MM")</f>
        <v>02</v>
      </c>
      <c r="M5588" s="3" t="str">
        <f>TEXT(NIgerian_Fintech[[#This Row],[TransactionDate]], "tttt")</f>
        <v>Wednesday</v>
      </c>
      <c r="N5588" s="2" t="s">
        <v>16</v>
      </c>
    </row>
    <row r="5589" spans="1:14" ht="14.5" x14ac:dyDescent="0.35">
      <c r="A5589" s="2" t="s">
        <v>11208</v>
      </c>
      <c r="B5589" s="2" t="s">
        <v>11209</v>
      </c>
      <c r="C5589" s="2">
        <v>34</v>
      </c>
      <c r="D5589" s="2" t="s">
        <v>39</v>
      </c>
      <c r="E5589" s="2" t="s">
        <v>93</v>
      </c>
      <c r="F5589" s="2" t="s">
        <v>35</v>
      </c>
      <c r="G5589" s="2" t="s">
        <v>36</v>
      </c>
      <c r="H5589" s="7">
        <v>3506.08</v>
      </c>
      <c r="I5589" s="3">
        <v>45205</v>
      </c>
      <c r="J5589" s="3" t="str">
        <f>TEXT(NIgerian_Fintech[[#This Row],[TransactionDate]], "JJJJ")</f>
        <v>2023</v>
      </c>
      <c r="K5589" s="3" t="str">
        <f>TEXT(NIgerian_Fintech[[#This Row],[TransactionDate]], "MMMM")</f>
        <v>October</v>
      </c>
      <c r="L5589" s="3" t="str">
        <f>TEXT(NIgerian_Fintech[[#This Row],[TransactionDate]], "MM")</f>
        <v>10</v>
      </c>
      <c r="M5589" s="3" t="str">
        <f>TEXT(NIgerian_Fintech[[#This Row],[TransactionDate]], "tttt")</f>
        <v>Friday</v>
      </c>
      <c r="N5589" s="2" t="s">
        <v>16</v>
      </c>
    </row>
    <row r="5590" spans="1:14" ht="14.5" x14ac:dyDescent="0.35">
      <c r="A5590" s="2" t="s">
        <v>11210</v>
      </c>
      <c r="B5590" s="2" t="s">
        <v>11211</v>
      </c>
      <c r="C5590" s="2">
        <v>31</v>
      </c>
      <c r="D5590" s="2" t="s">
        <v>12</v>
      </c>
      <c r="E5590" s="2" t="s">
        <v>24</v>
      </c>
      <c r="F5590" s="2" t="s">
        <v>25</v>
      </c>
      <c r="G5590" s="2" t="s">
        <v>36</v>
      </c>
      <c r="H5590" s="7">
        <v>2667.64</v>
      </c>
      <c r="I5590" s="3">
        <v>45551</v>
      </c>
      <c r="J5590" s="3" t="str">
        <f>TEXT(NIgerian_Fintech[[#This Row],[TransactionDate]], "JJJJ")</f>
        <v>2024</v>
      </c>
      <c r="K5590" s="3" t="str">
        <f>TEXT(NIgerian_Fintech[[#This Row],[TransactionDate]], "MMMM")</f>
        <v>September</v>
      </c>
      <c r="L5590" s="3" t="str">
        <f>TEXT(NIgerian_Fintech[[#This Row],[TransactionDate]], "MM")</f>
        <v>09</v>
      </c>
      <c r="M5590" s="3" t="str">
        <f>TEXT(NIgerian_Fintech[[#This Row],[TransactionDate]], "tttt")</f>
        <v>Monday</v>
      </c>
      <c r="N5590" s="2" t="s">
        <v>16</v>
      </c>
    </row>
    <row r="5591" spans="1:14" ht="14.5" x14ac:dyDescent="0.35">
      <c r="A5591" s="2" t="s">
        <v>11212</v>
      </c>
      <c r="B5591" s="2" t="s">
        <v>11213</v>
      </c>
      <c r="C5591" s="2">
        <v>31</v>
      </c>
      <c r="D5591" s="2" t="s">
        <v>39</v>
      </c>
      <c r="E5591" s="2" t="s">
        <v>64</v>
      </c>
      <c r="F5591" s="2" t="s">
        <v>55</v>
      </c>
      <c r="G5591" s="2" t="s">
        <v>36</v>
      </c>
      <c r="H5591" s="7">
        <v>3241.81</v>
      </c>
      <c r="I5591" s="3">
        <v>45302</v>
      </c>
      <c r="J5591" s="3" t="str">
        <f>TEXT(NIgerian_Fintech[[#This Row],[TransactionDate]], "JJJJ")</f>
        <v>2024</v>
      </c>
      <c r="K5591" s="3" t="str">
        <f>TEXT(NIgerian_Fintech[[#This Row],[TransactionDate]], "MMMM")</f>
        <v>January</v>
      </c>
      <c r="L5591" s="3" t="str">
        <f>TEXT(NIgerian_Fintech[[#This Row],[TransactionDate]], "MM")</f>
        <v>01</v>
      </c>
      <c r="M5591" s="3" t="str">
        <f>TEXT(NIgerian_Fintech[[#This Row],[TransactionDate]], "tttt")</f>
        <v>Thursday</v>
      </c>
      <c r="N5591" s="2" t="s">
        <v>16</v>
      </c>
    </row>
    <row r="5592" spans="1:14" ht="14.5" x14ac:dyDescent="0.35">
      <c r="A5592" s="2" t="s">
        <v>11214</v>
      </c>
      <c r="B5592" s="2" t="s">
        <v>11215</v>
      </c>
      <c r="C5592" s="2">
        <v>30</v>
      </c>
      <c r="D5592" s="2" t="s">
        <v>39</v>
      </c>
      <c r="E5592" s="2" t="s">
        <v>24</v>
      </c>
      <c r="F5592" s="2" t="s">
        <v>19</v>
      </c>
      <c r="G5592" s="2" t="s">
        <v>15</v>
      </c>
      <c r="H5592" s="7">
        <v>2116.08</v>
      </c>
      <c r="I5592" s="3">
        <v>45565</v>
      </c>
      <c r="J5592" s="3" t="str">
        <f>TEXT(NIgerian_Fintech[[#This Row],[TransactionDate]], "JJJJ")</f>
        <v>2024</v>
      </c>
      <c r="K5592" s="3" t="str">
        <f>TEXT(NIgerian_Fintech[[#This Row],[TransactionDate]], "MMMM")</f>
        <v>September</v>
      </c>
      <c r="L5592" s="3" t="str">
        <f>TEXT(NIgerian_Fintech[[#This Row],[TransactionDate]], "MM")</f>
        <v>09</v>
      </c>
      <c r="M5592" s="3" t="str">
        <f>TEXT(NIgerian_Fintech[[#This Row],[TransactionDate]], "tttt")</f>
        <v>Monday</v>
      </c>
      <c r="N5592" s="2" t="s">
        <v>16</v>
      </c>
    </row>
    <row r="5593" spans="1:14" ht="14.5" x14ac:dyDescent="0.35">
      <c r="A5593" s="2" t="s">
        <v>11216</v>
      </c>
      <c r="B5593" s="2" t="s">
        <v>11217</v>
      </c>
      <c r="C5593" s="2">
        <v>24</v>
      </c>
      <c r="D5593" s="2" t="s">
        <v>12</v>
      </c>
      <c r="E5593" s="2" t="s">
        <v>93</v>
      </c>
      <c r="F5593" s="2" t="s">
        <v>49</v>
      </c>
      <c r="G5593" s="2" t="s">
        <v>26</v>
      </c>
      <c r="H5593" s="7">
        <v>9621.15</v>
      </c>
      <c r="I5593" s="3">
        <v>44967</v>
      </c>
      <c r="J5593" s="3" t="str">
        <f>TEXT(NIgerian_Fintech[[#This Row],[TransactionDate]], "JJJJ")</f>
        <v>2023</v>
      </c>
      <c r="K5593" s="3" t="str">
        <f>TEXT(NIgerian_Fintech[[#This Row],[TransactionDate]], "MMMM")</f>
        <v>February</v>
      </c>
      <c r="L5593" s="3" t="str">
        <f>TEXT(NIgerian_Fintech[[#This Row],[TransactionDate]], "MM")</f>
        <v>02</v>
      </c>
      <c r="M5593" s="3" t="str">
        <f>TEXT(NIgerian_Fintech[[#This Row],[TransactionDate]], "tttt")</f>
        <v>Friday</v>
      </c>
      <c r="N5593" s="2" t="s">
        <v>16</v>
      </c>
    </row>
    <row r="5594" spans="1:14" ht="14.5" x14ac:dyDescent="0.35">
      <c r="A5594" s="2" t="s">
        <v>11218</v>
      </c>
      <c r="B5594" s="2" t="s">
        <v>11219</v>
      </c>
      <c r="C5594" s="2">
        <v>61</v>
      </c>
      <c r="D5594" s="2" t="s">
        <v>12</v>
      </c>
      <c r="E5594" s="2" t="s">
        <v>29</v>
      </c>
      <c r="F5594" s="2" t="s">
        <v>25</v>
      </c>
      <c r="G5594" s="2" t="s">
        <v>20</v>
      </c>
      <c r="H5594" s="7">
        <v>10867.02</v>
      </c>
      <c r="I5594" s="3">
        <v>45596</v>
      </c>
      <c r="J5594" s="3" t="str">
        <f>TEXT(NIgerian_Fintech[[#This Row],[TransactionDate]], "JJJJ")</f>
        <v>2024</v>
      </c>
      <c r="K5594" s="3" t="str">
        <f>TEXT(NIgerian_Fintech[[#This Row],[TransactionDate]], "MMMM")</f>
        <v>October</v>
      </c>
      <c r="L5594" s="3" t="str">
        <f>TEXT(NIgerian_Fintech[[#This Row],[TransactionDate]], "MM")</f>
        <v>10</v>
      </c>
      <c r="M5594" s="3" t="str">
        <f>TEXT(NIgerian_Fintech[[#This Row],[TransactionDate]], "tttt")</f>
        <v>Thursday</v>
      </c>
      <c r="N5594" s="2" t="s">
        <v>16</v>
      </c>
    </row>
    <row r="5595" spans="1:14" ht="14.5" x14ac:dyDescent="0.35">
      <c r="A5595" s="2" t="s">
        <v>11220</v>
      </c>
      <c r="B5595" s="2" t="s">
        <v>11221</v>
      </c>
      <c r="C5595" s="2">
        <v>32</v>
      </c>
      <c r="D5595" s="2" t="s">
        <v>12</v>
      </c>
      <c r="E5595" s="2" t="s">
        <v>74</v>
      </c>
      <c r="F5595" s="2" t="s">
        <v>55</v>
      </c>
      <c r="G5595" s="2" t="s">
        <v>30</v>
      </c>
      <c r="H5595" s="7">
        <v>1607.15</v>
      </c>
      <c r="I5595" s="3">
        <v>45644</v>
      </c>
      <c r="J5595" s="3" t="str">
        <f>TEXT(NIgerian_Fintech[[#This Row],[TransactionDate]], "JJJJ")</f>
        <v>2024</v>
      </c>
      <c r="K5595" s="3" t="str">
        <f>TEXT(NIgerian_Fintech[[#This Row],[TransactionDate]], "MMMM")</f>
        <v>December</v>
      </c>
      <c r="L5595" s="3" t="str">
        <f>TEXT(NIgerian_Fintech[[#This Row],[TransactionDate]], "MM")</f>
        <v>12</v>
      </c>
      <c r="M5595" s="3" t="str">
        <f>TEXT(NIgerian_Fintech[[#This Row],[TransactionDate]], "tttt")</f>
        <v>Wednesday</v>
      </c>
      <c r="N5595" s="2" t="s">
        <v>16</v>
      </c>
    </row>
    <row r="5596" spans="1:14" ht="14.5" x14ac:dyDescent="0.35">
      <c r="A5596" s="2" t="s">
        <v>11222</v>
      </c>
      <c r="B5596" s="2" t="s">
        <v>11223</v>
      </c>
      <c r="C5596" s="2">
        <v>36</v>
      </c>
      <c r="D5596" s="2" t="s">
        <v>12</v>
      </c>
      <c r="E5596" s="2" t="s">
        <v>29</v>
      </c>
      <c r="F5596" s="2" t="s">
        <v>49</v>
      </c>
      <c r="G5596" s="2" t="s">
        <v>20</v>
      </c>
      <c r="H5596" s="7">
        <v>13514.91</v>
      </c>
      <c r="I5596" s="3">
        <v>44973</v>
      </c>
      <c r="J5596" s="3" t="str">
        <f>TEXT(NIgerian_Fintech[[#This Row],[TransactionDate]], "JJJJ")</f>
        <v>2023</v>
      </c>
      <c r="K5596" s="3" t="str">
        <f>TEXT(NIgerian_Fintech[[#This Row],[TransactionDate]], "MMMM")</f>
        <v>February</v>
      </c>
      <c r="L5596" s="3" t="str">
        <f>TEXT(NIgerian_Fintech[[#This Row],[TransactionDate]], "MM")</f>
        <v>02</v>
      </c>
      <c r="M5596" s="3" t="str">
        <f>TEXT(NIgerian_Fintech[[#This Row],[TransactionDate]], "tttt")</f>
        <v>Thursday</v>
      </c>
      <c r="N5596" s="2" t="s">
        <v>16</v>
      </c>
    </row>
    <row r="5597" spans="1:14" ht="14.5" x14ac:dyDescent="0.35">
      <c r="A5597" s="2" t="s">
        <v>11224</v>
      </c>
      <c r="B5597" s="2" t="s">
        <v>11225</v>
      </c>
      <c r="C5597" s="2">
        <v>60</v>
      </c>
      <c r="D5597" s="2" t="s">
        <v>39</v>
      </c>
      <c r="E5597" s="2" t="s">
        <v>93</v>
      </c>
      <c r="F5597" s="2" t="s">
        <v>25</v>
      </c>
      <c r="G5597" s="2" t="s">
        <v>30</v>
      </c>
      <c r="H5597" s="7">
        <v>2877.43</v>
      </c>
      <c r="I5597" s="3">
        <v>45410</v>
      </c>
      <c r="J5597" s="3" t="str">
        <f>TEXT(NIgerian_Fintech[[#This Row],[TransactionDate]], "JJJJ")</f>
        <v>2024</v>
      </c>
      <c r="K5597" s="3" t="str">
        <f>TEXT(NIgerian_Fintech[[#This Row],[TransactionDate]], "MMMM")</f>
        <v>April</v>
      </c>
      <c r="L5597" s="3" t="str">
        <f>TEXT(NIgerian_Fintech[[#This Row],[TransactionDate]], "MM")</f>
        <v>04</v>
      </c>
      <c r="M5597" s="3" t="str">
        <f>TEXT(NIgerian_Fintech[[#This Row],[TransactionDate]], "tttt")</f>
        <v>Sunday</v>
      </c>
      <c r="N5597" s="2" t="s">
        <v>16</v>
      </c>
    </row>
    <row r="5598" spans="1:14" ht="14.5" x14ac:dyDescent="0.35">
      <c r="A5598" s="2" t="s">
        <v>11226</v>
      </c>
      <c r="B5598" s="2" t="s">
        <v>11227</v>
      </c>
      <c r="C5598" s="2">
        <v>64</v>
      </c>
      <c r="D5598" s="2" t="s">
        <v>12</v>
      </c>
      <c r="E5598" s="2" t="s">
        <v>13</v>
      </c>
      <c r="F5598" s="2" t="s">
        <v>14</v>
      </c>
      <c r="G5598" s="2" t="s">
        <v>15</v>
      </c>
      <c r="H5598" s="7">
        <v>3325.71</v>
      </c>
      <c r="I5598" s="3">
        <v>45111</v>
      </c>
      <c r="J5598" s="3" t="str">
        <f>TEXT(NIgerian_Fintech[[#This Row],[TransactionDate]], "JJJJ")</f>
        <v>2023</v>
      </c>
      <c r="K5598" s="3" t="str">
        <f>TEXT(NIgerian_Fintech[[#This Row],[TransactionDate]], "MMMM")</f>
        <v>July</v>
      </c>
      <c r="L5598" s="3" t="str">
        <f>TEXT(NIgerian_Fintech[[#This Row],[TransactionDate]], "MM")</f>
        <v>07</v>
      </c>
      <c r="M5598" s="3" t="str">
        <f>TEXT(NIgerian_Fintech[[#This Row],[TransactionDate]], "tttt")</f>
        <v>Tuesday</v>
      </c>
      <c r="N5598" s="2" t="s">
        <v>16</v>
      </c>
    </row>
    <row r="5599" spans="1:14" ht="14.5" x14ac:dyDescent="0.35">
      <c r="A5599" s="2" t="s">
        <v>11228</v>
      </c>
      <c r="B5599" s="2" t="s">
        <v>11229</v>
      </c>
      <c r="C5599" s="2">
        <v>61</v>
      </c>
      <c r="D5599" s="2" t="s">
        <v>12</v>
      </c>
      <c r="E5599" s="2" t="s">
        <v>29</v>
      </c>
      <c r="F5599" s="2" t="s">
        <v>49</v>
      </c>
      <c r="G5599" s="2" t="s">
        <v>26</v>
      </c>
      <c r="H5599" s="7">
        <v>17649.72</v>
      </c>
      <c r="I5599" s="3">
        <v>44998</v>
      </c>
      <c r="J5599" s="3" t="str">
        <f>TEXT(NIgerian_Fintech[[#This Row],[TransactionDate]], "JJJJ")</f>
        <v>2023</v>
      </c>
      <c r="K5599" s="3" t="str">
        <f>TEXT(NIgerian_Fintech[[#This Row],[TransactionDate]], "MMMM")</f>
        <v>March</v>
      </c>
      <c r="L5599" s="3" t="str">
        <f>TEXT(NIgerian_Fintech[[#This Row],[TransactionDate]], "MM")</f>
        <v>03</v>
      </c>
      <c r="M5599" s="3" t="str">
        <f>TEXT(NIgerian_Fintech[[#This Row],[TransactionDate]], "tttt")</f>
        <v>Monday</v>
      </c>
      <c r="N5599" s="2" t="s">
        <v>16</v>
      </c>
    </row>
    <row r="5600" spans="1:14" ht="14.5" x14ac:dyDescent="0.35">
      <c r="A5600" s="2" t="s">
        <v>11230</v>
      </c>
      <c r="B5600" s="2" t="s">
        <v>11231</v>
      </c>
      <c r="C5600" s="2">
        <v>52</v>
      </c>
      <c r="D5600" s="2" t="s">
        <v>12</v>
      </c>
      <c r="E5600" s="2" t="s">
        <v>52</v>
      </c>
      <c r="F5600" s="2" t="s">
        <v>14</v>
      </c>
      <c r="G5600" s="2" t="s">
        <v>30</v>
      </c>
      <c r="H5600" s="7">
        <v>23143.13</v>
      </c>
      <c r="I5600" s="3">
        <v>45495</v>
      </c>
      <c r="J5600" s="3" t="str">
        <f>TEXT(NIgerian_Fintech[[#This Row],[TransactionDate]], "JJJJ")</f>
        <v>2024</v>
      </c>
      <c r="K5600" s="3" t="str">
        <f>TEXT(NIgerian_Fintech[[#This Row],[TransactionDate]], "MMMM")</f>
        <v>July</v>
      </c>
      <c r="L5600" s="3" t="str">
        <f>TEXT(NIgerian_Fintech[[#This Row],[TransactionDate]], "MM")</f>
        <v>07</v>
      </c>
      <c r="M5600" s="3" t="str">
        <f>TEXT(NIgerian_Fintech[[#This Row],[TransactionDate]], "tttt")</f>
        <v>Monday</v>
      </c>
      <c r="N5600" s="2" t="s">
        <v>21</v>
      </c>
    </row>
    <row r="5601" spans="1:14" ht="14.5" x14ac:dyDescent="0.35">
      <c r="A5601" s="2" t="s">
        <v>11232</v>
      </c>
      <c r="B5601" s="2" t="s">
        <v>11233</v>
      </c>
      <c r="C5601" s="2">
        <v>34</v>
      </c>
      <c r="D5601" s="2" t="s">
        <v>39</v>
      </c>
      <c r="E5601" s="2" t="s">
        <v>13</v>
      </c>
      <c r="F5601" s="2" t="s">
        <v>35</v>
      </c>
      <c r="G5601" s="2" t="s">
        <v>36</v>
      </c>
      <c r="H5601" s="7">
        <v>17415.78</v>
      </c>
      <c r="I5601" s="3">
        <v>45500</v>
      </c>
      <c r="J5601" s="3" t="str">
        <f>TEXT(NIgerian_Fintech[[#This Row],[TransactionDate]], "JJJJ")</f>
        <v>2024</v>
      </c>
      <c r="K5601" s="3" t="str">
        <f>TEXT(NIgerian_Fintech[[#This Row],[TransactionDate]], "MMMM")</f>
        <v>July</v>
      </c>
      <c r="L5601" s="3" t="str">
        <f>TEXT(NIgerian_Fintech[[#This Row],[TransactionDate]], "MM")</f>
        <v>07</v>
      </c>
      <c r="M5601" s="3" t="str">
        <f>TEXT(NIgerian_Fintech[[#This Row],[TransactionDate]], "tttt")</f>
        <v>Saturday</v>
      </c>
      <c r="N5601" s="2" t="s">
        <v>16</v>
      </c>
    </row>
    <row r="5602" spans="1:14" ht="14.5" x14ac:dyDescent="0.35">
      <c r="A5602" s="2" t="s">
        <v>11234</v>
      </c>
      <c r="B5602" s="2" t="s">
        <v>11235</v>
      </c>
      <c r="C5602" s="2">
        <v>52</v>
      </c>
      <c r="D5602" s="2" t="s">
        <v>12</v>
      </c>
      <c r="E5602" s="2" t="s">
        <v>13</v>
      </c>
      <c r="F5602" s="2" t="s">
        <v>55</v>
      </c>
      <c r="G5602" s="2" t="s">
        <v>15</v>
      </c>
      <c r="H5602" s="7">
        <v>1598.9</v>
      </c>
      <c r="I5602" s="3">
        <v>45268</v>
      </c>
      <c r="J5602" s="3" t="str">
        <f>TEXT(NIgerian_Fintech[[#This Row],[TransactionDate]], "JJJJ")</f>
        <v>2023</v>
      </c>
      <c r="K5602" s="3" t="str">
        <f>TEXT(NIgerian_Fintech[[#This Row],[TransactionDate]], "MMMM")</f>
        <v>December</v>
      </c>
      <c r="L5602" s="3" t="str">
        <f>TEXT(NIgerian_Fintech[[#This Row],[TransactionDate]], "MM")</f>
        <v>12</v>
      </c>
      <c r="M5602" s="3" t="str">
        <f>TEXT(NIgerian_Fintech[[#This Row],[TransactionDate]], "tttt")</f>
        <v>Friday</v>
      </c>
      <c r="N5602" s="2" t="s">
        <v>21</v>
      </c>
    </row>
    <row r="5603" spans="1:14" ht="14.5" x14ac:dyDescent="0.35">
      <c r="A5603" s="2" t="s">
        <v>11236</v>
      </c>
      <c r="B5603" s="2" t="s">
        <v>11237</v>
      </c>
      <c r="C5603" s="2">
        <v>36</v>
      </c>
      <c r="D5603" s="2" t="s">
        <v>39</v>
      </c>
      <c r="E5603" s="2" t="s">
        <v>13</v>
      </c>
      <c r="F5603" s="2" t="s">
        <v>19</v>
      </c>
      <c r="G5603" s="2" t="s">
        <v>30</v>
      </c>
      <c r="H5603" s="7">
        <v>72192.320000000007</v>
      </c>
      <c r="I5603" s="3">
        <v>45495</v>
      </c>
      <c r="J5603" s="3" t="str">
        <f>TEXT(NIgerian_Fintech[[#This Row],[TransactionDate]], "JJJJ")</f>
        <v>2024</v>
      </c>
      <c r="K5603" s="3" t="str">
        <f>TEXT(NIgerian_Fintech[[#This Row],[TransactionDate]], "MMMM")</f>
        <v>July</v>
      </c>
      <c r="L5603" s="3" t="str">
        <f>TEXT(NIgerian_Fintech[[#This Row],[TransactionDate]], "MM")</f>
        <v>07</v>
      </c>
      <c r="M5603" s="3" t="str">
        <f>TEXT(NIgerian_Fintech[[#This Row],[TransactionDate]], "tttt")</f>
        <v>Monday</v>
      </c>
      <c r="N5603" s="2" t="s">
        <v>16</v>
      </c>
    </row>
    <row r="5604" spans="1:14" ht="14.5" x14ac:dyDescent="0.35">
      <c r="A5604" s="2" t="s">
        <v>11238</v>
      </c>
      <c r="B5604" s="2" t="s">
        <v>11239</v>
      </c>
      <c r="C5604" s="2">
        <v>37</v>
      </c>
      <c r="D5604" s="2" t="s">
        <v>12</v>
      </c>
      <c r="E5604" s="2" t="s">
        <v>64</v>
      </c>
      <c r="F5604" s="2" t="s">
        <v>55</v>
      </c>
      <c r="G5604" s="2" t="s">
        <v>36</v>
      </c>
      <c r="H5604" s="7">
        <v>11152.16</v>
      </c>
      <c r="I5604" s="3">
        <v>45169</v>
      </c>
      <c r="J5604" s="3" t="str">
        <f>TEXT(NIgerian_Fintech[[#This Row],[TransactionDate]], "JJJJ")</f>
        <v>2023</v>
      </c>
      <c r="K5604" s="3" t="str">
        <f>TEXT(NIgerian_Fintech[[#This Row],[TransactionDate]], "MMMM")</f>
        <v>August</v>
      </c>
      <c r="L5604" s="3" t="str">
        <f>TEXT(NIgerian_Fintech[[#This Row],[TransactionDate]], "MM")</f>
        <v>08</v>
      </c>
      <c r="M5604" s="3" t="str">
        <f>TEXT(NIgerian_Fintech[[#This Row],[TransactionDate]], "tttt")</f>
        <v>Thursday</v>
      </c>
      <c r="N5604" s="2" t="s">
        <v>16</v>
      </c>
    </row>
    <row r="5605" spans="1:14" ht="14.5" x14ac:dyDescent="0.35">
      <c r="A5605" s="2" t="s">
        <v>11240</v>
      </c>
      <c r="B5605" s="2" t="s">
        <v>11241</v>
      </c>
      <c r="C5605" s="2">
        <v>53</v>
      </c>
      <c r="D5605" s="2" t="s">
        <v>39</v>
      </c>
      <c r="E5605" s="2" t="s">
        <v>42</v>
      </c>
      <c r="F5605" s="2" t="s">
        <v>49</v>
      </c>
      <c r="G5605" s="2" t="s">
        <v>15</v>
      </c>
      <c r="H5605" s="7">
        <v>7147.15</v>
      </c>
      <c r="I5605" s="3">
        <v>45254</v>
      </c>
      <c r="J5605" s="3" t="str">
        <f>TEXT(NIgerian_Fintech[[#This Row],[TransactionDate]], "JJJJ")</f>
        <v>2023</v>
      </c>
      <c r="K5605" s="3" t="str">
        <f>TEXT(NIgerian_Fintech[[#This Row],[TransactionDate]], "MMMM")</f>
        <v>November</v>
      </c>
      <c r="L5605" s="3" t="str">
        <f>TEXT(NIgerian_Fintech[[#This Row],[TransactionDate]], "MM")</f>
        <v>11</v>
      </c>
      <c r="M5605" s="3" t="str">
        <f>TEXT(NIgerian_Fintech[[#This Row],[TransactionDate]], "tttt")</f>
        <v>Friday</v>
      </c>
      <c r="N5605" s="2" t="s">
        <v>16</v>
      </c>
    </row>
    <row r="5606" spans="1:14" ht="14.5" x14ac:dyDescent="0.35">
      <c r="A5606" s="2" t="s">
        <v>11242</v>
      </c>
      <c r="B5606" s="2" t="s">
        <v>11243</v>
      </c>
      <c r="C5606" s="2">
        <v>52</v>
      </c>
      <c r="D5606" s="2" t="s">
        <v>12</v>
      </c>
      <c r="E5606" s="2" t="s">
        <v>42</v>
      </c>
      <c r="F5606" s="2" t="s">
        <v>14</v>
      </c>
      <c r="G5606" s="2" t="s">
        <v>30</v>
      </c>
      <c r="H5606" s="7">
        <v>30975.75</v>
      </c>
      <c r="I5606" s="3">
        <v>45562</v>
      </c>
      <c r="J5606" s="3" t="str">
        <f>TEXT(NIgerian_Fintech[[#This Row],[TransactionDate]], "JJJJ")</f>
        <v>2024</v>
      </c>
      <c r="K5606" s="3" t="str">
        <f>TEXT(NIgerian_Fintech[[#This Row],[TransactionDate]], "MMMM")</f>
        <v>September</v>
      </c>
      <c r="L5606" s="3" t="str">
        <f>TEXT(NIgerian_Fintech[[#This Row],[TransactionDate]], "MM")</f>
        <v>09</v>
      </c>
      <c r="M5606" s="3" t="str">
        <f>TEXT(NIgerian_Fintech[[#This Row],[TransactionDate]], "tttt")</f>
        <v>Friday</v>
      </c>
      <c r="N5606" s="2" t="s">
        <v>16</v>
      </c>
    </row>
    <row r="5607" spans="1:14" ht="14.5" x14ac:dyDescent="0.35">
      <c r="A5607" s="2" t="s">
        <v>11244</v>
      </c>
      <c r="B5607" s="2" t="s">
        <v>11245</v>
      </c>
      <c r="C5607" s="2">
        <v>49</v>
      </c>
      <c r="D5607" s="2" t="s">
        <v>12</v>
      </c>
      <c r="E5607" s="2" t="s">
        <v>74</v>
      </c>
      <c r="F5607" s="2" t="s">
        <v>14</v>
      </c>
      <c r="G5607" s="2" t="s">
        <v>36</v>
      </c>
      <c r="H5607" s="7">
        <v>17003.5</v>
      </c>
      <c r="I5607" s="3">
        <v>45079</v>
      </c>
      <c r="J5607" s="3" t="str">
        <f>TEXT(NIgerian_Fintech[[#This Row],[TransactionDate]], "JJJJ")</f>
        <v>2023</v>
      </c>
      <c r="K5607" s="3" t="str">
        <f>TEXT(NIgerian_Fintech[[#This Row],[TransactionDate]], "MMMM")</f>
        <v>June</v>
      </c>
      <c r="L5607" s="3" t="str">
        <f>TEXT(NIgerian_Fintech[[#This Row],[TransactionDate]], "MM")</f>
        <v>06</v>
      </c>
      <c r="M5607" s="3" t="str">
        <f>TEXT(NIgerian_Fintech[[#This Row],[TransactionDate]], "tttt")</f>
        <v>Friday</v>
      </c>
      <c r="N5607" s="2" t="s">
        <v>16</v>
      </c>
    </row>
    <row r="5608" spans="1:14" ht="14.5" x14ac:dyDescent="0.35">
      <c r="A5608" s="2" t="s">
        <v>11246</v>
      </c>
      <c r="B5608" s="2" t="s">
        <v>11247</v>
      </c>
      <c r="C5608" s="2">
        <v>61</v>
      </c>
      <c r="D5608" s="2" t="s">
        <v>39</v>
      </c>
      <c r="E5608" s="2" t="s">
        <v>24</v>
      </c>
      <c r="F5608" s="2" t="s">
        <v>25</v>
      </c>
      <c r="G5608" s="2" t="s">
        <v>26</v>
      </c>
      <c r="H5608" s="7">
        <v>11768.22</v>
      </c>
      <c r="I5608" s="3">
        <v>45181</v>
      </c>
      <c r="J5608" s="3" t="str">
        <f>TEXT(NIgerian_Fintech[[#This Row],[TransactionDate]], "JJJJ")</f>
        <v>2023</v>
      </c>
      <c r="K5608" s="3" t="str">
        <f>TEXT(NIgerian_Fintech[[#This Row],[TransactionDate]], "MMMM")</f>
        <v>September</v>
      </c>
      <c r="L5608" s="3" t="str">
        <f>TEXT(NIgerian_Fintech[[#This Row],[TransactionDate]], "MM")</f>
        <v>09</v>
      </c>
      <c r="M5608" s="3" t="str">
        <f>TEXT(NIgerian_Fintech[[#This Row],[TransactionDate]], "tttt")</f>
        <v>Tuesday</v>
      </c>
      <c r="N5608" s="2" t="s">
        <v>21</v>
      </c>
    </row>
    <row r="5609" spans="1:14" ht="14.5" x14ac:dyDescent="0.35">
      <c r="A5609" s="2" t="s">
        <v>11248</v>
      </c>
      <c r="B5609" s="2" t="s">
        <v>11249</v>
      </c>
      <c r="C5609" s="2">
        <v>57</v>
      </c>
      <c r="D5609" s="2" t="s">
        <v>12</v>
      </c>
      <c r="E5609" s="2" t="s">
        <v>24</v>
      </c>
      <c r="F5609" s="2" t="s">
        <v>55</v>
      </c>
      <c r="G5609" s="2" t="s">
        <v>15</v>
      </c>
      <c r="H5609" s="7">
        <v>18226.14</v>
      </c>
      <c r="I5609" s="3">
        <v>45655</v>
      </c>
      <c r="J5609" s="3" t="str">
        <f>TEXT(NIgerian_Fintech[[#This Row],[TransactionDate]], "JJJJ")</f>
        <v>2024</v>
      </c>
      <c r="K5609" s="3" t="str">
        <f>TEXT(NIgerian_Fintech[[#This Row],[TransactionDate]], "MMMM")</f>
        <v>December</v>
      </c>
      <c r="L5609" s="3" t="str">
        <f>TEXT(NIgerian_Fintech[[#This Row],[TransactionDate]], "MM")</f>
        <v>12</v>
      </c>
      <c r="M5609" s="3" t="str">
        <f>TEXT(NIgerian_Fintech[[#This Row],[TransactionDate]], "tttt")</f>
        <v>Sunday</v>
      </c>
      <c r="N5609" s="2" t="s">
        <v>16</v>
      </c>
    </row>
    <row r="5610" spans="1:14" ht="14.5" x14ac:dyDescent="0.35">
      <c r="A5610" s="2" t="s">
        <v>11250</v>
      </c>
      <c r="B5610" s="2" t="s">
        <v>11251</v>
      </c>
      <c r="C5610" s="2">
        <v>41</v>
      </c>
      <c r="D5610" s="2" t="s">
        <v>12</v>
      </c>
      <c r="E5610" s="2" t="s">
        <v>13</v>
      </c>
      <c r="F5610" s="2" t="s">
        <v>55</v>
      </c>
      <c r="G5610" s="2" t="s">
        <v>30</v>
      </c>
      <c r="H5610" s="7">
        <v>4868.92</v>
      </c>
      <c r="I5610" s="3">
        <v>45350</v>
      </c>
      <c r="J5610" s="3" t="str">
        <f>TEXT(NIgerian_Fintech[[#This Row],[TransactionDate]], "JJJJ")</f>
        <v>2024</v>
      </c>
      <c r="K5610" s="3" t="str">
        <f>TEXT(NIgerian_Fintech[[#This Row],[TransactionDate]], "MMMM")</f>
        <v>February</v>
      </c>
      <c r="L5610" s="3" t="str">
        <f>TEXT(NIgerian_Fintech[[#This Row],[TransactionDate]], "MM")</f>
        <v>02</v>
      </c>
      <c r="M5610" s="3" t="str">
        <f>TEXT(NIgerian_Fintech[[#This Row],[TransactionDate]], "tttt")</f>
        <v>Wednesday</v>
      </c>
      <c r="N5610" s="2" t="s">
        <v>16</v>
      </c>
    </row>
    <row r="5611" spans="1:14" ht="14.5" x14ac:dyDescent="0.35">
      <c r="A5611" s="2" t="s">
        <v>11252</v>
      </c>
      <c r="B5611" s="2" t="s">
        <v>11253</v>
      </c>
      <c r="C5611" s="2">
        <v>34</v>
      </c>
      <c r="D5611" s="2" t="s">
        <v>12</v>
      </c>
      <c r="E5611" s="2" t="s">
        <v>42</v>
      </c>
      <c r="F5611" s="2" t="s">
        <v>49</v>
      </c>
      <c r="G5611" s="2" t="s">
        <v>36</v>
      </c>
      <c r="H5611" s="7">
        <v>11534.02</v>
      </c>
      <c r="I5611" s="3">
        <v>45158</v>
      </c>
      <c r="J5611" s="3" t="str">
        <f>TEXT(NIgerian_Fintech[[#This Row],[TransactionDate]], "JJJJ")</f>
        <v>2023</v>
      </c>
      <c r="K5611" s="3" t="str">
        <f>TEXT(NIgerian_Fintech[[#This Row],[TransactionDate]], "MMMM")</f>
        <v>August</v>
      </c>
      <c r="L5611" s="3" t="str">
        <f>TEXT(NIgerian_Fintech[[#This Row],[TransactionDate]], "MM")</f>
        <v>08</v>
      </c>
      <c r="M5611" s="3" t="str">
        <f>TEXT(NIgerian_Fintech[[#This Row],[TransactionDate]], "tttt")</f>
        <v>Sunday</v>
      </c>
      <c r="N5611" s="2" t="s">
        <v>16</v>
      </c>
    </row>
    <row r="5612" spans="1:14" ht="14.5" x14ac:dyDescent="0.35">
      <c r="A5612" s="2" t="s">
        <v>11254</v>
      </c>
      <c r="B5612" s="2" t="s">
        <v>11255</v>
      </c>
      <c r="C5612" s="2">
        <v>24</v>
      </c>
      <c r="D5612" s="2" t="s">
        <v>39</v>
      </c>
      <c r="E5612" s="2" t="s">
        <v>74</v>
      </c>
      <c r="F5612" s="2" t="s">
        <v>14</v>
      </c>
      <c r="G5612" s="2" t="s">
        <v>26</v>
      </c>
      <c r="H5612" s="7">
        <v>2114.37</v>
      </c>
      <c r="I5612" s="3">
        <v>45455</v>
      </c>
      <c r="J5612" s="3" t="str">
        <f>TEXT(NIgerian_Fintech[[#This Row],[TransactionDate]], "JJJJ")</f>
        <v>2024</v>
      </c>
      <c r="K5612" s="3" t="str">
        <f>TEXT(NIgerian_Fintech[[#This Row],[TransactionDate]], "MMMM")</f>
        <v>June</v>
      </c>
      <c r="L5612" s="3" t="str">
        <f>TEXT(NIgerian_Fintech[[#This Row],[TransactionDate]], "MM")</f>
        <v>06</v>
      </c>
      <c r="M5612" s="3" t="str">
        <f>TEXT(NIgerian_Fintech[[#This Row],[TransactionDate]], "tttt")</f>
        <v>Wednesday</v>
      </c>
      <c r="N5612" s="2" t="s">
        <v>16</v>
      </c>
    </row>
    <row r="5613" spans="1:14" ht="14.5" x14ac:dyDescent="0.35">
      <c r="A5613" s="2" t="s">
        <v>11256</v>
      </c>
      <c r="B5613" s="2" t="s">
        <v>11257</v>
      </c>
      <c r="C5613" s="2">
        <v>60</v>
      </c>
      <c r="D5613" s="2" t="s">
        <v>12</v>
      </c>
      <c r="E5613" s="2" t="s">
        <v>64</v>
      </c>
      <c r="F5613" s="2" t="s">
        <v>49</v>
      </c>
      <c r="G5613" s="2" t="s">
        <v>36</v>
      </c>
      <c r="H5613" s="7">
        <v>44229.02</v>
      </c>
      <c r="I5613" s="3">
        <v>45518</v>
      </c>
      <c r="J5613" s="3" t="str">
        <f>TEXT(NIgerian_Fintech[[#This Row],[TransactionDate]], "JJJJ")</f>
        <v>2024</v>
      </c>
      <c r="K5613" s="3" t="str">
        <f>TEXT(NIgerian_Fintech[[#This Row],[TransactionDate]], "MMMM")</f>
        <v>August</v>
      </c>
      <c r="L5613" s="3" t="str">
        <f>TEXT(NIgerian_Fintech[[#This Row],[TransactionDate]], "MM")</f>
        <v>08</v>
      </c>
      <c r="M5613" s="3" t="str">
        <f>TEXT(NIgerian_Fintech[[#This Row],[TransactionDate]], "tttt")</f>
        <v>Wednesday</v>
      </c>
      <c r="N5613" s="2" t="s">
        <v>16</v>
      </c>
    </row>
    <row r="5614" spans="1:14" ht="14.5" x14ac:dyDescent="0.35">
      <c r="A5614" s="2" t="s">
        <v>11258</v>
      </c>
      <c r="B5614" s="2" t="s">
        <v>11259</v>
      </c>
      <c r="C5614" s="2">
        <v>18</v>
      </c>
      <c r="D5614" s="2" t="s">
        <v>39</v>
      </c>
      <c r="E5614" s="2" t="s">
        <v>13</v>
      </c>
      <c r="F5614" s="2" t="s">
        <v>49</v>
      </c>
      <c r="G5614" s="2" t="s">
        <v>26</v>
      </c>
      <c r="H5614" s="7">
        <v>8891.18</v>
      </c>
      <c r="I5614" s="3">
        <v>45422</v>
      </c>
      <c r="J5614" s="3" t="str">
        <f>TEXT(NIgerian_Fintech[[#This Row],[TransactionDate]], "JJJJ")</f>
        <v>2024</v>
      </c>
      <c r="K5614" s="3" t="str">
        <f>TEXT(NIgerian_Fintech[[#This Row],[TransactionDate]], "MMMM")</f>
        <v>May</v>
      </c>
      <c r="L5614" s="3" t="str">
        <f>TEXT(NIgerian_Fintech[[#This Row],[TransactionDate]], "MM")</f>
        <v>05</v>
      </c>
      <c r="M5614" s="3" t="str">
        <f>TEXT(NIgerian_Fintech[[#This Row],[TransactionDate]], "tttt")</f>
        <v>Friday</v>
      </c>
      <c r="N5614" s="2" t="s">
        <v>16</v>
      </c>
    </row>
    <row r="5615" spans="1:14" ht="14.5" x14ac:dyDescent="0.35">
      <c r="A5615" s="2" t="s">
        <v>11260</v>
      </c>
      <c r="B5615" s="2" t="s">
        <v>11261</v>
      </c>
      <c r="C5615" s="2">
        <v>52</v>
      </c>
      <c r="D5615" s="2" t="s">
        <v>39</v>
      </c>
      <c r="E5615" s="2" t="s">
        <v>52</v>
      </c>
      <c r="F5615" s="2" t="s">
        <v>35</v>
      </c>
      <c r="G5615" s="2" t="s">
        <v>30</v>
      </c>
      <c r="H5615" s="7">
        <v>16832.849999999999</v>
      </c>
      <c r="I5615" s="3">
        <v>45102</v>
      </c>
      <c r="J5615" s="3" t="str">
        <f>TEXT(NIgerian_Fintech[[#This Row],[TransactionDate]], "JJJJ")</f>
        <v>2023</v>
      </c>
      <c r="K5615" s="3" t="str">
        <f>TEXT(NIgerian_Fintech[[#This Row],[TransactionDate]], "MMMM")</f>
        <v>June</v>
      </c>
      <c r="L5615" s="3" t="str">
        <f>TEXT(NIgerian_Fintech[[#This Row],[TransactionDate]], "MM")</f>
        <v>06</v>
      </c>
      <c r="M5615" s="3" t="str">
        <f>TEXT(NIgerian_Fintech[[#This Row],[TransactionDate]], "tttt")</f>
        <v>Sunday</v>
      </c>
      <c r="N5615" s="2" t="s">
        <v>16</v>
      </c>
    </row>
    <row r="5616" spans="1:14" ht="14.5" x14ac:dyDescent="0.35">
      <c r="A5616" s="2" t="s">
        <v>11262</v>
      </c>
      <c r="B5616" s="2" t="s">
        <v>11263</v>
      </c>
      <c r="C5616" s="2">
        <v>49</v>
      </c>
      <c r="D5616" s="2" t="s">
        <v>39</v>
      </c>
      <c r="E5616" s="2" t="s">
        <v>64</v>
      </c>
      <c r="F5616" s="2" t="s">
        <v>14</v>
      </c>
      <c r="G5616" s="2" t="s">
        <v>36</v>
      </c>
      <c r="H5616" s="7">
        <v>5231.34</v>
      </c>
      <c r="I5616" s="3">
        <v>45477</v>
      </c>
      <c r="J5616" s="3" t="str">
        <f>TEXT(NIgerian_Fintech[[#This Row],[TransactionDate]], "JJJJ")</f>
        <v>2024</v>
      </c>
      <c r="K5616" s="3" t="str">
        <f>TEXT(NIgerian_Fintech[[#This Row],[TransactionDate]], "MMMM")</f>
        <v>July</v>
      </c>
      <c r="L5616" s="3" t="str">
        <f>TEXT(NIgerian_Fintech[[#This Row],[TransactionDate]], "MM")</f>
        <v>07</v>
      </c>
      <c r="M5616" s="3" t="str">
        <f>TEXT(NIgerian_Fintech[[#This Row],[TransactionDate]], "tttt")</f>
        <v>Thursday</v>
      </c>
      <c r="N5616" s="2" t="s">
        <v>16</v>
      </c>
    </row>
    <row r="5617" spans="1:14" ht="14.5" x14ac:dyDescent="0.35">
      <c r="A5617" s="2" t="s">
        <v>11264</v>
      </c>
      <c r="B5617" s="2" t="s">
        <v>11265</v>
      </c>
      <c r="C5617" s="2">
        <v>53</v>
      </c>
      <c r="D5617" s="2" t="s">
        <v>12</v>
      </c>
      <c r="E5617" s="2" t="s">
        <v>74</v>
      </c>
      <c r="F5617" s="2" t="s">
        <v>49</v>
      </c>
      <c r="G5617" s="2" t="s">
        <v>36</v>
      </c>
      <c r="H5617" s="7">
        <v>14212.54</v>
      </c>
      <c r="I5617" s="3">
        <v>45069</v>
      </c>
      <c r="J5617" s="3" t="str">
        <f>TEXT(NIgerian_Fintech[[#This Row],[TransactionDate]], "JJJJ")</f>
        <v>2023</v>
      </c>
      <c r="K5617" s="3" t="str">
        <f>TEXT(NIgerian_Fintech[[#This Row],[TransactionDate]], "MMMM")</f>
        <v>May</v>
      </c>
      <c r="L5617" s="3" t="str">
        <f>TEXT(NIgerian_Fintech[[#This Row],[TransactionDate]], "MM")</f>
        <v>05</v>
      </c>
      <c r="M5617" s="3" t="str">
        <f>TEXT(NIgerian_Fintech[[#This Row],[TransactionDate]], "tttt")</f>
        <v>Tuesday</v>
      </c>
      <c r="N5617" s="2" t="s">
        <v>16</v>
      </c>
    </row>
    <row r="5618" spans="1:14" ht="14.5" x14ac:dyDescent="0.35">
      <c r="A5618" s="2" t="s">
        <v>11266</v>
      </c>
      <c r="B5618" s="2" t="s">
        <v>11267</v>
      </c>
      <c r="C5618" s="2">
        <v>30</v>
      </c>
      <c r="D5618" s="2" t="s">
        <v>39</v>
      </c>
      <c r="E5618" s="2" t="s">
        <v>64</v>
      </c>
      <c r="F5618" s="2" t="s">
        <v>14</v>
      </c>
      <c r="G5618" s="2" t="s">
        <v>20</v>
      </c>
      <c r="H5618" s="7">
        <v>4900.18</v>
      </c>
      <c r="I5618" s="3">
        <v>44943</v>
      </c>
      <c r="J5618" s="3" t="str">
        <f>TEXT(NIgerian_Fintech[[#This Row],[TransactionDate]], "JJJJ")</f>
        <v>2023</v>
      </c>
      <c r="K5618" s="3" t="str">
        <f>TEXT(NIgerian_Fintech[[#This Row],[TransactionDate]], "MMMM")</f>
        <v>January</v>
      </c>
      <c r="L5618" s="3" t="str">
        <f>TEXT(NIgerian_Fintech[[#This Row],[TransactionDate]], "MM")</f>
        <v>01</v>
      </c>
      <c r="M5618" s="3" t="str">
        <f>TEXT(NIgerian_Fintech[[#This Row],[TransactionDate]], "tttt")</f>
        <v>Tuesday</v>
      </c>
      <c r="N5618" s="2" t="s">
        <v>16</v>
      </c>
    </row>
    <row r="5619" spans="1:14" ht="14.5" x14ac:dyDescent="0.35">
      <c r="A5619" s="2" t="s">
        <v>11268</v>
      </c>
      <c r="B5619" s="2" t="s">
        <v>11269</v>
      </c>
      <c r="C5619" s="2">
        <v>23</v>
      </c>
      <c r="D5619" s="2" t="s">
        <v>39</v>
      </c>
      <c r="E5619" s="2" t="s">
        <v>52</v>
      </c>
      <c r="F5619" s="2" t="s">
        <v>49</v>
      </c>
      <c r="G5619" s="2" t="s">
        <v>15</v>
      </c>
      <c r="H5619" s="7">
        <v>8916.11</v>
      </c>
      <c r="I5619" s="3">
        <v>45175</v>
      </c>
      <c r="J5619" s="3" t="str">
        <f>TEXT(NIgerian_Fintech[[#This Row],[TransactionDate]], "JJJJ")</f>
        <v>2023</v>
      </c>
      <c r="K5619" s="3" t="str">
        <f>TEXT(NIgerian_Fintech[[#This Row],[TransactionDate]], "MMMM")</f>
        <v>September</v>
      </c>
      <c r="L5619" s="3" t="str">
        <f>TEXT(NIgerian_Fintech[[#This Row],[TransactionDate]], "MM")</f>
        <v>09</v>
      </c>
      <c r="M5619" s="3" t="str">
        <f>TEXT(NIgerian_Fintech[[#This Row],[TransactionDate]], "tttt")</f>
        <v>Wednesday</v>
      </c>
      <c r="N5619" s="2" t="s">
        <v>16</v>
      </c>
    </row>
    <row r="5620" spans="1:14" ht="14.5" x14ac:dyDescent="0.35">
      <c r="A5620" s="2" t="s">
        <v>11270</v>
      </c>
      <c r="B5620" s="2" t="s">
        <v>11271</v>
      </c>
      <c r="C5620" s="2">
        <v>31</v>
      </c>
      <c r="D5620" s="2" t="s">
        <v>12</v>
      </c>
      <c r="E5620" s="2" t="s">
        <v>24</v>
      </c>
      <c r="F5620" s="2" t="s">
        <v>19</v>
      </c>
      <c r="G5620" s="2" t="s">
        <v>36</v>
      </c>
      <c r="H5620" s="7">
        <v>15056.85</v>
      </c>
      <c r="I5620" s="3">
        <v>44961</v>
      </c>
      <c r="J5620" s="3" t="str">
        <f>TEXT(NIgerian_Fintech[[#This Row],[TransactionDate]], "JJJJ")</f>
        <v>2023</v>
      </c>
      <c r="K5620" s="3" t="str">
        <f>TEXT(NIgerian_Fintech[[#This Row],[TransactionDate]], "MMMM")</f>
        <v>February</v>
      </c>
      <c r="L5620" s="3" t="str">
        <f>TEXT(NIgerian_Fintech[[#This Row],[TransactionDate]], "MM")</f>
        <v>02</v>
      </c>
      <c r="M5620" s="3" t="str">
        <f>TEXT(NIgerian_Fintech[[#This Row],[TransactionDate]], "tttt")</f>
        <v>Saturday</v>
      </c>
      <c r="N5620" s="2" t="s">
        <v>16</v>
      </c>
    </row>
    <row r="5621" spans="1:14" ht="14.5" x14ac:dyDescent="0.35">
      <c r="A5621" s="2" t="s">
        <v>11272</v>
      </c>
      <c r="B5621" s="2" t="s">
        <v>11273</v>
      </c>
      <c r="C5621" s="2">
        <v>54</v>
      </c>
      <c r="D5621" s="2" t="s">
        <v>39</v>
      </c>
      <c r="E5621" s="2" t="s">
        <v>64</v>
      </c>
      <c r="F5621" s="2" t="s">
        <v>49</v>
      </c>
      <c r="G5621" s="2" t="s">
        <v>26</v>
      </c>
      <c r="H5621" s="7">
        <v>1238.3399999999999</v>
      </c>
      <c r="I5621" s="3">
        <v>45072</v>
      </c>
      <c r="J5621" s="3" t="str">
        <f>TEXT(NIgerian_Fintech[[#This Row],[TransactionDate]], "JJJJ")</f>
        <v>2023</v>
      </c>
      <c r="K5621" s="3" t="str">
        <f>TEXT(NIgerian_Fintech[[#This Row],[TransactionDate]], "MMMM")</f>
        <v>May</v>
      </c>
      <c r="L5621" s="3" t="str">
        <f>TEXT(NIgerian_Fintech[[#This Row],[TransactionDate]], "MM")</f>
        <v>05</v>
      </c>
      <c r="M5621" s="3" t="str">
        <f>TEXT(NIgerian_Fintech[[#This Row],[TransactionDate]], "tttt")</f>
        <v>Friday</v>
      </c>
      <c r="N5621" s="2" t="s">
        <v>16</v>
      </c>
    </row>
    <row r="5622" spans="1:14" ht="14.5" x14ac:dyDescent="0.35">
      <c r="A5622" s="2" t="s">
        <v>11274</v>
      </c>
      <c r="B5622" s="2" t="s">
        <v>11275</v>
      </c>
      <c r="C5622" s="2">
        <v>32</v>
      </c>
      <c r="D5622" s="2" t="s">
        <v>39</v>
      </c>
      <c r="E5622" s="2" t="s">
        <v>74</v>
      </c>
      <c r="F5622" s="2" t="s">
        <v>49</v>
      </c>
      <c r="G5622" s="2" t="s">
        <v>15</v>
      </c>
      <c r="H5622" s="7">
        <v>4412.78</v>
      </c>
      <c r="I5622" s="3">
        <v>45653</v>
      </c>
      <c r="J5622" s="3" t="str">
        <f>TEXT(NIgerian_Fintech[[#This Row],[TransactionDate]], "JJJJ")</f>
        <v>2024</v>
      </c>
      <c r="K5622" s="3" t="str">
        <f>TEXT(NIgerian_Fintech[[#This Row],[TransactionDate]], "MMMM")</f>
        <v>December</v>
      </c>
      <c r="L5622" s="3" t="str">
        <f>TEXT(NIgerian_Fintech[[#This Row],[TransactionDate]], "MM")</f>
        <v>12</v>
      </c>
      <c r="M5622" s="3" t="str">
        <f>TEXT(NIgerian_Fintech[[#This Row],[TransactionDate]], "tttt")</f>
        <v>Friday</v>
      </c>
      <c r="N5622" s="2" t="s">
        <v>16</v>
      </c>
    </row>
    <row r="5623" spans="1:14" ht="14.5" x14ac:dyDescent="0.35">
      <c r="A5623" s="2" t="s">
        <v>11276</v>
      </c>
      <c r="B5623" s="2" t="s">
        <v>11277</v>
      </c>
      <c r="C5623" s="2">
        <v>64</v>
      </c>
      <c r="D5623" s="2" t="s">
        <v>12</v>
      </c>
      <c r="E5623" s="2" t="s">
        <v>24</v>
      </c>
      <c r="F5623" s="2" t="s">
        <v>19</v>
      </c>
      <c r="G5623" s="2" t="s">
        <v>30</v>
      </c>
      <c r="H5623" s="7">
        <v>7873.19</v>
      </c>
      <c r="I5623" s="3">
        <v>45091</v>
      </c>
      <c r="J5623" s="3" t="str">
        <f>TEXT(NIgerian_Fintech[[#This Row],[TransactionDate]], "JJJJ")</f>
        <v>2023</v>
      </c>
      <c r="K5623" s="3" t="str">
        <f>TEXT(NIgerian_Fintech[[#This Row],[TransactionDate]], "MMMM")</f>
        <v>June</v>
      </c>
      <c r="L5623" s="3" t="str">
        <f>TEXT(NIgerian_Fintech[[#This Row],[TransactionDate]], "MM")</f>
        <v>06</v>
      </c>
      <c r="M5623" s="3" t="str">
        <f>TEXT(NIgerian_Fintech[[#This Row],[TransactionDate]], "tttt")</f>
        <v>Wednesday</v>
      </c>
      <c r="N5623" s="2" t="s">
        <v>16</v>
      </c>
    </row>
    <row r="5624" spans="1:14" ht="14.5" x14ac:dyDescent="0.35">
      <c r="A5624" s="2" t="s">
        <v>11278</v>
      </c>
      <c r="B5624" s="2" t="s">
        <v>11279</v>
      </c>
      <c r="C5624" s="2">
        <v>21</v>
      </c>
      <c r="D5624" s="2" t="s">
        <v>12</v>
      </c>
      <c r="E5624" s="2" t="s">
        <v>24</v>
      </c>
      <c r="F5624" s="2" t="s">
        <v>55</v>
      </c>
      <c r="G5624" s="2" t="s">
        <v>15</v>
      </c>
      <c r="H5624" s="7">
        <v>4064.62</v>
      </c>
      <c r="I5624" s="3">
        <v>45037</v>
      </c>
      <c r="J5624" s="3" t="str">
        <f>TEXT(NIgerian_Fintech[[#This Row],[TransactionDate]], "JJJJ")</f>
        <v>2023</v>
      </c>
      <c r="K5624" s="3" t="str">
        <f>TEXT(NIgerian_Fintech[[#This Row],[TransactionDate]], "MMMM")</f>
        <v>April</v>
      </c>
      <c r="L5624" s="3" t="str">
        <f>TEXT(NIgerian_Fintech[[#This Row],[TransactionDate]], "MM")</f>
        <v>04</v>
      </c>
      <c r="M5624" s="3" t="str">
        <f>TEXT(NIgerian_Fintech[[#This Row],[TransactionDate]], "tttt")</f>
        <v>Friday</v>
      </c>
      <c r="N5624" s="2" t="s">
        <v>16</v>
      </c>
    </row>
    <row r="5625" spans="1:14" ht="14.5" x14ac:dyDescent="0.35">
      <c r="A5625" s="2" t="s">
        <v>11280</v>
      </c>
      <c r="B5625" s="2" t="s">
        <v>11281</v>
      </c>
      <c r="C5625" s="2">
        <v>57</v>
      </c>
      <c r="D5625" s="2" t="s">
        <v>39</v>
      </c>
      <c r="E5625" s="2" t="s">
        <v>24</v>
      </c>
      <c r="F5625" s="2" t="s">
        <v>14</v>
      </c>
      <c r="G5625" s="2" t="s">
        <v>20</v>
      </c>
      <c r="H5625" s="7">
        <v>3698.58</v>
      </c>
      <c r="I5625" s="3">
        <v>45573</v>
      </c>
      <c r="J5625" s="3" t="str">
        <f>TEXT(NIgerian_Fintech[[#This Row],[TransactionDate]], "JJJJ")</f>
        <v>2024</v>
      </c>
      <c r="K5625" s="3" t="str">
        <f>TEXT(NIgerian_Fintech[[#This Row],[TransactionDate]], "MMMM")</f>
        <v>October</v>
      </c>
      <c r="L5625" s="3" t="str">
        <f>TEXT(NIgerian_Fintech[[#This Row],[TransactionDate]], "MM")</f>
        <v>10</v>
      </c>
      <c r="M5625" s="3" t="str">
        <f>TEXT(NIgerian_Fintech[[#This Row],[TransactionDate]], "tttt")</f>
        <v>Tuesday</v>
      </c>
      <c r="N5625" s="2" t="s">
        <v>16</v>
      </c>
    </row>
    <row r="5626" spans="1:14" ht="14.5" x14ac:dyDescent="0.35">
      <c r="A5626" s="2" t="s">
        <v>11282</v>
      </c>
      <c r="B5626" s="2" t="s">
        <v>11283</v>
      </c>
      <c r="C5626" s="2">
        <v>33</v>
      </c>
      <c r="D5626" s="2" t="s">
        <v>12</v>
      </c>
      <c r="E5626" s="2" t="s">
        <v>52</v>
      </c>
      <c r="F5626" s="2" t="s">
        <v>25</v>
      </c>
      <c r="G5626" s="2" t="s">
        <v>30</v>
      </c>
      <c r="H5626" s="7">
        <v>3308.18</v>
      </c>
      <c r="I5626" s="3">
        <v>45000</v>
      </c>
      <c r="J5626" s="3" t="str">
        <f>TEXT(NIgerian_Fintech[[#This Row],[TransactionDate]], "JJJJ")</f>
        <v>2023</v>
      </c>
      <c r="K5626" s="3" t="str">
        <f>TEXT(NIgerian_Fintech[[#This Row],[TransactionDate]], "MMMM")</f>
        <v>March</v>
      </c>
      <c r="L5626" s="3" t="str">
        <f>TEXT(NIgerian_Fintech[[#This Row],[TransactionDate]], "MM")</f>
        <v>03</v>
      </c>
      <c r="M5626" s="3" t="str">
        <f>TEXT(NIgerian_Fintech[[#This Row],[TransactionDate]], "tttt")</f>
        <v>Wednesday</v>
      </c>
      <c r="N5626" s="2" t="s">
        <v>21</v>
      </c>
    </row>
    <row r="5627" spans="1:14" ht="14.5" x14ac:dyDescent="0.35">
      <c r="A5627" s="2" t="s">
        <v>11284</v>
      </c>
      <c r="B5627" s="2" t="s">
        <v>11285</v>
      </c>
      <c r="C5627" s="2">
        <v>45</v>
      </c>
      <c r="D5627" s="2" t="s">
        <v>12</v>
      </c>
      <c r="E5627" s="2" t="s">
        <v>52</v>
      </c>
      <c r="F5627" s="2" t="s">
        <v>19</v>
      </c>
      <c r="G5627" s="2" t="s">
        <v>36</v>
      </c>
      <c r="H5627" s="7">
        <v>2585.0100000000002</v>
      </c>
      <c r="I5627" s="3">
        <v>45594</v>
      </c>
      <c r="J5627" s="3" t="str">
        <f>TEXT(NIgerian_Fintech[[#This Row],[TransactionDate]], "JJJJ")</f>
        <v>2024</v>
      </c>
      <c r="K5627" s="3" t="str">
        <f>TEXT(NIgerian_Fintech[[#This Row],[TransactionDate]], "MMMM")</f>
        <v>October</v>
      </c>
      <c r="L5627" s="3" t="str">
        <f>TEXT(NIgerian_Fintech[[#This Row],[TransactionDate]], "MM")</f>
        <v>10</v>
      </c>
      <c r="M5627" s="3" t="str">
        <f>TEXT(NIgerian_Fintech[[#This Row],[TransactionDate]], "tttt")</f>
        <v>Tuesday</v>
      </c>
      <c r="N5627" s="2" t="s">
        <v>69</v>
      </c>
    </row>
    <row r="5628" spans="1:14" ht="14.5" x14ac:dyDescent="0.35">
      <c r="A5628" s="2" t="s">
        <v>11286</v>
      </c>
      <c r="B5628" s="2" t="s">
        <v>11287</v>
      </c>
      <c r="C5628" s="2">
        <v>33</v>
      </c>
      <c r="D5628" s="2" t="s">
        <v>12</v>
      </c>
      <c r="E5628" s="2" t="s">
        <v>24</v>
      </c>
      <c r="F5628" s="2" t="s">
        <v>55</v>
      </c>
      <c r="G5628" s="2" t="s">
        <v>30</v>
      </c>
      <c r="H5628" s="7">
        <v>18898.439999999999</v>
      </c>
      <c r="I5628" s="3">
        <v>45653</v>
      </c>
      <c r="J5628" s="3" t="str">
        <f>TEXT(NIgerian_Fintech[[#This Row],[TransactionDate]], "JJJJ")</f>
        <v>2024</v>
      </c>
      <c r="K5628" s="3" t="str">
        <f>TEXT(NIgerian_Fintech[[#This Row],[TransactionDate]], "MMMM")</f>
        <v>December</v>
      </c>
      <c r="L5628" s="3" t="str">
        <f>TEXT(NIgerian_Fintech[[#This Row],[TransactionDate]], "MM")</f>
        <v>12</v>
      </c>
      <c r="M5628" s="3" t="str">
        <f>TEXT(NIgerian_Fintech[[#This Row],[TransactionDate]], "tttt")</f>
        <v>Friday</v>
      </c>
      <c r="N5628" s="2" t="s">
        <v>16</v>
      </c>
    </row>
    <row r="5629" spans="1:14" ht="14.5" x14ac:dyDescent="0.35">
      <c r="A5629" s="2" t="s">
        <v>11288</v>
      </c>
      <c r="B5629" s="2" t="s">
        <v>11289</v>
      </c>
      <c r="C5629" s="2">
        <v>21</v>
      </c>
      <c r="D5629" s="2" t="s">
        <v>39</v>
      </c>
      <c r="E5629" s="2" t="s">
        <v>64</v>
      </c>
      <c r="F5629" s="2" t="s">
        <v>49</v>
      </c>
      <c r="G5629" s="2" t="s">
        <v>30</v>
      </c>
      <c r="H5629" s="7">
        <v>25729.4</v>
      </c>
      <c r="I5629" s="3">
        <v>45280</v>
      </c>
      <c r="J5629" s="3" t="str">
        <f>TEXT(NIgerian_Fintech[[#This Row],[TransactionDate]], "JJJJ")</f>
        <v>2023</v>
      </c>
      <c r="K5629" s="3" t="str">
        <f>TEXT(NIgerian_Fintech[[#This Row],[TransactionDate]], "MMMM")</f>
        <v>December</v>
      </c>
      <c r="L5629" s="3" t="str">
        <f>TEXT(NIgerian_Fintech[[#This Row],[TransactionDate]], "MM")</f>
        <v>12</v>
      </c>
      <c r="M5629" s="3" t="str">
        <f>TEXT(NIgerian_Fintech[[#This Row],[TransactionDate]], "tttt")</f>
        <v>Wednesday</v>
      </c>
      <c r="N5629" s="2" t="s">
        <v>16</v>
      </c>
    </row>
    <row r="5630" spans="1:14" ht="14.5" x14ac:dyDescent="0.35">
      <c r="A5630" s="2" t="s">
        <v>11290</v>
      </c>
      <c r="B5630" s="2" t="s">
        <v>11291</v>
      </c>
      <c r="C5630" s="2">
        <v>62</v>
      </c>
      <c r="D5630" s="2" t="s">
        <v>39</v>
      </c>
      <c r="E5630" s="2" t="s">
        <v>52</v>
      </c>
      <c r="F5630" s="2" t="s">
        <v>35</v>
      </c>
      <c r="G5630" s="2" t="s">
        <v>20</v>
      </c>
      <c r="H5630" s="7">
        <v>12045.38</v>
      </c>
      <c r="I5630" s="3">
        <v>45200</v>
      </c>
      <c r="J5630" s="3" t="str">
        <f>TEXT(NIgerian_Fintech[[#This Row],[TransactionDate]], "JJJJ")</f>
        <v>2023</v>
      </c>
      <c r="K5630" s="3" t="str">
        <f>TEXT(NIgerian_Fintech[[#This Row],[TransactionDate]], "MMMM")</f>
        <v>October</v>
      </c>
      <c r="L5630" s="3" t="str">
        <f>TEXT(NIgerian_Fintech[[#This Row],[TransactionDate]], "MM")</f>
        <v>10</v>
      </c>
      <c r="M5630" s="3" t="str">
        <f>TEXT(NIgerian_Fintech[[#This Row],[TransactionDate]], "tttt")</f>
        <v>Sunday</v>
      </c>
      <c r="N5630" s="2" t="s">
        <v>16</v>
      </c>
    </row>
    <row r="5631" spans="1:14" ht="14.5" x14ac:dyDescent="0.35">
      <c r="A5631" s="2" t="s">
        <v>11292</v>
      </c>
      <c r="B5631" s="2" t="s">
        <v>11293</v>
      </c>
      <c r="C5631" s="2">
        <v>43</v>
      </c>
      <c r="D5631" s="2" t="s">
        <v>12</v>
      </c>
      <c r="E5631" s="2" t="s">
        <v>29</v>
      </c>
      <c r="F5631" s="2" t="s">
        <v>55</v>
      </c>
      <c r="G5631" s="2" t="s">
        <v>26</v>
      </c>
      <c r="H5631" s="7">
        <v>304.58999999999997</v>
      </c>
      <c r="I5631" s="3">
        <v>45205</v>
      </c>
      <c r="J5631" s="3" t="str">
        <f>TEXT(NIgerian_Fintech[[#This Row],[TransactionDate]], "JJJJ")</f>
        <v>2023</v>
      </c>
      <c r="K5631" s="3" t="str">
        <f>TEXT(NIgerian_Fintech[[#This Row],[TransactionDate]], "MMMM")</f>
        <v>October</v>
      </c>
      <c r="L5631" s="3" t="str">
        <f>TEXT(NIgerian_Fintech[[#This Row],[TransactionDate]], "MM")</f>
        <v>10</v>
      </c>
      <c r="M5631" s="3" t="str">
        <f>TEXT(NIgerian_Fintech[[#This Row],[TransactionDate]], "tttt")</f>
        <v>Friday</v>
      </c>
      <c r="N5631" s="2" t="s">
        <v>16</v>
      </c>
    </row>
    <row r="5632" spans="1:14" ht="14.5" x14ac:dyDescent="0.35">
      <c r="A5632" s="2" t="s">
        <v>11294</v>
      </c>
      <c r="B5632" s="2" t="s">
        <v>11295</v>
      </c>
      <c r="C5632" s="2">
        <v>45</v>
      </c>
      <c r="D5632" s="2" t="s">
        <v>39</v>
      </c>
      <c r="E5632" s="2" t="s">
        <v>64</v>
      </c>
      <c r="F5632" s="2" t="s">
        <v>19</v>
      </c>
      <c r="G5632" s="2" t="s">
        <v>30</v>
      </c>
      <c r="H5632" s="7">
        <v>15428.7</v>
      </c>
      <c r="I5632" s="3">
        <v>45586</v>
      </c>
      <c r="J5632" s="3" t="str">
        <f>TEXT(NIgerian_Fintech[[#This Row],[TransactionDate]], "JJJJ")</f>
        <v>2024</v>
      </c>
      <c r="K5632" s="3" t="str">
        <f>TEXT(NIgerian_Fintech[[#This Row],[TransactionDate]], "MMMM")</f>
        <v>October</v>
      </c>
      <c r="L5632" s="3" t="str">
        <f>TEXT(NIgerian_Fintech[[#This Row],[TransactionDate]], "MM")</f>
        <v>10</v>
      </c>
      <c r="M5632" s="3" t="str">
        <f>TEXT(NIgerian_Fintech[[#This Row],[TransactionDate]], "tttt")</f>
        <v>Monday</v>
      </c>
      <c r="N5632" s="2" t="s">
        <v>16</v>
      </c>
    </row>
    <row r="5633" spans="1:14" ht="14.5" x14ac:dyDescent="0.35">
      <c r="A5633" s="2" t="s">
        <v>11296</v>
      </c>
      <c r="B5633" s="2" t="s">
        <v>11297</v>
      </c>
      <c r="C5633" s="2">
        <v>49</v>
      </c>
      <c r="D5633" s="2" t="s">
        <v>12</v>
      </c>
      <c r="E5633" s="2" t="s">
        <v>13</v>
      </c>
      <c r="F5633" s="2" t="s">
        <v>35</v>
      </c>
      <c r="G5633" s="2" t="s">
        <v>26</v>
      </c>
      <c r="H5633" s="7">
        <v>7591.58</v>
      </c>
      <c r="I5633" s="3">
        <v>44957</v>
      </c>
      <c r="J5633" s="3" t="str">
        <f>TEXT(NIgerian_Fintech[[#This Row],[TransactionDate]], "JJJJ")</f>
        <v>2023</v>
      </c>
      <c r="K5633" s="3" t="str">
        <f>TEXT(NIgerian_Fintech[[#This Row],[TransactionDate]], "MMMM")</f>
        <v>January</v>
      </c>
      <c r="L5633" s="3" t="str">
        <f>TEXT(NIgerian_Fintech[[#This Row],[TransactionDate]], "MM")</f>
        <v>01</v>
      </c>
      <c r="M5633" s="3" t="str">
        <f>TEXT(NIgerian_Fintech[[#This Row],[TransactionDate]], "tttt")</f>
        <v>Tuesday</v>
      </c>
      <c r="N5633" s="2" t="s">
        <v>16</v>
      </c>
    </row>
    <row r="5634" spans="1:14" ht="14.5" x14ac:dyDescent="0.35">
      <c r="A5634" s="2" t="s">
        <v>11298</v>
      </c>
      <c r="B5634" s="2" t="s">
        <v>11299</v>
      </c>
      <c r="C5634" s="2">
        <v>62</v>
      </c>
      <c r="D5634" s="2" t="s">
        <v>12</v>
      </c>
      <c r="E5634" s="2" t="s">
        <v>52</v>
      </c>
      <c r="F5634" s="2" t="s">
        <v>49</v>
      </c>
      <c r="G5634" s="2" t="s">
        <v>15</v>
      </c>
      <c r="H5634" s="7">
        <v>14192.73</v>
      </c>
      <c r="I5634" s="3">
        <v>45452</v>
      </c>
      <c r="J5634" s="3" t="str">
        <f>TEXT(NIgerian_Fintech[[#This Row],[TransactionDate]], "JJJJ")</f>
        <v>2024</v>
      </c>
      <c r="K5634" s="3" t="str">
        <f>TEXT(NIgerian_Fintech[[#This Row],[TransactionDate]], "MMMM")</f>
        <v>June</v>
      </c>
      <c r="L5634" s="3" t="str">
        <f>TEXT(NIgerian_Fintech[[#This Row],[TransactionDate]], "MM")</f>
        <v>06</v>
      </c>
      <c r="M5634" s="3" t="str">
        <f>TEXT(NIgerian_Fintech[[#This Row],[TransactionDate]], "tttt")</f>
        <v>Sunday</v>
      </c>
      <c r="N5634" s="2" t="s">
        <v>16</v>
      </c>
    </row>
    <row r="5635" spans="1:14" ht="14.5" x14ac:dyDescent="0.35">
      <c r="A5635" s="2" t="s">
        <v>11300</v>
      </c>
      <c r="B5635" s="2" t="s">
        <v>11301</v>
      </c>
      <c r="C5635" s="2">
        <v>19</v>
      </c>
      <c r="D5635" s="2" t="s">
        <v>12</v>
      </c>
      <c r="E5635" s="2" t="s">
        <v>64</v>
      </c>
      <c r="F5635" s="2" t="s">
        <v>55</v>
      </c>
      <c r="G5635" s="2" t="s">
        <v>20</v>
      </c>
      <c r="H5635" s="7">
        <v>5750.77</v>
      </c>
      <c r="I5635" s="3">
        <v>45461</v>
      </c>
      <c r="J5635" s="3" t="str">
        <f>TEXT(NIgerian_Fintech[[#This Row],[TransactionDate]], "JJJJ")</f>
        <v>2024</v>
      </c>
      <c r="K5635" s="3" t="str">
        <f>TEXT(NIgerian_Fintech[[#This Row],[TransactionDate]], "MMMM")</f>
        <v>June</v>
      </c>
      <c r="L5635" s="3" t="str">
        <f>TEXT(NIgerian_Fintech[[#This Row],[TransactionDate]], "MM")</f>
        <v>06</v>
      </c>
      <c r="M5635" s="3" t="str">
        <f>TEXT(NIgerian_Fintech[[#This Row],[TransactionDate]], "tttt")</f>
        <v>Tuesday</v>
      </c>
      <c r="N5635" s="2" t="s">
        <v>16</v>
      </c>
    </row>
    <row r="5636" spans="1:14" ht="14.5" x14ac:dyDescent="0.35">
      <c r="A5636" s="2" t="s">
        <v>11302</v>
      </c>
      <c r="B5636" s="2" t="s">
        <v>11303</v>
      </c>
      <c r="C5636" s="2">
        <v>48</v>
      </c>
      <c r="D5636" s="2" t="s">
        <v>12</v>
      </c>
      <c r="E5636" s="2" t="s">
        <v>13</v>
      </c>
      <c r="F5636" s="2" t="s">
        <v>25</v>
      </c>
      <c r="G5636" s="2" t="s">
        <v>36</v>
      </c>
      <c r="H5636" s="7">
        <v>421.58</v>
      </c>
      <c r="I5636" s="3">
        <v>45436</v>
      </c>
      <c r="J5636" s="3" t="str">
        <f>TEXT(NIgerian_Fintech[[#This Row],[TransactionDate]], "JJJJ")</f>
        <v>2024</v>
      </c>
      <c r="K5636" s="3" t="str">
        <f>TEXT(NIgerian_Fintech[[#This Row],[TransactionDate]], "MMMM")</f>
        <v>May</v>
      </c>
      <c r="L5636" s="3" t="str">
        <f>TEXT(NIgerian_Fintech[[#This Row],[TransactionDate]], "MM")</f>
        <v>05</v>
      </c>
      <c r="M5636" s="3" t="str">
        <f>TEXT(NIgerian_Fintech[[#This Row],[TransactionDate]], "tttt")</f>
        <v>Friday</v>
      </c>
      <c r="N5636" s="2" t="s">
        <v>69</v>
      </c>
    </row>
    <row r="5637" spans="1:14" ht="14.5" x14ac:dyDescent="0.35">
      <c r="A5637" s="2" t="s">
        <v>11304</v>
      </c>
      <c r="B5637" s="2" t="s">
        <v>11305</v>
      </c>
      <c r="C5637" s="2">
        <v>20</v>
      </c>
      <c r="D5637" s="2" t="s">
        <v>12</v>
      </c>
      <c r="E5637" s="2" t="s">
        <v>52</v>
      </c>
      <c r="F5637" s="2" t="s">
        <v>14</v>
      </c>
      <c r="G5637" s="2" t="s">
        <v>30</v>
      </c>
      <c r="H5637" s="7">
        <v>11449.02</v>
      </c>
      <c r="I5637" s="3">
        <v>45440</v>
      </c>
      <c r="J5637" s="3" t="str">
        <f>TEXT(NIgerian_Fintech[[#This Row],[TransactionDate]], "JJJJ")</f>
        <v>2024</v>
      </c>
      <c r="K5637" s="3" t="str">
        <f>TEXT(NIgerian_Fintech[[#This Row],[TransactionDate]], "MMMM")</f>
        <v>May</v>
      </c>
      <c r="L5637" s="3" t="str">
        <f>TEXT(NIgerian_Fintech[[#This Row],[TransactionDate]], "MM")</f>
        <v>05</v>
      </c>
      <c r="M5637" s="3" t="str">
        <f>TEXT(NIgerian_Fintech[[#This Row],[TransactionDate]], "tttt")</f>
        <v>Tuesday</v>
      </c>
      <c r="N5637" s="2" t="s">
        <v>16</v>
      </c>
    </row>
    <row r="5638" spans="1:14" ht="14.5" x14ac:dyDescent="0.35">
      <c r="A5638" s="2" t="s">
        <v>11306</v>
      </c>
      <c r="B5638" s="2" t="s">
        <v>11307</v>
      </c>
      <c r="C5638" s="2">
        <v>25</v>
      </c>
      <c r="D5638" s="2" t="s">
        <v>39</v>
      </c>
      <c r="E5638" s="2" t="s">
        <v>13</v>
      </c>
      <c r="F5638" s="2" t="s">
        <v>14</v>
      </c>
      <c r="G5638" s="2" t="s">
        <v>26</v>
      </c>
      <c r="H5638" s="7">
        <v>5872.18</v>
      </c>
      <c r="I5638" s="3">
        <v>45104</v>
      </c>
      <c r="J5638" s="3" t="str">
        <f>TEXT(NIgerian_Fintech[[#This Row],[TransactionDate]], "JJJJ")</f>
        <v>2023</v>
      </c>
      <c r="K5638" s="3" t="str">
        <f>TEXT(NIgerian_Fintech[[#This Row],[TransactionDate]], "MMMM")</f>
        <v>June</v>
      </c>
      <c r="L5638" s="3" t="str">
        <f>TEXT(NIgerian_Fintech[[#This Row],[TransactionDate]], "MM")</f>
        <v>06</v>
      </c>
      <c r="M5638" s="3" t="str">
        <f>TEXT(NIgerian_Fintech[[#This Row],[TransactionDate]], "tttt")</f>
        <v>Tuesday</v>
      </c>
      <c r="N5638" s="2" t="s">
        <v>16</v>
      </c>
    </row>
    <row r="5639" spans="1:14" ht="14.5" x14ac:dyDescent="0.35">
      <c r="A5639" s="2" t="s">
        <v>11308</v>
      </c>
      <c r="B5639" s="2" t="s">
        <v>11309</v>
      </c>
      <c r="C5639" s="2">
        <v>41</v>
      </c>
      <c r="D5639" s="2" t="s">
        <v>39</v>
      </c>
      <c r="E5639" s="2" t="s">
        <v>93</v>
      </c>
      <c r="F5639" s="2" t="s">
        <v>19</v>
      </c>
      <c r="G5639" s="2" t="s">
        <v>30</v>
      </c>
      <c r="H5639" s="7">
        <v>20718.189999999999</v>
      </c>
      <c r="I5639" s="3">
        <v>45255</v>
      </c>
      <c r="J5639" s="3" t="str">
        <f>TEXT(NIgerian_Fintech[[#This Row],[TransactionDate]], "JJJJ")</f>
        <v>2023</v>
      </c>
      <c r="K5639" s="3" t="str">
        <f>TEXT(NIgerian_Fintech[[#This Row],[TransactionDate]], "MMMM")</f>
        <v>November</v>
      </c>
      <c r="L5639" s="3" t="str">
        <f>TEXT(NIgerian_Fintech[[#This Row],[TransactionDate]], "MM")</f>
        <v>11</v>
      </c>
      <c r="M5639" s="3" t="str">
        <f>TEXT(NIgerian_Fintech[[#This Row],[TransactionDate]], "tttt")</f>
        <v>Saturday</v>
      </c>
      <c r="N5639" s="2" t="s">
        <v>21</v>
      </c>
    </row>
    <row r="5640" spans="1:14" ht="14.5" x14ac:dyDescent="0.35">
      <c r="A5640" s="2" t="s">
        <v>11310</v>
      </c>
      <c r="B5640" s="2" t="s">
        <v>11311</v>
      </c>
      <c r="C5640" s="2">
        <v>32</v>
      </c>
      <c r="D5640" s="2" t="s">
        <v>39</v>
      </c>
      <c r="E5640" s="2" t="s">
        <v>52</v>
      </c>
      <c r="F5640" s="2" t="s">
        <v>49</v>
      </c>
      <c r="G5640" s="2" t="s">
        <v>20</v>
      </c>
      <c r="H5640" s="7">
        <v>13399.37</v>
      </c>
      <c r="I5640" s="3">
        <v>45497</v>
      </c>
      <c r="J5640" s="3" t="str">
        <f>TEXT(NIgerian_Fintech[[#This Row],[TransactionDate]], "JJJJ")</f>
        <v>2024</v>
      </c>
      <c r="K5640" s="3" t="str">
        <f>TEXT(NIgerian_Fintech[[#This Row],[TransactionDate]], "MMMM")</f>
        <v>July</v>
      </c>
      <c r="L5640" s="3" t="str">
        <f>TEXT(NIgerian_Fintech[[#This Row],[TransactionDate]], "MM")</f>
        <v>07</v>
      </c>
      <c r="M5640" s="3" t="str">
        <f>TEXT(NIgerian_Fintech[[#This Row],[TransactionDate]], "tttt")</f>
        <v>Wednesday</v>
      </c>
      <c r="N5640" s="2" t="s">
        <v>16</v>
      </c>
    </row>
    <row r="5641" spans="1:14" ht="14.5" x14ac:dyDescent="0.35">
      <c r="A5641" s="2" t="s">
        <v>11312</v>
      </c>
      <c r="B5641" s="2" t="s">
        <v>11313</v>
      </c>
      <c r="C5641" s="2">
        <v>60</v>
      </c>
      <c r="D5641" s="2" t="s">
        <v>39</v>
      </c>
      <c r="E5641" s="2" t="s">
        <v>93</v>
      </c>
      <c r="F5641" s="2" t="s">
        <v>49</v>
      </c>
      <c r="G5641" s="2" t="s">
        <v>36</v>
      </c>
      <c r="H5641" s="7">
        <v>4456.03</v>
      </c>
      <c r="I5641" s="3">
        <v>45614</v>
      </c>
      <c r="J5641" s="3" t="str">
        <f>TEXT(NIgerian_Fintech[[#This Row],[TransactionDate]], "JJJJ")</f>
        <v>2024</v>
      </c>
      <c r="K5641" s="3" t="str">
        <f>TEXT(NIgerian_Fintech[[#This Row],[TransactionDate]], "MMMM")</f>
        <v>November</v>
      </c>
      <c r="L5641" s="3" t="str">
        <f>TEXT(NIgerian_Fintech[[#This Row],[TransactionDate]], "MM")</f>
        <v>11</v>
      </c>
      <c r="M5641" s="3" t="str">
        <f>TEXT(NIgerian_Fintech[[#This Row],[TransactionDate]], "tttt")</f>
        <v>Monday</v>
      </c>
      <c r="N5641" s="2" t="s">
        <v>21</v>
      </c>
    </row>
    <row r="5642" spans="1:14" ht="14.5" x14ac:dyDescent="0.35">
      <c r="A5642" s="2" t="s">
        <v>11314</v>
      </c>
      <c r="B5642" s="2" t="s">
        <v>11315</v>
      </c>
      <c r="C5642" s="2">
        <v>48</v>
      </c>
      <c r="D5642" s="2" t="s">
        <v>12</v>
      </c>
      <c r="E5642" s="2" t="s">
        <v>74</v>
      </c>
      <c r="F5642" s="2" t="s">
        <v>14</v>
      </c>
      <c r="G5642" s="2" t="s">
        <v>15</v>
      </c>
      <c r="H5642" s="7">
        <v>12876.51</v>
      </c>
      <c r="I5642" s="3">
        <v>45098</v>
      </c>
      <c r="J5642" s="3" t="str">
        <f>TEXT(NIgerian_Fintech[[#This Row],[TransactionDate]], "JJJJ")</f>
        <v>2023</v>
      </c>
      <c r="K5642" s="3" t="str">
        <f>TEXT(NIgerian_Fintech[[#This Row],[TransactionDate]], "MMMM")</f>
        <v>June</v>
      </c>
      <c r="L5642" s="3" t="str">
        <f>TEXT(NIgerian_Fintech[[#This Row],[TransactionDate]], "MM")</f>
        <v>06</v>
      </c>
      <c r="M5642" s="3" t="str">
        <f>TEXT(NIgerian_Fintech[[#This Row],[TransactionDate]], "tttt")</f>
        <v>Wednesday</v>
      </c>
      <c r="N5642" s="2" t="s">
        <v>16</v>
      </c>
    </row>
    <row r="5643" spans="1:14" ht="14.5" x14ac:dyDescent="0.35">
      <c r="A5643" s="2" t="s">
        <v>11316</v>
      </c>
      <c r="B5643" s="2" t="s">
        <v>11317</v>
      </c>
      <c r="C5643" s="2">
        <v>26</v>
      </c>
      <c r="D5643" s="2" t="s">
        <v>12</v>
      </c>
      <c r="E5643" s="2" t="s">
        <v>74</v>
      </c>
      <c r="F5643" s="2" t="s">
        <v>55</v>
      </c>
      <c r="G5643" s="2" t="s">
        <v>15</v>
      </c>
      <c r="H5643" s="7">
        <v>6836.1</v>
      </c>
      <c r="I5643" s="3">
        <v>45322</v>
      </c>
      <c r="J5643" s="3" t="str">
        <f>TEXT(NIgerian_Fintech[[#This Row],[TransactionDate]], "JJJJ")</f>
        <v>2024</v>
      </c>
      <c r="K5643" s="3" t="str">
        <f>TEXT(NIgerian_Fintech[[#This Row],[TransactionDate]], "MMMM")</f>
        <v>January</v>
      </c>
      <c r="L5643" s="3" t="str">
        <f>TEXT(NIgerian_Fintech[[#This Row],[TransactionDate]], "MM")</f>
        <v>01</v>
      </c>
      <c r="M5643" s="3" t="str">
        <f>TEXT(NIgerian_Fintech[[#This Row],[TransactionDate]], "tttt")</f>
        <v>Wednesday</v>
      </c>
      <c r="N5643" s="2" t="s">
        <v>69</v>
      </c>
    </row>
    <row r="5644" spans="1:14" ht="14.5" x14ac:dyDescent="0.35">
      <c r="A5644" s="2" t="s">
        <v>11318</v>
      </c>
      <c r="B5644" s="2" t="s">
        <v>11319</v>
      </c>
      <c r="C5644" s="2">
        <v>56</v>
      </c>
      <c r="D5644" s="2" t="s">
        <v>39</v>
      </c>
      <c r="E5644" s="2" t="s">
        <v>64</v>
      </c>
      <c r="F5644" s="2" t="s">
        <v>49</v>
      </c>
      <c r="G5644" s="2" t="s">
        <v>26</v>
      </c>
      <c r="H5644" s="7">
        <v>2224.4899999999998</v>
      </c>
      <c r="I5644" s="3">
        <v>45521</v>
      </c>
      <c r="J5644" s="3" t="str">
        <f>TEXT(NIgerian_Fintech[[#This Row],[TransactionDate]], "JJJJ")</f>
        <v>2024</v>
      </c>
      <c r="K5644" s="3" t="str">
        <f>TEXT(NIgerian_Fintech[[#This Row],[TransactionDate]], "MMMM")</f>
        <v>August</v>
      </c>
      <c r="L5644" s="3" t="str">
        <f>TEXT(NIgerian_Fintech[[#This Row],[TransactionDate]], "MM")</f>
        <v>08</v>
      </c>
      <c r="M5644" s="3" t="str">
        <f>TEXT(NIgerian_Fintech[[#This Row],[TransactionDate]], "tttt")</f>
        <v>Saturday</v>
      </c>
      <c r="N5644" s="2" t="s">
        <v>69</v>
      </c>
    </row>
    <row r="5645" spans="1:14" ht="14.5" x14ac:dyDescent="0.35">
      <c r="A5645" s="2" t="s">
        <v>11320</v>
      </c>
      <c r="B5645" s="2" t="s">
        <v>11321</v>
      </c>
      <c r="C5645" s="2">
        <v>62</v>
      </c>
      <c r="D5645" s="2" t="s">
        <v>39</v>
      </c>
      <c r="E5645" s="2" t="s">
        <v>42</v>
      </c>
      <c r="F5645" s="2" t="s">
        <v>25</v>
      </c>
      <c r="G5645" s="2" t="s">
        <v>15</v>
      </c>
      <c r="H5645" s="7">
        <v>5445.31</v>
      </c>
      <c r="I5645" s="3">
        <v>44961</v>
      </c>
      <c r="J5645" s="3" t="str">
        <f>TEXT(NIgerian_Fintech[[#This Row],[TransactionDate]], "JJJJ")</f>
        <v>2023</v>
      </c>
      <c r="K5645" s="3" t="str">
        <f>TEXT(NIgerian_Fintech[[#This Row],[TransactionDate]], "MMMM")</f>
        <v>February</v>
      </c>
      <c r="L5645" s="3" t="str">
        <f>TEXT(NIgerian_Fintech[[#This Row],[TransactionDate]], "MM")</f>
        <v>02</v>
      </c>
      <c r="M5645" s="3" t="str">
        <f>TEXT(NIgerian_Fintech[[#This Row],[TransactionDate]], "tttt")</f>
        <v>Saturday</v>
      </c>
      <c r="N5645" s="2" t="s">
        <v>16</v>
      </c>
    </row>
    <row r="5646" spans="1:14" ht="14.5" x14ac:dyDescent="0.35">
      <c r="A5646" s="2" t="s">
        <v>11322</v>
      </c>
      <c r="B5646" s="2" t="s">
        <v>11323</v>
      </c>
      <c r="C5646" s="2">
        <v>19</v>
      </c>
      <c r="D5646" s="2" t="s">
        <v>12</v>
      </c>
      <c r="E5646" s="2" t="s">
        <v>93</v>
      </c>
      <c r="F5646" s="2" t="s">
        <v>25</v>
      </c>
      <c r="G5646" s="2" t="s">
        <v>26</v>
      </c>
      <c r="H5646" s="7">
        <v>2517.52</v>
      </c>
      <c r="I5646" s="3">
        <v>45223</v>
      </c>
      <c r="J5646" s="3" t="str">
        <f>TEXT(NIgerian_Fintech[[#This Row],[TransactionDate]], "JJJJ")</f>
        <v>2023</v>
      </c>
      <c r="K5646" s="3" t="str">
        <f>TEXT(NIgerian_Fintech[[#This Row],[TransactionDate]], "MMMM")</f>
        <v>October</v>
      </c>
      <c r="L5646" s="3" t="str">
        <f>TEXT(NIgerian_Fintech[[#This Row],[TransactionDate]], "MM")</f>
        <v>10</v>
      </c>
      <c r="M5646" s="3" t="str">
        <f>TEXT(NIgerian_Fintech[[#This Row],[TransactionDate]], "tttt")</f>
        <v>Tuesday</v>
      </c>
      <c r="N5646" s="2" t="s">
        <v>16</v>
      </c>
    </row>
    <row r="5647" spans="1:14" ht="14.5" x14ac:dyDescent="0.35">
      <c r="A5647" s="2" t="s">
        <v>11324</v>
      </c>
      <c r="B5647" s="2" t="s">
        <v>11325</v>
      </c>
      <c r="C5647" s="2">
        <v>25</v>
      </c>
      <c r="D5647" s="2" t="s">
        <v>12</v>
      </c>
      <c r="E5647" s="2" t="s">
        <v>93</v>
      </c>
      <c r="F5647" s="2" t="s">
        <v>49</v>
      </c>
      <c r="G5647" s="2" t="s">
        <v>36</v>
      </c>
      <c r="H5647" s="7">
        <v>49.89</v>
      </c>
      <c r="I5647" s="3">
        <v>45395</v>
      </c>
      <c r="J5647" s="3" t="str">
        <f>TEXT(NIgerian_Fintech[[#This Row],[TransactionDate]], "JJJJ")</f>
        <v>2024</v>
      </c>
      <c r="K5647" s="3" t="str">
        <f>TEXT(NIgerian_Fintech[[#This Row],[TransactionDate]], "MMMM")</f>
        <v>April</v>
      </c>
      <c r="L5647" s="3" t="str">
        <f>TEXT(NIgerian_Fintech[[#This Row],[TransactionDate]], "MM")</f>
        <v>04</v>
      </c>
      <c r="M5647" s="3" t="str">
        <f>TEXT(NIgerian_Fintech[[#This Row],[TransactionDate]], "tttt")</f>
        <v>Saturday</v>
      </c>
      <c r="N5647" s="2" t="s">
        <v>16</v>
      </c>
    </row>
    <row r="5648" spans="1:14" ht="14.5" x14ac:dyDescent="0.35">
      <c r="A5648" s="2" t="s">
        <v>11326</v>
      </c>
      <c r="B5648" s="2" t="s">
        <v>11327</v>
      </c>
      <c r="C5648" s="2">
        <v>24</v>
      </c>
      <c r="D5648" s="2" t="s">
        <v>12</v>
      </c>
      <c r="E5648" s="2" t="s">
        <v>74</v>
      </c>
      <c r="F5648" s="2" t="s">
        <v>49</v>
      </c>
      <c r="G5648" s="2" t="s">
        <v>30</v>
      </c>
      <c r="H5648" s="7">
        <v>2834.19</v>
      </c>
      <c r="I5648" s="3">
        <v>45421</v>
      </c>
      <c r="J5648" s="3" t="str">
        <f>TEXT(NIgerian_Fintech[[#This Row],[TransactionDate]], "JJJJ")</f>
        <v>2024</v>
      </c>
      <c r="K5648" s="3" t="str">
        <f>TEXT(NIgerian_Fintech[[#This Row],[TransactionDate]], "MMMM")</f>
        <v>May</v>
      </c>
      <c r="L5648" s="3" t="str">
        <f>TEXT(NIgerian_Fintech[[#This Row],[TransactionDate]], "MM")</f>
        <v>05</v>
      </c>
      <c r="M5648" s="3" t="str">
        <f>TEXT(NIgerian_Fintech[[#This Row],[TransactionDate]], "tttt")</f>
        <v>Thursday</v>
      </c>
      <c r="N5648" s="2" t="s">
        <v>16</v>
      </c>
    </row>
    <row r="5649" spans="1:14" ht="14.5" x14ac:dyDescent="0.35">
      <c r="A5649" s="2" t="s">
        <v>11328</v>
      </c>
      <c r="B5649" s="2" t="s">
        <v>11329</v>
      </c>
      <c r="C5649" s="2">
        <v>61</v>
      </c>
      <c r="D5649" s="2" t="s">
        <v>39</v>
      </c>
      <c r="E5649" s="2" t="s">
        <v>93</v>
      </c>
      <c r="F5649" s="2" t="s">
        <v>14</v>
      </c>
      <c r="G5649" s="2" t="s">
        <v>20</v>
      </c>
      <c r="H5649" s="7">
        <v>2351.17</v>
      </c>
      <c r="I5649" s="3">
        <v>45548</v>
      </c>
      <c r="J5649" s="3" t="str">
        <f>TEXT(NIgerian_Fintech[[#This Row],[TransactionDate]], "JJJJ")</f>
        <v>2024</v>
      </c>
      <c r="K5649" s="3" t="str">
        <f>TEXT(NIgerian_Fintech[[#This Row],[TransactionDate]], "MMMM")</f>
        <v>September</v>
      </c>
      <c r="L5649" s="3" t="str">
        <f>TEXT(NIgerian_Fintech[[#This Row],[TransactionDate]], "MM")</f>
        <v>09</v>
      </c>
      <c r="M5649" s="3" t="str">
        <f>TEXT(NIgerian_Fintech[[#This Row],[TransactionDate]], "tttt")</f>
        <v>Friday</v>
      </c>
      <c r="N5649" s="2" t="s">
        <v>16</v>
      </c>
    </row>
    <row r="5650" spans="1:14" ht="14.5" x14ac:dyDescent="0.35">
      <c r="A5650" s="2" t="s">
        <v>11330</v>
      </c>
      <c r="B5650" s="2" t="s">
        <v>11331</v>
      </c>
      <c r="C5650" s="2">
        <v>56</v>
      </c>
      <c r="D5650" s="2" t="s">
        <v>12</v>
      </c>
      <c r="E5650" s="2" t="s">
        <v>42</v>
      </c>
      <c r="F5650" s="2" t="s">
        <v>19</v>
      </c>
      <c r="G5650" s="2" t="s">
        <v>36</v>
      </c>
      <c r="H5650" s="7">
        <v>43.46</v>
      </c>
      <c r="I5650" s="3">
        <v>45161</v>
      </c>
      <c r="J5650" s="3" t="str">
        <f>TEXT(NIgerian_Fintech[[#This Row],[TransactionDate]], "JJJJ")</f>
        <v>2023</v>
      </c>
      <c r="K5650" s="3" t="str">
        <f>TEXT(NIgerian_Fintech[[#This Row],[TransactionDate]], "MMMM")</f>
        <v>August</v>
      </c>
      <c r="L5650" s="3" t="str">
        <f>TEXT(NIgerian_Fintech[[#This Row],[TransactionDate]], "MM")</f>
        <v>08</v>
      </c>
      <c r="M5650" s="3" t="str">
        <f>TEXT(NIgerian_Fintech[[#This Row],[TransactionDate]], "tttt")</f>
        <v>Wednesday</v>
      </c>
      <c r="N5650" s="2" t="s">
        <v>16</v>
      </c>
    </row>
    <row r="5651" spans="1:14" ht="14.5" x14ac:dyDescent="0.35">
      <c r="A5651" s="2" t="s">
        <v>11332</v>
      </c>
      <c r="B5651" s="2" t="s">
        <v>11333</v>
      </c>
      <c r="C5651" s="2">
        <v>59</v>
      </c>
      <c r="D5651" s="2" t="s">
        <v>12</v>
      </c>
      <c r="E5651" s="2" t="s">
        <v>24</v>
      </c>
      <c r="F5651" s="2" t="s">
        <v>14</v>
      </c>
      <c r="G5651" s="2" t="s">
        <v>36</v>
      </c>
      <c r="H5651" s="7">
        <v>15321.31</v>
      </c>
      <c r="I5651" s="3">
        <v>44965</v>
      </c>
      <c r="J5651" s="3" t="str">
        <f>TEXT(NIgerian_Fintech[[#This Row],[TransactionDate]], "JJJJ")</f>
        <v>2023</v>
      </c>
      <c r="K5651" s="3" t="str">
        <f>TEXT(NIgerian_Fintech[[#This Row],[TransactionDate]], "MMMM")</f>
        <v>February</v>
      </c>
      <c r="L5651" s="3" t="str">
        <f>TEXT(NIgerian_Fintech[[#This Row],[TransactionDate]], "MM")</f>
        <v>02</v>
      </c>
      <c r="M5651" s="3" t="str">
        <f>TEXT(NIgerian_Fintech[[#This Row],[TransactionDate]], "tttt")</f>
        <v>Wednesday</v>
      </c>
      <c r="N5651" s="2" t="s">
        <v>16</v>
      </c>
    </row>
    <row r="5652" spans="1:14" ht="14.5" x14ac:dyDescent="0.35">
      <c r="A5652" s="2" t="s">
        <v>11334</v>
      </c>
      <c r="B5652" s="2" t="s">
        <v>11335</v>
      </c>
      <c r="C5652" s="2">
        <v>33</v>
      </c>
      <c r="D5652" s="2" t="s">
        <v>39</v>
      </c>
      <c r="E5652" s="2" t="s">
        <v>13</v>
      </c>
      <c r="F5652" s="2" t="s">
        <v>19</v>
      </c>
      <c r="G5652" s="2" t="s">
        <v>15</v>
      </c>
      <c r="H5652" s="7">
        <v>801.1</v>
      </c>
      <c r="I5652" s="3">
        <v>45145</v>
      </c>
      <c r="J5652" s="3" t="str">
        <f>TEXT(NIgerian_Fintech[[#This Row],[TransactionDate]], "JJJJ")</f>
        <v>2023</v>
      </c>
      <c r="K5652" s="3" t="str">
        <f>TEXT(NIgerian_Fintech[[#This Row],[TransactionDate]], "MMMM")</f>
        <v>August</v>
      </c>
      <c r="L5652" s="3" t="str">
        <f>TEXT(NIgerian_Fintech[[#This Row],[TransactionDate]], "MM")</f>
        <v>08</v>
      </c>
      <c r="M5652" s="3" t="str">
        <f>TEXT(NIgerian_Fintech[[#This Row],[TransactionDate]], "tttt")</f>
        <v>Monday</v>
      </c>
      <c r="N5652" s="2" t="s">
        <v>16</v>
      </c>
    </row>
    <row r="5653" spans="1:14" ht="14.5" x14ac:dyDescent="0.35">
      <c r="A5653" s="2" t="s">
        <v>11336</v>
      </c>
      <c r="B5653" s="2" t="s">
        <v>11337</v>
      </c>
      <c r="C5653" s="2">
        <v>52</v>
      </c>
      <c r="D5653" s="2" t="s">
        <v>39</v>
      </c>
      <c r="E5653" s="2" t="s">
        <v>13</v>
      </c>
      <c r="F5653" s="2" t="s">
        <v>25</v>
      </c>
      <c r="G5653" s="2" t="s">
        <v>15</v>
      </c>
      <c r="H5653" s="7">
        <v>5961.28</v>
      </c>
      <c r="I5653" s="3">
        <v>45143</v>
      </c>
      <c r="J5653" s="3" t="str">
        <f>TEXT(NIgerian_Fintech[[#This Row],[TransactionDate]], "JJJJ")</f>
        <v>2023</v>
      </c>
      <c r="K5653" s="3" t="str">
        <f>TEXT(NIgerian_Fintech[[#This Row],[TransactionDate]], "MMMM")</f>
        <v>August</v>
      </c>
      <c r="L5653" s="3" t="str">
        <f>TEXT(NIgerian_Fintech[[#This Row],[TransactionDate]], "MM")</f>
        <v>08</v>
      </c>
      <c r="M5653" s="3" t="str">
        <f>TEXT(NIgerian_Fintech[[#This Row],[TransactionDate]], "tttt")</f>
        <v>Saturday</v>
      </c>
      <c r="N5653" s="2" t="s">
        <v>16</v>
      </c>
    </row>
    <row r="5654" spans="1:14" ht="14.5" x14ac:dyDescent="0.35">
      <c r="A5654" s="2" t="s">
        <v>11338</v>
      </c>
      <c r="B5654" s="2" t="s">
        <v>11339</v>
      </c>
      <c r="C5654" s="2">
        <v>47</v>
      </c>
      <c r="D5654" s="2" t="s">
        <v>39</v>
      </c>
      <c r="E5654" s="2" t="s">
        <v>42</v>
      </c>
      <c r="F5654" s="2" t="s">
        <v>19</v>
      </c>
      <c r="G5654" s="2" t="s">
        <v>20</v>
      </c>
      <c r="H5654" s="7">
        <v>5410.84</v>
      </c>
      <c r="I5654" s="3">
        <v>45632</v>
      </c>
      <c r="J5654" s="3" t="str">
        <f>TEXT(NIgerian_Fintech[[#This Row],[TransactionDate]], "JJJJ")</f>
        <v>2024</v>
      </c>
      <c r="K5654" s="3" t="str">
        <f>TEXT(NIgerian_Fintech[[#This Row],[TransactionDate]], "MMMM")</f>
        <v>December</v>
      </c>
      <c r="L5654" s="3" t="str">
        <f>TEXT(NIgerian_Fintech[[#This Row],[TransactionDate]], "MM")</f>
        <v>12</v>
      </c>
      <c r="M5654" s="3" t="str">
        <f>TEXT(NIgerian_Fintech[[#This Row],[TransactionDate]], "tttt")</f>
        <v>Friday</v>
      </c>
      <c r="N5654" s="2" t="s">
        <v>16</v>
      </c>
    </row>
    <row r="5655" spans="1:14" ht="14.5" x14ac:dyDescent="0.35">
      <c r="A5655" s="2" t="s">
        <v>11340</v>
      </c>
      <c r="B5655" s="2" t="s">
        <v>11341</v>
      </c>
      <c r="C5655" s="2">
        <v>27</v>
      </c>
      <c r="D5655" s="2" t="s">
        <v>12</v>
      </c>
      <c r="E5655" s="2" t="s">
        <v>93</v>
      </c>
      <c r="F5655" s="2" t="s">
        <v>14</v>
      </c>
      <c r="G5655" s="2" t="s">
        <v>30</v>
      </c>
      <c r="H5655" s="7">
        <v>2001.7</v>
      </c>
      <c r="I5655" s="3">
        <v>45601</v>
      </c>
      <c r="J5655" s="3" t="str">
        <f>TEXT(NIgerian_Fintech[[#This Row],[TransactionDate]], "JJJJ")</f>
        <v>2024</v>
      </c>
      <c r="K5655" s="3" t="str">
        <f>TEXT(NIgerian_Fintech[[#This Row],[TransactionDate]], "MMMM")</f>
        <v>November</v>
      </c>
      <c r="L5655" s="3" t="str">
        <f>TEXT(NIgerian_Fintech[[#This Row],[TransactionDate]], "MM")</f>
        <v>11</v>
      </c>
      <c r="M5655" s="3" t="str">
        <f>TEXT(NIgerian_Fintech[[#This Row],[TransactionDate]], "tttt")</f>
        <v>Tuesday</v>
      </c>
      <c r="N5655" s="2" t="s">
        <v>69</v>
      </c>
    </row>
    <row r="5656" spans="1:14" ht="14.5" x14ac:dyDescent="0.35">
      <c r="A5656" s="2" t="s">
        <v>11342</v>
      </c>
      <c r="B5656" s="2" t="s">
        <v>11343</v>
      </c>
      <c r="C5656" s="2">
        <v>55</v>
      </c>
      <c r="D5656" s="2" t="s">
        <v>12</v>
      </c>
      <c r="E5656" s="2" t="s">
        <v>93</v>
      </c>
      <c r="F5656" s="2" t="s">
        <v>49</v>
      </c>
      <c r="G5656" s="2" t="s">
        <v>36</v>
      </c>
      <c r="H5656" s="7">
        <v>34072.71</v>
      </c>
      <c r="I5656" s="3">
        <v>45554</v>
      </c>
      <c r="J5656" s="3" t="str">
        <f>TEXT(NIgerian_Fintech[[#This Row],[TransactionDate]], "JJJJ")</f>
        <v>2024</v>
      </c>
      <c r="K5656" s="3" t="str">
        <f>TEXT(NIgerian_Fintech[[#This Row],[TransactionDate]], "MMMM")</f>
        <v>September</v>
      </c>
      <c r="L5656" s="3" t="str">
        <f>TEXT(NIgerian_Fintech[[#This Row],[TransactionDate]], "MM")</f>
        <v>09</v>
      </c>
      <c r="M5656" s="3" t="str">
        <f>TEXT(NIgerian_Fintech[[#This Row],[TransactionDate]], "tttt")</f>
        <v>Thursday</v>
      </c>
      <c r="N5656" s="2" t="s">
        <v>16</v>
      </c>
    </row>
    <row r="5657" spans="1:14" ht="14.5" x14ac:dyDescent="0.35">
      <c r="A5657" s="2" t="s">
        <v>11344</v>
      </c>
      <c r="B5657" s="2" t="s">
        <v>11345</v>
      </c>
      <c r="C5657" s="2">
        <v>35</v>
      </c>
      <c r="D5657" s="2" t="s">
        <v>39</v>
      </c>
      <c r="E5657" s="2" t="s">
        <v>93</v>
      </c>
      <c r="F5657" s="2" t="s">
        <v>19</v>
      </c>
      <c r="G5657" s="2" t="s">
        <v>15</v>
      </c>
      <c r="H5657" s="7">
        <v>9256.69</v>
      </c>
      <c r="I5657" s="3">
        <v>45599</v>
      </c>
      <c r="J5657" s="3" t="str">
        <f>TEXT(NIgerian_Fintech[[#This Row],[TransactionDate]], "JJJJ")</f>
        <v>2024</v>
      </c>
      <c r="K5657" s="3" t="str">
        <f>TEXT(NIgerian_Fintech[[#This Row],[TransactionDate]], "MMMM")</f>
        <v>November</v>
      </c>
      <c r="L5657" s="3" t="str">
        <f>TEXT(NIgerian_Fintech[[#This Row],[TransactionDate]], "MM")</f>
        <v>11</v>
      </c>
      <c r="M5657" s="3" t="str">
        <f>TEXT(NIgerian_Fintech[[#This Row],[TransactionDate]], "tttt")</f>
        <v>Sunday</v>
      </c>
      <c r="N5657" s="2" t="s">
        <v>16</v>
      </c>
    </row>
    <row r="5658" spans="1:14" ht="14.5" x14ac:dyDescent="0.35">
      <c r="A5658" s="2" t="s">
        <v>11346</v>
      </c>
      <c r="B5658" s="2" t="s">
        <v>11347</v>
      </c>
      <c r="C5658" s="2">
        <v>22</v>
      </c>
      <c r="D5658" s="2" t="s">
        <v>12</v>
      </c>
      <c r="E5658" s="2" t="s">
        <v>29</v>
      </c>
      <c r="F5658" s="2" t="s">
        <v>14</v>
      </c>
      <c r="G5658" s="2" t="s">
        <v>36</v>
      </c>
      <c r="H5658" s="7">
        <v>16793.939999999999</v>
      </c>
      <c r="I5658" s="3">
        <v>45527</v>
      </c>
      <c r="J5658" s="3" t="str">
        <f>TEXT(NIgerian_Fintech[[#This Row],[TransactionDate]], "JJJJ")</f>
        <v>2024</v>
      </c>
      <c r="K5658" s="3" t="str">
        <f>TEXT(NIgerian_Fintech[[#This Row],[TransactionDate]], "MMMM")</f>
        <v>August</v>
      </c>
      <c r="L5658" s="3" t="str">
        <f>TEXT(NIgerian_Fintech[[#This Row],[TransactionDate]], "MM")</f>
        <v>08</v>
      </c>
      <c r="M5658" s="3" t="str">
        <f>TEXT(NIgerian_Fintech[[#This Row],[TransactionDate]], "tttt")</f>
        <v>Friday</v>
      </c>
      <c r="N5658" s="2" t="s">
        <v>16</v>
      </c>
    </row>
    <row r="5659" spans="1:14" ht="14.5" x14ac:dyDescent="0.35">
      <c r="A5659" s="2" t="s">
        <v>11348</v>
      </c>
      <c r="B5659" s="2" t="s">
        <v>11349</v>
      </c>
      <c r="C5659" s="2">
        <v>46</v>
      </c>
      <c r="D5659" s="2" t="s">
        <v>12</v>
      </c>
      <c r="E5659" s="2" t="s">
        <v>64</v>
      </c>
      <c r="F5659" s="2" t="s">
        <v>25</v>
      </c>
      <c r="G5659" s="2" t="s">
        <v>30</v>
      </c>
      <c r="H5659" s="7">
        <v>6854.58</v>
      </c>
      <c r="I5659" s="3">
        <v>45346</v>
      </c>
      <c r="J5659" s="3" t="str">
        <f>TEXT(NIgerian_Fintech[[#This Row],[TransactionDate]], "JJJJ")</f>
        <v>2024</v>
      </c>
      <c r="K5659" s="3" t="str">
        <f>TEXT(NIgerian_Fintech[[#This Row],[TransactionDate]], "MMMM")</f>
        <v>February</v>
      </c>
      <c r="L5659" s="3" t="str">
        <f>TEXT(NIgerian_Fintech[[#This Row],[TransactionDate]], "MM")</f>
        <v>02</v>
      </c>
      <c r="M5659" s="3" t="str">
        <f>TEXT(NIgerian_Fintech[[#This Row],[TransactionDate]], "tttt")</f>
        <v>Saturday</v>
      </c>
      <c r="N5659" s="2" t="s">
        <v>21</v>
      </c>
    </row>
    <row r="5660" spans="1:14" ht="14.5" x14ac:dyDescent="0.35">
      <c r="A5660" s="2" t="s">
        <v>11350</v>
      </c>
      <c r="B5660" s="2" t="s">
        <v>11351</v>
      </c>
      <c r="C5660" s="2">
        <v>56</v>
      </c>
      <c r="D5660" s="2" t="s">
        <v>12</v>
      </c>
      <c r="E5660" s="2" t="s">
        <v>52</v>
      </c>
      <c r="F5660" s="2" t="s">
        <v>35</v>
      </c>
      <c r="G5660" s="2" t="s">
        <v>26</v>
      </c>
      <c r="H5660" s="7">
        <v>12830.59</v>
      </c>
      <c r="I5660" s="3">
        <v>45579</v>
      </c>
      <c r="J5660" s="3" t="str">
        <f>TEXT(NIgerian_Fintech[[#This Row],[TransactionDate]], "JJJJ")</f>
        <v>2024</v>
      </c>
      <c r="K5660" s="3" t="str">
        <f>TEXT(NIgerian_Fintech[[#This Row],[TransactionDate]], "MMMM")</f>
        <v>October</v>
      </c>
      <c r="L5660" s="3" t="str">
        <f>TEXT(NIgerian_Fintech[[#This Row],[TransactionDate]], "MM")</f>
        <v>10</v>
      </c>
      <c r="M5660" s="3" t="str">
        <f>TEXT(NIgerian_Fintech[[#This Row],[TransactionDate]], "tttt")</f>
        <v>Monday</v>
      </c>
      <c r="N5660" s="2" t="s">
        <v>16</v>
      </c>
    </row>
    <row r="5661" spans="1:14" ht="14.5" x14ac:dyDescent="0.35">
      <c r="A5661" s="2" t="s">
        <v>11352</v>
      </c>
      <c r="B5661" s="2" t="s">
        <v>11353</v>
      </c>
      <c r="C5661" s="2">
        <v>51</v>
      </c>
      <c r="D5661" s="2" t="s">
        <v>39</v>
      </c>
      <c r="E5661" s="2" t="s">
        <v>42</v>
      </c>
      <c r="F5661" s="2" t="s">
        <v>19</v>
      </c>
      <c r="G5661" s="2" t="s">
        <v>30</v>
      </c>
      <c r="H5661" s="7">
        <v>34992.25</v>
      </c>
      <c r="I5661" s="3">
        <v>45100</v>
      </c>
      <c r="J5661" s="3" t="str">
        <f>TEXT(NIgerian_Fintech[[#This Row],[TransactionDate]], "JJJJ")</f>
        <v>2023</v>
      </c>
      <c r="K5661" s="3" t="str">
        <f>TEXT(NIgerian_Fintech[[#This Row],[TransactionDate]], "MMMM")</f>
        <v>June</v>
      </c>
      <c r="L5661" s="3" t="str">
        <f>TEXT(NIgerian_Fintech[[#This Row],[TransactionDate]], "MM")</f>
        <v>06</v>
      </c>
      <c r="M5661" s="3" t="str">
        <f>TEXT(NIgerian_Fintech[[#This Row],[TransactionDate]], "tttt")</f>
        <v>Friday</v>
      </c>
      <c r="N5661" s="2" t="s">
        <v>16</v>
      </c>
    </row>
    <row r="5662" spans="1:14" ht="14.5" x14ac:dyDescent="0.35">
      <c r="A5662" s="2" t="s">
        <v>11354</v>
      </c>
      <c r="B5662" s="2" t="s">
        <v>11355</v>
      </c>
      <c r="C5662" s="2">
        <v>60</v>
      </c>
      <c r="D5662" s="2" t="s">
        <v>39</v>
      </c>
      <c r="E5662" s="2" t="s">
        <v>42</v>
      </c>
      <c r="F5662" s="2" t="s">
        <v>25</v>
      </c>
      <c r="G5662" s="2" t="s">
        <v>36</v>
      </c>
      <c r="H5662" s="7">
        <v>4283.33</v>
      </c>
      <c r="I5662" s="3">
        <v>45639</v>
      </c>
      <c r="J5662" s="3" t="str">
        <f>TEXT(NIgerian_Fintech[[#This Row],[TransactionDate]], "JJJJ")</f>
        <v>2024</v>
      </c>
      <c r="K5662" s="3" t="str">
        <f>TEXT(NIgerian_Fintech[[#This Row],[TransactionDate]], "MMMM")</f>
        <v>December</v>
      </c>
      <c r="L5662" s="3" t="str">
        <f>TEXT(NIgerian_Fintech[[#This Row],[TransactionDate]], "MM")</f>
        <v>12</v>
      </c>
      <c r="M5662" s="3" t="str">
        <f>TEXT(NIgerian_Fintech[[#This Row],[TransactionDate]], "tttt")</f>
        <v>Friday</v>
      </c>
      <c r="N5662" s="2" t="s">
        <v>16</v>
      </c>
    </row>
    <row r="5663" spans="1:14" ht="14.5" x14ac:dyDescent="0.35">
      <c r="A5663" s="2" t="s">
        <v>11356</v>
      </c>
      <c r="B5663" s="2" t="s">
        <v>11357</v>
      </c>
      <c r="C5663" s="2">
        <v>62</v>
      </c>
      <c r="D5663" s="2" t="s">
        <v>12</v>
      </c>
      <c r="E5663" s="2" t="s">
        <v>29</v>
      </c>
      <c r="F5663" s="2" t="s">
        <v>25</v>
      </c>
      <c r="G5663" s="2" t="s">
        <v>36</v>
      </c>
      <c r="H5663" s="7">
        <v>7017.11</v>
      </c>
      <c r="I5663" s="3">
        <v>45039</v>
      </c>
      <c r="J5663" s="3" t="str">
        <f>TEXT(NIgerian_Fintech[[#This Row],[TransactionDate]], "JJJJ")</f>
        <v>2023</v>
      </c>
      <c r="K5663" s="3" t="str">
        <f>TEXT(NIgerian_Fintech[[#This Row],[TransactionDate]], "MMMM")</f>
        <v>April</v>
      </c>
      <c r="L5663" s="3" t="str">
        <f>TEXT(NIgerian_Fintech[[#This Row],[TransactionDate]], "MM")</f>
        <v>04</v>
      </c>
      <c r="M5663" s="3" t="str">
        <f>TEXT(NIgerian_Fintech[[#This Row],[TransactionDate]], "tttt")</f>
        <v>Sunday</v>
      </c>
      <c r="N5663" s="2" t="s">
        <v>16</v>
      </c>
    </row>
    <row r="5664" spans="1:14" ht="14.5" x14ac:dyDescent="0.35">
      <c r="A5664" s="2" t="s">
        <v>11358</v>
      </c>
      <c r="B5664" s="2" t="s">
        <v>11359</v>
      </c>
      <c r="C5664" s="2">
        <v>40</v>
      </c>
      <c r="D5664" s="2" t="s">
        <v>12</v>
      </c>
      <c r="E5664" s="2" t="s">
        <v>42</v>
      </c>
      <c r="F5664" s="2" t="s">
        <v>55</v>
      </c>
      <c r="G5664" s="2" t="s">
        <v>20</v>
      </c>
      <c r="H5664" s="7">
        <v>7226.52</v>
      </c>
      <c r="I5664" s="3">
        <v>45100</v>
      </c>
      <c r="J5664" s="3" t="str">
        <f>TEXT(NIgerian_Fintech[[#This Row],[TransactionDate]], "JJJJ")</f>
        <v>2023</v>
      </c>
      <c r="K5664" s="3" t="str">
        <f>TEXT(NIgerian_Fintech[[#This Row],[TransactionDate]], "MMMM")</f>
        <v>June</v>
      </c>
      <c r="L5664" s="3" t="str">
        <f>TEXT(NIgerian_Fintech[[#This Row],[TransactionDate]], "MM")</f>
        <v>06</v>
      </c>
      <c r="M5664" s="3" t="str">
        <f>TEXT(NIgerian_Fintech[[#This Row],[TransactionDate]], "tttt")</f>
        <v>Friday</v>
      </c>
      <c r="N5664" s="2" t="s">
        <v>16</v>
      </c>
    </row>
    <row r="5665" spans="1:14" ht="14.5" x14ac:dyDescent="0.35">
      <c r="A5665" s="2" t="s">
        <v>11360</v>
      </c>
      <c r="B5665" s="2" t="s">
        <v>11361</v>
      </c>
      <c r="C5665" s="2">
        <v>22</v>
      </c>
      <c r="D5665" s="2" t="s">
        <v>12</v>
      </c>
      <c r="E5665" s="2" t="s">
        <v>24</v>
      </c>
      <c r="F5665" s="2" t="s">
        <v>35</v>
      </c>
      <c r="G5665" s="2" t="s">
        <v>36</v>
      </c>
      <c r="H5665" s="7">
        <v>48276.66</v>
      </c>
      <c r="I5665" s="3">
        <v>45000</v>
      </c>
      <c r="J5665" s="3" t="str">
        <f>TEXT(NIgerian_Fintech[[#This Row],[TransactionDate]], "JJJJ")</f>
        <v>2023</v>
      </c>
      <c r="K5665" s="3" t="str">
        <f>TEXT(NIgerian_Fintech[[#This Row],[TransactionDate]], "MMMM")</f>
        <v>March</v>
      </c>
      <c r="L5665" s="3" t="str">
        <f>TEXT(NIgerian_Fintech[[#This Row],[TransactionDate]], "MM")</f>
        <v>03</v>
      </c>
      <c r="M5665" s="3" t="str">
        <f>TEXT(NIgerian_Fintech[[#This Row],[TransactionDate]], "tttt")</f>
        <v>Wednesday</v>
      </c>
      <c r="N5665" s="2" t="s">
        <v>16</v>
      </c>
    </row>
    <row r="5666" spans="1:14" ht="14.5" x14ac:dyDescent="0.35">
      <c r="A5666" s="2" t="s">
        <v>11362</v>
      </c>
      <c r="B5666" s="2" t="s">
        <v>11363</v>
      </c>
      <c r="C5666" s="2">
        <v>47</v>
      </c>
      <c r="D5666" s="2" t="s">
        <v>12</v>
      </c>
      <c r="E5666" s="2" t="s">
        <v>24</v>
      </c>
      <c r="F5666" s="2" t="s">
        <v>19</v>
      </c>
      <c r="G5666" s="2" t="s">
        <v>15</v>
      </c>
      <c r="H5666" s="7">
        <v>2653.98</v>
      </c>
      <c r="I5666" s="3">
        <v>45563</v>
      </c>
      <c r="J5666" s="3" t="str">
        <f>TEXT(NIgerian_Fintech[[#This Row],[TransactionDate]], "JJJJ")</f>
        <v>2024</v>
      </c>
      <c r="K5666" s="3" t="str">
        <f>TEXT(NIgerian_Fintech[[#This Row],[TransactionDate]], "MMMM")</f>
        <v>September</v>
      </c>
      <c r="L5666" s="3" t="str">
        <f>TEXT(NIgerian_Fintech[[#This Row],[TransactionDate]], "MM")</f>
        <v>09</v>
      </c>
      <c r="M5666" s="3" t="str">
        <f>TEXT(NIgerian_Fintech[[#This Row],[TransactionDate]], "tttt")</f>
        <v>Saturday</v>
      </c>
      <c r="N5666" s="2" t="s">
        <v>16</v>
      </c>
    </row>
    <row r="5667" spans="1:14" ht="14.5" x14ac:dyDescent="0.35">
      <c r="A5667" s="2" t="s">
        <v>11364</v>
      </c>
      <c r="B5667" s="2" t="s">
        <v>11365</v>
      </c>
      <c r="C5667" s="2">
        <v>23</v>
      </c>
      <c r="D5667" s="2" t="s">
        <v>39</v>
      </c>
      <c r="E5667" s="2" t="s">
        <v>42</v>
      </c>
      <c r="F5667" s="2" t="s">
        <v>14</v>
      </c>
      <c r="G5667" s="2" t="s">
        <v>20</v>
      </c>
      <c r="H5667" s="7">
        <v>11248.77</v>
      </c>
      <c r="I5667" s="3">
        <v>45462</v>
      </c>
      <c r="J5667" s="3" t="str">
        <f>TEXT(NIgerian_Fintech[[#This Row],[TransactionDate]], "JJJJ")</f>
        <v>2024</v>
      </c>
      <c r="K5667" s="3" t="str">
        <f>TEXT(NIgerian_Fintech[[#This Row],[TransactionDate]], "MMMM")</f>
        <v>June</v>
      </c>
      <c r="L5667" s="3" t="str">
        <f>TEXT(NIgerian_Fintech[[#This Row],[TransactionDate]], "MM")</f>
        <v>06</v>
      </c>
      <c r="M5667" s="3" t="str">
        <f>TEXT(NIgerian_Fintech[[#This Row],[TransactionDate]], "tttt")</f>
        <v>Wednesday</v>
      </c>
      <c r="N5667" s="2" t="s">
        <v>16</v>
      </c>
    </row>
    <row r="5668" spans="1:14" ht="14.5" x14ac:dyDescent="0.35">
      <c r="A5668" s="2" t="s">
        <v>11366</v>
      </c>
      <c r="B5668" s="2" t="s">
        <v>11367</v>
      </c>
      <c r="C5668" s="2">
        <v>63</v>
      </c>
      <c r="D5668" s="2" t="s">
        <v>39</v>
      </c>
      <c r="E5668" s="2" t="s">
        <v>29</v>
      </c>
      <c r="F5668" s="2" t="s">
        <v>19</v>
      </c>
      <c r="G5668" s="2" t="s">
        <v>36</v>
      </c>
      <c r="H5668" s="7">
        <v>1487.66</v>
      </c>
      <c r="I5668" s="3">
        <v>44958</v>
      </c>
      <c r="J5668" s="3" t="str">
        <f>TEXT(NIgerian_Fintech[[#This Row],[TransactionDate]], "JJJJ")</f>
        <v>2023</v>
      </c>
      <c r="K5668" s="3" t="str">
        <f>TEXT(NIgerian_Fintech[[#This Row],[TransactionDate]], "MMMM")</f>
        <v>February</v>
      </c>
      <c r="L5668" s="3" t="str">
        <f>TEXT(NIgerian_Fintech[[#This Row],[TransactionDate]], "MM")</f>
        <v>02</v>
      </c>
      <c r="M5668" s="3" t="str">
        <f>TEXT(NIgerian_Fintech[[#This Row],[TransactionDate]], "tttt")</f>
        <v>Wednesday</v>
      </c>
      <c r="N5668" s="2" t="s">
        <v>16</v>
      </c>
    </row>
    <row r="5669" spans="1:14" ht="14.5" x14ac:dyDescent="0.35">
      <c r="A5669" s="2" t="s">
        <v>11368</v>
      </c>
      <c r="B5669" s="2" t="s">
        <v>11369</v>
      </c>
      <c r="C5669" s="2">
        <v>61</v>
      </c>
      <c r="D5669" s="2" t="s">
        <v>12</v>
      </c>
      <c r="E5669" s="2" t="s">
        <v>42</v>
      </c>
      <c r="F5669" s="2" t="s">
        <v>19</v>
      </c>
      <c r="G5669" s="2" t="s">
        <v>30</v>
      </c>
      <c r="H5669" s="7">
        <v>26183.040000000001</v>
      </c>
      <c r="I5669" s="3">
        <v>45180</v>
      </c>
      <c r="J5669" s="3" t="str">
        <f>TEXT(NIgerian_Fintech[[#This Row],[TransactionDate]], "JJJJ")</f>
        <v>2023</v>
      </c>
      <c r="K5669" s="3" t="str">
        <f>TEXT(NIgerian_Fintech[[#This Row],[TransactionDate]], "MMMM")</f>
        <v>September</v>
      </c>
      <c r="L5669" s="3" t="str">
        <f>TEXT(NIgerian_Fintech[[#This Row],[TransactionDate]], "MM")</f>
        <v>09</v>
      </c>
      <c r="M5669" s="3" t="str">
        <f>TEXT(NIgerian_Fintech[[#This Row],[TransactionDate]], "tttt")</f>
        <v>Monday</v>
      </c>
      <c r="N5669" s="2" t="s">
        <v>16</v>
      </c>
    </row>
    <row r="5670" spans="1:14" ht="14.5" x14ac:dyDescent="0.35">
      <c r="A5670" s="2" t="s">
        <v>11370</v>
      </c>
      <c r="B5670" s="2" t="s">
        <v>11371</v>
      </c>
      <c r="C5670" s="2">
        <v>21</v>
      </c>
      <c r="D5670" s="2" t="s">
        <v>12</v>
      </c>
      <c r="E5670" s="2" t="s">
        <v>93</v>
      </c>
      <c r="F5670" s="2" t="s">
        <v>35</v>
      </c>
      <c r="G5670" s="2" t="s">
        <v>36</v>
      </c>
      <c r="H5670" s="7">
        <v>8925.2999999999993</v>
      </c>
      <c r="I5670" s="3">
        <v>45423</v>
      </c>
      <c r="J5670" s="3" t="str">
        <f>TEXT(NIgerian_Fintech[[#This Row],[TransactionDate]], "JJJJ")</f>
        <v>2024</v>
      </c>
      <c r="K5670" s="3" t="str">
        <f>TEXT(NIgerian_Fintech[[#This Row],[TransactionDate]], "MMMM")</f>
        <v>May</v>
      </c>
      <c r="L5670" s="3" t="str">
        <f>TEXT(NIgerian_Fintech[[#This Row],[TransactionDate]], "MM")</f>
        <v>05</v>
      </c>
      <c r="M5670" s="3" t="str">
        <f>TEXT(NIgerian_Fintech[[#This Row],[TransactionDate]], "tttt")</f>
        <v>Saturday</v>
      </c>
      <c r="N5670" s="2" t="s">
        <v>16</v>
      </c>
    </row>
    <row r="5671" spans="1:14" ht="14.5" x14ac:dyDescent="0.35">
      <c r="A5671" s="2" t="s">
        <v>11372</v>
      </c>
      <c r="B5671" s="2" t="s">
        <v>11373</v>
      </c>
      <c r="C5671" s="2">
        <v>46</v>
      </c>
      <c r="D5671" s="2" t="s">
        <v>39</v>
      </c>
      <c r="E5671" s="2" t="s">
        <v>29</v>
      </c>
      <c r="F5671" s="2" t="s">
        <v>25</v>
      </c>
      <c r="G5671" s="2" t="s">
        <v>30</v>
      </c>
      <c r="H5671" s="7">
        <v>19619.18</v>
      </c>
      <c r="I5671" s="3">
        <v>45039</v>
      </c>
      <c r="J5671" s="3" t="str">
        <f>TEXT(NIgerian_Fintech[[#This Row],[TransactionDate]], "JJJJ")</f>
        <v>2023</v>
      </c>
      <c r="K5671" s="3" t="str">
        <f>TEXT(NIgerian_Fintech[[#This Row],[TransactionDate]], "MMMM")</f>
        <v>April</v>
      </c>
      <c r="L5671" s="3" t="str">
        <f>TEXT(NIgerian_Fintech[[#This Row],[TransactionDate]], "MM")</f>
        <v>04</v>
      </c>
      <c r="M5671" s="3" t="str">
        <f>TEXT(NIgerian_Fintech[[#This Row],[TransactionDate]], "tttt")</f>
        <v>Sunday</v>
      </c>
      <c r="N5671" s="2" t="s">
        <v>16</v>
      </c>
    </row>
    <row r="5672" spans="1:14" ht="14.5" x14ac:dyDescent="0.35">
      <c r="A5672" s="2" t="s">
        <v>11374</v>
      </c>
      <c r="B5672" s="2" t="s">
        <v>11375</v>
      </c>
      <c r="C5672" s="2">
        <v>40</v>
      </c>
      <c r="D5672" s="2" t="s">
        <v>12</v>
      </c>
      <c r="E5672" s="2" t="s">
        <v>64</v>
      </c>
      <c r="F5672" s="2" t="s">
        <v>25</v>
      </c>
      <c r="G5672" s="2" t="s">
        <v>30</v>
      </c>
      <c r="H5672" s="7">
        <v>22560.98</v>
      </c>
      <c r="I5672" s="3">
        <v>45121</v>
      </c>
      <c r="J5672" s="3" t="str">
        <f>TEXT(NIgerian_Fintech[[#This Row],[TransactionDate]], "JJJJ")</f>
        <v>2023</v>
      </c>
      <c r="K5672" s="3" t="str">
        <f>TEXT(NIgerian_Fintech[[#This Row],[TransactionDate]], "MMMM")</f>
        <v>July</v>
      </c>
      <c r="L5672" s="3" t="str">
        <f>TEXT(NIgerian_Fintech[[#This Row],[TransactionDate]], "MM")</f>
        <v>07</v>
      </c>
      <c r="M5672" s="3" t="str">
        <f>TEXT(NIgerian_Fintech[[#This Row],[TransactionDate]], "tttt")</f>
        <v>Friday</v>
      </c>
      <c r="N5672" s="2" t="s">
        <v>16</v>
      </c>
    </row>
    <row r="5673" spans="1:14" ht="14.5" x14ac:dyDescent="0.35">
      <c r="A5673" s="2" t="s">
        <v>11376</v>
      </c>
      <c r="B5673" s="2" t="s">
        <v>11377</v>
      </c>
      <c r="C5673" s="2">
        <v>23</v>
      </c>
      <c r="D5673" s="2" t="s">
        <v>39</v>
      </c>
      <c r="E5673" s="2" t="s">
        <v>74</v>
      </c>
      <c r="F5673" s="2" t="s">
        <v>25</v>
      </c>
      <c r="G5673" s="2" t="s">
        <v>36</v>
      </c>
      <c r="H5673" s="7">
        <v>8144.34</v>
      </c>
      <c r="I5673" s="3">
        <v>45454</v>
      </c>
      <c r="J5673" s="3" t="str">
        <f>TEXT(NIgerian_Fintech[[#This Row],[TransactionDate]], "JJJJ")</f>
        <v>2024</v>
      </c>
      <c r="K5673" s="3" t="str">
        <f>TEXT(NIgerian_Fintech[[#This Row],[TransactionDate]], "MMMM")</f>
        <v>June</v>
      </c>
      <c r="L5673" s="3" t="str">
        <f>TEXT(NIgerian_Fintech[[#This Row],[TransactionDate]], "MM")</f>
        <v>06</v>
      </c>
      <c r="M5673" s="3" t="str">
        <f>TEXT(NIgerian_Fintech[[#This Row],[TransactionDate]], "tttt")</f>
        <v>Tuesday</v>
      </c>
      <c r="N5673" s="2" t="s">
        <v>16</v>
      </c>
    </row>
    <row r="5674" spans="1:14" ht="14.5" x14ac:dyDescent="0.35">
      <c r="A5674" s="2" t="s">
        <v>11378</v>
      </c>
      <c r="B5674" s="2" t="s">
        <v>11379</v>
      </c>
      <c r="C5674" s="2">
        <v>49</v>
      </c>
      <c r="D5674" s="2" t="s">
        <v>12</v>
      </c>
      <c r="E5674" s="2" t="s">
        <v>93</v>
      </c>
      <c r="F5674" s="2" t="s">
        <v>25</v>
      </c>
      <c r="G5674" s="2" t="s">
        <v>30</v>
      </c>
      <c r="H5674" s="7">
        <v>11457.27</v>
      </c>
      <c r="I5674" s="3">
        <v>45367</v>
      </c>
      <c r="J5674" s="3" t="str">
        <f>TEXT(NIgerian_Fintech[[#This Row],[TransactionDate]], "JJJJ")</f>
        <v>2024</v>
      </c>
      <c r="K5674" s="3" t="str">
        <f>TEXT(NIgerian_Fintech[[#This Row],[TransactionDate]], "MMMM")</f>
        <v>March</v>
      </c>
      <c r="L5674" s="3" t="str">
        <f>TEXT(NIgerian_Fintech[[#This Row],[TransactionDate]], "MM")</f>
        <v>03</v>
      </c>
      <c r="M5674" s="3" t="str">
        <f>TEXT(NIgerian_Fintech[[#This Row],[TransactionDate]], "tttt")</f>
        <v>Saturday</v>
      </c>
      <c r="N5674" s="2" t="s">
        <v>16</v>
      </c>
    </row>
    <row r="5675" spans="1:14" ht="14.5" x14ac:dyDescent="0.35">
      <c r="A5675" s="2" t="s">
        <v>11380</v>
      </c>
      <c r="B5675" s="2" t="s">
        <v>11381</v>
      </c>
      <c r="C5675" s="2">
        <v>59</v>
      </c>
      <c r="D5675" s="2" t="s">
        <v>39</v>
      </c>
      <c r="E5675" s="2" t="s">
        <v>24</v>
      </c>
      <c r="F5675" s="2" t="s">
        <v>35</v>
      </c>
      <c r="G5675" s="2" t="s">
        <v>26</v>
      </c>
      <c r="H5675" s="7">
        <v>11997.17</v>
      </c>
      <c r="I5675" s="3">
        <v>45415</v>
      </c>
      <c r="J5675" s="3" t="str">
        <f>TEXT(NIgerian_Fintech[[#This Row],[TransactionDate]], "JJJJ")</f>
        <v>2024</v>
      </c>
      <c r="K5675" s="3" t="str">
        <f>TEXT(NIgerian_Fintech[[#This Row],[TransactionDate]], "MMMM")</f>
        <v>May</v>
      </c>
      <c r="L5675" s="3" t="str">
        <f>TEXT(NIgerian_Fintech[[#This Row],[TransactionDate]], "MM")</f>
        <v>05</v>
      </c>
      <c r="M5675" s="3" t="str">
        <f>TEXT(NIgerian_Fintech[[#This Row],[TransactionDate]], "tttt")</f>
        <v>Friday</v>
      </c>
      <c r="N5675" s="2" t="s">
        <v>16</v>
      </c>
    </row>
    <row r="5676" spans="1:14" ht="14.5" x14ac:dyDescent="0.35">
      <c r="A5676" s="2" t="s">
        <v>11382</v>
      </c>
      <c r="B5676" s="2" t="s">
        <v>11383</v>
      </c>
      <c r="C5676" s="2">
        <v>35</v>
      </c>
      <c r="D5676" s="2" t="s">
        <v>12</v>
      </c>
      <c r="E5676" s="2" t="s">
        <v>93</v>
      </c>
      <c r="F5676" s="2" t="s">
        <v>14</v>
      </c>
      <c r="G5676" s="2" t="s">
        <v>20</v>
      </c>
      <c r="H5676" s="7">
        <v>6170.77</v>
      </c>
      <c r="I5676" s="3">
        <v>45423</v>
      </c>
      <c r="J5676" s="3" t="str">
        <f>TEXT(NIgerian_Fintech[[#This Row],[TransactionDate]], "JJJJ")</f>
        <v>2024</v>
      </c>
      <c r="K5676" s="3" t="str">
        <f>TEXT(NIgerian_Fintech[[#This Row],[TransactionDate]], "MMMM")</f>
        <v>May</v>
      </c>
      <c r="L5676" s="3" t="str">
        <f>TEXT(NIgerian_Fintech[[#This Row],[TransactionDate]], "MM")</f>
        <v>05</v>
      </c>
      <c r="M5676" s="3" t="str">
        <f>TEXT(NIgerian_Fintech[[#This Row],[TransactionDate]], "tttt")</f>
        <v>Saturday</v>
      </c>
      <c r="N5676" s="2" t="s">
        <v>16</v>
      </c>
    </row>
    <row r="5677" spans="1:14" ht="14.5" x14ac:dyDescent="0.35">
      <c r="A5677" s="2" t="s">
        <v>11384</v>
      </c>
      <c r="B5677" s="2" t="s">
        <v>11385</v>
      </c>
      <c r="C5677" s="2">
        <v>32</v>
      </c>
      <c r="D5677" s="2" t="s">
        <v>12</v>
      </c>
      <c r="E5677" s="2" t="s">
        <v>52</v>
      </c>
      <c r="F5677" s="2" t="s">
        <v>49</v>
      </c>
      <c r="G5677" s="2" t="s">
        <v>36</v>
      </c>
      <c r="H5677" s="7">
        <v>5706.43</v>
      </c>
      <c r="I5677" s="3">
        <v>45650</v>
      </c>
      <c r="J5677" s="3" t="str">
        <f>TEXT(NIgerian_Fintech[[#This Row],[TransactionDate]], "JJJJ")</f>
        <v>2024</v>
      </c>
      <c r="K5677" s="3" t="str">
        <f>TEXT(NIgerian_Fintech[[#This Row],[TransactionDate]], "MMMM")</f>
        <v>December</v>
      </c>
      <c r="L5677" s="3" t="str">
        <f>TEXT(NIgerian_Fintech[[#This Row],[TransactionDate]], "MM")</f>
        <v>12</v>
      </c>
      <c r="M5677" s="3" t="str">
        <f>TEXT(NIgerian_Fintech[[#This Row],[TransactionDate]], "tttt")</f>
        <v>Tuesday</v>
      </c>
      <c r="N5677" s="2" t="s">
        <v>16</v>
      </c>
    </row>
    <row r="5678" spans="1:14" ht="14.5" x14ac:dyDescent="0.35">
      <c r="A5678" s="2" t="s">
        <v>11386</v>
      </c>
      <c r="B5678" s="2" t="s">
        <v>11387</v>
      </c>
      <c r="C5678" s="2">
        <v>57</v>
      </c>
      <c r="D5678" s="2" t="s">
        <v>39</v>
      </c>
      <c r="E5678" s="2" t="s">
        <v>29</v>
      </c>
      <c r="F5678" s="2" t="s">
        <v>55</v>
      </c>
      <c r="G5678" s="2" t="s">
        <v>26</v>
      </c>
      <c r="H5678" s="7">
        <v>2060.2600000000002</v>
      </c>
      <c r="I5678" s="3">
        <v>45546</v>
      </c>
      <c r="J5678" s="3" t="str">
        <f>TEXT(NIgerian_Fintech[[#This Row],[TransactionDate]], "JJJJ")</f>
        <v>2024</v>
      </c>
      <c r="K5678" s="3" t="str">
        <f>TEXT(NIgerian_Fintech[[#This Row],[TransactionDate]], "MMMM")</f>
        <v>September</v>
      </c>
      <c r="L5678" s="3" t="str">
        <f>TEXT(NIgerian_Fintech[[#This Row],[TransactionDate]], "MM")</f>
        <v>09</v>
      </c>
      <c r="M5678" s="3" t="str">
        <f>TEXT(NIgerian_Fintech[[#This Row],[TransactionDate]], "tttt")</f>
        <v>Wednesday</v>
      </c>
      <c r="N5678" s="2" t="s">
        <v>21</v>
      </c>
    </row>
    <row r="5679" spans="1:14" ht="14.5" x14ac:dyDescent="0.35">
      <c r="A5679" s="2" t="s">
        <v>11388</v>
      </c>
      <c r="B5679" s="2" t="s">
        <v>11389</v>
      </c>
      <c r="C5679" s="2">
        <v>49</v>
      </c>
      <c r="D5679" s="2" t="s">
        <v>39</v>
      </c>
      <c r="E5679" s="2" t="s">
        <v>24</v>
      </c>
      <c r="F5679" s="2" t="s">
        <v>25</v>
      </c>
      <c r="G5679" s="2" t="s">
        <v>30</v>
      </c>
      <c r="H5679" s="7">
        <v>4843.7</v>
      </c>
      <c r="I5679" s="3">
        <v>44950</v>
      </c>
      <c r="J5679" s="3" t="str">
        <f>TEXT(NIgerian_Fintech[[#This Row],[TransactionDate]], "JJJJ")</f>
        <v>2023</v>
      </c>
      <c r="K5679" s="3" t="str">
        <f>TEXT(NIgerian_Fintech[[#This Row],[TransactionDate]], "MMMM")</f>
        <v>January</v>
      </c>
      <c r="L5679" s="3" t="str">
        <f>TEXT(NIgerian_Fintech[[#This Row],[TransactionDate]], "MM")</f>
        <v>01</v>
      </c>
      <c r="M5679" s="3" t="str">
        <f>TEXT(NIgerian_Fintech[[#This Row],[TransactionDate]], "tttt")</f>
        <v>Tuesday</v>
      </c>
      <c r="N5679" s="2" t="s">
        <v>16</v>
      </c>
    </row>
    <row r="5680" spans="1:14" ht="14.5" x14ac:dyDescent="0.35">
      <c r="A5680" s="2" t="s">
        <v>11390</v>
      </c>
      <c r="B5680" s="2" t="s">
        <v>11391</v>
      </c>
      <c r="C5680" s="2">
        <v>26</v>
      </c>
      <c r="D5680" s="2" t="s">
        <v>12</v>
      </c>
      <c r="E5680" s="2" t="s">
        <v>74</v>
      </c>
      <c r="F5680" s="2" t="s">
        <v>25</v>
      </c>
      <c r="G5680" s="2" t="s">
        <v>30</v>
      </c>
      <c r="H5680" s="7">
        <v>46838.82</v>
      </c>
      <c r="I5680" s="3">
        <v>45216</v>
      </c>
      <c r="J5680" s="3" t="str">
        <f>TEXT(NIgerian_Fintech[[#This Row],[TransactionDate]], "JJJJ")</f>
        <v>2023</v>
      </c>
      <c r="K5680" s="3" t="str">
        <f>TEXT(NIgerian_Fintech[[#This Row],[TransactionDate]], "MMMM")</f>
        <v>October</v>
      </c>
      <c r="L5680" s="3" t="str">
        <f>TEXT(NIgerian_Fintech[[#This Row],[TransactionDate]], "MM")</f>
        <v>10</v>
      </c>
      <c r="M5680" s="3" t="str">
        <f>TEXT(NIgerian_Fintech[[#This Row],[TransactionDate]], "tttt")</f>
        <v>Tuesday</v>
      </c>
      <c r="N5680" s="2" t="s">
        <v>21</v>
      </c>
    </row>
    <row r="5681" spans="1:14" ht="14.5" x14ac:dyDescent="0.35">
      <c r="A5681" s="2" t="s">
        <v>11392</v>
      </c>
      <c r="B5681" s="2" t="s">
        <v>11393</v>
      </c>
      <c r="C5681" s="2">
        <v>54</v>
      </c>
      <c r="D5681" s="2" t="s">
        <v>12</v>
      </c>
      <c r="E5681" s="2" t="s">
        <v>42</v>
      </c>
      <c r="F5681" s="2" t="s">
        <v>55</v>
      </c>
      <c r="G5681" s="2" t="s">
        <v>20</v>
      </c>
      <c r="H5681" s="7">
        <v>3145.21</v>
      </c>
      <c r="I5681" s="3">
        <v>45234</v>
      </c>
      <c r="J5681" s="3" t="str">
        <f>TEXT(NIgerian_Fintech[[#This Row],[TransactionDate]], "JJJJ")</f>
        <v>2023</v>
      </c>
      <c r="K5681" s="3" t="str">
        <f>TEXT(NIgerian_Fintech[[#This Row],[TransactionDate]], "MMMM")</f>
        <v>November</v>
      </c>
      <c r="L5681" s="3" t="str">
        <f>TEXT(NIgerian_Fintech[[#This Row],[TransactionDate]], "MM")</f>
        <v>11</v>
      </c>
      <c r="M5681" s="3" t="str">
        <f>TEXT(NIgerian_Fintech[[#This Row],[TransactionDate]], "tttt")</f>
        <v>Saturday</v>
      </c>
      <c r="N5681" s="2" t="s">
        <v>16</v>
      </c>
    </row>
    <row r="5682" spans="1:14" ht="14.5" x14ac:dyDescent="0.35">
      <c r="A5682" s="2" t="s">
        <v>11394</v>
      </c>
      <c r="B5682" s="2" t="s">
        <v>11395</v>
      </c>
      <c r="C5682" s="2">
        <v>27</v>
      </c>
      <c r="D5682" s="2" t="s">
        <v>39</v>
      </c>
      <c r="E5682" s="2" t="s">
        <v>74</v>
      </c>
      <c r="F5682" s="2" t="s">
        <v>25</v>
      </c>
      <c r="G5682" s="2" t="s">
        <v>26</v>
      </c>
      <c r="H5682" s="7">
        <v>14373.39</v>
      </c>
      <c r="I5682" s="3">
        <v>45230</v>
      </c>
      <c r="J5682" s="3" t="str">
        <f>TEXT(NIgerian_Fintech[[#This Row],[TransactionDate]], "JJJJ")</f>
        <v>2023</v>
      </c>
      <c r="K5682" s="3" t="str">
        <f>TEXT(NIgerian_Fintech[[#This Row],[TransactionDate]], "MMMM")</f>
        <v>October</v>
      </c>
      <c r="L5682" s="3" t="str">
        <f>TEXT(NIgerian_Fintech[[#This Row],[TransactionDate]], "MM")</f>
        <v>10</v>
      </c>
      <c r="M5682" s="3" t="str">
        <f>TEXT(NIgerian_Fintech[[#This Row],[TransactionDate]], "tttt")</f>
        <v>Tuesday</v>
      </c>
      <c r="N5682" s="2" t="s">
        <v>16</v>
      </c>
    </row>
    <row r="5683" spans="1:14" ht="14.5" x14ac:dyDescent="0.35">
      <c r="A5683" s="2" t="s">
        <v>11396</v>
      </c>
      <c r="B5683" s="2" t="s">
        <v>11397</v>
      </c>
      <c r="C5683" s="2">
        <v>37</v>
      </c>
      <c r="D5683" s="2" t="s">
        <v>39</v>
      </c>
      <c r="E5683" s="2" t="s">
        <v>64</v>
      </c>
      <c r="F5683" s="2" t="s">
        <v>49</v>
      </c>
      <c r="G5683" s="2" t="s">
        <v>26</v>
      </c>
      <c r="H5683" s="7">
        <v>611.80999999999995</v>
      </c>
      <c r="I5683" s="3">
        <v>45557</v>
      </c>
      <c r="J5683" s="3" t="str">
        <f>TEXT(NIgerian_Fintech[[#This Row],[TransactionDate]], "JJJJ")</f>
        <v>2024</v>
      </c>
      <c r="K5683" s="3" t="str">
        <f>TEXT(NIgerian_Fintech[[#This Row],[TransactionDate]], "MMMM")</f>
        <v>September</v>
      </c>
      <c r="L5683" s="3" t="str">
        <f>TEXT(NIgerian_Fintech[[#This Row],[TransactionDate]], "MM")</f>
        <v>09</v>
      </c>
      <c r="M5683" s="3" t="str">
        <f>TEXT(NIgerian_Fintech[[#This Row],[TransactionDate]], "tttt")</f>
        <v>Sunday</v>
      </c>
      <c r="N5683" s="2" t="s">
        <v>16</v>
      </c>
    </row>
    <row r="5684" spans="1:14" ht="14.5" x14ac:dyDescent="0.35">
      <c r="A5684" s="2" t="s">
        <v>11398</v>
      </c>
      <c r="B5684" s="2" t="s">
        <v>11399</v>
      </c>
      <c r="C5684" s="2">
        <v>23</v>
      </c>
      <c r="D5684" s="2" t="s">
        <v>12</v>
      </c>
      <c r="E5684" s="2" t="s">
        <v>13</v>
      </c>
      <c r="F5684" s="2" t="s">
        <v>19</v>
      </c>
      <c r="G5684" s="2" t="s">
        <v>36</v>
      </c>
      <c r="H5684" s="7">
        <v>6301.14</v>
      </c>
      <c r="I5684" s="3">
        <v>45619</v>
      </c>
      <c r="J5684" s="3" t="str">
        <f>TEXT(NIgerian_Fintech[[#This Row],[TransactionDate]], "JJJJ")</f>
        <v>2024</v>
      </c>
      <c r="K5684" s="3" t="str">
        <f>TEXT(NIgerian_Fintech[[#This Row],[TransactionDate]], "MMMM")</f>
        <v>November</v>
      </c>
      <c r="L5684" s="3" t="str">
        <f>TEXT(NIgerian_Fintech[[#This Row],[TransactionDate]], "MM")</f>
        <v>11</v>
      </c>
      <c r="M5684" s="3" t="str">
        <f>TEXT(NIgerian_Fintech[[#This Row],[TransactionDate]], "tttt")</f>
        <v>Saturday</v>
      </c>
      <c r="N5684" s="2" t="s">
        <v>16</v>
      </c>
    </row>
    <row r="5685" spans="1:14" ht="14.5" x14ac:dyDescent="0.35">
      <c r="A5685" s="2" t="s">
        <v>11400</v>
      </c>
      <c r="B5685" s="2" t="s">
        <v>11401</v>
      </c>
      <c r="C5685" s="2">
        <v>20</v>
      </c>
      <c r="D5685" s="2" t="s">
        <v>12</v>
      </c>
      <c r="E5685" s="2" t="s">
        <v>93</v>
      </c>
      <c r="F5685" s="2" t="s">
        <v>55</v>
      </c>
      <c r="G5685" s="2" t="s">
        <v>30</v>
      </c>
      <c r="H5685" s="7">
        <v>601.85</v>
      </c>
      <c r="I5685" s="3">
        <v>44964</v>
      </c>
      <c r="J5685" s="3" t="str">
        <f>TEXT(NIgerian_Fintech[[#This Row],[TransactionDate]], "JJJJ")</f>
        <v>2023</v>
      </c>
      <c r="K5685" s="3" t="str">
        <f>TEXT(NIgerian_Fintech[[#This Row],[TransactionDate]], "MMMM")</f>
        <v>February</v>
      </c>
      <c r="L5685" s="3" t="str">
        <f>TEXT(NIgerian_Fintech[[#This Row],[TransactionDate]], "MM")</f>
        <v>02</v>
      </c>
      <c r="M5685" s="3" t="str">
        <f>TEXT(NIgerian_Fintech[[#This Row],[TransactionDate]], "tttt")</f>
        <v>Tuesday</v>
      </c>
      <c r="N5685" s="2" t="s">
        <v>16</v>
      </c>
    </row>
    <row r="5686" spans="1:14" ht="14.5" x14ac:dyDescent="0.35">
      <c r="A5686" s="2" t="s">
        <v>11402</v>
      </c>
      <c r="B5686" s="2" t="s">
        <v>11403</v>
      </c>
      <c r="C5686" s="2">
        <v>59</v>
      </c>
      <c r="D5686" s="2" t="s">
        <v>39</v>
      </c>
      <c r="E5686" s="2" t="s">
        <v>29</v>
      </c>
      <c r="F5686" s="2" t="s">
        <v>14</v>
      </c>
      <c r="G5686" s="2" t="s">
        <v>15</v>
      </c>
      <c r="H5686" s="7">
        <v>6458.82</v>
      </c>
      <c r="I5686" s="3">
        <v>45312</v>
      </c>
      <c r="J5686" s="3" t="str">
        <f>TEXT(NIgerian_Fintech[[#This Row],[TransactionDate]], "JJJJ")</f>
        <v>2024</v>
      </c>
      <c r="K5686" s="3" t="str">
        <f>TEXT(NIgerian_Fintech[[#This Row],[TransactionDate]], "MMMM")</f>
        <v>January</v>
      </c>
      <c r="L5686" s="3" t="str">
        <f>TEXT(NIgerian_Fintech[[#This Row],[TransactionDate]], "MM")</f>
        <v>01</v>
      </c>
      <c r="M5686" s="3" t="str">
        <f>TEXT(NIgerian_Fintech[[#This Row],[TransactionDate]], "tttt")</f>
        <v>Sunday</v>
      </c>
      <c r="N5686" s="2" t="s">
        <v>21</v>
      </c>
    </row>
    <row r="5687" spans="1:14" ht="14.5" x14ac:dyDescent="0.35">
      <c r="A5687" s="2" t="s">
        <v>11404</v>
      </c>
      <c r="B5687" s="2" t="s">
        <v>11405</v>
      </c>
      <c r="C5687" s="2">
        <v>28</v>
      </c>
      <c r="D5687" s="2" t="s">
        <v>39</v>
      </c>
      <c r="E5687" s="2" t="s">
        <v>29</v>
      </c>
      <c r="F5687" s="2" t="s">
        <v>55</v>
      </c>
      <c r="G5687" s="2" t="s">
        <v>36</v>
      </c>
      <c r="H5687" s="7">
        <v>279.39</v>
      </c>
      <c r="I5687" s="3">
        <v>45507</v>
      </c>
      <c r="J5687" s="3" t="str">
        <f>TEXT(NIgerian_Fintech[[#This Row],[TransactionDate]], "JJJJ")</f>
        <v>2024</v>
      </c>
      <c r="K5687" s="3" t="str">
        <f>TEXT(NIgerian_Fintech[[#This Row],[TransactionDate]], "MMMM")</f>
        <v>August</v>
      </c>
      <c r="L5687" s="3" t="str">
        <f>TEXT(NIgerian_Fintech[[#This Row],[TransactionDate]], "MM")</f>
        <v>08</v>
      </c>
      <c r="M5687" s="3" t="str">
        <f>TEXT(NIgerian_Fintech[[#This Row],[TransactionDate]], "tttt")</f>
        <v>Saturday</v>
      </c>
      <c r="N5687" s="2" t="s">
        <v>16</v>
      </c>
    </row>
    <row r="5688" spans="1:14" ht="14.5" x14ac:dyDescent="0.35">
      <c r="A5688" s="2" t="s">
        <v>11406</v>
      </c>
      <c r="B5688" s="2" t="s">
        <v>11407</v>
      </c>
      <c r="C5688" s="2">
        <v>60</v>
      </c>
      <c r="D5688" s="2" t="s">
        <v>39</v>
      </c>
      <c r="E5688" s="2" t="s">
        <v>74</v>
      </c>
      <c r="F5688" s="2" t="s">
        <v>49</v>
      </c>
      <c r="G5688" s="2" t="s">
        <v>36</v>
      </c>
      <c r="H5688" s="7">
        <v>9500.93</v>
      </c>
      <c r="I5688" s="3">
        <v>45008</v>
      </c>
      <c r="J5688" s="3" t="str">
        <f>TEXT(NIgerian_Fintech[[#This Row],[TransactionDate]], "JJJJ")</f>
        <v>2023</v>
      </c>
      <c r="K5688" s="3" t="str">
        <f>TEXT(NIgerian_Fintech[[#This Row],[TransactionDate]], "MMMM")</f>
        <v>March</v>
      </c>
      <c r="L5688" s="3" t="str">
        <f>TEXT(NIgerian_Fintech[[#This Row],[TransactionDate]], "MM")</f>
        <v>03</v>
      </c>
      <c r="M5688" s="3" t="str">
        <f>TEXT(NIgerian_Fintech[[#This Row],[TransactionDate]], "tttt")</f>
        <v>Thursday</v>
      </c>
      <c r="N5688" s="2" t="s">
        <v>16</v>
      </c>
    </row>
    <row r="5689" spans="1:14" ht="14.5" x14ac:dyDescent="0.35">
      <c r="A5689" s="2" t="s">
        <v>11408</v>
      </c>
      <c r="B5689" s="2" t="s">
        <v>11409</v>
      </c>
      <c r="C5689" s="2">
        <v>34</v>
      </c>
      <c r="D5689" s="2" t="s">
        <v>39</v>
      </c>
      <c r="E5689" s="2" t="s">
        <v>52</v>
      </c>
      <c r="F5689" s="2" t="s">
        <v>35</v>
      </c>
      <c r="G5689" s="2" t="s">
        <v>36</v>
      </c>
      <c r="H5689" s="7">
        <v>8831.2000000000007</v>
      </c>
      <c r="I5689" s="3">
        <v>45044</v>
      </c>
      <c r="J5689" s="3" t="str">
        <f>TEXT(NIgerian_Fintech[[#This Row],[TransactionDate]], "JJJJ")</f>
        <v>2023</v>
      </c>
      <c r="K5689" s="3" t="str">
        <f>TEXT(NIgerian_Fintech[[#This Row],[TransactionDate]], "MMMM")</f>
        <v>April</v>
      </c>
      <c r="L5689" s="3" t="str">
        <f>TEXT(NIgerian_Fintech[[#This Row],[TransactionDate]], "MM")</f>
        <v>04</v>
      </c>
      <c r="M5689" s="3" t="str">
        <f>TEXT(NIgerian_Fintech[[#This Row],[TransactionDate]], "tttt")</f>
        <v>Friday</v>
      </c>
      <c r="N5689" s="2" t="s">
        <v>21</v>
      </c>
    </row>
    <row r="5690" spans="1:14" ht="14.5" x14ac:dyDescent="0.35">
      <c r="A5690" s="2" t="s">
        <v>11410</v>
      </c>
      <c r="B5690" s="2" t="s">
        <v>11411</v>
      </c>
      <c r="C5690" s="2">
        <v>49</v>
      </c>
      <c r="D5690" s="2" t="s">
        <v>39</v>
      </c>
      <c r="E5690" s="2" t="s">
        <v>24</v>
      </c>
      <c r="F5690" s="2" t="s">
        <v>14</v>
      </c>
      <c r="G5690" s="2" t="s">
        <v>20</v>
      </c>
      <c r="H5690" s="7">
        <v>15987.12</v>
      </c>
      <c r="I5690" s="3">
        <v>44976</v>
      </c>
      <c r="J5690" s="3" t="str">
        <f>TEXT(NIgerian_Fintech[[#This Row],[TransactionDate]], "JJJJ")</f>
        <v>2023</v>
      </c>
      <c r="K5690" s="3" t="str">
        <f>TEXT(NIgerian_Fintech[[#This Row],[TransactionDate]], "MMMM")</f>
        <v>February</v>
      </c>
      <c r="L5690" s="3" t="str">
        <f>TEXT(NIgerian_Fintech[[#This Row],[TransactionDate]], "MM")</f>
        <v>02</v>
      </c>
      <c r="M5690" s="3" t="str">
        <f>TEXT(NIgerian_Fintech[[#This Row],[TransactionDate]], "tttt")</f>
        <v>Sunday</v>
      </c>
      <c r="N5690" s="2" t="s">
        <v>16</v>
      </c>
    </row>
    <row r="5691" spans="1:14" ht="14.5" x14ac:dyDescent="0.35">
      <c r="A5691" s="2" t="s">
        <v>11412</v>
      </c>
      <c r="B5691" s="2" t="s">
        <v>11413</v>
      </c>
      <c r="C5691" s="2">
        <v>21</v>
      </c>
      <c r="D5691" s="2" t="s">
        <v>12</v>
      </c>
      <c r="E5691" s="2" t="s">
        <v>64</v>
      </c>
      <c r="F5691" s="2" t="s">
        <v>19</v>
      </c>
      <c r="G5691" s="2" t="s">
        <v>20</v>
      </c>
      <c r="H5691" s="7">
        <v>8753.56</v>
      </c>
      <c r="I5691" s="3">
        <v>45595</v>
      </c>
      <c r="J5691" s="3" t="str">
        <f>TEXT(NIgerian_Fintech[[#This Row],[TransactionDate]], "JJJJ")</f>
        <v>2024</v>
      </c>
      <c r="K5691" s="3" t="str">
        <f>TEXT(NIgerian_Fintech[[#This Row],[TransactionDate]], "MMMM")</f>
        <v>October</v>
      </c>
      <c r="L5691" s="3" t="str">
        <f>TEXT(NIgerian_Fintech[[#This Row],[TransactionDate]], "MM")</f>
        <v>10</v>
      </c>
      <c r="M5691" s="3" t="str">
        <f>TEXT(NIgerian_Fintech[[#This Row],[TransactionDate]], "tttt")</f>
        <v>Wednesday</v>
      </c>
      <c r="N5691" s="2" t="s">
        <v>16</v>
      </c>
    </row>
    <row r="5692" spans="1:14" ht="14.5" x14ac:dyDescent="0.35">
      <c r="A5692" s="2" t="s">
        <v>11414</v>
      </c>
      <c r="B5692" s="2" t="s">
        <v>11415</v>
      </c>
      <c r="C5692" s="2">
        <v>21</v>
      </c>
      <c r="D5692" s="2" t="s">
        <v>12</v>
      </c>
      <c r="E5692" s="2" t="s">
        <v>13</v>
      </c>
      <c r="F5692" s="2" t="s">
        <v>25</v>
      </c>
      <c r="G5692" s="2" t="s">
        <v>36</v>
      </c>
      <c r="H5692" s="7">
        <v>26036.79</v>
      </c>
      <c r="I5692" s="3">
        <v>45000</v>
      </c>
      <c r="J5692" s="3" t="str">
        <f>TEXT(NIgerian_Fintech[[#This Row],[TransactionDate]], "JJJJ")</f>
        <v>2023</v>
      </c>
      <c r="K5692" s="3" t="str">
        <f>TEXT(NIgerian_Fintech[[#This Row],[TransactionDate]], "MMMM")</f>
        <v>March</v>
      </c>
      <c r="L5692" s="3" t="str">
        <f>TEXT(NIgerian_Fintech[[#This Row],[TransactionDate]], "MM")</f>
        <v>03</v>
      </c>
      <c r="M5692" s="3" t="str">
        <f>TEXT(NIgerian_Fintech[[#This Row],[TransactionDate]], "tttt")</f>
        <v>Wednesday</v>
      </c>
      <c r="N5692" s="2" t="s">
        <v>69</v>
      </c>
    </row>
    <row r="5693" spans="1:14" ht="14.5" x14ac:dyDescent="0.35">
      <c r="A5693" s="2" t="s">
        <v>11416</v>
      </c>
      <c r="B5693" s="2" t="s">
        <v>11417</v>
      </c>
      <c r="C5693" s="2">
        <v>34</v>
      </c>
      <c r="D5693" s="2" t="s">
        <v>39</v>
      </c>
      <c r="E5693" s="2" t="s">
        <v>64</v>
      </c>
      <c r="F5693" s="2" t="s">
        <v>55</v>
      </c>
      <c r="G5693" s="2" t="s">
        <v>15</v>
      </c>
      <c r="H5693" s="7">
        <v>15283.4</v>
      </c>
      <c r="I5693" s="3">
        <v>45621</v>
      </c>
      <c r="J5693" s="3" t="str">
        <f>TEXT(NIgerian_Fintech[[#This Row],[TransactionDate]], "JJJJ")</f>
        <v>2024</v>
      </c>
      <c r="K5693" s="3" t="str">
        <f>TEXT(NIgerian_Fintech[[#This Row],[TransactionDate]], "MMMM")</f>
        <v>November</v>
      </c>
      <c r="L5693" s="3" t="str">
        <f>TEXT(NIgerian_Fintech[[#This Row],[TransactionDate]], "MM")</f>
        <v>11</v>
      </c>
      <c r="M5693" s="3" t="str">
        <f>TEXT(NIgerian_Fintech[[#This Row],[TransactionDate]], "tttt")</f>
        <v>Monday</v>
      </c>
      <c r="N5693" s="2" t="s">
        <v>16</v>
      </c>
    </row>
    <row r="5694" spans="1:14" ht="14.5" x14ac:dyDescent="0.35">
      <c r="A5694" s="2" t="s">
        <v>11418</v>
      </c>
      <c r="B5694" s="2" t="s">
        <v>11419</v>
      </c>
      <c r="C5694" s="2">
        <v>58</v>
      </c>
      <c r="D5694" s="2" t="s">
        <v>12</v>
      </c>
      <c r="E5694" s="2" t="s">
        <v>29</v>
      </c>
      <c r="F5694" s="2" t="s">
        <v>14</v>
      </c>
      <c r="G5694" s="2" t="s">
        <v>26</v>
      </c>
      <c r="H5694" s="7">
        <v>1423.2</v>
      </c>
      <c r="I5694" s="3">
        <v>45032</v>
      </c>
      <c r="J5694" s="3" t="str">
        <f>TEXT(NIgerian_Fintech[[#This Row],[TransactionDate]], "JJJJ")</f>
        <v>2023</v>
      </c>
      <c r="K5694" s="3" t="str">
        <f>TEXT(NIgerian_Fintech[[#This Row],[TransactionDate]], "MMMM")</f>
        <v>April</v>
      </c>
      <c r="L5694" s="3" t="str">
        <f>TEXT(NIgerian_Fintech[[#This Row],[TransactionDate]], "MM")</f>
        <v>04</v>
      </c>
      <c r="M5694" s="3" t="str">
        <f>TEXT(NIgerian_Fintech[[#This Row],[TransactionDate]], "tttt")</f>
        <v>Sunday</v>
      </c>
      <c r="N5694" s="2" t="s">
        <v>16</v>
      </c>
    </row>
    <row r="5695" spans="1:14" ht="14.5" x14ac:dyDescent="0.35">
      <c r="A5695" s="2" t="s">
        <v>11420</v>
      </c>
      <c r="B5695" s="2" t="s">
        <v>11421</v>
      </c>
      <c r="C5695" s="2">
        <v>36</v>
      </c>
      <c r="D5695" s="2" t="s">
        <v>12</v>
      </c>
      <c r="E5695" s="2" t="s">
        <v>42</v>
      </c>
      <c r="F5695" s="2" t="s">
        <v>55</v>
      </c>
      <c r="G5695" s="2" t="s">
        <v>26</v>
      </c>
      <c r="H5695" s="7">
        <v>3085.29</v>
      </c>
      <c r="I5695" s="3">
        <v>45627</v>
      </c>
      <c r="J5695" s="3" t="str">
        <f>TEXT(NIgerian_Fintech[[#This Row],[TransactionDate]], "JJJJ")</f>
        <v>2024</v>
      </c>
      <c r="K5695" s="3" t="str">
        <f>TEXT(NIgerian_Fintech[[#This Row],[TransactionDate]], "MMMM")</f>
        <v>December</v>
      </c>
      <c r="L5695" s="3" t="str">
        <f>TEXT(NIgerian_Fintech[[#This Row],[TransactionDate]], "MM")</f>
        <v>12</v>
      </c>
      <c r="M5695" s="3" t="str">
        <f>TEXT(NIgerian_Fintech[[#This Row],[TransactionDate]], "tttt")</f>
        <v>Sunday</v>
      </c>
      <c r="N5695" s="2" t="s">
        <v>16</v>
      </c>
    </row>
    <row r="5696" spans="1:14" ht="14.5" x14ac:dyDescent="0.35">
      <c r="A5696" s="2" t="s">
        <v>11422</v>
      </c>
      <c r="B5696" s="2" t="s">
        <v>11423</v>
      </c>
      <c r="C5696" s="2">
        <v>22</v>
      </c>
      <c r="D5696" s="2" t="s">
        <v>39</v>
      </c>
      <c r="E5696" s="2" t="s">
        <v>13</v>
      </c>
      <c r="F5696" s="2" t="s">
        <v>19</v>
      </c>
      <c r="G5696" s="2" t="s">
        <v>30</v>
      </c>
      <c r="H5696" s="7">
        <v>265.81</v>
      </c>
      <c r="I5696" s="3">
        <v>45525</v>
      </c>
      <c r="J5696" s="3" t="str">
        <f>TEXT(NIgerian_Fintech[[#This Row],[TransactionDate]], "JJJJ")</f>
        <v>2024</v>
      </c>
      <c r="K5696" s="3" t="str">
        <f>TEXT(NIgerian_Fintech[[#This Row],[TransactionDate]], "MMMM")</f>
        <v>August</v>
      </c>
      <c r="L5696" s="3" t="str">
        <f>TEXT(NIgerian_Fintech[[#This Row],[TransactionDate]], "MM")</f>
        <v>08</v>
      </c>
      <c r="M5696" s="3" t="str">
        <f>TEXT(NIgerian_Fintech[[#This Row],[TransactionDate]], "tttt")</f>
        <v>Wednesday</v>
      </c>
      <c r="N5696" s="2" t="s">
        <v>16</v>
      </c>
    </row>
    <row r="5697" spans="1:14" ht="14.5" x14ac:dyDescent="0.35">
      <c r="A5697" s="2" t="s">
        <v>11424</v>
      </c>
      <c r="B5697" s="2" t="s">
        <v>11425</v>
      </c>
      <c r="C5697" s="2">
        <v>49</v>
      </c>
      <c r="D5697" s="2" t="s">
        <v>12</v>
      </c>
      <c r="E5697" s="2" t="s">
        <v>24</v>
      </c>
      <c r="F5697" s="2" t="s">
        <v>55</v>
      </c>
      <c r="G5697" s="2" t="s">
        <v>26</v>
      </c>
      <c r="H5697" s="7">
        <v>4879.79</v>
      </c>
      <c r="I5697" s="3">
        <v>45252</v>
      </c>
      <c r="J5697" s="3" t="str">
        <f>TEXT(NIgerian_Fintech[[#This Row],[TransactionDate]], "JJJJ")</f>
        <v>2023</v>
      </c>
      <c r="K5697" s="3" t="str">
        <f>TEXT(NIgerian_Fintech[[#This Row],[TransactionDate]], "MMMM")</f>
        <v>November</v>
      </c>
      <c r="L5697" s="3" t="str">
        <f>TEXT(NIgerian_Fintech[[#This Row],[TransactionDate]], "MM")</f>
        <v>11</v>
      </c>
      <c r="M5697" s="3" t="str">
        <f>TEXT(NIgerian_Fintech[[#This Row],[TransactionDate]], "tttt")</f>
        <v>Wednesday</v>
      </c>
      <c r="N5697" s="2" t="s">
        <v>16</v>
      </c>
    </row>
    <row r="5698" spans="1:14" ht="14.5" x14ac:dyDescent="0.35">
      <c r="A5698" s="2" t="s">
        <v>11426</v>
      </c>
      <c r="B5698" s="2" t="s">
        <v>11427</v>
      </c>
      <c r="C5698" s="2">
        <v>39</v>
      </c>
      <c r="D5698" s="2" t="s">
        <v>12</v>
      </c>
      <c r="E5698" s="2" t="s">
        <v>24</v>
      </c>
      <c r="F5698" s="2" t="s">
        <v>14</v>
      </c>
      <c r="G5698" s="2" t="s">
        <v>26</v>
      </c>
      <c r="H5698" s="7">
        <v>7124.04</v>
      </c>
      <c r="I5698" s="3">
        <v>45610</v>
      </c>
      <c r="J5698" s="3" t="str">
        <f>TEXT(NIgerian_Fintech[[#This Row],[TransactionDate]], "JJJJ")</f>
        <v>2024</v>
      </c>
      <c r="K5698" s="3" t="str">
        <f>TEXT(NIgerian_Fintech[[#This Row],[TransactionDate]], "MMMM")</f>
        <v>November</v>
      </c>
      <c r="L5698" s="3" t="str">
        <f>TEXT(NIgerian_Fintech[[#This Row],[TransactionDate]], "MM")</f>
        <v>11</v>
      </c>
      <c r="M5698" s="3" t="str">
        <f>TEXT(NIgerian_Fintech[[#This Row],[TransactionDate]], "tttt")</f>
        <v>Thursday</v>
      </c>
      <c r="N5698" s="2" t="s">
        <v>16</v>
      </c>
    </row>
    <row r="5699" spans="1:14" ht="14.5" x14ac:dyDescent="0.35">
      <c r="A5699" s="2" t="s">
        <v>11428</v>
      </c>
      <c r="B5699" s="2" t="s">
        <v>11429</v>
      </c>
      <c r="C5699" s="2">
        <v>23</v>
      </c>
      <c r="D5699" s="2" t="s">
        <v>12</v>
      </c>
      <c r="E5699" s="2" t="s">
        <v>29</v>
      </c>
      <c r="F5699" s="2" t="s">
        <v>49</v>
      </c>
      <c r="G5699" s="2" t="s">
        <v>15</v>
      </c>
      <c r="H5699" s="7">
        <v>29177.759999999998</v>
      </c>
      <c r="I5699" s="3">
        <v>45282</v>
      </c>
      <c r="J5699" s="3" t="str">
        <f>TEXT(NIgerian_Fintech[[#This Row],[TransactionDate]], "JJJJ")</f>
        <v>2023</v>
      </c>
      <c r="K5699" s="3" t="str">
        <f>TEXT(NIgerian_Fintech[[#This Row],[TransactionDate]], "MMMM")</f>
        <v>December</v>
      </c>
      <c r="L5699" s="3" t="str">
        <f>TEXT(NIgerian_Fintech[[#This Row],[TransactionDate]], "MM")</f>
        <v>12</v>
      </c>
      <c r="M5699" s="3" t="str">
        <f>TEXT(NIgerian_Fintech[[#This Row],[TransactionDate]], "tttt")</f>
        <v>Friday</v>
      </c>
      <c r="N5699" s="2" t="s">
        <v>16</v>
      </c>
    </row>
    <row r="5700" spans="1:14" ht="14.5" x14ac:dyDescent="0.35">
      <c r="A5700" s="2" t="s">
        <v>11430</v>
      </c>
      <c r="B5700" s="2" t="s">
        <v>11431</v>
      </c>
      <c r="C5700" s="2">
        <v>52</v>
      </c>
      <c r="D5700" s="2" t="s">
        <v>39</v>
      </c>
      <c r="E5700" s="2" t="s">
        <v>52</v>
      </c>
      <c r="F5700" s="2" t="s">
        <v>35</v>
      </c>
      <c r="G5700" s="2" t="s">
        <v>26</v>
      </c>
      <c r="H5700" s="7">
        <v>7387.04</v>
      </c>
      <c r="I5700" s="3">
        <v>45394</v>
      </c>
      <c r="J5700" s="3" t="str">
        <f>TEXT(NIgerian_Fintech[[#This Row],[TransactionDate]], "JJJJ")</f>
        <v>2024</v>
      </c>
      <c r="K5700" s="3" t="str">
        <f>TEXT(NIgerian_Fintech[[#This Row],[TransactionDate]], "MMMM")</f>
        <v>April</v>
      </c>
      <c r="L5700" s="3" t="str">
        <f>TEXT(NIgerian_Fintech[[#This Row],[TransactionDate]], "MM")</f>
        <v>04</v>
      </c>
      <c r="M5700" s="3" t="str">
        <f>TEXT(NIgerian_Fintech[[#This Row],[TransactionDate]], "tttt")</f>
        <v>Friday</v>
      </c>
      <c r="N5700" s="2" t="s">
        <v>16</v>
      </c>
    </row>
    <row r="5701" spans="1:14" ht="14.5" x14ac:dyDescent="0.35">
      <c r="A5701" s="2" t="s">
        <v>11432</v>
      </c>
      <c r="B5701" s="2" t="s">
        <v>11433</v>
      </c>
      <c r="C5701" s="2">
        <v>39</v>
      </c>
      <c r="D5701" s="2" t="s">
        <v>39</v>
      </c>
      <c r="E5701" s="2" t="s">
        <v>13</v>
      </c>
      <c r="F5701" s="2" t="s">
        <v>14</v>
      </c>
      <c r="G5701" s="2" t="s">
        <v>15</v>
      </c>
      <c r="H5701" s="7">
        <v>15188.12</v>
      </c>
      <c r="I5701" s="3">
        <v>45582</v>
      </c>
      <c r="J5701" s="3" t="str">
        <f>TEXT(NIgerian_Fintech[[#This Row],[TransactionDate]], "JJJJ")</f>
        <v>2024</v>
      </c>
      <c r="K5701" s="3" t="str">
        <f>TEXT(NIgerian_Fintech[[#This Row],[TransactionDate]], "MMMM")</f>
        <v>October</v>
      </c>
      <c r="L5701" s="3" t="str">
        <f>TEXT(NIgerian_Fintech[[#This Row],[TransactionDate]], "MM")</f>
        <v>10</v>
      </c>
      <c r="M5701" s="3" t="str">
        <f>TEXT(NIgerian_Fintech[[#This Row],[TransactionDate]], "tttt")</f>
        <v>Thursday</v>
      </c>
      <c r="N5701" s="2" t="s">
        <v>69</v>
      </c>
    </row>
    <row r="5702" spans="1:14" ht="14.5" x14ac:dyDescent="0.35">
      <c r="A5702" s="2" t="s">
        <v>11434</v>
      </c>
      <c r="B5702" s="2" t="s">
        <v>11435</v>
      </c>
      <c r="C5702" s="2">
        <v>18</v>
      </c>
      <c r="D5702" s="2" t="s">
        <v>12</v>
      </c>
      <c r="E5702" s="2" t="s">
        <v>29</v>
      </c>
      <c r="F5702" s="2" t="s">
        <v>55</v>
      </c>
      <c r="G5702" s="2" t="s">
        <v>20</v>
      </c>
      <c r="H5702" s="7">
        <v>3120.08</v>
      </c>
      <c r="I5702" s="3">
        <v>45210</v>
      </c>
      <c r="J5702" s="3" t="str">
        <f>TEXT(NIgerian_Fintech[[#This Row],[TransactionDate]], "JJJJ")</f>
        <v>2023</v>
      </c>
      <c r="K5702" s="3" t="str">
        <f>TEXT(NIgerian_Fintech[[#This Row],[TransactionDate]], "MMMM")</f>
        <v>October</v>
      </c>
      <c r="L5702" s="3" t="str">
        <f>TEXT(NIgerian_Fintech[[#This Row],[TransactionDate]], "MM")</f>
        <v>10</v>
      </c>
      <c r="M5702" s="3" t="str">
        <f>TEXT(NIgerian_Fintech[[#This Row],[TransactionDate]], "tttt")</f>
        <v>Wednesday</v>
      </c>
      <c r="N5702" s="2" t="s">
        <v>21</v>
      </c>
    </row>
    <row r="5703" spans="1:14" ht="14.5" x14ac:dyDescent="0.35">
      <c r="A5703" s="2" t="s">
        <v>11436</v>
      </c>
      <c r="B5703" s="2" t="s">
        <v>11437</v>
      </c>
      <c r="C5703" s="2">
        <v>37</v>
      </c>
      <c r="D5703" s="2" t="s">
        <v>12</v>
      </c>
      <c r="E5703" s="2" t="s">
        <v>52</v>
      </c>
      <c r="F5703" s="2" t="s">
        <v>19</v>
      </c>
      <c r="G5703" s="2" t="s">
        <v>15</v>
      </c>
      <c r="H5703" s="7">
        <v>1662.42</v>
      </c>
      <c r="I5703" s="3">
        <v>45111</v>
      </c>
      <c r="J5703" s="3" t="str">
        <f>TEXT(NIgerian_Fintech[[#This Row],[TransactionDate]], "JJJJ")</f>
        <v>2023</v>
      </c>
      <c r="K5703" s="3" t="str">
        <f>TEXT(NIgerian_Fintech[[#This Row],[TransactionDate]], "MMMM")</f>
        <v>July</v>
      </c>
      <c r="L5703" s="3" t="str">
        <f>TEXT(NIgerian_Fintech[[#This Row],[TransactionDate]], "MM")</f>
        <v>07</v>
      </c>
      <c r="M5703" s="3" t="str">
        <f>TEXT(NIgerian_Fintech[[#This Row],[TransactionDate]], "tttt")</f>
        <v>Tuesday</v>
      </c>
      <c r="N5703" s="2" t="s">
        <v>16</v>
      </c>
    </row>
    <row r="5704" spans="1:14" ht="14.5" x14ac:dyDescent="0.35">
      <c r="A5704" s="2" t="s">
        <v>11438</v>
      </c>
      <c r="B5704" s="2" t="s">
        <v>11439</v>
      </c>
      <c r="C5704" s="2">
        <v>39</v>
      </c>
      <c r="D5704" s="2" t="s">
        <v>12</v>
      </c>
      <c r="E5704" s="2" t="s">
        <v>42</v>
      </c>
      <c r="F5704" s="2" t="s">
        <v>25</v>
      </c>
      <c r="G5704" s="2" t="s">
        <v>20</v>
      </c>
      <c r="H5704" s="7">
        <v>16651.419999999998</v>
      </c>
      <c r="I5704" s="3">
        <v>45080</v>
      </c>
      <c r="J5704" s="3" t="str">
        <f>TEXT(NIgerian_Fintech[[#This Row],[TransactionDate]], "JJJJ")</f>
        <v>2023</v>
      </c>
      <c r="K5704" s="3" t="str">
        <f>TEXT(NIgerian_Fintech[[#This Row],[TransactionDate]], "MMMM")</f>
        <v>June</v>
      </c>
      <c r="L5704" s="3" t="str">
        <f>TEXT(NIgerian_Fintech[[#This Row],[TransactionDate]], "MM")</f>
        <v>06</v>
      </c>
      <c r="M5704" s="3" t="str">
        <f>TEXT(NIgerian_Fintech[[#This Row],[TransactionDate]], "tttt")</f>
        <v>Saturday</v>
      </c>
      <c r="N5704" s="2" t="s">
        <v>16</v>
      </c>
    </row>
    <row r="5705" spans="1:14" ht="14.5" x14ac:dyDescent="0.35">
      <c r="A5705" s="2" t="s">
        <v>11440</v>
      </c>
      <c r="B5705" s="2" t="s">
        <v>11441</v>
      </c>
      <c r="C5705" s="2">
        <v>28</v>
      </c>
      <c r="D5705" s="2" t="s">
        <v>12</v>
      </c>
      <c r="E5705" s="2" t="s">
        <v>52</v>
      </c>
      <c r="F5705" s="2" t="s">
        <v>25</v>
      </c>
      <c r="G5705" s="2" t="s">
        <v>15</v>
      </c>
      <c r="H5705" s="7">
        <v>2842.55</v>
      </c>
      <c r="I5705" s="3">
        <v>45044</v>
      </c>
      <c r="J5705" s="3" t="str">
        <f>TEXT(NIgerian_Fintech[[#This Row],[TransactionDate]], "JJJJ")</f>
        <v>2023</v>
      </c>
      <c r="K5705" s="3" t="str">
        <f>TEXT(NIgerian_Fintech[[#This Row],[TransactionDate]], "MMMM")</f>
        <v>April</v>
      </c>
      <c r="L5705" s="3" t="str">
        <f>TEXT(NIgerian_Fintech[[#This Row],[TransactionDate]], "MM")</f>
        <v>04</v>
      </c>
      <c r="M5705" s="3" t="str">
        <f>TEXT(NIgerian_Fintech[[#This Row],[TransactionDate]], "tttt")</f>
        <v>Friday</v>
      </c>
      <c r="N5705" s="2" t="s">
        <v>16</v>
      </c>
    </row>
    <row r="5706" spans="1:14" ht="14.5" x14ac:dyDescent="0.35">
      <c r="A5706" s="2" t="s">
        <v>11442</v>
      </c>
      <c r="B5706" s="2" t="s">
        <v>11443</v>
      </c>
      <c r="C5706" s="2">
        <v>30</v>
      </c>
      <c r="D5706" s="2" t="s">
        <v>12</v>
      </c>
      <c r="E5706" s="2" t="s">
        <v>64</v>
      </c>
      <c r="F5706" s="2" t="s">
        <v>19</v>
      </c>
      <c r="G5706" s="2" t="s">
        <v>36</v>
      </c>
      <c r="H5706" s="7">
        <v>20505.439999999999</v>
      </c>
      <c r="I5706" s="3">
        <v>45193</v>
      </c>
      <c r="J5706" s="3" t="str">
        <f>TEXT(NIgerian_Fintech[[#This Row],[TransactionDate]], "JJJJ")</f>
        <v>2023</v>
      </c>
      <c r="K5706" s="3" t="str">
        <f>TEXT(NIgerian_Fintech[[#This Row],[TransactionDate]], "MMMM")</f>
        <v>September</v>
      </c>
      <c r="L5706" s="3" t="str">
        <f>TEXT(NIgerian_Fintech[[#This Row],[TransactionDate]], "MM")</f>
        <v>09</v>
      </c>
      <c r="M5706" s="3" t="str">
        <f>TEXT(NIgerian_Fintech[[#This Row],[TransactionDate]], "tttt")</f>
        <v>Sunday</v>
      </c>
      <c r="N5706" s="2" t="s">
        <v>16</v>
      </c>
    </row>
    <row r="5707" spans="1:14" ht="14.5" x14ac:dyDescent="0.35">
      <c r="A5707" s="2" t="s">
        <v>11444</v>
      </c>
      <c r="B5707" s="2" t="s">
        <v>11445</v>
      </c>
      <c r="C5707" s="2">
        <v>59</v>
      </c>
      <c r="D5707" s="2" t="s">
        <v>12</v>
      </c>
      <c r="E5707" s="2" t="s">
        <v>74</v>
      </c>
      <c r="F5707" s="2" t="s">
        <v>55</v>
      </c>
      <c r="G5707" s="2" t="s">
        <v>20</v>
      </c>
      <c r="H5707" s="7">
        <v>1861.49</v>
      </c>
      <c r="I5707" s="3">
        <v>45311</v>
      </c>
      <c r="J5707" s="3" t="str">
        <f>TEXT(NIgerian_Fintech[[#This Row],[TransactionDate]], "JJJJ")</f>
        <v>2024</v>
      </c>
      <c r="K5707" s="3" t="str">
        <f>TEXT(NIgerian_Fintech[[#This Row],[TransactionDate]], "MMMM")</f>
        <v>January</v>
      </c>
      <c r="L5707" s="3" t="str">
        <f>TEXT(NIgerian_Fintech[[#This Row],[TransactionDate]], "MM")</f>
        <v>01</v>
      </c>
      <c r="M5707" s="3" t="str">
        <f>TEXT(NIgerian_Fintech[[#This Row],[TransactionDate]], "tttt")</f>
        <v>Saturday</v>
      </c>
      <c r="N5707" s="2" t="s">
        <v>21</v>
      </c>
    </row>
    <row r="5708" spans="1:14" ht="14.5" x14ac:dyDescent="0.35">
      <c r="A5708" s="2" t="s">
        <v>11446</v>
      </c>
      <c r="B5708" s="2" t="s">
        <v>11447</v>
      </c>
      <c r="C5708" s="2">
        <v>20</v>
      </c>
      <c r="D5708" s="2" t="s">
        <v>39</v>
      </c>
      <c r="E5708" s="2" t="s">
        <v>64</v>
      </c>
      <c r="F5708" s="2" t="s">
        <v>35</v>
      </c>
      <c r="G5708" s="2" t="s">
        <v>20</v>
      </c>
      <c r="H5708" s="7">
        <v>19077.53</v>
      </c>
      <c r="I5708" s="3">
        <v>45181</v>
      </c>
      <c r="J5708" s="3" t="str">
        <f>TEXT(NIgerian_Fintech[[#This Row],[TransactionDate]], "JJJJ")</f>
        <v>2023</v>
      </c>
      <c r="K5708" s="3" t="str">
        <f>TEXT(NIgerian_Fintech[[#This Row],[TransactionDate]], "MMMM")</f>
        <v>September</v>
      </c>
      <c r="L5708" s="3" t="str">
        <f>TEXT(NIgerian_Fintech[[#This Row],[TransactionDate]], "MM")</f>
        <v>09</v>
      </c>
      <c r="M5708" s="3" t="str">
        <f>TEXT(NIgerian_Fintech[[#This Row],[TransactionDate]], "tttt")</f>
        <v>Tuesday</v>
      </c>
      <c r="N5708" s="2" t="s">
        <v>69</v>
      </c>
    </row>
    <row r="5709" spans="1:14" ht="14.5" x14ac:dyDescent="0.35">
      <c r="A5709" s="2" t="s">
        <v>11448</v>
      </c>
      <c r="B5709" s="2" t="s">
        <v>11449</v>
      </c>
      <c r="C5709" s="2">
        <v>26</v>
      </c>
      <c r="D5709" s="2" t="s">
        <v>12</v>
      </c>
      <c r="E5709" s="2" t="s">
        <v>24</v>
      </c>
      <c r="F5709" s="2" t="s">
        <v>19</v>
      </c>
      <c r="G5709" s="2" t="s">
        <v>26</v>
      </c>
      <c r="H5709" s="7">
        <v>14821.34</v>
      </c>
      <c r="I5709" s="3">
        <v>45167</v>
      </c>
      <c r="J5709" s="3" t="str">
        <f>TEXT(NIgerian_Fintech[[#This Row],[TransactionDate]], "JJJJ")</f>
        <v>2023</v>
      </c>
      <c r="K5709" s="3" t="str">
        <f>TEXT(NIgerian_Fintech[[#This Row],[TransactionDate]], "MMMM")</f>
        <v>August</v>
      </c>
      <c r="L5709" s="3" t="str">
        <f>TEXT(NIgerian_Fintech[[#This Row],[TransactionDate]], "MM")</f>
        <v>08</v>
      </c>
      <c r="M5709" s="3" t="str">
        <f>TEXT(NIgerian_Fintech[[#This Row],[TransactionDate]], "tttt")</f>
        <v>Tuesday</v>
      </c>
      <c r="N5709" s="2" t="s">
        <v>16</v>
      </c>
    </row>
    <row r="5710" spans="1:14" ht="14.5" x14ac:dyDescent="0.35">
      <c r="A5710" s="2" t="s">
        <v>11450</v>
      </c>
      <c r="B5710" s="2" t="s">
        <v>11451</v>
      </c>
      <c r="C5710" s="2">
        <v>29</v>
      </c>
      <c r="D5710" s="2" t="s">
        <v>12</v>
      </c>
      <c r="E5710" s="2" t="s">
        <v>29</v>
      </c>
      <c r="F5710" s="2" t="s">
        <v>55</v>
      </c>
      <c r="G5710" s="2" t="s">
        <v>20</v>
      </c>
      <c r="H5710" s="7">
        <v>9447.43</v>
      </c>
      <c r="I5710" s="3">
        <v>45097</v>
      </c>
      <c r="J5710" s="3" t="str">
        <f>TEXT(NIgerian_Fintech[[#This Row],[TransactionDate]], "JJJJ")</f>
        <v>2023</v>
      </c>
      <c r="K5710" s="3" t="str">
        <f>TEXT(NIgerian_Fintech[[#This Row],[TransactionDate]], "MMMM")</f>
        <v>June</v>
      </c>
      <c r="L5710" s="3" t="str">
        <f>TEXT(NIgerian_Fintech[[#This Row],[TransactionDate]], "MM")</f>
        <v>06</v>
      </c>
      <c r="M5710" s="3" t="str">
        <f>TEXT(NIgerian_Fintech[[#This Row],[TransactionDate]], "tttt")</f>
        <v>Tuesday</v>
      </c>
      <c r="N5710" s="2" t="s">
        <v>16</v>
      </c>
    </row>
    <row r="5711" spans="1:14" ht="14.5" x14ac:dyDescent="0.35">
      <c r="A5711" s="2" t="s">
        <v>11452</v>
      </c>
      <c r="B5711" s="2" t="s">
        <v>11453</v>
      </c>
      <c r="C5711" s="2">
        <v>40</v>
      </c>
      <c r="D5711" s="2" t="s">
        <v>39</v>
      </c>
      <c r="E5711" s="2" t="s">
        <v>29</v>
      </c>
      <c r="F5711" s="2" t="s">
        <v>14</v>
      </c>
      <c r="G5711" s="2" t="s">
        <v>15</v>
      </c>
      <c r="H5711" s="7">
        <v>18985.919999999998</v>
      </c>
      <c r="I5711" s="3">
        <v>45543</v>
      </c>
      <c r="J5711" s="3" t="str">
        <f>TEXT(NIgerian_Fintech[[#This Row],[TransactionDate]], "JJJJ")</f>
        <v>2024</v>
      </c>
      <c r="K5711" s="3" t="str">
        <f>TEXT(NIgerian_Fintech[[#This Row],[TransactionDate]], "MMMM")</f>
        <v>September</v>
      </c>
      <c r="L5711" s="3" t="str">
        <f>TEXT(NIgerian_Fintech[[#This Row],[TransactionDate]], "MM")</f>
        <v>09</v>
      </c>
      <c r="M5711" s="3" t="str">
        <f>TEXT(NIgerian_Fintech[[#This Row],[TransactionDate]], "tttt")</f>
        <v>Sunday</v>
      </c>
      <c r="N5711" s="2" t="s">
        <v>16</v>
      </c>
    </row>
    <row r="5712" spans="1:14" ht="14.5" x14ac:dyDescent="0.35">
      <c r="A5712" s="2" t="s">
        <v>11454</v>
      </c>
      <c r="B5712" s="2" t="s">
        <v>11455</v>
      </c>
      <c r="C5712" s="2">
        <v>31</v>
      </c>
      <c r="D5712" s="2" t="s">
        <v>12</v>
      </c>
      <c r="E5712" s="2" t="s">
        <v>93</v>
      </c>
      <c r="F5712" s="2" t="s">
        <v>35</v>
      </c>
      <c r="G5712" s="2" t="s">
        <v>36</v>
      </c>
      <c r="H5712" s="7">
        <v>4015.38</v>
      </c>
      <c r="I5712" s="3">
        <v>45474</v>
      </c>
      <c r="J5712" s="3" t="str">
        <f>TEXT(NIgerian_Fintech[[#This Row],[TransactionDate]], "JJJJ")</f>
        <v>2024</v>
      </c>
      <c r="K5712" s="3" t="str">
        <f>TEXT(NIgerian_Fintech[[#This Row],[TransactionDate]], "MMMM")</f>
        <v>July</v>
      </c>
      <c r="L5712" s="3" t="str">
        <f>TEXT(NIgerian_Fintech[[#This Row],[TransactionDate]], "MM")</f>
        <v>07</v>
      </c>
      <c r="M5712" s="3" t="str">
        <f>TEXT(NIgerian_Fintech[[#This Row],[TransactionDate]], "tttt")</f>
        <v>Monday</v>
      </c>
      <c r="N5712" s="2" t="s">
        <v>16</v>
      </c>
    </row>
    <row r="5713" spans="1:14" ht="14.5" x14ac:dyDescent="0.35">
      <c r="A5713" s="2" t="s">
        <v>11456</v>
      </c>
      <c r="B5713" s="2" t="s">
        <v>11457</v>
      </c>
      <c r="C5713" s="2">
        <v>50</v>
      </c>
      <c r="D5713" s="2" t="s">
        <v>12</v>
      </c>
      <c r="E5713" s="2" t="s">
        <v>64</v>
      </c>
      <c r="F5713" s="2" t="s">
        <v>49</v>
      </c>
      <c r="G5713" s="2" t="s">
        <v>36</v>
      </c>
      <c r="H5713" s="7">
        <v>1815.63</v>
      </c>
      <c r="I5713" s="3">
        <v>45504</v>
      </c>
      <c r="J5713" s="3" t="str">
        <f>TEXT(NIgerian_Fintech[[#This Row],[TransactionDate]], "JJJJ")</f>
        <v>2024</v>
      </c>
      <c r="K5713" s="3" t="str">
        <f>TEXT(NIgerian_Fintech[[#This Row],[TransactionDate]], "MMMM")</f>
        <v>July</v>
      </c>
      <c r="L5713" s="3" t="str">
        <f>TEXT(NIgerian_Fintech[[#This Row],[TransactionDate]], "MM")</f>
        <v>07</v>
      </c>
      <c r="M5713" s="3" t="str">
        <f>TEXT(NIgerian_Fintech[[#This Row],[TransactionDate]], "tttt")</f>
        <v>Wednesday</v>
      </c>
      <c r="N5713" s="2" t="s">
        <v>16</v>
      </c>
    </row>
    <row r="5714" spans="1:14" ht="14.5" x14ac:dyDescent="0.35">
      <c r="A5714" s="2" t="s">
        <v>11458</v>
      </c>
      <c r="B5714" s="2" t="s">
        <v>11459</v>
      </c>
      <c r="C5714" s="2">
        <v>35</v>
      </c>
      <c r="D5714" s="2" t="s">
        <v>12</v>
      </c>
      <c r="E5714" s="2" t="s">
        <v>13</v>
      </c>
      <c r="F5714" s="2" t="s">
        <v>55</v>
      </c>
      <c r="G5714" s="2" t="s">
        <v>26</v>
      </c>
      <c r="H5714" s="7">
        <v>1708.37</v>
      </c>
      <c r="I5714" s="3">
        <v>45111</v>
      </c>
      <c r="J5714" s="3" t="str">
        <f>TEXT(NIgerian_Fintech[[#This Row],[TransactionDate]], "JJJJ")</f>
        <v>2023</v>
      </c>
      <c r="K5714" s="3" t="str">
        <f>TEXT(NIgerian_Fintech[[#This Row],[TransactionDate]], "MMMM")</f>
        <v>July</v>
      </c>
      <c r="L5714" s="3" t="str">
        <f>TEXT(NIgerian_Fintech[[#This Row],[TransactionDate]], "MM")</f>
        <v>07</v>
      </c>
      <c r="M5714" s="3" t="str">
        <f>TEXT(NIgerian_Fintech[[#This Row],[TransactionDate]], "tttt")</f>
        <v>Tuesday</v>
      </c>
      <c r="N5714" s="2" t="s">
        <v>16</v>
      </c>
    </row>
    <row r="5715" spans="1:14" ht="14.5" x14ac:dyDescent="0.35">
      <c r="A5715" s="2" t="s">
        <v>11460</v>
      </c>
      <c r="B5715" s="2" t="s">
        <v>11461</v>
      </c>
      <c r="C5715" s="2">
        <v>58</v>
      </c>
      <c r="D5715" s="2" t="s">
        <v>12</v>
      </c>
      <c r="E5715" s="2" t="s">
        <v>24</v>
      </c>
      <c r="F5715" s="2" t="s">
        <v>25</v>
      </c>
      <c r="G5715" s="2" t="s">
        <v>15</v>
      </c>
      <c r="H5715" s="7">
        <v>3152.03</v>
      </c>
      <c r="I5715" s="3">
        <v>45628</v>
      </c>
      <c r="J5715" s="3" t="str">
        <f>TEXT(NIgerian_Fintech[[#This Row],[TransactionDate]], "JJJJ")</f>
        <v>2024</v>
      </c>
      <c r="K5715" s="3" t="str">
        <f>TEXT(NIgerian_Fintech[[#This Row],[TransactionDate]], "MMMM")</f>
        <v>December</v>
      </c>
      <c r="L5715" s="3" t="str">
        <f>TEXT(NIgerian_Fintech[[#This Row],[TransactionDate]], "MM")</f>
        <v>12</v>
      </c>
      <c r="M5715" s="3" t="str">
        <f>TEXT(NIgerian_Fintech[[#This Row],[TransactionDate]], "tttt")</f>
        <v>Monday</v>
      </c>
      <c r="N5715" s="2" t="s">
        <v>16</v>
      </c>
    </row>
    <row r="5716" spans="1:14" ht="14.5" x14ac:dyDescent="0.35">
      <c r="A5716" s="2" t="s">
        <v>11462</v>
      </c>
      <c r="B5716" s="2" t="s">
        <v>11463</v>
      </c>
      <c r="C5716" s="2">
        <v>26</v>
      </c>
      <c r="D5716" s="2" t="s">
        <v>39</v>
      </c>
      <c r="E5716" s="2" t="s">
        <v>42</v>
      </c>
      <c r="F5716" s="2" t="s">
        <v>25</v>
      </c>
      <c r="G5716" s="2" t="s">
        <v>15</v>
      </c>
      <c r="H5716" s="7">
        <v>5910.01</v>
      </c>
      <c r="I5716" s="3">
        <v>45593</v>
      </c>
      <c r="J5716" s="3" t="str">
        <f>TEXT(NIgerian_Fintech[[#This Row],[TransactionDate]], "JJJJ")</f>
        <v>2024</v>
      </c>
      <c r="K5716" s="3" t="str">
        <f>TEXT(NIgerian_Fintech[[#This Row],[TransactionDate]], "MMMM")</f>
        <v>October</v>
      </c>
      <c r="L5716" s="3" t="str">
        <f>TEXT(NIgerian_Fintech[[#This Row],[TransactionDate]], "MM")</f>
        <v>10</v>
      </c>
      <c r="M5716" s="3" t="str">
        <f>TEXT(NIgerian_Fintech[[#This Row],[TransactionDate]], "tttt")</f>
        <v>Monday</v>
      </c>
      <c r="N5716" s="2" t="s">
        <v>16</v>
      </c>
    </row>
    <row r="5717" spans="1:14" ht="14.5" x14ac:dyDescent="0.35">
      <c r="A5717" s="2" t="s">
        <v>11464</v>
      </c>
      <c r="B5717" s="2" t="s">
        <v>11465</v>
      </c>
      <c r="C5717" s="2">
        <v>40</v>
      </c>
      <c r="D5717" s="2" t="s">
        <v>12</v>
      </c>
      <c r="E5717" s="2" t="s">
        <v>24</v>
      </c>
      <c r="F5717" s="2" t="s">
        <v>35</v>
      </c>
      <c r="G5717" s="2" t="s">
        <v>30</v>
      </c>
      <c r="H5717" s="7">
        <v>20876.580000000002</v>
      </c>
      <c r="I5717" s="3">
        <v>45336</v>
      </c>
      <c r="J5717" s="3" t="str">
        <f>TEXT(NIgerian_Fintech[[#This Row],[TransactionDate]], "JJJJ")</f>
        <v>2024</v>
      </c>
      <c r="K5717" s="3" t="str">
        <f>TEXT(NIgerian_Fintech[[#This Row],[TransactionDate]], "MMMM")</f>
        <v>February</v>
      </c>
      <c r="L5717" s="3" t="str">
        <f>TEXT(NIgerian_Fintech[[#This Row],[TransactionDate]], "MM")</f>
        <v>02</v>
      </c>
      <c r="M5717" s="3" t="str">
        <f>TEXT(NIgerian_Fintech[[#This Row],[TransactionDate]], "tttt")</f>
        <v>Wednesday</v>
      </c>
      <c r="N5717" s="2" t="s">
        <v>16</v>
      </c>
    </row>
    <row r="5718" spans="1:14" ht="14.5" x14ac:dyDescent="0.35">
      <c r="A5718" s="2" t="s">
        <v>11466</v>
      </c>
      <c r="B5718" s="2" t="s">
        <v>11467</v>
      </c>
      <c r="C5718" s="2">
        <v>27</v>
      </c>
      <c r="D5718" s="2" t="s">
        <v>39</v>
      </c>
      <c r="E5718" s="2" t="s">
        <v>93</v>
      </c>
      <c r="F5718" s="2" t="s">
        <v>49</v>
      </c>
      <c r="G5718" s="2" t="s">
        <v>20</v>
      </c>
      <c r="H5718" s="7">
        <v>938.01</v>
      </c>
      <c r="I5718" s="3">
        <v>45579</v>
      </c>
      <c r="J5718" s="3" t="str">
        <f>TEXT(NIgerian_Fintech[[#This Row],[TransactionDate]], "JJJJ")</f>
        <v>2024</v>
      </c>
      <c r="K5718" s="3" t="str">
        <f>TEXT(NIgerian_Fintech[[#This Row],[TransactionDate]], "MMMM")</f>
        <v>October</v>
      </c>
      <c r="L5718" s="3" t="str">
        <f>TEXT(NIgerian_Fintech[[#This Row],[TransactionDate]], "MM")</f>
        <v>10</v>
      </c>
      <c r="M5718" s="3" t="str">
        <f>TEXT(NIgerian_Fintech[[#This Row],[TransactionDate]], "tttt")</f>
        <v>Monday</v>
      </c>
      <c r="N5718" s="2" t="s">
        <v>16</v>
      </c>
    </row>
    <row r="5719" spans="1:14" ht="14.5" x14ac:dyDescent="0.35">
      <c r="A5719" s="2" t="s">
        <v>11468</v>
      </c>
      <c r="B5719" s="2" t="s">
        <v>11469</v>
      </c>
      <c r="C5719" s="2">
        <v>36</v>
      </c>
      <c r="D5719" s="2" t="s">
        <v>12</v>
      </c>
      <c r="E5719" s="2" t="s">
        <v>93</v>
      </c>
      <c r="F5719" s="2" t="s">
        <v>55</v>
      </c>
      <c r="G5719" s="2" t="s">
        <v>26</v>
      </c>
      <c r="H5719" s="7">
        <v>24679.56</v>
      </c>
      <c r="I5719" s="3">
        <v>45514</v>
      </c>
      <c r="J5719" s="3" t="str">
        <f>TEXT(NIgerian_Fintech[[#This Row],[TransactionDate]], "JJJJ")</f>
        <v>2024</v>
      </c>
      <c r="K5719" s="3" t="str">
        <f>TEXT(NIgerian_Fintech[[#This Row],[TransactionDate]], "MMMM")</f>
        <v>August</v>
      </c>
      <c r="L5719" s="3" t="str">
        <f>TEXT(NIgerian_Fintech[[#This Row],[TransactionDate]], "MM")</f>
        <v>08</v>
      </c>
      <c r="M5719" s="3" t="str">
        <f>TEXT(NIgerian_Fintech[[#This Row],[TransactionDate]], "tttt")</f>
        <v>Saturday</v>
      </c>
      <c r="N5719" s="2" t="s">
        <v>69</v>
      </c>
    </row>
    <row r="5720" spans="1:14" ht="14.5" x14ac:dyDescent="0.35">
      <c r="A5720" s="2" t="s">
        <v>11470</v>
      </c>
      <c r="B5720" s="2" t="s">
        <v>11471</v>
      </c>
      <c r="C5720" s="2">
        <v>64</v>
      </c>
      <c r="D5720" s="2" t="s">
        <v>12</v>
      </c>
      <c r="E5720" s="2" t="s">
        <v>93</v>
      </c>
      <c r="F5720" s="2" t="s">
        <v>49</v>
      </c>
      <c r="G5720" s="2" t="s">
        <v>36</v>
      </c>
      <c r="H5720" s="7">
        <v>25968.85</v>
      </c>
      <c r="I5720" s="3">
        <v>45072</v>
      </c>
      <c r="J5720" s="3" t="str">
        <f>TEXT(NIgerian_Fintech[[#This Row],[TransactionDate]], "JJJJ")</f>
        <v>2023</v>
      </c>
      <c r="K5720" s="3" t="str">
        <f>TEXT(NIgerian_Fintech[[#This Row],[TransactionDate]], "MMMM")</f>
        <v>May</v>
      </c>
      <c r="L5720" s="3" t="str">
        <f>TEXT(NIgerian_Fintech[[#This Row],[TransactionDate]], "MM")</f>
        <v>05</v>
      </c>
      <c r="M5720" s="3" t="str">
        <f>TEXT(NIgerian_Fintech[[#This Row],[TransactionDate]], "tttt")</f>
        <v>Friday</v>
      </c>
      <c r="N5720" s="2" t="s">
        <v>16</v>
      </c>
    </row>
    <row r="5721" spans="1:14" ht="14.5" x14ac:dyDescent="0.35">
      <c r="A5721" s="2" t="s">
        <v>11472</v>
      </c>
      <c r="B5721" s="2" t="s">
        <v>11473</v>
      </c>
      <c r="C5721" s="2">
        <v>22</v>
      </c>
      <c r="D5721" s="2" t="s">
        <v>39</v>
      </c>
      <c r="E5721" s="2" t="s">
        <v>29</v>
      </c>
      <c r="F5721" s="2" t="s">
        <v>14</v>
      </c>
      <c r="G5721" s="2" t="s">
        <v>30</v>
      </c>
      <c r="H5721" s="7">
        <v>12991.5</v>
      </c>
      <c r="I5721" s="3">
        <v>44964</v>
      </c>
      <c r="J5721" s="3" t="str">
        <f>TEXT(NIgerian_Fintech[[#This Row],[TransactionDate]], "JJJJ")</f>
        <v>2023</v>
      </c>
      <c r="K5721" s="3" t="str">
        <f>TEXT(NIgerian_Fintech[[#This Row],[TransactionDate]], "MMMM")</f>
        <v>February</v>
      </c>
      <c r="L5721" s="3" t="str">
        <f>TEXT(NIgerian_Fintech[[#This Row],[TransactionDate]], "MM")</f>
        <v>02</v>
      </c>
      <c r="M5721" s="3" t="str">
        <f>TEXT(NIgerian_Fintech[[#This Row],[TransactionDate]], "tttt")</f>
        <v>Tuesday</v>
      </c>
      <c r="N5721" s="2" t="s">
        <v>16</v>
      </c>
    </row>
    <row r="5722" spans="1:14" ht="14.5" x14ac:dyDescent="0.35">
      <c r="A5722" s="2" t="s">
        <v>11474</v>
      </c>
      <c r="B5722" s="2" t="s">
        <v>11475</v>
      </c>
      <c r="C5722" s="2">
        <v>64</v>
      </c>
      <c r="D5722" s="2" t="s">
        <v>12</v>
      </c>
      <c r="E5722" s="2" t="s">
        <v>74</v>
      </c>
      <c r="F5722" s="2" t="s">
        <v>49</v>
      </c>
      <c r="G5722" s="2" t="s">
        <v>15</v>
      </c>
      <c r="H5722" s="7">
        <v>23054.25</v>
      </c>
      <c r="I5722" s="3">
        <v>45416</v>
      </c>
      <c r="J5722" s="3" t="str">
        <f>TEXT(NIgerian_Fintech[[#This Row],[TransactionDate]], "JJJJ")</f>
        <v>2024</v>
      </c>
      <c r="K5722" s="3" t="str">
        <f>TEXT(NIgerian_Fintech[[#This Row],[TransactionDate]], "MMMM")</f>
        <v>May</v>
      </c>
      <c r="L5722" s="3" t="str">
        <f>TEXT(NIgerian_Fintech[[#This Row],[TransactionDate]], "MM")</f>
        <v>05</v>
      </c>
      <c r="M5722" s="3" t="str">
        <f>TEXT(NIgerian_Fintech[[#This Row],[TransactionDate]], "tttt")</f>
        <v>Saturday</v>
      </c>
      <c r="N5722" s="2" t="s">
        <v>21</v>
      </c>
    </row>
    <row r="5723" spans="1:14" ht="14.5" x14ac:dyDescent="0.35">
      <c r="A5723" s="2" t="s">
        <v>11476</v>
      </c>
      <c r="B5723" s="2" t="s">
        <v>11477</v>
      </c>
      <c r="C5723" s="2">
        <v>40</v>
      </c>
      <c r="D5723" s="2" t="s">
        <v>39</v>
      </c>
      <c r="E5723" s="2" t="s">
        <v>52</v>
      </c>
      <c r="F5723" s="2" t="s">
        <v>14</v>
      </c>
      <c r="G5723" s="2" t="s">
        <v>20</v>
      </c>
      <c r="H5723" s="7">
        <v>14696.18</v>
      </c>
      <c r="I5723" s="3">
        <v>45188</v>
      </c>
      <c r="J5723" s="3" t="str">
        <f>TEXT(NIgerian_Fintech[[#This Row],[TransactionDate]], "JJJJ")</f>
        <v>2023</v>
      </c>
      <c r="K5723" s="3" t="str">
        <f>TEXT(NIgerian_Fintech[[#This Row],[TransactionDate]], "MMMM")</f>
        <v>September</v>
      </c>
      <c r="L5723" s="3" t="str">
        <f>TEXT(NIgerian_Fintech[[#This Row],[TransactionDate]], "MM")</f>
        <v>09</v>
      </c>
      <c r="M5723" s="3" t="str">
        <f>TEXT(NIgerian_Fintech[[#This Row],[TransactionDate]], "tttt")</f>
        <v>Tuesday</v>
      </c>
      <c r="N5723" s="2" t="s">
        <v>16</v>
      </c>
    </row>
    <row r="5724" spans="1:14" ht="14.5" x14ac:dyDescent="0.35">
      <c r="A5724" s="2" t="s">
        <v>11478</v>
      </c>
      <c r="B5724" s="2" t="s">
        <v>11479</v>
      </c>
      <c r="C5724" s="2">
        <v>47</v>
      </c>
      <c r="D5724" s="2" t="s">
        <v>39</v>
      </c>
      <c r="E5724" s="2" t="s">
        <v>13</v>
      </c>
      <c r="F5724" s="2" t="s">
        <v>25</v>
      </c>
      <c r="G5724" s="2" t="s">
        <v>36</v>
      </c>
      <c r="H5724" s="7">
        <v>7514.14</v>
      </c>
      <c r="I5724" s="3">
        <v>45052</v>
      </c>
      <c r="J5724" s="3" t="str">
        <f>TEXT(NIgerian_Fintech[[#This Row],[TransactionDate]], "JJJJ")</f>
        <v>2023</v>
      </c>
      <c r="K5724" s="3" t="str">
        <f>TEXT(NIgerian_Fintech[[#This Row],[TransactionDate]], "MMMM")</f>
        <v>May</v>
      </c>
      <c r="L5724" s="3" t="str">
        <f>TEXT(NIgerian_Fintech[[#This Row],[TransactionDate]], "MM")</f>
        <v>05</v>
      </c>
      <c r="M5724" s="3" t="str">
        <f>TEXT(NIgerian_Fintech[[#This Row],[TransactionDate]], "tttt")</f>
        <v>Saturday</v>
      </c>
      <c r="N5724" s="2" t="s">
        <v>16</v>
      </c>
    </row>
    <row r="5725" spans="1:14" ht="14.5" x14ac:dyDescent="0.35">
      <c r="A5725" s="2" t="s">
        <v>11480</v>
      </c>
      <c r="B5725" s="2" t="s">
        <v>11481</v>
      </c>
      <c r="C5725" s="2">
        <v>42</v>
      </c>
      <c r="D5725" s="2" t="s">
        <v>39</v>
      </c>
      <c r="E5725" s="2" t="s">
        <v>24</v>
      </c>
      <c r="F5725" s="2" t="s">
        <v>14</v>
      </c>
      <c r="G5725" s="2" t="s">
        <v>30</v>
      </c>
      <c r="H5725" s="7">
        <v>9181.68</v>
      </c>
      <c r="I5725" s="3">
        <v>45530</v>
      </c>
      <c r="J5725" s="3" t="str">
        <f>TEXT(NIgerian_Fintech[[#This Row],[TransactionDate]], "JJJJ")</f>
        <v>2024</v>
      </c>
      <c r="K5725" s="3" t="str">
        <f>TEXT(NIgerian_Fintech[[#This Row],[TransactionDate]], "MMMM")</f>
        <v>August</v>
      </c>
      <c r="L5725" s="3" t="str">
        <f>TEXT(NIgerian_Fintech[[#This Row],[TransactionDate]], "MM")</f>
        <v>08</v>
      </c>
      <c r="M5725" s="3" t="str">
        <f>TEXT(NIgerian_Fintech[[#This Row],[TransactionDate]], "tttt")</f>
        <v>Monday</v>
      </c>
      <c r="N5725" s="2" t="s">
        <v>16</v>
      </c>
    </row>
    <row r="5726" spans="1:14" ht="14.5" x14ac:dyDescent="0.35">
      <c r="A5726" s="2" t="s">
        <v>11482</v>
      </c>
      <c r="B5726" s="2" t="s">
        <v>11483</v>
      </c>
      <c r="C5726" s="2">
        <v>45</v>
      </c>
      <c r="D5726" s="2" t="s">
        <v>12</v>
      </c>
      <c r="E5726" s="2" t="s">
        <v>29</v>
      </c>
      <c r="F5726" s="2" t="s">
        <v>55</v>
      </c>
      <c r="G5726" s="2" t="s">
        <v>15</v>
      </c>
      <c r="H5726" s="7">
        <v>9894.65</v>
      </c>
      <c r="I5726" s="3">
        <v>45271</v>
      </c>
      <c r="J5726" s="3" t="str">
        <f>TEXT(NIgerian_Fintech[[#This Row],[TransactionDate]], "JJJJ")</f>
        <v>2023</v>
      </c>
      <c r="K5726" s="3" t="str">
        <f>TEXT(NIgerian_Fintech[[#This Row],[TransactionDate]], "MMMM")</f>
        <v>December</v>
      </c>
      <c r="L5726" s="3" t="str">
        <f>TEXT(NIgerian_Fintech[[#This Row],[TransactionDate]], "MM")</f>
        <v>12</v>
      </c>
      <c r="M5726" s="3" t="str">
        <f>TEXT(NIgerian_Fintech[[#This Row],[TransactionDate]], "tttt")</f>
        <v>Monday</v>
      </c>
      <c r="N5726" s="2" t="s">
        <v>16</v>
      </c>
    </row>
    <row r="5727" spans="1:14" ht="14.5" x14ac:dyDescent="0.35">
      <c r="A5727" s="2" t="s">
        <v>11484</v>
      </c>
      <c r="B5727" s="2" t="s">
        <v>11485</v>
      </c>
      <c r="C5727" s="2">
        <v>51</v>
      </c>
      <c r="D5727" s="2" t="s">
        <v>12</v>
      </c>
      <c r="E5727" s="2" t="s">
        <v>24</v>
      </c>
      <c r="F5727" s="2" t="s">
        <v>35</v>
      </c>
      <c r="G5727" s="2" t="s">
        <v>36</v>
      </c>
      <c r="H5727" s="7">
        <v>1356.97</v>
      </c>
      <c r="I5727" s="3">
        <v>45187</v>
      </c>
      <c r="J5727" s="3" t="str">
        <f>TEXT(NIgerian_Fintech[[#This Row],[TransactionDate]], "JJJJ")</f>
        <v>2023</v>
      </c>
      <c r="K5727" s="3" t="str">
        <f>TEXT(NIgerian_Fintech[[#This Row],[TransactionDate]], "MMMM")</f>
        <v>September</v>
      </c>
      <c r="L5727" s="3" t="str">
        <f>TEXT(NIgerian_Fintech[[#This Row],[TransactionDate]], "MM")</f>
        <v>09</v>
      </c>
      <c r="M5727" s="3" t="str">
        <f>TEXT(NIgerian_Fintech[[#This Row],[TransactionDate]], "tttt")</f>
        <v>Monday</v>
      </c>
      <c r="N5727" s="2" t="s">
        <v>16</v>
      </c>
    </row>
    <row r="5728" spans="1:14" ht="14.5" x14ac:dyDescent="0.35">
      <c r="A5728" s="2" t="s">
        <v>11486</v>
      </c>
      <c r="B5728" s="2" t="s">
        <v>11487</v>
      </c>
      <c r="C5728" s="2">
        <v>62</v>
      </c>
      <c r="D5728" s="2" t="s">
        <v>12</v>
      </c>
      <c r="E5728" s="2" t="s">
        <v>42</v>
      </c>
      <c r="F5728" s="2" t="s">
        <v>35</v>
      </c>
      <c r="G5728" s="2" t="s">
        <v>36</v>
      </c>
      <c r="H5728" s="7">
        <v>2144.9899999999998</v>
      </c>
      <c r="I5728" s="3">
        <v>45369</v>
      </c>
      <c r="J5728" s="3" t="str">
        <f>TEXT(NIgerian_Fintech[[#This Row],[TransactionDate]], "JJJJ")</f>
        <v>2024</v>
      </c>
      <c r="K5728" s="3" t="str">
        <f>TEXT(NIgerian_Fintech[[#This Row],[TransactionDate]], "MMMM")</f>
        <v>March</v>
      </c>
      <c r="L5728" s="3" t="str">
        <f>TEXT(NIgerian_Fintech[[#This Row],[TransactionDate]], "MM")</f>
        <v>03</v>
      </c>
      <c r="M5728" s="3" t="str">
        <f>TEXT(NIgerian_Fintech[[#This Row],[TransactionDate]], "tttt")</f>
        <v>Monday</v>
      </c>
      <c r="N5728" s="2" t="s">
        <v>16</v>
      </c>
    </row>
    <row r="5729" spans="1:14" ht="14.5" x14ac:dyDescent="0.35">
      <c r="A5729" s="2" t="s">
        <v>11488</v>
      </c>
      <c r="B5729" s="2" t="s">
        <v>11489</v>
      </c>
      <c r="C5729" s="2">
        <v>64</v>
      </c>
      <c r="D5729" s="2" t="s">
        <v>12</v>
      </c>
      <c r="E5729" s="2" t="s">
        <v>29</v>
      </c>
      <c r="F5729" s="2" t="s">
        <v>55</v>
      </c>
      <c r="G5729" s="2" t="s">
        <v>15</v>
      </c>
      <c r="H5729" s="7">
        <v>7410.12</v>
      </c>
      <c r="I5729" s="3">
        <v>45034</v>
      </c>
      <c r="J5729" s="3" t="str">
        <f>TEXT(NIgerian_Fintech[[#This Row],[TransactionDate]], "JJJJ")</f>
        <v>2023</v>
      </c>
      <c r="K5729" s="3" t="str">
        <f>TEXT(NIgerian_Fintech[[#This Row],[TransactionDate]], "MMMM")</f>
        <v>April</v>
      </c>
      <c r="L5729" s="3" t="str">
        <f>TEXT(NIgerian_Fintech[[#This Row],[TransactionDate]], "MM")</f>
        <v>04</v>
      </c>
      <c r="M5729" s="3" t="str">
        <f>TEXT(NIgerian_Fintech[[#This Row],[TransactionDate]], "tttt")</f>
        <v>Tuesday</v>
      </c>
      <c r="N5729" s="2" t="s">
        <v>16</v>
      </c>
    </row>
    <row r="5730" spans="1:14" ht="14.5" x14ac:dyDescent="0.35">
      <c r="A5730" s="2" t="s">
        <v>11490</v>
      </c>
      <c r="B5730" s="2" t="s">
        <v>11491</v>
      </c>
      <c r="C5730" s="2">
        <v>42</v>
      </c>
      <c r="D5730" s="2" t="s">
        <v>39</v>
      </c>
      <c r="E5730" s="2" t="s">
        <v>74</v>
      </c>
      <c r="F5730" s="2" t="s">
        <v>55</v>
      </c>
      <c r="G5730" s="2" t="s">
        <v>15</v>
      </c>
      <c r="H5730" s="7">
        <v>1224.26</v>
      </c>
      <c r="I5730" s="3">
        <v>45483</v>
      </c>
      <c r="J5730" s="3" t="str">
        <f>TEXT(NIgerian_Fintech[[#This Row],[TransactionDate]], "JJJJ")</f>
        <v>2024</v>
      </c>
      <c r="K5730" s="3" t="str">
        <f>TEXT(NIgerian_Fintech[[#This Row],[TransactionDate]], "MMMM")</f>
        <v>July</v>
      </c>
      <c r="L5730" s="3" t="str">
        <f>TEXT(NIgerian_Fintech[[#This Row],[TransactionDate]], "MM")</f>
        <v>07</v>
      </c>
      <c r="M5730" s="3" t="str">
        <f>TEXT(NIgerian_Fintech[[#This Row],[TransactionDate]], "tttt")</f>
        <v>Wednesday</v>
      </c>
      <c r="N5730" s="2" t="s">
        <v>16</v>
      </c>
    </row>
    <row r="5731" spans="1:14" ht="14.5" x14ac:dyDescent="0.35">
      <c r="A5731" s="2" t="s">
        <v>11492</v>
      </c>
      <c r="B5731" s="2" t="s">
        <v>11493</v>
      </c>
      <c r="C5731" s="2">
        <v>27</v>
      </c>
      <c r="D5731" s="2" t="s">
        <v>12</v>
      </c>
      <c r="E5731" s="2" t="s">
        <v>24</v>
      </c>
      <c r="F5731" s="2" t="s">
        <v>55</v>
      </c>
      <c r="G5731" s="2" t="s">
        <v>26</v>
      </c>
      <c r="H5731" s="7">
        <v>33518.160000000003</v>
      </c>
      <c r="I5731" s="3">
        <v>45363</v>
      </c>
      <c r="J5731" s="3" t="str">
        <f>TEXT(NIgerian_Fintech[[#This Row],[TransactionDate]], "JJJJ")</f>
        <v>2024</v>
      </c>
      <c r="K5731" s="3" t="str">
        <f>TEXT(NIgerian_Fintech[[#This Row],[TransactionDate]], "MMMM")</f>
        <v>March</v>
      </c>
      <c r="L5731" s="3" t="str">
        <f>TEXT(NIgerian_Fintech[[#This Row],[TransactionDate]], "MM")</f>
        <v>03</v>
      </c>
      <c r="M5731" s="3" t="str">
        <f>TEXT(NIgerian_Fintech[[#This Row],[TransactionDate]], "tttt")</f>
        <v>Tuesday</v>
      </c>
      <c r="N5731" s="2" t="s">
        <v>16</v>
      </c>
    </row>
    <row r="5732" spans="1:14" ht="14.5" x14ac:dyDescent="0.35">
      <c r="A5732" s="2" t="s">
        <v>11494</v>
      </c>
      <c r="B5732" s="2" t="s">
        <v>11495</v>
      </c>
      <c r="C5732" s="2">
        <v>31</v>
      </c>
      <c r="D5732" s="2" t="s">
        <v>12</v>
      </c>
      <c r="E5732" s="2" t="s">
        <v>29</v>
      </c>
      <c r="F5732" s="2" t="s">
        <v>19</v>
      </c>
      <c r="G5732" s="2" t="s">
        <v>36</v>
      </c>
      <c r="H5732" s="7">
        <v>7075.04</v>
      </c>
      <c r="I5732" s="3">
        <v>45440</v>
      </c>
      <c r="J5732" s="3" t="str">
        <f>TEXT(NIgerian_Fintech[[#This Row],[TransactionDate]], "JJJJ")</f>
        <v>2024</v>
      </c>
      <c r="K5732" s="3" t="str">
        <f>TEXT(NIgerian_Fintech[[#This Row],[TransactionDate]], "MMMM")</f>
        <v>May</v>
      </c>
      <c r="L5732" s="3" t="str">
        <f>TEXT(NIgerian_Fintech[[#This Row],[TransactionDate]], "MM")</f>
        <v>05</v>
      </c>
      <c r="M5732" s="3" t="str">
        <f>TEXT(NIgerian_Fintech[[#This Row],[TransactionDate]], "tttt")</f>
        <v>Tuesday</v>
      </c>
      <c r="N5732" s="2" t="s">
        <v>16</v>
      </c>
    </row>
    <row r="5733" spans="1:14" ht="14.5" x14ac:dyDescent="0.35">
      <c r="A5733" s="2" t="s">
        <v>11496</v>
      </c>
      <c r="B5733" s="2" t="s">
        <v>11497</v>
      </c>
      <c r="C5733" s="2">
        <v>59</v>
      </c>
      <c r="D5733" s="2" t="s">
        <v>39</v>
      </c>
      <c r="E5733" s="2" t="s">
        <v>29</v>
      </c>
      <c r="F5733" s="2" t="s">
        <v>14</v>
      </c>
      <c r="G5733" s="2" t="s">
        <v>15</v>
      </c>
      <c r="H5733" s="7">
        <v>4781.75</v>
      </c>
      <c r="I5733" s="3">
        <v>45639</v>
      </c>
      <c r="J5733" s="3" t="str">
        <f>TEXT(NIgerian_Fintech[[#This Row],[TransactionDate]], "JJJJ")</f>
        <v>2024</v>
      </c>
      <c r="K5733" s="3" t="str">
        <f>TEXT(NIgerian_Fintech[[#This Row],[TransactionDate]], "MMMM")</f>
        <v>December</v>
      </c>
      <c r="L5733" s="3" t="str">
        <f>TEXT(NIgerian_Fintech[[#This Row],[TransactionDate]], "MM")</f>
        <v>12</v>
      </c>
      <c r="M5733" s="3" t="str">
        <f>TEXT(NIgerian_Fintech[[#This Row],[TransactionDate]], "tttt")</f>
        <v>Friday</v>
      </c>
      <c r="N5733" s="2" t="s">
        <v>16</v>
      </c>
    </row>
    <row r="5734" spans="1:14" ht="14.5" x14ac:dyDescent="0.35">
      <c r="A5734" s="2" t="s">
        <v>11498</v>
      </c>
      <c r="B5734" s="2" t="s">
        <v>11499</v>
      </c>
      <c r="C5734" s="2">
        <v>63</v>
      </c>
      <c r="D5734" s="2" t="s">
        <v>39</v>
      </c>
      <c r="E5734" s="2" t="s">
        <v>64</v>
      </c>
      <c r="F5734" s="2" t="s">
        <v>55</v>
      </c>
      <c r="G5734" s="2" t="s">
        <v>30</v>
      </c>
      <c r="H5734" s="7">
        <v>1714.29</v>
      </c>
      <c r="I5734" s="3">
        <v>45016</v>
      </c>
      <c r="J5734" s="3" t="str">
        <f>TEXT(NIgerian_Fintech[[#This Row],[TransactionDate]], "JJJJ")</f>
        <v>2023</v>
      </c>
      <c r="K5734" s="3" t="str">
        <f>TEXT(NIgerian_Fintech[[#This Row],[TransactionDate]], "MMMM")</f>
        <v>March</v>
      </c>
      <c r="L5734" s="3" t="str">
        <f>TEXT(NIgerian_Fintech[[#This Row],[TransactionDate]], "MM")</f>
        <v>03</v>
      </c>
      <c r="M5734" s="3" t="str">
        <f>TEXT(NIgerian_Fintech[[#This Row],[TransactionDate]], "tttt")</f>
        <v>Friday</v>
      </c>
      <c r="N5734" s="2" t="s">
        <v>16</v>
      </c>
    </row>
    <row r="5735" spans="1:14" ht="14.5" x14ac:dyDescent="0.35">
      <c r="A5735" s="2" t="s">
        <v>11500</v>
      </c>
      <c r="B5735" s="2" t="s">
        <v>11501</v>
      </c>
      <c r="C5735" s="2">
        <v>47</v>
      </c>
      <c r="D5735" s="2" t="s">
        <v>12</v>
      </c>
      <c r="E5735" s="2" t="s">
        <v>42</v>
      </c>
      <c r="F5735" s="2" t="s">
        <v>35</v>
      </c>
      <c r="G5735" s="2" t="s">
        <v>20</v>
      </c>
      <c r="H5735" s="7">
        <v>5387.69</v>
      </c>
      <c r="I5735" s="3">
        <v>45141</v>
      </c>
      <c r="J5735" s="3" t="str">
        <f>TEXT(NIgerian_Fintech[[#This Row],[TransactionDate]], "JJJJ")</f>
        <v>2023</v>
      </c>
      <c r="K5735" s="3" t="str">
        <f>TEXT(NIgerian_Fintech[[#This Row],[TransactionDate]], "MMMM")</f>
        <v>August</v>
      </c>
      <c r="L5735" s="3" t="str">
        <f>TEXT(NIgerian_Fintech[[#This Row],[TransactionDate]], "MM")</f>
        <v>08</v>
      </c>
      <c r="M5735" s="3" t="str">
        <f>TEXT(NIgerian_Fintech[[#This Row],[TransactionDate]], "tttt")</f>
        <v>Thursday</v>
      </c>
      <c r="N5735" s="2" t="s">
        <v>16</v>
      </c>
    </row>
    <row r="5736" spans="1:14" ht="14.5" x14ac:dyDescent="0.35">
      <c r="A5736" s="2" t="s">
        <v>11502</v>
      </c>
      <c r="B5736" s="2" t="s">
        <v>11503</v>
      </c>
      <c r="C5736" s="2">
        <v>58</v>
      </c>
      <c r="D5736" s="2" t="s">
        <v>39</v>
      </c>
      <c r="E5736" s="2" t="s">
        <v>93</v>
      </c>
      <c r="F5736" s="2" t="s">
        <v>49</v>
      </c>
      <c r="G5736" s="2" t="s">
        <v>26</v>
      </c>
      <c r="H5736" s="7">
        <v>3601.47</v>
      </c>
      <c r="I5736" s="3">
        <v>45553</v>
      </c>
      <c r="J5736" s="3" t="str">
        <f>TEXT(NIgerian_Fintech[[#This Row],[TransactionDate]], "JJJJ")</f>
        <v>2024</v>
      </c>
      <c r="K5736" s="3" t="str">
        <f>TEXT(NIgerian_Fintech[[#This Row],[TransactionDate]], "MMMM")</f>
        <v>September</v>
      </c>
      <c r="L5736" s="3" t="str">
        <f>TEXT(NIgerian_Fintech[[#This Row],[TransactionDate]], "MM")</f>
        <v>09</v>
      </c>
      <c r="M5736" s="3" t="str">
        <f>TEXT(NIgerian_Fintech[[#This Row],[TransactionDate]], "tttt")</f>
        <v>Wednesday</v>
      </c>
      <c r="N5736" s="2" t="s">
        <v>16</v>
      </c>
    </row>
    <row r="5737" spans="1:14" ht="14.5" x14ac:dyDescent="0.35">
      <c r="A5737" s="2" t="s">
        <v>11504</v>
      </c>
      <c r="B5737" s="2" t="s">
        <v>11505</v>
      </c>
      <c r="C5737" s="2">
        <v>42</v>
      </c>
      <c r="D5737" s="2" t="s">
        <v>39</v>
      </c>
      <c r="E5737" s="2" t="s">
        <v>42</v>
      </c>
      <c r="F5737" s="2" t="s">
        <v>49</v>
      </c>
      <c r="G5737" s="2" t="s">
        <v>15</v>
      </c>
      <c r="H5737" s="7">
        <v>920.35</v>
      </c>
      <c r="I5737" s="3">
        <v>45245</v>
      </c>
      <c r="J5737" s="3" t="str">
        <f>TEXT(NIgerian_Fintech[[#This Row],[TransactionDate]], "JJJJ")</f>
        <v>2023</v>
      </c>
      <c r="K5737" s="3" t="str">
        <f>TEXT(NIgerian_Fintech[[#This Row],[TransactionDate]], "MMMM")</f>
        <v>November</v>
      </c>
      <c r="L5737" s="3" t="str">
        <f>TEXT(NIgerian_Fintech[[#This Row],[TransactionDate]], "MM")</f>
        <v>11</v>
      </c>
      <c r="M5737" s="3" t="str">
        <f>TEXT(NIgerian_Fintech[[#This Row],[TransactionDate]], "tttt")</f>
        <v>Wednesday</v>
      </c>
      <c r="N5737" s="2" t="s">
        <v>16</v>
      </c>
    </row>
    <row r="5738" spans="1:14" ht="14.5" x14ac:dyDescent="0.35">
      <c r="A5738" s="2" t="s">
        <v>11506</v>
      </c>
      <c r="B5738" s="2" t="s">
        <v>11507</v>
      </c>
      <c r="C5738" s="2">
        <v>31</v>
      </c>
      <c r="D5738" s="2" t="s">
        <v>39</v>
      </c>
      <c r="E5738" s="2" t="s">
        <v>42</v>
      </c>
      <c r="F5738" s="2" t="s">
        <v>19</v>
      </c>
      <c r="G5738" s="2" t="s">
        <v>20</v>
      </c>
      <c r="H5738" s="7">
        <v>34114.080000000002</v>
      </c>
      <c r="I5738" s="3">
        <v>45530</v>
      </c>
      <c r="J5738" s="3" t="str">
        <f>TEXT(NIgerian_Fintech[[#This Row],[TransactionDate]], "JJJJ")</f>
        <v>2024</v>
      </c>
      <c r="K5738" s="3" t="str">
        <f>TEXT(NIgerian_Fintech[[#This Row],[TransactionDate]], "MMMM")</f>
        <v>August</v>
      </c>
      <c r="L5738" s="3" t="str">
        <f>TEXT(NIgerian_Fintech[[#This Row],[TransactionDate]], "MM")</f>
        <v>08</v>
      </c>
      <c r="M5738" s="3" t="str">
        <f>TEXT(NIgerian_Fintech[[#This Row],[TransactionDate]], "tttt")</f>
        <v>Monday</v>
      </c>
      <c r="N5738" s="2" t="s">
        <v>16</v>
      </c>
    </row>
    <row r="5739" spans="1:14" ht="14.5" x14ac:dyDescent="0.35">
      <c r="A5739" s="2" t="s">
        <v>11508</v>
      </c>
      <c r="B5739" s="2" t="s">
        <v>11509</v>
      </c>
      <c r="C5739" s="2">
        <v>52</v>
      </c>
      <c r="D5739" s="2" t="s">
        <v>39</v>
      </c>
      <c r="E5739" s="2" t="s">
        <v>64</v>
      </c>
      <c r="F5739" s="2" t="s">
        <v>14</v>
      </c>
      <c r="G5739" s="2" t="s">
        <v>26</v>
      </c>
      <c r="H5739" s="7">
        <v>3078.55</v>
      </c>
      <c r="I5739" s="3">
        <v>45624</v>
      </c>
      <c r="J5739" s="3" t="str">
        <f>TEXT(NIgerian_Fintech[[#This Row],[TransactionDate]], "JJJJ")</f>
        <v>2024</v>
      </c>
      <c r="K5739" s="3" t="str">
        <f>TEXT(NIgerian_Fintech[[#This Row],[TransactionDate]], "MMMM")</f>
        <v>November</v>
      </c>
      <c r="L5739" s="3" t="str">
        <f>TEXT(NIgerian_Fintech[[#This Row],[TransactionDate]], "MM")</f>
        <v>11</v>
      </c>
      <c r="M5739" s="3" t="str">
        <f>TEXT(NIgerian_Fintech[[#This Row],[TransactionDate]], "tttt")</f>
        <v>Thursday</v>
      </c>
      <c r="N5739" s="2" t="s">
        <v>16</v>
      </c>
    </row>
    <row r="5740" spans="1:14" ht="14.5" x14ac:dyDescent="0.35">
      <c r="A5740" s="2" t="s">
        <v>11510</v>
      </c>
      <c r="B5740" s="2" t="s">
        <v>11511</v>
      </c>
      <c r="C5740" s="2">
        <v>51</v>
      </c>
      <c r="D5740" s="2" t="s">
        <v>39</v>
      </c>
      <c r="E5740" s="2" t="s">
        <v>52</v>
      </c>
      <c r="F5740" s="2" t="s">
        <v>14</v>
      </c>
      <c r="G5740" s="2" t="s">
        <v>36</v>
      </c>
      <c r="H5740" s="7">
        <v>11727.01</v>
      </c>
      <c r="I5740" s="3">
        <v>45596</v>
      </c>
      <c r="J5740" s="3" t="str">
        <f>TEXT(NIgerian_Fintech[[#This Row],[TransactionDate]], "JJJJ")</f>
        <v>2024</v>
      </c>
      <c r="K5740" s="3" t="str">
        <f>TEXT(NIgerian_Fintech[[#This Row],[TransactionDate]], "MMMM")</f>
        <v>October</v>
      </c>
      <c r="L5740" s="3" t="str">
        <f>TEXT(NIgerian_Fintech[[#This Row],[TransactionDate]], "MM")</f>
        <v>10</v>
      </c>
      <c r="M5740" s="3" t="str">
        <f>TEXT(NIgerian_Fintech[[#This Row],[TransactionDate]], "tttt")</f>
        <v>Thursday</v>
      </c>
      <c r="N5740" s="2" t="s">
        <v>16</v>
      </c>
    </row>
    <row r="5741" spans="1:14" ht="14.5" x14ac:dyDescent="0.35">
      <c r="A5741" s="2" t="s">
        <v>11512</v>
      </c>
      <c r="B5741" s="2" t="s">
        <v>11513</v>
      </c>
      <c r="C5741" s="2">
        <v>27</v>
      </c>
      <c r="D5741" s="2" t="s">
        <v>12</v>
      </c>
      <c r="E5741" s="2" t="s">
        <v>29</v>
      </c>
      <c r="F5741" s="2" t="s">
        <v>14</v>
      </c>
      <c r="G5741" s="2" t="s">
        <v>20</v>
      </c>
      <c r="H5741" s="7">
        <v>957.65</v>
      </c>
      <c r="I5741" s="3">
        <v>44983</v>
      </c>
      <c r="J5741" s="3" t="str">
        <f>TEXT(NIgerian_Fintech[[#This Row],[TransactionDate]], "JJJJ")</f>
        <v>2023</v>
      </c>
      <c r="K5741" s="3" t="str">
        <f>TEXT(NIgerian_Fintech[[#This Row],[TransactionDate]], "MMMM")</f>
        <v>February</v>
      </c>
      <c r="L5741" s="3" t="str">
        <f>TEXT(NIgerian_Fintech[[#This Row],[TransactionDate]], "MM")</f>
        <v>02</v>
      </c>
      <c r="M5741" s="3" t="str">
        <f>TEXT(NIgerian_Fintech[[#This Row],[TransactionDate]], "tttt")</f>
        <v>Sunday</v>
      </c>
      <c r="N5741" s="2" t="s">
        <v>16</v>
      </c>
    </row>
    <row r="5742" spans="1:14" ht="14.5" x14ac:dyDescent="0.35">
      <c r="A5742" s="2" t="s">
        <v>11514</v>
      </c>
      <c r="B5742" s="2" t="s">
        <v>11515</v>
      </c>
      <c r="C5742" s="2">
        <v>52</v>
      </c>
      <c r="D5742" s="2" t="s">
        <v>12</v>
      </c>
      <c r="E5742" s="2" t="s">
        <v>13</v>
      </c>
      <c r="F5742" s="2" t="s">
        <v>35</v>
      </c>
      <c r="G5742" s="2" t="s">
        <v>26</v>
      </c>
      <c r="H5742" s="7">
        <v>24437.919999999998</v>
      </c>
      <c r="I5742" s="3">
        <v>45485</v>
      </c>
      <c r="J5742" s="3" t="str">
        <f>TEXT(NIgerian_Fintech[[#This Row],[TransactionDate]], "JJJJ")</f>
        <v>2024</v>
      </c>
      <c r="K5742" s="3" t="str">
        <f>TEXT(NIgerian_Fintech[[#This Row],[TransactionDate]], "MMMM")</f>
        <v>July</v>
      </c>
      <c r="L5742" s="3" t="str">
        <f>TEXT(NIgerian_Fintech[[#This Row],[TransactionDate]], "MM")</f>
        <v>07</v>
      </c>
      <c r="M5742" s="3" t="str">
        <f>TEXT(NIgerian_Fintech[[#This Row],[TransactionDate]], "tttt")</f>
        <v>Friday</v>
      </c>
      <c r="N5742" s="2" t="s">
        <v>16</v>
      </c>
    </row>
    <row r="5743" spans="1:14" ht="14.5" x14ac:dyDescent="0.35">
      <c r="A5743" s="2" t="s">
        <v>11516</v>
      </c>
      <c r="B5743" s="2" t="s">
        <v>11517</v>
      </c>
      <c r="C5743" s="2">
        <v>28</v>
      </c>
      <c r="D5743" s="2" t="s">
        <v>12</v>
      </c>
      <c r="E5743" s="2" t="s">
        <v>93</v>
      </c>
      <c r="F5743" s="2" t="s">
        <v>35</v>
      </c>
      <c r="G5743" s="2" t="s">
        <v>15</v>
      </c>
      <c r="H5743" s="7">
        <v>8934.33</v>
      </c>
      <c r="I5743" s="3">
        <v>45328</v>
      </c>
      <c r="J5743" s="3" t="str">
        <f>TEXT(NIgerian_Fintech[[#This Row],[TransactionDate]], "JJJJ")</f>
        <v>2024</v>
      </c>
      <c r="K5743" s="3" t="str">
        <f>TEXT(NIgerian_Fintech[[#This Row],[TransactionDate]], "MMMM")</f>
        <v>February</v>
      </c>
      <c r="L5743" s="3" t="str">
        <f>TEXT(NIgerian_Fintech[[#This Row],[TransactionDate]], "MM")</f>
        <v>02</v>
      </c>
      <c r="M5743" s="3" t="str">
        <f>TEXT(NIgerian_Fintech[[#This Row],[TransactionDate]], "tttt")</f>
        <v>Tuesday</v>
      </c>
      <c r="N5743" s="2" t="s">
        <v>16</v>
      </c>
    </row>
    <row r="5744" spans="1:14" ht="14.5" x14ac:dyDescent="0.35">
      <c r="A5744" s="2" t="s">
        <v>11518</v>
      </c>
      <c r="B5744" s="2" t="s">
        <v>11519</v>
      </c>
      <c r="C5744" s="2">
        <v>28</v>
      </c>
      <c r="D5744" s="2" t="s">
        <v>12</v>
      </c>
      <c r="E5744" s="2" t="s">
        <v>24</v>
      </c>
      <c r="F5744" s="2" t="s">
        <v>19</v>
      </c>
      <c r="G5744" s="2" t="s">
        <v>15</v>
      </c>
      <c r="H5744" s="7">
        <v>10696.52</v>
      </c>
      <c r="I5744" s="3">
        <v>45148</v>
      </c>
      <c r="J5744" s="3" t="str">
        <f>TEXT(NIgerian_Fintech[[#This Row],[TransactionDate]], "JJJJ")</f>
        <v>2023</v>
      </c>
      <c r="K5744" s="3" t="str">
        <f>TEXT(NIgerian_Fintech[[#This Row],[TransactionDate]], "MMMM")</f>
        <v>August</v>
      </c>
      <c r="L5744" s="3" t="str">
        <f>TEXT(NIgerian_Fintech[[#This Row],[TransactionDate]], "MM")</f>
        <v>08</v>
      </c>
      <c r="M5744" s="3" t="str">
        <f>TEXT(NIgerian_Fintech[[#This Row],[TransactionDate]], "tttt")</f>
        <v>Thursday</v>
      </c>
      <c r="N5744" s="2" t="s">
        <v>16</v>
      </c>
    </row>
    <row r="5745" spans="1:14" ht="14.5" x14ac:dyDescent="0.35">
      <c r="A5745" s="2" t="s">
        <v>11520</v>
      </c>
      <c r="B5745" s="2" t="s">
        <v>11521</v>
      </c>
      <c r="C5745" s="2">
        <v>38</v>
      </c>
      <c r="D5745" s="2" t="s">
        <v>12</v>
      </c>
      <c r="E5745" s="2" t="s">
        <v>52</v>
      </c>
      <c r="F5745" s="2" t="s">
        <v>14</v>
      </c>
      <c r="G5745" s="2" t="s">
        <v>26</v>
      </c>
      <c r="H5745" s="7">
        <v>15222.72</v>
      </c>
      <c r="I5745" s="3">
        <v>45401</v>
      </c>
      <c r="J5745" s="3" t="str">
        <f>TEXT(NIgerian_Fintech[[#This Row],[TransactionDate]], "JJJJ")</f>
        <v>2024</v>
      </c>
      <c r="K5745" s="3" t="str">
        <f>TEXT(NIgerian_Fintech[[#This Row],[TransactionDate]], "MMMM")</f>
        <v>April</v>
      </c>
      <c r="L5745" s="3" t="str">
        <f>TEXT(NIgerian_Fintech[[#This Row],[TransactionDate]], "MM")</f>
        <v>04</v>
      </c>
      <c r="M5745" s="3" t="str">
        <f>TEXT(NIgerian_Fintech[[#This Row],[TransactionDate]], "tttt")</f>
        <v>Friday</v>
      </c>
      <c r="N5745" s="2" t="s">
        <v>16</v>
      </c>
    </row>
    <row r="5746" spans="1:14" ht="14.5" x14ac:dyDescent="0.35">
      <c r="A5746" s="2" t="s">
        <v>11522</v>
      </c>
      <c r="B5746" s="2" t="s">
        <v>11523</v>
      </c>
      <c r="C5746" s="2">
        <v>38</v>
      </c>
      <c r="D5746" s="2" t="s">
        <v>12</v>
      </c>
      <c r="E5746" s="2" t="s">
        <v>74</v>
      </c>
      <c r="F5746" s="2" t="s">
        <v>14</v>
      </c>
      <c r="G5746" s="2" t="s">
        <v>36</v>
      </c>
      <c r="H5746" s="7">
        <v>9311.89</v>
      </c>
      <c r="I5746" s="3">
        <v>45034</v>
      </c>
      <c r="J5746" s="3" t="str">
        <f>TEXT(NIgerian_Fintech[[#This Row],[TransactionDate]], "JJJJ")</f>
        <v>2023</v>
      </c>
      <c r="K5746" s="3" t="str">
        <f>TEXT(NIgerian_Fintech[[#This Row],[TransactionDate]], "MMMM")</f>
        <v>April</v>
      </c>
      <c r="L5746" s="3" t="str">
        <f>TEXT(NIgerian_Fintech[[#This Row],[TransactionDate]], "MM")</f>
        <v>04</v>
      </c>
      <c r="M5746" s="3" t="str">
        <f>TEXT(NIgerian_Fintech[[#This Row],[TransactionDate]], "tttt")</f>
        <v>Tuesday</v>
      </c>
      <c r="N5746" s="2" t="s">
        <v>16</v>
      </c>
    </row>
    <row r="5747" spans="1:14" ht="14.5" x14ac:dyDescent="0.35">
      <c r="A5747" s="2" t="s">
        <v>11524</v>
      </c>
      <c r="B5747" s="2" t="s">
        <v>11525</v>
      </c>
      <c r="C5747" s="2">
        <v>39</v>
      </c>
      <c r="D5747" s="2" t="s">
        <v>12</v>
      </c>
      <c r="E5747" s="2" t="s">
        <v>29</v>
      </c>
      <c r="F5747" s="2" t="s">
        <v>55</v>
      </c>
      <c r="G5747" s="2" t="s">
        <v>26</v>
      </c>
      <c r="H5747" s="7">
        <v>735.47</v>
      </c>
      <c r="I5747" s="3">
        <v>45106</v>
      </c>
      <c r="J5747" s="3" t="str">
        <f>TEXT(NIgerian_Fintech[[#This Row],[TransactionDate]], "JJJJ")</f>
        <v>2023</v>
      </c>
      <c r="K5747" s="3" t="str">
        <f>TEXT(NIgerian_Fintech[[#This Row],[TransactionDate]], "MMMM")</f>
        <v>June</v>
      </c>
      <c r="L5747" s="3" t="str">
        <f>TEXT(NIgerian_Fintech[[#This Row],[TransactionDate]], "MM")</f>
        <v>06</v>
      </c>
      <c r="M5747" s="3" t="str">
        <f>TEXT(NIgerian_Fintech[[#This Row],[TransactionDate]], "tttt")</f>
        <v>Thursday</v>
      </c>
      <c r="N5747" s="2" t="s">
        <v>16</v>
      </c>
    </row>
    <row r="5748" spans="1:14" ht="14.5" x14ac:dyDescent="0.35">
      <c r="A5748" s="2" t="s">
        <v>11526</v>
      </c>
      <c r="B5748" s="2" t="s">
        <v>11527</v>
      </c>
      <c r="C5748" s="2">
        <v>62</v>
      </c>
      <c r="D5748" s="2" t="s">
        <v>39</v>
      </c>
      <c r="E5748" s="2" t="s">
        <v>93</v>
      </c>
      <c r="F5748" s="2" t="s">
        <v>14</v>
      </c>
      <c r="G5748" s="2" t="s">
        <v>30</v>
      </c>
      <c r="H5748" s="7">
        <v>5613.87</v>
      </c>
      <c r="I5748" s="3">
        <v>45103</v>
      </c>
      <c r="J5748" s="3" t="str">
        <f>TEXT(NIgerian_Fintech[[#This Row],[TransactionDate]], "JJJJ")</f>
        <v>2023</v>
      </c>
      <c r="K5748" s="3" t="str">
        <f>TEXT(NIgerian_Fintech[[#This Row],[TransactionDate]], "MMMM")</f>
        <v>June</v>
      </c>
      <c r="L5748" s="3" t="str">
        <f>TEXT(NIgerian_Fintech[[#This Row],[TransactionDate]], "MM")</f>
        <v>06</v>
      </c>
      <c r="M5748" s="3" t="str">
        <f>TEXT(NIgerian_Fintech[[#This Row],[TransactionDate]], "tttt")</f>
        <v>Monday</v>
      </c>
      <c r="N5748" s="2" t="s">
        <v>16</v>
      </c>
    </row>
    <row r="5749" spans="1:14" ht="14.5" x14ac:dyDescent="0.35">
      <c r="A5749" s="2" t="s">
        <v>11528</v>
      </c>
      <c r="B5749" s="2" t="s">
        <v>11529</v>
      </c>
      <c r="C5749" s="2">
        <v>24</v>
      </c>
      <c r="D5749" s="2" t="s">
        <v>12</v>
      </c>
      <c r="E5749" s="2" t="s">
        <v>13</v>
      </c>
      <c r="F5749" s="2" t="s">
        <v>35</v>
      </c>
      <c r="G5749" s="2" t="s">
        <v>26</v>
      </c>
      <c r="H5749" s="7">
        <v>3038.52</v>
      </c>
      <c r="I5749" s="3">
        <v>45413</v>
      </c>
      <c r="J5749" s="3" t="str">
        <f>TEXT(NIgerian_Fintech[[#This Row],[TransactionDate]], "JJJJ")</f>
        <v>2024</v>
      </c>
      <c r="K5749" s="3" t="str">
        <f>TEXT(NIgerian_Fintech[[#This Row],[TransactionDate]], "MMMM")</f>
        <v>May</v>
      </c>
      <c r="L5749" s="3" t="str">
        <f>TEXT(NIgerian_Fintech[[#This Row],[TransactionDate]], "MM")</f>
        <v>05</v>
      </c>
      <c r="M5749" s="3" t="str">
        <f>TEXT(NIgerian_Fintech[[#This Row],[TransactionDate]], "tttt")</f>
        <v>Wednesday</v>
      </c>
      <c r="N5749" s="2" t="s">
        <v>16</v>
      </c>
    </row>
    <row r="5750" spans="1:14" ht="14.5" x14ac:dyDescent="0.35">
      <c r="A5750" s="2" t="s">
        <v>11530</v>
      </c>
      <c r="B5750" s="2" t="s">
        <v>11531</v>
      </c>
      <c r="C5750" s="2">
        <v>34</v>
      </c>
      <c r="D5750" s="2" t="s">
        <v>12</v>
      </c>
      <c r="E5750" s="2" t="s">
        <v>29</v>
      </c>
      <c r="F5750" s="2" t="s">
        <v>55</v>
      </c>
      <c r="G5750" s="2" t="s">
        <v>26</v>
      </c>
      <c r="H5750" s="7">
        <v>6669.28</v>
      </c>
      <c r="I5750" s="3">
        <v>45340</v>
      </c>
      <c r="J5750" s="3" t="str">
        <f>TEXT(NIgerian_Fintech[[#This Row],[TransactionDate]], "JJJJ")</f>
        <v>2024</v>
      </c>
      <c r="K5750" s="3" t="str">
        <f>TEXT(NIgerian_Fintech[[#This Row],[TransactionDate]], "MMMM")</f>
        <v>February</v>
      </c>
      <c r="L5750" s="3" t="str">
        <f>TEXT(NIgerian_Fintech[[#This Row],[TransactionDate]], "MM")</f>
        <v>02</v>
      </c>
      <c r="M5750" s="3" t="str">
        <f>TEXT(NIgerian_Fintech[[#This Row],[TransactionDate]], "tttt")</f>
        <v>Sunday</v>
      </c>
      <c r="N5750" s="2" t="s">
        <v>16</v>
      </c>
    </row>
    <row r="5751" spans="1:14" ht="14.5" x14ac:dyDescent="0.35">
      <c r="A5751" s="2" t="s">
        <v>11532</v>
      </c>
      <c r="B5751" s="2" t="s">
        <v>11533</v>
      </c>
      <c r="C5751" s="2">
        <v>19</v>
      </c>
      <c r="D5751" s="2" t="s">
        <v>12</v>
      </c>
      <c r="E5751" s="2" t="s">
        <v>74</v>
      </c>
      <c r="F5751" s="2" t="s">
        <v>55</v>
      </c>
      <c r="G5751" s="2" t="s">
        <v>15</v>
      </c>
      <c r="H5751" s="7">
        <v>5180.6000000000004</v>
      </c>
      <c r="I5751" s="3">
        <v>45618</v>
      </c>
      <c r="J5751" s="3" t="str">
        <f>TEXT(NIgerian_Fintech[[#This Row],[TransactionDate]], "JJJJ")</f>
        <v>2024</v>
      </c>
      <c r="K5751" s="3" t="str">
        <f>TEXT(NIgerian_Fintech[[#This Row],[TransactionDate]], "MMMM")</f>
        <v>November</v>
      </c>
      <c r="L5751" s="3" t="str">
        <f>TEXT(NIgerian_Fintech[[#This Row],[TransactionDate]], "MM")</f>
        <v>11</v>
      </c>
      <c r="M5751" s="3" t="str">
        <f>TEXT(NIgerian_Fintech[[#This Row],[TransactionDate]], "tttt")</f>
        <v>Friday</v>
      </c>
      <c r="N5751" s="2" t="s">
        <v>16</v>
      </c>
    </row>
    <row r="5752" spans="1:14" ht="14.5" x14ac:dyDescent="0.35">
      <c r="A5752" s="2" t="s">
        <v>11534</v>
      </c>
      <c r="B5752" s="2" t="s">
        <v>11535</v>
      </c>
      <c r="C5752" s="2">
        <v>29</v>
      </c>
      <c r="D5752" s="2" t="s">
        <v>39</v>
      </c>
      <c r="E5752" s="2" t="s">
        <v>64</v>
      </c>
      <c r="F5752" s="2" t="s">
        <v>14</v>
      </c>
      <c r="G5752" s="2" t="s">
        <v>36</v>
      </c>
      <c r="H5752" s="7">
        <v>17517.689999999999</v>
      </c>
      <c r="I5752" s="3">
        <v>44963</v>
      </c>
      <c r="J5752" s="3" t="str">
        <f>TEXT(NIgerian_Fintech[[#This Row],[TransactionDate]], "JJJJ")</f>
        <v>2023</v>
      </c>
      <c r="K5752" s="3" t="str">
        <f>TEXT(NIgerian_Fintech[[#This Row],[TransactionDate]], "MMMM")</f>
        <v>February</v>
      </c>
      <c r="L5752" s="3" t="str">
        <f>TEXT(NIgerian_Fintech[[#This Row],[TransactionDate]], "MM")</f>
        <v>02</v>
      </c>
      <c r="M5752" s="3" t="str">
        <f>TEXT(NIgerian_Fintech[[#This Row],[TransactionDate]], "tttt")</f>
        <v>Monday</v>
      </c>
      <c r="N5752" s="2" t="s">
        <v>16</v>
      </c>
    </row>
    <row r="5753" spans="1:14" ht="14.5" x14ac:dyDescent="0.35">
      <c r="A5753" s="2" t="s">
        <v>11536</v>
      </c>
      <c r="B5753" s="2" t="s">
        <v>11537</v>
      </c>
      <c r="C5753" s="2">
        <v>59</v>
      </c>
      <c r="D5753" s="2" t="s">
        <v>12</v>
      </c>
      <c r="E5753" s="2" t="s">
        <v>52</v>
      </c>
      <c r="F5753" s="2" t="s">
        <v>49</v>
      </c>
      <c r="G5753" s="2" t="s">
        <v>26</v>
      </c>
      <c r="H5753" s="7">
        <v>2837.53</v>
      </c>
      <c r="I5753" s="3">
        <v>45501</v>
      </c>
      <c r="J5753" s="3" t="str">
        <f>TEXT(NIgerian_Fintech[[#This Row],[TransactionDate]], "JJJJ")</f>
        <v>2024</v>
      </c>
      <c r="K5753" s="3" t="str">
        <f>TEXT(NIgerian_Fintech[[#This Row],[TransactionDate]], "MMMM")</f>
        <v>July</v>
      </c>
      <c r="L5753" s="3" t="str">
        <f>TEXT(NIgerian_Fintech[[#This Row],[TransactionDate]], "MM")</f>
        <v>07</v>
      </c>
      <c r="M5753" s="3" t="str">
        <f>TEXT(NIgerian_Fintech[[#This Row],[TransactionDate]], "tttt")</f>
        <v>Sunday</v>
      </c>
      <c r="N5753" s="2" t="s">
        <v>16</v>
      </c>
    </row>
    <row r="5754" spans="1:14" ht="14.5" x14ac:dyDescent="0.35">
      <c r="A5754" s="2" t="s">
        <v>11538</v>
      </c>
      <c r="B5754" s="2" t="s">
        <v>11539</v>
      </c>
      <c r="C5754" s="2">
        <v>35</v>
      </c>
      <c r="D5754" s="2" t="s">
        <v>12</v>
      </c>
      <c r="E5754" s="2" t="s">
        <v>29</v>
      </c>
      <c r="F5754" s="2" t="s">
        <v>25</v>
      </c>
      <c r="G5754" s="2" t="s">
        <v>20</v>
      </c>
      <c r="H5754" s="7">
        <v>2247.71</v>
      </c>
      <c r="I5754" s="3">
        <v>45194</v>
      </c>
      <c r="J5754" s="3" t="str">
        <f>TEXT(NIgerian_Fintech[[#This Row],[TransactionDate]], "JJJJ")</f>
        <v>2023</v>
      </c>
      <c r="K5754" s="3" t="str">
        <f>TEXT(NIgerian_Fintech[[#This Row],[TransactionDate]], "MMMM")</f>
        <v>September</v>
      </c>
      <c r="L5754" s="3" t="str">
        <f>TEXT(NIgerian_Fintech[[#This Row],[TransactionDate]], "MM")</f>
        <v>09</v>
      </c>
      <c r="M5754" s="3" t="str">
        <f>TEXT(NIgerian_Fintech[[#This Row],[TransactionDate]], "tttt")</f>
        <v>Monday</v>
      </c>
      <c r="N5754" s="2" t="s">
        <v>16</v>
      </c>
    </row>
    <row r="5755" spans="1:14" ht="14.5" x14ac:dyDescent="0.35">
      <c r="A5755" s="2" t="s">
        <v>11540</v>
      </c>
      <c r="B5755" s="2" t="s">
        <v>11541</v>
      </c>
      <c r="C5755" s="2">
        <v>28</v>
      </c>
      <c r="D5755" s="2" t="s">
        <v>39</v>
      </c>
      <c r="E5755" s="2" t="s">
        <v>93</v>
      </c>
      <c r="F5755" s="2" t="s">
        <v>35</v>
      </c>
      <c r="G5755" s="2" t="s">
        <v>15</v>
      </c>
      <c r="H5755" s="7">
        <v>31721.42</v>
      </c>
      <c r="I5755" s="3">
        <v>45314</v>
      </c>
      <c r="J5755" s="3" t="str">
        <f>TEXT(NIgerian_Fintech[[#This Row],[TransactionDate]], "JJJJ")</f>
        <v>2024</v>
      </c>
      <c r="K5755" s="3" t="str">
        <f>TEXT(NIgerian_Fintech[[#This Row],[TransactionDate]], "MMMM")</f>
        <v>January</v>
      </c>
      <c r="L5755" s="3" t="str">
        <f>TEXT(NIgerian_Fintech[[#This Row],[TransactionDate]], "MM")</f>
        <v>01</v>
      </c>
      <c r="M5755" s="3" t="str">
        <f>TEXT(NIgerian_Fintech[[#This Row],[TransactionDate]], "tttt")</f>
        <v>Tuesday</v>
      </c>
      <c r="N5755" s="2" t="s">
        <v>21</v>
      </c>
    </row>
    <row r="5756" spans="1:14" ht="14.5" x14ac:dyDescent="0.35">
      <c r="A5756" s="2" t="s">
        <v>11542</v>
      </c>
      <c r="B5756" s="2" t="s">
        <v>11543</v>
      </c>
      <c r="C5756" s="2">
        <v>33</v>
      </c>
      <c r="D5756" s="2" t="s">
        <v>12</v>
      </c>
      <c r="E5756" s="2" t="s">
        <v>42</v>
      </c>
      <c r="F5756" s="2" t="s">
        <v>49</v>
      </c>
      <c r="G5756" s="2" t="s">
        <v>15</v>
      </c>
      <c r="H5756" s="7">
        <v>29861.11</v>
      </c>
      <c r="I5756" s="3">
        <v>45280</v>
      </c>
      <c r="J5756" s="3" t="str">
        <f>TEXT(NIgerian_Fintech[[#This Row],[TransactionDate]], "JJJJ")</f>
        <v>2023</v>
      </c>
      <c r="K5756" s="3" t="str">
        <f>TEXT(NIgerian_Fintech[[#This Row],[TransactionDate]], "MMMM")</f>
        <v>December</v>
      </c>
      <c r="L5756" s="3" t="str">
        <f>TEXT(NIgerian_Fintech[[#This Row],[TransactionDate]], "MM")</f>
        <v>12</v>
      </c>
      <c r="M5756" s="3" t="str">
        <f>TEXT(NIgerian_Fintech[[#This Row],[TransactionDate]], "tttt")</f>
        <v>Wednesday</v>
      </c>
      <c r="N5756" s="2" t="s">
        <v>16</v>
      </c>
    </row>
    <row r="5757" spans="1:14" ht="14.5" x14ac:dyDescent="0.35">
      <c r="A5757" s="2" t="s">
        <v>11544</v>
      </c>
      <c r="B5757" s="2" t="s">
        <v>11545</v>
      </c>
      <c r="C5757" s="2">
        <v>35</v>
      </c>
      <c r="D5757" s="2" t="s">
        <v>12</v>
      </c>
      <c r="E5757" s="2" t="s">
        <v>24</v>
      </c>
      <c r="F5757" s="2" t="s">
        <v>14</v>
      </c>
      <c r="G5757" s="2" t="s">
        <v>26</v>
      </c>
      <c r="H5757" s="7">
        <v>50305.78</v>
      </c>
      <c r="I5757" s="3">
        <v>45196</v>
      </c>
      <c r="J5757" s="3" t="str">
        <f>TEXT(NIgerian_Fintech[[#This Row],[TransactionDate]], "JJJJ")</f>
        <v>2023</v>
      </c>
      <c r="K5757" s="3" t="str">
        <f>TEXT(NIgerian_Fintech[[#This Row],[TransactionDate]], "MMMM")</f>
        <v>September</v>
      </c>
      <c r="L5757" s="3" t="str">
        <f>TEXT(NIgerian_Fintech[[#This Row],[TransactionDate]], "MM")</f>
        <v>09</v>
      </c>
      <c r="M5757" s="3" t="str">
        <f>TEXT(NIgerian_Fintech[[#This Row],[TransactionDate]], "tttt")</f>
        <v>Wednesday</v>
      </c>
      <c r="N5757" s="2" t="s">
        <v>16</v>
      </c>
    </row>
    <row r="5758" spans="1:14" ht="14.5" x14ac:dyDescent="0.35">
      <c r="A5758" s="2" t="s">
        <v>11546</v>
      </c>
      <c r="B5758" s="2" t="s">
        <v>11547</v>
      </c>
      <c r="C5758" s="2">
        <v>52</v>
      </c>
      <c r="D5758" s="2" t="s">
        <v>39</v>
      </c>
      <c r="E5758" s="2" t="s">
        <v>24</v>
      </c>
      <c r="F5758" s="2" t="s">
        <v>14</v>
      </c>
      <c r="G5758" s="2" t="s">
        <v>20</v>
      </c>
      <c r="H5758" s="7">
        <v>8402.11</v>
      </c>
      <c r="I5758" s="3">
        <v>45195</v>
      </c>
      <c r="J5758" s="3" t="str">
        <f>TEXT(NIgerian_Fintech[[#This Row],[TransactionDate]], "JJJJ")</f>
        <v>2023</v>
      </c>
      <c r="K5758" s="3" t="str">
        <f>TEXT(NIgerian_Fintech[[#This Row],[TransactionDate]], "MMMM")</f>
        <v>September</v>
      </c>
      <c r="L5758" s="3" t="str">
        <f>TEXT(NIgerian_Fintech[[#This Row],[TransactionDate]], "MM")</f>
        <v>09</v>
      </c>
      <c r="M5758" s="3" t="str">
        <f>TEXT(NIgerian_Fintech[[#This Row],[TransactionDate]], "tttt")</f>
        <v>Tuesday</v>
      </c>
      <c r="N5758" s="2" t="s">
        <v>16</v>
      </c>
    </row>
    <row r="5759" spans="1:14" ht="14.5" x14ac:dyDescent="0.35">
      <c r="A5759" s="2" t="s">
        <v>11548</v>
      </c>
      <c r="B5759" s="2" t="s">
        <v>11549</v>
      </c>
      <c r="C5759" s="2">
        <v>43</v>
      </c>
      <c r="D5759" s="2" t="s">
        <v>12</v>
      </c>
      <c r="E5759" s="2" t="s">
        <v>24</v>
      </c>
      <c r="F5759" s="2" t="s">
        <v>49</v>
      </c>
      <c r="G5759" s="2" t="s">
        <v>26</v>
      </c>
      <c r="H5759" s="7">
        <v>1200.73</v>
      </c>
      <c r="I5759" s="3">
        <v>45368</v>
      </c>
      <c r="J5759" s="3" t="str">
        <f>TEXT(NIgerian_Fintech[[#This Row],[TransactionDate]], "JJJJ")</f>
        <v>2024</v>
      </c>
      <c r="K5759" s="3" t="str">
        <f>TEXT(NIgerian_Fintech[[#This Row],[TransactionDate]], "MMMM")</f>
        <v>March</v>
      </c>
      <c r="L5759" s="3" t="str">
        <f>TEXT(NIgerian_Fintech[[#This Row],[TransactionDate]], "MM")</f>
        <v>03</v>
      </c>
      <c r="M5759" s="3" t="str">
        <f>TEXT(NIgerian_Fintech[[#This Row],[TransactionDate]], "tttt")</f>
        <v>Sunday</v>
      </c>
      <c r="N5759" s="2" t="s">
        <v>16</v>
      </c>
    </row>
    <row r="5760" spans="1:14" ht="14.5" x14ac:dyDescent="0.35">
      <c r="A5760" s="2" t="s">
        <v>11550</v>
      </c>
      <c r="B5760" s="2" t="s">
        <v>11551</v>
      </c>
      <c r="C5760" s="2">
        <v>33</v>
      </c>
      <c r="D5760" s="2" t="s">
        <v>39</v>
      </c>
      <c r="E5760" s="2" t="s">
        <v>13</v>
      </c>
      <c r="F5760" s="2" t="s">
        <v>14</v>
      </c>
      <c r="G5760" s="2" t="s">
        <v>20</v>
      </c>
      <c r="H5760" s="7">
        <v>21216.62</v>
      </c>
      <c r="I5760" s="3">
        <v>45231</v>
      </c>
      <c r="J5760" s="3" t="str">
        <f>TEXT(NIgerian_Fintech[[#This Row],[TransactionDate]], "JJJJ")</f>
        <v>2023</v>
      </c>
      <c r="K5760" s="3" t="str">
        <f>TEXT(NIgerian_Fintech[[#This Row],[TransactionDate]], "MMMM")</f>
        <v>November</v>
      </c>
      <c r="L5760" s="3" t="str">
        <f>TEXT(NIgerian_Fintech[[#This Row],[TransactionDate]], "MM")</f>
        <v>11</v>
      </c>
      <c r="M5760" s="3" t="str">
        <f>TEXT(NIgerian_Fintech[[#This Row],[TransactionDate]], "tttt")</f>
        <v>Wednesday</v>
      </c>
      <c r="N5760" s="2" t="s">
        <v>16</v>
      </c>
    </row>
    <row r="5761" spans="1:14" ht="14.5" x14ac:dyDescent="0.35">
      <c r="A5761" s="2" t="s">
        <v>11552</v>
      </c>
      <c r="B5761" s="2" t="s">
        <v>11553</v>
      </c>
      <c r="C5761" s="2">
        <v>23</v>
      </c>
      <c r="D5761" s="2" t="s">
        <v>12</v>
      </c>
      <c r="E5761" s="2" t="s">
        <v>29</v>
      </c>
      <c r="F5761" s="2" t="s">
        <v>35</v>
      </c>
      <c r="G5761" s="2" t="s">
        <v>15</v>
      </c>
      <c r="H5761" s="7">
        <v>1567.88</v>
      </c>
      <c r="I5761" s="3">
        <v>45172</v>
      </c>
      <c r="J5761" s="3" t="str">
        <f>TEXT(NIgerian_Fintech[[#This Row],[TransactionDate]], "JJJJ")</f>
        <v>2023</v>
      </c>
      <c r="K5761" s="3" t="str">
        <f>TEXT(NIgerian_Fintech[[#This Row],[TransactionDate]], "MMMM")</f>
        <v>September</v>
      </c>
      <c r="L5761" s="3" t="str">
        <f>TEXT(NIgerian_Fintech[[#This Row],[TransactionDate]], "MM")</f>
        <v>09</v>
      </c>
      <c r="M5761" s="3" t="str">
        <f>TEXT(NIgerian_Fintech[[#This Row],[TransactionDate]], "tttt")</f>
        <v>Sunday</v>
      </c>
      <c r="N5761" s="2" t="s">
        <v>16</v>
      </c>
    </row>
    <row r="5762" spans="1:14" ht="14.5" x14ac:dyDescent="0.35">
      <c r="A5762" s="2" t="s">
        <v>11554</v>
      </c>
      <c r="B5762" s="2" t="s">
        <v>11555</v>
      </c>
      <c r="C5762" s="2">
        <v>61</v>
      </c>
      <c r="D5762" s="2" t="s">
        <v>12</v>
      </c>
      <c r="E5762" s="2" t="s">
        <v>24</v>
      </c>
      <c r="F5762" s="2" t="s">
        <v>55</v>
      </c>
      <c r="G5762" s="2" t="s">
        <v>20</v>
      </c>
      <c r="H5762" s="7">
        <v>1691.22</v>
      </c>
      <c r="I5762" s="3">
        <v>45104</v>
      </c>
      <c r="J5762" s="3" t="str">
        <f>TEXT(NIgerian_Fintech[[#This Row],[TransactionDate]], "JJJJ")</f>
        <v>2023</v>
      </c>
      <c r="K5762" s="3" t="str">
        <f>TEXT(NIgerian_Fintech[[#This Row],[TransactionDate]], "MMMM")</f>
        <v>June</v>
      </c>
      <c r="L5762" s="3" t="str">
        <f>TEXT(NIgerian_Fintech[[#This Row],[TransactionDate]], "MM")</f>
        <v>06</v>
      </c>
      <c r="M5762" s="3" t="str">
        <f>TEXT(NIgerian_Fintech[[#This Row],[TransactionDate]], "tttt")</f>
        <v>Tuesday</v>
      </c>
      <c r="N5762" s="2" t="s">
        <v>16</v>
      </c>
    </row>
    <row r="5763" spans="1:14" ht="14.5" x14ac:dyDescent="0.35">
      <c r="A5763" s="2" t="s">
        <v>11556</v>
      </c>
      <c r="B5763" s="2" t="s">
        <v>11557</v>
      </c>
      <c r="C5763" s="2">
        <v>60</v>
      </c>
      <c r="D5763" s="2" t="s">
        <v>12</v>
      </c>
      <c r="E5763" s="2" t="s">
        <v>93</v>
      </c>
      <c r="F5763" s="2" t="s">
        <v>19</v>
      </c>
      <c r="G5763" s="2" t="s">
        <v>26</v>
      </c>
      <c r="H5763" s="7">
        <v>2149.2399999999998</v>
      </c>
      <c r="I5763" s="3">
        <v>44993</v>
      </c>
      <c r="J5763" s="3" t="str">
        <f>TEXT(NIgerian_Fintech[[#This Row],[TransactionDate]], "JJJJ")</f>
        <v>2023</v>
      </c>
      <c r="K5763" s="3" t="str">
        <f>TEXT(NIgerian_Fintech[[#This Row],[TransactionDate]], "MMMM")</f>
        <v>March</v>
      </c>
      <c r="L5763" s="3" t="str">
        <f>TEXT(NIgerian_Fintech[[#This Row],[TransactionDate]], "MM")</f>
        <v>03</v>
      </c>
      <c r="M5763" s="3" t="str">
        <f>TEXT(NIgerian_Fintech[[#This Row],[TransactionDate]], "tttt")</f>
        <v>Wednesday</v>
      </c>
      <c r="N5763" s="2" t="s">
        <v>16</v>
      </c>
    </row>
    <row r="5764" spans="1:14" ht="14.5" x14ac:dyDescent="0.35">
      <c r="A5764" s="2" t="s">
        <v>11558</v>
      </c>
      <c r="B5764" s="2" t="s">
        <v>11559</v>
      </c>
      <c r="C5764" s="2">
        <v>64</v>
      </c>
      <c r="D5764" s="2" t="s">
        <v>39</v>
      </c>
      <c r="E5764" s="2" t="s">
        <v>42</v>
      </c>
      <c r="F5764" s="2" t="s">
        <v>14</v>
      </c>
      <c r="G5764" s="2" t="s">
        <v>30</v>
      </c>
      <c r="H5764" s="7">
        <v>10596.38</v>
      </c>
      <c r="I5764" s="3">
        <v>45203</v>
      </c>
      <c r="J5764" s="3" t="str">
        <f>TEXT(NIgerian_Fintech[[#This Row],[TransactionDate]], "JJJJ")</f>
        <v>2023</v>
      </c>
      <c r="K5764" s="3" t="str">
        <f>TEXT(NIgerian_Fintech[[#This Row],[TransactionDate]], "MMMM")</f>
        <v>October</v>
      </c>
      <c r="L5764" s="3" t="str">
        <f>TEXT(NIgerian_Fintech[[#This Row],[TransactionDate]], "MM")</f>
        <v>10</v>
      </c>
      <c r="M5764" s="3" t="str">
        <f>TEXT(NIgerian_Fintech[[#This Row],[TransactionDate]], "tttt")</f>
        <v>Wednesday</v>
      </c>
      <c r="N5764" s="2" t="s">
        <v>16</v>
      </c>
    </row>
    <row r="5765" spans="1:14" ht="14.5" x14ac:dyDescent="0.35">
      <c r="A5765" s="2" t="s">
        <v>11560</v>
      </c>
      <c r="B5765" s="2" t="s">
        <v>11561</v>
      </c>
      <c r="C5765" s="2">
        <v>64</v>
      </c>
      <c r="D5765" s="2" t="s">
        <v>39</v>
      </c>
      <c r="E5765" s="2" t="s">
        <v>93</v>
      </c>
      <c r="F5765" s="2" t="s">
        <v>14</v>
      </c>
      <c r="G5765" s="2" t="s">
        <v>30</v>
      </c>
      <c r="H5765" s="7">
        <v>1133.92</v>
      </c>
      <c r="I5765" s="3">
        <v>45134</v>
      </c>
      <c r="J5765" s="3" t="str">
        <f>TEXT(NIgerian_Fintech[[#This Row],[TransactionDate]], "JJJJ")</f>
        <v>2023</v>
      </c>
      <c r="K5765" s="3" t="str">
        <f>TEXT(NIgerian_Fintech[[#This Row],[TransactionDate]], "MMMM")</f>
        <v>July</v>
      </c>
      <c r="L5765" s="3" t="str">
        <f>TEXT(NIgerian_Fintech[[#This Row],[TransactionDate]], "MM")</f>
        <v>07</v>
      </c>
      <c r="M5765" s="3" t="str">
        <f>TEXT(NIgerian_Fintech[[#This Row],[TransactionDate]], "tttt")</f>
        <v>Thursday</v>
      </c>
      <c r="N5765" s="2" t="s">
        <v>16</v>
      </c>
    </row>
    <row r="5766" spans="1:14" ht="14.5" x14ac:dyDescent="0.35">
      <c r="A5766" s="2" t="s">
        <v>11562</v>
      </c>
      <c r="B5766" s="2" t="s">
        <v>11563</v>
      </c>
      <c r="C5766" s="2">
        <v>59</v>
      </c>
      <c r="D5766" s="2" t="s">
        <v>39</v>
      </c>
      <c r="E5766" s="2" t="s">
        <v>29</v>
      </c>
      <c r="F5766" s="2" t="s">
        <v>49</v>
      </c>
      <c r="G5766" s="2" t="s">
        <v>20</v>
      </c>
      <c r="H5766" s="7">
        <v>15063.47</v>
      </c>
      <c r="I5766" s="3">
        <v>45233</v>
      </c>
      <c r="J5766" s="3" t="str">
        <f>TEXT(NIgerian_Fintech[[#This Row],[TransactionDate]], "JJJJ")</f>
        <v>2023</v>
      </c>
      <c r="K5766" s="3" t="str">
        <f>TEXT(NIgerian_Fintech[[#This Row],[TransactionDate]], "MMMM")</f>
        <v>November</v>
      </c>
      <c r="L5766" s="3" t="str">
        <f>TEXT(NIgerian_Fintech[[#This Row],[TransactionDate]], "MM")</f>
        <v>11</v>
      </c>
      <c r="M5766" s="3" t="str">
        <f>TEXT(NIgerian_Fintech[[#This Row],[TransactionDate]], "tttt")</f>
        <v>Friday</v>
      </c>
      <c r="N5766" s="2" t="s">
        <v>16</v>
      </c>
    </row>
    <row r="5767" spans="1:14" ht="14.5" x14ac:dyDescent="0.35">
      <c r="A5767" s="2" t="s">
        <v>11564</v>
      </c>
      <c r="B5767" s="2" t="s">
        <v>11565</v>
      </c>
      <c r="C5767" s="2">
        <v>29</v>
      </c>
      <c r="D5767" s="2" t="s">
        <v>12</v>
      </c>
      <c r="E5767" s="2" t="s">
        <v>74</v>
      </c>
      <c r="F5767" s="2" t="s">
        <v>55</v>
      </c>
      <c r="G5767" s="2" t="s">
        <v>26</v>
      </c>
      <c r="H5767" s="7">
        <v>600.16999999999996</v>
      </c>
      <c r="I5767" s="3">
        <v>45476</v>
      </c>
      <c r="J5767" s="3" t="str">
        <f>TEXT(NIgerian_Fintech[[#This Row],[TransactionDate]], "JJJJ")</f>
        <v>2024</v>
      </c>
      <c r="K5767" s="3" t="str">
        <f>TEXT(NIgerian_Fintech[[#This Row],[TransactionDate]], "MMMM")</f>
        <v>July</v>
      </c>
      <c r="L5767" s="3" t="str">
        <f>TEXT(NIgerian_Fintech[[#This Row],[TransactionDate]], "MM")</f>
        <v>07</v>
      </c>
      <c r="M5767" s="3" t="str">
        <f>TEXT(NIgerian_Fintech[[#This Row],[TransactionDate]], "tttt")</f>
        <v>Wednesday</v>
      </c>
      <c r="N5767" s="2" t="s">
        <v>16</v>
      </c>
    </row>
    <row r="5768" spans="1:14" ht="14.5" x14ac:dyDescent="0.35">
      <c r="A5768" s="2" t="s">
        <v>11566</v>
      </c>
      <c r="B5768" s="2" t="s">
        <v>11567</v>
      </c>
      <c r="C5768" s="2">
        <v>30</v>
      </c>
      <c r="D5768" s="2" t="s">
        <v>12</v>
      </c>
      <c r="E5768" s="2" t="s">
        <v>42</v>
      </c>
      <c r="F5768" s="2" t="s">
        <v>49</v>
      </c>
      <c r="G5768" s="2" t="s">
        <v>36</v>
      </c>
      <c r="H5768" s="7">
        <v>1170.3599999999999</v>
      </c>
      <c r="I5768" s="3">
        <v>45557</v>
      </c>
      <c r="J5768" s="3" t="str">
        <f>TEXT(NIgerian_Fintech[[#This Row],[TransactionDate]], "JJJJ")</f>
        <v>2024</v>
      </c>
      <c r="K5768" s="3" t="str">
        <f>TEXT(NIgerian_Fintech[[#This Row],[TransactionDate]], "MMMM")</f>
        <v>September</v>
      </c>
      <c r="L5768" s="3" t="str">
        <f>TEXT(NIgerian_Fintech[[#This Row],[TransactionDate]], "MM")</f>
        <v>09</v>
      </c>
      <c r="M5768" s="3" t="str">
        <f>TEXT(NIgerian_Fintech[[#This Row],[TransactionDate]], "tttt")</f>
        <v>Sunday</v>
      </c>
      <c r="N5768" s="2" t="s">
        <v>16</v>
      </c>
    </row>
    <row r="5769" spans="1:14" ht="14.5" x14ac:dyDescent="0.35">
      <c r="A5769" s="2" t="s">
        <v>11568</v>
      </c>
      <c r="B5769" s="2" t="s">
        <v>11569</v>
      </c>
      <c r="C5769" s="2">
        <v>21</v>
      </c>
      <c r="D5769" s="2" t="s">
        <v>39</v>
      </c>
      <c r="E5769" s="2" t="s">
        <v>42</v>
      </c>
      <c r="F5769" s="2" t="s">
        <v>35</v>
      </c>
      <c r="G5769" s="2" t="s">
        <v>30</v>
      </c>
      <c r="H5769" s="7">
        <v>5700.22</v>
      </c>
      <c r="I5769" s="3">
        <v>45464</v>
      </c>
      <c r="J5769" s="3" t="str">
        <f>TEXT(NIgerian_Fintech[[#This Row],[TransactionDate]], "JJJJ")</f>
        <v>2024</v>
      </c>
      <c r="K5769" s="3" t="str">
        <f>TEXT(NIgerian_Fintech[[#This Row],[TransactionDate]], "MMMM")</f>
        <v>June</v>
      </c>
      <c r="L5769" s="3" t="str">
        <f>TEXT(NIgerian_Fintech[[#This Row],[TransactionDate]], "MM")</f>
        <v>06</v>
      </c>
      <c r="M5769" s="3" t="str">
        <f>TEXT(NIgerian_Fintech[[#This Row],[TransactionDate]], "tttt")</f>
        <v>Friday</v>
      </c>
      <c r="N5769" s="2" t="s">
        <v>16</v>
      </c>
    </row>
    <row r="5770" spans="1:14" ht="14.5" x14ac:dyDescent="0.35">
      <c r="A5770" s="2" t="s">
        <v>11570</v>
      </c>
      <c r="B5770" s="2" t="s">
        <v>11571</v>
      </c>
      <c r="C5770" s="2">
        <v>56</v>
      </c>
      <c r="D5770" s="2" t="s">
        <v>39</v>
      </c>
      <c r="E5770" s="2" t="s">
        <v>93</v>
      </c>
      <c r="F5770" s="2" t="s">
        <v>49</v>
      </c>
      <c r="G5770" s="2" t="s">
        <v>15</v>
      </c>
      <c r="H5770" s="7">
        <v>4767</v>
      </c>
      <c r="I5770" s="3">
        <v>45444</v>
      </c>
      <c r="J5770" s="3" t="str">
        <f>TEXT(NIgerian_Fintech[[#This Row],[TransactionDate]], "JJJJ")</f>
        <v>2024</v>
      </c>
      <c r="K5770" s="3" t="str">
        <f>TEXT(NIgerian_Fintech[[#This Row],[TransactionDate]], "MMMM")</f>
        <v>June</v>
      </c>
      <c r="L5770" s="3" t="str">
        <f>TEXT(NIgerian_Fintech[[#This Row],[TransactionDate]], "MM")</f>
        <v>06</v>
      </c>
      <c r="M5770" s="3" t="str">
        <f>TEXT(NIgerian_Fintech[[#This Row],[TransactionDate]], "tttt")</f>
        <v>Saturday</v>
      </c>
      <c r="N5770" s="2" t="s">
        <v>16</v>
      </c>
    </row>
    <row r="5771" spans="1:14" ht="14.5" x14ac:dyDescent="0.35">
      <c r="A5771" s="2" t="s">
        <v>11572</v>
      </c>
      <c r="B5771" s="2" t="s">
        <v>11573</v>
      </c>
      <c r="C5771" s="2">
        <v>19</v>
      </c>
      <c r="D5771" s="2" t="s">
        <v>12</v>
      </c>
      <c r="E5771" s="2" t="s">
        <v>64</v>
      </c>
      <c r="F5771" s="2" t="s">
        <v>14</v>
      </c>
      <c r="G5771" s="2" t="s">
        <v>26</v>
      </c>
      <c r="H5771" s="7">
        <v>45764.14</v>
      </c>
      <c r="I5771" s="3">
        <v>45200</v>
      </c>
      <c r="J5771" s="3" t="str">
        <f>TEXT(NIgerian_Fintech[[#This Row],[TransactionDate]], "JJJJ")</f>
        <v>2023</v>
      </c>
      <c r="K5771" s="3" t="str">
        <f>TEXT(NIgerian_Fintech[[#This Row],[TransactionDate]], "MMMM")</f>
        <v>October</v>
      </c>
      <c r="L5771" s="3" t="str">
        <f>TEXT(NIgerian_Fintech[[#This Row],[TransactionDate]], "MM")</f>
        <v>10</v>
      </c>
      <c r="M5771" s="3" t="str">
        <f>TEXT(NIgerian_Fintech[[#This Row],[TransactionDate]], "tttt")</f>
        <v>Sunday</v>
      </c>
      <c r="N5771" s="2" t="s">
        <v>16</v>
      </c>
    </row>
    <row r="5772" spans="1:14" ht="14.5" x14ac:dyDescent="0.35">
      <c r="A5772" s="2" t="s">
        <v>11574</v>
      </c>
      <c r="B5772" s="2" t="s">
        <v>11575</v>
      </c>
      <c r="C5772" s="2">
        <v>43</v>
      </c>
      <c r="D5772" s="2" t="s">
        <v>12</v>
      </c>
      <c r="E5772" s="2" t="s">
        <v>29</v>
      </c>
      <c r="F5772" s="2" t="s">
        <v>55</v>
      </c>
      <c r="G5772" s="2" t="s">
        <v>26</v>
      </c>
      <c r="H5772" s="7">
        <v>34071.339999999997</v>
      </c>
      <c r="I5772" s="3">
        <v>45159</v>
      </c>
      <c r="J5772" s="3" t="str">
        <f>TEXT(NIgerian_Fintech[[#This Row],[TransactionDate]], "JJJJ")</f>
        <v>2023</v>
      </c>
      <c r="K5772" s="3" t="str">
        <f>TEXT(NIgerian_Fintech[[#This Row],[TransactionDate]], "MMMM")</f>
        <v>August</v>
      </c>
      <c r="L5772" s="3" t="str">
        <f>TEXT(NIgerian_Fintech[[#This Row],[TransactionDate]], "MM")</f>
        <v>08</v>
      </c>
      <c r="M5772" s="3" t="str">
        <f>TEXT(NIgerian_Fintech[[#This Row],[TransactionDate]], "tttt")</f>
        <v>Monday</v>
      </c>
      <c r="N5772" s="2" t="s">
        <v>16</v>
      </c>
    </row>
    <row r="5773" spans="1:14" ht="14.5" x14ac:dyDescent="0.35">
      <c r="A5773" s="2" t="s">
        <v>11576</v>
      </c>
      <c r="B5773" s="2" t="s">
        <v>11577</v>
      </c>
      <c r="C5773" s="2">
        <v>44</v>
      </c>
      <c r="D5773" s="2" t="s">
        <v>12</v>
      </c>
      <c r="E5773" s="2" t="s">
        <v>24</v>
      </c>
      <c r="F5773" s="2" t="s">
        <v>35</v>
      </c>
      <c r="G5773" s="2" t="s">
        <v>30</v>
      </c>
      <c r="H5773" s="7">
        <v>2103.2800000000002</v>
      </c>
      <c r="I5773" s="3">
        <v>45040</v>
      </c>
      <c r="J5773" s="3" t="str">
        <f>TEXT(NIgerian_Fintech[[#This Row],[TransactionDate]], "JJJJ")</f>
        <v>2023</v>
      </c>
      <c r="K5773" s="3" t="str">
        <f>TEXT(NIgerian_Fintech[[#This Row],[TransactionDate]], "MMMM")</f>
        <v>April</v>
      </c>
      <c r="L5773" s="3" t="str">
        <f>TEXT(NIgerian_Fintech[[#This Row],[TransactionDate]], "MM")</f>
        <v>04</v>
      </c>
      <c r="M5773" s="3" t="str">
        <f>TEXT(NIgerian_Fintech[[#This Row],[TransactionDate]], "tttt")</f>
        <v>Monday</v>
      </c>
      <c r="N5773" s="2" t="s">
        <v>16</v>
      </c>
    </row>
    <row r="5774" spans="1:14" ht="14.5" x14ac:dyDescent="0.35">
      <c r="A5774" s="2" t="s">
        <v>11578</v>
      </c>
      <c r="B5774" s="2" t="s">
        <v>11579</v>
      </c>
      <c r="C5774" s="2">
        <v>44</v>
      </c>
      <c r="D5774" s="2" t="s">
        <v>12</v>
      </c>
      <c r="E5774" s="2" t="s">
        <v>64</v>
      </c>
      <c r="F5774" s="2" t="s">
        <v>14</v>
      </c>
      <c r="G5774" s="2" t="s">
        <v>36</v>
      </c>
      <c r="H5774" s="7">
        <v>29311.73</v>
      </c>
      <c r="I5774" s="3">
        <v>45060</v>
      </c>
      <c r="J5774" s="3" t="str">
        <f>TEXT(NIgerian_Fintech[[#This Row],[TransactionDate]], "JJJJ")</f>
        <v>2023</v>
      </c>
      <c r="K5774" s="3" t="str">
        <f>TEXT(NIgerian_Fintech[[#This Row],[TransactionDate]], "MMMM")</f>
        <v>May</v>
      </c>
      <c r="L5774" s="3" t="str">
        <f>TEXT(NIgerian_Fintech[[#This Row],[TransactionDate]], "MM")</f>
        <v>05</v>
      </c>
      <c r="M5774" s="3" t="str">
        <f>TEXT(NIgerian_Fintech[[#This Row],[TransactionDate]], "tttt")</f>
        <v>Sunday</v>
      </c>
      <c r="N5774" s="2" t="s">
        <v>21</v>
      </c>
    </row>
    <row r="5775" spans="1:14" ht="14.5" x14ac:dyDescent="0.35">
      <c r="A5775" s="2" t="s">
        <v>11580</v>
      </c>
      <c r="B5775" s="2" t="s">
        <v>11581</v>
      </c>
      <c r="C5775" s="2">
        <v>32</v>
      </c>
      <c r="D5775" s="2" t="s">
        <v>39</v>
      </c>
      <c r="E5775" s="2" t="s">
        <v>52</v>
      </c>
      <c r="F5775" s="2" t="s">
        <v>35</v>
      </c>
      <c r="G5775" s="2" t="s">
        <v>15</v>
      </c>
      <c r="H5775" s="7">
        <v>11785.06</v>
      </c>
      <c r="I5775" s="3">
        <v>45351</v>
      </c>
      <c r="J5775" s="3" t="str">
        <f>TEXT(NIgerian_Fintech[[#This Row],[TransactionDate]], "JJJJ")</f>
        <v>2024</v>
      </c>
      <c r="K5775" s="3" t="str">
        <f>TEXT(NIgerian_Fintech[[#This Row],[TransactionDate]], "MMMM")</f>
        <v>February</v>
      </c>
      <c r="L5775" s="3" t="str">
        <f>TEXT(NIgerian_Fintech[[#This Row],[TransactionDate]], "MM")</f>
        <v>02</v>
      </c>
      <c r="M5775" s="3" t="str">
        <f>TEXT(NIgerian_Fintech[[#This Row],[TransactionDate]], "tttt")</f>
        <v>Thursday</v>
      </c>
      <c r="N5775" s="2" t="s">
        <v>16</v>
      </c>
    </row>
    <row r="5776" spans="1:14" ht="14.5" x14ac:dyDescent="0.35">
      <c r="A5776" s="2" t="s">
        <v>11582</v>
      </c>
      <c r="B5776" s="2" t="s">
        <v>11583</v>
      </c>
      <c r="C5776" s="2">
        <v>25</v>
      </c>
      <c r="D5776" s="2" t="s">
        <v>12</v>
      </c>
      <c r="E5776" s="2" t="s">
        <v>24</v>
      </c>
      <c r="F5776" s="2" t="s">
        <v>14</v>
      </c>
      <c r="G5776" s="2" t="s">
        <v>36</v>
      </c>
      <c r="H5776" s="7">
        <v>5256.74</v>
      </c>
      <c r="I5776" s="3">
        <v>45616</v>
      </c>
      <c r="J5776" s="3" t="str">
        <f>TEXT(NIgerian_Fintech[[#This Row],[TransactionDate]], "JJJJ")</f>
        <v>2024</v>
      </c>
      <c r="K5776" s="3" t="str">
        <f>TEXT(NIgerian_Fintech[[#This Row],[TransactionDate]], "MMMM")</f>
        <v>November</v>
      </c>
      <c r="L5776" s="3" t="str">
        <f>TEXT(NIgerian_Fintech[[#This Row],[TransactionDate]], "MM")</f>
        <v>11</v>
      </c>
      <c r="M5776" s="3" t="str">
        <f>TEXT(NIgerian_Fintech[[#This Row],[TransactionDate]], "tttt")</f>
        <v>Wednesday</v>
      </c>
      <c r="N5776" s="2" t="s">
        <v>16</v>
      </c>
    </row>
    <row r="5777" spans="1:14" ht="14.5" x14ac:dyDescent="0.35">
      <c r="A5777" s="2" t="s">
        <v>11584</v>
      </c>
      <c r="B5777" s="2" t="s">
        <v>11585</v>
      </c>
      <c r="C5777" s="2">
        <v>24</v>
      </c>
      <c r="D5777" s="2" t="s">
        <v>12</v>
      </c>
      <c r="E5777" s="2" t="s">
        <v>74</v>
      </c>
      <c r="F5777" s="2" t="s">
        <v>14</v>
      </c>
      <c r="G5777" s="2" t="s">
        <v>15</v>
      </c>
      <c r="H5777" s="7">
        <v>13456.55</v>
      </c>
      <c r="I5777" s="3">
        <v>44951</v>
      </c>
      <c r="J5777" s="3" t="str">
        <f>TEXT(NIgerian_Fintech[[#This Row],[TransactionDate]], "JJJJ")</f>
        <v>2023</v>
      </c>
      <c r="K5777" s="3" t="str">
        <f>TEXT(NIgerian_Fintech[[#This Row],[TransactionDate]], "MMMM")</f>
        <v>January</v>
      </c>
      <c r="L5777" s="3" t="str">
        <f>TEXT(NIgerian_Fintech[[#This Row],[TransactionDate]], "MM")</f>
        <v>01</v>
      </c>
      <c r="M5777" s="3" t="str">
        <f>TEXT(NIgerian_Fintech[[#This Row],[TransactionDate]], "tttt")</f>
        <v>Wednesday</v>
      </c>
      <c r="N5777" s="2" t="s">
        <v>16</v>
      </c>
    </row>
    <row r="5778" spans="1:14" ht="14.5" x14ac:dyDescent="0.35">
      <c r="A5778" s="2" t="s">
        <v>11586</v>
      </c>
      <c r="B5778" s="2" t="s">
        <v>11587</v>
      </c>
      <c r="C5778" s="2">
        <v>64</v>
      </c>
      <c r="D5778" s="2" t="s">
        <v>12</v>
      </c>
      <c r="E5778" s="2" t="s">
        <v>64</v>
      </c>
      <c r="F5778" s="2" t="s">
        <v>14</v>
      </c>
      <c r="G5778" s="2" t="s">
        <v>30</v>
      </c>
      <c r="H5778" s="7">
        <v>23039.96</v>
      </c>
      <c r="I5778" s="3">
        <v>45486</v>
      </c>
      <c r="J5778" s="3" t="str">
        <f>TEXT(NIgerian_Fintech[[#This Row],[TransactionDate]], "JJJJ")</f>
        <v>2024</v>
      </c>
      <c r="K5778" s="3" t="str">
        <f>TEXT(NIgerian_Fintech[[#This Row],[TransactionDate]], "MMMM")</f>
        <v>July</v>
      </c>
      <c r="L5778" s="3" t="str">
        <f>TEXT(NIgerian_Fintech[[#This Row],[TransactionDate]], "MM")</f>
        <v>07</v>
      </c>
      <c r="M5778" s="3" t="str">
        <f>TEXT(NIgerian_Fintech[[#This Row],[TransactionDate]], "tttt")</f>
        <v>Saturday</v>
      </c>
      <c r="N5778" s="2" t="s">
        <v>69</v>
      </c>
    </row>
    <row r="5779" spans="1:14" ht="14.5" x14ac:dyDescent="0.35">
      <c r="A5779" s="2" t="s">
        <v>11588</v>
      </c>
      <c r="B5779" s="2" t="s">
        <v>11589</v>
      </c>
      <c r="C5779" s="2">
        <v>63</v>
      </c>
      <c r="D5779" s="2" t="s">
        <v>12</v>
      </c>
      <c r="E5779" s="2" t="s">
        <v>93</v>
      </c>
      <c r="F5779" s="2" t="s">
        <v>19</v>
      </c>
      <c r="G5779" s="2" t="s">
        <v>26</v>
      </c>
      <c r="H5779" s="7">
        <v>1986.24</v>
      </c>
      <c r="I5779" s="3">
        <v>45206</v>
      </c>
      <c r="J5779" s="3" t="str">
        <f>TEXT(NIgerian_Fintech[[#This Row],[TransactionDate]], "JJJJ")</f>
        <v>2023</v>
      </c>
      <c r="K5779" s="3" t="str">
        <f>TEXT(NIgerian_Fintech[[#This Row],[TransactionDate]], "MMMM")</f>
        <v>October</v>
      </c>
      <c r="L5779" s="3" t="str">
        <f>TEXT(NIgerian_Fintech[[#This Row],[TransactionDate]], "MM")</f>
        <v>10</v>
      </c>
      <c r="M5779" s="3" t="str">
        <f>TEXT(NIgerian_Fintech[[#This Row],[TransactionDate]], "tttt")</f>
        <v>Saturday</v>
      </c>
      <c r="N5779" s="2" t="s">
        <v>16</v>
      </c>
    </row>
    <row r="5780" spans="1:14" ht="14.5" x14ac:dyDescent="0.35">
      <c r="A5780" s="2" t="s">
        <v>11590</v>
      </c>
      <c r="B5780" s="2" t="s">
        <v>11591</v>
      </c>
      <c r="C5780" s="2">
        <v>57</v>
      </c>
      <c r="D5780" s="2" t="s">
        <v>12</v>
      </c>
      <c r="E5780" s="2" t="s">
        <v>29</v>
      </c>
      <c r="F5780" s="2" t="s">
        <v>25</v>
      </c>
      <c r="G5780" s="2" t="s">
        <v>15</v>
      </c>
      <c r="H5780" s="7">
        <v>2181.36</v>
      </c>
      <c r="I5780" s="3">
        <v>45269</v>
      </c>
      <c r="J5780" s="3" t="str">
        <f>TEXT(NIgerian_Fintech[[#This Row],[TransactionDate]], "JJJJ")</f>
        <v>2023</v>
      </c>
      <c r="K5780" s="3" t="str">
        <f>TEXT(NIgerian_Fintech[[#This Row],[TransactionDate]], "MMMM")</f>
        <v>December</v>
      </c>
      <c r="L5780" s="3" t="str">
        <f>TEXT(NIgerian_Fintech[[#This Row],[TransactionDate]], "MM")</f>
        <v>12</v>
      </c>
      <c r="M5780" s="3" t="str">
        <f>TEXT(NIgerian_Fintech[[#This Row],[TransactionDate]], "tttt")</f>
        <v>Saturday</v>
      </c>
      <c r="N5780" s="2" t="s">
        <v>16</v>
      </c>
    </row>
    <row r="5781" spans="1:14" ht="14.5" x14ac:dyDescent="0.35">
      <c r="A5781" s="2" t="s">
        <v>11592</v>
      </c>
      <c r="B5781" s="2" t="s">
        <v>11593</v>
      </c>
      <c r="C5781" s="2">
        <v>29</v>
      </c>
      <c r="D5781" s="2" t="s">
        <v>12</v>
      </c>
      <c r="E5781" s="2" t="s">
        <v>64</v>
      </c>
      <c r="F5781" s="2" t="s">
        <v>55</v>
      </c>
      <c r="G5781" s="2" t="s">
        <v>26</v>
      </c>
      <c r="H5781" s="7">
        <v>5254.67</v>
      </c>
      <c r="I5781" s="3">
        <v>44998</v>
      </c>
      <c r="J5781" s="3" t="str">
        <f>TEXT(NIgerian_Fintech[[#This Row],[TransactionDate]], "JJJJ")</f>
        <v>2023</v>
      </c>
      <c r="K5781" s="3" t="str">
        <f>TEXT(NIgerian_Fintech[[#This Row],[TransactionDate]], "MMMM")</f>
        <v>March</v>
      </c>
      <c r="L5781" s="3" t="str">
        <f>TEXT(NIgerian_Fintech[[#This Row],[TransactionDate]], "MM")</f>
        <v>03</v>
      </c>
      <c r="M5781" s="3" t="str">
        <f>TEXT(NIgerian_Fintech[[#This Row],[TransactionDate]], "tttt")</f>
        <v>Monday</v>
      </c>
      <c r="N5781" s="2" t="s">
        <v>16</v>
      </c>
    </row>
    <row r="5782" spans="1:14" ht="14.5" x14ac:dyDescent="0.35">
      <c r="A5782" s="2" t="s">
        <v>11594</v>
      </c>
      <c r="B5782" s="2" t="s">
        <v>11595</v>
      </c>
      <c r="C5782" s="2">
        <v>30</v>
      </c>
      <c r="D5782" s="2" t="s">
        <v>12</v>
      </c>
      <c r="E5782" s="2" t="s">
        <v>52</v>
      </c>
      <c r="F5782" s="2" t="s">
        <v>19</v>
      </c>
      <c r="G5782" s="2" t="s">
        <v>20</v>
      </c>
      <c r="H5782" s="7">
        <v>1853.8</v>
      </c>
      <c r="I5782" s="3">
        <v>45127</v>
      </c>
      <c r="J5782" s="3" t="str">
        <f>TEXT(NIgerian_Fintech[[#This Row],[TransactionDate]], "JJJJ")</f>
        <v>2023</v>
      </c>
      <c r="K5782" s="3" t="str">
        <f>TEXT(NIgerian_Fintech[[#This Row],[TransactionDate]], "MMMM")</f>
        <v>July</v>
      </c>
      <c r="L5782" s="3" t="str">
        <f>TEXT(NIgerian_Fintech[[#This Row],[TransactionDate]], "MM")</f>
        <v>07</v>
      </c>
      <c r="M5782" s="3" t="str">
        <f>TEXT(NIgerian_Fintech[[#This Row],[TransactionDate]], "tttt")</f>
        <v>Thursday</v>
      </c>
      <c r="N5782" s="2" t="s">
        <v>16</v>
      </c>
    </row>
    <row r="5783" spans="1:14" ht="14.5" x14ac:dyDescent="0.35">
      <c r="A5783" s="2" t="s">
        <v>11596</v>
      </c>
      <c r="B5783" s="2" t="s">
        <v>11597</v>
      </c>
      <c r="C5783" s="2">
        <v>60</v>
      </c>
      <c r="D5783" s="2" t="s">
        <v>39</v>
      </c>
      <c r="E5783" s="2" t="s">
        <v>13</v>
      </c>
      <c r="F5783" s="2" t="s">
        <v>25</v>
      </c>
      <c r="G5783" s="2" t="s">
        <v>20</v>
      </c>
      <c r="H5783" s="7">
        <v>4469.08</v>
      </c>
      <c r="I5783" s="3">
        <v>45252</v>
      </c>
      <c r="J5783" s="3" t="str">
        <f>TEXT(NIgerian_Fintech[[#This Row],[TransactionDate]], "JJJJ")</f>
        <v>2023</v>
      </c>
      <c r="K5783" s="3" t="str">
        <f>TEXT(NIgerian_Fintech[[#This Row],[TransactionDate]], "MMMM")</f>
        <v>November</v>
      </c>
      <c r="L5783" s="3" t="str">
        <f>TEXT(NIgerian_Fintech[[#This Row],[TransactionDate]], "MM")</f>
        <v>11</v>
      </c>
      <c r="M5783" s="3" t="str">
        <f>TEXT(NIgerian_Fintech[[#This Row],[TransactionDate]], "tttt")</f>
        <v>Wednesday</v>
      </c>
      <c r="N5783" s="2" t="s">
        <v>16</v>
      </c>
    </row>
    <row r="5784" spans="1:14" ht="14.5" x14ac:dyDescent="0.35">
      <c r="A5784" s="2" t="s">
        <v>11598</v>
      </c>
      <c r="B5784" s="2" t="s">
        <v>11599</v>
      </c>
      <c r="C5784" s="2">
        <v>34</v>
      </c>
      <c r="D5784" s="2" t="s">
        <v>39</v>
      </c>
      <c r="E5784" s="2" t="s">
        <v>52</v>
      </c>
      <c r="F5784" s="2" t="s">
        <v>35</v>
      </c>
      <c r="G5784" s="2" t="s">
        <v>30</v>
      </c>
      <c r="H5784" s="7">
        <v>10375.870000000001</v>
      </c>
      <c r="I5784" s="3">
        <v>44959</v>
      </c>
      <c r="J5784" s="3" t="str">
        <f>TEXT(NIgerian_Fintech[[#This Row],[TransactionDate]], "JJJJ")</f>
        <v>2023</v>
      </c>
      <c r="K5784" s="3" t="str">
        <f>TEXT(NIgerian_Fintech[[#This Row],[TransactionDate]], "MMMM")</f>
        <v>February</v>
      </c>
      <c r="L5784" s="3" t="str">
        <f>TEXT(NIgerian_Fintech[[#This Row],[TransactionDate]], "MM")</f>
        <v>02</v>
      </c>
      <c r="M5784" s="3" t="str">
        <f>TEXT(NIgerian_Fintech[[#This Row],[TransactionDate]], "tttt")</f>
        <v>Thursday</v>
      </c>
      <c r="N5784" s="2" t="s">
        <v>16</v>
      </c>
    </row>
    <row r="5785" spans="1:14" ht="14.5" x14ac:dyDescent="0.35">
      <c r="A5785" s="2" t="s">
        <v>11600</v>
      </c>
      <c r="B5785" s="2" t="s">
        <v>11601</v>
      </c>
      <c r="C5785" s="2">
        <v>34</v>
      </c>
      <c r="D5785" s="2" t="s">
        <v>39</v>
      </c>
      <c r="E5785" s="2" t="s">
        <v>42</v>
      </c>
      <c r="F5785" s="2" t="s">
        <v>25</v>
      </c>
      <c r="G5785" s="2" t="s">
        <v>30</v>
      </c>
      <c r="H5785" s="7">
        <v>16756.75</v>
      </c>
      <c r="I5785" s="3">
        <v>45023</v>
      </c>
      <c r="J5785" s="3" t="str">
        <f>TEXT(NIgerian_Fintech[[#This Row],[TransactionDate]], "JJJJ")</f>
        <v>2023</v>
      </c>
      <c r="K5785" s="3" t="str">
        <f>TEXT(NIgerian_Fintech[[#This Row],[TransactionDate]], "MMMM")</f>
        <v>April</v>
      </c>
      <c r="L5785" s="3" t="str">
        <f>TEXT(NIgerian_Fintech[[#This Row],[TransactionDate]], "MM")</f>
        <v>04</v>
      </c>
      <c r="M5785" s="3" t="str">
        <f>TEXT(NIgerian_Fintech[[#This Row],[TransactionDate]], "tttt")</f>
        <v>Friday</v>
      </c>
      <c r="N5785" s="2" t="s">
        <v>16</v>
      </c>
    </row>
    <row r="5786" spans="1:14" ht="14.5" x14ac:dyDescent="0.35">
      <c r="A5786" s="2" t="s">
        <v>11602</v>
      </c>
      <c r="B5786" s="2" t="s">
        <v>11603</v>
      </c>
      <c r="C5786" s="2">
        <v>53</v>
      </c>
      <c r="D5786" s="2" t="s">
        <v>12</v>
      </c>
      <c r="E5786" s="2" t="s">
        <v>24</v>
      </c>
      <c r="F5786" s="2" t="s">
        <v>25</v>
      </c>
      <c r="G5786" s="2" t="s">
        <v>30</v>
      </c>
      <c r="H5786" s="7">
        <v>3594.43</v>
      </c>
      <c r="I5786" s="3">
        <v>45483</v>
      </c>
      <c r="J5786" s="3" t="str">
        <f>TEXT(NIgerian_Fintech[[#This Row],[TransactionDate]], "JJJJ")</f>
        <v>2024</v>
      </c>
      <c r="K5786" s="3" t="str">
        <f>TEXT(NIgerian_Fintech[[#This Row],[TransactionDate]], "MMMM")</f>
        <v>July</v>
      </c>
      <c r="L5786" s="3" t="str">
        <f>TEXT(NIgerian_Fintech[[#This Row],[TransactionDate]], "MM")</f>
        <v>07</v>
      </c>
      <c r="M5786" s="3" t="str">
        <f>TEXT(NIgerian_Fintech[[#This Row],[TransactionDate]], "tttt")</f>
        <v>Wednesday</v>
      </c>
      <c r="N5786" s="2" t="s">
        <v>69</v>
      </c>
    </row>
    <row r="5787" spans="1:14" ht="14.5" x14ac:dyDescent="0.35">
      <c r="A5787" s="2" t="s">
        <v>11604</v>
      </c>
      <c r="B5787" s="2" t="s">
        <v>11605</v>
      </c>
      <c r="C5787" s="2">
        <v>38</v>
      </c>
      <c r="D5787" s="2" t="s">
        <v>39</v>
      </c>
      <c r="E5787" s="2" t="s">
        <v>29</v>
      </c>
      <c r="F5787" s="2" t="s">
        <v>19</v>
      </c>
      <c r="G5787" s="2" t="s">
        <v>20</v>
      </c>
      <c r="H5787" s="7">
        <v>3309.11</v>
      </c>
      <c r="I5787" s="3">
        <v>45189</v>
      </c>
      <c r="J5787" s="3" t="str">
        <f>TEXT(NIgerian_Fintech[[#This Row],[TransactionDate]], "JJJJ")</f>
        <v>2023</v>
      </c>
      <c r="K5787" s="3" t="str">
        <f>TEXT(NIgerian_Fintech[[#This Row],[TransactionDate]], "MMMM")</f>
        <v>September</v>
      </c>
      <c r="L5787" s="3" t="str">
        <f>TEXT(NIgerian_Fintech[[#This Row],[TransactionDate]], "MM")</f>
        <v>09</v>
      </c>
      <c r="M5787" s="3" t="str">
        <f>TEXT(NIgerian_Fintech[[#This Row],[TransactionDate]], "tttt")</f>
        <v>Wednesday</v>
      </c>
      <c r="N5787" s="2" t="s">
        <v>69</v>
      </c>
    </row>
    <row r="5788" spans="1:14" ht="14.5" x14ac:dyDescent="0.35">
      <c r="A5788" s="2" t="s">
        <v>11606</v>
      </c>
      <c r="B5788" s="2" t="s">
        <v>11607</v>
      </c>
      <c r="C5788" s="2">
        <v>25</v>
      </c>
      <c r="D5788" s="2" t="s">
        <v>12</v>
      </c>
      <c r="E5788" s="2" t="s">
        <v>42</v>
      </c>
      <c r="F5788" s="2" t="s">
        <v>55</v>
      </c>
      <c r="G5788" s="2" t="s">
        <v>15</v>
      </c>
      <c r="H5788" s="7">
        <v>15129.6</v>
      </c>
      <c r="I5788" s="3">
        <v>44996</v>
      </c>
      <c r="J5788" s="3" t="str">
        <f>TEXT(NIgerian_Fintech[[#This Row],[TransactionDate]], "JJJJ")</f>
        <v>2023</v>
      </c>
      <c r="K5788" s="3" t="str">
        <f>TEXT(NIgerian_Fintech[[#This Row],[TransactionDate]], "MMMM")</f>
        <v>March</v>
      </c>
      <c r="L5788" s="3" t="str">
        <f>TEXT(NIgerian_Fintech[[#This Row],[TransactionDate]], "MM")</f>
        <v>03</v>
      </c>
      <c r="M5788" s="3" t="str">
        <f>TEXT(NIgerian_Fintech[[#This Row],[TransactionDate]], "tttt")</f>
        <v>Saturday</v>
      </c>
      <c r="N5788" s="2" t="s">
        <v>16</v>
      </c>
    </row>
    <row r="5789" spans="1:14" ht="14.5" x14ac:dyDescent="0.35">
      <c r="A5789" s="2" t="s">
        <v>11608</v>
      </c>
      <c r="B5789" s="2" t="s">
        <v>11609</v>
      </c>
      <c r="C5789" s="2">
        <v>22</v>
      </c>
      <c r="D5789" s="2" t="s">
        <v>12</v>
      </c>
      <c r="E5789" s="2" t="s">
        <v>64</v>
      </c>
      <c r="F5789" s="2" t="s">
        <v>49</v>
      </c>
      <c r="G5789" s="2" t="s">
        <v>36</v>
      </c>
      <c r="H5789" s="7">
        <v>4796.92</v>
      </c>
      <c r="I5789" s="3">
        <v>45219</v>
      </c>
      <c r="J5789" s="3" t="str">
        <f>TEXT(NIgerian_Fintech[[#This Row],[TransactionDate]], "JJJJ")</f>
        <v>2023</v>
      </c>
      <c r="K5789" s="3" t="str">
        <f>TEXT(NIgerian_Fintech[[#This Row],[TransactionDate]], "MMMM")</f>
        <v>October</v>
      </c>
      <c r="L5789" s="3" t="str">
        <f>TEXT(NIgerian_Fintech[[#This Row],[TransactionDate]], "MM")</f>
        <v>10</v>
      </c>
      <c r="M5789" s="3" t="str">
        <f>TEXT(NIgerian_Fintech[[#This Row],[TransactionDate]], "tttt")</f>
        <v>Friday</v>
      </c>
      <c r="N5789" s="2" t="s">
        <v>16</v>
      </c>
    </row>
    <row r="5790" spans="1:14" ht="14.5" x14ac:dyDescent="0.35">
      <c r="A5790" s="2" t="s">
        <v>11610</v>
      </c>
      <c r="B5790" s="2" t="s">
        <v>11611</v>
      </c>
      <c r="C5790" s="2">
        <v>43</v>
      </c>
      <c r="D5790" s="2" t="s">
        <v>12</v>
      </c>
      <c r="E5790" s="2" t="s">
        <v>64</v>
      </c>
      <c r="F5790" s="2" t="s">
        <v>25</v>
      </c>
      <c r="G5790" s="2" t="s">
        <v>30</v>
      </c>
      <c r="H5790" s="7">
        <v>17063.64</v>
      </c>
      <c r="I5790" s="3">
        <v>45656</v>
      </c>
      <c r="J5790" s="3" t="str">
        <f>TEXT(NIgerian_Fintech[[#This Row],[TransactionDate]], "JJJJ")</f>
        <v>2024</v>
      </c>
      <c r="K5790" s="3" t="str">
        <f>TEXT(NIgerian_Fintech[[#This Row],[TransactionDate]], "MMMM")</f>
        <v>December</v>
      </c>
      <c r="L5790" s="3" t="str">
        <f>TEXT(NIgerian_Fintech[[#This Row],[TransactionDate]], "MM")</f>
        <v>12</v>
      </c>
      <c r="M5790" s="3" t="str">
        <f>TEXT(NIgerian_Fintech[[#This Row],[TransactionDate]], "tttt")</f>
        <v>Monday</v>
      </c>
      <c r="N5790" s="2" t="s">
        <v>21</v>
      </c>
    </row>
    <row r="5791" spans="1:14" ht="14.5" x14ac:dyDescent="0.35">
      <c r="A5791" s="2" t="s">
        <v>11612</v>
      </c>
      <c r="B5791" s="2" t="s">
        <v>11613</v>
      </c>
      <c r="C5791" s="2">
        <v>33</v>
      </c>
      <c r="D5791" s="2" t="s">
        <v>12</v>
      </c>
      <c r="E5791" s="2" t="s">
        <v>52</v>
      </c>
      <c r="F5791" s="2" t="s">
        <v>49</v>
      </c>
      <c r="G5791" s="2" t="s">
        <v>36</v>
      </c>
      <c r="H5791" s="7">
        <v>50177.08</v>
      </c>
      <c r="I5791" s="3">
        <v>45133</v>
      </c>
      <c r="J5791" s="3" t="str">
        <f>TEXT(NIgerian_Fintech[[#This Row],[TransactionDate]], "JJJJ")</f>
        <v>2023</v>
      </c>
      <c r="K5791" s="3" t="str">
        <f>TEXT(NIgerian_Fintech[[#This Row],[TransactionDate]], "MMMM")</f>
        <v>July</v>
      </c>
      <c r="L5791" s="3" t="str">
        <f>TEXT(NIgerian_Fintech[[#This Row],[TransactionDate]], "MM")</f>
        <v>07</v>
      </c>
      <c r="M5791" s="3" t="str">
        <f>TEXT(NIgerian_Fintech[[#This Row],[TransactionDate]], "tttt")</f>
        <v>Wednesday</v>
      </c>
      <c r="N5791" s="2" t="s">
        <v>21</v>
      </c>
    </row>
    <row r="5792" spans="1:14" ht="14.5" x14ac:dyDescent="0.35">
      <c r="A5792" s="2" t="s">
        <v>11614</v>
      </c>
      <c r="B5792" s="2" t="s">
        <v>11615</v>
      </c>
      <c r="C5792" s="2">
        <v>53</v>
      </c>
      <c r="D5792" s="2" t="s">
        <v>39</v>
      </c>
      <c r="E5792" s="2" t="s">
        <v>52</v>
      </c>
      <c r="F5792" s="2" t="s">
        <v>49</v>
      </c>
      <c r="G5792" s="2" t="s">
        <v>36</v>
      </c>
      <c r="H5792" s="7">
        <v>38955.93</v>
      </c>
      <c r="I5792" s="3">
        <v>45098</v>
      </c>
      <c r="J5792" s="3" t="str">
        <f>TEXT(NIgerian_Fintech[[#This Row],[TransactionDate]], "JJJJ")</f>
        <v>2023</v>
      </c>
      <c r="K5792" s="3" t="str">
        <f>TEXT(NIgerian_Fintech[[#This Row],[TransactionDate]], "MMMM")</f>
        <v>June</v>
      </c>
      <c r="L5792" s="3" t="str">
        <f>TEXT(NIgerian_Fintech[[#This Row],[TransactionDate]], "MM")</f>
        <v>06</v>
      </c>
      <c r="M5792" s="3" t="str">
        <f>TEXT(NIgerian_Fintech[[#This Row],[TransactionDate]], "tttt")</f>
        <v>Wednesday</v>
      </c>
      <c r="N5792" s="2" t="s">
        <v>21</v>
      </c>
    </row>
    <row r="5793" spans="1:14" ht="14.5" x14ac:dyDescent="0.35">
      <c r="A5793" s="2" t="s">
        <v>11616</v>
      </c>
      <c r="B5793" s="2" t="s">
        <v>11617</v>
      </c>
      <c r="C5793" s="2">
        <v>45</v>
      </c>
      <c r="D5793" s="2" t="s">
        <v>12</v>
      </c>
      <c r="E5793" s="2" t="s">
        <v>93</v>
      </c>
      <c r="F5793" s="2" t="s">
        <v>14</v>
      </c>
      <c r="G5793" s="2" t="s">
        <v>20</v>
      </c>
      <c r="H5793" s="7">
        <v>10867.44</v>
      </c>
      <c r="I5793" s="3">
        <v>45321</v>
      </c>
      <c r="J5793" s="3" t="str">
        <f>TEXT(NIgerian_Fintech[[#This Row],[TransactionDate]], "JJJJ")</f>
        <v>2024</v>
      </c>
      <c r="K5793" s="3" t="str">
        <f>TEXT(NIgerian_Fintech[[#This Row],[TransactionDate]], "MMMM")</f>
        <v>January</v>
      </c>
      <c r="L5793" s="3" t="str">
        <f>TEXT(NIgerian_Fintech[[#This Row],[TransactionDate]], "MM")</f>
        <v>01</v>
      </c>
      <c r="M5793" s="3" t="str">
        <f>TEXT(NIgerian_Fintech[[#This Row],[TransactionDate]], "tttt")</f>
        <v>Tuesday</v>
      </c>
      <c r="N5793" s="2" t="s">
        <v>16</v>
      </c>
    </row>
    <row r="5794" spans="1:14" ht="14.5" x14ac:dyDescent="0.35">
      <c r="A5794" s="2" t="s">
        <v>11618</v>
      </c>
      <c r="B5794" s="2" t="s">
        <v>11619</v>
      </c>
      <c r="C5794" s="2">
        <v>46</v>
      </c>
      <c r="D5794" s="2" t="s">
        <v>12</v>
      </c>
      <c r="E5794" s="2" t="s">
        <v>74</v>
      </c>
      <c r="F5794" s="2" t="s">
        <v>49</v>
      </c>
      <c r="G5794" s="2" t="s">
        <v>15</v>
      </c>
      <c r="H5794" s="7">
        <v>4703.45</v>
      </c>
      <c r="I5794" s="3">
        <v>45182</v>
      </c>
      <c r="J5794" s="3" t="str">
        <f>TEXT(NIgerian_Fintech[[#This Row],[TransactionDate]], "JJJJ")</f>
        <v>2023</v>
      </c>
      <c r="K5794" s="3" t="str">
        <f>TEXT(NIgerian_Fintech[[#This Row],[TransactionDate]], "MMMM")</f>
        <v>September</v>
      </c>
      <c r="L5794" s="3" t="str">
        <f>TEXT(NIgerian_Fintech[[#This Row],[TransactionDate]], "MM")</f>
        <v>09</v>
      </c>
      <c r="M5794" s="3" t="str">
        <f>TEXT(NIgerian_Fintech[[#This Row],[TransactionDate]], "tttt")</f>
        <v>Wednesday</v>
      </c>
      <c r="N5794" s="2" t="s">
        <v>16</v>
      </c>
    </row>
    <row r="5795" spans="1:14" ht="14.5" x14ac:dyDescent="0.35">
      <c r="A5795" s="2" t="s">
        <v>11620</v>
      </c>
      <c r="B5795" s="2" t="s">
        <v>11621</v>
      </c>
      <c r="C5795" s="2">
        <v>64</v>
      </c>
      <c r="D5795" s="2" t="s">
        <v>39</v>
      </c>
      <c r="E5795" s="2" t="s">
        <v>93</v>
      </c>
      <c r="F5795" s="2" t="s">
        <v>35</v>
      </c>
      <c r="G5795" s="2" t="s">
        <v>20</v>
      </c>
      <c r="H5795" s="7">
        <v>677.33</v>
      </c>
      <c r="I5795" s="3">
        <v>45190</v>
      </c>
      <c r="J5795" s="3" t="str">
        <f>TEXT(NIgerian_Fintech[[#This Row],[TransactionDate]], "JJJJ")</f>
        <v>2023</v>
      </c>
      <c r="K5795" s="3" t="str">
        <f>TEXT(NIgerian_Fintech[[#This Row],[TransactionDate]], "MMMM")</f>
        <v>September</v>
      </c>
      <c r="L5795" s="3" t="str">
        <f>TEXT(NIgerian_Fintech[[#This Row],[TransactionDate]], "MM")</f>
        <v>09</v>
      </c>
      <c r="M5795" s="3" t="str">
        <f>TEXT(NIgerian_Fintech[[#This Row],[TransactionDate]], "tttt")</f>
        <v>Thursday</v>
      </c>
      <c r="N5795" s="2" t="s">
        <v>16</v>
      </c>
    </row>
    <row r="5796" spans="1:14" ht="14.5" x14ac:dyDescent="0.35">
      <c r="A5796" s="2" t="s">
        <v>11622</v>
      </c>
      <c r="B5796" s="2" t="s">
        <v>11623</v>
      </c>
      <c r="C5796" s="2">
        <v>29</v>
      </c>
      <c r="D5796" s="2" t="s">
        <v>39</v>
      </c>
      <c r="E5796" s="2" t="s">
        <v>42</v>
      </c>
      <c r="F5796" s="2" t="s">
        <v>35</v>
      </c>
      <c r="G5796" s="2" t="s">
        <v>30</v>
      </c>
      <c r="H5796" s="7">
        <v>13395.66</v>
      </c>
      <c r="I5796" s="3">
        <v>45190</v>
      </c>
      <c r="J5796" s="3" t="str">
        <f>TEXT(NIgerian_Fintech[[#This Row],[TransactionDate]], "JJJJ")</f>
        <v>2023</v>
      </c>
      <c r="K5796" s="3" t="str">
        <f>TEXT(NIgerian_Fintech[[#This Row],[TransactionDate]], "MMMM")</f>
        <v>September</v>
      </c>
      <c r="L5796" s="3" t="str">
        <f>TEXT(NIgerian_Fintech[[#This Row],[TransactionDate]], "MM")</f>
        <v>09</v>
      </c>
      <c r="M5796" s="3" t="str">
        <f>TEXT(NIgerian_Fintech[[#This Row],[TransactionDate]], "tttt")</f>
        <v>Thursday</v>
      </c>
      <c r="N5796" s="2" t="s">
        <v>21</v>
      </c>
    </row>
    <row r="5797" spans="1:14" ht="14.5" x14ac:dyDescent="0.35">
      <c r="A5797" s="2" t="s">
        <v>11624</v>
      </c>
      <c r="B5797" s="2" t="s">
        <v>11625</v>
      </c>
      <c r="C5797" s="2">
        <v>54</v>
      </c>
      <c r="D5797" s="2" t="s">
        <v>39</v>
      </c>
      <c r="E5797" s="2" t="s">
        <v>93</v>
      </c>
      <c r="F5797" s="2" t="s">
        <v>14</v>
      </c>
      <c r="G5797" s="2" t="s">
        <v>20</v>
      </c>
      <c r="H5797" s="7">
        <v>38152.25</v>
      </c>
      <c r="I5797" s="3">
        <v>45443</v>
      </c>
      <c r="J5797" s="3" t="str">
        <f>TEXT(NIgerian_Fintech[[#This Row],[TransactionDate]], "JJJJ")</f>
        <v>2024</v>
      </c>
      <c r="K5797" s="3" t="str">
        <f>TEXT(NIgerian_Fintech[[#This Row],[TransactionDate]], "MMMM")</f>
        <v>May</v>
      </c>
      <c r="L5797" s="3" t="str">
        <f>TEXT(NIgerian_Fintech[[#This Row],[TransactionDate]], "MM")</f>
        <v>05</v>
      </c>
      <c r="M5797" s="3" t="str">
        <f>TEXT(NIgerian_Fintech[[#This Row],[TransactionDate]], "tttt")</f>
        <v>Friday</v>
      </c>
      <c r="N5797" s="2" t="s">
        <v>16</v>
      </c>
    </row>
    <row r="5798" spans="1:14" ht="14.5" x14ac:dyDescent="0.35">
      <c r="A5798" s="2" t="s">
        <v>11626</v>
      </c>
      <c r="B5798" s="2" t="s">
        <v>11627</v>
      </c>
      <c r="C5798" s="2">
        <v>47</v>
      </c>
      <c r="D5798" s="2" t="s">
        <v>12</v>
      </c>
      <c r="E5798" s="2" t="s">
        <v>52</v>
      </c>
      <c r="F5798" s="2" t="s">
        <v>55</v>
      </c>
      <c r="G5798" s="2" t="s">
        <v>20</v>
      </c>
      <c r="H5798" s="7">
        <v>704.06</v>
      </c>
      <c r="I5798" s="3">
        <v>44936</v>
      </c>
      <c r="J5798" s="3" t="str">
        <f>TEXT(NIgerian_Fintech[[#This Row],[TransactionDate]], "JJJJ")</f>
        <v>2023</v>
      </c>
      <c r="K5798" s="3" t="str">
        <f>TEXT(NIgerian_Fintech[[#This Row],[TransactionDate]], "MMMM")</f>
        <v>January</v>
      </c>
      <c r="L5798" s="3" t="str">
        <f>TEXT(NIgerian_Fintech[[#This Row],[TransactionDate]], "MM")</f>
        <v>01</v>
      </c>
      <c r="M5798" s="3" t="str">
        <f>TEXT(NIgerian_Fintech[[#This Row],[TransactionDate]], "tttt")</f>
        <v>Tuesday</v>
      </c>
      <c r="N5798" s="2" t="s">
        <v>16</v>
      </c>
    </row>
    <row r="5799" spans="1:14" ht="14.5" x14ac:dyDescent="0.35">
      <c r="A5799" s="2" t="s">
        <v>11628</v>
      </c>
      <c r="B5799" s="2" t="s">
        <v>11629</v>
      </c>
      <c r="C5799" s="2">
        <v>40</v>
      </c>
      <c r="D5799" s="2" t="s">
        <v>39</v>
      </c>
      <c r="E5799" s="2" t="s">
        <v>29</v>
      </c>
      <c r="F5799" s="2" t="s">
        <v>55</v>
      </c>
      <c r="G5799" s="2" t="s">
        <v>20</v>
      </c>
      <c r="H5799" s="7">
        <v>61.87</v>
      </c>
      <c r="I5799" s="3">
        <v>45197</v>
      </c>
      <c r="J5799" s="3" t="str">
        <f>TEXT(NIgerian_Fintech[[#This Row],[TransactionDate]], "JJJJ")</f>
        <v>2023</v>
      </c>
      <c r="K5799" s="3" t="str">
        <f>TEXT(NIgerian_Fintech[[#This Row],[TransactionDate]], "MMMM")</f>
        <v>September</v>
      </c>
      <c r="L5799" s="3" t="str">
        <f>TEXT(NIgerian_Fintech[[#This Row],[TransactionDate]], "MM")</f>
        <v>09</v>
      </c>
      <c r="M5799" s="3" t="str">
        <f>TEXT(NIgerian_Fintech[[#This Row],[TransactionDate]], "tttt")</f>
        <v>Thursday</v>
      </c>
      <c r="N5799" s="2" t="s">
        <v>16</v>
      </c>
    </row>
    <row r="5800" spans="1:14" ht="14.5" x14ac:dyDescent="0.35">
      <c r="A5800" s="2" t="s">
        <v>11630</v>
      </c>
      <c r="B5800" s="2" t="s">
        <v>11631</v>
      </c>
      <c r="C5800" s="2">
        <v>33</v>
      </c>
      <c r="D5800" s="2" t="s">
        <v>12</v>
      </c>
      <c r="E5800" s="2" t="s">
        <v>93</v>
      </c>
      <c r="F5800" s="2" t="s">
        <v>35</v>
      </c>
      <c r="G5800" s="2" t="s">
        <v>30</v>
      </c>
      <c r="H5800" s="7">
        <v>17824.599999999999</v>
      </c>
      <c r="I5800" s="3">
        <v>45238</v>
      </c>
      <c r="J5800" s="3" t="str">
        <f>TEXT(NIgerian_Fintech[[#This Row],[TransactionDate]], "JJJJ")</f>
        <v>2023</v>
      </c>
      <c r="K5800" s="3" t="str">
        <f>TEXT(NIgerian_Fintech[[#This Row],[TransactionDate]], "MMMM")</f>
        <v>November</v>
      </c>
      <c r="L5800" s="3" t="str">
        <f>TEXT(NIgerian_Fintech[[#This Row],[TransactionDate]], "MM")</f>
        <v>11</v>
      </c>
      <c r="M5800" s="3" t="str">
        <f>TEXT(NIgerian_Fintech[[#This Row],[TransactionDate]], "tttt")</f>
        <v>Wednesday</v>
      </c>
      <c r="N5800" s="2" t="s">
        <v>16</v>
      </c>
    </row>
    <row r="5801" spans="1:14" ht="14.5" x14ac:dyDescent="0.35">
      <c r="A5801" s="2" t="s">
        <v>11632</v>
      </c>
      <c r="B5801" s="2" t="s">
        <v>11633</v>
      </c>
      <c r="C5801" s="2">
        <v>31</v>
      </c>
      <c r="D5801" s="2" t="s">
        <v>12</v>
      </c>
      <c r="E5801" s="2" t="s">
        <v>13</v>
      </c>
      <c r="F5801" s="2" t="s">
        <v>14</v>
      </c>
      <c r="G5801" s="2" t="s">
        <v>30</v>
      </c>
      <c r="H5801" s="7">
        <v>1078.74</v>
      </c>
      <c r="I5801" s="3">
        <v>45296</v>
      </c>
      <c r="J5801" s="3" t="str">
        <f>TEXT(NIgerian_Fintech[[#This Row],[TransactionDate]], "JJJJ")</f>
        <v>2024</v>
      </c>
      <c r="K5801" s="3" t="str">
        <f>TEXT(NIgerian_Fintech[[#This Row],[TransactionDate]], "MMMM")</f>
        <v>January</v>
      </c>
      <c r="L5801" s="3" t="str">
        <f>TEXT(NIgerian_Fintech[[#This Row],[TransactionDate]], "MM")</f>
        <v>01</v>
      </c>
      <c r="M5801" s="3" t="str">
        <f>TEXT(NIgerian_Fintech[[#This Row],[TransactionDate]], "tttt")</f>
        <v>Friday</v>
      </c>
      <c r="N5801" s="2" t="s">
        <v>21</v>
      </c>
    </row>
    <row r="5802" spans="1:14" ht="14.5" x14ac:dyDescent="0.35">
      <c r="A5802" s="2" t="s">
        <v>11634</v>
      </c>
      <c r="B5802" s="2" t="s">
        <v>11635</v>
      </c>
      <c r="C5802" s="2">
        <v>27</v>
      </c>
      <c r="D5802" s="2" t="s">
        <v>39</v>
      </c>
      <c r="E5802" s="2" t="s">
        <v>24</v>
      </c>
      <c r="F5802" s="2" t="s">
        <v>55</v>
      </c>
      <c r="G5802" s="2" t="s">
        <v>20</v>
      </c>
      <c r="H5802" s="7">
        <v>851.47</v>
      </c>
      <c r="I5802" s="3">
        <v>45493</v>
      </c>
      <c r="J5802" s="3" t="str">
        <f>TEXT(NIgerian_Fintech[[#This Row],[TransactionDate]], "JJJJ")</f>
        <v>2024</v>
      </c>
      <c r="K5802" s="3" t="str">
        <f>TEXT(NIgerian_Fintech[[#This Row],[TransactionDate]], "MMMM")</f>
        <v>July</v>
      </c>
      <c r="L5802" s="3" t="str">
        <f>TEXT(NIgerian_Fintech[[#This Row],[TransactionDate]], "MM")</f>
        <v>07</v>
      </c>
      <c r="M5802" s="3" t="str">
        <f>TEXT(NIgerian_Fintech[[#This Row],[TransactionDate]], "tttt")</f>
        <v>Saturday</v>
      </c>
      <c r="N5802" s="2" t="s">
        <v>16</v>
      </c>
    </row>
    <row r="5803" spans="1:14" ht="14.5" x14ac:dyDescent="0.35">
      <c r="A5803" s="2" t="s">
        <v>11636</v>
      </c>
      <c r="B5803" s="2" t="s">
        <v>11637</v>
      </c>
      <c r="C5803" s="2">
        <v>24</v>
      </c>
      <c r="D5803" s="2" t="s">
        <v>39</v>
      </c>
      <c r="E5803" s="2" t="s">
        <v>74</v>
      </c>
      <c r="F5803" s="2" t="s">
        <v>25</v>
      </c>
      <c r="G5803" s="2" t="s">
        <v>20</v>
      </c>
      <c r="H5803" s="7">
        <v>24116.87</v>
      </c>
      <c r="I5803" s="3">
        <v>45479</v>
      </c>
      <c r="J5803" s="3" t="str">
        <f>TEXT(NIgerian_Fintech[[#This Row],[TransactionDate]], "JJJJ")</f>
        <v>2024</v>
      </c>
      <c r="K5803" s="3" t="str">
        <f>TEXT(NIgerian_Fintech[[#This Row],[TransactionDate]], "MMMM")</f>
        <v>July</v>
      </c>
      <c r="L5803" s="3" t="str">
        <f>TEXT(NIgerian_Fintech[[#This Row],[TransactionDate]], "MM")</f>
        <v>07</v>
      </c>
      <c r="M5803" s="3" t="str">
        <f>TEXT(NIgerian_Fintech[[#This Row],[TransactionDate]], "tttt")</f>
        <v>Saturday</v>
      </c>
      <c r="N5803" s="2" t="s">
        <v>16</v>
      </c>
    </row>
    <row r="5804" spans="1:14" ht="14.5" x14ac:dyDescent="0.35">
      <c r="A5804" s="2" t="s">
        <v>11638</v>
      </c>
      <c r="B5804" s="2" t="s">
        <v>11639</v>
      </c>
      <c r="C5804" s="2">
        <v>62</v>
      </c>
      <c r="D5804" s="2" t="s">
        <v>39</v>
      </c>
      <c r="E5804" s="2" t="s">
        <v>52</v>
      </c>
      <c r="F5804" s="2" t="s">
        <v>55</v>
      </c>
      <c r="G5804" s="2" t="s">
        <v>36</v>
      </c>
      <c r="H5804" s="7">
        <v>829.04</v>
      </c>
      <c r="I5804" s="3">
        <v>45576</v>
      </c>
      <c r="J5804" s="3" t="str">
        <f>TEXT(NIgerian_Fintech[[#This Row],[TransactionDate]], "JJJJ")</f>
        <v>2024</v>
      </c>
      <c r="K5804" s="3" t="str">
        <f>TEXT(NIgerian_Fintech[[#This Row],[TransactionDate]], "MMMM")</f>
        <v>October</v>
      </c>
      <c r="L5804" s="3" t="str">
        <f>TEXT(NIgerian_Fintech[[#This Row],[TransactionDate]], "MM")</f>
        <v>10</v>
      </c>
      <c r="M5804" s="3" t="str">
        <f>TEXT(NIgerian_Fintech[[#This Row],[TransactionDate]], "tttt")</f>
        <v>Friday</v>
      </c>
      <c r="N5804" s="2" t="s">
        <v>69</v>
      </c>
    </row>
    <row r="5805" spans="1:14" ht="14.5" x14ac:dyDescent="0.35">
      <c r="A5805" s="2" t="s">
        <v>11640</v>
      </c>
      <c r="B5805" s="2" t="s">
        <v>11641</v>
      </c>
      <c r="C5805" s="2">
        <v>54</v>
      </c>
      <c r="D5805" s="2" t="s">
        <v>12</v>
      </c>
      <c r="E5805" s="2" t="s">
        <v>29</v>
      </c>
      <c r="F5805" s="2" t="s">
        <v>14</v>
      </c>
      <c r="G5805" s="2" t="s">
        <v>15</v>
      </c>
      <c r="H5805" s="7">
        <v>1210.58</v>
      </c>
      <c r="I5805" s="3">
        <v>45317</v>
      </c>
      <c r="J5805" s="3" t="str">
        <f>TEXT(NIgerian_Fintech[[#This Row],[TransactionDate]], "JJJJ")</f>
        <v>2024</v>
      </c>
      <c r="K5805" s="3" t="str">
        <f>TEXT(NIgerian_Fintech[[#This Row],[TransactionDate]], "MMMM")</f>
        <v>January</v>
      </c>
      <c r="L5805" s="3" t="str">
        <f>TEXT(NIgerian_Fintech[[#This Row],[TransactionDate]], "MM")</f>
        <v>01</v>
      </c>
      <c r="M5805" s="3" t="str">
        <f>TEXT(NIgerian_Fintech[[#This Row],[TransactionDate]], "tttt")</f>
        <v>Friday</v>
      </c>
      <c r="N5805" s="2" t="s">
        <v>16</v>
      </c>
    </row>
    <row r="5806" spans="1:14" ht="14.5" x14ac:dyDescent="0.35">
      <c r="A5806" s="2" t="s">
        <v>11642</v>
      </c>
      <c r="B5806" s="2" t="s">
        <v>11643</v>
      </c>
      <c r="C5806" s="2">
        <v>46</v>
      </c>
      <c r="D5806" s="2" t="s">
        <v>12</v>
      </c>
      <c r="E5806" s="2" t="s">
        <v>64</v>
      </c>
      <c r="F5806" s="2" t="s">
        <v>35</v>
      </c>
      <c r="G5806" s="2" t="s">
        <v>36</v>
      </c>
      <c r="H5806" s="7">
        <v>8429.7900000000009</v>
      </c>
      <c r="I5806" s="3">
        <v>45041</v>
      </c>
      <c r="J5806" s="3" t="str">
        <f>TEXT(NIgerian_Fintech[[#This Row],[TransactionDate]], "JJJJ")</f>
        <v>2023</v>
      </c>
      <c r="K5806" s="3" t="str">
        <f>TEXT(NIgerian_Fintech[[#This Row],[TransactionDate]], "MMMM")</f>
        <v>April</v>
      </c>
      <c r="L5806" s="3" t="str">
        <f>TEXT(NIgerian_Fintech[[#This Row],[TransactionDate]], "MM")</f>
        <v>04</v>
      </c>
      <c r="M5806" s="3" t="str">
        <f>TEXT(NIgerian_Fintech[[#This Row],[TransactionDate]], "tttt")</f>
        <v>Tuesday</v>
      </c>
      <c r="N5806" s="2" t="s">
        <v>21</v>
      </c>
    </row>
    <row r="5807" spans="1:14" ht="14.5" x14ac:dyDescent="0.35">
      <c r="A5807" s="2" t="s">
        <v>11644</v>
      </c>
      <c r="B5807" s="2" t="s">
        <v>11645</v>
      </c>
      <c r="C5807" s="2">
        <v>20</v>
      </c>
      <c r="D5807" s="2" t="s">
        <v>12</v>
      </c>
      <c r="E5807" s="2" t="s">
        <v>24</v>
      </c>
      <c r="F5807" s="2" t="s">
        <v>25</v>
      </c>
      <c r="G5807" s="2" t="s">
        <v>15</v>
      </c>
      <c r="H5807" s="7">
        <v>14139.29</v>
      </c>
      <c r="I5807" s="3">
        <v>45501</v>
      </c>
      <c r="J5807" s="3" t="str">
        <f>TEXT(NIgerian_Fintech[[#This Row],[TransactionDate]], "JJJJ")</f>
        <v>2024</v>
      </c>
      <c r="K5807" s="3" t="str">
        <f>TEXT(NIgerian_Fintech[[#This Row],[TransactionDate]], "MMMM")</f>
        <v>July</v>
      </c>
      <c r="L5807" s="3" t="str">
        <f>TEXT(NIgerian_Fintech[[#This Row],[TransactionDate]], "MM")</f>
        <v>07</v>
      </c>
      <c r="M5807" s="3" t="str">
        <f>TEXT(NIgerian_Fintech[[#This Row],[TransactionDate]], "tttt")</f>
        <v>Sunday</v>
      </c>
      <c r="N5807" s="2" t="s">
        <v>16</v>
      </c>
    </row>
    <row r="5808" spans="1:14" ht="14.5" x14ac:dyDescent="0.35">
      <c r="A5808" s="2" t="s">
        <v>11646</v>
      </c>
      <c r="B5808" s="2" t="s">
        <v>11647</v>
      </c>
      <c r="C5808" s="2">
        <v>32</v>
      </c>
      <c r="D5808" s="2" t="s">
        <v>12</v>
      </c>
      <c r="E5808" s="2" t="s">
        <v>93</v>
      </c>
      <c r="F5808" s="2" t="s">
        <v>49</v>
      </c>
      <c r="G5808" s="2" t="s">
        <v>15</v>
      </c>
      <c r="H5808" s="7">
        <v>5101.13</v>
      </c>
      <c r="I5808" s="3">
        <v>45270</v>
      </c>
      <c r="J5808" s="3" t="str">
        <f>TEXT(NIgerian_Fintech[[#This Row],[TransactionDate]], "JJJJ")</f>
        <v>2023</v>
      </c>
      <c r="K5808" s="3" t="str">
        <f>TEXT(NIgerian_Fintech[[#This Row],[TransactionDate]], "MMMM")</f>
        <v>December</v>
      </c>
      <c r="L5808" s="3" t="str">
        <f>TEXT(NIgerian_Fintech[[#This Row],[TransactionDate]], "MM")</f>
        <v>12</v>
      </c>
      <c r="M5808" s="3" t="str">
        <f>TEXT(NIgerian_Fintech[[#This Row],[TransactionDate]], "tttt")</f>
        <v>Sunday</v>
      </c>
      <c r="N5808" s="2" t="s">
        <v>16</v>
      </c>
    </row>
    <row r="5809" spans="1:14" ht="14.5" x14ac:dyDescent="0.35">
      <c r="A5809" s="2" t="s">
        <v>11648</v>
      </c>
      <c r="B5809" s="2" t="s">
        <v>11649</v>
      </c>
      <c r="C5809" s="2">
        <v>53</v>
      </c>
      <c r="D5809" s="2" t="s">
        <v>12</v>
      </c>
      <c r="E5809" s="2" t="s">
        <v>52</v>
      </c>
      <c r="F5809" s="2" t="s">
        <v>49</v>
      </c>
      <c r="G5809" s="2" t="s">
        <v>20</v>
      </c>
      <c r="H5809" s="7">
        <v>5457.43</v>
      </c>
      <c r="I5809" s="3">
        <v>45336</v>
      </c>
      <c r="J5809" s="3" t="str">
        <f>TEXT(NIgerian_Fintech[[#This Row],[TransactionDate]], "JJJJ")</f>
        <v>2024</v>
      </c>
      <c r="K5809" s="3" t="str">
        <f>TEXT(NIgerian_Fintech[[#This Row],[TransactionDate]], "MMMM")</f>
        <v>February</v>
      </c>
      <c r="L5809" s="3" t="str">
        <f>TEXT(NIgerian_Fintech[[#This Row],[TransactionDate]], "MM")</f>
        <v>02</v>
      </c>
      <c r="M5809" s="3" t="str">
        <f>TEXT(NIgerian_Fintech[[#This Row],[TransactionDate]], "tttt")</f>
        <v>Wednesday</v>
      </c>
      <c r="N5809" s="2" t="s">
        <v>16</v>
      </c>
    </row>
    <row r="5810" spans="1:14" ht="14.5" x14ac:dyDescent="0.35">
      <c r="A5810" s="2" t="s">
        <v>11650</v>
      </c>
      <c r="B5810" s="2" t="s">
        <v>11651</v>
      </c>
      <c r="C5810" s="2">
        <v>64</v>
      </c>
      <c r="D5810" s="2" t="s">
        <v>12</v>
      </c>
      <c r="E5810" s="2" t="s">
        <v>64</v>
      </c>
      <c r="F5810" s="2" t="s">
        <v>49</v>
      </c>
      <c r="G5810" s="2" t="s">
        <v>36</v>
      </c>
      <c r="H5810" s="7">
        <v>10013.75</v>
      </c>
      <c r="I5810" s="3">
        <v>45472</v>
      </c>
      <c r="J5810" s="3" t="str">
        <f>TEXT(NIgerian_Fintech[[#This Row],[TransactionDate]], "JJJJ")</f>
        <v>2024</v>
      </c>
      <c r="K5810" s="3" t="str">
        <f>TEXT(NIgerian_Fintech[[#This Row],[TransactionDate]], "MMMM")</f>
        <v>June</v>
      </c>
      <c r="L5810" s="3" t="str">
        <f>TEXT(NIgerian_Fintech[[#This Row],[TransactionDate]], "MM")</f>
        <v>06</v>
      </c>
      <c r="M5810" s="3" t="str">
        <f>TEXT(NIgerian_Fintech[[#This Row],[TransactionDate]], "tttt")</f>
        <v>Saturday</v>
      </c>
      <c r="N5810" s="2" t="s">
        <v>16</v>
      </c>
    </row>
    <row r="5811" spans="1:14" ht="14.5" x14ac:dyDescent="0.35">
      <c r="A5811" s="2" t="s">
        <v>11652</v>
      </c>
      <c r="B5811" s="2" t="s">
        <v>11653</v>
      </c>
      <c r="C5811" s="2">
        <v>63</v>
      </c>
      <c r="D5811" s="2" t="s">
        <v>39</v>
      </c>
      <c r="E5811" s="2" t="s">
        <v>64</v>
      </c>
      <c r="F5811" s="2" t="s">
        <v>35</v>
      </c>
      <c r="G5811" s="2" t="s">
        <v>15</v>
      </c>
      <c r="H5811" s="7">
        <v>7040.57</v>
      </c>
      <c r="I5811" s="3">
        <v>45304</v>
      </c>
      <c r="J5811" s="3" t="str">
        <f>TEXT(NIgerian_Fintech[[#This Row],[TransactionDate]], "JJJJ")</f>
        <v>2024</v>
      </c>
      <c r="K5811" s="3" t="str">
        <f>TEXT(NIgerian_Fintech[[#This Row],[TransactionDate]], "MMMM")</f>
        <v>January</v>
      </c>
      <c r="L5811" s="3" t="str">
        <f>TEXT(NIgerian_Fintech[[#This Row],[TransactionDate]], "MM")</f>
        <v>01</v>
      </c>
      <c r="M5811" s="3" t="str">
        <f>TEXT(NIgerian_Fintech[[#This Row],[TransactionDate]], "tttt")</f>
        <v>Saturday</v>
      </c>
      <c r="N5811" s="2" t="s">
        <v>16</v>
      </c>
    </row>
    <row r="5812" spans="1:14" ht="14.5" x14ac:dyDescent="0.35">
      <c r="A5812" s="2" t="s">
        <v>11654</v>
      </c>
      <c r="B5812" s="2" t="s">
        <v>11655</v>
      </c>
      <c r="C5812" s="2">
        <v>36</v>
      </c>
      <c r="D5812" s="2" t="s">
        <v>12</v>
      </c>
      <c r="E5812" s="2" t="s">
        <v>42</v>
      </c>
      <c r="F5812" s="2" t="s">
        <v>14</v>
      </c>
      <c r="G5812" s="2" t="s">
        <v>15</v>
      </c>
      <c r="H5812" s="7">
        <v>188.04</v>
      </c>
      <c r="I5812" s="3">
        <v>45382</v>
      </c>
      <c r="J5812" s="3" t="str">
        <f>TEXT(NIgerian_Fintech[[#This Row],[TransactionDate]], "JJJJ")</f>
        <v>2024</v>
      </c>
      <c r="K5812" s="3" t="str">
        <f>TEXT(NIgerian_Fintech[[#This Row],[TransactionDate]], "MMMM")</f>
        <v>March</v>
      </c>
      <c r="L5812" s="3" t="str">
        <f>TEXT(NIgerian_Fintech[[#This Row],[TransactionDate]], "MM")</f>
        <v>03</v>
      </c>
      <c r="M5812" s="3" t="str">
        <f>TEXT(NIgerian_Fintech[[#This Row],[TransactionDate]], "tttt")</f>
        <v>Sunday</v>
      </c>
      <c r="N5812" s="2" t="s">
        <v>69</v>
      </c>
    </row>
    <row r="5813" spans="1:14" ht="14.5" x14ac:dyDescent="0.35">
      <c r="A5813" s="2" t="s">
        <v>11656</v>
      </c>
      <c r="B5813" s="2" t="s">
        <v>11657</v>
      </c>
      <c r="C5813" s="2">
        <v>30</v>
      </c>
      <c r="D5813" s="2" t="s">
        <v>39</v>
      </c>
      <c r="E5813" s="2" t="s">
        <v>42</v>
      </c>
      <c r="F5813" s="2" t="s">
        <v>49</v>
      </c>
      <c r="G5813" s="2" t="s">
        <v>30</v>
      </c>
      <c r="H5813" s="7">
        <v>1205.68</v>
      </c>
      <c r="I5813" s="3">
        <v>45349</v>
      </c>
      <c r="J5813" s="3" t="str">
        <f>TEXT(NIgerian_Fintech[[#This Row],[TransactionDate]], "JJJJ")</f>
        <v>2024</v>
      </c>
      <c r="K5813" s="3" t="str">
        <f>TEXT(NIgerian_Fintech[[#This Row],[TransactionDate]], "MMMM")</f>
        <v>February</v>
      </c>
      <c r="L5813" s="3" t="str">
        <f>TEXT(NIgerian_Fintech[[#This Row],[TransactionDate]], "MM")</f>
        <v>02</v>
      </c>
      <c r="M5813" s="3" t="str">
        <f>TEXT(NIgerian_Fintech[[#This Row],[TransactionDate]], "tttt")</f>
        <v>Tuesday</v>
      </c>
      <c r="N5813" s="2" t="s">
        <v>16</v>
      </c>
    </row>
    <row r="5814" spans="1:14" ht="14.5" x14ac:dyDescent="0.35">
      <c r="A5814" s="2" t="s">
        <v>11658</v>
      </c>
      <c r="B5814" s="2" t="s">
        <v>11659</v>
      </c>
      <c r="C5814" s="2">
        <v>59</v>
      </c>
      <c r="D5814" s="2" t="s">
        <v>39</v>
      </c>
      <c r="E5814" s="2" t="s">
        <v>29</v>
      </c>
      <c r="F5814" s="2" t="s">
        <v>55</v>
      </c>
      <c r="G5814" s="2" t="s">
        <v>15</v>
      </c>
      <c r="H5814" s="7">
        <v>8713.17</v>
      </c>
      <c r="I5814" s="3">
        <v>45370</v>
      </c>
      <c r="J5814" s="3" t="str">
        <f>TEXT(NIgerian_Fintech[[#This Row],[TransactionDate]], "JJJJ")</f>
        <v>2024</v>
      </c>
      <c r="K5814" s="3" t="str">
        <f>TEXT(NIgerian_Fintech[[#This Row],[TransactionDate]], "MMMM")</f>
        <v>March</v>
      </c>
      <c r="L5814" s="3" t="str">
        <f>TEXT(NIgerian_Fintech[[#This Row],[TransactionDate]], "MM")</f>
        <v>03</v>
      </c>
      <c r="M5814" s="3" t="str">
        <f>TEXT(NIgerian_Fintech[[#This Row],[TransactionDate]], "tttt")</f>
        <v>Tuesday</v>
      </c>
      <c r="N5814" s="2" t="s">
        <v>16</v>
      </c>
    </row>
    <row r="5815" spans="1:14" ht="14.5" x14ac:dyDescent="0.35">
      <c r="A5815" s="2" t="s">
        <v>11660</v>
      </c>
      <c r="B5815" s="2" t="s">
        <v>11661</v>
      </c>
      <c r="C5815" s="2">
        <v>38</v>
      </c>
      <c r="D5815" s="2" t="s">
        <v>39</v>
      </c>
      <c r="E5815" s="2" t="s">
        <v>52</v>
      </c>
      <c r="F5815" s="2" t="s">
        <v>49</v>
      </c>
      <c r="G5815" s="2" t="s">
        <v>20</v>
      </c>
      <c r="H5815" s="7">
        <v>15782.42</v>
      </c>
      <c r="I5815" s="3">
        <v>45123</v>
      </c>
      <c r="J5815" s="3" t="str">
        <f>TEXT(NIgerian_Fintech[[#This Row],[TransactionDate]], "JJJJ")</f>
        <v>2023</v>
      </c>
      <c r="K5815" s="3" t="str">
        <f>TEXT(NIgerian_Fintech[[#This Row],[TransactionDate]], "MMMM")</f>
        <v>July</v>
      </c>
      <c r="L5815" s="3" t="str">
        <f>TEXT(NIgerian_Fintech[[#This Row],[TransactionDate]], "MM")</f>
        <v>07</v>
      </c>
      <c r="M5815" s="3" t="str">
        <f>TEXT(NIgerian_Fintech[[#This Row],[TransactionDate]], "tttt")</f>
        <v>Sunday</v>
      </c>
      <c r="N5815" s="2" t="s">
        <v>21</v>
      </c>
    </row>
    <row r="5816" spans="1:14" ht="14.5" x14ac:dyDescent="0.35">
      <c r="A5816" s="2" t="s">
        <v>11662</v>
      </c>
      <c r="B5816" s="2" t="s">
        <v>11663</v>
      </c>
      <c r="C5816" s="2">
        <v>54</v>
      </c>
      <c r="D5816" s="2" t="s">
        <v>39</v>
      </c>
      <c r="E5816" s="2" t="s">
        <v>24</v>
      </c>
      <c r="F5816" s="2" t="s">
        <v>19</v>
      </c>
      <c r="G5816" s="2" t="s">
        <v>26</v>
      </c>
      <c r="H5816" s="7">
        <v>14401.3</v>
      </c>
      <c r="I5816" s="3">
        <v>45289</v>
      </c>
      <c r="J5816" s="3" t="str">
        <f>TEXT(NIgerian_Fintech[[#This Row],[TransactionDate]], "JJJJ")</f>
        <v>2023</v>
      </c>
      <c r="K5816" s="3" t="str">
        <f>TEXT(NIgerian_Fintech[[#This Row],[TransactionDate]], "MMMM")</f>
        <v>December</v>
      </c>
      <c r="L5816" s="3" t="str">
        <f>TEXT(NIgerian_Fintech[[#This Row],[TransactionDate]], "MM")</f>
        <v>12</v>
      </c>
      <c r="M5816" s="3" t="str">
        <f>TEXT(NIgerian_Fintech[[#This Row],[TransactionDate]], "tttt")</f>
        <v>Friday</v>
      </c>
      <c r="N5816" s="2" t="s">
        <v>16</v>
      </c>
    </row>
    <row r="5817" spans="1:14" ht="14.5" x14ac:dyDescent="0.35">
      <c r="A5817" s="2" t="s">
        <v>11664</v>
      </c>
      <c r="B5817" s="2" t="s">
        <v>11665</v>
      </c>
      <c r="C5817" s="2">
        <v>44</v>
      </c>
      <c r="D5817" s="2" t="s">
        <v>39</v>
      </c>
      <c r="E5817" s="2" t="s">
        <v>29</v>
      </c>
      <c r="F5817" s="2" t="s">
        <v>35</v>
      </c>
      <c r="G5817" s="2" t="s">
        <v>30</v>
      </c>
      <c r="H5817" s="7">
        <v>13472.91</v>
      </c>
      <c r="I5817" s="3">
        <v>45336</v>
      </c>
      <c r="J5817" s="3" t="str">
        <f>TEXT(NIgerian_Fintech[[#This Row],[TransactionDate]], "JJJJ")</f>
        <v>2024</v>
      </c>
      <c r="K5817" s="3" t="str">
        <f>TEXT(NIgerian_Fintech[[#This Row],[TransactionDate]], "MMMM")</f>
        <v>February</v>
      </c>
      <c r="L5817" s="3" t="str">
        <f>TEXT(NIgerian_Fintech[[#This Row],[TransactionDate]], "MM")</f>
        <v>02</v>
      </c>
      <c r="M5817" s="3" t="str">
        <f>TEXT(NIgerian_Fintech[[#This Row],[TransactionDate]], "tttt")</f>
        <v>Wednesday</v>
      </c>
      <c r="N5817" s="2" t="s">
        <v>16</v>
      </c>
    </row>
    <row r="5818" spans="1:14" ht="14.5" x14ac:dyDescent="0.35">
      <c r="A5818" s="2" t="s">
        <v>11666</v>
      </c>
      <c r="B5818" s="2" t="s">
        <v>11667</v>
      </c>
      <c r="C5818" s="2">
        <v>46</v>
      </c>
      <c r="D5818" s="2" t="s">
        <v>12</v>
      </c>
      <c r="E5818" s="2" t="s">
        <v>52</v>
      </c>
      <c r="F5818" s="2" t="s">
        <v>19</v>
      </c>
      <c r="G5818" s="2" t="s">
        <v>26</v>
      </c>
      <c r="H5818" s="7">
        <v>14752.24</v>
      </c>
      <c r="I5818" s="3">
        <v>45500</v>
      </c>
      <c r="J5818" s="3" t="str">
        <f>TEXT(NIgerian_Fintech[[#This Row],[TransactionDate]], "JJJJ")</f>
        <v>2024</v>
      </c>
      <c r="K5818" s="3" t="str">
        <f>TEXT(NIgerian_Fintech[[#This Row],[TransactionDate]], "MMMM")</f>
        <v>July</v>
      </c>
      <c r="L5818" s="3" t="str">
        <f>TEXT(NIgerian_Fintech[[#This Row],[TransactionDate]], "MM")</f>
        <v>07</v>
      </c>
      <c r="M5818" s="3" t="str">
        <f>TEXT(NIgerian_Fintech[[#This Row],[TransactionDate]], "tttt")</f>
        <v>Saturday</v>
      </c>
      <c r="N5818" s="2" t="s">
        <v>16</v>
      </c>
    </row>
    <row r="5819" spans="1:14" ht="14.5" x14ac:dyDescent="0.35">
      <c r="A5819" s="2" t="s">
        <v>11668</v>
      </c>
      <c r="B5819" s="2" t="s">
        <v>11669</v>
      </c>
      <c r="C5819" s="2">
        <v>37</v>
      </c>
      <c r="D5819" s="2" t="s">
        <v>12</v>
      </c>
      <c r="E5819" s="2" t="s">
        <v>13</v>
      </c>
      <c r="F5819" s="2" t="s">
        <v>49</v>
      </c>
      <c r="G5819" s="2" t="s">
        <v>20</v>
      </c>
      <c r="H5819" s="7">
        <v>454.61</v>
      </c>
      <c r="I5819" s="3">
        <v>45320</v>
      </c>
      <c r="J5819" s="3" t="str">
        <f>TEXT(NIgerian_Fintech[[#This Row],[TransactionDate]], "JJJJ")</f>
        <v>2024</v>
      </c>
      <c r="K5819" s="3" t="str">
        <f>TEXT(NIgerian_Fintech[[#This Row],[TransactionDate]], "MMMM")</f>
        <v>January</v>
      </c>
      <c r="L5819" s="3" t="str">
        <f>TEXT(NIgerian_Fintech[[#This Row],[TransactionDate]], "MM")</f>
        <v>01</v>
      </c>
      <c r="M5819" s="3" t="str">
        <f>TEXT(NIgerian_Fintech[[#This Row],[TransactionDate]], "tttt")</f>
        <v>Monday</v>
      </c>
      <c r="N5819" s="2" t="s">
        <v>16</v>
      </c>
    </row>
    <row r="5820" spans="1:14" ht="14.5" x14ac:dyDescent="0.35">
      <c r="A5820" s="2" t="s">
        <v>11670</v>
      </c>
      <c r="B5820" s="2" t="s">
        <v>11671</v>
      </c>
      <c r="C5820" s="2">
        <v>42</v>
      </c>
      <c r="D5820" s="2" t="s">
        <v>12</v>
      </c>
      <c r="E5820" s="2" t="s">
        <v>74</v>
      </c>
      <c r="F5820" s="2" t="s">
        <v>49</v>
      </c>
      <c r="G5820" s="2" t="s">
        <v>26</v>
      </c>
      <c r="H5820" s="7">
        <v>22547.63</v>
      </c>
      <c r="I5820" s="3">
        <v>45435</v>
      </c>
      <c r="J5820" s="3" t="str">
        <f>TEXT(NIgerian_Fintech[[#This Row],[TransactionDate]], "JJJJ")</f>
        <v>2024</v>
      </c>
      <c r="K5820" s="3" t="str">
        <f>TEXT(NIgerian_Fintech[[#This Row],[TransactionDate]], "MMMM")</f>
        <v>May</v>
      </c>
      <c r="L5820" s="3" t="str">
        <f>TEXT(NIgerian_Fintech[[#This Row],[TransactionDate]], "MM")</f>
        <v>05</v>
      </c>
      <c r="M5820" s="3" t="str">
        <f>TEXT(NIgerian_Fintech[[#This Row],[TransactionDate]], "tttt")</f>
        <v>Thursday</v>
      </c>
      <c r="N5820" s="2" t="s">
        <v>16</v>
      </c>
    </row>
    <row r="5821" spans="1:14" ht="14.5" x14ac:dyDescent="0.35">
      <c r="A5821" s="2" t="s">
        <v>11672</v>
      </c>
      <c r="B5821" s="2" t="s">
        <v>11673</v>
      </c>
      <c r="C5821" s="2">
        <v>23</v>
      </c>
      <c r="D5821" s="2" t="s">
        <v>12</v>
      </c>
      <c r="E5821" s="2" t="s">
        <v>74</v>
      </c>
      <c r="F5821" s="2" t="s">
        <v>19</v>
      </c>
      <c r="G5821" s="2" t="s">
        <v>15</v>
      </c>
      <c r="H5821" s="7">
        <v>22007.79</v>
      </c>
      <c r="I5821" s="3">
        <v>45492</v>
      </c>
      <c r="J5821" s="3" t="str">
        <f>TEXT(NIgerian_Fintech[[#This Row],[TransactionDate]], "JJJJ")</f>
        <v>2024</v>
      </c>
      <c r="K5821" s="3" t="str">
        <f>TEXT(NIgerian_Fintech[[#This Row],[TransactionDate]], "MMMM")</f>
        <v>July</v>
      </c>
      <c r="L5821" s="3" t="str">
        <f>TEXT(NIgerian_Fintech[[#This Row],[TransactionDate]], "MM")</f>
        <v>07</v>
      </c>
      <c r="M5821" s="3" t="str">
        <f>TEXT(NIgerian_Fintech[[#This Row],[TransactionDate]], "tttt")</f>
        <v>Friday</v>
      </c>
      <c r="N5821" s="2" t="s">
        <v>21</v>
      </c>
    </row>
    <row r="5822" spans="1:14" ht="14.5" x14ac:dyDescent="0.35">
      <c r="A5822" s="2" t="s">
        <v>11674</v>
      </c>
      <c r="B5822" s="2" t="s">
        <v>11675</v>
      </c>
      <c r="C5822" s="2">
        <v>53</v>
      </c>
      <c r="D5822" s="2" t="s">
        <v>39</v>
      </c>
      <c r="E5822" s="2" t="s">
        <v>24</v>
      </c>
      <c r="F5822" s="2" t="s">
        <v>35</v>
      </c>
      <c r="G5822" s="2" t="s">
        <v>26</v>
      </c>
      <c r="H5822" s="7">
        <v>7591.25</v>
      </c>
      <c r="I5822" s="3">
        <v>45597</v>
      </c>
      <c r="J5822" s="3" t="str">
        <f>TEXT(NIgerian_Fintech[[#This Row],[TransactionDate]], "JJJJ")</f>
        <v>2024</v>
      </c>
      <c r="K5822" s="3" t="str">
        <f>TEXT(NIgerian_Fintech[[#This Row],[TransactionDate]], "MMMM")</f>
        <v>November</v>
      </c>
      <c r="L5822" s="3" t="str">
        <f>TEXT(NIgerian_Fintech[[#This Row],[TransactionDate]], "MM")</f>
        <v>11</v>
      </c>
      <c r="M5822" s="3" t="str">
        <f>TEXT(NIgerian_Fintech[[#This Row],[TransactionDate]], "tttt")</f>
        <v>Friday</v>
      </c>
      <c r="N5822" s="2" t="s">
        <v>16</v>
      </c>
    </row>
    <row r="5823" spans="1:14" ht="14.5" x14ac:dyDescent="0.35">
      <c r="A5823" s="2" t="s">
        <v>11676</v>
      </c>
      <c r="B5823" s="2" t="s">
        <v>11677</v>
      </c>
      <c r="C5823" s="2">
        <v>19</v>
      </c>
      <c r="D5823" s="2" t="s">
        <v>39</v>
      </c>
      <c r="E5823" s="2" t="s">
        <v>52</v>
      </c>
      <c r="F5823" s="2" t="s">
        <v>35</v>
      </c>
      <c r="G5823" s="2" t="s">
        <v>36</v>
      </c>
      <c r="H5823" s="7">
        <v>2858.1</v>
      </c>
      <c r="I5823" s="3">
        <v>45220</v>
      </c>
      <c r="J5823" s="3" t="str">
        <f>TEXT(NIgerian_Fintech[[#This Row],[TransactionDate]], "JJJJ")</f>
        <v>2023</v>
      </c>
      <c r="K5823" s="3" t="str">
        <f>TEXT(NIgerian_Fintech[[#This Row],[TransactionDate]], "MMMM")</f>
        <v>October</v>
      </c>
      <c r="L5823" s="3" t="str">
        <f>TEXT(NIgerian_Fintech[[#This Row],[TransactionDate]], "MM")</f>
        <v>10</v>
      </c>
      <c r="M5823" s="3" t="str">
        <f>TEXT(NIgerian_Fintech[[#This Row],[TransactionDate]], "tttt")</f>
        <v>Saturday</v>
      </c>
      <c r="N5823" s="2" t="s">
        <v>16</v>
      </c>
    </row>
    <row r="5824" spans="1:14" ht="14.5" x14ac:dyDescent="0.35">
      <c r="A5824" s="2" t="s">
        <v>11678</v>
      </c>
      <c r="B5824" s="2" t="s">
        <v>11679</v>
      </c>
      <c r="C5824" s="2">
        <v>39</v>
      </c>
      <c r="D5824" s="2" t="s">
        <v>39</v>
      </c>
      <c r="E5824" s="2" t="s">
        <v>42</v>
      </c>
      <c r="F5824" s="2" t="s">
        <v>49</v>
      </c>
      <c r="G5824" s="2" t="s">
        <v>20</v>
      </c>
      <c r="H5824" s="7">
        <v>8969.26</v>
      </c>
      <c r="I5824" s="3">
        <v>44951</v>
      </c>
      <c r="J5824" s="3" t="str">
        <f>TEXT(NIgerian_Fintech[[#This Row],[TransactionDate]], "JJJJ")</f>
        <v>2023</v>
      </c>
      <c r="K5824" s="3" t="str">
        <f>TEXT(NIgerian_Fintech[[#This Row],[TransactionDate]], "MMMM")</f>
        <v>January</v>
      </c>
      <c r="L5824" s="3" t="str">
        <f>TEXT(NIgerian_Fintech[[#This Row],[TransactionDate]], "MM")</f>
        <v>01</v>
      </c>
      <c r="M5824" s="3" t="str">
        <f>TEXT(NIgerian_Fintech[[#This Row],[TransactionDate]], "tttt")</f>
        <v>Wednesday</v>
      </c>
      <c r="N5824" s="2" t="s">
        <v>16</v>
      </c>
    </row>
    <row r="5825" spans="1:14" ht="14.5" x14ac:dyDescent="0.35">
      <c r="A5825" s="2" t="s">
        <v>11680</v>
      </c>
      <c r="B5825" s="2" t="s">
        <v>11681</v>
      </c>
      <c r="C5825" s="2">
        <v>49</v>
      </c>
      <c r="D5825" s="2" t="s">
        <v>12</v>
      </c>
      <c r="E5825" s="2" t="s">
        <v>24</v>
      </c>
      <c r="F5825" s="2" t="s">
        <v>35</v>
      </c>
      <c r="G5825" s="2" t="s">
        <v>36</v>
      </c>
      <c r="H5825" s="7">
        <v>8161.87</v>
      </c>
      <c r="I5825" s="3">
        <v>45163</v>
      </c>
      <c r="J5825" s="3" t="str">
        <f>TEXT(NIgerian_Fintech[[#This Row],[TransactionDate]], "JJJJ")</f>
        <v>2023</v>
      </c>
      <c r="K5825" s="3" t="str">
        <f>TEXT(NIgerian_Fintech[[#This Row],[TransactionDate]], "MMMM")</f>
        <v>August</v>
      </c>
      <c r="L5825" s="3" t="str">
        <f>TEXT(NIgerian_Fintech[[#This Row],[TransactionDate]], "MM")</f>
        <v>08</v>
      </c>
      <c r="M5825" s="3" t="str">
        <f>TEXT(NIgerian_Fintech[[#This Row],[TransactionDate]], "tttt")</f>
        <v>Friday</v>
      </c>
      <c r="N5825" s="2" t="s">
        <v>16</v>
      </c>
    </row>
    <row r="5826" spans="1:14" ht="14.5" x14ac:dyDescent="0.35">
      <c r="A5826" s="2" t="s">
        <v>11682</v>
      </c>
      <c r="B5826" s="2" t="s">
        <v>11683</v>
      </c>
      <c r="C5826" s="2">
        <v>33</v>
      </c>
      <c r="D5826" s="2" t="s">
        <v>12</v>
      </c>
      <c r="E5826" s="2" t="s">
        <v>93</v>
      </c>
      <c r="F5826" s="2" t="s">
        <v>25</v>
      </c>
      <c r="G5826" s="2" t="s">
        <v>26</v>
      </c>
      <c r="H5826" s="7">
        <v>2522.6</v>
      </c>
      <c r="I5826" s="3">
        <v>45387</v>
      </c>
      <c r="J5826" s="3" t="str">
        <f>TEXT(NIgerian_Fintech[[#This Row],[TransactionDate]], "JJJJ")</f>
        <v>2024</v>
      </c>
      <c r="K5826" s="3" t="str">
        <f>TEXT(NIgerian_Fintech[[#This Row],[TransactionDate]], "MMMM")</f>
        <v>April</v>
      </c>
      <c r="L5826" s="3" t="str">
        <f>TEXT(NIgerian_Fintech[[#This Row],[TransactionDate]], "MM")</f>
        <v>04</v>
      </c>
      <c r="M5826" s="3" t="str">
        <f>TEXT(NIgerian_Fintech[[#This Row],[TransactionDate]], "tttt")</f>
        <v>Friday</v>
      </c>
      <c r="N5826" s="2" t="s">
        <v>16</v>
      </c>
    </row>
    <row r="5827" spans="1:14" ht="14.5" x14ac:dyDescent="0.35">
      <c r="A5827" s="2" t="s">
        <v>11684</v>
      </c>
      <c r="B5827" s="2" t="s">
        <v>11685</v>
      </c>
      <c r="C5827" s="2">
        <v>35</v>
      </c>
      <c r="D5827" s="2" t="s">
        <v>12</v>
      </c>
      <c r="E5827" s="2" t="s">
        <v>29</v>
      </c>
      <c r="F5827" s="2" t="s">
        <v>35</v>
      </c>
      <c r="G5827" s="2" t="s">
        <v>36</v>
      </c>
      <c r="H5827" s="7">
        <v>9241.4699999999993</v>
      </c>
      <c r="I5827" s="3">
        <v>45247</v>
      </c>
      <c r="J5827" s="3" t="str">
        <f>TEXT(NIgerian_Fintech[[#This Row],[TransactionDate]], "JJJJ")</f>
        <v>2023</v>
      </c>
      <c r="K5827" s="3" t="str">
        <f>TEXT(NIgerian_Fintech[[#This Row],[TransactionDate]], "MMMM")</f>
        <v>November</v>
      </c>
      <c r="L5827" s="3" t="str">
        <f>TEXT(NIgerian_Fintech[[#This Row],[TransactionDate]], "MM")</f>
        <v>11</v>
      </c>
      <c r="M5827" s="3" t="str">
        <f>TEXT(NIgerian_Fintech[[#This Row],[TransactionDate]], "tttt")</f>
        <v>Friday</v>
      </c>
      <c r="N5827" s="2" t="s">
        <v>16</v>
      </c>
    </row>
    <row r="5828" spans="1:14" ht="14.5" x14ac:dyDescent="0.35">
      <c r="A5828" s="2" t="s">
        <v>11686</v>
      </c>
      <c r="B5828" s="2" t="s">
        <v>11687</v>
      </c>
      <c r="C5828" s="2">
        <v>22</v>
      </c>
      <c r="D5828" s="2" t="s">
        <v>12</v>
      </c>
      <c r="E5828" s="2" t="s">
        <v>13</v>
      </c>
      <c r="F5828" s="2" t="s">
        <v>19</v>
      </c>
      <c r="G5828" s="2" t="s">
        <v>30</v>
      </c>
      <c r="H5828" s="7">
        <v>15959.99</v>
      </c>
      <c r="I5828" s="3">
        <v>45026</v>
      </c>
      <c r="J5828" s="3" t="str">
        <f>TEXT(NIgerian_Fintech[[#This Row],[TransactionDate]], "JJJJ")</f>
        <v>2023</v>
      </c>
      <c r="K5828" s="3" t="str">
        <f>TEXT(NIgerian_Fintech[[#This Row],[TransactionDate]], "MMMM")</f>
        <v>April</v>
      </c>
      <c r="L5828" s="3" t="str">
        <f>TEXT(NIgerian_Fintech[[#This Row],[TransactionDate]], "MM")</f>
        <v>04</v>
      </c>
      <c r="M5828" s="3" t="str">
        <f>TEXT(NIgerian_Fintech[[#This Row],[TransactionDate]], "tttt")</f>
        <v>Monday</v>
      </c>
      <c r="N5828" s="2" t="s">
        <v>21</v>
      </c>
    </row>
    <row r="5829" spans="1:14" ht="14.5" x14ac:dyDescent="0.35">
      <c r="A5829" s="2" t="s">
        <v>11688</v>
      </c>
      <c r="B5829" s="2" t="s">
        <v>11689</v>
      </c>
      <c r="C5829" s="2">
        <v>53</v>
      </c>
      <c r="D5829" s="2" t="s">
        <v>39</v>
      </c>
      <c r="E5829" s="2" t="s">
        <v>74</v>
      </c>
      <c r="F5829" s="2" t="s">
        <v>14</v>
      </c>
      <c r="G5829" s="2" t="s">
        <v>26</v>
      </c>
      <c r="H5829" s="7">
        <v>16404.48</v>
      </c>
      <c r="I5829" s="3">
        <v>45616</v>
      </c>
      <c r="J5829" s="3" t="str">
        <f>TEXT(NIgerian_Fintech[[#This Row],[TransactionDate]], "JJJJ")</f>
        <v>2024</v>
      </c>
      <c r="K5829" s="3" t="str">
        <f>TEXT(NIgerian_Fintech[[#This Row],[TransactionDate]], "MMMM")</f>
        <v>November</v>
      </c>
      <c r="L5829" s="3" t="str">
        <f>TEXT(NIgerian_Fintech[[#This Row],[TransactionDate]], "MM")</f>
        <v>11</v>
      </c>
      <c r="M5829" s="3" t="str">
        <f>TEXT(NIgerian_Fintech[[#This Row],[TransactionDate]], "tttt")</f>
        <v>Wednesday</v>
      </c>
      <c r="N5829" s="2" t="s">
        <v>16</v>
      </c>
    </row>
    <row r="5830" spans="1:14" ht="14.5" x14ac:dyDescent="0.35">
      <c r="A5830" s="2" t="s">
        <v>11690</v>
      </c>
      <c r="B5830" s="2" t="s">
        <v>11691</v>
      </c>
      <c r="C5830" s="2">
        <v>47</v>
      </c>
      <c r="D5830" s="2" t="s">
        <v>39</v>
      </c>
      <c r="E5830" s="2" t="s">
        <v>52</v>
      </c>
      <c r="F5830" s="2" t="s">
        <v>19</v>
      </c>
      <c r="G5830" s="2" t="s">
        <v>36</v>
      </c>
      <c r="H5830" s="7">
        <v>615.54</v>
      </c>
      <c r="I5830" s="3">
        <v>45334</v>
      </c>
      <c r="J5830" s="3" t="str">
        <f>TEXT(NIgerian_Fintech[[#This Row],[TransactionDate]], "JJJJ")</f>
        <v>2024</v>
      </c>
      <c r="K5830" s="3" t="str">
        <f>TEXT(NIgerian_Fintech[[#This Row],[TransactionDate]], "MMMM")</f>
        <v>February</v>
      </c>
      <c r="L5830" s="3" t="str">
        <f>TEXT(NIgerian_Fintech[[#This Row],[TransactionDate]], "MM")</f>
        <v>02</v>
      </c>
      <c r="M5830" s="3" t="str">
        <f>TEXT(NIgerian_Fintech[[#This Row],[TransactionDate]], "tttt")</f>
        <v>Monday</v>
      </c>
      <c r="N5830" s="2" t="s">
        <v>16</v>
      </c>
    </row>
    <row r="5831" spans="1:14" ht="14.5" x14ac:dyDescent="0.35">
      <c r="A5831" s="2" t="s">
        <v>11692</v>
      </c>
      <c r="B5831" s="2" t="s">
        <v>11693</v>
      </c>
      <c r="C5831" s="2">
        <v>62</v>
      </c>
      <c r="D5831" s="2" t="s">
        <v>12</v>
      </c>
      <c r="E5831" s="2" t="s">
        <v>42</v>
      </c>
      <c r="F5831" s="2" t="s">
        <v>55</v>
      </c>
      <c r="G5831" s="2" t="s">
        <v>15</v>
      </c>
      <c r="H5831" s="7">
        <v>2196.04</v>
      </c>
      <c r="I5831" s="3">
        <v>45081</v>
      </c>
      <c r="J5831" s="3" t="str">
        <f>TEXT(NIgerian_Fintech[[#This Row],[TransactionDate]], "JJJJ")</f>
        <v>2023</v>
      </c>
      <c r="K5831" s="3" t="str">
        <f>TEXT(NIgerian_Fintech[[#This Row],[TransactionDate]], "MMMM")</f>
        <v>June</v>
      </c>
      <c r="L5831" s="3" t="str">
        <f>TEXT(NIgerian_Fintech[[#This Row],[TransactionDate]], "MM")</f>
        <v>06</v>
      </c>
      <c r="M5831" s="3" t="str">
        <f>TEXT(NIgerian_Fintech[[#This Row],[TransactionDate]], "tttt")</f>
        <v>Sunday</v>
      </c>
      <c r="N5831" s="2" t="s">
        <v>16</v>
      </c>
    </row>
    <row r="5832" spans="1:14" ht="14.5" x14ac:dyDescent="0.35">
      <c r="A5832" s="2" t="s">
        <v>11694</v>
      </c>
      <c r="B5832" s="2" t="s">
        <v>11695</v>
      </c>
      <c r="C5832" s="2">
        <v>36</v>
      </c>
      <c r="D5832" s="2" t="s">
        <v>12</v>
      </c>
      <c r="E5832" s="2" t="s">
        <v>42</v>
      </c>
      <c r="F5832" s="2" t="s">
        <v>25</v>
      </c>
      <c r="G5832" s="2" t="s">
        <v>26</v>
      </c>
      <c r="H5832" s="7">
        <v>11032.93</v>
      </c>
      <c r="I5832" s="3">
        <v>45360</v>
      </c>
      <c r="J5832" s="3" t="str">
        <f>TEXT(NIgerian_Fintech[[#This Row],[TransactionDate]], "JJJJ")</f>
        <v>2024</v>
      </c>
      <c r="K5832" s="3" t="str">
        <f>TEXT(NIgerian_Fintech[[#This Row],[TransactionDate]], "MMMM")</f>
        <v>March</v>
      </c>
      <c r="L5832" s="3" t="str">
        <f>TEXT(NIgerian_Fintech[[#This Row],[TransactionDate]], "MM")</f>
        <v>03</v>
      </c>
      <c r="M5832" s="3" t="str">
        <f>TEXT(NIgerian_Fintech[[#This Row],[TransactionDate]], "tttt")</f>
        <v>Saturday</v>
      </c>
      <c r="N5832" s="2" t="s">
        <v>16</v>
      </c>
    </row>
    <row r="5833" spans="1:14" ht="14.5" x14ac:dyDescent="0.35">
      <c r="A5833" s="2" t="s">
        <v>11696</v>
      </c>
      <c r="B5833" s="2" t="s">
        <v>11697</v>
      </c>
      <c r="C5833" s="2">
        <v>40</v>
      </c>
      <c r="D5833" s="2" t="s">
        <v>39</v>
      </c>
      <c r="E5833" s="2" t="s">
        <v>42</v>
      </c>
      <c r="F5833" s="2" t="s">
        <v>14</v>
      </c>
      <c r="G5833" s="2" t="s">
        <v>30</v>
      </c>
      <c r="H5833" s="7">
        <v>19649.13</v>
      </c>
      <c r="I5833" s="3">
        <v>45360</v>
      </c>
      <c r="J5833" s="3" t="str">
        <f>TEXT(NIgerian_Fintech[[#This Row],[TransactionDate]], "JJJJ")</f>
        <v>2024</v>
      </c>
      <c r="K5833" s="3" t="str">
        <f>TEXT(NIgerian_Fintech[[#This Row],[TransactionDate]], "MMMM")</f>
        <v>March</v>
      </c>
      <c r="L5833" s="3" t="str">
        <f>TEXT(NIgerian_Fintech[[#This Row],[TransactionDate]], "MM")</f>
        <v>03</v>
      </c>
      <c r="M5833" s="3" t="str">
        <f>TEXT(NIgerian_Fintech[[#This Row],[TransactionDate]], "tttt")</f>
        <v>Saturday</v>
      </c>
      <c r="N5833" s="2" t="s">
        <v>16</v>
      </c>
    </row>
    <row r="5834" spans="1:14" ht="14.5" x14ac:dyDescent="0.35">
      <c r="A5834" s="2" t="s">
        <v>11698</v>
      </c>
      <c r="B5834" s="2" t="s">
        <v>11699</v>
      </c>
      <c r="C5834" s="2">
        <v>51</v>
      </c>
      <c r="D5834" s="2" t="s">
        <v>39</v>
      </c>
      <c r="E5834" s="2" t="s">
        <v>29</v>
      </c>
      <c r="F5834" s="2" t="s">
        <v>49</v>
      </c>
      <c r="G5834" s="2" t="s">
        <v>15</v>
      </c>
      <c r="H5834" s="7">
        <v>7365.08</v>
      </c>
      <c r="I5834" s="3">
        <v>45069</v>
      </c>
      <c r="J5834" s="3" t="str">
        <f>TEXT(NIgerian_Fintech[[#This Row],[TransactionDate]], "JJJJ")</f>
        <v>2023</v>
      </c>
      <c r="K5834" s="3" t="str">
        <f>TEXT(NIgerian_Fintech[[#This Row],[TransactionDate]], "MMMM")</f>
        <v>May</v>
      </c>
      <c r="L5834" s="3" t="str">
        <f>TEXT(NIgerian_Fintech[[#This Row],[TransactionDate]], "MM")</f>
        <v>05</v>
      </c>
      <c r="M5834" s="3" t="str">
        <f>TEXT(NIgerian_Fintech[[#This Row],[TransactionDate]], "tttt")</f>
        <v>Tuesday</v>
      </c>
      <c r="N5834" s="2" t="s">
        <v>16</v>
      </c>
    </row>
    <row r="5835" spans="1:14" ht="14.5" x14ac:dyDescent="0.35">
      <c r="A5835" s="2" t="s">
        <v>11700</v>
      </c>
      <c r="B5835" s="2" t="s">
        <v>11701</v>
      </c>
      <c r="C5835" s="2">
        <v>30</v>
      </c>
      <c r="D5835" s="2" t="s">
        <v>39</v>
      </c>
      <c r="E5835" s="2" t="s">
        <v>93</v>
      </c>
      <c r="F5835" s="2" t="s">
        <v>55</v>
      </c>
      <c r="G5835" s="2" t="s">
        <v>26</v>
      </c>
      <c r="H5835" s="7">
        <v>12293.78</v>
      </c>
      <c r="I5835" s="3">
        <v>45455</v>
      </c>
      <c r="J5835" s="3" t="str">
        <f>TEXT(NIgerian_Fintech[[#This Row],[TransactionDate]], "JJJJ")</f>
        <v>2024</v>
      </c>
      <c r="K5835" s="3" t="str">
        <f>TEXT(NIgerian_Fintech[[#This Row],[TransactionDate]], "MMMM")</f>
        <v>June</v>
      </c>
      <c r="L5835" s="3" t="str">
        <f>TEXT(NIgerian_Fintech[[#This Row],[TransactionDate]], "MM")</f>
        <v>06</v>
      </c>
      <c r="M5835" s="3" t="str">
        <f>TEXT(NIgerian_Fintech[[#This Row],[TransactionDate]], "tttt")</f>
        <v>Wednesday</v>
      </c>
      <c r="N5835" s="2" t="s">
        <v>16</v>
      </c>
    </row>
    <row r="5836" spans="1:14" ht="14.5" x14ac:dyDescent="0.35">
      <c r="A5836" s="2" t="s">
        <v>11702</v>
      </c>
      <c r="B5836" s="2" t="s">
        <v>11703</v>
      </c>
      <c r="C5836" s="2">
        <v>60</v>
      </c>
      <c r="D5836" s="2" t="s">
        <v>39</v>
      </c>
      <c r="E5836" s="2" t="s">
        <v>64</v>
      </c>
      <c r="F5836" s="2" t="s">
        <v>55</v>
      </c>
      <c r="G5836" s="2" t="s">
        <v>15</v>
      </c>
      <c r="H5836" s="7">
        <v>212.97</v>
      </c>
      <c r="I5836" s="3">
        <v>45211</v>
      </c>
      <c r="J5836" s="3" t="str">
        <f>TEXT(NIgerian_Fintech[[#This Row],[TransactionDate]], "JJJJ")</f>
        <v>2023</v>
      </c>
      <c r="K5836" s="3" t="str">
        <f>TEXT(NIgerian_Fintech[[#This Row],[TransactionDate]], "MMMM")</f>
        <v>October</v>
      </c>
      <c r="L5836" s="3" t="str">
        <f>TEXT(NIgerian_Fintech[[#This Row],[TransactionDate]], "MM")</f>
        <v>10</v>
      </c>
      <c r="M5836" s="3" t="str">
        <f>TEXT(NIgerian_Fintech[[#This Row],[TransactionDate]], "tttt")</f>
        <v>Thursday</v>
      </c>
      <c r="N5836" s="2" t="s">
        <v>16</v>
      </c>
    </row>
    <row r="5837" spans="1:14" ht="14.5" x14ac:dyDescent="0.35">
      <c r="A5837" s="2" t="s">
        <v>11704</v>
      </c>
      <c r="B5837" s="2" t="s">
        <v>11705</v>
      </c>
      <c r="C5837" s="2">
        <v>46</v>
      </c>
      <c r="D5837" s="2" t="s">
        <v>12</v>
      </c>
      <c r="E5837" s="2" t="s">
        <v>24</v>
      </c>
      <c r="F5837" s="2" t="s">
        <v>25</v>
      </c>
      <c r="G5837" s="2" t="s">
        <v>26</v>
      </c>
      <c r="H5837" s="7">
        <v>9375.68</v>
      </c>
      <c r="I5837" s="3">
        <v>44931</v>
      </c>
      <c r="J5837" s="3" t="str">
        <f>TEXT(NIgerian_Fintech[[#This Row],[TransactionDate]], "JJJJ")</f>
        <v>2023</v>
      </c>
      <c r="K5837" s="3" t="str">
        <f>TEXT(NIgerian_Fintech[[#This Row],[TransactionDate]], "MMMM")</f>
        <v>January</v>
      </c>
      <c r="L5837" s="3" t="str">
        <f>TEXT(NIgerian_Fintech[[#This Row],[TransactionDate]], "MM")</f>
        <v>01</v>
      </c>
      <c r="M5837" s="3" t="str">
        <f>TEXT(NIgerian_Fintech[[#This Row],[TransactionDate]], "tttt")</f>
        <v>Thursday</v>
      </c>
      <c r="N5837" s="2" t="s">
        <v>16</v>
      </c>
    </row>
    <row r="5838" spans="1:14" ht="14.5" x14ac:dyDescent="0.35">
      <c r="A5838" s="2" t="s">
        <v>11706</v>
      </c>
      <c r="B5838" s="2" t="s">
        <v>11707</v>
      </c>
      <c r="C5838" s="2">
        <v>53</v>
      </c>
      <c r="D5838" s="2" t="s">
        <v>39</v>
      </c>
      <c r="E5838" s="2" t="s">
        <v>29</v>
      </c>
      <c r="F5838" s="2" t="s">
        <v>14</v>
      </c>
      <c r="G5838" s="2" t="s">
        <v>26</v>
      </c>
      <c r="H5838" s="7">
        <v>32677.81</v>
      </c>
      <c r="I5838" s="3">
        <v>45449</v>
      </c>
      <c r="J5838" s="3" t="str">
        <f>TEXT(NIgerian_Fintech[[#This Row],[TransactionDate]], "JJJJ")</f>
        <v>2024</v>
      </c>
      <c r="K5838" s="3" t="str">
        <f>TEXT(NIgerian_Fintech[[#This Row],[TransactionDate]], "MMMM")</f>
        <v>June</v>
      </c>
      <c r="L5838" s="3" t="str">
        <f>TEXT(NIgerian_Fintech[[#This Row],[TransactionDate]], "MM")</f>
        <v>06</v>
      </c>
      <c r="M5838" s="3" t="str">
        <f>TEXT(NIgerian_Fintech[[#This Row],[TransactionDate]], "tttt")</f>
        <v>Thursday</v>
      </c>
      <c r="N5838" s="2" t="s">
        <v>16</v>
      </c>
    </row>
    <row r="5839" spans="1:14" ht="14.5" x14ac:dyDescent="0.35">
      <c r="A5839" s="2" t="s">
        <v>11708</v>
      </c>
      <c r="B5839" s="2" t="s">
        <v>11709</v>
      </c>
      <c r="C5839" s="2">
        <v>39</v>
      </c>
      <c r="D5839" s="2" t="s">
        <v>39</v>
      </c>
      <c r="E5839" s="2" t="s">
        <v>93</v>
      </c>
      <c r="F5839" s="2" t="s">
        <v>55</v>
      </c>
      <c r="G5839" s="2" t="s">
        <v>20</v>
      </c>
      <c r="H5839" s="7">
        <v>10817.98</v>
      </c>
      <c r="I5839" s="3">
        <v>45646</v>
      </c>
      <c r="J5839" s="3" t="str">
        <f>TEXT(NIgerian_Fintech[[#This Row],[TransactionDate]], "JJJJ")</f>
        <v>2024</v>
      </c>
      <c r="K5839" s="3" t="str">
        <f>TEXT(NIgerian_Fintech[[#This Row],[TransactionDate]], "MMMM")</f>
        <v>December</v>
      </c>
      <c r="L5839" s="3" t="str">
        <f>TEXT(NIgerian_Fintech[[#This Row],[TransactionDate]], "MM")</f>
        <v>12</v>
      </c>
      <c r="M5839" s="3" t="str">
        <f>TEXT(NIgerian_Fintech[[#This Row],[TransactionDate]], "tttt")</f>
        <v>Friday</v>
      </c>
      <c r="N5839" s="2" t="s">
        <v>16</v>
      </c>
    </row>
    <row r="5840" spans="1:14" ht="14.5" x14ac:dyDescent="0.35">
      <c r="A5840" s="2" t="s">
        <v>11710</v>
      </c>
      <c r="B5840" s="2" t="s">
        <v>11711</v>
      </c>
      <c r="C5840" s="2">
        <v>64</v>
      </c>
      <c r="D5840" s="2" t="s">
        <v>39</v>
      </c>
      <c r="E5840" s="2" t="s">
        <v>42</v>
      </c>
      <c r="F5840" s="2" t="s">
        <v>14</v>
      </c>
      <c r="G5840" s="2" t="s">
        <v>36</v>
      </c>
      <c r="H5840" s="7">
        <v>25545.88</v>
      </c>
      <c r="I5840" s="3">
        <v>45362</v>
      </c>
      <c r="J5840" s="3" t="str">
        <f>TEXT(NIgerian_Fintech[[#This Row],[TransactionDate]], "JJJJ")</f>
        <v>2024</v>
      </c>
      <c r="K5840" s="3" t="str">
        <f>TEXT(NIgerian_Fintech[[#This Row],[TransactionDate]], "MMMM")</f>
        <v>March</v>
      </c>
      <c r="L5840" s="3" t="str">
        <f>TEXT(NIgerian_Fintech[[#This Row],[TransactionDate]], "MM")</f>
        <v>03</v>
      </c>
      <c r="M5840" s="3" t="str">
        <f>TEXT(NIgerian_Fintech[[#This Row],[TransactionDate]], "tttt")</f>
        <v>Monday</v>
      </c>
      <c r="N5840" s="2" t="s">
        <v>21</v>
      </c>
    </row>
    <row r="5841" spans="1:14" ht="14.5" x14ac:dyDescent="0.35">
      <c r="A5841" s="2" t="s">
        <v>11712</v>
      </c>
      <c r="B5841" s="2" t="s">
        <v>11713</v>
      </c>
      <c r="C5841" s="2">
        <v>53</v>
      </c>
      <c r="D5841" s="2" t="s">
        <v>39</v>
      </c>
      <c r="E5841" s="2" t="s">
        <v>52</v>
      </c>
      <c r="F5841" s="2" t="s">
        <v>14</v>
      </c>
      <c r="G5841" s="2" t="s">
        <v>26</v>
      </c>
      <c r="H5841" s="7">
        <v>8347.33</v>
      </c>
      <c r="I5841" s="3">
        <v>45344</v>
      </c>
      <c r="J5841" s="3" t="str">
        <f>TEXT(NIgerian_Fintech[[#This Row],[TransactionDate]], "JJJJ")</f>
        <v>2024</v>
      </c>
      <c r="K5841" s="3" t="str">
        <f>TEXT(NIgerian_Fintech[[#This Row],[TransactionDate]], "MMMM")</f>
        <v>February</v>
      </c>
      <c r="L5841" s="3" t="str">
        <f>TEXT(NIgerian_Fintech[[#This Row],[TransactionDate]], "MM")</f>
        <v>02</v>
      </c>
      <c r="M5841" s="3" t="str">
        <f>TEXT(NIgerian_Fintech[[#This Row],[TransactionDate]], "tttt")</f>
        <v>Thursday</v>
      </c>
      <c r="N5841" s="2" t="s">
        <v>16</v>
      </c>
    </row>
    <row r="5842" spans="1:14" ht="14.5" x14ac:dyDescent="0.35">
      <c r="A5842" s="2" t="s">
        <v>11714</v>
      </c>
      <c r="B5842" s="2" t="s">
        <v>11715</v>
      </c>
      <c r="C5842" s="2">
        <v>26</v>
      </c>
      <c r="D5842" s="2" t="s">
        <v>12</v>
      </c>
      <c r="E5842" s="2" t="s">
        <v>24</v>
      </c>
      <c r="F5842" s="2" t="s">
        <v>35</v>
      </c>
      <c r="G5842" s="2" t="s">
        <v>30</v>
      </c>
      <c r="H5842" s="7">
        <v>18539.25</v>
      </c>
      <c r="I5842" s="3">
        <v>45007</v>
      </c>
      <c r="J5842" s="3" t="str">
        <f>TEXT(NIgerian_Fintech[[#This Row],[TransactionDate]], "JJJJ")</f>
        <v>2023</v>
      </c>
      <c r="K5842" s="3" t="str">
        <f>TEXT(NIgerian_Fintech[[#This Row],[TransactionDate]], "MMMM")</f>
        <v>March</v>
      </c>
      <c r="L5842" s="3" t="str">
        <f>TEXT(NIgerian_Fintech[[#This Row],[TransactionDate]], "MM")</f>
        <v>03</v>
      </c>
      <c r="M5842" s="3" t="str">
        <f>TEXT(NIgerian_Fintech[[#This Row],[TransactionDate]], "tttt")</f>
        <v>Wednesday</v>
      </c>
      <c r="N5842" s="2" t="s">
        <v>16</v>
      </c>
    </row>
    <row r="5843" spans="1:14" ht="14.5" x14ac:dyDescent="0.35">
      <c r="A5843" s="2" t="s">
        <v>11716</v>
      </c>
      <c r="B5843" s="2" t="s">
        <v>11717</v>
      </c>
      <c r="C5843" s="2">
        <v>56</v>
      </c>
      <c r="D5843" s="2" t="s">
        <v>12</v>
      </c>
      <c r="E5843" s="2" t="s">
        <v>13</v>
      </c>
      <c r="F5843" s="2" t="s">
        <v>55</v>
      </c>
      <c r="G5843" s="2" t="s">
        <v>36</v>
      </c>
      <c r="H5843" s="7">
        <v>1325.75</v>
      </c>
      <c r="I5843" s="3">
        <v>45471</v>
      </c>
      <c r="J5843" s="3" t="str">
        <f>TEXT(NIgerian_Fintech[[#This Row],[TransactionDate]], "JJJJ")</f>
        <v>2024</v>
      </c>
      <c r="K5843" s="3" t="str">
        <f>TEXT(NIgerian_Fintech[[#This Row],[TransactionDate]], "MMMM")</f>
        <v>June</v>
      </c>
      <c r="L5843" s="3" t="str">
        <f>TEXT(NIgerian_Fintech[[#This Row],[TransactionDate]], "MM")</f>
        <v>06</v>
      </c>
      <c r="M5843" s="3" t="str">
        <f>TEXT(NIgerian_Fintech[[#This Row],[TransactionDate]], "tttt")</f>
        <v>Friday</v>
      </c>
      <c r="N5843" s="2" t="s">
        <v>16</v>
      </c>
    </row>
    <row r="5844" spans="1:14" ht="14.5" x14ac:dyDescent="0.35">
      <c r="A5844" s="2" t="s">
        <v>11718</v>
      </c>
      <c r="B5844" s="2" t="s">
        <v>11719</v>
      </c>
      <c r="C5844" s="2">
        <v>36</v>
      </c>
      <c r="D5844" s="2" t="s">
        <v>12</v>
      </c>
      <c r="E5844" s="2" t="s">
        <v>93</v>
      </c>
      <c r="F5844" s="2" t="s">
        <v>14</v>
      </c>
      <c r="G5844" s="2" t="s">
        <v>20</v>
      </c>
      <c r="H5844" s="7">
        <v>1318.34</v>
      </c>
      <c r="I5844" s="3">
        <v>45303</v>
      </c>
      <c r="J5844" s="3" t="str">
        <f>TEXT(NIgerian_Fintech[[#This Row],[TransactionDate]], "JJJJ")</f>
        <v>2024</v>
      </c>
      <c r="K5844" s="3" t="str">
        <f>TEXT(NIgerian_Fintech[[#This Row],[TransactionDate]], "MMMM")</f>
        <v>January</v>
      </c>
      <c r="L5844" s="3" t="str">
        <f>TEXT(NIgerian_Fintech[[#This Row],[TransactionDate]], "MM")</f>
        <v>01</v>
      </c>
      <c r="M5844" s="3" t="str">
        <f>TEXT(NIgerian_Fintech[[#This Row],[TransactionDate]], "tttt")</f>
        <v>Friday</v>
      </c>
      <c r="N5844" s="2" t="s">
        <v>16</v>
      </c>
    </row>
    <row r="5845" spans="1:14" ht="14.5" x14ac:dyDescent="0.35">
      <c r="A5845" s="2" t="s">
        <v>11720</v>
      </c>
      <c r="B5845" s="2" t="s">
        <v>11721</v>
      </c>
      <c r="C5845" s="2">
        <v>55</v>
      </c>
      <c r="D5845" s="2" t="s">
        <v>12</v>
      </c>
      <c r="E5845" s="2" t="s">
        <v>52</v>
      </c>
      <c r="F5845" s="2" t="s">
        <v>25</v>
      </c>
      <c r="G5845" s="2" t="s">
        <v>36</v>
      </c>
      <c r="H5845" s="7">
        <v>1280.3699999999999</v>
      </c>
      <c r="I5845" s="3">
        <v>45085</v>
      </c>
      <c r="J5845" s="3" t="str">
        <f>TEXT(NIgerian_Fintech[[#This Row],[TransactionDate]], "JJJJ")</f>
        <v>2023</v>
      </c>
      <c r="K5845" s="3" t="str">
        <f>TEXT(NIgerian_Fintech[[#This Row],[TransactionDate]], "MMMM")</f>
        <v>June</v>
      </c>
      <c r="L5845" s="3" t="str">
        <f>TEXT(NIgerian_Fintech[[#This Row],[TransactionDate]], "MM")</f>
        <v>06</v>
      </c>
      <c r="M5845" s="3" t="str">
        <f>TEXT(NIgerian_Fintech[[#This Row],[TransactionDate]], "tttt")</f>
        <v>Thursday</v>
      </c>
      <c r="N5845" s="2" t="s">
        <v>16</v>
      </c>
    </row>
    <row r="5846" spans="1:14" ht="14.5" x14ac:dyDescent="0.35">
      <c r="A5846" s="2" t="s">
        <v>11722</v>
      </c>
      <c r="B5846" s="2" t="s">
        <v>11723</v>
      </c>
      <c r="C5846" s="2">
        <v>23</v>
      </c>
      <c r="D5846" s="2" t="s">
        <v>12</v>
      </c>
      <c r="E5846" s="2" t="s">
        <v>29</v>
      </c>
      <c r="F5846" s="2" t="s">
        <v>55</v>
      </c>
      <c r="G5846" s="2" t="s">
        <v>36</v>
      </c>
      <c r="H5846" s="7">
        <v>6710.91</v>
      </c>
      <c r="I5846" s="3">
        <v>45553</v>
      </c>
      <c r="J5846" s="3" t="str">
        <f>TEXT(NIgerian_Fintech[[#This Row],[TransactionDate]], "JJJJ")</f>
        <v>2024</v>
      </c>
      <c r="K5846" s="3" t="str">
        <f>TEXT(NIgerian_Fintech[[#This Row],[TransactionDate]], "MMMM")</f>
        <v>September</v>
      </c>
      <c r="L5846" s="3" t="str">
        <f>TEXT(NIgerian_Fintech[[#This Row],[TransactionDate]], "MM")</f>
        <v>09</v>
      </c>
      <c r="M5846" s="3" t="str">
        <f>TEXT(NIgerian_Fintech[[#This Row],[TransactionDate]], "tttt")</f>
        <v>Wednesday</v>
      </c>
      <c r="N5846" s="2" t="s">
        <v>16</v>
      </c>
    </row>
    <row r="5847" spans="1:14" ht="14.5" x14ac:dyDescent="0.35">
      <c r="A5847" s="2" t="s">
        <v>11724</v>
      </c>
      <c r="B5847" s="2" t="s">
        <v>11725</v>
      </c>
      <c r="C5847" s="2">
        <v>64</v>
      </c>
      <c r="D5847" s="2" t="s">
        <v>12</v>
      </c>
      <c r="E5847" s="2" t="s">
        <v>29</v>
      </c>
      <c r="F5847" s="2" t="s">
        <v>25</v>
      </c>
      <c r="G5847" s="2" t="s">
        <v>26</v>
      </c>
      <c r="H5847" s="7">
        <v>4008.71</v>
      </c>
      <c r="I5847" s="3">
        <v>45143</v>
      </c>
      <c r="J5847" s="3" t="str">
        <f>TEXT(NIgerian_Fintech[[#This Row],[TransactionDate]], "JJJJ")</f>
        <v>2023</v>
      </c>
      <c r="K5847" s="3" t="str">
        <f>TEXT(NIgerian_Fintech[[#This Row],[TransactionDate]], "MMMM")</f>
        <v>August</v>
      </c>
      <c r="L5847" s="3" t="str">
        <f>TEXT(NIgerian_Fintech[[#This Row],[TransactionDate]], "MM")</f>
        <v>08</v>
      </c>
      <c r="M5847" s="3" t="str">
        <f>TEXT(NIgerian_Fintech[[#This Row],[TransactionDate]], "tttt")</f>
        <v>Saturday</v>
      </c>
      <c r="N5847" s="2" t="s">
        <v>16</v>
      </c>
    </row>
    <row r="5848" spans="1:14" ht="14.5" x14ac:dyDescent="0.35">
      <c r="A5848" s="2" t="s">
        <v>11726</v>
      </c>
      <c r="B5848" s="2" t="s">
        <v>11727</v>
      </c>
      <c r="C5848" s="2">
        <v>32</v>
      </c>
      <c r="D5848" s="2" t="s">
        <v>39</v>
      </c>
      <c r="E5848" s="2" t="s">
        <v>24</v>
      </c>
      <c r="F5848" s="2" t="s">
        <v>25</v>
      </c>
      <c r="G5848" s="2" t="s">
        <v>30</v>
      </c>
      <c r="H5848" s="7">
        <v>12700.62</v>
      </c>
      <c r="I5848" s="3">
        <v>45596</v>
      </c>
      <c r="J5848" s="3" t="str">
        <f>TEXT(NIgerian_Fintech[[#This Row],[TransactionDate]], "JJJJ")</f>
        <v>2024</v>
      </c>
      <c r="K5848" s="3" t="str">
        <f>TEXT(NIgerian_Fintech[[#This Row],[TransactionDate]], "MMMM")</f>
        <v>October</v>
      </c>
      <c r="L5848" s="3" t="str">
        <f>TEXT(NIgerian_Fintech[[#This Row],[TransactionDate]], "MM")</f>
        <v>10</v>
      </c>
      <c r="M5848" s="3" t="str">
        <f>TEXT(NIgerian_Fintech[[#This Row],[TransactionDate]], "tttt")</f>
        <v>Thursday</v>
      </c>
      <c r="N5848" s="2" t="s">
        <v>16</v>
      </c>
    </row>
    <row r="5849" spans="1:14" ht="14.5" x14ac:dyDescent="0.35">
      <c r="A5849" s="2" t="s">
        <v>11728</v>
      </c>
      <c r="B5849" s="2" t="s">
        <v>11729</v>
      </c>
      <c r="C5849" s="2">
        <v>37</v>
      </c>
      <c r="D5849" s="2" t="s">
        <v>39</v>
      </c>
      <c r="E5849" s="2" t="s">
        <v>42</v>
      </c>
      <c r="F5849" s="2" t="s">
        <v>14</v>
      </c>
      <c r="G5849" s="2" t="s">
        <v>26</v>
      </c>
      <c r="H5849" s="7">
        <v>23291.54</v>
      </c>
      <c r="I5849" s="3">
        <v>44971</v>
      </c>
      <c r="J5849" s="3" t="str">
        <f>TEXT(NIgerian_Fintech[[#This Row],[TransactionDate]], "JJJJ")</f>
        <v>2023</v>
      </c>
      <c r="K5849" s="3" t="str">
        <f>TEXT(NIgerian_Fintech[[#This Row],[TransactionDate]], "MMMM")</f>
        <v>February</v>
      </c>
      <c r="L5849" s="3" t="str">
        <f>TEXT(NIgerian_Fintech[[#This Row],[TransactionDate]], "MM")</f>
        <v>02</v>
      </c>
      <c r="M5849" s="3" t="str">
        <f>TEXT(NIgerian_Fintech[[#This Row],[TransactionDate]], "tttt")</f>
        <v>Tuesday</v>
      </c>
      <c r="N5849" s="2" t="s">
        <v>21</v>
      </c>
    </row>
    <row r="5850" spans="1:14" ht="14.5" x14ac:dyDescent="0.35">
      <c r="A5850" s="2" t="s">
        <v>11730</v>
      </c>
      <c r="B5850" s="2" t="s">
        <v>11731</v>
      </c>
      <c r="C5850" s="2">
        <v>26</v>
      </c>
      <c r="D5850" s="2" t="s">
        <v>39</v>
      </c>
      <c r="E5850" s="2" t="s">
        <v>13</v>
      </c>
      <c r="F5850" s="2" t="s">
        <v>14</v>
      </c>
      <c r="G5850" s="2" t="s">
        <v>30</v>
      </c>
      <c r="H5850" s="7">
        <v>9659.4</v>
      </c>
      <c r="I5850" s="3">
        <v>45558</v>
      </c>
      <c r="J5850" s="3" t="str">
        <f>TEXT(NIgerian_Fintech[[#This Row],[TransactionDate]], "JJJJ")</f>
        <v>2024</v>
      </c>
      <c r="K5850" s="3" t="str">
        <f>TEXT(NIgerian_Fintech[[#This Row],[TransactionDate]], "MMMM")</f>
        <v>September</v>
      </c>
      <c r="L5850" s="3" t="str">
        <f>TEXT(NIgerian_Fintech[[#This Row],[TransactionDate]], "MM")</f>
        <v>09</v>
      </c>
      <c r="M5850" s="3" t="str">
        <f>TEXT(NIgerian_Fintech[[#This Row],[TransactionDate]], "tttt")</f>
        <v>Monday</v>
      </c>
      <c r="N5850" s="2" t="s">
        <v>16</v>
      </c>
    </row>
    <row r="5851" spans="1:14" ht="14.5" x14ac:dyDescent="0.35">
      <c r="A5851" s="2" t="s">
        <v>11732</v>
      </c>
      <c r="B5851" s="2" t="s">
        <v>11733</v>
      </c>
      <c r="C5851" s="2">
        <v>49</v>
      </c>
      <c r="D5851" s="2" t="s">
        <v>39</v>
      </c>
      <c r="E5851" s="2" t="s">
        <v>74</v>
      </c>
      <c r="F5851" s="2" t="s">
        <v>35</v>
      </c>
      <c r="G5851" s="2" t="s">
        <v>30</v>
      </c>
      <c r="H5851" s="7">
        <v>2397.9499999999998</v>
      </c>
      <c r="I5851" s="3">
        <v>45141</v>
      </c>
      <c r="J5851" s="3" t="str">
        <f>TEXT(NIgerian_Fintech[[#This Row],[TransactionDate]], "JJJJ")</f>
        <v>2023</v>
      </c>
      <c r="K5851" s="3" t="str">
        <f>TEXT(NIgerian_Fintech[[#This Row],[TransactionDate]], "MMMM")</f>
        <v>August</v>
      </c>
      <c r="L5851" s="3" t="str">
        <f>TEXT(NIgerian_Fintech[[#This Row],[TransactionDate]], "MM")</f>
        <v>08</v>
      </c>
      <c r="M5851" s="3" t="str">
        <f>TEXT(NIgerian_Fintech[[#This Row],[TransactionDate]], "tttt")</f>
        <v>Thursday</v>
      </c>
      <c r="N5851" s="2" t="s">
        <v>69</v>
      </c>
    </row>
    <row r="5852" spans="1:14" ht="14.5" x14ac:dyDescent="0.35">
      <c r="A5852" s="2" t="s">
        <v>11734</v>
      </c>
      <c r="B5852" s="2" t="s">
        <v>11735</v>
      </c>
      <c r="C5852" s="2">
        <v>21</v>
      </c>
      <c r="D5852" s="2" t="s">
        <v>12</v>
      </c>
      <c r="E5852" s="2" t="s">
        <v>74</v>
      </c>
      <c r="F5852" s="2" t="s">
        <v>35</v>
      </c>
      <c r="G5852" s="2" t="s">
        <v>15</v>
      </c>
      <c r="H5852" s="7">
        <v>26718.66</v>
      </c>
      <c r="I5852" s="3">
        <v>45437</v>
      </c>
      <c r="J5852" s="3" t="str">
        <f>TEXT(NIgerian_Fintech[[#This Row],[TransactionDate]], "JJJJ")</f>
        <v>2024</v>
      </c>
      <c r="K5852" s="3" t="str">
        <f>TEXT(NIgerian_Fintech[[#This Row],[TransactionDate]], "MMMM")</f>
        <v>May</v>
      </c>
      <c r="L5852" s="3" t="str">
        <f>TEXT(NIgerian_Fintech[[#This Row],[TransactionDate]], "MM")</f>
        <v>05</v>
      </c>
      <c r="M5852" s="3" t="str">
        <f>TEXT(NIgerian_Fintech[[#This Row],[TransactionDate]], "tttt")</f>
        <v>Saturday</v>
      </c>
      <c r="N5852" s="2" t="s">
        <v>16</v>
      </c>
    </row>
    <row r="5853" spans="1:14" ht="14.5" x14ac:dyDescent="0.35">
      <c r="A5853" s="2" t="s">
        <v>11736</v>
      </c>
      <c r="B5853" s="2" t="s">
        <v>11737</v>
      </c>
      <c r="C5853" s="2">
        <v>35</v>
      </c>
      <c r="D5853" s="2" t="s">
        <v>39</v>
      </c>
      <c r="E5853" s="2" t="s">
        <v>29</v>
      </c>
      <c r="F5853" s="2" t="s">
        <v>55</v>
      </c>
      <c r="G5853" s="2" t="s">
        <v>26</v>
      </c>
      <c r="H5853" s="7">
        <v>7504.74</v>
      </c>
      <c r="I5853" s="3">
        <v>45054</v>
      </c>
      <c r="J5853" s="3" t="str">
        <f>TEXT(NIgerian_Fintech[[#This Row],[TransactionDate]], "JJJJ")</f>
        <v>2023</v>
      </c>
      <c r="K5853" s="3" t="str">
        <f>TEXT(NIgerian_Fintech[[#This Row],[TransactionDate]], "MMMM")</f>
        <v>May</v>
      </c>
      <c r="L5853" s="3" t="str">
        <f>TEXT(NIgerian_Fintech[[#This Row],[TransactionDate]], "MM")</f>
        <v>05</v>
      </c>
      <c r="M5853" s="3" t="str">
        <f>TEXT(NIgerian_Fintech[[#This Row],[TransactionDate]], "tttt")</f>
        <v>Monday</v>
      </c>
      <c r="N5853" s="2" t="s">
        <v>16</v>
      </c>
    </row>
    <row r="5854" spans="1:14" ht="14.5" x14ac:dyDescent="0.35">
      <c r="A5854" s="2" t="s">
        <v>11738</v>
      </c>
      <c r="B5854" s="2" t="s">
        <v>11739</v>
      </c>
      <c r="C5854" s="2">
        <v>22</v>
      </c>
      <c r="D5854" s="2" t="s">
        <v>12</v>
      </c>
      <c r="E5854" s="2" t="s">
        <v>52</v>
      </c>
      <c r="F5854" s="2" t="s">
        <v>35</v>
      </c>
      <c r="G5854" s="2" t="s">
        <v>20</v>
      </c>
      <c r="H5854" s="7">
        <v>12727.71</v>
      </c>
      <c r="I5854" s="3">
        <v>45180</v>
      </c>
      <c r="J5854" s="3" t="str">
        <f>TEXT(NIgerian_Fintech[[#This Row],[TransactionDate]], "JJJJ")</f>
        <v>2023</v>
      </c>
      <c r="K5854" s="3" t="str">
        <f>TEXT(NIgerian_Fintech[[#This Row],[TransactionDate]], "MMMM")</f>
        <v>September</v>
      </c>
      <c r="L5854" s="3" t="str">
        <f>TEXT(NIgerian_Fintech[[#This Row],[TransactionDate]], "MM")</f>
        <v>09</v>
      </c>
      <c r="M5854" s="3" t="str">
        <f>TEXT(NIgerian_Fintech[[#This Row],[TransactionDate]], "tttt")</f>
        <v>Monday</v>
      </c>
      <c r="N5854" s="2" t="s">
        <v>21</v>
      </c>
    </row>
    <row r="5855" spans="1:14" ht="14.5" x14ac:dyDescent="0.35">
      <c r="A5855" s="2" t="s">
        <v>11740</v>
      </c>
      <c r="B5855" s="2" t="s">
        <v>11741</v>
      </c>
      <c r="C5855" s="2">
        <v>37</v>
      </c>
      <c r="D5855" s="2" t="s">
        <v>39</v>
      </c>
      <c r="E5855" s="2" t="s">
        <v>13</v>
      </c>
      <c r="F5855" s="2" t="s">
        <v>49</v>
      </c>
      <c r="G5855" s="2" t="s">
        <v>36</v>
      </c>
      <c r="H5855" s="7">
        <v>22118.84</v>
      </c>
      <c r="I5855" s="3">
        <v>45476</v>
      </c>
      <c r="J5855" s="3" t="str">
        <f>TEXT(NIgerian_Fintech[[#This Row],[TransactionDate]], "JJJJ")</f>
        <v>2024</v>
      </c>
      <c r="K5855" s="3" t="str">
        <f>TEXT(NIgerian_Fintech[[#This Row],[TransactionDate]], "MMMM")</f>
        <v>July</v>
      </c>
      <c r="L5855" s="3" t="str">
        <f>TEXT(NIgerian_Fintech[[#This Row],[TransactionDate]], "MM")</f>
        <v>07</v>
      </c>
      <c r="M5855" s="3" t="str">
        <f>TEXT(NIgerian_Fintech[[#This Row],[TransactionDate]], "tttt")</f>
        <v>Wednesday</v>
      </c>
      <c r="N5855" s="2" t="s">
        <v>21</v>
      </c>
    </row>
    <row r="5856" spans="1:14" ht="14.5" x14ac:dyDescent="0.35">
      <c r="A5856" s="2" t="s">
        <v>11742</v>
      </c>
      <c r="B5856" s="2" t="s">
        <v>11743</v>
      </c>
      <c r="C5856" s="2">
        <v>40</v>
      </c>
      <c r="D5856" s="2" t="s">
        <v>39</v>
      </c>
      <c r="E5856" s="2" t="s">
        <v>52</v>
      </c>
      <c r="F5856" s="2" t="s">
        <v>55</v>
      </c>
      <c r="G5856" s="2" t="s">
        <v>15</v>
      </c>
      <c r="H5856" s="7">
        <v>45885.03</v>
      </c>
      <c r="I5856" s="3">
        <v>45648</v>
      </c>
      <c r="J5856" s="3" t="str">
        <f>TEXT(NIgerian_Fintech[[#This Row],[TransactionDate]], "JJJJ")</f>
        <v>2024</v>
      </c>
      <c r="K5856" s="3" t="str">
        <f>TEXT(NIgerian_Fintech[[#This Row],[TransactionDate]], "MMMM")</f>
        <v>December</v>
      </c>
      <c r="L5856" s="3" t="str">
        <f>TEXT(NIgerian_Fintech[[#This Row],[TransactionDate]], "MM")</f>
        <v>12</v>
      </c>
      <c r="M5856" s="3" t="str">
        <f>TEXT(NIgerian_Fintech[[#This Row],[TransactionDate]], "tttt")</f>
        <v>Sunday</v>
      </c>
      <c r="N5856" s="2" t="s">
        <v>16</v>
      </c>
    </row>
    <row r="5857" spans="1:14" ht="14.5" x14ac:dyDescent="0.35">
      <c r="A5857" s="2" t="s">
        <v>11744</v>
      </c>
      <c r="B5857" s="2" t="s">
        <v>11745</v>
      </c>
      <c r="C5857" s="2">
        <v>28</v>
      </c>
      <c r="D5857" s="2" t="s">
        <v>39</v>
      </c>
      <c r="E5857" s="2" t="s">
        <v>13</v>
      </c>
      <c r="F5857" s="2" t="s">
        <v>25</v>
      </c>
      <c r="G5857" s="2" t="s">
        <v>20</v>
      </c>
      <c r="H5857" s="7">
        <v>7053.49</v>
      </c>
      <c r="I5857" s="3">
        <v>45278</v>
      </c>
      <c r="J5857" s="3" t="str">
        <f>TEXT(NIgerian_Fintech[[#This Row],[TransactionDate]], "JJJJ")</f>
        <v>2023</v>
      </c>
      <c r="K5857" s="3" t="str">
        <f>TEXT(NIgerian_Fintech[[#This Row],[TransactionDate]], "MMMM")</f>
        <v>December</v>
      </c>
      <c r="L5857" s="3" t="str">
        <f>TEXT(NIgerian_Fintech[[#This Row],[TransactionDate]], "MM")</f>
        <v>12</v>
      </c>
      <c r="M5857" s="3" t="str">
        <f>TEXT(NIgerian_Fintech[[#This Row],[TransactionDate]], "tttt")</f>
        <v>Monday</v>
      </c>
      <c r="N5857" s="2" t="s">
        <v>16</v>
      </c>
    </row>
    <row r="5858" spans="1:14" ht="14.5" x14ac:dyDescent="0.35">
      <c r="A5858" s="2" t="s">
        <v>11746</v>
      </c>
      <c r="B5858" s="2" t="s">
        <v>11747</v>
      </c>
      <c r="C5858" s="2">
        <v>54</v>
      </c>
      <c r="D5858" s="2" t="s">
        <v>12</v>
      </c>
      <c r="E5858" s="2" t="s">
        <v>13</v>
      </c>
      <c r="F5858" s="2" t="s">
        <v>35</v>
      </c>
      <c r="G5858" s="2" t="s">
        <v>26</v>
      </c>
      <c r="H5858" s="7">
        <v>16505.87</v>
      </c>
      <c r="I5858" s="3">
        <v>45532</v>
      </c>
      <c r="J5858" s="3" t="str">
        <f>TEXT(NIgerian_Fintech[[#This Row],[TransactionDate]], "JJJJ")</f>
        <v>2024</v>
      </c>
      <c r="K5858" s="3" t="str">
        <f>TEXT(NIgerian_Fintech[[#This Row],[TransactionDate]], "MMMM")</f>
        <v>August</v>
      </c>
      <c r="L5858" s="3" t="str">
        <f>TEXT(NIgerian_Fintech[[#This Row],[TransactionDate]], "MM")</f>
        <v>08</v>
      </c>
      <c r="M5858" s="3" t="str">
        <f>TEXT(NIgerian_Fintech[[#This Row],[TransactionDate]], "tttt")</f>
        <v>Wednesday</v>
      </c>
      <c r="N5858" s="2" t="s">
        <v>16</v>
      </c>
    </row>
    <row r="5859" spans="1:14" ht="14.5" x14ac:dyDescent="0.35">
      <c r="A5859" s="2" t="s">
        <v>11748</v>
      </c>
      <c r="B5859" s="2" t="s">
        <v>11749</v>
      </c>
      <c r="C5859" s="2">
        <v>39</v>
      </c>
      <c r="D5859" s="2" t="s">
        <v>39</v>
      </c>
      <c r="E5859" s="2" t="s">
        <v>29</v>
      </c>
      <c r="F5859" s="2" t="s">
        <v>35</v>
      </c>
      <c r="G5859" s="2" t="s">
        <v>30</v>
      </c>
      <c r="H5859" s="7">
        <v>8367.11</v>
      </c>
      <c r="I5859" s="3">
        <v>45467</v>
      </c>
      <c r="J5859" s="3" t="str">
        <f>TEXT(NIgerian_Fintech[[#This Row],[TransactionDate]], "JJJJ")</f>
        <v>2024</v>
      </c>
      <c r="K5859" s="3" t="str">
        <f>TEXT(NIgerian_Fintech[[#This Row],[TransactionDate]], "MMMM")</f>
        <v>June</v>
      </c>
      <c r="L5859" s="3" t="str">
        <f>TEXT(NIgerian_Fintech[[#This Row],[TransactionDate]], "MM")</f>
        <v>06</v>
      </c>
      <c r="M5859" s="3" t="str">
        <f>TEXT(NIgerian_Fintech[[#This Row],[TransactionDate]], "tttt")</f>
        <v>Monday</v>
      </c>
      <c r="N5859" s="2" t="s">
        <v>16</v>
      </c>
    </row>
    <row r="5860" spans="1:14" ht="14.5" x14ac:dyDescent="0.35">
      <c r="A5860" s="2" t="s">
        <v>11750</v>
      </c>
      <c r="B5860" s="2" t="s">
        <v>11751</v>
      </c>
      <c r="C5860" s="2">
        <v>21</v>
      </c>
      <c r="D5860" s="2" t="s">
        <v>12</v>
      </c>
      <c r="E5860" s="2" t="s">
        <v>52</v>
      </c>
      <c r="F5860" s="2" t="s">
        <v>35</v>
      </c>
      <c r="G5860" s="2" t="s">
        <v>26</v>
      </c>
      <c r="H5860" s="7">
        <v>6664.16</v>
      </c>
      <c r="I5860" s="3">
        <v>45090</v>
      </c>
      <c r="J5860" s="3" t="str">
        <f>TEXT(NIgerian_Fintech[[#This Row],[TransactionDate]], "JJJJ")</f>
        <v>2023</v>
      </c>
      <c r="K5860" s="3" t="str">
        <f>TEXT(NIgerian_Fintech[[#This Row],[TransactionDate]], "MMMM")</f>
        <v>June</v>
      </c>
      <c r="L5860" s="3" t="str">
        <f>TEXT(NIgerian_Fintech[[#This Row],[TransactionDate]], "MM")</f>
        <v>06</v>
      </c>
      <c r="M5860" s="3" t="str">
        <f>TEXT(NIgerian_Fintech[[#This Row],[TransactionDate]], "tttt")</f>
        <v>Tuesday</v>
      </c>
      <c r="N5860" s="2" t="s">
        <v>16</v>
      </c>
    </row>
    <row r="5861" spans="1:14" ht="14.5" x14ac:dyDescent="0.35">
      <c r="A5861" s="2" t="s">
        <v>11752</v>
      </c>
      <c r="B5861" s="2" t="s">
        <v>11753</v>
      </c>
      <c r="C5861" s="2">
        <v>46</v>
      </c>
      <c r="D5861" s="2" t="s">
        <v>12</v>
      </c>
      <c r="E5861" s="2" t="s">
        <v>29</v>
      </c>
      <c r="F5861" s="2" t="s">
        <v>14</v>
      </c>
      <c r="G5861" s="2" t="s">
        <v>26</v>
      </c>
      <c r="H5861" s="7">
        <v>7715.68</v>
      </c>
      <c r="I5861" s="3">
        <v>45575</v>
      </c>
      <c r="J5861" s="3" t="str">
        <f>TEXT(NIgerian_Fintech[[#This Row],[TransactionDate]], "JJJJ")</f>
        <v>2024</v>
      </c>
      <c r="K5861" s="3" t="str">
        <f>TEXT(NIgerian_Fintech[[#This Row],[TransactionDate]], "MMMM")</f>
        <v>October</v>
      </c>
      <c r="L5861" s="3" t="str">
        <f>TEXT(NIgerian_Fintech[[#This Row],[TransactionDate]], "MM")</f>
        <v>10</v>
      </c>
      <c r="M5861" s="3" t="str">
        <f>TEXT(NIgerian_Fintech[[#This Row],[TransactionDate]], "tttt")</f>
        <v>Thursday</v>
      </c>
      <c r="N5861" s="2" t="s">
        <v>16</v>
      </c>
    </row>
    <row r="5862" spans="1:14" ht="14.5" x14ac:dyDescent="0.35">
      <c r="A5862" s="2" t="s">
        <v>11754</v>
      </c>
      <c r="B5862" s="2" t="s">
        <v>11755</v>
      </c>
      <c r="C5862" s="2">
        <v>61</v>
      </c>
      <c r="D5862" s="2" t="s">
        <v>39</v>
      </c>
      <c r="E5862" s="2" t="s">
        <v>24</v>
      </c>
      <c r="F5862" s="2" t="s">
        <v>25</v>
      </c>
      <c r="G5862" s="2" t="s">
        <v>15</v>
      </c>
      <c r="H5862" s="7">
        <v>6621.82</v>
      </c>
      <c r="I5862" s="3">
        <v>45461</v>
      </c>
      <c r="J5862" s="3" t="str">
        <f>TEXT(NIgerian_Fintech[[#This Row],[TransactionDate]], "JJJJ")</f>
        <v>2024</v>
      </c>
      <c r="K5862" s="3" t="str">
        <f>TEXT(NIgerian_Fintech[[#This Row],[TransactionDate]], "MMMM")</f>
        <v>June</v>
      </c>
      <c r="L5862" s="3" t="str">
        <f>TEXT(NIgerian_Fintech[[#This Row],[TransactionDate]], "MM")</f>
        <v>06</v>
      </c>
      <c r="M5862" s="3" t="str">
        <f>TEXT(NIgerian_Fintech[[#This Row],[TransactionDate]], "tttt")</f>
        <v>Tuesday</v>
      </c>
      <c r="N5862" s="2" t="s">
        <v>16</v>
      </c>
    </row>
    <row r="5863" spans="1:14" ht="14.5" x14ac:dyDescent="0.35">
      <c r="A5863" s="2" t="s">
        <v>11756</v>
      </c>
      <c r="B5863" s="2" t="s">
        <v>11757</v>
      </c>
      <c r="C5863" s="2">
        <v>51</v>
      </c>
      <c r="D5863" s="2" t="s">
        <v>12</v>
      </c>
      <c r="E5863" s="2" t="s">
        <v>13</v>
      </c>
      <c r="F5863" s="2" t="s">
        <v>35</v>
      </c>
      <c r="G5863" s="2" t="s">
        <v>20</v>
      </c>
      <c r="H5863" s="7">
        <v>5465.01</v>
      </c>
      <c r="I5863" s="3">
        <v>45057</v>
      </c>
      <c r="J5863" s="3" t="str">
        <f>TEXT(NIgerian_Fintech[[#This Row],[TransactionDate]], "JJJJ")</f>
        <v>2023</v>
      </c>
      <c r="K5863" s="3" t="str">
        <f>TEXT(NIgerian_Fintech[[#This Row],[TransactionDate]], "MMMM")</f>
        <v>May</v>
      </c>
      <c r="L5863" s="3" t="str">
        <f>TEXT(NIgerian_Fintech[[#This Row],[TransactionDate]], "MM")</f>
        <v>05</v>
      </c>
      <c r="M5863" s="3" t="str">
        <f>TEXT(NIgerian_Fintech[[#This Row],[TransactionDate]], "tttt")</f>
        <v>Thursday</v>
      </c>
      <c r="N5863" s="2" t="s">
        <v>16</v>
      </c>
    </row>
    <row r="5864" spans="1:14" ht="14.5" x14ac:dyDescent="0.35">
      <c r="A5864" s="2" t="s">
        <v>11758</v>
      </c>
      <c r="B5864" s="2" t="s">
        <v>11759</v>
      </c>
      <c r="C5864" s="2">
        <v>30</v>
      </c>
      <c r="D5864" s="2" t="s">
        <v>12</v>
      </c>
      <c r="E5864" s="2" t="s">
        <v>93</v>
      </c>
      <c r="F5864" s="2" t="s">
        <v>19</v>
      </c>
      <c r="G5864" s="2" t="s">
        <v>15</v>
      </c>
      <c r="H5864" s="7">
        <v>12863.43</v>
      </c>
      <c r="I5864" s="3">
        <v>45524</v>
      </c>
      <c r="J5864" s="3" t="str">
        <f>TEXT(NIgerian_Fintech[[#This Row],[TransactionDate]], "JJJJ")</f>
        <v>2024</v>
      </c>
      <c r="K5864" s="3" t="str">
        <f>TEXT(NIgerian_Fintech[[#This Row],[TransactionDate]], "MMMM")</f>
        <v>August</v>
      </c>
      <c r="L5864" s="3" t="str">
        <f>TEXT(NIgerian_Fintech[[#This Row],[TransactionDate]], "MM")</f>
        <v>08</v>
      </c>
      <c r="M5864" s="3" t="str">
        <f>TEXT(NIgerian_Fintech[[#This Row],[TransactionDate]], "tttt")</f>
        <v>Tuesday</v>
      </c>
      <c r="N5864" s="2" t="s">
        <v>16</v>
      </c>
    </row>
    <row r="5865" spans="1:14" ht="14.5" x14ac:dyDescent="0.35">
      <c r="A5865" s="2" t="s">
        <v>11760</v>
      </c>
      <c r="B5865" s="2" t="s">
        <v>11761</v>
      </c>
      <c r="C5865" s="2">
        <v>59</v>
      </c>
      <c r="D5865" s="2" t="s">
        <v>39</v>
      </c>
      <c r="E5865" s="2" t="s">
        <v>42</v>
      </c>
      <c r="F5865" s="2" t="s">
        <v>19</v>
      </c>
      <c r="G5865" s="2" t="s">
        <v>20</v>
      </c>
      <c r="H5865" s="7">
        <v>2872.5</v>
      </c>
      <c r="I5865" s="3">
        <v>45622</v>
      </c>
      <c r="J5865" s="3" t="str">
        <f>TEXT(NIgerian_Fintech[[#This Row],[TransactionDate]], "JJJJ")</f>
        <v>2024</v>
      </c>
      <c r="K5865" s="3" t="str">
        <f>TEXT(NIgerian_Fintech[[#This Row],[TransactionDate]], "MMMM")</f>
        <v>November</v>
      </c>
      <c r="L5865" s="3" t="str">
        <f>TEXT(NIgerian_Fintech[[#This Row],[TransactionDate]], "MM")</f>
        <v>11</v>
      </c>
      <c r="M5865" s="3" t="str">
        <f>TEXT(NIgerian_Fintech[[#This Row],[TransactionDate]], "tttt")</f>
        <v>Tuesday</v>
      </c>
      <c r="N5865" s="2" t="s">
        <v>16</v>
      </c>
    </row>
    <row r="5866" spans="1:14" ht="14.5" x14ac:dyDescent="0.35">
      <c r="A5866" s="2" t="s">
        <v>11762</v>
      </c>
      <c r="B5866" s="2" t="s">
        <v>11763</v>
      </c>
      <c r="C5866" s="2">
        <v>26</v>
      </c>
      <c r="D5866" s="2" t="s">
        <v>39</v>
      </c>
      <c r="E5866" s="2" t="s">
        <v>24</v>
      </c>
      <c r="F5866" s="2" t="s">
        <v>25</v>
      </c>
      <c r="G5866" s="2" t="s">
        <v>15</v>
      </c>
      <c r="H5866" s="7">
        <v>9581.07</v>
      </c>
      <c r="I5866" s="3">
        <v>45430</v>
      </c>
      <c r="J5866" s="3" t="str">
        <f>TEXT(NIgerian_Fintech[[#This Row],[TransactionDate]], "JJJJ")</f>
        <v>2024</v>
      </c>
      <c r="K5866" s="3" t="str">
        <f>TEXT(NIgerian_Fintech[[#This Row],[TransactionDate]], "MMMM")</f>
        <v>May</v>
      </c>
      <c r="L5866" s="3" t="str">
        <f>TEXT(NIgerian_Fintech[[#This Row],[TransactionDate]], "MM")</f>
        <v>05</v>
      </c>
      <c r="M5866" s="3" t="str">
        <f>TEXT(NIgerian_Fintech[[#This Row],[TransactionDate]], "tttt")</f>
        <v>Saturday</v>
      </c>
      <c r="N5866" s="2" t="s">
        <v>21</v>
      </c>
    </row>
    <row r="5867" spans="1:14" ht="14.5" x14ac:dyDescent="0.35">
      <c r="A5867" s="2" t="s">
        <v>11764</v>
      </c>
      <c r="B5867" s="2" t="s">
        <v>11765</v>
      </c>
      <c r="C5867" s="2">
        <v>59</v>
      </c>
      <c r="D5867" s="2" t="s">
        <v>39</v>
      </c>
      <c r="E5867" s="2" t="s">
        <v>13</v>
      </c>
      <c r="F5867" s="2" t="s">
        <v>35</v>
      </c>
      <c r="G5867" s="2" t="s">
        <v>36</v>
      </c>
      <c r="H5867" s="7">
        <v>12481.34</v>
      </c>
      <c r="I5867" s="3">
        <v>45350</v>
      </c>
      <c r="J5867" s="3" t="str">
        <f>TEXT(NIgerian_Fintech[[#This Row],[TransactionDate]], "JJJJ")</f>
        <v>2024</v>
      </c>
      <c r="K5867" s="3" t="str">
        <f>TEXT(NIgerian_Fintech[[#This Row],[TransactionDate]], "MMMM")</f>
        <v>February</v>
      </c>
      <c r="L5867" s="3" t="str">
        <f>TEXT(NIgerian_Fintech[[#This Row],[TransactionDate]], "MM")</f>
        <v>02</v>
      </c>
      <c r="M5867" s="3" t="str">
        <f>TEXT(NIgerian_Fintech[[#This Row],[TransactionDate]], "tttt")</f>
        <v>Wednesday</v>
      </c>
      <c r="N5867" s="2" t="s">
        <v>16</v>
      </c>
    </row>
    <row r="5868" spans="1:14" ht="14.5" x14ac:dyDescent="0.35">
      <c r="A5868" s="2" t="s">
        <v>11766</v>
      </c>
      <c r="B5868" s="2" t="s">
        <v>11767</v>
      </c>
      <c r="C5868" s="2">
        <v>48</v>
      </c>
      <c r="D5868" s="2" t="s">
        <v>39</v>
      </c>
      <c r="E5868" s="2" t="s">
        <v>93</v>
      </c>
      <c r="F5868" s="2" t="s">
        <v>49</v>
      </c>
      <c r="G5868" s="2" t="s">
        <v>30</v>
      </c>
      <c r="H5868" s="7">
        <v>22264.65</v>
      </c>
      <c r="I5868" s="3">
        <v>45110</v>
      </c>
      <c r="J5868" s="3" t="str">
        <f>TEXT(NIgerian_Fintech[[#This Row],[TransactionDate]], "JJJJ")</f>
        <v>2023</v>
      </c>
      <c r="K5868" s="3" t="str">
        <f>TEXT(NIgerian_Fintech[[#This Row],[TransactionDate]], "MMMM")</f>
        <v>July</v>
      </c>
      <c r="L5868" s="3" t="str">
        <f>TEXT(NIgerian_Fintech[[#This Row],[TransactionDate]], "MM")</f>
        <v>07</v>
      </c>
      <c r="M5868" s="3" t="str">
        <f>TEXT(NIgerian_Fintech[[#This Row],[TransactionDate]], "tttt")</f>
        <v>Monday</v>
      </c>
      <c r="N5868" s="2" t="s">
        <v>16</v>
      </c>
    </row>
    <row r="5869" spans="1:14" ht="14.5" x14ac:dyDescent="0.35">
      <c r="A5869" s="2" t="s">
        <v>11768</v>
      </c>
      <c r="B5869" s="2" t="s">
        <v>11769</v>
      </c>
      <c r="C5869" s="2">
        <v>24</v>
      </c>
      <c r="D5869" s="2" t="s">
        <v>39</v>
      </c>
      <c r="E5869" s="2" t="s">
        <v>13</v>
      </c>
      <c r="F5869" s="2" t="s">
        <v>49</v>
      </c>
      <c r="G5869" s="2" t="s">
        <v>30</v>
      </c>
      <c r="H5869" s="7">
        <v>4032.83</v>
      </c>
      <c r="I5869" s="3">
        <v>45597</v>
      </c>
      <c r="J5869" s="3" t="str">
        <f>TEXT(NIgerian_Fintech[[#This Row],[TransactionDate]], "JJJJ")</f>
        <v>2024</v>
      </c>
      <c r="K5869" s="3" t="str">
        <f>TEXT(NIgerian_Fintech[[#This Row],[TransactionDate]], "MMMM")</f>
        <v>November</v>
      </c>
      <c r="L5869" s="3" t="str">
        <f>TEXT(NIgerian_Fintech[[#This Row],[TransactionDate]], "MM")</f>
        <v>11</v>
      </c>
      <c r="M5869" s="3" t="str">
        <f>TEXT(NIgerian_Fintech[[#This Row],[TransactionDate]], "tttt")</f>
        <v>Friday</v>
      </c>
      <c r="N5869" s="2" t="s">
        <v>16</v>
      </c>
    </row>
    <row r="5870" spans="1:14" ht="14.5" x14ac:dyDescent="0.35">
      <c r="A5870" s="2" t="s">
        <v>11770</v>
      </c>
      <c r="B5870" s="2" t="s">
        <v>11771</v>
      </c>
      <c r="C5870" s="2">
        <v>21</v>
      </c>
      <c r="D5870" s="2" t="s">
        <v>39</v>
      </c>
      <c r="E5870" s="2" t="s">
        <v>93</v>
      </c>
      <c r="F5870" s="2" t="s">
        <v>55</v>
      </c>
      <c r="G5870" s="2" t="s">
        <v>30</v>
      </c>
      <c r="H5870" s="7">
        <v>19704.009999999998</v>
      </c>
      <c r="I5870" s="3">
        <v>45449</v>
      </c>
      <c r="J5870" s="3" t="str">
        <f>TEXT(NIgerian_Fintech[[#This Row],[TransactionDate]], "JJJJ")</f>
        <v>2024</v>
      </c>
      <c r="K5870" s="3" t="str">
        <f>TEXT(NIgerian_Fintech[[#This Row],[TransactionDate]], "MMMM")</f>
        <v>June</v>
      </c>
      <c r="L5870" s="3" t="str">
        <f>TEXT(NIgerian_Fintech[[#This Row],[TransactionDate]], "MM")</f>
        <v>06</v>
      </c>
      <c r="M5870" s="3" t="str">
        <f>TEXT(NIgerian_Fintech[[#This Row],[TransactionDate]], "tttt")</f>
        <v>Thursday</v>
      </c>
      <c r="N5870" s="2" t="s">
        <v>16</v>
      </c>
    </row>
    <row r="5871" spans="1:14" ht="14.5" x14ac:dyDescent="0.35">
      <c r="A5871" s="2" t="s">
        <v>11772</v>
      </c>
      <c r="B5871" s="2" t="s">
        <v>11773</v>
      </c>
      <c r="C5871" s="2">
        <v>36</v>
      </c>
      <c r="D5871" s="2" t="s">
        <v>12</v>
      </c>
      <c r="E5871" s="2" t="s">
        <v>52</v>
      </c>
      <c r="F5871" s="2" t="s">
        <v>55</v>
      </c>
      <c r="G5871" s="2" t="s">
        <v>36</v>
      </c>
      <c r="H5871" s="7">
        <v>29057.3</v>
      </c>
      <c r="I5871" s="3">
        <v>45480</v>
      </c>
      <c r="J5871" s="3" t="str">
        <f>TEXT(NIgerian_Fintech[[#This Row],[TransactionDate]], "JJJJ")</f>
        <v>2024</v>
      </c>
      <c r="K5871" s="3" t="str">
        <f>TEXT(NIgerian_Fintech[[#This Row],[TransactionDate]], "MMMM")</f>
        <v>July</v>
      </c>
      <c r="L5871" s="3" t="str">
        <f>TEXT(NIgerian_Fintech[[#This Row],[TransactionDate]], "MM")</f>
        <v>07</v>
      </c>
      <c r="M5871" s="3" t="str">
        <f>TEXT(NIgerian_Fintech[[#This Row],[TransactionDate]], "tttt")</f>
        <v>Sunday</v>
      </c>
      <c r="N5871" s="2" t="s">
        <v>16</v>
      </c>
    </row>
    <row r="5872" spans="1:14" ht="14.5" x14ac:dyDescent="0.35">
      <c r="A5872" s="2" t="s">
        <v>11774</v>
      </c>
      <c r="B5872" s="2" t="s">
        <v>11775</v>
      </c>
      <c r="C5872" s="2">
        <v>59</v>
      </c>
      <c r="D5872" s="2" t="s">
        <v>39</v>
      </c>
      <c r="E5872" s="2" t="s">
        <v>74</v>
      </c>
      <c r="F5872" s="2" t="s">
        <v>35</v>
      </c>
      <c r="G5872" s="2" t="s">
        <v>36</v>
      </c>
      <c r="H5872" s="7">
        <v>10460.56</v>
      </c>
      <c r="I5872" s="3">
        <v>45161</v>
      </c>
      <c r="J5872" s="3" t="str">
        <f>TEXT(NIgerian_Fintech[[#This Row],[TransactionDate]], "JJJJ")</f>
        <v>2023</v>
      </c>
      <c r="K5872" s="3" t="str">
        <f>TEXT(NIgerian_Fintech[[#This Row],[TransactionDate]], "MMMM")</f>
        <v>August</v>
      </c>
      <c r="L5872" s="3" t="str">
        <f>TEXT(NIgerian_Fintech[[#This Row],[TransactionDate]], "MM")</f>
        <v>08</v>
      </c>
      <c r="M5872" s="3" t="str">
        <f>TEXT(NIgerian_Fintech[[#This Row],[TransactionDate]], "tttt")</f>
        <v>Wednesday</v>
      </c>
      <c r="N5872" s="2" t="s">
        <v>16</v>
      </c>
    </row>
    <row r="5873" spans="1:14" ht="14.5" x14ac:dyDescent="0.35">
      <c r="A5873" s="2" t="s">
        <v>11776</v>
      </c>
      <c r="B5873" s="2" t="s">
        <v>11777</v>
      </c>
      <c r="C5873" s="2">
        <v>47</v>
      </c>
      <c r="D5873" s="2" t="s">
        <v>39</v>
      </c>
      <c r="E5873" s="2" t="s">
        <v>64</v>
      </c>
      <c r="F5873" s="2" t="s">
        <v>55</v>
      </c>
      <c r="G5873" s="2" t="s">
        <v>30</v>
      </c>
      <c r="H5873" s="7">
        <v>14759.26</v>
      </c>
      <c r="I5873" s="3">
        <v>45057</v>
      </c>
      <c r="J5873" s="3" t="str">
        <f>TEXT(NIgerian_Fintech[[#This Row],[TransactionDate]], "JJJJ")</f>
        <v>2023</v>
      </c>
      <c r="K5873" s="3" t="str">
        <f>TEXT(NIgerian_Fintech[[#This Row],[TransactionDate]], "MMMM")</f>
        <v>May</v>
      </c>
      <c r="L5873" s="3" t="str">
        <f>TEXT(NIgerian_Fintech[[#This Row],[TransactionDate]], "MM")</f>
        <v>05</v>
      </c>
      <c r="M5873" s="3" t="str">
        <f>TEXT(NIgerian_Fintech[[#This Row],[TransactionDate]], "tttt")</f>
        <v>Thursday</v>
      </c>
      <c r="N5873" s="2" t="s">
        <v>16</v>
      </c>
    </row>
    <row r="5874" spans="1:14" ht="14.5" x14ac:dyDescent="0.35">
      <c r="A5874" s="2" t="s">
        <v>11778</v>
      </c>
      <c r="B5874" s="2" t="s">
        <v>11779</v>
      </c>
      <c r="C5874" s="2">
        <v>48</v>
      </c>
      <c r="D5874" s="2" t="s">
        <v>12</v>
      </c>
      <c r="E5874" s="2" t="s">
        <v>24</v>
      </c>
      <c r="F5874" s="2" t="s">
        <v>14</v>
      </c>
      <c r="G5874" s="2" t="s">
        <v>30</v>
      </c>
      <c r="H5874" s="7">
        <v>5203.83</v>
      </c>
      <c r="I5874" s="3">
        <v>45623</v>
      </c>
      <c r="J5874" s="3" t="str">
        <f>TEXT(NIgerian_Fintech[[#This Row],[TransactionDate]], "JJJJ")</f>
        <v>2024</v>
      </c>
      <c r="K5874" s="3" t="str">
        <f>TEXT(NIgerian_Fintech[[#This Row],[TransactionDate]], "MMMM")</f>
        <v>November</v>
      </c>
      <c r="L5874" s="3" t="str">
        <f>TEXT(NIgerian_Fintech[[#This Row],[TransactionDate]], "MM")</f>
        <v>11</v>
      </c>
      <c r="M5874" s="3" t="str">
        <f>TEXT(NIgerian_Fintech[[#This Row],[TransactionDate]], "tttt")</f>
        <v>Wednesday</v>
      </c>
      <c r="N5874" s="2" t="s">
        <v>16</v>
      </c>
    </row>
    <row r="5875" spans="1:14" ht="14.5" x14ac:dyDescent="0.35">
      <c r="A5875" s="2" t="s">
        <v>11780</v>
      </c>
      <c r="B5875" s="2" t="s">
        <v>11781</v>
      </c>
      <c r="C5875" s="2">
        <v>52</v>
      </c>
      <c r="D5875" s="2" t="s">
        <v>39</v>
      </c>
      <c r="E5875" s="2" t="s">
        <v>13</v>
      </c>
      <c r="F5875" s="2" t="s">
        <v>49</v>
      </c>
      <c r="G5875" s="2" t="s">
        <v>20</v>
      </c>
      <c r="H5875" s="7">
        <v>30393.8</v>
      </c>
      <c r="I5875" s="3">
        <v>44940</v>
      </c>
      <c r="J5875" s="3" t="str">
        <f>TEXT(NIgerian_Fintech[[#This Row],[TransactionDate]], "JJJJ")</f>
        <v>2023</v>
      </c>
      <c r="K5875" s="3" t="str">
        <f>TEXT(NIgerian_Fintech[[#This Row],[TransactionDate]], "MMMM")</f>
        <v>January</v>
      </c>
      <c r="L5875" s="3" t="str">
        <f>TEXT(NIgerian_Fintech[[#This Row],[TransactionDate]], "MM")</f>
        <v>01</v>
      </c>
      <c r="M5875" s="3" t="str">
        <f>TEXT(NIgerian_Fintech[[#This Row],[TransactionDate]], "tttt")</f>
        <v>Saturday</v>
      </c>
      <c r="N5875" s="2" t="s">
        <v>21</v>
      </c>
    </row>
    <row r="5876" spans="1:14" ht="14.5" x14ac:dyDescent="0.35">
      <c r="A5876" s="2" t="s">
        <v>11782</v>
      </c>
      <c r="B5876" s="2" t="s">
        <v>11783</v>
      </c>
      <c r="C5876" s="2">
        <v>38</v>
      </c>
      <c r="D5876" s="2" t="s">
        <v>12</v>
      </c>
      <c r="E5876" s="2" t="s">
        <v>64</v>
      </c>
      <c r="F5876" s="2" t="s">
        <v>25</v>
      </c>
      <c r="G5876" s="2" t="s">
        <v>20</v>
      </c>
      <c r="H5876" s="7">
        <v>11112.77</v>
      </c>
      <c r="I5876" s="3">
        <v>45585</v>
      </c>
      <c r="J5876" s="3" t="str">
        <f>TEXT(NIgerian_Fintech[[#This Row],[TransactionDate]], "JJJJ")</f>
        <v>2024</v>
      </c>
      <c r="K5876" s="3" t="str">
        <f>TEXT(NIgerian_Fintech[[#This Row],[TransactionDate]], "MMMM")</f>
        <v>October</v>
      </c>
      <c r="L5876" s="3" t="str">
        <f>TEXT(NIgerian_Fintech[[#This Row],[TransactionDate]], "MM")</f>
        <v>10</v>
      </c>
      <c r="M5876" s="3" t="str">
        <f>TEXT(NIgerian_Fintech[[#This Row],[TransactionDate]], "tttt")</f>
        <v>Sunday</v>
      </c>
      <c r="N5876" s="2" t="s">
        <v>69</v>
      </c>
    </row>
    <row r="5877" spans="1:14" ht="14.5" x14ac:dyDescent="0.35">
      <c r="A5877" s="2" t="s">
        <v>11784</v>
      </c>
      <c r="B5877" s="2" t="s">
        <v>11785</v>
      </c>
      <c r="C5877" s="2">
        <v>48</v>
      </c>
      <c r="D5877" s="2" t="s">
        <v>39</v>
      </c>
      <c r="E5877" s="2" t="s">
        <v>13</v>
      </c>
      <c r="F5877" s="2" t="s">
        <v>35</v>
      </c>
      <c r="G5877" s="2" t="s">
        <v>26</v>
      </c>
      <c r="H5877" s="7">
        <v>3712.91</v>
      </c>
      <c r="I5877" s="3">
        <v>45306</v>
      </c>
      <c r="J5877" s="3" t="str">
        <f>TEXT(NIgerian_Fintech[[#This Row],[TransactionDate]], "JJJJ")</f>
        <v>2024</v>
      </c>
      <c r="K5877" s="3" t="str">
        <f>TEXT(NIgerian_Fintech[[#This Row],[TransactionDate]], "MMMM")</f>
        <v>January</v>
      </c>
      <c r="L5877" s="3" t="str">
        <f>TEXT(NIgerian_Fintech[[#This Row],[TransactionDate]], "MM")</f>
        <v>01</v>
      </c>
      <c r="M5877" s="3" t="str">
        <f>TEXT(NIgerian_Fintech[[#This Row],[TransactionDate]], "tttt")</f>
        <v>Monday</v>
      </c>
      <c r="N5877" s="2" t="s">
        <v>16</v>
      </c>
    </row>
    <row r="5878" spans="1:14" ht="14.5" x14ac:dyDescent="0.35">
      <c r="A5878" s="2" t="s">
        <v>11786</v>
      </c>
      <c r="B5878" s="2" t="s">
        <v>11787</v>
      </c>
      <c r="C5878" s="2">
        <v>36</v>
      </c>
      <c r="D5878" s="2" t="s">
        <v>39</v>
      </c>
      <c r="E5878" s="2" t="s">
        <v>52</v>
      </c>
      <c r="F5878" s="2" t="s">
        <v>35</v>
      </c>
      <c r="G5878" s="2" t="s">
        <v>15</v>
      </c>
      <c r="H5878" s="7">
        <v>5179.53</v>
      </c>
      <c r="I5878" s="3">
        <v>44986</v>
      </c>
      <c r="J5878" s="3" t="str">
        <f>TEXT(NIgerian_Fintech[[#This Row],[TransactionDate]], "JJJJ")</f>
        <v>2023</v>
      </c>
      <c r="K5878" s="3" t="str">
        <f>TEXT(NIgerian_Fintech[[#This Row],[TransactionDate]], "MMMM")</f>
        <v>March</v>
      </c>
      <c r="L5878" s="3" t="str">
        <f>TEXT(NIgerian_Fintech[[#This Row],[TransactionDate]], "MM")</f>
        <v>03</v>
      </c>
      <c r="M5878" s="3" t="str">
        <f>TEXT(NIgerian_Fintech[[#This Row],[TransactionDate]], "tttt")</f>
        <v>Wednesday</v>
      </c>
      <c r="N5878" s="2" t="s">
        <v>16</v>
      </c>
    </row>
    <row r="5879" spans="1:14" ht="14.5" x14ac:dyDescent="0.35">
      <c r="A5879" s="2" t="s">
        <v>11788</v>
      </c>
      <c r="B5879" s="2" t="s">
        <v>11789</v>
      </c>
      <c r="C5879" s="2">
        <v>48</v>
      </c>
      <c r="D5879" s="2" t="s">
        <v>12</v>
      </c>
      <c r="E5879" s="2" t="s">
        <v>52</v>
      </c>
      <c r="F5879" s="2" t="s">
        <v>19</v>
      </c>
      <c r="G5879" s="2" t="s">
        <v>20</v>
      </c>
      <c r="H5879" s="7">
        <v>9616.9500000000007</v>
      </c>
      <c r="I5879" s="3">
        <v>45218</v>
      </c>
      <c r="J5879" s="3" t="str">
        <f>TEXT(NIgerian_Fintech[[#This Row],[TransactionDate]], "JJJJ")</f>
        <v>2023</v>
      </c>
      <c r="K5879" s="3" t="str">
        <f>TEXT(NIgerian_Fintech[[#This Row],[TransactionDate]], "MMMM")</f>
        <v>October</v>
      </c>
      <c r="L5879" s="3" t="str">
        <f>TEXT(NIgerian_Fintech[[#This Row],[TransactionDate]], "MM")</f>
        <v>10</v>
      </c>
      <c r="M5879" s="3" t="str">
        <f>TEXT(NIgerian_Fintech[[#This Row],[TransactionDate]], "tttt")</f>
        <v>Thursday</v>
      </c>
      <c r="N5879" s="2" t="s">
        <v>16</v>
      </c>
    </row>
    <row r="5880" spans="1:14" ht="14.5" x14ac:dyDescent="0.35">
      <c r="A5880" s="2" t="s">
        <v>11790</v>
      </c>
      <c r="B5880" s="2" t="s">
        <v>11791</v>
      </c>
      <c r="C5880" s="2">
        <v>49</v>
      </c>
      <c r="D5880" s="2" t="s">
        <v>39</v>
      </c>
      <c r="E5880" s="2" t="s">
        <v>93</v>
      </c>
      <c r="F5880" s="2" t="s">
        <v>49</v>
      </c>
      <c r="G5880" s="2" t="s">
        <v>20</v>
      </c>
      <c r="H5880" s="7">
        <v>2667.5</v>
      </c>
      <c r="I5880" s="3">
        <v>45086</v>
      </c>
      <c r="J5880" s="3" t="str">
        <f>TEXT(NIgerian_Fintech[[#This Row],[TransactionDate]], "JJJJ")</f>
        <v>2023</v>
      </c>
      <c r="K5880" s="3" t="str">
        <f>TEXT(NIgerian_Fintech[[#This Row],[TransactionDate]], "MMMM")</f>
        <v>June</v>
      </c>
      <c r="L5880" s="3" t="str">
        <f>TEXT(NIgerian_Fintech[[#This Row],[TransactionDate]], "MM")</f>
        <v>06</v>
      </c>
      <c r="M5880" s="3" t="str">
        <f>TEXT(NIgerian_Fintech[[#This Row],[TransactionDate]], "tttt")</f>
        <v>Friday</v>
      </c>
      <c r="N5880" s="2" t="s">
        <v>16</v>
      </c>
    </row>
    <row r="5881" spans="1:14" ht="14.5" x14ac:dyDescent="0.35">
      <c r="A5881" s="2" t="s">
        <v>11792</v>
      </c>
      <c r="B5881" s="2" t="s">
        <v>11793</v>
      </c>
      <c r="C5881" s="2">
        <v>19</v>
      </c>
      <c r="D5881" s="2" t="s">
        <v>12</v>
      </c>
      <c r="E5881" s="2" t="s">
        <v>13</v>
      </c>
      <c r="F5881" s="2" t="s">
        <v>49</v>
      </c>
      <c r="G5881" s="2" t="s">
        <v>20</v>
      </c>
      <c r="H5881" s="7">
        <v>14020.76</v>
      </c>
      <c r="I5881" s="3">
        <v>45373</v>
      </c>
      <c r="J5881" s="3" t="str">
        <f>TEXT(NIgerian_Fintech[[#This Row],[TransactionDate]], "JJJJ")</f>
        <v>2024</v>
      </c>
      <c r="K5881" s="3" t="str">
        <f>TEXT(NIgerian_Fintech[[#This Row],[TransactionDate]], "MMMM")</f>
        <v>March</v>
      </c>
      <c r="L5881" s="3" t="str">
        <f>TEXT(NIgerian_Fintech[[#This Row],[TransactionDate]], "MM")</f>
        <v>03</v>
      </c>
      <c r="M5881" s="3" t="str">
        <f>TEXT(NIgerian_Fintech[[#This Row],[TransactionDate]], "tttt")</f>
        <v>Friday</v>
      </c>
      <c r="N5881" s="2" t="s">
        <v>16</v>
      </c>
    </row>
    <row r="5882" spans="1:14" ht="14.5" x14ac:dyDescent="0.35">
      <c r="A5882" s="2" t="s">
        <v>11794</v>
      </c>
      <c r="B5882" s="2" t="s">
        <v>11795</v>
      </c>
      <c r="C5882" s="2">
        <v>27</v>
      </c>
      <c r="D5882" s="2" t="s">
        <v>39</v>
      </c>
      <c r="E5882" s="2" t="s">
        <v>52</v>
      </c>
      <c r="F5882" s="2" t="s">
        <v>49</v>
      </c>
      <c r="G5882" s="2" t="s">
        <v>20</v>
      </c>
      <c r="H5882" s="7">
        <v>2544.94</v>
      </c>
      <c r="I5882" s="3">
        <v>45464</v>
      </c>
      <c r="J5882" s="3" t="str">
        <f>TEXT(NIgerian_Fintech[[#This Row],[TransactionDate]], "JJJJ")</f>
        <v>2024</v>
      </c>
      <c r="K5882" s="3" t="str">
        <f>TEXT(NIgerian_Fintech[[#This Row],[TransactionDate]], "MMMM")</f>
        <v>June</v>
      </c>
      <c r="L5882" s="3" t="str">
        <f>TEXT(NIgerian_Fintech[[#This Row],[TransactionDate]], "MM")</f>
        <v>06</v>
      </c>
      <c r="M5882" s="3" t="str">
        <f>TEXT(NIgerian_Fintech[[#This Row],[TransactionDate]], "tttt")</f>
        <v>Friday</v>
      </c>
      <c r="N5882" s="2" t="s">
        <v>16</v>
      </c>
    </row>
    <row r="5883" spans="1:14" ht="14.5" x14ac:dyDescent="0.35">
      <c r="A5883" s="2" t="s">
        <v>11796</v>
      </c>
      <c r="B5883" s="2" t="s">
        <v>11797</v>
      </c>
      <c r="C5883" s="2">
        <v>19</v>
      </c>
      <c r="D5883" s="2" t="s">
        <v>39</v>
      </c>
      <c r="E5883" s="2" t="s">
        <v>52</v>
      </c>
      <c r="F5883" s="2" t="s">
        <v>55</v>
      </c>
      <c r="G5883" s="2" t="s">
        <v>36</v>
      </c>
      <c r="H5883" s="7">
        <v>8959.7199999999993</v>
      </c>
      <c r="I5883" s="3">
        <v>45503</v>
      </c>
      <c r="J5883" s="3" t="str">
        <f>TEXT(NIgerian_Fintech[[#This Row],[TransactionDate]], "JJJJ")</f>
        <v>2024</v>
      </c>
      <c r="K5883" s="3" t="str">
        <f>TEXT(NIgerian_Fintech[[#This Row],[TransactionDate]], "MMMM")</f>
        <v>July</v>
      </c>
      <c r="L5883" s="3" t="str">
        <f>TEXT(NIgerian_Fintech[[#This Row],[TransactionDate]], "MM")</f>
        <v>07</v>
      </c>
      <c r="M5883" s="3" t="str">
        <f>TEXT(NIgerian_Fintech[[#This Row],[TransactionDate]], "tttt")</f>
        <v>Tuesday</v>
      </c>
      <c r="N5883" s="2" t="s">
        <v>16</v>
      </c>
    </row>
    <row r="5884" spans="1:14" ht="14.5" x14ac:dyDescent="0.35">
      <c r="A5884" s="2" t="s">
        <v>11798</v>
      </c>
      <c r="B5884" s="2" t="s">
        <v>11799</v>
      </c>
      <c r="C5884" s="2">
        <v>19</v>
      </c>
      <c r="D5884" s="2" t="s">
        <v>12</v>
      </c>
      <c r="E5884" s="2" t="s">
        <v>13</v>
      </c>
      <c r="F5884" s="2" t="s">
        <v>14</v>
      </c>
      <c r="G5884" s="2" t="s">
        <v>26</v>
      </c>
      <c r="H5884" s="7">
        <v>11940.44</v>
      </c>
      <c r="I5884" s="3">
        <v>45312</v>
      </c>
      <c r="J5884" s="3" t="str">
        <f>TEXT(NIgerian_Fintech[[#This Row],[TransactionDate]], "JJJJ")</f>
        <v>2024</v>
      </c>
      <c r="K5884" s="3" t="str">
        <f>TEXT(NIgerian_Fintech[[#This Row],[TransactionDate]], "MMMM")</f>
        <v>January</v>
      </c>
      <c r="L5884" s="3" t="str">
        <f>TEXT(NIgerian_Fintech[[#This Row],[TransactionDate]], "MM")</f>
        <v>01</v>
      </c>
      <c r="M5884" s="3" t="str">
        <f>TEXT(NIgerian_Fintech[[#This Row],[TransactionDate]], "tttt")</f>
        <v>Sunday</v>
      </c>
      <c r="N5884" s="2" t="s">
        <v>16</v>
      </c>
    </row>
    <row r="5885" spans="1:14" ht="14.5" x14ac:dyDescent="0.35">
      <c r="A5885" s="2" t="s">
        <v>11800</v>
      </c>
      <c r="B5885" s="2" t="s">
        <v>11801</v>
      </c>
      <c r="C5885" s="2">
        <v>41</v>
      </c>
      <c r="D5885" s="2" t="s">
        <v>39</v>
      </c>
      <c r="E5885" s="2" t="s">
        <v>93</v>
      </c>
      <c r="F5885" s="2" t="s">
        <v>25</v>
      </c>
      <c r="G5885" s="2" t="s">
        <v>20</v>
      </c>
      <c r="H5885" s="7">
        <v>19643.14</v>
      </c>
      <c r="I5885" s="3">
        <v>44996</v>
      </c>
      <c r="J5885" s="3" t="str">
        <f>TEXT(NIgerian_Fintech[[#This Row],[TransactionDate]], "JJJJ")</f>
        <v>2023</v>
      </c>
      <c r="K5885" s="3" t="str">
        <f>TEXT(NIgerian_Fintech[[#This Row],[TransactionDate]], "MMMM")</f>
        <v>March</v>
      </c>
      <c r="L5885" s="3" t="str">
        <f>TEXT(NIgerian_Fintech[[#This Row],[TransactionDate]], "MM")</f>
        <v>03</v>
      </c>
      <c r="M5885" s="3" t="str">
        <f>TEXT(NIgerian_Fintech[[#This Row],[TransactionDate]], "tttt")</f>
        <v>Saturday</v>
      </c>
      <c r="N5885" s="2" t="s">
        <v>16</v>
      </c>
    </row>
    <row r="5886" spans="1:14" ht="14.5" x14ac:dyDescent="0.35">
      <c r="A5886" s="2" t="s">
        <v>11802</v>
      </c>
      <c r="B5886" s="2" t="s">
        <v>11803</v>
      </c>
      <c r="C5886" s="2">
        <v>34</v>
      </c>
      <c r="D5886" s="2" t="s">
        <v>39</v>
      </c>
      <c r="E5886" s="2" t="s">
        <v>93</v>
      </c>
      <c r="F5886" s="2" t="s">
        <v>55</v>
      </c>
      <c r="G5886" s="2" t="s">
        <v>15</v>
      </c>
      <c r="H5886" s="7">
        <v>13238.85</v>
      </c>
      <c r="I5886" s="3">
        <v>45308</v>
      </c>
      <c r="J5886" s="3" t="str">
        <f>TEXT(NIgerian_Fintech[[#This Row],[TransactionDate]], "JJJJ")</f>
        <v>2024</v>
      </c>
      <c r="K5886" s="3" t="str">
        <f>TEXT(NIgerian_Fintech[[#This Row],[TransactionDate]], "MMMM")</f>
        <v>January</v>
      </c>
      <c r="L5886" s="3" t="str">
        <f>TEXT(NIgerian_Fintech[[#This Row],[TransactionDate]], "MM")</f>
        <v>01</v>
      </c>
      <c r="M5886" s="3" t="str">
        <f>TEXT(NIgerian_Fintech[[#This Row],[TransactionDate]], "tttt")</f>
        <v>Wednesday</v>
      </c>
      <c r="N5886" s="2" t="s">
        <v>16</v>
      </c>
    </row>
    <row r="5887" spans="1:14" ht="14.5" x14ac:dyDescent="0.35">
      <c r="A5887" s="2" t="s">
        <v>11804</v>
      </c>
      <c r="B5887" s="2" t="s">
        <v>11805</v>
      </c>
      <c r="C5887" s="2">
        <v>49</v>
      </c>
      <c r="D5887" s="2" t="s">
        <v>12</v>
      </c>
      <c r="E5887" s="2" t="s">
        <v>93</v>
      </c>
      <c r="F5887" s="2" t="s">
        <v>14</v>
      </c>
      <c r="G5887" s="2" t="s">
        <v>20</v>
      </c>
      <c r="H5887" s="7">
        <v>16035.81</v>
      </c>
      <c r="I5887" s="3">
        <v>45611</v>
      </c>
      <c r="J5887" s="3" t="str">
        <f>TEXT(NIgerian_Fintech[[#This Row],[TransactionDate]], "JJJJ")</f>
        <v>2024</v>
      </c>
      <c r="K5887" s="3" t="str">
        <f>TEXT(NIgerian_Fintech[[#This Row],[TransactionDate]], "MMMM")</f>
        <v>November</v>
      </c>
      <c r="L5887" s="3" t="str">
        <f>TEXT(NIgerian_Fintech[[#This Row],[TransactionDate]], "MM")</f>
        <v>11</v>
      </c>
      <c r="M5887" s="3" t="str">
        <f>TEXT(NIgerian_Fintech[[#This Row],[TransactionDate]], "tttt")</f>
        <v>Friday</v>
      </c>
      <c r="N5887" s="2" t="s">
        <v>16</v>
      </c>
    </row>
    <row r="5888" spans="1:14" ht="14.5" x14ac:dyDescent="0.35">
      <c r="A5888" s="2" t="s">
        <v>11806</v>
      </c>
      <c r="B5888" s="2" t="s">
        <v>11807</v>
      </c>
      <c r="C5888" s="2">
        <v>33</v>
      </c>
      <c r="D5888" s="2" t="s">
        <v>39</v>
      </c>
      <c r="E5888" s="2" t="s">
        <v>93</v>
      </c>
      <c r="F5888" s="2" t="s">
        <v>49</v>
      </c>
      <c r="G5888" s="2" t="s">
        <v>36</v>
      </c>
      <c r="H5888" s="7">
        <v>24410.639999999999</v>
      </c>
      <c r="I5888" s="3">
        <v>45151</v>
      </c>
      <c r="J5888" s="3" t="str">
        <f>TEXT(NIgerian_Fintech[[#This Row],[TransactionDate]], "JJJJ")</f>
        <v>2023</v>
      </c>
      <c r="K5888" s="3" t="str">
        <f>TEXT(NIgerian_Fintech[[#This Row],[TransactionDate]], "MMMM")</f>
        <v>August</v>
      </c>
      <c r="L5888" s="3" t="str">
        <f>TEXT(NIgerian_Fintech[[#This Row],[TransactionDate]], "MM")</f>
        <v>08</v>
      </c>
      <c r="M5888" s="3" t="str">
        <f>TEXT(NIgerian_Fintech[[#This Row],[TransactionDate]], "tttt")</f>
        <v>Sunday</v>
      </c>
      <c r="N5888" s="2" t="s">
        <v>16</v>
      </c>
    </row>
    <row r="5889" spans="1:14" ht="14.5" x14ac:dyDescent="0.35">
      <c r="A5889" s="2" t="s">
        <v>11808</v>
      </c>
      <c r="B5889" s="2" t="s">
        <v>11809</v>
      </c>
      <c r="C5889" s="2">
        <v>33</v>
      </c>
      <c r="D5889" s="2" t="s">
        <v>12</v>
      </c>
      <c r="E5889" s="2" t="s">
        <v>74</v>
      </c>
      <c r="F5889" s="2" t="s">
        <v>14</v>
      </c>
      <c r="G5889" s="2" t="s">
        <v>30</v>
      </c>
      <c r="H5889" s="7">
        <v>9107.35</v>
      </c>
      <c r="I5889" s="3">
        <v>45434</v>
      </c>
      <c r="J5889" s="3" t="str">
        <f>TEXT(NIgerian_Fintech[[#This Row],[TransactionDate]], "JJJJ")</f>
        <v>2024</v>
      </c>
      <c r="K5889" s="3" t="str">
        <f>TEXT(NIgerian_Fintech[[#This Row],[TransactionDate]], "MMMM")</f>
        <v>May</v>
      </c>
      <c r="L5889" s="3" t="str">
        <f>TEXT(NIgerian_Fintech[[#This Row],[TransactionDate]], "MM")</f>
        <v>05</v>
      </c>
      <c r="M5889" s="3" t="str">
        <f>TEXT(NIgerian_Fintech[[#This Row],[TransactionDate]], "tttt")</f>
        <v>Wednesday</v>
      </c>
      <c r="N5889" s="2" t="s">
        <v>16</v>
      </c>
    </row>
    <row r="5890" spans="1:14" ht="14.5" x14ac:dyDescent="0.35">
      <c r="A5890" s="2" t="s">
        <v>11810</v>
      </c>
      <c r="B5890" s="2" t="s">
        <v>11811</v>
      </c>
      <c r="C5890" s="2">
        <v>63</v>
      </c>
      <c r="D5890" s="2" t="s">
        <v>39</v>
      </c>
      <c r="E5890" s="2" t="s">
        <v>13</v>
      </c>
      <c r="F5890" s="2" t="s">
        <v>55</v>
      </c>
      <c r="G5890" s="2" t="s">
        <v>30</v>
      </c>
      <c r="H5890" s="7">
        <v>18726.23</v>
      </c>
      <c r="I5890" s="3">
        <v>45591</v>
      </c>
      <c r="J5890" s="3" t="str">
        <f>TEXT(NIgerian_Fintech[[#This Row],[TransactionDate]], "JJJJ")</f>
        <v>2024</v>
      </c>
      <c r="K5890" s="3" t="str">
        <f>TEXT(NIgerian_Fintech[[#This Row],[TransactionDate]], "MMMM")</f>
        <v>October</v>
      </c>
      <c r="L5890" s="3" t="str">
        <f>TEXT(NIgerian_Fintech[[#This Row],[TransactionDate]], "MM")</f>
        <v>10</v>
      </c>
      <c r="M5890" s="3" t="str">
        <f>TEXT(NIgerian_Fintech[[#This Row],[TransactionDate]], "tttt")</f>
        <v>Saturday</v>
      </c>
      <c r="N5890" s="2" t="s">
        <v>16</v>
      </c>
    </row>
    <row r="5891" spans="1:14" ht="14.5" x14ac:dyDescent="0.35">
      <c r="A5891" s="2" t="s">
        <v>11812</v>
      </c>
      <c r="B5891" s="2" t="s">
        <v>11813</v>
      </c>
      <c r="C5891" s="2">
        <v>56</v>
      </c>
      <c r="D5891" s="2" t="s">
        <v>12</v>
      </c>
      <c r="E5891" s="2" t="s">
        <v>29</v>
      </c>
      <c r="F5891" s="2" t="s">
        <v>49</v>
      </c>
      <c r="G5891" s="2" t="s">
        <v>26</v>
      </c>
      <c r="H5891" s="7">
        <v>2637.99</v>
      </c>
      <c r="I5891" s="3">
        <v>44966</v>
      </c>
      <c r="J5891" s="3" t="str">
        <f>TEXT(NIgerian_Fintech[[#This Row],[TransactionDate]], "JJJJ")</f>
        <v>2023</v>
      </c>
      <c r="K5891" s="3" t="str">
        <f>TEXT(NIgerian_Fintech[[#This Row],[TransactionDate]], "MMMM")</f>
        <v>February</v>
      </c>
      <c r="L5891" s="3" t="str">
        <f>TEXT(NIgerian_Fintech[[#This Row],[TransactionDate]], "MM")</f>
        <v>02</v>
      </c>
      <c r="M5891" s="3" t="str">
        <f>TEXT(NIgerian_Fintech[[#This Row],[TransactionDate]], "tttt")</f>
        <v>Thursday</v>
      </c>
      <c r="N5891" s="2" t="s">
        <v>16</v>
      </c>
    </row>
    <row r="5892" spans="1:14" ht="14.5" x14ac:dyDescent="0.35">
      <c r="A5892" s="2" t="s">
        <v>11814</v>
      </c>
      <c r="B5892" s="2" t="s">
        <v>11815</v>
      </c>
      <c r="C5892" s="2">
        <v>48</v>
      </c>
      <c r="D5892" s="2" t="s">
        <v>39</v>
      </c>
      <c r="E5892" s="2" t="s">
        <v>74</v>
      </c>
      <c r="F5892" s="2" t="s">
        <v>55</v>
      </c>
      <c r="G5892" s="2" t="s">
        <v>30</v>
      </c>
      <c r="H5892" s="7">
        <v>16859.580000000002</v>
      </c>
      <c r="I5892" s="3">
        <v>45072</v>
      </c>
      <c r="J5892" s="3" t="str">
        <f>TEXT(NIgerian_Fintech[[#This Row],[TransactionDate]], "JJJJ")</f>
        <v>2023</v>
      </c>
      <c r="K5892" s="3" t="str">
        <f>TEXT(NIgerian_Fintech[[#This Row],[TransactionDate]], "MMMM")</f>
        <v>May</v>
      </c>
      <c r="L5892" s="3" t="str">
        <f>TEXT(NIgerian_Fintech[[#This Row],[TransactionDate]], "MM")</f>
        <v>05</v>
      </c>
      <c r="M5892" s="3" t="str">
        <f>TEXT(NIgerian_Fintech[[#This Row],[TransactionDate]], "tttt")</f>
        <v>Friday</v>
      </c>
      <c r="N5892" s="2" t="s">
        <v>21</v>
      </c>
    </row>
    <row r="5893" spans="1:14" ht="14.5" x14ac:dyDescent="0.35">
      <c r="A5893" s="2" t="s">
        <v>11816</v>
      </c>
      <c r="B5893" s="2" t="s">
        <v>11817</v>
      </c>
      <c r="C5893" s="2">
        <v>60</v>
      </c>
      <c r="D5893" s="2" t="s">
        <v>12</v>
      </c>
      <c r="E5893" s="2" t="s">
        <v>52</v>
      </c>
      <c r="F5893" s="2" t="s">
        <v>25</v>
      </c>
      <c r="G5893" s="2" t="s">
        <v>20</v>
      </c>
      <c r="H5893" s="7">
        <v>2506.2600000000002</v>
      </c>
      <c r="I5893" s="3">
        <v>45292</v>
      </c>
      <c r="J5893" s="3" t="str">
        <f>TEXT(NIgerian_Fintech[[#This Row],[TransactionDate]], "JJJJ")</f>
        <v>2024</v>
      </c>
      <c r="K5893" s="3" t="str">
        <f>TEXT(NIgerian_Fintech[[#This Row],[TransactionDate]], "MMMM")</f>
        <v>January</v>
      </c>
      <c r="L5893" s="3" t="str">
        <f>TEXT(NIgerian_Fintech[[#This Row],[TransactionDate]], "MM")</f>
        <v>01</v>
      </c>
      <c r="M5893" s="3" t="str">
        <f>TEXT(NIgerian_Fintech[[#This Row],[TransactionDate]], "tttt")</f>
        <v>Monday</v>
      </c>
      <c r="N5893" s="2" t="s">
        <v>16</v>
      </c>
    </row>
    <row r="5894" spans="1:14" ht="14.5" x14ac:dyDescent="0.35">
      <c r="A5894" s="2" t="s">
        <v>11818</v>
      </c>
      <c r="B5894" s="2" t="s">
        <v>11819</v>
      </c>
      <c r="C5894" s="2">
        <v>41</v>
      </c>
      <c r="D5894" s="2" t="s">
        <v>12</v>
      </c>
      <c r="E5894" s="2" t="s">
        <v>74</v>
      </c>
      <c r="F5894" s="2" t="s">
        <v>49</v>
      </c>
      <c r="G5894" s="2" t="s">
        <v>36</v>
      </c>
      <c r="H5894" s="7">
        <v>27276.799999999999</v>
      </c>
      <c r="I5894" s="3">
        <v>45536</v>
      </c>
      <c r="J5894" s="3" t="str">
        <f>TEXT(NIgerian_Fintech[[#This Row],[TransactionDate]], "JJJJ")</f>
        <v>2024</v>
      </c>
      <c r="K5894" s="3" t="str">
        <f>TEXT(NIgerian_Fintech[[#This Row],[TransactionDate]], "MMMM")</f>
        <v>September</v>
      </c>
      <c r="L5894" s="3" t="str">
        <f>TEXT(NIgerian_Fintech[[#This Row],[TransactionDate]], "MM")</f>
        <v>09</v>
      </c>
      <c r="M5894" s="3" t="str">
        <f>TEXT(NIgerian_Fintech[[#This Row],[TransactionDate]], "tttt")</f>
        <v>Sunday</v>
      </c>
      <c r="N5894" s="2" t="s">
        <v>16</v>
      </c>
    </row>
    <row r="5895" spans="1:14" ht="14.5" x14ac:dyDescent="0.35">
      <c r="A5895" s="2" t="s">
        <v>11820</v>
      </c>
      <c r="B5895" s="2" t="s">
        <v>11821</v>
      </c>
      <c r="C5895" s="2">
        <v>18</v>
      </c>
      <c r="D5895" s="2" t="s">
        <v>39</v>
      </c>
      <c r="E5895" s="2" t="s">
        <v>24</v>
      </c>
      <c r="F5895" s="2" t="s">
        <v>14</v>
      </c>
      <c r="G5895" s="2" t="s">
        <v>26</v>
      </c>
      <c r="H5895" s="7">
        <v>4004.38</v>
      </c>
      <c r="I5895" s="3">
        <v>45174</v>
      </c>
      <c r="J5895" s="3" t="str">
        <f>TEXT(NIgerian_Fintech[[#This Row],[TransactionDate]], "JJJJ")</f>
        <v>2023</v>
      </c>
      <c r="K5895" s="3" t="str">
        <f>TEXT(NIgerian_Fintech[[#This Row],[TransactionDate]], "MMMM")</f>
        <v>September</v>
      </c>
      <c r="L5895" s="3" t="str">
        <f>TEXT(NIgerian_Fintech[[#This Row],[TransactionDate]], "MM")</f>
        <v>09</v>
      </c>
      <c r="M5895" s="3" t="str">
        <f>TEXT(NIgerian_Fintech[[#This Row],[TransactionDate]], "tttt")</f>
        <v>Tuesday</v>
      </c>
      <c r="N5895" s="2" t="s">
        <v>16</v>
      </c>
    </row>
    <row r="5896" spans="1:14" ht="14.5" x14ac:dyDescent="0.35">
      <c r="A5896" s="2" t="s">
        <v>11822</v>
      </c>
      <c r="B5896" s="2" t="s">
        <v>11823</v>
      </c>
      <c r="C5896" s="2">
        <v>28</v>
      </c>
      <c r="D5896" s="2" t="s">
        <v>39</v>
      </c>
      <c r="E5896" s="2" t="s">
        <v>29</v>
      </c>
      <c r="F5896" s="2" t="s">
        <v>55</v>
      </c>
      <c r="G5896" s="2" t="s">
        <v>20</v>
      </c>
      <c r="H5896" s="7">
        <v>1885.46</v>
      </c>
      <c r="I5896" s="3">
        <v>44938</v>
      </c>
      <c r="J5896" s="3" t="str">
        <f>TEXT(NIgerian_Fintech[[#This Row],[TransactionDate]], "JJJJ")</f>
        <v>2023</v>
      </c>
      <c r="K5896" s="3" t="str">
        <f>TEXT(NIgerian_Fintech[[#This Row],[TransactionDate]], "MMMM")</f>
        <v>January</v>
      </c>
      <c r="L5896" s="3" t="str">
        <f>TEXT(NIgerian_Fintech[[#This Row],[TransactionDate]], "MM")</f>
        <v>01</v>
      </c>
      <c r="M5896" s="3" t="str">
        <f>TEXT(NIgerian_Fintech[[#This Row],[TransactionDate]], "tttt")</f>
        <v>Thursday</v>
      </c>
      <c r="N5896" s="2" t="s">
        <v>16</v>
      </c>
    </row>
    <row r="5897" spans="1:14" ht="14.5" x14ac:dyDescent="0.35">
      <c r="A5897" s="2" t="s">
        <v>11824</v>
      </c>
      <c r="B5897" s="2" t="s">
        <v>11825</v>
      </c>
      <c r="C5897" s="2">
        <v>38</v>
      </c>
      <c r="D5897" s="2" t="s">
        <v>12</v>
      </c>
      <c r="E5897" s="2" t="s">
        <v>29</v>
      </c>
      <c r="F5897" s="2" t="s">
        <v>19</v>
      </c>
      <c r="G5897" s="2" t="s">
        <v>30</v>
      </c>
      <c r="H5897" s="7">
        <v>1603.67</v>
      </c>
      <c r="I5897" s="3">
        <v>45462</v>
      </c>
      <c r="J5897" s="3" t="str">
        <f>TEXT(NIgerian_Fintech[[#This Row],[TransactionDate]], "JJJJ")</f>
        <v>2024</v>
      </c>
      <c r="K5897" s="3" t="str">
        <f>TEXT(NIgerian_Fintech[[#This Row],[TransactionDate]], "MMMM")</f>
        <v>June</v>
      </c>
      <c r="L5897" s="3" t="str">
        <f>TEXT(NIgerian_Fintech[[#This Row],[TransactionDate]], "MM")</f>
        <v>06</v>
      </c>
      <c r="M5897" s="3" t="str">
        <f>TEXT(NIgerian_Fintech[[#This Row],[TransactionDate]], "tttt")</f>
        <v>Wednesday</v>
      </c>
      <c r="N5897" s="2" t="s">
        <v>16</v>
      </c>
    </row>
    <row r="5898" spans="1:14" ht="14.5" x14ac:dyDescent="0.35">
      <c r="A5898" s="2" t="s">
        <v>11826</v>
      </c>
      <c r="B5898" s="2" t="s">
        <v>11827</v>
      </c>
      <c r="C5898" s="2">
        <v>21</v>
      </c>
      <c r="D5898" s="2" t="s">
        <v>39</v>
      </c>
      <c r="E5898" s="2" t="s">
        <v>29</v>
      </c>
      <c r="F5898" s="2" t="s">
        <v>14</v>
      </c>
      <c r="G5898" s="2" t="s">
        <v>15</v>
      </c>
      <c r="H5898" s="7">
        <v>2073.59</v>
      </c>
      <c r="I5898" s="3">
        <v>45436</v>
      </c>
      <c r="J5898" s="3" t="str">
        <f>TEXT(NIgerian_Fintech[[#This Row],[TransactionDate]], "JJJJ")</f>
        <v>2024</v>
      </c>
      <c r="K5898" s="3" t="str">
        <f>TEXT(NIgerian_Fintech[[#This Row],[TransactionDate]], "MMMM")</f>
        <v>May</v>
      </c>
      <c r="L5898" s="3" t="str">
        <f>TEXT(NIgerian_Fintech[[#This Row],[TransactionDate]], "MM")</f>
        <v>05</v>
      </c>
      <c r="M5898" s="3" t="str">
        <f>TEXT(NIgerian_Fintech[[#This Row],[TransactionDate]], "tttt")</f>
        <v>Friday</v>
      </c>
      <c r="N5898" s="2" t="s">
        <v>16</v>
      </c>
    </row>
    <row r="5899" spans="1:14" ht="14.5" x14ac:dyDescent="0.35">
      <c r="A5899" s="2" t="s">
        <v>11828</v>
      </c>
      <c r="B5899" s="2" t="s">
        <v>11829</v>
      </c>
      <c r="C5899" s="2">
        <v>24</v>
      </c>
      <c r="D5899" s="2" t="s">
        <v>12</v>
      </c>
      <c r="E5899" s="2" t="s">
        <v>93</v>
      </c>
      <c r="F5899" s="2" t="s">
        <v>14</v>
      </c>
      <c r="G5899" s="2" t="s">
        <v>20</v>
      </c>
      <c r="H5899" s="7">
        <v>5933.75</v>
      </c>
      <c r="I5899" s="3">
        <v>45171</v>
      </c>
      <c r="J5899" s="3" t="str">
        <f>TEXT(NIgerian_Fintech[[#This Row],[TransactionDate]], "JJJJ")</f>
        <v>2023</v>
      </c>
      <c r="K5899" s="3" t="str">
        <f>TEXT(NIgerian_Fintech[[#This Row],[TransactionDate]], "MMMM")</f>
        <v>September</v>
      </c>
      <c r="L5899" s="3" t="str">
        <f>TEXT(NIgerian_Fintech[[#This Row],[TransactionDate]], "MM")</f>
        <v>09</v>
      </c>
      <c r="M5899" s="3" t="str">
        <f>TEXT(NIgerian_Fintech[[#This Row],[TransactionDate]], "tttt")</f>
        <v>Saturday</v>
      </c>
      <c r="N5899" s="2" t="s">
        <v>16</v>
      </c>
    </row>
    <row r="5900" spans="1:14" ht="14.5" x14ac:dyDescent="0.35">
      <c r="A5900" s="2" t="s">
        <v>11830</v>
      </c>
      <c r="B5900" s="2" t="s">
        <v>11831</v>
      </c>
      <c r="C5900" s="2">
        <v>43</v>
      </c>
      <c r="D5900" s="2" t="s">
        <v>39</v>
      </c>
      <c r="E5900" s="2" t="s">
        <v>52</v>
      </c>
      <c r="F5900" s="2" t="s">
        <v>49</v>
      </c>
      <c r="G5900" s="2" t="s">
        <v>15</v>
      </c>
      <c r="H5900" s="7">
        <v>7384.57</v>
      </c>
      <c r="I5900" s="3">
        <v>45097</v>
      </c>
      <c r="J5900" s="3" t="str">
        <f>TEXT(NIgerian_Fintech[[#This Row],[TransactionDate]], "JJJJ")</f>
        <v>2023</v>
      </c>
      <c r="K5900" s="3" t="str">
        <f>TEXT(NIgerian_Fintech[[#This Row],[TransactionDate]], "MMMM")</f>
        <v>June</v>
      </c>
      <c r="L5900" s="3" t="str">
        <f>TEXT(NIgerian_Fintech[[#This Row],[TransactionDate]], "MM")</f>
        <v>06</v>
      </c>
      <c r="M5900" s="3" t="str">
        <f>TEXT(NIgerian_Fintech[[#This Row],[TransactionDate]], "tttt")</f>
        <v>Tuesday</v>
      </c>
      <c r="N5900" s="2" t="s">
        <v>16</v>
      </c>
    </row>
    <row r="5901" spans="1:14" ht="14.5" x14ac:dyDescent="0.35">
      <c r="A5901" s="2" t="s">
        <v>11832</v>
      </c>
      <c r="B5901" s="2" t="s">
        <v>11833</v>
      </c>
      <c r="C5901" s="2">
        <v>64</v>
      </c>
      <c r="D5901" s="2" t="s">
        <v>39</v>
      </c>
      <c r="E5901" s="2" t="s">
        <v>74</v>
      </c>
      <c r="F5901" s="2" t="s">
        <v>35</v>
      </c>
      <c r="G5901" s="2" t="s">
        <v>15</v>
      </c>
      <c r="H5901" s="7">
        <v>24509.21</v>
      </c>
      <c r="I5901" s="3">
        <v>44958</v>
      </c>
      <c r="J5901" s="3" t="str">
        <f>TEXT(NIgerian_Fintech[[#This Row],[TransactionDate]], "JJJJ")</f>
        <v>2023</v>
      </c>
      <c r="K5901" s="3" t="str">
        <f>TEXT(NIgerian_Fintech[[#This Row],[TransactionDate]], "MMMM")</f>
        <v>February</v>
      </c>
      <c r="L5901" s="3" t="str">
        <f>TEXT(NIgerian_Fintech[[#This Row],[TransactionDate]], "MM")</f>
        <v>02</v>
      </c>
      <c r="M5901" s="3" t="str">
        <f>TEXT(NIgerian_Fintech[[#This Row],[TransactionDate]], "tttt")</f>
        <v>Wednesday</v>
      </c>
      <c r="N5901" s="2" t="s">
        <v>16</v>
      </c>
    </row>
    <row r="5902" spans="1:14" ht="14.5" x14ac:dyDescent="0.35">
      <c r="A5902" s="2" t="s">
        <v>11834</v>
      </c>
      <c r="B5902" s="2" t="s">
        <v>11835</v>
      </c>
      <c r="C5902" s="2">
        <v>29</v>
      </c>
      <c r="D5902" s="2" t="s">
        <v>12</v>
      </c>
      <c r="E5902" s="2" t="s">
        <v>74</v>
      </c>
      <c r="F5902" s="2" t="s">
        <v>14</v>
      </c>
      <c r="G5902" s="2" t="s">
        <v>26</v>
      </c>
      <c r="H5902" s="7">
        <v>4796.74</v>
      </c>
      <c r="I5902" s="3">
        <v>45552</v>
      </c>
      <c r="J5902" s="3" t="str">
        <f>TEXT(NIgerian_Fintech[[#This Row],[TransactionDate]], "JJJJ")</f>
        <v>2024</v>
      </c>
      <c r="K5902" s="3" t="str">
        <f>TEXT(NIgerian_Fintech[[#This Row],[TransactionDate]], "MMMM")</f>
        <v>September</v>
      </c>
      <c r="L5902" s="3" t="str">
        <f>TEXT(NIgerian_Fintech[[#This Row],[TransactionDate]], "MM")</f>
        <v>09</v>
      </c>
      <c r="M5902" s="3" t="str">
        <f>TEXT(NIgerian_Fintech[[#This Row],[TransactionDate]], "tttt")</f>
        <v>Tuesday</v>
      </c>
      <c r="N5902" s="2" t="s">
        <v>16</v>
      </c>
    </row>
    <row r="5903" spans="1:14" ht="14.5" x14ac:dyDescent="0.35">
      <c r="A5903" s="2" t="s">
        <v>11836</v>
      </c>
      <c r="B5903" s="2" t="s">
        <v>11837</v>
      </c>
      <c r="C5903" s="2">
        <v>48</v>
      </c>
      <c r="D5903" s="2" t="s">
        <v>12</v>
      </c>
      <c r="E5903" s="2" t="s">
        <v>24</v>
      </c>
      <c r="F5903" s="2" t="s">
        <v>55</v>
      </c>
      <c r="G5903" s="2" t="s">
        <v>36</v>
      </c>
      <c r="H5903" s="7">
        <v>2452.39</v>
      </c>
      <c r="I5903" s="3">
        <v>45647</v>
      </c>
      <c r="J5903" s="3" t="str">
        <f>TEXT(NIgerian_Fintech[[#This Row],[TransactionDate]], "JJJJ")</f>
        <v>2024</v>
      </c>
      <c r="K5903" s="3" t="str">
        <f>TEXT(NIgerian_Fintech[[#This Row],[TransactionDate]], "MMMM")</f>
        <v>December</v>
      </c>
      <c r="L5903" s="3" t="str">
        <f>TEXT(NIgerian_Fintech[[#This Row],[TransactionDate]], "MM")</f>
        <v>12</v>
      </c>
      <c r="M5903" s="3" t="str">
        <f>TEXT(NIgerian_Fintech[[#This Row],[TransactionDate]], "tttt")</f>
        <v>Saturday</v>
      </c>
      <c r="N5903" s="2" t="s">
        <v>16</v>
      </c>
    </row>
    <row r="5904" spans="1:14" ht="14.5" x14ac:dyDescent="0.35">
      <c r="A5904" s="2" t="s">
        <v>11838</v>
      </c>
      <c r="B5904" s="2" t="s">
        <v>11839</v>
      </c>
      <c r="C5904" s="2">
        <v>34</v>
      </c>
      <c r="D5904" s="2" t="s">
        <v>39</v>
      </c>
      <c r="E5904" s="2" t="s">
        <v>13</v>
      </c>
      <c r="F5904" s="2" t="s">
        <v>19</v>
      </c>
      <c r="G5904" s="2" t="s">
        <v>30</v>
      </c>
      <c r="H5904" s="7">
        <v>13618.79</v>
      </c>
      <c r="I5904" s="3">
        <v>45355</v>
      </c>
      <c r="J5904" s="3" t="str">
        <f>TEXT(NIgerian_Fintech[[#This Row],[TransactionDate]], "JJJJ")</f>
        <v>2024</v>
      </c>
      <c r="K5904" s="3" t="str">
        <f>TEXT(NIgerian_Fintech[[#This Row],[TransactionDate]], "MMMM")</f>
        <v>March</v>
      </c>
      <c r="L5904" s="3" t="str">
        <f>TEXT(NIgerian_Fintech[[#This Row],[TransactionDate]], "MM")</f>
        <v>03</v>
      </c>
      <c r="M5904" s="3" t="str">
        <f>TEXT(NIgerian_Fintech[[#This Row],[TransactionDate]], "tttt")</f>
        <v>Monday</v>
      </c>
      <c r="N5904" s="2" t="s">
        <v>16</v>
      </c>
    </row>
    <row r="5905" spans="1:14" ht="14.5" x14ac:dyDescent="0.35">
      <c r="A5905" s="2" t="s">
        <v>11840</v>
      </c>
      <c r="B5905" s="2" t="s">
        <v>11841</v>
      </c>
      <c r="C5905" s="2">
        <v>50</v>
      </c>
      <c r="D5905" s="2" t="s">
        <v>39</v>
      </c>
      <c r="E5905" s="2" t="s">
        <v>74</v>
      </c>
      <c r="F5905" s="2" t="s">
        <v>25</v>
      </c>
      <c r="G5905" s="2" t="s">
        <v>30</v>
      </c>
      <c r="H5905" s="7">
        <v>1446.26</v>
      </c>
      <c r="I5905" s="3">
        <v>44961</v>
      </c>
      <c r="J5905" s="3" t="str">
        <f>TEXT(NIgerian_Fintech[[#This Row],[TransactionDate]], "JJJJ")</f>
        <v>2023</v>
      </c>
      <c r="K5905" s="3" t="str">
        <f>TEXT(NIgerian_Fintech[[#This Row],[TransactionDate]], "MMMM")</f>
        <v>February</v>
      </c>
      <c r="L5905" s="3" t="str">
        <f>TEXT(NIgerian_Fintech[[#This Row],[TransactionDate]], "MM")</f>
        <v>02</v>
      </c>
      <c r="M5905" s="3" t="str">
        <f>TEXT(NIgerian_Fintech[[#This Row],[TransactionDate]], "tttt")</f>
        <v>Saturday</v>
      </c>
      <c r="N5905" s="2" t="s">
        <v>16</v>
      </c>
    </row>
    <row r="5906" spans="1:14" ht="14.5" x14ac:dyDescent="0.35">
      <c r="A5906" s="2" t="s">
        <v>11842</v>
      </c>
      <c r="B5906" s="2" t="s">
        <v>11843</v>
      </c>
      <c r="C5906" s="2">
        <v>28</v>
      </c>
      <c r="D5906" s="2" t="s">
        <v>39</v>
      </c>
      <c r="E5906" s="2" t="s">
        <v>24</v>
      </c>
      <c r="F5906" s="2" t="s">
        <v>19</v>
      </c>
      <c r="G5906" s="2" t="s">
        <v>20</v>
      </c>
      <c r="H5906" s="7">
        <v>22282.51</v>
      </c>
      <c r="I5906" s="3">
        <v>45131</v>
      </c>
      <c r="J5906" s="3" t="str">
        <f>TEXT(NIgerian_Fintech[[#This Row],[TransactionDate]], "JJJJ")</f>
        <v>2023</v>
      </c>
      <c r="K5906" s="3" t="str">
        <f>TEXT(NIgerian_Fintech[[#This Row],[TransactionDate]], "MMMM")</f>
        <v>July</v>
      </c>
      <c r="L5906" s="3" t="str">
        <f>TEXT(NIgerian_Fintech[[#This Row],[TransactionDate]], "MM")</f>
        <v>07</v>
      </c>
      <c r="M5906" s="3" t="str">
        <f>TEXT(NIgerian_Fintech[[#This Row],[TransactionDate]], "tttt")</f>
        <v>Monday</v>
      </c>
      <c r="N5906" s="2" t="s">
        <v>16</v>
      </c>
    </row>
    <row r="5907" spans="1:14" ht="14.5" x14ac:dyDescent="0.35">
      <c r="A5907" s="2" t="s">
        <v>11844</v>
      </c>
      <c r="B5907" s="2" t="s">
        <v>11845</v>
      </c>
      <c r="C5907" s="2">
        <v>45</v>
      </c>
      <c r="D5907" s="2" t="s">
        <v>39</v>
      </c>
      <c r="E5907" s="2" t="s">
        <v>52</v>
      </c>
      <c r="F5907" s="2" t="s">
        <v>55</v>
      </c>
      <c r="G5907" s="2" t="s">
        <v>30</v>
      </c>
      <c r="H5907" s="7">
        <v>5266.16</v>
      </c>
      <c r="I5907" s="3">
        <v>45310</v>
      </c>
      <c r="J5907" s="3" t="str">
        <f>TEXT(NIgerian_Fintech[[#This Row],[TransactionDate]], "JJJJ")</f>
        <v>2024</v>
      </c>
      <c r="K5907" s="3" t="str">
        <f>TEXT(NIgerian_Fintech[[#This Row],[TransactionDate]], "MMMM")</f>
        <v>January</v>
      </c>
      <c r="L5907" s="3" t="str">
        <f>TEXT(NIgerian_Fintech[[#This Row],[TransactionDate]], "MM")</f>
        <v>01</v>
      </c>
      <c r="M5907" s="3" t="str">
        <f>TEXT(NIgerian_Fintech[[#This Row],[TransactionDate]], "tttt")</f>
        <v>Friday</v>
      </c>
      <c r="N5907" s="2" t="s">
        <v>69</v>
      </c>
    </row>
    <row r="5908" spans="1:14" ht="14.5" x14ac:dyDescent="0.35">
      <c r="A5908" s="2" t="s">
        <v>11846</v>
      </c>
      <c r="B5908" s="2" t="s">
        <v>11847</v>
      </c>
      <c r="C5908" s="2">
        <v>49</v>
      </c>
      <c r="D5908" s="2" t="s">
        <v>39</v>
      </c>
      <c r="E5908" s="2" t="s">
        <v>93</v>
      </c>
      <c r="F5908" s="2" t="s">
        <v>49</v>
      </c>
      <c r="G5908" s="2" t="s">
        <v>26</v>
      </c>
      <c r="H5908" s="7">
        <v>9515.07</v>
      </c>
      <c r="I5908" s="3">
        <v>45192</v>
      </c>
      <c r="J5908" s="3" t="str">
        <f>TEXT(NIgerian_Fintech[[#This Row],[TransactionDate]], "JJJJ")</f>
        <v>2023</v>
      </c>
      <c r="K5908" s="3" t="str">
        <f>TEXT(NIgerian_Fintech[[#This Row],[TransactionDate]], "MMMM")</f>
        <v>September</v>
      </c>
      <c r="L5908" s="3" t="str">
        <f>TEXT(NIgerian_Fintech[[#This Row],[TransactionDate]], "MM")</f>
        <v>09</v>
      </c>
      <c r="M5908" s="3" t="str">
        <f>TEXT(NIgerian_Fintech[[#This Row],[TransactionDate]], "tttt")</f>
        <v>Saturday</v>
      </c>
      <c r="N5908" s="2" t="s">
        <v>21</v>
      </c>
    </row>
    <row r="5909" spans="1:14" ht="14.5" x14ac:dyDescent="0.35">
      <c r="A5909" s="2" t="s">
        <v>11848</v>
      </c>
      <c r="B5909" s="2" t="s">
        <v>11849</v>
      </c>
      <c r="C5909" s="2">
        <v>18</v>
      </c>
      <c r="D5909" s="2" t="s">
        <v>12</v>
      </c>
      <c r="E5909" s="2" t="s">
        <v>13</v>
      </c>
      <c r="F5909" s="2" t="s">
        <v>55</v>
      </c>
      <c r="G5909" s="2" t="s">
        <v>30</v>
      </c>
      <c r="H5909" s="7">
        <v>2060.21</v>
      </c>
      <c r="I5909" s="3">
        <v>45503</v>
      </c>
      <c r="J5909" s="3" t="str">
        <f>TEXT(NIgerian_Fintech[[#This Row],[TransactionDate]], "JJJJ")</f>
        <v>2024</v>
      </c>
      <c r="K5909" s="3" t="str">
        <f>TEXT(NIgerian_Fintech[[#This Row],[TransactionDate]], "MMMM")</f>
        <v>July</v>
      </c>
      <c r="L5909" s="3" t="str">
        <f>TEXT(NIgerian_Fintech[[#This Row],[TransactionDate]], "MM")</f>
        <v>07</v>
      </c>
      <c r="M5909" s="3" t="str">
        <f>TEXT(NIgerian_Fintech[[#This Row],[TransactionDate]], "tttt")</f>
        <v>Tuesday</v>
      </c>
      <c r="N5909" s="2" t="s">
        <v>16</v>
      </c>
    </row>
    <row r="5910" spans="1:14" ht="14.5" x14ac:dyDescent="0.35">
      <c r="A5910" s="2" t="s">
        <v>11850</v>
      </c>
      <c r="B5910" s="2" t="s">
        <v>11851</v>
      </c>
      <c r="C5910" s="2">
        <v>64</v>
      </c>
      <c r="D5910" s="2" t="s">
        <v>39</v>
      </c>
      <c r="E5910" s="2" t="s">
        <v>24</v>
      </c>
      <c r="F5910" s="2" t="s">
        <v>35</v>
      </c>
      <c r="G5910" s="2" t="s">
        <v>20</v>
      </c>
      <c r="H5910" s="7">
        <v>1572.73</v>
      </c>
      <c r="I5910" s="3">
        <v>45369</v>
      </c>
      <c r="J5910" s="3" t="str">
        <f>TEXT(NIgerian_Fintech[[#This Row],[TransactionDate]], "JJJJ")</f>
        <v>2024</v>
      </c>
      <c r="K5910" s="3" t="str">
        <f>TEXT(NIgerian_Fintech[[#This Row],[TransactionDate]], "MMMM")</f>
        <v>March</v>
      </c>
      <c r="L5910" s="3" t="str">
        <f>TEXT(NIgerian_Fintech[[#This Row],[TransactionDate]], "MM")</f>
        <v>03</v>
      </c>
      <c r="M5910" s="3" t="str">
        <f>TEXT(NIgerian_Fintech[[#This Row],[TransactionDate]], "tttt")</f>
        <v>Monday</v>
      </c>
      <c r="N5910" s="2" t="s">
        <v>16</v>
      </c>
    </row>
    <row r="5911" spans="1:14" ht="14.5" x14ac:dyDescent="0.35">
      <c r="A5911" s="2" t="s">
        <v>11852</v>
      </c>
      <c r="B5911" s="2" t="s">
        <v>11853</v>
      </c>
      <c r="C5911" s="2">
        <v>45</v>
      </c>
      <c r="D5911" s="2" t="s">
        <v>39</v>
      </c>
      <c r="E5911" s="2" t="s">
        <v>74</v>
      </c>
      <c r="F5911" s="2" t="s">
        <v>35</v>
      </c>
      <c r="G5911" s="2" t="s">
        <v>30</v>
      </c>
      <c r="H5911" s="7">
        <v>16036.52</v>
      </c>
      <c r="I5911" s="3">
        <v>45536</v>
      </c>
      <c r="J5911" s="3" t="str">
        <f>TEXT(NIgerian_Fintech[[#This Row],[TransactionDate]], "JJJJ")</f>
        <v>2024</v>
      </c>
      <c r="K5911" s="3" t="str">
        <f>TEXT(NIgerian_Fintech[[#This Row],[TransactionDate]], "MMMM")</f>
        <v>September</v>
      </c>
      <c r="L5911" s="3" t="str">
        <f>TEXT(NIgerian_Fintech[[#This Row],[TransactionDate]], "MM")</f>
        <v>09</v>
      </c>
      <c r="M5911" s="3" t="str">
        <f>TEXT(NIgerian_Fintech[[#This Row],[TransactionDate]], "tttt")</f>
        <v>Sunday</v>
      </c>
      <c r="N5911" s="2" t="s">
        <v>16</v>
      </c>
    </row>
    <row r="5912" spans="1:14" ht="14.5" x14ac:dyDescent="0.35">
      <c r="A5912" s="2" t="s">
        <v>11854</v>
      </c>
      <c r="B5912" s="2" t="s">
        <v>11855</v>
      </c>
      <c r="C5912" s="2">
        <v>59</v>
      </c>
      <c r="D5912" s="2" t="s">
        <v>12</v>
      </c>
      <c r="E5912" s="2" t="s">
        <v>13</v>
      </c>
      <c r="F5912" s="2" t="s">
        <v>35</v>
      </c>
      <c r="G5912" s="2" t="s">
        <v>36</v>
      </c>
      <c r="H5912" s="7">
        <v>5615.97</v>
      </c>
      <c r="I5912" s="3">
        <v>45623</v>
      </c>
      <c r="J5912" s="3" t="str">
        <f>TEXT(NIgerian_Fintech[[#This Row],[TransactionDate]], "JJJJ")</f>
        <v>2024</v>
      </c>
      <c r="K5912" s="3" t="str">
        <f>TEXT(NIgerian_Fintech[[#This Row],[TransactionDate]], "MMMM")</f>
        <v>November</v>
      </c>
      <c r="L5912" s="3" t="str">
        <f>TEXT(NIgerian_Fintech[[#This Row],[TransactionDate]], "MM")</f>
        <v>11</v>
      </c>
      <c r="M5912" s="3" t="str">
        <f>TEXT(NIgerian_Fintech[[#This Row],[TransactionDate]], "tttt")</f>
        <v>Wednesday</v>
      </c>
      <c r="N5912" s="2" t="s">
        <v>16</v>
      </c>
    </row>
    <row r="5913" spans="1:14" ht="14.5" x14ac:dyDescent="0.35">
      <c r="A5913" s="2" t="s">
        <v>11856</v>
      </c>
      <c r="B5913" s="2" t="s">
        <v>11857</v>
      </c>
      <c r="C5913" s="2">
        <v>24</v>
      </c>
      <c r="D5913" s="2" t="s">
        <v>12</v>
      </c>
      <c r="E5913" s="2" t="s">
        <v>64</v>
      </c>
      <c r="F5913" s="2" t="s">
        <v>14</v>
      </c>
      <c r="G5913" s="2" t="s">
        <v>15</v>
      </c>
      <c r="H5913" s="7">
        <v>43232.15</v>
      </c>
      <c r="I5913" s="3">
        <v>45411</v>
      </c>
      <c r="J5913" s="3" t="str">
        <f>TEXT(NIgerian_Fintech[[#This Row],[TransactionDate]], "JJJJ")</f>
        <v>2024</v>
      </c>
      <c r="K5913" s="3" t="str">
        <f>TEXT(NIgerian_Fintech[[#This Row],[TransactionDate]], "MMMM")</f>
        <v>April</v>
      </c>
      <c r="L5913" s="3" t="str">
        <f>TEXT(NIgerian_Fintech[[#This Row],[TransactionDate]], "MM")</f>
        <v>04</v>
      </c>
      <c r="M5913" s="3" t="str">
        <f>TEXT(NIgerian_Fintech[[#This Row],[TransactionDate]], "tttt")</f>
        <v>Monday</v>
      </c>
      <c r="N5913" s="2" t="s">
        <v>16</v>
      </c>
    </row>
    <row r="5914" spans="1:14" ht="14.5" x14ac:dyDescent="0.35">
      <c r="A5914" s="2" t="s">
        <v>11858</v>
      </c>
      <c r="B5914" s="2" t="s">
        <v>11859</v>
      </c>
      <c r="C5914" s="2">
        <v>19</v>
      </c>
      <c r="D5914" s="2" t="s">
        <v>12</v>
      </c>
      <c r="E5914" s="2" t="s">
        <v>13</v>
      </c>
      <c r="F5914" s="2" t="s">
        <v>49</v>
      </c>
      <c r="G5914" s="2" t="s">
        <v>15</v>
      </c>
      <c r="H5914" s="7">
        <v>7429.64</v>
      </c>
      <c r="I5914" s="3">
        <v>45396</v>
      </c>
      <c r="J5914" s="3" t="str">
        <f>TEXT(NIgerian_Fintech[[#This Row],[TransactionDate]], "JJJJ")</f>
        <v>2024</v>
      </c>
      <c r="K5914" s="3" t="str">
        <f>TEXT(NIgerian_Fintech[[#This Row],[TransactionDate]], "MMMM")</f>
        <v>April</v>
      </c>
      <c r="L5914" s="3" t="str">
        <f>TEXT(NIgerian_Fintech[[#This Row],[TransactionDate]], "MM")</f>
        <v>04</v>
      </c>
      <c r="M5914" s="3" t="str">
        <f>TEXT(NIgerian_Fintech[[#This Row],[TransactionDate]], "tttt")</f>
        <v>Sunday</v>
      </c>
      <c r="N5914" s="2" t="s">
        <v>16</v>
      </c>
    </row>
    <row r="5915" spans="1:14" ht="14.5" x14ac:dyDescent="0.35">
      <c r="A5915" s="2" t="s">
        <v>11860</v>
      </c>
      <c r="B5915" s="2" t="s">
        <v>11861</v>
      </c>
      <c r="C5915" s="2">
        <v>59</v>
      </c>
      <c r="D5915" s="2" t="s">
        <v>39</v>
      </c>
      <c r="E5915" s="2" t="s">
        <v>29</v>
      </c>
      <c r="F5915" s="2" t="s">
        <v>35</v>
      </c>
      <c r="G5915" s="2" t="s">
        <v>15</v>
      </c>
      <c r="H5915" s="7">
        <v>18685.509999999998</v>
      </c>
      <c r="I5915" s="3">
        <v>45192</v>
      </c>
      <c r="J5915" s="3" t="str">
        <f>TEXT(NIgerian_Fintech[[#This Row],[TransactionDate]], "JJJJ")</f>
        <v>2023</v>
      </c>
      <c r="K5915" s="3" t="str">
        <f>TEXT(NIgerian_Fintech[[#This Row],[TransactionDate]], "MMMM")</f>
        <v>September</v>
      </c>
      <c r="L5915" s="3" t="str">
        <f>TEXT(NIgerian_Fintech[[#This Row],[TransactionDate]], "MM")</f>
        <v>09</v>
      </c>
      <c r="M5915" s="3" t="str">
        <f>TEXT(NIgerian_Fintech[[#This Row],[TransactionDate]], "tttt")</f>
        <v>Saturday</v>
      </c>
      <c r="N5915" s="2" t="s">
        <v>21</v>
      </c>
    </row>
    <row r="5916" spans="1:14" ht="14.5" x14ac:dyDescent="0.35">
      <c r="A5916" s="2" t="s">
        <v>11862</v>
      </c>
      <c r="B5916" s="2" t="s">
        <v>11863</v>
      </c>
      <c r="C5916" s="2">
        <v>41</v>
      </c>
      <c r="D5916" s="2" t="s">
        <v>12</v>
      </c>
      <c r="E5916" s="2" t="s">
        <v>93</v>
      </c>
      <c r="F5916" s="2" t="s">
        <v>25</v>
      </c>
      <c r="G5916" s="2" t="s">
        <v>36</v>
      </c>
      <c r="H5916" s="7">
        <v>39102.089999999997</v>
      </c>
      <c r="I5916" s="3">
        <v>45035</v>
      </c>
      <c r="J5916" s="3" t="str">
        <f>TEXT(NIgerian_Fintech[[#This Row],[TransactionDate]], "JJJJ")</f>
        <v>2023</v>
      </c>
      <c r="K5916" s="3" t="str">
        <f>TEXT(NIgerian_Fintech[[#This Row],[TransactionDate]], "MMMM")</f>
        <v>April</v>
      </c>
      <c r="L5916" s="3" t="str">
        <f>TEXT(NIgerian_Fintech[[#This Row],[TransactionDate]], "MM")</f>
        <v>04</v>
      </c>
      <c r="M5916" s="3" t="str">
        <f>TEXT(NIgerian_Fintech[[#This Row],[TransactionDate]], "tttt")</f>
        <v>Wednesday</v>
      </c>
      <c r="N5916" s="2" t="s">
        <v>21</v>
      </c>
    </row>
    <row r="5917" spans="1:14" ht="14.5" x14ac:dyDescent="0.35">
      <c r="A5917" s="2" t="s">
        <v>11864</v>
      </c>
      <c r="B5917" s="2" t="s">
        <v>11865</v>
      </c>
      <c r="C5917" s="2">
        <v>21</v>
      </c>
      <c r="D5917" s="2" t="s">
        <v>12</v>
      </c>
      <c r="E5917" s="2" t="s">
        <v>29</v>
      </c>
      <c r="F5917" s="2" t="s">
        <v>25</v>
      </c>
      <c r="G5917" s="2" t="s">
        <v>26</v>
      </c>
      <c r="H5917" s="7">
        <v>3301.03</v>
      </c>
      <c r="I5917" s="3">
        <v>45415</v>
      </c>
      <c r="J5917" s="3" t="str">
        <f>TEXT(NIgerian_Fintech[[#This Row],[TransactionDate]], "JJJJ")</f>
        <v>2024</v>
      </c>
      <c r="K5917" s="3" t="str">
        <f>TEXT(NIgerian_Fintech[[#This Row],[TransactionDate]], "MMMM")</f>
        <v>May</v>
      </c>
      <c r="L5917" s="3" t="str">
        <f>TEXT(NIgerian_Fintech[[#This Row],[TransactionDate]], "MM")</f>
        <v>05</v>
      </c>
      <c r="M5917" s="3" t="str">
        <f>TEXT(NIgerian_Fintech[[#This Row],[TransactionDate]], "tttt")</f>
        <v>Friday</v>
      </c>
      <c r="N5917" s="2" t="s">
        <v>16</v>
      </c>
    </row>
    <row r="5918" spans="1:14" ht="14.5" x14ac:dyDescent="0.35">
      <c r="A5918" s="2" t="s">
        <v>11866</v>
      </c>
      <c r="B5918" s="2" t="s">
        <v>11867</v>
      </c>
      <c r="C5918" s="2">
        <v>61</v>
      </c>
      <c r="D5918" s="2" t="s">
        <v>12</v>
      </c>
      <c r="E5918" s="2" t="s">
        <v>64</v>
      </c>
      <c r="F5918" s="2" t="s">
        <v>55</v>
      </c>
      <c r="G5918" s="2" t="s">
        <v>20</v>
      </c>
      <c r="H5918" s="7">
        <v>16138.56</v>
      </c>
      <c r="I5918" s="3">
        <v>45104</v>
      </c>
      <c r="J5918" s="3" t="str">
        <f>TEXT(NIgerian_Fintech[[#This Row],[TransactionDate]], "JJJJ")</f>
        <v>2023</v>
      </c>
      <c r="K5918" s="3" t="str">
        <f>TEXT(NIgerian_Fintech[[#This Row],[TransactionDate]], "MMMM")</f>
        <v>June</v>
      </c>
      <c r="L5918" s="3" t="str">
        <f>TEXT(NIgerian_Fintech[[#This Row],[TransactionDate]], "MM")</f>
        <v>06</v>
      </c>
      <c r="M5918" s="3" t="str">
        <f>TEXT(NIgerian_Fintech[[#This Row],[TransactionDate]], "tttt")</f>
        <v>Tuesday</v>
      </c>
      <c r="N5918" s="2" t="s">
        <v>21</v>
      </c>
    </row>
    <row r="5919" spans="1:14" ht="14.5" x14ac:dyDescent="0.35">
      <c r="A5919" s="2" t="s">
        <v>11868</v>
      </c>
      <c r="B5919" s="2" t="s">
        <v>11869</v>
      </c>
      <c r="C5919" s="2">
        <v>36</v>
      </c>
      <c r="D5919" s="2" t="s">
        <v>12</v>
      </c>
      <c r="E5919" s="2" t="s">
        <v>29</v>
      </c>
      <c r="F5919" s="2" t="s">
        <v>35</v>
      </c>
      <c r="G5919" s="2" t="s">
        <v>36</v>
      </c>
      <c r="H5919" s="7">
        <v>222.52</v>
      </c>
      <c r="I5919" s="3">
        <v>45175</v>
      </c>
      <c r="J5919" s="3" t="str">
        <f>TEXT(NIgerian_Fintech[[#This Row],[TransactionDate]], "JJJJ")</f>
        <v>2023</v>
      </c>
      <c r="K5919" s="3" t="str">
        <f>TEXT(NIgerian_Fintech[[#This Row],[TransactionDate]], "MMMM")</f>
        <v>September</v>
      </c>
      <c r="L5919" s="3" t="str">
        <f>TEXT(NIgerian_Fintech[[#This Row],[TransactionDate]], "MM")</f>
        <v>09</v>
      </c>
      <c r="M5919" s="3" t="str">
        <f>TEXT(NIgerian_Fintech[[#This Row],[TransactionDate]], "tttt")</f>
        <v>Wednesday</v>
      </c>
      <c r="N5919" s="2" t="s">
        <v>16</v>
      </c>
    </row>
    <row r="5920" spans="1:14" ht="14.5" x14ac:dyDescent="0.35">
      <c r="A5920" s="2" t="s">
        <v>11870</v>
      </c>
      <c r="B5920" s="2" t="s">
        <v>11871</v>
      </c>
      <c r="C5920" s="2">
        <v>43</v>
      </c>
      <c r="D5920" s="2" t="s">
        <v>39</v>
      </c>
      <c r="E5920" s="2" t="s">
        <v>64</v>
      </c>
      <c r="F5920" s="2" t="s">
        <v>14</v>
      </c>
      <c r="G5920" s="2" t="s">
        <v>20</v>
      </c>
      <c r="H5920" s="7">
        <v>11386.66</v>
      </c>
      <c r="I5920" s="3">
        <v>44931</v>
      </c>
      <c r="J5920" s="3" t="str">
        <f>TEXT(NIgerian_Fintech[[#This Row],[TransactionDate]], "JJJJ")</f>
        <v>2023</v>
      </c>
      <c r="K5920" s="3" t="str">
        <f>TEXT(NIgerian_Fintech[[#This Row],[TransactionDate]], "MMMM")</f>
        <v>January</v>
      </c>
      <c r="L5920" s="3" t="str">
        <f>TEXT(NIgerian_Fintech[[#This Row],[TransactionDate]], "MM")</f>
        <v>01</v>
      </c>
      <c r="M5920" s="3" t="str">
        <f>TEXT(NIgerian_Fintech[[#This Row],[TransactionDate]], "tttt")</f>
        <v>Thursday</v>
      </c>
      <c r="N5920" s="2" t="s">
        <v>16</v>
      </c>
    </row>
    <row r="5921" spans="1:14" ht="14.5" x14ac:dyDescent="0.35">
      <c r="A5921" s="2" t="s">
        <v>11872</v>
      </c>
      <c r="B5921" s="2" t="s">
        <v>11873</v>
      </c>
      <c r="C5921" s="2">
        <v>28</v>
      </c>
      <c r="D5921" s="2" t="s">
        <v>39</v>
      </c>
      <c r="E5921" s="2" t="s">
        <v>13</v>
      </c>
      <c r="F5921" s="2" t="s">
        <v>25</v>
      </c>
      <c r="G5921" s="2" t="s">
        <v>26</v>
      </c>
      <c r="H5921" s="7">
        <v>13672.81</v>
      </c>
      <c r="I5921" s="3">
        <v>45083</v>
      </c>
      <c r="J5921" s="3" t="str">
        <f>TEXT(NIgerian_Fintech[[#This Row],[TransactionDate]], "JJJJ")</f>
        <v>2023</v>
      </c>
      <c r="K5921" s="3" t="str">
        <f>TEXT(NIgerian_Fintech[[#This Row],[TransactionDate]], "MMMM")</f>
        <v>June</v>
      </c>
      <c r="L5921" s="3" t="str">
        <f>TEXT(NIgerian_Fintech[[#This Row],[TransactionDate]], "MM")</f>
        <v>06</v>
      </c>
      <c r="M5921" s="3" t="str">
        <f>TEXT(NIgerian_Fintech[[#This Row],[TransactionDate]], "tttt")</f>
        <v>Tuesday</v>
      </c>
      <c r="N5921" s="2" t="s">
        <v>16</v>
      </c>
    </row>
    <row r="5922" spans="1:14" ht="14.5" x14ac:dyDescent="0.35">
      <c r="A5922" s="2" t="s">
        <v>11874</v>
      </c>
      <c r="B5922" s="2" t="s">
        <v>11875</v>
      </c>
      <c r="C5922" s="2">
        <v>57</v>
      </c>
      <c r="D5922" s="2" t="s">
        <v>39</v>
      </c>
      <c r="E5922" s="2" t="s">
        <v>52</v>
      </c>
      <c r="F5922" s="2" t="s">
        <v>19</v>
      </c>
      <c r="G5922" s="2" t="s">
        <v>36</v>
      </c>
      <c r="H5922" s="7">
        <v>6488.69</v>
      </c>
      <c r="I5922" s="3">
        <v>45156</v>
      </c>
      <c r="J5922" s="3" t="str">
        <f>TEXT(NIgerian_Fintech[[#This Row],[TransactionDate]], "JJJJ")</f>
        <v>2023</v>
      </c>
      <c r="K5922" s="3" t="str">
        <f>TEXT(NIgerian_Fintech[[#This Row],[TransactionDate]], "MMMM")</f>
        <v>August</v>
      </c>
      <c r="L5922" s="3" t="str">
        <f>TEXT(NIgerian_Fintech[[#This Row],[TransactionDate]], "MM")</f>
        <v>08</v>
      </c>
      <c r="M5922" s="3" t="str">
        <f>TEXT(NIgerian_Fintech[[#This Row],[TransactionDate]], "tttt")</f>
        <v>Friday</v>
      </c>
      <c r="N5922" s="2" t="s">
        <v>16</v>
      </c>
    </row>
    <row r="5923" spans="1:14" ht="14.5" x14ac:dyDescent="0.35">
      <c r="A5923" s="2" t="s">
        <v>11876</v>
      </c>
      <c r="B5923" s="2" t="s">
        <v>11877</v>
      </c>
      <c r="C5923" s="2">
        <v>60</v>
      </c>
      <c r="D5923" s="2" t="s">
        <v>12</v>
      </c>
      <c r="E5923" s="2" t="s">
        <v>93</v>
      </c>
      <c r="F5923" s="2" t="s">
        <v>49</v>
      </c>
      <c r="G5923" s="2" t="s">
        <v>30</v>
      </c>
      <c r="H5923" s="7">
        <v>1768.63</v>
      </c>
      <c r="I5923" s="3">
        <v>45554</v>
      </c>
      <c r="J5923" s="3" t="str">
        <f>TEXT(NIgerian_Fintech[[#This Row],[TransactionDate]], "JJJJ")</f>
        <v>2024</v>
      </c>
      <c r="K5923" s="3" t="str">
        <f>TEXT(NIgerian_Fintech[[#This Row],[TransactionDate]], "MMMM")</f>
        <v>September</v>
      </c>
      <c r="L5923" s="3" t="str">
        <f>TEXT(NIgerian_Fintech[[#This Row],[TransactionDate]], "MM")</f>
        <v>09</v>
      </c>
      <c r="M5923" s="3" t="str">
        <f>TEXT(NIgerian_Fintech[[#This Row],[TransactionDate]], "tttt")</f>
        <v>Thursday</v>
      </c>
      <c r="N5923" s="2" t="s">
        <v>16</v>
      </c>
    </row>
    <row r="5924" spans="1:14" ht="14.5" x14ac:dyDescent="0.35">
      <c r="A5924" s="2" t="s">
        <v>11878</v>
      </c>
      <c r="B5924" s="2" t="s">
        <v>11879</v>
      </c>
      <c r="C5924" s="2">
        <v>28</v>
      </c>
      <c r="D5924" s="2" t="s">
        <v>12</v>
      </c>
      <c r="E5924" s="2" t="s">
        <v>52</v>
      </c>
      <c r="F5924" s="2" t="s">
        <v>19</v>
      </c>
      <c r="G5924" s="2" t="s">
        <v>26</v>
      </c>
      <c r="H5924" s="7">
        <v>9589.91</v>
      </c>
      <c r="I5924" s="3">
        <v>45187</v>
      </c>
      <c r="J5924" s="3" t="str">
        <f>TEXT(NIgerian_Fintech[[#This Row],[TransactionDate]], "JJJJ")</f>
        <v>2023</v>
      </c>
      <c r="K5924" s="3" t="str">
        <f>TEXT(NIgerian_Fintech[[#This Row],[TransactionDate]], "MMMM")</f>
        <v>September</v>
      </c>
      <c r="L5924" s="3" t="str">
        <f>TEXT(NIgerian_Fintech[[#This Row],[TransactionDate]], "MM")</f>
        <v>09</v>
      </c>
      <c r="M5924" s="3" t="str">
        <f>TEXT(NIgerian_Fintech[[#This Row],[TransactionDate]], "tttt")</f>
        <v>Monday</v>
      </c>
      <c r="N5924" s="2" t="s">
        <v>69</v>
      </c>
    </row>
    <row r="5925" spans="1:14" ht="14.5" x14ac:dyDescent="0.35">
      <c r="A5925" s="2" t="s">
        <v>11880</v>
      </c>
      <c r="B5925" s="2" t="s">
        <v>11881</v>
      </c>
      <c r="C5925" s="2">
        <v>62</v>
      </c>
      <c r="D5925" s="2" t="s">
        <v>12</v>
      </c>
      <c r="E5925" s="2" t="s">
        <v>93</v>
      </c>
      <c r="F5925" s="2" t="s">
        <v>25</v>
      </c>
      <c r="G5925" s="2" t="s">
        <v>15</v>
      </c>
      <c r="H5925" s="7">
        <v>22781.72</v>
      </c>
      <c r="I5925" s="3">
        <v>45247</v>
      </c>
      <c r="J5925" s="3" t="str">
        <f>TEXT(NIgerian_Fintech[[#This Row],[TransactionDate]], "JJJJ")</f>
        <v>2023</v>
      </c>
      <c r="K5925" s="3" t="str">
        <f>TEXT(NIgerian_Fintech[[#This Row],[TransactionDate]], "MMMM")</f>
        <v>November</v>
      </c>
      <c r="L5925" s="3" t="str">
        <f>TEXT(NIgerian_Fintech[[#This Row],[TransactionDate]], "MM")</f>
        <v>11</v>
      </c>
      <c r="M5925" s="3" t="str">
        <f>TEXT(NIgerian_Fintech[[#This Row],[TransactionDate]], "tttt")</f>
        <v>Friday</v>
      </c>
      <c r="N5925" s="2" t="s">
        <v>16</v>
      </c>
    </row>
    <row r="5926" spans="1:14" ht="14.5" x14ac:dyDescent="0.35">
      <c r="A5926" s="2" t="s">
        <v>11882</v>
      </c>
      <c r="B5926" s="2" t="s">
        <v>11883</v>
      </c>
      <c r="C5926" s="2">
        <v>20</v>
      </c>
      <c r="D5926" s="2" t="s">
        <v>12</v>
      </c>
      <c r="E5926" s="2" t="s">
        <v>24</v>
      </c>
      <c r="F5926" s="2" t="s">
        <v>25</v>
      </c>
      <c r="G5926" s="2" t="s">
        <v>36</v>
      </c>
      <c r="H5926" s="7">
        <v>26782.86</v>
      </c>
      <c r="I5926" s="3">
        <v>45053</v>
      </c>
      <c r="J5926" s="3" t="str">
        <f>TEXT(NIgerian_Fintech[[#This Row],[TransactionDate]], "JJJJ")</f>
        <v>2023</v>
      </c>
      <c r="K5926" s="3" t="str">
        <f>TEXT(NIgerian_Fintech[[#This Row],[TransactionDate]], "MMMM")</f>
        <v>May</v>
      </c>
      <c r="L5926" s="3" t="str">
        <f>TEXT(NIgerian_Fintech[[#This Row],[TransactionDate]], "MM")</f>
        <v>05</v>
      </c>
      <c r="M5926" s="3" t="str">
        <f>TEXT(NIgerian_Fintech[[#This Row],[TransactionDate]], "tttt")</f>
        <v>Sunday</v>
      </c>
      <c r="N5926" s="2" t="s">
        <v>16</v>
      </c>
    </row>
    <row r="5927" spans="1:14" ht="14.5" x14ac:dyDescent="0.35">
      <c r="A5927" s="2" t="s">
        <v>11884</v>
      </c>
      <c r="B5927" s="2" t="s">
        <v>11885</v>
      </c>
      <c r="C5927" s="2">
        <v>29</v>
      </c>
      <c r="D5927" s="2" t="s">
        <v>12</v>
      </c>
      <c r="E5927" s="2" t="s">
        <v>93</v>
      </c>
      <c r="F5927" s="2" t="s">
        <v>55</v>
      </c>
      <c r="G5927" s="2" t="s">
        <v>26</v>
      </c>
      <c r="H5927" s="7">
        <v>13708.24</v>
      </c>
      <c r="I5927" s="3">
        <v>44954</v>
      </c>
      <c r="J5927" s="3" t="str">
        <f>TEXT(NIgerian_Fintech[[#This Row],[TransactionDate]], "JJJJ")</f>
        <v>2023</v>
      </c>
      <c r="K5927" s="3" t="str">
        <f>TEXT(NIgerian_Fintech[[#This Row],[TransactionDate]], "MMMM")</f>
        <v>January</v>
      </c>
      <c r="L5927" s="3" t="str">
        <f>TEXT(NIgerian_Fintech[[#This Row],[TransactionDate]], "MM")</f>
        <v>01</v>
      </c>
      <c r="M5927" s="3" t="str">
        <f>TEXT(NIgerian_Fintech[[#This Row],[TransactionDate]], "tttt")</f>
        <v>Saturday</v>
      </c>
      <c r="N5927" s="2" t="s">
        <v>16</v>
      </c>
    </row>
    <row r="5928" spans="1:14" ht="14.5" x14ac:dyDescent="0.35">
      <c r="A5928" s="2" t="s">
        <v>11886</v>
      </c>
      <c r="B5928" s="2" t="s">
        <v>11887</v>
      </c>
      <c r="C5928" s="2">
        <v>20</v>
      </c>
      <c r="D5928" s="2" t="s">
        <v>12</v>
      </c>
      <c r="E5928" s="2" t="s">
        <v>29</v>
      </c>
      <c r="F5928" s="2" t="s">
        <v>55</v>
      </c>
      <c r="G5928" s="2" t="s">
        <v>26</v>
      </c>
      <c r="H5928" s="7">
        <v>3061.36</v>
      </c>
      <c r="I5928" s="3">
        <v>45436</v>
      </c>
      <c r="J5928" s="3" t="str">
        <f>TEXT(NIgerian_Fintech[[#This Row],[TransactionDate]], "JJJJ")</f>
        <v>2024</v>
      </c>
      <c r="K5928" s="3" t="str">
        <f>TEXT(NIgerian_Fintech[[#This Row],[TransactionDate]], "MMMM")</f>
        <v>May</v>
      </c>
      <c r="L5928" s="3" t="str">
        <f>TEXT(NIgerian_Fintech[[#This Row],[TransactionDate]], "MM")</f>
        <v>05</v>
      </c>
      <c r="M5928" s="3" t="str">
        <f>TEXT(NIgerian_Fintech[[#This Row],[TransactionDate]], "tttt")</f>
        <v>Friday</v>
      </c>
      <c r="N5928" s="2" t="s">
        <v>16</v>
      </c>
    </row>
    <row r="5929" spans="1:14" ht="14.5" x14ac:dyDescent="0.35">
      <c r="A5929" s="2" t="s">
        <v>11888</v>
      </c>
      <c r="B5929" s="2" t="s">
        <v>11889</v>
      </c>
      <c r="C5929" s="2">
        <v>59</v>
      </c>
      <c r="D5929" s="2" t="s">
        <v>39</v>
      </c>
      <c r="E5929" s="2" t="s">
        <v>29</v>
      </c>
      <c r="F5929" s="2" t="s">
        <v>35</v>
      </c>
      <c r="G5929" s="2" t="s">
        <v>36</v>
      </c>
      <c r="H5929" s="7">
        <v>20427.39</v>
      </c>
      <c r="I5929" s="3">
        <v>45154</v>
      </c>
      <c r="J5929" s="3" t="str">
        <f>TEXT(NIgerian_Fintech[[#This Row],[TransactionDate]], "JJJJ")</f>
        <v>2023</v>
      </c>
      <c r="K5929" s="3" t="str">
        <f>TEXT(NIgerian_Fintech[[#This Row],[TransactionDate]], "MMMM")</f>
        <v>August</v>
      </c>
      <c r="L5929" s="3" t="str">
        <f>TEXT(NIgerian_Fintech[[#This Row],[TransactionDate]], "MM")</f>
        <v>08</v>
      </c>
      <c r="M5929" s="3" t="str">
        <f>TEXT(NIgerian_Fintech[[#This Row],[TransactionDate]], "tttt")</f>
        <v>Wednesday</v>
      </c>
      <c r="N5929" s="2" t="s">
        <v>16</v>
      </c>
    </row>
    <row r="5930" spans="1:14" ht="14.5" x14ac:dyDescent="0.35">
      <c r="A5930" s="2" t="s">
        <v>11890</v>
      </c>
      <c r="B5930" s="2" t="s">
        <v>11891</v>
      </c>
      <c r="C5930" s="2">
        <v>44</v>
      </c>
      <c r="D5930" s="2" t="s">
        <v>39</v>
      </c>
      <c r="E5930" s="2" t="s">
        <v>52</v>
      </c>
      <c r="F5930" s="2" t="s">
        <v>49</v>
      </c>
      <c r="G5930" s="2" t="s">
        <v>15</v>
      </c>
      <c r="H5930" s="7">
        <v>21966.32</v>
      </c>
      <c r="I5930" s="3">
        <v>45567</v>
      </c>
      <c r="J5930" s="3" t="str">
        <f>TEXT(NIgerian_Fintech[[#This Row],[TransactionDate]], "JJJJ")</f>
        <v>2024</v>
      </c>
      <c r="K5930" s="3" t="str">
        <f>TEXT(NIgerian_Fintech[[#This Row],[TransactionDate]], "MMMM")</f>
        <v>October</v>
      </c>
      <c r="L5930" s="3" t="str">
        <f>TEXT(NIgerian_Fintech[[#This Row],[TransactionDate]], "MM")</f>
        <v>10</v>
      </c>
      <c r="M5930" s="3" t="str">
        <f>TEXT(NIgerian_Fintech[[#This Row],[TransactionDate]], "tttt")</f>
        <v>Wednesday</v>
      </c>
      <c r="N5930" s="2" t="s">
        <v>16</v>
      </c>
    </row>
    <row r="5931" spans="1:14" ht="14.5" x14ac:dyDescent="0.35">
      <c r="A5931" s="2" t="s">
        <v>11892</v>
      </c>
      <c r="B5931" s="2" t="s">
        <v>11893</v>
      </c>
      <c r="C5931" s="2">
        <v>19</v>
      </c>
      <c r="D5931" s="2" t="s">
        <v>12</v>
      </c>
      <c r="E5931" s="2" t="s">
        <v>42</v>
      </c>
      <c r="F5931" s="2" t="s">
        <v>35</v>
      </c>
      <c r="G5931" s="2" t="s">
        <v>15</v>
      </c>
      <c r="H5931" s="7">
        <v>4576.68</v>
      </c>
      <c r="I5931" s="3">
        <v>45467</v>
      </c>
      <c r="J5931" s="3" t="str">
        <f>TEXT(NIgerian_Fintech[[#This Row],[TransactionDate]], "JJJJ")</f>
        <v>2024</v>
      </c>
      <c r="K5931" s="3" t="str">
        <f>TEXT(NIgerian_Fintech[[#This Row],[TransactionDate]], "MMMM")</f>
        <v>June</v>
      </c>
      <c r="L5931" s="3" t="str">
        <f>TEXT(NIgerian_Fintech[[#This Row],[TransactionDate]], "MM")</f>
        <v>06</v>
      </c>
      <c r="M5931" s="3" t="str">
        <f>TEXT(NIgerian_Fintech[[#This Row],[TransactionDate]], "tttt")</f>
        <v>Monday</v>
      </c>
      <c r="N5931" s="2" t="s">
        <v>16</v>
      </c>
    </row>
    <row r="5932" spans="1:14" ht="14.5" x14ac:dyDescent="0.35">
      <c r="A5932" s="2" t="s">
        <v>11894</v>
      </c>
      <c r="B5932" s="2" t="s">
        <v>11895</v>
      </c>
      <c r="C5932" s="2">
        <v>33</v>
      </c>
      <c r="D5932" s="2" t="s">
        <v>39</v>
      </c>
      <c r="E5932" s="2" t="s">
        <v>24</v>
      </c>
      <c r="F5932" s="2" t="s">
        <v>55</v>
      </c>
      <c r="G5932" s="2" t="s">
        <v>26</v>
      </c>
      <c r="H5932" s="7">
        <v>2020.94</v>
      </c>
      <c r="I5932" s="3">
        <v>45105</v>
      </c>
      <c r="J5932" s="3" t="str">
        <f>TEXT(NIgerian_Fintech[[#This Row],[TransactionDate]], "JJJJ")</f>
        <v>2023</v>
      </c>
      <c r="K5932" s="3" t="str">
        <f>TEXT(NIgerian_Fintech[[#This Row],[TransactionDate]], "MMMM")</f>
        <v>June</v>
      </c>
      <c r="L5932" s="3" t="str">
        <f>TEXT(NIgerian_Fintech[[#This Row],[TransactionDate]], "MM")</f>
        <v>06</v>
      </c>
      <c r="M5932" s="3" t="str">
        <f>TEXT(NIgerian_Fintech[[#This Row],[TransactionDate]], "tttt")</f>
        <v>Wednesday</v>
      </c>
      <c r="N5932" s="2" t="s">
        <v>21</v>
      </c>
    </row>
    <row r="5933" spans="1:14" ht="14.5" x14ac:dyDescent="0.35">
      <c r="A5933" s="2" t="s">
        <v>11896</v>
      </c>
      <c r="B5933" s="2" t="s">
        <v>11897</v>
      </c>
      <c r="C5933" s="2">
        <v>19</v>
      </c>
      <c r="D5933" s="2" t="s">
        <v>12</v>
      </c>
      <c r="E5933" s="2" t="s">
        <v>64</v>
      </c>
      <c r="F5933" s="2" t="s">
        <v>14</v>
      </c>
      <c r="G5933" s="2" t="s">
        <v>20</v>
      </c>
      <c r="H5933" s="7">
        <v>20767.21</v>
      </c>
      <c r="I5933" s="3">
        <v>45602</v>
      </c>
      <c r="J5933" s="3" t="str">
        <f>TEXT(NIgerian_Fintech[[#This Row],[TransactionDate]], "JJJJ")</f>
        <v>2024</v>
      </c>
      <c r="K5933" s="3" t="str">
        <f>TEXT(NIgerian_Fintech[[#This Row],[TransactionDate]], "MMMM")</f>
        <v>November</v>
      </c>
      <c r="L5933" s="3" t="str">
        <f>TEXT(NIgerian_Fintech[[#This Row],[TransactionDate]], "MM")</f>
        <v>11</v>
      </c>
      <c r="M5933" s="3" t="str">
        <f>TEXT(NIgerian_Fintech[[#This Row],[TransactionDate]], "tttt")</f>
        <v>Wednesday</v>
      </c>
      <c r="N5933" s="2" t="s">
        <v>16</v>
      </c>
    </row>
    <row r="5934" spans="1:14" ht="14.5" x14ac:dyDescent="0.35">
      <c r="A5934" s="2" t="s">
        <v>11898</v>
      </c>
      <c r="B5934" s="2" t="s">
        <v>11899</v>
      </c>
      <c r="C5934" s="2">
        <v>47</v>
      </c>
      <c r="D5934" s="2" t="s">
        <v>12</v>
      </c>
      <c r="E5934" s="2" t="s">
        <v>29</v>
      </c>
      <c r="F5934" s="2" t="s">
        <v>49</v>
      </c>
      <c r="G5934" s="2" t="s">
        <v>26</v>
      </c>
      <c r="H5934" s="7">
        <v>21636.7</v>
      </c>
      <c r="I5934" s="3">
        <v>45598</v>
      </c>
      <c r="J5934" s="3" t="str">
        <f>TEXT(NIgerian_Fintech[[#This Row],[TransactionDate]], "JJJJ")</f>
        <v>2024</v>
      </c>
      <c r="K5934" s="3" t="str">
        <f>TEXT(NIgerian_Fintech[[#This Row],[TransactionDate]], "MMMM")</f>
        <v>November</v>
      </c>
      <c r="L5934" s="3" t="str">
        <f>TEXT(NIgerian_Fintech[[#This Row],[TransactionDate]], "MM")</f>
        <v>11</v>
      </c>
      <c r="M5934" s="3" t="str">
        <f>TEXT(NIgerian_Fintech[[#This Row],[TransactionDate]], "tttt")</f>
        <v>Saturday</v>
      </c>
      <c r="N5934" s="2" t="s">
        <v>16</v>
      </c>
    </row>
    <row r="5935" spans="1:14" ht="14.5" x14ac:dyDescent="0.35">
      <c r="A5935" s="2" t="s">
        <v>11900</v>
      </c>
      <c r="B5935" s="2" t="s">
        <v>11901</v>
      </c>
      <c r="C5935" s="2">
        <v>37</v>
      </c>
      <c r="D5935" s="2" t="s">
        <v>39</v>
      </c>
      <c r="E5935" s="2" t="s">
        <v>24</v>
      </c>
      <c r="F5935" s="2" t="s">
        <v>14</v>
      </c>
      <c r="G5935" s="2" t="s">
        <v>36</v>
      </c>
      <c r="H5935" s="7">
        <v>1063.68</v>
      </c>
      <c r="I5935" s="3">
        <v>45214</v>
      </c>
      <c r="J5935" s="3" t="str">
        <f>TEXT(NIgerian_Fintech[[#This Row],[TransactionDate]], "JJJJ")</f>
        <v>2023</v>
      </c>
      <c r="K5935" s="3" t="str">
        <f>TEXT(NIgerian_Fintech[[#This Row],[TransactionDate]], "MMMM")</f>
        <v>October</v>
      </c>
      <c r="L5935" s="3" t="str">
        <f>TEXT(NIgerian_Fintech[[#This Row],[TransactionDate]], "MM")</f>
        <v>10</v>
      </c>
      <c r="M5935" s="3" t="str">
        <f>TEXT(NIgerian_Fintech[[#This Row],[TransactionDate]], "tttt")</f>
        <v>Sunday</v>
      </c>
      <c r="N5935" s="2" t="s">
        <v>16</v>
      </c>
    </row>
    <row r="5936" spans="1:14" ht="14.5" x14ac:dyDescent="0.35">
      <c r="A5936" s="2" t="s">
        <v>11902</v>
      </c>
      <c r="B5936" s="2" t="s">
        <v>11903</v>
      </c>
      <c r="C5936" s="2">
        <v>55</v>
      </c>
      <c r="D5936" s="2" t="s">
        <v>12</v>
      </c>
      <c r="E5936" s="2" t="s">
        <v>29</v>
      </c>
      <c r="F5936" s="2" t="s">
        <v>35</v>
      </c>
      <c r="G5936" s="2" t="s">
        <v>36</v>
      </c>
      <c r="H5936" s="7">
        <v>34107.72</v>
      </c>
      <c r="I5936" s="3">
        <v>45420</v>
      </c>
      <c r="J5936" s="3" t="str">
        <f>TEXT(NIgerian_Fintech[[#This Row],[TransactionDate]], "JJJJ")</f>
        <v>2024</v>
      </c>
      <c r="K5936" s="3" t="str">
        <f>TEXT(NIgerian_Fintech[[#This Row],[TransactionDate]], "MMMM")</f>
        <v>May</v>
      </c>
      <c r="L5936" s="3" t="str">
        <f>TEXT(NIgerian_Fintech[[#This Row],[TransactionDate]], "MM")</f>
        <v>05</v>
      </c>
      <c r="M5936" s="3" t="str">
        <f>TEXT(NIgerian_Fintech[[#This Row],[TransactionDate]], "tttt")</f>
        <v>Wednesday</v>
      </c>
      <c r="N5936" s="2" t="s">
        <v>16</v>
      </c>
    </row>
    <row r="5937" spans="1:14" ht="14.5" x14ac:dyDescent="0.35">
      <c r="A5937" s="2" t="s">
        <v>11904</v>
      </c>
      <c r="B5937" s="2" t="s">
        <v>11905</v>
      </c>
      <c r="C5937" s="2">
        <v>45</v>
      </c>
      <c r="D5937" s="2" t="s">
        <v>39</v>
      </c>
      <c r="E5937" s="2" t="s">
        <v>29</v>
      </c>
      <c r="F5937" s="2" t="s">
        <v>55</v>
      </c>
      <c r="G5937" s="2" t="s">
        <v>36</v>
      </c>
      <c r="H5937" s="7">
        <v>7615.99</v>
      </c>
      <c r="I5937" s="3">
        <v>45191</v>
      </c>
      <c r="J5937" s="3" t="str">
        <f>TEXT(NIgerian_Fintech[[#This Row],[TransactionDate]], "JJJJ")</f>
        <v>2023</v>
      </c>
      <c r="K5937" s="3" t="str">
        <f>TEXT(NIgerian_Fintech[[#This Row],[TransactionDate]], "MMMM")</f>
        <v>September</v>
      </c>
      <c r="L5937" s="3" t="str">
        <f>TEXT(NIgerian_Fintech[[#This Row],[TransactionDate]], "MM")</f>
        <v>09</v>
      </c>
      <c r="M5937" s="3" t="str">
        <f>TEXT(NIgerian_Fintech[[#This Row],[TransactionDate]], "tttt")</f>
        <v>Friday</v>
      </c>
      <c r="N5937" s="2" t="s">
        <v>16</v>
      </c>
    </row>
    <row r="5938" spans="1:14" ht="14.5" x14ac:dyDescent="0.35">
      <c r="A5938" s="2" t="s">
        <v>11906</v>
      </c>
      <c r="B5938" s="2" t="s">
        <v>11907</v>
      </c>
      <c r="C5938" s="2">
        <v>42</v>
      </c>
      <c r="D5938" s="2" t="s">
        <v>12</v>
      </c>
      <c r="E5938" s="2" t="s">
        <v>13</v>
      </c>
      <c r="F5938" s="2" t="s">
        <v>49</v>
      </c>
      <c r="G5938" s="2" t="s">
        <v>15</v>
      </c>
      <c r="H5938" s="7">
        <v>50720.1</v>
      </c>
      <c r="I5938" s="3">
        <v>45393</v>
      </c>
      <c r="J5938" s="3" t="str">
        <f>TEXT(NIgerian_Fintech[[#This Row],[TransactionDate]], "JJJJ")</f>
        <v>2024</v>
      </c>
      <c r="K5938" s="3" t="str">
        <f>TEXT(NIgerian_Fintech[[#This Row],[TransactionDate]], "MMMM")</f>
        <v>April</v>
      </c>
      <c r="L5938" s="3" t="str">
        <f>TEXT(NIgerian_Fintech[[#This Row],[TransactionDate]], "MM")</f>
        <v>04</v>
      </c>
      <c r="M5938" s="3" t="str">
        <f>TEXT(NIgerian_Fintech[[#This Row],[TransactionDate]], "tttt")</f>
        <v>Thursday</v>
      </c>
      <c r="N5938" s="2" t="s">
        <v>16</v>
      </c>
    </row>
    <row r="5939" spans="1:14" ht="14.5" x14ac:dyDescent="0.35">
      <c r="A5939" s="2" t="s">
        <v>11908</v>
      </c>
      <c r="B5939" s="2" t="s">
        <v>11909</v>
      </c>
      <c r="C5939" s="2">
        <v>49</v>
      </c>
      <c r="D5939" s="2" t="s">
        <v>12</v>
      </c>
      <c r="E5939" s="2" t="s">
        <v>52</v>
      </c>
      <c r="F5939" s="2" t="s">
        <v>35</v>
      </c>
      <c r="G5939" s="2" t="s">
        <v>30</v>
      </c>
      <c r="H5939" s="7">
        <v>5888.02</v>
      </c>
      <c r="I5939" s="3">
        <v>45321</v>
      </c>
      <c r="J5939" s="3" t="str">
        <f>TEXT(NIgerian_Fintech[[#This Row],[TransactionDate]], "JJJJ")</f>
        <v>2024</v>
      </c>
      <c r="K5939" s="3" t="str">
        <f>TEXT(NIgerian_Fintech[[#This Row],[TransactionDate]], "MMMM")</f>
        <v>January</v>
      </c>
      <c r="L5939" s="3" t="str">
        <f>TEXT(NIgerian_Fintech[[#This Row],[TransactionDate]], "MM")</f>
        <v>01</v>
      </c>
      <c r="M5939" s="3" t="str">
        <f>TEXT(NIgerian_Fintech[[#This Row],[TransactionDate]], "tttt")</f>
        <v>Tuesday</v>
      </c>
      <c r="N5939" s="2" t="s">
        <v>16</v>
      </c>
    </row>
    <row r="5940" spans="1:14" ht="14.5" x14ac:dyDescent="0.35">
      <c r="A5940" s="2" t="s">
        <v>11910</v>
      </c>
      <c r="B5940" s="2" t="s">
        <v>11911</v>
      </c>
      <c r="C5940" s="2">
        <v>27</v>
      </c>
      <c r="D5940" s="2" t="s">
        <v>39</v>
      </c>
      <c r="E5940" s="2" t="s">
        <v>52</v>
      </c>
      <c r="F5940" s="2" t="s">
        <v>25</v>
      </c>
      <c r="G5940" s="2" t="s">
        <v>36</v>
      </c>
      <c r="H5940" s="7">
        <v>7620.33</v>
      </c>
      <c r="I5940" s="3">
        <v>45358</v>
      </c>
      <c r="J5940" s="3" t="str">
        <f>TEXT(NIgerian_Fintech[[#This Row],[TransactionDate]], "JJJJ")</f>
        <v>2024</v>
      </c>
      <c r="K5940" s="3" t="str">
        <f>TEXT(NIgerian_Fintech[[#This Row],[TransactionDate]], "MMMM")</f>
        <v>March</v>
      </c>
      <c r="L5940" s="3" t="str">
        <f>TEXT(NIgerian_Fintech[[#This Row],[TransactionDate]], "MM")</f>
        <v>03</v>
      </c>
      <c r="M5940" s="3" t="str">
        <f>TEXT(NIgerian_Fintech[[#This Row],[TransactionDate]], "tttt")</f>
        <v>Thursday</v>
      </c>
      <c r="N5940" s="2" t="s">
        <v>16</v>
      </c>
    </row>
    <row r="5941" spans="1:14" ht="14.5" x14ac:dyDescent="0.35">
      <c r="A5941" s="2" t="s">
        <v>11912</v>
      </c>
      <c r="B5941" s="2" t="s">
        <v>11913</v>
      </c>
      <c r="C5941" s="2">
        <v>59</v>
      </c>
      <c r="D5941" s="2" t="s">
        <v>12</v>
      </c>
      <c r="E5941" s="2" t="s">
        <v>29</v>
      </c>
      <c r="F5941" s="2" t="s">
        <v>35</v>
      </c>
      <c r="G5941" s="2" t="s">
        <v>36</v>
      </c>
      <c r="H5941" s="7">
        <v>3093.59</v>
      </c>
      <c r="I5941" s="3">
        <v>45361</v>
      </c>
      <c r="J5941" s="3" t="str">
        <f>TEXT(NIgerian_Fintech[[#This Row],[TransactionDate]], "JJJJ")</f>
        <v>2024</v>
      </c>
      <c r="K5941" s="3" t="str">
        <f>TEXT(NIgerian_Fintech[[#This Row],[TransactionDate]], "MMMM")</f>
        <v>March</v>
      </c>
      <c r="L5941" s="3" t="str">
        <f>TEXT(NIgerian_Fintech[[#This Row],[TransactionDate]], "MM")</f>
        <v>03</v>
      </c>
      <c r="M5941" s="3" t="str">
        <f>TEXT(NIgerian_Fintech[[#This Row],[TransactionDate]], "tttt")</f>
        <v>Sunday</v>
      </c>
      <c r="N5941" s="2" t="s">
        <v>16</v>
      </c>
    </row>
    <row r="5942" spans="1:14" ht="14.5" x14ac:dyDescent="0.35">
      <c r="A5942" s="2" t="s">
        <v>11914</v>
      </c>
      <c r="B5942" s="2" t="s">
        <v>11915</v>
      </c>
      <c r="C5942" s="2">
        <v>57</v>
      </c>
      <c r="D5942" s="2" t="s">
        <v>12</v>
      </c>
      <c r="E5942" s="2" t="s">
        <v>13</v>
      </c>
      <c r="F5942" s="2" t="s">
        <v>19</v>
      </c>
      <c r="G5942" s="2" t="s">
        <v>20</v>
      </c>
      <c r="H5942" s="7">
        <v>22921.15</v>
      </c>
      <c r="I5942" s="3">
        <v>45314</v>
      </c>
      <c r="J5942" s="3" t="str">
        <f>TEXT(NIgerian_Fintech[[#This Row],[TransactionDate]], "JJJJ")</f>
        <v>2024</v>
      </c>
      <c r="K5942" s="3" t="str">
        <f>TEXT(NIgerian_Fintech[[#This Row],[TransactionDate]], "MMMM")</f>
        <v>January</v>
      </c>
      <c r="L5942" s="3" t="str">
        <f>TEXT(NIgerian_Fintech[[#This Row],[TransactionDate]], "MM")</f>
        <v>01</v>
      </c>
      <c r="M5942" s="3" t="str">
        <f>TEXT(NIgerian_Fintech[[#This Row],[TransactionDate]], "tttt")</f>
        <v>Tuesday</v>
      </c>
      <c r="N5942" s="2" t="s">
        <v>16</v>
      </c>
    </row>
    <row r="5943" spans="1:14" ht="14.5" x14ac:dyDescent="0.35">
      <c r="A5943" s="2" t="s">
        <v>11916</v>
      </c>
      <c r="B5943" s="2" t="s">
        <v>11917</v>
      </c>
      <c r="C5943" s="2">
        <v>50</v>
      </c>
      <c r="D5943" s="2" t="s">
        <v>12</v>
      </c>
      <c r="E5943" s="2" t="s">
        <v>29</v>
      </c>
      <c r="F5943" s="2" t="s">
        <v>25</v>
      </c>
      <c r="G5943" s="2" t="s">
        <v>20</v>
      </c>
      <c r="H5943" s="7">
        <v>5864.69</v>
      </c>
      <c r="I5943" s="3">
        <v>45463</v>
      </c>
      <c r="J5943" s="3" t="str">
        <f>TEXT(NIgerian_Fintech[[#This Row],[TransactionDate]], "JJJJ")</f>
        <v>2024</v>
      </c>
      <c r="K5943" s="3" t="str">
        <f>TEXT(NIgerian_Fintech[[#This Row],[TransactionDate]], "MMMM")</f>
        <v>June</v>
      </c>
      <c r="L5943" s="3" t="str">
        <f>TEXT(NIgerian_Fintech[[#This Row],[TransactionDate]], "MM")</f>
        <v>06</v>
      </c>
      <c r="M5943" s="3" t="str">
        <f>TEXT(NIgerian_Fintech[[#This Row],[TransactionDate]], "tttt")</f>
        <v>Thursday</v>
      </c>
      <c r="N5943" s="2" t="s">
        <v>16</v>
      </c>
    </row>
    <row r="5944" spans="1:14" ht="14.5" x14ac:dyDescent="0.35">
      <c r="A5944" s="2" t="s">
        <v>11918</v>
      </c>
      <c r="B5944" s="2" t="s">
        <v>11919</v>
      </c>
      <c r="C5944" s="2">
        <v>30</v>
      </c>
      <c r="D5944" s="2" t="s">
        <v>39</v>
      </c>
      <c r="E5944" s="2" t="s">
        <v>64</v>
      </c>
      <c r="F5944" s="2" t="s">
        <v>14</v>
      </c>
      <c r="G5944" s="2" t="s">
        <v>26</v>
      </c>
      <c r="H5944" s="7">
        <v>16853.150000000001</v>
      </c>
      <c r="I5944" s="3">
        <v>45071</v>
      </c>
      <c r="J5944" s="3" t="str">
        <f>TEXT(NIgerian_Fintech[[#This Row],[TransactionDate]], "JJJJ")</f>
        <v>2023</v>
      </c>
      <c r="K5944" s="3" t="str">
        <f>TEXT(NIgerian_Fintech[[#This Row],[TransactionDate]], "MMMM")</f>
        <v>May</v>
      </c>
      <c r="L5944" s="3" t="str">
        <f>TEXT(NIgerian_Fintech[[#This Row],[TransactionDate]], "MM")</f>
        <v>05</v>
      </c>
      <c r="M5944" s="3" t="str">
        <f>TEXT(NIgerian_Fintech[[#This Row],[TransactionDate]], "tttt")</f>
        <v>Thursday</v>
      </c>
      <c r="N5944" s="2" t="s">
        <v>16</v>
      </c>
    </row>
    <row r="5945" spans="1:14" ht="14.5" x14ac:dyDescent="0.35">
      <c r="A5945" s="2" t="s">
        <v>11920</v>
      </c>
      <c r="B5945" s="2" t="s">
        <v>11921</v>
      </c>
      <c r="C5945" s="2">
        <v>58</v>
      </c>
      <c r="D5945" s="2" t="s">
        <v>12</v>
      </c>
      <c r="E5945" s="2" t="s">
        <v>13</v>
      </c>
      <c r="F5945" s="2" t="s">
        <v>25</v>
      </c>
      <c r="G5945" s="2" t="s">
        <v>26</v>
      </c>
      <c r="H5945" s="7">
        <v>830.93</v>
      </c>
      <c r="I5945" s="3">
        <v>45101</v>
      </c>
      <c r="J5945" s="3" t="str">
        <f>TEXT(NIgerian_Fintech[[#This Row],[TransactionDate]], "JJJJ")</f>
        <v>2023</v>
      </c>
      <c r="K5945" s="3" t="str">
        <f>TEXT(NIgerian_Fintech[[#This Row],[TransactionDate]], "MMMM")</f>
        <v>June</v>
      </c>
      <c r="L5945" s="3" t="str">
        <f>TEXT(NIgerian_Fintech[[#This Row],[TransactionDate]], "MM")</f>
        <v>06</v>
      </c>
      <c r="M5945" s="3" t="str">
        <f>TEXT(NIgerian_Fintech[[#This Row],[TransactionDate]], "tttt")</f>
        <v>Saturday</v>
      </c>
      <c r="N5945" s="2" t="s">
        <v>16</v>
      </c>
    </row>
    <row r="5946" spans="1:14" ht="14.5" x14ac:dyDescent="0.35">
      <c r="A5946" s="2" t="s">
        <v>11922</v>
      </c>
      <c r="B5946" s="2" t="s">
        <v>11923</v>
      </c>
      <c r="C5946" s="2">
        <v>59</v>
      </c>
      <c r="D5946" s="2" t="s">
        <v>12</v>
      </c>
      <c r="E5946" s="2" t="s">
        <v>29</v>
      </c>
      <c r="F5946" s="2" t="s">
        <v>35</v>
      </c>
      <c r="G5946" s="2" t="s">
        <v>26</v>
      </c>
      <c r="H5946" s="7">
        <v>15523.33</v>
      </c>
      <c r="I5946" s="3">
        <v>45446</v>
      </c>
      <c r="J5946" s="3" t="str">
        <f>TEXT(NIgerian_Fintech[[#This Row],[TransactionDate]], "JJJJ")</f>
        <v>2024</v>
      </c>
      <c r="K5946" s="3" t="str">
        <f>TEXT(NIgerian_Fintech[[#This Row],[TransactionDate]], "MMMM")</f>
        <v>June</v>
      </c>
      <c r="L5946" s="3" t="str">
        <f>TEXT(NIgerian_Fintech[[#This Row],[TransactionDate]], "MM")</f>
        <v>06</v>
      </c>
      <c r="M5946" s="3" t="str">
        <f>TEXT(NIgerian_Fintech[[#This Row],[TransactionDate]], "tttt")</f>
        <v>Monday</v>
      </c>
      <c r="N5946" s="2" t="s">
        <v>21</v>
      </c>
    </row>
    <row r="5947" spans="1:14" ht="14.5" x14ac:dyDescent="0.35">
      <c r="A5947" s="2" t="s">
        <v>11924</v>
      </c>
      <c r="B5947" s="2" t="s">
        <v>11925</v>
      </c>
      <c r="C5947" s="2">
        <v>64</v>
      </c>
      <c r="D5947" s="2" t="s">
        <v>12</v>
      </c>
      <c r="E5947" s="2" t="s">
        <v>93</v>
      </c>
      <c r="F5947" s="2" t="s">
        <v>25</v>
      </c>
      <c r="G5947" s="2" t="s">
        <v>36</v>
      </c>
      <c r="H5947" s="7">
        <v>6738.21</v>
      </c>
      <c r="I5947" s="3">
        <v>45240</v>
      </c>
      <c r="J5947" s="3" t="str">
        <f>TEXT(NIgerian_Fintech[[#This Row],[TransactionDate]], "JJJJ")</f>
        <v>2023</v>
      </c>
      <c r="K5947" s="3" t="str">
        <f>TEXT(NIgerian_Fintech[[#This Row],[TransactionDate]], "MMMM")</f>
        <v>November</v>
      </c>
      <c r="L5947" s="3" t="str">
        <f>TEXT(NIgerian_Fintech[[#This Row],[TransactionDate]], "MM")</f>
        <v>11</v>
      </c>
      <c r="M5947" s="3" t="str">
        <f>TEXT(NIgerian_Fintech[[#This Row],[TransactionDate]], "tttt")</f>
        <v>Friday</v>
      </c>
      <c r="N5947" s="2" t="s">
        <v>16</v>
      </c>
    </row>
    <row r="5948" spans="1:14" ht="14.5" x14ac:dyDescent="0.35">
      <c r="A5948" s="2" t="s">
        <v>11926</v>
      </c>
      <c r="B5948" s="2" t="s">
        <v>11927</v>
      </c>
      <c r="C5948" s="2">
        <v>54</v>
      </c>
      <c r="D5948" s="2" t="s">
        <v>39</v>
      </c>
      <c r="E5948" s="2" t="s">
        <v>42</v>
      </c>
      <c r="F5948" s="2" t="s">
        <v>19</v>
      </c>
      <c r="G5948" s="2" t="s">
        <v>20</v>
      </c>
      <c r="H5948" s="7">
        <v>54.23</v>
      </c>
      <c r="I5948" s="3">
        <v>45547</v>
      </c>
      <c r="J5948" s="3" t="str">
        <f>TEXT(NIgerian_Fintech[[#This Row],[TransactionDate]], "JJJJ")</f>
        <v>2024</v>
      </c>
      <c r="K5948" s="3" t="str">
        <f>TEXT(NIgerian_Fintech[[#This Row],[TransactionDate]], "MMMM")</f>
        <v>September</v>
      </c>
      <c r="L5948" s="3" t="str">
        <f>TEXT(NIgerian_Fintech[[#This Row],[TransactionDate]], "MM")</f>
        <v>09</v>
      </c>
      <c r="M5948" s="3" t="str">
        <f>TEXT(NIgerian_Fintech[[#This Row],[TransactionDate]], "tttt")</f>
        <v>Thursday</v>
      </c>
      <c r="N5948" s="2" t="s">
        <v>16</v>
      </c>
    </row>
    <row r="5949" spans="1:14" ht="14.5" x14ac:dyDescent="0.35">
      <c r="A5949" s="2" t="s">
        <v>11928</v>
      </c>
      <c r="B5949" s="2" t="s">
        <v>11929</v>
      </c>
      <c r="C5949" s="2">
        <v>33</v>
      </c>
      <c r="D5949" s="2" t="s">
        <v>39</v>
      </c>
      <c r="E5949" s="2" t="s">
        <v>93</v>
      </c>
      <c r="F5949" s="2" t="s">
        <v>35</v>
      </c>
      <c r="G5949" s="2" t="s">
        <v>26</v>
      </c>
      <c r="H5949" s="7">
        <v>2565.23</v>
      </c>
      <c r="I5949" s="3">
        <v>45055</v>
      </c>
      <c r="J5949" s="3" t="str">
        <f>TEXT(NIgerian_Fintech[[#This Row],[TransactionDate]], "JJJJ")</f>
        <v>2023</v>
      </c>
      <c r="K5949" s="3" t="str">
        <f>TEXT(NIgerian_Fintech[[#This Row],[TransactionDate]], "MMMM")</f>
        <v>May</v>
      </c>
      <c r="L5949" s="3" t="str">
        <f>TEXT(NIgerian_Fintech[[#This Row],[TransactionDate]], "MM")</f>
        <v>05</v>
      </c>
      <c r="M5949" s="3" t="str">
        <f>TEXT(NIgerian_Fintech[[#This Row],[TransactionDate]], "tttt")</f>
        <v>Tuesday</v>
      </c>
      <c r="N5949" s="2" t="s">
        <v>16</v>
      </c>
    </row>
    <row r="5950" spans="1:14" ht="14.5" x14ac:dyDescent="0.35">
      <c r="A5950" s="2" t="s">
        <v>11930</v>
      </c>
      <c r="B5950" s="2" t="s">
        <v>11931</v>
      </c>
      <c r="C5950" s="2">
        <v>62</v>
      </c>
      <c r="D5950" s="2" t="s">
        <v>39</v>
      </c>
      <c r="E5950" s="2" t="s">
        <v>42</v>
      </c>
      <c r="F5950" s="2" t="s">
        <v>19</v>
      </c>
      <c r="G5950" s="2" t="s">
        <v>20</v>
      </c>
      <c r="H5950" s="7">
        <v>2153.37</v>
      </c>
      <c r="I5950" s="3">
        <v>45440</v>
      </c>
      <c r="J5950" s="3" t="str">
        <f>TEXT(NIgerian_Fintech[[#This Row],[TransactionDate]], "JJJJ")</f>
        <v>2024</v>
      </c>
      <c r="K5950" s="3" t="str">
        <f>TEXT(NIgerian_Fintech[[#This Row],[TransactionDate]], "MMMM")</f>
        <v>May</v>
      </c>
      <c r="L5950" s="3" t="str">
        <f>TEXT(NIgerian_Fintech[[#This Row],[TransactionDate]], "MM")</f>
        <v>05</v>
      </c>
      <c r="M5950" s="3" t="str">
        <f>TEXT(NIgerian_Fintech[[#This Row],[TransactionDate]], "tttt")</f>
        <v>Tuesday</v>
      </c>
      <c r="N5950" s="2" t="s">
        <v>16</v>
      </c>
    </row>
    <row r="5951" spans="1:14" ht="14.5" x14ac:dyDescent="0.35">
      <c r="A5951" s="2" t="s">
        <v>11932</v>
      </c>
      <c r="B5951" s="2" t="s">
        <v>11933</v>
      </c>
      <c r="C5951" s="2">
        <v>39</v>
      </c>
      <c r="D5951" s="2" t="s">
        <v>39</v>
      </c>
      <c r="E5951" s="2" t="s">
        <v>13</v>
      </c>
      <c r="F5951" s="2" t="s">
        <v>25</v>
      </c>
      <c r="G5951" s="2" t="s">
        <v>36</v>
      </c>
      <c r="H5951" s="7">
        <v>13933.78</v>
      </c>
      <c r="I5951" s="3">
        <v>44936</v>
      </c>
      <c r="J5951" s="3" t="str">
        <f>TEXT(NIgerian_Fintech[[#This Row],[TransactionDate]], "JJJJ")</f>
        <v>2023</v>
      </c>
      <c r="K5951" s="3" t="str">
        <f>TEXT(NIgerian_Fintech[[#This Row],[TransactionDate]], "MMMM")</f>
        <v>January</v>
      </c>
      <c r="L5951" s="3" t="str">
        <f>TEXT(NIgerian_Fintech[[#This Row],[TransactionDate]], "MM")</f>
        <v>01</v>
      </c>
      <c r="M5951" s="3" t="str">
        <f>TEXT(NIgerian_Fintech[[#This Row],[TransactionDate]], "tttt")</f>
        <v>Tuesday</v>
      </c>
      <c r="N5951" s="2" t="s">
        <v>16</v>
      </c>
    </row>
    <row r="5952" spans="1:14" ht="14.5" x14ac:dyDescent="0.35">
      <c r="A5952" s="2" t="s">
        <v>11934</v>
      </c>
      <c r="B5952" s="2" t="s">
        <v>11935</v>
      </c>
      <c r="C5952" s="2">
        <v>37</v>
      </c>
      <c r="D5952" s="2" t="s">
        <v>39</v>
      </c>
      <c r="E5952" s="2" t="s">
        <v>93</v>
      </c>
      <c r="F5952" s="2" t="s">
        <v>19</v>
      </c>
      <c r="G5952" s="2" t="s">
        <v>36</v>
      </c>
      <c r="H5952" s="7">
        <v>6485.6</v>
      </c>
      <c r="I5952" s="3">
        <v>45273</v>
      </c>
      <c r="J5952" s="3" t="str">
        <f>TEXT(NIgerian_Fintech[[#This Row],[TransactionDate]], "JJJJ")</f>
        <v>2023</v>
      </c>
      <c r="K5952" s="3" t="str">
        <f>TEXT(NIgerian_Fintech[[#This Row],[TransactionDate]], "MMMM")</f>
        <v>December</v>
      </c>
      <c r="L5952" s="3" t="str">
        <f>TEXT(NIgerian_Fintech[[#This Row],[TransactionDate]], "MM")</f>
        <v>12</v>
      </c>
      <c r="M5952" s="3" t="str">
        <f>TEXT(NIgerian_Fintech[[#This Row],[TransactionDate]], "tttt")</f>
        <v>Wednesday</v>
      </c>
      <c r="N5952" s="2" t="s">
        <v>16</v>
      </c>
    </row>
    <row r="5953" spans="1:14" ht="14.5" x14ac:dyDescent="0.35">
      <c r="A5953" s="2" t="s">
        <v>11936</v>
      </c>
      <c r="B5953" s="2" t="s">
        <v>11937</v>
      </c>
      <c r="C5953" s="2">
        <v>60</v>
      </c>
      <c r="D5953" s="2" t="s">
        <v>12</v>
      </c>
      <c r="E5953" s="2" t="s">
        <v>64</v>
      </c>
      <c r="F5953" s="2" t="s">
        <v>25</v>
      </c>
      <c r="G5953" s="2" t="s">
        <v>26</v>
      </c>
      <c r="H5953" s="7">
        <v>1740.18</v>
      </c>
      <c r="I5953" s="3">
        <v>45043</v>
      </c>
      <c r="J5953" s="3" t="str">
        <f>TEXT(NIgerian_Fintech[[#This Row],[TransactionDate]], "JJJJ")</f>
        <v>2023</v>
      </c>
      <c r="K5953" s="3" t="str">
        <f>TEXT(NIgerian_Fintech[[#This Row],[TransactionDate]], "MMMM")</f>
        <v>April</v>
      </c>
      <c r="L5953" s="3" t="str">
        <f>TEXT(NIgerian_Fintech[[#This Row],[TransactionDate]], "MM")</f>
        <v>04</v>
      </c>
      <c r="M5953" s="3" t="str">
        <f>TEXT(NIgerian_Fintech[[#This Row],[TransactionDate]], "tttt")</f>
        <v>Thursday</v>
      </c>
      <c r="N5953" s="2" t="s">
        <v>16</v>
      </c>
    </row>
    <row r="5954" spans="1:14" ht="14.5" x14ac:dyDescent="0.35">
      <c r="A5954" s="2" t="s">
        <v>11938</v>
      </c>
      <c r="B5954" s="2" t="s">
        <v>11939</v>
      </c>
      <c r="C5954" s="2">
        <v>44</v>
      </c>
      <c r="D5954" s="2" t="s">
        <v>39</v>
      </c>
      <c r="E5954" s="2" t="s">
        <v>24</v>
      </c>
      <c r="F5954" s="2" t="s">
        <v>49</v>
      </c>
      <c r="G5954" s="2" t="s">
        <v>36</v>
      </c>
      <c r="H5954" s="7">
        <v>2967.94</v>
      </c>
      <c r="I5954" s="3">
        <v>45337</v>
      </c>
      <c r="J5954" s="3" t="str">
        <f>TEXT(NIgerian_Fintech[[#This Row],[TransactionDate]], "JJJJ")</f>
        <v>2024</v>
      </c>
      <c r="K5954" s="3" t="str">
        <f>TEXT(NIgerian_Fintech[[#This Row],[TransactionDate]], "MMMM")</f>
        <v>February</v>
      </c>
      <c r="L5954" s="3" t="str">
        <f>TEXT(NIgerian_Fintech[[#This Row],[TransactionDate]], "MM")</f>
        <v>02</v>
      </c>
      <c r="M5954" s="3" t="str">
        <f>TEXT(NIgerian_Fintech[[#This Row],[TransactionDate]], "tttt")</f>
        <v>Thursday</v>
      </c>
      <c r="N5954" s="2" t="s">
        <v>69</v>
      </c>
    </row>
    <row r="5955" spans="1:14" ht="14.5" x14ac:dyDescent="0.35">
      <c r="A5955" s="2" t="s">
        <v>11940</v>
      </c>
      <c r="B5955" s="2" t="s">
        <v>11941</v>
      </c>
      <c r="C5955" s="2">
        <v>58</v>
      </c>
      <c r="D5955" s="2" t="s">
        <v>39</v>
      </c>
      <c r="E5955" s="2" t="s">
        <v>93</v>
      </c>
      <c r="F5955" s="2" t="s">
        <v>25</v>
      </c>
      <c r="G5955" s="2" t="s">
        <v>36</v>
      </c>
      <c r="H5955" s="7">
        <v>7013.34</v>
      </c>
      <c r="I5955" s="3">
        <v>45323</v>
      </c>
      <c r="J5955" s="3" t="str">
        <f>TEXT(NIgerian_Fintech[[#This Row],[TransactionDate]], "JJJJ")</f>
        <v>2024</v>
      </c>
      <c r="K5955" s="3" t="str">
        <f>TEXT(NIgerian_Fintech[[#This Row],[TransactionDate]], "MMMM")</f>
        <v>February</v>
      </c>
      <c r="L5955" s="3" t="str">
        <f>TEXT(NIgerian_Fintech[[#This Row],[TransactionDate]], "MM")</f>
        <v>02</v>
      </c>
      <c r="M5955" s="3" t="str">
        <f>TEXT(NIgerian_Fintech[[#This Row],[TransactionDate]], "tttt")</f>
        <v>Thursday</v>
      </c>
      <c r="N5955" s="2" t="s">
        <v>16</v>
      </c>
    </row>
    <row r="5956" spans="1:14" ht="14.5" x14ac:dyDescent="0.35">
      <c r="A5956" s="2" t="s">
        <v>11942</v>
      </c>
      <c r="B5956" s="2" t="s">
        <v>11943</v>
      </c>
      <c r="C5956" s="2">
        <v>33</v>
      </c>
      <c r="D5956" s="2" t="s">
        <v>12</v>
      </c>
      <c r="E5956" s="2" t="s">
        <v>52</v>
      </c>
      <c r="F5956" s="2" t="s">
        <v>55</v>
      </c>
      <c r="G5956" s="2" t="s">
        <v>20</v>
      </c>
      <c r="H5956" s="7">
        <v>198.34</v>
      </c>
      <c r="I5956" s="3">
        <v>44937</v>
      </c>
      <c r="J5956" s="3" t="str">
        <f>TEXT(NIgerian_Fintech[[#This Row],[TransactionDate]], "JJJJ")</f>
        <v>2023</v>
      </c>
      <c r="K5956" s="3" t="str">
        <f>TEXT(NIgerian_Fintech[[#This Row],[TransactionDate]], "MMMM")</f>
        <v>January</v>
      </c>
      <c r="L5956" s="3" t="str">
        <f>TEXT(NIgerian_Fintech[[#This Row],[TransactionDate]], "MM")</f>
        <v>01</v>
      </c>
      <c r="M5956" s="3" t="str">
        <f>TEXT(NIgerian_Fintech[[#This Row],[TransactionDate]], "tttt")</f>
        <v>Wednesday</v>
      </c>
      <c r="N5956" s="2" t="s">
        <v>16</v>
      </c>
    </row>
    <row r="5957" spans="1:14" ht="14.5" x14ac:dyDescent="0.35">
      <c r="A5957" s="2" t="s">
        <v>11944</v>
      </c>
      <c r="B5957" s="2" t="s">
        <v>11945</v>
      </c>
      <c r="C5957" s="2">
        <v>51</v>
      </c>
      <c r="D5957" s="2" t="s">
        <v>39</v>
      </c>
      <c r="E5957" s="2" t="s">
        <v>24</v>
      </c>
      <c r="F5957" s="2" t="s">
        <v>19</v>
      </c>
      <c r="G5957" s="2" t="s">
        <v>30</v>
      </c>
      <c r="H5957" s="7">
        <v>5518.66</v>
      </c>
      <c r="I5957" s="3">
        <v>45324</v>
      </c>
      <c r="J5957" s="3" t="str">
        <f>TEXT(NIgerian_Fintech[[#This Row],[TransactionDate]], "JJJJ")</f>
        <v>2024</v>
      </c>
      <c r="K5957" s="3" t="str">
        <f>TEXT(NIgerian_Fintech[[#This Row],[TransactionDate]], "MMMM")</f>
        <v>February</v>
      </c>
      <c r="L5957" s="3" t="str">
        <f>TEXT(NIgerian_Fintech[[#This Row],[TransactionDate]], "MM")</f>
        <v>02</v>
      </c>
      <c r="M5957" s="3" t="str">
        <f>TEXT(NIgerian_Fintech[[#This Row],[TransactionDate]], "tttt")</f>
        <v>Friday</v>
      </c>
      <c r="N5957" s="2" t="s">
        <v>16</v>
      </c>
    </row>
    <row r="5958" spans="1:14" ht="14.5" x14ac:dyDescent="0.35">
      <c r="A5958" s="2" t="s">
        <v>11946</v>
      </c>
      <c r="B5958" s="2" t="s">
        <v>11947</v>
      </c>
      <c r="C5958" s="2">
        <v>49</v>
      </c>
      <c r="D5958" s="2" t="s">
        <v>12</v>
      </c>
      <c r="E5958" s="2" t="s">
        <v>24</v>
      </c>
      <c r="F5958" s="2" t="s">
        <v>19</v>
      </c>
      <c r="G5958" s="2" t="s">
        <v>15</v>
      </c>
      <c r="H5958" s="7">
        <v>11333.94</v>
      </c>
      <c r="I5958" s="3">
        <v>45534</v>
      </c>
      <c r="J5958" s="3" t="str">
        <f>TEXT(NIgerian_Fintech[[#This Row],[TransactionDate]], "JJJJ")</f>
        <v>2024</v>
      </c>
      <c r="K5958" s="3" t="str">
        <f>TEXT(NIgerian_Fintech[[#This Row],[TransactionDate]], "MMMM")</f>
        <v>August</v>
      </c>
      <c r="L5958" s="3" t="str">
        <f>TEXT(NIgerian_Fintech[[#This Row],[TransactionDate]], "MM")</f>
        <v>08</v>
      </c>
      <c r="M5958" s="3" t="str">
        <f>TEXT(NIgerian_Fintech[[#This Row],[TransactionDate]], "tttt")</f>
        <v>Friday</v>
      </c>
      <c r="N5958" s="2" t="s">
        <v>16</v>
      </c>
    </row>
    <row r="5959" spans="1:14" ht="14.5" x14ac:dyDescent="0.35">
      <c r="A5959" s="2" t="s">
        <v>11948</v>
      </c>
      <c r="B5959" s="2" t="s">
        <v>11949</v>
      </c>
      <c r="C5959" s="2">
        <v>43</v>
      </c>
      <c r="D5959" s="2" t="s">
        <v>39</v>
      </c>
      <c r="E5959" s="2" t="s">
        <v>42</v>
      </c>
      <c r="F5959" s="2" t="s">
        <v>14</v>
      </c>
      <c r="G5959" s="2" t="s">
        <v>26</v>
      </c>
      <c r="H5959" s="7">
        <v>7293.02</v>
      </c>
      <c r="I5959" s="3">
        <v>45019</v>
      </c>
      <c r="J5959" s="3" t="str">
        <f>TEXT(NIgerian_Fintech[[#This Row],[TransactionDate]], "JJJJ")</f>
        <v>2023</v>
      </c>
      <c r="K5959" s="3" t="str">
        <f>TEXT(NIgerian_Fintech[[#This Row],[TransactionDate]], "MMMM")</f>
        <v>April</v>
      </c>
      <c r="L5959" s="3" t="str">
        <f>TEXT(NIgerian_Fintech[[#This Row],[TransactionDate]], "MM")</f>
        <v>04</v>
      </c>
      <c r="M5959" s="3" t="str">
        <f>TEXT(NIgerian_Fintech[[#This Row],[TransactionDate]], "tttt")</f>
        <v>Monday</v>
      </c>
      <c r="N5959" s="2" t="s">
        <v>16</v>
      </c>
    </row>
    <row r="5960" spans="1:14" ht="14.5" x14ac:dyDescent="0.35">
      <c r="A5960" s="2" t="s">
        <v>11950</v>
      </c>
      <c r="B5960" s="2" t="s">
        <v>11951</v>
      </c>
      <c r="C5960" s="2">
        <v>42</v>
      </c>
      <c r="D5960" s="2" t="s">
        <v>12</v>
      </c>
      <c r="E5960" s="2" t="s">
        <v>42</v>
      </c>
      <c r="F5960" s="2" t="s">
        <v>14</v>
      </c>
      <c r="G5960" s="2" t="s">
        <v>30</v>
      </c>
      <c r="H5960" s="7">
        <v>9115.51</v>
      </c>
      <c r="I5960" s="3">
        <v>45028</v>
      </c>
      <c r="J5960" s="3" t="str">
        <f>TEXT(NIgerian_Fintech[[#This Row],[TransactionDate]], "JJJJ")</f>
        <v>2023</v>
      </c>
      <c r="K5960" s="3" t="str">
        <f>TEXT(NIgerian_Fintech[[#This Row],[TransactionDate]], "MMMM")</f>
        <v>April</v>
      </c>
      <c r="L5960" s="3" t="str">
        <f>TEXT(NIgerian_Fintech[[#This Row],[TransactionDate]], "MM")</f>
        <v>04</v>
      </c>
      <c r="M5960" s="3" t="str">
        <f>TEXT(NIgerian_Fintech[[#This Row],[TransactionDate]], "tttt")</f>
        <v>Wednesday</v>
      </c>
      <c r="N5960" s="2" t="s">
        <v>16</v>
      </c>
    </row>
    <row r="5961" spans="1:14" ht="14.5" x14ac:dyDescent="0.35">
      <c r="A5961" s="2" t="s">
        <v>11952</v>
      </c>
      <c r="B5961" s="2" t="s">
        <v>11953</v>
      </c>
      <c r="C5961" s="2">
        <v>19</v>
      </c>
      <c r="D5961" s="2" t="s">
        <v>12</v>
      </c>
      <c r="E5961" s="2" t="s">
        <v>29</v>
      </c>
      <c r="F5961" s="2" t="s">
        <v>55</v>
      </c>
      <c r="G5961" s="2" t="s">
        <v>26</v>
      </c>
      <c r="H5961" s="7">
        <v>3954.43</v>
      </c>
      <c r="I5961" s="3">
        <v>45024</v>
      </c>
      <c r="J5961" s="3" t="str">
        <f>TEXT(NIgerian_Fintech[[#This Row],[TransactionDate]], "JJJJ")</f>
        <v>2023</v>
      </c>
      <c r="K5961" s="3" t="str">
        <f>TEXT(NIgerian_Fintech[[#This Row],[TransactionDate]], "MMMM")</f>
        <v>April</v>
      </c>
      <c r="L5961" s="3" t="str">
        <f>TEXT(NIgerian_Fintech[[#This Row],[TransactionDate]], "MM")</f>
        <v>04</v>
      </c>
      <c r="M5961" s="3" t="str">
        <f>TEXT(NIgerian_Fintech[[#This Row],[TransactionDate]], "tttt")</f>
        <v>Saturday</v>
      </c>
      <c r="N5961" s="2" t="s">
        <v>16</v>
      </c>
    </row>
    <row r="5962" spans="1:14" ht="14.5" x14ac:dyDescent="0.35">
      <c r="A5962" s="2" t="s">
        <v>11954</v>
      </c>
      <c r="B5962" s="2" t="s">
        <v>11955</v>
      </c>
      <c r="C5962" s="2">
        <v>29</v>
      </c>
      <c r="D5962" s="2" t="s">
        <v>39</v>
      </c>
      <c r="E5962" s="2" t="s">
        <v>64</v>
      </c>
      <c r="F5962" s="2" t="s">
        <v>19</v>
      </c>
      <c r="G5962" s="2" t="s">
        <v>30</v>
      </c>
      <c r="H5962" s="7">
        <v>2022.09</v>
      </c>
      <c r="I5962" s="3">
        <v>45208</v>
      </c>
      <c r="J5962" s="3" t="str">
        <f>TEXT(NIgerian_Fintech[[#This Row],[TransactionDate]], "JJJJ")</f>
        <v>2023</v>
      </c>
      <c r="K5962" s="3" t="str">
        <f>TEXT(NIgerian_Fintech[[#This Row],[TransactionDate]], "MMMM")</f>
        <v>October</v>
      </c>
      <c r="L5962" s="3" t="str">
        <f>TEXT(NIgerian_Fintech[[#This Row],[TransactionDate]], "MM")</f>
        <v>10</v>
      </c>
      <c r="M5962" s="3" t="str">
        <f>TEXT(NIgerian_Fintech[[#This Row],[TransactionDate]], "tttt")</f>
        <v>Monday</v>
      </c>
      <c r="N5962" s="2" t="s">
        <v>16</v>
      </c>
    </row>
    <row r="5963" spans="1:14" ht="14.5" x14ac:dyDescent="0.35">
      <c r="A5963" s="2" t="s">
        <v>11956</v>
      </c>
      <c r="B5963" s="2" t="s">
        <v>11957</v>
      </c>
      <c r="C5963" s="2">
        <v>57</v>
      </c>
      <c r="D5963" s="2" t="s">
        <v>39</v>
      </c>
      <c r="E5963" s="2" t="s">
        <v>42</v>
      </c>
      <c r="F5963" s="2" t="s">
        <v>19</v>
      </c>
      <c r="G5963" s="2" t="s">
        <v>36</v>
      </c>
      <c r="H5963" s="7">
        <v>16593.71</v>
      </c>
      <c r="I5963" s="3">
        <v>45594</v>
      </c>
      <c r="J5963" s="3" t="str">
        <f>TEXT(NIgerian_Fintech[[#This Row],[TransactionDate]], "JJJJ")</f>
        <v>2024</v>
      </c>
      <c r="K5963" s="3" t="str">
        <f>TEXT(NIgerian_Fintech[[#This Row],[TransactionDate]], "MMMM")</f>
        <v>October</v>
      </c>
      <c r="L5963" s="3" t="str">
        <f>TEXT(NIgerian_Fintech[[#This Row],[TransactionDate]], "MM")</f>
        <v>10</v>
      </c>
      <c r="M5963" s="3" t="str">
        <f>TEXT(NIgerian_Fintech[[#This Row],[TransactionDate]], "tttt")</f>
        <v>Tuesday</v>
      </c>
      <c r="N5963" s="2" t="s">
        <v>16</v>
      </c>
    </row>
    <row r="5964" spans="1:14" ht="14.5" x14ac:dyDescent="0.35">
      <c r="A5964" s="2" t="s">
        <v>11958</v>
      </c>
      <c r="B5964" s="2" t="s">
        <v>11959</v>
      </c>
      <c r="C5964" s="2">
        <v>26</v>
      </c>
      <c r="D5964" s="2" t="s">
        <v>12</v>
      </c>
      <c r="E5964" s="2" t="s">
        <v>42</v>
      </c>
      <c r="F5964" s="2" t="s">
        <v>14</v>
      </c>
      <c r="G5964" s="2" t="s">
        <v>26</v>
      </c>
      <c r="H5964" s="7">
        <v>23605.84</v>
      </c>
      <c r="I5964" s="3">
        <v>45583</v>
      </c>
      <c r="J5964" s="3" t="str">
        <f>TEXT(NIgerian_Fintech[[#This Row],[TransactionDate]], "JJJJ")</f>
        <v>2024</v>
      </c>
      <c r="K5964" s="3" t="str">
        <f>TEXT(NIgerian_Fintech[[#This Row],[TransactionDate]], "MMMM")</f>
        <v>October</v>
      </c>
      <c r="L5964" s="3" t="str">
        <f>TEXT(NIgerian_Fintech[[#This Row],[TransactionDate]], "MM")</f>
        <v>10</v>
      </c>
      <c r="M5964" s="3" t="str">
        <f>TEXT(NIgerian_Fintech[[#This Row],[TransactionDate]], "tttt")</f>
        <v>Friday</v>
      </c>
      <c r="N5964" s="2" t="s">
        <v>69</v>
      </c>
    </row>
    <row r="5965" spans="1:14" ht="14.5" x14ac:dyDescent="0.35">
      <c r="A5965" s="2" t="s">
        <v>11960</v>
      </c>
      <c r="B5965" s="2" t="s">
        <v>11961</v>
      </c>
      <c r="C5965" s="2">
        <v>29</v>
      </c>
      <c r="D5965" s="2" t="s">
        <v>12</v>
      </c>
      <c r="E5965" s="2" t="s">
        <v>29</v>
      </c>
      <c r="F5965" s="2" t="s">
        <v>14</v>
      </c>
      <c r="G5965" s="2" t="s">
        <v>30</v>
      </c>
      <c r="H5965" s="7">
        <v>7148.62</v>
      </c>
      <c r="I5965" s="3">
        <v>45347</v>
      </c>
      <c r="J5965" s="3" t="str">
        <f>TEXT(NIgerian_Fintech[[#This Row],[TransactionDate]], "JJJJ")</f>
        <v>2024</v>
      </c>
      <c r="K5965" s="3" t="str">
        <f>TEXT(NIgerian_Fintech[[#This Row],[TransactionDate]], "MMMM")</f>
        <v>February</v>
      </c>
      <c r="L5965" s="3" t="str">
        <f>TEXT(NIgerian_Fintech[[#This Row],[TransactionDate]], "MM")</f>
        <v>02</v>
      </c>
      <c r="M5965" s="3" t="str">
        <f>TEXT(NIgerian_Fintech[[#This Row],[TransactionDate]], "tttt")</f>
        <v>Sunday</v>
      </c>
      <c r="N5965" s="2" t="s">
        <v>69</v>
      </c>
    </row>
    <row r="5966" spans="1:14" ht="14.5" x14ac:dyDescent="0.35">
      <c r="A5966" s="2" t="s">
        <v>11962</v>
      </c>
      <c r="B5966" s="2" t="s">
        <v>11963</v>
      </c>
      <c r="C5966" s="2">
        <v>43</v>
      </c>
      <c r="D5966" s="2" t="s">
        <v>12</v>
      </c>
      <c r="E5966" s="2" t="s">
        <v>64</v>
      </c>
      <c r="F5966" s="2" t="s">
        <v>25</v>
      </c>
      <c r="G5966" s="2" t="s">
        <v>15</v>
      </c>
      <c r="H5966" s="7">
        <v>3639.03</v>
      </c>
      <c r="I5966" s="3">
        <v>45290</v>
      </c>
      <c r="J5966" s="3" t="str">
        <f>TEXT(NIgerian_Fintech[[#This Row],[TransactionDate]], "JJJJ")</f>
        <v>2023</v>
      </c>
      <c r="K5966" s="3" t="str">
        <f>TEXT(NIgerian_Fintech[[#This Row],[TransactionDate]], "MMMM")</f>
        <v>December</v>
      </c>
      <c r="L5966" s="3" t="str">
        <f>TEXT(NIgerian_Fintech[[#This Row],[TransactionDate]], "MM")</f>
        <v>12</v>
      </c>
      <c r="M5966" s="3" t="str">
        <f>TEXT(NIgerian_Fintech[[#This Row],[TransactionDate]], "tttt")</f>
        <v>Saturday</v>
      </c>
      <c r="N5966" s="2" t="s">
        <v>16</v>
      </c>
    </row>
    <row r="5967" spans="1:14" ht="14.5" x14ac:dyDescent="0.35">
      <c r="A5967" s="2" t="s">
        <v>11964</v>
      </c>
      <c r="B5967" s="2" t="s">
        <v>11965</v>
      </c>
      <c r="C5967" s="2">
        <v>26</v>
      </c>
      <c r="D5967" s="2" t="s">
        <v>12</v>
      </c>
      <c r="E5967" s="2" t="s">
        <v>93</v>
      </c>
      <c r="F5967" s="2" t="s">
        <v>35</v>
      </c>
      <c r="G5967" s="2" t="s">
        <v>36</v>
      </c>
      <c r="H5967" s="7">
        <v>7158.12</v>
      </c>
      <c r="I5967" s="3">
        <v>45137</v>
      </c>
      <c r="J5967" s="3" t="str">
        <f>TEXT(NIgerian_Fintech[[#This Row],[TransactionDate]], "JJJJ")</f>
        <v>2023</v>
      </c>
      <c r="K5967" s="3" t="str">
        <f>TEXT(NIgerian_Fintech[[#This Row],[TransactionDate]], "MMMM")</f>
        <v>July</v>
      </c>
      <c r="L5967" s="3" t="str">
        <f>TEXT(NIgerian_Fintech[[#This Row],[TransactionDate]], "MM")</f>
        <v>07</v>
      </c>
      <c r="M5967" s="3" t="str">
        <f>TEXT(NIgerian_Fintech[[#This Row],[TransactionDate]], "tttt")</f>
        <v>Sunday</v>
      </c>
      <c r="N5967" s="2" t="s">
        <v>16</v>
      </c>
    </row>
    <row r="5968" spans="1:14" ht="14.5" x14ac:dyDescent="0.35">
      <c r="A5968" s="2" t="s">
        <v>11966</v>
      </c>
      <c r="B5968" s="2" t="s">
        <v>11967</v>
      </c>
      <c r="C5968" s="2">
        <v>27</v>
      </c>
      <c r="D5968" s="2" t="s">
        <v>12</v>
      </c>
      <c r="E5968" s="2" t="s">
        <v>13</v>
      </c>
      <c r="F5968" s="2" t="s">
        <v>19</v>
      </c>
      <c r="G5968" s="2" t="s">
        <v>26</v>
      </c>
      <c r="H5968" s="7">
        <v>21118.45</v>
      </c>
      <c r="I5968" s="3">
        <v>45593</v>
      </c>
      <c r="J5968" s="3" t="str">
        <f>TEXT(NIgerian_Fintech[[#This Row],[TransactionDate]], "JJJJ")</f>
        <v>2024</v>
      </c>
      <c r="K5968" s="3" t="str">
        <f>TEXT(NIgerian_Fintech[[#This Row],[TransactionDate]], "MMMM")</f>
        <v>October</v>
      </c>
      <c r="L5968" s="3" t="str">
        <f>TEXT(NIgerian_Fintech[[#This Row],[TransactionDate]], "MM")</f>
        <v>10</v>
      </c>
      <c r="M5968" s="3" t="str">
        <f>TEXT(NIgerian_Fintech[[#This Row],[TransactionDate]], "tttt")</f>
        <v>Monday</v>
      </c>
      <c r="N5968" s="2" t="s">
        <v>16</v>
      </c>
    </row>
    <row r="5969" spans="1:14" ht="14.5" x14ac:dyDescent="0.35">
      <c r="A5969" s="2" t="s">
        <v>11968</v>
      </c>
      <c r="B5969" s="2" t="s">
        <v>11969</v>
      </c>
      <c r="C5969" s="2">
        <v>49</v>
      </c>
      <c r="D5969" s="2" t="s">
        <v>12</v>
      </c>
      <c r="E5969" s="2" t="s">
        <v>93</v>
      </c>
      <c r="F5969" s="2" t="s">
        <v>19</v>
      </c>
      <c r="G5969" s="2" t="s">
        <v>26</v>
      </c>
      <c r="H5969" s="7">
        <v>11757.3</v>
      </c>
      <c r="I5969" s="3">
        <v>45434</v>
      </c>
      <c r="J5969" s="3" t="str">
        <f>TEXT(NIgerian_Fintech[[#This Row],[TransactionDate]], "JJJJ")</f>
        <v>2024</v>
      </c>
      <c r="K5969" s="3" t="str">
        <f>TEXT(NIgerian_Fintech[[#This Row],[TransactionDate]], "MMMM")</f>
        <v>May</v>
      </c>
      <c r="L5969" s="3" t="str">
        <f>TEXT(NIgerian_Fintech[[#This Row],[TransactionDate]], "MM")</f>
        <v>05</v>
      </c>
      <c r="M5969" s="3" t="str">
        <f>TEXT(NIgerian_Fintech[[#This Row],[TransactionDate]], "tttt")</f>
        <v>Wednesday</v>
      </c>
      <c r="N5969" s="2" t="s">
        <v>16</v>
      </c>
    </row>
    <row r="5970" spans="1:14" ht="14.5" x14ac:dyDescent="0.35">
      <c r="A5970" s="2" t="s">
        <v>11970</v>
      </c>
      <c r="B5970" s="2" t="s">
        <v>11971</v>
      </c>
      <c r="C5970" s="2">
        <v>51</v>
      </c>
      <c r="D5970" s="2" t="s">
        <v>12</v>
      </c>
      <c r="E5970" s="2" t="s">
        <v>52</v>
      </c>
      <c r="F5970" s="2" t="s">
        <v>25</v>
      </c>
      <c r="G5970" s="2" t="s">
        <v>30</v>
      </c>
      <c r="H5970" s="7">
        <v>19562.759999999998</v>
      </c>
      <c r="I5970" s="3">
        <v>45002</v>
      </c>
      <c r="J5970" s="3" t="str">
        <f>TEXT(NIgerian_Fintech[[#This Row],[TransactionDate]], "JJJJ")</f>
        <v>2023</v>
      </c>
      <c r="K5970" s="3" t="str">
        <f>TEXT(NIgerian_Fintech[[#This Row],[TransactionDate]], "MMMM")</f>
        <v>March</v>
      </c>
      <c r="L5970" s="3" t="str">
        <f>TEXT(NIgerian_Fintech[[#This Row],[TransactionDate]], "MM")</f>
        <v>03</v>
      </c>
      <c r="M5970" s="3" t="str">
        <f>TEXT(NIgerian_Fintech[[#This Row],[TransactionDate]], "tttt")</f>
        <v>Friday</v>
      </c>
      <c r="N5970" s="2" t="s">
        <v>21</v>
      </c>
    </row>
    <row r="5971" spans="1:14" ht="14.5" x14ac:dyDescent="0.35">
      <c r="A5971" s="2" t="s">
        <v>11972</v>
      </c>
      <c r="B5971" s="2" t="s">
        <v>11973</v>
      </c>
      <c r="C5971" s="2">
        <v>37</v>
      </c>
      <c r="D5971" s="2" t="s">
        <v>39</v>
      </c>
      <c r="E5971" s="2" t="s">
        <v>52</v>
      </c>
      <c r="F5971" s="2" t="s">
        <v>19</v>
      </c>
      <c r="G5971" s="2" t="s">
        <v>26</v>
      </c>
      <c r="H5971" s="7">
        <v>3980.62</v>
      </c>
      <c r="I5971" s="3">
        <v>45249</v>
      </c>
      <c r="J5971" s="3" t="str">
        <f>TEXT(NIgerian_Fintech[[#This Row],[TransactionDate]], "JJJJ")</f>
        <v>2023</v>
      </c>
      <c r="K5971" s="3" t="str">
        <f>TEXT(NIgerian_Fintech[[#This Row],[TransactionDate]], "MMMM")</f>
        <v>November</v>
      </c>
      <c r="L5971" s="3" t="str">
        <f>TEXT(NIgerian_Fintech[[#This Row],[TransactionDate]], "MM")</f>
        <v>11</v>
      </c>
      <c r="M5971" s="3" t="str">
        <f>TEXT(NIgerian_Fintech[[#This Row],[TransactionDate]], "tttt")</f>
        <v>Sunday</v>
      </c>
      <c r="N5971" s="2" t="s">
        <v>16</v>
      </c>
    </row>
    <row r="5972" spans="1:14" ht="14.5" x14ac:dyDescent="0.35">
      <c r="A5972" s="2" t="s">
        <v>11974</v>
      </c>
      <c r="B5972" s="2" t="s">
        <v>11975</v>
      </c>
      <c r="C5972" s="2">
        <v>56</v>
      </c>
      <c r="D5972" s="2" t="s">
        <v>12</v>
      </c>
      <c r="E5972" s="2" t="s">
        <v>42</v>
      </c>
      <c r="F5972" s="2" t="s">
        <v>55</v>
      </c>
      <c r="G5972" s="2" t="s">
        <v>36</v>
      </c>
      <c r="H5972" s="7">
        <v>12447.22</v>
      </c>
      <c r="I5972" s="3">
        <v>45378</v>
      </c>
      <c r="J5972" s="3" t="str">
        <f>TEXT(NIgerian_Fintech[[#This Row],[TransactionDate]], "JJJJ")</f>
        <v>2024</v>
      </c>
      <c r="K5972" s="3" t="str">
        <f>TEXT(NIgerian_Fintech[[#This Row],[TransactionDate]], "MMMM")</f>
        <v>March</v>
      </c>
      <c r="L5972" s="3" t="str">
        <f>TEXT(NIgerian_Fintech[[#This Row],[TransactionDate]], "MM")</f>
        <v>03</v>
      </c>
      <c r="M5972" s="3" t="str">
        <f>TEXT(NIgerian_Fintech[[#This Row],[TransactionDate]], "tttt")</f>
        <v>Wednesday</v>
      </c>
      <c r="N5972" s="2" t="s">
        <v>16</v>
      </c>
    </row>
    <row r="5973" spans="1:14" ht="14.5" x14ac:dyDescent="0.35">
      <c r="A5973" s="2" t="s">
        <v>11976</v>
      </c>
      <c r="B5973" s="2" t="s">
        <v>11977</v>
      </c>
      <c r="C5973" s="2">
        <v>19</v>
      </c>
      <c r="D5973" s="2" t="s">
        <v>39</v>
      </c>
      <c r="E5973" s="2" t="s">
        <v>24</v>
      </c>
      <c r="F5973" s="2" t="s">
        <v>14</v>
      </c>
      <c r="G5973" s="2" t="s">
        <v>20</v>
      </c>
      <c r="H5973" s="7">
        <v>10585.72</v>
      </c>
      <c r="I5973" s="3">
        <v>45613</v>
      </c>
      <c r="J5973" s="3" t="str">
        <f>TEXT(NIgerian_Fintech[[#This Row],[TransactionDate]], "JJJJ")</f>
        <v>2024</v>
      </c>
      <c r="K5973" s="3" t="str">
        <f>TEXT(NIgerian_Fintech[[#This Row],[TransactionDate]], "MMMM")</f>
        <v>November</v>
      </c>
      <c r="L5973" s="3" t="str">
        <f>TEXT(NIgerian_Fintech[[#This Row],[TransactionDate]], "MM")</f>
        <v>11</v>
      </c>
      <c r="M5973" s="3" t="str">
        <f>TEXT(NIgerian_Fintech[[#This Row],[TransactionDate]], "tttt")</f>
        <v>Sunday</v>
      </c>
      <c r="N5973" s="2" t="s">
        <v>16</v>
      </c>
    </row>
    <row r="5974" spans="1:14" ht="14.5" x14ac:dyDescent="0.35">
      <c r="A5974" s="2" t="s">
        <v>11978</v>
      </c>
      <c r="B5974" s="2" t="s">
        <v>11979</v>
      </c>
      <c r="C5974" s="2">
        <v>18</v>
      </c>
      <c r="D5974" s="2" t="s">
        <v>39</v>
      </c>
      <c r="E5974" s="2" t="s">
        <v>52</v>
      </c>
      <c r="F5974" s="2" t="s">
        <v>14</v>
      </c>
      <c r="G5974" s="2" t="s">
        <v>30</v>
      </c>
      <c r="H5974" s="7">
        <v>8477.36</v>
      </c>
      <c r="I5974" s="3">
        <v>45549</v>
      </c>
      <c r="J5974" s="3" t="str">
        <f>TEXT(NIgerian_Fintech[[#This Row],[TransactionDate]], "JJJJ")</f>
        <v>2024</v>
      </c>
      <c r="K5974" s="3" t="str">
        <f>TEXT(NIgerian_Fintech[[#This Row],[TransactionDate]], "MMMM")</f>
        <v>September</v>
      </c>
      <c r="L5974" s="3" t="str">
        <f>TEXT(NIgerian_Fintech[[#This Row],[TransactionDate]], "MM")</f>
        <v>09</v>
      </c>
      <c r="M5974" s="3" t="str">
        <f>TEXT(NIgerian_Fintech[[#This Row],[TransactionDate]], "tttt")</f>
        <v>Saturday</v>
      </c>
      <c r="N5974" s="2" t="s">
        <v>16</v>
      </c>
    </row>
    <row r="5975" spans="1:14" ht="14.5" x14ac:dyDescent="0.35">
      <c r="A5975" s="2" t="s">
        <v>11980</v>
      </c>
      <c r="B5975" s="2" t="s">
        <v>11981</v>
      </c>
      <c r="C5975" s="2">
        <v>53</v>
      </c>
      <c r="D5975" s="2" t="s">
        <v>12</v>
      </c>
      <c r="E5975" s="2" t="s">
        <v>13</v>
      </c>
      <c r="F5975" s="2" t="s">
        <v>35</v>
      </c>
      <c r="G5975" s="2" t="s">
        <v>15</v>
      </c>
      <c r="H5975" s="7">
        <v>7512.53</v>
      </c>
      <c r="I5975" s="3">
        <v>44944</v>
      </c>
      <c r="J5975" s="3" t="str">
        <f>TEXT(NIgerian_Fintech[[#This Row],[TransactionDate]], "JJJJ")</f>
        <v>2023</v>
      </c>
      <c r="K5975" s="3" t="str">
        <f>TEXT(NIgerian_Fintech[[#This Row],[TransactionDate]], "MMMM")</f>
        <v>January</v>
      </c>
      <c r="L5975" s="3" t="str">
        <f>TEXT(NIgerian_Fintech[[#This Row],[TransactionDate]], "MM")</f>
        <v>01</v>
      </c>
      <c r="M5975" s="3" t="str">
        <f>TEXT(NIgerian_Fintech[[#This Row],[TransactionDate]], "tttt")</f>
        <v>Wednesday</v>
      </c>
      <c r="N5975" s="2" t="s">
        <v>16</v>
      </c>
    </row>
    <row r="5976" spans="1:14" ht="14.5" x14ac:dyDescent="0.35">
      <c r="A5976" s="2" t="s">
        <v>11982</v>
      </c>
      <c r="B5976" s="2" t="s">
        <v>11983</v>
      </c>
      <c r="C5976" s="2">
        <v>41</v>
      </c>
      <c r="D5976" s="2" t="s">
        <v>12</v>
      </c>
      <c r="E5976" s="2" t="s">
        <v>42</v>
      </c>
      <c r="F5976" s="2" t="s">
        <v>14</v>
      </c>
      <c r="G5976" s="2" t="s">
        <v>26</v>
      </c>
      <c r="H5976" s="7">
        <v>8006.83</v>
      </c>
      <c r="I5976" s="3">
        <v>45217</v>
      </c>
      <c r="J5976" s="3" t="str">
        <f>TEXT(NIgerian_Fintech[[#This Row],[TransactionDate]], "JJJJ")</f>
        <v>2023</v>
      </c>
      <c r="K5976" s="3" t="str">
        <f>TEXT(NIgerian_Fintech[[#This Row],[TransactionDate]], "MMMM")</f>
        <v>October</v>
      </c>
      <c r="L5976" s="3" t="str">
        <f>TEXT(NIgerian_Fintech[[#This Row],[TransactionDate]], "MM")</f>
        <v>10</v>
      </c>
      <c r="M5976" s="3" t="str">
        <f>TEXT(NIgerian_Fintech[[#This Row],[TransactionDate]], "tttt")</f>
        <v>Wednesday</v>
      </c>
      <c r="N5976" s="2" t="s">
        <v>16</v>
      </c>
    </row>
    <row r="5977" spans="1:14" ht="14.5" x14ac:dyDescent="0.35">
      <c r="A5977" s="2" t="s">
        <v>11984</v>
      </c>
      <c r="B5977" s="2" t="s">
        <v>11985</v>
      </c>
      <c r="C5977" s="2">
        <v>44</v>
      </c>
      <c r="D5977" s="2" t="s">
        <v>39</v>
      </c>
      <c r="E5977" s="2" t="s">
        <v>29</v>
      </c>
      <c r="F5977" s="2" t="s">
        <v>49</v>
      </c>
      <c r="G5977" s="2" t="s">
        <v>36</v>
      </c>
      <c r="H5977" s="7">
        <v>18949.3</v>
      </c>
      <c r="I5977" s="3">
        <v>45124</v>
      </c>
      <c r="J5977" s="3" t="str">
        <f>TEXT(NIgerian_Fintech[[#This Row],[TransactionDate]], "JJJJ")</f>
        <v>2023</v>
      </c>
      <c r="K5977" s="3" t="str">
        <f>TEXT(NIgerian_Fintech[[#This Row],[TransactionDate]], "MMMM")</f>
        <v>July</v>
      </c>
      <c r="L5977" s="3" t="str">
        <f>TEXT(NIgerian_Fintech[[#This Row],[TransactionDate]], "MM")</f>
        <v>07</v>
      </c>
      <c r="M5977" s="3" t="str">
        <f>TEXT(NIgerian_Fintech[[#This Row],[TransactionDate]], "tttt")</f>
        <v>Monday</v>
      </c>
      <c r="N5977" s="2" t="s">
        <v>16</v>
      </c>
    </row>
    <row r="5978" spans="1:14" ht="14.5" x14ac:dyDescent="0.35">
      <c r="A5978" s="2" t="s">
        <v>11986</v>
      </c>
      <c r="B5978" s="2" t="s">
        <v>11987</v>
      </c>
      <c r="C5978" s="2">
        <v>19</v>
      </c>
      <c r="D5978" s="2" t="s">
        <v>12</v>
      </c>
      <c r="E5978" s="2" t="s">
        <v>52</v>
      </c>
      <c r="F5978" s="2" t="s">
        <v>55</v>
      </c>
      <c r="G5978" s="2" t="s">
        <v>26</v>
      </c>
      <c r="H5978" s="7">
        <v>24768.73</v>
      </c>
      <c r="I5978" s="3">
        <v>45088</v>
      </c>
      <c r="J5978" s="3" t="str">
        <f>TEXT(NIgerian_Fintech[[#This Row],[TransactionDate]], "JJJJ")</f>
        <v>2023</v>
      </c>
      <c r="K5978" s="3" t="str">
        <f>TEXT(NIgerian_Fintech[[#This Row],[TransactionDate]], "MMMM")</f>
        <v>June</v>
      </c>
      <c r="L5978" s="3" t="str">
        <f>TEXT(NIgerian_Fintech[[#This Row],[TransactionDate]], "MM")</f>
        <v>06</v>
      </c>
      <c r="M5978" s="3" t="str">
        <f>TEXT(NIgerian_Fintech[[#This Row],[TransactionDate]], "tttt")</f>
        <v>Sunday</v>
      </c>
      <c r="N5978" s="2" t="s">
        <v>16</v>
      </c>
    </row>
    <row r="5979" spans="1:14" ht="14.5" x14ac:dyDescent="0.35">
      <c r="A5979" s="2" t="s">
        <v>11988</v>
      </c>
      <c r="B5979" s="2" t="s">
        <v>11989</v>
      </c>
      <c r="C5979" s="2">
        <v>48</v>
      </c>
      <c r="D5979" s="2" t="s">
        <v>12</v>
      </c>
      <c r="E5979" s="2" t="s">
        <v>24</v>
      </c>
      <c r="F5979" s="2" t="s">
        <v>55</v>
      </c>
      <c r="G5979" s="2" t="s">
        <v>15</v>
      </c>
      <c r="H5979" s="7">
        <v>1197.53</v>
      </c>
      <c r="I5979" s="3">
        <v>45343</v>
      </c>
      <c r="J5979" s="3" t="str">
        <f>TEXT(NIgerian_Fintech[[#This Row],[TransactionDate]], "JJJJ")</f>
        <v>2024</v>
      </c>
      <c r="K5979" s="3" t="str">
        <f>TEXT(NIgerian_Fintech[[#This Row],[TransactionDate]], "MMMM")</f>
        <v>February</v>
      </c>
      <c r="L5979" s="3" t="str">
        <f>TEXT(NIgerian_Fintech[[#This Row],[TransactionDate]], "MM")</f>
        <v>02</v>
      </c>
      <c r="M5979" s="3" t="str">
        <f>TEXT(NIgerian_Fintech[[#This Row],[TransactionDate]], "tttt")</f>
        <v>Wednesday</v>
      </c>
      <c r="N5979" s="2" t="s">
        <v>16</v>
      </c>
    </row>
    <row r="5980" spans="1:14" ht="14.5" x14ac:dyDescent="0.35">
      <c r="A5980" s="2" t="s">
        <v>11990</v>
      </c>
      <c r="B5980" s="2" t="s">
        <v>11991</v>
      </c>
      <c r="C5980" s="2">
        <v>31</v>
      </c>
      <c r="D5980" s="2" t="s">
        <v>39</v>
      </c>
      <c r="E5980" s="2" t="s">
        <v>29</v>
      </c>
      <c r="F5980" s="2" t="s">
        <v>25</v>
      </c>
      <c r="G5980" s="2" t="s">
        <v>36</v>
      </c>
      <c r="H5980" s="7">
        <v>8411.17</v>
      </c>
      <c r="I5980" s="3">
        <v>45310</v>
      </c>
      <c r="J5980" s="3" t="str">
        <f>TEXT(NIgerian_Fintech[[#This Row],[TransactionDate]], "JJJJ")</f>
        <v>2024</v>
      </c>
      <c r="K5980" s="3" t="str">
        <f>TEXT(NIgerian_Fintech[[#This Row],[TransactionDate]], "MMMM")</f>
        <v>January</v>
      </c>
      <c r="L5980" s="3" t="str">
        <f>TEXT(NIgerian_Fintech[[#This Row],[TransactionDate]], "MM")</f>
        <v>01</v>
      </c>
      <c r="M5980" s="3" t="str">
        <f>TEXT(NIgerian_Fintech[[#This Row],[TransactionDate]], "tttt")</f>
        <v>Friday</v>
      </c>
      <c r="N5980" s="2" t="s">
        <v>16</v>
      </c>
    </row>
    <row r="5981" spans="1:14" ht="14.5" x14ac:dyDescent="0.35">
      <c r="A5981" s="2" t="s">
        <v>11992</v>
      </c>
      <c r="B5981" s="2" t="s">
        <v>11993</v>
      </c>
      <c r="C5981" s="2">
        <v>19</v>
      </c>
      <c r="D5981" s="2" t="s">
        <v>39</v>
      </c>
      <c r="E5981" s="2" t="s">
        <v>74</v>
      </c>
      <c r="F5981" s="2" t="s">
        <v>49</v>
      </c>
      <c r="G5981" s="2" t="s">
        <v>15</v>
      </c>
      <c r="H5981" s="7">
        <v>25060.29</v>
      </c>
      <c r="I5981" s="3">
        <v>45126</v>
      </c>
      <c r="J5981" s="3" t="str">
        <f>TEXT(NIgerian_Fintech[[#This Row],[TransactionDate]], "JJJJ")</f>
        <v>2023</v>
      </c>
      <c r="K5981" s="3" t="str">
        <f>TEXT(NIgerian_Fintech[[#This Row],[TransactionDate]], "MMMM")</f>
        <v>July</v>
      </c>
      <c r="L5981" s="3" t="str">
        <f>TEXT(NIgerian_Fintech[[#This Row],[TransactionDate]], "MM")</f>
        <v>07</v>
      </c>
      <c r="M5981" s="3" t="str">
        <f>TEXT(NIgerian_Fintech[[#This Row],[TransactionDate]], "tttt")</f>
        <v>Wednesday</v>
      </c>
      <c r="N5981" s="2" t="s">
        <v>16</v>
      </c>
    </row>
    <row r="5982" spans="1:14" ht="14.5" x14ac:dyDescent="0.35">
      <c r="A5982" s="2" t="s">
        <v>11994</v>
      </c>
      <c r="B5982" s="2" t="s">
        <v>11995</v>
      </c>
      <c r="C5982" s="2">
        <v>46</v>
      </c>
      <c r="D5982" s="2" t="s">
        <v>39</v>
      </c>
      <c r="E5982" s="2" t="s">
        <v>74</v>
      </c>
      <c r="F5982" s="2" t="s">
        <v>19</v>
      </c>
      <c r="G5982" s="2" t="s">
        <v>36</v>
      </c>
      <c r="H5982" s="7">
        <v>1447.25</v>
      </c>
      <c r="I5982" s="3">
        <v>45424</v>
      </c>
      <c r="J5982" s="3" t="str">
        <f>TEXT(NIgerian_Fintech[[#This Row],[TransactionDate]], "JJJJ")</f>
        <v>2024</v>
      </c>
      <c r="K5982" s="3" t="str">
        <f>TEXT(NIgerian_Fintech[[#This Row],[TransactionDate]], "MMMM")</f>
        <v>May</v>
      </c>
      <c r="L5982" s="3" t="str">
        <f>TEXT(NIgerian_Fintech[[#This Row],[TransactionDate]], "MM")</f>
        <v>05</v>
      </c>
      <c r="M5982" s="3" t="str">
        <f>TEXT(NIgerian_Fintech[[#This Row],[TransactionDate]], "tttt")</f>
        <v>Sunday</v>
      </c>
      <c r="N5982" s="2" t="s">
        <v>16</v>
      </c>
    </row>
    <row r="5983" spans="1:14" ht="14.5" x14ac:dyDescent="0.35">
      <c r="A5983" s="2" t="s">
        <v>11996</v>
      </c>
      <c r="B5983" s="2" t="s">
        <v>11997</v>
      </c>
      <c r="C5983" s="2">
        <v>32</v>
      </c>
      <c r="D5983" s="2" t="s">
        <v>12</v>
      </c>
      <c r="E5983" s="2" t="s">
        <v>74</v>
      </c>
      <c r="F5983" s="2" t="s">
        <v>35</v>
      </c>
      <c r="G5983" s="2" t="s">
        <v>20</v>
      </c>
      <c r="H5983" s="7">
        <v>5324.91</v>
      </c>
      <c r="I5983" s="3">
        <v>44969</v>
      </c>
      <c r="J5983" s="3" t="str">
        <f>TEXT(NIgerian_Fintech[[#This Row],[TransactionDate]], "JJJJ")</f>
        <v>2023</v>
      </c>
      <c r="K5983" s="3" t="str">
        <f>TEXT(NIgerian_Fintech[[#This Row],[TransactionDate]], "MMMM")</f>
        <v>February</v>
      </c>
      <c r="L5983" s="3" t="str">
        <f>TEXT(NIgerian_Fintech[[#This Row],[TransactionDate]], "MM")</f>
        <v>02</v>
      </c>
      <c r="M5983" s="3" t="str">
        <f>TEXT(NIgerian_Fintech[[#This Row],[TransactionDate]], "tttt")</f>
        <v>Sunday</v>
      </c>
      <c r="N5983" s="2" t="s">
        <v>16</v>
      </c>
    </row>
    <row r="5984" spans="1:14" ht="14.5" x14ac:dyDescent="0.35">
      <c r="A5984" s="2" t="s">
        <v>11998</v>
      </c>
      <c r="B5984" s="2" t="s">
        <v>11999</v>
      </c>
      <c r="C5984" s="2">
        <v>29</v>
      </c>
      <c r="D5984" s="2" t="s">
        <v>12</v>
      </c>
      <c r="E5984" s="2" t="s">
        <v>29</v>
      </c>
      <c r="F5984" s="2" t="s">
        <v>55</v>
      </c>
      <c r="G5984" s="2" t="s">
        <v>36</v>
      </c>
      <c r="H5984" s="7">
        <v>933</v>
      </c>
      <c r="I5984" s="3">
        <v>45008</v>
      </c>
      <c r="J5984" s="3" t="str">
        <f>TEXT(NIgerian_Fintech[[#This Row],[TransactionDate]], "JJJJ")</f>
        <v>2023</v>
      </c>
      <c r="K5984" s="3" t="str">
        <f>TEXT(NIgerian_Fintech[[#This Row],[TransactionDate]], "MMMM")</f>
        <v>March</v>
      </c>
      <c r="L5984" s="3" t="str">
        <f>TEXT(NIgerian_Fintech[[#This Row],[TransactionDate]], "MM")</f>
        <v>03</v>
      </c>
      <c r="M5984" s="3" t="str">
        <f>TEXT(NIgerian_Fintech[[#This Row],[TransactionDate]], "tttt")</f>
        <v>Thursday</v>
      </c>
      <c r="N5984" s="2" t="s">
        <v>16</v>
      </c>
    </row>
    <row r="5985" spans="1:14" ht="14.5" x14ac:dyDescent="0.35">
      <c r="A5985" s="2" t="s">
        <v>12000</v>
      </c>
      <c r="B5985" s="2" t="s">
        <v>12001</v>
      </c>
      <c r="C5985" s="2">
        <v>54</v>
      </c>
      <c r="D5985" s="2" t="s">
        <v>39</v>
      </c>
      <c r="E5985" s="2" t="s">
        <v>74</v>
      </c>
      <c r="F5985" s="2" t="s">
        <v>49</v>
      </c>
      <c r="G5985" s="2" t="s">
        <v>15</v>
      </c>
      <c r="H5985" s="7">
        <v>1204.48</v>
      </c>
      <c r="I5985" s="3">
        <v>45465</v>
      </c>
      <c r="J5985" s="3" t="str">
        <f>TEXT(NIgerian_Fintech[[#This Row],[TransactionDate]], "JJJJ")</f>
        <v>2024</v>
      </c>
      <c r="K5985" s="3" t="str">
        <f>TEXT(NIgerian_Fintech[[#This Row],[TransactionDate]], "MMMM")</f>
        <v>June</v>
      </c>
      <c r="L5985" s="3" t="str">
        <f>TEXT(NIgerian_Fintech[[#This Row],[TransactionDate]], "MM")</f>
        <v>06</v>
      </c>
      <c r="M5985" s="3" t="str">
        <f>TEXT(NIgerian_Fintech[[#This Row],[TransactionDate]], "tttt")</f>
        <v>Saturday</v>
      </c>
      <c r="N5985" s="2" t="s">
        <v>16</v>
      </c>
    </row>
    <row r="5986" spans="1:14" ht="14.5" x14ac:dyDescent="0.35">
      <c r="A5986" s="2" t="s">
        <v>12002</v>
      </c>
      <c r="B5986" s="2" t="s">
        <v>12003</v>
      </c>
      <c r="C5986" s="2">
        <v>45</v>
      </c>
      <c r="D5986" s="2" t="s">
        <v>12</v>
      </c>
      <c r="E5986" s="2" t="s">
        <v>93</v>
      </c>
      <c r="F5986" s="2" t="s">
        <v>49</v>
      </c>
      <c r="G5986" s="2" t="s">
        <v>30</v>
      </c>
      <c r="H5986" s="7">
        <v>23445.62</v>
      </c>
      <c r="I5986" s="3">
        <v>45230</v>
      </c>
      <c r="J5986" s="3" t="str">
        <f>TEXT(NIgerian_Fintech[[#This Row],[TransactionDate]], "JJJJ")</f>
        <v>2023</v>
      </c>
      <c r="K5986" s="3" t="str">
        <f>TEXT(NIgerian_Fintech[[#This Row],[TransactionDate]], "MMMM")</f>
        <v>October</v>
      </c>
      <c r="L5986" s="3" t="str">
        <f>TEXT(NIgerian_Fintech[[#This Row],[TransactionDate]], "MM")</f>
        <v>10</v>
      </c>
      <c r="M5986" s="3" t="str">
        <f>TEXT(NIgerian_Fintech[[#This Row],[TransactionDate]], "tttt")</f>
        <v>Tuesday</v>
      </c>
      <c r="N5986" s="2" t="s">
        <v>21</v>
      </c>
    </row>
    <row r="5987" spans="1:14" ht="14.5" x14ac:dyDescent="0.35">
      <c r="A5987" s="2" t="s">
        <v>12004</v>
      </c>
      <c r="B5987" s="2" t="s">
        <v>12005</v>
      </c>
      <c r="C5987" s="2">
        <v>37</v>
      </c>
      <c r="D5987" s="2" t="s">
        <v>39</v>
      </c>
      <c r="E5987" s="2" t="s">
        <v>74</v>
      </c>
      <c r="F5987" s="2" t="s">
        <v>55</v>
      </c>
      <c r="G5987" s="2" t="s">
        <v>20</v>
      </c>
      <c r="H5987" s="7">
        <v>5909.15</v>
      </c>
      <c r="I5987" s="3">
        <v>45507</v>
      </c>
      <c r="J5987" s="3" t="str">
        <f>TEXT(NIgerian_Fintech[[#This Row],[TransactionDate]], "JJJJ")</f>
        <v>2024</v>
      </c>
      <c r="K5987" s="3" t="str">
        <f>TEXT(NIgerian_Fintech[[#This Row],[TransactionDate]], "MMMM")</f>
        <v>August</v>
      </c>
      <c r="L5987" s="3" t="str">
        <f>TEXT(NIgerian_Fintech[[#This Row],[TransactionDate]], "MM")</f>
        <v>08</v>
      </c>
      <c r="M5987" s="3" t="str">
        <f>TEXT(NIgerian_Fintech[[#This Row],[TransactionDate]], "tttt")</f>
        <v>Saturday</v>
      </c>
      <c r="N5987" s="2" t="s">
        <v>16</v>
      </c>
    </row>
    <row r="5988" spans="1:14" ht="14.5" x14ac:dyDescent="0.35">
      <c r="A5988" s="2" t="s">
        <v>12006</v>
      </c>
      <c r="B5988" s="2" t="s">
        <v>12007</v>
      </c>
      <c r="C5988" s="2">
        <v>56</v>
      </c>
      <c r="D5988" s="2" t="s">
        <v>12</v>
      </c>
      <c r="E5988" s="2" t="s">
        <v>42</v>
      </c>
      <c r="F5988" s="2" t="s">
        <v>25</v>
      </c>
      <c r="G5988" s="2" t="s">
        <v>26</v>
      </c>
      <c r="H5988" s="7">
        <v>11671.26</v>
      </c>
      <c r="I5988" s="3">
        <v>45125</v>
      </c>
      <c r="J5988" s="3" t="str">
        <f>TEXT(NIgerian_Fintech[[#This Row],[TransactionDate]], "JJJJ")</f>
        <v>2023</v>
      </c>
      <c r="K5988" s="3" t="str">
        <f>TEXT(NIgerian_Fintech[[#This Row],[TransactionDate]], "MMMM")</f>
        <v>July</v>
      </c>
      <c r="L5988" s="3" t="str">
        <f>TEXT(NIgerian_Fintech[[#This Row],[TransactionDate]], "MM")</f>
        <v>07</v>
      </c>
      <c r="M5988" s="3" t="str">
        <f>TEXT(NIgerian_Fintech[[#This Row],[TransactionDate]], "tttt")</f>
        <v>Tuesday</v>
      </c>
      <c r="N5988" s="2" t="s">
        <v>16</v>
      </c>
    </row>
    <row r="5989" spans="1:14" ht="14.5" x14ac:dyDescent="0.35">
      <c r="A5989" s="2" t="s">
        <v>12008</v>
      </c>
      <c r="B5989" s="2" t="s">
        <v>12009</v>
      </c>
      <c r="C5989" s="2">
        <v>41</v>
      </c>
      <c r="D5989" s="2" t="s">
        <v>39</v>
      </c>
      <c r="E5989" s="2" t="s">
        <v>64</v>
      </c>
      <c r="F5989" s="2" t="s">
        <v>49</v>
      </c>
      <c r="G5989" s="2" t="s">
        <v>20</v>
      </c>
      <c r="H5989" s="7">
        <v>1495.61</v>
      </c>
      <c r="I5989" s="3">
        <v>45332</v>
      </c>
      <c r="J5989" s="3" t="str">
        <f>TEXT(NIgerian_Fintech[[#This Row],[TransactionDate]], "JJJJ")</f>
        <v>2024</v>
      </c>
      <c r="K5989" s="3" t="str">
        <f>TEXT(NIgerian_Fintech[[#This Row],[TransactionDate]], "MMMM")</f>
        <v>February</v>
      </c>
      <c r="L5989" s="3" t="str">
        <f>TEXT(NIgerian_Fintech[[#This Row],[TransactionDate]], "MM")</f>
        <v>02</v>
      </c>
      <c r="M5989" s="3" t="str">
        <f>TEXT(NIgerian_Fintech[[#This Row],[TransactionDate]], "tttt")</f>
        <v>Saturday</v>
      </c>
      <c r="N5989" s="2" t="s">
        <v>21</v>
      </c>
    </row>
    <row r="5990" spans="1:14" ht="14.5" x14ac:dyDescent="0.35">
      <c r="A5990" s="2" t="s">
        <v>12010</v>
      </c>
      <c r="B5990" s="2" t="s">
        <v>12011</v>
      </c>
      <c r="C5990" s="2">
        <v>38</v>
      </c>
      <c r="D5990" s="2" t="s">
        <v>12</v>
      </c>
      <c r="E5990" s="2" t="s">
        <v>93</v>
      </c>
      <c r="F5990" s="2" t="s">
        <v>14</v>
      </c>
      <c r="G5990" s="2" t="s">
        <v>20</v>
      </c>
      <c r="H5990" s="7">
        <v>221.92</v>
      </c>
      <c r="I5990" s="3">
        <v>45353</v>
      </c>
      <c r="J5990" s="3" t="str">
        <f>TEXT(NIgerian_Fintech[[#This Row],[TransactionDate]], "JJJJ")</f>
        <v>2024</v>
      </c>
      <c r="K5990" s="3" t="str">
        <f>TEXT(NIgerian_Fintech[[#This Row],[TransactionDate]], "MMMM")</f>
        <v>March</v>
      </c>
      <c r="L5990" s="3" t="str">
        <f>TEXT(NIgerian_Fintech[[#This Row],[TransactionDate]], "MM")</f>
        <v>03</v>
      </c>
      <c r="M5990" s="3" t="str">
        <f>TEXT(NIgerian_Fintech[[#This Row],[TransactionDate]], "tttt")</f>
        <v>Saturday</v>
      </c>
      <c r="N5990" s="2" t="s">
        <v>16</v>
      </c>
    </row>
    <row r="5991" spans="1:14" ht="14.5" x14ac:dyDescent="0.35">
      <c r="A5991" s="2" t="s">
        <v>12012</v>
      </c>
      <c r="B5991" s="2" t="s">
        <v>12013</v>
      </c>
      <c r="C5991" s="2">
        <v>27</v>
      </c>
      <c r="D5991" s="2" t="s">
        <v>39</v>
      </c>
      <c r="E5991" s="2" t="s">
        <v>24</v>
      </c>
      <c r="F5991" s="2" t="s">
        <v>49</v>
      </c>
      <c r="G5991" s="2" t="s">
        <v>26</v>
      </c>
      <c r="H5991" s="7">
        <v>22116.84</v>
      </c>
      <c r="I5991" s="3">
        <v>45387</v>
      </c>
      <c r="J5991" s="3" t="str">
        <f>TEXT(NIgerian_Fintech[[#This Row],[TransactionDate]], "JJJJ")</f>
        <v>2024</v>
      </c>
      <c r="K5991" s="3" t="str">
        <f>TEXT(NIgerian_Fintech[[#This Row],[TransactionDate]], "MMMM")</f>
        <v>April</v>
      </c>
      <c r="L5991" s="3" t="str">
        <f>TEXT(NIgerian_Fintech[[#This Row],[TransactionDate]], "MM")</f>
        <v>04</v>
      </c>
      <c r="M5991" s="3" t="str">
        <f>TEXT(NIgerian_Fintech[[#This Row],[TransactionDate]], "tttt")</f>
        <v>Friday</v>
      </c>
      <c r="N5991" s="2" t="s">
        <v>16</v>
      </c>
    </row>
    <row r="5992" spans="1:14" ht="14.5" x14ac:dyDescent="0.35">
      <c r="A5992" s="2" t="s">
        <v>12014</v>
      </c>
      <c r="B5992" s="2" t="s">
        <v>12015</v>
      </c>
      <c r="C5992" s="2">
        <v>63</v>
      </c>
      <c r="D5992" s="2" t="s">
        <v>12</v>
      </c>
      <c r="E5992" s="2" t="s">
        <v>64</v>
      </c>
      <c r="F5992" s="2" t="s">
        <v>19</v>
      </c>
      <c r="G5992" s="2" t="s">
        <v>36</v>
      </c>
      <c r="H5992" s="7">
        <v>8545.98</v>
      </c>
      <c r="I5992" s="3">
        <v>45406</v>
      </c>
      <c r="J5992" s="3" t="str">
        <f>TEXT(NIgerian_Fintech[[#This Row],[TransactionDate]], "JJJJ")</f>
        <v>2024</v>
      </c>
      <c r="K5992" s="3" t="str">
        <f>TEXT(NIgerian_Fintech[[#This Row],[TransactionDate]], "MMMM")</f>
        <v>April</v>
      </c>
      <c r="L5992" s="3" t="str">
        <f>TEXT(NIgerian_Fintech[[#This Row],[TransactionDate]], "MM")</f>
        <v>04</v>
      </c>
      <c r="M5992" s="3" t="str">
        <f>TEXT(NIgerian_Fintech[[#This Row],[TransactionDate]], "tttt")</f>
        <v>Wednesday</v>
      </c>
      <c r="N5992" s="2" t="s">
        <v>16</v>
      </c>
    </row>
    <row r="5993" spans="1:14" ht="14.5" x14ac:dyDescent="0.35">
      <c r="A5993" s="2" t="s">
        <v>12016</v>
      </c>
      <c r="B5993" s="2" t="s">
        <v>12017</v>
      </c>
      <c r="C5993" s="2">
        <v>31</v>
      </c>
      <c r="D5993" s="2" t="s">
        <v>12</v>
      </c>
      <c r="E5993" s="2" t="s">
        <v>42</v>
      </c>
      <c r="F5993" s="2" t="s">
        <v>55</v>
      </c>
      <c r="G5993" s="2" t="s">
        <v>20</v>
      </c>
      <c r="H5993" s="7">
        <v>201.9</v>
      </c>
      <c r="I5993" s="3">
        <v>45654</v>
      </c>
      <c r="J5993" s="3" t="str">
        <f>TEXT(NIgerian_Fintech[[#This Row],[TransactionDate]], "JJJJ")</f>
        <v>2024</v>
      </c>
      <c r="K5993" s="3" t="str">
        <f>TEXT(NIgerian_Fintech[[#This Row],[TransactionDate]], "MMMM")</f>
        <v>December</v>
      </c>
      <c r="L5993" s="3" t="str">
        <f>TEXT(NIgerian_Fintech[[#This Row],[TransactionDate]], "MM")</f>
        <v>12</v>
      </c>
      <c r="M5993" s="3" t="str">
        <f>TEXT(NIgerian_Fintech[[#This Row],[TransactionDate]], "tttt")</f>
        <v>Saturday</v>
      </c>
      <c r="N5993" s="2" t="s">
        <v>16</v>
      </c>
    </row>
    <row r="5994" spans="1:14" ht="14.5" x14ac:dyDescent="0.35">
      <c r="A5994" s="2" t="s">
        <v>12018</v>
      </c>
      <c r="B5994" s="2" t="s">
        <v>12019</v>
      </c>
      <c r="C5994" s="2">
        <v>54</v>
      </c>
      <c r="D5994" s="2" t="s">
        <v>39</v>
      </c>
      <c r="E5994" s="2" t="s">
        <v>24</v>
      </c>
      <c r="F5994" s="2" t="s">
        <v>19</v>
      </c>
      <c r="G5994" s="2" t="s">
        <v>20</v>
      </c>
      <c r="H5994" s="7">
        <v>48716.76</v>
      </c>
      <c r="I5994" s="3">
        <v>45050</v>
      </c>
      <c r="J5994" s="3" t="str">
        <f>TEXT(NIgerian_Fintech[[#This Row],[TransactionDate]], "JJJJ")</f>
        <v>2023</v>
      </c>
      <c r="K5994" s="3" t="str">
        <f>TEXT(NIgerian_Fintech[[#This Row],[TransactionDate]], "MMMM")</f>
        <v>May</v>
      </c>
      <c r="L5994" s="3" t="str">
        <f>TEXT(NIgerian_Fintech[[#This Row],[TransactionDate]], "MM")</f>
        <v>05</v>
      </c>
      <c r="M5994" s="3" t="str">
        <f>TEXT(NIgerian_Fintech[[#This Row],[TransactionDate]], "tttt")</f>
        <v>Thursday</v>
      </c>
      <c r="N5994" s="2" t="s">
        <v>16</v>
      </c>
    </row>
    <row r="5995" spans="1:14" ht="14.5" x14ac:dyDescent="0.35">
      <c r="A5995" s="2" t="s">
        <v>12020</v>
      </c>
      <c r="B5995" s="2" t="s">
        <v>12021</v>
      </c>
      <c r="C5995" s="2">
        <v>35</v>
      </c>
      <c r="D5995" s="2" t="s">
        <v>12</v>
      </c>
      <c r="E5995" s="2" t="s">
        <v>42</v>
      </c>
      <c r="F5995" s="2" t="s">
        <v>25</v>
      </c>
      <c r="G5995" s="2" t="s">
        <v>30</v>
      </c>
      <c r="H5995" s="7">
        <v>6776.53</v>
      </c>
      <c r="I5995" s="3">
        <v>45454</v>
      </c>
      <c r="J5995" s="3" t="str">
        <f>TEXT(NIgerian_Fintech[[#This Row],[TransactionDate]], "JJJJ")</f>
        <v>2024</v>
      </c>
      <c r="K5995" s="3" t="str">
        <f>TEXT(NIgerian_Fintech[[#This Row],[TransactionDate]], "MMMM")</f>
        <v>June</v>
      </c>
      <c r="L5995" s="3" t="str">
        <f>TEXT(NIgerian_Fintech[[#This Row],[TransactionDate]], "MM")</f>
        <v>06</v>
      </c>
      <c r="M5995" s="3" t="str">
        <f>TEXT(NIgerian_Fintech[[#This Row],[TransactionDate]], "tttt")</f>
        <v>Tuesday</v>
      </c>
      <c r="N5995" s="2" t="s">
        <v>16</v>
      </c>
    </row>
    <row r="5996" spans="1:14" ht="14.5" x14ac:dyDescent="0.35">
      <c r="A5996" s="2" t="s">
        <v>12022</v>
      </c>
      <c r="B5996" s="2" t="s">
        <v>12023</v>
      </c>
      <c r="C5996" s="2">
        <v>41</v>
      </c>
      <c r="D5996" s="2" t="s">
        <v>12</v>
      </c>
      <c r="E5996" s="2" t="s">
        <v>13</v>
      </c>
      <c r="F5996" s="2" t="s">
        <v>35</v>
      </c>
      <c r="G5996" s="2" t="s">
        <v>30</v>
      </c>
      <c r="H5996" s="7">
        <v>6460.28</v>
      </c>
      <c r="I5996" s="3">
        <v>45564</v>
      </c>
      <c r="J5996" s="3" t="str">
        <f>TEXT(NIgerian_Fintech[[#This Row],[TransactionDate]], "JJJJ")</f>
        <v>2024</v>
      </c>
      <c r="K5996" s="3" t="str">
        <f>TEXT(NIgerian_Fintech[[#This Row],[TransactionDate]], "MMMM")</f>
        <v>September</v>
      </c>
      <c r="L5996" s="3" t="str">
        <f>TEXT(NIgerian_Fintech[[#This Row],[TransactionDate]], "MM")</f>
        <v>09</v>
      </c>
      <c r="M5996" s="3" t="str">
        <f>TEXT(NIgerian_Fintech[[#This Row],[TransactionDate]], "tttt")</f>
        <v>Sunday</v>
      </c>
      <c r="N5996" s="2" t="s">
        <v>16</v>
      </c>
    </row>
    <row r="5997" spans="1:14" ht="14.5" x14ac:dyDescent="0.35">
      <c r="A5997" s="2" t="s">
        <v>12024</v>
      </c>
      <c r="B5997" s="2" t="s">
        <v>12025</v>
      </c>
      <c r="C5997" s="2">
        <v>31</v>
      </c>
      <c r="D5997" s="2" t="s">
        <v>39</v>
      </c>
      <c r="E5997" s="2" t="s">
        <v>24</v>
      </c>
      <c r="F5997" s="2" t="s">
        <v>14</v>
      </c>
      <c r="G5997" s="2" t="s">
        <v>15</v>
      </c>
      <c r="H5997" s="7">
        <v>9699.93</v>
      </c>
      <c r="I5997" s="3">
        <v>45452</v>
      </c>
      <c r="J5997" s="3" t="str">
        <f>TEXT(NIgerian_Fintech[[#This Row],[TransactionDate]], "JJJJ")</f>
        <v>2024</v>
      </c>
      <c r="K5997" s="3" t="str">
        <f>TEXT(NIgerian_Fintech[[#This Row],[TransactionDate]], "MMMM")</f>
        <v>June</v>
      </c>
      <c r="L5997" s="3" t="str">
        <f>TEXT(NIgerian_Fintech[[#This Row],[TransactionDate]], "MM")</f>
        <v>06</v>
      </c>
      <c r="M5997" s="3" t="str">
        <f>TEXT(NIgerian_Fintech[[#This Row],[TransactionDate]], "tttt")</f>
        <v>Sunday</v>
      </c>
      <c r="N5997" s="2" t="s">
        <v>69</v>
      </c>
    </row>
    <row r="5998" spans="1:14" ht="14.5" x14ac:dyDescent="0.35">
      <c r="A5998" s="2" t="s">
        <v>12026</v>
      </c>
      <c r="B5998" s="2" t="s">
        <v>12027</v>
      </c>
      <c r="C5998" s="2">
        <v>51</v>
      </c>
      <c r="D5998" s="2" t="s">
        <v>12</v>
      </c>
      <c r="E5998" s="2" t="s">
        <v>93</v>
      </c>
      <c r="F5998" s="2" t="s">
        <v>55</v>
      </c>
      <c r="G5998" s="2" t="s">
        <v>26</v>
      </c>
      <c r="H5998" s="7">
        <v>79.36</v>
      </c>
      <c r="I5998" s="3">
        <v>44965</v>
      </c>
      <c r="J5998" s="3" t="str">
        <f>TEXT(NIgerian_Fintech[[#This Row],[TransactionDate]], "JJJJ")</f>
        <v>2023</v>
      </c>
      <c r="K5998" s="3" t="str">
        <f>TEXT(NIgerian_Fintech[[#This Row],[TransactionDate]], "MMMM")</f>
        <v>February</v>
      </c>
      <c r="L5998" s="3" t="str">
        <f>TEXT(NIgerian_Fintech[[#This Row],[TransactionDate]], "MM")</f>
        <v>02</v>
      </c>
      <c r="M5998" s="3" t="str">
        <f>TEXT(NIgerian_Fintech[[#This Row],[TransactionDate]], "tttt")</f>
        <v>Wednesday</v>
      </c>
      <c r="N5998" s="2" t="s">
        <v>16</v>
      </c>
    </row>
    <row r="5999" spans="1:14" ht="14.5" x14ac:dyDescent="0.35">
      <c r="A5999" s="2" t="s">
        <v>12028</v>
      </c>
      <c r="B5999" s="2" t="s">
        <v>12029</v>
      </c>
      <c r="C5999" s="2">
        <v>29</v>
      </c>
      <c r="D5999" s="2" t="s">
        <v>12</v>
      </c>
      <c r="E5999" s="2" t="s">
        <v>64</v>
      </c>
      <c r="F5999" s="2" t="s">
        <v>49</v>
      </c>
      <c r="G5999" s="2" t="s">
        <v>36</v>
      </c>
      <c r="H5999" s="7">
        <v>8419.68</v>
      </c>
      <c r="I5999" s="3">
        <v>45125</v>
      </c>
      <c r="J5999" s="3" t="str">
        <f>TEXT(NIgerian_Fintech[[#This Row],[TransactionDate]], "JJJJ")</f>
        <v>2023</v>
      </c>
      <c r="K5999" s="3" t="str">
        <f>TEXT(NIgerian_Fintech[[#This Row],[TransactionDate]], "MMMM")</f>
        <v>July</v>
      </c>
      <c r="L5999" s="3" t="str">
        <f>TEXT(NIgerian_Fintech[[#This Row],[TransactionDate]], "MM")</f>
        <v>07</v>
      </c>
      <c r="M5999" s="3" t="str">
        <f>TEXT(NIgerian_Fintech[[#This Row],[TransactionDate]], "tttt")</f>
        <v>Tuesday</v>
      </c>
      <c r="N5999" s="2" t="s">
        <v>16</v>
      </c>
    </row>
    <row r="6000" spans="1:14" ht="14.5" x14ac:dyDescent="0.35">
      <c r="A6000" s="2" t="s">
        <v>12030</v>
      </c>
      <c r="B6000" s="2" t="s">
        <v>12031</v>
      </c>
      <c r="C6000" s="2">
        <v>39</v>
      </c>
      <c r="D6000" s="2" t="s">
        <v>12</v>
      </c>
      <c r="E6000" s="2" t="s">
        <v>74</v>
      </c>
      <c r="F6000" s="2" t="s">
        <v>14</v>
      </c>
      <c r="G6000" s="2" t="s">
        <v>36</v>
      </c>
      <c r="H6000" s="7">
        <v>9928.58</v>
      </c>
      <c r="I6000" s="3">
        <v>45034</v>
      </c>
      <c r="J6000" s="3" t="str">
        <f>TEXT(NIgerian_Fintech[[#This Row],[TransactionDate]], "JJJJ")</f>
        <v>2023</v>
      </c>
      <c r="K6000" s="3" t="str">
        <f>TEXT(NIgerian_Fintech[[#This Row],[TransactionDate]], "MMMM")</f>
        <v>April</v>
      </c>
      <c r="L6000" s="3" t="str">
        <f>TEXT(NIgerian_Fintech[[#This Row],[TransactionDate]], "MM")</f>
        <v>04</v>
      </c>
      <c r="M6000" s="3" t="str">
        <f>TEXT(NIgerian_Fintech[[#This Row],[TransactionDate]], "tttt")</f>
        <v>Tuesday</v>
      </c>
      <c r="N6000" s="2" t="s">
        <v>16</v>
      </c>
    </row>
    <row r="6001" spans="1:14" ht="14.5" x14ac:dyDescent="0.35">
      <c r="A6001" s="2" t="s">
        <v>12032</v>
      </c>
      <c r="B6001" s="2" t="s">
        <v>12033</v>
      </c>
      <c r="C6001" s="2">
        <v>23</v>
      </c>
      <c r="D6001" s="2" t="s">
        <v>39</v>
      </c>
      <c r="E6001" s="2" t="s">
        <v>42</v>
      </c>
      <c r="F6001" s="2" t="s">
        <v>49</v>
      </c>
      <c r="G6001" s="2" t="s">
        <v>15</v>
      </c>
      <c r="H6001" s="7">
        <v>3523.32</v>
      </c>
      <c r="I6001" s="3">
        <v>45194</v>
      </c>
      <c r="J6001" s="3" t="str">
        <f>TEXT(NIgerian_Fintech[[#This Row],[TransactionDate]], "JJJJ")</f>
        <v>2023</v>
      </c>
      <c r="K6001" s="3" t="str">
        <f>TEXT(NIgerian_Fintech[[#This Row],[TransactionDate]], "MMMM")</f>
        <v>September</v>
      </c>
      <c r="L6001" s="3" t="str">
        <f>TEXT(NIgerian_Fintech[[#This Row],[TransactionDate]], "MM")</f>
        <v>09</v>
      </c>
      <c r="M6001" s="3" t="str">
        <f>TEXT(NIgerian_Fintech[[#This Row],[TransactionDate]], "tttt")</f>
        <v>Monday</v>
      </c>
      <c r="N6001" s="2" t="s">
        <v>16</v>
      </c>
    </row>
    <row r="6002" spans="1:14" ht="14.5" x14ac:dyDescent="0.35">
      <c r="A6002" s="2" t="s">
        <v>12034</v>
      </c>
      <c r="B6002" s="2" t="s">
        <v>12035</v>
      </c>
      <c r="C6002" s="2">
        <v>53</v>
      </c>
      <c r="D6002" s="2" t="s">
        <v>39</v>
      </c>
      <c r="E6002" s="2" t="s">
        <v>74</v>
      </c>
      <c r="F6002" s="2" t="s">
        <v>25</v>
      </c>
      <c r="G6002" s="2" t="s">
        <v>36</v>
      </c>
      <c r="H6002" s="7">
        <v>12977.43</v>
      </c>
      <c r="I6002" s="3">
        <v>45279</v>
      </c>
      <c r="J6002" s="3" t="str">
        <f>TEXT(NIgerian_Fintech[[#This Row],[TransactionDate]], "JJJJ")</f>
        <v>2023</v>
      </c>
      <c r="K6002" s="3" t="str">
        <f>TEXT(NIgerian_Fintech[[#This Row],[TransactionDate]], "MMMM")</f>
        <v>December</v>
      </c>
      <c r="L6002" s="3" t="str">
        <f>TEXT(NIgerian_Fintech[[#This Row],[TransactionDate]], "MM")</f>
        <v>12</v>
      </c>
      <c r="M6002" s="3" t="str">
        <f>TEXT(NIgerian_Fintech[[#This Row],[TransactionDate]], "tttt")</f>
        <v>Tuesday</v>
      </c>
      <c r="N6002" s="2" t="s">
        <v>16</v>
      </c>
    </row>
    <row r="6003" spans="1:14" ht="14.5" x14ac:dyDescent="0.35">
      <c r="A6003" s="2" t="s">
        <v>12036</v>
      </c>
      <c r="B6003" s="2" t="s">
        <v>12037</v>
      </c>
      <c r="C6003" s="2">
        <v>62</v>
      </c>
      <c r="D6003" s="2" t="s">
        <v>39</v>
      </c>
      <c r="E6003" s="2" t="s">
        <v>24</v>
      </c>
      <c r="F6003" s="2" t="s">
        <v>35</v>
      </c>
      <c r="G6003" s="2" t="s">
        <v>36</v>
      </c>
      <c r="H6003" s="7">
        <v>4739.0200000000004</v>
      </c>
      <c r="I6003" s="3">
        <v>45237</v>
      </c>
      <c r="J6003" s="3" t="str">
        <f>TEXT(NIgerian_Fintech[[#This Row],[TransactionDate]], "JJJJ")</f>
        <v>2023</v>
      </c>
      <c r="K6003" s="3" t="str">
        <f>TEXT(NIgerian_Fintech[[#This Row],[TransactionDate]], "MMMM")</f>
        <v>November</v>
      </c>
      <c r="L6003" s="3" t="str">
        <f>TEXT(NIgerian_Fintech[[#This Row],[TransactionDate]], "MM")</f>
        <v>11</v>
      </c>
      <c r="M6003" s="3" t="str">
        <f>TEXT(NIgerian_Fintech[[#This Row],[TransactionDate]], "tttt")</f>
        <v>Tuesday</v>
      </c>
      <c r="N6003" s="2" t="s">
        <v>16</v>
      </c>
    </row>
    <row r="6004" spans="1:14" ht="14.5" x14ac:dyDescent="0.35">
      <c r="A6004" s="2" t="s">
        <v>12038</v>
      </c>
      <c r="B6004" s="2" t="s">
        <v>12039</v>
      </c>
      <c r="C6004" s="2">
        <v>53</v>
      </c>
      <c r="D6004" s="2" t="s">
        <v>39</v>
      </c>
      <c r="E6004" s="2" t="s">
        <v>64</v>
      </c>
      <c r="F6004" s="2" t="s">
        <v>55</v>
      </c>
      <c r="G6004" s="2" t="s">
        <v>30</v>
      </c>
      <c r="H6004" s="7">
        <v>12650.44</v>
      </c>
      <c r="I6004" s="3">
        <v>45316</v>
      </c>
      <c r="J6004" s="3" t="str">
        <f>TEXT(NIgerian_Fintech[[#This Row],[TransactionDate]], "JJJJ")</f>
        <v>2024</v>
      </c>
      <c r="K6004" s="3" t="str">
        <f>TEXT(NIgerian_Fintech[[#This Row],[TransactionDate]], "MMMM")</f>
        <v>January</v>
      </c>
      <c r="L6004" s="3" t="str">
        <f>TEXT(NIgerian_Fintech[[#This Row],[TransactionDate]], "MM")</f>
        <v>01</v>
      </c>
      <c r="M6004" s="3" t="str">
        <f>TEXT(NIgerian_Fintech[[#This Row],[TransactionDate]], "tttt")</f>
        <v>Thursday</v>
      </c>
      <c r="N6004" s="2" t="s">
        <v>16</v>
      </c>
    </row>
    <row r="6005" spans="1:14" ht="14.5" x14ac:dyDescent="0.35">
      <c r="A6005" s="2" t="s">
        <v>12040</v>
      </c>
      <c r="B6005" s="2" t="s">
        <v>12041</v>
      </c>
      <c r="C6005" s="2">
        <v>39</v>
      </c>
      <c r="D6005" s="2" t="s">
        <v>39</v>
      </c>
      <c r="E6005" s="2" t="s">
        <v>29</v>
      </c>
      <c r="F6005" s="2" t="s">
        <v>25</v>
      </c>
      <c r="G6005" s="2" t="s">
        <v>36</v>
      </c>
      <c r="H6005" s="7">
        <v>1552.81</v>
      </c>
      <c r="I6005" s="3">
        <v>44966</v>
      </c>
      <c r="J6005" s="3" t="str">
        <f>TEXT(NIgerian_Fintech[[#This Row],[TransactionDate]], "JJJJ")</f>
        <v>2023</v>
      </c>
      <c r="K6005" s="3" t="str">
        <f>TEXT(NIgerian_Fintech[[#This Row],[TransactionDate]], "MMMM")</f>
        <v>February</v>
      </c>
      <c r="L6005" s="3" t="str">
        <f>TEXT(NIgerian_Fintech[[#This Row],[TransactionDate]], "MM")</f>
        <v>02</v>
      </c>
      <c r="M6005" s="3" t="str">
        <f>TEXT(NIgerian_Fintech[[#This Row],[TransactionDate]], "tttt")</f>
        <v>Thursday</v>
      </c>
      <c r="N6005" s="2" t="s">
        <v>16</v>
      </c>
    </row>
    <row r="6006" spans="1:14" ht="14.5" x14ac:dyDescent="0.35">
      <c r="A6006" s="2" t="s">
        <v>12042</v>
      </c>
      <c r="B6006" s="2" t="s">
        <v>12043</v>
      </c>
      <c r="C6006" s="2">
        <v>31</v>
      </c>
      <c r="D6006" s="2" t="s">
        <v>12</v>
      </c>
      <c r="E6006" s="2" t="s">
        <v>93</v>
      </c>
      <c r="F6006" s="2" t="s">
        <v>25</v>
      </c>
      <c r="G6006" s="2" t="s">
        <v>36</v>
      </c>
      <c r="H6006" s="7">
        <v>24499</v>
      </c>
      <c r="I6006" s="3">
        <v>45507</v>
      </c>
      <c r="J6006" s="3" t="str">
        <f>TEXT(NIgerian_Fintech[[#This Row],[TransactionDate]], "JJJJ")</f>
        <v>2024</v>
      </c>
      <c r="K6006" s="3" t="str">
        <f>TEXT(NIgerian_Fintech[[#This Row],[TransactionDate]], "MMMM")</f>
        <v>August</v>
      </c>
      <c r="L6006" s="3" t="str">
        <f>TEXT(NIgerian_Fintech[[#This Row],[TransactionDate]], "MM")</f>
        <v>08</v>
      </c>
      <c r="M6006" s="3" t="str">
        <f>TEXT(NIgerian_Fintech[[#This Row],[TransactionDate]], "tttt")</f>
        <v>Saturday</v>
      </c>
      <c r="N6006" s="2" t="s">
        <v>16</v>
      </c>
    </row>
    <row r="6007" spans="1:14" ht="14.5" x14ac:dyDescent="0.35">
      <c r="A6007" s="2" t="s">
        <v>12044</v>
      </c>
      <c r="B6007" s="2" t="s">
        <v>12045</v>
      </c>
      <c r="C6007" s="2">
        <v>33</v>
      </c>
      <c r="D6007" s="2" t="s">
        <v>12</v>
      </c>
      <c r="E6007" s="2" t="s">
        <v>52</v>
      </c>
      <c r="F6007" s="2" t="s">
        <v>35</v>
      </c>
      <c r="G6007" s="2" t="s">
        <v>15</v>
      </c>
      <c r="H6007" s="7">
        <v>21157.52</v>
      </c>
      <c r="I6007" s="3">
        <v>45078</v>
      </c>
      <c r="J6007" s="3" t="str">
        <f>TEXT(NIgerian_Fintech[[#This Row],[TransactionDate]], "JJJJ")</f>
        <v>2023</v>
      </c>
      <c r="K6007" s="3" t="str">
        <f>TEXT(NIgerian_Fintech[[#This Row],[TransactionDate]], "MMMM")</f>
        <v>June</v>
      </c>
      <c r="L6007" s="3" t="str">
        <f>TEXT(NIgerian_Fintech[[#This Row],[TransactionDate]], "MM")</f>
        <v>06</v>
      </c>
      <c r="M6007" s="3" t="str">
        <f>TEXT(NIgerian_Fintech[[#This Row],[TransactionDate]], "tttt")</f>
        <v>Thursday</v>
      </c>
      <c r="N6007" s="2" t="s">
        <v>16</v>
      </c>
    </row>
    <row r="6008" spans="1:14" ht="14.5" x14ac:dyDescent="0.35">
      <c r="A6008" s="2" t="s">
        <v>12046</v>
      </c>
      <c r="B6008" s="2" t="s">
        <v>12047</v>
      </c>
      <c r="C6008" s="2">
        <v>53</v>
      </c>
      <c r="D6008" s="2" t="s">
        <v>39</v>
      </c>
      <c r="E6008" s="2" t="s">
        <v>29</v>
      </c>
      <c r="F6008" s="2" t="s">
        <v>25</v>
      </c>
      <c r="G6008" s="2" t="s">
        <v>15</v>
      </c>
      <c r="H6008" s="7">
        <v>1632.56</v>
      </c>
      <c r="I6008" s="3">
        <v>45113</v>
      </c>
      <c r="J6008" s="3" t="str">
        <f>TEXT(NIgerian_Fintech[[#This Row],[TransactionDate]], "JJJJ")</f>
        <v>2023</v>
      </c>
      <c r="K6008" s="3" t="str">
        <f>TEXT(NIgerian_Fintech[[#This Row],[TransactionDate]], "MMMM")</f>
        <v>July</v>
      </c>
      <c r="L6008" s="3" t="str">
        <f>TEXT(NIgerian_Fintech[[#This Row],[TransactionDate]], "MM")</f>
        <v>07</v>
      </c>
      <c r="M6008" s="3" t="str">
        <f>TEXT(NIgerian_Fintech[[#This Row],[TransactionDate]], "tttt")</f>
        <v>Thursday</v>
      </c>
      <c r="N6008" s="2" t="s">
        <v>16</v>
      </c>
    </row>
    <row r="6009" spans="1:14" ht="14.5" x14ac:dyDescent="0.35">
      <c r="A6009" s="2" t="s">
        <v>12048</v>
      </c>
      <c r="B6009" s="2" t="s">
        <v>12049</v>
      </c>
      <c r="C6009" s="2">
        <v>42</v>
      </c>
      <c r="D6009" s="2" t="s">
        <v>12</v>
      </c>
      <c r="E6009" s="2" t="s">
        <v>24</v>
      </c>
      <c r="F6009" s="2" t="s">
        <v>25</v>
      </c>
      <c r="G6009" s="2" t="s">
        <v>20</v>
      </c>
      <c r="H6009" s="7">
        <v>27879.69</v>
      </c>
      <c r="I6009" s="3">
        <v>45356</v>
      </c>
      <c r="J6009" s="3" t="str">
        <f>TEXT(NIgerian_Fintech[[#This Row],[TransactionDate]], "JJJJ")</f>
        <v>2024</v>
      </c>
      <c r="K6009" s="3" t="str">
        <f>TEXT(NIgerian_Fintech[[#This Row],[TransactionDate]], "MMMM")</f>
        <v>March</v>
      </c>
      <c r="L6009" s="3" t="str">
        <f>TEXT(NIgerian_Fintech[[#This Row],[TransactionDate]], "MM")</f>
        <v>03</v>
      </c>
      <c r="M6009" s="3" t="str">
        <f>TEXT(NIgerian_Fintech[[#This Row],[TransactionDate]], "tttt")</f>
        <v>Tuesday</v>
      </c>
      <c r="N6009" s="2" t="s">
        <v>16</v>
      </c>
    </row>
    <row r="6010" spans="1:14" ht="14.5" x14ac:dyDescent="0.35">
      <c r="A6010" s="2" t="s">
        <v>12050</v>
      </c>
      <c r="B6010" s="2" t="s">
        <v>12051</v>
      </c>
      <c r="C6010" s="2">
        <v>49</v>
      </c>
      <c r="D6010" s="2" t="s">
        <v>12</v>
      </c>
      <c r="E6010" s="2" t="s">
        <v>24</v>
      </c>
      <c r="F6010" s="2" t="s">
        <v>49</v>
      </c>
      <c r="G6010" s="2" t="s">
        <v>36</v>
      </c>
      <c r="H6010" s="7">
        <v>8159.48</v>
      </c>
      <c r="I6010" s="3">
        <v>45383</v>
      </c>
      <c r="J6010" s="3" t="str">
        <f>TEXT(NIgerian_Fintech[[#This Row],[TransactionDate]], "JJJJ")</f>
        <v>2024</v>
      </c>
      <c r="K6010" s="3" t="str">
        <f>TEXT(NIgerian_Fintech[[#This Row],[TransactionDate]], "MMMM")</f>
        <v>April</v>
      </c>
      <c r="L6010" s="3" t="str">
        <f>TEXT(NIgerian_Fintech[[#This Row],[TransactionDate]], "MM")</f>
        <v>04</v>
      </c>
      <c r="M6010" s="3" t="str">
        <f>TEXT(NIgerian_Fintech[[#This Row],[TransactionDate]], "tttt")</f>
        <v>Monday</v>
      </c>
      <c r="N6010" s="2" t="s">
        <v>16</v>
      </c>
    </row>
    <row r="6011" spans="1:14" ht="14.5" x14ac:dyDescent="0.35">
      <c r="A6011" s="2" t="s">
        <v>12052</v>
      </c>
      <c r="B6011" s="2" t="s">
        <v>12053</v>
      </c>
      <c r="C6011" s="2">
        <v>50</v>
      </c>
      <c r="D6011" s="2" t="s">
        <v>12</v>
      </c>
      <c r="E6011" s="2" t="s">
        <v>29</v>
      </c>
      <c r="F6011" s="2" t="s">
        <v>19</v>
      </c>
      <c r="G6011" s="2" t="s">
        <v>36</v>
      </c>
      <c r="H6011" s="7">
        <v>12094.87</v>
      </c>
      <c r="I6011" s="3">
        <v>45153</v>
      </c>
      <c r="J6011" s="3" t="str">
        <f>TEXT(NIgerian_Fintech[[#This Row],[TransactionDate]], "JJJJ")</f>
        <v>2023</v>
      </c>
      <c r="K6011" s="3" t="str">
        <f>TEXT(NIgerian_Fintech[[#This Row],[TransactionDate]], "MMMM")</f>
        <v>August</v>
      </c>
      <c r="L6011" s="3" t="str">
        <f>TEXT(NIgerian_Fintech[[#This Row],[TransactionDate]], "MM")</f>
        <v>08</v>
      </c>
      <c r="M6011" s="3" t="str">
        <f>TEXT(NIgerian_Fintech[[#This Row],[TransactionDate]], "tttt")</f>
        <v>Tuesday</v>
      </c>
      <c r="N6011" s="2" t="s">
        <v>16</v>
      </c>
    </row>
    <row r="6012" spans="1:14" ht="14.5" x14ac:dyDescent="0.35">
      <c r="A6012" s="2" t="s">
        <v>12054</v>
      </c>
      <c r="B6012" s="2" t="s">
        <v>12055</v>
      </c>
      <c r="C6012" s="2">
        <v>62</v>
      </c>
      <c r="D6012" s="2" t="s">
        <v>12</v>
      </c>
      <c r="E6012" s="2" t="s">
        <v>52</v>
      </c>
      <c r="F6012" s="2" t="s">
        <v>49</v>
      </c>
      <c r="G6012" s="2" t="s">
        <v>36</v>
      </c>
      <c r="H6012" s="7">
        <v>18344.189999999999</v>
      </c>
      <c r="I6012" s="3">
        <v>45354</v>
      </c>
      <c r="J6012" s="3" t="str">
        <f>TEXT(NIgerian_Fintech[[#This Row],[TransactionDate]], "JJJJ")</f>
        <v>2024</v>
      </c>
      <c r="K6012" s="3" t="str">
        <f>TEXT(NIgerian_Fintech[[#This Row],[TransactionDate]], "MMMM")</f>
        <v>March</v>
      </c>
      <c r="L6012" s="3" t="str">
        <f>TEXT(NIgerian_Fintech[[#This Row],[TransactionDate]], "MM")</f>
        <v>03</v>
      </c>
      <c r="M6012" s="3" t="str">
        <f>TEXT(NIgerian_Fintech[[#This Row],[TransactionDate]], "tttt")</f>
        <v>Sunday</v>
      </c>
      <c r="N6012" s="2" t="s">
        <v>16</v>
      </c>
    </row>
    <row r="6013" spans="1:14" ht="14.5" x14ac:dyDescent="0.35">
      <c r="A6013" s="2" t="s">
        <v>12056</v>
      </c>
      <c r="B6013" s="2" t="s">
        <v>12057</v>
      </c>
      <c r="C6013" s="2">
        <v>53</v>
      </c>
      <c r="D6013" s="2" t="s">
        <v>39</v>
      </c>
      <c r="E6013" s="2" t="s">
        <v>24</v>
      </c>
      <c r="F6013" s="2" t="s">
        <v>35</v>
      </c>
      <c r="G6013" s="2" t="s">
        <v>30</v>
      </c>
      <c r="H6013" s="7">
        <v>872.7</v>
      </c>
      <c r="I6013" s="3">
        <v>45130</v>
      </c>
      <c r="J6013" s="3" t="str">
        <f>TEXT(NIgerian_Fintech[[#This Row],[TransactionDate]], "JJJJ")</f>
        <v>2023</v>
      </c>
      <c r="K6013" s="3" t="str">
        <f>TEXT(NIgerian_Fintech[[#This Row],[TransactionDate]], "MMMM")</f>
        <v>July</v>
      </c>
      <c r="L6013" s="3" t="str">
        <f>TEXT(NIgerian_Fintech[[#This Row],[TransactionDate]], "MM")</f>
        <v>07</v>
      </c>
      <c r="M6013" s="3" t="str">
        <f>TEXT(NIgerian_Fintech[[#This Row],[TransactionDate]], "tttt")</f>
        <v>Sunday</v>
      </c>
      <c r="N6013" s="2" t="s">
        <v>21</v>
      </c>
    </row>
    <row r="6014" spans="1:14" ht="14.5" x14ac:dyDescent="0.35">
      <c r="A6014" s="2" t="s">
        <v>12058</v>
      </c>
      <c r="B6014" s="2" t="s">
        <v>12059</v>
      </c>
      <c r="C6014" s="2">
        <v>37</v>
      </c>
      <c r="D6014" s="2" t="s">
        <v>39</v>
      </c>
      <c r="E6014" s="2" t="s">
        <v>24</v>
      </c>
      <c r="F6014" s="2" t="s">
        <v>14</v>
      </c>
      <c r="G6014" s="2" t="s">
        <v>36</v>
      </c>
      <c r="H6014" s="7">
        <v>1854.68</v>
      </c>
      <c r="I6014" s="3">
        <v>45044</v>
      </c>
      <c r="J6014" s="3" t="str">
        <f>TEXT(NIgerian_Fintech[[#This Row],[TransactionDate]], "JJJJ")</f>
        <v>2023</v>
      </c>
      <c r="K6014" s="3" t="str">
        <f>TEXT(NIgerian_Fintech[[#This Row],[TransactionDate]], "MMMM")</f>
        <v>April</v>
      </c>
      <c r="L6014" s="3" t="str">
        <f>TEXT(NIgerian_Fintech[[#This Row],[TransactionDate]], "MM")</f>
        <v>04</v>
      </c>
      <c r="M6014" s="3" t="str">
        <f>TEXT(NIgerian_Fintech[[#This Row],[TransactionDate]], "tttt")</f>
        <v>Friday</v>
      </c>
      <c r="N6014" s="2" t="s">
        <v>16</v>
      </c>
    </row>
    <row r="6015" spans="1:14" ht="14.5" x14ac:dyDescent="0.35">
      <c r="A6015" s="2" t="s">
        <v>12060</v>
      </c>
      <c r="B6015" s="2" t="s">
        <v>12061</v>
      </c>
      <c r="C6015" s="2">
        <v>35</v>
      </c>
      <c r="D6015" s="2" t="s">
        <v>12</v>
      </c>
      <c r="E6015" s="2" t="s">
        <v>42</v>
      </c>
      <c r="F6015" s="2" t="s">
        <v>35</v>
      </c>
      <c r="G6015" s="2" t="s">
        <v>30</v>
      </c>
      <c r="H6015" s="7">
        <v>3430.41</v>
      </c>
      <c r="I6015" s="3">
        <v>45320</v>
      </c>
      <c r="J6015" s="3" t="str">
        <f>TEXT(NIgerian_Fintech[[#This Row],[TransactionDate]], "JJJJ")</f>
        <v>2024</v>
      </c>
      <c r="K6015" s="3" t="str">
        <f>TEXT(NIgerian_Fintech[[#This Row],[TransactionDate]], "MMMM")</f>
        <v>January</v>
      </c>
      <c r="L6015" s="3" t="str">
        <f>TEXT(NIgerian_Fintech[[#This Row],[TransactionDate]], "MM")</f>
        <v>01</v>
      </c>
      <c r="M6015" s="3" t="str">
        <f>TEXT(NIgerian_Fintech[[#This Row],[TransactionDate]], "tttt")</f>
        <v>Monday</v>
      </c>
      <c r="N6015" s="2" t="s">
        <v>16</v>
      </c>
    </row>
    <row r="6016" spans="1:14" ht="14.5" x14ac:dyDescent="0.35">
      <c r="A6016" s="2" t="s">
        <v>12062</v>
      </c>
      <c r="B6016" s="2" t="s">
        <v>12063</v>
      </c>
      <c r="C6016" s="2">
        <v>55</v>
      </c>
      <c r="D6016" s="2" t="s">
        <v>12</v>
      </c>
      <c r="E6016" s="2" t="s">
        <v>13</v>
      </c>
      <c r="F6016" s="2" t="s">
        <v>35</v>
      </c>
      <c r="G6016" s="2" t="s">
        <v>20</v>
      </c>
      <c r="H6016" s="7">
        <v>6485.65</v>
      </c>
      <c r="I6016" s="3">
        <v>45148</v>
      </c>
      <c r="J6016" s="3" t="str">
        <f>TEXT(NIgerian_Fintech[[#This Row],[TransactionDate]], "JJJJ")</f>
        <v>2023</v>
      </c>
      <c r="K6016" s="3" t="str">
        <f>TEXT(NIgerian_Fintech[[#This Row],[TransactionDate]], "MMMM")</f>
        <v>August</v>
      </c>
      <c r="L6016" s="3" t="str">
        <f>TEXT(NIgerian_Fintech[[#This Row],[TransactionDate]], "MM")</f>
        <v>08</v>
      </c>
      <c r="M6016" s="3" t="str">
        <f>TEXT(NIgerian_Fintech[[#This Row],[TransactionDate]], "tttt")</f>
        <v>Thursday</v>
      </c>
      <c r="N6016" s="2" t="s">
        <v>16</v>
      </c>
    </row>
    <row r="6017" spans="1:14" ht="14.5" x14ac:dyDescent="0.35">
      <c r="A6017" s="2" t="s">
        <v>12064</v>
      </c>
      <c r="B6017" s="2" t="s">
        <v>12065</v>
      </c>
      <c r="C6017" s="2">
        <v>20</v>
      </c>
      <c r="D6017" s="2" t="s">
        <v>39</v>
      </c>
      <c r="E6017" s="2" t="s">
        <v>24</v>
      </c>
      <c r="F6017" s="2" t="s">
        <v>35</v>
      </c>
      <c r="G6017" s="2" t="s">
        <v>26</v>
      </c>
      <c r="H6017" s="7">
        <v>4247.3100000000004</v>
      </c>
      <c r="I6017" s="3">
        <v>44989</v>
      </c>
      <c r="J6017" s="3" t="str">
        <f>TEXT(NIgerian_Fintech[[#This Row],[TransactionDate]], "JJJJ")</f>
        <v>2023</v>
      </c>
      <c r="K6017" s="3" t="str">
        <f>TEXT(NIgerian_Fintech[[#This Row],[TransactionDate]], "MMMM")</f>
        <v>March</v>
      </c>
      <c r="L6017" s="3" t="str">
        <f>TEXT(NIgerian_Fintech[[#This Row],[TransactionDate]], "MM")</f>
        <v>03</v>
      </c>
      <c r="M6017" s="3" t="str">
        <f>TEXT(NIgerian_Fintech[[#This Row],[TransactionDate]], "tttt")</f>
        <v>Saturday</v>
      </c>
      <c r="N6017" s="2" t="s">
        <v>16</v>
      </c>
    </row>
    <row r="6018" spans="1:14" ht="14.5" x14ac:dyDescent="0.35">
      <c r="A6018" s="2" t="s">
        <v>12066</v>
      </c>
      <c r="B6018" s="2" t="s">
        <v>12067</v>
      </c>
      <c r="C6018" s="2">
        <v>40</v>
      </c>
      <c r="D6018" s="2" t="s">
        <v>12</v>
      </c>
      <c r="E6018" s="2" t="s">
        <v>74</v>
      </c>
      <c r="F6018" s="2" t="s">
        <v>35</v>
      </c>
      <c r="G6018" s="2" t="s">
        <v>36</v>
      </c>
      <c r="H6018" s="7">
        <v>7049.09</v>
      </c>
      <c r="I6018" s="3">
        <v>45322</v>
      </c>
      <c r="J6018" s="3" t="str">
        <f>TEXT(NIgerian_Fintech[[#This Row],[TransactionDate]], "JJJJ")</f>
        <v>2024</v>
      </c>
      <c r="K6018" s="3" t="str">
        <f>TEXT(NIgerian_Fintech[[#This Row],[TransactionDate]], "MMMM")</f>
        <v>January</v>
      </c>
      <c r="L6018" s="3" t="str">
        <f>TEXT(NIgerian_Fintech[[#This Row],[TransactionDate]], "MM")</f>
        <v>01</v>
      </c>
      <c r="M6018" s="3" t="str">
        <f>TEXT(NIgerian_Fintech[[#This Row],[TransactionDate]], "tttt")</f>
        <v>Wednesday</v>
      </c>
      <c r="N6018" s="2" t="s">
        <v>16</v>
      </c>
    </row>
    <row r="6019" spans="1:14" ht="14.5" x14ac:dyDescent="0.35">
      <c r="A6019" s="2" t="s">
        <v>12068</v>
      </c>
      <c r="B6019" s="2" t="s">
        <v>12069</v>
      </c>
      <c r="C6019" s="2">
        <v>49</v>
      </c>
      <c r="D6019" s="2" t="s">
        <v>12</v>
      </c>
      <c r="E6019" s="2" t="s">
        <v>42</v>
      </c>
      <c r="F6019" s="2" t="s">
        <v>25</v>
      </c>
      <c r="G6019" s="2" t="s">
        <v>15</v>
      </c>
      <c r="H6019" s="7">
        <v>2056.9299999999998</v>
      </c>
      <c r="I6019" s="3">
        <v>44931</v>
      </c>
      <c r="J6019" s="3" t="str">
        <f>TEXT(NIgerian_Fintech[[#This Row],[TransactionDate]], "JJJJ")</f>
        <v>2023</v>
      </c>
      <c r="K6019" s="3" t="str">
        <f>TEXT(NIgerian_Fintech[[#This Row],[TransactionDate]], "MMMM")</f>
        <v>January</v>
      </c>
      <c r="L6019" s="3" t="str">
        <f>TEXT(NIgerian_Fintech[[#This Row],[TransactionDate]], "MM")</f>
        <v>01</v>
      </c>
      <c r="M6019" s="3" t="str">
        <f>TEXT(NIgerian_Fintech[[#This Row],[TransactionDate]], "tttt")</f>
        <v>Thursday</v>
      </c>
      <c r="N6019" s="2" t="s">
        <v>16</v>
      </c>
    </row>
    <row r="6020" spans="1:14" ht="14.5" x14ac:dyDescent="0.35">
      <c r="A6020" s="2" t="s">
        <v>12070</v>
      </c>
      <c r="B6020" s="2" t="s">
        <v>12071</v>
      </c>
      <c r="C6020" s="2">
        <v>62</v>
      </c>
      <c r="D6020" s="2" t="s">
        <v>12</v>
      </c>
      <c r="E6020" s="2" t="s">
        <v>13</v>
      </c>
      <c r="F6020" s="2" t="s">
        <v>35</v>
      </c>
      <c r="G6020" s="2" t="s">
        <v>15</v>
      </c>
      <c r="H6020" s="7">
        <v>11461.89</v>
      </c>
      <c r="I6020" s="3">
        <v>45260</v>
      </c>
      <c r="J6020" s="3" t="str">
        <f>TEXT(NIgerian_Fintech[[#This Row],[TransactionDate]], "JJJJ")</f>
        <v>2023</v>
      </c>
      <c r="K6020" s="3" t="str">
        <f>TEXT(NIgerian_Fintech[[#This Row],[TransactionDate]], "MMMM")</f>
        <v>November</v>
      </c>
      <c r="L6020" s="3" t="str">
        <f>TEXT(NIgerian_Fintech[[#This Row],[TransactionDate]], "MM")</f>
        <v>11</v>
      </c>
      <c r="M6020" s="3" t="str">
        <f>TEXT(NIgerian_Fintech[[#This Row],[TransactionDate]], "tttt")</f>
        <v>Thursday</v>
      </c>
      <c r="N6020" s="2" t="s">
        <v>16</v>
      </c>
    </row>
    <row r="6021" spans="1:14" ht="14.5" x14ac:dyDescent="0.35">
      <c r="A6021" s="2" t="s">
        <v>12072</v>
      </c>
      <c r="B6021" s="2" t="s">
        <v>12073</v>
      </c>
      <c r="C6021" s="2">
        <v>33</v>
      </c>
      <c r="D6021" s="2" t="s">
        <v>39</v>
      </c>
      <c r="E6021" s="2" t="s">
        <v>74</v>
      </c>
      <c r="F6021" s="2" t="s">
        <v>14</v>
      </c>
      <c r="G6021" s="2" t="s">
        <v>36</v>
      </c>
      <c r="H6021" s="7">
        <v>573.48</v>
      </c>
      <c r="I6021" s="3">
        <v>45218</v>
      </c>
      <c r="J6021" s="3" t="str">
        <f>TEXT(NIgerian_Fintech[[#This Row],[TransactionDate]], "JJJJ")</f>
        <v>2023</v>
      </c>
      <c r="K6021" s="3" t="str">
        <f>TEXT(NIgerian_Fintech[[#This Row],[TransactionDate]], "MMMM")</f>
        <v>October</v>
      </c>
      <c r="L6021" s="3" t="str">
        <f>TEXT(NIgerian_Fintech[[#This Row],[TransactionDate]], "MM")</f>
        <v>10</v>
      </c>
      <c r="M6021" s="3" t="str">
        <f>TEXT(NIgerian_Fintech[[#This Row],[TransactionDate]], "tttt")</f>
        <v>Thursday</v>
      </c>
      <c r="N6021" s="2" t="s">
        <v>21</v>
      </c>
    </row>
    <row r="6022" spans="1:14" ht="14.5" x14ac:dyDescent="0.35">
      <c r="A6022" s="2" t="s">
        <v>12074</v>
      </c>
      <c r="B6022" s="2" t="s">
        <v>12075</v>
      </c>
      <c r="C6022" s="2">
        <v>22</v>
      </c>
      <c r="D6022" s="2" t="s">
        <v>39</v>
      </c>
      <c r="E6022" s="2" t="s">
        <v>64</v>
      </c>
      <c r="F6022" s="2" t="s">
        <v>35</v>
      </c>
      <c r="G6022" s="2" t="s">
        <v>30</v>
      </c>
      <c r="H6022" s="7">
        <v>4485.55</v>
      </c>
      <c r="I6022" s="3">
        <v>45434</v>
      </c>
      <c r="J6022" s="3" t="str">
        <f>TEXT(NIgerian_Fintech[[#This Row],[TransactionDate]], "JJJJ")</f>
        <v>2024</v>
      </c>
      <c r="K6022" s="3" t="str">
        <f>TEXT(NIgerian_Fintech[[#This Row],[TransactionDate]], "MMMM")</f>
        <v>May</v>
      </c>
      <c r="L6022" s="3" t="str">
        <f>TEXT(NIgerian_Fintech[[#This Row],[TransactionDate]], "MM")</f>
        <v>05</v>
      </c>
      <c r="M6022" s="3" t="str">
        <f>TEXT(NIgerian_Fintech[[#This Row],[TransactionDate]], "tttt")</f>
        <v>Wednesday</v>
      </c>
      <c r="N6022" s="2" t="s">
        <v>16</v>
      </c>
    </row>
    <row r="6023" spans="1:14" ht="14.5" x14ac:dyDescent="0.35">
      <c r="A6023" s="2" t="s">
        <v>12076</v>
      </c>
      <c r="B6023" s="2" t="s">
        <v>12077</v>
      </c>
      <c r="C6023" s="2">
        <v>21</v>
      </c>
      <c r="D6023" s="2" t="s">
        <v>12</v>
      </c>
      <c r="E6023" s="2" t="s">
        <v>29</v>
      </c>
      <c r="F6023" s="2" t="s">
        <v>49</v>
      </c>
      <c r="G6023" s="2" t="s">
        <v>15</v>
      </c>
      <c r="H6023" s="7">
        <v>1972.73</v>
      </c>
      <c r="I6023" s="3">
        <v>45071</v>
      </c>
      <c r="J6023" s="3" t="str">
        <f>TEXT(NIgerian_Fintech[[#This Row],[TransactionDate]], "JJJJ")</f>
        <v>2023</v>
      </c>
      <c r="K6023" s="3" t="str">
        <f>TEXT(NIgerian_Fintech[[#This Row],[TransactionDate]], "MMMM")</f>
        <v>May</v>
      </c>
      <c r="L6023" s="3" t="str">
        <f>TEXT(NIgerian_Fintech[[#This Row],[TransactionDate]], "MM")</f>
        <v>05</v>
      </c>
      <c r="M6023" s="3" t="str">
        <f>TEXT(NIgerian_Fintech[[#This Row],[TransactionDate]], "tttt")</f>
        <v>Thursday</v>
      </c>
      <c r="N6023" s="2" t="s">
        <v>16</v>
      </c>
    </row>
    <row r="6024" spans="1:14" ht="14.5" x14ac:dyDescent="0.35">
      <c r="A6024" s="2" t="s">
        <v>12078</v>
      </c>
      <c r="B6024" s="2" t="s">
        <v>12079</v>
      </c>
      <c r="C6024" s="2">
        <v>38</v>
      </c>
      <c r="D6024" s="2" t="s">
        <v>12</v>
      </c>
      <c r="E6024" s="2" t="s">
        <v>29</v>
      </c>
      <c r="F6024" s="2" t="s">
        <v>25</v>
      </c>
      <c r="G6024" s="2" t="s">
        <v>15</v>
      </c>
      <c r="H6024" s="7">
        <v>13090.86</v>
      </c>
      <c r="I6024" s="3">
        <v>45588</v>
      </c>
      <c r="J6024" s="3" t="str">
        <f>TEXT(NIgerian_Fintech[[#This Row],[TransactionDate]], "JJJJ")</f>
        <v>2024</v>
      </c>
      <c r="K6024" s="3" t="str">
        <f>TEXT(NIgerian_Fintech[[#This Row],[TransactionDate]], "MMMM")</f>
        <v>October</v>
      </c>
      <c r="L6024" s="3" t="str">
        <f>TEXT(NIgerian_Fintech[[#This Row],[TransactionDate]], "MM")</f>
        <v>10</v>
      </c>
      <c r="M6024" s="3" t="str">
        <f>TEXT(NIgerian_Fintech[[#This Row],[TransactionDate]], "tttt")</f>
        <v>Wednesday</v>
      </c>
      <c r="N6024" s="2" t="s">
        <v>16</v>
      </c>
    </row>
    <row r="6025" spans="1:14" ht="14.5" x14ac:dyDescent="0.35">
      <c r="A6025" s="2" t="s">
        <v>12080</v>
      </c>
      <c r="B6025" s="2" t="s">
        <v>12081</v>
      </c>
      <c r="C6025" s="2">
        <v>57</v>
      </c>
      <c r="D6025" s="2" t="s">
        <v>12</v>
      </c>
      <c r="E6025" s="2" t="s">
        <v>52</v>
      </c>
      <c r="F6025" s="2" t="s">
        <v>49</v>
      </c>
      <c r="G6025" s="2" t="s">
        <v>20</v>
      </c>
      <c r="H6025" s="7">
        <v>21511.81</v>
      </c>
      <c r="I6025" s="3">
        <v>45085</v>
      </c>
      <c r="J6025" s="3" t="str">
        <f>TEXT(NIgerian_Fintech[[#This Row],[TransactionDate]], "JJJJ")</f>
        <v>2023</v>
      </c>
      <c r="K6025" s="3" t="str">
        <f>TEXT(NIgerian_Fintech[[#This Row],[TransactionDate]], "MMMM")</f>
        <v>June</v>
      </c>
      <c r="L6025" s="3" t="str">
        <f>TEXT(NIgerian_Fintech[[#This Row],[TransactionDate]], "MM")</f>
        <v>06</v>
      </c>
      <c r="M6025" s="3" t="str">
        <f>TEXT(NIgerian_Fintech[[#This Row],[TransactionDate]], "tttt")</f>
        <v>Thursday</v>
      </c>
      <c r="N6025" s="2" t="s">
        <v>16</v>
      </c>
    </row>
    <row r="6026" spans="1:14" ht="14.5" x14ac:dyDescent="0.35">
      <c r="A6026" s="2" t="s">
        <v>12082</v>
      </c>
      <c r="B6026" s="2" t="s">
        <v>12083</v>
      </c>
      <c r="C6026" s="2">
        <v>31</v>
      </c>
      <c r="D6026" s="2" t="s">
        <v>12</v>
      </c>
      <c r="E6026" s="2" t="s">
        <v>13</v>
      </c>
      <c r="F6026" s="2" t="s">
        <v>25</v>
      </c>
      <c r="G6026" s="2" t="s">
        <v>20</v>
      </c>
      <c r="H6026" s="7">
        <v>820.63</v>
      </c>
      <c r="I6026" s="3">
        <v>44937</v>
      </c>
      <c r="J6026" s="3" t="str">
        <f>TEXT(NIgerian_Fintech[[#This Row],[TransactionDate]], "JJJJ")</f>
        <v>2023</v>
      </c>
      <c r="K6026" s="3" t="str">
        <f>TEXT(NIgerian_Fintech[[#This Row],[TransactionDate]], "MMMM")</f>
        <v>January</v>
      </c>
      <c r="L6026" s="3" t="str">
        <f>TEXT(NIgerian_Fintech[[#This Row],[TransactionDate]], "MM")</f>
        <v>01</v>
      </c>
      <c r="M6026" s="3" t="str">
        <f>TEXT(NIgerian_Fintech[[#This Row],[TransactionDate]], "tttt")</f>
        <v>Wednesday</v>
      </c>
      <c r="N6026" s="2" t="s">
        <v>16</v>
      </c>
    </row>
    <row r="6027" spans="1:14" ht="14.5" x14ac:dyDescent="0.35">
      <c r="A6027" s="2" t="s">
        <v>12084</v>
      </c>
      <c r="B6027" s="2" t="s">
        <v>12085</v>
      </c>
      <c r="C6027" s="2">
        <v>56</v>
      </c>
      <c r="D6027" s="2" t="s">
        <v>12</v>
      </c>
      <c r="E6027" s="2" t="s">
        <v>74</v>
      </c>
      <c r="F6027" s="2" t="s">
        <v>49</v>
      </c>
      <c r="G6027" s="2" t="s">
        <v>20</v>
      </c>
      <c r="H6027" s="7">
        <v>15372.93</v>
      </c>
      <c r="I6027" s="3">
        <v>44995</v>
      </c>
      <c r="J6027" s="3" t="str">
        <f>TEXT(NIgerian_Fintech[[#This Row],[TransactionDate]], "JJJJ")</f>
        <v>2023</v>
      </c>
      <c r="K6027" s="3" t="str">
        <f>TEXT(NIgerian_Fintech[[#This Row],[TransactionDate]], "MMMM")</f>
        <v>March</v>
      </c>
      <c r="L6027" s="3" t="str">
        <f>TEXT(NIgerian_Fintech[[#This Row],[TransactionDate]], "MM")</f>
        <v>03</v>
      </c>
      <c r="M6027" s="3" t="str">
        <f>TEXT(NIgerian_Fintech[[#This Row],[TransactionDate]], "tttt")</f>
        <v>Friday</v>
      </c>
      <c r="N6027" s="2" t="s">
        <v>16</v>
      </c>
    </row>
    <row r="6028" spans="1:14" ht="14.5" x14ac:dyDescent="0.35">
      <c r="A6028" s="2" t="s">
        <v>12086</v>
      </c>
      <c r="B6028" s="2" t="s">
        <v>12087</v>
      </c>
      <c r="C6028" s="2">
        <v>48</v>
      </c>
      <c r="D6028" s="2" t="s">
        <v>12</v>
      </c>
      <c r="E6028" s="2" t="s">
        <v>24</v>
      </c>
      <c r="F6028" s="2" t="s">
        <v>55</v>
      </c>
      <c r="G6028" s="2" t="s">
        <v>15</v>
      </c>
      <c r="H6028" s="7">
        <v>22606.98</v>
      </c>
      <c r="I6028" s="3">
        <v>45630</v>
      </c>
      <c r="J6028" s="3" t="str">
        <f>TEXT(NIgerian_Fintech[[#This Row],[TransactionDate]], "JJJJ")</f>
        <v>2024</v>
      </c>
      <c r="K6028" s="3" t="str">
        <f>TEXT(NIgerian_Fintech[[#This Row],[TransactionDate]], "MMMM")</f>
        <v>December</v>
      </c>
      <c r="L6028" s="3" t="str">
        <f>TEXT(NIgerian_Fintech[[#This Row],[TransactionDate]], "MM")</f>
        <v>12</v>
      </c>
      <c r="M6028" s="3" t="str">
        <f>TEXT(NIgerian_Fintech[[#This Row],[TransactionDate]], "tttt")</f>
        <v>Wednesday</v>
      </c>
      <c r="N6028" s="2" t="s">
        <v>69</v>
      </c>
    </row>
    <row r="6029" spans="1:14" ht="14.5" x14ac:dyDescent="0.35">
      <c r="A6029" s="2" t="s">
        <v>12088</v>
      </c>
      <c r="B6029" s="2" t="s">
        <v>12089</v>
      </c>
      <c r="C6029" s="2">
        <v>31</v>
      </c>
      <c r="D6029" s="2" t="s">
        <v>39</v>
      </c>
      <c r="E6029" s="2" t="s">
        <v>42</v>
      </c>
      <c r="F6029" s="2" t="s">
        <v>19</v>
      </c>
      <c r="G6029" s="2" t="s">
        <v>15</v>
      </c>
      <c r="H6029" s="7">
        <v>36485.14</v>
      </c>
      <c r="I6029" s="3">
        <v>45540</v>
      </c>
      <c r="J6029" s="3" t="str">
        <f>TEXT(NIgerian_Fintech[[#This Row],[TransactionDate]], "JJJJ")</f>
        <v>2024</v>
      </c>
      <c r="K6029" s="3" t="str">
        <f>TEXT(NIgerian_Fintech[[#This Row],[TransactionDate]], "MMMM")</f>
        <v>September</v>
      </c>
      <c r="L6029" s="3" t="str">
        <f>TEXT(NIgerian_Fintech[[#This Row],[TransactionDate]], "MM")</f>
        <v>09</v>
      </c>
      <c r="M6029" s="3" t="str">
        <f>TEXT(NIgerian_Fintech[[#This Row],[TransactionDate]], "tttt")</f>
        <v>Thursday</v>
      </c>
      <c r="N6029" s="2" t="s">
        <v>16</v>
      </c>
    </row>
    <row r="6030" spans="1:14" ht="14.5" x14ac:dyDescent="0.35">
      <c r="A6030" s="2" t="s">
        <v>12090</v>
      </c>
      <c r="B6030" s="2" t="s">
        <v>12091</v>
      </c>
      <c r="C6030" s="2">
        <v>23</v>
      </c>
      <c r="D6030" s="2" t="s">
        <v>39</v>
      </c>
      <c r="E6030" s="2" t="s">
        <v>74</v>
      </c>
      <c r="F6030" s="2" t="s">
        <v>19</v>
      </c>
      <c r="G6030" s="2" t="s">
        <v>36</v>
      </c>
      <c r="H6030" s="7">
        <v>8660.4</v>
      </c>
      <c r="I6030" s="3">
        <v>45470</v>
      </c>
      <c r="J6030" s="3" t="str">
        <f>TEXT(NIgerian_Fintech[[#This Row],[TransactionDate]], "JJJJ")</f>
        <v>2024</v>
      </c>
      <c r="K6030" s="3" t="str">
        <f>TEXT(NIgerian_Fintech[[#This Row],[TransactionDate]], "MMMM")</f>
        <v>June</v>
      </c>
      <c r="L6030" s="3" t="str">
        <f>TEXT(NIgerian_Fintech[[#This Row],[TransactionDate]], "MM")</f>
        <v>06</v>
      </c>
      <c r="M6030" s="3" t="str">
        <f>TEXT(NIgerian_Fintech[[#This Row],[TransactionDate]], "tttt")</f>
        <v>Thursday</v>
      </c>
      <c r="N6030" s="2" t="s">
        <v>16</v>
      </c>
    </row>
    <row r="6031" spans="1:14" ht="14.5" x14ac:dyDescent="0.35">
      <c r="A6031" s="2" t="s">
        <v>12092</v>
      </c>
      <c r="B6031" s="2" t="s">
        <v>12093</v>
      </c>
      <c r="C6031" s="2">
        <v>29</v>
      </c>
      <c r="D6031" s="2" t="s">
        <v>12</v>
      </c>
      <c r="E6031" s="2" t="s">
        <v>42</v>
      </c>
      <c r="F6031" s="2" t="s">
        <v>25</v>
      </c>
      <c r="G6031" s="2" t="s">
        <v>36</v>
      </c>
      <c r="H6031" s="7">
        <v>3965.92</v>
      </c>
      <c r="I6031" s="3">
        <v>45128</v>
      </c>
      <c r="J6031" s="3" t="str">
        <f>TEXT(NIgerian_Fintech[[#This Row],[TransactionDate]], "JJJJ")</f>
        <v>2023</v>
      </c>
      <c r="K6031" s="3" t="str">
        <f>TEXT(NIgerian_Fintech[[#This Row],[TransactionDate]], "MMMM")</f>
        <v>July</v>
      </c>
      <c r="L6031" s="3" t="str">
        <f>TEXT(NIgerian_Fintech[[#This Row],[TransactionDate]], "MM")</f>
        <v>07</v>
      </c>
      <c r="M6031" s="3" t="str">
        <f>TEXT(NIgerian_Fintech[[#This Row],[TransactionDate]], "tttt")</f>
        <v>Friday</v>
      </c>
      <c r="N6031" s="2" t="s">
        <v>16</v>
      </c>
    </row>
    <row r="6032" spans="1:14" ht="14.5" x14ac:dyDescent="0.35">
      <c r="A6032" s="2" t="s">
        <v>12094</v>
      </c>
      <c r="B6032" s="2" t="s">
        <v>12095</v>
      </c>
      <c r="C6032" s="2">
        <v>33</v>
      </c>
      <c r="D6032" s="2" t="s">
        <v>39</v>
      </c>
      <c r="E6032" s="2" t="s">
        <v>29</v>
      </c>
      <c r="F6032" s="2" t="s">
        <v>55</v>
      </c>
      <c r="G6032" s="2" t="s">
        <v>30</v>
      </c>
      <c r="H6032" s="7">
        <v>3885.69</v>
      </c>
      <c r="I6032" s="3">
        <v>45192</v>
      </c>
      <c r="J6032" s="3" t="str">
        <f>TEXT(NIgerian_Fintech[[#This Row],[TransactionDate]], "JJJJ")</f>
        <v>2023</v>
      </c>
      <c r="K6032" s="3" t="str">
        <f>TEXT(NIgerian_Fintech[[#This Row],[TransactionDate]], "MMMM")</f>
        <v>September</v>
      </c>
      <c r="L6032" s="3" t="str">
        <f>TEXT(NIgerian_Fintech[[#This Row],[TransactionDate]], "MM")</f>
        <v>09</v>
      </c>
      <c r="M6032" s="3" t="str">
        <f>TEXT(NIgerian_Fintech[[#This Row],[TransactionDate]], "tttt")</f>
        <v>Saturday</v>
      </c>
      <c r="N6032" s="2" t="s">
        <v>16</v>
      </c>
    </row>
    <row r="6033" spans="1:14" ht="14.5" x14ac:dyDescent="0.35">
      <c r="A6033" s="2" t="s">
        <v>12096</v>
      </c>
      <c r="B6033" s="2" t="s">
        <v>12097</v>
      </c>
      <c r="C6033" s="2">
        <v>34</v>
      </c>
      <c r="D6033" s="2" t="s">
        <v>12</v>
      </c>
      <c r="E6033" s="2" t="s">
        <v>52</v>
      </c>
      <c r="F6033" s="2" t="s">
        <v>14</v>
      </c>
      <c r="G6033" s="2" t="s">
        <v>15</v>
      </c>
      <c r="H6033" s="7">
        <v>4763.76</v>
      </c>
      <c r="I6033" s="3">
        <v>45034</v>
      </c>
      <c r="J6033" s="3" t="str">
        <f>TEXT(NIgerian_Fintech[[#This Row],[TransactionDate]], "JJJJ")</f>
        <v>2023</v>
      </c>
      <c r="K6033" s="3" t="str">
        <f>TEXT(NIgerian_Fintech[[#This Row],[TransactionDate]], "MMMM")</f>
        <v>April</v>
      </c>
      <c r="L6033" s="3" t="str">
        <f>TEXT(NIgerian_Fintech[[#This Row],[TransactionDate]], "MM")</f>
        <v>04</v>
      </c>
      <c r="M6033" s="3" t="str">
        <f>TEXT(NIgerian_Fintech[[#This Row],[TransactionDate]], "tttt")</f>
        <v>Tuesday</v>
      </c>
      <c r="N6033" s="2" t="s">
        <v>16</v>
      </c>
    </row>
    <row r="6034" spans="1:14" ht="14.5" x14ac:dyDescent="0.35">
      <c r="A6034" s="2" t="s">
        <v>12098</v>
      </c>
      <c r="B6034" s="2" t="s">
        <v>12099</v>
      </c>
      <c r="C6034" s="2">
        <v>62</v>
      </c>
      <c r="D6034" s="2" t="s">
        <v>12</v>
      </c>
      <c r="E6034" s="2" t="s">
        <v>24</v>
      </c>
      <c r="F6034" s="2" t="s">
        <v>55</v>
      </c>
      <c r="G6034" s="2" t="s">
        <v>36</v>
      </c>
      <c r="H6034" s="7">
        <v>9484.7199999999993</v>
      </c>
      <c r="I6034" s="3">
        <v>44980</v>
      </c>
      <c r="J6034" s="3" t="str">
        <f>TEXT(NIgerian_Fintech[[#This Row],[TransactionDate]], "JJJJ")</f>
        <v>2023</v>
      </c>
      <c r="K6034" s="3" t="str">
        <f>TEXT(NIgerian_Fintech[[#This Row],[TransactionDate]], "MMMM")</f>
        <v>February</v>
      </c>
      <c r="L6034" s="3" t="str">
        <f>TEXT(NIgerian_Fintech[[#This Row],[TransactionDate]], "MM")</f>
        <v>02</v>
      </c>
      <c r="M6034" s="3" t="str">
        <f>TEXT(NIgerian_Fintech[[#This Row],[TransactionDate]], "tttt")</f>
        <v>Thursday</v>
      </c>
      <c r="N6034" s="2" t="s">
        <v>16</v>
      </c>
    </row>
    <row r="6035" spans="1:14" ht="14.5" x14ac:dyDescent="0.35">
      <c r="A6035" s="2" t="s">
        <v>12100</v>
      </c>
      <c r="B6035" s="2" t="s">
        <v>12101</v>
      </c>
      <c r="C6035" s="2">
        <v>40</v>
      </c>
      <c r="D6035" s="2" t="s">
        <v>39</v>
      </c>
      <c r="E6035" s="2" t="s">
        <v>52</v>
      </c>
      <c r="F6035" s="2" t="s">
        <v>25</v>
      </c>
      <c r="G6035" s="2" t="s">
        <v>36</v>
      </c>
      <c r="H6035" s="7">
        <v>6737.96</v>
      </c>
      <c r="I6035" s="3">
        <v>45264</v>
      </c>
      <c r="J6035" s="3" t="str">
        <f>TEXT(NIgerian_Fintech[[#This Row],[TransactionDate]], "JJJJ")</f>
        <v>2023</v>
      </c>
      <c r="K6035" s="3" t="str">
        <f>TEXT(NIgerian_Fintech[[#This Row],[TransactionDate]], "MMMM")</f>
        <v>December</v>
      </c>
      <c r="L6035" s="3" t="str">
        <f>TEXT(NIgerian_Fintech[[#This Row],[TransactionDate]], "MM")</f>
        <v>12</v>
      </c>
      <c r="M6035" s="3" t="str">
        <f>TEXT(NIgerian_Fintech[[#This Row],[TransactionDate]], "tttt")</f>
        <v>Monday</v>
      </c>
      <c r="N6035" s="2" t="s">
        <v>16</v>
      </c>
    </row>
    <row r="6036" spans="1:14" ht="14.5" x14ac:dyDescent="0.35">
      <c r="A6036" s="2" t="s">
        <v>12102</v>
      </c>
      <c r="B6036" s="2" t="s">
        <v>12103</v>
      </c>
      <c r="C6036" s="2">
        <v>31</v>
      </c>
      <c r="D6036" s="2" t="s">
        <v>39</v>
      </c>
      <c r="E6036" s="2" t="s">
        <v>74</v>
      </c>
      <c r="F6036" s="2" t="s">
        <v>55</v>
      </c>
      <c r="G6036" s="2" t="s">
        <v>20</v>
      </c>
      <c r="H6036" s="7">
        <v>10602.62</v>
      </c>
      <c r="I6036" s="3">
        <v>45116</v>
      </c>
      <c r="J6036" s="3" t="str">
        <f>TEXT(NIgerian_Fintech[[#This Row],[TransactionDate]], "JJJJ")</f>
        <v>2023</v>
      </c>
      <c r="K6036" s="3" t="str">
        <f>TEXT(NIgerian_Fintech[[#This Row],[TransactionDate]], "MMMM")</f>
        <v>July</v>
      </c>
      <c r="L6036" s="3" t="str">
        <f>TEXT(NIgerian_Fintech[[#This Row],[TransactionDate]], "MM")</f>
        <v>07</v>
      </c>
      <c r="M6036" s="3" t="str">
        <f>TEXT(NIgerian_Fintech[[#This Row],[TransactionDate]], "tttt")</f>
        <v>Sunday</v>
      </c>
      <c r="N6036" s="2" t="s">
        <v>16</v>
      </c>
    </row>
    <row r="6037" spans="1:14" ht="14.5" x14ac:dyDescent="0.35">
      <c r="A6037" s="2" t="s">
        <v>12104</v>
      </c>
      <c r="B6037" s="2" t="s">
        <v>12105</v>
      </c>
      <c r="C6037" s="2">
        <v>24</v>
      </c>
      <c r="D6037" s="2" t="s">
        <v>12</v>
      </c>
      <c r="E6037" s="2" t="s">
        <v>74</v>
      </c>
      <c r="F6037" s="2" t="s">
        <v>14</v>
      </c>
      <c r="G6037" s="2" t="s">
        <v>20</v>
      </c>
      <c r="H6037" s="7">
        <v>401.08</v>
      </c>
      <c r="I6037" s="3">
        <v>45165</v>
      </c>
      <c r="J6037" s="3" t="str">
        <f>TEXT(NIgerian_Fintech[[#This Row],[TransactionDate]], "JJJJ")</f>
        <v>2023</v>
      </c>
      <c r="K6037" s="3" t="str">
        <f>TEXT(NIgerian_Fintech[[#This Row],[TransactionDate]], "MMMM")</f>
        <v>August</v>
      </c>
      <c r="L6037" s="3" t="str">
        <f>TEXT(NIgerian_Fintech[[#This Row],[TransactionDate]], "MM")</f>
        <v>08</v>
      </c>
      <c r="M6037" s="3" t="str">
        <f>TEXT(NIgerian_Fintech[[#This Row],[TransactionDate]], "tttt")</f>
        <v>Sunday</v>
      </c>
      <c r="N6037" s="2" t="s">
        <v>16</v>
      </c>
    </row>
    <row r="6038" spans="1:14" ht="14.5" x14ac:dyDescent="0.35">
      <c r="A6038" s="2" t="s">
        <v>12106</v>
      </c>
      <c r="B6038" s="2" t="s">
        <v>12107</v>
      </c>
      <c r="C6038" s="2">
        <v>63</v>
      </c>
      <c r="D6038" s="2" t="s">
        <v>12</v>
      </c>
      <c r="E6038" s="2" t="s">
        <v>42</v>
      </c>
      <c r="F6038" s="2" t="s">
        <v>25</v>
      </c>
      <c r="G6038" s="2" t="s">
        <v>20</v>
      </c>
      <c r="H6038" s="7">
        <v>1119.17</v>
      </c>
      <c r="I6038" s="3">
        <v>45269</v>
      </c>
      <c r="J6038" s="3" t="str">
        <f>TEXT(NIgerian_Fintech[[#This Row],[TransactionDate]], "JJJJ")</f>
        <v>2023</v>
      </c>
      <c r="K6038" s="3" t="str">
        <f>TEXT(NIgerian_Fintech[[#This Row],[TransactionDate]], "MMMM")</f>
        <v>December</v>
      </c>
      <c r="L6038" s="3" t="str">
        <f>TEXT(NIgerian_Fintech[[#This Row],[TransactionDate]], "MM")</f>
        <v>12</v>
      </c>
      <c r="M6038" s="3" t="str">
        <f>TEXT(NIgerian_Fintech[[#This Row],[TransactionDate]], "tttt")</f>
        <v>Saturday</v>
      </c>
      <c r="N6038" s="2" t="s">
        <v>16</v>
      </c>
    </row>
    <row r="6039" spans="1:14" ht="14.5" x14ac:dyDescent="0.35">
      <c r="A6039" s="2" t="s">
        <v>12108</v>
      </c>
      <c r="B6039" s="2" t="s">
        <v>12109</v>
      </c>
      <c r="C6039" s="2">
        <v>49</v>
      </c>
      <c r="D6039" s="2" t="s">
        <v>39</v>
      </c>
      <c r="E6039" s="2" t="s">
        <v>42</v>
      </c>
      <c r="F6039" s="2" t="s">
        <v>19</v>
      </c>
      <c r="G6039" s="2" t="s">
        <v>26</v>
      </c>
      <c r="H6039" s="7">
        <v>37524.370000000003</v>
      </c>
      <c r="I6039" s="3">
        <v>45217</v>
      </c>
      <c r="J6039" s="3" t="str">
        <f>TEXT(NIgerian_Fintech[[#This Row],[TransactionDate]], "JJJJ")</f>
        <v>2023</v>
      </c>
      <c r="K6039" s="3" t="str">
        <f>TEXT(NIgerian_Fintech[[#This Row],[TransactionDate]], "MMMM")</f>
        <v>October</v>
      </c>
      <c r="L6039" s="3" t="str">
        <f>TEXT(NIgerian_Fintech[[#This Row],[TransactionDate]], "MM")</f>
        <v>10</v>
      </c>
      <c r="M6039" s="3" t="str">
        <f>TEXT(NIgerian_Fintech[[#This Row],[TransactionDate]], "tttt")</f>
        <v>Wednesday</v>
      </c>
      <c r="N6039" s="2" t="s">
        <v>16</v>
      </c>
    </row>
    <row r="6040" spans="1:14" ht="14.5" x14ac:dyDescent="0.35">
      <c r="A6040" s="2" t="s">
        <v>12110</v>
      </c>
      <c r="B6040" s="2" t="s">
        <v>12111</v>
      </c>
      <c r="C6040" s="2">
        <v>32</v>
      </c>
      <c r="D6040" s="2" t="s">
        <v>39</v>
      </c>
      <c r="E6040" s="2" t="s">
        <v>13</v>
      </c>
      <c r="F6040" s="2" t="s">
        <v>35</v>
      </c>
      <c r="G6040" s="2" t="s">
        <v>36</v>
      </c>
      <c r="H6040" s="7">
        <v>53785.52</v>
      </c>
      <c r="I6040" s="3">
        <v>45249</v>
      </c>
      <c r="J6040" s="3" t="str">
        <f>TEXT(NIgerian_Fintech[[#This Row],[TransactionDate]], "JJJJ")</f>
        <v>2023</v>
      </c>
      <c r="K6040" s="3" t="str">
        <f>TEXT(NIgerian_Fintech[[#This Row],[TransactionDate]], "MMMM")</f>
        <v>November</v>
      </c>
      <c r="L6040" s="3" t="str">
        <f>TEXT(NIgerian_Fintech[[#This Row],[TransactionDate]], "MM")</f>
        <v>11</v>
      </c>
      <c r="M6040" s="3" t="str">
        <f>TEXT(NIgerian_Fintech[[#This Row],[TransactionDate]], "tttt")</f>
        <v>Sunday</v>
      </c>
      <c r="N6040" s="2" t="s">
        <v>16</v>
      </c>
    </row>
    <row r="6041" spans="1:14" ht="14.5" x14ac:dyDescent="0.35">
      <c r="A6041" s="2" t="s">
        <v>12112</v>
      </c>
      <c r="B6041" s="2" t="s">
        <v>12113</v>
      </c>
      <c r="C6041" s="2">
        <v>61</v>
      </c>
      <c r="D6041" s="2" t="s">
        <v>12</v>
      </c>
      <c r="E6041" s="2" t="s">
        <v>29</v>
      </c>
      <c r="F6041" s="2" t="s">
        <v>55</v>
      </c>
      <c r="G6041" s="2" t="s">
        <v>20</v>
      </c>
      <c r="H6041" s="7">
        <v>13730.18</v>
      </c>
      <c r="I6041" s="3">
        <v>45247</v>
      </c>
      <c r="J6041" s="3" t="str">
        <f>TEXT(NIgerian_Fintech[[#This Row],[TransactionDate]], "JJJJ")</f>
        <v>2023</v>
      </c>
      <c r="K6041" s="3" t="str">
        <f>TEXT(NIgerian_Fintech[[#This Row],[TransactionDate]], "MMMM")</f>
        <v>November</v>
      </c>
      <c r="L6041" s="3" t="str">
        <f>TEXT(NIgerian_Fintech[[#This Row],[TransactionDate]], "MM")</f>
        <v>11</v>
      </c>
      <c r="M6041" s="3" t="str">
        <f>TEXT(NIgerian_Fintech[[#This Row],[TransactionDate]], "tttt")</f>
        <v>Friday</v>
      </c>
      <c r="N6041" s="2" t="s">
        <v>21</v>
      </c>
    </row>
    <row r="6042" spans="1:14" ht="14.5" x14ac:dyDescent="0.35">
      <c r="A6042" s="2" t="s">
        <v>12114</v>
      </c>
      <c r="B6042" s="2" t="s">
        <v>12115</v>
      </c>
      <c r="C6042" s="2">
        <v>34</v>
      </c>
      <c r="D6042" s="2" t="s">
        <v>12</v>
      </c>
      <c r="E6042" s="2" t="s">
        <v>13</v>
      </c>
      <c r="F6042" s="2" t="s">
        <v>19</v>
      </c>
      <c r="G6042" s="2" t="s">
        <v>20</v>
      </c>
      <c r="H6042" s="7">
        <v>2962.48</v>
      </c>
      <c r="I6042" s="3">
        <v>44968</v>
      </c>
      <c r="J6042" s="3" t="str">
        <f>TEXT(NIgerian_Fintech[[#This Row],[TransactionDate]], "JJJJ")</f>
        <v>2023</v>
      </c>
      <c r="K6042" s="3" t="str">
        <f>TEXT(NIgerian_Fintech[[#This Row],[TransactionDate]], "MMMM")</f>
        <v>February</v>
      </c>
      <c r="L6042" s="3" t="str">
        <f>TEXT(NIgerian_Fintech[[#This Row],[TransactionDate]], "MM")</f>
        <v>02</v>
      </c>
      <c r="M6042" s="3" t="str">
        <f>TEXT(NIgerian_Fintech[[#This Row],[TransactionDate]], "tttt")</f>
        <v>Saturday</v>
      </c>
      <c r="N6042" s="2" t="s">
        <v>16</v>
      </c>
    </row>
    <row r="6043" spans="1:14" ht="14.5" x14ac:dyDescent="0.35">
      <c r="A6043" s="2" t="s">
        <v>12116</v>
      </c>
      <c r="B6043" s="2" t="s">
        <v>12117</v>
      </c>
      <c r="C6043" s="2">
        <v>58</v>
      </c>
      <c r="D6043" s="2" t="s">
        <v>12</v>
      </c>
      <c r="E6043" s="2" t="s">
        <v>13</v>
      </c>
      <c r="F6043" s="2" t="s">
        <v>19</v>
      </c>
      <c r="G6043" s="2" t="s">
        <v>15</v>
      </c>
      <c r="H6043" s="7">
        <v>30657.63</v>
      </c>
      <c r="I6043" s="3">
        <v>45124</v>
      </c>
      <c r="J6043" s="3" t="str">
        <f>TEXT(NIgerian_Fintech[[#This Row],[TransactionDate]], "JJJJ")</f>
        <v>2023</v>
      </c>
      <c r="K6043" s="3" t="str">
        <f>TEXT(NIgerian_Fintech[[#This Row],[TransactionDate]], "MMMM")</f>
        <v>July</v>
      </c>
      <c r="L6043" s="3" t="str">
        <f>TEXT(NIgerian_Fintech[[#This Row],[TransactionDate]], "MM")</f>
        <v>07</v>
      </c>
      <c r="M6043" s="3" t="str">
        <f>TEXT(NIgerian_Fintech[[#This Row],[TransactionDate]], "tttt")</f>
        <v>Monday</v>
      </c>
      <c r="N6043" s="2" t="s">
        <v>16</v>
      </c>
    </row>
    <row r="6044" spans="1:14" ht="14.5" x14ac:dyDescent="0.35">
      <c r="A6044" s="2" t="s">
        <v>12118</v>
      </c>
      <c r="B6044" s="2" t="s">
        <v>12119</v>
      </c>
      <c r="C6044" s="2">
        <v>64</v>
      </c>
      <c r="D6044" s="2" t="s">
        <v>39</v>
      </c>
      <c r="E6044" s="2" t="s">
        <v>74</v>
      </c>
      <c r="F6044" s="2" t="s">
        <v>49</v>
      </c>
      <c r="G6044" s="2" t="s">
        <v>20</v>
      </c>
      <c r="H6044" s="7">
        <v>2404.1999999999998</v>
      </c>
      <c r="I6044" s="3">
        <v>45559</v>
      </c>
      <c r="J6044" s="3" t="str">
        <f>TEXT(NIgerian_Fintech[[#This Row],[TransactionDate]], "JJJJ")</f>
        <v>2024</v>
      </c>
      <c r="K6044" s="3" t="str">
        <f>TEXT(NIgerian_Fintech[[#This Row],[TransactionDate]], "MMMM")</f>
        <v>September</v>
      </c>
      <c r="L6044" s="3" t="str">
        <f>TEXT(NIgerian_Fintech[[#This Row],[TransactionDate]], "MM")</f>
        <v>09</v>
      </c>
      <c r="M6044" s="3" t="str">
        <f>TEXT(NIgerian_Fintech[[#This Row],[TransactionDate]], "tttt")</f>
        <v>Tuesday</v>
      </c>
      <c r="N6044" s="2" t="s">
        <v>16</v>
      </c>
    </row>
    <row r="6045" spans="1:14" ht="14.5" x14ac:dyDescent="0.35">
      <c r="A6045" s="2" t="s">
        <v>12120</v>
      </c>
      <c r="B6045" s="2" t="s">
        <v>12121</v>
      </c>
      <c r="C6045" s="2">
        <v>61</v>
      </c>
      <c r="D6045" s="2" t="s">
        <v>12</v>
      </c>
      <c r="E6045" s="2" t="s">
        <v>93</v>
      </c>
      <c r="F6045" s="2" t="s">
        <v>14</v>
      </c>
      <c r="G6045" s="2" t="s">
        <v>15</v>
      </c>
      <c r="H6045" s="7">
        <v>13146.49</v>
      </c>
      <c r="I6045" s="3">
        <v>45210</v>
      </c>
      <c r="J6045" s="3" t="str">
        <f>TEXT(NIgerian_Fintech[[#This Row],[TransactionDate]], "JJJJ")</f>
        <v>2023</v>
      </c>
      <c r="K6045" s="3" t="str">
        <f>TEXT(NIgerian_Fintech[[#This Row],[TransactionDate]], "MMMM")</f>
        <v>October</v>
      </c>
      <c r="L6045" s="3" t="str">
        <f>TEXT(NIgerian_Fintech[[#This Row],[TransactionDate]], "MM")</f>
        <v>10</v>
      </c>
      <c r="M6045" s="3" t="str">
        <f>TEXT(NIgerian_Fintech[[#This Row],[TransactionDate]], "tttt")</f>
        <v>Wednesday</v>
      </c>
      <c r="N6045" s="2" t="s">
        <v>69</v>
      </c>
    </row>
    <row r="6046" spans="1:14" ht="14.5" x14ac:dyDescent="0.35">
      <c r="A6046" s="2" t="s">
        <v>12122</v>
      </c>
      <c r="B6046" s="2" t="s">
        <v>12123</v>
      </c>
      <c r="C6046" s="2">
        <v>51</v>
      </c>
      <c r="D6046" s="2" t="s">
        <v>39</v>
      </c>
      <c r="E6046" s="2" t="s">
        <v>93</v>
      </c>
      <c r="F6046" s="2" t="s">
        <v>35</v>
      </c>
      <c r="G6046" s="2" t="s">
        <v>30</v>
      </c>
      <c r="H6046" s="7">
        <v>1224.5999999999999</v>
      </c>
      <c r="I6046" s="3">
        <v>45108</v>
      </c>
      <c r="J6046" s="3" t="str">
        <f>TEXT(NIgerian_Fintech[[#This Row],[TransactionDate]], "JJJJ")</f>
        <v>2023</v>
      </c>
      <c r="K6046" s="3" t="str">
        <f>TEXT(NIgerian_Fintech[[#This Row],[TransactionDate]], "MMMM")</f>
        <v>July</v>
      </c>
      <c r="L6046" s="3" t="str">
        <f>TEXT(NIgerian_Fintech[[#This Row],[TransactionDate]], "MM")</f>
        <v>07</v>
      </c>
      <c r="M6046" s="3" t="str">
        <f>TEXT(NIgerian_Fintech[[#This Row],[TransactionDate]], "tttt")</f>
        <v>Saturday</v>
      </c>
      <c r="N6046" s="2" t="s">
        <v>21</v>
      </c>
    </row>
    <row r="6047" spans="1:14" ht="14.5" x14ac:dyDescent="0.35">
      <c r="A6047" s="2" t="s">
        <v>12124</v>
      </c>
      <c r="B6047" s="2" t="s">
        <v>12125</v>
      </c>
      <c r="C6047" s="2">
        <v>22</v>
      </c>
      <c r="D6047" s="2" t="s">
        <v>12</v>
      </c>
      <c r="E6047" s="2" t="s">
        <v>93</v>
      </c>
      <c r="F6047" s="2" t="s">
        <v>55</v>
      </c>
      <c r="G6047" s="2" t="s">
        <v>20</v>
      </c>
      <c r="H6047" s="7">
        <v>10466.969999999999</v>
      </c>
      <c r="I6047" s="3">
        <v>45538</v>
      </c>
      <c r="J6047" s="3" t="str">
        <f>TEXT(NIgerian_Fintech[[#This Row],[TransactionDate]], "JJJJ")</f>
        <v>2024</v>
      </c>
      <c r="K6047" s="3" t="str">
        <f>TEXT(NIgerian_Fintech[[#This Row],[TransactionDate]], "MMMM")</f>
        <v>September</v>
      </c>
      <c r="L6047" s="3" t="str">
        <f>TEXT(NIgerian_Fintech[[#This Row],[TransactionDate]], "MM")</f>
        <v>09</v>
      </c>
      <c r="M6047" s="3" t="str">
        <f>TEXT(NIgerian_Fintech[[#This Row],[TransactionDate]], "tttt")</f>
        <v>Tuesday</v>
      </c>
      <c r="N6047" s="2" t="s">
        <v>16</v>
      </c>
    </row>
    <row r="6048" spans="1:14" ht="14.5" x14ac:dyDescent="0.35">
      <c r="A6048" s="2" t="s">
        <v>12126</v>
      </c>
      <c r="B6048" s="2" t="s">
        <v>12127</v>
      </c>
      <c r="C6048" s="2">
        <v>62</v>
      </c>
      <c r="D6048" s="2" t="s">
        <v>39</v>
      </c>
      <c r="E6048" s="2" t="s">
        <v>93</v>
      </c>
      <c r="F6048" s="2" t="s">
        <v>19</v>
      </c>
      <c r="G6048" s="2" t="s">
        <v>15</v>
      </c>
      <c r="H6048" s="7">
        <v>14250.98</v>
      </c>
      <c r="I6048" s="3">
        <v>44937</v>
      </c>
      <c r="J6048" s="3" t="str">
        <f>TEXT(NIgerian_Fintech[[#This Row],[TransactionDate]], "JJJJ")</f>
        <v>2023</v>
      </c>
      <c r="K6048" s="3" t="str">
        <f>TEXT(NIgerian_Fintech[[#This Row],[TransactionDate]], "MMMM")</f>
        <v>January</v>
      </c>
      <c r="L6048" s="3" t="str">
        <f>TEXT(NIgerian_Fintech[[#This Row],[TransactionDate]], "MM")</f>
        <v>01</v>
      </c>
      <c r="M6048" s="3" t="str">
        <f>TEXT(NIgerian_Fintech[[#This Row],[TransactionDate]], "tttt")</f>
        <v>Wednesday</v>
      </c>
      <c r="N6048" s="2" t="s">
        <v>21</v>
      </c>
    </row>
    <row r="6049" spans="1:14" ht="14.5" x14ac:dyDescent="0.35">
      <c r="A6049" s="2" t="s">
        <v>12128</v>
      </c>
      <c r="B6049" s="2" t="s">
        <v>12129</v>
      </c>
      <c r="C6049" s="2">
        <v>44</v>
      </c>
      <c r="D6049" s="2" t="s">
        <v>39</v>
      </c>
      <c r="E6049" s="2" t="s">
        <v>13</v>
      </c>
      <c r="F6049" s="2" t="s">
        <v>19</v>
      </c>
      <c r="G6049" s="2" t="s">
        <v>20</v>
      </c>
      <c r="H6049" s="7">
        <v>19635.46</v>
      </c>
      <c r="I6049" s="3">
        <v>45368</v>
      </c>
      <c r="J6049" s="3" t="str">
        <f>TEXT(NIgerian_Fintech[[#This Row],[TransactionDate]], "JJJJ")</f>
        <v>2024</v>
      </c>
      <c r="K6049" s="3" t="str">
        <f>TEXT(NIgerian_Fintech[[#This Row],[TransactionDate]], "MMMM")</f>
        <v>March</v>
      </c>
      <c r="L6049" s="3" t="str">
        <f>TEXT(NIgerian_Fintech[[#This Row],[TransactionDate]], "MM")</f>
        <v>03</v>
      </c>
      <c r="M6049" s="3" t="str">
        <f>TEXT(NIgerian_Fintech[[#This Row],[TransactionDate]], "tttt")</f>
        <v>Sunday</v>
      </c>
      <c r="N6049" s="2" t="s">
        <v>16</v>
      </c>
    </row>
    <row r="6050" spans="1:14" ht="14.5" x14ac:dyDescent="0.35">
      <c r="A6050" s="2" t="s">
        <v>12130</v>
      </c>
      <c r="B6050" s="2" t="s">
        <v>12131</v>
      </c>
      <c r="C6050" s="2">
        <v>40</v>
      </c>
      <c r="D6050" s="2" t="s">
        <v>39</v>
      </c>
      <c r="E6050" s="2" t="s">
        <v>74</v>
      </c>
      <c r="F6050" s="2" t="s">
        <v>14</v>
      </c>
      <c r="G6050" s="2" t="s">
        <v>30</v>
      </c>
      <c r="H6050" s="7">
        <v>13254.11</v>
      </c>
      <c r="I6050" s="3">
        <v>45555</v>
      </c>
      <c r="J6050" s="3" t="str">
        <f>TEXT(NIgerian_Fintech[[#This Row],[TransactionDate]], "JJJJ")</f>
        <v>2024</v>
      </c>
      <c r="K6050" s="3" t="str">
        <f>TEXT(NIgerian_Fintech[[#This Row],[TransactionDate]], "MMMM")</f>
        <v>September</v>
      </c>
      <c r="L6050" s="3" t="str">
        <f>TEXT(NIgerian_Fintech[[#This Row],[TransactionDate]], "MM")</f>
        <v>09</v>
      </c>
      <c r="M6050" s="3" t="str">
        <f>TEXT(NIgerian_Fintech[[#This Row],[TransactionDate]], "tttt")</f>
        <v>Friday</v>
      </c>
      <c r="N6050" s="2" t="s">
        <v>21</v>
      </c>
    </row>
    <row r="6051" spans="1:14" ht="14.5" x14ac:dyDescent="0.35">
      <c r="A6051" s="2" t="s">
        <v>12132</v>
      </c>
      <c r="B6051" s="2" t="s">
        <v>12133</v>
      </c>
      <c r="C6051" s="2">
        <v>57</v>
      </c>
      <c r="D6051" s="2" t="s">
        <v>39</v>
      </c>
      <c r="E6051" s="2" t="s">
        <v>93</v>
      </c>
      <c r="F6051" s="2" t="s">
        <v>35</v>
      </c>
      <c r="G6051" s="2" t="s">
        <v>20</v>
      </c>
      <c r="H6051" s="7">
        <v>25702.73</v>
      </c>
      <c r="I6051" s="3">
        <v>45350</v>
      </c>
      <c r="J6051" s="3" t="str">
        <f>TEXT(NIgerian_Fintech[[#This Row],[TransactionDate]], "JJJJ")</f>
        <v>2024</v>
      </c>
      <c r="K6051" s="3" t="str">
        <f>TEXT(NIgerian_Fintech[[#This Row],[TransactionDate]], "MMMM")</f>
        <v>February</v>
      </c>
      <c r="L6051" s="3" t="str">
        <f>TEXT(NIgerian_Fintech[[#This Row],[TransactionDate]], "MM")</f>
        <v>02</v>
      </c>
      <c r="M6051" s="3" t="str">
        <f>TEXT(NIgerian_Fintech[[#This Row],[TransactionDate]], "tttt")</f>
        <v>Wednesday</v>
      </c>
      <c r="N6051" s="2" t="s">
        <v>16</v>
      </c>
    </row>
    <row r="6052" spans="1:14" ht="14.5" x14ac:dyDescent="0.35">
      <c r="A6052" s="2" t="s">
        <v>12134</v>
      </c>
      <c r="B6052" s="2" t="s">
        <v>12135</v>
      </c>
      <c r="C6052" s="2">
        <v>31</v>
      </c>
      <c r="D6052" s="2" t="s">
        <v>12</v>
      </c>
      <c r="E6052" s="2" t="s">
        <v>24</v>
      </c>
      <c r="F6052" s="2" t="s">
        <v>35</v>
      </c>
      <c r="G6052" s="2" t="s">
        <v>15</v>
      </c>
      <c r="H6052" s="7">
        <v>7358.94</v>
      </c>
      <c r="I6052" s="3">
        <v>45426</v>
      </c>
      <c r="J6052" s="3" t="str">
        <f>TEXT(NIgerian_Fintech[[#This Row],[TransactionDate]], "JJJJ")</f>
        <v>2024</v>
      </c>
      <c r="K6052" s="3" t="str">
        <f>TEXT(NIgerian_Fintech[[#This Row],[TransactionDate]], "MMMM")</f>
        <v>May</v>
      </c>
      <c r="L6052" s="3" t="str">
        <f>TEXT(NIgerian_Fintech[[#This Row],[TransactionDate]], "MM")</f>
        <v>05</v>
      </c>
      <c r="M6052" s="3" t="str">
        <f>TEXT(NIgerian_Fintech[[#This Row],[TransactionDate]], "tttt")</f>
        <v>Tuesday</v>
      </c>
      <c r="N6052" s="2" t="s">
        <v>21</v>
      </c>
    </row>
    <row r="6053" spans="1:14" ht="14.5" x14ac:dyDescent="0.35">
      <c r="A6053" s="2" t="s">
        <v>12136</v>
      </c>
      <c r="B6053" s="2" t="s">
        <v>12137</v>
      </c>
      <c r="C6053" s="2">
        <v>32</v>
      </c>
      <c r="D6053" s="2" t="s">
        <v>39</v>
      </c>
      <c r="E6053" s="2" t="s">
        <v>52</v>
      </c>
      <c r="F6053" s="2" t="s">
        <v>19</v>
      </c>
      <c r="G6053" s="2" t="s">
        <v>30</v>
      </c>
      <c r="H6053" s="7">
        <v>11314.31</v>
      </c>
      <c r="I6053" s="3">
        <v>45314</v>
      </c>
      <c r="J6053" s="3" t="str">
        <f>TEXT(NIgerian_Fintech[[#This Row],[TransactionDate]], "JJJJ")</f>
        <v>2024</v>
      </c>
      <c r="K6053" s="3" t="str">
        <f>TEXT(NIgerian_Fintech[[#This Row],[TransactionDate]], "MMMM")</f>
        <v>January</v>
      </c>
      <c r="L6053" s="3" t="str">
        <f>TEXT(NIgerian_Fintech[[#This Row],[TransactionDate]], "MM")</f>
        <v>01</v>
      </c>
      <c r="M6053" s="3" t="str">
        <f>TEXT(NIgerian_Fintech[[#This Row],[TransactionDate]], "tttt")</f>
        <v>Tuesday</v>
      </c>
      <c r="N6053" s="2" t="s">
        <v>21</v>
      </c>
    </row>
    <row r="6054" spans="1:14" ht="14.5" x14ac:dyDescent="0.35">
      <c r="A6054" s="2" t="s">
        <v>12138</v>
      </c>
      <c r="B6054" s="2" t="s">
        <v>12139</v>
      </c>
      <c r="C6054" s="2">
        <v>60</v>
      </c>
      <c r="D6054" s="2" t="s">
        <v>39</v>
      </c>
      <c r="E6054" s="2" t="s">
        <v>64</v>
      </c>
      <c r="F6054" s="2" t="s">
        <v>19</v>
      </c>
      <c r="G6054" s="2" t="s">
        <v>30</v>
      </c>
      <c r="H6054" s="7">
        <v>4613.22</v>
      </c>
      <c r="I6054" s="3">
        <v>45502</v>
      </c>
      <c r="J6054" s="3" t="str">
        <f>TEXT(NIgerian_Fintech[[#This Row],[TransactionDate]], "JJJJ")</f>
        <v>2024</v>
      </c>
      <c r="K6054" s="3" t="str">
        <f>TEXT(NIgerian_Fintech[[#This Row],[TransactionDate]], "MMMM")</f>
        <v>July</v>
      </c>
      <c r="L6054" s="3" t="str">
        <f>TEXT(NIgerian_Fintech[[#This Row],[TransactionDate]], "MM")</f>
        <v>07</v>
      </c>
      <c r="M6054" s="3" t="str">
        <f>TEXT(NIgerian_Fintech[[#This Row],[TransactionDate]], "tttt")</f>
        <v>Monday</v>
      </c>
      <c r="N6054" s="2" t="s">
        <v>16</v>
      </c>
    </row>
    <row r="6055" spans="1:14" ht="14.5" x14ac:dyDescent="0.35">
      <c r="A6055" s="2" t="s">
        <v>12140</v>
      </c>
      <c r="B6055" s="2" t="s">
        <v>12141</v>
      </c>
      <c r="C6055" s="2">
        <v>50</v>
      </c>
      <c r="D6055" s="2" t="s">
        <v>39</v>
      </c>
      <c r="E6055" s="2" t="s">
        <v>52</v>
      </c>
      <c r="F6055" s="2" t="s">
        <v>19</v>
      </c>
      <c r="G6055" s="2" t="s">
        <v>30</v>
      </c>
      <c r="H6055" s="7">
        <v>104.44</v>
      </c>
      <c r="I6055" s="3">
        <v>45614</v>
      </c>
      <c r="J6055" s="3" t="str">
        <f>TEXT(NIgerian_Fintech[[#This Row],[TransactionDate]], "JJJJ")</f>
        <v>2024</v>
      </c>
      <c r="K6055" s="3" t="str">
        <f>TEXT(NIgerian_Fintech[[#This Row],[TransactionDate]], "MMMM")</f>
        <v>November</v>
      </c>
      <c r="L6055" s="3" t="str">
        <f>TEXT(NIgerian_Fintech[[#This Row],[TransactionDate]], "MM")</f>
        <v>11</v>
      </c>
      <c r="M6055" s="3" t="str">
        <f>TEXT(NIgerian_Fintech[[#This Row],[TransactionDate]], "tttt")</f>
        <v>Monday</v>
      </c>
      <c r="N6055" s="2" t="s">
        <v>69</v>
      </c>
    </row>
    <row r="6056" spans="1:14" ht="14.5" x14ac:dyDescent="0.35">
      <c r="A6056" s="2" t="s">
        <v>12142</v>
      </c>
      <c r="B6056" s="2" t="s">
        <v>12143</v>
      </c>
      <c r="C6056" s="2">
        <v>48</v>
      </c>
      <c r="D6056" s="2" t="s">
        <v>12</v>
      </c>
      <c r="E6056" s="2" t="s">
        <v>74</v>
      </c>
      <c r="F6056" s="2" t="s">
        <v>19</v>
      </c>
      <c r="G6056" s="2" t="s">
        <v>26</v>
      </c>
      <c r="H6056" s="7">
        <v>14134.31</v>
      </c>
      <c r="I6056" s="3">
        <v>45380</v>
      </c>
      <c r="J6056" s="3" t="str">
        <f>TEXT(NIgerian_Fintech[[#This Row],[TransactionDate]], "JJJJ")</f>
        <v>2024</v>
      </c>
      <c r="K6056" s="3" t="str">
        <f>TEXT(NIgerian_Fintech[[#This Row],[TransactionDate]], "MMMM")</f>
        <v>March</v>
      </c>
      <c r="L6056" s="3" t="str">
        <f>TEXT(NIgerian_Fintech[[#This Row],[TransactionDate]], "MM")</f>
        <v>03</v>
      </c>
      <c r="M6056" s="3" t="str">
        <f>TEXT(NIgerian_Fintech[[#This Row],[TransactionDate]], "tttt")</f>
        <v>Friday</v>
      </c>
      <c r="N6056" s="2" t="s">
        <v>16</v>
      </c>
    </row>
    <row r="6057" spans="1:14" ht="14.5" x14ac:dyDescent="0.35">
      <c r="A6057" s="2" t="s">
        <v>12144</v>
      </c>
      <c r="B6057" s="2" t="s">
        <v>12145</v>
      </c>
      <c r="C6057" s="2">
        <v>52</v>
      </c>
      <c r="D6057" s="2" t="s">
        <v>12</v>
      </c>
      <c r="E6057" s="2" t="s">
        <v>74</v>
      </c>
      <c r="F6057" s="2" t="s">
        <v>49</v>
      </c>
      <c r="G6057" s="2" t="s">
        <v>15</v>
      </c>
      <c r="H6057" s="7">
        <v>20391.490000000002</v>
      </c>
      <c r="I6057" s="3">
        <v>45521</v>
      </c>
      <c r="J6057" s="3" t="str">
        <f>TEXT(NIgerian_Fintech[[#This Row],[TransactionDate]], "JJJJ")</f>
        <v>2024</v>
      </c>
      <c r="K6057" s="3" t="str">
        <f>TEXT(NIgerian_Fintech[[#This Row],[TransactionDate]], "MMMM")</f>
        <v>August</v>
      </c>
      <c r="L6057" s="3" t="str">
        <f>TEXT(NIgerian_Fintech[[#This Row],[TransactionDate]], "MM")</f>
        <v>08</v>
      </c>
      <c r="M6057" s="3" t="str">
        <f>TEXT(NIgerian_Fintech[[#This Row],[TransactionDate]], "tttt")</f>
        <v>Saturday</v>
      </c>
      <c r="N6057" s="2" t="s">
        <v>16</v>
      </c>
    </row>
    <row r="6058" spans="1:14" ht="14.5" x14ac:dyDescent="0.35">
      <c r="A6058" s="2" t="s">
        <v>12146</v>
      </c>
      <c r="B6058" s="2" t="s">
        <v>12147</v>
      </c>
      <c r="C6058" s="2">
        <v>34</v>
      </c>
      <c r="D6058" s="2" t="s">
        <v>12</v>
      </c>
      <c r="E6058" s="2" t="s">
        <v>64</v>
      </c>
      <c r="F6058" s="2" t="s">
        <v>49</v>
      </c>
      <c r="G6058" s="2" t="s">
        <v>26</v>
      </c>
      <c r="H6058" s="7">
        <v>1910.69</v>
      </c>
      <c r="I6058" s="3">
        <v>44928</v>
      </c>
      <c r="J6058" s="3" t="str">
        <f>TEXT(NIgerian_Fintech[[#This Row],[TransactionDate]], "JJJJ")</f>
        <v>2023</v>
      </c>
      <c r="K6058" s="3" t="str">
        <f>TEXT(NIgerian_Fintech[[#This Row],[TransactionDate]], "MMMM")</f>
        <v>January</v>
      </c>
      <c r="L6058" s="3" t="str">
        <f>TEXT(NIgerian_Fintech[[#This Row],[TransactionDate]], "MM")</f>
        <v>01</v>
      </c>
      <c r="M6058" s="3" t="str">
        <f>TEXT(NIgerian_Fintech[[#This Row],[TransactionDate]], "tttt")</f>
        <v>Monday</v>
      </c>
      <c r="N6058" s="2" t="s">
        <v>16</v>
      </c>
    </row>
    <row r="6059" spans="1:14" ht="14.5" x14ac:dyDescent="0.35">
      <c r="A6059" s="2" t="s">
        <v>12148</v>
      </c>
      <c r="B6059" s="2" t="s">
        <v>12149</v>
      </c>
      <c r="C6059" s="2">
        <v>45</v>
      </c>
      <c r="D6059" s="2" t="s">
        <v>12</v>
      </c>
      <c r="E6059" s="2" t="s">
        <v>42</v>
      </c>
      <c r="F6059" s="2" t="s">
        <v>35</v>
      </c>
      <c r="G6059" s="2" t="s">
        <v>30</v>
      </c>
      <c r="H6059" s="7">
        <v>290.58999999999997</v>
      </c>
      <c r="I6059" s="3">
        <v>45655</v>
      </c>
      <c r="J6059" s="3" t="str">
        <f>TEXT(NIgerian_Fintech[[#This Row],[TransactionDate]], "JJJJ")</f>
        <v>2024</v>
      </c>
      <c r="K6059" s="3" t="str">
        <f>TEXT(NIgerian_Fintech[[#This Row],[TransactionDate]], "MMMM")</f>
        <v>December</v>
      </c>
      <c r="L6059" s="3" t="str">
        <f>TEXT(NIgerian_Fintech[[#This Row],[TransactionDate]], "MM")</f>
        <v>12</v>
      </c>
      <c r="M6059" s="3" t="str">
        <f>TEXT(NIgerian_Fintech[[#This Row],[TransactionDate]], "tttt")</f>
        <v>Sunday</v>
      </c>
      <c r="N6059" s="2" t="s">
        <v>16</v>
      </c>
    </row>
    <row r="6060" spans="1:14" ht="14.5" x14ac:dyDescent="0.35">
      <c r="A6060" s="2" t="s">
        <v>12150</v>
      </c>
      <c r="B6060" s="2" t="s">
        <v>12151</v>
      </c>
      <c r="C6060" s="2">
        <v>36</v>
      </c>
      <c r="D6060" s="2" t="s">
        <v>12</v>
      </c>
      <c r="E6060" s="2" t="s">
        <v>42</v>
      </c>
      <c r="F6060" s="2" t="s">
        <v>25</v>
      </c>
      <c r="G6060" s="2" t="s">
        <v>26</v>
      </c>
      <c r="H6060" s="7">
        <v>1797.27</v>
      </c>
      <c r="I6060" s="3">
        <v>45168</v>
      </c>
      <c r="J6060" s="3" t="str">
        <f>TEXT(NIgerian_Fintech[[#This Row],[TransactionDate]], "JJJJ")</f>
        <v>2023</v>
      </c>
      <c r="K6060" s="3" t="str">
        <f>TEXT(NIgerian_Fintech[[#This Row],[TransactionDate]], "MMMM")</f>
        <v>August</v>
      </c>
      <c r="L6060" s="3" t="str">
        <f>TEXT(NIgerian_Fintech[[#This Row],[TransactionDate]], "MM")</f>
        <v>08</v>
      </c>
      <c r="M6060" s="3" t="str">
        <f>TEXT(NIgerian_Fintech[[#This Row],[TransactionDate]], "tttt")</f>
        <v>Wednesday</v>
      </c>
      <c r="N6060" s="2" t="s">
        <v>21</v>
      </c>
    </row>
    <row r="6061" spans="1:14" ht="14.5" x14ac:dyDescent="0.35">
      <c r="A6061" s="2" t="s">
        <v>12152</v>
      </c>
      <c r="B6061" s="2" t="s">
        <v>12153</v>
      </c>
      <c r="C6061" s="2">
        <v>63</v>
      </c>
      <c r="D6061" s="2" t="s">
        <v>12</v>
      </c>
      <c r="E6061" s="2" t="s">
        <v>24</v>
      </c>
      <c r="F6061" s="2" t="s">
        <v>55</v>
      </c>
      <c r="G6061" s="2" t="s">
        <v>20</v>
      </c>
      <c r="H6061" s="7">
        <v>22565.54</v>
      </c>
      <c r="I6061" s="3">
        <v>44986</v>
      </c>
      <c r="J6061" s="3" t="str">
        <f>TEXT(NIgerian_Fintech[[#This Row],[TransactionDate]], "JJJJ")</f>
        <v>2023</v>
      </c>
      <c r="K6061" s="3" t="str">
        <f>TEXT(NIgerian_Fintech[[#This Row],[TransactionDate]], "MMMM")</f>
        <v>March</v>
      </c>
      <c r="L6061" s="3" t="str">
        <f>TEXT(NIgerian_Fintech[[#This Row],[TransactionDate]], "MM")</f>
        <v>03</v>
      </c>
      <c r="M6061" s="3" t="str">
        <f>TEXT(NIgerian_Fintech[[#This Row],[TransactionDate]], "tttt")</f>
        <v>Wednesday</v>
      </c>
      <c r="N6061" s="2" t="s">
        <v>16</v>
      </c>
    </row>
    <row r="6062" spans="1:14" ht="14.5" x14ac:dyDescent="0.35">
      <c r="A6062" s="2" t="s">
        <v>12154</v>
      </c>
      <c r="B6062" s="2" t="s">
        <v>12155</v>
      </c>
      <c r="C6062" s="2">
        <v>40</v>
      </c>
      <c r="D6062" s="2" t="s">
        <v>39</v>
      </c>
      <c r="E6062" s="2" t="s">
        <v>42</v>
      </c>
      <c r="F6062" s="2" t="s">
        <v>14</v>
      </c>
      <c r="G6062" s="2" t="s">
        <v>26</v>
      </c>
      <c r="H6062" s="7">
        <v>3502.82</v>
      </c>
      <c r="I6062" s="3">
        <v>45294</v>
      </c>
      <c r="J6062" s="3" t="str">
        <f>TEXT(NIgerian_Fintech[[#This Row],[TransactionDate]], "JJJJ")</f>
        <v>2024</v>
      </c>
      <c r="K6062" s="3" t="str">
        <f>TEXT(NIgerian_Fintech[[#This Row],[TransactionDate]], "MMMM")</f>
        <v>January</v>
      </c>
      <c r="L6062" s="3" t="str">
        <f>TEXT(NIgerian_Fintech[[#This Row],[TransactionDate]], "MM")</f>
        <v>01</v>
      </c>
      <c r="M6062" s="3" t="str">
        <f>TEXT(NIgerian_Fintech[[#This Row],[TransactionDate]], "tttt")</f>
        <v>Wednesday</v>
      </c>
      <c r="N6062" s="2" t="s">
        <v>16</v>
      </c>
    </row>
    <row r="6063" spans="1:14" ht="14.5" x14ac:dyDescent="0.35">
      <c r="A6063" s="2" t="s">
        <v>12156</v>
      </c>
      <c r="B6063" s="2" t="s">
        <v>12157</v>
      </c>
      <c r="C6063" s="2">
        <v>49</v>
      </c>
      <c r="D6063" s="2" t="s">
        <v>39</v>
      </c>
      <c r="E6063" s="2" t="s">
        <v>13</v>
      </c>
      <c r="F6063" s="2" t="s">
        <v>25</v>
      </c>
      <c r="G6063" s="2" t="s">
        <v>36</v>
      </c>
      <c r="H6063" s="7">
        <v>2661.87</v>
      </c>
      <c r="I6063" s="3">
        <v>45641</v>
      </c>
      <c r="J6063" s="3" t="str">
        <f>TEXT(NIgerian_Fintech[[#This Row],[TransactionDate]], "JJJJ")</f>
        <v>2024</v>
      </c>
      <c r="K6063" s="3" t="str">
        <f>TEXT(NIgerian_Fintech[[#This Row],[TransactionDate]], "MMMM")</f>
        <v>December</v>
      </c>
      <c r="L6063" s="3" t="str">
        <f>TEXT(NIgerian_Fintech[[#This Row],[TransactionDate]], "MM")</f>
        <v>12</v>
      </c>
      <c r="M6063" s="3" t="str">
        <f>TEXT(NIgerian_Fintech[[#This Row],[TransactionDate]], "tttt")</f>
        <v>Sunday</v>
      </c>
      <c r="N6063" s="2" t="s">
        <v>16</v>
      </c>
    </row>
    <row r="6064" spans="1:14" ht="14.5" x14ac:dyDescent="0.35">
      <c r="A6064" s="2" t="s">
        <v>12158</v>
      </c>
      <c r="B6064" s="2" t="s">
        <v>12159</v>
      </c>
      <c r="C6064" s="2">
        <v>57</v>
      </c>
      <c r="D6064" s="2" t="s">
        <v>39</v>
      </c>
      <c r="E6064" s="2" t="s">
        <v>42</v>
      </c>
      <c r="F6064" s="2" t="s">
        <v>49</v>
      </c>
      <c r="G6064" s="2" t="s">
        <v>30</v>
      </c>
      <c r="H6064" s="7">
        <v>146.97</v>
      </c>
      <c r="I6064" s="3">
        <v>44966</v>
      </c>
      <c r="J6064" s="3" t="str">
        <f>TEXT(NIgerian_Fintech[[#This Row],[TransactionDate]], "JJJJ")</f>
        <v>2023</v>
      </c>
      <c r="K6064" s="3" t="str">
        <f>TEXT(NIgerian_Fintech[[#This Row],[TransactionDate]], "MMMM")</f>
        <v>February</v>
      </c>
      <c r="L6064" s="3" t="str">
        <f>TEXT(NIgerian_Fintech[[#This Row],[TransactionDate]], "MM")</f>
        <v>02</v>
      </c>
      <c r="M6064" s="3" t="str">
        <f>TEXT(NIgerian_Fintech[[#This Row],[TransactionDate]], "tttt")</f>
        <v>Thursday</v>
      </c>
      <c r="N6064" s="2" t="s">
        <v>16</v>
      </c>
    </row>
    <row r="6065" spans="1:14" ht="14.5" x14ac:dyDescent="0.35">
      <c r="A6065" s="2" t="s">
        <v>12160</v>
      </c>
      <c r="B6065" s="2" t="s">
        <v>12161</v>
      </c>
      <c r="C6065" s="2">
        <v>30</v>
      </c>
      <c r="D6065" s="2" t="s">
        <v>12</v>
      </c>
      <c r="E6065" s="2" t="s">
        <v>29</v>
      </c>
      <c r="F6065" s="2" t="s">
        <v>49</v>
      </c>
      <c r="G6065" s="2" t="s">
        <v>30</v>
      </c>
      <c r="H6065" s="7">
        <v>3524.77</v>
      </c>
      <c r="I6065" s="3">
        <v>45241</v>
      </c>
      <c r="J6065" s="3" t="str">
        <f>TEXT(NIgerian_Fintech[[#This Row],[TransactionDate]], "JJJJ")</f>
        <v>2023</v>
      </c>
      <c r="K6065" s="3" t="str">
        <f>TEXT(NIgerian_Fintech[[#This Row],[TransactionDate]], "MMMM")</f>
        <v>November</v>
      </c>
      <c r="L6065" s="3" t="str">
        <f>TEXT(NIgerian_Fintech[[#This Row],[TransactionDate]], "MM")</f>
        <v>11</v>
      </c>
      <c r="M6065" s="3" t="str">
        <f>TEXT(NIgerian_Fintech[[#This Row],[TransactionDate]], "tttt")</f>
        <v>Saturday</v>
      </c>
      <c r="N6065" s="2" t="s">
        <v>16</v>
      </c>
    </row>
    <row r="6066" spans="1:14" ht="14.5" x14ac:dyDescent="0.35">
      <c r="A6066" s="2" t="s">
        <v>12162</v>
      </c>
      <c r="B6066" s="2" t="s">
        <v>12163</v>
      </c>
      <c r="C6066" s="2">
        <v>37</v>
      </c>
      <c r="D6066" s="2" t="s">
        <v>39</v>
      </c>
      <c r="E6066" s="2" t="s">
        <v>13</v>
      </c>
      <c r="F6066" s="2" t="s">
        <v>49</v>
      </c>
      <c r="G6066" s="2" t="s">
        <v>15</v>
      </c>
      <c r="H6066" s="7">
        <v>12575.11</v>
      </c>
      <c r="I6066" s="3">
        <v>45483</v>
      </c>
      <c r="J6066" s="3" t="str">
        <f>TEXT(NIgerian_Fintech[[#This Row],[TransactionDate]], "JJJJ")</f>
        <v>2024</v>
      </c>
      <c r="K6066" s="3" t="str">
        <f>TEXT(NIgerian_Fintech[[#This Row],[TransactionDate]], "MMMM")</f>
        <v>July</v>
      </c>
      <c r="L6066" s="3" t="str">
        <f>TEXT(NIgerian_Fintech[[#This Row],[TransactionDate]], "MM")</f>
        <v>07</v>
      </c>
      <c r="M6066" s="3" t="str">
        <f>TEXT(NIgerian_Fintech[[#This Row],[TransactionDate]], "tttt")</f>
        <v>Wednesday</v>
      </c>
      <c r="N6066" s="2" t="s">
        <v>16</v>
      </c>
    </row>
    <row r="6067" spans="1:14" ht="14.5" x14ac:dyDescent="0.35">
      <c r="A6067" s="2" t="s">
        <v>12164</v>
      </c>
      <c r="B6067" s="2" t="s">
        <v>12165</v>
      </c>
      <c r="C6067" s="2">
        <v>52</v>
      </c>
      <c r="D6067" s="2" t="s">
        <v>39</v>
      </c>
      <c r="E6067" s="2" t="s">
        <v>13</v>
      </c>
      <c r="F6067" s="2" t="s">
        <v>25</v>
      </c>
      <c r="G6067" s="2" t="s">
        <v>20</v>
      </c>
      <c r="H6067" s="7">
        <v>31963.63</v>
      </c>
      <c r="I6067" s="3">
        <v>45224</v>
      </c>
      <c r="J6067" s="3" t="str">
        <f>TEXT(NIgerian_Fintech[[#This Row],[TransactionDate]], "JJJJ")</f>
        <v>2023</v>
      </c>
      <c r="K6067" s="3" t="str">
        <f>TEXT(NIgerian_Fintech[[#This Row],[TransactionDate]], "MMMM")</f>
        <v>October</v>
      </c>
      <c r="L6067" s="3" t="str">
        <f>TEXT(NIgerian_Fintech[[#This Row],[TransactionDate]], "MM")</f>
        <v>10</v>
      </c>
      <c r="M6067" s="3" t="str">
        <f>TEXT(NIgerian_Fintech[[#This Row],[TransactionDate]], "tttt")</f>
        <v>Wednesday</v>
      </c>
      <c r="N6067" s="2" t="s">
        <v>16</v>
      </c>
    </row>
    <row r="6068" spans="1:14" ht="14.5" x14ac:dyDescent="0.35">
      <c r="A6068" s="2" t="s">
        <v>12166</v>
      </c>
      <c r="B6068" s="2" t="s">
        <v>12167</v>
      </c>
      <c r="C6068" s="2">
        <v>22</v>
      </c>
      <c r="D6068" s="2" t="s">
        <v>12</v>
      </c>
      <c r="E6068" s="2" t="s">
        <v>24</v>
      </c>
      <c r="F6068" s="2" t="s">
        <v>49</v>
      </c>
      <c r="G6068" s="2" t="s">
        <v>15</v>
      </c>
      <c r="H6068" s="7">
        <v>3750.44</v>
      </c>
      <c r="I6068" s="3">
        <v>45557</v>
      </c>
      <c r="J6068" s="3" t="str">
        <f>TEXT(NIgerian_Fintech[[#This Row],[TransactionDate]], "JJJJ")</f>
        <v>2024</v>
      </c>
      <c r="K6068" s="3" t="str">
        <f>TEXT(NIgerian_Fintech[[#This Row],[TransactionDate]], "MMMM")</f>
        <v>September</v>
      </c>
      <c r="L6068" s="3" t="str">
        <f>TEXT(NIgerian_Fintech[[#This Row],[TransactionDate]], "MM")</f>
        <v>09</v>
      </c>
      <c r="M6068" s="3" t="str">
        <f>TEXT(NIgerian_Fintech[[#This Row],[TransactionDate]], "tttt")</f>
        <v>Sunday</v>
      </c>
      <c r="N6068" s="2" t="s">
        <v>16</v>
      </c>
    </row>
    <row r="6069" spans="1:14" ht="14.5" x14ac:dyDescent="0.35">
      <c r="A6069" s="2" t="s">
        <v>12168</v>
      </c>
      <c r="B6069" s="2" t="s">
        <v>12169</v>
      </c>
      <c r="C6069" s="2">
        <v>26</v>
      </c>
      <c r="D6069" s="2" t="s">
        <v>39</v>
      </c>
      <c r="E6069" s="2" t="s">
        <v>42</v>
      </c>
      <c r="F6069" s="2" t="s">
        <v>25</v>
      </c>
      <c r="G6069" s="2" t="s">
        <v>26</v>
      </c>
      <c r="H6069" s="7">
        <v>2753.39</v>
      </c>
      <c r="I6069" s="3">
        <v>45569</v>
      </c>
      <c r="J6069" s="3" t="str">
        <f>TEXT(NIgerian_Fintech[[#This Row],[TransactionDate]], "JJJJ")</f>
        <v>2024</v>
      </c>
      <c r="K6069" s="3" t="str">
        <f>TEXT(NIgerian_Fintech[[#This Row],[TransactionDate]], "MMMM")</f>
        <v>October</v>
      </c>
      <c r="L6069" s="3" t="str">
        <f>TEXT(NIgerian_Fintech[[#This Row],[TransactionDate]], "MM")</f>
        <v>10</v>
      </c>
      <c r="M6069" s="3" t="str">
        <f>TEXT(NIgerian_Fintech[[#This Row],[TransactionDate]], "tttt")</f>
        <v>Friday</v>
      </c>
      <c r="N6069" s="2" t="s">
        <v>16</v>
      </c>
    </row>
    <row r="6070" spans="1:14" ht="14.5" x14ac:dyDescent="0.35">
      <c r="A6070" s="2" t="s">
        <v>12170</v>
      </c>
      <c r="B6070" s="2" t="s">
        <v>12171</v>
      </c>
      <c r="C6070" s="2">
        <v>46</v>
      </c>
      <c r="D6070" s="2" t="s">
        <v>12</v>
      </c>
      <c r="E6070" s="2" t="s">
        <v>42</v>
      </c>
      <c r="F6070" s="2" t="s">
        <v>49</v>
      </c>
      <c r="G6070" s="2" t="s">
        <v>36</v>
      </c>
      <c r="H6070" s="7">
        <v>21898.73</v>
      </c>
      <c r="I6070" s="3">
        <v>45376</v>
      </c>
      <c r="J6070" s="3" t="str">
        <f>TEXT(NIgerian_Fintech[[#This Row],[TransactionDate]], "JJJJ")</f>
        <v>2024</v>
      </c>
      <c r="K6070" s="3" t="str">
        <f>TEXT(NIgerian_Fintech[[#This Row],[TransactionDate]], "MMMM")</f>
        <v>March</v>
      </c>
      <c r="L6070" s="3" t="str">
        <f>TEXT(NIgerian_Fintech[[#This Row],[TransactionDate]], "MM")</f>
        <v>03</v>
      </c>
      <c r="M6070" s="3" t="str">
        <f>TEXT(NIgerian_Fintech[[#This Row],[TransactionDate]], "tttt")</f>
        <v>Monday</v>
      </c>
      <c r="N6070" s="2" t="s">
        <v>16</v>
      </c>
    </row>
    <row r="6071" spans="1:14" ht="14.5" x14ac:dyDescent="0.35">
      <c r="A6071" s="2" t="s">
        <v>12172</v>
      </c>
      <c r="B6071" s="2" t="s">
        <v>12173</v>
      </c>
      <c r="C6071" s="2">
        <v>23</v>
      </c>
      <c r="D6071" s="2" t="s">
        <v>39</v>
      </c>
      <c r="E6071" s="2" t="s">
        <v>24</v>
      </c>
      <c r="F6071" s="2" t="s">
        <v>19</v>
      </c>
      <c r="G6071" s="2" t="s">
        <v>36</v>
      </c>
      <c r="H6071" s="7">
        <v>19139.599999999999</v>
      </c>
      <c r="I6071" s="3">
        <v>45321</v>
      </c>
      <c r="J6071" s="3" t="str">
        <f>TEXT(NIgerian_Fintech[[#This Row],[TransactionDate]], "JJJJ")</f>
        <v>2024</v>
      </c>
      <c r="K6071" s="3" t="str">
        <f>TEXT(NIgerian_Fintech[[#This Row],[TransactionDate]], "MMMM")</f>
        <v>January</v>
      </c>
      <c r="L6071" s="3" t="str">
        <f>TEXT(NIgerian_Fintech[[#This Row],[TransactionDate]], "MM")</f>
        <v>01</v>
      </c>
      <c r="M6071" s="3" t="str">
        <f>TEXT(NIgerian_Fintech[[#This Row],[TransactionDate]], "tttt")</f>
        <v>Tuesday</v>
      </c>
      <c r="N6071" s="2" t="s">
        <v>16</v>
      </c>
    </row>
    <row r="6072" spans="1:14" ht="14.5" x14ac:dyDescent="0.35">
      <c r="A6072" s="2" t="s">
        <v>12174</v>
      </c>
      <c r="B6072" s="2" t="s">
        <v>12175</v>
      </c>
      <c r="C6072" s="2">
        <v>42</v>
      </c>
      <c r="D6072" s="2" t="s">
        <v>12</v>
      </c>
      <c r="E6072" s="2" t="s">
        <v>64</v>
      </c>
      <c r="F6072" s="2" t="s">
        <v>19</v>
      </c>
      <c r="G6072" s="2" t="s">
        <v>36</v>
      </c>
      <c r="H6072" s="7">
        <v>3977.36</v>
      </c>
      <c r="I6072" s="3">
        <v>45488</v>
      </c>
      <c r="J6072" s="3" t="str">
        <f>TEXT(NIgerian_Fintech[[#This Row],[TransactionDate]], "JJJJ")</f>
        <v>2024</v>
      </c>
      <c r="K6072" s="3" t="str">
        <f>TEXT(NIgerian_Fintech[[#This Row],[TransactionDate]], "MMMM")</f>
        <v>July</v>
      </c>
      <c r="L6072" s="3" t="str">
        <f>TEXT(NIgerian_Fintech[[#This Row],[TransactionDate]], "MM")</f>
        <v>07</v>
      </c>
      <c r="M6072" s="3" t="str">
        <f>TEXT(NIgerian_Fintech[[#This Row],[TransactionDate]], "tttt")</f>
        <v>Monday</v>
      </c>
      <c r="N6072" s="2" t="s">
        <v>16</v>
      </c>
    </row>
    <row r="6073" spans="1:14" ht="14.5" x14ac:dyDescent="0.35">
      <c r="A6073" s="2" t="s">
        <v>12176</v>
      </c>
      <c r="B6073" s="2" t="s">
        <v>12177</v>
      </c>
      <c r="C6073" s="2">
        <v>48</v>
      </c>
      <c r="D6073" s="2" t="s">
        <v>12</v>
      </c>
      <c r="E6073" s="2" t="s">
        <v>93</v>
      </c>
      <c r="F6073" s="2" t="s">
        <v>55</v>
      </c>
      <c r="G6073" s="2" t="s">
        <v>36</v>
      </c>
      <c r="H6073" s="7">
        <v>712.87</v>
      </c>
      <c r="I6073" s="3">
        <v>45014</v>
      </c>
      <c r="J6073" s="3" t="str">
        <f>TEXT(NIgerian_Fintech[[#This Row],[TransactionDate]], "JJJJ")</f>
        <v>2023</v>
      </c>
      <c r="K6073" s="3" t="str">
        <f>TEXT(NIgerian_Fintech[[#This Row],[TransactionDate]], "MMMM")</f>
        <v>March</v>
      </c>
      <c r="L6073" s="3" t="str">
        <f>TEXT(NIgerian_Fintech[[#This Row],[TransactionDate]], "MM")</f>
        <v>03</v>
      </c>
      <c r="M6073" s="3" t="str">
        <f>TEXT(NIgerian_Fintech[[#This Row],[TransactionDate]], "tttt")</f>
        <v>Wednesday</v>
      </c>
      <c r="N6073" s="2" t="s">
        <v>16</v>
      </c>
    </row>
    <row r="6074" spans="1:14" ht="14.5" x14ac:dyDescent="0.35">
      <c r="A6074" s="2" t="s">
        <v>12178</v>
      </c>
      <c r="B6074" s="2" t="s">
        <v>12179</v>
      </c>
      <c r="C6074" s="2">
        <v>39</v>
      </c>
      <c r="D6074" s="2" t="s">
        <v>12</v>
      </c>
      <c r="E6074" s="2" t="s">
        <v>24</v>
      </c>
      <c r="F6074" s="2" t="s">
        <v>49</v>
      </c>
      <c r="G6074" s="2" t="s">
        <v>20</v>
      </c>
      <c r="H6074" s="7">
        <v>48269.95</v>
      </c>
      <c r="I6074" s="3">
        <v>45459</v>
      </c>
      <c r="J6074" s="3" t="str">
        <f>TEXT(NIgerian_Fintech[[#This Row],[TransactionDate]], "JJJJ")</f>
        <v>2024</v>
      </c>
      <c r="K6074" s="3" t="str">
        <f>TEXT(NIgerian_Fintech[[#This Row],[TransactionDate]], "MMMM")</f>
        <v>June</v>
      </c>
      <c r="L6074" s="3" t="str">
        <f>TEXT(NIgerian_Fintech[[#This Row],[TransactionDate]], "MM")</f>
        <v>06</v>
      </c>
      <c r="M6074" s="3" t="str">
        <f>TEXT(NIgerian_Fintech[[#This Row],[TransactionDate]], "tttt")</f>
        <v>Sunday</v>
      </c>
      <c r="N6074" s="2" t="s">
        <v>21</v>
      </c>
    </row>
    <row r="6075" spans="1:14" ht="14.5" x14ac:dyDescent="0.35">
      <c r="A6075" s="2" t="s">
        <v>12180</v>
      </c>
      <c r="B6075" s="2" t="s">
        <v>12181</v>
      </c>
      <c r="C6075" s="2">
        <v>19</v>
      </c>
      <c r="D6075" s="2" t="s">
        <v>39</v>
      </c>
      <c r="E6075" s="2" t="s">
        <v>64</v>
      </c>
      <c r="F6075" s="2" t="s">
        <v>55</v>
      </c>
      <c r="G6075" s="2" t="s">
        <v>26</v>
      </c>
      <c r="H6075" s="7">
        <v>11416.38</v>
      </c>
      <c r="I6075" s="3">
        <v>45314</v>
      </c>
      <c r="J6075" s="3" t="str">
        <f>TEXT(NIgerian_Fintech[[#This Row],[TransactionDate]], "JJJJ")</f>
        <v>2024</v>
      </c>
      <c r="K6075" s="3" t="str">
        <f>TEXT(NIgerian_Fintech[[#This Row],[TransactionDate]], "MMMM")</f>
        <v>January</v>
      </c>
      <c r="L6075" s="3" t="str">
        <f>TEXT(NIgerian_Fintech[[#This Row],[TransactionDate]], "MM")</f>
        <v>01</v>
      </c>
      <c r="M6075" s="3" t="str">
        <f>TEXT(NIgerian_Fintech[[#This Row],[TransactionDate]], "tttt")</f>
        <v>Tuesday</v>
      </c>
      <c r="N6075" s="2" t="s">
        <v>16</v>
      </c>
    </row>
    <row r="6076" spans="1:14" ht="14.5" x14ac:dyDescent="0.35">
      <c r="A6076" s="2" t="s">
        <v>12182</v>
      </c>
      <c r="B6076" s="2" t="s">
        <v>12183</v>
      </c>
      <c r="C6076" s="2">
        <v>62</v>
      </c>
      <c r="D6076" s="2" t="s">
        <v>39</v>
      </c>
      <c r="E6076" s="2" t="s">
        <v>13</v>
      </c>
      <c r="F6076" s="2" t="s">
        <v>25</v>
      </c>
      <c r="G6076" s="2" t="s">
        <v>36</v>
      </c>
      <c r="H6076" s="7">
        <v>26115.66</v>
      </c>
      <c r="I6076" s="3">
        <v>45307</v>
      </c>
      <c r="J6076" s="3" t="str">
        <f>TEXT(NIgerian_Fintech[[#This Row],[TransactionDate]], "JJJJ")</f>
        <v>2024</v>
      </c>
      <c r="K6076" s="3" t="str">
        <f>TEXT(NIgerian_Fintech[[#This Row],[TransactionDate]], "MMMM")</f>
        <v>January</v>
      </c>
      <c r="L6076" s="3" t="str">
        <f>TEXT(NIgerian_Fintech[[#This Row],[TransactionDate]], "MM")</f>
        <v>01</v>
      </c>
      <c r="M6076" s="3" t="str">
        <f>TEXT(NIgerian_Fintech[[#This Row],[TransactionDate]], "tttt")</f>
        <v>Tuesday</v>
      </c>
      <c r="N6076" s="2" t="s">
        <v>16</v>
      </c>
    </row>
    <row r="6077" spans="1:14" ht="14.5" x14ac:dyDescent="0.35">
      <c r="A6077" s="2" t="s">
        <v>12184</v>
      </c>
      <c r="B6077" s="2" t="s">
        <v>12185</v>
      </c>
      <c r="C6077" s="2">
        <v>22</v>
      </c>
      <c r="D6077" s="2" t="s">
        <v>12</v>
      </c>
      <c r="E6077" s="2" t="s">
        <v>64</v>
      </c>
      <c r="F6077" s="2" t="s">
        <v>55</v>
      </c>
      <c r="G6077" s="2" t="s">
        <v>30</v>
      </c>
      <c r="H6077" s="7">
        <v>4183.6000000000004</v>
      </c>
      <c r="I6077" s="3">
        <v>45481</v>
      </c>
      <c r="J6077" s="3" t="str">
        <f>TEXT(NIgerian_Fintech[[#This Row],[TransactionDate]], "JJJJ")</f>
        <v>2024</v>
      </c>
      <c r="K6077" s="3" t="str">
        <f>TEXT(NIgerian_Fintech[[#This Row],[TransactionDate]], "MMMM")</f>
        <v>July</v>
      </c>
      <c r="L6077" s="3" t="str">
        <f>TEXT(NIgerian_Fintech[[#This Row],[TransactionDate]], "MM")</f>
        <v>07</v>
      </c>
      <c r="M6077" s="3" t="str">
        <f>TEXT(NIgerian_Fintech[[#This Row],[TransactionDate]], "tttt")</f>
        <v>Monday</v>
      </c>
      <c r="N6077" s="2" t="s">
        <v>16</v>
      </c>
    </row>
    <row r="6078" spans="1:14" ht="14.5" x14ac:dyDescent="0.35">
      <c r="A6078" s="2" t="s">
        <v>12186</v>
      </c>
      <c r="B6078" s="2" t="s">
        <v>12187</v>
      </c>
      <c r="C6078" s="2">
        <v>44</v>
      </c>
      <c r="D6078" s="2" t="s">
        <v>12</v>
      </c>
      <c r="E6078" s="2" t="s">
        <v>13</v>
      </c>
      <c r="F6078" s="2" t="s">
        <v>49</v>
      </c>
      <c r="G6078" s="2" t="s">
        <v>26</v>
      </c>
      <c r="H6078" s="7">
        <v>10432.31</v>
      </c>
      <c r="I6078" s="3">
        <v>45357</v>
      </c>
      <c r="J6078" s="3" t="str">
        <f>TEXT(NIgerian_Fintech[[#This Row],[TransactionDate]], "JJJJ")</f>
        <v>2024</v>
      </c>
      <c r="K6078" s="3" t="str">
        <f>TEXT(NIgerian_Fintech[[#This Row],[TransactionDate]], "MMMM")</f>
        <v>March</v>
      </c>
      <c r="L6078" s="3" t="str">
        <f>TEXT(NIgerian_Fintech[[#This Row],[TransactionDate]], "MM")</f>
        <v>03</v>
      </c>
      <c r="M6078" s="3" t="str">
        <f>TEXT(NIgerian_Fintech[[#This Row],[TransactionDate]], "tttt")</f>
        <v>Wednesday</v>
      </c>
      <c r="N6078" s="2" t="s">
        <v>16</v>
      </c>
    </row>
    <row r="6079" spans="1:14" ht="14.5" x14ac:dyDescent="0.35">
      <c r="A6079" s="2" t="s">
        <v>12188</v>
      </c>
      <c r="B6079" s="2" t="s">
        <v>12189</v>
      </c>
      <c r="C6079" s="2">
        <v>42</v>
      </c>
      <c r="D6079" s="2" t="s">
        <v>39</v>
      </c>
      <c r="E6079" s="2" t="s">
        <v>74</v>
      </c>
      <c r="F6079" s="2" t="s">
        <v>25</v>
      </c>
      <c r="G6079" s="2" t="s">
        <v>20</v>
      </c>
      <c r="H6079" s="7">
        <v>11223.84</v>
      </c>
      <c r="I6079" s="3">
        <v>45461</v>
      </c>
      <c r="J6079" s="3" t="str">
        <f>TEXT(NIgerian_Fintech[[#This Row],[TransactionDate]], "JJJJ")</f>
        <v>2024</v>
      </c>
      <c r="K6079" s="3" t="str">
        <f>TEXT(NIgerian_Fintech[[#This Row],[TransactionDate]], "MMMM")</f>
        <v>June</v>
      </c>
      <c r="L6079" s="3" t="str">
        <f>TEXT(NIgerian_Fintech[[#This Row],[TransactionDate]], "MM")</f>
        <v>06</v>
      </c>
      <c r="M6079" s="3" t="str">
        <f>TEXT(NIgerian_Fintech[[#This Row],[TransactionDate]], "tttt")</f>
        <v>Tuesday</v>
      </c>
      <c r="N6079" s="2" t="s">
        <v>16</v>
      </c>
    </row>
    <row r="6080" spans="1:14" ht="14.5" x14ac:dyDescent="0.35">
      <c r="A6080" s="2" t="s">
        <v>12190</v>
      </c>
      <c r="B6080" s="2" t="s">
        <v>12191</v>
      </c>
      <c r="C6080" s="2">
        <v>25</v>
      </c>
      <c r="D6080" s="2" t="s">
        <v>39</v>
      </c>
      <c r="E6080" s="2" t="s">
        <v>13</v>
      </c>
      <c r="F6080" s="2" t="s">
        <v>25</v>
      </c>
      <c r="G6080" s="2" t="s">
        <v>36</v>
      </c>
      <c r="H6080" s="7">
        <v>20628.240000000002</v>
      </c>
      <c r="I6080" s="3">
        <v>45142</v>
      </c>
      <c r="J6080" s="3" t="str">
        <f>TEXT(NIgerian_Fintech[[#This Row],[TransactionDate]], "JJJJ")</f>
        <v>2023</v>
      </c>
      <c r="K6080" s="3" t="str">
        <f>TEXT(NIgerian_Fintech[[#This Row],[TransactionDate]], "MMMM")</f>
        <v>August</v>
      </c>
      <c r="L6080" s="3" t="str">
        <f>TEXT(NIgerian_Fintech[[#This Row],[TransactionDate]], "MM")</f>
        <v>08</v>
      </c>
      <c r="M6080" s="3" t="str">
        <f>TEXT(NIgerian_Fintech[[#This Row],[TransactionDate]], "tttt")</f>
        <v>Friday</v>
      </c>
      <c r="N6080" s="2" t="s">
        <v>16</v>
      </c>
    </row>
    <row r="6081" spans="1:14" ht="14.5" x14ac:dyDescent="0.35">
      <c r="A6081" s="2" t="s">
        <v>12192</v>
      </c>
      <c r="B6081" s="2" t="s">
        <v>12193</v>
      </c>
      <c r="C6081" s="2">
        <v>18</v>
      </c>
      <c r="D6081" s="2" t="s">
        <v>12</v>
      </c>
      <c r="E6081" s="2" t="s">
        <v>13</v>
      </c>
      <c r="F6081" s="2" t="s">
        <v>19</v>
      </c>
      <c r="G6081" s="2" t="s">
        <v>20</v>
      </c>
      <c r="H6081" s="7">
        <v>49701.71</v>
      </c>
      <c r="I6081" s="3">
        <v>45203</v>
      </c>
      <c r="J6081" s="3" t="str">
        <f>TEXT(NIgerian_Fintech[[#This Row],[TransactionDate]], "JJJJ")</f>
        <v>2023</v>
      </c>
      <c r="K6081" s="3" t="str">
        <f>TEXT(NIgerian_Fintech[[#This Row],[TransactionDate]], "MMMM")</f>
        <v>October</v>
      </c>
      <c r="L6081" s="3" t="str">
        <f>TEXT(NIgerian_Fintech[[#This Row],[TransactionDate]], "MM")</f>
        <v>10</v>
      </c>
      <c r="M6081" s="3" t="str">
        <f>TEXT(NIgerian_Fintech[[#This Row],[TransactionDate]], "tttt")</f>
        <v>Wednesday</v>
      </c>
      <c r="N6081" s="2" t="s">
        <v>16</v>
      </c>
    </row>
    <row r="6082" spans="1:14" ht="14.5" x14ac:dyDescent="0.35">
      <c r="A6082" s="2" t="s">
        <v>12194</v>
      </c>
      <c r="B6082" s="2" t="s">
        <v>12195</v>
      </c>
      <c r="C6082" s="2">
        <v>37</v>
      </c>
      <c r="D6082" s="2" t="s">
        <v>39</v>
      </c>
      <c r="E6082" s="2" t="s">
        <v>64</v>
      </c>
      <c r="F6082" s="2" t="s">
        <v>25</v>
      </c>
      <c r="G6082" s="2" t="s">
        <v>36</v>
      </c>
      <c r="H6082" s="7">
        <v>1150.3599999999999</v>
      </c>
      <c r="I6082" s="3">
        <v>45120</v>
      </c>
      <c r="J6082" s="3" t="str">
        <f>TEXT(NIgerian_Fintech[[#This Row],[TransactionDate]], "JJJJ")</f>
        <v>2023</v>
      </c>
      <c r="K6082" s="3" t="str">
        <f>TEXT(NIgerian_Fintech[[#This Row],[TransactionDate]], "MMMM")</f>
        <v>July</v>
      </c>
      <c r="L6082" s="3" t="str">
        <f>TEXT(NIgerian_Fintech[[#This Row],[TransactionDate]], "MM")</f>
        <v>07</v>
      </c>
      <c r="M6082" s="3" t="str">
        <f>TEXT(NIgerian_Fintech[[#This Row],[TransactionDate]], "tttt")</f>
        <v>Thursday</v>
      </c>
      <c r="N6082" s="2" t="s">
        <v>16</v>
      </c>
    </row>
    <row r="6083" spans="1:14" ht="14.5" x14ac:dyDescent="0.35">
      <c r="A6083" s="2" t="s">
        <v>12196</v>
      </c>
      <c r="B6083" s="2" t="s">
        <v>12197</v>
      </c>
      <c r="C6083" s="2">
        <v>61</v>
      </c>
      <c r="D6083" s="2" t="s">
        <v>39</v>
      </c>
      <c r="E6083" s="2" t="s">
        <v>93</v>
      </c>
      <c r="F6083" s="2" t="s">
        <v>25</v>
      </c>
      <c r="G6083" s="2" t="s">
        <v>30</v>
      </c>
      <c r="H6083" s="7">
        <v>9972.75</v>
      </c>
      <c r="I6083" s="3">
        <v>45653</v>
      </c>
      <c r="J6083" s="3" t="str">
        <f>TEXT(NIgerian_Fintech[[#This Row],[TransactionDate]], "JJJJ")</f>
        <v>2024</v>
      </c>
      <c r="K6083" s="3" t="str">
        <f>TEXT(NIgerian_Fintech[[#This Row],[TransactionDate]], "MMMM")</f>
        <v>December</v>
      </c>
      <c r="L6083" s="3" t="str">
        <f>TEXT(NIgerian_Fintech[[#This Row],[TransactionDate]], "MM")</f>
        <v>12</v>
      </c>
      <c r="M6083" s="3" t="str">
        <f>TEXT(NIgerian_Fintech[[#This Row],[TransactionDate]], "tttt")</f>
        <v>Friday</v>
      </c>
      <c r="N6083" s="2" t="s">
        <v>16</v>
      </c>
    </row>
    <row r="6084" spans="1:14" ht="14.5" x14ac:dyDescent="0.35">
      <c r="A6084" s="2" t="s">
        <v>12198</v>
      </c>
      <c r="B6084" s="2" t="s">
        <v>12199</v>
      </c>
      <c r="C6084" s="2">
        <v>40</v>
      </c>
      <c r="D6084" s="2" t="s">
        <v>39</v>
      </c>
      <c r="E6084" s="2" t="s">
        <v>74</v>
      </c>
      <c r="F6084" s="2" t="s">
        <v>55</v>
      </c>
      <c r="G6084" s="2" t="s">
        <v>26</v>
      </c>
      <c r="H6084" s="7">
        <v>4101.3599999999997</v>
      </c>
      <c r="I6084" s="3">
        <v>45105</v>
      </c>
      <c r="J6084" s="3" t="str">
        <f>TEXT(NIgerian_Fintech[[#This Row],[TransactionDate]], "JJJJ")</f>
        <v>2023</v>
      </c>
      <c r="K6084" s="3" t="str">
        <f>TEXT(NIgerian_Fintech[[#This Row],[TransactionDate]], "MMMM")</f>
        <v>June</v>
      </c>
      <c r="L6084" s="3" t="str">
        <f>TEXT(NIgerian_Fintech[[#This Row],[TransactionDate]], "MM")</f>
        <v>06</v>
      </c>
      <c r="M6084" s="3" t="str">
        <f>TEXT(NIgerian_Fintech[[#This Row],[TransactionDate]], "tttt")</f>
        <v>Wednesday</v>
      </c>
      <c r="N6084" s="2" t="s">
        <v>21</v>
      </c>
    </row>
    <row r="6085" spans="1:14" ht="14.5" x14ac:dyDescent="0.35">
      <c r="A6085" s="2" t="s">
        <v>12200</v>
      </c>
      <c r="B6085" s="2" t="s">
        <v>12201</v>
      </c>
      <c r="C6085" s="2">
        <v>49</v>
      </c>
      <c r="D6085" s="2" t="s">
        <v>12</v>
      </c>
      <c r="E6085" s="2" t="s">
        <v>52</v>
      </c>
      <c r="F6085" s="2" t="s">
        <v>35</v>
      </c>
      <c r="G6085" s="2" t="s">
        <v>30</v>
      </c>
      <c r="H6085" s="7">
        <v>16694.98</v>
      </c>
      <c r="I6085" s="3">
        <v>45069</v>
      </c>
      <c r="J6085" s="3" t="str">
        <f>TEXT(NIgerian_Fintech[[#This Row],[TransactionDate]], "JJJJ")</f>
        <v>2023</v>
      </c>
      <c r="K6085" s="3" t="str">
        <f>TEXT(NIgerian_Fintech[[#This Row],[TransactionDate]], "MMMM")</f>
        <v>May</v>
      </c>
      <c r="L6085" s="3" t="str">
        <f>TEXT(NIgerian_Fintech[[#This Row],[TransactionDate]], "MM")</f>
        <v>05</v>
      </c>
      <c r="M6085" s="3" t="str">
        <f>TEXT(NIgerian_Fintech[[#This Row],[TransactionDate]], "tttt")</f>
        <v>Tuesday</v>
      </c>
      <c r="N6085" s="2" t="s">
        <v>69</v>
      </c>
    </row>
    <row r="6086" spans="1:14" ht="14.5" x14ac:dyDescent="0.35">
      <c r="A6086" s="2" t="s">
        <v>12202</v>
      </c>
      <c r="B6086" s="2" t="s">
        <v>12203</v>
      </c>
      <c r="C6086" s="2">
        <v>28</v>
      </c>
      <c r="D6086" s="2" t="s">
        <v>12</v>
      </c>
      <c r="E6086" s="2" t="s">
        <v>52</v>
      </c>
      <c r="F6086" s="2" t="s">
        <v>25</v>
      </c>
      <c r="G6086" s="2" t="s">
        <v>36</v>
      </c>
      <c r="H6086" s="7">
        <v>14030.25</v>
      </c>
      <c r="I6086" s="3">
        <v>45464</v>
      </c>
      <c r="J6086" s="3" t="str">
        <f>TEXT(NIgerian_Fintech[[#This Row],[TransactionDate]], "JJJJ")</f>
        <v>2024</v>
      </c>
      <c r="K6086" s="3" t="str">
        <f>TEXT(NIgerian_Fintech[[#This Row],[TransactionDate]], "MMMM")</f>
        <v>June</v>
      </c>
      <c r="L6086" s="3" t="str">
        <f>TEXT(NIgerian_Fintech[[#This Row],[TransactionDate]], "MM")</f>
        <v>06</v>
      </c>
      <c r="M6086" s="3" t="str">
        <f>TEXT(NIgerian_Fintech[[#This Row],[TransactionDate]], "tttt")</f>
        <v>Friday</v>
      </c>
      <c r="N6086" s="2" t="s">
        <v>16</v>
      </c>
    </row>
    <row r="6087" spans="1:14" ht="14.5" x14ac:dyDescent="0.35">
      <c r="A6087" s="2" t="s">
        <v>12204</v>
      </c>
      <c r="B6087" s="2" t="s">
        <v>12205</v>
      </c>
      <c r="C6087" s="2">
        <v>56</v>
      </c>
      <c r="D6087" s="2" t="s">
        <v>39</v>
      </c>
      <c r="E6087" s="2" t="s">
        <v>93</v>
      </c>
      <c r="F6087" s="2" t="s">
        <v>14</v>
      </c>
      <c r="G6087" s="2" t="s">
        <v>15</v>
      </c>
      <c r="H6087" s="7">
        <v>22304.37</v>
      </c>
      <c r="I6087" s="3">
        <v>45144</v>
      </c>
      <c r="J6087" s="3" t="str">
        <f>TEXT(NIgerian_Fintech[[#This Row],[TransactionDate]], "JJJJ")</f>
        <v>2023</v>
      </c>
      <c r="K6087" s="3" t="str">
        <f>TEXT(NIgerian_Fintech[[#This Row],[TransactionDate]], "MMMM")</f>
        <v>August</v>
      </c>
      <c r="L6087" s="3" t="str">
        <f>TEXT(NIgerian_Fintech[[#This Row],[TransactionDate]], "MM")</f>
        <v>08</v>
      </c>
      <c r="M6087" s="3" t="str">
        <f>TEXT(NIgerian_Fintech[[#This Row],[TransactionDate]], "tttt")</f>
        <v>Sunday</v>
      </c>
      <c r="N6087" s="2" t="s">
        <v>16</v>
      </c>
    </row>
    <row r="6088" spans="1:14" ht="14.5" x14ac:dyDescent="0.35">
      <c r="A6088" s="2" t="s">
        <v>12206</v>
      </c>
      <c r="B6088" s="2" t="s">
        <v>12207</v>
      </c>
      <c r="C6088" s="2">
        <v>64</v>
      </c>
      <c r="D6088" s="2" t="s">
        <v>12</v>
      </c>
      <c r="E6088" s="2" t="s">
        <v>52</v>
      </c>
      <c r="F6088" s="2" t="s">
        <v>35</v>
      </c>
      <c r="G6088" s="2" t="s">
        <v>26</v>
      </c>
      <c r="H6088" s="7">
        <v>4211.42</v>
      </c>
      <c r="I6088" s="3">
        <v>45437</v>
      </c>
      <c r="J6088" s="3" t="str">
        <f>TEXT(NIgerian_Fintech[[#This Row],[TransactionDate]], "JJJJ")</f>
        <v>2024</v>
      </c>
      <c r="K6088" s="3" t="str">
        <f>TEXT(NIgerian_Fintech[[#This Row],[TransactionDate]], "MMMM")</f>
        <v>May</v>
      </c>
      <c r="L6088" s="3" t="str">
        <f>TEXT(NIgerian_Fintech[[#This Row],[TransactionDate]], "MM")</f>
        <v>05</v>
      </c>
      <c r="M6088" s="3" t="str">
        <f>TEXT(NIgerian_Fintech[[#This Row],[TransactionDate]], "tttt")</f>
        <v>Saturday</v>
      </c>
      <c r="N6088" s="2" t="s">
        <v>16</v>
      </c>
    </row>
    <row r="6089" spans="1:14" ht="14.5" x14ac:dyDescent="0.35">
      <c r="A6089" s="2" t="s">
        <v>12208</v>
      </c>
      <c r="B6089" s="2" t="s">
        <v>12209</v>
      </c>
      <c r="C6089" s="2">
        <v>41</v>
      </c>
      <c r="D6089" s="2" t="s">
        <v>39</v>
      </c>
      <c r="E6089" s="2" t="s">
        <v>74</v>
      </c>
      <c r="F6089" s="2" t="s">
        <v>19</v>
      </c>
      <c r="G6089" s="2" t="s">
        <v>20</v>
      </c>
      <c r="H6089" s="7">
        <v>2039.91</v>
      </c>
      <c r="I6089" s="3">
        <v>44985</v>
      </c>
      <c r="J6089" s="3" t="str">
        <f>TEXT(NIgerian_Fintech[[#This Row],[TransactionDate]], "JJJJ")</f>
        <v>2023</v>
      </c>
      <c r="K6089" s="3" t="str">
        <f>TEXT(NIgerian_Fintech[[#This Row],[TransactionDate]], "MMMM")</f>
        <v>February</v>
      </c>
      <c r="L6089" s="3" t="str">
        <f>TEXT(NIgerian_Fintech[[#This Row],[TransactionDate]], "MM")</f>
        <v>02</v>
      </c>
      <c r="M6089" s="3" t="str">
        <f>TEXT(NIgerian_Fintech[[#This Row],[TransactionDate]], "tttt")</f>
        <v>Tuesday</v>
      </c>
      <c r="N6089" s="2" t="s">
        <v>16</v>
      </c>
    </row>
    <row r="6090" spans="1:14" ht="14.5" x14ac:dyDescent="0.35">
      <c r="A6090" s="2" t="s">
        <v>12210</v>
      </c>
      <c r="B6090" s="2" t="s">
        <v>12211</v>
      </c>
      <c r="C6090" s="2">
        <v>28</v>
      </c>
      <c r="D6090" s="2" t="s">
        <v>39</v>
      </c>
      <c r="E6090" s="2" t="s">
        <v>42</v>
      </c>
      <c r="F6090" s="2" t="s">
        <v>19</v>
      </c>
      <c r="G6090" s="2" t="s">
        <v>36</v>
      </c>
      <c r="H6090" s="7">
        <v>220.43</v>
      </c>
      <c r="I6090" s="3">
        <v>45272</v>
      </c>
      <c r="J6090" s="3" t="str">
        <f>TEXT(NIgerian_Fintech[[#This Row],[TransactionDate]], "JJJJ")</f>
        <v>2023</v>
      </c>
      <c r="K6090" s="3" t="str">
        <f>TEXT(NIgerian_Fintech[[#This Row],[TransactionDate]], "MMMM")</f>
        <v>December</v>
      </c>
      <c r="L6090" s="3" t="str">
        <f>TEXT(NIgerian_Fintech[[#This Row],[TransactionDate]], "MM")</f>
        <v>12</v>
      </c>
      <c r="M6090" s="3" t="str">
        <f>TEXT(NIgerian_Fintech[[#This Row],[TransactionDate]], "tttt")</f>
        <v>Tuesday</v>
      </c>
      <c r="N6090" s="2" t="s">
        <v>16</v>
      </c>
    </row>
    <row r="6091" spans="1:14" ht="14.5" x14ac:dyDescent="0.35">
      <c r="A6091" s="2" t="s">
        <v>12212</v>
      </c>
      <c r="B6091" s="2" t="s">
        <v>12213</v>
      </c>
      <c r="C6091" s="2">
        <v>46</v>
      </c>
      <c r="D6091" s="2" t="s">
        <v>12</v>
      </c>
      <c r="E6091" s="2" t="s">
        <v>74</v>
      </c>
      <c r="F6091" s="2" t="s">
        <v>25</v>
      </c>
      <c r="G6091" s="2" t="s">
        <v>30</v>
      </c>
      <c r="H6091" s="7">
        <v>2950.51</v>
      </c>
      <c r="I6091" s="3">
        <v>45483</v>
      </c>
      <c r="J6091" s="3" t="str">
        <f>TEXT(NIgerian_Fintech[[#This Row],[TransactionDate]], "JJJJ")</f>
        <v>2024</v>
      </c>
      <c r="K6091" s="3" t="str">
        <f>TEXT(NIgerian_Fintech[[#This Row],[TransactionDate]], "MMMM")</f>
        <v>July</v>
      </c>
      <c r="L6091" s="3" t="str">
        <f>TEXT(NIgerian_Fintech[[#This Row],[TransactionDate]], "MM")</f>
        <v>07</v>
      </c>
      <c r="M6091" s="3" t="str">
        <f>TEXT(NIgerian_Fintech[[#This Row],[TransactionDate]], "tttt")</f>
        <v>Wednesday</v>
      </c>
      <c r="N6091" s="2" t="s">
        <v>16</v>
      </c>
    </row>
    <row r="6092" spans="1:14" ht="14.5" x14ac:dyDescent="0.35">
      <c r="A6092" s="2" t="s">
        <v>12214</v>
      </c>
      <c r="B6092" s="2" t="s">
        <v>12215</v>
      </c>
      <c r="C6092" s="2">
        <v>43</v>
      </c>
      <c r="D6092" s="2" t="s">
        <v>12</v>
      </c>
      <c r="E6092" s="2" t="s">
        <v>64</v>
      </c>
      <c r="F6092" s="2" t="s">
        <v>55</v>
      </c>
      <c r="G6092" s="2" t="s">
        <v>15</v>
      </c>
      <c r="H6092" s="7">
        <v>4575.5600000000004</v>
      </c>
      <c r="I6092" s="3">
        <v>45345</v>
      </c>
      <c r="J6092" s="3" t="str">
        <f>TEXT(NIgerian_Fintech[[#This Row],[TransactionDate]], "JJJJ")</f>
        <v>2024</v>
      </c>
      <c r="K6092" s="3" t="str">
        <f>TEXT(NIgerian_Fintech[[#This Row],[TransactionDate]], "MMMM")</f>
        <v>February</v>
      </c>
      <c r="L6092" s="3" t="str">
        <f>TEXT(NIgerian_Fintech[[#This Row],[TransactionDate]], "MM")</f>
        <v>02</v>
      </c>
      <c r="M6092" s="3" t="str">
        <f>TEXT(NIgerian_Fintech[[#This Row],[TransactionDate]], "tttt")</f>
        <v>Friday</v>
      </c>
      <c r="N6092" s="2" t="s">
        <v>21</v>
      </c>
    </row>
    <row r="6093" spans="1:14" ht="14.5" x14ac:dyDescent="0.35">
      <c r="A6093" s="2" t="s">
        <v>12216</v>
      </c>
      <c r="B6093" s="2" t="s">
        <v>12217</v>
      </c>
      <c r="C6093" s="2">
        <v>33</v>
      </c>
      <c r="D6093" s="2" t="s">
        <v>12</v>
      </c>
      <c r="E6093" s="2" t="s">
        <v>24</v>
      </c>
      <c r="F6093" s="2" t="s">
        <v>35</v>
      </c>
      <c r="G6093" s="2" t="s">
        <v>36</v>
      </c>
      <c r="H6093" s="7">
        <v>29200.12</v>
      </c>
      <c r="I6093" s="3">
        <v>45150</v>
      </c>
      <c r="J6093" s="3" t="str">
        <f>TEXT(NIgerian_Fintech[[#This Row],[TransactionDate]], "JJJJ")</f>
        <v>2023</v>
      </c>
      <c r="K6093" s="3" t="str">
        <f>TEXT(NIgerian_Fintech[[#This Row],[TransactionDate]], "MMMM")</f>
        <v>August</v>
      </c>
      <c r="L6093" s="3" t="str">
        <f>TEXT(NIgerian_Fintech[[#This Row],[TransactionDate]], "MM")</f>
        <v>08</v>
      </c>
      <c r="M6093" s="3" t="str">
        <f>TEXT(NIgerian_Fintech[[#This Row],[TransactionDate]], "tttt")</f>
        <v>Saturday</v>
      </c>
      <c r="N6093" s="2" t="s">
        <v>69</v>
      </c>
    </row>
    <row r="6094" spans="1:14" ht="14.5" x14ac:dyDescent="0.35">
      <c r="A6094" s="2" t="s">
        <v>12218</v>
      </c>
      <c r="B6094" s="2" t="s">
        <v>12219</v>
      </c>
      <c r="C6094" s="2">
        <v>52</v>
      </c>
      <c r="D6094" s="2" t="s">
        <v>39</v>
      </c>
      <c r="E6094" s="2" t="s">
        <v>29</v>
      </c>
      <c r="F6094" s="2" t="s">
        <v>19</v>
      </c>
      <c r="G6094" s="2" t="s">
        <v>20</v>
      </c>
      <c r="H6094" s="7">
        <v>6760.4</v>
      </c>
      <c r="I6094" s="3">
        <v>45276</v>
      </c>
      <c r="J6094" s="3" t="str">
        <f>TEXT(NIgerian_Fintech[[#This Row],[TransactionDate]], "JJJJ")</f>
        <v>2023</v>
      </c>
      <c r="K6094" s="3" t="str">
        <f>TEXT(NIgerian_Fintech[[#This Row],[TransactionDate]], "MMMM")</f>
        <v>December</v>
      </c>
      <c r="L6094" s="3" t="str">
        <f>TEXT(NIgerian_Fintech[[#This Row],[TransactionDate]], "MM")</f>
        <v>12</v>
      </c>
      <c r="M6094" s="3" t="str">
        <f>TEXT(NIgerian_Fintech[[#This Row],[TransactionDate]], "tttt")</f>
        <v>Saturday</v>
      </c>
      <c r="N6094" s="2" t="s">
        <v>16</v>
      </c>
    </row>
    <row r="6095" spans="1:14" ht="14.5" x14ac:dyDescent="0.35">
      <c r="A6095" s="2" t="s">
        <v>12220</v>
      </c>
      <c r="B6095" s="2" t="s">
        <v>12221</v>
      </c>
      <c r="C6095" s="2">
        <v>37</v>
      </c>
      <c r="D6095" s="2" t="s">
        <v>39</v>
      </c>
      <c r="E6095" s="2" t="s">
        <v>13</v>
      </c>
      <c r="F6095" s="2" t="s">
        <v>19</v>
      </c>
      <c r="G6095" s="2" t="s">
        <v>30</v>
      </c>
      <c r="H6095" s="7">
        <v>8129.21</v>
      </c>
      <c r="I6095" s="3">
        <v>45548</v>
      </c>
      <c r="J6095" s="3" t="str">
        <f>TEXT(NIgerian_Fintech[[#This Row],[TransactionDate]], "JJJJ")</f>
        <v>2024</v>
      </c>
      <c r="K6095" s="3" t="str">
        <f>TEXT(NIgerian_Fintech[[#This Row],[TransactionDate]], "MMMM")</f>
        <v>September</v>
      </c>
      <c r="L6095" s="3" t="str">
        <f>TEXT(NIgerian_Fintech[[#This Row],[TransactionDate]], "MM")</f>
        <v>09</v>
      </c>
      <c r="M6095" s="3" t="str">
        <f>TEXT(NIgerian_Fintech[[#This Row],[TransactionDate]], "tttt")</f>
        <v>Friday</v>
      </c>
      <c r="N6095" s="2" t="s">
        <v>69</v>
      </c>
    </row>
    <row r="6096" spans="1:14" ht="14.5" x14ac:dyDescent="0.35">
      <c r="A6096" s="2" t="s">
        <v>12222</v>
      </c>
      <c r="B6096" s="2" t="s">
        <v>12223</v>
      </c>
      <c r="C6096" s="2">
        <v>63</v>
      </c>
      <c r="D6096" s="2" t="s">
        <v>12</v>
      </c>
      <c r="E6096" s="2" t="s">
        <v>13</v>
      </c>
      <c r="F6096" s="2" t="s">
        <v>14</v>
      </c>
      <c r="G6096" s="2" t="s">
        <v>26</v>
      </c>
      <c r="H6096" s="7">
        <v>21213.37</v>
      </c>
      <c r="I6096" s="3">
        <v>45003</v>
      </c>
      <c r="J6096" s="3" t="str">
        <f>TEXT(NIgerian_Fintech[[#This Row],[TransactionDate]], "JJJJ")</f>
        <v>2023</v>
      </c>
      <c r="K6096" s="3" t="str">
        <f>TEXT(NIgerian_Fintech[[#This Row],[TransactionDate]], "MMMM")</f>
        <v>March</v>
      </c>
      <c r="L6096" s="3" t="str">
        <f>TEXT(NIgerian_Fintech[[#This Row],[TransactionDate]], "MM")</f>
        <v>03</v>
      </c>
      <c r="M6096" s="3" t="str">
        <f>TEXT(NIgerian_Fintech[[#This Row],[TransactionDate]], "tttt")</f>
        <v>Saturday</v>
      </c>
      <c r="N6096" s="2" t="s">
        <v>16</v>
      </c>
    </row>
    <row r="6097" spans="1:14" ht="14.5" x14ac:dyDescent="0.35">
      <c r="A6097" s="2" t="s">
        <v>12224</v>
      </c>
      <c r="B6097" s="2" t="s">
        <v>12225</v>
      </c>
      <c r="C6097" s="2">
        <v>20</v>
      </c>
      <c r="D6097" s="2" t="s">
        <v>12</v>
      </c>
      <c r="E6097" s="2" t="s">
        <v>24</v>
      </c>
      <c r="F6097" s="2" t="s">
        <v>25</v>
      </c>
      <c r="G6097" s="2" t="s">
        <v>15</v>
      </c>
      <c r="H6097" s="7">
        <v>21634.28</v>
      </c>
      <c r="I6097" s="3">
        <v>45525</v>
      </c>
      <c r="J6097" s="3" t="str">
        <f>TEXT(NIgerian_Fintech[[#This Row],[TransactionDate]], "JJJJ")</f>
        <v>2024</v>
      </c>
      <c r="K6097" s="3" t="str">
        <f>TEXT(NIgerian_Fintech[[#This Row],[TransactionDate]], "MMMM")</f>
        <v>August</v>
      </c>
      <c r="L6097" s="3" t="str">
        <f>TEXT(NIgerian_Fintech[[#This Row],[TransactionDate]], "MM")</f>
        <v>08</v>
      </c>
      <c r="M6097" s="3" t="str">
        <f>TEXT(NIgerian_Fintech[[#This Row],[TransactionDate]], "tttt")</f>
        <v>Wednesday</v>
      </c>
      <c r="N6097" s="2" t="s">
        <v>16</v>
      </c>
    </row>
    <row r="6098" spans="1:14" ht="14.5" x14ac:dyDescent="0.35">
      <c r="A6098" s="2" t="s">
        <v>12226</v>
      </c>
      <c r="B6098" s="2" t="s">
        <v>12227</v>
      </c>
      <c r="C6098" s="2">
        <v>18</v>
      </c>
      <c r="D6098" s="2" t="s">
        <v>12</v>
      </c>
      <c r="E6098" s="2" t="s">
        <v>64</v>
      </c>
      <c r="F6098" s="2" t="s">
        <v>35</v>
      </c>
      <c r="G6098" s="2" t="s">
        <v>36</v>
      </c>
      <c r="H6098" s="7">
        <v>7505.98</v>
      </c>
      <c r="I6098" s="3">
        <v>45134</v>
      </c>
      <c r="J6098" s="3" t="str">
        <f>TEXT(NIgerian_Fintech[[#This Row],[TransactionDate]], "JJJJ")</f>
        <v>2023</v>
      </c>
      <c r="K6098" s="3" t="str">
        <f>TEXT(NIgerian_Fintech[[#This Row],[TransactionDate]], "MMMM")</f>
        <v>July</v>
      </c>
      <c r="L6098" s="3" t="str">
        <f>TEXT(NIgerian_Fintech[[#This Row],[TransactionDate]], "MM")</f>
        <v>07</v>
      </c>
      <c r="M6098" s="3" t="str">
        <f>TEXT(NIgerian_Fintech[[#This Row],[TransactionDate]], "tttt")</f>
        <v>Thursday</v>
      </c>
      <c r="N6098" s="2" t="s">
        <v>16</v>
      </c>
    </row>
    <row r="6099" spans="1:14" ht="14.5" x14ac:dyDescent="0.35">
      <c r="A6099" s="2" t="s">
        <v>12228</v>
      </c>
      <c r="B6099" s="2" t="s">
        <v>12229</v>
      </c>
      <c r="C6099" s="2">
        <v>64</v>
      </c>
      <c r="D6099" s="2" t="s">
        <v>39</v>
      </c>
      <c r="E6099" s="2" t="s">
        <v>64</v>
      </c>
      <c r="F6099" s="2" t="s">
        <v>19</v>
      </c>
      <c r="G6099" s="2" t="s">
        <v>36</v>
      </c>
      <c r="H6099" s="7">
        <v>1207.04</v>
      </c>
      <c r="I6099" s="3">
        <v>45085</v>
      </c>
      <c r="J6099" s="3" t="str">
        <f>TEXT(NIgerian_Fintech[[#This Row],[TransactionDate]], "JJJJ")</f>
        <v>2023</v>
      </c>
      <c r="K6099" s="3" t="str">
        <f>TEXT(NIgerian_Fintech[[#This Row],[TransactionDate]], "MMMM")</f>
        <v>June</v>
      </c>
      <c r="L6099" s="3" t="str">
        <f>TEXT(NIgerian_Fintech[[#This Row],[TransactionDate]], "MM")</f>
        <v>06</v>
      </c>
      <c r="M6099" s="3" t="str">
        <f>TEXT(NIgerian_Fintech[[#This Row],[TransactionDate]], "tttt")</f>
        <v>Thursday</v>
      </c>
      <c r="N6099" s="2" t="s">
        <v>16</v>
      </c>
    </row>
    <row r="6100" spans="1:14" ht="14.5" x14ac:dyDescent="0.35">
      <c r="A6100" s="2" t="s">
        <v>12230</v>
      </c>
      <c r="B6100" s="2" t="s">
        <v>12231</v>
      </c>
      <c r="C6100" s="2">
        <v>18</v>
      </c>
      <c r="D6100" s="2" t="s">
        <v>39</v>
      </c>
      <c r="E6100" s="2" t="s">
        <v>29</v>
      </c>
      <c r="F6100" s="2" t="s">
        <v>19</v>
      </c>
      <c r="G6100" s="2" t="s">
        <v>36</v>
      </c>
      <c r="H6100" s="7">
        <v>3154.18</v>
      </c>
      <c r="I6100" s="3">
        <v>45450</v>
      </c>
      <c r="J6100" s="3" t="str">
        <f>TEXT(NIgerian_Fintech[[#This Row],[TransactionDate]], "JJJJ")</f>
        <v>2024</v>
      </c>
      <c r="K6100" s="3" t="str">
        <f>TEXT(NIgerian_Fintech[[#This Row],[TransactionDate]], "MMMM")</f>
        <v>June</v>
      </c>
      <c r="L6100" s="3" t="str">
        <f>TEXT(NIgerian_Fintech[[#This Row],[TransactionDate]], "MM")</f>
        <v>06</v>
      </c>
      <c r="M6100" s="3" t="str">
        <f>TEXT(NIgerian_Fintech[[#This Row],[TransactionDate]], "tttt")</f>
        <v>Friday</v>
      </c>
      <c r="N6100" s="2" t="s">
        <v>69</v>
      </c>
    </row>
    <row r="6101" spans="1:14" ht="14.5" x14ac:dyDescent="0.35">
      <c r="A6101" s="2" t="s">
        <v>12232</v>
      </c>
      <c r="B6101" s="2" t="s">
        <v>12233</v>
      </c>
      <c r="C6101" s="2">
        <v>34</v>
      </c>
      <c r="D6101" s="2" t="s">
        <v>39</v>
      </c>
      <c r="E6101" s="2" t="s">
        <v>29</v>
      </c>
      <c r="F6101" s="2" t="s">
        <v>19</v>
      </c>
      <c r="G6101" s="2" t="s">
        <v>36</v>
      </c>
      <c r="H6101" s="7">
        <v>6104.4</v>
      </c>
      <c r="I6101" s="3">
        <v>45151</v>
      </c>
      <c r="J6101" s="3" t="str">
        <f>TEXT(NIgerian_Fintech[[#This Row],[TransactionDate]], "JJJJ")</f>
        <v>2023</v>
      </c>
      <c r="K6101" s="3" t="str">
        <f>TEXT(NIgerian_Fintech[[#This Row],[TransactionDate]], "MMMM")</f>
        <v>August</v>
      </c>
      <c r="L6101" s="3" t="str">
        <f>TEXT(NIgerian_Fintech[[#This Row],[TransactionDate]], "MM")</f>
        <v>08</v>
      </c>
      <c r="M6101" s="3" t="str">
        <f>TEXT(NIgerian_Fintech[[#This Row],[TransactionDate]], "tttt")</f>
        <v>Sunday</v>
      </c>
      <c r="N6101" s="2" t="s">
        <v>16</v>
      </c>
    </row>
    <row r="6102" spans="1:14" ht="14.5" x14ac:dyDescent="0.35">
      <c r="A6102" s="2" t="s">
        <v>12234</v>
      </c>
      <c r="B6102" s="2" t="s">
        <v>12235</v>
      </c>
      <c r="C6102" s="2">
        <v>19</v>
      </c>
      <c r="D6102" s="2" t="s">
        <v>12</v>
      </c>
      <c r="E6102" s="2" t="s">
        <v>13</v>
      </c>
      <c r="F6102" s="2" t="s">
        <v>19</v>
      </c>
      <c r="G6102" s="2" t="s">
        <v>30</v>
      </c>
      <c r="H6102" s="7">
        <v>13909.83</v>
      </c>
      <c r="I6102" s="3">
        <v>45284</v>
      </c>
      <c r="J6102" s="3" t="str">
        <f>TEXT(NIgerian_Fintech[[#This Row],[TransactionDate]], "JJJJ")</f>
        <v>2023</v>
      </c>
      <c r="K6102" s="3" t="str">
        <f>TEXT(NIgerian_Fintech[[#This Row],[TransactionDate]], "MMMM")</f>
        <v>December</v>
      </c>
      <c r="L6102" s="3" t="str">
        <f>TEXT(NIgerian_Fintech[[#This Row],[TransactionDate]], "MM")</f>
        <v>12</v>
      </c>
      <c r="M6102" s="3" t="str">
        <f>TEXT(NIgerian_Fintech[[#This Row],[TransactionDate]], "tttt")</f>
        <v>Sunday</v>
      </c>
      <c r="N6102" s="2" t="s">
        <v>16</v>
      </c>
    </row>
    <row r="6103" spans="1:14" ht="14.5" x14ac:dyDescent="0.35">
      <c r="A6103" s="2" t="s">
        <v>12236</v>
      </c>
      <c r="B6103" s="2" t="s">
        <v>12237</v>
      </c>
      <c r="C6103" s="2">
        <v>46</v>
      </c>
      <c r="D6103" s="2" t="s">
        <v>12</v>
      </c>
      <c r="E6103" s="2" t="s">
        <v>29</v>
      </c>
      <c r="F6103" s="2" t="s">
        <v>55</v>
      </c>
      <c r="G6103" s="2" t="s">
        <v>26</v>
      </c>
      <c r="H6103" s="7">
        <v>12436.9</v>
      </c>
      <c r="I6103" s="3">
        <v>45310</v>
      </c>
      <c r="J6103" s="3" t="str">
        <f>TEXT(NIgerian_Fintech[[#This Row],[TransactionDate]], "JJJJ")</f>
        <v>2024</v>
      </c>
      <c r="K6103" s="3" t="str">
        <f>TEXT(NIgerian_Fintech[[#This Row],[TransactionDate]], "MMMM")</f>
        <v>January</v>
      </c>
      <c r="L6103" s="3" t="str">
        <f>TEXT(NIgerian_Fintech[[#This Row],[TransactionDate]], "MM")</f>
        <v>01</v>
      </c>
      <c r="M6103" s="3" t="str">
        <f>TEXT(NIgerian_Fintech[[#This Row],[TransactionDate]], "tttt")</f>
        <v>Friday</v>
      </c>
      <c r="N6103" s="2" t="s">
        <v>16</v>
      </c>
    </row>
    <row r="6104" spans="1:14" ht="14.5" x14ac:dyDescent="0.35">
      <c r="A6104" s="2" t="s">
        <v>12238</v>
      </c>
      <c r="B6104" s="2" t="s">
        <v>12239</v>
      </c>
      <c r="C6104" s="2">
        <v>37</v>
      </c>
      <c r="D6104" s="2" t="s">
        <v>39</v>
      </c>
      <c r="E6104" s="2" t="s">
        <v>29</v>
      </c>
      <c r="F6104" s="2" t="s">
        <v>49</v>
      </c>
      <c r="G6104" s="2" t="s">
        <v>20</v>
      </c>
      <c r="H6104" s="7">
        <v>10292.030000000001</v>
      </c>
      <c r="I6104" s="3">
        <v>45470</v>
      </c>
      <c r="J6104" s="3" t="str">
        <f>TEXT(NIgerian_Fintech[[#This Row],[TransactionDate]], "JJJJ")</f>
        <v>2024</v>
      </c>
      <c r="K6104" s="3" t="str">
        <f>TEXT(NIgerian_Fintech[[#This Row],[TransactionDate]], "MMMM")</f>
        <v>June</v>
      </c>
      <c r="L6104" s="3" t="str">
        <f>TEXT(NIgerian_Fintech[[#This Row],[TransactionDate]], "MM")</f>
        <v>06</v>
      </c>
      <c r="M6104" s="3" t="str">
        <f>TEXT(NIgerian_Fintech[[#This Row],[TransactionDate]], "tttt")</f>
        <v>Thursday</v>
      </c>
      <c r="N6104" s="2" t="s">
        <v>69</v>
      </c>
    </row>
    <row r="6105" spans="1:14" ht="14.5" x14ac:dyDescent="0.35">
      <c r="A6105" s="2" t="s">
        <v>12240</v>
      </c>
      <c r="B6105" s="2" t="s">
        <v>12241</v>
      </c>
      <c r="C6105" s="2">
        <v>23</v>
      </c>
      <c r="D6105" s="2" t="s">
        <v>12</v>
      </c>
      <c r="E6105" s="2" t="s">
        <v>29</v>
      </c>
      <c r="F6105" s="2" t="s">
        <v>14</v>
      </c>
      <c r="G6105" s="2" t="s">
        <v>15</v>
      </c>
      <c r="H6105" s="7">
        <v>21223.119999999999</v>
      </c>
      <c r="I6105" s="3">
        <v>45492</v>
      </c>
      <c r="J6105" s="3" t="str">
        <f>TEXT(NIgerian_Fintech[[#This Row],[TransactionDate]], "JJJJ")</f>
        <v>2024</v>
      </c>
      <c r="K6105" s="3" t="str">
        <f>TEXT(NIgerian_Fintech[[#This Row],[TransactionDate]], "MMMM")</f>
        <v>July</v>
      </c>
      <c r="L6105" s="3" t="str">
        <f>TEXT(NIgerian_Fintech[[#This Row],[TransactionDate]], "MM")</f>
        <v>07</v>
      </c>
      <c r="M6105" s="3" t="str">
        <f>TEXT(NIgerian_Fintech[[#This Row],[TransactionDate]], "tttt")</f>
        <v>Friday</v>
      </c>
      <c r="N6105" s="2" t="s">
        <v>69</v>
      </c>
    </row>
    <row r="6106" spans="1:14" ht="14.5" x14ac:dyDescent="0.35">
      <c r="A6106" s="2" t="s">
        <v>12242</v>
      </c>
      <c r="B6106" s="2" t="s">
        <v>12243</v>
      </c>
      <c r="C6106" s="2">
        <v>25</v>
      </c>
      <c r="D6106" s="2" t="s">
        <v>12</v>
      </c>
      <c r="E6106" s="2" t="s">
        <v>24</v>
      </c>
      <c r="F6106" s="2" t="s">
        <v>55</v>
      </c>
      <c r="G6106" s="2" t="s">
        <v>36</v>
      </c>
      <c r="H6106" s="7">
        <v>16227.58</v>
      </c>
      <c r="I6106" s="3">
        <v>45430</v>
      </c>
      <c r="J6106" s="3" t="str">
        <f>TEXT(NIgerian_Fintech[[#This Row],[TransactionDate]], "JJJJ")</f>
        <v>2024</v>
      </c>
      <c r="K6106" s="3" t="str">
        <f>TEXT(NIgerian_Fintech[[#This Row],[TransactionDate]], "MMMM")</f>
        <v>May</v>
      </c>
      <c r="L6106" s="3" t="str">
        <f>TEXT(NIgerian_Fintech[[#This Row],[TransactionDate]], "MM")</f>
        <v>05</v>
      </c>
      <c r="M6106" s="3" t="str">
        <f>TEXT(NIgerian_Fintech[[#This Row],[TransactionDate]], "tttt")</f>
        <v>Saturday</v>
      </c>
      <c r="N6106" s="2" t="s">
        <v>16</v>
      </c>
    </row>
    <row r="6107" spans="1:14" ht="14.5" x14ac:dyDescent="0.35">
      <c r="A6107" s="2" t="s">
        <v>12244</v>
      </c>
      <c r="B6107" s="2" t="s">
        <v>12245</v>
      </c>
      <c r="C6107" s="2">
        <v>46</v>
      </c>
      <c r="D6107" s="2" t="s">
        <v>12</v>
      </c>
      <c r="E6107" s="2" t="s">
        <v>93</v>
      </c>
      <c r="F6107" s="2" t="s">
        <v>14</v>
      </c>
      <c r="G6107" s="2" t="s">
        <v>36</v>
      </c>
      <c r="H6107" s="7">
        <v>40237.5</v>
      </c>
      <c r="I6107" s="3">
        <v>45376</v>
      </c>
      <c r="J6107" s="3" t="str">
        <f>TEXT(NIgerian_Fintech[[#This Row],[TransactionDate]], "JJJJ")</f>
        <v>2024</v>
      </c>
      <c r="K6107" s="3" t="str">
        <f>TEXT(NIgerian_Fintech[[#This Row],[TransactionDate]], "MMMM")</f>
        <v>March</v>
      </c>
      <c r="L6107" s="3" t="str">
        <f>TEXT(NIgerian_Fintech[[#This Row],[TransactionDate]], "MM")</f>
        <v>03</v>
      </c>
      <c r="M6107" s="3" t="str">
        <f>TEXT(NIgerian_Fintech[[#This Row],[TransactionDate]], "tttt")</f>
        <v>Monday</v>
      </c>
      <c r="N6107" s="2" t="s">
        <v>16</v>
      </c>
    </row>
    <row r="6108" spans="1:14" ht="14.5" x14ac:dyDescent="0.35">
      <c r="A6108" s="2" t="s">
        <v>12246</v>
      </c>
      <c r="B6108" s="2" t="s">
        <v>12247</v>
      </c>
      <c r="C6108" s="2">
        <v>50</v>
      </c>
      <c r="D6108" s="2" t="s">
        <v>12</v>
      </c>
      <c r="E6108" s="2" t="s">
        <v>42</v>
      </c>
      <c r="F6108" s="2" t="s">
        <v>19</v>
      </c>
      <c r="G6108" s="2" t="s">
        <v>26</v>
      </c>
      <c r="H6108" s="7">
        <v>21996.54</v>
      </c>
      <c r="I6108" s="3">
        <v>45168</v>
      </c>
      <c r="J6108" s="3" t="str">
        <f>TEXT(NIgerian_Fintech[[#This Row],[TransactionDate]], "JJJJ")</f>
        <v>2023</v>
      </c>
      <c r="K6108" s="3" t="str">
        <f>TEXT(NIgerian_Fintech[[#This Row],[TransactionDate]], "MMMM")</f>
        <v>August</v>
      </c>
      <c r="L6108" s="3" t="str">
        <f>TEXT(NIgerian_Fintech[[#This Row],[TransactionDate]], "MM")</f>
        <v>08</v>
      </c>
      <c r="M6108" s="3" t="str">
        <f>TEXT(NIgerian_Fintech[[#This Row],[TransactionDate]], "tttt")</f>
        <v>Wednesday</v>
      </c>
      <c r="N6108" s="2" t="s">
        <v>21</v>
      </c>
    </row>
    <row r="6109" spans="1:14" ht="14.5" x14ac:dyDescent="0.35">
      <c r="A6109" s="2" t="s">
        <v>12248</v>
      </c>
      <c r="B6109" s="2" t="s">
        <v>12249</v>
      </c>
      <c r="C6109" s="2">
        <v>20</v>
      </c>
      <c r="D6109" s="2" t="s">
        <v>39</v>
      </c>
      <c r="E6109" s="2" t="s">
        <v>29</v>
      </c>
      <c r="F6109" s="2" t="s">
        <v>14</v>
      </c>
      <c r="G6109" s="2" t="s">
        <v>26</v>
      </c>
      <c r="H6109" s="7">
        <v>2177.29</v>
      </c>
      <c r="I6109" s="3">
        <v>45295</v>
      </c>
      <c r="J6109" s="3" t="str">
        <f>TEXT(NIgerian_Fintech[[#This Row],[TransactionDate]], "JJJJ")</f>
        <v>2024</v>
      </c>
      <c r="K6109" s="3" t="str">
        <f>TEXT(NIgerian_Fintech[[#This Row],[TransactionDate]], "MMMM")</f>
        <v>January</v>
      </c>
      <c r="L6109" s="3" t="str">
        <f>TEXT(NIgerian_Fintech[[#This Row],[TransactionDate]], "MM")</f>
        <v>01</v>
      </c>
      <c r="M6109" s="3" t="str">
        <f>TEXT(NIgerian_Fintech[[#This Row],[TransactionDate]], "tttt")</f>
        <v>Thursday</v>
      </c>
      <c r="N6109" s="2" t="s">
        <v>16</v>
      </c>
    </row>
    <row r="6110" spans="1:14" ht="14.5" x14ac:dyDescent="0.35">
      <c r="A6110" s="2" t="s">
        <v>12250</v>
      </c>
      <c r="B6110" s="2" t="s">
        <v>12251</v>
      </c>
      <c r="C6110" s="2">
        <v>52</v>
      </c>
      <c r="D6110" s="2" t="s">
        <v>12</v>
      </c>
      <c r="E6110" s="2" t="s">
        <v>42</v>
      </c>
      <c r="F6110" s="2" t="s">
        <v>25</v>
      </c>
      <c r="G6110" s="2" t="s">
        <v>30</v>
      </c>
      <c r="H6110" s="7">
        <v>593.42999999999995</v>
      </c>
      <c r="I6110" s="3">
        <v>45553</v>
      </c>
      <c r="J6110" s="3" t="str">
        <f>TEXT(NIgerian_Fintech[[#This Row],[TransactionDate]], "JJJJ")</f>
        <v>2024</v>
      </c>
      <c r="K6110" s="3" t="str">
        <f>TEXT(NIgerian_Fintech[[#This Row],[TransactionDate]], "MMMM")</f>
        <v>September</v>
      </c>
      <c r="L6110" s="3" t="str">
        <f>TEXT(NIgerian_Fintech[[#This Row],[TransactionDate]], "MM")</f>
        <v>09</v>
      </c>
      <c r="M6110" s="3" t="str">
        <f>TEXT(NIgerian_Fintech[[#This Row],[TransactionDate]], "tttt")</f>
        <v>Wednesday</v>
      </c>
      <c r="N6110" s="2" t="s">
        <v>69</v>
      </c>
    </row>
    <row r="6111" spans="1:14" ht="14.5" x14ac:dyDescent="0.35">
      <c r="A6111" s="2" t="s">
        <v>12252</v>
      </c>
      <c r="B6111" s="2" t="s">
        <v>12253</v>
      </c>
      <c r="C6111" s="2">
        <v>22</v>
      </c>
      <c r="D6111" s="2" t="s">
        <v>39</v>
      </c>
      <c r="E6111" s="2" t="s">
        <v>42</v>
      </c>
      <c r="F6111" s="2" t="s">
        <v>25</v>
      </c>
      <c r="G6111" s="2" t="s">
        <v>30</v>
      </c>
      <c r="H6111" s="7">
        <v>5353.08</v>
      </c>
      <c r="I6111" s="3">
        <v>45397</v>
      </c>
      <c r="J6111" s="3" t="str">
        <f>TEXT(NIgerian_Fintech[[#This Row],[TransactionDate]], "JJJJ")</f>
        <v>2024</v>
      </c>
      <c r="K6111" s="3" t="str">
        <f>TEXT(NIgerian_Fintech[[#This Row],[TransactionDate]], "MMMM")</f>
        <v>April</v>
      </c>
      <c r="L6111" s="3" t="str">
        <f>TEXT(NIgerian_Fintech[[#This Row],[TransactionDate]], "MM")</f>
        <v>04</v>
      </c>
      <c r="M6111" s="3" t="str">
        <f>TEXT(NIgerian_Fintech[[#This Row],[TransactionDate]], "tttt")</f>
        <v>Monday</v>
      </c>
      <c r="N6111" s="2" t="s">
        <v>21</v>
      </c>
    </row>
    <row r="6112" spans="1:14" ht="14.5" x14ac:dyDescent="0.35">
      <c r="A6112" s="2" t="s">
        <v>12254</v>
      </c>
      <c r="B6112" s="2" t="s">
        <v>12255</v>
      </c>
      <c r="C6112" s="2">
        <v>44</v>
      </c>
      <c r="D6112" s="2" t="s">
        <v>39</v>
      </c>
      <c r="E6112" s="2" t="s">
        <v>64</v>
      </c>
      <c r="F6112" s="2" t="s">
        <v>49</v>
      </c>
      <c r="G6112" s="2" t="s">
        <v>30</v>
      </c>
      <c r="H6112" s="7">
        <v>9610.3799999999992</v>
      </c>
      <c r="I6112" s="3">
        <v>45214</v>
      </c>
      <c r="J6112" s="3" t="str">
        <f>TEXT(NIgerian_Fintech[[#This Row],[TransactionDate]], "JJJJ")</f>
        <v>2023</v>
      </c>
      <c r="K6112" s="3" t="str">
        <f>TEXT(NIgerian_Fintech[[#This Row],[TransactionDate]], "MMMM")</f>
        <v>October</v>
      </c>
      <c r="L6112" s="3" t="str">
        <f>TEXT(NIgerian_Fintech[[#This Row],[TransactionDate]], "MM")</f>
        <v>10</v>
      </c>
      <c r="M6112" s="3" t="str">
        <f>TEXT(NIgerian_Fintech[[#This Row],[TransactionDate]], "tttt")</f>
        <v>Sunday</v>
      </c>
      <c r="N6112" s="2" t="s">
        <v>16</v>
      </c>
    </row>
    <row r="6113" spans="1:14" ht="14.5" x14ac:dyDescent="0.35">
      <c r="A6113" s="2" t="s">
        <v>12256</v>
      </c>
      <c r="B6113" s="2" t="s">
        <v>12257</v>
      </c>
      <c r="C6113" s="2">
        <v>61</v>
      </c>
      <c r="D6113" s="2" t="s">
        <v>12</v>
      </c>
      <c r="E6113" s="2" t="s">
        <v>29</v>
      </c>
      <c r="F6113" s="2" t="s">
        <v>49</v>
      </c>
      <c r="G6113" s="2" t="s">
        <v>15</v>
      </c>
      <c r="H6113" s="7">
        <v>10303.09</v>
      </c>
      <c r="I6113" s="3">
        <v>45325</v>
      </c>
      <c r="J6113" s="3" t="str">
        <f>TEXT(NIgerian_Fintech[[#This Row],[TransactionDate]], "JJJJ")</f>
        <v>2024</v>
      </c>
      <c r="K6113" s="3" t="str">
        <f>TEXT(NIgerian_Fintech[[#This Row],[TransactionDate]], "MMMM")</f>
        <v>February</v>
      </c>
      <c r="L6113" s="3" t="str">
        <f>TEXT(NIgerian_Fintech[[#This Row],[TransactionDate]], "MM")</f>
        <v>02</v>
      </c>
      <c r="M6113" s="3" t="str">
        <f>TEXT(NIgerian_Fintech[[#This Row],[TransactionDate]], "tttt")</f>
        <v>Saturday</v>
      </c>
      <c r="N6113" s="2" t="s">
        <v>16</v>
      </c>
    </row>
    <row r="6114" spans="1:14" ht="14.5" x14ac:dyDescent="0.35">
      <c r="A6114" s="2" t="s">
        <v>12258</v>
      </c>
      <c r="B6114" s="2" t="s">
        <v>12259</v>
      </c>
      <c r="C6114" s="2">
        <v>29</v>
      </c>
      <c r="D6114" s="2" t="s">
        <v>39</v>
      </c>
      <c r="E6114" s="2" t="s">
        <v>13</v>
      </c>
      <c r="F6114" s="2" t="s">
        <v>14</v>
      </c>
      <c r="G6114" s="2" t="s">
        <v>30</v>
      </c>
      <c r="H6114" s="7">
        <v>3113.09</v>
      </c>
      <c r="I6114" s="3">
        <v>45030</v>
      </c>
      <c r="J6114" s="3" t="str">
        <f>TEXT(NIgerian_Fintech[[#This Row],[TransactionDate]], "JJJJ")</f>
        <v>2023</v>
      </c>
      <c r="K6114" s="3" t="str">
        <f>TEXT(NIgerian_Fintech[[#This Row],[TransactionDate]], "MMMM")</f>
        <v>April</v>
      </c>
      <c r="L6114" s="3" t="str">
        <f>TEXT(NIgerian_Fintech[[#This Row],[TransactionDate]], "MM")</f>
        <v>04</v>
      </c>
      <c r="M6114" s="3" t="str">
        <f>TEXT(NIgerian_Fintech[[#This Row],[TransactionDate]], "tttt")</f>
        <v>Friday</v>
      </c>
      <c r="N6114" s="2" t="s">
        <v>16</v>
      </c>
    </row>
    <row r="6115" spans="1:14" ht="14.5" x14ac:dyDescent="0.35">
      <c r="A6115" s="2" t="s">
        <v>12260</v>
      </c>
      <c r="B6115" s="2" t="s">
        <v>12261</v>
      </c>
      <c r="C6115" s="2">
        <v>37</v>
      </c>
      <c r="D6115" s="2" t="s">
        <v>39</v>
      </c>
      <c r="E6115" s="2" t="s">
        <v>93</v>
      </c>
      <c r="F6115" s="2" t="s">
        <v>55</v>
      </c>
      <c r="G6115" s="2" t="s">
        <v>36</v>
      </c>
      <c r="H6115" s="7">
        <v>19652.63</v>
      </c>
      <c r="I6115" s="3">
        <v>45237</v>
      </c>
      <c r="J6115" s="3" t="str">
        <f>TEXT(NIgerian_Fintech[[#This Row],[TransactionDate]], "JJJJ")</f>
        <v>2023</v>
      </c>
      <c r="K6115" s="3" t="str">
        <f>TEXT(NIgerian_Fintech[[#This Row],[TransactionDate]], "MMMM")</f>
        <v>November</v>
      </c>
      <c r="L6115" s="3" t="str">
        <f>TEXT(NIgerian_Fintech[[#This Row],[TransactionDate]], "MM")</f>
        <v>11</v>
      </c>
      <c r="M6115" s="3" t="str">
        <f>TEXT(NIgerian_Fintech[[#This Row],[TransactionDate]], "tttt")</f>
        <v>Tuesday</v>
      </c>
      <c r="N6115" s="2" t="s">
        <v>16</v>
      </c>
    </row>
    <row r="6116" spans="1:14" ht="14.5" x14ac:dyDescent="0.35">
      <c r="A6116" s="2" t="s">
        <v>12262</v>
      </c>
      <c r="B6116" s="2" t="s">
        <v>12263</v>
      </c>
      <c r="C6116" s="2">
        <v>62</v>
      </c>
      <c r="D6116" s="2" t="s">
        <v>12</v>
      </c>
      <c r="E6116" s="2" t="s">
        <v>13</v>
      </c>
      <c r="F6116" s="2" t="s">
        <v>55</v>
      </c>
      <c r="G6116" s="2" t="s">
        <v>30</v>
      </c>
      <c r="H6116" s="7">
        <v>3993.54</v>
      </c>
      <c r="I6116" s="3">
        <v>45053</v>
      </c>
      <c r="J6116" s="3" t="str">
        <f>TEXT(NIgerian_Fintech[[#This Row],[TransactionDate]], "JJJJ")</f>
        <v>2023</v>
      </c>
      <c r="K6116" s="3" t="str">
        <f>TEXT(NIgerian_Fintech[[#This Row],[TransactionDate]], "MMMM")</f>
        <v>May</v>
      </c>
      <c r="L6116" s="3" t="str">
        <f>TEXT(NIgerian_Fintech[[#This Row],[TransactionDate]], "MM")</f>
        <v>05</v>
      </c>
      <c r="M6116" s="3" t="str">
        <f>TEXT(NIgerian_Fintech[[#This Row],[TransactionDate]], "tttt")</f>
        <v>Sunday</v>
      </c>
      <c r="N6116" s="2" t="s">
        <v>16</v>
      </c>
    </row>
    <row r="6117" spans="1:14" ht="14.5" x14ac:dyDescent="0.35">
      <c r="A6117" s="2" t="s">
        <v>12264</v>
      </c>
      <c r="B6117" s="2" t="s">
        <v>12265</v>
      </c>
      <c r="C6117" s="2">
        <v>37</v>
      </c>
      <c r="D6117" s="2" t="s">
        <v>39</v>
      </c>
      <c r="E6117" s="2" t="s">
        <v>29</v>
      </c>
      <c r="F6117" s="2" t="s">
        <v>19</v>
      </c>
      <c r="G6117" s="2" t="s">
        <v>15</v>
      </c>
      <c r="H6117" s="7">
        <v>25147.22</v>
      </c>
      <c r="I6117" s="3">
        <v>44966</v>
      </c>
      <c r="J6117" s="3" t="str">
        <f>TEXT(NIgerian_Fintech[[#This Row],[TransactionDate]], "JJJJ")</f>
        <v>2023</v>
      </c>
      <c r="K6117" s="3" t="str">
        <f>TEXT(NIgerian_Fintech[[#This Row],[TransactionDate]], "MMMM")</f>
        <v>February</v>
      </c>
      <c r="L6117" s="3" t="str">
        <f>TEXT(NIgerian_Fintech[[#This Row],[TransactionDate]], "MM")</f>
        <v>02</v>
      </c>
      <c r="M6117" s="3" t="str">
        <f>TEXT(NIgerian_Fintech[[#This Row],[TransactionDate]], "tttt")</f>
        <v>Thursday</v>
      </c>
      <c r="N6117" s="2" t="s">
        <v>69</v>
      </c>
    </row>
    <row r="6118" spans="1:14" ht="14.5" x14ac:dyDescent="0.35">
      <c r="A6118" s="2" t="s">
        <v>12266</v>
      </c>
      <c r="B6118" s="2" t="s">
        <v>12267</v>
      </c>
      <c r="C6118" s="2">
        <v>26</v>
      </c>
      <c r="D6118" s="2" t="s">
        <v>39</v>
      </c>
      <c r="E6118" s="2" t="s">
        <v>13</v>
      </c>
      <c r="F6118" s="2" t="s">
        <v>55</v>
      </c>
      <c r="G6118" s="2" t="s">
        <v>30</v>
      </c>
      <c r="H6118" s="7">
        <v>6379.04</v>
      </c>
      <c r="I6118" s="3">
        <v>44998</v>
      </c>
      <c r="J6118" s="3" t="str">
        <f>TEXT(NIgerian_Fintech[[#This Row],[TransactionDate]], "JJJJ")</f>
        <v>2023</v>
      </c>
      <c r="K6118" s="3" t="str">
        <f>TEXT(NIgerian_Fintech[[#This Row],[TransactionDate]], "MMMM")</f>
        <v>March</v>
      </c>
      <c r="L6118" s="3" t="str">
        <f>TEXT(NIgerian_Fintech[[#This Row],[TransactionDate]], "MM")</f>
        <v>03</v>
      </c>
      <c r="M6118" s="3" t="str">
        <f>TEXT(NIgerian_Fintech[[#This Row],[TransactionDate]], "tttt")</f>
        <v>Monday</v>
      </c>
      <c r="N6118" s="2" t="s">
        <v>69</v>
      </c>
    </row>
    <row r="6119" spans="1:14" ht="14.5" x14ac:dyDescent="0.35">
      <c r="A6119" s="2" t="s">
        <v>12268</v>
      </c>
      <c r="B6119" s="2" t="s">
        <v>12269</v>
      </c>
      <c r="C6119" s="2">
        <v>56</v>
      </c>
      <c r="D6119" s="2" t="s">
        <v>39</v>
      </c>
      <c r="E6119" s="2" t="s">
        <v>29</v>
      </c>
      <c r="F6119" s="2" t="s">
        <v>49</v>
      </c>
      <c r="G6119" s="2" t="s">
        <v>30</v>
      </c>
      <c r="H6119" s="7">
        <v>104.45</v>
      </c>
      <c r="I6119" s="3">
        <v>45173</v>
      </c>
      <c r="J6119" s="3" t="str">
        <f>TEXT(NIgerian_Fintech[[#This Row],[TransactionDate]], "JJJJ")</f>
        <v>2023</v>
      </c>
      <c r="K6119" s="3" t="str">
        <f>TEXT(NIgerian_Fintech[[#This Row],[TransactionDate]], "MMMM")</f>
        <v>September</v>
      </c>
      <c r="L6119" s="3" t="str">
        <f>TEXT(NIgerian_Fintech[[#This Row],[TransactionDate]], "MM")</f>
        <v>09</v>
      </c>
      <c r="M6119" s="3" t="str">
        <f>TEXT(NIgerian_Fintech[[#This Row],[TransactionDate]], "tttt")</f>
        <v>Monday</v>
      </c>
      <c r="N6119" s="2" t="s">
        <v>16</v>
      </c>
    </row>
    <row r="6120" spans="1:14" ht="14.5" x14ac:dyDescent="0.35">
      <c r="A6120" s="2" t="s">
        <v>12270</v>
      </c>
      <c r="B6120" s="2" t="s">
        <v>12271</v>
      </c>
      <c r="C6120" s="2">
        <v>21</v>
      </c>
      <c r="D6120" s="2" t="s">
        <v>39</v>
      </c>
      <c r="E6120" s="2" t="s">
        <v>93</v>
      </c>
      <c r="F6120" s="2" t="s">
        <v>55</v>
      </c>
      <c r="G6120" s="2" t="s">
        <v>36</v>
      </c>
      <c r="H6120" s="7">
        <v>1767.86</v>
      </c>
      <c r="I6120" s="3">
        <v>45173</v>
      </c>
      <c r="J6120" s="3" t="str">
        <f>TEXT(NIgerian_Fintech[[#This Row],[TransactionDate]], "JJJJ")</f>
        <v>2023</v>
      </c>
      <c r="K6120" s="3" t="str">
        <f>TEXT(NIgerian_Fintech[[#This Row],[TransactionDate]], "MMMM")</f>
        <v>September</v>
      </c>
      <c r="L6120" s="3" t="str">
        <f>TEXT(NIgerian_Fintech[[#This Row],[TransactionDate]], "MM")</f>
        <v>09</v>
      </c>
      <c r="M6120" s="3" t="str">
        <f>TEXT(NIgerian_Fintech[[#This Row],[TransactionDate]], "tttt")</f>
        <v>Monday</v>
      </c>
      <c r="N6120" s="2" t="s">
        <v>16</v>
      </c>
    </row>
    <row r="6121" spans="1:14" ht="14.5" x14ac:dyDescent="0.35">
      <c r="A6121" s="2" t="s">
        <v>12272</v>
      </c>
      <c r="B6121" s="2" t="s">
        <v>12273</v>
      </c>
      <c r="C6121" s="2">
        <v>36</v>
      </c>
      <c r="D6121" s="2" t="s">
        <v>39</v>
      </c>
      <c r="E6121" s="2" t="s">
        <v>74</v>
      </c>
      <c r="F6121" s="2" t="s">
        <v>19</v>
      </c>
      <c r="G6121" s="2" t="s">
        <v>36</v>
      </c>
      <c r="H6121" s="7">
        <v>1079.4100000000001</v>
      </c>
      <c r="I6121" s="3">
        <v>45238</v>
      </c>
      <c r="J6121" s="3" t="str">
        <f>TEXT(NIgerian_Fintech[[#This Row],[TransactionDate]], "JJJJ")</f>
        <v>2023</v>
      </c>
      <c r="K6121" s="3" t="str">
        <f>TEXT(NIgerian_Fintech[[#This Row],[TransactionDate]], "MMMM")</f>
        <v>November</v>
      </c>
      <c r="L6121" s="3" t="str">
        <f>TEXT(NIgerian_Fintech[[#This Row],[TransactionDate]], "MM")</f>
        <v>11</v>
      </c>
      <c r="M6121" s="3" t="str">
        <f>TEXT(NIgerian_Fintech[[#This Row],[TransactionDate]], "tttt")</f>
        <v>Wednesday</v>
      </c>
      <c r="N6121" s="2" t="s">
        <v>16</v>
      </c>
    </row>
    <row r="6122" spans="1:14" ht="14.5" x14ac:dyDescent="0.35">
      <c r="A6122" s="2" t="s">
        <v>12274</v>
      </c>
      <c r="B6122" s="2" t="s">
        <v>12275</v>
      </c>
      <c r="C6122" s="2">
        <v>55</v>
      </c>
      <c r="D6122" s="2" t="s">
        <v>39</v>
      </c>
      <c r="E6122" s="2" t="s">
        <v>93</v>
      </c>
      <c r="F6122" s="2" t="s">
        <v>25</v>
      </c>
      <c r="G6122" s="2" t="s">
        <v>36</v>
      </c>
      <c r="H6122" s="7">
        <v>450.24</v>
      </c>
      <c r="I6122" s="3">
        <v>44960</v>
      </c>
      <c r="J6122" s="3" t="str">
        <f>TEXT(NIgerian_Fintech[[#This Row],[TransactionDate]], "JJJJ")</f>
        <v>2023</v>
      </c>
      <c r="K6122" s="3" t="str">
        <f>TEXT(NIgerian_Fintech[[#This Row],[TransactionDate]], "MMMM")</f>
        <v>February</v>
      </c>
      <c r="L6122" s="3" t="str">
        <f>TEXT(NIgerian_Fintech[[#This Row],[TransactionDate]], "MM")</f>
        <v>02</v>
      </c>
      <c r="M6122" s="3" t="str">
        <f>TEXT(NIgerian_Fintech[[#This Row],[TransactionDate]], "tttt")</f>
        <v>Friday</v>
      </c>
      <c r="N6122" s="2" t="s">
        <v>21</v>
      </c>
    </row>
    <row r="6123" spans="1:14" ht="14.5" x14ac:dyDescent="0.35">
      <c r="A6123" s="2" t="s">
        <v>12276</v>
      </c>
      <c r="B6123" s="2" t="s">
        <v>12277</v>
      </c>
      <c r="C6123" s="2">
        <v>44</v>
      </c>
      <c r="D6123" s="2" t="s">
        <v>39</v>
      </c>
      <c r="E6123" s="2" t="s">
        <v>24</v>
      </c>
      <c r="F6123" s="2" t="s">
        <v>55</v>
      </c>
      <c r="G6123" s="2" t="s">
        <v>30</v>
      </c>
      <c r="H6123" s="7">
        <v>12518.24</v>
      </c>
      <c r="I6123" s="3">
        <v>45055</v>
      </c>
      <c r="J6123" s="3" t="str">
        <f>TEXT(NIgerian_Fintech[[#This Row],[TransactionDate]], "JJJJ")</f>
        <v>2023</v>
      </c>
      <c r="K6123" s="3" t="str">
        <f>TEXT(NIgerian_Fintech[[#This Row],[TransactionDate]], "MMMM")</f>
        <v>May</v>
      </c>
      <c r="L6123" s="3" t="str">
        <f>TEXT(NIgerian_Fintech[[#This Row],[TransactionDate]], "MM")</f>
        <v>05</v>
      </c>
      <c r="M6123" s="3" t="str">
        <f>TEXT(NIgerian_Fintech[[#This Row],[TransactionDate]], "tttt")</f>
        <v>Tuesday</v>
      </c>
      <c r="N6123" s="2" t="s">
        <v>16</v>
      </c>
    </row>
    <row r="6124" spans="1:14" ht="14.5" x14ac:dyDescent="0.35">
      <c r="A6124" s="2" t="s">
        <v>12278</v>
      </c>
      <c r="B6124" s="2" t="s">
        <v>12279</v>
      </c>
      <c r="C6124" s="2">
        <v>62</v>
      </c>
      <c r="D6124" s="2" t="s">
        <v>39</v>
      </c>
      <c r="E6124" s="2" t="s">
        <v>74</v>
      </c>
      <c r="F6124" s="2" t="s">
        <v>55</v>
      </c>
      <c r="G6124" s="2" t="s">
        <v>36</v>
      </c>
      <c r="H6124" s="7">
        <v>2135.84</v>
      </c>
      <c r="I6124" s="3">
        <v>44936</v>
      </c>
      <c r="J6124" s="3" t="str">
        <f>TEXT(NIgerian_Fintech[[#This Row],[TransactionDate]], "JJJJ")</f>
        <v>2023</v>
      </c>
      <c r="K6124" s="3" t="str">
        <f>TEXT(NIgerian_Fintech[[#This Row],[TransactionDate]], "MMMM")</f>
        <v>January</v>
      </c>
      <c r="L6124" s="3" t="str">
        <f>TEXT(NIgerian_Fintech[[#This Row],[TransactionDate]], "MM")</f>
        <v>01</v>
      </c>
      <c r="M6124" s="3" t="str">
        <f>TEXT(NIgerian_Fintech[[#This Row],[TransactionDate]], "tttt")</f>
        <v>Tuesday</v>
      </c>
      <c r="N6124" s="2" t="s">
        <v>69</v>
      </c>
    </row>
    <row r="6125" spans="1:14" ht="14.5" x14ac:dyDescent="0.35">
      <c r="A6125" s="2" t="s">
        <v>12280</v>
      </c>
      <c r="B6125" s="2" t="s">
        <v>12281</v>
      </c>
      <c r="C6125" s="2">
        <v>60</v>
      </c>
      <c r="D6125" s="2" t="s">
        <v>12</v>
      </c>
      <c r="E6125" s="2" t="s">
        <v>52</v>
      </c>
      <c r="F6125" s="2" t="s">
        <v>49</v>
      </c>
      <c r="G6125" s="2" t="s">
        <v>26</v>
      </c>
      <c r="H6125" s="7">
        <v>18239.919999999998</v>
      </c>
      <c r="I6125" s="3">
        <v>45094</v>
      </c>
      <c r="J6125" s="3" t="str">
        <f>TEXT(NIgerian_Fintech[[#This Row],[TransactionDate]], "JJJJ")</f>
        <v>2023</v>
      </c>
      <c r="K6125" s="3" t="str">
        <f>TEXT(NIgerian_Fintech[[#This Row],[TransactionDate]], "MMMM")</f>
        <v>June</v>
      </c>
      <c r="L6125" s="3" t="str">
        <f>TEXT(NIgerian_Fintech[[#This Row],[TransactionDate]], "MM")</f>
        <v>06</v>
      </c>
      <c r="M6125" s="3" t="str">
        <f>TEXT(NIgerian_Fintech[[#This Row],[TransactionDate]], "tttt")</f>
        <v>Saturday</v>
      </c>
      <c r="N6125" s="2" t="s">
        <v>16</v>
      </c>
    </row>
    <row r="6126" spans="1:14" ht="14.5" x14ac:dyDescent="0.35">
      <c r="A6126" s="2" t="s">
        <v>12282</v>
      </c>
      <c r="B6126" s="2" t="s">
        <v>12283</v>
      </c>
      <c r="C6126" s="2">
        <v>30</v>
      </c>
      <c r="D6126" s="2" t="s">
        <v>12</v>
      </c>
      <c r="E6126" s="2" t="s">
        <v>74</v>
      </c>
      <c r="F6126" s="2" t="s">
        <v>14</v>
      </c>
      <c r="G6126" s="2" t="s">
        <v>20</v>
      </c>
      <c r="H6126" s="7">
        <v>3071.62</v>
      </c>
      <c r="I6126" s="3">
        <v>45142</v>
      </c>
      <c r="J6126" s="3" t="str">
        <f>TEXT(NIgerian_Fintech[[#This Row],[TransactionDate]], "JJJJ")</f>
        <v>2023</v>
      </c>
      <c r="K6126" s="3" t="str">
        <f>TEXT(NIgerian_Fintech[[#This Row],[TransactionDate]], "MMMM")</f>
        <v>August</v>
      </c>
      <c r="L6126" s="3" t="str">
        <f>TEXT(NIgerian_Fintech[[#This Row],[TransactionDate]], "MM")</f>
        <v>08</v>
      </c>
      <c r="M6126" s="3" t="str">
        <f>TEXT(NIgerian_Fintech[[#This Row],[TransactionDate]], "tttt")</f>
        <v>Friday</v>
      </c>
      <c r="N6126" s="2" t="s">
        <v>16</v>
      </c>
    </row>
    <row r="6127" spans="1:14" ht="14.5" x14ac:dyDescent="0.35">
      <c r="A6127" s="2" t="s">
        <v>12284</v>
      </c>
      <c r="B6127" s="2" t="s">
        <v>12285</v>
      </c>
      <c r="C6127" s="2">
        <v>30</v>
      </c>
      <c r="D6127" s="2" t="s">
        <v>12</v>
      </c>
      <c r="E6127" s="2" t="s">
        <v>42</v>
      </c>
      <c r="F6127" s="2" t="s">
        <v>25</v>
      </c>
      <c r="G6127" s="2" t="s">
        <v>20</v>
      </c>
      <c r="H6127" s="7">
        <v>328.61</v>
      </c>
      <c r="I6127" s="3">
        <v>45334</v>
      </c>
      <c r="J6127" s="3" t="str">
        <f>TEXT(NIgerian_Fintech[[#This Row],[TransactionDate]], "JJJJ")</f>
        <v>2024</v>
      </c>
      <c r="K6127" s="3" t="str">
        <f>TEXT(NIgerian_Fintech[[#This Row],[TransactionDate]], "MMMM")</f>
        <v>February</v>
      </c>
      <c r="L6127" s="3" t="str">
        <f>TEXT(NIgerian_Fintech[[#This Row],[TransactionDate]], "MM")</f>
        <v>02</v>
      </c>
      <c r="M6127" s="3" t="str">
        <f>TEXT(NIgerian_Fintech[[#This Row],[TransactionDate]], "tttt")</f>
        <v>Monday</v>
      </c>
      <c r="N6127" s="2" t="s">
        <v>16</v>
      </c>
    </row>
    <row r="6128" spans="1:14" ht="14.5" x14ac:dyDescent="0.35">
      <c r="A6128" s="2" t="s">
        <v>12286</v>
      </c>
      <c r="B6128" s="2" t="s">
        <v>12287</v>
      </c>
      <c r="C6128" s="2">
        <v>39</v>
      </c>
      <c r="D6128" s="2" t="s">
        <v>39</v>
      </c>
      <c r="E6128" s="2" t="s">
        <v>24</v>
      </c>
      <c r="F6128" s="2" t="s">
        <v>14</v>
      </c>
      <c r="G6128" s="2" t="s">
        <v>36</v>
      </c>
      <c r="H6128" s="7">
        <v>17185.57</v>
      </c>
      <c r="I6128" s="3">
        <v>45452</v>
      </c>
      <c r="J6128" s="3" t="str">
        <f>TEXT(NIgerian_Fintech[[#This Row],[TransactionDate]], "JJJJ")</f>
        <v>2024</v>
      </c>
      <c r="K6128" s="3" t="str">
        <f>TEXT(NIgerian_Fintech[[#This Row],[TransactionDate]], "MMMM")</f>
        <v>June</v>
      </c>
      <c r="L6128" s="3" t="str">
        <f>TEXT(NIgerian_Fintech[[#This Row],[TransactionDate]], "MM")</f>
        <v>06</v>
      </c>
      <c r="M6128" s="3" t="str">
        <f>TEXT(NIgerian_Fintech[[#This Row],[TransactionDate]], "tttt")</f>
        <v>Sunday</v>
      </c>
      <c r="N6128" s="2" t="s">
        <v>16</v>
      </c>
    </row>
    <row r="6129" spans="1:14" ht="14.5" x14ac:dyDescent="0.35">
      <c r="A6129" s="2" t="s">
        <v>12288</v>
      </c>
      <c r="B6129" s="2" t="s">
        <v>12289</v>
      </c>
      <c r="C6129" s="2">
        <v>45</v>
      </c>
      <c r="D6129" s="2" t="s">
        <v>39</v>
      </c>
      <c r="E6129" s="2" t="s">
        <v>42</v>
      </c>
      <c r="F6129" s="2" t="s">
        <v>19</v>
      </c>
      <c r="G6129" s="2" t="s">
        <v>15</v>
      </c>
      <c r="H6129" s="7">
        <v>6276.33</v>
      </c>
      <c r="I6129" s="3">
        <v>45528</v>
      </c>
      <c r="J6129" s="3" t="str">
        <f>TEXT(NIgerian_Fintech[[#This Row],[TransactionDate]], "JJJJ")</f>
        <v>2024</v>
      </c>
      <c r="K6129" s="3" t="str">
        <f>TEXT(NIgerian_Fintech[[#This Row],[TransactionDate]], "MMMM")</f>
        <v>August</v>
      </c>
      <c r="L6129" s="3" t="str">
        <f>TEXT(NIgerian_Fintech[[#This Row],[TransactionDate]], "MM")</f>
        <v>08</v>
      </c>
      <c r="M6129" s="3" t="str">
        <f>TEXT(NIgerian_Fintech[[#This Row],[TransactionDate]], "tttt")</f>
        <v>Saturday</v>
      </c>
      <c r="N6129" s="2" t="s">
        <v>16</v>
      </c>
    </row>
    <row r="6130" spans="1:14" ht="14.5" x14ac:dyDescent="0.35">
      <c r="A6130" s="2" t="s">
        <v>12290</v>
      </c>
      <c r="B6130" s="2" t="s">
        <v>12291</v>
      </c>
      <c r="C6130" s="2">
        <v>64</v>
      </c>
      <c r="D6130" s="2" t="s">
        <v>39</v>
      </c>
      <c r="E6130" s="2" t="s">
        <v>24</v>
      </c>
      <c r="F6130" s="2" t="s">
        <v>19</v>
      </c>
      <c r="G6130" s="2" t="s">
        <v>36</v>
      </c>
      <c r="H6130" s="7">
        <v>9150.5499999999993</v>
      </c>
      <c r="I6130" s="3">
        <v>44944</v>
      </c>
      <c r="J6130" s="3" t="str">
        <f>TEXT(NIgerian_Fintech[[#This Row],[TransactionDate]], "JJJJ")</f>
        <v>2023</v>
      </c>
      <c r="K6130" s="3" t="str">
        <f>TEXT(NIgerian_Fintech[[#This Row],[TransactionDate]], "MMMM")</f>
        <v>January</v>
      </c>
      <c r="L6130" s="3" t="str">
        <f>TEXT(NIgerian_Fintech[[#This Row],[TransactionDate]], "MM")</f>
        <v>01</v>
      </c>
      <c r="M6130" s="3" t="str">
        <f>TEXT(NIgerian_Fintech[[#This Row],[TransactionDate]], "tttt")</f>
        <v>Wednesday</v>
      </c>
      <c r="N6130" s="2" t="s">
        <v>21</v>
      </c>
    </row>
    <row r="6131" spans="1:14" ht="14.5" x14ac:dyDescent="0.35">
      <c r="A6131" s="2" t="s">
        <v>12292</v>
      </c>
      <c r="B6131" s="2" t="s">
        <v>12293</v>
      </c>
      <c r="C6131" s="2">
        <v>62</v>
      </c>
      <c r="D6131" s="2" t="s">
        <v>12</v>
      </c>
      <c r="E6131" s="2" t="s">
        <v>93</v>
      </c>
      <c r="F6131" s="2" t="s">
        <v>14</v>
      </c>
      <c r="G6131" s="2" t="s">
        <v>36</v>
      </c>
      <c r="H6131" s="7">
        <v>4098.1499999999996</v>
      </c>
      <c r="I6131" s="3">
        <v>45266</v>
      </c>
      <c r="J6131" s="3" t="str">
        <f>TEXT(NIgerian_Fintech[[#This Row],[TransactionDate]], "JJJJ")</f>
        <v>2023</v>
      </c>
      <c r="K6131" s="3" t="str">
        <f>TEXT(NIgerian_Fintech[[#This Row],[TransactionDate]], "MMMM")</f>
        <v>December</v>
      </c>
      <c r="L6131" s="3" t="str">
        <f>TEXT(NIgerian_Fintech[[#This Row],[TransactionDate]], "MM")</f>
        <v>12</v>
      </c>
      <c r="M6131" s="3" t="str">
        <f>TEXT(NIgerian_Fintech[[#This Row],[TransactionDate]], "tttt")</f>
        <v>Wednesday</v>
      </c>
      <c r="N6131" s="2" t="s">
        <v>16</v>
      </c>
    </row>
    <row r="6132" spans="1:14" ht="14.5" x14ac:dyDescent="0.35">
      <c r="A6132" s="2" t="s">
        <v>12294</v>
      </c>
      <c r="B6132" s="2" t="s">
        <v>12295</v>
      </c>
      <c r="C6132" s="2">
        <v>39</v>
      </c>
      <c r="D6132" s="2" t="s">
        <v>12</v>
      </c>
      <c r="E6132" s="2" t="s">
        <v>42</v>
      </c>
      <c r="F6132" s="2" t="s">
        <v>49</v>
      </c>
      <c r="G6132" s="2" t="s">
        <v>30</v>
      </c>
      <c r="H6132" s="7">
        <v>471.34</v>
      </c>
      <c r="I6132" s="3">
        <v>45607</v>
      </c>
      <c r="J6132" s="3" t="str">
        <f>TEXT(NIgerian_Fintech[[#This Row],[TransactionDate]], "JJJJ")</f>
        <v>2024</v>
      </c>
      <c r="K6132" s="3" t="str">
        <f>TEXT(NIgerian_Fintech[[#This Row],[TransactionDate]], "MMMM")</f>
        <v>November</v>
      </c>
      <c r="L6132" s="3" t="str">
        <f>TEXT(NIgerian_Fintech[[#This Row],[TransactionDate]], "MM")</f>
        <v>11</v>
      </c>
      <c r="M6132" s="3" t="str">
        <f>TEXT(NIgerian_Fintech[[#This Row],[TransactionDate]], "tttt")</f>
        <v>Monday</v>
      </c>
      <c r="N6132" s="2" t="s">
        <v>21</v>
      </c>
    </row>
    <row r="6133" spans="1:14" ht="14.5" x14ac:dyDescent="0.35">
      <c r="A6133" s="2" t="s">
        <v>12296</v>
      </c>
      <c r="B6133" s="2" t="s">
        <v>12297</v>
      </c>
      <c r="C6133" s="2">
        <v>60</v>
      </c>
      <c r="D6133" s="2" t="s">
        <v>12</v>
      </c>
      <c r="E6133" s="2" t="s">
        <v>42</v>
      </c>
      <c r="F6133" s="2" t="s">
        <v>35</v>
      </c>
      <c r="G6133" s="2" t="s">
        <v>15</v>
      </c>
      <c r="H6133" s="7">
        <v>4623.17</v>
      </c>
      <c r="I6133" s="3">
        <v>45494</v>
      </c>
      <c r="J6133" s="3" t="str">
        <f>TEXT(NIgerian_Fintech[[#This Row],[TransactionDate]], "JJJJ")</f>
        <v>2024</v>
      </c>
      <c r="K6133" s="3" t="str">
        <f>TEXT(NIgerian_Fintech[[#This Row],[TransactionDate]], "MMMM")</f>
        <v>July</v>
      </c>
      <c r="L6133" s="3" t="str">
        <f>TEXT(NIgerian_Fintech[[#This Row],[TransactionDate]], "MM")</f>
        <v>07</v>
      </c>
      <c r="M6133" s="3" t="str">
        <f>TEXT(NIgerian_Fintech[[#This Row],[TransactionDate]], "tttt")</f>
        <v>Sunday</v>
      </c>
      <c r="N6133" s="2" t="s">
        <v>16</v>
      </c>
    </row>
    <row r="6134" spans="1:14" ht="14.5" x14ac:dyDescent="0.35">
      <c r="A6134" s="2" t="s">
        <v>12298</v>
      </c>
      <c r="B6134" s="2" t="s">
        <v>12299</v>
      </c>
      <c r="C6134" s="2">
        <v>36</v>
      </c>
      <c r="D6134" s="2" t="s">
        <v>39</v>
      </c>
      <c r="E6134" s="2" t="s">
        <v>52</v>
      </c>
      <c r="F6134" s="2" t="s">
        <v>49</v>
      </c>
      <c r="G6134" s="2" t="s">
        <v>36</v>
      </c>
      <c r="H6134" s="7">
        <v>7304.05</v>
      </c>
      <c r="I6134" s="3">
        <v>45602</v>
      </c>
      <c r="J6134" s="3" t="str">
        <f>TEXT(NIgerian_Fintech[[#This Row],[TransactionDate]], "JJJJ")</f>
        <v>2024</v>
      </c>
      <c r="K6134" s="3" t="str">
        <f>TEXT(NIgerian_Fintech[[#This Row],[TransactionDate]], "MMMM")</f>
        <v>November</v>
      </c>
      <c r="L6134" s="3" t="str">
        <f>TEXT(NIgerian_Fintech[[#This Row],[TransactionDate]], "MM")</f>
        <v>11</v>
      </c>
      <c r="M6134" s="3" t="str">
        <f>TEXT(NIgerian_Fintech[[#This Row],[TransactionDate]], "tttt")</f>
        <v>Wednesday</v>
      </c>
      <c r="N6134" s="2" t="s">
        <v>16</v>
      </c>
    </row>
    <row r="6135" spans="1:14" ht="14.5" x14ac:dyDescent="0.35">
      <c r="A6135" s="2" t="s">
        <v>12300</v>
      </c>
      <c r="B6135" s="2" t="s">
        <v>12301</v>
      </c>
      <c r="C6135" s="2">
        <v>25</v>
      </c>
      <c r="D6135" s="2" t="s">
        <v>12</v>
      </c>
      <c r="E6135" s="2" t="s">
        <v>42</v>
      </c>
      <c r="F6135" s="2" t="s">
        <v>35</v>
      </c>
      <c r="G6135" s="2" t="s">
        <v>26</v>
      </c>
      <c r="H6135" s="7">
        <v>117.55</v>
      </c>
      <c r="I6135" s="3">
        <v>45590</v>
      </c>
      <c r="J6135" s="3" t="str">
        <f>TEXT(NIgerian_Fintech[[#This Row],[TransactionDate]], "JJJJ")</f>
        <v>2024</v>
      </c>
      <c r="K6135" s="3" t="str">
        <f>TEXT(NIgerian_Fintech[[#This Row],[TransactionDate]], "MMMM")</f>
        <v>October</v>
      </c>
      <c r="L6135" s="3" t="str">
        <f>TEXT(NIgerian_Fintech[[#This Row],[TransactionDate]], "MM")</f>
        <v>10</v>
      </c>
      <c r="M6135" s="3" t="str">
        <f>TEXT(NIgerian_Fintech[[#This Row],[TransactionDate]], "tttt")</f>
        <v>Friday</v>
      </c>
      <c r="N6135" s="2" t="s">
        <v>16</v>
      </c>
    </row>
    <row r="6136" spans="1:14" ht="14.5" x14ac:dyDescent="0.35">
      <c r="A6136" s="2" t="s">
        <v>12302</v>
      </c>
      <c r="B6136" s="2" t="s">
        <v>12303</v>
      </c>
      <c r="C6136" s="2">
        <v>25</v>
      </c>
      <c r="D6136" s="2" t="s">
        <v>12</v>
      </c>
      <c r="E6136" s="2" t="s">
        <v>64</v>
      </c>
      <c r="F6136" s="2" t="s">
        <v>35</v>
      </c>
      <c r="G6136" s="2" t="s">
        <v>20</v>
      </c>
      <c r="H6136" s="7">
        <v>8539.9699999999993</v>
      </c>
      <c r="I6136" s="3">
        <v>45016</v>
      </c>
      <c r="J6136" s="3" t="str">
        <f>TEXT(NIgerian_Fintech[[#This Row],[TransactionDate]], "JJJJ")</f>
        <v>2023</v>
      </c>
      <c r="K6136" s="3" t="str">
        <f>TEXT(NIgerian_Fintech[[#This Row],[TransactionDate]], "MMMM")</f>
        <v>March</v>
      </c>
      <c r="L6136" s="3" t="str">
        <f>TEXT(NIgerian_Fintech[[#This Row],[TransactionDate]], "MM")</f>
        <v>03</v>
      </c>
      <c r="M6136" s="3" t="str">
        <f>TEXT(NIgerian_Fintech[[#This Row],[TransactionDate]], "tttt")</f>
        <v>Friday</v>
      </c>
      <c r="N6136" s="2" t="s">
        <v>16</v>
      </c>
    </row>
    <row r="6137" spans="1:14" ht="14.5" x14ac:dyDescent="0.35">
      <c r="A6137" s="2" t="s">
        <v>12304</v>
      </c>
      <c r="B6137" s="2" t="s">
        <v>12305</v>
      </c>
      <c r="C6137" s="2">
        <v>59</v>
      </c>
      <c r="D6137" s="2" t="s">
        <v>39</v>
      </c>
      <c r="E6137" s="2" t="s">
        <v>64</v>
      </c>
      <c r="F6137" s="2" t="s">
        <v>49</v>
      </c>
      <c r="G6137" s="2" t="s">
        <v>26</v>
      </c>
      <c r="H6137" s="7">
        <v>22353.200000000001</v>
      </c>
      <c r="I6137" s="3">
        <v>45211</v>
      </c>
      <c r="J6137" s="3" t="str">
        <f>TEXT(NIgerian_Fintech[[#This Row],[TransactionDate]], "JJJJ")</f>
        <v>2023</v>
      </c>
      <c r="K6137" s="3" t="str">
        <f>TEXT(NIgerian_Fintech[[#This Row],[TransactionDate]], "MMMM")</f>
        <v>October</v>
      </c>
      <c r="L6137" s="3" t="str">
        <f>TEXT(NIgerian_Fintech[[#This Row],[TransactionDate]], "MM")</f>
        <v>10</v>
      </c>
      <c r="M6137" s="3" t="str">
        <f>TEXT(NIgerian_Fintech[[#This Row],[TransactionDate]], "tttt")</f>
        <v>Thursday</v>
      </c>
      <c r="N6137" s="2" t="s">
        <v>21</v>
      </c>
    </row>
    <row r="6138" spans="1:14" ht="14.5" x14ac:dyDescent="0.35">
      <c r="A6138" s="2" t="s">
        <v>12306</v>
      </c>
      <c r="B6138" s="2" t="s">
        <v>12307</v>
      </c>
      <c r="C6138" s="2">
        <v>43</v>
      </c>
      <c r="D6138" s="2" t="s">
        <v>12</v>
      </c>
      <c r="E6138" s="2" t="s">
        <v>64</v>
      </c>
      <c r="F6138" s="2" t="s">
        <v>35</v>
      </c>
      <c r="G6138" s="2" t="s">
        <v>26</v>
      </c>
      <c r="H6138" s="7">
        <v>2456.9699999999998</v>
      </c>
      <c r="I6138" s="3">
        <v>45460</v>
      </c>
      <c r="J6138" s="3" t="str">
        <f>TEXT(NIgerian_Fintech[[#This Row],[TransactionDate]], "JJJJ")</f>
        <v>2024</v>
      </c>
      <c r="K6138" s="3" t="str">
        <f>TEXT(NIgerian_Fintech[[#This Row],[TransactionDate]], "MMMM")</f>
        <v>June</v>
      </c>
      <c r="L6138" s="3" t="str">
        <f>TEXT(NIgerian_Fintech[[#This Row],[TransactionDate]], "MM")</f>
        <v>06</v>
      </c>
      <c r="M6138" s="3" t="str">
        <f>TEXT(NIgerian_Fintech[[#This Row],[TransactionDate]], "tttt")</f>
        <v>Monday</v>
      </c>
      <c r="N6138" s="2" t="s">
        <v>16</v>
      </c>
    </row>
    <row r="6139" spans="1:14" ht="14.5" x14ac:dyDescent="0.35">
      <c r="A6139" s="2" t="s">
        <v>12308</v>
      </c>
      <c r="B6139" s="2" t="s">
        <v>12309</v>
      </c>
      <c r="C6139" s="2">
        <v>43</v>
      </c>
      <c r="D6139" s="2" t="s">
        <v>39</v>
      </c>
      <c r="E6139" s="2" t="s">
        <v>74</v>
      </c>
      <c r="F6139" s="2" t="s">
        <v>35</v>
      </c>
      <c r="G6139" s="2" t="s">
        <v>26</v>
      </c>
      <c r="H6139" s="7">
        <v>26141.39</v>
      </c>
      <c r="I6139" s="3">
        <v>45193</v>
      </c>
      <c r="J6139" s="3" t="str">
        <f>TEXT(NIgerian_Fintech[[#This Row],[TransactionDate]], "JJJJ")</f>
        <v>2023</v>
      </c>
      <c r="K6139" s="3" t="str">
        <f>TEXT(NIgerian_Fintech[[#This Row],[TransactionDate]], "MMMM")</f>
        <v>September</v>
      </c>
      <c r="L6139" s="3" t="str">
        <f>TEXT(NIgerian_Fintech[[#This Row],[TransactionDate]], "MM")</f>
        <v>09</v>
      </c>
      <c r="M6139" s="3" t="str">
        <f>TEXT(NIgerian_Fintech[[#This Row],[TransactionDate]], "tttt")</f>
        <v>Sunday</v>
      </c>
      <c r="N6139" s="2" t="s">
        <v>16</v>
      </c>
    </row>
    <row r="6140" spans="1:14" ht="14.5" x14ac:dyDescent="0.35">
      <c r="A6140" s="2" t="s">
        <v>12310</v>
      </c>
      <c r="B6140" s="2" t="s">
        <v>12311</v>
      </c>
      <c r="C6140" s="2">
        <v>40</v>
      </c>
      <c r="D6140" s="2" t="s">
        <v>12</v>
      </c>
      <c r="E6140" s="2" t="s">
        <v>93</v>
      </c>
      <c r="F6140" s="2" t="s">
        <v>35</v>
      </c>
      <c r="G6140" s="2" t="s">
        <v>15</v>
      </c>
      <c r="H6140" s="7">
        <v>1027.07</v>
      </c>
      <c r="I6140" s="3">
        <v>45359</v>
      </c>
      <c r="J6140" s="3" t="str">
        <f>TEXT(NIgerian_Fintech[[#This Row],[TransactionDate]], "JJJJ")</f>
        <v>2024</v>
      </c>
      <c r="K6140" s="3" t="str">
        <f>TEXT(NIgerian_Fintech[[#This Row],[TransactionDate]], "MMMM")</f>
        <v>March</v>
      </c>
      <c r="L6140" s="3" t="str">
        <f>TEXT(NIgerian_Fintech[[#This Row],[TransactionDate]], "MM")</f>
        <v>03</v>
      </c>
      <c r="M6140" s="3" t="str">
        <f>TEXT(NIgerian_Fintech[[#This Row],[TransactionDate]], "tttt")</f>
        <v>Friday</v>
      </c>
      <c r="N6140" s="2" t="s">
        <v>16</v>
      </c>
    </row>
    <row r="6141" spans="1:14" ht="14.5" x14ac:dyDescent="0.35">
      <c r="A6141" s="2" t="s">
        <v>12312</v>
      </c>
      <c r="B6141" s="2" t="s">
        <v>12313</v>
      </c>
      <c r="C6141" s="2">
        <v>60</v>
      </c>
      <c r="D6141" s="2" t="s">
        <v>39</v>
      </c>
      <c r="E6141" s="2" t="s">
        <v>93</v>
      </c>
      <c r="F6141" s="2" t="s">
        <v>25</v>
      </c>
      <c r="G6141" s="2" t="s">
        <v>15</v>
      </c>
      <c r="H6141" s="7">
        <v>17454.66</v>
      </c>
      <c r="I6141" s="3">
        <v>45577</v>
      </c>
      <c r="J6141" s="3" t="str">
        <f>TEXT(NIgerian_Fintech[[#This Row],[TransactionDate]], "JJJJ")</f>
        <v>2024</v>
      </c>
      <c r="K6141" s="3" t="str">
        <f>TEXT(NIgerian_Fintech[[#This Row],[TransactionDate]], "MMMM")</f>
        <v>October</v>
      </c>
      <c r="L6141" s="3" t="str">
        <f>TEXT(NIgerian_Fintech[[#This Row],[TransactionDate]], "MM")</f>
        <v>10</v>
      </c>
      <c r="M6141" s="3" t="str">
        <f>TEXT(NIgerian_Fintech[[#This Row],[TransactionDate]], "tttt")</f>
        <v>Saturday</v>
      </c>
      <c r="N6141" s="2" t="s">
        <v>69</v>
      </c>
    </row>
    <row r="6142" spans="1:14" ht="14.5" x14ac:dyDescent="0.35">
      <c r="A6142" s="2" t="s">
        <v>12314</v>
      </c>
      <c r="B6142" s="2" t="s">
        <v>12315</v>
      </c>
      <c r="C6142" s="2">
        <v>30</v>
      </c>
      <c r="D6142" s="2" t="s">
        <v>39</v>
      </c>
      <c r="E6142" s="2" t="s">
        <v>13</v>
      </c>
      <c r="F6142" s="2" t="s">
        <v>19</v>
      </c>
      <c r="G6142" s="2" t="s">
        <v>15</v>
      </c>
      <c r="H6142" s="7">
        <v>18346.11</v>
      </c>
      <c r="I6142" s="3">
        <v>44978</v>
      </c>
      <c r="J6142" s="3" t="str">
        <f>TEXT(NIgerian_Fintech[[#This Row],[TransactionDate]], "JJJJ")</f>
        <v>2023</v>
      </c>
      <c r="K6142" s="3" t="str">
        <f>TEXT(NIgerian_Fintech[[#This Row],[TransactionDate]], "MMMM")</f>
        <v>February</v>
      </c>
      <c r="L6142" s="3" t="str">
        <f>TEXT(NIgerian_Fintech[[#This Row],[TransactionDate]], "MM")</f>
        <v>02</v>
      </c>
      <c r="M6142" s="3" t="str">
        <f>TEXT(NIgerian_Fintech[[#This Row],[TransactionDate]], "tttt")</f>
        <v>Tuesday</v>
      </c>
      <c r="N6142" s="2" t="s">
        <v>16</v>
      </c>
    </row>
    <row r="6143" spans="1:14" ht="14.5" x14ac:dyDescent="0.35">
      <c r="A6143" s="2" t="s">
        <v>12316</v>
      </c>
      <c r="B6143" s="2" t="s">
        <v>12317</v>
      </c>
      <c r="C6143" s="2">
        <v>45</v>
      </c>
      <c r="D6143" s="2" t="s">
        <v>39</v>
      </c>
      <c r="E6143" s="2" t="s">
        <v>52</v>
      </c>
      <c r="F6143" s="2" t="s">
        <v>35</v>
      </c>
      <c r="G6143" s="2" t="s">
        <v>20</v>
      </c>
      <c r="H6143" s="7">
        <v>2980.82</v>
      </c>
      <c r="I6143" s="3">
        <v>44993</v>
      </c>
      <c r="J6143" s="3" t="str">
        <f>TEXT(NIgerian_Fintech[[#This Row],[TransactionDate]], "JJJJ")</f>
        <v>2023</v>
      </c>
      <c r="K6143" s="3" t="str">
        <f>TEXT(NIgerian_Fintech[[#This Row],[TransactionDate]], "MMMM")</f>
        <v>March</v>
      </c>
      <c r="L6143" s="3" t="str">
        <f>TEXT(NIgerian_Fintech[[#This Row],[TransactionDate]], "MM")</f>
        <v>03</v>
      </c>
      <c r="M6143" s="3" t="str">
        <f>TEXT(NIgerian_Fintech[[#This Row],[TransactionDate]], "tttt")</f>
        <v>Wednesday</v>
      </c>
      <c r="N6143" s="2" t="s">
        <v>16</v>
      </c>
    </row>
    <row r="6144" spans="1:14" ht="14.5" x14ac:dyDescent="0.35">
      <c r="A6144" s="2" t="s">
        <v>12318</v>
      </c>
      <c r="B6144" s="2" t="s">
        <v>12319</v>
      </c>
      <c r="C6144" s="2">
        <v>26</v>
      </c>
      <c r="D6144" s="2" t="s">
        <v>39</v>
      </c>
      <c r="E6144" s="2" t="s">
        <v>64</v>
      </c>
      <c r="F6144" s="2" t="s">
        <v>19</v>
      </c>
      <c r="G6144" s="2" t="s">
        <v>30</v>
      </c>
      <c r="H6144" s="7">
        <v>31663.64</v>
      </c>
      <c r="I6144" s="3">
        <v>45523</v>
      </c>
      <c r="J6144" s="3" t="str">
        <f>TEXT(NIgerian_Fintech[[#This Row],[TransactionDate]], "JJJJ")</f>
        <v>2024</v>
      </c>
      <c r="K6144" s="3" t="str">
        <f>TEXT(NIgerian_Fintech[[#This Row],[TransactionDate]], "MMMM")</f>
        <v>August</v>
      </c>
      <c r="L6144" s="3" t="str">
        <f>TEXT(NIgerian_Fintech[[#This Row],[TransactionDate]], "MM")</f>
        <v>08</v>
      </c>
      <c r="M6144" s="3" t="str">
        <f>TEXT(NIgerian_Fintech[[#This Row],[TransactionDate]], "tttt")</f>
        <v>Monday</v>
      </c>
      <c r="N6144" s="2" t="s">
        <v>16</v>
      </c>
    </row>
    <row r="6145" spans="1:14" ht="14.5" x14ac:dyDescent="0.35">
      <c r="A6145" s="2" t="s">
        <v>12320</v>
      </c>
      <c r="B6145" s="2" t="s">
        <v>12321</v>
      </c>
      <c r="C6145" s="2">
        <v>37</v>
      </c>
      <c r="D6145" s="2" t="s">
        <v>39</v>
      </c>
      <c r="E6145" s="2" t="s">
        <v>64</v>
      </c>
      <c r="F6145" s="2" t="s">
        <v>19</v>
      </c>
      <c r="G6145" s="2" t="s">
        <v>36</v>
      </c>
      <c r="H6145" s="7">
        <v>5388.8</v>
      </c>
      <c r="I6145" s="3">
        <v>45176</v>
      </c>
      <c r="J6145" s="3" t="str">
        <f>TEXT(NIgerian_Fintech[[#This Row],[TransactionDate]], "JJJJ")</f>
        <v>2023</v>
      </c>
      <c r="K6145" s="3" t="str">
        <f>TEXT(NIgerian_Fintech[[#This Row],[TransactionDate]], "MMMM")</f>
        <v>September</v>
      </c>
      <c r="L6145" s="3" t="str">
        <f>TEXT(NIgerian_Fintech[[#This Row],[TransactionDate]], "MM")</f>
        <v>09</v>
      </c>
      <c r="M6145" s="3" t="str">
        <f>TEXT(NIgerian_Fintech[[#This Row],[TransactionDate]], "tttt")</f>
        <v>Thursday</v>
      </c>
      <c r="N6145" s="2" t="s">
        <v>16</v>
      </c>
    </row>
    <row r="6146" spans="1:14" ht="14.5" x14ac:dyDescent="0.35">
      <c r="A6146" s="2" t="s">
        <v>12322</v>
      </c>
      <c r="B6146" s="2" t="s">
        <v>12323</v>
      </c>
      <c r="C6146" s="2">
        <v>36</v>
      </c>
      <c r="D6146" s="2" t="s">
        <v>12</v>
      </c>
      <c r="E6146" s="2" t="s">
        <v>42</v>
      </c>
      <c r="F6146" s="2" t="s">
        <v>25</v>
      </c>
      <c r="G6146" s="2" t="s">
        <v>36</v>
      </c>
      <c r="H6146" s="7">
        <v>1522.85</v>
      </c>
      <c r="I6146" s="3">
        <v>45257</v>
      </c>
      <c r="J6146" s="3" t="str">
        <f>TEXT(NIgerian_Fintech[[#This Row],[TransactionDate]], "JJJJ")</f>
        <v>2023</v>
      </c>
      <c r="K6146" s="3" t="str">
        <f>TEXT(NIgerian_Fintech[[#This Row],[TransactionDate]], "MMMM")</f>
        <v>November</v>
      </c>
      <c r="L6146" s="3" t="str">
        <f>TEXT(NIgerian_Fintech[[#This Row],[TransactionDate]], "MM")</f>
        <v>11</v>
      </c>
      <c r="M6146" s="3" t="str">
        <f>TEXT(NIgerian_Fintech[[#This Row],[TransactionDate]], "tttt")</f>
        <v>Monday</v>
      </c>
      <c r="N6146" s="2" t="s">
        <v>16</v>
      </c>
    </row>
    <row r="6147" spans="1:14" ht="14.5" x14ac:dyDescent="0.35">
      <c r="A6147" s="2" t="s">
        <v>12324</v>
      </c>
      <c r="B6147" s="2" t="s">
        <v>12325</v>
      </c>
      <c r="C6147" s="2">
        <v>56</v>
      </c>
      <c r="D6147" s="2" t="s">
        <v>39</v>
      </c>
      <c r="E6147" s="2" t="s">
        <v>64</v>
      </c>
      <c r="F6147" s="2" t="s">
        <v>19</v>
      </c>
      <c r="G6147" s="2" t="s">
        <v>30</v>
      </c>
      <c r="H6147" s="7">
        <v>8957.8799999999992</v>
      </c>
      <c r="I6147" s="3">
        <v>45341</v>
      </c>
      <c r="J6147" s="3" t="str">
        <f>TEXT(NIgerian_Fintech[[#This Row],[TransactionDate]], "JJJJ")</f>
        <v>2024</v>
      </c>
      <c r="K6147" s="3" t="str">
        <f>TEXT(NIgerian_Fintech[[#This Row],[TransactionDate]], "MMMM")</f>
        <v>February</v>
      </c>
      <c r="L6147" s="3" t="str">
        <f>TEXT(NIgerian_Fintech[[#This Row],[TransactionDate]], "MM")</f>
        <v>02</v>
      </c>
      <c r="M6147" s="3" t="str">
        <f>TEXT(NIgerian_Fintech[[#This Row],[TransactionDate]], "tttt")</f>
        <v>Monday</v>
      </c>
      <c r="N6147" s="2" t="s">
        <v>21</v>
      </c>
    </row>
    <row r="6148" spans="1:14" ht="14.5" x14ac:dyDescent="0.35">
      <c r="A6148" s="2" t="s">
        <v>12326</v>
      </c>
      <c r="B6148" s="2" t="s">
        <v>12327</v>
      </c>
      <c r="C6148" s="2">
        <v>29</v>
      </c>
      <c r="D6148" s="2" t="s">
        <v>39</v>
      </c>
      <c r="E6148" s="2" t="s">
        <v>42</v>
      </c>
      <c r="F6148" s="2" t="s">
        <v>14</v>
      </c>
      <c r="G6148" s="2" t="s">
        <v>36</v>
      </c>
      <c r="H6148" s="7">
        <v>56883.14</v>
      </c>
      <c r="I6148" s="3">
        <v>45049</v>
      </c>
      <c r="J6148" s="3" t="str">
        <f>TEXT(NIgerian_Fintech[[#This Row],[TransactionDate]], "JJJJ")</f>
        <v>2023</v>
      </c>
      <c r="K6148" s="3" t="str">
        <f>TEXT(NIgerian_Fintech[[#This Row],[TransactionDate]], "MMMM")</f>
        <v>May</v>
      </c>
      <c r="L6148" s="3" t="str">
        <f>TEXT(NIgerian_Fintech[[#This Row],[TransactionDate]], "MM")</f>
        <v>05</v>
      </c>
      <c r="M6148" s="3" t="str">
        <f>TEXT(NIgerian_Fintech[[#This Row],[TransactionDate]], "tttt")</f>
        <v>Wednesday</v>
      </c>
      <c r="N6148" s="2" t="s">
        <v>16</v>
      </c>
    </row>
    <row r="6149" spans="1:14" ht="14.5" x14ac:dyDescent="0.35">
      <c r="A6149" s="2" t="s">
        <v>12328</v>
      </c>
      <c r="B6149" s="2" t="s">
        <v>12329</v>
      </c>
      <c r="C6149" s="2">
        <v>32</v>
      </c>
      <c r="D6149" s="2" t="s">
        <v>39</v>
      </c>
      <c r="E6149" s="2" t="s">
        <v>42</v>
      </c>
      <c r="F6149" s="2" t="s">
        <v>55</v>
      </c>
      <c r="G6149" s="2" t="s">
        <v>26</v>
      </c>
      <c r="H6149" s="7">
        <v>22955.26</v>
      </c>
      <c r="I6149" s="3">
        <v>45128</v>
      </c>
      <c r="J6149" s="3" t="str">
        <f>TEXT(NIgerian_Fintech[[#This Row],[TransactionDate]], "JJJJ")</f>
        <v>2023</v>
      </c>
      <c r="K6149" s="3" t="str">
        <f>TEXT(NIgerian_Fintech[[#This Row],[TransactionDate]], "MMMM")</f>
        <v>July</v>
      </c>
      <c r="L6149" s="3" t="str">
        <f>TEXT(NIgerian_Fintech[[#This Row],[TransactionDate]], "MM")</f>
        <v>07</v>
      </c>
      <c r="M6149" s="3" t="str">
        <f>TEXT(NIgerian_Fintech[[#This Row],[TransactionDate]], "tttt")</f>
        <v>Friday</v>
      </c>
      <c r="N6149" s="2" t="s">
        <v>16</v>
      </c>
    </row>
    <row r="6150" spans="1:14" ht="14.5" x14ac:dyDescent="0.35">
      <c r="A6150" s="2" t="s">
        <v>12330</v>
      </c>
      <c r="B6150" s="2" t="s">
        <v>12331</v>
      </c>
      <c r="C6150" s="2">
        <v>48</v>
      </c>
      <c r="D6150" s="2" t="s">
        <v>39</v>
      </c>
      <c r="E6150" s="2" t="s">
        <v>13</v>
      </c>
      <c r="F6150" s="2" t="s">
        <v>25</v>
      </c>
      <c r="G6150" s="2" t="s">
        <v>20</v>
      </c>
      <c r="H6150" s="7">
        <v>3265.65</v>
      </c>
      <c r="I6150" s="3">
        <v>44932</v>
      </c>
      <c r="J6150" s="3" t="str">
        <f>TEXT(NIgerian_Fintech[[#This Row],[TransactionDate]], "JJJJ")</f>
        <v>2023</v>
      </c>
      <c r="K6150" s="3" t="str">
        <f>TEXT(NIgerian_Fintech[[#This Row],[TransactionDate]], "MMMM")</f>
        <v>January</v>
      </c>
      <c r="L6150" s="3" t="str">
        <f>TEXT(NIgerian_Fintech[[#This Row],[TransactionDate]], "MM")</f>
        <v>01</v>
      </c>
      <c r="M6150" s="3" t="str">
        <f>TEXT(NIgerian_Fintech[[#This Row],[TransactionDate]], "tttt")</f>
        <v>Friday</v>
      </c>
      <c r="N6150" s="2" t="s">
        <v>16</v>
      </c>
    </row>
    <row r="6151" spans="1:14" ht="14.5" x14ac:dyDescent="0.35">
      <c r="A6151" s="2" t="s">
        <v>12332</v>
      </c>
      <c r="B6151" s="2" t="s">
        <v>12333</v>
      </c>
      <c r="C6151" s="2">
        <v>31</v>
      </c>
      <c r="D6151" s="2" t="s">
        <v>12</v>
      </c>
      <c r="E6151" s="2" t="s">
        <v>74</v>
      </c>
      <c r="F6151" s="2" t="s">
        <v>55</v>
      </c>
      <c r="G6151" s="2" t="s">
        <v>36</v>
      </c>
      <c r="H6151" s="7">
        <v>8603.51</v>
      </c>
      <c r="I6151" s="3">
        <v>45412</v>
      </c>
      <c r="J6151" s="3" t="str">
        <f>TEXT(NIgerian_Fintech[[#This Row],[TransactionDate]], "JJJJ")</f>
        <v>2024</v>
      </c>
      <c r="K6151" s="3" t="str">
        <f>TEXT(NIgerian_Fintech[[#This Row],[TransactionDate]], "MMMM")</f>
        <v>April</v>
      </c>
      <c r="L6151" s="3" t="str">
        <f>TEXT(NIgerian_Fintech[[#This Row],[TransactionDate]], "MM")</f>
        <v>04</v>
      </c>
      <c r="M6151" s="3" t="str">
        <f>TEXT(NIgerian_Fintech[[#This Row],[TransactionDate]], "tttt")</f>
        <v>Tuesday</v>
      </c>
      <c r="N6151" s="2" t="s">
        <v>21</v>
      </c>
    </row>
    <row r="6152" spans="1:14" ht="14.5" x14ac:dyDescent="0.35">
      <c r="A6152" s="2" t="s">
        <v>12334</v>
      </c>
      <c r="B6152" s="2" t="s">
        <v>12335</v>
      </c>
      <c r="C6152" s="2">
        <v>28</v>
      </c>
      <c r="D6152" s="2" t="s">
        <v>39</v>
      </c>
      <c r="E6152" s="2" t="s">
        <v>42</v>
      </c>
      <c r="F6152" s="2" t="s">
        <v>14</v>
      </c>
      <c r="G6152" s="2" t="s">
        <v>20</v>
      </c>
      <c r="H6152" s="7">
        <v>1225.83</v>
      </c>
      <c r="I6152" s="3">
        <v>45125</v>
      </c>
      <c r="J6152" s="3" t="str">
        <f>TEXT(NIgerian_Fintech[[#This Row],[TransactionDate]], "JJJJ")</f>
        <v>2023</v>
      </c>
      <c r="K6152" s="3" t="str">
        <f>TEXT(NIgerian_Fintech[[#This Row],[TransactionDate]], "MMMM")</f>
        <v>July</v>
      </c>
      <c r="L6152" s="3" t="str">
        <f>TEXT(NIgerian_Fintech[[#This Row],[TransactionDate]], "MM")</f>
        <v>07</v>
      </c>
      <c r="M6152" s="3" t="str">
        <f>TEXT(NIgerian_Fintech[[#This Row],[TransactionDate]], "tttt")</f>
        <v>Tuesday</v>
      </c>
      <c r="N6152" s="2" t="s">
        <v>16</v>
      </c>
    </row>
    <row r="6153" spans="1:14" ht="14.5" x14ac:dyDescent="0.35">
      <c r="A6153" s="2" t="s">
        <v>12336</v>
      </c>
      <c r="B6153" s="2" t="s">
        <v>12337</v>
      </c>
      <c r="C6153" s="2">
        <v>43</v>
      </c>
      <c r="D6153" s="2" t="s">
        <v>12</v>
      </c>
      <c r="E6153" s="2" t="s">
        <v>42</v>
      </c>
      <c r="F6153" s="2" t="s">
        <v>49</v>
      </c>
      <c r="G6153" s="2" t="s">
        <v>30</v>
      </c>
      <c r="H6153" s="7">
        <v>6196.08</v>
      </c>
      <c r="I6153" s="3">
        <v>44939</v>
      </c>
      <c r="J6153" s="3" t="str">
        <f>TEXT(NIgerian_Fintech[[#This Row],[TransactionDate]], "JJJJ")</f>
        <v>2023</v>
      </c>
      <c r="K6153" s="3" t="str">
        <f>TEXT(NIgerian_Fintech[[#This Row],[TransactionDate]], "MMMM")</f>
        <v>January</v>
      </c>
      <c r="L6153" s="3" t="str">
        <f>TEXT(NIgerian_Fintech[[#This Row],[TransactionDate]], "MM")</f>
        <v>01</v>
      </c>
      <c r="M6153" s="3" t="str">
        <f>TEXT(NIgerian_Fintech[[#This Row],[TransactionDate]], "tttt")</f>
        <v>Friday</v>
      </c>
      <c r="N6153" s="2" t="s">
        <v>16</v>
      </c>
    </row>
    <row r="6154" spans="1:14" ht="14.5" x14ac:dyDescent="0.35">
      <c r="A6154" s="2" t="s">
        <v>12338</v>
      </c>
      <c r="B6154" s="2" t="s">
        <v>12339</v>
      </c>
      <c r="C6154" s="2">
        <v>59</v>
      </c>
      <c r="D6154" s="2" t="s">
        <v>39</v>
      </c>
      <c r="E6154" s="2" t="s">
        <v>93</v>
      </c>
      <c r="F6154" s="2" t="s">
        <v>49</v>
      </c>
      <c r="G6154" s="2" t="s">
        <v>36</v>
      </c>
      <c r="H6154" s="7">
        <v>7403.86</v>
      </c>
      <c r="I6154" s="3">
        <v>44932</v>
      </c>
      <c r="J6154" s="3" t="str">
        <f>TEXT(NIgerian_Fintech[[#This Row],[TransactionDate]], "JJJJ")</f>
        <v>2023</v>
      </c>
      <c r="K6154" s="3" t="str">
        <f>TEXT(NIgerian_Fintech[[#This Row],[TransactionDate]], "MMMM")</f>
        <v>January</v>
      </c>
      <c r="L6154" s="3" t="str">
        <f>TEXT(NIgerian_Fintech[[#This Row],[TransactionDate]], "MM")</f>
        <v>01</v>
      </c>
      <c r="M6154" s="3" t="str">
        <f>TEXT(NIgerian_Fintech[[#This Row],[TransactionDate]], "tttt")</f>
        <v>Friday</v>
      </c>
      <c r="N6154" s="2" t="s">
        <v>16</v>
      </c>
    </row>
    <row r="6155" spans="1:14" ht="14.5" x14ac:dyDescent="0.35">
      <c r="A6155" s="2" t="s">
        <v>12340</v>
      </c>
      <c r="B6155" s="2" t="s">
        <v>12341</v>
      </c>
      <c r="C6155" s="2">
        <v>44</v>
      </c>
      <c r="D6155" s="2" t="s">
        <v>39</v>
      </c>
      <c r="E6155" s="2" t="s">
        <v>13</v>
      </c>
      <c r="F6155" s="2" t="s">
        <v>35</v>
      </c>
      <c r="G6155" s="2" t="s">
        <v>20</v>
      </c>
      <c r="H6155" s="7">
        <v>3787.43</v>
      </c>
      <c r="I6155" s="3">
        <v>45337</v>
      </c>
      <c r="J6155" s="3" t="str">
        <f>TEXT(NIgerian_Fintech[[#This Row],[TransactionDate]], "JJJJ")</f>
        <v>2024</v>
      </c>
      <c r="K6155" s="3" t="str">
        <f>TEXT(NIgerian_Fintech[[#This Row],[TransactionDate]], "MMMM")</f>
        <v>February</v>
      </c>
      <c r="L6155" s="3" t="str">
        <f>TEXT(NIgerian_Fintech[[#This Row],[TransactionDate]], "MM")</f>
        <v>02</v>
      </c>
      <c r="M6155" s="3" t="str">
        <f>TEXT(NIgerian_Fintech[[#This Row],[TransactionDate]], "tttt")</f>
        <v>Thursday</v>
      </c>
      <c r="N6155" s="2" t="s">
        <v>16</v>
      </c>
    </row>
    <row r="6156" spans="1:14" ht="14.5" x14ac:dyDescent="0.35">
      <c r="A6156" s="2" t="s">
        <v>12342</v>
      </c>
      <c r="B6156" s="2" t="s">
        <v>12343</v>
      </c>
      <c r="C6156" s="2">
        <v>28</v>
      </c>
      <c r="D6156" s="2" t="s">
        <v>12</v>
      </c>
      <c r="E6156" s="2" t="s">
        <v>42</v>
      </c>
      <c r="F6156" s="2" t="s">
        <v>49</v>
      </c>
      <c r="G6156" s="2" t="s">
        <v>26</v>
      </c>
      <c r="H6156" s="7">
        <v>6620.11</v>
      </c>
      <c r="I6156" s="3">
        <v>45047</v>
      </c>
      <c r="J6156" s="3" t="str">
        <f>TEXT(NIgerian_Fintech[[#This Row],[TransactionDate]], "JJJJ")</f>
        <v>2023</v>
      </c>
      <c r="K6156" s="3" t="str">
        <f>TEXT(NIgerian_Fintech[[#This Row],[TransactionDate]], "MMMM")</f>
        <v>May</v>
      </c>
      <c r="L6156" s="3" t="str">
        <f>TEXT(NIgerian_Fintech[[#This Row],[TransactionDate]], "MM")</f>
        <v>05</v>
      </c>
      <c r="M6156" s="3" t="str">
        <f>TEXT(NIgerian_Fintech[[#This Row],[TransactionDate]], "tttt")</f>
        <v>Monday</v>
      </c>
      <c r="N6156" s="2" t="s">
        <v>16</v>
      </c>
    </row>
    <row r="6157" spans="1:14" ht="14.5" x14ac:dyDescent="0.35">
      <c r="A6157" s="2" t="s">
        <v>12344</v>
      </c>
      <c r="B6157" s="2" t="s">
        <v>12345</v>
      </c>
      <c r="C6157" s="2">
        <v>55</v>
      </c>
      <c r="D6157" s="2" t="s">
        <v>12</v>
      </c>
      <c r="E6157" s="2" t="s">
        <v>52</v>
      </c>
      <c r="F6157" s="2" t="s">
        <v>25</v>
      </c>
      <c r="G6157" s="2" t="s">
        <v>26</v>
      </c>
      <c r="H6157" s="7">
        <v>25249.599999999999</v>
      </c>
      <c r="I6157" s="3">
        <v>45483</v>
      </c>
      <c r="J6157" s="3" t="str">
        <f>TEXT(NIgerian_Fintech[[#This Row],[TransactionDate]], "JJJJ")</f>
        <v>2024</v>
      </c>
      <c r="K6157" s="3" t="str">
        <f>TEXT(NIgerian_Fintech[[#This Row],[TransactionDate]], "MMMM")</f>
        <v>July</v>
      </c>
      <c r="L6157" s="3" t="str">
        <f>TEXT(NIgerian_Fintech[[#This Row],[TransactionDate]], "MM")</f>
        <v>07</v>
      </c>
      <c r="M6157" s="3" t="str">
        <f>TEXT(NIgerian_Fintech[[#This Row],[TransactionDate]], "tttt")</f>
        <v>Wednesday</v>
      </c>
      <c r="N6157" s="2" t="s">
        <v>16</v>
      </c>
    </row>
    <row r="6158" spans="1:14" ht="14.5" x14ac:dyDescent="0.35">
      <c r="A6158" s="2" t="s">
        <v>12346</v>
      </c>
      <c r="B6158" s="2" t="s">
        <v>12347</v>
      </c>
      <c r="C6158" s="2">
        <v>51</v>
      </c>
      <c r="D6158" s="2" t="s">
        <v>12</v>
      </c>
      <c r="E6158" s="2" t="s">
        <v>74</v>
      </c>
      <c r="F6158" s="2" t="s">
        <v>49</v>
      </c>
      <c r="G6158" s="2" t="s">
        <v>30</v>
      </c>
      <c r="H6158" s="7">
        <v>6934.22</v>
      </c>
      <c r="I6158" s="3">
        <v>45288</v>
      </c>
      <c r="J6158" s="3" t="str">
        <f>TEXT(NIgerian_Fintech[[#This Row],[TransactionDate]], "JJJJ")</f>
        <v>2023</v>
      </c>
      <c r="K6158" s="3" t="str">
        <f>TEXT(NIgerian_Fintech[[#This Row],[TransactionDate]], "MMMM")</f>
        <v>December</v>
      </c>
      <c r="L6158" s="3" t="str">
        <f>TEXT(NIgerian_Fintech[[#This Row],[TransactionDate]], "MM")</f>
        <v>12</v>
      </c>
      <c r="M6158" s="3" t="str">
        <f>TEXT(NIgerian_Fintech[[#This Row],[TransactionDate]], "tttt")</f>
        <v>Thursday</v>
      </c>
      <c r="N6158" s="2" t="s">
        <v>16</v>
      </c>
    </row>
    <row r="6159" spans="1:14" ht="14.5" x14ac:dyDescent="0.35">
      <c r="A6159" s="2" t="s">
        <v>12348</v>
      </c>
      <c r="B6159" s="2" t="s">
        <v>12349</v>
      </c>
      <c r="C6159" s="2">
        <v>60</v>
      </c>
      <c r="D6159" s="2" t="s">
        <v>39</v>
      </c>
      <c r="E6159" s="2" t="s">
        <v>24</v>
      </c>
      <c r="F6159" s="2" t="s">
        <v>25</v>
      </c>
      <c r="G6159" s="2" t="s">
        <v>15</v>
      </c>
      <c r="H6159" s="7">
        <v>17777.990000000002</v>
      </c>
      <c r="I6159" s="3">
        <v>45464</v>
      </c>
      <c r="J6159" s="3" t="str">
        <f>TEXT(NIgerian_Fintech[[#This Row],[TransactionDate]], "JJJJ")</f>
        <v>2024</v>
      </c>
      <c r="K6159" s="3" t="str">
        <f>TEXT(NIgerian_Fintech[[#This Row],[TransactionDate]], "MMMM")</f>
        <v>June</v>
      </c>
      <c r="L6159" s="3" t="str">
        <f>TEXT(NIgerian_Fintech[[#This Row],[TransactionDate]], "MM")</f>
        <v>06</v>
      </c>
      <c r="M6159" s="3" t="str">
        <f>TEXT(NIgerian_Fintech[[#This Row],[TransactionDate]], "tttt")</f>
        <v>Friday</v>
      </c>
      <c r="N6159" s="2" t="s">
        <v>16</v>
      </c>
    </row>
    <row r="6160" spans="1:14" ht="14.5" x14ac:dyDescent="0.35">
      <c r="A6160" s="2" t="s">
        <v>12350</v>
      </c>
      <c r="B6160" s="2" t="s">
        <v>12351</v>
      </c>
      <c r="C6160" s="2">
        <v>36</v>
      </c>
      <c r="D6160" s="2" t="s">
        <v>12</v>
      </c>
      <c r="E6160" s="2" t="s">
        <v>52</v>
      </c>
      <c r="F6160" s="2" t="s">
        <v>25</v>
      </c>
      <c r="G6160" s="2" t="s">
        <v>36</v>
      </c>
      <c r="H6160" s="7">
        <v>3818.32</v>
      </c>
      <c r="I6160" s="3">
        <v>44930</v>
      </c>
      <c r="J6160" s="3" t="str">
        <f>TEXT(NIgerian_Fintech[[#This Row],[TransactionDate]], "JJJJ")</f>
        <v>2023</v>
      </c>
      <c r="K6160" s="3" t="str">
        <f>TEXT(NIgerian_Fintech[[#This Row],[TransactionDate]], "MMMM")</f>
        <v>January</v>
      </c>
      <c r="L6160" s="3" t="str">
        <f>TEXT(NIgerian_Fintech[[#This Row],[TransactionDate]], "MM")</f>
        <v>01</v>
      </c>
      <c r="M6160" s="3" t="str">
        <f>TEXT(NIgerian_Fintech[[#This Row],[TransactionDate]], "tttt")</f>
        <v>Wednesday</v>
      </c>
      <c r="N6160" s="2" t="s">
        <v>16</v>
      </c>
    </row>
    <row r="6161" spans="1:14" ht="14.5" x14ac:dyDescent="0.35">
      <c r="A6161" s="2" t="s">
        <v>12352</v>
      </c>
      <c r="B6161" s="2" t="s">
        <v>12353</v>
      </c>
      <c r="C6161" s="2">
        <v>23</v>
      </c>
      <c r="D6161" s="2" t="s">
        <v>39</v>
      </c>
      <c r="E6161" s="2" t="s">
        <v>64</v>
      </c>
      <c r="F6161" s="2" t="s">
        <v>55</v>
      </c>
      <c r="G6161" s="2" t="s">
        <v>26</v>
      </c>
      <c r="H6161" s="7">
        <v>35544.959999999999</v>
      </c>
      <c r="I6161" s="3">
        <v>45210</v>
      </c>
      <c r="J6161" s="3" t="str">
        <f>TEXT(NIgerian_Fintech[[#This Row],[TransactionDate]], "JJJJ")</f>
        <v>2023</v>
      </c>
      <c r="K6161" s="3" t="str">
        <f>TEXT(NIgerian_Fintech[[#This Row],[TransactionDate]], "MMMM")</f>
        <v>October</v>
      </c>
      <c r="L6161" s="3" t="str">
        <f>TEXT(NIgerian_Fintech[[#This Row],[TransactionDate]], "MM")</f>
        <v>10</v>
      </c>
      <c r="M6161" s="3" t="str">
        <f>TEXT(NIgerian_Fintech[[#This Row],[TransactionDate]], "tttt")</f>
        <v>Wednesday</v>
      </c>
      <c r="N6161" s="2" t="s">
        <v>69</v>
      </c>
    </row>
    <row r="6162" spans="1:14" ht="14.5" x14ac:dyDescent="0.35">
      <c r="A6162" s="2" t="s">
        <v>12354</v>
      </c>
      <c r="B6162" s="2" t="s">
        <v>12355</v>
      </c>
      <c r="C6162" s="2">
        <v>63</v>
      </c>
      <c r="D6162" s="2" t="s">
        <v>12</v>
      </c>
      <c r="E6162" s="2" t="s">
        <v>74</v>
      </c>
      <c r="F6162" s="2" t="s">
        <v>49</v>
      </c>
      <c r="G6162" s="2" t="s">
        <v>26</v>
      </c>
      <c r="H6162" s="7">
        <v>981.24</v>
      </c>
      <c r="I6162" s="3">
        <v>45648</v>
      </c>
      <c r="J6162" s="3" t="str">
        <f>TEXT(NIgerian_Fintech[[#This Row],[TransactionDate]], "JJJJ")</f>
        <v>2024</v>
      </c>
      <c r="K6162" s="3" t="str">
        <f>TEXT(NIgerian_Fintech[[#This Row],[TransactionDate]], "MMMM")</f>
        <v>December</v>
      </c>
      <c r="L6162" s="3" t="str">
        <f>TEXT(NIgerian_Fintech[[#This Row],[TransactionDate]], "MM")</f>
        <v>12</v>
      </c>
      <c r="M6162" s="3" t="str">
        <f>TEXT(NIgerian_Fintech[[#This Row],[TransactionDate]], "tttt")</f>
        <v>Sunday</v>
      </c>
      <c r="N6162" s="2" t="s">
        <v>16</v>
      </c>
    </row>
    <row r="6163" spans="1:14" ht="14.5" x14ac:dyDescent="0.35">
      <c r="A6163" s="2" t="s">
        <v>12356</v>
      </c>
      <c r="B6163" s="2" t="s">
        <v>12357</v>
      </c>
      <c r="C6163" s="2">
        <v>55</v>
      </c>
      <c r="D6163" s="2" t="s">
        <v>12</v>
      </c>
      <c r="E6163" s="2" t="s">
        <v>64</v>
      </c>
      <c r="F6163" s="2" t="s">
        <v>19</v>
      </c>
      <c r="G6163" s="2" t="s">
        <v>30</v>
      </c>
      <c r="H6163" s="7">
        <v>8808.91</v>
      </c>
      <c r="I6163" s="3">
        <v>45285</v>
      </c>
      <c r="J6163" s="3" t="str">
        <f>TEXT(NIgerian_Fintech[[#This Row],[TransactionDate]], "JJJJ")</f>
        <v>2023</v>
      </c>
      <c r="K6163" s="3" t="str">
        <f>TEXT(NIgerian_Fintech[[#This Row],[TransactionDate]], "MMMM")</f>
        <v>December</v>
      </c>
      <c r="L6163" s="3" t="str">
        <f>TEXT(NIgerian_Fintech[[#This Row],[TransactionDate]], "MM")</f>
        <v>12</v>
      </c>
      <c r="M6163" s="3" t="str">
        <f>TEXT(NIgerian_Fintech[[#This Row],[TransactionDate]], "tttt")</f>
        <v>Monday</v>
      </c>
      <c r="N6163" s="2" t="s">
        <v>21</v>
      </c>
    </row>
    <row r="6164" spans="1:14" ht="14.5" x14ac:dyDescent="0.35">
      <c r="A6164" s="2" t="s">
        <v>12358</v>
      </c>
      <c r="B6164" s="2" t="s">
        <v>12359</v>
      </c>
      <c r="C6164" s="2">
        <v>59</v>
      </c>
      <c r="D6164" s="2" t="s">
        <v>39</v>
      </c>
      <c r="E6164" s="2" t="s">
        <v>93</v>
      </c>
      <c r="F6164" s="2" t="s">
        <v>49</v>
      </c>
      <c r="G6164" s="2" t="s">
        <v>26</v>
      </c>
      <c r="H6164" s="7">
        <v>15601.14</v>
      </c>
      <c r="I6164" s="3">
        <v>45619</v>
      </c>
      <c r="J6164" s="3" t="str">
        <f>TEXT(NIgerian_Fintech[[#This Row],[TransactionDate]], "JJJJ")</f>
        <v>2024</v>
      </c>
      <c r="K6164" s="3" t="str">
        <f>TEXT(NIgerian_Fintech[[#This Row],[TransactionDate]], "MMMM")</f>
        <v>November</v>
      </c>
      <c r="L6164" s="3" t="str">
        <f>TEXT(NIgerian_Fintech[[#This Row],[TransactionDate]], "MM")</f>
        <v>11</v>
      </c>
      <c r="M6164" s="3" t="str">
        <f>TEXT(NIgerian_Fintech[[#This Row],[TransactionDate]], "tttt")</f>
        <v>Saturday</v>
      </c>
      <c r="N6164" s="2" t="s">
        <v>16</v>
      </c>
    </row>
    <row r="6165" spans="1:14" ht="14.5" x14ac:dyDescent="0.35">
      <c r="A6165" s="2" t="s">
        <v>12360</v>
      </c>
      <c r="B6165" s="2" t="s">
        <v>12361</v>
      </c>
      <c r="C6165" s="2">
        <v>45</v>
      </c>
      <c r="D6165" s="2" t="s">
        <v>12</v>
      </c>
      <c r="E6165" s="2" t="s">
        <v>29</v>
      </c>
      <c r="F6165" s="2" t="s">
        <v>49</v>
      </c>
      <c r="G6165" s="2" t="s">
        <v>36</v>
      </c>
      <c r="H6165" s="7">
        <v>16822.29</v>
      </c>
      <c r="I6165" s="3">
        <v>45208</v>
      </c>
      <c r="J6165" s="3" t="str">
        <f>TEXT(NIgerian_Fintech[[#This Row],[TransactionDate]], "JJJJ")</f>
        <v>2023</v>
      </c>
      <c r="K6165" s="3" t="str">
        <f>TEXT(NIgerian_Fintech[[#This Row],[TransactionDate]], "MMMM")</f>
        <v>October</v>
      </c>
      <c r="L6165" s="3" t="str">
        <f>TEXT(NIgerian_Fintech[[#This Row],[TransactionDate]], "MM")</f>
        <v>10</v>
      </c>
      <c r="M6165" s="3" t="str">
        <f>TEXT(NIgerian_Fintech[[#This Row],[TransactionDate]], "tttt")</f>
        <v>Monday</v>
      </c>
      <c r="N6165" s="2" t="s">
        <v>16</v>
      </c>
    </row>
    <row r="6166" spans="1:14" ht="14.5" x14ac:dyDescent="0.35">
      <c r="A6166" s="2" t="s">
        <v>12362</v>
      </c>
      <c r="B6166" s="2" t="s">
        <v>12363</v>
      </c>
      <c r="C6166" s="2">
        <v>18</v>
      </c>
      <c r="D6166" s="2" t="s">
        <v>12</v>
      </c>
      <c r="E6166" s="2" t="s">
        <v>29</v>
      </c>
      <c r="F6166" s="2" t="s">
        <v>49</v>
      </c>
      <c r="G6166" s="2" t="s">
        <v>30</v>
      </c>
      <c r="H6166" s="7">
        <v>2209.9699999999998</v>
      </c>
      <c r="I6166" s="3">
        <v>45583</v>
      </c>
      <c r="J6166" s="3" t="str">
        <f>TEXT(NIgerian_Fintech[[#This Row],[TransactionDate]], "JJJJ")</f>
        <v>2024</v>
      </c>
      <c r="K6166" s="3" t="str">
        <f>TEXT(NIgerian_Fintech[[#This Row],[TransactionDate]], "MMMM")</f>
        <v>October</v>
      </c>
      <c r="L6166" s="3" t="str">
        <f>TEXT(NIgerian_Fintech[[#This Row],[TransactionDate]], "MM")</f>
        <v>10</v>
      </c>
      <c r="M6166" s="3" t="str">
        <f>TEXT(NIgerian_Fintech[[#This Row],[TransactionDate]], "tttt")</f>
        <v>Friday</v>
      </c>
      <c r="N6166" s="2" t="s">
        <v>16</v>
      </c>
    </row>
    <row r="6167" spans="1:14" ht="14.5" x14ac:dyDescent="0.35">
      <c r="A6167" s="2" t="s">
        <v>12364</v>
      </c>
      <c r="B6167" s="2" t="s">
        <v>12365</v>
      </c>
      <c r="C6167" s="2">
        <v>52</v>
      </c>
      <c r="D6167" s="2" t="s">
        <v>39</v>
      </c>
      <c r="E6167" s="2" t="s">
        <v>29</v>
      </c>
      <c r="F6167" s="2" t="s">
        <v>35</v>
      </c>
      <c r="G6167" s="2" t="s">
        <v>20</v>
      </c>
      <c r="H6167" s="7">
        <v>5135.7299999999996</v>
      </c>
      <c r="I6167" s="3">
        <v>45554</v>
      </c>
      <c r="J6167" s="3" t="str">
        <f>TEXT(NIgerian_Fintech[[#This Row],[TransactionDate]], "JJJJ")</f>
        <v>2024</v>
      </c>
      <c r="K6167" s="3" t="str">
        <f>TEXT(NIgerian_Fintech[[#This Row],[TransactionDate]], "MMMM")</f>
        <v>September</v>
      </c>
      <c r="L6167" s="3" t="str">
        <f>TEXT(NIgerian_Fintech[[#This Row],[TransactionDate]], "MM")</f>
        <v>09</v>
      </c>
      <c r="M6167" s="3" t="str">
        <f>TEXT(NIgerian_Fintech[[#This Row],[TransactionDate]], "tttt")</f>
        <v>Thursday</v>
      </c>
      <c r="N6167" s="2" t="s">
        <v>16</v>
      </c>
    </row>
    <row r="6168" spans="1:14" ht="14.5" x14ac:dyDescent="0.35">
      <c r="A6168" s="2" t="s">
        <v>12366</v>
      </c>
      <c r="B6168" s="2" t="s">
        <v>12367</v>
      </c>
      <c r="C6168" s="2">
        <v>57</v>
      </c>
      <c r="D6168" s="2" t="s">
        <v>39</v>
      </c>
      <c r="E6168" s="2" t="s">
        <v>42</v>
      </c>
      <c r="F6168" s="2" t="s">
        <v>19</v>
      </c>
      <c r="G6168" s="2" t="s">
        <v>30</v>
      </c>
      <c r="H6168" s="7">
        <v>9786.8799999999992</v>
      </c>
      <c r="I6168" s="3">
        <v>45275</v>
      </c>
      <c r="J6168" s="3" t="str">
        <f>TEXT(NIgerian_Fintech[[#This Row],[TransactionDate]], "JJJJ")</f>
        <v>2023</v>
      </c>
      <c r="K6168" s="3" t="str">
        <f>TEXT(NIgerian_Fintech[[#This Row],[TransactionDate]], "MMMM")</f>
        <v>December</v>
      </c>
      <c r="L6168" s="3" t="str">
        <f>TEXT(NIgerian_Fintech[[#This Row],[TransactionDate]], "MM")</f>
        <v>12</v>
      </c>
      <c r="M6168" s="3" t="str">
        <f>TEXT(NIgerian_Fintech[[#This Row],[TransactionDate]], "tttt")</f>
        <v>Friday</v>
      </c>
      <c r="N6168" s="2" t="s">
        <v>16</v>
      </c>
    </row>
    <row r="6169" spans="1:14" ht="14.5" x14ac:dyDescent="0.35">
      <c r="A6169" s="2" t="s">
        <v>12368</v>
      </c>
      <c r="B6169" s="2" t="s">
        <v>12369</v>
      </c>
      <c r="C6169" s="2">
        <v>25</v>
      </c>
      <c r="D6169" s="2" t="s">
        <v>39</v>
      </c>
      <c r="E6169" s="2" t="s">
        <v>13</v>
      </c>
      <c r="F6169" s="2" t="s">
        <v>19</v>
      </c>
      <c r="G6169" s="2" t="s">
        <v>36</v>
      </c>
      <c r="H6169" s="7">
        <v>3796.26</v>
      </c>
      <c r="I6169" s="3">
        <v>44956</v>
      </c>
      <c r="J6169" s="3" t="str">
        <f>TEXT(NIgerian_Fintech[[#This Row],[TransactionDate]], "JJJJ")</f>
        <v>2023</v>
      </c>
      <c r="K6169" s="3" t="str">
        <f>TEXT(NIgerian_Fintech[[#This Row],[TransactionDate]], "MMMM")</f>
        <v>January</v>
      </c>
      <c r="L6169" s="3" t="str">
        <f>TEXT(NIgerian_Fintech[[#This Row],[TransactionDate]], "MM")</f>
        <v>01</v>
      </c>
      <c r="M6169" s="3" t="str">
        <f>TEXT(NIgerian_Fintech[[#This Row],[TransactionDate]], "tttt")</f>
        <v>Monday</v>
      </c>
      <c r="N6169" s="2" t="s">
        <v>16</v>
      </c>
    </row>
    <row r="6170" spans="1:14" ht="14.5" x14ac:dyDescent="0.35">
      <c r="A6170" s="2" t="s">
        <v>12370</v>
      </c>
      <c r="B6170" s="2" t="s">
        <v>12371</v>
      </c>
      <c r="C6170" s="2">
        <v>64</v>
      </c>
      <c r="D6170" s="2" t="s">
        <v>12</v>
      </c>
      <c r="E6170" s="2" t="s">
        <v>52</v>
      </c>
      <c r="F6170" s="2" t="s">
        <v>25</v>
      </c>
      <c r="G6170" s="2" t="s">
        <v>36</v>
      </c>
      <c r="H6170" s="7">
        <v>10738.1</v>
      </c>
      <c r="I6170" s="3">
        <v>45443</v>
      </c>
      <c r="J6170" s="3" t="str">
        <f>TEXT(NIgerian_Fintech[[#This Row],[TransactionDate]], "JJJJ")</f>
        <v>2024</v>
      </c>
      <c r="K6170" s="3" t="str">
        <f>TEXT(NIgerian_Fintech[[#This Row],[TransactionDate]], "MMMM")</f>
        <v>May</v>
      </c>
      <c r="L6170" s="3" t="str">
        <f>TEXT(NIgerian_Fintech[[#This Row],[TransactionDate]], "MM")</f>
        <v>05</v>
      </c>
      <c r="M6170" s="3" t="str">
        <f>TEXT(NIgerian_Fintech[[#This Row],[TransactionDate]], "tttt")</f>
        <v>Friday</v>
      </c>
      <c r="N6170" s="2" t="s">
        <v>69</v>
      </c>
    </row>
    <row r="6171" spans="1:14" ht="14.5" x14ac:dyDescent="0.35">
      <c r="A6171" s="2" t="s">
        <v>12372</v>
      </c>
      <c r="B6171" s="2" t="s">
        <v>12373</v>
      </c>
      <c r="C6171" s="2">
        <v>24</v>
      </c>
      <c r="D6171" s="2" t="s">
        <v>12</v>
      </c>
      <c r="E6171" s="2" t="s">
        <v>64</v>
      </c>
      <c r="F6171" s="2" t="s">
        <v>19</v>
      </c>
      <c r="G6171" s="2" t="s">
        <v>20</v>
      </c>
      <c r="H6171" s="7">
        <v>4760.71</v>
      </c>
      <c r="I6171" s="3">
        <v>45300</v>
      </c>
      <c r="J6171" s="3" t="str">
        <f>TEXT(NIgerian_Fintech[[#This Row],[TransactionDate]], "JJJJ")</f>
        <v>2024</v>
      </c>
      <c r="K6171" s="3" t="str">
        <f>TEXT(NIgerian_Fintech[[#This Row],[TransactionDate]], "MMMM")</f>
        <v>January</v>
      </c>
      <c r="L6171" s="3" t="str">
        <f>TEXT(NIgerian_Fintech[[#This Row],[TransactionDate]], "MM")</f>
        <v>01</v>
      </c>
      <c r="M6171" s="3" t="str">
        <f>TEXT(NIgerian_Fintech[[#This Row],[TransactionDate]], "tttt")</f>
        <v>Tuesday</v>
      </c>
      <c r="N6171" s="2" t="s">
        <v>16</v>
      </c>
    </row>
    <row r="6172" spans="1:14" ht="14.5" x14ac:dyDescent="0.35">
      <c r="A6172" s="2" t="s">
        <v>12374</v>
      </c>
      <c r="B6172" s="2" t="s">
        <v>12375</v>
      </c>
      <c r="C6172" s="2">
        <v>28</v>
      </c>
      <c r="D6172" s="2" t="s">
        <v>12</v>
      </c>
      <c r="E6172" s="2" t="s">
        <v>42</v>
      </c>
      <c r="F6172" s="2" t="s">
        <v>25</v>
      </c>
      <c r="G6172" s="2" t="s">
        <v>30</v>
      </c>
      <c r="H6172" s="7">
        <v>4321.17</v>
      </c>
      <c r="I6172" s="3">
        <v>45544</v>
      </c>
      <c r="J6172" s="3" t="str">
        <f>TEXT(NIgerian_Fintech[[#This Row],[TransactionDate]], "JJJJ")</f>
        <v>2024</v>
      </c>
      <c r="K6172" s="3" t="str">
        <f>TEXT(NIgerian_Fintech[[#This Row],[TransactionDate]], "MMMM")</f>
        <v>September</v>
      </c>
      <c r="L6172" s="3" t="str">
        <f>TEXT(NIgerian_Fintech[[#This Row],[TransactionDate]], "MM")</f>
        <v>09</v>
      </c>
      <c r="M6172" s="3" t="str">
        <f>TEXT(NIgerian_Fintech[[#This Row],[TransactionDate]], "tttt")</f>
        <v>Monday</v>
      </c>
      <c r="N6172" s="2" t="s">
        <v>16</v>
      </c>
    </row>
    <row r="6173" spans="1:14" ht="14.5" x14ac:dyDescent="0.35">
      <c r="A6173" s="2" t="s">
        <v>12376</v>
      </c>
      <c r="B6173" s="2" t="s">
        <v>12377</v>
      </c>
      <c r="C6173" s="2">
        <v>56</v>
      </c>
      <c r="D6173" s="2" t="s">
        <v>12</v>
      </c>
      <c r="E6173" s="2" t="s">
        <v>29</v>
      </c>
      <c r="F6173" s="2" t="s">
        <v>55</v>
      </c>
      <c r="G6173" s="2" t="s">
        <v>36</v>
      </c>
      <c r="H6173" s="7">
        <v>1143.6600000000001</v>
      </c>
      <c r="I6173" s="3">
        <v>45050</v>
      </c>
      <c r="J6173" s="3" t="str">
        <f>TEXT(NIgerian_Fintech[[#This Row],[TransactionDate]], "JJJJ")</f>
        <v>2023</v>
      </c>
      <c r="K6173" s="3" t="str">
        <f>TEXT(NIgerian_Fintech[[#This Row],[TransactionDate]], "MMMM")</f>
        <v>May</v>
      </c>
      <c r="L6173" s="3" t="str">
        <f>TEXT(NIgerian_Fintech[[#This Row],[TransactionDate]], "MM")</f>
        <v>05</v>
      </c>
      <c r="M6173" s="3" t="str">
        <f>TEXT(NIgerian_Fintech[[#This Row],[TransactionDate]], "tttt")</f>
        <v>Thursday</v>
      </c>
      <c r="N6173" s="2" t="s">
        <v>16</v>
      </c>
    </row>
    <row r="6174" spans="1:14" ht="14.5" x14ac:dyDescent="0.35">
      <c r="A6174" s="2" t="s">
        <v>12378</v>
      </c>
      <c r="B6174" s="2" t="s">
        <v>12379</v>
      </c>
      <c r="C6174" s="2">
        <v>21</v>
      </c>
      <c r="D6174" s="2" t="s">
        <v>12</v>
      </c>
      <c r="E6174" s="2" t="s">
        <v>52</v>
      </c>
      <c r="F6174" s="2" t="s">
        <v>25</v>
      </c>
      <c r="G6174" s="2" t="s">
        <v>36</v>
      </c>
      <c r="H6174" s="7">
        <v>400.44</v>
      </c>
      <c r="I6174" s="3">
        <v>45372</v>
      </c>
      <c r="J6174" s="3" t="str">
        <f>TEXT(NIgerian_Fintech[[#This Row],[TransactionDate]], "JJJJ")</f>
        <v>2024</v>
      </c>
      <c r="K6174" s="3" t="str">
        <f>TEXT(NIgerian_Fintech[[#This Row],[TransactionDate]], "MMMM")</f>
        <v>March</v>
      </c>
      <c r="L6174" s="3" t="str">
        <f>TEXT(NIgerian_Fintech[[#This Row],[TransactionDate]], "MM")</f>
        <v>03</v>
      </c>
      <c r="M6174" s="3" t="str">
        <f>TEXT(NIgerian_Fintech[[#This Row],[TransactionDate]], "tttt")</f>
        <v>Thursday</v>
      </c>
      <c r="N6174" s="2" t="s">
        <v>16</v>
      </c>
    </row>
    <row r="6175" spans="1:14" ht="14.5" x14ac:dyDescent="0.35">
      <c r="A6175" s="2" t="s">
        <v>12380</v>
      </c>
      <c r="B6175" s="2" t="s">
        <v>12381</v>
      </c>
      <c r="C6175" s="2">
        <v>42</v>
      </c>
      <c r="D6175" s="2" t="s">
        <v>39</v>
      </c>
      <c r="E6175" s="2" t="s">
        <v>52</v>
      </c>
      <c r="F6175" s="2" t="s">
        <v>49</v>
      </c>
      <c r="G6175" s="2" t="s">
        <v>20</v>
      </c>
      <c r="H6175" s="7">
        <v>18034.71</v>
      </c>
      <c r="I6175" s="3">
        <v>45320</v>
      </c>
      <c r="J6175" s="3" t="str">
        <f>TEXT(NIgerian_Fintech[[#This Row],[TransactionDate]], "JJJJ")</f>
        <v>2024</v>
      </c>
      <c r="K6175" s="3" t="str">
        <f>TEXT(NIgerian_Fintech[[#This Row],[TransactionDate]], "MMMM")</f>
        <v>January</v>
      </c>
      <c r="L6175" s="3" t="str">
        <f>TEXT(NIgerian_Fintech[[#This Row],[TransactionDate]], "MM")</f>
        <v>01</v>
      </c>
      <c r="M6175" s="3" t="str">
        <f>TEXT(NIgerian_Fintech[[#This Row],[TransactionDate]], "tttt")</f>
        <v>Monday</v>
      </c>
      <c r="N6175" s="2" t="s">
        <v>16</v>
      </c>
    </row>
    <row r="6176" spans="1:14" ht="14.5" x14ac:dyDescent="0.35">
      <c r="A6176" s="2" t="s">
        <v>12382</v>
      </c>
      <c r="B6176" s="2" t="s">
        <v>12383</v>
      </c>
      <c r="C6176" s="2">
        <v>29</v>
      </c>
      <c r="D6176" s="2" t="s">
        <v>12</v>
      </c>
      <c r="E6176" s="2" t="s">
        <v>93</v>
      </c>
      <c r="F6176" s="2" t="s">
        <v>14</v>
      </c>
      <c r="G6176" s="2" t="s">
        <v>15</v>
      </c>
      <c r="H6176" s="7">
        <v>6724.52</v>
      </c>
      <c r="I6176" s="3">
        <v>45576</v>
      </c>
      <c r="J6176" s="3" t="str">
        <f>TEXT(NIgerian_Fintech[[#This Row],[TransactionDate]], "JJJJ")</f>
        <v>2024</v>
      </c>
      <c r="K6176" s="3" t="str">
        <f>TEXT(NIgerian_Fintech[[#This Row],[TransactionDate]], "MMMM")</f>
        <v>October</v>
      </c>
      <c r="L6176" s="3" t="str">
        <f>TEXT(NIgerian_Fintech[[#This Row],[TransactionDate]], "MM")</f>
        <v>10</v>
      </c>
      <c r="M6176" s="3" t="str">
        <f>TEXT(NIgerian_Fintech[[#This Row],[TransactionDate]], "tttt")</f>
        <v>Friday</v>
      </c>
      <c r="N6176" s="2" t="s">
        <v>16</v>
      </c>
    </row>
    <row r="6177" spans="1:14" ht="14.5" x14ac:dyDescent="0.35">
      <c r="A6177" s="2" t="s">
        <v>12384</v>
      </c>
      <c r="B6177" s="2" t="s">
        <v>12385</v>
      </c>
      <c r="C6177" s="2">
        <v>43</v>
      </c>
      <c r="D6177" s="2" t="s">
        <v>39</v>
      </c>
      <c r="E6177" s="2" t="s">
        <v>93</v>
      </c>
      <c r="F6177" s="2" t="s">
        <v>14</v>
      </c>
      <c r="G6177" s="2" t="s">
        <v>30</v>
      </c>
      <c r="H6177" s="7">
        <v>8275.32</v>
      </c>
      <c r="I6177" s="3">
        <v>45544</v>
      </c>
      <c r="J6177" s="3" t="str">
        <f>TEXT(NIgerian_Fintech[[#This Row],[TransactionDate]], "JJJJ")</f>
        <v>2024</v>
      </c>
      <c r="K6177" s="3" t="str">
        <f>TEXT(NIgerian_Fintech[[#This Row],[TransactionDate]], "MMMM")</f>
        <v>September</v>
      </c>
      <c r="L6177" s="3" t="str">
        <f>TEXT(NIgerian_Fintech[[#This Row],[TransactionDate]], "MM")</f>
        <v>09</v>
      </c>
      <c r="M6177" s="3" t="str">
        <f>TEXT(NIgerian_Fintech[[#This Row],[TransactionDate]], "tttt")</f>
        <v>Monday</v>
      </c>
      <c r="N6177" s="2" t="s">
        <v>16</v>
      </c>
    </row>
    <row r="6178" spans="1:14" ht="14.5" x14ac:dyDescent="0.35">
      <c r="A6178" s="2" t="s">
        <v>12386</v>
      </c>
      <c r="B6178" s="2" t="s">
        <v>12387</v>
      </c>
      <c r="C6178" s="2">
        <v>55</v>
      </c>
      <c r="D6178" s="2" t="s">
        <v>12</v>
      </c>
      <c r="E6178" s="2" t="s">
        <v>29</v>
      </c>
      <c r="F6178" s="2" t="s">
        <v>35</v>
      </c>
      <c r="G6178" s="2" t="s">
        <v>36</v>
      </c>
      <c r="H6178" s="7">
        <v>4655.67</v>
      </c>
      <c r="I6178" s="3">
        <v>45651</v>
      </c>
      <c r="J6178" s="3" t="str">
        <f>TEXT(NIgerian_Fintech[[#This Row],[TransactionDate]], "JJJJ")</f>
        <v>2024</v>
      </c>
      <c r="K6178" s="3" t="str">
        <f>TEXT(NIgerian_Fintech[[#This Row],[TransactionDate]], "MMMM")</f>
        <v>December</v>
      </c>
      <c r="L6178" s="3" t="str">
        <f>TEXT(NIgerian_Fintech[[#This Row],[TransactionDate]], "MM")</f>
        <v>12</v>
      </c>
      <c r="M6178" s="3" t="str">
        <f>TEXT(NIgerian_Fintech[[#This Row],[TransactionDate]], "tttt")</f>
        <v>Wednesday</v>
      </c>
      <c r="N6178" s="2" t="s">
        <v>21</v>
      </c>
    </row>
    <row r="6179" spans="1:14" ht="14.5" x14ac:dyDescent="0.35">
      <c r="A6179" s="2" t="s">
        <v>12388</v>
      </c>
      <c r="B6179" s="2" t="s">
        <v>12389</v>
      </c>
      <c r="C6179" s="2">
        <v>63</v>
      </c>
      <c r="D6179" s="2" t="s">
        <v>39</v>
      </c>
      <c r="E6179" s="2" t="s">
        <v>64</v>
      </c>
      <c r="F6179" s="2" t="s">
        <v>49</v>
      </c>
      <c r="G6179" s="2" t="s">
        <v>26</v>
      </c>
      <c r="H6179" s="7">
        <v>1470.42</v>
      </c>
      <c r="I6179" s="3">
        <v>44982</v>
      </c>
      <c r="J6179" s="3" t="str">
        <f>TEXT(NIgerian_Fintech[[#This Row],[TransactionDate]], "JJJJ")</f>
        <v>2023</v>
      </c>
      <c r="K6179" s="3" t="str">
        <f>TEXT(NIgerian_Fintech[[#This Row],[TransactionDate]], "MMMM")</f>
        <v>February</v>
      </c>
      <c r="L6179" s="3" t="str">
        <f>TEXT(NIgerian_Fintech[[#This Row],[TransactionDate]], "MM")</f>
        <v>02</v>
      </c>
      <c r="M6179" s="3" t="str">
        <f>TEXT(NIgerian_Fintech[[#This Row],[TransactionDate]], "tttt")</f>
        <v>Saturday</v>
      </c>
      <c r="N6179" s="2" t="s">
        <v>16</v>
      </c>
    </row>
    <row r="6180" spans="1:14" ht="14.5" x14ac:dyDescent="0.35">
      <c r="A6180" s="2" t="s">
        <v>12390</v>
      </c>
      <c r="B6180" s="2" t="s">
        <v>12391</v>
      </c>
      <c r="C6180" s="2">
        <v>29</v>
      </c>
      <c r="D6180" s="2" t="s">
        <v>12</v>
      </c>
      <c r="E6180" s="2" t="s">
        <v>29</v>
      </c>
      <c r="F6180" s="2" t="s">
        <v>25</v>
      </c>
      <c r="G6180" s="2" t="s">
        <v>20</v>
      </c>
      <c r="H6180" s="7">
        <v>5970.59</v>
      </c>
      <c r="I6180" s="3">
        <v>45058</v>
      </c>
      <c r="J6180" s="3" t="str">
        <f>TEXT(NIgerian_Fintech[[#This Row],[TransactionDate]], "JJJJ")</f>
        <v>2023</v>
      </c>
      <c r="K6180" s="3" t="str">
        <f>TEXT(NIgerian_Fintech[[#This Row],[TransactionDate]], "MMMM")</f>
        <v>May</v>
      </c>
      <c r="L6180" s="3" t="str">
        <f>TEXT(NIgerian_Fintech[[#This Row],[TransactionDate]], "MM")</f>
        <v>05</v>
      </c>
      <c r="M6180" s="3" t="str">
        <f>TEXT(NIgerian_Fintech[[#This Row],[TransactionDate]], "tttt")</f>
        <v>Friday</v>
      </c>
      <c r="N6180" s="2" t="s">
        <v>16</v>
      </c>
    </row>
    <row r="6181" spans="1:14" ht="14.5" x14ac:dyDescent="0.35">
      <c r="A6181" s="2" t="s">
        <v>12392</v>
      </c>
      <c r="B6181" s="2" t="s">
        <v>12393</v>
      </c>
      <c r="C6181" s="2">
        <v>60</v>
      </c>
      <c r="D6181" s="2" t="s">
        <v>12</v>
      </c>
      <c r="E6181" s="2" t="s">
        <v>29</v>
      </c>
      <c r="F6181" s="2" t="s">
        <v>49</v>
      </c>
      <c r="G6181" s="2" t="s">
        <v>15</v>
      </c>
      <c r="H6181" s="7">
        <v>2600.11</v>
      </c>
      <c r="I6181" s="3">
        <v>45048</v>
      </c>
      <c r="J6181" s="3" t="str">
        <f>TEXT(NIgerian_Fintech[[#This Row],[TransactionDate]], "JJJJ")</f>
        <v>2023</v>
      </c>
      <c r="K6181" s="3" t="str">
        <f>TEXT(NIgerian_Fintech[[#This Row],[TransactionDate]], "MMMM")</f>
        <v>May</v>
      </c>
      <c r="L6181" s="3" t="str">
        <f>TEXT(NIgerian_Fintech[[#This Row],[TransactionDate]], "MM")</f>
        <v>05</v>
      </c>
      <c r="M6181" s="3" t="str">
        <f>TEXT(NIgerian_Fintech[[#This Row],[TransactionDate]], "tttt")</f>
        <v>Tuesday</v>
      </c>
      <c r="N6181" s="2" t="s">
        <v>16</v>
      </c>
    </row>
    <row r="6182" spans="1:14" ht="14.5" x14ac:dyDescent="0.35">
      <c r="A6182" s="2" t="s">
        <v>12394</v>
      </c>
      <c r="B6182" s="2" t="s">
        <v>12395</v>
      </c>
      <c r="C6182" s="2">
        <v>54</v>
      </c>
      <c r="D6182" s="2" t="s">
        <v>39</v>
      </c>
      <c r="E6182" s="2" t="s">
        <v>42</v>
      </c>
      <c r="F6182" s="2" t="s">
        <v>35</v>
      </c>
      <c r="G6182" s="2" t="s">
        <v>15</v>
      </c>
      <c r="H6182" s="7">
        <v>18182.04</v>
      </c>
      <c r="I6182" s="3">
        <v>45128</v>
      </c>
      <c r="J6182" s="3" t="str">
        <f>TEXT(NIgerian_Fintech[[#This Row],[TransactionDate]], "JJJJ")</f>
        <v>2023</v>
      </c>
      <c r="K6182" s="3" t="str">
        <f>TEXT(NIgerian_Fintech[[#This Row],[TransactionDate]], "MMMM")</f>
        <v>July</v>
      </c>
      <c r="L6182" s="3" t="str">
        <f>TEXT(NIgerian_Fintech[[#This Row],[TransactionDate]], "MM")</f>
        <v>07</v>
      </c>
      <c r="M6182" s="3" t="str">
        <f>TEXT(NIgerian_Fintech[[#This Row],[TransactionDate]], "tttt")</f>
        <v>Friday</v>
      </c>
      <c r="N6182" s="2" t="s">
        <v>16</v>
      </c>
    </row>
    <row r="6183" spans="1:14" ht="14.5" x14ac:dyDescent="0.35">
      <c r="A6183" s="2" t="s">
        <v>12396</v>
      </c>
      <c r="B6183" s="2" t="s">
        <v>12397</v>
      </c>
      <c r="C6183" s="2">
        <v>63</v>
      </c>
      <c r="D6183" s="2" t="s">
        <v>12</v>
      </c>
      <c r="E6183" s="2" t="s">
        <v>13</v>
      </c>
      <c r="F6183" s="2" t="s">
        <v>19</v>
      </c>
      <c r="G6183" s="2" t="s">
        <v>20</v>
      </c>
      <c r="H6183" s="7">
        <v>43266.7</v>
      </c>
      <c r="I6183" s="3">
        <v>45646</v>
      </c>
      <c r="J6183" s="3" t="str">
        <f>TEXT(NIgerian_Fintech[[#This Row],[TransactionDate]], "JJJJ")</f>
        <v>2024</v>
      </c>
      <c r="K6183" s="3" t="str">
        <f>TEXT(NIgerian_Fintech[[#This Row],[TransactionDate]], "MMMM")</f>
        <v>December</v>
      </c>
      <c r="L6183" s="3" t="str">
        <f>TEXT(NIgerian_Fintech[[#This Row],[TransactionDate]], "MM")</f>
        <v>12</v>
      </c>
      <c r="M6183" s="3" t="str">
        <f>TEXT(NIgerian_Fintech[[#This Row],[TransactionDate]], "tttt")</f>
        <v>Friday</v>
      </c>
      <c r="N6183" s="2" t="s">
        <v>16</v>
      </c>
    </row>
    <row r="6184" spans="1:14" ht="14.5" x14ac:dyDescent="0.35">
      <c r="A6184" s="2" t="s">
        <v>12398</v>
      </c>
      <c r="B6184" s="2" t="s">
        <v>12399</v>
      </c>
      <c r="C6184" s="2">
        <v>41</v>
      </c>
      <c r="D6184" s="2" t="s">
        <v>39</v>
      </c>
      <c r="E6184" s="2" t="s">
        <v>29</v>
      </c>
      <c r="F6184" s="2" t="s">
        <v>25</v>
      </c>
      <c r="G6184" s="2" t="s">
        <v>15</v>
      </c>
      <c r="H6184" s="7">
        <v>21990.92</v>
      </c>
      <c r="I6184" s="3">
        <v>45528</v>
      </c>
      <c r="J6184" s="3" t="str">
        <f>TEXT(NIgerian_Fintech[[#This Row],[TransactionDate]], "JJJJ")</f>
        <v>2024</v>
      </c>
      <c r="K6184" s="3" t="str">
        <f>TEXT(NIgerian_Fintech[[#This Row],[TransactionDate]], "MMMM")</f>
        <v>August</v>
      </c>
      <c r="L6184" s="3" t="str">
        <f>TEXT(NIgerian_Fintech[[#This Row],[TransactionDate]], "MM")</f>
        <v>08</v>
      </c>
      <c r="M6184" s="3" t="str">
        <f>TEXT(NIgerian_Fintech[[#This Row],[TransactionDate]], "tttt")</f>
        <v>Saturday</v>
      </c>
      <c r="N6184" s="2" t="s">
        <v>69</v>
      </c>
    </row>
    <row r="6185" spans="1:14" ht="14.5" x14ac:dyDescent="0.35">
      <c r="A6185" s="2" t="s">
        <v>12400</v>
      </c>
      <c r="B6185" s="2" t="s">
        <v>12401</v>
      </c>
      <c r="C6185" s="2">
        <v>33</v>
      </c>
      <c r="D6185" s="2" t="s">
        <v>12</v>
      </c>
      <c r="E6185" s="2" t="s">
        <v>64</v>
      </c>
      <c r="F6185" s="2" t="s">
        <v>49</v>
      </c>
      <c r="G6185" s="2" t="s">
        <v>36</v>
      </c>
      <c r="H6185" s="7">
        <v>7513.58</v>
      </c>
      <c r="I6185" s="3">
        <v>45628</v>
      </c>
      <c r="J6185" s="3" t="str">
        <f>TEXT(NIgerian_Fintech[[#This Row],[TransactionDate]], "JJJJ")</f>
        <v>2024</v>
      </c>
      <c r="K6185" s="3" t="str">
        <f>TEXT(NIgerian_Fintech[[#This Row],[TransactionDate]], "MMMM")</f>
        <v>December</v>
      </c>
      <c r="L6185" s="3" t="str">
        <f>TEXT(NIgerian_Fintech[[#This Row],[TransactionDate]], "MM")</f>
        <v>12</v>
      </c>
      <c r="M6185" s="3" t="str">
        <f>TEXT(NIgerian_Fintech[[#This Row],[TransactionDate]], "tttt")</f>
        <v>Monday</v>
      </c>
      <c r="N6185" s="2" t="s">
        <v>16</v>
      </c>
    </row>
    <row r="6186" spans="1:14" ht="14.5" x14ac:dyDescent="0.35">
      <c r="A6186" s="2" t="s">
        <v>12402</v>
      </c>
      <c r="B6186" s="2" t="s">
        <v>12403</v>
      </c>
      <c r="C6186" s="2">
        <v>30</v>
      </c>
      <c r="D6186" s="2" t="s">
        <v>12</v>
      </c>
      <c r="E6186" s="2" t="s">
        <v>52</v>
      </c>
      <c r="F6186" s="2" t="s">
        <v>19</v>
      </c>
      <c r="G6186" s="2" t="s">
        <v>15</v>
      </c>
      <c r="H6186" s="7">
        <v>9892.16</v>
      </c>
      <c r="I6186" s="3">
        <v>45191</v>
      </c>
      <c r="J6186" s="3" t="str">
        <f>TEXT(NIgerian_Fintech[[#This Row],[TransactionDate]], "JJJJ")</f>
        <v>2023</v>
      </c>
      <c r="K6186" s="3" t="str">
        <f>TEXT(NIgerian_Fintech[[#This Row],[TransactionDate]], "MMMM")</f>
        <v>September</v>
      </c>
      <c r="L6186" s="3" t="str">
        <f>TEXT(NIgerian_Fintech[[#This Row],[TransactionDate]], "MM")</f>
        <v>09</v>
      </c>
      <c r="M6186" s="3" t="str">
        <f>TEXT(NIgerian_Fintech[[#This Row],[TransactionDate]], "tttt")</f>
        <v>Friday</v>
      </c>
      <c r="N6186" s="2" t="s">
        <v>16</v>
      </c>
    </row>
    <row r="6187" spans="1:14" ht="14.5" x14ac:dyDescent="0.35">
      <c r="A6187" s="2" t="s">
        <v>12404</v>
      </c>
      <c r="B6187" s="2" t="s">
        <v>12405</v>
      </c>
      <c r="C6187" s="2">
        <v>42</v>
      </c>
      <c r="D6187" s="2" t="s">
        <v>39</v>
      </c>
      <c r="E6187" s="2" t="s">
        <v>52</v>
      </c>
      <c r="F6187" s="2" t="s">
        <v>35</v>
      </c>
      <c r="G6187" s="2" t="s">
        <v>30</v>
      </c>
      <c r="H6187" s="7">
        <v>29588.71</v>
      </c>
      <c r="I6187" s="3">
        <v>45484</v>
      </c>
      <c r="J6187" s="3" t="str">
        <f>TEXT(NIgerian_Fintech[[#This Row],[TransactionDate]], "JJJJ")</f>
        <v>2024</v>
      </c>
      <c r="K6187" s="3" t="str">
        <f>TEXT(NIgerian_Fintech[[#This Row],[TransactionDate]], "MMMM")</f>
        <v>July</v>
      </c>
      <c r="L6187" s="3" t="str">
        <f>TEXT(NIgerian_Fintech[[#This Row],[TransactionDate]], "MM")</f>
        <v>07</v>
      </c>
      <c r="M6187" s="3" t="str">
        <f>TEXT(NIgerian_Fintech[[#This Row],[TransactionDate]], "tttt")</f>
        <v>Thursday</v>
      </c>
      <c r="N6187" s="2" t="s">
        <v>16</v>
      </c>
    </row>
    <row r="6188" spans="1:14" ht="14.5" x14ac:dyDescent="0.35">
      <c r="A6188" s="2" t="s">
        <v>12406</v>
      </c>
      <c r="B6188" s="2" t="s">
        <v>12407</v>
      </c>
      <c r="C6188" s="2">
        <v>21</v>
      </c>
      <c r="D6188" s="2" t="s">
        <v>12</v>
      </c>
      <c r="E6188" s="2" t="s">
        <v>24</v>
      </c>
      <c r="F6188" s="2" t="s">
        <v>19</v>
      </c>
      <c r="G6188" s="2" t="s">
        <v>26</v>
      </c>
      <c r="H6188" s="7">
        <v>7736.68</v>
      </c>
      <c r="I6188" s="3">
        <v>44966</v>
      </c>
      <c r="J6188" s="3" t="str">
        <f>TEXT(NIgerian_Fintech[[#This Row],[TransactionDate]], "JJJJ")</f>
        <v>2023</v>
      </c>
      <c r="K6188" s="3" t="str">
        <f>TEXT(NIgerian_Fintech[[#This Row],[TransactionDate]], "MMMM")</f>
        <v>February</v>
      </c>
      <c r="L6188" s="3" t="str">
        <f>TEXT(NIgerian_Fintech[[#This Row],[TransactionDate]], "MM")</f>
        <v>02</v>
      </c>
      <c r="M6188" s="3" t="str">
        <f>TEXT(NIgerian_Fintech[[#This Row],[TransactionDate]], "tttt")</f>
        <v>Thursday</v>
      </c>
      <c r="N6188" s="2" t="s">
        <v>69</v>
      </c>
    </row>
    <row r="6189" spans="1:14" ht="14.5" x14ac:dyDescent="0.35">
      <c r="A6189" s="2" t="s">
        <v>12408</v>
      </c>
      <c r="B6189" s="2" t="s">
        <v>12409</v>
      </c>
      <c r="C6189" s="2">
        <v>28</v>
      </c>
      <c r="D6189" s="2" t="s">
        <v>39</v>
      </c>
      <c r="E6189" s="2" t="s">
        <v>74</v>
      </c>
      <c r="F6189" s="2" t="s">
        <v>25</v>
      </c>
      <c r="G6189" s="2" t="s">
        <v>36</v>
      </c>
      <c r="H6189" s="7">
        <v>10177.4</v>
      </c>
      <c r="I6189" s="3">
        <v>45505</v>
      </c>
      <c r="J6189" s="3" t="str">
        <f>TEXT(NIgerian_Fintech[[#This Row],[TransactionDate]], "JJJJ")</f>
        <v>2024</v>
      </c>
      <c r="K6189" s="3" t="str">
        <f>TEXT(NIgerian_Fintech[[#This Row],[TransactionDate]], "MMMM")</f>
        <v>August</v>
      </c>
      <c r="L6189" s="3" t="str">
        <f>TEXT(NIgerian_Fintech[[#This Row],[TransactionDate]], "MM")</f>
        <v>08</v>
      </c>
      <c r="M6189" s="3" t="str">
        <f>TEXT(NIgerian_Fintech[[#This Row],[TransactionDate]], "tttt")</f>
        <v>Thursday</v>
      </c>
      <c r="N6189" s="2" t="s">
        <v>16</v>
      </c>
    </row>
    <row r="6190" spans="1:14" ht="14.5" x14ac:dyDescent="0.35">
      <c r="A6190" s="2" t="s">
        <v>12410</v>
      </c>
      <c r="B6190" s="2" t="s">
        <v>12411</v>
      </c>
      <c r="C6190" s="2">
        <v>49</v>
      </c>
      <c r="D6190" s="2" t="s">
        <v>12</v>
      </c>
      <c r="E6190" s="2" t="s">
        <v>29</v>
      </c>
      <c r="F6190" s="2" t="s">
        <v>35</v>
      </c>
      <c r="G6190" s="2" t="s">
        <v>20</v>
      </c>
      <c r="H6190" s="7">
        <v>9921.7199999999993</v>
      </c>
      <c r="I6190" s="3">
        <v>45039</v>
      </c>
      <c r="J6190" s="3" t="str">
        <f>TEXT(NIgerian_Fintech[[#This Row],[TransactionDate]], "JJJJ")</f>
        <v>2023</v>
      </c>
      <c r="K6190" s="3" t="str">
        <f>TEXT(NIgerian_Fintech[[#This Row],[TransactionDate]], "MMMM")</f>
        <v>April</v>
      </c>
      <c r="L6190" s="3" t="str">
        <f>TEXT(NIgerian_Fintech[[#This Row],[TransactionDate]], "MM")</f>
        <v>04</v>
      </c>
      <c r="M6190" s="3" t="str">
        <f>TEXT(NIgerian_Fintech[[#This Row],[TransactionDate]], "tttt")</f>
        <v>Sunday</v>
      </c>
      <c r="N6190" s="2" t="s">
        <v>16</v>
      </c>
    </row>
    <row r="6191" spans="1:14" ht="14.5" x14ac:dyDescent="0.35">
      <c r="A6191" s="2" t="s">
        <v>12412</v>
      </c>
      <c r="B6191" s="2" t="s">
        <v>12413</v>
      </c>
      <c r="C6191" s="2">
        <v>24</v>
      </c>
      <c r="D6191" s="2" t="s">
        <v>12</v>
      </c>
      <c r="E6191" s="2" t="s">
        <v>24</v>
      </c>
      <c r="F6191" s="2" t="s">
        <v>35</v>
      </c>
      <c r="G6191" s="2" t="s">
        <v>26</v>
      </c>
      <c r="H6191" s="7">
        <v>12314.16</v>
      </c>
      <c r="I6191" s="3">
        <v>45265</v>
      </c>
      <c r="J6191" s="3" t="str">
        <f>TEXT(NIgerian_Fintech[[#This Row],[TransactionDate]], "JJJJ")</f>
        <v>2023</v>
      </c>
      <c r="K6191" s="3" t="str">
        <f>TEXT(NIgerian_Fintech[[#This Row],[TransactionDate]], "MMMM")</f>
        <v>December</v>
      </c>
      <c r="L6191" s="3" t="str">
        <f>TEXT(NIgerian_Fintech[[#This Row],[TransactionDate]], "MM")</f>
        <v>12</v>
      </c>
      <c r="M6191" s="3" t="str">
        <f>TEXT(NIgerian_Fintech[[#This Row],[TransactionDate]], "tttt")</f>
        <v>Tuesday</v>
      </c>
      <c r="N6191" s="2" t="s">
        <v>16</v>
      </c>
    </row>
    <row r="6192" spans="1:14" ht="14.5" x14ac:dyDescent="0.35">
      <c r="A6192" s="2" t="s">
        <v>12414</v>
      </c>
      <c r="B6192" s="2" t="s">
        <v>12415</v>
      </c>
      <c r="C6192" s="2">
        <v>63</v>
      </c>
      <c r="D6192" s="2" t="s">
        <v>12</v>
      </c>
      <c r="E6192" s="2" t="s">
        <v>24</v>
      </c>
      <c r="F6192" s="2" t="s">
        <v>35</v>
      </c>
      <c r="G6192" s="2" t="s">
        <v>36</v>
      </c>
      <c r="H6192" s="7">
        <v>10224.44</v>
      </c>
      <c r="I6192" s="3">
        <v>44988</v>
      </c>
      <c r="J6192" s="3" t="str">
        <f>TEXT(NIgerian_Fintech[[#This Row],[TransactionDate]], "JJJJ")</f>
        <v>2023</v>
      </c>
      <c r="K6192" s="3" t="str">
        <f>TEXT(NIgerian_Fintech[[#This Row],[TransactionDate]], "MMMM")</f>
        <v>March</v>
      </c>
      <c r="L6192" s="3" t="str">
        <f>TEXT(NIgerian_Fintech[[#This Row],[TransactionDate]], "MM")</f>
        <v>03</v>
      </c>
      <c r="M6192" s="3" t="str">
        <f>TEXT(NIgerian_Fintech[[#This Row],[TransactionDate]], "tttt")</f>
        <v>Friday</v>
      </c>
      <c r="N6192" s="2" t="s">
        <v>16</v>
      </c>
    </row>
    <row r="6193" spans="1:14" ht="14.5" x14ac:dyDescent="0.35">
      <c r="A6193" s="2" t="s">
        <v>12416</v>
      </c>
      <c r="B6193" s="2" t="s">
        <v>12417</v>
      </c>
      <c r="C6193" s="2">
        <v>28</v>
      </c>
      <c r="D6193" s="2" t="s">
        <v>12</v>
      </c>
      <c r="E6193" s="2" t="s">
        <v>42</v>
      </c>
      <c r="F6193" s="2" t="s">
        <v>55</v>
      </c>
      <c r="G6193" s="2" t="s">
        <v>26</v>
      </c>
      <c r="H6193" s="7">
        <v>11108.02</v>
      </c>
      <c r="I6193" s="3">
        <v>45153</v>
      </c>
      <c r="J6193" s="3" t="str">
        <f>TEXT(NIgerian_Fintech[[#This Row],[TransactionDate]], "JJJJ")</f>
        <v>2023</v>
      </c>
      <c r="K6193" s="3" t="str">
        <f>TEXT(NIgerian_Fintech[[#This Row],[TransactionDate]], "MMMM")</f>
        <v>August</v>
      </c>
      <c r="L6193" s="3" t="str">
        <f>TEXT(NIgerian_Fintech[[#This Row],[TransactionDate]], "MM")</f>
        <v>08</v>
      </c>
      <c r="M6193" s="3" t="str">
        <f>TEXT(NIgerian_Fintech[[#This Row],[TransactionDate]], "tttt")</f>
        <v>Tuesday</v>
      </c>
      <c r="N6193" s="2" t="s">
        <v>16</v>
      </c>
    </row>
    <row r="6194" spans="1:14" ht="14.5" x14ac:dyDescent="0.35">
      <c r="A6194" s="2" t="s">
        <v>12418</v>
      </c>
      <c r="B6194" s="2" t="s">
        <v>12419</v>
      </c>
      <c r="C6194" s="2">
        <v>45</v>
      </c>
      <c r="D6194" s="2" t="s">
        <v>12</v>
      </c>
      <c r="E6194" s="2" t="s">
        <v>74</v>
      </c>
      <c r="F6194" s="2" t="s">
        <v>35</v>
      </c>
      <c r="G6194" s="2" t="s">
        <v>15</v>
      </c>
      <c r="H6194" s="7">
        <v>12942.42</v>
      </c>
      <c r="I6194" s="3">
        <v>45100</v>
      </c>
      <c r="J6194" s="3" t="str">
        <f>TEXT(NIgerian_Fintech[[#This Row],[TransactionDate]], "JJJJ")</f>
        <v>2023</v>
      </c>
      <c r="K6194" s="3" t="str">
        <f>TEXT(NIgerian_Fintech[[#This Row],[TransactionDate]], "MMMM")</f>
        <v>June</v>
      </c>
      <c r="L6194" s="3" t="str">
        <f>TEXT(NIgerian_Fintech[[#This Row],[TransactionDate]], "MM")</f>
        <v>06</v>
      </c>
      <c r="M6194" s="3" t="str">
        <f>TEXT(NIgerian_Fintech[[#This Row],[TransactionDate]], "tttt")</f>
        <v>Friday</v>
      </c>
      <c r="N6194" s="2" t="s">
        <v>16</v>
      </c>
    </row>
    <row r="6195" spans="1:14" ht="14.5" x14ac:dyDescent="0.35">
      <c r="A6195" s="2" t="s">
        <v>12420</v>
      </c>
      <c r="B6195" s="2" t="s">
        <v>12421</v>
      </c>
      <c r="C6195" s="2">
        <v>58</v>
      </c>
      <c r="D6195" s="2" t="s">
        <v>12</v>
      </c>
      <c r="E6195" s="2" t="s">
        <v>93</v>
      </c>
      <c r="F6195" s="2" t="s">
        <v>55</v>
      </c>
      <c r="G6195" s="2" t="s">
        <v>20</v>
      </c>
      <c r="H6195" s="7">
        <v>16560.02</v>
      </c>
      <c r="I6195" s="3">
        <v>45060</v>
      </c>
      <c r="J6195" s="3" t="str">
        <f>TEXT(NIgerian_Fintech[[#This Row],[TransactionDate]], "JJJJ")</f>
        <v>2023</v>
      </c>
      <c r="K6195" s="3" t="str">
        <f>TEXT(NIgerian_Fintech[[#This Row],[TransactionDate]], "MMMM")</f>
        <v>May</v>
      </c>
      <c r="L6195" s="3" t="str">
        <f>TEXT(NIgerian_Fintech[[#This Row],[TransactionDate]], "MM")</f>
        <v>05</v>
      </c>
      <c r="M6195" s="3" t="str">
        <f>TEXT(NIgerian_Fintech[[#This Row],[TransactionDate]], "tttt")</f>
        <v>Sunday</v>
      </c>
      <c r="N6195" s="2" t="s">
        <v>16</v>
      </c>
    </row>
    <row r="6196" spans="1:14" ht="14.5" x14ac:dyDescent="0.35">
      <c r="A6196" s="2" t="s">
        <v>12422</v>
      </c>
      <c r="B6196" s="2" t="s">
        <v>12423</v>
      </c>
      <c r="C6196" s="2">
        <v>40</v>
      </c>
      <c r="D6196" s="2" t="s">
        <v>12</v>
      </c>
      <c r="E6196" s="2" t="s">
        <v>13</v>
      </c>
      <c r="F6196" s="2" t="s">
        <v>19</v>
      </c>
      <c r="G6196" s="2" t="s">
        <v>20</v>
      </c>
      <c r="H6196" s="7">
        <v>5159.3</v>
      </c>
      <c r="I6196" s="3">
        <v>45211</v>
      </c>
      <c r="J6196" s="3" t="str">
        <f>TEXT(NIgerian_Fintech[[#This Row],[TransactionDate]], "JJJJ")</f>
        <v>2023</v>
      </c>
      <c r="K6196" s="3" t="str">
        <f>TEXT(NIgerian_Fintech[[#This Row],[TransactionDate]], "MMMM")</f>
        <v>October</v>
      </c>
      <c r="L6196" s="3" t="str">
        <f>TEXT(NIgerian_Fintech[[#This Row],[TransactionDate]], "MM")</f>
        <v>10</v>
      </c>
      <c r="M6196" s="3" t="str">
        <f>TEXT(NIgerian_Fintech[[#This Row],[TransactionDate]], "tttt")</f>
        <v>Thursday</v>
      </c>
      <c r="N6196" s="2" t="s">
        <v>16</v>
      </c>
    </row>
    <row r="6197" spans="1:14" ht="14.5" x14ac:dyDescent="0.35">
      <c r="A6197" s="2" t="s">
        <v>12424</v>
      </c>
      <c r="B6197" s="2" t="s">
        <v>12425</v>
      </c>
      <c r="C6197" s="2">
        <v>62</v>
      </c>
      <c r="D6197" s="2" t="s">
        <v>39</v>
      </c>
      <c r="E6197" s="2" t="s">
        <v>64</v>
      </c>
      <c r="F6197" s="2" t="s">
        <v>55</v>
      </c>
      <c r="G6197" s="2" t="s">
        <v>30</v>
      </c>
      <c r="H6197" s="7">
        <v>13697.68</v>
      </c>
      <c r="I6197" s="3">
        <v>45552</v>
      </c>
      <c r="J6197" s="3" t="str">
        <f>TEXT(NIgerian_Fintech[[#This Row],[TransactionDate]], "JJJJ")</f>
        <v>2024</v>
      </c>
      <c r="K6197" s="3" t="str">
        <f>TEXT(NIgerian_Fintech[[#This Row],[TransactionDate]], "MMMM")</f>
        <v>September</v>
      </c>
      <c r="L6197" s="3" t="str">
        <f>TEXT(NIgerian_Fintech[[#This Row],[TransactionDate]], "MM")</f>
        <v>09</v>
      </c>
      <c r="M6197" s="3" t="str">
        <f>TEXT(NIgerian_Fintech[[#This Row],[TransactionDate]], "tttt")</f>
        <v>Tuesday</v>
      </c>
      <c r="N6197" s="2" t="s">
        <v>16</v>
      </c>
    </row>
    <row r="6198" spans="1:14" ht="14.5" x14ac:dyDescent="0.35">
      <c r="A6198" s="2" t="s">
        <v>12426</v>
      </c>
      <c r="B6198" s="2" t="s">
        <v>12427</v>
      </c>
      <c r="C6198" s="2">
        <v>40</v>
      </c>
      <c r="D6198" s="2" t="s">
        <v>12</v>
      </c>
      <c r="E6198" s="2" t="s">
        <v>29</v>
      </c>
      <c r="F6198" s="2" t="s">
        <v>19</v>
      </c>
      <c r="G6198" s="2" t="s">
        <v>15</v>
      </c>
      <c r="H6198" s="7">
        <v>1055.8699999999999</v>
      </c>
      <c r="I6198" s="3">
        <v>45034</v>
      </c>
      <c r="J6198" s="3" t="str">
        <f>TEXT(NIgerian_Fintech[[#This Row],[TransactionDate]], "JJJJ")</f>
        <v>2023</v>
      </c>
      <c r="K6198" s="3" t="str">
        <f>TEXT(NIgerian_Fintech[[#This Row],[TransactionDate]], "MMMM")</f>
        <v>April</v>
      </c>
      <c r="L6198" s="3" t="str">
        <f>TEXT(NIgerian_Fintech[[#This Row],[TransactionDate]], "MM")</f>
        <v>04</v>
      </c>
      <c r="M6198" s="3" t="str">
        <f>TEXT(NIgerian_Fintech[[#This Row],[TransactionDate]], "tttt")</f>
        <v>Tuesday</v>
      </c>
      <c r="N6198" s="2" t="s">
        <v>16</v>
      </c>
    </row>
    <row r="6199" spans="1:14" ht="14.5" x14ac:dyDescent="0.35">
      <c r="A6199" s="2" t="s">
        <v>12428</v>
      </c>
      <c r="B6199" s="2" t="s">
        <v>12429</v>
      </c>
      <c r="C6199" s="2">
        <v>45</v>
      </c>
      <c r="D6199" s="2" t="s">
        <v>12</v>
      </c>
      <c r="E6199" s="2" t="s">
        <v>52</v>
      </c>
      <c r="F6199" s="2" t="s">
        <v>55</v>
      </c>
      <c r="G6199" s="2" t="s">
        <v>30</v>
      </c>
      <c r="H6199" s="7">
        <v>20889.919999999998</v>
      </c>
      <c r="I6199" s="3">
        <v>45069</v>
      </c>
      <c r="J6199" s="3" t="str">
        <f>TEXT(NIgerian_Fintech[[#This Row],[TransactionDate]], "JJJJ")</f>
        <v>2023</v>
      </c>
      <c r="K6199" s="3" t="str">
        <f>TEXT(NIgerian_Fintech[[#This Row],[TransactionDate]], "MMMM")</f>
        <v>May</v>
      </c>
      <c r="L6199" s="3" t="str">
        <f>TEXT(NIgerian_Fintech[[#This Row],[TransactionDate]], "MM")</f>
        <v>05</v>
      </c>
      <c r="M6199" s="3" t="str">
        <f>TEXT(NIgerian_Fintech[[#This Row],[TransactionDate]], "tttt")</f>
        <v>Tuesday</v>
      </c>
      <c r="N6199" s="2" t="s">
        <v>21</v>
      </c>
    </row>
    <row r="6200" spans="1:14" ht="14.5" x14ac:dyDescent="0.35">
      <c r="A6200" s="2" t="s">
        <v>12430</v>
      </c>
      <c r="B6200" s="2" t="s">
        <v>12431</v>
      </c>
      <c r="C6200" s="2">
        <v>60</v>
      </c>
      <c r="D6200" s="2" t="s">
        <v>12</v>
      </c>
      <c r="E6200" s="2" t="s">
        <v>42</v>
      </c>
      <c r="F6200" s="2" t="s">
        <v>19</v>
      </c>
      <c r="G6200" s="2" t="s">
        <v>30</v>
      </c>
      <c r="H6200" s="7">
        <v>3425.53</v>
      </c>
      <c r="I6200" s="3">
        <v>45495</v>
      </c>
      <c r="J6200" s="3" t="str">
        <f>TEXT(NIgerian_Fintech[[#This Row],[TransactionDate]], "JJJJ")</f>
        <v>2024</v>
      </c>
      <c r="K6200" s="3" t="str">
        <f>TEXT(NIgerian_Fintech[[#This Row],[TransactionDate]], "MMMM")</f>
        <v>July</v>
      </c>
      <c r="L6200" s="3" t="str">
        <f>TEXT(NIgerian_Fintech[[#This Row],[TransactionDate]], "MM")</f>
        <v>07</v>
      </c>
      <c r="M6200" s="3" t="str">
        <f>TEXT(NIgerian_Fintech[[#This Row],[TransactionDate]], "tttt")</f>
        <v>Monday</v>
      </c>
      <c r="N6200" s="2" t="s">
        <v>16</v>
      </c>
    </row>
    <row r="6201" spans="1:14" ht="14.5" x14ac:dyDescent="0.35">
      <c r="A6201" s="2" t="s">
        <v>12432</v>
      </c>
      <c r="B6201" s="2" t="s">
        <v>12433</v>
      </c>
      <c r="C6201" s="2">
        <v>64</v>
      </c>
      <c r="D6201" s="2" t="s">
        <v>39</v>
      </c>
      <c r="E6201" s="2" t="s">
        <v>52</v>
      </c>
      <c r="F6201" s="2" t="s">
        <v>19</v>
      </c>
      <c r="G6201" s="2" t="s">
        <v>15</v>
      </c>
      <c r="H6201" s="7">
        <v>5166.1000000000004</v>
      </c>
      <c r="I6201" s="3">
        <v>45220</v>
      </c>
      <c r="J6201" s="3" t="str">
        <f>TEXT(NIgerian_Fintech[[#This Row],[TransactionDate]], "JJJJ")</f>
        <v>2023</v>
      </c>
      <c r="K6201" s="3" t="str">
        <f>TEXT(NIgerian_Fintech[[#This Row],[TransactionDate]], "MMMM")</f>
        <v>October</v>
      </c>
      <c r="L6201" s="3" t="str">
        <f>TEXT(NIgerian_Fintech[[#This Row],[TransactionDate]], "MM")</f>
        <v>10</v>
      </c>
      <c r="M6201" s="3" t="str">
        <f>TEXT(NIgerian_Fintech[[#This Row],[TransactionDate]], "tttt")</f>
        <v>Saturday</v>
      </c>
      <c r="N6201" s="2" t="s">
        <v>16</v>
      </c>
    </row>
    <row r="6202" spans="1:14" ht="14.5" x14ac:dyDescent="0.35">
      <c r="A6202" s="2" t="s">
        <v>12434</v>
      </c>
      <c r="B6202" s="2" t="s">
        <v>12435</v>
      </c>
      <c r="C6202" s="2">
        <v>43</v>
      </c>
      <c r="D6202" s="2" t="s">
        <v>39</v>
      </c>
      <c r="E6202" s="2" t="s">
        <v>29</v>
      </c>
      <c r="F6202" s="2" t="s">
        <v>35</v>
      </c>
      <c r="G6202" s="2" t="s">
        <v>36</v>
      </c>
      <c r="H6202" s="7">
        <v>16276.55</v>
      </c>
      <c r="I6202" s="3">
        <v>45203</v>
      </c>
      <c r="J6202" s="3" t="str">
        <f>TEXT(NIgerian_Fintech[[#This Row],[TransactionDate]], "JJJJ")</f>
        <v>2023</v>
      </c>
      <c r="K6202" s="3" t="str">
        <f>TEXT(NIgerian_Fintech[[#This Row],[TransactionDate]], "MMMM")</f>
        <v>October</v>
      </c>
      <c r="L6202" s="3" t="str">
        <f>TEXT(NIgerian_Fintech[[#This Row],[TransactionDate]], "MM")</f>
        <v>10</v>
      </c>
      <c r="M6202" s="3" t="str">
        <f>TEXT(NIgerian_Fintech[[#This Row],[TransactionDate]], "tttt")</f>
        <v>Wednesday</v>
      </c>
      <c r="N6202" s="2" t="s">
        <v>16</v>
      </c>
    </row>
    <row r="6203" spans="1:14" ht="14.5" x14ac:dyDescent="0.35">
      <c r="A6203" s="2" t="s">
        <v>12436</v>
      </c>
      <c r="B6203" s="2" t="s">
        <v>12437</v>
      </c>
      <c r="C6203" s="2">
        <v>42</v>
      </c>
      <c r="D6203" s="2" t="s">
        <v>12</v>
      </c>
      <c r="E6203" s="2" t="s">
        <v>93</v>
      </c>
      <c r="F6203" s="2" t="s">
        <v>35</v>
      </c>
      <c r="G6203" s="2" t="s">
        <v>30</v>
      </c>
      <c r="H6203" s="7">
        <v>10133.17</v>
      </c>
      <c r="I6203" s="3">
        <v>45418</v>
      </c>
      <c r="J6203" s="3" t="str">
        <f>TEXT(NIgerian_Fintech[[#This Row],[TransactionDate]], "JJJJ")</f>
        <v>2024</v>
      </c>
      <c r="K6203" s="3" t="str">
        <f>TEXT(NIgerian_Fintech[[#This Row],[TransactionDate]], "MMMM")</f>
        <v>May</v>
      </c>
      <c r="L6203" s="3" t="str">
        <f>TEXT(NIgerian_Fintech[[#This Row],[TransactionDate]], "MM")</f>
        <v>05</v>
      </c>
      <c r="M6203" s="3" t="str">
        <f>TEXT(NIgerian_Fintech[[#This Row],[TransactionDate]], "tttt")</f>
        <v>Monday</v>
      </c>
      <c r="N6203" s="2" t="s">
        <v>16</v>
      </c>
    </row>
    <row r="6204" spans="1:14" ht="14.5" x14ac:dyDescent="0.35">
      <c r="A6204" s="2" t="s">
        <v>12438</v>
      </c>
      <c r="B6204" s="2" t="s">
        <v>12439</v>
      </c>
      <c r="C6204" s="2">
        <v>46</v>
      </c>
      <c r="D6204" s="2" t="s">
        <v>12</v>
      </c>
      <c r="E6204" s="2" t="s">
        <v>74</v>
      </c>
      <c r="F6204" s="2" t="s">
        <v>19</v>
      </c>
      <c r="G6204" s="2" t="s">
        <v>26</v>
      </c>
      <c r="H6204" s="7">
        <v>3690.77</v>
      </c>
      <c r="I6204" s="3">
        <v>45489</v>
      </c>
      <c r="J6204" s="3" t="str">
        <f>TEXT(NIgerian_Fintech[[#This Row],[TransactionDate]], "JJJJ")</f>
        <v>2024</v>
      </c>
      <c r="K6204" s="3" t="str">
        <f>TEXT(NIgerian_Fintech[[#This Row],[TransactionDate]], "MMMM")</f>
        <v>July</v>
      </c>
      <c r="L6204" s="3" t="str">
        <f>TEXT(NIgerian_Fintech[[#This Row],[TransactionDate]], "MM")</f>
        <v>07</v>
      </c>
      <c r="M6204" s="3" t="str">
        <f>TEXT(NIgerian_Fintech[[#This Row],[TransactionDate]], "tttt")</f>
        <v>Tuesday</v>
      </c>
      <c r="N6204" s="2" t="s">
        <v>16</v>
      </c>
    </row>
    <row r="6205" spans="1:14" ht="14.5" x14ac:dyDescent="0.35">
      <c r="A6205" s="2" t="s">
        <v>12440</v>
      </c>
      <c r="B6205" s="2" t="s">
        <v>12441</v>
      </c>
      <c r="C6205" s="2">
        <v>36</v>
      </c>
      <c r="D6205" s="2" t="s">
        <v>12</v>
      </c>
      <c r="E6205" s="2" t="s">
        <v>29</v>
      </c>
      <c r="F6205" s="2" t="s">
        <v>35</v>
      </c>
      <c r="G6205" s="2" t="s">
        <v>36</v>
      </c>
      <c r="H6205" s="7">
        <v>2554.0700000000002</v>
      </c>
      <c r="I6205" s="3">
        <v>45397</v>
      </c>
      <c r="J6205" s="3" t="str">
        <f>TEXT(NIgerian_Fintech[[#This Row],[TransactionDate]], "JJJJ")</f>
        <v>2024</v>
      </c>
      <c r="K6205" s="3" t="str">
        <f>TEXT(NIgerian_Fintech[[#This Row],[TransactionDate]], "MMMM")</f>
        <v>April</v>
      </c>
      <c r="L6205" s="3" t="str">
        <f>TEXT(NIgerian_Fintech[[#This Row],[TransactionDate]], "MM")</f>
        <v>04</v>
      </c>
      <c r="M6205" s="3" t="str">
        <f>TEXT(NIgerian_Fintech[[#This Row],[TransactionDate]], "tttt")</f>
        <v>Monday</v>
      </c>
      <c r="N6205" s="2" t="s">
        <v>16</v>
      </c>
    </row>
    <row r="6206" spans="1:14" ht="14.5" x14ac:dyDescent="0.35">
      <c r="A6206" s="2" t="s">
        <v>12442</v>
      </c>
      <c r="B6206" s="2" t="s">
        <v>12443</v>
      </c>
      <c r="C6206" s="2">
        <v>50</v>
      </c>
      <c r="D6206" s="2" t="s">
        <v>39</v>
      </c>
      <c r="E6206" s="2" t="s">
        <v>74</v>
      </c>
      <c r="F6206" s="2" t="s">
        <v>19</v>
      </c>
      <c r="G6206" s="2" t="s">
        <v>15</v>
      </c>
      <c r="H6206" s="7">
        <v>31633.1</v>
      </c>
      <c r="I6206" s="3">
        <v>45202</v>
      </c>
      <c r="J6206" s="3" t="str">
        <f>TEXT(NIgerian_Fintech[[#This Row],[TransactionDate]], "JJJJ")</f>
        <v>2023</v>
      </c>
      <c r="K6206" s="3" t="str">
        <f>TEXT(NIgerian_Fintech[[#This Row],[TransactionDate]], "MMMM")</f>
        <v>October</v>
      </c>
      <c r="L6206" s="3" t="str">
        <f>TEXT(NIgerian_Fintech[[#This Row],[TransactionDate]], "MM")</f>
        <v>10</v>
      </c>
      <c r="M6206" s="3" t="str">
        <f>TEXT(NIgerian_Fintech[[#This Row],[TransactionDate]], "tttt")</f>
        <v>Tuesday</v>
      </c>
      <c r="N6206" s="2" t="s">
        <v>16</v>
      </c>
    </row>
    <row r="6207" spans="1:14" ht="14.5" x14ac:dyDescent="0.35">
      <c r="A6207" s="2" t="s">
        <v>12444</v>
      </c>
      <c r="B6207" s="2" t="s">
        <v>12445</v>
      </c>
      <c r="C6207" s="2">
        <v>53</v>
      </c>
      <c r="D6207" s="2" t="s">
        <v>12</v>
      </c>
      <c r="E6207" s="2" t="s">
        <v>64</v>
      </c>
      <c r="F6207" s="2" t="s">
        <v>35</v>
      </c>
      <c r="G6207" s="2" t="s">
        <v>20</v>
      </c>
      <c r="H6207" s="7">
        <v>918.7</v>
      </c>
      <c r="I6207" s="3">
        <v>45160</v>
      </c>
      <c r="J6207" s="3" t="str">
        <f>TEXT(NIgerian_Fintech[[#This Row],[TransactionDate]], "JJJJ")</f>
        <v>2023</v>
      </c>
      <c r="K6207" s="3" t="str">
        <f>TEXT(NIgerian_Fintech[[#This Row],[TransactionDate]], "MMMM")</f>
        <v>August</v>
      </c>
      <c r="L6207" s="3" t="str">
        <f>TEXT(NIgerian_Fintech[[#This Row],[TransactionDate]], "MM")</f>
        <v>08</v>
      </c>
      <c r="M6207" s="3" t="str">
        <f>TEXT(NIgerian_Fintech[[#This Row],[TransactionDate]], "tttt")</f>
        <v>Tuesday</v>
      </c>
      <c r="N6207" s="2" t="s">
        <v>16</v>
      </c>
    </row>
    <row r="6208" spans="1:14" ht="14.5" x14ac:dyDescent="0.35">
      <c r="A6208" s="2" t="s">
        <v>12446</v>
      </c>
      <c r="B6208" s="2" t="s">
        <v>12447</v>
      </c>
      <c r="C6208" s="2">
        <v>31</v>
      </c>
      <c r="D6208" s="2" t="s">
        <v>39</v>
      </c>
      <c r="E6208" s="2" t="s">
        <v>42</v>
      </c>
      <c r="F6208" s="2" t="s">
        <v>14</v>
      </c>
      <c r="G6208" s="2" t="s">
        <v>36</v>
      </c>
      <c r="H6208" s="7">
        <v>43.45</v>
      </c>
      <c r="I6208" s="3">
        <v>45168</v>
      </c>
      <c r="J6208" s="3" t="str">
        <f>TEXT(NIgerian_Fintech[[#This Row],[TransactionDate]], "JJJJ")</f>
        <v>2023</v>
      </c>
      <c r="K6208" s="3" t="str">
        <f>TEXT(NIgerian_Fintech[[#This Row],[TransactionDate]], "MMMM")</f>
        <v>August</v>
      </c>
      <c r="L6208" s="3" t="str">
        <f>TEXT(NIgerian_Fintech[[#This Row],[TransactionDate]], "MM")</f>
        <v>08</v>
      </c>
      <c r="M6208" s="3" t="str">
        <f>TEXT(NIgerian_Fintech[[#This Row],[TransactionDate]], "tttt")</f>
        <v>Wednesday</v>
      </c>
      <c r="N6208" s="2" t="s">
        <v>16</v>
      </c>
    </row>
    <row r="6209" spans="1:14" ht="14.5" x14ac:dyDescent="0.35">
      <c r="A6209" s="2" t="s">
        <v>12448</v>
      </c>
      <c r="B6209" s="2" t="s">
        <v>12449</v>
      </c>
      <c r="C6209" s="2">
        <v>31</v>
      </c>
      <c r="D6209" s="2" t="s">
        <v>12</v>
      </c>
      <c r="E6209" s="2" t="s">
        <v>93</v>
      </c>
      <c r="F6209" s="2" t="s">
        <v>55</v>
      </c>
      <c r="G6209" s="2" t="s">
        <v>30</v>
      </c>
      <c r="H6209" s="7">
        <v>11175.96</v>
      </c>
      <c r="I6209" s="3">
        <v>45184</v>
      </c>
      <c r="J6209" s="3" t="str">
        <f>TEXT(NIgerian_Fintech[[#This Row],[TransactionDate]], "JJJJ")</f>
        <v>2023</v>
      </c>
      <c r="K6209" s="3" t="str">
        <f>TEXT(NIgerian_Fintech[[#This Row],[TransactionDate]], "MMMM")</f>
        <v>September</v>
      </c>
      <c r="L6209" s="3" t="str">
        <f>TEXT(NIgerian_Fintech[[#This Row],[TransactionDate]], "MM")</f>
        <v>09</v>
      </c>
      <c r="M6209" s="3" t="str">
        <f>TEXT(NIgerian_Fintech[[#This Row],[TransactionDate]], "tttt")</f>
        <v>Friday</v>
      </c>
      <c r="N6209" s="2" t="s">
        <v>69</v>
      </c>
    </row>
    <row r="6210" spans="1:14" ht="14.5" x14ac:dyDescent="0.35">
      <c r="A6210" s="2" t="s">
        <v>12450</v>
      </c>
      <c r="B6210" s="2" t="s">
        <v>12451</v>
      </c>
      <c r="C6210" s="2">
        <v>52</v>
      </c>
      <c r="D6210" s="2" t="s">
        <v>39</v>
      </c>
      <c r="E6210" s="2" t="s">
        <v>42</v>
      </c>
      <c r="F6210" s="2" t="s">
        <v>19</v>
      </c>
      <c r="G6210" s="2" t="s">
        <v>26</v>
      </c>
      <c r="H6210" s="7">
        <v>9531.48</v>
      </c>
      <c r="I6210" s="3">
        <v>44958</v>
      </c>
      <c r="J6210" s="3" t="str">
        <f>TEXT(NIgerian_Fintech[[#This Row],[TransactionDate]], "JJJJ")</f>
        <v>2023</v>
      </c>
      <c r="K6210" s="3" t="str">
        <f>TEXT(NIgerian_Fintech[[#This Row],[TransactionDate]], "MMMM")</f>
        <v>February</v>
      </c>
      <c r="L6210" s="3" t="str">
        <f>TEXT(NIgerian_Fintech[[#This Row],[TransactionDate]], "MM")</f>
        <v>02</v>
      </c>
      <c r="M6210" s="3" t="str">
        <f>TEXT(NIgerian_Fintech[[#This Row],[TransactionDate]], "tttt")</f>
        <v>Wednesday</v>
      </c>
      <c r="N6210" s="2" t="s">
        <v>69</v>
      </c>
    </row>
    <row r="6211" spans="1:14" ht="14.5" x14ac:dyDescent="0.35">
      <c r="A6211" s="2" t="s">
        <v>12452</v>
      </c>
      <c r="B6211" s="2" t="s">
        <v>12453</v>
      </c>
      <c r="C6211" s="2">
        <v>47</v>
      </c>
      <c r="D6211" s="2" t="s">
        <v>39</v>
      </c>
      <c r="E6211" s="2" t="s">
        <v>64</v>
      </c>
      <c r="F6211" s="2" t="s">
        <v>49</v>
      </c>
      <c r="G6211" s="2" t="s">
        <v>15</v>
      </c>
      <c r="H6211" s="7">
        <v>13379.38</v>
      </c>
      <c r="I6211" s="3">
        <v>45293</v>
      </c>
      <c r="J6211" s="3" t="str">
        <f>TEXT(NIgerian_Fintech[[#This Row],[TransactionDate]], "JJJJ")</f>
        <v>2024</v>
      </c>
      <c r="K6211" s="3" t="str">
        <f>TEXT(NIgerian_Fintech[[#This Row],[TransactionDate]], "MMMM")</f>
        <v>January</v>
      </c>
      <c r="L6211" s="3" t="str">
        <f>TEXT(NIgerian_Fintech[[#This Row],[TransactionDate]], "MM")</f>
        <v>01</v>
      </c>
      <c r="M6211" s="3" t="str">
        <f>TEXT(NIgerian_Fintech[[#This Row],[TransactionDate]], "tttt")</f>
        <v>Tuesday</v>
      </c>
      <c r="N6211" s="2" t="s">
        <v>16</v>
      </c>
    </row>
    <row r="6212" spans="1:14" ht="14.5" x14ac:dyDescent="0.35">
      <c r="A6212" s="2" t="s">
        <v>12454</v>
      </c>
      <c r="B6212" s="2" t="s">
        <v>12455</v>
      </c>
      <c r="C6212" s="2">
        <v>45</v>
      </c>
      <c r="D6212" s="2" t="s">
        <v>12</v>
      </c>
      <c r="E6212" s="2" t="s">
        <v>93</v>
      </c>
      <c r="F6212" s="2" t="s">
        <v>35</v>
      </c>
      <c r="G6212" s="2" t="s">
        <v>20</v>
      </c>
      <c r="H6212" s="7">
        <v>13154.03</v>
      </c>
      <c r="I6212" s="3">
        <v>45274</v>
      </c>
      <c r="J6212" s="3" t="str">
        <f>TEXT(NIgerian_Fintech[[#This Row],[TransactionDate]], "JJJJ")</f>
        <v>2023</v>
      </c>
      <c r="K6212" s="3" t="str">
        <f>TEXT(NIgerian_Fintech[[#This Row],[TransactionDate]], "MMMM")</f>
        <v>December</v>
      </c>
      <c r="L6212" s="3" t="str">
        <f>TEXT(NIgerian_Fintech[[#This Row],[TransactionDate]], "MM")</f>
        <v>12</v>
      </c>
      <c r="M6212" s="3" t="str">
        <f>TEXT(NIgerian_Fintech[[#This Row],[TransactionDate]], "tttt")</f>
        <v>Thursday</v>
      </c>
      <c r="N6212" s="2" t="s">
        <v>16</v>
      </c>
    </row>
    <row r="6213" spans="1:14" ht="14.5" x14ac:dyDescent="0.35">
      <c r="A6213" s="2" t="s">
        <v>12456</v>
      </c>
      <c r="B6213" s="2" t="s">
        <v>12457</v>
      </c>
      <c r="C6213" s="2">
        <v>34</v>
      </c>
      <c r="D6213" s="2" t="s">
        <v>12</v>
      </c>
      <c r="E6213" s="2" t="s">
        <v>24</v>
      </c>
      <c r="F6213" s="2" t="s">
        <v>35</v>
      </c>
      <c r="G6213" s="2" t="s">
        <v>26</v>
      </c>
      <c r="H6213" s="7">
        <v>19896.68</v>
      </c>
      <c r="I6213" s="3">
        <v>45058</v>
      </c>
      <c r="J6213" s="3" t="str">
        <f>TEXT(NIgerian_Fintech[[#This Row],[TransactionDate]], "JJJJ")</f>
        <v>2023</v>
      </c>
      <c r="K6213" s="3" t="str">
        <f>TEXT(NIgerian_Fintech[[#This Row],[TransactionDate]], "MMMM")</f>
        <v>May</v>
      </c>
      <c r="L6213" s="3" t="str">
        <f>TEXT(NIgerian_Fintech[[#This Row],[TransactionDate]], "MM")</f>
        <v>05</v>
      </c>
      <c r="M6213" s="3" t="str">
        <f>TEXT(NIgerian_Fintech[[#This Row],[TransactionDate]], "tttt")</f>
        <v>Friday</v>
      </c>
      <c r="N6213" s="2" t="s">
        <v>21</v>
      </c>
    </row>
    <row r="6214" spans="1:14" ht="14.5" x14ac:dyDescent="0.35">
      <c r="A6214" s="2" t="s">
        <v>12458</v>
      </c>
      <c r="B6214" s="2" t="s">
        <v>12459</v>
      </c>
      <c r="C6214" s="2">
        <v>20</v>
      </c>
      <c r="D6214" s="2" t="s">
        <v>12</v>
      </c>
      <c r="E6214" s="2" t="s">
        <v>93</v>
      </c>
      <c r="F6214" s="2" t="s">
        <v>25</v>
      </c>
      <c r="G6214" s="2" t="s">
        <v>20</v>
      </c>
      <c r="H6214" s="7">
        <v>25524.400000000001</v>
      </c>
      <c r="I6214" s="3">
        <v>45294</v>
      </c>
      <c r="J6214" s="3" t="str">
        <f>TEXT(NIgerian_Fintech[[#This Row],[TransactionDate]], "JJJJ")</f>
        <v>2024</v>
      </c>
      <c r="K6214" s="3" t="str">
        <f>TEXT(NIgerian_Fintech[[#This Row],[TransactionDate]], "MMMM")</f>
        <v>January</v>
      </c>
      <c r="L6214" s="3" t="str">
        <f>TEXT(NIgerian_Fintech[[#This Row],[TransactionDate]], "MM")</f>
        <v>01</v>
      </c>
      <c r="M6214" s="3" t="str">
        <f>TEXT(NIgerian_Fintech[[#This Row],[TransactionDate]], "tttt")</f>
        <v>Wednesday</v>
      </c>
      <c r="N6214" s="2" t="s">
        <v>21</v>
      </c>
    </row>
    <row r="6215" spans="1:14" ht="14.5" x14ac:dyDescent="0.35">
      <c r="A6215" s="2" t="s">
        <v>12460</v>
      </c>
      <c r="B6215" s="2" t="s">
        <v>12461</v>
      </c>
      <c r="C6215" s="2">
        <v>33</v>
      </c>
      <c r="D6215" s="2" t="s">
        <v>12</v>
      </c>
      <c r="E6215" s="2" t="s">
        <v>74</v>
      </c>
      <c r="F6215" s="2" t="s">
        <v>49</v>
      </c>
      <c r="G6215" s="2" t="s">
        <v>15</v>
      </c>
      <c r="H6215" s="7">
        <v>14917.64</v>
      </c>
      <c r="I6215" s="3">
        <v>45191</v>
      </c>
      <c r="J6215" s="3" t="str">
        <f>TEXT(NIgerian_Fintech[[#This Row],[TransactionDate]], "JJJJ")</f>
        <v>2023</v>
      </c>
      <c r="K6215" s="3" t="str">
        <f>TEXT(NIgerian_Fintech[[#This Row],[TransactionDate]], "MMMM")</f>
        <v>September</v>
      </c>
      <c r="L6215" s="3" t="str">
        <f>TEXT(NIgerian_Fintech[[#This Row],[TransactionDate]], "MM")</f>
        <v>09</v>
      </c>
      <c r="M6215" s="3" t="str">
        <f>TEXT(NIgerian_Fintech[[#This Row],[TransactionDate]], "tttt")</f>
        <v>Friday</v>
      </c>
      <c r="N6215" s="2" t="s">
        <v>21</v>
      </c>
    </row>
    <row r="6216" spans="1:14" ht="14.5" x14ac:dyDescent="0.35">
      <c r="A6216" s="2" t="s">
        <v>12462</v>
      </c>
      <c r="B6216" s="2" t="s">
        <v>12463</v>
      </c>
      <c r="C6216" s="2">
        <v>63</v>
      </c>
      <c r="D6216" s="2" t="s">
        <v>12</v>
      </c>
      <c r="E6216" s="2" t="s">
        <v>74</v>
      </c>
      <c r="F6216" s="2" t="s">
        <v>49</v>
      </c>
      <c r="G6216" s="2" t="s">
        <v>36</v>
      </c>
      <c r="H6216" s="7">
        <v>2643.47</v>
      </c>
      <c r="I6216" s="3">
        <v>45141</v>
      </c>
      <c r="J6216" s="3" t="str">
        <f>TEXT(NIgerian_Fintech[[#This Row],[TransactionDate]], "JJJJ")</f>
        <v>2023</v>
      </c>
      <c r="K6216" s="3" t="str">
        <f>TEXT(NIgerian_Fintech[[#This Row],[TransactionDate]], "MMMM")</f>
        <v>August</v>
      </c>
      <c r="L6216" s="3" t="str">
        <f>TEXT(NIgerian_Fintech[[#This Row],[TransactionDate]], "MM")</f>
        <v>08</v>
      </c>
      <c r="M6216" s="3" t="str">
        <f>TEXT(NIgerian_Fintech[[#This Row],[TransactionDate]], "tttt")</f>
        <v>Thursday</v>
      </c>
      <c r="N6216" s="2" t="s">
        <v>16</v>
      </c>
    </row>
    <row r="6217" spans="1:14" ht="14.5" x14ac:dyDescent="0.35">
      <c r="A6217" s="2" t="s">
        <v>12464</v>
      </c>
      <c r="B6217" s="2" t="s">
        <v>12465</v>
      </c>
      <c r="C6217" s="2">
        <v>47</v>
      </c>
      <c r="D6217" s="2" t="s">
        <v>12</v>
      </c>
      <c r="E6217" s="2" t="s">
        <v>74</v>
      </c>
      <c r="F6217" s="2" t="s">
        <v>14</v>
      </c>
      <c r="G6217" s="2" t="s">
        <v>30</v>
      </c>
      <c r="H6217" s="7">
        <v>6226.82</v>
      </c>
      <c r="I6217" s="3">
        <v>45141</v>
      </c>
      <c r="J6217" s="3" t="str">
        <f>TEXT(NIgerian_Fintech[[#This Row],[TransactionDate]], "JJJJ")</f>
        <v>2023</v>
      </c>
      <c r="K6217" s="3" t="str">
        <f>TEXT(NIgerian_Fintech[[#This Row],[TransactionDate]], "MMMM")</f>
        <v>August</v>
      </c>
      <c r="L6217" s="3" t="str">
        <f>TEXT(NIgerian_Fintech[[#This Row],[TransactionDate]], "MM")</f>
        <v>08</v>
      </c>
      <c r="M6217" s="3" t="str">
        <f>TEXT(NIgerian_Fintech[[#This Row],[TransactionDate]], "tttt")</f>
        <v>Thursday</v>
      </c>
      <c r="N6217" s="2" t="s">
        <v>16</v>
      </c>
    </row>
    <row r="6218" spans="1:14" ht="14.5" x14ac:dyDescent="0.35">
      <c r="A6218" s="2" t="s">
        <v>12466</v>
      </c>
      <c r="B6218" s="2" t="s">
        <v>12467</v>
      </c>
      <c r="C6218" s="2">
        <v>46</v>
      </c>
      <c r="D6218" s="2" t="s">
        <v>12</v>
      </c>
      <c r="E6218" s="2" t="s">
        <v>52</v>
      </c>
      <c r="F6218" s="2" t="s">
        <v>55</v>
      </c>
      <c r="G6218" s="2" t="s">
        <v>15</v>
      </c>
      <c r="H6218" s="7">
        <v>10264.27</v>
      </c>
      <c r="I6218" s="3">
        <v>45208</v>
      </c>
      <c r="J6218" s="3" t="str">
        <f>TEXT(NIgerian_Fintech[[#This Row],[TransactionDate]], "JJJJ")</f>
        <v>2023</v>
      </c>
      <c r="K6218" s="3" t="str">
        <f>TEXT(NIgerian_Fintech[[#This Row],[TransactionDate]], "MMMM")</f>
        <v>October</v>
      </c>
      <c r="L6218" s="3" t="str">
        <f>TEXT(NIgerian_Fintech[[#This Row],[TransactionDate]], "MM")</f>
        <v>10</v>
      </c>
      <c r="M6218" s="3" t="str">
        <f>TEXT(NIgerian_Fintech[[#This Row],[TransactionDate]], "tttt")</f>
        <v>Monday</v>
      </c>
      <c r="N6218" s="2" t="s">
        <v>16</v>
      </c>
    </row>
    <row r="6219" spans="1:14" ht="14.5" x14ac:dyDescent="0.35">
      <c r="A6219" s="2" t="s">
        <v>12468</v>
      </c>
      <c r="B6219" s="2" t="s">
        <v>12469</v>
      </c>
      <c r="C6219" s="2">
        <v>62</v>
      </c>
      <c r="D6219" s="2" t="s">
        <v>39</v>
      </c>
      <c r="E6219" s="2" t="s">
        <v>24</v>
      </c>
      <c r="F6219" s="2" t="s">
        <v>14</v>
      </c>
      <c r="G6219" s="2" t="s">
        <v>26</v>
      </c>
      <c r="H6219" s="7">
        <v>7751.5</v>
      </c>
      <c r="I6219" s="3">
        <v>45456</v>
      </c>
      <c r="J6219" s="3" t="str">
        <f>TEXT(NIgerian_Fintech[[#This Row],[TransactionDate]], "JJJJ")</f>
        <v>2024</v>
      </c>
      <c r="K6219" s="3" t="str">
        <f>TEXT(NIgerian_Fintech[[#This Row],[TransactionDate]], "MMMM")</f>
        <v>June</v>
      </c>
      <c r="L6219" s="3" t="str">
        <f>TEXT(NIgerian_Fintech[[#This Row],[TransactionDate]], "MM")</f>
        <v>06</v>
      </c>
      <c r="M6219" s="3" t="str">
        <f>TEXT(NIgerian_Fintech[[#This Row],[TransactionDate]], "tttt")</f>
        <v>Thursday</v>
      </c>
      <c r="N6219" s="2" t="s">
        <v>21</v>
      </c>
    </row>
    <row r="6220" spans="1:14" ht="14.5" x14ac:dyDescent="0.35">
      <c r="A6220" s="2" t="s">
        <v>12470</v>
      </c>
      <c r="B6220" s="2" t="s">
        <v>12471</v>
      </c>
      <c r="C6220" s="2">
        <v>32</v>
      </c>
      <c r="D6220" s="2" t="s">
        <v>12</v>
      </c>
      <c r="E6220" s="2" t="s">
        <v>13</v>
      </c>
      <c r="F6220" s="2" t="s">
        <v>55</v>
      </c>
      <c r="G6220" s="2" t="s">
        <v>36</v>
      </c>
      <c r="H6220" s="7">
        <v>1730.42</v>
      </c>
      <c r="I6220" s="3">
        <v>44928</v>
      </c>
      <c r="J6220" s="3" t="str">
        <f>TEXT(NIgerian_Fintech[[#This Row],[TransactionDate]], "JJJJ")</f>
        <v>2023</v>
      </c>
      <c r="K6220" s="3" t="str">
        <f>TEXT(NIgerian_Fintech[[#This Row],[TransactionDate]], "MMMM")</f>
        <v>January</v>
      </c>
      <c r="L6220" s="3" t="str">
        <f>TEXT(NIgerian_Fintech[[#This Row],[TransactionDate]], "MM")</f>
        <v>01</v>
      </c>
      <c r="M6220" s="3" t="str">
        <f>TEXT(NIgerian_Fintech[[#This Row],[TransactionDate]], "tttt")</f>
        <v>Monday</v>
      </c>
      <c r="N6220" s="2" t="s">
        <v>21</v>
      </c>
    </row>
    <row r="6221" spans="1:14" ht="14.5" x14ac:dyDescent="0.35">
      <c r="A6221" s="2" t="s">
        <v>12472</v>
      </c>
      <c r="B6221" s="2" t="s">
        <v>12473</v>
      </c>
      <c r="C6221" s="2">
        <v>63</v>
      </c>
      <c r="D6221" s="2" t="s">
        <v>12</v>
      </c>
      <c r="E6221" s="2" t="s">
        <v>29</v>
      </c>
      <c r="F6221" s="2" t="s">
        <v>19</v>
      </c>
      <c r="G6221" s="2" t="s">
        <v>20</v>
      </c>
      <c r="H6221" s="7">
        <v>8898.27</v>
      </c>
      <c r="I6221" s="3">
        <v>45439</v>
      </c>
      <c r="J6221" s="3" t="str">
        <f>TEXT(NIgerian_Fintech[[#This Row],[TransactionDate]], "JJJJ")</f>
        <v>2024</v>
      </c>
      <c r="K6221" s="3" t="str">
        <f>TEXT(NIgerian_Fintech[[#This Row],[TransactionDate]], "MMMM")</f>
        <v>May</v>
      </c>
      <c r="L6221" s="3" t="str">
        <f>TEXT(NIgerian_Fintech[[#This Row],[TransactionDate]], "MM")</f>
        <v>05</v>
      </c>
      <c r="M6221" s="3" t="str">
        <f>TEXT(NIgerian_Fintech[[#This Row],[TransactionDate]], "tttt")</f>
        <v>Monday</v>
      </c>
      <c r="N6221" s="2" t="s">
        <v>16</v>
      </c>
    </row>
    <row r="6222" spans="1:14" ht="14.5" x14ac:dyDescent="0.35">
      <c r="A6222" s="2" t="s">
        <v>12474</v>
      </c>
      <c r="B6222" s="2" t="s">
        <v>12475</v>
      </c>
      <c r="C6222" s="2">
        <v>42</v>
      </c>
      <c r="D6222" s="2" t="s">
        <v>39</v>
      </c>
      <c r="E6222" s="2" t="s">
        <v>74</v>
      </c>
      <c r="F6222" s="2" t="s">
        <v>14</v>
      </c>
      <c r="G6222" s="2" t="s">
        <v>36</v>
      </c>
      <c r="H6222" s="7">
        <v>21762.05</v>
      </c>
      <c r="I6222" s="3">
        <v>45390</v>
      </c>
      <c r="J6222" s="3" t="str">
        <f>TEXT(NIgerian_Fintech[[#This Row],[TransactionDate]], "JJJJ")</f>
        <v>2024</v>
      </c>
      <c r="K6222" s="3" t="str">
        <f>TEXT(NIgerian_Fintech[[#This Row],[TransactionDate]], "MMMM")</f>
        <v>April</v>
      </c>
      <c r="L6222" s="3" t="str">
        <f>TEXT(NIgerian_Fintech[[#This Row],[TransactionDate]], "MM")</f>
        <v>04</v>
      </c>
      <c r="M6222" s="3" t="str">
        <f>TEXT(NIgerian_Fintech[[#This Row],[TransactionDate]], "tttt")</f>
        <v>Monday</v>
      </c>
      <c r="N6222" s="2" t="s">
        <v>16</v>
      </c>
    </row>
    <row r="6223" spans="1:14" ht="14.5" x14ac:dyDescent="0.35">
      <c r="A6223" s="2" t="s">
        <v>12476</v>
      </c>
      <c r="B6223" s="2" t="s">
        <v>12477</v>
      </c>
      <c r="C6223" s="2">
        <v>55</v>
      </c>
      <c r="D6223" s="2" t="s">
        <v>12</v>
      </c>
      <c r="E6223" s="2" t="s">
        <v>13</v>
      </c>
      <c r="F6223" s="2" t="s">
        <v>25</v>
      </c>
      <c r="G6223" s="2" t="s">
        <v>36</v>
      </c>
      <c r="H6223" s="7">
        <v>5421.74</v>
      </c>
      <c r="I6223" s="3">
        <v>45373</v>
      </c>
      <c r="J6223" s="3" t="str">
        <f>TEXT(NIgerian_Fintech[[#This Row],[TransactionDate]], "JJJJ")</f>
        <v>2024</v>
      </c>
      <c r="K6223" s="3" t="str">
        <f>TEXT(NIgerian_Fintech[[#This Row],[TransactionDate]], "MMMM")</f>
        <v>March</v>
      </c>
      <c r="L6223" s="3" t="str">
        <f>TEXT(NIgerian_Fintech[[#This Row],[TransactionDate]], "MM")</f>
        <v>03</v>
      </c>
      <c r="M6223" s="3" t="str">
        <f>TEXT(NIgerian_Fintech[[#This Row],[TransactionDate]], "tttt")</f>
        <v>Friday</v>
      </c>
      <c r="N6223" s="2" t="s">
        <v>16</v>
      </c>
    </row>
    <row r="6224" spans="1:14" ht="14.5" x14ac:dyDescent="0.35">
      <c r="A6224" s="2" t="s">
        <v>12478</v>
      </c>
      <c r="B6224" s="2" t="s">
        <v>12479</v>
      </c>
      <c r="C6224" s="2">
        <v>59</v>
      </c>
      <c r="D6224" s="2" t="s">
        <v>12</v>
      </c>
      <c r="E6224" s="2" t="s">
        <v>13</v>
      </c>
      <c r="F6224" s="2" t="s">
        <v>55</v>
      </c>
      <c r="G6224" s="2" t="s">
        <v>26</v>
      </c>
      <c r="H6224" s="7">
        <v>11054.34</v>
      </c>
      <c r="I6224" s="3">
        <v>45289</v>
      </c>
      <c r="J6224" s="3" t="str">
        <f>TEXT(NIgerian_Fintech[[#This Row],[TransactionDate]], "JJJJ")</f>
        <v>2023</v>
      </c>
      <c r="K6224" s="3" t="str">
        <f>TEXT(NIgerian_Fintech[[#This Row],[TransactionDate]], "MMMM")</f>
        <v>December</v>
      </c>
      <c r="L6224" s="3" t="str">
        <f>TEXT(NIgerian_Fintech[[#This Row],[TransactionDate]], "MM")</f>
        <v>12</v>
      </c>
      <c r="M6224" s="3" t="str">
        <f>TEXT(NIgerian_Fintech[[#This Row],[TransactionDate]], "tttt")</f>
        <v>Friday</v>
      </c>
      <c r="N6224" s="2" t="s">
        <v>16</v>
      </c>
    </row>
    <row r="6225" spans="1:14" ht="14.5" x14ac:dyDescent="0.35">
      <c r="A6225" s="2" t="s">
        <v>12480</v>
      </c>
      <c r="B6225" s="2" t="s">
        <v>12481</v>
      </c>
      <c r="C6225" s="2">
        <v>64</v>
      </c>
      <c r="D6225" s="2" t="s">
        <v>12</v>
      </c>
      <c r="E6225" s="2" t="s">
        <v>42</v>
      </c>
      <c r="F6225" s="2" t="s">
        <v>14</v>
      </c>
      <c r="G6225" s="2" t="s">
        <v>30</v>
      </c>
      <c r="H6225" s="7">
        <v>9569.42</v>
      </c>
      <c r="I6225" s="3">
        <v>45142</v>
      </c>
      <c r="J6225" s="3" t="str">
        <f>TEXT(NIgerian_Fintech[[#This Row],[TransactionDate]], "JJJJ")</f>
        <v>2023</v>
      </c>
      <c r="K6225" s="3" t="str">
        <f>TEXT(NIgerian_Fintech[[#This Row],[TransactionDate]], "MMMM")</f>
        <v>August</v>
      </c>
      <c r="L6225" s="3" t="str">
        <f>TEXT(NIgerian_Fintech[[#This Row],[TransactionDate]], "MM")</f>
        <v>08</v>
      </c>
      <c r="M6225" s="3" t="str">
        <f>TEXT(NIgerian_Fintech[[#This Row],[TransactionDate]], "tttt")</f>
        <v>Friday</v>
      </c>
      <c r="N6225" s="2" t="s">
        <v>16</v>
      </c>
    </row>
    <row r="6226" spans="1:14" ht="14.5" x14ac:dyDescent="0.35">
      <c r="A6226" s="2" t="s">
        <v>12482</v>
      </c>
      <c r="B6226" s="2" t="s">
        <v>12483</v>
      </c>
      <c r="C6226" s="2">
        <v>55</v>
      </c>
      <c r="D6226" s="2" t="s">
        <v>12</v>
      </c>
      <c r="E6226" s="2" t="s">
        <v>64</v>
      </c>
      <c r="F6226" s="2" t="s">
        <v>25</v>
      </c>
      <c r="G6226" s="2" t="s">
        <v>36</v>
      </c>
      <c r="H6226" s="7">
        <v>4732.78</v>
      </c>
      <c r="I6226" s="3">
        <v>45090</v>
      </c>
      <c r="J6226" s="3" t="str">
        <f>TEXT(NIgerian_Fintech[[#This Row],[TransactionDate]], "JJJJ")</f>
        <v>2023</v>
      </c>
      <c r="K6226" s="3" t="str">
        <f>TEXT(NIgerian_Fintech[[#This Row],[TransactionDate]], "MMMM")</f>
        <v>June</v>
      </c>
      <c r="L6226" s="3" t="str">
        <f>TEXT(NIgerian_Fintech[[#This Row],[TransactionDate]], "MM")</f>
        <v>06</v>
      </c>
      <c r="M6226" s="3" t="str">
        <f>TEXT(NIgerian_Fintech[[#This Row],[TransactionDate]], "tttt")</f>
        <v>Tuesday</v>
      </c>
      <c r="N6226" s="2" t="s">
        <v>16</v>
      </c>
    </row>
    <row r="6227" spans="1:14" ht="14.5" x14ac:dyDescent="0.35">
      <c r="A6227" s="2" t="s">
        <v>12484</v>
      </c>
      <c r="B6227" s="2" t="s">
        <v>12485</v>
      </c>
      <c r="C6227" s="2">
        <v>40</v>
      </c>
      <c r="D6227" s="2" t="s">
        <v>39</v>
      </c>
      <c r="E6227" s="2" t="s">
        <v>52</v>
      </c>
      <c r="F6227" s="2" t="s">
        <v>49</v>
      </c>
      <c r="G6227" s="2" t="s">
        <v>36</v>
      </c>
      <c r="H6227" s="7">
        <v>8330.33</v>
      </c>
      <c r="I6227" s="3">
        <v>45629</v>
      </c>
      <c r="J6227" s="3" t="str">
        <f>TEXT(NIgerian_Fintech[[#This Row],[TransactionDate]], "JJJJ")</f>
        <v>2024</v>
      </c>
      <c r="K6227" s="3" t="str">
        <f>TEXT(NIgerian_Fintech[[#This Row],[TransactionDate]], "MMMM")</f>
        <v>December</v>
      </c>
      <c r="L6227" s="3" t="str">
        <f>TEXT(NIgerian_Fintech[[#This Row],[TransactionDate]], "MM")</f>
        <v>12</v>
      </c>
      <c r="M6227" s="3" t="str">
        <f>TEXT(NIgerian_Fintech[[#This Row],[TransactionDate]], "tttt")</f>
        <v>Tuesday</v>
      </c>
      <c r="N6227" s="2" t="s">
        <v>16</v>
      </c>
    </row>
    <row r="6228" spans="1:14" ht="14.5" x14ac:dyDescent="0.35">
      <c r="A6228" s="2" t="s">
        <v>12486</v>
      </c>
      <c r="B6228" s="2" t="s">
        <v>12487</v>
      </c>
      <c r="C6228" s="2">
        <v>42</v>
      </c>
      <c r="D6228" s="2" t="s">
        <v>39</v>
      </c>
      <c r="E6228" s="2" t="s">
        <v>13</v>
      </c>
      <c r="F6228" s="2" t="s">
        <v>35</v>
      </c>
      <c r="G6228" s="2" t="s">
        <v>30</v>
      </c>
      <c r="H6228" s="7">
        <v>2359.91</v>
      </c>
      <c r="I6228" s="3">
        <v>45513</v>
      </c>
      <c r="J6228" s="3" t="str">
        <f>TEXT(NIgerian_Fintech[[#This Row],[TransactionDate]], "JJJJ")</f>
        <v>2024</v>
      </c>
      <c r="K6228" s="3" t="str">
        <f>TEXT(NIgerian_Fintech[[#This Row],[TransactionDate]], "MMMM")</f>
        <v>August</v>
      </c>
      <c r="L6228" s="3" t="str">
        <f>TEXT(NIgerian_Fintech[[#This Row],[TransactionDate]], "MM")</f>
        <v>08</v>
      </c>
      <c r="M6228" s="3" t="str">
        <f>TEXT(NIgerian_Fintech[[#This Row],[TransactionDate]], "tttt")</f>
        <v>Friday</v>
      </c>
      <c r="N6228" s="2" t="s">
        <v>16</v>
      </c>
    </row>
    <row r="6229" spans="1:14" ht="14.5" x14ac:dyDescent="0.35">
      <c r="A6229" s="2" t="s">
        <v>12488</v>
      </c>
      <c r="B6229" s="2" t="s">
        <v>12489</v>
      </c>
      <c r="C6229" s="2">
        <v>59</v>
      </c>
      <c r="D6229" s="2" t="s">
        <v>12</v>
      </c>
      <c r="E6229" s="2" t="s">
        <v>29</v>
      </c>
      <c r="F6229" s="2" t="s">
        <v>19</v>
      </c>
      <c r="G6229" s="2" t="s">
        <v>30</v>
      </c>
      <c r="H6229" s="7">
        <v>7898.94</v>
      </c>
      <c r="I6229" s="3">
        <v>45464</v>
      </c>
      <c r="J6229" s="3" t="str">
        <f>TEXT(NIgerian_Fintech[[#This Row],[TransactionDate]], "JJJJ")</f>
        <v>2024</v>
      </c>
      <c r="K6229" s="3" t="str">
        <f>TEXT(NIgerian_Fintech[[#This Row],[TransactionDate]], "MMMM")</f>
        <v>June</v>
      </c>
      <c r="L6229" s="3" t="str">
        <f>TEXT(NIgerian_Fintech[[#This Row],[TransactionDate]], "MM")</f>
        <v>06</v>
      </c>
      <c r="M6229" s="3" t="str">
        <f>TEXT(NIgerian_Fintech[[#This Row],[TransactionDate]], "tttt")</f>
        <v>Friday</v>
      </c>
      <c r="N6229" s="2" t="s">
        <v>16</v>
      </c>
    </row>
    <row r="6230" spans="1:14" ht="14.5" x14ac:dyDescent="0.35">
      <c r="A6230" s="2" t="s">
        <v>12490</v>
      </c>
      <c r="B6230" s="2" t="s">
        <v>12491</v>
      </c>
      <c r="C6230" s="2">
        <v>24</v>
      </c>
      <c r="D6230" s="2" t="s">
        <v>12</v>
      </c>
      <c r="E6230" s="2" t="s">
        <v>52</v>
      </c>
      <c r="F6230" s="2" t="s">
        <v>19</v>
      </c>
      <c r="G6230" s="2" t="s">
        <v>20</v>
      </c>
      <c r="H6230" s="7">
        <v>16036.03</v>
      </c>
      <c r="I6230" s="3">
        <v>45437</v>
      </c>
      <c r="J6230" s="3" t="str">
        <f>TEXT(NIgerian_Fintech[[#This Row],[TransactionDate]], "JJJJ")</f>
        <v>2024</v>
      </c>
      <c r="K6230" s="3" t="str">
        <f>TEXT(NIgerian_Fintech[[#This Row],[TransactionDate]], "MMMM")</f>
        <v>May</v>
      </c>
      <c r="L6230" s="3" t="str">
        <f>TEXT(NIgerian_Fintech[[#This Row],[TransactionDate]], "MM")</f>
        <v>05</v>
      </c>
      <c r="M6230" s="3" t="str">
        <f>TEXT(NIgerian_Fintech[[#This Row],[TransactionDate]], "tttt")</f>
        <v>Saturday</v>
      </c>
      <c r="N6230" s="2" t="s">
        <v>16</v>
      </c>
    </row>
    <row r="6231" spans="1:14" ht="14.5" x14ac:dyDescent="0.35">
      <c r="A6231" s="2" t="s">
        <v>12492</v>
      </c>
      <c r="B6231" s="2" t="s">
        <v>12493</v>
      </c>
      <c r="C6231" s="2">
        <v>39</v>
      </c>
      <c r="D6231" s="2" t="s">
        <v>39</v>
      </c>
      <c r="E6231" s="2" t="s">
        <v>42</v>
      </c>
      <c r="F6231" s="2" t="s">
        <v>49</v>
      </c>
      <c r="G6231" s="2" t="s">
        <v>20</v>
      </c>
      <c r="H6231" s="7">
        <v>14227.42</v>
      </c>
      <c r="I6231" s="3">
        <v>45147</v>
      </c>
      <c r="J6231" s="3" t="str">
        <f>TEXT(NIgerian_Fintech[[#This Row],[TransactionDate]], "JJJJ")</f>
        <v>2023</v>
      </c>
      <c r="K6231" s="3" t="str">
        <f>TEXT(NIgerian_Fintech[[#This Row],[TransactionDate]], "MMMM")</f>
        <v>August</v>
      </c>
      <c r="L6231" s="3" t="str">
        <f>TEXT(NIgerian_Fintech[[#This Row],[TransactionDate]], "MM")</f>
        <v>08</v>
      </c>
      <c r="M6231" s="3" t="str">
        <f>TEXT(NIgerian_Fintech[[#This Row],[TransactionDate]], "tttt")</f>
        <v>Wednesday</v>
      </c>
      <c r="N6231" s="2" t="s">
        <v>16</v>
      </c>
    </row>
    <row r="6232" spans="1:14" ht="14.5" x14ac:dyDescent="0.35">
      <c r="A6232" s="2" t="s">
        <v>12494</v>
      </c>
      <c r="B6232" s="2" t="s">
        <v>12495</v>
      </c>
      <c r="C6232" s="2">
        <v>34</v>
      </c>
      <c r="D6232" s="2" t="s">
        <v>12</v>
      </c>
      <c r="E6232" s="2" t="s">
        <v>74</v>
      </c>
      <c r="F6232" s="2" t="s">
        <v>14</v>
      </c>
      <c r="G6232" s="2" t="s">
        <v>30</v>
      </c>
      <c r="H6232" s="7">
        <v>4430.96</v>
      </c>
      <c r="I6232" s="3">
        <v>45481</v>
      </c>
      <c r="J6232" s="3" t="str">
        <f>TEXT(NIgerian_Fintech[[#This Row],[TransactionDate]], "JJJJ")</f>
        <v>2024</v>
      </c>
      <c r="K6232" s="3" t="str">
        <f>TEXT(NIgerian_Fintech[[#This Row],[TransactionDate]], "MMMM")</f>
        <v>July</v>
      </c>
      <c r="L6232" s="3" t="str">
        <f>TEXT(NIgerian_Fintech[[#This Row],[TransactionDate]], "MM")</f>
        <v>07</v>
      </c>
      <c r="M6232" s="3" t="str">
        <f>TEXT(NIgerian_Fintech[[#This Row],[TransactionDate]], "tttt")</f>
        <v>Monday</v>
      </c>
      <c r="N6232" s="2" t="s">
        <v>16</v>
      </c>
    </row>
    <row r="6233" spans="1:14" ht="14.5" x14ac:dyDescent="0.35">
      <c r="A6233" s="2" t="s">
        <v>12496</v>
      </c>
      <c r="B6233" s="2" t="s">
        <v>12497</v>
      </c>
      <c r="C6233" s="2">
        <v>35</v>
      </c>
      <c r="D6233" s="2" t="s">
        <v>39</v>
      </c>
      <c r="E6233" s="2" t="s">
        <v>93</v>
      </c>
      <c r="F6233" s="2" t="s">
        <v>35</v>
      </c>
      <c r="G6233" s="2" t="s">
        <v>15</v>
      </c>
      <c r="H6233" s="7">
        <v>1188.8</v>
      </c>
      <c r="I6233" s="3">
        <v>45560</v>
      </c>
      <c r="J6233" s="3" t="str">
        <f>TEXT(NIgerian_Fintech[[#This Row],[TransactionDate]], "JJJJ")</f>
        <v>2024</v>
      </c>
      <c r="K6233" s="3" t="str">
        <f>TEXT(NIgerian_Fintech[[#This Row],[TransactionDate]], "MMMM")</f>
        <v>September</v>
      </c>
      <c r="L6233" s="3" t="str">
        <f>TEXT(NIgerian_Fintech[[#This Row],[TransactionDate]], "MM")</f>
        <v>09</v>
      </c>
      <c r="M6233" s="3" t="str">
        <f>TEXT(NIgerian_Fintech[[#This Row],[TransactionDate]], "tttt")</f>
        <v>Wednesday</v>
      </c>
      <c r="N6233" s="2" t="s">
        <v>16</v>
      </c>
    </row>
    <row r="6234" spans="1:14" ht="14.5" x14ac:dyDescent="0.35">
      <c r="A6234" s="2" t="s">
        <v>12498</v>
      </c>
      <c r="B6234" s="2" t="s">
        <v>12499</v>
      </c>
      <c r="C6234" s="2">
        <v>58</v>
      </c>
      <c r="D6234" s="2" t="s">
        <v>39</v>
      </c>
      <c r="E6234" s="2" t="s">
        <v>13</v>
      </c>
      <c r="F6234" s="2" t="s">
        <v>49</v>
      </c>
      <c r="G6234" s="2" t="s">
        <v>30</v>
      </c>
      <c r="H6234" s="7">
        <v>16091.51</v>
      </c>
      <c r="I6234" s="3">
        <v>45567</v>
      </c>
      <c r="J6234" s="3" t="str">
        <f>TEXT(NIgerian_Fintech[[#This Row],[TransactionDate]], "JJJJ")</f>
        <v>2024</v>
      </c>
      <c r="K6234" s="3" t="str">
        <f>TEXT(NIgerian_Fintech[[#This Row],[TransactionDate]], "MMMM")</f>
        <v>October</v>
      </c>
      <c r="L6234" s="3" t="str">
        <f>TEXT(NIgerian_Fintech[[#This Row],[TransactionDate]], "MM")</f>
        <v>10</v>
      </c>
      <c r="M6234" s="3" t="str">
        <f>TEXT(NIgerian_Fintech[[#This Row],[TransactionDate]], "tttt")</f>
        <v>Wednesday</v>
      </c>
      <c r="N6234" s="2" t="s">
        <v>16</v>
      </c>
    </row>
    <row r="6235" spans="1:14" ht="14.5" x14ac:dyDescent="0.35">
      <c r="A6235" s="2" t="s">
        <v>12500</v>
      </c>
      <c r="B6235" s="2" t="s">
        <v>12501</v>
      </c>
      <c r="C6235" s="2">
        <v>27</v>
      </c>
      <c r="D6235" s="2" t="s">
        <v>39</v>
      </c>
      <c r="E6235" s="2" t="s">
        <v>64</v>
      </c>
      <c r="F6235" s="2" t="s">
        <v>25</v>
      </c>
      <c r="G6235" s="2" t="s">
        <v>20</v>
      </c>
      <c r="H6235" s="7">
        <v>3079.38</v>
      </c>
      <c r="I6235" s="3">
        <v>45209</v>
      </c>
      <c r="J6235" s="3" t="str">
        <f>TEXT(NIgerian_Fintech[[#This Row],[TransactionDate]], "JJJJ")</f>
        <v>2023</v>
      </c>
      <c r="K6235" s="3" t="str">
        <f>TEXT(NIgerian_Fintech[[#This Row],[TransactionDate]], "MMMM")</f>
        <v>October</v>
      </c>
      <c r="L6235" s="3" t="str">
        <f>TEXT(NIgerian_Fintech[[#This Row],[TransactionDate]], "MM")</f>
        <v>10</v>
      </c>
      <c r="M6235" s="3" t="str">
        <f>TEXT(NIgerian_Fintech[[#This Row],[TransactionDate]], "tttt")</f>
        <v>Tuesday</v>
      </c>
      <c r="N6235" s="2" t="s">
        <v>16</v>
      </c>
    </row>
    <row r="6236" spans="1:14" ht="14.5" x14ac:dyDescent="0.35">
      <c r="A6236" s="2" t="s">
        <v>12502</v>
      </c>
      <c r="B6236" s="2" t="s">
        <v>12503</v>
      </c>
      <c r="C6236" s="2">
        <v>27</v>
      </c>
      <c r="D6236" s="2" t="s">
        <v>12</v>
      </c>
      <c r="E6236" s="2" t="s">
        <v>93</v>
      </c>
      <c r="F6236" s="2" t="s">
        <v>35</v>
      </c>
      <c r="G6236" s="2" t="s">
        <v>26</v>
      </c>
      <c r="H6236" s="7">
        <v>545.02</v>
      </c>
      <c r="I6236" s="3">
        <v>44997</v>
      </c>
      <c r="J6236" s="3" t="str">
        <f>TEXT(NIgerian_Fintech[[#This Row],[TransactionDate]], "JJJJ")</f>
        <v>2023</v>
      </c>
      <c r="K6236" s="3" t="str">
        <f>TEXT(NIgerian_Fintech[[#This Row],[TransactionDate]], "MMMM")</f>
        <v>March</v>
      </c>
      <c r="L6236" s="3" t="str">
        <f>TEXT(NIgerian_Fintech[[#This Row],[TransactionDate]], "MM")</f>
        <v>03</v>
      </c>
      <c r="M6236" s="3" t="str">
        <f>TEXT(NIgerian_Fintech[[#This Row],[TransactionDate]], "tttt")</f>
        <v>Sunday</v>
      </c>
      <c r="N6236" s="2" t="s">
        <v>16</v>
      </c>
    </row>
    <row r="6237" spans="1:14" ht="14.5" x14ac:dyDescent="0.35">
      <c r="A6237" s="2" t="s">
        <v>12504</v>
      </c>
      <c r="B6237" s="2" t="s">
        <v>12505</v>
      </c>
      <c r="C6237" s="2">
        <v>24</v>
      </c>
      <c r="D6237" s="2" t="s">
        <v>12</v>
      </c>
      <c r="E6237" s="2" t="s">
        <v>42</v>
      </c>
      <c r="F6237" s="2" t="s">
        <v>55</v>
      </c>
      <c r="G6237" s="2" t="s">
        <v>26</v>
      </c>
      <c r="H6237" s="7">
        <v>5891.35</v>
      </c>
      <c r="I6237" s="3">
        <v>45300</v>
      </c>
      <c r="J6237" s="3" t="str">
        <f>TEXT(NIgerian_Fintech[[#This Row],[TransactionDate]], "JJJJ")</f>
        <v>2024</v>
      </c>
      <c r="K6237" s="3" t="str">
        <f>TEXT(NIgerian_Fintech[[#This Row],[TransactionDate]], "MMMM")</f>
        <v>January</v>
      </c>
      <c r="L6237" s="3" t="str">
        <f>TEXT(NIgerian_Fintech[[#This Row],[TransactionDate]], "MM")</f>
        <v>01</v>
      </c>
      <c r="M6237" s="3" t="str">
        <f>TEXT(NIgerian_Fintech[[#This Row],[TransactionDate]], "tttt")</f>
        <v>Tuesday</v>
      </c>
      <c r="N6237" s="2" t="s">
        <v>16</v>
      </c>
    </row>
    <row r="6238" spans="1:14" ht="14.5" x14ac:dyDescent="0.35">
      <c r="A6238" s="2" t="s">
        <v>12506</v>
      </c>
      <c r="B6238" s="2" t="s">
        <v>12507</v>
      </c>
      <c r="C6238" s="2">
        <v>55</v>
      </c>
      <c r="D6238" s="2" t="s">
        <v>12</v>
      </c>
      <c r="E6238" s="2" t="s">
        <v>52</v>
      </c>
      <c r="F6238" s="2" t="s">
        <v>14</v>
      </c>
      <c r="G6238" s="2" t="s">
        <v>36</v>
      </c>
      <c r="H6238" s="7">
        <v>13450.39</v>
      </c>
      <c r="I6238" s="3">
        <v>45185</v>
      </c>
      <c r="J6238" s="3" t="str">
        <f>TEXT(NIgerian_Fintech[[#This Row],[TransactionDate]], "JJJJ")</f>
        <v>2023</v>
      </c>
      <c r="K6238" s="3" t="str">
        <f>TEXT(NIgerian_Fintech[[#This Row],[TransactionDate]], "MMMM")</f>
        <v>September</v>
      </c>
      <c r="L6238" s="3" t="str">
        <f>TEXT(NIgerian_Fintech[[#This Row],[TransactionDate]], "MM")</f>
        <v>09</v>
      </c>
      <c r="M6238" s="3" t="str">
        <f>TEXT(NIgerian_Fintech[[#This Row],[TransactionDate]], "tttt")</f>
        <v>Saturday</v>
      </c>
      <c r="N6238" s="2" t="s">
        <v>16</v>
      </c>
    </row>
    <row r="6239" spans="1:14" ht="14.5" x14ac:dyDescent="0.35">
      <c r="A6239" s="2" t="s">
        <v>12508</v>
      </c>
      <c r="B6239" s="2" t="s">
        <v>12509</v>
      </c>
      <c r="C6239" s="2">
        <v>44</v>
      </c>
      <c r="D6239" s="2" t="s">
        <v>39</v>
      </c>
      <c r="E6239" s="2" t="s">
        <v>29</v>
      </c>
      <c r="F6239" s="2" t="s">
        <v>35</v>
      </c>
      <c r="G6239" s="2" t="s">
        <v>26</v>
      </c>
      <c r="H6239" s="7">
        <v>16528.330000000002</v>
      </c>
      <c r="I6239" s="3">
        <v>45371</v>
      </c>
      <c r="J6239" s="3" t="str">
        <f>TEXT(NIgerian_Fintech[[#This Row],[TransactionDate]], "JJJJ")</f>
        <v>2024</v>
      </c>
      <c r="K6239" s="3" t="str">
        <f>TEXT(NIgerian_Fintech[[#This Row],[TransactionDate]], "MMMM")</f>
        <v>March</v>
      </c>
      <c r="L6239" s="3" t="str">
        <f>TEXT(NIgerian_Fintech[[#This Row],[TransactionDate]], "MM")</f>
        <v>03</v>
      </c>
      <c r="M6239" s="3" t="str">
        <f>TEXT(NIgerian_Fintech[[#This Row],[TransactionDate]], "tttt")</f>
        <v>Wednesday</v>
      </c>
      <c r="N6239" s="2" t="s">
        <v>16</v>
      </c>
    </row>
    <row r="6240" spans="1:14" ht="14.5" x14ac:dyDescent="0.35">
      <c r="A6240" s="2" t="s">
        <v>12510</v>
      </c>
      <c r="B6240" s="2" t="s">
        <v>12511</v>
      </c>
      <c r="C6240" s="2">
        <v>50</v>
      </c>
      <c r="D6240" s="2" t="s">
        <v>12</v>
      </c>
      <c r="E6240" s="2" t="s">
        <v>24</v>
      </c>
      <c r="F6240" s="2" t="s">
        <v>55</v>
      </c>
      <c r="G6240" s="2" t="s">
        <v>20</v>
      </c>
      <c r="H6240" s="7">
        <v>40286.78</v>
      </c>
      <c r="I6240" s="3">
        <v>45127</v>
      </c>
      <c r="J6240" s="3" t="str">
        <f>TEXT(NIgerian_Fintech[[#This Row],[TransactionDate]], "JJJJ")</f>
        <v>2023</v>
      </c>
      <c r="K6240" s="3" t="str">
        <f>TEXT(NIgerian_Fintech[[#This Row],[TransactionDate]], "MMMM")</f>
        <v>July</v>
      </c>
      <c r="L6240" s="3" t="str">
        <f>TEXT(NIgerian_Fintech[[#This Row],[TransactionDate]], "MM")</f>
        <v>07</v>
      </c>
      <c r="M6240" s="3" t="str">
        <f>TEXT(NIgerian_Fintech[[#This Row],[TransactionDate]], "tttt")</f>
        <v>Thursday</v>
      </c>
      <c r="N6240" s="2" t="s">
        <v>16</v>
      </c>
    </row>
    <row r="6241" spans="1:14" ht="14.5" x14ac:dyDescent="0.35">
      <c r="A6241" s="2" t="s">
        <v>12512</v>
      </c>
      <c r="B6241" s="2" t="s">
        <v>12513</v>
      </c>
      <c r="C6241" s="2">
        <v>18</v>
      </c>
      <c r="D6241" s="2" t="s">
        <v>12</v>
      </c>
      <c r="E6241" s="2" t="s">
        <v>74</v>
      </c>
      <c r="F6241" s="2" t="s">
        <v>49</v>
      </c>
      <c r="G6241" s="2" t="s">
        <v>26</v>
      </c>
      <c r="H6241" s="7">
        <v>2099.9</v>
      </c>
      <c r="I6241" s="3">
        <v>45568</v>
      </c>
      <c r="J6241" s="3" t="str">
        <f>TEXT(NIgerian_Fintech[[#This Row],[TransactionDate]], "JJJJ")</f>
        <v>2024</v>
      </c>
      <c r="K6241" s="3" t="str">
        <f>TEXT(NIgerian_Fintech[[#This Row],[TransactionDate]], "MMMM")</f>
        <v>October</v>
      </c>
      <c r="L6241" s="3" t="str">
        <f>TEXT(NIgerian_Fintech[[#This Row],[TransactionDate]], "MM")</f>
        <v>10</v>
      </c>
      <c r="M6241" s="3" t="str">
        <f>TEXT(NIgerian_Fintech[[#This Row],[TransactionDate]], "tttt")</f>
        <v>Thursday</v>
      </c>
      <c r="N6241" s="2" t="s">
        <v>16</v>
      </c>
    </row>
    <row r="6242" spans="1:14" ht="14.5" x14ac:dyDescent="0.35">
      <c r="A6242" s="2" t="s">
        <v>12514</v>
      </c>
      <c r="B6242" s="2" t="s">
        <v>12515</v>
      </c>
      <c r="C6242" s="2">
        <v>61</v>
      </c>
      <c r="D6242" s="2" t="s">
        <v>39</v>
      </c>
      <c r="E6242" s="2" t="s">
        <v>52</v>
      </c>
      <c r="F6242" s="2" t="s">
        <v>19</v>
      </c>
      <c r="G6242" s="2" t="s">
        <v>15</v>
      </c>
      <c r="H6242" s="7">
        <v>3478.5</v>
      </c>
      <c r="I6242" s="3">
        <v>45306</v>
      </c>
      <c r="J6242" s="3" t="str">
        <f>TEXT(NIgerian_Fintech[[#This Row],[TransactionDate]], "JJJJ")</f>
        <v>2024</v>
      </c>
      <c r="K6242" s="3" t="str">
        <f>TEXT(NIgerian_Fintech[[#This Row],[TransactionDate]], "MMMM")</f>
        <v>January</v>
      </c>
      <c r="L6242" s="3" t="str">
        <f>TEXT(NIgerian_Fintech[[#This Row],[TransactionDate]], "MM")</f>
        <v>01</v>
      </c>
      <c r="M6242" s="3" t="str">
        <f>TEXT(NIgerian_Fintech[[#This Row],[TransactionDate]], "tttt")</f>
        <v>Monday</v>
      </c>
      <c r="N6242" s="2" t="s">
        <v>16</v>
      </c>
    </row>
    <row r="6243" spans="1:14" ht="14.5" x14ac:dyDescent="0.35">
      <c r="A6243" s="2" t="s">
        <v>12516</v>
      </c>
      <c r="B6243" s="2" t="s">
        <v>12517</v>
      </c>
      <c r="C6243" s="2">
        <v>51</v>
      </c>
      <c r="D6243" s="2" t="s">
        <v>12</v>
      </c>
      <c r="E6243" s="2" t="s">
        <v>64</v>
      </c>
      <c r="F6243" s="2" t="s">
        <v>35</v>
      </c>
      <c r="G6243" s="2" t="s">
        <v>30</v>
      </c>
      <c r="H6243" s="7">
        <v>9403.0300000000007</v>
      </c>
      <c r="I6243" s="3">
        <v>45519</v>
      </c>
      <c r="J6243" s="3" t="str">
        <f>TEXT(NIgerian_Fintech[[#This Row],[TransactionDate]], "JJJJ")</f>
        <v>2024</v>
      </c>
      <c r="K6243" s="3" t="str">
        <f>TEXT(NIgerian_Fintech[[#This Row],[TransactionDate]], "MMMM")</f>
        <v>August</v>
      </c>
      <c r="L6243" s="3" t="str">
        <f>TEXT(NIgerian_Fintech[[#This Row],[TransactionDate]], "MM")</f>
        <v>08</v>
      </c>
      <c r="M6243" s="3" t="str">
        <f>TEXT(NIgerian_Fintech[[#This Row],[TransactionDate]], "tttt")</f>
        <v>Thursday</v>
      </c>
      <c r="N6243" s="2" t="s">
        <v>16</v>
      </c>
    </row>
    <row r="6244" spans="1:14" ht="14.5" x14ac:dyDescent="0.35">
      <c r="A6244" s="2" t="s">
        <v>12518</v>
      </c>
      <c r="B6244" s="2" t="s">
        <v>12519</v>
      </c>
      <c r="C6244" s="2">
        <v>21</v>
      </c>
      <c r="D6244" s="2" t="s">
        <v>12</v>
      </c>
      <c r="E6244" s="2" t="s">
        <v>13</v>
      </c>
      <c r="F6244" s="2" t="s">
        <v>35</v>
      </c>
      <c r="G6244" s="2" t="s">
        <v>30</v>
      </c>
      <c r="H6244" s="7">
        <v>16678.28</v>
      </c>
      <c r="I6244" s="3">
        <v>45341</v>
      </c>
      <c r="J6244" s="3" t="str">
        <f>TEXT(NIgerian_Fintech[[#This Row],[TransactionDate]], "JJJJ")</f>
        <v>2024</v>
      </c>
      <c r="K6244" s="3" t="str">
        <f>TEXT(NIgerian_Fintech[[#This Row],[TransactionDate]], "MMMM")</f>
        <v>February</v>
      </c>
      <c r="L6244" s="3" t="str">
        <f>TEXT(NIgerian_Fintech[[#This Row],[TransactionDate]], "MM")</f>
        <v>02</v>
      </c>
      <c r="M6244" s="3" t="str">
        <f>TEXT(NIgerian_Fintech[[#This Row],[TransactionDate]], "tttt")</f>
        <v>Monday</v>
      </c>
      <c r="N6244" s="2" t="s">
        <v>16</v>
      </c>
    </row>
    <row r="6245" spans="1:14" ht="14.5" x14ac:dyDescent="0.35">
      <c r="A6245" s="2" t="s">
        <v>12520</v>
      </c>
      <c r="B6245" s="2" t="s">
        <v>12521</v>
      </c>
      <c r="C6245" s="2">
        <v>34</v>
      </c>
      <c r="D6245" s="2" t="s">
        <v>12</v>
      </c>
      <c r="E6245" s="2" t="s">
        <v>64</v>
      </c>
      <c r="F6245" s="2" t="s">
        <v>55</v>
      </c>
      <c r="G6245" s="2" t="s">
        <v>20</v>
      </c>
      <c r="H6245" s="7">
        <v>2666.71</v>
      </c>
      <c r="I6245" s="3">
        <v>44991</v>
      </c>
      <c r="J6245" s="3" t="str">
        <f>TEXT(NIgerian_Fintech[[#This Row],[TransactionDate]], "JJJJ")</f>
        <v>2023</v>
      </c>
      <c r="K6245" s="3" t="str">
        <f>TEXT(NIgerian_Fintech[[#This Row],[TransactionDate]], "MMMM")</f>
        <v>March</v>
      </c>
      <c r="L6245" s="3" t="str">
        <f>TEXT(NIgerian_Fintech[[#This Row],[TransactionDate]], "MM")</f>
        <v>03</v>
      </c>
      <c r="M6245" s="3" t="str">
        <f>TEXT(NIgerian_Fintech[[#This Row],[TransactionDate]], "tttt")</f>
        <v>Monday</v>
      </c>
      <c r="N6245" s="2" t="s">
        <v>16</v>
      </c>
    </row>
    <row r="6246" spans="1:14" ht="14.5" x14ac:dyDescent="0.35">
      <c r="A6246" s="2" t="s">
        <v>12522</v>
      </c>
      <c r="B6246" s="2" t="s">
        <v>12523</v>
      </c>
      <c r="C6246" s="2">
        <v>21</v>
      </c>
      <c r="D6246" s="2" t="s">
        <v>39</v>
      </c>
      <c r="E6246" s="2" t="s">
        <v>52</v>
      </c>
      <c r="F6246" s="2" t="s">
        <v>55</v>
      </c>
      <c r="G6246" s="2" t="s">
        <v>36</v>
      </c>
      <c r="H6246" s="7">
        <v>5274.88</v>
      </c>
      <c r="I6246" s="3">
        <v>45304</v>
      </c>
      <c r="J6246" s="3" t="str">
        <f>TEXT(NIgerian_Fintech[[#This Row],[TransactionDate]], "JJJJ")</f>
        <v>2024</v>
      </c>
      <c r="K6246" s="3" t="str">
        <f>TEXT(NIgerian_Fintech[[#This Row],[TransactionDate]], "MMMM")</f>
        <v>January</v>
      </c>
      <c r="L6246" s="3" t="str">
        <f>TEXT(NIgerian_Fintech[[#This Row],[TransactionDate]], "MM")</f>
        <v>01</v>
      </c>
      <c r="M6246" s="3" t="str">
        <f>TEXT(NIgerian_Fintech[[#This Row],[TransactionDate]], "tttt")</f>
        <v>Saturday</v>
      </c>
      <c r="N6246" s="2" t="s">
        <v>16</v>
      </c>
    </row>
    <row r="6247" spans="1:14" ht="14.5" x14ac:dyDescent="0.35">
      <c r="A6247" s="2" t="s">
        <v>12524</v>
      </c>
      <c r="B6247" s="2" t="s">
        <v>12525</v>
      </c>
      <c r="C6247" s="2">
        <v>60</v>
      </c>
      <c r="D6247" s="2" t="s">
        <v>12</v>
      </c>
      <c r="E6247" s="2" t="s">
        <v>52</v>
      </c>
      <c r="F6247" s="2" t="s">
        <v>19</v>
      </c>
      <c r="G6247" s="2" t="s">
        <v>30</v>
      </c>
      <c r="H6247" s="7">
        <v>5249.26</v>
      </c>
      <c r="I6247" s="3">
        <v>45584</v>
      </c>
      <c r="J6247" s="3" t="str">
        <f>TEXT(NIgerian_Fintech[[#This Row],[TransactionDate]], "JJJJ")</f>
        <v>2024</v>
      </c>
      <c r="K6247" s="3" t="str">
        <f>TEXT(NIgerian_Fintech[[#This Row],[TransactionDate]], "MMMM")</f>
        <v>October</v>
      </c>
      <c r="L6247" s="3" t="str">
        <f>TEXT(NIgerian_Fintech[[#This Row],[TransactionDate]], "MM")</f>
        <v>10</v>
      </c>
      <c r="M6247" s="3" t="str">
        <f>TEXT(NIgerian_Fintech[[#This Row],[TransactionDate]], "tttt")</f>
        <v>Saturday</v>
      </c>
      <c r="N6247" s="2" t="s">
        <v>16</v>
      </c>
    </row>
    <row r="6248" spans="1:14" ht="14.5" x14ac:dyDescent="0.35">
      <c r="A6248" s="2" t="s">
        <v>12526</v>
      </c>
      <c r="B6248" s="2" t="s">
        <v>12527</v>
      </c>
      <c r="C6248" s="2">
        <v>43</v>
      </c>
      <c r="D6248" s="2" t="s">
        <v>39</v>
      </c>
      <c r="E6248" s="2" t="s">
        <v>93</v>
      </c>
      <c r="F6248" s="2" t="s">
        <v>55</v>
      </c>
      <c r="G6248" s="2" t="s">
        <v>26</v>
      </c>
      <c r="H6248" s="7">
        <v>14825.27</v>
      </c>
      <c r="I6248" s="3">
        <v>45572</v>
      </c>
      <c r="J6248" s="3" t="str">
        <f>TEXT(NIgerian_Fintech[[#This Row],[TransactionDate]], "JJJJ")</f>
        <v>2024</v>
      </c>
      <c r="K6248" s="3" t="str">
        <f>TEXT(NIgerian_Fintech[[#This Row],[TransactionDate]], "MMMM")</f>
        <v>October</v>
      </c>
      <c r="L6248" s="3" t="str">
        <f>TEXT(NIgerian_Fintech[[#This Row],[TransactionDate]], "MM")</f>
        <v>10</v>
      </c>
      <c r="M6248" s="3" t="str">
        <f>TEXT(NIgerian_Fintech[[#This Row],[TransactionDate]], "tttt")</f>
        <v>Monday</v>
      </c>
      <c r="N6248" s="2" t="s">
        <v>16</v>
      </c>
    </row>
    <row r="6249" spans="1:14" ht="14.5" x14ac:dyDescent="0.35">
      <c r="A6249" s="2" t="s">
        <v>12528</v>
      </c>
      <c r="B6249" s="2" t="s">
        <v>12529</v>
      </c>
      <c r="C6249" s="2">
        <v>21</v>
      </c>
      <c r="D6249" s="2" t="s">
        <v>39</v>
      </c>
      <c r="E6249" s="2" t="s">
        <v>64</v>
      </c>
      <c r="F6249" s="2" t="s">
        <v>55</v>
      </c>
      <c r="G6249" s="2" t="s">
        <v>15</v>
      </c>
      <c r="H6249" s="7">
        <v>2756.64</v>
      </c>
      <c r="I6249" s="3">
        <v>45028</v>
      </c>
      <c r="J6249" s="3" t="str">
        <f>TEXT(NIgerian_Fintech[[#This Row],[TransactionDate]], "JJJJ")</f>
        <v>2023</v>
      </c>
      <c r="K6249" s="3" t="str">
        <f>TEXT(NIgerian_Fintech[[#This Row],[TransactionDate]], "MMMM")</f>
        <v>April</v>
      </c>
      <c r="L6249" s="3" t="str">
        <f>TEXT(NIgerian_Fintech[[#This Row],[TransactionDate]], "MM")</f>
        <v>04</v>
      </c>
      <c r="M6249" s="3" t="str">
        <f>TEXT(NIgerian_Fintech[[#This Row],[TransactionDate]], "tttt")</f>
        <v>Wednesday</v>
      </c>
      <c r="N6249" s="2" t="s">
        <v>16</v>
      </c>
    </row>
    <row r="6250" spans="1:14" ht="14.5" x14ac:dyDescent="0.35">
      <c r="A6250" s="2" t="s">
        <v>12530</v>
      </c>
      <c r="B6250" s="2" t="s">
        <v>12531</v>
      </c>
      <c r="C6250" s="2">
        <v>18</v>
      </c>
      <c r="D6250" s="2" t="s">
        <v>39</v>
      </c>
      <c r="E6250" s="2" t="s">
        <v>64</v>
      </c>
      <c r="F6250" s="2" t="s">
        <v>35</v>
      </c>
      <c r="G6250" s="2" t="s">
        <v>36</v>
      </c>
      <c r="H6250" s="7">
        <v>34660.1</v>
      </c>
      <c r="I6250" s="3">
        <v>44968</v>
      </c>
      <c r="J6250" s="3" t="str">
        <f>TEXT(NIgerian_Fintech[[#This Row],[TransactionDate]], "JJJJ")</f>
        <v>2023</v>
      </c>
      <c r="K6250" s="3" t="str">
        <f>TEXT(NIgerian_Fintech[[#This Row],[TransactionDate]], "MMMM")</f>
        <v>February</v>
      </c>
      <c r="L6250" s="3" t="str">
        <f>TEXT(NIgerian_Fintech[[#This Row],[TransactionDate]], "MM")</f>
        <v>02</v>
      </c>
      <c r="M6250" s="3" t="str">
        <f>TEXT(NIgerian_Fintech[[#This Row],[TransactionDate]], "tttt")</f>
        <v>Saturday</v>
      </c>
      <c r="N6250" s="2" t="s">
        <v>16</v>
      </c>
    </row>
    <row r="6251" spans="1:14" ht="14.5" x14ac:dyDescent="0.35">
      <c r="A6251" s="2" t="s">
        <v>12532</v>
      </c>
      <c r="B6251" s="2" t="s">
        <v>12533</v>
      </c>
      <c r="C6251" s="2">
        <v>24</v>
      </c>
      <c r="D6251" s="2" t="s">
        <v>12</v>
      </c>
      <c r="E6251" s="2" t="s">
        <v>64</v>
      </c>
      <c r="F6251" s="2" t="s">
        <v>19</v>
      </c>
      <c r="G6251" s="2" t="s">
        <v>36</v>
      </c>
      <c r="H6251" s="7">
        <v>7142.97</v>
      </c>
      <c r="I6251" s="3">
        <v>45122</v>
      </c>
      <c r="J6251" s="3" t="str">
        <f>TEXT(NIgerian_Fintech[[#This Row],[TransactionDate]], "JJJJ")</f>
        <v>2023</v>
      </c>
      <c r="K6251" s="3" t="str">
        <f>TEXT(NIgerian_Fintech[[#This Row],[TransactionDate]], "MMMM")</f>
        <v>July</v>
      </c>
      <c r="L6251" s="3" t="str">
        <f>TEXT(NIgerian_Fintech[[#This Row],[TransactionDate]], "MM")</f>
        <v>07</v>
      </c>
      <c r="M6251" s="3" t="str">
        <f>TEXT(NIgerian_Fintech[[#This Row],[TransactionDate]], "tttt")</f>
        <v>Saturday</v>
      </c>
      <c r="N6251" s="2" t="s">
        <v>16</v>
      </c>
    </row>
    <row r="6252" spans="1:14" ht="14.5" x14ac:dyDescent="0.35">
      <c r="A6252" s="2" t="s">
        <v>12534</v>
      </c>
      <c r="B6252" s="2" t="s">
        <v>12535</v>
      </c>
      <c r="C6252" s="2">
        <v>47</v>
      </c>
      <c r="D6252" s="2" t="s">
        <v>12</v>
      </c>
      <c r="E6252" s="2" t="s">
        <v>74</v>
      </c>
      <c r="F6252" s="2" t="s">
        <v>19</v>
      </c>
      <c r="G6252" s="2" t="s">
        <v>36</v>
      </c>
      <c r="H6252" s="7">
        <v>3313.79</v>
      </c>
      <c r="I6252" s="3">
        <v>45286</v>
      </c>
      <c r="J6252" s="3" t="str">
        <f>TEXT(NIgerian_Fintech[[#This Row],[TransactionDate]], "JJJJ")</f>
        <v>2023</v>
      </c>
      <c r="K6252" s="3" t="str">
        <f>TEXT(NIgerian_Fintech[[#This Row],[TransactionDate]], "MMMM")</f>
        <v>December</v>
      </c>
      <c r="L6252" s="3" t="str">
        <f>TEXT(NIgerian_Fintech[[#This Row],[TransactionDate]], "MM")</f>
        <v>12</v>
      </c>
      <c r="M6252" s="3" t="str">
        <f>TEXT(NIgerian_Fintech[[#This Row],[TransactionDate]], "tttt")</f>
        <v>Tuesday</v>
      </c>
      <c r="N6252" s="2" t="s">
        <v>21</v>
      </c>
    </row>
    <row r="6253" spans="1:14" ht="14.5" x14ac:dyDescent="0.35">
      <c r="A6253" s="2" t="s">
        <v>12536</v>
      </c>
      <c r="B6253" s="2" t="s">
        <v>12537</v>
      </c>
      <c r="C6253" s="2">
        <v>26</v>
      </c>
      <c r="D6253" s="2" t="s">
        <v>12</v>
      </c>
      <c r="E6253" s="2" t="s">
        <v>29</v>
      </c>
      <c r="F6253" s="2" t="s">
        <v>35</v>
      </c>
      <c r="G6253" s="2" t="s">
        <v>30</v>
      </c>
      <c r="H6253" s="7">
        <v>3344.72</v>
      </c>
      <c r="I6253" s="3">
        <v>45025</v>
      </c>
      <c r="J6253" s="3" t="str">
        <f>TEXT(NIgerian_Fintech[[#This Row],[TransactionDate]], "JJJJ")</f>
        <v>2023</v>
      </c>
      <c r="K6253" s="3" t="str">
        <f>TEXT(NIgerian_Fintech[[#This Row],[TransactionDate]], "MMMM")</f>
        <v>April</v>
      </c>
      <c r="L6253" s="3" t="str">
        <f>TEXT(NIgerian_Fintech[[#This Row],[TransactionDate]], "MM")</f>
        <v>04</v>
      </c>
      <c r="M6253" s="3" t="str">
        <f>TEXT(NIgerian_Fintech[[#This Row],[TransactionDate]], "tttt")</f>
        <v>Sunday</v>
      </c>
      <c r="N6253" s="2" t="s">
        <v>16</v>
      </c>
    </row>
    <row r="6254" spans="1:14" ht="14.5" x14ac:dyDescent="0.35">
      <c r="A6254" s="2" t="s">
        <v>12538</v>
      </c>
      <c r="B6254" s="2" t="s">
        <v>12539</v>
      </c>
      <c r="C6254" s="2">
        <v>52</v>
      </c>
      <c r="D6254" s="2" t="s">
        <v>39</v>
      </c>
      <c r="E6254" s="2" t="s">
        <v>52</v>
      </c>
      <c r="F6254" s="2" t="s">
        <v>49</v>
      </c>
      <c r="G6254" s="2" t="s">
        <v>36</v>
      </c>
      <c r="H6254" s="7">
        <v>184.7</v>
      </c>
      <c r="I6254" s="3">
        <v>45314</v>
      </c>
      <c r="J6254" s="3" t="str">
        <f>TEXT(NIgerian_Fintech[[#This Row],[TransactionDate]], "JJJJ")</f>
        <v>2024</v>
      </c>
      <c r="K6254" s="3" t="str">
        <f>TEXT(NIgerian_Fintech[[#This Row],[TransactionDate]], "MMMM")</f>
        <v>January</v>
      </c>
      <c r="L6254" s="3" t="str">
        <f>TEXT(NIgerian_Fintech[[#This Row],[TransactionDate]], "MM")</f>
        <v>01</v>
      </c>
      <c r="M6254" s="3" t="str">
        <f>TEXT(NIgerian_Fintech[[#This Row],[TransactionDate]], "tttt")</f>
        <v>Tuesday</v>
      </c>
      <c r="N6254" s="2" t="s">
        <v>21</v>
      </c>
    </row>
    <row r="6255" spans="1:14" ht="14.5" x14ac:dyDescent="0.35">
      <c r="A6255" s="2" t="s">
        <v>12540</v>
      </c>
      <c r="B6255" s="2" t="s">
        <v>12541</v>
      </c>
      <c r="C6255" s="2">
        <v>25</v>
      </c>
      <c r="D6255" s="2" t="s">
        <v>39</v>
      </c>
      <c r="E6255" s="2" t="s">
        <v>42</v>
      </c>
      <c r="F6255" s="2" t="s">
        <v>49</v>
      </c>
      <c r="G6255" s="2" t="s">
        <v>20</v>
      </c>
      <c r="H6255" s="7">
        <v>11790.55</v>
      </c>
      <c r="I6255" s="3">
        <v>44991</v>
      </c>
      <c r="J6255" s="3" t="str">
        <f>TEXT(NIgerian_Fintech[[#This Row],[TransactionDate]], "JJJJ")</f>
        <v>2023</v>
      </c>
      <c r="K6255" s="3" t="str">
        <f>TEXT(NIgerian_Fintech[[#This Row],[TransactionDate]], "MMMM")</f>
        <v>March</v>
      </c>
      <c r="L6255" s="3" t="str">
        <f>TEXT(NIgerian_Fintech[[#This Row],[TransactionDate]], "MM")</f>
        <v>03</v>
      </c>
      <c r="M6255" s="3" t="str">
        <f>TEXT(NIgerian_Fintech[[#This Row],[TransactionDate]], "tttt")</f>
        <v>Monday</v>
      </c>
      <c r="N6255" s="2" t="s">
        <v>16</v>
      </c>
    </row>
    <row r="6256" spans="1:14" ht="14.5" x14ac:dyDescent="0.35">
      <c r="A6256" s="2" t="s">
        <v>12542</v>
      </c>
      <c r="B6256" s="2" t="s">
        <v>12543</v>
      </c>
      <c r="C6256" s="2">
        <v>41</v>
      </c>
      <c r="D6256" s="2" t="s">
        <v>12</v>
      </c>
      <c r="E6256" s="2" t="s">
        <v>74</v>
      </c>
      <c r="F6256" s="2" t="s">
        <v>35</v>
      </c>
      <c r="G6256" s="2" t="s">
        <v>26</v>
      </c>
      <c r="H6256" s="7">
        <v>14958.78</v>
      </c>
      <c r="I6256" s="3">
        <v>45223</v>
      </c>
      <c r="J6256" s="3" t="str">
        <f>TEXT(NIgerian_Fintech[[#This Row],[TransactionDate]], "JJJJ")</f>
        <v>2023</v>
      </c>
      <c r="K6256" s="3" t="str">
        <f>TEXT(NIgerian_Fintech[[#This Row],[TransactionDate]], "MMMM")</f>
        <v>October</v>
      </c>
      <c r="L6256" s="3" t="str">
        <f>TEXT(NIgerian_Fintech[[#This Row],[TransactionDate]], "MM")</f>
        <v>10</v>
      </c>
      <c r="M6256" s="3" t="str">
        <f>TEXT(NIgerian_Fintech[[#This Row],[TransactionDate]], "tttt")</f>
        <v>Tuesday</v>
      </c>
      <c r="N6256" s="2" t="s">
        <v>16</v>
      </c>
    </row>
    <row r="6257" spans="1:14" ht="14.5" x14ac:dyDescent="0.35">
      <c r="A6257" s="2" t="s">
        <v>12544</v>
      </c>
      <c r="B6257" s="2" t="s">
        <v>12545</v>
      </c>
      <c r="C6257" s="2">
        <v>36</v>
      </c>
      <c r="D6257" s="2" t="s">
        <v>39</v>
      </c>
      <c r="E6257" s="2" t="s">
        <v>74</v>
      </c>
      <c r="F6257" s="2" t="s">
        <v>55</v>
      </c>
      <c r="G6257" s="2" t="s">
        <v>15</v>
      </c>
      <c r="H6257" s="7">
        <v>329.65</v>
      </c>
      <c r="I6257" s="3">
        <v>45353</v>
      </c>
      <c r="J6257" s="3" t="str">
        <f>TEXT(NIgerian_Fintech[[#This Row],[TransactionDate]], "JJJJ")</f>
        <v>2024</v>
      </c>
      <c r="K6257" s="3" t="str">
        <f>TEXT(NIgerian_Fintech[[#This Row],[TransactionDate]], "MMMM")</f>
        <v>March</v>
      </c>
      <c r="L6257" s="3" t="str">
        <f>TEXT(NIgerian_Fintech[[#This Row],[TransactionDate]], "MM")</f>
        <v>03</v>
      </c>
      <c r="M6257" s="3" t="str">
        <f>TEXT(NIgerian_Fintech[[#This Row],[TransactionDate]], "tttt")</f>
        <v>Saturday</v>
      </c>
      <c r="N6257" s="2" t="s">
        <v>16</v>
      </c>
    </row>
    <row r="6258" spans="1:14" ht="14.5" x14ac:dyDescent="0.35">
      <c r="A6258" s="2" t="s">
        <v>12546</v>
      </c>
      <c r="B6258" s="2" t="s">
        <v>12547</v>
      </c>
      <c r="C6258" s="2">
        <v>53</v>
      </c>
      <c r="D6258" s="2" t="s">
        <v>12</v>
      </c>
      <c r="E6258" s="2" t="s">
        <v>74</v>
      </c>
      <c r="F6258" s="2" t="s">
        <v>14</v>
      </c>
      <c r="G6258" s="2" t="s">
        <v>26</v>
      </c>
      <c r="H6258" s="7">
        <v>8817.31</v>
      </c>
      <c r="I6258" s="3">
        <v>45149</v>
      </c>
      <c r="J6258" s="3" t="str">
        <f>TEXT(NIgerian_Fintech[[#This Row],[TransactionDate]], "JJJJ")</f>
        <v>2023</v>
      </c>
      <c r="K6258" s="3" t="str">
        <f>TEXT(NIgerian_Fintech[[#This Row],[TransactionDate]], "MMMM")</f>
        <v>August</v>
      </c>
      <c r="L6258" s="3" t="str">
        <f>TEXT(NIgerian_Fintech[[#This Row],[TransactionDate]], "MM")</f>
        <v>08</v>
      </c>
      <c r="M6258" s="3" t="str">
        <f>TEXT(NIgerian_Fintech[[#This Row],[TransactionDate]], "tttt")</f>
        <v>Friday</v>
      </c>
      <c r="N6258" s="2" t="s">
        <v>16</v>
      </c>
    </row>
    <row r="6259" spans="1:14" ht="14.5" x14ac:dyDescent="0.35">
      <c r="A6259" s="2" t="s">
        <v>12548</v>
      </c>
      <c r="B6259" s="2" t="s">
        <v>12549</v>
      </c>
      <c r="C6259" s="2">
        <v>60</v>
      </c>
      <c r="D6259" s="2" t="s">
        <v>12</v>
      </c>
      <c r="E6259" s="2" t="s">
        <v>93</v>
      </c>
      <c r="F6259" s="2" t="s">
        <v>49</v>
      </c>
      <c r="G6259" s="2" t="s">
        <v>20</v>
      </c>
      <c r="H6259" s="7">
        <v>15217.6</v>
      </c>
      <c r="I6259" s="3">
        <v>45621</v>
      </c>
      <c r="J6259" s="3" t="str">
        <f>TEXT(NIgerian_Fintech[[#This Row],[TransactionDate]], "JJJJ")</f>
        <v>2024</v>
      </c>
      <c r="K6259" s="3" t="str">
        <f>TEXT(NIgerian_Fintech[[#This Row],[TransactionDate]], "MMMM")</f>
        <v>November</v>
      </c>
      <c r="L6259" s="3" t="str">
        <f>TEXT(NIgerian_Fintech[[#This Row],[TransactionDate]], "MM")</f>
        <v>11</v>
      </c>
      <c r="M6259" s="3" t="str">
        <f>TEXT(NIgerian_Fintech[[#This Row],[TransactionDate]], "tttt")</f>
        <v>Monday</v>
      </c>
      <c r="N6259" s="2" t="s">
        <v>16</v>
      </c>
    </row>
    <row r="6260" spans="1:14" ht="14.5" x14ac:dyDescent="0.35">
      <c r="A6260" s="2" t="s">
        <v>12550</v>
      </c>
      <c r="B6260" s="2" t="s">
        <v>12551</v>
      </c>
      <c r="C6260" s="2">
        <v>44</v>
      </c>
      <c r="D6260" s="2" t="s">
        <v>12</v>
      </c>
      <c r="E6260" s="2" t="s">
        <v>24</v>
      </c>
      <c r="F6260" s="2" t="s">
        <v>49</v>
      </c>
      <c r="G6260" s="2" t="s">
        <v>20</v>
      </c>
      <c r="H6260" s="7">
        <v>4719.8999999999996</v>
      </c>
      <c r="I6260" s="3">
        <v>45075</v>
      </c>
      <c r="J6260" s="3" t="str">
        <f>TEXT(NIgerian_Fintech[[#This Row],[TransactionDate]], "JJJJ")</f>
        <v>2023</v>
      </c>
      <c r="K6260" s="3" t="str">
        <f>TEXT(NIgerian_Fintech[[#This Row],[TransactionDate]], "MMMM")</f>
        <v>May</v>
      </c>
      <c r="L6260" s="3" t="str">
        <f>TEXT(NIgerian_Fintech[[#This Row],[TransactionDate]], "MM")</f>
        <v>05</v>
      </c>
      <c r="M6260" s="3" t="str">
        <f>TEXT(NIgerian_Fintech[[#This Row],[TransactionDate]], "tttt")</f>
        <v>Monday</v>
      </c>
      <c r="N6260" s="2" t="s">
        <v>16</v>
      </c>
    </row>
    <row r="6261" spans="1:14" ht="14.5" x14ac:dyDescent="0.35">
      <c r="A6261" s="2" t="s">
        <v>12552</v>
      </c>
      <c r="B6261" s="2" t="s">
        <v>12553</v>
      </c>
      <c r="C6261" s="2">
        <v>49</v>
      </c>
      <c r="D6261" s="2" t="s">
        <v>12</v>
      </c>
      <c r="E6261" s="2" t="s">
        <v>29</v>
      </c>
      <c r="F6261" s="2" t="s">
        <v>35</v>
      </c>
      <c r="G6261" s="2" t="s">
        <v>26</v>
      </c>
      <c r="H6261" s="7">
        <v>5669.4</v>
      </c>
      <c r="I6261" s="3">
        <v>45435</v>
      </c>
      <c r="J6261" s="3" t="str">
        <f>TEXT(NIgerian_Fintech[[#This Row],[TransactionDate]], "JJJJ")</f>
        <v>2024</v>
      </c>
      <c r="K6261" s="3" t="str">
        <f>TEXT(NIgerian_Fintech[[#This Row],[TransactionDate]], "MMMM")</f>
        <v>May</v>
      </c>
      <c r="L6261" s="3" t="str">
        <f>TEXT(NIgerian_Fintech[[#This Row],[TransactionDate]], "MM")</f>
        <v>05</v>
      </c>
      <c r="M6261" s="3" t="str">
        <f>TEXT(NIgerian_Fintech[[#This Row],[TransactionDate]], "tttt")</f>
        <v>Thursday</v>
      </c>
      <c r="N6261" s="2" t="s">
        <v>16</v>
      </c>
    </row>
    <row r="6262" spans="1:14" ht="14.5" x14ac:dyDescent="0.35">
      <c r="A6262" s="2" t="s">
        <v>12554</v>
      </c>
      <c r="B6262" s="2" t="s">
        <v>12555</v>
      </c>
      <c r="C6262" s="2">
        <v>31</v>
      </c>
      <c r="D6262" s="2" t="s">
        <v>12</v>
      </c>
      <c r="E6262" s="2" t="s">
        <v>29</v>
      </c>
      <c r="F6262" s="2" t="s">
        <v>35</v>
      </c>
      <c r="G6262" s="2" t="s">
        <v>30</v>
      </c>
      <c r="H6262" s="7">
        <v>4488.29</v>
      </c>
      <c r="I6262" s="3">
        <v>45368</v>
      </c>
      <c r="J6262" s="3" t="str">
        <f>TEXT(NIgerian_Fintech[[#This Row],[TransactionDate]], "JJJJ")</f>
        <v>2024</v>
      </c>
      <c r="K6262" s="3" t="str">
        <f>TEXT(NIgerian_Fintech[[#This Row],[TransactionDate]], "MMMM")</f>
        <v>March</v>
      </c>
      <c r="L6262" s="3" t="str">
        <f>TEXT(NIgerian_Fintech[[#This Row],[TransactionDate]], "MM")</f>
        <v>03</v>
      </c>
      <c r="M6262" s="3" t="str">
        <f>TEXT(NIgerian_Fintech[[#This Row],[TransactionDate]], "tttt")</f>
        <v>Sunday</v>
      </c>
      <c r="N6262" s="2" t="s">
        <v>21</v>
      </c>
    </row>
    <row r="6263" spans="1:14" ht="14.5" x14ac:dyDescent="0.35">
      <c r="A6263" s="2" t="s">
        <v>12556</v>
      </c>
      <c r="B6263" s="2" t="s">
        <v>12557</v>
      </c>
      <c r="C6263" s="2">
        <v>35</v>
      </c>
      <c r="D6263" s="2" t="s">
        <v>12</v>
      </c>
      <c r="E6263" s="2" t="s">
        <v>42</v>
      </c>
      <c r="F6263" s="2" t="s">
        <v>14</v>
      </c>
      <c r="G6263" s="2" t="s">
        <v>20</v>
      </c>
      <c r="H6263" s="7">
        <v>3792.87</v>
      </c>
      <c r="I6263" s="3">
        <v>45340</v>
      </c>
      <c r="J6263" s="3" t="str">
        <f>TEXT(NIgerian_Fintech[[#This Row],[TransactionDate]], "JJJJ")</f>
        <v>2024</v>
      </c>
      <c r="K6263" s="3" t="str">
        <f>TEXT(NIgerian_Fintech[[#This Row],[TransactionDate]], "MMMM")</f>
        <v>February</v>
      </c>
      <c r="L6263" s="3" t="str">
        <f>TEXT(NIgerian_Fintech[[#This Row],[TransactionDate]], "MM")</f>
        <v>02</v>
      </c>
      <c r="M6263" s="3" t="str">
        <f>TEXT(NIgerian_Fintech[[#This Row],[TransactionDate]], "tttt")</f>
        <v>Sunday</v>
      </c>
      <c r="N6263" s="2" t="s">
        <v>16</v>
      </c>
    </row>
    <row r="6264" spans="1:14" ht="14.5" x14ac:dyDescent="0.35">
      <c r="A6264" s="2" t="s">
        <v>12558</v>
      </c>
      <c r="B6264" s="2" t="s">
        <v>12559</v>
      </c>
      <c r="C6264" s="2">
        <v>45</v>
      </c>
      <c r="D6264" s="2" t="s">
        <v>12</v>
      </c>
      <c r="E6264" s="2" t="s">
        <v>24</v>
      </c>
      <c r="F6264" s="2" t="s">
        <v>14</v>
      </c>
      <c r="G6264" s="2" t="s">
        <v>36</v>
      </c>
      <c r="H6264" s="7">
        <v>6755.86</v>
      </c>
      <c r="I6264" s="3">
        <v>45042</v>
      </c>
      <c r="J6264" s="3" t="str">
        <f>TEXT(NIgerian_Fintech[[#This Row],[TransactionDate]], "JJJJ")</f>
        <v>2023</v>
      </c>
      <c r="K6264" s="3" t="str">
        <f>TEXT(NIgerian_Fintech[[#This Row],[TransactionDate]], "MMMM")</f>
        <v>April</v>
      </c>
      <c r="L6264" s="3" t="str">
        <f>TEXT(NIgerian_Fintech[[#This Row],[TransactionDate]], "MM")</f>
        <v>04</v>
      </c>
      <c r="M6264" s="3" t="str">
        <f>TEXT(NIgerian_Fintech[[#This Row],[TransactionDate]], "tttt")</f>
        <v>Wednesday</v>
      </c>
      <c r="N6264" s="2" t="s">
        <v>16</v>
      </c>
    </row>
    <row r="6265" spans="1:14" ht="14.5" x14ac:dyDescent="0.35">
      <c r="A6265" s="2" t="s">
        <v>12560</v>
      </c>
      <c r="B6265" s="2" t="s">
        <v>12561</v>
      </c>
      <c r="C6265" s="2">
        <v>46</v>
      </c>
      <c r="D6265" s="2" t="s">
        <v>39</v>
      </c>
      <c r="E6265" s="2" t="s">
        <v>64</v>
      </c>
      <c r="F6265" s="2" t="s">
        <v>19</v>
      </c>
      <c r="G6265" s="2" t="s">
        <v>15</v>
      </c>
      <c r="H6265" s="7">
        <v>1816.43</v>
      </c>
      <c r="I6265" s="3">
        <v>45379</v>
      </c>
      <c r="J6265" s="3" t="str">
        <f>TEXT(NIgerian_Fintech[[#This Row],[TransactionDate]], "JJJJ")</f>
        <v>2024</v>
      </c>
      <c r="K6265" s="3" t="str">
        <f>TEXT(NIgerian_Fintech[[#This Row],[TransactionDate]], "MMMM")</f>
        <v>March</v>
      </c>
      <c r="L6265" s="3" t="str">
        <f>TEXT(NIgerian_Fintech[[#This Row],[TransactionDate]], "MM")</f>
        <v>03</v>
      </c>
      <c r="M6265" s="3" t="str">
        <f>TEXT(NIgerian_Fintech[[#This Row],[TransactionDate]], "tttt")</f>
        <v>Thursday</v>
      </c>
      <c r="N6265" s="2" t="s">
        <v>21</v>
      </c>
    </row>
    <row r="6266" spans="1:14" ht="14.5" x14ac:dyDescent="0.35">
      <c r="A6266" s="2" t="s">
        <v>12562</v>
      </c>
      <c r="B6266" s="2" t="s">
        <v>12563</v>
      </c>
      <c r="C6266" s="2">
        <v>33</v>
      </c>
      <c r="D6266" s="2" t="s">
        <v>12</v>
      </c>
      <c r="E6266" s="2" t="s">
        <v>93</v>
      </c>
      <c r="F6266" s="2" t="s">
        <v>35</v>
      </c>
      <c r="G6266" s="2" t="s">
        <v>15</v>
      </c>
      <c r="H6266" s="7">
        <v>5810.47</v>
      </c>
      <c r="I6266" s="3">
        <v>45246</v>
      </c>
      <c r="J6266" s="3" t="str">
        <f>TEXT(NIgerian_Fintech[[#This Row],[TransactionDate]], "JJJJ")</f>
        <v>2023</v>
      </c>
      <c r="K6266" s="3" t="str">
        <f>TEXT(NIgerian_Fintech[[#This Row],[TransactionDate]], "MMMM")</f>
        <v>November</v>
      </c>
      <c r="L6266" s="3" t="str">
        <f>TEXT(NIgerian_Fintech[[#This Row],[TransactionDate]], "MM")</f>
        <v>11</v>
      </c>
      <c r="M6266" s="3" t="str">
        <f>TEXT(NIgerian_Fintech[[#This Row],[TransactionDate]], "tttt")</f>
        <v>Thursday</v>
      </c>
      <c r="N6266" s="2" t="s">
        <v>16</v>
      </c>
    </row>
    <row r="6267" spans="1:14" ht="14.5" x14ac:dyDescent="0.35">
      <c r="A6267" s="2" t="s">
        <v>12564</v>
      </c>
      <c r="B6267" s="2" t="s">
        <v>12565</v>
      </c>
      <c r="C6267" s="2">
        <v>52</v>
      </c>
      <c r="D6267" s="2" t="s">
        <v>39</v>
      </c>
      <c r="E6267" s="2" t="s">
        <v>52</v>
      </c>
      <c r="F6267" s="2" t="s">
        <v>49</v>
      </c>
      <c r="G6267" s="2" t="s">
        <v>20</v>
      </c>
      <c r="H6267" s="7">
        <v>28443.02</v>
      </c>
      <c r="I6267" s="3">
        <v>45377</v>
      </c>
      <c r="J6267" s="3" t="str">
        <f>TEXT(NIgerian_Fintech[[#This Row],[TransactionDate]], "JJJJ")</f>
        <v>2024</v>
      </c>
      <c r="K6267" s="3" t="str">
        <f>TEXT(NIgerian_Fintech[[#This Row],[TransactionDate]], "MMMM")</f>
        <v>March</v>
      </c>
      <c r="L6267" s="3" t="str">
        <f>TEXT(NIgerian_Fintech[[#This Row],[TransactionDate]], "MM")</f>
        <v>03</v>
      </c>
      <c r="M6267" s="3" t="str">
        <f>TEXT(NIgerian_Fintech[[#This Row],[TransactionDate]], "tttt")</f>
        <v>Tuesday</v>
      </c>
      <c r="N6267" s="2" t="s">
        <v>16</v>
      </c>
    </row>
    <row r="6268" spans="1:14" ht="14.5" x14ac:dyDescent="0.35">
      <c r="A6268" s="2" t="s">
        <v>12566</v>
      </c>
      <c r="B6268" s="2" t="s">
        <v>12567</v>
      </c>
      <c r="C6268" s="2">
        <v>64</v>
      </c>
      <c r="D6268" s="2" t="s">
        <v>39</v>
      </c>
      <c r="E6268" s="2" t="s">
        <v>24</v>
      </c>
      <c r="F6268" s="2" t="s">
        <v>25</v>
      </c>
      <c r="G6268" s="2" t="s">
        <v>36</v>
      </c>
      <c r="H6268" s="7">
        <v>277.85000000000002</v>
      </c>
      <c r="I6268" s="3">
        <v>45005</v>
      </c>
      <c r="J6268" s="3" t="str">
        <f>TEXT(NIgerian_Fintech[[#This Row],[TransactionDate]], "JJJJ")</f>
        <v>2023</v>
      </c>
      <c r="K6268" s="3" t="str">
        <f>TEXT(NIgerian_Fintech[[#This Row],[TransactionDate]], "MMMM")</f>
        <v>March</v>
      </c>
      <c r="L6268" s="3" t="str">
        <f>TEXT(NIgerian_Fintech[[#This Row],[TransactionDate]], "MM")</f>
        <v>03</v>
      </c>
      <c r="M6268" s="3" t="str">
        <f>TEXT(NIgerian_Fintech[[#This Row],[TransactionDate]], "tttt")</f>
        <v>Monday</v>
      </c>
      <c r="N6268" s="2" t="s">
        <v>16</v>
      </c>
    </row>
    <row r="6269" spans="1:14" ht="14.5" x14ac:dyDescent="0.35">
      <c r="A6269" s="2" t="s">
        <v>12568</v>
      </c>
      <c r="B6269" s="2" t="s">
        <v>12569</v>
      </c>
      <c r="C6269" s="2">
        <v>48</v>
      </c>
      <c r="D6269" s="2" t="s">
        <v>12</v>
      </c>
      <c r="E6269" s="2" t="s">
        <v>13</v>
      </c>
      <c r="F6269" s="2" t="s">
        <v>25</v>
      </c>
      <c r="G6269" s="2" t="s">
        <v>26</v>
      </c>
      <c r="H6269" s="7">
        <v>1800.16</v>
      </c>
      <c r="I6269" s="3">
        <v>45283</v>
      </c>
      <c r="J6269" s="3" t="str">
        <f>TEXT(NIgerian_Fintech[[#This Row],[TransactionDate]], "JJJJ")</f>
        <v>2023</v>
      </c>
      <c r="K6269" s="3" t="str">
        <f>TEXT(NIgerian_Fintech[[#This Row],[TransactionDate]], "MMMM")</f>
        <v>December</v>
      </c>
      <c r="L6269" s="3" t="str">
        <f>TEXT(NIgerian_Fintech[[#This Row],[TransactionDate]], "MM")</f>
        <v>12</v>
      </c>
      <c r="M6269" s="3" t="str">
        <f>TEXT(NIgerian_Fintech[[#This Row],[TransactionDate]], "tttt")</f>
        <v>Saturday</v>
      </c>
      <c r="N6269" s="2" t="s">
        <v>16</v>
      </c>
    </row>
    <row r="6270" spans="1:14" ht="14.5" x14ac:dyDescent="0.35">
      <c r="A6270" s="2" t="s">
        <v>12570</v>
      </c>
      <c r="B6270" s="2" t="s">
        <v>12571</v>
      </c>
      <c r="C6270" s="2">
        <v>21</v>
      </c>
      <c r="D6270" s="2" t="s">
        <v>39</v>
      </c>
      <c r="E6270" s="2" t="s">
        <v>93</v>
      </c>
      <c r="F6270" s="2" t="s">
        <v>55</v>
      </c>
      <c r="G6270" s="2" t="s">
        <v>15</v>
      </c>
      <c r="H6270" s="7">
        <v>15037.38</v>
      </c>
      <c r="I6270" s="3">
        <v>45045</v>
      </c>
      <c r="J6270" s="3" t="str">
        <f>TEXT(NIgerian_Fintech[[#This Row],[TransactionDate]], "JJJJ")</f>
        <v>2023</v>
      </c>
      <c r="K6270" s="3" t="str">
        <f>TEXT(NIgerian_Fintech[[#This Row],[TransactionDate]], "MMMM")</f>
        <v>April</v>
      </c>
      <c r="L6270" s="3" t="str">
        <f>TEXT(NIgerian_Fintech[[#This Row],[TransactionDate]], "MM")</f>
        <v>04</v>
      </c>
      <c r="M6270" s="3" t="str">
        <f>TEXT(NIgerian_Fintech[[#This Row],[TransactionDate]], "tttt")</f>
        <v>Saturday</v>
      </c>
      <c r="N6270" s="2" t="s">
        <v>16</v>
      </c>
    </row>
    <row r="6271" spans="1:14" ht="14.5" x14ac:dyDescent="0.35">
      <c r="A6271" s="2" t="s">
        <v>12572</v>
      </c>
      <c r="B6271" s="2" t="s">
        <v>12573</v>
      </c>
      <c r="C6271" s="2">
        <v>54</v>
      </c>
      <c r="D6271" s="2" t="s">
        <v>39</v>
      </c>
      <c r="E6271" s="2" t="s">
        <v>13</v>
      </c>
      <c r="F6271" s="2" t="s">
        <v>49</v>
      </c>
      <c r="G6271" s="2" t="s">
        <v>36</v>
      </c>
      <c r="H6271" s="7">
        <v>1416.29</v>
      </c>
      <c r="I6271" s="3">
        <v>45512</v>
      </c>
      <c r="J6271" s="3" t="str">
        <f>TEXT(NIgerian_Fintech[[#This Row],[TransactionDate]], "JJJJ")</f>
        <v>2024</v>
      </c>
      <c r="K6271" s="3" t="str">
        <f>TEXT(NIgerian_Fintech[[#This Row],[TransactionDate]], "MMMM")</f>
        <v>August</v>
      </c>
      <c r="L6271" s="3" t="str">
        <f>TEXT(NIgerian_Fintech[[#This Row],[TransactionDate]], "MM")</f>
        <v>08</v>
      </c>
      <c r="M6271" s="3" t="str">
        <f>TEXT(NIgerian_Fintech[[#This Row],[TransactionDate]], "tttt")</f>
        <v>Thursday</v>
      </c>
      <c r="N6271" s="2" t="s">
        <v>16</v>
      </c>
    </row>
    <row r="6272" spans="1:14" ht="14.5" x14ac:dyDescent="0.35">
      <c r="A6272" s="2" t="s">
        <v>12574</v>
      </c>
      <c r="B6272" s="2" t="s">
        <v>12575</v>
      </c>
      <c r="C6272" s="2">
        <v>34</v>
      </c>
      <c r="D6272" s="2" t="s">
        <v>39</v>
      </c>
      <c r="E6272" s="2" t="s">
        <v>52</v>
      </c>
      <c r="F6272" s="2" t="s">
        <v>25</v>
      </c>
      <c r="G6272" s="2" t="s">
        <v>36</v>
      </c>
      <c r="H6272" s="7">
        <v>3164.67</v>
      </c>
      <c r="I6272" s="3">
        <v>45447</v>
      </c>
      <c r="J6272" s="3" t="str">
        <f>TEXT(NIgerian_Fintech[[#This Row],[TransactionDate]], "JJJJ")</f>
        <v>2024</v>
      </c>
      <c r="K6272" s="3" t="str">
        <f>TEXT(NIgerian_Fintech[[#This Row],[TransactionDate]], "MMMM")</f>
        <v>June</v>
      </c>
      <c r="L6272" s="3" t="str">
        <f>TEXT(NIgerian_Fintech[[#This Row],[TransactionDate]], "MM")</f>
        <v>06</v>
      </c>
      <c r="M6272" s="3" t="str">
        <f>TEXT(NIgerian_Fintech[[#This Row],[TransactionDate]], "tttt")</f>
        <v>Tuesday</v>
      </c>
      <c r="N6272" s="2" t="s">
        <v>16</v>
      </c>
    </row>
    <row r="6273" spans="1:14" ht="14.5" x14ac:dyDescent="0.35">
      <c r="A6273" s="2" t="s">
        <v>12576</v>
      </c>
      <c r="B6273" s="2" t="s">
        <v>12577</v>
      </c>
      <c r="C6273" s="2">
        <v>56</v>
      </c>
      <c r="D6273" s="2" t="s">
        <v>12</v>
      </c>
      <c r="E6273" s="2" t="s">
        <v>42</v>
      </c>
      <c r="F6273" s="2" t="s">
        <v>49</v>
      </c>
      <c r="G6273" s="2" t="s">
        <v>30</v>
      </c>
      <c r="H6273" s="7">
        <v>6066.74</v>
      </c>
      <c r="I6273" s="3">
        <v>45205</v>
      </c>
      <c r="J6273" s="3" t="str">
        <f>TEXT(NIgerian_Fintech[[#This Row],[TransactionDate]], "JJJJ")</f>
        <v>2023</v>
      </c>
      <c r="K6273" s="3" t="str">
        <f>TEXT(NIgerian_Fintech[[#This Row],[TransactionDate]], "MMMM")</f>
        <v>October</v>
      </c>
      <c r="L6273" s="3" t="str">
        <f>TEXT(NIgerian_Fintech[[#This Row],[TransactionDate]], "MM")</f>
        <v>10</v>
      </c>
      <c r="M6273" s="3" t="str">
        <f>TEXT(NIgerian_Fintech[[#This Row],[TransactionDate]], "tttt")</f>
        <v>Friday</v>
      </c>
      <c r="N6273" s="2" t="s">
        <v>16</v>
      </c>
    </row>
    <row r="6274" spans="1:14" ht="14.5" x14ac:dyDescent="0.35">
      <c r="A6274" s="2" t="s">
        <v>12578</v>
      </c>
      <c r="B6274" s="2" t="s">
        <v>12579</v>
      </c>
      <c r="C6274" s="2">
        <v>63</v>
      </c>
      <c r="D6274" s="2" t="s">
        <v>12</v>
      </c>
      <c r="E6274" s="2" t="s">
        <v>29</v>
      </c>
      <c r="F6274" s="2" t="s">
        <v>35</v>
      </c>
      <c r="G6274" s="2" t="s">
        <v>20</v>
      </c>
      <c r="H6274" s="7">
        <v>28675.55</v>
      </c>
      <c r="I6274" s="3">
        <v>45492</v>
      </c>
      <c r="J6274" s="3" t="str">
        <f>TEXT(NIgerian_Fintech[[#This Row],[TransactionDate]], "JJJJ")</f>
        <v>2024</v>
      </c>
      <c r="K6274" s="3" t="str">
        <f>TEXT(NIgerian_Fintech[[#This Row],[TransactionDate]], "MMMM")</f>
        <v>July</v>
      </c>
      <c r="L6274" s="3" t="str">
        <f>TEXT(NIgerian_Fintech[[#This Row],[TransactionDate]], "MM")</f>
        <v>07</v>
      </c>
      <c r="M6274" s="3" t="str">
        <f>TEXT(NIgerian_Fintech[[#This Row],[TransactionDate]], "tttt")</f>
        <v>Friday</v>
      </c>
      <c r="N6274" s="2" t="s">
        <v>16</v>
      </c>
    </row>
    <row r="6275" spans="1:14" ht="14.5" x14ac:dyDescent="0.35">
      <c r="A6275" s="2" t="s">
        <v>12580</v>
      </c>
      <c r="B6275" s="2" t="s">
        <v>12581</v>
      </c>
      <c r="C6275" s="2">
        <v>43</v>
      </c>
      <c r="D6275" s="2" t="s">
        <v>12</v>
      </c>
      <c r="E6275" s="2" t="s">
        <v>13</v>
      </c>
      <c r="F6275" s="2" t="s">
        <v>49</v>
      </c>
      <c r="G6275" s="2" t="s">
        <v>36</v>
      </c>
      <c r="H6275" s="7">
        <v>2027.3</v>
      </c>
      <c r="I6275" s="3">
        <v>44971</v>
      </c>
      <c r="J6275" s="3" t="str">
        <f>TEXT(NIgerian_Fintech[[#This Row],[TransactionDate]], "JJJJ")</f>
        <v>2023</v>
      </c>
      <c r="K6275" s="3" t="str">
        <f>TEXT(NIgerian_Fintech[[#This Row],[TransactionDate]], "MMMM")</f>
        <v>February</v>
      </c>
      <c r="L6275" s="3" t="str">
        <f>TEXT(NIgerian_Fintech[[#This Row],[TransactionDate]], "MM")</f>
        <v>02</v>
      </c>
      <c r="M6275" s="3" t="str">
        <f>TEXT(NIgerian_Fintech[[#This Row],[TransactionDate]], "tttt")</f>
        <v>Tuesday</v>
      </c>
      <c r="N6275" s="2" t="s">
        <v>16</v>
      </c>
    </row>
    <row r="6276" spans="1:14" ht="14.5" x14ac:dyDescent="0.35">
      <c r="A6276" s="2" t="s">
        <v>12582</v>
      </c>
      <c r="B6276" s="2" t="s">
        <v>12583</v>
      </c>
      <c r="C6276" s="2">
        <v>56</v>
      </c>
      <c r="D6276" s="2" t="s">
        <v>12</v>
      </c>
      <c r="E6276" s="2" t="s">
        <v>74</v>
      </c>
      <c r="F6276" s="2" t="s">
        <v>25</v>
      </c>
      <c r="G6276" s="2" t="s">
        <v>26</v>
      </c>
      <c r="H6276" s="7">
        <v>25650.49</v>
      </c>
      <c r="I6276" s="3">
        <v>45151</v>
      </c>
      <c r="J6276" s="3" t="str">
        <f>TEXT(NIgerian_Fintech[[#This Row],[TransactionDate]], "JJJJ")</f>
        <v>2023</v>
      </c>
      <c r="K6276" s="3" t="str">
        <f>TEXT(NIgerian_Fintech[[#This Row],[TransactionDate]], "MMMM")</f>
        <v>August</v>
      </c>
      <c r="L6276" s="3" t="str">
        <f>TEXT(NIgerian_Fintech[[#This Row],[TransactionDate]], "MM")</f>
        <v>08</v>
      </c>
      <c r="M6276" s="3" t="str">
        <f>TEXT(NIgerian_Fintech[[#This Row],[TransactionDate]], "tttt")</f>
        <v>Sunday</v>
      </c>
      <c r="N6276" s="2" t="s">
        <v>16</v>
      </c>
    </row>
    <row r="6277" spans="1:14" ht="14.5" x14ac:dyDescent="0.35">
      <c r="A6277" s="2" t="s">
        <v>12584</v>
      </c>
      <c r="B6277" s="2" t="s">
        <v>12585</v>
      </c>
      <c r="C6277" s="2">
        <v>58</v>
      </c>
      <c r="D6277" s="2" t="s">
        <v>12</v>
      </c>
      <c r="E6277" s="2" t="s">
        <v>93</v>
      </c>
      <c r="F6277" s="2" t="s">
        <v>49</v>
      </c>
      <c r="G6277" s="2" t="s">
        <v>15</v>
      </c>
      <c r="H6277" s="7">
        <v>12677.1</v>
      </c>
      <c r="I6277" s="3">
        <v>45454</v>
      </c>
      <c r="J6277" s="3" t="str">
        <f>TEXT(NIgerian_Fintech[[#This Row],[TransactionDate]], "JJJJ")</f>
        <v>2024</v>
      </c>
      <c r="K6277" s="3" t="str">
        <f>TEXT(NIgerian_Fintech[[#This Row],[TransactionDate]], "MMMM")</f>
        <v>June</v>
      </c>
      <c r="L6277" s="3" t="str">
        <f>TEXT(NIgerian_Fintech[[#This Row],[TransactionDate]], "MM")</f>
        <v>06</v>
      </c>
      <c r="M6277" s="3" t="str">
        <f>TEXT(NIgerian_Fintech[[#This Row],[TransactionDate]], "tttt")</f>
        <v>Tuesday</v>
      </c>
      <c r="N6277" s="2" t="s">
        <v>16</v>
      </c>
    </row>
    <row r="6278" spans="1:14" ht="14.5" x14ac:dyDescent="0.35">
      <c r="A6278" s="2" t="s">
        <v>12586</v>
      </c>
      <c r="B6278" s="2" t="s">
        <v>12587</v>
      </c>
      <c r="C6278" s="2">
        <v>21</v>
      </c>
      <c r="D6278" s="2" t="s">
        <v>39</v>
      </c>
      <c r="E6278" s="2" t="s">
        <v>24</v>
      </c>
      <c r="F6278" s="2" t="s">
        <v>14</v>
      </c>
      <c r="G6278" s="2" t="s">
        <v>30</v>
      </c>
      <c r="H6278" s="7">
        <v>11121.38</v>
      </c>
      <c r="I6278" s="3">
        <v>45650</v>
      </c>
      <c r="J6278" s="3" t="str">
        <f>TEXT(NIgerian_Fintech[[#This Row],[TransactionDate]], "JJJJ")</f>
        <v>2024</v>
      </c>
      <c r="K6278" s="3" t="str">
        <f>TEXT(NIgerian_Fintech[[#This Row],[TransactionDate]], "MMMM")</f>
        <v>December</v>
      </c>
      <c r="L6278" s="3" t="str">
        <f>TEXT(NIgerian_Fintech[[#This Row],[TransactionDate]], "MM")</f>
        <v>12</v>
      </c>
      <c r="M6278" s="3" t="str">
        <f>TEXT(NIgerian_Fintech[[#This Row],[TransactionDate]], "tttt")</f>
        <v>Tuesday</v>
      </c>
      <c r="N6278" s="2" t="s">
        <v>16</v>
      </c>
    </row>
    <row r="6279" spans="1:14" ht="14.5" x14ac:dyDescent="0.35">
      <c r="A6279" s="2" t="s">
        <v>12588</v>
      </c>
      <c r="B6279" s="2" t="s">
        <v>12589</v>
      </c>
      <c r="C6279" s="2">
        <v>47</v>
      </c>
      <c r="D6279" s="2" t="s">
        <v>39</v>
      </c>
      <c r="E6279" s="2" t="s">
        <v>24</v>
      </c>
      <c r="F6279" s="2" t="s">
        <v>55</v>
      </c>
      <c r="G6279" s="2" t="s">
        <v>26</v>
      </c>
      <c r="H6279" s="7">
        <v>12856.98</v>
      </c>
      <c r="I6279" s="3">
        <v>45638</v>
      </c>
      <c r="J6279" s="3" t="str">
        <f>TEXT(NIgerian_Fintech[[#This Row],[TransactionDate]], "JJJJ")</f>
        <v>2024</v>
      </c>
      <c r="K6279" s="3" t="str">
        <f>TEXT(NIgerian_Fintech[[#This Row],[TransactionDate]], "MMMM")</f>
        <v>December</v>
      </c>
      <c r="L6279" s="3" t="str">
        <f>TEXT(NIgerian_Fintech[[#This Row],[TransactionDate]], "MM")</f>
        <v>12</v>
      </c>
      <c r="M6279" s="3" t="str">
        <f>TEXT(NIgerian_Fintech[[#This Row],[TransactionDate]], "tttt")</f>
        <v>Thursday</v>
      </c>
      <c r="N6279" s="2" t="s">
        <v>16</v>
      </c>
    </row>
    <row r="6280" spans="1:14" ht="14.5" x14ac:dyDescent="0.35">
      <c r="A6280" s="2" t="s">
        <v>12590</v>
      </c>
      <c r="B6280" s="2" t="s">
        <v>12591</v>
      </c>
      <c r="C6280" s="2">
        <v>47</v>
      </c>
      <c r="D6280" s="2" t="s">
        <v>12</v>
      </c>
      <c r="E6280" s="2" t="s">
        <v>13</v>
      </c>
      <c r="F6280" s="2" t="s">
        <v>19</v>
      </c>
      <c r="G6280" s="2" t="s">
        <v>15</v>
      </c>
      <c r="H6280" s="7">
        <v>317.45</v>
      </c>
      <c r="I6280" s="3">
        <v>45167</v>
      </c>
      <c r="J6280" s="3" t="str">
        <f>TEXT(NIgerian_Fintech[[#This Row],[TransactionDate]], "JJJJ")</f>
        <v>2023</v>
      </c>
      <c r="K6280" s="3" t="str">
        <f>TEXT(NIgerian_Fintech[[#This Row],[TransactionDate]], "MMMM")</f>
        <v>August</v>
      </c>
      <c r="L6280" s="3" t="str">
        <f>TEXT(NIgerian_Fintech[[#This Row],[TransactionDate]], "MM")</f>
        <v>08</v>
      </c>
      <c r="M6280" s="3" t="str">
        <f>TEXT(NIgerian_Fintech[[#This Row],[TransactionDate]], "tttt")</f>
        <v>Tuesday</v>
      </c>
      <c r="N6280" s="2" t="s">
        <v>16</v>
      </c>
    </row>
    <row r="6281" spans="1:14" ht="14.5" x14ac:dyDescent="0.35">
      <c r="A6281" s="2" t="s">
        <v>12592</v>
      </c>
      <c r="B6281" s="2" t="s">
        <v>12593</v>
      </c>
      <c r="C6281" s="2">
        <v>39</v>
      </c>
      <c r="D6281" s="2" t="s">
        <v>39</v>
      </c>
      <c r="E6281" s="2" t="s">
        <v>52</v>
      </c>
      <c r="F6281" s="2" t="s">
        <v>25</v>
      </c>
      <c r="G6281" s="2" t="s">
        <v>20</v>
      </c>
      <c r="H6281" s="7">
        <v>1041.3900000000001</v>
      </c>
      <c r="I6281" s="3">
        <v>45540</v>
      </c>
      <c r="J6281" s="3" t="str">
        <f>TEXT(NIgerian_Fintech[[#This Row],[TransactionDate]], "JJJJ")</f>
        <v>2024</v>
      </c>
      <c r="K6281" s="3" t="str">
        <f>TEXT(NIgerian_Fintech[[#This Row],[TransactionDate]], "MMMM")</f>
        <v>September</v>
      </c>
      <c r="L6281" s="3" t="str">
        <f>TEXT(NIgerian_Fintech[[#This Row],[TransactionDate]], "MM")</f>
        <v>09</v>
      </c>
      <c r="M6281" s="3" t="str">
        <f>TEXT(NIgerian_Fintech[[#This Row],[TransactionDate]], "tttt")</f>
        <v>Thursday</v>
      </c>
      <c r="N6281" s="2" t="s">
        <v>21</v>
      </c>
    </row>
    <row r="6282" spans="1:14" ht="14.5" x14ac:dyDescent="0.35">
      <c r="A6282" s="2" t="s">
        <v>12594</v>
      </c>
      <c r="B6282" s="2" t="s">
        <v>12595</v>
      </c>
      <c r="C6282" s="2">
        <v>28</v>
      </c>
      <c r="D6282" s="2" t="s">
        <v>39</v>
      </c>
      <c r="E6282" s="2" t="s">
        <v>29</v>
      </c>
      <c r="F6282" s="2" t="s">
        <v>35</v>
      </c>
      <c r="G6282" s="2" t="s">
        <v>26</v>
      </c>
      <c r="H6282" s="7">
        <v>4077.3</v>
      </c>
      <c r="I6282" s="3">
        <v>45408</v>
      </c>
      <c r="J6282" s="3" t="str">
        <f>TEXT(NIgerian_Fintech[[#This Row],[TransactionDate]], "JJJJ")</f>
        <v>2024</v>
      </c>
      <c r="K6282" s="3" t="str">
        <f>TEXT(NIgerian_Fintech[[#This Row],[TransactionDate]], "MMMM")</f>
        <v>April</v>
      </c>
      <c r="L6282" s="3" t="str">
        <f>TEXT(NIgerian_Fintech[[#This Row],[TransactionDate]], "MM")</f>
        <v>04</v>
      </c>
      <c r="M6282" s="3" t="str">
        <f>TEXT(NIgerian_Fintech[[#This Row],[TransactionDate]], "tttt")</f>
        <v>Friday</v>
      </c>
      <c r="N6282" s="2" t="s">
        <v>16</v>
      </c>
    </row>
    <row r="6283" spans="1:14" ht="14.5" x14ac:dyDescent="0.35">
      <c r="A6283" s="2" t="s">
        <v>12596</v>
      </c>
      <c r="B6283" s="2" t="s">
        <v>12597</v>
      </c>
      <c r="C6283" s="2">
        <v>19</v>
      </c>
      <c r="D6283" s="2" t="s">
        <v>39</v>
      </c>
      <c r="E6283" s="2" t="s">
        <v>74</v>
      </c>
      <c r="F6283" s="2" t="s">
        <v>19</v>
      </c>
      <c r="G6283" s="2" t="s">
        <v>15</v>
      </c>
      <c r="H6283" s="7">
        <v>768.46</v>
      </c>
      <c r="I6283" s="3">
        <v>45021</v>
      </c>
      <c r="J6283" s="3" t="str">
        <f>TEXT(NIgerian_Fintech[[#This Row],[TransactionDate]], "JJJJ")</f>
        <v>2023</v>
      </c>
      <c r="K6283" s="3" t="str">
        <f>TEXT(NIgerian_Fintech[[#This Row],[TransactionDate]], "MMMM")</f>
        <v>April</v>
      </c>
      <c r="L6283" s="3" t="str">
        <f>TEXT(NIgerian_Fintech[[#This Row],[TransactionDate]], "MM")</f>
        <v>04</v>
      </c>
      <c r="M6283" s="3" t="str">
        <f>TEXT(NIgerian_Fintech[[#This Row],[TransactionDate]], "tttt")</f>
        <v>Wednesday</v>
      </c>
      <c r="N6283" s="2" t="s">
        <v>16</v>
      </c>
    </row>
    <row r="6284" spans="1:14" ht="14.5" x14ac:dyDescent="0.35">
      <c r="A6284" s="2" t="s">
        <v>12598</v>
      </c>
      <c r="B6284" s="2" t="s">
        <v>12599</v>
      </c>
      <c r="C6284" s="2">
        <v>61</v>
      </c>
      <c r="D6284" s="2" t="s">
        <v>39</v>
      </c>
      <c r="E6284" s="2" t="s">
        <v>24</v>
      </c>
      <c r="F6284" s="2" t="s">
        <v>55</v>
      </c>
      <c r="G6284" s="2" t="s">
        <v>30</v>
      </c>
      <c r="H6284" s="7">
        <v>43892.29</v>
      </c>
      <c r="I6284" s="3">
        <v>45291</v>
      </c>
      <c r="J6284" s="3" t="str">
        <f>TEXT(NIgerian_Fintech[[#This Row],[TransactionDate]], "JJJJ")</f>
        <v>2023</v>
      </c>
      <c r="K6284" s="3" t="str">
        <f>TEXT(NIgerian_Fintech[[#This Row],[TransactionDate]], "MMMM")</f>
        <v>December</v>
      </c>
      <c r="L6284" s="3" t="str">
        <f>TEXT(NIgerian_Fintech[[#This Row],[TransactionDate]], "MM")</f>
        <v>12</v>
      </c>
      <c r="M6284" s="3" t="str">
        <f>TEXT(NIgerian_Fintech[[#This Row],[TransactionDate]], "tttt")</f>
        <v>Sunday</v>
      </c>
      <c r="N6284" s="2" t="s">
        <v>21</v>
      </c>
    </row>
    <row r="6285" spans="1:14" ht="14.5" x14ac:dyDescent="0.35">
      <c r="A6285" s="2" t="s">
        <v>12600</v>
      </c>
      <c r="B6285" s="2" t="s">
        <v>12601</v>
      </c>
      <c r="C6285" s="2">
        <v>29</v>
      </c>
      <c r="D6285" s="2" t="s">
        <v>12</v>
      </c>
      <c r="E6285" s="2" t="s">
        <v>13</v>
      </c>
      <c r="F6285" s="2" t="s">
        <v>14</v>
      </c>
      <c r="G6285" s="2" t="s">
        <v>15</v>
      </c>
      <c r="H6285" s="7">
        <v>8684.82</v>
      </c>
      <c r="I6285" s="3">
        <v>45111</v>
      </c>
      <c r="J6285" s="3" t="str">
        <f>TEXT(NIgerian_Fintech[[#This Row],[TransactionDate]], "JJJJ")</f>
        <v>2023</v>
      </c>
      <c r="K6285" s="3" t="str">
        <f>TEXT(NIgerian_Fintech[[#This Row],[TransactionDate]], "MMMM")</f>
        <v>July</v>
      </c>
      <c r="L6285" s="3" t="str">
        <f>TEXT(NIgerian_Fintech[[#This Row],[TransactionDate]], "MM")</f>
        <v>07</v>
      </c>
      <c r="M6285" s="3" t="str">
        <f>TEXT(NIgerian_Fintech[[#This Row],[TransactionDate]], "tttt")</f>
        <v>Tuesday</v>
      </c>
      <c r="N6285" s="2" t="s">
        <v>69</v>
      </c>
    </row>
    <row r="6286" spans="1:14" ht="14.5" x14ac:dyDescent="0.35">
      <c r="A6286" s="2" t="s">
        <v>12602</v>
      </c>
      <c r="B6286" s="2" t="s">
        <v>12603</v>
      </c>
      <c r="C6286" s="2">
        <v>47</v>
      </c>
      <c r="D6286" s="2" t="s">
        <v>12</v>
      </c>
      <c r="E6286" s="2" t="s">
        <v>29</v>
      </c>
      <c r="F6286" s="2" t="s">
        <v>14</v>
      </c>
      <c r="G6286" s="2" t="s">
        <v>36</v>
      </c>
      <c r="H6286" s="7">
        <v>6681.5</v>
      </c>
      <c r="I6286" s="3">
        <v>45062</v>
      </c>
      <c r="J6286" s="3" t="str">
        <f>TEXT(NIgerian_Fintech[[#This Row],[TransactionDate]], "JJJJ")</f>
        <v>2023</v>
      </c>
      <c r="K6286" s="3" t="str">
        <f>TEXT(NIgerian_Fintech[[#This Row],[TransactionDate]], "MMMM")</f>
        <v>May</v>
      </c>
      <c r="L6286" s="3" t="str">
        <f>TEXT(NIgerian_Fintech[[#This Row],[TransactionDate]], "MM")</f>
        <v>05</v>
      </c>
      <c r="M6286" s="3" t="str">
        <f>TEXT(NIgerian_Fintech[[#This Row],[TransactionDate]], "tttt")</f>
        <v>Tuesday</v>
      </c>
      <c r="N6286" s="2" t="s">
        <v>16</v>
      </c>
    </row>
    <row r="6287" spans="1:14" ht="14.5" x14ac:dyDescent="0.35">
      <c r="A6287" s="2" t="s">
        <v>12604</v>
      </c>
      <c r="B6287" s="2" t="s">
        <v>12605</v>
      </c>
      <c r="C6287" s="2">
        <v>53</v>
      </c>
      <c r="D6287" s="2" t="s">
        <v>12</v>
      </c>
      <c r="E6287" s="2" t="s">
        <v>52</v>
      </c>
      <c r="F6287" s="2" t="s">
        <v>14</v>
      </c>
      <c r="G6287" s="2" t="s">
        <v>30</v>
      </c>
      <c r="H6287" s="7">
        <v>15395</v>
      </c>
      <c r="I6287" s="3">
        <v>44951</v>
      </c>
      <c r="J6287" s="3" t="str">
        <f>TEXT(NIgerian_Fintech[[#This Row],[TransactionDate]], "JJJJ")</f>
        <v>2023</v>
      </c>
      <c r="K6287" s="3" t="str">
        <f>TEXT(NIgerian_Fintech[[#This Row],[TransactionDate]], "MMMM")</f>
        <v>January</v>
      </c>
      <c r="L6287" s="3" t="str">
        <f>TEXT(NIgerian_Fintech[[#This Row],[TransactionDate]], "MM")</f>
        <v>01</v>
      </c>
      <c r="M6287" s="3" t="str">
        <f>TEXT(NIgerian_Fintech[[#This Row],[TransactionDate]], "tttt")</f>
        <v>Wednesday</v>
      </c>
      <c r="N6287" s="2" t="s">
        <v>21</v>
      </c>
    </row>
    <row r="6288" spans="1:14" ht="14.5" x14ac:dyDescent="0.35">
      <c r="A6288" s="2" t="s">
        <v>12606</v>
      </c>
      <c r="B6288" s="2" t="s">
        <v>12607</v>
      </c>
      <c r="C6288" s="2">
        <v>35</v>
      </c>
      <c r="D6288" s="2" t="s">
        <v>39</v>
      </c>
      <c r="E6288" s="2" t="s">
        <v>42</v>
      </c>
      <c r="F6288" s="2" t="s">
        <v>14</v>
      </c>
      <c r="G6288" s="2" t="s">
        <v>26</v>
      </c>
      <c r="H6288" s="7">
        <v>37704.89</v>
      </c>
      <c r="I6288" s="3">
        <v>45244</v>
      </c>
      <c r="J6288" s="3" t="str">
        <f>TEXT(NIgerian_Fintech[[#This Row],[TransactionDate]], "JJJJ")</f>
        <v>2023</v>
      </c>
      <c r="K6288" s="3" t="str">
        <f>TEXT(NIgerian_Fintech[[#This Row],[TransactionDate]], "MMMM")</f>
        <v>November</v>
      </c>
      <c r="L6288" s="3" t="str">
        <f>TEXT(NIgerian_Fintech[[#This Row],[TransactionDate]], "MM")</f>
        <v>11</v>
      </c>
      <c r="M6288" s="3" t="str">
        <f>TEXT(NIgerian_Fintech[[#This Row],[TransactionDate]], "tttt")</f>
        <v>Tuesday</v>
      </c>
      <c r="N6288" s="2" t="s">
        <v>16</v>
      </c>
    </row>
    <row r="6289" spans="1:14" ht="14.5" x14ac:dyDescent="0.35">
      <c r="A6289" s="2" t="s">
        <v>12608</v>
      </c>
      <c r="B6289" s="2" t="s">
        <v>12609</v>
      </c>
      <c r="C6289" s="2">
        <v>43</v>
      </c>
      <c r="D6289" s="2" t="s">
        <v>39</v>
      </c>
      <c r="E6289" s="2" t="s">
        <v>52</v>
      </c>
      <c r="F6289" s="2" t="s">
        <v>25</v>
      </c>
      <c r="G6289" s="2" t="s">
        <v>20</v>
      </c>
      <c r="H6289" s="7">
        <v>31039.86</v>
      </c>
      <c r="I6289" s="3">
        <v>45259</v>
      </c>
      <c r="J6289" s="3" t="str">
        <f>TEXT(NIgerian_Fintech[[#This Row],[TransactionDate]], "JJJJ")</f>
        <v>2023</v>
      </c>
      <c r="K6289" s="3" t="str">
        <f>TEXT(NIgerian_Fintech[[#This Row],[TransactionDate]], "MMMM")</f>
        <v>November</v>
      </c>
      <c r="L6289" s="3" t="str">
        <f>TEXT(NIgerian_Fintech[[#This Row],[TransactionDate]], "MM")</f>
        <v>11</v>
      </c>
      <c r="M6289" s="3" t="str">
        <f>TEXT(NIgerian_Fintech[[#This Row],[TransactionDate]], "tttt")</f>
        <v>Wednesday</v>
      </c>
      <c r="N6289" s="2" t="s">
        <v>16</v>
      </c>
    </row>
    <row r="6290" spans="1:14" ht="14.5" x14ac:dyDescent="0.35">
      <c r="A6290" s="2" t="s">
        <v>12610</v>
      </c>
      <c r="B6290" s="2" t="s">
        <v>12611</v>
      </c>
      <c r="C6290" s="2">
        <v>24</v>
      </c>
      <c r="D6290" s="2" t="s">
        <v>12</v>
      </c>
      <c r="E6290" s="2" t="s">
        <v>42</v>
      </c>
      <c r="F6290" s="2" t="s">
        <v>25</v>
      </c>
      <c r="G6290" s="2" t="s">
        <v>30</v>
      </c>
      <c r="H6290" s="7">
        <v>15753.5</v>
      </c>
      <c r="I6290" s="3">
        <v>45488</v>
      </c>
      <c r="J6290" s="3" t="str">
        <f>TEXT(NIgerian_Fintech[[#This Row],[TransactionDate]], "JJJJ")</f>
        <v>2024</v>
      </c>
      <c r="K6290" s="3" t="str">
        <f>TEXT(NIgerian_Fintech[[#This Row],[TransactionDate]], "MMMM")</f>
        <v>July</v>
      </c>
      <c r="L6290" s="3" t="str">
        <f>TEXT(NIgerian_Fintech[[#This Row],[TransactionDate]], "MM")</f>
        <v>07</v>
      </c>
      <c r="M6290" s="3" t="str">
        <f>TEXT(NIgerian_Fintech[[#This Row],[TransactionDate]], "tttt")</f>
        <v>Monday</v>
      </c>
      <c r="N6290" s="2" t="s">
        <v>16</v>
      </c>
    </row>
    <row r="6291" spans="1:14" ht="14.5" x14ac:dyDescent="0.35">
      <c r="A6291" s="2" t="s">
        <v>12612</v>
      </c>
      <c r="B6291" s="2" t="s">
        <v>12613</v>
      </c>
      <c r="C6291" s="2">
        <v>18</v>
      </c>
      <c r="D6291" s="2" t="s">
        <v>12</v>
      </c>
      <c r="E6291" s="2" t="s">
        <v>24</v>
      </c>
      <c r="F6291" s="2" t="s">
        <v>49</v>
      </c>
      <c r="G6291" s="2" t="s">
        <v>30</v>
      </c>
      <c r="H6291" s="7">
        <v>4734.88</v>
      </c>
      <c r="I6291" s="3">
        <v>45607</v>
      </c>
      <c r="J6291" s="3" t="str">
        <f>TEXT(NIgerian_Fintech[[#This Row],[TransactionDate]], "JJJJ")</f>
        <v>2024</v>
      </c>
      <c r="K6291" s="3" t="str">
        <f>TEXT(NIgerian_Fintech[[#This Row],[TransactionDate]], "MMMM")</f>
        <v>November</v>
      </c>
      <c r="L6291" s="3" t="str">
        <f>TEXT(NIgerian_Fintech[[#This Row],[TransactionDate]], "MM")</f>
        <v>11</v>
      </c>
      <c r="M6291" s="3" t="str">
        <f>TEXT(NIgerian_Fintech[[#This Row],[TransactionDate]], "tttt")</f>
        <v>Monday</v>
      </c>
      <c r="N6291" s="2" t="s">
        <v>16</v>
      </c>
    </row>
    <row r="6292" spans="1:14" ht="14.5" x14ac:dyDescent="0.35">
      <c r="A6292" s="2" t="s">
        <v>12614</v>
      </c>
      <c r="B6292" s="2" t="s">
        <v>12615</v>
      </c>
      <c r="C6292" s="2">
        <v>43</v>
      </c>
      <c r="D6292" s="2" t="s">
        <v>39</v>
      </c>
      <c r="E6292" s="2" t="s">
        <v>29</v>
      </c>
      <c r="F6292" s="2" t="s">
        <v>35</v>
      </c>
      <c r="G6292" s="2" t="s">
        <v>30</v>
      </c>
      <c r="H6292" s="7">
        <v>682.35</v>
      </c>
      <c r="I6292" s="3">
        <v>45026</v>
      </c>
      <c r="J6292" s="3" t="str">
        <f>TEXT(NIgerian_Fintech[[#This Row],[TransactionDate]], "JJJJ")</f>
        <v>2023</v>
      </c>
      <c r="K6292" s="3" t="str">
        <f>TEXT(NIgerian_Fintech[[#This Row],[TransactionDate]], "MMMM")</f>
        <v>April</v>
      </c>
      <c r="L6292" s="3" t="str">
        <f>TEXT(NIgerian_Fintech[[#This Row],[TransactionDate]], "MM")</f>
        <v>04</v>
      </c>
      <c r="M6292" s="3" t="str">
        <f>TEXT(NIgerian_Fintech[[#This Row],[TransactionDate]], "tttt")</f>
        <v>Monday</v>
      </c>
      <c r="N6292" s="2" t="s">
        <v>16</v>
      </c>
    </row>
    <row r="6293" spans="1:14" ht="14.5" x14ac:dyDescent="0.35">
      <c r="A6293" s="2" t="s">
        <v>12616</v>
      </c>
      <c r="B6293" s="2" t="s">
        <v>12617</v>
      </c>
      <c r="C6293" s="2">
        <v>40</v>
      </c>
      <c r="D6293" s="2" t="s">
        <v>12</v>
      </c>
      <c r="E6293" s="2" t="s">
        <v>29</v>
      </c>
      <c r="F6293" s="2" t="s">
        <v>49</v>
      </c>
      <c r="G6293" s="2" t="s">
        <v>15</v>
      </c>
      <c r="H6293" s="7">
        <v>1035.5899999999999</v>
      </c>
      <c r="I6293" s="3">
        <v>45296</v>
      </c>
      <c r="J6293" s="3" t="str">
        <f>TEXT(NIgerian_Fintech[[#This Row],[TransactionDate]], "JJJJ")</f>
        <v>2024</v>
      </c>
      <c r="K6293" s="3" t="str">
        <f>TEXT(NIgerian_Fintech[[#This Row],[TransactionDate]], "MMMM")</f>
        <v>January</v>
      </c>
      <c r="L6293" s="3" t="str">
        <f>TEXT(NIgerian_Fintech[[#This Row],[TransactionDate]], "MM")</f>
        <v>01</v>
      </c>
      <c r="M6293" s="3" t="str">
        <f>TEXT(NIgerian_Fintech[[#This Row],[TransactionDate]], "tttt")</f>
        <v>Friday</v>
      </c>
      <c r="N6293" s="2" t="s">
        <v>16</v>
      </c>
    </row>
    <row r="6294" spans="1:14" ht="14.5" x14ac:dyDescent="0.35">
      <c r="A6294" s="2" t="s">
        <v>12618</v>
      </c>
      <c r="B6294" s="2" t="s">
        <v>12619</v>
      </c>
      <c r="C6294" s="2">
        <v>43</v>
      </c>
      <c r="D6294" s="2" t="s">
        <v>12</v>
      </c>
      <c r="E6294" s="2" t="s">
        <v>74</v>
      </c>
      <c r="F6294" s="2" t="s">
        <v>35</v>
      </c>
      <c r="G6294" s="2" t="s">
        <v>36</v>
      </c>
      <c r="H6294" s="7">
        <v>11.53</v>
      </c>
      <c r="I6294" s="3">
        <v>45519</v>
      </c>
      <c r="J6294" s="3" t="str">
        <f>TEXT(NIgerian_Fintech[[#This Row],[TransactionDate]], "JJJJ")</f>
        <v>2024</v>
      </c>
      <c r="K6294" s="3" t="str">
        <f>TEXT(NIgerian_Fintech[[#This Row],[TransactionDate]], "MMMM")</f>
        <v>August</v>
      </c>
      <c r="L6294" s="3" t="str">
        <f>TEXT(NIgerian_Fintech[[#This Row],[TransactionDate]], "MM")</f>
        <v>08</v>
      </c>
      <c r="M6294" s="3" t="str">
        <f>TEXT(NIgerian_Fintech[[#This Row],[TransactionDate]], "tttt")</f>
        <v>Thursday</v>
      </c>
      <c r="N6294" s="2" t="s">
        <v>21</v>
      </c>
    </row>
    <row r="6295" spans="1:14" ht="14.5" x14ac:dyDescent="0.35">
      <c r="A6295" s="2" t="s">
        <v>12620</v>
      </c>
      <c r="B6295" s="2" t="s">
        <v>12621</v>
      </c>
      <c r="C6295" s="2">
        <v>62</v>
      </c>
      <c r="D6295" s="2" t="s">
        <v>39</v>
      </c>
      <c r="E6295" s="2" t="s">
        <v>52</v>
      </c>
      <c r="F6295" s="2" t="s">
        <v>55</v>
      </c>
      <c r="G6295" s="2" t="s">
        <v>20</v>
      </c>
      <c r="H6295" s="7">
        <v>19.05</v>
      </c>
      <c r="I6295" s="3">
        <v>44938</v>
      </c>
      <c r="J6295" s="3" t="str">
        <f>TEXT(NIgerian_Fintech[[#This Row],[TransactionDate]], "JJJJ")</f>
        <v>2023</v>
      </c>
      <c r="K6295" s="3" t="str">
        <f>TEXT(NIgerian_Fintech[[#This Row],[TransactionDate]], "MMMM")</f>
        <v>January</v>
      </c>
      <c r="L6295" s="3" t="str">
        <f>TEXT(NIgerian_Fintech[[#This Row],[TransactionDate]], "MM")</f>
        <v>01</v>
      </c>
      <c r="M6295" s="3" t="str">
        <f>TEXT(NIgerian_Fintech[[#This Row],[TransactionDate]], "tttt")</f>
        <v>Thursday</v>
      </c>
      <c r="N6295" s="2" t="s">
        <v>16</v>
      </c>
    </row>
    <row r="6296" spans="1:14" ht="14.5" x14ac:dyDescent="0.35">
      <c r="A6296" s="2" t="s">
        <v>12622</v>
      </c>
      <c r="B6296" s="2" t="s">
        <v>12623</v>
      </c>
      <c r="C6296" s="2">
        <v>23</v>
      </c>
      <c r="D6296" s="2" t="s">
        <v>39</v>
      </c>
      <c r="E6296" s="2" t="s">
        <v>64</v>
      </c>
      <c r="F6296" s="2" t="s">
        <v>49</v>
      </c>
      <c r="G6296" s="2" t="s">
        <v>20</v>
      </c>
      <c r="H6296" s="7">
        <v>27554.85</v>
      </c>
      <c r="I6296" s="3">
        <v>45646</v>
      </c>
      <c r="J6296" s="3" t="str">
        <f>TEXT(NIgerian_Fintech[[#This Row],[TransactionDate]], "JJJJ")</f>
        <v>2024</v>
      </c>
      <c r="K6296" s="3" t="str">
        <f>TEXT(NIgerian_Fintech[[#This Row],[TransactionDate]], "MMMM")</f>
        <v>December</v>
      </c>
      <c r="L6296" s="3" t="str">
        <f>TEXT(NIgerian_Fintech[[#This Row],[TransactionDate]], "MM")</f>
        <v>12</v>
      </c>
      <c r="M6296" s="3" t="str">
        <f>TEXT(NIgerian_Fintech[[#This Row],[TransactionDate]], "tttt")</f>
        <v>Friday</v>
      </c>
      <c r="N6296" s="2" t="s">
        <v>16</v>
      </c>
    </row>
    <row r="6297" spans="1:14" ht="14.5" x14ac:dyDescent="0.35">
      <c r="A6297" s="2" t="s">
        <v>12624</v>
      </c>
      <c r="B6297" s="2" t="s">
        <v>12625</v>
      </c>
      <c r="C6297" s="2">
        <v>23</v>
      </c>
      <c r="D6297" s="2" t="s">
        <v>12</v>
      </c>
      <c r="E6297" s="2" t="s">
        <v>24</v>
      </c>
      <c r="F6297" s="2" t="s">
        <v>55</v>
      </c>
      <c r="G6297" s="2" t="s">
        <v>36</v>
      </c>
      <c r="H6297" s="7">
        <v>26175.279999999999</v>
      </c>
      <c r="I6297" s="3">
        <v>45003</v>
      </c>
      <c r="J6297" s="3" t="str">
        <f>TEXT(NIgerian_Fintech[[#This Row],[TransactionDate]], "JJJJ")</f>
        <v>2023</v>
      </c>
      <c r="K6297" s="3" t="str">
        <f>TEXT(NIgerian_Fintech[[#This Row],[TransactionDate]], "MMMM")</f>
        <v>March</v>
      </c>
      <c r="L6297" s="3" t="str">
        <f>TEXT(NIgerian_Fintech[[#This Row],[TransactionDate]], "MM")</f>
        <v>03</v>
      </c>
      <c r="M6297" s="3" t="str">
        <f>TEXT(NIgerian_Fintech[[#This Row],[TransactionDate]], "tttt")</f>
        <v>Saturday</v>
      </c>
      <c r="N6297" s="2" t="s">
        <v>16</v>
      </c>
    </row>
    <row r="6298" spans="1:14" ht="14.5" x14ac:dyDescent="0.35">
      <c r="A6298" s="2" t="s">
        <v>12626</v>
      </c>
      <c r="B6298" s="2" t="s">
        <v>12627</v>
      </c>
      <c r="C6298" s="2">
        <v>61</v>
      </c>
      <c r="D6298" s="2" t="s">
        <v>39</v>
      </c>
      <c r="E6298" s="2" t="s">
        <v>93</v>
      </c>
      <c r="F6298" s="2" t="s">
        <v>55</v>
      </c>
      <c r="G6298" s="2" t="s">
        <v>15</v>
      </c>
      <c r="H6298" s="7">
        <v>11012.77</v>
      </c>
      <c r="I6298" s="3">
        <v>45513</v>
      </c>
      <c r="J6298" s="3" t="str">
        <f>TEXT(NIgerian_Fintech[[#This Row],[TransactionDate]], "JJJJ")</f>
        <v>2024</v>
      </c>
      <c r="K6298" s="3" t="str">
        <f>TEXT(NIgerian_Fintech[[#This Row],[TransactionDate]], "MMMM")</f>
        <v>August</v>
      </c>
      <c r="L6298" s="3" t="str">
        <f>TEXT(NIgerian_Fintech[[#This Row],[TransactionDate]], "MM")</f>
        <v>08</v>
      </c>
      <c r="M6298" s="3" t="str">
        <f>TEXT(NIgerian_Fintech[[#This Row],[TransactionDate]], "tttt")</f>
        <v>Friday</v>
      </c>
      <c r="N6298" s="2" t="s">
        <v>69</v>
      </c>
    </row>
    <row r="6299" spans="1:14" ht="14.5" x14ac:dyDescent="0.35">
      <c r="A6299" s="2" t="s">
        <v>12628</v>
      </c>
      <c r="B6299" s="2" t="s">
        <v>12629</v>
      </c>
      <c r="C6299" s="2">
        <v>25</v>
      </c>
      <c r="D6299" s="2" t="s">
        <v>12</v>
      </c>
      <c r="E6299" s="2" t="s">
        <v>64</v>
      </c>
      <c r="F6299" s="2" t="s">
        <v>55</v>
      </c>
      <c r="G6299" s="2" t="s">
        <v>15</v>
      </c>
      <c r="H6299" s="7">
        <v>12971</v>
      </c>
      <c r="I6299" s="3">
        <v>45608</v>
      </c>
      <c r="J6299" s="3" t="str">
        <f>TEXT(NIgerian_Fintech[[#This Row],[TransactionDate]], "JJJJ")</f>
        <v>2024</v>
      </c>
      <c r="K6299" s="3" t="str">
        <f>TEXT(NIgerian_Fintech[[#This Row],[TransactionDate]], "MMMM")</f>
        <v>November</v>
      </c>
      <c r="L6299" s="3" t="str">
        <f>TEXT(NIgerian_Fintech[[#This Row],[TransactionDate]], "MM")</f>
        <v>11</v>
      </c>
      <c r="M6299" s="3" t="str">
        <f>TEXT(NIgerian_Fintech[[#This Row],[TransactionDate]], "tttt")</f>
        <v>Tuesday</v>
      </c>
      <c r="N6299" s="2" t="s">
        <v>16</v>
      </c>
    </row>
    <row r="6300" spans="1:14" ht="14.5" x14ac:dyDescent="0.35">
      <c r="A6300" s="2" t="s">
        <v>12630</v>
      </c>
      <c r="B6300" s="2" t="s">
        <v>12631</v>
      </c>
      <c r="C6300" s="2">
        <v>41</v>
      </c>
      <c r="D6300" s="2" t="s">
        <v>39</v>
      </c>
      <c r="E6300" s="2" t="s">
        <v>24</v>
      </c>
      <c r="F6300" s="2" t="s">
        <v>14</v>
      </c>
      <c r="G6300" s="2" t="s">
        <v>36</v>
      </c>
      <c r="H6300" s="7">
        <v>7199.19</v>
      </c>
      <c r="I6300" s="3">
        <v>45274</v>
      </c>
      <c r="J6300" s="3" t="str">
        <f>TEXT(NIgerian_Fintech[[#This Row],[TransactionDate]], "JJJJ")</f>
        <v>2023</v>
      </c>
      <c r="K6300" s="3" t="str">
        <f>TEXT(NIgerian_Fintech[[#This Row],[TransactionDate]], "MMMM")</f>
        <v>December</v>
      </c>
      <c r="L6300" s="3" t="str">
        <f>TEXT(NIgerian_Fintech[[#This Row],[TransactionDate]], "MM")</f>
        <v>12</v>
      </c>
      <c r="M6300" s="3" t="str">
        <f>TEXT(NIgerian_Fintech[[#This Row],[TransactionDate]], "tttt")</f>
        <v>Thursday</v>
      </c>
      <c r="N6300" s="2" t="s">
        <v>16</v>
      </c>
    </row>
    <row r="6301" spans="1:14" ht="14.5" x14ac:dyDescent="0.35">
      <c r="A6301" s="2" t="s">
        <v>12632</v>
      </c>
      <c r="B6301" s="2" t="s">
        <v>12633</v>
      </c>
      <c r="C6301" s="2">
        <v>39</v>
      </c>
      <c r="D6301" s="2" t="s">
        <v>39</v>
      </c>
      <c r="E6301" s="2" t="s">
        <v>64</v>
      </c>
      <c r="F6301" s="2" t="s">
        <v>19</v>
      </c>
      <c r="G6301" s="2" t="s">
        <v>36</v>
      </c>
      <c r="H6301" s="7">
        <v>2716.02</v>
      </c>
      <c r="I6301" s="3">
        <v>45369</v>
      </c>
      <c r="J6301" s="3" t="str">
        <f>TEXT(NIgerian_Fintech[[#This Row],[TransactionDate]], "JJJJ")</f>
        <v>2024</v>
      </c>
      <c r="K6301" s="3" t="str">
        <f>TEXT(NIgerian_Fintech[[#This Row],[TransactionDate]], "MMMM")</f>
        <v>March</v>
      </c>
      <c r="L6301" s="3" t="str">
        <f>TEXT(NIgerian_Fintech[[#This Row],[TransactionDate]], "MM")</f>
        <v>03</v>
      </c>
      <c r="M6301" s="3" t="str">
        <f>TEXT(NIgerian_Fintech[[#This Row],[TransactionDate]], "tttt")</f>
        <v>Monday</v>
      </c>
      <c r="N6301" s="2" t="s">
        <v>16</v>
      </c>
    </row>
    <row r="6302" spans="1:14" ht="14.5" x14ac:dyDescent="0.35">
      <c r="A6302" s="2" t="s">
        <v>12634</v>
      </c>
      <c r="B6302" s="2" t="s">
        <v>12635</v>
      </c>
      <c r="C6302" s="2">
        <v>36</v>
      </c>
      <c r="D6302" s="2" t="s">
        <v>12</v>
      </c>
      <c r="E6302" s="2" t="s">
        <v>64</v>
      </c>
      <c r="F6302" s="2" t="s">
        <v>19</v>
      </c>
      <c r="G6302" s="2" t="s">
        <v>26</v>
      </c>
      <c r="H6302" s="7">
        <v>24578.95</v>
      </c>
      <c r="I6302" s="3">
        <v>45617</v>
      </c>
      <c r="J6302" s="3" t="str">
        <f>TEXT(NIgerian_Fintech[[#This Row],[TransactionDate]], "JJJJ")</f>
        <v>2024</v>
      </c>
      <c r="K6302" s="3" t="str">
        <f>TEXT(NIgerian_Fintech[[#This Row],[TransactionDate]], "MMMM")</f>
        <v>November</v>
      </c>
      <c r="L6302" s="3" t="str">
        <f>TEXT(NIgerian_Fintech[[#This Row],[TransactionDate]], "MM")</f>
        <v>11</v>
      </c>
      <c r="M6302" s="3" t="str">
        <f>TEXT(NIgerian_Fintech[[#This Row],[TransactionDate]], "tttt")</f>
        <v>Thursday</v>
      </c>
      <c r="N6302" s="2" t="s">
        <v>16</v>
      </c>
    </row>
    <row r="6303" spans="1:14" ht="14.5" x14ac:dyDescent="0.35">
      <c r="A6303" s="2" t="s">
        <v>12636</v>
      </c>
      <c r="B6303" s="2" t="s">
        <v>12637</v>
      </c>
      <c r="C6303" s="2">
        <v>54</v>
      </c>
      <c r="D6303" s="2" t="s">
        <v>39</v>
      </c>
      <c r="E6303" s="2" t="s">
        <v>93</v>
      </c>
      <c r="F6303" s="2" t="s">
        <v>25</v>
      </c>
      <c r="G6303" s="2" t="s">
        <v>15</v>
      </c>
      <c r="H6303" s="7">
        <v>3253.03</v>
      </c>
      <c r="I6303" s="3">
        <v>45014</v>
      </c>
      <c r="J6303" s="3" t="str">
        <f>TEXT(NIgerian_Fintech[[#This Row],[TransactionDate]], "JJJJ")</f>
        <v>2023</v>
      </c>
      <c r="K6303" s="3" t="str">
        <f>TEXT(NIgerian_Fintech[[#This Row],[TransactionDate]], "MMMM")</f>
        <v>March</v>
      </c>
      <c r="L6303" s="3" t="str">
        <f>TEXT(NIgerian_Fintech[[#This Row],[TransactionDate]], "MM")</f>
        <v>03</v>
      </c>
      <c r="M6303" s="3" t="str">
        <f>TEXT(NIgerian_Fintech[[#This Row],[TransactionDate]], "tttt")</f>
        <v>Wednesday</v>
      </c>
      <c r="N6303" s="2" t="s">
        <v>21</v>
      </c>
    </row>
    <row r="6304" spans="1:14" ht="14.5" x14ac:dyDescent="0.35">
      <c r="A6304" s="2" t="s">
        <v>12638</v>
      </c>
      <c r="B6304" s="2" t="s">
        <v>12639</v>
      </c>
      <c r="C6304" s="2">
        <v>35</v>
      </c>
      <c r="D6304" s="2" t="s">
        <v>12</v>
      </c>
      <c r="E6304" s="2" t="s">
        <v>64</v>
      </c>
      <c r="F6304" s="2" t="s">
        <v>55</v>
      </c>
      <c r="G6304" s="2" t="s">
        <v>30</v>
      </c>
      <c r="H6304" s="7">
        <v>13458.1</v>
      </c>
      <c r="I6304" s="3">
        <v>45391</v>
      </c>
      <c r="J6304" s="3" t="str">
        <f>TEXT(NIgerian_Fintech[[#This Row],[TransactionDate]], "JJJJ")</f>
        <v>2024</v>
      </c>
      <c r="K6304" s="3" t="str">
        <f>TEXT(NIgerian_Fintech[[#This Row],[TransactionDate]], "MMMM")</f>
        <v>April</v>
      </c>
      <c r="L6304" s="3" t="str">
        <f>TEXT(NIgerian_Fintech[[#This Row],[TransactionDate]], "MM")</f>
        <v>04</v>
      </c>
      <c r="M6304" s="3" t="str">
        <f>TEXT(NIgerian_Fintech[[#This Row],[TransactionDate]], "tttt")</f>
        <v>Tuesday</v>
      </c>
      <c r="N6304" s="2" t="s">
        <v>16</v>
      </c>
    </row>
    <row r="6305" spans="1:14" ht="14.5" x14ac:dyDescent="0.35">
      <c r="A6305" s="2" t="s">
        <v>12640</v>
      </c>
      <c r="B6305" s="2" t="s">
        <v>12641</v>
      </c>
      <c r="C6305" s="2">
        <v>48</v>
      </c>
      <c r="D6305" s="2" t="s">
        <v>39</v>
      </c>
      <c r="E6305" s="2" t="s">
        <v>42</v>
      </c>
      <c r="F6305" s="2" t="s">
        <v>14</v>
      </c>
      <c r="G6305" s="2" t="s">
        <v>20</v>
      </c>
      <c r="H6305" s="7">
        <v>2816.15</v>
      </c>
      <c r="I6305" s="3">
        <v>45420</v>
      </c>
      <c r="J6305" s="3" t="str">
        <f>TEXT(NIgerian_Fintech[[#This Row],[TransactionDate]], "JJJJ")</f>
        <v>2024</v>
      </c>
      <c r="K6305" s="3" t="str">
        <f>TEXT(NIgerian_Fintech[[#This Row],[TransactionDate]], "MMMM")</f>
        <v>May</v>
      </c>
      <c r="L6305" s="3" t="str">
        <f>TEXT(NIgerian_Fintech[[#This Row],[TransactionDate]], "MM")</f>
        <v>05</v>
      </c>
      <c r="M6305" s="3" t="str">
        <f>TEXT(NIgerian_Fintech[[#This Row],[TransactionDate]], "tttt")</f>
        <v>Wednesday</v>
      </c>
      <c r="N6305" s="2" t="s">
        <v>16</v>
      </c>
    </row>
    <row r="6306" spans="1:14" ht="14.5" x14ac:dyDescent="0.35">
      <c r="A6306" s="2" t="s">
        <v>12642</v>
      </c>
      <c r="B6306" s="2" t="s">
        <v>12643</v>
      </c>
      <c r="C6306" s="2">
        <v>54</v>
      </c>
      <c r="D6306" s="2" t="s">
        <v>12</v>
      </c>
      <c r="E6306" s="2" t="s">
        <v>52</v>
      </c>
      <c r="F6306" s="2" t="s">
        <v>49</v>
      </c>
      <c r="G6306" s="2" t="s">
        <v>15</v>
      </c>
      <c r="H6306" s="7">
        <v>20413.63</v>
      </c>
      <c r="I6306" s="3">
        <v>45148</v>
      </c>
      <c r="J6306" s="3" t="str">
        <f>TEXT(NIgerian_Fintech[[#This Row],[TransactionDate]], "JJJJ")</f>
        <v>2023</v>
      </c>
      <c r="K6306" s="3" t="str">
        <f>TEXT(NIgerian_Fintech[[#This Row],[TransactionDate]], "MMMM")</f>
        <v>August</v>
      </c>
      <c r="L6306" s="3" t="str">
        <f>TEXT(NIgerian_Fintech[[#This Row],[TransactionDate]], "MM")</f>
        <v>08</v>
      </c>
      <c r="M6306" s="3" t="str">
        <f>TEXT(NIgerian_Fintech[[#This Row],[TransactionDate]], "tttt")</f>
        <v>Thursday</v>
      </c>
      <c r="N6306" s="2" t="s">
        <v>16</v>
      </c>
    </row>
    <row r="6307" spans="1:14" ht="14.5" x14ac:dyDescent="0.35">
      <c r="A6307" s="2" t="s">
        <v>12644</v>
      </c>
      <c r="B6307" s="2" t="s">
        <v>12645</v>
      </c>
      <c r="C6307" s="2">
        <v>47</v>
      </c>
      <c r="D6307" s="2" t="s">
        <v>39</v>
      </c>
      <c r="E6307" s="2" t="s">
        <v>29</v>
      </c>
      <c r="F6307" s="2" t="s">
        <v>49</v>
      </c>
      <c r="G6307" s="2" t="s">
        <v>36</v>
      </c>
      <c r="H6307" s="7">
        <v>10533.7</v>
      </c>
      <c r="I6307" s="3">
        <v>45441</v>
      </c>
      <c r="J6307" s="3" t="str">
        <f>TEXT(NIgerian_Fintech[[#This Row],[TransactionDate]], "JJJJ")</f>
        <v>2024</v>
      </c>
      <c r="K6307" s="3" t="str">
        <f>TEXT(NIgerian_Fintech[[#This Row],[TransactionDate]], "MMMM")</f>
        <v>May</v>
      </c>
      <c r="L6307" s="3" t="str">
        <f>TEXT(NIgerian_Fintech[[#This Row],[TransactionDate]], "MM")</f>
        <v>05</v>
      </c>
      <c r="M6307" s="3" t="str">
        <f>TEXT(NIgerian_Fintech[[#This Row],[TransactionDate]], "tttt")</f>
        <v>Wednesday</v>
      </c>
      <c r="N6307" s="2" t="s">
        <v>69</v>
      </c>
    </row>
    <row r="6308" spans="1:14" ht="14.5" x14ac:dyDescent="0.35">
      <c r="A6308" s="2" t="s">
        <v>12646</v>
      </c>
      <c r="B6308" s="2" t="s">
        <v>12647</v>
      </c>
      <c r="C6308" s="2">
        <v>59</v>
      </c>
      <c r="D6308" s="2" t="s">
        <v>39</v>
      </c>
      <c r="E6308" s="2" t="s">
        <v>74</v>
      </c>
      <c r="F6308" s="2" t="s">
        <v>25</v>
      </c>
      <c r="G6308" s="2" t="s">
        <v>30</v>
      </c>
      <c r="H6308" s="7">
        <v>10291.66</v>
      </c>
      <c r="I6308" s="3">
        <v>45044</v>
      </c>
      <c r="J6308" s="3" t="str">
        <f>TEXT(NIgerian_Fintech[[#This Row],[TransactionDate]], "JJJJ")</f>
        <v>2023</v>
      </c>
      <c r="K6308" s="3" t="str">
        <f>TEXT(NIgerian_Fintech[[#This Row],[TransactionDate]], "MMMM")</f>
        <v>April</v>
      </c>
      <c r="L6308" s="3" t="str">
        <f>TEXT(NIgerian_Fintech[[#This Row],[TransactionDate]], "MM")</f>
        <v>04</v>
      </c>
      <c r="M6308" s="3" t="str">
        <f>TEXT(NIgerian_Fintech[[#This Row],[TransactionDate]], "tttt")</f>
        <v>Friday</v>
      </c>
      <c r="N6308" s="2" t="s">
        <v>69</v>
      </c>
    </row>
    <row r="6309" spans="1:14" ht="14.5" x14ac:dyDescent="0.35">
      <c r="A6309" s="2" t="s">
        <v>12648</v>
      </c>
      <c r="B6309" s="2" t="s">
        <v>12649</v>
      </c>
      <c r="C6309" s="2">
        <v>50</v>
      </c>
      <c r="D6309" s="2" t="s">
        <v>12</v>
      </c>
      <c r="E6309" s="2" t="s">
        <v>64</v>
      </c>
      <c r="F6309" s="2" t="s">
        <v>25</v>
      </c>
      <c r="G6309" s="2" t="s">
        <v>26</v>
      </c>
      <c r="H6309" s="7">
        <v>1024.3900000000001</v>
      </c>
      <c r="I6309" s="3">
        <v>45062</v>
      </c>
      <c r="J6309" s="3" t="str">
        <f>TEXT(NIgerian_Fintech[[#This Row],[TransactionDate]], "JJJJ")</f>
        <v>2023</v>
      </c>
      <c r="K6309" s="3" t="str">
        <f>TEXT(NIgerian_Fintech[[#This Row],[TransactionDate]], "MMMM")</f>
        <v>May</v>
      </c>
      <c r="L6309" s="3" t="str">
        <f>TEXT(NIgerian_Fintech[[#This Row],[TransactionDate]], "MM")</f>
        <v>05</v>
      </c>
      <c r="M6309" s="3" t="str">
        <f>TEXT(NIgerian_Fintech[[#This Row],[TransactionDate]], "tttt")</f>
        <v>Tuesday</v>
      </c>
      <c r="N6309" s="2" t="s">
        <v>16</v>
      </c>
    </row>
    <row r="6310" spans="1:14" ht="14.5" x14ac:dyDescent="0.35">
      <c r="A6310" s="2" t="s">
        <v>12650</v>
      </c>
      <c r="B6310" s="2" t="s">
        <v>12651</v>
      </c>
      <c r="C6310" s="2">
        <v>27</v>
      </c>
      <c r="D6310" s="2" t="s">
        <v>39</v>
      </c>
      <c r="E6310" s="2" t="s">
        <v>29</v>
      </c>
      <c r="F6310" s="2" t="s">
        <v>55</v>
      </c>
      <c r="G6310" s="2" t="s">
        <v>26</v>
      </c>
      <c r="H6310" s="7">
        <v>5438.12</v>
      </c>
      <c r="I6310" s="3">
        <v>45113</v>
      </c>
      <c r="J6310" s="3" t="str">
        <f>TEXT(NIgerian_Fintech[[#This Row],[TransactionDate]], "JJJJ")</f>
        <v>2023</v>
      </c>
      <c r="K6310" s="3" t="str">
        <f>TEXT(NIgerian_Fintech[[#This Row],[TransactionDate]], "MMMM")</f>
        <v>July</v>
      </c>
      <c r="L6310" s="3" t="str">
        <f>TEXT(NIgerian_Fintech[[#This Row],[TransactionDate]], "MM")</f>
        <v>07</v>
      </c>
      <c r="M6310" s="3" t="str">
        <f>TEXT(NIgerian_Fintech[[#This Row],[TransactionDate]], "tttt")</f>
        <v>Thursday</v>
      </c>
      <c r="N6310" s="2" t="s">
        <v>16</v>
      </c>
    </row>
    <row r="6311" spans="1:14" ht="14.5" x14ac:dyDescent="0.35">
      <c r="A6311" s="2" t="s">
        <v>12652</v>
      </c>
      <c r="B6311" s="2" t="s">
        <v>12653</v>
      </c>
      <c r="C6311" s="2">
        <v>54</v>
      </c>
      <c r="D6311" s="2" t="s">
        <v>12</v>
      </c>
      <c r="E6311" s="2" t="s">
        <v>64</v>
      </c>
      <c r="F6311" s="2" t="s">
        <v>55</v>
      </c>
      <c r="G6311" s="2" t="s">
        <v>30</v>
      </c>
      <c r="H6311" s="7">
        <v>7442.48</v>
      </c>
      <c r="I6311" s="3">
        <v>45468</v>
      </c>
      <c r="J6311" s="3" t="str">
        <f>TEXT(NIgerian_Fintech[[#This Row],[TransactionDate]], "JJJJ")</f>
        <v>2024</v>
      </c>
      <c r="K6311" s="3" t="str">
        <f>TEXT(NIgerian_Fintech[[#This Row],[TransactionDate]], "MMMM")</f>
        <v>June</v>
      </c>
      <c r="L6311" s="3" t="str">
        <f>TEXT(NIgerian_Fintech[[#This Row],[TransactionDate]], "MM")</f>
        <v>06</v>
      </c>
      <c r="M6311" s="3" t="str">
        <f>TEXT(NIgerian_Fintech[[#This Row],[TransactionDate]], "tttt")</f>
        <v>Tuesday</v>
      </c>
      <c r="N6311" s="2" t="s">
        <v>16</v>
      </c>
    </row>
    <row r="6312" spans="1:14" ht="14.5" x14ac:dyDescent="0.35">
      <c r="A6312" s="2" t="s">
        <v>12654</v>
      </c>
      <c r="B6312" s="2" t="s">
        <v>12655</v>
      </c>
      <c r="C6312" s="2">
        <v>29</v>
      </c>
      <c r="D6312" s="2" t="s">
        <v>39</v>
      </c>
      <c r="E6312" s="2" t="s">
        <v>24</v>
      </c>
      <c r="F6312" s="2" t="s">
        <v>49</v>
      </c>
      <c r="G6312" s="2" t="s">
        <v>30</v>
      </c>
      <c r="H6312" s="7">
        <v>3481.91</v>
      </c>
      <c r="I6312" s="3">
        <v>45505</v>
      </c>
      <c r="J6312" s="3" t="str">
        <f>TEXT(NIgerian_Fintech[[#This Row],[TransactionDate]], "JJJJ")</f>
        <v>2024</v>
      </c>
      <c r="K6312" s="3" t="str">
        <f>TEXT(NIgerian_Fintech[[#This Row],[TransactionDate]], "MMMM")</f>
        <v>August</v>
      </c>
      <c r="L6312" s="3" t="str">
        <f>TEXT(NIgerian_Fintech[[#This Row],[TransactionDate]], "MM")</f>
        <v>08</v>
      </c>
      <c r="M6312" s="3" t="str">
        <f>TEXT(NIgerian_Fintech[[#This Row],[TransactionDate]], "tttt")</f>
        <v>Thursday</v>
      </c>
      <c r="N6312" s="2" t="s">
        <v>16</v>
      </c>
    </row>
    <row r="6313" spans="1:14" ht="14.5" x14ac:dyDescent="0.35">
      <c r="A6313" s="2" t="s">
        <v>12656</v>
      </c>
      <c r="B6313" s="2" t="s">
        <v>12657</v>
      </c>
      <c r="C6313" s="2">
        <v>47</v>
      </c>
      <c r="D6313" s="2" t="s">
        <v>39</v>
      </c>
      <c r="E6313" s="2" t="s">
        <v>74</v>
      </c>
      <c r="F6313" s="2" t="s">
        <v>49</v>
      </c>
      <c r="G6313" s="2" t="s">
        <v>36</v>
      </c>
      <c r="H6313" s="7">
        <v>21284.18</v>
      </c>
      <c r="I6313" s="3">
        <v>45237</v>
      </c>
      <c r="J6313" s="3" t="str">
        <f>TEXT(NIgerian_Fintech[[#This Row],[TransactionDate]], "JJJJ")</f>
        <v>2023</v>
      </c>
      <c r="K6313" s="3" t="str">
        <f>TEXT(NIgerian_Fintech[[#This Row],[TransactionDate]], "MMMM")</f>
        <v>November</v>
      </c>
      <c r="L6313" s="3" t="str">
        <f>TEXT(NIgerian_Fintech[[#This Row],[TransactionDate]], "MM")</f>
        <v>11</v>
      </c>
      <c r="M6313" s="3" t="str">
        <f>TEXT(NIgerian_Fintech[[#This Row],[TransactionDate]], "tttt")</f>
        <v>Tuesday</v>
      </c>
      <c r="N6313" s="2" t="s">
        <v>16</v>
      </c>
    </row>
    <row r="6314" spans="1:14" ht="14.5" x14ac:dyDescent="0.35">
      <c r="A6314" s="2" t="s">
        <v>12658</v>
      </c>
      <c r="B6314" s="2" t="s">
        <v>12659</v>
      </c>
      <c r="C6314" s="2">
        <v>44</v>
      </c>
      <c r="D6314" s="2" t="s">
        <v>12</v>
      </c>
      <c r="E6314" s="2" t="s">
        <v>24</v>
      </c>
      <c r="F6314" s="2" t="s">
        <v>49</v>
      </c>
      <c r="G6314" s="2" t="s">
        <v>36</v>
      </c>
      <c r="H6314" s="7">
        <v>18181.240000000002</v>
      </c>
      <c r="I6314" s="3">
        <v>45305</v>
      </c>
      <c r="J6314" s="3" t="str">
        <f>TEXT(NIgerian_Fintech[[#This Row],[TransactionDate]], "JJJJ")</f>
        <v>2024</v>
      </c>
      <c r="K6314" s="3" t="str">
        <f>TEXT(NIgerian_Fintech[[#This Row],[TransactionDate]], "MMMM")</f>
        <v>January</v>
      </c>
      <c r="L6314" s="3" t="str">
        <f>TEXT(NIgerian_Fintech[[#This Row],[TransactionDate]], "MM")</f>
        <v>01</v>
      </c>
      <c r="M6314" s="3" t="str">
        <f>TEXT(NIgerian_Fintech[[#This Row],[TransactionDate]], "tttt")</f>
        <v>Sunday</v>
      </c>
      <c r="N6314" s="2" t="s">
        <v>16</v>
      </c>
    </row>
    <row r="6315" spans="1:14" ht="14.5" x14ac:dyDescent="0.35">
      <c r="A6315" s="2" t="s">
        <v>12660</v>
      </c>
      <c r="B6315" s="2" t="s">
        <v>12661</v>
      </c>
      <c r="C6315" s="2">
        <v>56</v>
      </c>
      <c r="D6315" s="2" t="s">
        <v>39</v>
      </c>
      <c r="E6315" s="2" t="s">
        <v>74</v>
      </c>
      <c r="F6315" s="2" t="s">
        <v>49</v>
      </c>
      <c r="G6315" s="2" t="s">
        <v>20</v>
      </c>
      <c r="H6315" s="7">
        <v>6804.7</v>
      </c>
      <c r="I6315" s="3">
        <v>45338</v>
      </c>
      <c r="J6315" s="3" t="str">
        <f>TEXT(NIgerian_Fintech[[#This Row],[TransactionDate]], "JJJJ")</f>
        <v>2024</v>
      </c>
      <c r="K6315" s="3" t="str">
        <f>TEXT(NIgerian_Fintech[[#This Row],[TransactionDate]], "MMMM")</f>
        <v>February</v>
      </c>
      <c r="L6315" s="3" t="str">
        <f>TEXT(NIgerian_Fintech[[#This Row],[TransactionDate]], "MM")</f>
        <v>02</v>
      </c>
      <c r="M6315" s="3" t="str">
        <f>TEXT(NIgerian_Fintech[[#This Row],[TransactionDate]], "tttt")</f>
        <v>Friday</v>
      </c>
      <c r="N6315" s="2" t="s">
        <v>16</v>
      </c>
    </row>
    <row r="6316" spans="1:14" ht="14.5" x14ac:dyDescent="0.35">
      <c r="A6316" s="2" t="s">
        <v>12662</v>
      </c>
      <c r="B6316" s="2" t="s">
        <v>12663</v>
      </c>
      <c r="C6316" s="2">
        <v>26</v>
      </c>
      <c r="D6316" s="2" t="s">
        <v>39</v>
      </c>
      <c r="E6316" s="2" t="s">
        <v>64</v>
      </c>
      <c r="F6316" s="2" t="s">
        <v>19</v>
      </c>
      <c r="G6316" s="2" t="s">
        <v>20</v>
      </c>
      <c r="H6316" s="7">
        <v>4155.63</v>
      </c>
      <c r="I6316" s="3">
        <v>45347</v>
      </c>
      <c r="J6316" s="3" t="str">
        <f>TEXT(NIgerian_Fintech[[#This Row],[TransactionDate]], "JJJJ")</f>
        <v>2024</v>
      </c>
      <c r="K6316" s="3" t="str">
        <f>TEXT(NIgerian_Fintech[[#This Row],[TransactionDate]], "MMMM")</f>
        <v>February</v>
      </c>
      <c r="L6316" s="3" t="str">
        <f>TEXT(NIgerian_Fintech[[#This Row],[TransactionDate]], "MM")</f>
        <v>02</v>
      </c>
      <c r="M6316" s="3" t="str">
        <f>TEXT(NIgerian_Fintech[[#This Row],[TransactionDate]], "tttt")</f>
        <v>Sunday</v>
      </c>
      <c r="N6316" s="2" t="s">
        <v>69</v>
      </c>
    </row>
    <row r="6317" spans="1:14" ht="14.5" x14ac:dyDescent="0.35">
      <c r="A6317" s="2" t="s">
        <v>12664</v>
      </c>
      <c r="B6317" s="2" t="s">
        <v>12665</v>
      </c>
      <c r="C6317" s="2">
        <v>38</v>
      </c>
      <c r="D6317" s="2" t="s">
        <v>12</v>
      </c>
      <c r="E6317" s="2" t="s">
        <v>42</v>
      </c>
      <c r="F6317" s="2" t="s">
        <v>55</v>
      </c>
      <c r="G6317" s="2" t="s">
        <v>26</v>
      </c>
      <c r="H6317" s="7">
        <v>16171.79</v>
      </c>
      <c r="I6317" s="3">
        <v>45143</v>
      </c>
      <c r="J6317" s="3" t="str">
        <f>TEXT(NIgerian_Fintech[[#This Row],[TransactionDate]], "JJJJ")</f>
        <v>2023</v>
      </c>
      <c r="K6317" s="3" t="str">
        <f>TEXT(NIgerian_Fintech[[#This Row],[TransactionDate]], "MMMM")</f>
        <v>August</v>
      </c>
      <c r="L6317" s="3" t="str">
        <f>TEXT(NIgerian_Fintech[[#This Row],[TransactionDate]], "MM")</f>
        <v>08</v>
      </c>
      <c r="M6317" s="3" t="str">
        <f>TEXT(NIgerian_Fintech[[#This Row],[TransactionDate]], "tttt")</f>
        <v>Saturday</v>
      </c>
      <c r="N6317" s="2" t="s">
        <v>16</v>
      </c>
    </row>
    <row r="6318" spans="1:14" ht="14.5" x14ac:dyDescent="0.35">
      <c r="A6318" s="2" t="s">
        <v>12666</v>
      </c>
      <c r="B6318" s="2" t="s">
        <v>12667</v>
      </c>
      <c r="C6318" s="2">
        <v>29</v>
      </c>
      <c r="D6318" s="2" t="s">
        <v>39</v>
      </c>
      <c r="E6318" s="2" t="s">
        <v>29</v>
      </c>
      <c r="F6318" s="2" t="s">
        <v>55</v>
      </c>
      <c r="G6318" s="2" t="s">
        <v>30</v>
      </c>
      <c r="H6318" s="7">
        <v>2192.65</v>
      </c>
      <c r="I6318" s="3">
        <v>45596</v>
      </c>
      <c r="J6318" s="3" t="str">
        <f>TEXT(NIgerian_Fintech[[#This Row],[TransactionDate]], "JJJJ")</f>
        <v>2024</v>
      </c>
      <c r="K6318" s="3" t="str">
        <f>TEXT(NIgerian_Fintech[[#This Row],[TransactionDate]], "MMMM")</f>
        <v>October</v>
      </c>
      <c r="L6318" s="3" t="str">
        <f>TEXT(NIgerian_Fintech[[#This Row],[TransactionDate]], "MM")</f>
        <v>10</v>
      </c>
      <c r="M6318" s="3" t="str">
        <f>TEXT(NIgerian_Fintech[[#This Row],[TransactionDate]], "tttt")</f>
        <v>Thursday</v>
      </c>
      <c r="N6318" s="2" t="s">
        <v>21</v>
      </c>
    </row>
    <row r="6319" spans="1:14" ht="14.5" x14ac:dyDescent="0.35">
      <c r="A6319" s="2" t="s">
        <v>12668</v>
      </c>
      <c r="B6319" s="2" t="s">
        <v>12669</v>
      </c>
      <c r="C6319" s="2">
        <v>46</v>
      </c>
      <c r="D6319" s="2" t="s">
        <v>12</v>
      </c>
      <c r="E6319" s="2" t="s">
        <v>74</v>
      </c>
      <c r="F6319" s="2" t="s">
        <v>49</v>
      </c>
      <c r="G6319" s="2" t="s">
        <v>26</v>
      </c>
      <c r="H6319" s="7">
        <v>742.02</v>
      </c>
      <c r="I6319" s="3">
        <v>44997</v>
      </c>
      <c r="J6319" s="3" t="str">
        <f>TEXT(NIgerian_Fintech[[#This Row],[TransactionDate]], "JJJJ")</f>
        <v>2023</v>
      </c>
      <c r="K6319" s="3" t="str">
        <f>TEXT(NIgerian_Fintech[[#This Row],[TransactionDate]], "MMMM")</f>
        <v>March</v>
      </c>
      <c r="L6319" s="3" t="str">
        <f>TEXT(NIgerian_Fintech[[#This Row],[TransactionDate]], "MM")</f>
        <v>03</v>
      </c>
      <c r="M6319" s="3" t="str">
        <f>TEXT(NIgerian_Fintech[[#This Row],[TransactionDate]], "tttt")</f>
        <v>Sunday</v>
      </c>
      <c r="N6319" s="2" t="s">
        <v>16</v>
      </c>
    </row>
    <row r="6320" spans="1:14" ht="14.5" x14ac:dyDescent="0.35">
      <c r="A6320" s="2" t="s">
        <v>12670</v>
      </c>
      <c r="B6320" s="2" t="s">
        <v>12671</v>
      </c>
      <c r="C6320" s="2">
        <v>50</v>
      </c>
      <c r="D6320" s="2" t="s">
        <v>12</v>
      </c>
      <c r="E6320" s="2" t="s">
        <v>52</v>
      </c>
      <c r="F6320" s="2" t="s">
        <v>14</v>
      </c>
      <c r="G6320" s="2" t="s">
        <v>36</v>
      </c>
      <c r="H6320" s="7">
        <v>467.88</v>
      </c>
      <c r="I6320" s="3">
        <v>45036</v>
      </c>
      <c r="J6320" s="3" t="str">
        <f>TEXT(NIgerian_Fintech[[#This Row],[TransactionDate]], "JJJJ")</f>
        <v>2023</v>
      </c>
      <c r="K6320" s="3" t="str">
        <f>TEXT(NIgerian_Fintech[[#This Row],[TransactionDate]], "MMMM")</f>
        <v>April</v>
      </c>
      <c r="L6320" s="3" t="str">
        <f>TEXT(NIgerian_Fintech[[#This Row],[TransactionDate]], "MM")</f>
        <v>04</v>
      </c>
      <c r="M6320" s="3" t="str">
        <f>TEXT(NIgerian_Fintech[[#This Row],[TransactionDate]], "tttt")</f>
        <v>Thursday</v>
      </c>
      <c r="N6320" s="2" t="s">
        <v>16</v>
      </c>
    </row>
    <row r="6321" spans="1:14" ht="14.5" x14ac:dyDescent="0.35">
      <c r="A6321" s="2" t="s">
        <v>12672</v>
      </c>
      <c r="B6321" s="2" t="s">
        <v>12673</v>
      </c>
      <c r="C6321" s="2">
        <v>60</v>
      </c>
      <c r="D6321" s="2" t="s">
        <v>12</v>
      </c>
      <c r="E6321" s="2" t="s">
        <v>29</v>
      </c>
      <c r="F6321" s="2" t="s">
        <v>49</v>
      </c>
      <c r="G6321" s="2" t="s">
        <v>15</v>
      </c>
      <c r="H6321" s="7">
        <v>394.51</v>
      </c>
      <c r="I6321" s="3">
        <v>45211</v>
      </c>
      <c r="J6321" s="3" t="str">
        <f>TEXT(NIgerian_Fintech[[#This Row],[TransactionDate]], "JJJJ")</f>
        <v>2023</v>
      </c>
      <c r="K6321" s="3" t="str">
        <f>TEXT(NIgerian_Fintech[[#This Row],[TransactionDate]], "MMMM")</f>
        <v>October</v>
      </c>
      <c r="L6321" s="3" t="str">
        <f>TEXT(NIgerian_Fintech[[#This Row],[TransactionDate]], "MM")</f>
        <v>10</v>
      </c>
      <c r="M6321" s="3" t="str">
        <f>TEXT(NIgerian_Fintech[[#This Row],[TransactionDate]], "tttt")</f>
        <v>Thursday</v>
      </c>
      <c r="N6321" s="2" t="s">
        <v>16</v>
      </c>
    </row>
    <row r="6322" spans="1:14" ht="14.5" x14ac:dyDescent="0.35">
      <c r="A6322" s="2" t="s">
        <v>12674</v>
      </c>
      <c r="B6322" s="2" t="s">
        <v>12675</v>
      </c>
      <c r="C6322" s="2">
        <v>32</v>
      </c>
      <c r="D6322" s="2" t="s">
        <v>39</v>
      </c>
      <c r="E6322" s="2" t="s">
        <v>52</v>
      </c>
      <c r="F6322" s="2" t="s">
        <v>35</v>
      </c>
      <c r="G6322" s="2" t="s">
        <v>36</v>
      </c>
      <c r="H6322" s="7">
        <v>6711.68</v>
      </c>
      <c r="I6322" s="3">
        <v>45528</v>
      </c>
      <c r="J6322" s="3" t="str">
        <f>TEXT(NIgerian_Fintech[[#This Row],[TransactionDate]], "JJJJ")</f>
        <v>2024</v>
      </c>
      <c r="K6322" s="3" t="str">
        <f>TEXT(NIgerian_Fintech[[#This Row],[TransactionDate]], "MMMM")</f>
        <v>August</v>
      </c>
      <c r="L6322" s="3" t="str">
        <f>TEXT(NIgerian_Fintech[[#This Row],[TransactionDate]], "MM")</f>
        <v>08</v>
      </c>
      <c r="M6322" s="3" t="str">
        <f>TEXT(NIgerian_Fintech[[#This Row],[TransactionDate]], "tttt")</f>
        <v>Saturday</v>
      </c>
      <c r="N6322" s="2" t="s">
        <v>69</v>
      </c>
    </row>
    <row r="6323" spans="1:14" ht="14.5" x14ac:dyDescent="0.35">
      <c r="A6323" s="2" t="s">
        <v>12676</v>
      </c>
      <c r="B6323" s="2" t="s">
        <v>12677</v>
      </c>
      <c r="C6323" s="2">
        <v>19</v>
      </c>
      <c r="D6323" s="2" t="s">
        <v>39</v>
      </c>
      <c r="E6323" s="2" t="s">
        <v>29</v>
      </c>
      <c r="F6323" s="2" t="s">
        <v>25</v>
      </c>
      <c r="G6323" s="2" t="s">
        <v>15</v>
      </c>
      <c r="H6323" s="7">
        <v>2947.92</v>
      </c>
      <c r="I6323" s="3">
        <v>45495</v>
      </c>
      <c r="J6323" s="3" t="str">
        <f>TEXT(NIgerian_Fintech[[#This Row],[TransactionDate]], "JJJJ")</f>
        <v>2024</v>
      </c>
      <c r="K6323" s="3" t="str">
        <f>TEXT(NIgerian_Fintech[[#This Row],[TransactionDate]], "MMMM")</f>
        <v>July</v>
      </c>
      <c r="L6323" s="3" t="str">
        <f>TEXT(NIgerian_Fintech[[#This Row],[TransactionDate]], "MM")</f>
        <v>07</v>
      </c>
      <c r="M6323" s="3" t="str">
        <f>TEXT(NIgerian_Fintech[[#This Row],[TransactionDate]], "tttt")</f>
        <v>Monday</v>
      </c>
      <c r="N6323" s="2" t="s">
        <v>16</v>
      </c>
    </row>
    <row r="6324" spans="1:14" ht="14.5" x14ac:dyDescent="0.35">
      <c r="A6324" s="2" t="s">
        <v>12678</v>
      </c>
      <c r="B6324" s="2" t="s">
        <v>12679</v>
      </c>
      <c r="C6324" s="2">
        <v>56</v>
      </c>
      <c r="D6324" s="2" t="s">
        <v>12</v>
      </c>
      <c r="E6324" s="2" t="s">
        <v>42</v>
      </c>
      <c r="F6324" s="2" t="s">
        <v>35</v>
      </c>
      <c r="G6324" s="2" t="s">
        <v>30</v>
      </c>
      <c r="H6324" s="7">
        <v>11723.94</v>
      </c>
      <c r="I6324" s="3">
        <v>45224</v>
      </c>
      <c r="J6324" s="3" t="str">
        <f>TEXT(NIgerian_Fintech[[#This Row],[TransactionDate]], "JJJJ")</f>
        <v>2023</v>
      </c>
      <c r="K6324" s="3" t="str">
        <f>TEXT(NIgerian_Fintech[[#This Row],[TransactionDate]], "MMMM")</f>
        <v>October</v>
      </c>
      <c r="L6324" s="3" t="str">
        <f>TEXT(NIgerian_Fintech[[#This Row],[TransactionDate]], "MM")</f>
        <v>10</v>
      </c>
      <c r="M6324" s="3" t="str">
        <f>TEXT(NIgerian_Fintech[[#This Row],[TransactionDate]], "tttt")</f>
        <v>Wednesday</v>
      </c>
      <c r="N6324" s="2" t="s">
        <v>16</v>
      </c>
    </row>
    <row r="6325" spans="1:14" ht="14.5" x14ac:dyDescent="0.35">
      <c r="A6325" s="2" t="s">
        <v>12680</v>
      </c>
      <c r="B6325" s="2" t="s">
        <v>12681</v>
      </c>
      <c r="C6325" s="2">
        <v>61</v>
      </c>
      <c r="D6325" s="2" t="s">
        <v>39</v>
      </c>
      <c r="E6325" s="2" t="s">
        <v>24</v>
      </c>
      <c r="F6325" s="2" t="s">
        <v>14</v>
      </c>
      <c r="G6325" s="2" t="s">
        <v>30</v>
      </c>
      <c r="H6325" s="7">
        <v>10610.03</v>
      </c>
      <c r="I6325" s="3">
        <v>45425</v>
      </c>
      <c r="J6325" s="3" t="str">
        <f>TEXT(NIgerian_Fintech[[#This Row],[TransactionDate]], "JJJJ")</f>
        <v>2024</v>
      </c>
      <c r="K6325" s="3" t="str">
        <f>TEXT(NIgerian_Fintech[[#This Row],[TransactionDate]], "MMMM")</f>
        <v>May</v>
      </c>
      <c r="L6325" s="3" t="str">
        <f>TEXT(NIgerian_Fintech[[#This Row],[TransactionDate]], "MM")</f>
        <v>05</v>
      </c>
      <c r="M6325" s="3" t="str">
        <f>TEXT(NIgerian_Fintech[[#This Row],[TransactionDate]], "tttt")</f>
        <v>Monday</v>
      </c>
      <c r="N6325" s="2" t="s">
        <v>16</v>
      </c>
    </row>
    <row r="6326" spans="1:14" ht="14.5" x14ac:dyDescent="0.35">
      <c r="A6326" s="2" t="s">
        <v>12682</v>
      </c>
      <c r="B6326" s="2" t="s">
        <v>12683</v>
      </c>
      <c r="C6326" s="2">
        <v>35</v>
      </c>
      <c r="D6326" s="2" t="s">
        <v>12</v>
      </c>
      <c r="E6326" s="2" t="s">
        <v>93</v>
      </c>
      <c r="F6326" s="2" t="s">
        <v>25</v>
      </c>
      <c r="G6326" s="2" t="s">
        <v>30</v>
      </c>
      <c r="H6326" s="7">
        <v>7809.3</v>
      </c>
      <c r="I6326" s="3">
        <v>45487</v>
      </c>
      <c r="J6326" s="3" t="str">
        <f>TEXT(NIgerian_Fintech[[#This Row],[TransactionDate]], "JJJJ")</f>
        <v>2024</v>
      </c>
      <c r="K6326" s="3" t="str">
        <f>TEXT(NIgerian_Fintech[[#This Row],[TransactionDate]], "MMMM")</f>
        <v>July</v>
      </c>
      <c r="L6326" s="3" t="str">
        <f>TEXT(NIgerian_Fintech[[#This Row],[TransactionDate]], "MM")</f>
        <v>07</v>
      </c>
      <c r="M6326" s="3" t="str">
        <f>TEXT(NIgerian_Fintech[[#This Row],[TransactionDate]], "tttt")</f>
        <v>Sunday</v>
      </c>
      <c r="N6326" s="2" t="s">
        <v>16</v>
      </c>
    </row>
    <row r="6327" spans="1:14" ht="14.5" x14ac:dyDescent="0.35">
      <c r="A6327" s="2" t="s">
        <v>12684</v>
      </c>
      <c r="B6327" s="2" t="s">
        <v>12685</v>
      </c>
      <c r="C6327" s="2">
        <v>20</v>
      </c>
      <c r="D6327" s="2" t="s">
        <v>39</v>
      </c>
      <c r="E6327" s="2" t="s">
        <v>24</v>
      </c>
      <c r="F6327" s="2" t="s">
        <v>14</v>
      </c>
      <c r="G6327" s="2" t="s">
        <v>20</v>
      </c>
      <c r="H6327" s="7">
        <v>4351.67</v>
      </c>
      <c r="I6327" s="3">
        <v>45623</v>
      </c>
      <c r="J6327" s="3" t="str">
        <f>TEXT(NIgerian_Fintech[[#This Row],[TransactionDate]], "JJJJ")</f>
        <v>2024</v>
      </c>
      <c r="K6327" s="3" t="str">
        <f>TEXT(NIgerian_Fintech[[#This Row],[TransactionDate]], "MMMM")</f>
        <v>November</v>
      </c>
      <c r="L6327" s="3" t="str">
        <f>TEXT(NIgerian_Fintech[[#This Row],[TransactionDate]], "MM")</f>
        <v>11</v>
      </c>
      <c r="M6327" s="3" t="str">
        <f>TEXT(NIgerian_Fintech[[#This Row],[TransactionDate]], "tttt")</f>
        <v>Wednesday</v>
      </c>
      <c r="N6327" s="2" t="s">
        <v>16</v>
      </c>
    </row>
    <row r="6328" spans="1:14" ht="14.5" x14ac:dyDescent="0.35">
      <c r="A6328" s="2" t="s">
        <v>12686</v>
      </c>
      <c r="B6328" s="2" t="s">
        <v>12687</v>
      </c>
      <c r="C6328" s="2">
        <v>24</v>
      </c>
      <c r="D6328" s="2" t="s">
        <v>12</v>
      </c>
      <c r="E6328" s="2" t="s">
        <v>13</v>
      </c>
      <c r="F6328" s="2" t="s">
        <v>25</v>
      </c>
      <c r="G6328" s="2" t="s">
        <v>20</v>
      </c>
      <c r="H6328" s="7">
        <v>19001.66</v>
      </c>
      <c r="I6328" s="3">
        <v>45637</v>
      </c>
      <c r="J6328" s="3" t="str">
        <f>TEXT(NIgerian_Fintech[[#This Row],[TransactionDate]], "JJJJ")</f>
        <v>2024</v>
      </c>
      <c r="K6328" s="3" t="str">
        <f>TEXT(NIgerian_Fintech[[#This Row],[TransactionDate]], "MMMM")</f>
        <v>December</v>
      </c>
      <c r="L6328" s="3" t="str">
        <f>TEXT(NIgerian_Fintech[[#This Row],[TransactionDate]], "MM")</f>
        <v>12</v>
      </c>
      <c r="M6328" s="3" t="str">
        <f>TEXT(NIgerian_Fintech[[#This Row],[TransactionDate]], "tttt")</f>
        <v>Wednesday</v>
      </c>
      <c r="N6328" s="2" t="s">
        <v>16</v>
      </c>
    </row>
    <row r="6329" spans="1:14" ht="14.5" x14ac:dyDescent="0.35">
      <c r="A6329" s="2" t="s">
        <v>12688</v>
      </c>
      <c r="B6329" s="2" t="s">
        <v>12689</v>
      </c>
      <c r="C6329" s="2">
        <v>60</v>
      </c>
      <c r="D6329" s="2" t="s">
        <v>12</v>
      </c>
      <c r="E6329" s="2" t="s">
        <v>42</v>
      </c>
      <c r="F6329" s="2" t="s">
        <v>49</v>
      </c>
      <c r="G6329" s="2" t="s">
        <v>15</v>
      </c>
      <c r="H6329" s="7">
        <v>12368.5</v>
      </c>
      <c r="I6329" s="3">
        <v>45456</v>
      </c>
      <c r="J6329" s="3" t="str">
        <f>TEXT(NIgerian_Fintech[[#This Row],[TransactionDate]], "JJJJ")</f>
        <v>2024</v>
      </c>
      <c r="K6329" s="3" t="str">
        <f>TEXT(NIgerian_Fintech[[#This Row],[TransactionDate]], "MMMM")</f>
        <v>June</v>
      </c>
      <c r="L6329" s="3" t="str">
        <f>TEXT(NIgerian_Fintech[[#This Row],[TransactionDate]], "MM")</f>
        <v>06</v>
      </c>
      <c r="M6329" s="3" t="str">
        <f>TEXT(NIgerian_Fintech[[#This Row],[TransactionDate]], "tttt")</f>
        <v>Thursday</v>
      </c>
      <c r="N6329" s="2" t="s">
        <v>16</v>
      </c>
    </row>
    <row r="6330" spans="1:14" ht="14.5" x14ac:dyDescent="0.35">
      <c r="A6330" s="2" t="s">
        <v>12690</v>
      </c>
      <c r="B6330" s="2" t="s">
        <v>12691</v>
      </c>
      <c r="C6330" s="2">
        <v>35</v>
      </c>
      <c r="D6330" s="2" t="s">
        <v>39</v>
      </c>
      <c r="E6330" s="2" t="s">
        <v>64</v>
      </c>
      <c r="F6330" s="2" t="s">
        <v>49</v>
      </c>
      <c r="G6330" s="2" t="s">
        <v>26</v>
      </c>
      <c r="H6330" s="7">
        <v>3168.04</v>
      </c>
      <c r="I6330" s="3">
        <v>45124</v>
      </c>
      <c r="J6330" s="3" t="str">
        <f>TEXT(NIgerian_Fintech[[#This Row],[TransactionDate]], "JJJJ")</f>
        <v>2023</v>
      </c>
      <c r="K6330" s="3" t="str">
        <f>TEXT(NIgerian_Fintech[[#This Row],[TransactionDate]], "MMMM")</f>
        <v>July</v>
      </c>
      <c r="L6330" s="3" t="str">
        <f>TEXT(NIgerian_Fintech[[#This Row],[TransactionDate]], "MM")</f>
        <v>07</v>
      </c>
      <c r="M6330" s="3" t="str">
        <f>TEXT(NIgerian_Fintech[[#This Row],[TransactionDate]], "tttt")</f>
        <v>Monday</v>
      </c>
      <c r="N6330" s="2" t="s">
        <v>16</v>
      </c>
    </row>
    <row r="6331" spans="1:14" ht="14.5" x14ac:dyDescent="0.35">
      <c r="A6331" s="2" t="s">
        <v>12692</v>
      </c>
      <c r="B6331" s="2" t="s">
        <v>12693</v>
      </c>
      <c r="C6331" s="2">
        <v>61</v>
      </c>
      <c r="D6331" s="2" t="s">
        <v>12</v>
      </c>
      <c r="E6331" s="2" t="s">
        <v>13</v>
      </c>
      <c r="F6331" s="2" t="s">
        <v>14</v>
      </c>
      <c r="G6331" s="2" t="s">
        <v>26</v>
      </c>
      <c r="H6331" s="7">
        <v>6965.3</v>
      </c>
      <c r="I6331" s="3">
        <v>45433</v>
      </c>
      <c r="J6331" s="3" t="str">
        <f>TEXT(NIgerian_Fintech[[#This Row],[TransactionDate]], "JJJJ")</f>
        <v>2024</v>
      </c>
      <c r="K6331" s="3" t="str">
        <f>TEXT(NIgerian_Fintech[[#This Row],[TransactionDate]], "MMMM")</f>
        <v>May</v>
      </c>
      <c r="L6331" s="3" t="str">
        <f>TEXT(NIgerian_Fintech[[#This Row],[TransactionDate]], "MM")</f>
        <v>05</v>
      </c>
      <c r="M6331" s="3" t="str">
        <f>TEXT(NIgerian_Fintech[[#This Row],[TransactionDate]], "tttt")</f>
        <v>Tuesday</v>
      </c>
      <c r="N6331" s="2" t="s">
        <v>16</v>
      </c>
    </row>
    <row r="6332" spans="1:14" ht="14.5" x14ac:dyDescent="0.35">
      <c r="A6332" s="2" t="s">
        <v>12694</v>
      </c>
      <c r="B6332" s="2" t="s">
        <v>12695</v>
      </c>
      <c r="C6332" s="2">
        <v>55</v>
      </c>
      <c r="D6332" s="2" t="s">
        <v>12</v>
      </c>
      <c r="E6332" s="2" t="s">
        <v>64</v>
      </c>
      <c r="F6332" s="2" t="s">
        <v>25</v>
      </c>
      <c r="G6332" s="2" t="s">
        <v>15</v>
      </c>
      <c r="H6332" s="7">
        <v>1699.24</v>
      </c>
      <c r="I6332" s="3">
        <v>45415</v>
      </c>
      <c r="J6332" s="3" t="str">
        <f>TEXT(NIgerian_Fintech[[#This Row],[TransactionDate]], "JJJJ")</f>
        <v>2024</v>
      </c>
      <c r="K6332" s="3" t="str">
        <f>TEXT(NIgerian_Fintech[[#This Row],[TransactionDate]], "MMMM")</f>
        <v>May</v>
      </c>
      <c r="L6332" s="3" t="str">
        <f>TEXT(NIgerian_Fintech[[#This Row],[TransactionDate]], "MM")</f>
        <v>05</v>
      </c>
      <c r="M6332" s="3" t="str">
        <f>TEXT(NIgerian_Fintech[[#This Row],[TransactionDate]], "tttt")</f>
        <v>Friday</v>
      </c>
      <c r="N6332" s="2" t="s">
        <v>21</v>
      </c>
    </row>
    <row r="6333" spans="1:14" ht="14.5" x14ac:dyDescent="0.35">
      <c r="A6333" s="2" t="s">
        <v>12696</v>
      </c>
      <c r="B6333" s="2" t="s">
        <v>12697</v>
      </c>
      <c r="C6333" s="2">
        <v>54</v>
      </c>
      <c r="D6333" s="2" t="s">
        <v>39</v>
      </c>
      <c r="E6333" s="2" t="s">
        <v>52</v>
      </c>
      <c r="F6333" s="2" t="s">
        <v>19</v>
      </c>
      <c r="G6333" s="2" t="s">
        <v>20</v>
      </c>
      <c r="H6333" s="7">
        <v>3986.53</v>
      </c>
      <c r="I6333" s="3">
        <v>44953</v>
      </c>
      <c r="J6333" s="3" t="str">
        <f>TEXT(NIgerian_Fintech[[#This Row],[TransactionDate]], "JJJJ")</f>
        <v>2023</v>
      </c>
      <c r="K6333" s="3" t="str">
        <f>TEXT(NIgerian_Fintech[[#This Row],[TransactionDate]], "MMMM")</f>
        <v>January</v>
      </c>
      <c r="L6333" s="3" t="str">
        <f>TEXT(NIgerian_Fintech[[#This Row],[TransactionDate]], "MM")</f>
        <v>01</v>
      </c>
      <c r="M6333" s="3" t="str">
        <f>TEXT(NIgerian_Fintech[[#This Row],[TransactionDate]], "tttt")</f>
        <v>Friday</v>
      </c>
      <c r="N6333" s="2" t="s">
        <v>16</v>
      </c>
    </row>
    <row r="6334" spans="1:14" ht="14.5" x14ac:dyDescent="0.35">
      <c r="A6334" s="2" t="s">
        <v>12698</v>
      </c>
      <c r="B6334" s="2" t="s">
        <v>12699</v>
      </c>
      <c r="C6334" s="2">
        <v>50</v>
      </c>
      <c r="D6334" s="2" t="s">
        <v>12</v>
      </c>
      <c r="E6334" s="2" t="s">
        <v>74</v>
      </c>
      <c r="F6334" s="2" t="s">
        <v>14</v>
      </c>
      <c r="G6334" s="2" t="s">
        <v>36</v>
      </c>
      <c r="H6334" s="7">
        <v>58569.98</v>
      </c>
      <c r="I6334" s="3">
        <v>45044</v>
      </c>
      <c r="J6334" s="3" t="str">
        <f>TEXT(NIgerian_Fintech[[#This Row],[TransactionDate]], "JJJJ")</f>
        <v>2023</v>
      </c>
      <c r="K6334" s="3" t="str">
        <f>TEXT(NIgerian_Fintech[[#This Row],[TransactionDate]], "MMMM")</f>
        <v>April</v>
      </c>
      <c r="L6334" s="3" t="str">
        <f>TEXT(NIgerian_Fintech[[#This Row],[TransactionDate]], "MM")</f>
        <v>04</v>
      </c>
      <c r="M6334" s="3" t="str">
        <f>TEXT(NIgerian_Fintech[[#This Row],[TransactionDate]], "tttt")</f>
        <v>Friday</v>
      </c>
      <c r="N6334" s="2" t="s">
        <v>21</v>
      </c>
    </row>
    <row r="6335" spans="1:14" ht="14.5" x14ac:dyDescent="0.35">
      <c r="A6335" s="2" t="s">
        <v>12700</v>
      </c>
      <c r="B6335" s="2" t="s">
        <v>12701</v>
      </c>
      <c r="C6335" s="2">
        <v>61</v>
      </c>
      <c r="D6335" s="2" t="s">
        <v>12</v>
      </c>
      <c r="E6335" s="2" t="s">
        <v>29</v>
      </c>
      <c r="F6335" s="2" t="s">
        <v>14</v>
      </c>
      <c r="G6335" s="2" t="s">
        <v>15</v>
      </c>
      <c r="H6335" s="7">
        <v>2534.02</v>
      </c>
      <c r="I6335" s="3">
        <v>44980</v>
      </c>
      <c r="J6335" s="3" t="str">
        <f>TEXT(NIgerian_Fintech[[#This Row],[TransactionDate]], "JJJJ")</f>
        <v>2023</v>
      </c>
      <c r="K6335" s="3" t="str">
        <f>TEXT(NIgerian_Fintech[[#This Row],[TransactionDate]], "MMMM")</f>
        <v>February</v>
      </c>
      <c r="L6335" s="3" t="str">
        <f>TEXT(NIgerian_Fintech[[#This Row],[TransactionDate]], "MM")</f>
        <v>02</v>
      </c>
      <c r="M6335" s="3" t="str">
        <f>TEXT(NIgerian_Fintech[[#This Row],[TransactionDate]], "tttt")</f>
        <v>Thursday</v>
      </c>
      <c r="N6335" s="2" t="s">
        <v>16</v>
      </c>
    </row>
    <row r="6336" spans="1:14" ht="14.5" x14ac:dyDescent="0.35">
      <c r="A6336" s="2" t="s">
        <v>12702</v>
      </c>
      <c r="B6336" s="2" t="s">
        <v>12703</v>
      </c>
      <c r="C6336" s="2">
        <v>48</v>
      </c>
      <c r="D6336" s="2" t="s">
        <v>39</v>
      </c>
      <c r="E6336" s="2" t="s">
        <v>64</v>
      </c>
      <c r="F6336" s="2" t="s">
        <v>35</v>
      </c>
      <c r="G6336" s="2" t="s">
        <v>26</v>
      </c>
      <c r="H6336" s="7">
        <v>11983.3</v>
      </c>
      <c r="I6336" s="3">
        <v>45430</v>
      </c>
      <c r="J6336" s="3" t="str">
        <f>TEXT(NIgerian_Fintech[[#This Row],[TransactionDate]], "JJJJ")</f>
        <v>2024</v>
      </c>
      <c r="K6336" s="3" t="str">
        <f>TEXT(NIgerian_Fintech[[#This Row],[TransactionDate]], "MMMM")</f>
        <v>May</v>
      </c>
      <c r="L6336" s="3" t="str">
        <f>TEXT(NIgerian_Fintech[[#This Row],[TransactionDate]], "MM")</f>
        <v>05</v>
      </c>
      <c r="M6336" s="3" t="str">
        <f>TEXT(NIgerian_Fintech[[#This Row],[TransactionDate]], "tttt")</f>
        <v>Saturday</v>
      </c>
      <c r="N6336" s="2" t="s">
        <v>16</v>
      </c>
    </row>
    <row r="6337" spans="1:14" ht="14.5" x14ac:dyDescent="0.35">
      <c r="A6337" s="2" t="s">
        <v>12704</v>
      </c>
      <c r="B6337" s="2" t="s">
        <v>12705</v>
      </c>
      <c r="C6337" s="2">
        <v>28</v>
      </c>
      <c r="D6337" s="2" t="s">
        <v>12</v>
      </c>
      <c r="E6337" s="2" t="s">
        <v>52</v>
      </c>
      <c r="F6337" s="2" t="s">
        <v>55</v>
      </c>
      <c r="G6337" s="2" t="s">
        <v>15</v>
      </c>
      <c r="H6337" s="7">
        <v>2723.58</v>
      </c>
      <c r="I6337" s="3">
        <v>45078</v>
      </c>
      <c r="J6337" s="3" t="str">
        <f>TEXT(NIgerian_Fintech[[#This Row],[TransactionDate]], "JJJJ")</f>
        <v>2023</v>
      </c>
      <c r="K6337" s="3" t="str">
        <f>TEXT(NIgerian_Fintech[[#This Row],[TransactionDate]], "MMMM")</f>
        <v>June</v>
      </c>
      <c r="L6337" s="3" t="str">
        <f>TEXT(NIgerian_Fintech[[#This Row],[TransactionDate]], "MM")</f>
        <v>06</v>
      </c>
      <c r="M6337" s="3" t="str">
        <f>TEXT(NIgerian_Fintech[[#This Row],[TransactionDate]], "tttt")</f>
        <v>Thursday</v>
      </c>
      <c r="N6337" s="2" t="s">
        <v>16</v>
      </c>
    </row>
    <row r="6338" spans="1:14" ht="14.5" x14ac:dyDescent="0.35">
      <c r="A6338" s="2" t="s">
        <v>12706</v>
      </c>
      <c r="B6338" s="2" t="s">
        <v>12707</v>
      </c>
      <c r="C6338" s="2">
        <v>21</v>
      </c>
      <c r="D6338" s="2" t="s">
        <v>12</v>
      </c>
      <c r="E6338" s="2" t="s">
        <v>42</v>
      </c>
      <c r="F6338" s="2" t="s">
        <v>14</v>
      </c>
      <c r="G6338" s="2" t="s">
        <v>15</v>
      </c>
      <c r="H6338" s="7">
        <v>27827.93</v>
      </c>
      <c r="I6338" s="3">
        <v>45405</v>
      </c>
      <c r="J6338" s="3" t="str">
        <f>TEXT(NIgerian_Fintech[[#This Row],[TransactionDate]], "JJJJ")</f>
        <v>2024</v>
      </c>
      <c r="K6338" s="3" t="str">
        <f>TEXT(NIgerian_Fintech[[#This Row],[TransactionDate]], "MMMM")</f>
        <v>April</v>
      </c>
      <c r="L6338" s="3" t="str">
        <f>TEXT(NIgerian_Fintech[[#This Row],[TransactionDate]], "MM")</f>
        <v>04</v>
      </c>
      <c r="M6338" s="3" t="str">
        <f>TEXT(NIgerian_Fintech[[#This Row],[TransactionDate]], "tttt")</f>
        <v>Tuesday</v>
      </c>
      <c r="N6338" s="2" t="s">
        <v>16</v>
      </c>
    </row>
    <row r="6339" spans="1:14" ht="14.5" x14ac:dyDescent="0.35">
      <c r="A6339" s="2" t="s">
        <v>12708</v>
      </c>
      <c r="B6339" s="2" t="s">
        <v>12709</v>
      </c>
      <c r="C6339" s="2">
        <v>35</v>
      </c>
      <c r="D6339" s="2" t="s">
        <v>12</v>
      </c>
      <c r="E6339" s="2" t="s">
        <v>64</v>
      </c>
      <c r="F6339" s="2" t="s">
        <v>19</v>
      </c>
      <c r="G6339" s="2" t="s">
        <v>30</v>
      </c>
      <c r="H6339" s="7">
        <v>3712.56</v>
      </c>
      <c r="I6339" s="3">
        <v>45088</v>
      </c>
      <c r="J6339" s="3" t="str">
        <f>TEXT(NIgerian_Fintech[[#This Row],[TransactionDate]], "JJJJ")</f>
        <v>2023</v>
      </c>
      <c r="K6339" s="3" t="str">
        <f>TEXT(NIgerian_Fintech[[#This Row],[TransactionDate]], "MMMM")</f>
        <v>June</v>
      </c>
      <c r="L6339" s="3" t="str">
        <f>TEXT(NIgerian_Fintech[[#This Row],[TransactionDate]], "MM")</f>
        <v>06</v>
      </c>
      <c r="M6339" s="3" t="str">
        <f>TEXT(NIgerian_Fintech[[#This Row],[TransactionDate]], "tttt")</f>
        <v>Sunday</v>
      </c>
      <c r="N6339" s="2" t="s">
        <v>69</v>
      </c>
    </row>
    <row r="6340" spans="1:14" ht="14.5" x14ac:dyDescent="0.35">
      <c r="A6340" s="2" t="s">
        <v>12710</v>
      </c>
      <c r="B6340" s="2" t="s">
        <v>12711</v>
      </c>
      <c r="C6340" s="2">
        <v>21</v>
      </c>
      <c r="D6340" s="2" t="s">
        <v>12</v>
      </c>
      <c r="E6340" s="2" t="s">
        <v>24</v>
      </c>
      <c r="F6340" s="2" t="s">
        <v>49</v>
      </c>
      <c r="G6340" s="2" t="s">
        <v>20</v>
      </c>
      <c r="H6340" s="7">
        <v>4257.0200000000004</v>
      </c>
      <c r="I6340" s="3">
        <v>45588</v>
      </c>
      <c r="J6340" s="3" t="str">
        <f>TEXT(NIgerian_Fintech[[#This Row],[TransactionDate]], "JJJJ")</f>
        <v>2024</v>
      </c>
      <c r="K6340" s="3" t="str">
        <f>TEXT(NIgerian_Fintech[[#This Row],[TransactionDate]], "MMMM")</f>
        <v>October</v>
      </c>
      <c r="L6340" s="3" t="str">
        <f>TEXT(NIgerian_Fintech[[#This Row],[TransactionDate]], "MM")</f>
        <v>10</v>
      </c>
      <c r="M6340" s="3" t="str">
        <f>TEXT(NIgerian_Fintech[[#This Row],[TransactionDate]], "tttt")</f>
        <v>Wednesday</v>
      </c>
      <c r="N6340" s="2" t="s">
        <v>69</v>
      </c>
    </row>
    <row r="6341" spans="1:14" ht="14.5" x14ac:dyDescent="0.35">
      <c r="A6341" s="2" t="s">
        <v>12712</v>
      </c>
      <c r="B6341" s="2" t="s">
        <v>12713</v>
      </c>
      <c r="C6341" s="2">
        <v>51</v>
      </c>
      <c r="D6341" s="2" t="s">
        <v>12</v>
      </c>
      <c r="E6341" s="2" t="s">
        <v>52</v>
      </c>
      <c r="F6341" s="2" t="s">
        <v>25</v>
      </c>
      <c r="G6341" s="2" t="s">
        <v>30</v>
      </c>
      <c r="H6341" s="7">
        <v>9010.57</v>
      </c>
      <c r="I6341" s="3">
        <v>45142</v>
      </c>
      <c r="J6341" s="3" t="str">
        <f>TEXT(NIgerian_Fintech[[#This Row],[TransactionDate]], "JJJJ")</f>
        <v>2023</v>
      </c>
      <c r="K6341" s="3" t="str">
        <f>TEXT(NIgerian_Fintech[[#This Row],[TransactionDate]], "MMMM")</f>
        <v>August</v>
      </c>
      <c r="L6341" s="3" t="str">
        <f>TEXT(NIgerian_Fintech[[#This Row],[TransactionDate]], "MM")</f>
        <v>08</v>
      </c>
      <c r="M6341" s="3" t="str">
        <f>TEXT(NIgerian_Fintech[[#This Row],[TransactionDate]], "tttt")</f>
        <v>Friday</v>
      </c>
      <c r="N6341" s="2" t="s">
        <v>16</v>
      </c>
    </row>
    <row r="6342" spans="1:14" ht="14.5" x14ac:dyDescent="0.35">
      <c r="A6342" s="2" t="s">
        <v>12714</v>
      </c>
      <c r="B6342" s="2" t="s">
        <v>12715</v>
      </c>
      <c r="C6342" s="2">
        <v>46</v>
      </c>
      <c r="D6342" s="2" t="s">
        <v>12</v>
      </c>
      <c r="E6342" s="2" t="s">
        <v>74</v>
      </c>
      <c r="F6342" s="2" t="s">
        <v>55</v>
      </c>
      <c r="G6342" s="2" t="s">
        <v>20</v>
      </c>
      <c r="H6342" s="7">
        <v>8870.0300000000007</v>
      </c>
      <c r="I6342" s="3">
        <v>45346</v>
      </c>
      <c r="J6342" s="3" t="str">
        <f>TEXT(NIgerian_Fintech[[#This Row],[TransactionDate]], "JJJJ")</f>
        <v>2024</v>
      </c>
      <c r="K6342" s="3" t="str">
        <f>TEXT(NIgerian_Fintech[[#This Row],[TransactionDate]], "MMMM")</f>
        <v>February</v>
      </c>
      <c r="L6342" s="3" t="str">
        <f>TEXT(NIgerian_Fintech[[#This Row],[TransactionDate]], "MM")</f>
        <v>02</v>
      </c>
      <c r="M6342" s="3" t="str">
        <f>TEXT(NIgerian_Fintech[[#This Row],[TransactionDate]], "tttt")</f>
        <v>Saturday</v>
      </c>
      <c r="N6342" s="2" t="s">
        <v>16</v>
      </c>
    </row>
    <row r="6343" spans="1:14" ht="14.5" x14ac:dyDescent="0.35">
      <c r="A6343" s="2" t="s">
        <v>12716</v>
      </c>
      <c r="B6343" s="2" t="s">
        <v>12717</v>
      </c>
      <c r="C6343" s="2">
        <v>41</v>
      </c>
      <c r="D6343" s="2" t="s">
        <v>12</v>
      </c>
      <c r="E6343" s="2" t="s">
        <v>29</v>
      </c>
      <c r="F6343" s="2" t="s">
        <v>25</v>
      </c>
      <c r="G6343" s="2" t="s">
        <v>15</v>
      </c>
      <c r="H6343" s="7">
        <v>8653.0400000000009</v>
      </c>
      <c r="I6343" s="3">
        <v>45274</v>
      </c>
      <c r="J6343" s="3" t="str">
        <f>TEXT(NIgerian_Fintech[[#This Row],[TransactionDate]], "JJJJ")</f>
        <v>2023</v>
      </c>
      <c r="K6343" s="3" t="str">
        <f>TEXT(NIgerian_Fintech[[#This Row],[TransactionDate]], "MMMM")</f>
        <v>December</v>
      </c>
      <c r="L6343" s="3" t="str">
        <f>TEXT(NIgerian_Fintech[[#This Row],[TransactionDate]], "MM")</f>
        <v>12</v>
      </c>
      <c r="M6343" s="3" t="str">
        <f>TEXT(NIgerian_Fintech[[#This Row],[TransactionDate]], "tttt")</f>
        <v>Thursday</v>
      </c>
      <c r="N6343" s="2" t="s">
        <v>16</v>
      </c>
    </row>
    <row r="6344" spans="1:14" ht="14.5" x14ac:dyDescent="0.35">
      <c r="A6344" s="2" t="s">
        <v>12718</v>
      </c>
      <c r="B6344" s="2" t="s">
        <v>12719</v>
      </c>
      <c r="C6344" s="2">
        <v>39</v>
      </c>
      <c r="D6344" s="2" t="s">
        <v>12</v>
      </c>
      <c r="E6344" s="2" t="s">
        <v>64</v>
      </c>
      <c r="F6344" s="2" t="s">
        <v>49</v>
      </c>
      <c r="G6344" s="2" t="s">
        <v>20</v>
      </c>
      <c r="H6344" s="7">
        <v>8515.68</v>
      </c>
      <c r="I6344" s="3">
        <v>45266</v>
      </c>
      <c r="J6344" s="3" t="str">
        <f>TEXT(NIgerian_Fintech[[#This Row],[TransactionDate]], "JJJJ")</f>
        <v>2023</v>
      </c>
      <c r="K6344" s="3" t="str">
        <f>TEXT(NIgerian_Fintech[[#This Row],[TransactionDate]], "MMMM")</f>
        <v>December</v>
      </c>
      <c r="L6344" s="3" t="str">
        <f>TEXT(NIgerian_Fintech[[#This Row],[TransactionDate]], "MM")</f>
        <v>12</v>
      </c>
      <c r="M6344" s="3" t="str">
        <f>TEXT(NIgerian_Fintech[[#This Row],[TransactionDate]], "tttt")</f>
        <v>Wednesday</v>
      </c>
      <c r="N6344" s="2" t="s">
        <v>16</v>
      </c>
    </row>
    <row r="6345" spans="1:14" ht="14.5" x14ac:dyDescent="0.35">
      <c r="A6345" s="2" t="s">
        <v>12720</v>
      </c>
      <c r="B6345" s="2" t="s">
        <v>12721</v>
      </c>
      <c r="C6345" s="2">
        <v>19</v>
      </c>
      <c r="D6345" s="2" t="s">
        <v>39</v>
      </c>
      <c r="E6345" s="2" t="s">
        <v>93</v>
      </c>
      <c r="F6345" s="2" t="s">
        <v>14</v>
      </c>
      <c r="G6345" s="2" t="s">
        <v>26</v>
      </c>
      <c r="H6345" s="7">
        <v>3742.38</v>
      </c>
      <c r="I6345" s="3">
        <v>45480</v>
      </c>
      <c r="J6345" s="3" t="str">
        <f>TEXT(NIgerian_Fintech[[#This Row],[TransactionDate]], "JJJJ")</f>
        <v>2024</v>
      </c>
      <c r="K6345" s="3" t="str">
        <f>TEXT(NIgerian_Fintech[[#This Row],[TransactionDate]], "MMMM")</f>
        <v>July</v>
      </c>
      <c r="L6345" s="3" t="str">
        <f>TEXT(NIgerian_Fintech[[#This Row],[TransactionDate]], "MM")</f>
        <v>07</v>
      </c>
      <c r="M6345" s="3" t="str">
        <f>TEXT(NIgerian_Fintech[[#This Row],[TransactionDate]], "tttt")</f>
        <v>Sunday</v>
      </c>
      <c r="N6345" s="2" t="s">
        <v>16</v>
      </c>
    </row>
    <row r="6346" spans="1:14" ht="14.5" x14ac:dyDescent="0.35">
      <c r="A6346" s="2" t="s">
        <v>12722</v>
      </c>
      <c r="B6346" s="2" t="s">
        <v>12723</v>
      </c>
      <c r="C6346" s="2">
        <v>61</v>
      </c>
      <c r="D6346" s="2" t="s">
        <v>12</v>
      </c>
      <c r="E6346" s="2" t="s">
        <v>52</v>
      </c>
      <c r="F6346" s="2" t="s">
        <v>35</v>
      </c>
      <c r="G6346" s="2" t="s">
        <v>30</v>
      </c>
      <c r="H6346" s="7">
        <v>5698.86</v>
      </c>
      <c r="I6346" s="3">
        <v>45278</v>
      </c>
      <c r="J6346" s="3" t="str">
        <f>TEXT(NIgerian_Fintech[[#This Row],[TransactionDate]], "JJJJ")</f>
        <v>2023</v>
      </c>
      <c r="K6346" s="3" t="str">
        <f>TEXT(NIgerian_Fintech[[#This Row],[TransactionDate]], "MMMM")</f>
        <v>December</v>
      </c>
      <c r="L6346" s="3" t="str">
        <f>TEXT(NIgerian_Fintech[[#This Row],[TransactionDate]], "MM")</f>
        <v>12</v>
      </c>
      <c r="M6346" s="3" t="str">
        <f>TEXT(NIgerian_Fintech[[#This Row],[TransactionDate]], "tttt")</f>
        <v>Monday</v>
      </c>
      <c r="N6346" s="2" t="s">
        <v>16</v>
      </c>
    </row>
    <row r="6347" spans="1:14" ht="14.5" x14ac:dyDescent="0.35">
      <c r="A6347" s="2" t="s">
        <v>12724</v>
      </c>
      <c r="B6347" s="2" t="s">
        <v>12725</v>
      </c>
      <c r="C6347" s="2">
        <v>23</v>
      </c>
      <c r="D6347" s="2" t="s">
        <v>12</v>
      </c>
      <c r="E6347" s="2" t="s">
        <v>64</v>
      </c>
      <c r="F6347" s="2" t="s">
        <v>19</v>
      </c>
      <c r="G6347" s="2" t="s">
        <v>15</v>
      </c>
      <c r="H6347" s="7">
        <v>9000.08</v>
      </c>
      <c r="I6347" s="3">
        <v>45599</v>
      </c>
      <c r="J6347" s="3" t="str">
        <f>TEXT(NIgerian_Fintech[[#This Row],[TransactionDate]], "JJJJ")</f>
        <v>2024</v>
      </c>
      <c r="K6347" s="3" t="str">
        <f>TEXT(NIgerian_Fintech[[#This Row],[TransactionDate]], "MMMM")</f>
        <v>November</v>
      </c>
      <c r="L6347" s="3" t="str">
        <f>TEXT(NIgerian_Fintech[[#This Row],[TransactionDate]], "MM")</f>
        <v>11</v>
      </c>
      <c r="M6347" s="3" t="str">
        <f>TEXT(NIgerian_Fintech[[#This Row],[TransactionDate]], "tttt")</f>
        <v>Sunday</v>
      </c>
      <c r="N6347" s="2" t="s">
        <v>16</v>
      </c>
    </row>
    <row r="6348" spans="1:14" ht="14.5" x14ac:dyDescent="0.35">
      <c r="A6348" s="2" t="s">
        <v>12726</v>
      </c>
      <c r="B6348" s="2" t="s">
        <v>12727</v>
      </c>
      <c r="C6348" s="2">
        <v>59</v>
      </c>
      <c r="D6348" s="2" t="s">
        <v>39</v>
      </c>
      <c r="E6348" s="2" t="s">
        <v>74</v>
      </c>
      <c r="F6348" s="2" t="s">
        <v>55</v>
      </c>
      <c r="G6348" s="2" t="s">
        <v>26</v>
      </c>
      <c r="H6348" s="7">
        <v>11125.19</v>
      </c>
      <c r="I6348" s="3">
        <v>45512</v>
      </c>
      <c r="J6348" s="3" t="str">
        <f>TEXT(NIgerian_Fintech[[#This Row],[TransactionDate]], "JJJJ")</f>
        <v>2024</v>
      </c>
      <c r="K6348" s="3" t="str">
        <f>TEXT(NIgerian_Fintech[[#This Row],[TransactionDate]], "MMMM")</f>
        <v>August</v>
      </c>
      <c r="L6348" s="3" t="str">
        <f>TEXT(NIgerian_Fintech[[#This Row],[TransactionDate]], "MM")</f>
        <v>08</v>
      </c>
      <c r="M6348" s="3" t="str">
        <f>TEXT(NIgerian_Fintech[[#This Row],[TransactionDate]], "tttt")</f>
        <v>Thursday</v>
      </c>
      <c r="N6348" s="2" t="s">
        <v>16</v>
      </c>
    </row>
    <row r="6349" spans="1:14" ht="14.5" x14ac:dyDescent="0.35">
      <c r="A6349" s="2" t="s">
        <v>12728</v>
      </c>
      <c r="B6349" s="2" t="s">
        <v>12729</v>
      </c>
      <c r="C6349" s="2">
        <v>42</v>
      </c>
      <c r="D6349" s="2" t="s">
        <v>12</v>
      </c>
      <c r="E6349" s="2" t="s">
        <v>29</v>
      </c>
      <c r="F6349" s="2" t="s">
        <v>19</v>
      </c>
      <c r="G6349" s="2" t="s">
        <v>20</v>
      </c>
      <c r="H6349" s="7">
        <v>2918.63</v>
      </c>
      <c r="I6349" s="3">
        <v>45301</v>
      </c>
      <c r="J6349" s="3" t="str">
        <f>TEXT(NIgerian_Fintech[[#This Row],[TransactionDate]], "JJJJ")</f>
        <v>2024</v>
      </c>
      <c r="K6349" s="3" t="str">
        <f>TEXT(NIgerian_Fintech[[#This Row],[TransactionDate]], "MMMM")</f>
        <v>January</v>
      </c>
      <c r="L6349" s="3" t="str">
        <f>TEXT(NIgerian_Fintech[[#This Row],[TransactionDate]], "MM")</f>
        <v>01</v>
      </c>
      <c r="M6349" s="3" t="str">
        <f>TEXT(NIgerian_Fintech[[#This Row],[TransactionDate]], "tttt")</f>
        <v>Wednesday</v>
      </c>
      <c r="N6349" s="2" t="s">
        <v>16</v>
      </c>
    </row>
    <row r="6350" spans="1:14" ht="14.5" x14ac:dyDescent="0.35">
      <c r="A6350" s="2" t="s">
        <v>12730</v>
      </c>
      <c r="B6350" s="2" t="s">
        <v>12731</v>
      </c>
      <c r="C6350" s="2">
        <v>38</v>
      </c>
      <c r="D6350" s="2" t="s">
        <v>12</v>
      </c>
      <c r="E6350" s="2" t="s">
        <v>64</v>
      </c>
      <c r="F6350" s="2" t="s">
        <v>19</v>
      </c>
      <c r="G6350" s="2" t="s">
        <v>20</v>
      </c>
      <c r="H6350" s="7">
        <v>12089.02</v>
      </c>
      <c r="I6350" s="3">
        <v>45463</v>
      </c>
      <c r="J6350" s="3" t="str">
        <f>TEXT(NIgerian_Fintech[[#This Row],[TransactionDate]], "JJJJ")</f>
        <v>2024</v>
      </c>
      <c r="K6350" s="3" t="str">
        <f>TEXT(NIgerian_Fintech[[#This Row],[TransactionDate]], "MMMM")</f>
        <v>June</v>
      </c>
      <c r="L6350" s="3" t="str">
        <f>TEXT(NIgerian_Fintech[[#This Row],[TransactionDate]], "MM")</f>
        <v>06</v>
      </c>
      <c r="M6350" s="3" t="str">
        <f>TEXT(NIgerian_Fintech[[#This Row],[TransactionDate]], "tttt")</f>
        <v>Thursday</v>
      </c>
      <c r="N6350" s="2" t="s">
        <v>16</v>
      </c>
    </row>
    <row r="6351" spans="1:14" ht="14.5" x14ac:dyDescent="0.35">
      <c r="A6351" s="2" t="s">
        <v>12732</v>
      </c>
      <c r="B6351" s="2" t="s">
        <v>12733</v>
      </c>
      <c r="C6351" s="2">
        <v>33</v>
      </c>
      <c r="D6351" s="2" t="s">
        <v>12</v>
      </c>
      <c r="E6351" s="2" t="s">
        <v>64</v>
      </c>
      <c r="F6351" s="2" t="s">
        <v>19</v>
      </c>
      <c r="G6351" s="2" t="s">
        <v>26</v>
      </c>
      <c r="H6351" s="7">
        <v>25675.439999999999</v>
      </c>
      <c r="I6351" s="3">
        <v>45229</v>
      </c>
      <c r="J6351" s="3" t="str">
        <f>TEXT(NIgerian_Fintech[[#This Row],[TransactionDate]], "JJJJ")</f>
        <v>2023</v>
      </c>
      <c r="K6351" s="3" t="str">
        <f>TEXT(NIgerian_Fintech[[#This Row],[TransactionDate]], "MMMM")</f>
        <v>October</v>
      </c>
      <c r="L6351" s="3" t="str">
        <f>TEXT(NIgerian_Fintech[[#This Row],[TransactionDate]], "MM")</f>
        <v>10</v>
      </c>
      <c r="M6351" s="3" t="str">
        <f>TEXT(NIgerian_Fintech[[#This Row],[TransactionDate]], "tttt")</f>
        <v>Monday</v>
      </c>
      <c r="N6351" s="2" t="s">
        <v>16</v>
      </c>
    </row>
    <row r="6352" spans="1:14" ht="14.5" x14ac:dyDescent="0.35">
      <c r="A6352" s="2" t="s">
        <v>12734</v>
      </c>
      <c r="B6352" s="2" t="s">
        <v>12735</v>
      </c>
      <c r="C6352" s="2">
        <v>48</v>
      </c>
      <c r="D6352" s="2" t="s">
        <v>12</v>
      </c>
      <c r="E6352" s="2" t="s">
        <v>29</v>
      </c>
      <c r="F6352" s="2" t="s">
        <v>19</v>
      </c>
      <c r="G6352" s="2" t="s">
        <v>20</v>
      </c>
      <c r="H6352" s="7">
        <v>14185.19</v>
      </c>
      <c r="I6352" s="3">
        <v>45168</v>
      </c>
      <c r="J6352" s="3" t="str">
        <f>TEXT(NIgerian_Fintech[[#This Row],[TransactionDate]], "JJJJ")</f>
        <v>2023</v>
      </c>
      <c r="K6352" s="3" t="str">
        <f>TEXT(NIgerian_Fintech[[#This Row],[TransactionDate]], "MMMM")</f>
        <v>August</v>
      </c>
      <c r="L6352" s="3" t="str">
        <f>TEXT(NIgerian_Fintech[[#This Row],[TransactionDate]], "MM")</f>
        <v>08</v>
      </c>
      <c r="M6352" s="3" t="str">
        <f>TEXT(NIgerian_Fintech[[#This Row],[TransactionDate]], "tttt")</f>
        <v>Wednesday</v>
      </c>
      <c r="N6352" s="2" t="s">
        <v>16</v>
      </c>
    </row>
    <row r="6353" spans="1:14" ht="14.5" x14ac:dyDescent="0.35">
      <c r="A6353" s="2" t="s">
        <v>12736</v>
      </c>
      <c r="B6353" s="2" t="s">
        <v>12737</v>
      </c>
      <c r="C6353" s="2">
        <v>31</v>
      </c>
      <c r="D6353" s="2" t="s">
        <v>12</v>
      </c>
      <c r="E6353" s="2" t="s">
        <v>93</v>
      </c>
      <c r="F6353" s="2" t="s">
        <v>49</v>
      </c>
      <c r="G6353" s="2" t="s">
        <v>30</v>
      </c>
      <c r="H6353" s="7">
        <v>879.93</v>
      </c>
      <c r="I6353" s="3">
        <v>45304</v>
      </c>
      <c r="J6353" s="3" t="str">
        <f>TEXT(NIgerian_Fintech[[#This Row],[TransactionDate]], "JJJJ")</f>
        <v>2024</v>
      </c>
      <c r="K6353" s="3" t="str">
        <f>TEXT(NIgerian_Fintech[[#This Row],[TransactionDate]], "MMMM")</f>
        <v>January</v>
      </c>
      <c r="L6353" s="3" t="str">
        <f>TEXT(NIgerian_Fintech[[#This Row],[TransactionDate]], "MM")</f>
        <v>01</v>
      </c>
      <c r="M6353" s="3" t="str">
        <f>TEXT(NIgerian_Fintech[[#This Row],[TransactionDate]], "tttt")</f>
        <v>Saturday</v>
      </c>
      <c r="N6353" s="2" t="s">
        <v>16</v>
      </c>
    </row>
    <row r="6354" spans="1:14" ht="14.5" x14ac:dyDescent="0.35">
      <c r="A6354" s="2" t="s">
        <v>12738</v>
      </c>
      <c r="B6354" s="2" t="s">
        <v>12739</v>
      </c>
      <c r="C6354" s="2">
        <v>56</v>
      </c>
      <c r="D6354" s="2" t="s">
        <v>12</v>
      </c>
      <c r="E6354" s="2" t="s">
        <v>52</v>
      </c>
      <c r="F6354" s="2" t="s">
        <v>19</v>
      </c>
      <c r="G6354" s="2" t="s">
        <v>36</v>
      </c>
      <c r="H6354" s="7">
        <v>6332.31</v>
      </c>
      <c r="I6354" s="3">
        <v>45611</v>
      </c>
      <c r="J6354" s="3" t="str">
        <f>TEXT(NIgerian_Fintech[[#This Row],[TransactionDate]], "JJJJ")</f>
        <v>2024</v>
      </c>
      <c r="K6354" s="3" t="str">
        <f>TEXT(NIgerian_Fintech[[#This Row],[TransactionDate]], "MMMM")</f>
        <v>November</v>
      </c>
      <c r="L6354" s="3" t="str">
        <f>TEXT(NIgerian_Fintech[[#This Row],[TransactionDate]], "MM")</f>
        <v>11</v>
      </c>
      <c r="M6354" s="3" t="str">
        <f>TEXT(NIgerian_Fintech[[#This Row],[TransactionDate]], "tttt")</f>
        <v>Friday</v>
      </c>
      <c r="N6354" s="2" t="s">
        <v>16</v>
      </c>
    </row>
    <row r="6355" spans="1:14" ht="14.5" x14ac:dyDescent="0.35">
      <c r="A6355" s="2" t="s">
        <v>12740</v>
      </c>
      <c r="B6355" s="2" t="s">
        <v>12741</v>
      </c>
      <c r="C6355" s="2">
        <v>45</v>
      </c>
      <c r="D6355" s="2" t="s">
        <v>39</v>
      </c>
      <c r="E6355" s="2" t="s">
        <v>13</v>
      </c>
      <c r="F6355" s="2" t="s">
        <v>35</v>
      </c>
      <c r="G6355" s="2" t="s">
        <v>20</v>
      </c>
      <c r="H6355" s="7">
        <v>5713.97</v>
      </c>
      <c r="I6355" s="3">
        <v>45315</v>
      </c>
      <c r="J6355" s="3" t="str">
        <f>TEXT(NIgerian_Fintech[[#This Row],[TransactionDate]], "JJJJ")</f>
        <v>2024</v>
      </c>
      <c r="K6355" s="3" t="str">
        <f>TEXT(NIgerian_Fintech[[#This Row],[TransactionDate]], "MMMM")</f>
        <v>January</v>
      </c>
      <c r="L6355" s="3" t="str">
        <f>TEXT(NIgerian_Fintech[[#This Row],[TransactionDate]], "MM")</f>
        <v>01</v>
      </c>
      <c r="M6355" s="3" t="str">
        <f>TEXT(NIgerian_Fintech[[#This Row],[TransactionDate]], "tttt")</f>
        <v>Wednesday</v>
      </c>
      <c r="N6355" s="2" t="s">
        <v>16</v>
      </c>
    </row>
    <row r="6356" spans="1:14" ht="14.5" x14ac:dyDescent="0.35">
      <c r="A6356" s="2" t="s">
        <v>12742</v>
      </c>
      <c r="B6356" s="2" t="s">
        <v>12743</v>
      </c>
      <c r="C6356" s="2">
        <v>49</v>
      </c>
      <c r="D6356" s="2" t="s">
        <v>39</v>
      </c>
      <c r="E6356" s="2" t="s">
        <v>24</v>
      </c>
      <c r="F6356" s="2" t="s">
        <v>19</v>
      </c>
      <c r="G6356" s="2" t="s">
        <v>15</v>
      </c>
      <c r="H6356" s="7">
        <v>4102.3100000000004</v>
      </c>
      <c r="I6356" s="3">
        <v>45213</v>
      </c>
      <c r="J6356" s="3" t="str">
        <f>TEXT(NIgerian_Fintech[[#This Row],[TransactionDate]], "JJJJ")</f>
        <v>2023</v>
      </c>
      <c r="K6356" s="3" t="str">
        <f>TEXT(NIgerian_Fintech[[#This Row],[TransactionDate]], "MMMM")</f>
        <v>October</v>
      </c>
      <c r="L6356" s="3" t="str">
        <f>TEXT(NIgerian_Fintech[[#This Row],[TransactionDate]], "MM")</f>
        <v>10</v>
      </c>
      <c r="M6356" s="3" t="str">
        <f>TEXT(NIgerian_Fintech[[#This Row],[TransactionDate]], "tttt")</f>
        <v>Saturday</v>
      </c>
      <c r="N6356" s="2" t="s">
        <v>16</v>
      </c>
    </row>
    <row r="6357" spans="1:14" ht="14.5" x14ac:dyDescent="0.35">
      <c r="A6357" s="2" t="s">
        <v>12744</v>
      </c>
      <c r="B6357" s="2" t="s">
        <v>12745</v>
      </c>
      <c r="C6357" s="2">
        <v>45</v>
      </c>
      <c r="D6357" s="2" t="s">
        <v>39</v>
      </c>
      <c r="E6357" s="2" t="s">
        <v>29</v>
      </c>
      <c r="F6357" s="2" t="s">
        <v>49</v>
      </c>
      <c r="G6357" s="2" t="s">
        <v>20</v>
      </c>
      <c r="H6357" s="7">
        <v>6759.36</v>
      </c>
      <c r="I6357" s="3">
        <v>45085</v>
      </c>
      <c r="J6357" s="3" t="str">
        <f>TEXT(NIgerian_Fintech[[#This Row],[TransactionDate]], "JJJJ")</f>
        <v>2023</v>
      </c>
      <c r="K6357" s="3" t="str">
        <f>TEXT(NIgerian_Fintech[[#This Row],[TransactionDate]], "MMMM")</f>
        <v>June</v>
      </c>
      <c r="L6357" s="3" t="str">
        <f>TEXT(NIgerian_Fintech[[#This Row],[TransactionDate]], "MM")</f>
        <v>06</v>
      </c>
      <c r="M6357" s="3" t="str">
        <f>TEXT(NIgerian_Fintech[[#This Row],[TransactionDate]], "tttt")</f>
        <v>Thursday</v>
      </c>
      <c r="N6357" s="2" t="s">
        <v>16</v>
      </c>
    </row>
    <row r="6358" spans="1:14" ht="14.5" x14ac:dyDescent="0.35">
      <c r="A6358" s="2" t="s">
        <v>12746</v>
      </c>
      <c r="B6358" s="2" t="s">
        <v>12747</v>
      </c>
      <c r="C6358" s="2">
        <v>26</v>
      </c>
      <c r="D6358" s="2" t="s">
        <v>39</v>
      </c>
      <c r="E6358" s="2" t="s">
        <v>64</v>
      </c>
      <c r="F6358" s="2" t="s">
        <v>25</v>
      </c>
      <c r="G6358" s="2" t="s">
        <v>15</v>
      </c>
      <c r="H6358" s="7">
        <v>5791.65</v>
      </c>
      <c r="I6358" s="3">
        <v>45280</v>
      </c>
      <c r="J6358" s="3" t="str">
        <f>TEXT(NIgerian_Fintech[[#This Row],[TransactionDate]], "JJJJ")</f>
        <v>2023</v>
      </c>
      <c r="K6358" s="3" t="str">
        <f>TEXT(NIgerian_Fintech[[#This Row],[TransactionDate]], "MMMM")</f>
        <v>December</v>
      </c>
      <c r="L6358" s="3" t="str">
        <f>TEXT(NIgerian_Fintech[[#This Row],[TransactionDate]], "MM")</f>
        <v>12</v>
      </c>
      <c r="M6358" s="3" t="str">
        <f>TEXT(NIgerian_Fintech[[#This Row],[TransactionDate]], "tttt")</f>
        <v>Wednesday</v>
      </c>
      <c r="N6358" s="2" t="s">
        <v>16</v>
      </c>
    </row>
    <row r="6359" spans="1:14" ht="14.5" x14ac:dyDescent="0.35">
      <c r="A6359" s="2" t="s">
        <v>12748</v>
      </c>
      <c r="B6359" s="2" t="s">
        <v>12749</v>
      </c>
      <c r="C6359" s="2">
        <v>62</v>
      </c>
      <c r="D6359" s="2" t="s">
        <v>39</v>
      </c>
      <c r="E6359" s="2" t="s">
        <v>13</v>
      </c>
      <c r="F6359" s="2" t="s">
        <v>49</v>
      </c>
      <c r="G6359" s="2" t="s">
        <v>20</v>
      </c>
      <c r="H6359" s="7">
        <v>61.9</v>
      </c>
      <c r="I6359" s="3">
        <v>45656</v>
      </c>
      <c r="J6359" s="3" t="str">
        <f>TEXT(NIgerian_Fintech[[#This Row],[TransactionDate]], "JJJJ")</f>
        <v>2024</v>
      </c>
      <c r="K6359" s="3" t="str">
        <f>TEXT(NIgerian_Fintech[[#This Row],[TransactionDate]], "MMMM")</f>
        <v>December</v>
      </c>
      <c r="L6359" s="3" t="str">
        <f>TEXT(NIgerian_Fintech[[#This Row],[TransactionDate]], "MM")</f>
        <v>12</v>
      </c>
      <c r="M6359" s="3" t="str">
        <f>TEXT(NIgerian_Fintech[[#This Row],[TransactionDate]], "tttt")</f>
        <v>Monday</v>
      </c>
      <c r="N6359" s="2" t="s">
        <v>21</v>
      </c>
    </row>
    <row r="6360" spans="1:14" ht="14.5" x14ac:dyDescent="0.35">
      <c r="A6360" s="2" t="s">
        <v>12750</v>
      </c>
      <c r="B6360" s="2" t="s">
        <v>12751</v>
      </c>
      <c r="C6360" s="2">
        <v>39</v>
      </c>
      <c r="D6360" s="2" t="s">
        <v>12</v>
      </c>
      <c r="E6360" s="2" t="s">
        <v>42</v>
      </c>
      <c r="F6360" s="2" t="s">
        <v>35</v>
      </c>
      <c r="G6360" s="2" t="s">
        <v>20</v>
      </c>
      <c r="H6360" s="7">
        <v>2699.15</v>
      </c>
      <c r="I6360" s="3">
        <v>45381</v>
      </c>
      <c r="J6360" s="3" t="str">
        <f>TEXT(NIgerian_Fintech[[#This Row],[TransactionDate]], "JJJJ")</f>
        <v>2024</v>
      </c>
      <c r="K6360" s="3" t="str">
        <f>TEXT(NIgerian_Fintech[[#This Row],[TransactionDate]], "MMMM")</f>
        <v>March</v>
      </c>
      <c r="L6360" s="3" t="str">
        <f>TEXT(NIgerian_Fintech[[#This Row],[TransactionDate]], "MM")</f>
        <v>03</v>
      </c>
      <c r="M6360" s="3" t="str">
        <f>TEXT(NIgerian_Fintech[[#This Row],[TransactionDate]], "tttt")</f>
        <v>Saturday</v>
      </c>
      <c r="N6360" s="2" t="s">
        <v>16</v>
      </c>
    </row>
    <row r="6361" spans="1:14" ht="14.5" x14ac:dyDescent="0.35">
      <c r="A6361" s="2" t="s">
        <v>12752</v>
      </c>
      <c r="B6361" s="2" t="s">
        <v>12753</v>
      </c>
      <c r="C6361" s="2">
        <v>49</v>
      </c>
      <c r="D6361" s="2" t="s">
        <v>12</v>
      </c>
      <c r="E6361" s="2" t="s">
        <v>64</v>
      </c>
      <c r="F6361" s="2" t="s">
        <v>35</v>
      </c>
      <c r="G6361" s="2" t="s">
        <v>15</v>
      </c>
      <c r="H6361" s="7">
        <v>2405.21</v>
      </c>
      <c r="I6361" s="3">
        <v>45553</v>
      </c>
      <c r="J6361" s="3" t="str">
        <f>TEXT(NIgerian_Fintech[[#This Row],[TransactionDate]], "JJJJ")</f>
        <v>2024</v>
      </c>
      <c r="K6361" s="3" t="str">
        <f>TEXT(NIgerian_Fintech[[#This Row],[TransactionDate]], "MMMM")</f>
        <v>September</v>
      </c>
      <c r="L6361" s="3" t="str">
        <f>TEXT(NIgerian_Fintech[[#This Row],[TransactionDate]], "MM")</f>
        <v>09</v>
      </c>
      <c r="M6361" s="3" t="str">
        <f>TEXT(NIgerian_Fintech[[#This Row],[TransactionDate]], "tttt")</f>
        <v>Wednesday</v>
      </c>
      <c r="N6361" s="2" t="s">
        <v>21</v>
      </c>
    </row>
    <row r="6362" spans="1:14" ht="14.5" x14ac:dyDescent="0.35">
      <c r="A6362" s="2" t="s">
        <v>12754</v>
      </c>
      <c r="B6362" s="2" t="s">
        <v>12755</v>
      </c>
      <c r="C6362" s="2">
        <v>22</v>
      </c>
      <c r="D6362" s="2" t="s">
        <v>12</v>
      </c>
      <c r="E6362" s="2" t="s">
        <v>13</v>
      </c>
      <c r="F6362" s="2" t="s">
        <v>14</v>
      </c>
      <c r="G6362" s="2" t="s">
        <v>30</v>
      </c>
      <c r="H6362" s="7">
        <v>4296.4399999999996</v>
      </c>
      <c r="I6362" s="3">
        <v>45167</v>
      </c>
      <c r="J6362" s="3" t="str">
        <f>TEXT(NIgerian_Fintech[[#This Row],[TransactionDate]], "JJJJ")</f>
        <v>2023</v>
      </c>
      <c r="K6362" s="3" t="str">
        <f>TEXT(NIgerian_Fintech[[#This Row],[TransactionDate]], "MMMM")</f>
        <v>August</v>
      </c>
      <c r="L6362" s="3" t="str">
        <f>TEXT(NIgerian_Fintech[[#This Row],[TransactionDate]], "MM")</f>
        <v>08</v>
      </c>
      <c r="M6362" s="3" t="str">
        <f>TEXT(NIgerian_Fintech[[#This Row],[TransactionDate]], "tttt")</f>
        <v>Tuesday</v>
      </c>
      <c r="N6362" s="2" t="s">
        <v>16</v>
      </c>
    </row>
    <row r="6363" spans="1:14" ht="14.5" x14ac:dyDescent="0.35">
      <c r="A6363" s="2" t="s">
        <v>12756</v>
      </c>
      <c r="B6363" s="2" t="s">
        <v>12757</v>
      </c>
      <c r="C6363" s="2">
        <v>40</v>
      </c>
      <c r="D6363" s="2" t="s">
        <v>12</v>
      </c>
      <c r="E6363" s="2" t="s">
        <v>42</v>
      </c>
      <c r="F6363" s="2" t="s">
        <v>49</v>
      </c>
      <c r="G6363" s="2" t="s">
        <v>36</v>
      </c>
      <c r="H6363" s="7">
        <v>1917.14</v>
      </c>
      <c r="I6363" s="3">
        <v>45138</v>
      </c>
      <c r="J6363" s="3" t="str">
        <f>TEXT(NIgerian_Fintech[[#This Row],[TransactionDate]], "JJJJ")</f>
        <v>2023</v>
      </c>
      <c r="K6363" s="3" t="str">
        <f>TEXT(NIgerian_Fintech[[#This Row],[TransactionDate]], "MMMM")</f>
        <v>July</v>
      </c>
      <c r="L6363" s="3" t="str">
        <f>TEXT(NIgerian_Fintech[[#This Row],[TransactionDate]], "MM")</f>
        <v>07</v>
      </c>
      <c r="M6363" s="3" t="str">
        <f>TEXT(NIgerian_Fintech[[#This Row],[TransactionDate]], "tttt")</f>
        <v>Monday</v>
      </c>
      <c r="N6363" s="2" t="s">
        <v>16</v>
      </c>
    </row>
    <row r="6364" spans="1:14" ht="14.5" x14ac:dyDescent="0.35">
      <c r="A6364" s="2" t="s">
        <v>12758</v>
      </c>
      <c r="B6364" s="2" t="s">
        <v>12759</v>
      </c>
      <c r="C6364" s="2">
        <v>22</v>
      </c>
      <c r="D6364" s="2" t="s">
        <v>12</v>
      </c>
      <c r="E6364" s="2" t="s">
        <v>93</v>
      </c>
      <c r="F6364" s="2" t="s">
        <v>25</v>
      </c>
      <c r="G6364" s="2" t="s">
        <v>36</v>
      </c>
      <c r="H6364" s="7">
        <v>702.09</v>
      </c>
      <c r="I6364" s="3">
        <v>45289</v>
      </c>
      <c r="J6364" s="3" t="str">
        <f>TEXT(NIgerian_Fintech[[#This Row],[TransactionDate]], "JJJJ")</f>
        <v>2023</v>
      </c>
      <c r="K6364" s="3" t="str">
        <f>TEXT(NIgerian_Fintech[[#This Row],[TransactionDate]], "MMMM")</f>
        <v>December</v>
      </c>
      <c r="L6364" s="3" t="str">
        <f>TEXT(NIgerian_Fintech[[#This Row],[TransactionDate]], "MM")</f>
        <v>12</v>
      </c>
      <c r="M6364" s="3" t="str">
        <f>TEXT(NIgerian_Fintech[[#This Row],[TransactionDate]], "tttt")</f>
        <v>Friday</v>
      </c>
      <c r="N6364" s="2" t="s">
        <v>16</v>
      </c>
    </row>
    <row r="6365" spans="1:14" ht="14.5" x14ac:dyDescent="0.35">
      <c r="A6365" s="2" t="s">
        <v>12760</v>
      </c>
      <c r="B6365" s="2" t="s">
        <v>12761</v>
      </c>
      <c r="C6365" s="2">
        <v>59</v>
      </c>
      <c r="D6365" s="2" t="s">
        <v>39</v>
      </c>
      <c r="E6365" s="2" t="s">
        <v>52</v>
      </c>
      <c r="F6365" s="2" t="s">
        <v>14</v>
      </c>
      <c r="G6365" s="2" t="s">
        <v>30</v>
      </c>
      <c r="H6365" s="7">
        <v>2189.19</v>
      </c>
      <c r="I6365" s="3">
        <v>45524</v>
      </c>
      <c r="J6365" s="3" t="str">
        <f>TEXT(NIgerian_Fintech[[#This Row],[TransactionDate]], "JJJJ")</f>
        <v>2024</v>
      </c>
      <c r="K6365" s="3" t="str">
        <f>TEXT(NIgerian_Fintech[[#This Row],[TransactionDate]], "MMMM")</f>
        <v>August</v>
      </c>
      <c r="L6365" s="3" t="str">
        <f>TEXT(NIgerian_Fintech[[#This Row],[TransactionDate]], "MM")</f>
        <v>08</v>
      </c>
      <c r="M6365" s="3" t="str">
        <f>TEXT(NIgerian_Fintech[[#This Row],[TransactionDate]], "tttt")</f>
        <v>Tuesday</v>
      </c>
      <c r="N6365" s="2" t="s">
        <v>16</v>
      </c>
    </row>
    <row r="6366" spans="1:14" ht="14.5" x14ac:dyDescent="0.35">
      <c r="A6366" s="2" t="s">
        <v>12762</v>
      </c>
      <c r="B6366" s="2" t="s">
        <v>12763</v>
      </c>
      <c r="C6366" s="2">
        <v>49</v>
      </c>
      <c r="D6366" s="2" t="s">
        <v>39</v>
      </c>
      <c r="E6366" s="2" t="s">
        <v>64</v>
      </c>
      <c r="F6366" s="2" t="s">
        <v>14</v>
      </c>
      <c r="G6366" s="2" t="s">
        <v>20</v>
      </c>
      <c r="H6366" s="7">
        <v>19254.29</v>
      </c>
      <c r="I6366" s="3">
        <v>45059</v>
      </c>
      <c r="J6366" s="3" t="str">
        <f>TEXT(NIgerian_Fintech[[#This Row],[TransactionDate]], "JJJJ")</f>
        <v>2023</v>
      </c>
      <c r="K6366" s="3" t="str">
        <f>TEXT(NIgerian_Fintech[[#This Row],[TransactionDate]], "MMMM")</f>
        <v>May</v>
      </c>
      <c r="L6366" s="3" t="str">
        <f>TEXT(NIgerian_Fintech[[#This Row],[TransactionDate]], "MM")</f>
        <v>05</v>
      </c>
      <c r="M6366" s="3" t="str">
        <f>TEXT(NIgerian_Fintech[[#This Row],[TransactionDate]], "tttt")</f>
        <v>Saturday</v>
      </c>
      <c r="N6366" s="2" t="s">
        <v>16</v>
      </c>
    </row>
    <row r="6367" spans="1:14" ht="14.5" x14ac:dyDescent="0.35">
      <c r="A6367" s="2" t="s">
        <v>12764</v>
      </c>
      <c r="B6367" s="2" t="s">
        <v>12765</v>
      </c>
      <c r="C6367" s="2">
        <v>27</v>
      </c>
      <c r="D6367" s="2" t="s">
        <v>12</v>
      </c>
      <c r="E6367" s="2" t="s">
        <v>52</v>
      </c>
      <c r="F6367" s="2" t="s">
        <v>55</v>
      </c>
      <c r="G6367" s="2" t="s">
        <v>36</v>
      </c>
      <c r="H6367" s="7">
        <v>15947.43</v>
      </c>
      <c r="I6367" s="3">
        <v>45435</v>
      </c>
      <c r="J6367" s="3" t="str">
        <f>TEXT(NIgerian_Fintech[[#This Row],[TransactionDate]], "JJJJ")</f>
        <v>2024</v>
      </c>
      <c r="K6367" s="3" t="str">
        <f>TEXT(NIgerian_Fintech[[#This Row],[TransactionDate]], "MMMM")</f>
        <v>May</v>
      </c>
      <c r="L6367" s="3" t="str">
        <f>TEXT(NIgerian_Fintech[[#This Row],[TransactionDate]], "MM")</f>
        <v>05</v>
      </c>
      <c r="M6367" s="3" t="str">
        <f>TEXT(NIgerian_Fintech[[#This Row],[TransactionDate]], "tttt")</f>
        <v>Thursday</v>
      </c>
      <c r="N6367" s="2" t="s">
        <v>16</v>
      </c>
    </row>
    <row r="6368" spans="1:14" ht="14.5" x14ac:dyDescent="0.35">
      <c r="A6368" s="2" t="s">
        <v>12766</v>
      </c>
      <c r="B6368" s="2" t="s">
        <v>12767</v>
      </c>
      <c r="C6368" s="2">
        <v>56</v>
      </c>
      <c r="D6368" s="2" t="s">
        <v>12</v>
      </c>
      <c r="E6368" s="2" t="s">
        <v>42</v>
      </c>
      <c r="F6368" s="2" t="s">
        <v>19</v>
      </c>
      <c r="G6368" s="2" t="s">
        <v>30</v>
      </c>
      <c r="H6368" s="7">
        <v>5835.69</v>
      </c>
      <c r="I6368" s="3">
        <v>45203</v>
      </c>
      <c r="J6368" s="3" t="str">
        <f>TEXT(NIgerian_Fintech[[#This Row],[TransactionDate]], "JJJJ")</f>
        <v>2023</v>
      </c>
      <c r="K6368" s="3" t="str">
        <f>TEXT(NIgerian_Fintech[[#This Row],[TransactionDate]], "MMMM")</f>
        <v>October</v>
      </c>
      <c r="L6368" s="3" t="str">
        <f>TEXT(NIgerian_Fintech[[#This Row],[TransactionDate]], "MM")</f>
        <v>10</v>
      </c>
      <c r="M6368" s="3" t="str">
        <f>TEXT(NIgerian_Fintech[[#This Row],[TransactionDate]], "tttt")</f>
        <v>Wednesday</v>
      </c>
      <c r="N6368" s="2" t="s">
        <v>16</v>
      </c>
    </row>
    <row r="6369" spans="1:14" ht="14.5" x14ac:dyDescent="0.35">
      <c r="A6369" s="2" t="s">
        <v>12768</v>
      </c>
      <c r="B6369" s="2" t="s">
        <v>12769</v>
      </c>
      <c r="C6369" s="2">
        <v>32</v>
      </c>
      <c r="D6369" s="2" t="s">
        <v>12</v>
      </c>
      <c r="E6369" s="2" t="s">
        <v>52</v>
      </c>
      <c r="F6369" s="2" t="s">
        <v>14</v>
      </c>
      <c r="G6369" s="2" t="s">
        <v>30</v>
      </c>
      <c r="H6369" s="7">
        <v>21022.19</v>
      </c>
      <c r="I6369" s="3">
        <v>45191</v>
      </c>
      <c r="J6369" s="3" t="str">
        <f>TEXT(NIgerian_Fintech[[#This Row],[TransactionDate]], "JJJJ")</f>
        <v>2023</v>
      </c>
      <c r="K6369" s="3" t="str">
        <f>TEXT(NIgerian_Fintech[[#This Row],[TransactionDate]], "MMMM")</f>
        <v>September</v>
      </c>
      <c r="L6369" s="3" t="str">
        <f>TEXT(NIgerian_Fintech[[#This Row],[TransactionDate]], "MM")</f>
        <v>09</v>
      </c>
      <c r="M6369" s="3" t="str">
        <f>TEXT(NIgerian_Fintech[[#This Row],[TransactionDate]], "tttt")</f>
        <v>Friday</v>
      </c>
      <c r="N6369" s="2" t="s">
        <v>16</v>
      </c>
    </row>
    <row r="6370" spans="1:14" ht="14.5" x14ac:dyDescent="0.35">
      <c r="A6370" s="2" t="s">
        <v>12770</v>
      </c>
      <c r="B6370" s="2" t="s">
        <v>12771</v>
      </c>
      <c r="C6370" s="2">
        <v>24</v>
      </c>
      <c r="D6370" s="2" t="s">
        <v>39</v>
      </c>
      <c r="E6370" s="2" t="s">
        <v>52</v>
      </c>
      <c r="F6370" s="2" t="s">
        <v>14</v>
      </c>
      <c r="G6370" s="2" t="s">
        <v>36</v>
      </c>
      <c r="H6370" s="7">
        <v>2648.33</v>
      </c>
      <c r="I6370" s="3">
        <v>45531</v>
      </c>
      <c r="J6370" s="3" t="str">
        <f>TEXT(NIgerian_Fintech[[#This Row],[TransactionDate]], "JJJJ")</f>
        <v>2024</v>
      </c>
      <c r="K6370" s="3" t="str">
        <f>TEXT(NIgerian_Fintech[[#This Row],[TransactionDate]], "MMMM")</f>
        <v>August</v>
      </c>
      <c r="L6370" s="3" t="str">
        <f>TEXT(NIgerian_Fintech[[#This Row],[TransactionDate]], "MM")</f>
        <v>08</v>
      </c>
      <c r="M6370" s="3" t="str">
        <f>TEXT(NIgerian_Fintech[[#This Row],[TransactionDate]], "tttt")</f>
        <v>Tuesday</v>
      </c>
      <c r="N6370" s="2" t="s">
        <v>16</v>
      </c>
    </row>
    <row r="6371" spans="1:14" ht="14.5" x14ac:dyDescent="0.35">
      <c r="A6371" s="2" t="s">
        <v>12772</v>
      </c>
      <c r="B6371" s="2" t="s">
        <v>12773</v>
      </c>
      <c r="C6371" s="2">
        <v>46</v>
      </c>
      <c r="D6371" s="2" t="s">
        <v>39</v>
      </c>
      <c r="E6371" s="2" t="s">
        <v>29</v>
      </c>
      <c r="F6371" s="2" t="s">
        <v>35</v>
      </c>
      <c r="G6371" s="2" t="s">
        <v>15</v>
      </c>
      <c r="H6371" s="7">
        <v>8775.73</v>
      </c>
      <c r="I6371" s="3">
        <v>45529</v>
      </c>
      <c r="J6371" s="3" t="str">
        <f>TEXT(NIgerian_Fintech[[#This Row],[TransactionDate]], "JJJJ")</f>
        <v>2024</v>
      </c>
      <c r="K6371" s="3" t="str">
        <f>TEXT(NIgerian_Fintech[[#This Row],[TransactionDate]], "MMMM")</f>
        <v>August</v>
      </c>
      <c r="L6371" s="3" t="str">
        <f>TEXT(NIgerian_Fintech[[#This Row],[TransactionDate]], "MM")</f>
        <v>08</v>
      </c>
      <c r="M6371" s="3" t="str">
        <f>TEXT(NIgerian_Fintech[[#This Row],[TransactionDate]], "tttt")</f>
        <v>Sunday</v>
      </c>
      <c r="N6371" s="2" t="s">
        <v>21</v>
      </c>
    </row>
    <row r="6372" spans="1:14" ht="14.5" x14ac:dyDescent="0.35">
      <c r="A6372" s="2" t="s">
        <v>12774</v>
      </c>
      <c r="B6372" s="2" t="s">
        <v>12775</v>
      </c>
      <c r="C6372" s="2">
        <v>64</v>
      </c>
      <c r="D6372" s="2" t="s">
        <v>12</v>
      </c>
      <c r="E6372" s="2" t="s">
        <v>74</v>
      </c>
      <c r="F6372" s="2" t="s">
        <v>25</v>
      </c>
      <c r="G6372" s="2" t="s">
        <v>26</v>
      </c>
      <c r="H6372" s="7">
        <v>1542.3</v>
      </c>
      <c r="I6372" s="3">
        <v>45583</v>
      </c>
      <c r="J6372" s="3" t="str">
        <f>TEXT(NIgerian_Fintech[[#This Row],[TransactionDate]], "JJJJ")</f>
        <v>2024</v>
      </c>
      <c r="K6372" s="3" t="str">
        <f>TEXT(NIgerian_Fintech[[#This Row],[TransactionDate]], "MMMM")</f>
        <v>October</v>
      </c>
      <c r="L6372" s="3" t="str">
        <f>TEXT(NIgerian_Fintech[[#This Row],[TransactionDate]], "MM")</f>
        <v>10</v>
      </c>
      <c r="M6372" s="3" t="str">
        <f>TEXT(NIgerian_Fintech[[#This Row],[TransactionDate]], "tttt")</f>
        <v>Friday</v>
      </c>
      <c r="N6372" s="2" t="s">
        <v>16</v>
      </c>
    </row>
    <row r="6373" spans="1:14" ht="14.5" x14ac:dyDescent="0.35">
      <c r="A6373" s="2" t="s">
        <v>12776</v>
      </c>
      <c r="B6373" s="2" t="s">
        <v>12777</v>
      </c>
      <c r="C6373" s="2">
        <v>20</v>
      </c>
      <c r="D6373" s="2" t="s">
        <v>39</v>
      </c>
      <c r="E6373" s="2" t="s">
        <v>42</v>
      </c>
      <c r="F6373" s="2" t="s">
        <v>14</v>
      </c>
      <c r="G6373" s="2" t="s">
        <v>15</v>
      </c>
      <c r="H6373" s="7">
        <v>17921.64</v>
      </c>
      <c r="I6373" s="3">
        <v>45286</v>
      </c>
      <c r="J6373" s="3" t="str">
        <f>TEXT(NIgerian_Fintech[[#This Row],[TransactionDate]], "JJJJ")</f>
        <v>2023</v>
      </c>
      <c r="K6373" s="3" t="str">
        <f>TEXT(NIgerian_Fintech[[#This Row],[TransactionDate]], "MMMM")</f>
        <v>December</v>
      </c>
      <c r="L6373" s="3" t="str">
        <f>TEXT(NIgerian_Fintech[[#This Row],[TransactionDate]], "MM")</f>
        <v>12</v>
      </c>
      <c r="M6373" s="3" t="str">
        <f>TEXT(NIgerian_Fintech[[#This Row],[TransactionDate]], "tttt")</f>
        <v>Tuesday</v>
      </c>
      <c r="N6373" s="2" t="s">
        <v>16</v>
      </c>
    </row>
    <row r="6374" spans="1:14" ht="14.5" x14ac:dyDescent="0.35">
      <c r="A6374" s="2" t="s">
        <v>12778</v>
      </c>
      <c r="B6374" s="2" t="s">
        <v>12779</v>
      </c>
      <c r="C6374" s="2">
        <v>36</v>
      </c>
      <c r="D6374" s="2" t="s">
        <v>12</v>
      </c>
      <c r="E6374" s="2" t="s">
        <v>52</v>
      </c>
      <c r="F6374" s="2" t="s">
        <v>25</v>
      </c>
      <c r="G6374" s="2" t="s">
        <v>20</v>
      </c>
      <c r="H6374" s="7">
        <v>1399.31</v>
      </c>
      <c r="I6374" s="3">
        <v>45590</v>
      </c>
      <c r="J6374" s="3" t="str">
        <f>TEXT(NIgerian_Fintech[[#This Row],[TransactionDate]], "JJJJ")</f>
        <v>2024</v>
      </c>
      <c r="K6374" s="3" t="str">
        <f>TEXT(NIgerian_Fintech[[#This Row],[TransactionDate]], "MMMM")</f>
        <v>October</v>
      </c>
      <c r="L6374" s="3" t="str">
        <f>TEXT(NIgerian_Fintech[[#This Row],[TransactionDate]], "MM")</f>
        <v>10</v>
      </c>
      <c r="M6374" s="3" t="str">
        <f>TEXT(NIgerian_Fintech[[#This Row],[TransactionDate]], "tttt")</f>
        <v>Friday</v>
      </c>
      <c r="N6374" s="2" t="s">
        <v>16</v>
      </c>
    </row>
    <row r="6375" spans="1:14" ht="14.5" x14ac:dyDescent="0.35">
      <c r="A6375" s="2" t="s">
        <v>12780</v>
      </c>
      <c r="B6375" s="2" t="s">
        <v>12781</v>
      </c>
      <c r="C6375" s="2">
        <v>27</v>
      </c>
      <c r="D6375" s="2" t="s">
        <v>39</v>
      </c>
      <c r="E6375" s="2" t="s">
        <v>24</v>
      </c>
      <c r="F6375" s="2" t="s">
        <v>19</v>
      </c>
      <c r="G6375" s="2" t="s">
        <v>15</v>
      </c>
      <c r="H6375" s="7">
        <v>323.79000000000002</v>
      </c>
      <c r="I6375" s="3">
        <v>45593</v>
      </c>
      <c r="J6375" s="3" t="str">
        <f>TEXT(NIgerian_Fintech[[#This Row],[TransactionDate]], "JJJJ")</f>
        <v>2024</v>
      </c>
      <c r="K6375" s="3" t="str">
        <f>TEXT(NIgerian_Fintech[[#This Row],[TransactionDate]], "MMMM")</f>
        <v>October</v>
      </c>
      <c r="L6375" s="3" t="str">
        <f>TEXT(NIgerian_Fintech[[#This Row],[TransactionDate]], "MM")</f>
        <v>10</v>
      </c>
      <c r="M6375" s="3" t="str">
        <f>TEXT(NIgerian_Fintech[[#This Row],[TransactionDate]], "tttt")</f>
        <v>Monday</v>
      </c>
      <c r="N6375" s="2" t="s">
        <v>16</v>
      </c>
    </row>
    <row r="6376" spans="1:14" ht="14.5" x14ac:dyDescent="0.35">
      <c r="A6376" s="2" t="s">
        <v>12782</v>
      </c>
      <c r="B6376" s="2" t="s">
        <v>12783</v>
      </c>
      <c r="C6376" s="2">
        <v>45</v>
      </c>
      <c r="D6376" s="2" t="s">
        <v>39</v>
      </c>
      <c r="E6376" s="2" t="s">
        <v>13</v>
      </c>
      <c r="F6376" s="2" t="s">
        <v>35</v>
      </c>
      <c r="G6376" s="2" t="s">
        <v>26</v>
      </c>
      <c r="H6376" s="7">
        <v>3194.4</v>
      </c>
      <c r="I6376" s="3">
        <v>45062</v>
      </c>
      <c r="J6376" s="3" t="str">
        <f>TEXT(NIgerian_Fintech[[#This Row],[TransactionDate]], "JJJJ")</f>
        <v>2023</v>
      </c>
      <c r="K6376" s="3" t="str">
        <f>TEXT(NIgerian_Fintech[[#This Row],[TransactionDate]], "MMMM")</f>
        <v>May</v>
      </c>
      <c r="L6376" s="3" t="str">
        <f>TEXT(NIgerian_Fintech[[#This Row],[TransactionDate]], "MM")</f>
        <v>05</v>
      </c>
      <c r="M6376" s="3" t="str">
        <f>TEXT(NIgerian_Fintech[[#This Row],[TransactionDate]], "tttt")</f>
        <v>Tuesday</v>
      </c>
      <c r="N6376" s="2" t="s">
        <v>21</v>
      </c>
    </row>
    <row r="6377" spans="1:14" ht="14.5" x14ac:dyDescent="0.35">
      <c r="A6377" s="2" t="s">
        <v>12784</v>
      </c>
      <c r="B6377" s="2" t="s">
        <v>12785</v>
      </c>
      <c r="C6377" s="2">
        <v>46</v>
      </c>
      <c r="D6377" s="2" t="s">
        <v>12</v>
      </c>
      <c r="E6377" s="2" t="s">
        <v>42</v>
      </c>
      <c r="F6377" s="2" t="s">
        <v>55</v>
      </c>
      <c r="G6377" s="2" t="s">
        <v>26</v>
      </c>
      <c r="H6377" s="7">
        <v>23119.8</v>
      </c>
      <c r="I6377" s="3">
        <v>45354</v>
      </c>
      <c r="J6377" s="3" t="str">
        <f>TEXT(NIgerian_Fintech[[#This Row],[TransactionDate]], "JJJJ")</f>
        <v>2024</v>
      </c>
      <c r="K6377" s="3" t="str">
        <f>TEXT(NIgerian_Fintech[[#This Row],[TransactionDate]], "MMMM")</f>
        <v>March</v>
      </c>
      <c r="L6377" s="3" t="str">
        <f>TEXT(NIgerian_Fintech[[#This Row],[TransactionDate]], "MM")</f>
        <v>03</v>
      </c>
      <c r="M6377" s="3" t="str">
        <f>TEXT(NIgerian_Fintech[[#This Row],[TransactionDate]], "tttt")</f>
        <v>Sunday</v>
      </c>
      <c r="N6377" s="2" t="s">
        <v>16</v>
      </c>
    </row>
    <row r="6378" spans="1:14" ht="14.5" x14ac:dyDescent="0.35">
      <c r="A6378" s="2" t="s">
        <v>12786</v>
      </c>
      <c r="B6378" s="2" t="s">
        <v>12787</v>
      </c>
      <c r="C6378" s="2">
        <v>32</v>
      </c>
      <c r="D6378" s="2" t="s">
        <v>39</v>
      </c>
      <c r="E6378" s="2" t="s">
        <v>74</v>
      </c>
      <c r="F6378" s="2" t="s">
        <v>55</v>
      </c>
      <c r="G6378" s="2" t="s">
        <v>30</v>
      </c>
      <c r="H6378" s="7">
        <v>1386.38</v>
      </c>
      <c r="I6378" s="3">
        <v>44955</v>
      </c>
      <c r="J6378" s="3" t="str">
        <f>TEXT(NIgerian_Fintech[[#This Row],[TransactionDate]], "JJJJ")</f>
        <v>2023</v>
      </c>
      <c r="K6378" s="3" t="str">
        <f>TEXT(NIgerian_Fintech[[#This Row],[TransactionDate]], "MMMM")</f>
        <v>January</v>
      </c>
      <c r="L6378" s="3" t="str">
        <f>TEXT(NIgerian_Fintech[[#This Row],[TransactionDate]], "MM")</f>
        <v>01</v>
      </c>
      <c r="M6378" s="3" t="str">
        <f>TEXT(NIgerian_Fintech[[#This Row],[TransactionDate]], "tttt")</f>
        <v>Sunday</v>
      </c>
      <c r="N6378" s="2" t="s">
        <v>69</v>
      </c>
    </row>
    <row r="6379" spans="1:14" ht="14.5" x14ac:dyDescent="0.35">
      <c r="A6379" s="2" t="s">
        <v>12788</v>
      </c>
      <c r="B6379" s="2" t="s">
        <v>12789</v>
      </c>
      <c r="C6379" s="2">
        <v>52</v>
      </c>
      <c r="D6379" s="2" t="s">
        <v>39</v>
      </c>
      <c r="E6379" s="2" t="s">
        <v>64</v>
      </c>
      <c r="F6379" s="2" t="s">
        <v>19</v>
      </c>
      <c r="G6379" s="2" t="s">
        <v>20</v>
      </c>
      <c r="H6379" s="7">
        <v>4014.78</v>
      </c>
      <c r="I6379" s="3">
        <v>45521</v>
      </c>
      <c r="J6379" s="3" t="str">
        <f>TEXT(NIgerian_Fintech[[#This Row],[TransactionDate]], "JJJJ")</f>
        <v>2024</v>
      </c>
      <c r="K6379" s="3" t="str">
        <f>TEXT(NIgerian_Fintech[[#This Row],[TransactionDate]], "MMMM")</f>
        <v>August</v>
      </c>
      <c r="L6379" s="3" t="str">
        <f>TEXT(NIgerian_Fintech[[#This Row],[TransactionDate]], "MM")</f>
        <v>08</v>
      </c>
      <c r="M6379" s="3" t="str">
        <f>TEXT(NIgerian_Fintech[[#This Row],[TransactionDate]], "tttt")</f>
        <v>Saturday</v>
      </c>
      <c r="N6379" s="2" t="s">
        <v>16</v>
      </c>
    </row>
    <row r="6380" spans="1:14" ht="14.5" x14ac:dyDescent="0.35">
      <c r="A6380" s="2" t="s">
        <v>12790</v>
      </c>
      <c r="B6380" s="2" t="s">
        <v>12791</v>
      </c>
      <c r="C6380" s="2">
        <v>23</v>
      </c>
      <c r="D6380" s="2" t="s">
        <v>12</v>
      </c>
      <c r="E6380" s="2" t="s">
        <v>93</v>
      </c>
      <c r="F6380" s="2" t="s">
        <v>19</v>
      </c>
      <c r="G6380" s="2" t="s">
        <v>30</v>
      </c>
      <c r="H6380" s="7">
        <v>3804.04</v>
      </c>
      <c r="I6380" s="3">
        <v>45256</v>
      </c>
      <c r="J6380" s="3" t="str">
        <f>TEXT(NIgerian_Fintech[[#This Row],[TransactionDate]], "JJJJ")</f>
        <v>2023</v>
      </c>
      <c r="K6380" s="3" t="str">
        <f>TEXT(NIgerian_Fintech[[#This Row],[TransactionDate]], "MMMM")</f>
        <v>November</v>
      </c>
      <c r="L6380" s="3" t="str">
        <f>TEXT(NIgerian_Fintech[[#This Row],[TransactionDate]], "MM")</f>
        <v>11</v>
      </c>
      <c r="M6380" s="3" t="str">
        <f>TEXT(NIgerian_Fintech[[#This Row],[TransactionDate]], "tttt")</f>
        <v>Sunday</v>
      </c>
      <c r="N6380" s="2" t="s">
        <v>16</v>
      </c>
    </row>
    <row r="6381" spans="1:14" ht="14.5" x14ac:dyDescent="0.35">
      <c r="A6381" s="2" t="s">
        <v>12792</v>
      </c>
      <c r="B6381" s="2" t="s">
        <v>12793</v>
      </c>
      <c r="C6381" s="2">
        <v>29</v>
      </c>
      <c r="D6381" s="2" t="s">
        <v>39</v>
      </c>
      <c r="E6381" s="2" t="s">
        <v>52</v>
      </c>
      <c r="F6381" s="2" t="s">
        <v>35</v>
      </c>
      <c r="G6381" s="2" t="s">
        <v>15</v>
      </c>
      <c r="H6381" s="7">
        <v>16177.03</v>
      </c>
      <c r="I6381" s="3">
        <v>44960</v>
      </c>
      <c r="J6381" s="3" t="str">
        <f>TEXT(NIgerian_Fintech[[#This Row],[TransactionDate]], "JJJJ")</f>
        <v>2023</v>
      </c>
      <c r="K6381" s="3" t="str">
        <f>TEXT(NIgerian_Fintech[[#This Row],[TransactionDate]], "MMMM")</f>
        <v>February</v>
      </c>
      <c r="L6381" s="3" t="str">
        <f>TEXT(NIgerian_Fintech[[#This Row],[TransactionDate]], "MM")</f>
        <v>02</v>
      </c>
      <c r="M6381" s="3" t="str">
        <f>TEXT(NIgerian_Fintech[[#This Row],[TransactionDate]], "tttt")</f>
        <v>Friday</v>
      </c>
      <c r="N6381" s="2" t="s">
        <v>16</v>
      </c>
    </row>
    <row r="6382" spans="1:14" ht="14.5" x14ac:dyDescent="0.35">
      <c r="A6382" s="2" t="s">
        <v>12794</v>
      </c>
      <c r="B6382" s="2" t="s">
        <v>12795</v>
      </c>
      <c r="C6382" s="2">
        <v>64</v>
      </c>
      <c r="D6382" s="2" t="s">
        <v>12</v>
      </c>
      <c r="E6382" s="2" t="s">
        <v>13</v>
      </c>
      <c r="F6382" s="2" t="s">
        <v>35</v>
      </c>
      <c r="G6382" s="2" t="s">
        <v>15</v>
      </c>
      <c r="H6382" s="7">
        <v>5473.61</v>
      </c>
      <c r="I6382" s="3">
        <v>45430</v>
      </c>
      <c r="J6382" s="3" t="str">
        <f>TEXT(NIgerian_Fintech[[#This Row],[TransactionDate]], "JJJJ")</f>
        <v>2024</v>
      </c>
      <c r="K6382" s="3" t="str">
        <f>TEXT(NIgerian_Fintech[[#This Row],[TransactionDate]], "MMMM")</f>
        <v>May</v>
      </c>
      <c r="L6382" s="3" t="str">
        <f>TEXT(NIgerian_Fintech[[#This Row],[TransactionDate]], "MM")</f>
        <v>05</v>
      </c>
      <c r="M6382" s="3" t="str">
        <f>TEXT(NIgerian_Fintech[[#This Row],[TransactionDate]], "tttt")</f>
        <v>Saturday</v>
      </c>
      <c r="N6382" s="2" t="s">
        <v>16</v>
      </c>
    </row>
    <row r="6383" spans="1:14" ht="14.5" x14ac:dyDescent="0.35">
      <c r="A6383" s="2" t="s">
        <v>12796</v>
      </c>
      <c r="B6383" s="2" t="s">
        <v>12797</v>
      </c>
      <c r="C6383" s="2">
        <v>55</v>
      </c>
      <c r="D6383" s="2" t="s">
        <v>39</v>
      </c>
      <c r="E6383" s="2" t="s">
        <v>74</v>
      </c>
      <c r="F6383" s="2" t="s">
        <v>49</v>
      </c>
      <c r="G6383" s="2" t="s">
        <v>36</v>
      </c>
      <c r="H6383" s="7">
        <v>9456.35</v>
      </c>
      <c r="I6383" s="3">
        <v>45030</v>
      </c>
      <c r="J6383" s="3" t="str">
        <f>TEXT(NIgerian_Fintech[[#This Row],[TransactionDate]], "JJJJ")</f>
        <v>2023</v>
      </c>
      <c r="K6383" s="3" t="str">
        <f>TEXT(NIgerian_Fintech[[#This Row],[TransactionDate]], "MMMM")</f>
        <v>April</v>
      </c>
      <c r="L6383" s="3" t="str">
        <f>TEXT(NIgerian_Fintech[[#This Row],[TransactionDate]], "MM")</f>
        <v>04</v>
      </c>
      <c r="M6383" s="3" t="str">
        <f>TEXT(NIgerian_Fintech[[#This Row],[TransactionDate]], "tttt")</f>
        <v>Friday</v>
      </c>
      <c r="N6383" s="2" t="s">
        <v>69</v>
      </c>
    </row>
    <row r="6384" spans="1:14" ht="14.5" x14ac:dyDescent="0.35">
      <c r="A6384" s="2" t="s">
        <v>12798</v>
      </c>
      <c r="B6384" s="2" t="s">
        <v>12799</v>
      </c>
      <c r="C6384" s="2">
        <v>30</v>
      </c>
      <c r="D6384" s="2" t="s">
        <v>12</v>
      </c>
      <c r="E6384" s="2" t="s">
        <v>42</v>
      </c>
      <c r="F6384" s="2" t="s">
        <v>14</v>
      </c>
      <c r="G6384" s="2" t="s">
        <v>30</v>
      </c>
      <c r="H6384" s="7">
        <v>5181.57</v>
      </c>
      <c r="I6384" s="3">
        <v>45420</v>
      </c>
      <c r="J6384" s="3" t="str">
        <f>TEXT(NIgerian_Fintech[[#This Row],[TransactionDate]], "JJJJ")</f>
        <v>2024</v>
      </c>
      <c r="K6384" s="3" t="str">
        <f>TEXT(NIgerian_Fintech[[#This Row],[TransactionDate]], "MMMM")</f>
        <v>May</v>
      </c>
      <c r="L6384" s="3" t="str">
        <f>TEXT(NIgerian_Fintech[[#This Row],[TransactionDate]], "MM")</f>
        <v>05</v>
      </c>
      <c r="M6384" s="3" t="str">
        <f>TEXT(NIgerian_Fintech[[#This Row],[TransactionDate]], "tttt")</f>
        <v>Wednesday</v>
      </c>
      <c r="N6384" s="2" t="s">
        <v>16</v>
      </c>
    </row>
    <row r="6385" spans="1:14" ht="14.5" x14ac:dyDescent="0.35">
      <c r="A6385" s="2" t="s">
        <v>12800</v>
      </c>
      <c r="B6385" s="2" t="s">
        <v>12801</v>
      </c>
      <c r="C6385" s="2">
        <v>46</v>
      </c>
      <c r="D6385" s="2" t="s">
        <v>12</v>
      </c>
      <c r="E6385" s="2" t="s">
        <v>93</v>
      </c>
      <c r="F6385" s="2" t="s">
        <v>14</v>
      </c>
      <c r="G6385" s="2" t="s">
        <v>30</v>
      </c>
      <c r="H6385" s="7">
        <v>8017.51</v>
      </c>
      <c r="I6385" s="3">
        <v>45297</v>
      </c>
      <c r="J6385" s="3" t="str">
        <f>TEXT(NIgerian_Fintech[[#This Row],[TransactionDate]], "JJJJ")</f>
        <v>2024</v>
      </c>
      <c r="K6385" s="3" t="str">
        <f>TEXT(NIgerian_Fintech[[#This Row],[TransactionDate]], "MMMM")</f>
        <v>January</v>
      </c>
      <c r="L6385" s="3" t="str">
        <f>TEXT(NIgerian_Fintech[[#This Row],[TransactionDate]], "MM")</f>
        <v>01</v>
      </c>
      <c r="M6385" s="3" t="str">
        <f>TEXT(NIgerian_Fintech[[#This Row],[TransactionDate]], "tttt")</f>
        <v>Saturday</v>
      </c>
      <c r="N6385" s="2" t="s">
        <v>16</v>
      </c>
    </row>
    <row r="6386" spans="1:14" ht="14.5" x14ac:dyDescent="0.35">
      <c r="A6386" s="2" t="s">
        <v>12802</v>
      </c>
      <c r="B6386" s="2" t="s">
        <v>12803</v>
      </c>
      <c r="C6386" s="2">
        <v>36</v>
      </c>
      <c r="D6386" s="2" t="s">
        <v>39</v>
      </c>
      <c r="E6386" s="2" t="s">
        <v>93</v>
      </c>
      <c r="F6386" s="2" t="s">
        <v>14</v>
      </c>
      <c r="G6386" s="2" t="s">
        <v>30</v>
      </c>
      <c r="H6386" s="7">
        <v>644.75</v>
      </c>
      <c r="I6386" s="3">
        <v>45314</v>
      </c>
      <c r="J6386" s="3" t="str">
        <f>TEXT(NIgerian_Fintech[[#This Row],[TransactionDate]], "JJJJ")</f>
        <v>2024</v>
      </c>
      <c r="K6386" s="3" t="str">
        <f>TEXT(NIgerian_Fintech[[#This Row],[TransactionDate]], "MMMM")</f>
        <v>January</v>
      </c>
      <c r="L6386" s="3" t="str">
        <f>TEXT(NIgerian_Fintech[[#This Row],[TransactionDate]], "MM")</f>
        <v>01</v>
      </c>
      <c r="M6386" s="3" t="str">
        <f>TEXT(NIgerian_Fintech[[#This Row],[TransactionDate]], "tttt")</f>
        <v>Tuesday</v>
      </c>
      <c r="N6386" s="2" t="s">
        <v>16</v>
      </c>
    </row>
    <row r="6387" spans="1:14" ht="14.5" x14ac:dyDescent="0.35">
      <c r="A6387" s="2" t="s">
        <v>12804</v>
      </c>
      <c r="B6387" s="2" t="s">
        <v>12805</v>
      </c>
      <c r="C6387" s="2">
        <v>20</v>
      </c>
      <c r="D6387" s="2" t="s">
        <v>39</v>
      </c>
      <c r="E6387" s="2" t="s">
        <v>24</v>
      </c>
      <c r="F6387" s="2" t="s">
        <v>25</v>
      </c>
      <c r="G6387" s="2" t="s">
        <v>30</v>
      </c>
      <c r="H6387" s="7">
        <v>4684.5200000000004</v>
      </c>
      <c r="I6387" s="3">
        <v>45163</v>
      </c>
      <c r="J6387" s="3" t="str">
        <f>TEXT(NIgerian_Fintech[[#This Row],[TransactionDate]], "JJJJ")</f>
        <v>2023</v>
      </c>
      <c r="K6387" s="3" t="str">
        <f>TEXT(NIgerian_Fintech[[#This Row],[TransactionDate]], "MMMM")</f>
        <v>August</v>
      </c>
      <c r="L6387" s="3" t="str">
        <f>TEXT(NIgerian_Fintech[[#This Row],[TransactionDate]], "MM")</f>
        <v>08</v>
      </c>
      <c r="M6387" s="3" t="str">
        <f>TEXT(NIgerian_Fintech[[#This Row],[TransactionDate]], "tttt")</f>
        <v>Friday</v>
      </c>
      <c r="N6387" s="2" t="s">
        <v>16</v>
      </c>
    </row>
    <row r="6388" spans="1:14" ht="14.5" x14ac:dyDescent="0.35">
      <c r="A6388" s="2" t="s">
        <v>12806</v>
      </c>
      <c r="B6388" s="2" t="s">
        <v>12807</v>
      </c>
      <c r="C6388" s="2">
        <v>25</v>
      </c>
      <c r="D6388" s="2" t="s">
        <v>12</v>
      </c>
      <c r="E6388" s="2" t="s">
        <v>52</v>
      </c>
      <c r="F6388" s="2" t="s">
        <v>49</v>
      </c>
      <c r="G6388" s="2" t="s">
        <v>26</v>
      </c>
      <c r="H6388" s="7">
        <v>19317.52</v>
      </c>
      <c r="I6388" s="3">
        <v>45016</v>
      </c>
      <c r="J6388" s="3" t="str">
        <f>TEXT(NIgerian_Fintech[[#This Row],[TransactionDate]], "JJJJ")</f>
        <v>2023</v>
      </c>
      <c r="K6388" s="3" t="str">
        <f>TEXT(NIgerian_Fintech[[#This Row],[TransactionDate]], "MMMM")</f>
        <v>March</v>
      </c>
      <c r="L6388" s="3" t="str">
        <f>TEXT(NIgerian_Fintech[[#This Row],[TransactionDate]], "MM")</f>
        <v>03</v>
      </c>
      <c r="M6388" s="3" t="str">
        <f>TEXT(NIgerian_Fintech[[#This Row],[TransactionDate]], "tttt")</f>
        <v>Friday</v>
      </c>
      <c r="N6388" s="2" t="s">
        <v>69</v>
      </c>
    </row>
    <row r="6389" spans="1:14" ht="14.5" x14ac:dyDescent="0.35">
      <c r="A6389" s="2" t="s">
        <v>12808</v>
      </c>
      <c r="B6389" s="2" t="s">
        <v>12809</v>
      </c>
      <c r="C6389" s="2">
        <v>25</v>
      </c>
      <c r="D6389" s="2" t="s">
        <v>39</v>
      </c>
      <c r="E6389" s="2" t="s">
        <v>74</v>
      </c>
      <c r="F6389" s="2" t="s">
        <v>14</v>
      </c>
      <c r="G6389" s="2" t="s">
        <v>36</v>
      </c>
      <c r="H6389" s="7">
        <v>11746.33</v>
      </c>
      <c r="I6389" s="3">
        <v>45259</v>
      </c>
      <c r="J6389" s="3" t="str">
        <f>TEXT(NIgerian_Fintech[[#This Row],[TransactionDate]], "JJJJ")</f>
        <v>2023</v>
      </c>
      <c r="K6389" s="3" t="str">
        <f>TEXT(NIgerian_Fintech[[#This Row],[TransactionDate]], "MMMM")</f>
        <v>November</v>
      </c>
      <c r="L6389" s="3" t="str">
        <f>TEXT(NIgerian_Fintech[[#This Row],[TransactionDate]], "MM")</f>
        <v>11</v>
      </c>
      <c r="M6389" s="3" t="str">
        <f>TEXT(NIgerian_Fintech[[#This Row],[TransactionDate]], "tttt")</f>
        <v>Wednesday</v>
      </c>
      <c r="N6389" s="2" t="s">
        <v>21</v>
      </c>
    </row>
    <row r="6390" spans="1:14" ht="14.5" x14ac:dyDescent="0.35">
      <c r="A6390" s="2" t="s">
        <v>12810</v>
      </c>
      <c r="B6390" s="2" t="s">
        <v>12811</v>
      </c>
      <c r="C6390" s="2">
        <v>37</v>
      </c>
      <c r="D6390" s="2" t="s">
        <v>39</v>
      </c>
      <c r="E6390" s="2" t="s">
        <v>74</v>
      </c>
      <c r="F6390" s="2" t="s">
        <v>25</v>
      </c>
      <c r="G6390" s="2" t="s">
        <v>20</v>
      </c>
      <c r="H6390" s="7">
        <v>40079.31</v>
      </c>
      <c r="I6390" s="3">
        <v>45303</v>
      </c>
      <c r="J6390" s="3" t="str">
        <f>TEXT(NIgerian_Fintech[[#This Row],[TransactionDate]], "JJJJ")</f>
        <v>2024</v>
      </c>
      <c r="K6390" s="3" t="str">
        <f>TEXT(NIgerian_Fintech[[#This Row],[TransactionDate]], "MMMM")</f>
        <v>January</v>
      </c>
      <c r="L6390" s="3" t="str">
        <f>TEXT(NIgerian_Fintech[[#This Row],[TransactionDate]], "MM")</f>
        <v>01</v>
      </c>
      <c r="M6390" s="3" t="str">
        <f>TEXT(NIgerian_Fintech[[#This Row],[TransactionDate]], "tttt")</f>
        <v>Friday</v>
      </c>
      <c r="N6390" s="2" t="s">
        <v>16</v>
      </c>
    </row>
    <row r="6391" spans="1:14" ht="14.5" x14ac:dyDescent="0.35">
      <c r="A6391" s="2" t="s">
        <v>12812</v>
      </c>
      <c r="B6391" s="2" t="s">
        <v>12813</v>
      </c>
      <c r="C6391" s="2">
        <v>64</v>
      </c>
      <c r="D6391" s="2" t="s">
        <v>39</v>
      </c>
      <c r="E6391" s="2" t="s">
        <v>13</v>
      </c>
      <c r="F6391" s="2" t="s">
        <v>25</v>
      </c>
      <c r="G6391" s="2" t="s">
        <v>20</v>
      </c>
      <c r="H6391" s="7">
        <v>15507.9</v>
      </c>
      <c r="I6391" s="3">
        <v>45166</v>
      </c>
      <c r="J6391" s="3" t="str">
        <f>TEXT(NIgerian_Fintech[[#This Row],[TransactionDate]], "JJJJ")</f>
        <v>2023</v>
      </c>
      <c r="K6391" s="3" t="str">
        <f>TEXT(NIgerian_Fintech[[#This Row],[TransactionDate]], "MMMM")</f>
        <v>August</v>
      </c>
      <c r="L6391" s="3" t="str">
        <f>TEXT(NIgerian_Fintech[[#This Row],[TransactionDate]], "MM")</f>
        <v>08</v>
      </c>
      <c r="M6391" s="3" t="str">
        <f>TEXT(NIgerian_Fintech[[#This Row],[TransactionDate]], "tttt")</f>
        <v>Monday</v>
      </c>
      <c r="N6391" s="2" t="s">
        <v>16</v>
      </c>
    </row>
    <row r="6392" spans="1:14" ht="14.5" x14ac:dyDescent="0.35">
      <c r="A6392" s="2" t="s">
        <v>12814</v>
      </c>
      <c r="B6392" s="2" t="s">
        <v>12815</v>
      </c>
      <c r="C6392" s="2">
        <v>21</v>
      </c>
      <c r="D6392" s="2" t="s">
        <v>12</v>
      </c>
      <c r="E6392" s="2" t="s">
        <v>64</v>
      </c>
      <c r="F6392" s="2" t="s">
        <v>55</v>
      </c>
      <c r="G6392" s="2" t="s">
        <v>20</v>
      </c>
      <c r="H6392" s="7">
        <v>6005.86</v>
      </c>
      <c r="I6392" s="3">
        <v>45656</v>
      </c>
      <c r="J6392" s="3" t="str">
        <f>TEXT(NIgerian_Fintech[[#This Row],[TransactionDate]], "JJJJ")</f>
        <v>2024</v>
      </c>
      <c r="K6392" s="3" t="str">
        <f>TEXT(NIgerian_Fintech[[#This Row],[TransactionDate]], "MMMM")</f>
        <v>December</v>
      </c>
      <c r="L6392" s="3" t="str">
        <f>TEXT(NIgerian_Fintech[[#This Row],[TransactionDate]], "MM")</f>
        <v>12</v>
      </c>
      <c r="M6392" s="3" t="str">
        <f>TEXT(NIgerian_Fintech[[#This Row],[TransactionDate]], "tttt")</f>
        <v>Monday</v>
      </c>
      <c r="N6392" s="2" t="s">
        <v>21</v>
      </c>
    </row>
    <row r="6393" spans="1:14" ht="14.5" x14ac:dyDescent="0.35">
      <c r="A6393" s="2" t="s">
        <v>12816</v>
      </c>
      <c r="B6393" s="2" t="s">
        <v>12817</v>
      </c>
      <c r="C6393" s="2">
        <v>38</v>
      </c>
      <c r="D6393" s="2" t="s">
        <v>12</v>
      </c>
      <c r="E6393" s="2" t="s">
        <v>64</v>
      </c>
      <c r="F6393" s="2" t="s">
        <v>25</v>
      </c>
      <c r="G6393" s="2" t="s">
        <v>26</v>
      </c>
      <c r="H6393" s="7">
        <v>11278.78</v>
      </c>
      <c r="I6393" s="3">
        <v>45108</v>
      </c>
      <c r="J6393" s="3" t="str">
        <f>TEXT(NIgerian_Fintech[[#This Row],[TransactionDate]], "JJJJ")</f>
        <v>2023</v>
      </c>
      <c r="K6393" s="3" t="str">
        <f>TEXT(NIgerian_Fintech[[#This Row],[TransactionDate]], "MMMM")</f>
        <v>July</v>
      </c>
      <c r="L6393" s="3" t="str">
        <f>TEXT(NIgerian_Fintech[[#This Row],[TransactionDate]], "MM")</f>
        <v>07</v>
      </c>
      <c r="M6393" s="3" t="str">
        <f>TEXT(NIgerian_Fintech[[#This Row],[TransactionDate]], "tttt")</f>
        <v>Saturday</v>
      </c>
      <c r="N6393" s="2" t="s">
        <v>16</v>
      </c>
    </row>
    <row r="6394" spans="1:14" ht="14.5" x14ac:dyDescent="0.35">
      <c r="A6394" s="2" t="s">
        <v>12818</v>
      </c>
      <c r="B6394" s="2" t="s">
        <v>12819</v>
      </c>
      <c r="C6394" s="2">
        <v>20</v>
      </c>
      <c r="D6394" s="2" t="s">
        <v>12</v>
      </c>
      <c r="E6394" s="2" t="s">
        <v>29</v>
      </c>
      <c r="F6394" s="2" t="s">
        <v>19</v>
      </c>
      <c r="G6394" s="2" t="s">
        <v>36</v>
      </c>
      <c r="H6394" s="7">
        <v>14957.24</v>
      </c>
      <c r="I6394" s="3">
        <v>45183</v>
      </c>
      <c r="J6394" s="3" t="str">
        <f>TEXT(NIgerian_Fintech[[#This Row],[TransactionDate]], "JJJJ")</f>
        <v>2023</v>
      </c>
      <c r="K6394" s="3" t="str">
        <f>TEXT(NIgerian_Fintech[[#This Row],[TransactionDate]], "MMMM")</f>
        <v>September</v>
      </c>
      <c r="L6394" s="3" t="str">
        <f>TEXT(NIgerian_Fintech[[#This Row],[TransactionDate]], "MM")</f>
        <v>09</v>
      </c>
      <c r="M6394" s="3" t="str">
        <f>TEXT(NIgerian_Fintech[[#This Row],[TransactionDate]], "tttt")</f>
        <v>Thursday</v>
      </c>
      <c r="N6394" s="2" t="s">
        <v>16</v>
      </c>
    </row>
    <row r="6395" spans="1:14" ht="14.5" x14ac:dyDescent="0.35">
      <c r="A6395" s="2" t="s">
        <v>12820</v>
      </c>
      <c r="B6395" s="2" t="s">
        <v>12821</v>
      </c>
      <c r="C6395" s="2">
        <v>62</v>
      </c>
      <c r="D6395" s="2" t="s">
        <v>39</v>
      </c>
      <c r="E6395" s="2" t="s">
        <v>64</v>
      </c>
      <c r="F6395" s="2" t="s">
        <v>35</v>
      </c>
      <c r="G6395" s="2" t="s">
        <v>36</v>
      </c>
      <c r="H6395" s="7">
        <v>3142.77</v>
      </c>
      <c r="I6395" s="3">
        <v>45115</v>
      </c>
      <c r="J6395" s="3" t="str">
        <f>TEXT(NIgerian_Fintech[[#This Row],[TransactionDate]], "JJJJ")</f>
        <v>2023</v>
      </c>
      <c r="K6395" s="3" t="str">
        <f>TEXT(NIgerian_Fintech[[#This Row],[TransactionDate]], "MMMM")</f>
        <v>July</v>
      </c>
      <c r="L6395" s="3" t="str">
        <f>TEXT(NIgerian_Fintech[[#This Row],[TransactionDate]], "MM")</f>
        <v>07</v>
      </c>
      <c r="M6395" s="3" t="str">
        <f>TEXT(NIgerian_Fintech[[#This Row],[TransactionDate]], "tttt")</f>
        <v>Saturday</v>
      </c>
      <c r="N6395" s="2" t="s">
        <v>16</v>
      </c>
    </row>
    <row r="6396" spans="1:14" ht="14.5" x14ac:dyDescent="0.35">
      <c r="A6396" s="2" t="s">
        <v>12822</v>
      </c>
      <c r="B6396" s="2" t="s">
        <v>12823</v>
      </c>
      <c r="C6396" s="2">
        <v>25</v>
      </c>
      <c r="D6396" s="2" t="s">
        <v>39</v>
      </c>
      <c r="E6396" s="2" t="s">
        <v>29</v>
      </c>
      <c r="F6396" s="2" t="s">
        <v>25</v>
      </c>
      <c r="G6396" s="2" t="s">
        <v>26</v>
      </c>
      <c r="H6396" s="7">
        <v>618.94000000000005</v>
      </c>
      <c r="I6396" s="3">
        <v>45341</v>
      </c>
      <c r="J6396" s="3" t="str">
        <f>TEXT(NIgerian_Fintech[[#This Row],[TransactionDate]], "JJJJ")</f>
        <v>2024</v>
      </c>
      <c r="K6396" s="3" t="str">
        <f>TEXT(NIgerian_Fintech[[#This Row],[TransactionDate]], "MMMM")</f>
        <v>February</v>
      </c>
      <c r="L6396" s="3" t="str">
        <f>TEXT(NIgerian_Fintech[[#This Row],[TransactionDate]], "MM")</f>
        <v>02</v>
      </c>
      <c r="M6396" s="3" t="str">
        <f>TEXT(NIgerian_Fintech[[#This Row],[TransactionDate]], "tttt")</f>
        <v>Monday</v>
      </c>
      <c r="N6396" s="2" t="s">
        <v>16</v>
      </c>
    </row>
    <row r="6397" spans="1:14" ht="14.5" x14ac:dyDescent="0.35">
      <c r="A6397" s="2" t="s">
        <v>12824</v>
      </c>
      <c r="B6397" s="2" t="s">
        <v>12825</v>
      </c>
      <c r="C6397" s="2">
        <v>40</v>
      </c>
      <c r="D6397" s="2" t="s">
        <v>12</v>
      </c>
      <c r="E6397" s="2" t="s">
        <v>93</v>
      </c>
      <c r="F6397" s="2" t="s">
        <v>19</v>
      </c>
      <c r="G6397" s="2" t="s">
        <v>30</v>
      </c>
      <c r="H6397" s="7">
        <v>5206.1899999999996</v>
      </c>
      <c r="I6397" s="3">
        <v>45181</v>
      </c>
      <c r="J6397" s="3" t="str">
        <f>TEXT(NIgerian_Fintech[[#This Row],[TransactionDate]], "JJJJ")</f>
        <v>2023</v>
      </c>
      <c r="K6397" s="3" t="str">
        <f>TEXT(NIgerian_Fintech[[#This Row],[TransactionDate]], "MMMM")</f>
        <v>September</v>
      </c>
      <c r="L6397" s="3" t="str">
        <f>TEXT(NIgerian_Fintech[[#This Row],[TransactionDate]], "MM")</f>
        <v>09</v>
      </c>
      <c r="M6397" s="3" t="str">
        <f>TEXT(NIgerian_Fintech[[#This Row],[TransactionDate]], "tttt")</f>
        <v>Tuesday</v>
      </c>
      <c r="N6397" s="2" t="s">
        <v>16</v>
      </c>
    </row>
    <row r="6398" spans="1:14" ht="14.5" x14ac:dyDescent="0.35">
      <c r="A6398" s="2" t="s">
        <v>12826</v>
      </c>
      <c r="B6398" s="2" t="s">
        <v>12827</v>
      </c>
      <c r="C6398" s="2">
        <v>33</v>
      </c>
      <c r="D6398" s="2" t="s">
        <v>12</v>
      </c>
      <c r="E6398" s="2" t="s">
        <v>93</v>
      </c>
      <c r="F6398" s="2" t="s">
        <v>19</v>
      </c>
      <c r="G6398" s="2" t="s">
        <v>15</v>
      </c>
      <c r="H6398" s="7">
        <v>1562.72</v>
      </c>
      <c r="I6398" s="3">
        <v>44971</v>
      </c>
      <c r="J6398" s="3" t="str">
        <f>TEXT(NIgerian_Fintech[[#This Row],[TransactionDate]], "JJJJ")</f>
        <v>2023</v>
      </c>
      <c r="K6398" s="3" t="str">
        <f>TEXT(NIgerian_Fintech[[#This Row],[TransactionDate]], "MMMM")</f>
        <v>February</v>
      </c>
      <c r="L6398" s="3" t="str">
        <f>TEXT(NIgerian_Fintech[[#This Row],[TransactionDate]], "MM")</f>
        <v>02</v>
      </c>
      <c r="M6398" s="3" t="str">
        <f>TEXT(NIgerian_Fintech[[#This Row],[TransactionDate]], "tttt")</f>
        <v>Tuesday</v>
      </c>
      <c r="N6398" s="2" t="s">
        <v>16</v>
      </c>
    </row>
    <row r="6399" spans="1:14" ht="14.5" x14ac:dyDescent="0.35">
      <c r="A6399" s="2" t="s">
        <v>12828</v>
      </c>
      <c r="B6399" s="2" t="s">
        <v>12829</v>
      </c>
      <c r="C6399" s="2">
        <v>30</v>
      </c>
      <c r="D6399" s="2" t="s">
        <v>39</v>
      </c>
      <c r="E6399" s="2" t="s">
        <v>24</v>
      </c>
      <c r="F6399" s="2" t="s">
        <v>55</v>
      </c>
      <c r="G6399" s="2" t="s">
        <v>30</v>
      </c>
      <c r="H6399" s="7">
        <v>3246.8</v>
      </c>
      <c r="I6399" s="3">
        <v>45524</v>
      </c>
      <c r="J6399" s="3" t="str">
        <f>TEXT(NIgerian_Fintech[[#This Row],[TransactionDate]], "JJJJ")</f>
        <v>2024</v>
      </c>
      <c r="K6399" s="3" t="str">
        <f>TEXT(NIgerian_Fintech[[#This Row],[TransactionDate]], "MMMM")</f>
        <v>August</v>
      </c>
      <c r="L6399" s="3" t="str">
        <f>TEXT(NIgerian_Fintech[[#This Row],[TransactionDate]], "MM")</f>
        <v>08</v>
      </c>
      <c r="M6399" s="3" t="str">
        <f>TEXT(NIgerian_Fintech[[#This Row],[TransactionDate]], "tttt")</f>
        <v>Tuesday</v>
      </c>
      <c r="N6399" s="2" t="s">
        <v>16</v>
      </c>
    </row>
    <row r="6400" spans="1:14" ht="14.5" x14ac:dyDescent="0.35">
      <c r="A6400" s="2" t="s">
        <v>12830</v>
      </c>
      <c r="B6400" s="2" t="s">
        <v>12831</v>
      </c>
      <c r="C6400" s="2">
        <v>20</v>
      </c>
      <c r="D6400" s="2" t="s">
        <v>39</v>
      </c>
      <c r="E6400" s="2" t="s">
        <v>42</v>
      </c>
      <c r="F6400" s="2" t="s">
        <v>55</v>
      </c>
      <c r="G6400" s="2" t="s">
        <v>20</v>
      </c>
      <c r="H6400" s="7">
        <v>29345.52</v>
      </c>
      <c r="I6400" s="3">
        <v>45127</v>
      </c>
      <c r="J6400" s="3" t="str">
        <f>TEXT(NIgerian_Fintech[[#This Row],[TransactionDate]], "JJJJ")</f>
        <v>2023</v>
      </c>
      <c r="K6400" s="3" t="str">
        <f>TEXT(NIgerian_Fintech[[#This Row],[TransactionDate]], "MMMM")</f>
        <v>July</v>
      </c>
      <c r="L6400" s="3" t="str">
        <f>TEXT(NIgerian_Fintech[[#This Row],[TransactionDate]], "MM")</f>
        <v>07</v>
      </c>
      <c r="M6400" s="3" t="str">
        <f>TEXT(NIgerian_Fintech[[#This Row],[TransactionDate]], "tttt")</f>
        <v>Thursday</v>
      </c>
      <c r="N6400" s="2" t="s">
        <v>16</v>
      </c>
    </row>
    <row r="6401" spans="1:14" ht="14.5" x14ac:dyDescent="0.35">
      <c r="A6401" s="2" t="s">
        <v>12832</v>
      </c>
      <c r="B6401" s="2" t="s">
        <v>12833</v>
      </c>
      <c r="C6401" s="2">
        <v>26</v>
      </c>
      <c r="D6401" s="2" t="s">
        <v>39</v>
      </c>
      <c r="E6401" s="2" t="s">
        <v>93</v>
      </c>
      <c r="F6401" s="2" t="s">
        <v>25</v>
      </c>
      <c r="G6401" s="2" t="s">
        <v>30</v>
      </c>
      <c r="H6401" s="7">
        <v>18778.57</v>
      </c>
      <c r="I6401" s="3">
        <v>45285</v>
      </c>
      <c r="J6401" s="3" t="str">
        <f>TEXT(NIgerian_Fintech[[#This Row],[TransactionDate]], "JJJJ")</f>
        <v>2023</v>
      </c>
      <c r="K6401" s="3" t="str">
        <f>TEXT(NIgerian_Fintech[[#This Row],[TransactionDate]], "MMMM")</f>
        <v>December</v>
      </c>
      <c r="L6401" s="3" t="str">
        <f>TEXT(NIgerian_Fintech[[#This Row],[TransactionDate]], "MM")</f>
        <v>12</v>
      </c>
      <c r="M6401" s="3" t="str">
        <f>TEXT(NIgerian_Fintech[[#This Row],[TransactionDate]], "tttt")</f>
        <v>Monday</v>
      </c>
      <c r="N6401" s="2" t="s">
        <v>16</v>
      </c>
    </row>
    <row r="6402" spans="1:14" ht="14.5" x14ac:dyDescent="0.35">
      <c r="A6402" s="2" t="s">
        <v>12834</v>
      </c>
      <c r="B6402" s="2" t="s">
        <v>12835</v>
      </c>
      <c r="C6402" s="2">
        <v>31</v>
      </c>
      <c r="D6402" s="2" t="s">
        <v>39</v>
      </c>
      <c r="E6402" s="2" t="s">
        <v>93</v>
      </c>
      <c r="F6402" s="2" t="s">
        <v>55</v>
      </c>
      <c r="G6402" s="2" t="s">
        <v>26</v>
      </c>
      <c r="H6402" s="7">
        <v>8976.26</v>
      </c>
      <c r="I6402" s="3">
        <v>45269</v>
      </c>
      <c r="J6402" s="3" t="str">
        <f>TEXT(NIgerian_Fintech[[#This Row],[TransactionDate]], "JJJJ")</f>
        <v>2023</v>
      </c>
      <c r="K6402" s="3" t="str">
        <f>TEXT(NIgerian_Fintech[[#This Row],[TransactionDate]], "MMMM")</f>
        <v>December</v>
      </c>
      <c r="L6402" s="3" t="str">
        <f>TEXT(NIgerian_Fintech[[#This Row],[TransactionDate]], "MM")</f>
        <v>12</v>
      </c>
      <c r="M6402" s="3" t="str">
        <f>TEXT(NIgerian_Fintech[[#This Row],[TransactionDate]], "tttt")</f>
        <v>Saturday</v>
      </c>
      <c r="N6402" s="2" t="s">
        <v>16</v>
      </c>
    </row>
    <row r="6403" spans="1:14" ht="14.5" x14ac:dyDescent="0.35">
      <c r="A6403" s="2" t="s">
        <v>12836</v>
      </c>
      <c r="B6403" s="2" t="s">
        <v>12837</v>
      </c>
      <c r="C6403" s="2">
        <v>30</v>
      </c>
      <c r="D6403" s="2" t="s">
        <v>12</v>
      </c>
      <c r="E6403" s="2" t="s">
        <v>74</v>
      </c>
      <c r="F6403" s="2" t="s">
        <v>55</v>
      </c>
      <c r="G6403" s="2" t="s">
        <v>20</v>
      </c>
      <c r="H6403" s="7">
        <v>5129.22</v>
      </c>
      <c r="I6403" s="3">
        <v>45138</v>
      </c>
      <c r="J6403" s="3" t="str">
        <f>TEXT(NIgerian_Fintech[[#This Row],[TransactionDate]], "JJJJ")</f>
        <v>2023</v>
      </c>
      <c r="K6403" s="3" t="str">
        <f>TEXT(NIgerian_Fintech[[#This Row],[TransactionDate]], "MMMM")</f>
        <v>July</v>
      </c>
      <c r="L6403" s="3" t="str">
        <f>TEXT(NIgerian_Fintech[[#This Row],[TransactionDate]], "MM")</f>
        <v>07</v>
      </c>
      <c r="M6403" s="3" t="str">
        <f>TEXT(NIgerian_Fintech[[#This Row],[TransactionDate]], "tttt")</f>
        <v>Monday</v>
      </c>
      <c r="N6403" s="2" t="s">
        <v>16</v>
      </c>
    </row>
    <row r="6404" spans="1:14" ht="14.5" x14ac:dyDescent="0.35">
      <c r="A6404" s="2" t="s">
        <v>12838</v>
      </c>
      <c r="B6404" s="2" t="s">
        <v>12839</v>
      </c>
      <c r="C6404" s="2">
        <v>24</v>
      </c>
      <c r="D6404" s="2" t="s">
        <v>39</v>
      </c>
      <c r="E6404" s="2" t="s">
        <v>42</v>
      </c>
      <c r="F6404" s="2" t="s">
        <v>35</v>
      </c>
      <c r="G6404" s="2" t="s">
        <v>15</v>
      </c>
      <c r="H6404" s="7">
        <v>3069.74</v>
      </c>
      <c r="I6404" s="3">
        <v>45557</v>
      </c>
      <c r="J6404" s="3" t="str">
        <f>TEXT(NIgerian_Fintech[[#This Row],[TransactionDate]], "JJJJ")</f>
        <v>2024</v>
      </c>
      <c r="K6404" s="3" t="str">
        <f>TEXT(NIgerian_Fintech[[#This Row],[TransactionDate]], "MMMM")</f>
        <v>September</v>
      </c>
      <c r="L6404" s="3" t="str">
        <f>TEXT(NIgerian_Fintech[[#This Row],[TransactionDate]], "MM")</f>
        <v>09</v>
      </c>
      <c r="M6404" s="3" t="str">
        <f>TEXT(NIgerian_Fintech[[#This Row],[TransactionDate]], "tttt")</f>
        <v>Sunday</v>
      </c>
      <c r="N6404" s="2" t="s">
        <v>16</v>
      </c>
    </row>
    <row r="6405" spans="1:14" ht="14.5" x14ac:dyDescent="0.35">
      <c r="A6405" s="2" t="s">
        <v>12840</v>
      </c>
      <c r="B6405" s="2" t="s">
        <v>12841</v>
      </c>
      <c r="C6405" s="2">
        <v>32</v>
      </c>
      <c r="D6405" s="2" t="s">
        <v>39</v>
      </c>
      <c r="E6405" s="2" t="s">
        <v>74</v>
      </c>
      <c r="F6405" s="2" t="s">
        <v>14</v>
      </c>
      <c r="G6405" s="2" t="s">
        <v>20</v>
      </c>
      <c r="H6405" s="7">
        <v>8473.67</v>
      </c>
      <c r="I6405" s="3">
        <v>45224</v>
      </c>
      <c r="J6405" s="3" t="str">
        <f>TEXT(NIgerian_Fintech[[#This Row],[TransactionDate]], "JJJJ")</f>
        <v>2023</v>
      </c>
      <c r="K6405" s="3" t="str">
        <f>TEXT(NIgerian_Fintech[[#This Row],[TransactionDate]], "MMMM")</f>
        <v>October</v>
      </c>
      <c r="L6405" s="3" t="str">
        <f>TEXT(NIgerian_Fintech[[#This Row],[TransactionDate]], "MM")</f>
        <v>10</v>
      </c>
      <c r="M6405" s="3" t="str">
        <f>TEXT(NIgerian_Fintech[[#This Row],[TransactionDate]], "tttt")</f>
        <v>Wednesday</v>
      </c>
      <c r="N6405" s="2" t="s">
        <v>16</v>
      </c>
    </row>
    <row r="6406" spans="1:14" ht="14.5" x14ac:dyDescent="0.35">
      <c r="A6406" s="2" t="s">
        <v>12842</v>
      </c>
      <c r="B6406" s="2" t="s">
        <v>12843</v>
      </c>
      <c r="C6406" s="2">
        <v>24</v>
      </c>
      <c r="D6406" s="2" t="s">
        <v>12</v>
      </c>
      <c r="E6406" s="2" t="s">
        <v>13</v>
      </c>
      <c r="F6406" s="2" t="s">
        <v>25</v>
      </c>
      <c r="G6406" s="2" t="s">
        <v>30</v>
      </c>
      <c r="H6406" s="7">
        <v>7617.69</v>
      </c>
      <c r="I6406" s="3">
        <v>45081</v>
      </c>
      <c r="J6406" s="3" t="str">
        <f>TEXT(NIgerian_Fintech[[#This Row],[TransactionDate]], "JJJJ")</f>
        <v>2023</v>
      </c>
      <c r="K6406" s="3" t="str">
        <f>TEXT(NIgerian_Fintech[[#This Row],[TransactionDate]], "MMMM")</f>
        <v>June</v>
      </c>
      <c r="L6406" s="3" t="str">
        <f>TEXT(NIgerian_Fintech[[#This Row],[TransactionDate]], "MM")</f>
        <v>06</v>
      </c>
      <c r="M6406" s="3" t="str">
        <f>TEXT(NIgerian_Fintech[[#This Row],[TransactionDate]], "tttt")</f>
        <v>Sunday</v>
      </c>
      <c r="N6406" s="2" t="s">
        <v>16</v>
      </c>
    </row>
    <row r="6407" spans="1:14" ht="14.5" x14ac:dyDescent="0.35">
      <c r="A6407" s="2" t="s">
        <v>12844</v>
      </c>
      <c r="B6407" s="2" t="s">
        <v>12845</v>
      </c>
      <c r="C6407" s="2">
        <v>55</v>
      </c>
      <c r="D6407" s="2" t="s">
        <v>12</v>
      </c>
      <c r="E6407" s="2" t="s">
        <v>29</v>
      </c>
      <c r="F6407" s="2" t="s">
        <v>25</v>
      </c>
      <c r="G6407" s="2" t="s">
        <v>36</v>
      </c>
      <c r="H6407" s="7">
        <v>15176.83</v>
      </c>
      <c r="I6407" s="3">
        <v>45624</v>
      </c>
      <c r="J6407" s="3" t="str">
        <f>TEXT(NIgerian_Fintech[[#This Row],[TransactionDate]], "JJJJ")</f>
        <v>2024</v>
      </c>
      <c r="K6407" s="3" t="str">
        <f>TEXT(NIgerian_Fintech[[#This Row],[TransactionDate]], "MMMM")</f>
        <v>November</v>
      </c>
      <c r="L6407" s="3" t="str">
        <f>TEXT(NIgerian_Fintech[[#This Row],[TransactionDate]], "MM")</f>
        <v>11</v>
      </c>
      <c r="M6407" s="3" t="str">
        <f>TEXT(NIgerian_Fintech[[#This Row],[TransactionDate]], "tttt")</f>
        <v>Thursday</v>
      </c>
      <c r="N6407" s="2" t="s">
        <v>16</v>
      </c>
    </row>
    <row r="6408" spans="1:14" ht="14.5" x14ac:dyDescent="0.35">
      <c r="A6408" s="2" t="s">
        <v>12846</v>
      </c>
      <c r="B6408" s="2" t="s">
        <v>12847</v>
      </c>
      <c r="C6408" s="2">
        <v>51</v>
      </c>
      <c r="D6408" s="2" t="s">
        <v>39</v>
      </c>
      <c r="E6408" s="2" t="s">
        <v>29</v>
      </c>
      <c r="F6408" s="2" t="s">
        <v>25</v>
      </c>
      <c r="G6408" s="2" t="s">
        <v>36</v>
      </c>
      <c r="H6408" s="7">
        <v>26313.7</v>
      </c>
      <c r="I6408" s="3">
        <v>45123</v>
      </c>
      <c r="J6408" s="3" t="str">
        <f>TEXT(NIgerian_Fintech[[#This Row],[TransactionDate]], "JJJJ")</f>
        <v>2023</v>
      </c>
      <c r="K6408" s="3" t="str">
        <f>TEXT(NIgerian_Fintech[[#This Row],[TransactionDate]], "MMMM")</f>
        <v>July</v>
      </c>
      <c r="L6408" s="3" t="str">
        <f>TEXT(NIgerian_Fintech[[#This Row],[TransactionDate]], "MM")</f>
        <v>07</v>
      </c>
      <c r="M6408" s="3" t="str">
        <f>TEXT(NIgerian_Fintech[[#This Row],[TransactionDate]], "tttt")</f>
        <v>Sunday</v>
      </c>
      <c r="N6408" s="2" t="s">
        <v>16</v>
      </c>
    </row>
    <row r="6409" spans="1:14" ht="14.5" x14ac:dyDescent="0.35">
      <c r="A6409" s="2" t="s">
        <v>12848</v>
      </c>
      <c r="B6409" s="2" t="s">
        <v>12849</v>
      </c>
      <c r="C6409" s="2">
        <v>58</v>
      </c>
      <c r="D6409" s="2" t="s">
        <v>12</v>
      </c>
      <c r="E6409" s="2" t="s">
        <v>13</v>
      </c>
      <c r="F6409" s="2" t="s">
        <v>55</v>
      </c>
      <c r="G6409" s="2" t="s">
        <v>36</v>
      </c>
      <c r="H6409" s="7">
        <v>3988.93</v>
      </c>
      <c r="I6409" s="3">
        <v>45408</v>
      </c>
      <c r="J6409" s="3" t="str">
        <f>TEXT(NIgerian_Fintech[[#This Row],[TransactionDate]], "JJJJ")</f>
        <v>2024</v>
      </c>
      <c r="K6409" s="3" t="str">
        <f>TEXT(NIgerian_Fintech[[#This Row],[TransactionDate]], "MMMM")</f>
        <v>April</v>
      </c>
      <c r="L6409" s="3" t="str">
        <f>TEXT(NIgerian_Fintech[[#This Row],[TransactionDate]], "MM")</f>
        <v>04</v>
      </c>
      <c r="M6409" s="3" t="str">
        <f>TEXT(NIgerian_Fintech[[#This Row],[TransactionDate]], "tttt")</f>
        <v>Friday</v>
      </c>
      <c r="N6409" s="2" t="s">
        <v>16</v>
      </c>
    </row>
    <row r="6410" spans="1:14" ht="14.5" x14ac:dyDescent="0.35">
      <c r="A6410" s="2" t="s">
        <v>12850</v>
      </c>
      <c r="B6410" s="2" t="s">
        <v>12851</v>
      </c>
      <c r="C6410" s="2">
        <v>39</v>
      </c>
      <c r="D6410" s="2" t="s">
        <v>39</v>
      </c>
      <c r="E6410" s="2" t="s">
        <v>29</v>
      </c>
      <c r="F6410" s="2" t="s">
        <v>35</v>
      </c>
      <c r="G6410" s="2" t="s">
        <v>20</v>
      </c>
      <c r="H6410" s="7">
        <v>2310.46</v>
      </c>
      <c r="I6410" s="3">
        <v>45639</v>
      </c>
      <c r="J6410" s="3" t="str">
        <f>TEXT(NIgerian_Fintech[[#This Row],[TransactionDate]], "JJJJ")</f>
        <v>2024</v>
      </c>
      <c r="K6410" s="3" t="str">
        <f>TEXT(NIgerian_Fintech[[#This Row],[TransactionDate]], "MMMM")</f>
        <v>December</v>
      </c>
      <c r="L6410" s="3" t="str">
        <f>TEXT(NIgerian_Fintech[[#This Row],[TransactionDate]], "MM")</f>
        <v>12</v>
      </c>
      <c r="M6410" s="3" t="str">
        <f>TEXT(NIgerian_Fintech[[#This Row],[TransactionDate]], "tttt")</f>
        <v>Friday</v>
      </c>
      <c r="N6410" s="2" t="s">
        <v>16</v>
      </c>
    </row>
    <row r="6411" spans="1:14" ht="14.5" x14ac:dyDescent="0.35">
      <c r="A6411" s="2" t="s">
        <v>12852</v>
      </c>
      <c r="B6411" s="2" t="s">
        <v>12853</v>
      </c>
      <c r="C6411" s="2">
        <v>41</v>
      </c>
      <c r="D6411" s="2" t="s">
        <v>39</v>
      </c>
      <c r="E6411" s="2" t="s">
        <v>42</v>
      </c>
      <c r="F6411" s="2" t="s">
        <v>55</v>
      </c>
      <c r="G6411" s="2" t="s">
        <v>36</v>
      </c>
      <c r="H6411" s="7">
        <v>5155.03</v>
      </c>
      <c r="I6411" s="3">
        <v>45305</v>
      </c>
      <c r="J6411" s="3" t="str">
        <f>TEXT(NIgerian_Fintech[[#This Row],[TransactionDate]], "JJJJ")</f>
        <v>2024</v>
      </c>
      <c r="K6411" s="3" t="str">
        <f>TEXT(NIgerian_Fintech[[#This Row],[TransactionDate]], "MMMM")</f>
        <v>January</v>
      </c>
      <c r="L6411" s="3" t="str">
        <f>TEXT(NIgerian_Fintech[[#This Row],[TransactionDate]], "MM")</f>
        <v>01</v>
      </c>
      <c r="M6411" s="3" t="str">
        <f>TEXT(NIgerian_Fintech[[#This Row],[TransactionDate]], "tttt")</f>
        <v>Sunday</v>
      </c>
      <c r="N6411" s="2" t="s">
        <v>16</v>
      </c>
    </row>
    <row r="6412" spans="1:14" ht="14.5" x14ac:dyDescent="0.35">
      <c r="A6412" s="2" t="s">
        <v>12854</v>
      </c>
      <c r="B6412" s="2" t="s">
        <v>12855</v>
      </c>
      <c r="C6412" s="2">
        <v>54</v>
      </c>
      <c r="D6412" s="2" t="s">
        <v>12</v>
      </c>
      <c r="E6412" s="2" t="s">
        <v>42</v>
      </c>
      <c r="F6412" s="2" t="s">
        <v>19</v>
      </c>
      <c r="G6412" s="2" t="s">
        <v>26</v>
      </c>
      <c r="H6412" s="7">
        <v>5754.38</v>
      </c>
      <c r="I6412" s="3">
        <v>45632</v>
      </c>
      <c r="J6412" s="3" t="str">
        <f>TEXT(NIgerian_Fintech[[#This Row],[TransactionDate]], "JJJJ")</f>
        <v>2024</v>
      </c>
      <c r="K6412" s="3" t="str">
        <f>TEXT(NIgerian_Fintech[[#This Row],[TransactionDate]], "MMMM")</f>
        <v>December</v>
      </c>
      <c r="L6412" s="3" t="str">
        <f>TEXT(NIgerian_Fintech[[#This Row],[TransactionDate]], "MM")</f>
        <v>12</v>
      </c>
      <c r="M6412" s="3" t="str">
        <f>TEXT(NIgerian_Fintech[[#This Row],[TransactionDate]], "tttt")</f>
        <v>Friday</v>
      </c>
      <c r="N6412" s="2" t="s">
        <v>16</v>
      </c>
    </row>
    <row r="6413" spans="1:14" ht="14.5" x14ac:dyDescent="0.35">
      <c r="A6413" s="2" t="s">
        <v>12856</v>
      </c>
      <c r="B6413" s="2" t="s">
        <v>12857</v>
      </c>
      <c r="C6413" s="2">
        <v>61</v>
      </c>
      <c r="D6413" s="2" t="s">
        <v>12</v>
      </c>
      <c r="E6413" s="2" t="s">
        <v>93</v>
      </c>
      <c r="F6413" s="2" t="s">
        <v>49</v>
      </c>
      <c r="G6413" s="2" t="s">
        <v>15</v>
      </c>
      <c r="H6413" s="7">
        <v>406.87</v>
      </c>
      <c r="I6413" s="3">
        <v>45293</v>
      </c>
      <c r="J6413" s="3" t="str">
        <f>TEXT(NIgerian_Fintech[[#This Row],[TransactionDate]], "JJJJ")</f>
        <v>2024</v>
      </c>
      <c r="K6413" s="3" t="str">
        <f>TEXT(NIgerian_Fintech[[#This Row],[TransactionDate]], "MMMM")</f>
        <v>January</v>
      </c>
      <c r="L6413" s="3" t="str">
        <f>TEXT(NIgerian_Fintech[[#This Row],[TransactionDate]], "MM")</f>
        <v>01</v>
      </c>
      <c r="M6413" s="3" t="str">
        <f>TEXT(NIgerian_Fintech[[#This Row],[TransactionDate]], "tttt")</f>
        <v>Tuesday</v>
      </c>
      <c r="N6413" s="2" t="s">
        <v>16</v>
      </c>
    </row>
    <row r="6414" spans="1:14" ht="14.5" x14ac:dyDescent="0.35">
      <c r="A6414" s="2" t="s">
        <v>12858</v>
      </c>
      <c r="B6414" s="2" t="s">
        <v>12859</v>
      </c>
      <c r="C6414" s="2">
        <v>18</v>
      </c>
      <c r="D6414" s="2" t="s">
        <v>39</v>
      </c>
      <c r="E6414" s="2" t="s">
        <v>29</v>
      </c>
      <c r="F6414" s="2" t="s">
        <v>49</v>
      </c>
      <c r="G6414" s="2" t="s">
        <v>36</v>
      </c>
      <c r="H6414" s="7">
        <v>19783.05</v>
      </c>
      <c r="I6414" s="3">
        <v>45463</v>
      </c>
      <c r="J6414" s="3" t="str">
        <f>TEXT(NIgerian_Fintech[[#This Row],[TransactionDate]], "JJJJ")</f>
        <v>2024</v>
      </c>
      <c r="K6414" s="3" t="str">
        <f>TEXT(NIgerian_Fintech[[#This Row],[TransactionDate]], "MMMM")</f>
        <v>June</v>
      </c>
      <c r="L6414" s="3" t="str">
        <f>TEXT(NIgerian_Fintech[[#This Row],[TransactionDate]], "MM")</f>
        <v>06</v>
      </c>
      <c r="M6414" s="3" t="str">
        <f>TEXT(NIgerian_Fintech[[#This Row],[TransactionDate]], "tttt")</f>
        <v>Thursday</v>
      </c>
      <c r="N6414" s="2" t="s">
        <v>69</v>
      </c>
    </row>
    <row r="6415" spans="1:14" ht="14.5" x14ac:dyDescent="0.35">
      <c r="A6415" s="2" t="s">
        <v>12860</v>
      </c>
      <c r="B6415" s="2" t="s">
        <v>12861</v>
      </c>
      <c r="C6415" s="2">
        <v>27</v>
      </c>
      <c r="D6415" s="2" t="s">
        <v>12</v>
      </c>
      <c r="E6415" s="2" t="s">
        <v>13</v>
      </c>
      <c r="F6415" s="2" t="s">
        <v>49</v>
      </c>
      <c r="G6415" s="2" t="s">
        <v>26</v>
      </c>
      <c r="H6415" s="7">
        <v>54244.11</v>
      </c>
      <c r="I6415" s="3">
        <v>44997</v>
      </c>
      <c r="J6415" s="3" t="str">
        <f>TEXT(NIgerian_Fintech[[#This Row],[TransactionDate]], "JJJJ")</f>
        <v>2023</v>
      </c>
      <c r="K6415" s="3" t="str">
        <f>TEXT(NIgerian_Fintech[[#This Row],[TransactionDate]], "MMMM")</f>
        <v>March</v>
      </c>
      <c r="L6415" s="3" t="str">
        <f>TEXT(NIgerian_Fintech[[#This Row],[TransactionDate]], "MM")</f>
        <v>03</v>
      </c>
      <c r="M6415" s="3" t="str">
        <f>TEXT(NIgerian_Fintech[[#This Row],[TransactionDate]], "tttt")</f>
        <v>Sunday</v>
      </c>
      <c r="N6415" s="2" t="s">
        <v>16</v>
      </c>
    </row>
    <row r="6416" spans="1:14" ht="14.5" x14ac:dyDescent="0.35">
      <c r="A6416" s="2" t="s">
        <v>12862</v>
      </c>
      <c r="B6416" s="2" t="s">
        <v>12863</v>
      </c>
      <c r="C6416" s="2">
        <v>60</v>
      </c>
      <c r="D6416" s="2" t="s">
        <v>39</v>
      </c>
      <c r="E6416" s="2" t="s">
        <v>52</v>
      </c>
      <c r="F6416" s="2" t="s">
        <v>14</v>
      </c>
      <c r="G6416" s="2" t="s">
        <v>26</v>
      </c>
      <c r="H6416" s="7">
        <v>25666.639999999999</v>
      </c>
      <c r="I6416" s="3">
        <v>44954</v>
      </c>
      <c r="J6416" s="3" t="str">
        <f>TEXT(NIgerian_Fintech[[#This Row],[TransactionDate]], "JJJJ")</f>
        <v>2023</v>
      </c>
      <c r="K6416" s="3" t="str">
        <f>TEXT(NIgerian_Fintech[[#This Row],[TransactionDate]], "MMMM")</f>
        <v>January</v>
      </c>
      <c r="L6416" s="3" t="str">
        <f>TEXT(NIgerian_Fintech[[#This Row],[TransactionDate]], "MM")</f>
        <v>01</v>
      </c>
      <c r="M6416" s="3" t="str">
        <f>TEXT(NIgerian_Fintech[[#This Row],[TransactionDate]], "tttt")</f>
        <v>Saturday</v>
      </c>
      <c r="N6416" s="2" t="s">
        <v>16</v>
      </c>
    </row>
    <row r="6417" spans="1:14" ht="14.5" x14ac:dyDescent="0.35">
      <c r="A6417" s="2" t="s">
        <v>12864</v>
      </c>
      <c r="B6417" s="2" t="s">
        <v>12865</v>
      </c>
      <c r="C6417" s="2">
        <v>33</v>
      </c>
      <c r="D6417" s="2" t="s">
        <v>39</v>
      </c>
      <c r="E6417" s="2" t="s">
        <v>64</v>
      </c>
      <c r="F6417" s="2" t="s">
        <v>55</v>
      </c>
      <c r="G6417" s="2" t="s">
        <v>20</v>
      </c>
      <c r="H6417" s="7">
        <v>19708.740000000002</v>
      </c>
      <c r="I6417" s="3">
        <v>45319</v>
      </c>
      <c r="J6417" s="3" t="str">
        <f>TEXT(NIgerian_Fintech[[#This Row],[TransactionDate]], "JJJJ")</f>
        <v>2024</v>
      </c>
      <c r="K6417" s="3" t="str">
        <f>TEXT(NIgerian_Fintech[[#This Row],[TransactionDate]], "MMMM")</f>
        <v>January</v>
      </c>
      <c r="L6417" s="3" t="str">
        <f>TEXT(NIgerian_Fintech[[#This Row],[TransactionDate]], "MM")</f>
        <v>01</v>
      </c>
      <c r="M6417" s="3" t="str">
        <f>TEXT(NIgerian_Fintech[[#This Row],[TransactionDate]], "tttt")</f>
        <v>Sunday</v>
      </c>
      <c r="N6417" s="2" t="s">
        <v>16</v>
      </c>
    </row>
    <row r="6418" spans="1:14" ht="14.5" x14ac:dyDescent="0.35">
      <c r="A6418" s="2" t="s">
        <v>12866</v>
      </c>
      <c r="B6418" s="2" t="s">
        <v>12867</v>
      </c>
      <c r="C6418" s="2">
        <v>63</v>
      </c>
      <c r="D6418" s="2" t="s">
        <v>39</v>
      </c>
      <c r="E6418" s="2" t="s">
        <v>93</v>
      </c>
      <c r="F6418" s="2" t="s">
        <v>19</v>
      </c>
      <c r="G6418" s="2" t="s">
        <v>20</v>
      </c>
      <c r="H6418" s="7">
        <v>49063.16</v>
      </c>
      <c r="I6418" s="3">
        <v>45449</v>
      </c>
      <c r="J6418" s="3" t="str">
        <f>TEXT(NIgerian_Fintech[[#This Row],[TransactionDate]], "JJJJ")</f>
        <v>2024</v>
      </c>
      <c r="K6418" s="3" t="str">
        <f>TEXT(NIgerian_Fintech[[#This Row],[TransactionDate]], "MMMM")</f>
        <v>June</v>
      </c>
      <c r="L6418" s="3" t="str">
        <f>TEXT(NIgerian_Fintech[[#This Row],[TransactionDate]], "MM")</f>
        <v>06</v>
      </c>
      <c r="M6418" s="3" t="str">
        <f>TEXT(NIgerian_Fintech[[#This Row],[TransactionDate]], "tttt")</f>
        <v>Thursday</v>
      </c>
      <c r="N6418" s="2" t="s">
        <v>16</v>
      </c>
    </row>
    <row r="6419" spans="1:14" ht="14.5" x14ac:dyDescent="0.35">
      <c r="A6419" s="2" t="s">
        <v>12868</v>
      </c>
      <c r="B6419" s="2" t="s">
        <v>12869</v>
      </c>
      <c r="C6419" s="2">
        <v>25</v>
      </c>
      <c r="D6419" s="2" t="s">
        <v>12</v>
      </c>
      <c r="E6419" s="2" t="s">
        <v>64</v>
      </c>
      <c r="F6419" s="2" t="s">
        <v>19</v>
      </c>
      <c r="G6419" s="2" t="s">
        <v>15</v>
      </c>
      <c r="H6419" s="7">
        <v>23838.87</v>
      </c>
      <c r="I6419" s="3">
        <v>45275</v>
      </c>
      <c r="J6419" s="3" t="str">
        <f>TEXT(NIgerian_Fintech[[#This Row],[TransactionDate]], "JJJJ")</f>
        <v>2023</v>
      </c>
      <c r="K6419" s="3" t="str">
        <f>TEXT(NIgerian_Fintech[[#This Row],[TransactionDate]], "MMMM")</f>
        <v>December</v>
      </c>
      <c r="L6419" s="3" t="str">
        <f>TEXT(NIgerian_Fintech[[#This Row],[TransactionDate]], "MM")</f>
        <v>12</v>
      </c>
      <c r="M6419" s="3" t="str">
        <f>TEXT(NIgerian_Fintech[[#This Row],[TransactionDate]], "tttt")</f>
        <v>Friday</v>
      </c>
      <c r="N6419" s="2" t="s">
        <v>16</v>
      </c>
    </row>
    <row r="6420" spans="1:14" ht="14.5" x14ac:dyDescent="0.35">
      <c r="A6420" s="2" t="s">
        <v>12870</v>
      </c>
      <c r="B6420" s="2" t="s">
        <v>12871</v>
      </c>
      <c r="C6420" s="2">
        <v>42</v>
      </c>
      <c r="D6420" s="2" t="s">
        <v>39</v>
      </c>
      <c r="E6420" s="2" t="s">
        <v>13</v>
      </c>
      <c r="F6420" s="2" t="s">
        <v>49</v>
      </c>
      <c r="G6420" s="2" t="s">
        <v>15</v>
      </c>
      <c r="H6420" s="7">
        <v>11659.31</v>
      </c>
      <c r="I6420" s="3">
        <v>45044</v>
      </c>
      <c r="J6420" s="3" t="str">
        <f>TEXT(NIgerian_Fintech[[#This Row],[TransactionDate]], "JJJJ")</f>
        <v>2023</v>
      </c>
      <c r="K6420" s="3" t="str">
        <f>TEXT(NIgerian_Fintech[[#This Row],[TransactionDate]], "MMMM")</f>
        <v>April</v>
      </c>
      <c r="L6420" s="3" t="str">
        <f>TEXT(NIgerian_Fintech[[#This Row],[TransactionDate]], "MM")</f>
        <v>04</v>
      </c>
      <c r="M6420" s="3" t="str">
        <f>TEXT(NIgerian_Fintech[[#This Row],[TransactionDate]], "tttt")</f>
        <v>Friday</v>
      </c>
      <c r="N6420" s="2" t="s">
        <v>16</v>
      </c>
    </row>
    <row r="6421" spans="1:14" ht="14.5" x14ac:dyDescent="0.35">
      <c r="A6421" s="2" t="s">
        <v>12872</v>
      </c>
      <c r="B6421" s="2" t="s">
        <v>12873</v>
      </c>
      <c r="C6421" s="2">
        <v>29</v>
      </c>
      <c r="D6421" s="2" t="s">
        <v>39</v>
      </c>
      <c r="E6421" s="2" t="s">
        <v>29</v>
      </c>
      <c r="F6421" s="2" t="s">
        <v>35</v>
      </c>
      <c r="G6421" s="2" t="s">
        <v>30</v>
      </c>
      <c r="H6421" s="7">
        <v>1824.3</v>
      </c>
      <c r="I6421" s="3">
        <v>45306</v>
      </c>
      <c r="J6421" s="3" t="str">
        <f>TEXT(NIgerian_Fintech[[#This Row],[TransactionDate]], "JJJJ")</f>
        <v>2024</v>
      </c>
      <c r="K6421" s="3" t="str">
        <f>TEXT(NIgerian_Fintech[[#This Row],[TransactionDate]], "MMMM")</f>
        <v>January</v>
      </c>
      <c r="L6421" s="3" t="str">
        <f>TEXT(NIgerian_Fintech[[#This Row],[TransactionDate]], "MM")</f>
        <v>01</v>
      </c>
      <c r="M6421" s="3" t="str">
        <f>TEXT(NIgerian_Fintech[[#This Row],[TransactionDate]], "tttt")</f>
        <v>Monday</v>
      </c>
      <c r="N6421" s="2" t="s">
        <v>16</v>
      </c>
    </row>
    <row r="6422" spans="1:14" ht="14.5" x14ac:dyDescent="0.35">
      <c r="A6422" s="2" t="s">
        <v>12874</v>
      </c>
      <c r="B6422" s="2" t="s">
        <v>12875</v>
      </c>
      <c r="C6422" s="2">
        <v>42</v>
      </c>
      <c r="D6422" s="2" t="s">
        <v>39</v>
      </c>
      <c r="E6422" s="2" t="s">
        <v>29</v>
      </c>
      <c r="F6422" s="2" t="s">
        <v>14</v>
      </c>
      <c r="G6422" s="2" t="s">
        <v>15</v>
      </c>
      <c r="H6422" s="7">
        <v>1700.18</v>
      </c>
      <c r="I6422" s="3">
        <v>45134</v>
      </c>
      <c r="J6422" s="3" t="str">
        <f>TEXT(NIgerian_Fintech[[#This Row],[TransactionDate]], "JJJJ")</f>
        <v>2023</v>
      </c>
      <c r="K6422" s="3" t="str">
        <f>TEXT(NIgerian_Fintech[[#This Row],[TransactionDate]], "MMMM")</f>
        <v>July</v>
      </c>
      <c r="L6422" s="3" t="str">
        <f>TEXT(NIgerian_Fintech[[#This Row],[TransactionDate]], "MM")</f>
        <v>07</v>
      </c>
      <c r="M6422" s="3" t="str">
        <f>TEXT(NIgerian_Fintech[[#This Row],[TransactionDate]], "tttt")</f>
        <v>Thursday</v>
      </c>
      <c r="N6422" s="2" t="s">
        <v>16</v>
      </c>
    </row>
    <row r="6423" spans="1:14" ht="14.5" x14ac:dyDescent="0.35">
      <c r="A6423" s="2" t="s">
        <v>12876</v>
      </c>
      <c r="B6423" s="2" t="s">
        <v>12877</v>
      </c>
      <c r="C6423" s="2">
        <v>34</v>
      </c>
      <c r="D6423" s="2" t="s">
        <v>12</v>
      </c>
      <c r="E6423" s="2" t="s">
        <v>64</v>
      </c>
      <c r="F6423" s="2" t="s">
        <v>14</v>
      </c>
      <c r="G6423" s="2" t="s">
        <v>20</v>
      </c>
      <c r="H6423" s="7">
        <v>500.1</v>
      </c>
      <c r="I6423" s="3">
        <v>45349</v>
      </c>
      <c r="J6423" s="3" t="str">
        <f>TEXT(NIgerian_Fintech[[#This Row],[TransactionDate]], "JJJJ")</f>
        <v>2024</v>
      </c>
      <c r="K6423" s="3" t="str">
        <f>TEXT(NIgerian_Fintech[[#This Row],[TransactionDate]], "MMMM")</f>
        <v>February</v>
      </c>
      <c r="L6423" s="3" t="str">
        <f>TEXT(NIgerian_Fintech[[#This Row],[TransactionDate]], "MM")</f>
        <v>02</v>
      </c>
      <c r="M6423" s="3" t="str">
        <f>TEXT(NIgerian_Fintech[[#This Row],[TransactionDate]], "tttt")</f>
        <v>Tuesday</v>
      </c>
      <c r="N6423" s="2" t="s">
        <v>16</v>
      </c>
    </row>
    <row r="6424" spans="1:14" ht="14.5" x14ac:dyDescent="0.35">
      <c r="A6424" s="2" t="s">
        <v>12878</v>
      </c>
      <c r="B6424" s="2" t="s">
        <v>12879</v>
      </c>
      <c r="C6424" s="2">
        <v>43</v>
      </c>
      <c r="D6424" s="2" t="s">
        <v>39</v>
      </c>
      <c r="E6424" s="2" t="s">
        <v>52</v>
      </c>
      <c r="F6424" s="2" t="s">
        <v>49</v>
      </c>
      <c r="G6424" s="2" t="s">
        <v>26</v>
      </c>
      <c r="H6424" s="7">
        <v>5307.41</v>
      </c>
      <c r="I6424" s="3">
        <v>45019</v>
      </c>
      <c r="J6424" s="3" t="str">
        <f>TEXT(NIgerian_Fintech[[#This Row],[TransactionDate]], "JJJJ")</f>
        <v>2023</v>
      </c>
      <c r="K6424" s="3" t="str">
        <f>TEXT(NIgerian_Fintech[[#This Row],[TransactionDate]], "MMMM")</f>
        <v>April</v>
      </c>
      <c r="L6424" s="3" t="str">
        <f>TEXT(NIgerian_Fintech[[#This Row],[TransactionDate]], "MM")</f>
        <v>04</v>
      </c>
      <c r="M6424" s="3" t="str">
        <f>TEXT(NIgerian_Fintech[[#This Row],[TransactionDate]], "tttt")</f>
        <v>Monday</v>
      </c>
      <c r="N6424" s="2" t="s">
        <v>21</v>
      </c>
    </row>
    <row r="6425" spans="1:14" ht="14.5" x14ac:dyDescent="0.35">
      <c r="A6425" s="2" t="s">
        <v>12880</v>
      </c>
      <c r="B6425" s="2" t="s">
        <v>12881</v>
      </c>
      <c r="C6425" s="2">
        <v>63</v>
      </c>
      <c r="D6425" s="2" t="s">
        <v>39</v>
      </c>
      <c r="E6425" s="2" t="s">
        <v>29</v>
      </c>
      <c r="F6425" s="2" t="s">
        <v>49</v>
      </c>
      <c r="G6425" s="2" t="s">
        <v>30</v>
      </c>
      <c r="H6425" s="7">
        <v>16545.61</v>
      </c>
      <c r="I6425" s="3">
        <v>45067</v>
      </c>
      <c r="J6425" s="3" t="str">
        <f>TEXT(NIgerian_Fintech[[#This Row],[TransactionDate]], "JJJJ")</f>
        <v>2023</v>
      </c>
      <c r="K6425" s="3" t="str">
        <f>TEXT(NIgerian_Fintech[[#This Row],[TransactionDate]], "MMMM")</f>
        <v>May</v>
      </c>
      <c r="L6425" s="3" t="str">
        <f>TEXT(NIgerian_Fintech[[#This Row],[TransactionDate]], "MM")</f>
        <v>05</v>
      </c>
      <c r="M6425" s="3" t="str">
        <f>TEXT(NIgerian_Fintech[[#This Row],[TransactionDate]], "tttt")</f>
        <v>Sunday</v>
      </c>
      <c r="N6425" s="2" t="s">
        <v>16</v>
      </c>
    </row>
    <row r="6426" spans="1:14" ht="14.5" x14ac:dyDescent="0.35">
      <c r="A6426" s="2" t="s">
        <v>12882</v>
      </c>
      <c r="B6426" s="2" t="s">
        <v>12883</v>
      </c>
      <c r="C6426" s="2">
        <v>31</v>
      </c>
      <c r="D6426" s="2" t="s">
        <v>39</v>
      </c>
      <c r="E6426" s="2" t="s">
        <v>52</v>
      </c>
      <c r="F6426" s="2" t="s">
        <v>55</v>
      </c>
      <c r="G6426" s="2" t="s">
        <v>15</v>
      </c>
      <c r="H6426" s="7">
        <v>6739.25</v>
      </c>
      <c r="I6426" s="3">
        <v>45281</v>
      </c>
      <c r="J6426" s="3" t="str">
        <f>TEXT(NIgerian_Fintech[[#This Row],[TransactionDate]], "JJJJ")</f>
        <v>2023</v>
      </c>
      <c r="K6426" s="3" t="str">
        <f>TEXT(NIgerian_Fintech[[#This Row],[TransactionDate]], "MMMM")</f>
        <v>December</v>
      </c>
      <c r="L6426" s="3" t="str">
        <f>TEXT(NIgerian_Fintech[[#This Row],[TransactionDate]], "MM")</f>
        <v>12</v>
      </c>
      <c r="M6426" s="3" t="str">
        <f>TEXT(NIgerian_Fintech[[#This Row],[TransactionDate]], "tttt")</f>
        <v>Thursday</v>
      </c>
      <c r="N6426" s="2" t="s">
        <v>16</v>
      </c>
    </row>
    <row r="6427" spans="1:14" ht="14.5" x14ac:dyDescent="0.35">
      <c r="A6427" s="2" t="s">
        <v>12884</v>
      </c>
      <c r="B6427" s="2" t="s">
        <v>12885</v>
      </c>
      <c r="C6427" s="2">
        <v>58</v>
      </c>
      <c r="D6427" s="2" t="s">
        <v>12</v>
      </c>
      <c r="E6427" s="2" t="s">
        <v>74</v>
      </c>
      <c r="F6427" s="2" t="s">
        <v>35</v>
      </c>
      <c r="G6427" s="2" t="s">
        <v>26</v>
      </c>
      <c r="H6427" s="7">
        <v>4562.1400000000003</v>
      </c>
      <c r="I6427" s="3">
        <v>45449</v>
      </c>
      <c r="J6427" s="3" t="str">
        <f>TEXT(NIgerian_Fintech[[#This Row],[TransactionDate]], "JJJJ")</f>
        <v>2024</v>
      </c>
      <c r="K6427" s="3" t="str">
        <f>TEXT(NIgerian_Fintech[[#This Row],[TransactionDate]], "MMMM")</f>
        <v>June</v>
      </c>
      <c r="L6427" s="3" t="str">
        <f>TEXT(NIgerian_Fintech[[#This Row],[TransactionDate]], "MM")</f>
        <v>06</v>
      </c>
      <c r="M6427" s="3" t="str">
        <f>TEXT(NIgerian_Fintech[[#This Row],[TransactionDate]], "tttt")</f>
        <v>Thursday</v>
      </c>
      <c r="N6427" s="2" t="s">
        <v>21</v>
      </c>
    </row>
    <row r="6428" spans="1:14" ht="14.5" x14ac:dyDescent="0.35">
      <c r="A6428" s="2" t="s">
        <v>12886</v>
      </c>
      <c r="B6428" s="2" t="s">
        <v>12887</v>
      </c>
      <c r="C6428" s="2">
        <v>53</v>
      </c>
      <c r="D6428" s="2" t="s">
        <v>39</v>
      </c>
      <c r="E6428" s="2" t="s">
        <v>42</v>
      </c>
      <c r="F6428" s="2" t="s">
        <v>14</v>
      </c>
      <c r="G6428" s="2" t="s">
        <v>20</v>
      </c>
      <c r="H6428" s="7">
        <v>1156.76</v>
      </c>
      <c r="I6428" s="3">
        <v>44995</v>
      </c>
      <c r="J6428" s="3" t="str">
        <f>TEXT(NIgerian_Fintech[[#This Row],[TransactionDate]], "JJJJ")</f>
        <v>2023</v>
      </c>
      <c r="K6428" s="3" t="str">
        <f>TEXT(NIgerian_Fintech[[#This Row],[TransactionDate]], "MMMM")</f>
        <v>March</v>
      </c>
      <c r="L6428" s="3" t="str">
        <f>TEXT(NIgerian_Fintech[[#This Row],[TransactionDate]], "MM")</f>
        <v>03</v>
      </c>
      <c r="M6428" s="3" t="str">
        <f>TEXT(NIgerian_Fintech[[#This Row],[TransactionDate]], "tttt")</f>
        <v>Friday</v>
      </c>
      <c r="N6428" s="2" t="s">
        <v>16</v>
      </c>
    </row>
    <row r="6429" spans="1:14" ht="14.5" x14ac:dyDescent="0.35">
      <c r="A6429" s="2" t="s">
        <v>12888</v>
      </c>
      <c r="B6429" s="2" t="s">
        <v>12889</v>
      </c>
      <c r="C6429" s="2">
        <v>40</v>
      </c>
      <c r="D6429" s="2" t="s">
        <v>39</v>
      </c>
      <c r="E6429" s="2" t="s">
        <v>64</v>
      </c>
      <c r="F6429" s="2" t="s">
        <v>19</v>
      </c>
      <c r="G6429" s="2" t="s">
        <v>36</v>
      </c>
      <c r="H6429" s="7">
        <v>531.41</v>
      </c>
      <c r="I6429" s="3">
        <v>45508</v>
      </c>
      <c r="J6429" s="3" t="str">
        <f>TEXT(NIgerian_Fintech[[#This Row],[TransactionDate]], "JJJJ")</f>
        <v>2024</v>
      </c>
      <c r="K6429" s="3" t="str">
        <f>TEXT(NIgerian_Fintech[[#This Row],[TransactionDate]], "MMMM")</f>
        <v>August</v>
      </c>
      <c r="L6429" s="3" t="str">
        <f>TEXT(NIgerian_Fintech[[#This Row],[TransactionDate]], "MM")</f>
        <v>08</v>
      </c>
      <c r="M6429" s="3" t="str">
        <f>TEXT(NIgerian_Fintech[[#This Row],[TransactionDate]], "tttt")</f>
        <v>Sunday</v>
      </c>
      <c r="N6429" s="2" t="s">
        <v>16</v>
      </c>
    </row>
    <row r="6430" spans="1:14" ht="14.5" x14ac:dyDescent="0.35">
      <c r="A6430" s="2" t="s">
        <v>12890</v>
      </c>
      <c r="B6430" s="2" t="s">
        <v>12891</v>
      </c>
      <c r="C6430" s="2">
        <v>60</v>
      </c>
      <c r="D6430" s="2" t="s">
        <v>12</v>
      </c>
      <c r="E6430" s="2" t="s">
        <v>29</v>
      </c>
      <c r="F6430" s="2" t="s">
        <v>49</v>
      </c>
      <c r="G6430" s="2" t="s">
        <v>30</v>
      </c>
      <c r="H6430" s="7">
        <v>5094.58</v>
      </c>
      <c r="I6430" s="3">
        <v>45623</v>
      </c>
      <c r="J6430" s="3" t="str">
        <f>TEXT(NIgerian_Fintech[[#This Row],[TransactionDate]], "JJJJ")</f>
        <v>2024</v>
      </c>
      <c r="K6430" s="3" t="str">
        <f>TEXT(NIgerian_Fintech[[#This Row],[TransactionDate]], "MMMM")</f>
        <v>November</v>
      </c>
      <c r="L6430" s="3" t="str">
        <f>TEXT(NIgerian_Fintech[[#This Row],[TransactionDate]], "MM")</f>
        <v>11</v>
      </c>
      <c r="M6430" s="3" t="str">
        <f>TEXT(NIgerian_Fintech[[#This Row],[TransactionDate]], "tttt")</f>
        <v>Wednesday</v>
      </c>
      <c r="N6430" s="2" t="s">
        <v>16</v>
      </c>
    </row>
    <row r="6431" spans="1:14" ht="14.5" x14ac:dyDescent="0.35">
      <c r="A6431" s="2" t="s">
        <v>12892</v>
      </c>
      <c r="B6431" s="2" t="s">
        <v>12893</v>
      </c>
      <c r="C6431" s="2">
        <v>23</v>
      </c>
      <c r="D6431" s="2" t="s">
        <v>12</v>
      </c>
      <c r="E6431" s="2" t="s">
        <v>52</v>
      </c>
      <c r="F6431" s="2" t="s">
        <v>55</v>
      </c>
      <c r="G6431" s="2" t="s">
        <v>26</v>
      </c>
      <c r="H6431" s="7">
        <v>1052.78</v>
      </c>
      <c r="I6431" s="3">
        <v>45050</v>
      </c>
      <c r="J6431" s="3" t="str">
        <f>TEXT(NIgerian_Fintech[[#This Row],[TransactionDate]], "JJJJ")</f>
        <v>2023</v>
      </c>
      <c r="K6431" s="3" t="str">
        <f>TEXT(NIgerian_Fintech[[#This Row],[TransactionDate]], "MMMM")</f>
        <v>May</v>
      </c>
      <c r="L6431" s="3" t="str">
        <f>TEXT(NIgerian_Fintech[[#This Row],[TransactionDate]], "MM")</f>
        <v>05</v>
      </c>
      <c r="M6431" s="3" t="str">
        <f>TEXT(NIgerian_Fintech[[#This Row],[TransactionDate]], "tttt")</f>
        <v>Thursday</v>
      </c>
      <c r="N6431" s="2" t="s">
        <v>16</v>
      </c>
    </row>
    <row r="6432" spans="1:14" ht="14.5" x14ac:dyDescent="0.35">
      <c r="A6432" s="2" t="s">
        <v>12894</v>
      </c>
      <c r="B6432" s="2" t="s">
        <v>12895</v>
      </c>
      <c r="C6432" s="2">
        <v>64</v>
      </c>
      <c r="D6432" s="2" t="s">
        <v>39</v>
      </c>
      <c r="E6432" s="2" t="s">
        <v>24</v>
      </c>
      <c r="F6432" s="2" t="s">
        <v>19</v>
      </c>
      <c r="G6432" s="2" t="s">
        <v>20</v>
      </c>
      <c r="H6432" s="7">
        <v>1093.1099999999999</v>
      </c>
      <c r="I6432" s="3">
        <v>45345</v>
      </c>
      <c r="J6432" s="3" t="str">
        <f>TEXT(NIgerian_Fintech[[#This Row],[TransactionDate]], "JJJJ")</f>
        <v>2024</v>
      </c>
      <c r="K6432" s="3" t="str">
        <f>TEXT(NIgerian_Fintech[[#This Row],[TransactionDate]], "MMMM")</f>
        <v>February</v>
      </c>
      <c r="L6432" s="3" t="str">
        <f>TEXT(NIgerian_Fintech[[#This Row],[TransactionDate]], "MM")</f>
        <v>02</v>
      </c>
      <c r="M6432" s="3" t="str">
        <f>TEXT(NIgerian_Fintech[[#This Row],[TransactionDate]], "tttt")</f>
        <v>Friday</v>
      </c>
      <c r="N6432" s="2" t="s">
        <v>16</v>
      </c>
    </row>
    <row r="6433" spans="1:14" ht="14.5" x14ac:dyDescent="0.35">
      <c r="A6433" s="2" t="s">
        <v>12896</v>
      </c>
      <c r="B6433" s="2" t="s">
        <v>12897</v>
      </c>
      <c r="C6433" s="2">
        <v>22</v>
      </c>
      <c r="D6433" s="2" t="s">
        <v>39</v>
      </c>
      <c r="E6433" s="2" t="s">
        <v>24</v>
      </c>
      <c r="F6433" s="2" t="s">
        <v>14</v>
      </c>
      <c r="G6433" s="2" t="s">
        <v>20</v>
      </c>
      <c r="H6433" s="7">
        <v>5031.03</v>
      </c>
      <c r="I6433" s="3">
        <v>45449</v>
      </c>
      <c r="J6433" s="3" t="str">
        <f>TEXT(NIgerian_Fintech[[#This Row],[TransactionDate]], "JJJJ")</f>
        <v>2024</v>
      </c>
      <c r="K6433" s="3" t="str">
        <f>TEXT(NIgerian_Fintech[[#This Row],[TransactionDate]], "MMMM")</f>
        <v>June</v>
      </c>
      <c r="L6433" s="3" t="str">
        <f>TEXT(NIgerian_Fintech[[#This Row],[TransactionDate]], "MM")</f>
        <v>06</v>
      </c>
      <c r="M6433" s="3" t="str">
        <f>TEXT(NIgerian_Fintech[[#This Row],[TransactionDate]], "tttt")</f>
        <v>Thursday</v>
      </c>
      <c r="N6433" s="2" t="s">
        <v>16</v>
      </c>
    </row>
    <row r="6434" spans="1:14" ht="14.5" x14ac:dyDescent="0.35">
      <c r="A6434" s="2" t="s">
        <v>12898</v>
      </c>
      <c r="B6434" s="2" t="s">
        <v>12899</v>
      </c>
      <c r="C6434" s="2">
        <v>60</v>
      </c>
      <c r="D6434" s="2" t="s">
        <v>39</v>
      </c>
      <c r="E6434" s="2" t="s">
        <v>29</v>
      </c>
      <c r="F6434" s="2" t="s">
        <v>49</v>
      </c>
      <c r="G6434" s="2" t="s">
        <v>30</v>
      </c>
      <c r="H6434" s="7">
        <v>6988.5</v>
      </c>
      <c r="I6434" s="3">
        <v>45604</v>
      </c>
      <c r="J6434" s="3" t="str">
        <f>TEXT(NIgerian_Fintech[[#This Row],[TransactionDate]], "JJJJ")</f>
        <v>2024</v>
      </c>
      <c r="K6434" s="3" t="str">
        <f>TEXT(NIgerian_Fintech[[#This Row],[TransactionDate]], "MMMM")</f>
        <v>November</v>
      </c>
      <c r="L6434" s="3" t="str">
        <f>TEXT(NIgerian_Fintech[[#This Row],[TransactionDate]], "MM")</f>
        <v>11</v>
      </c>
      <c r="M6434" s="3" t="str">
        <f>TEXT(NIgerian_Fintech[[#This Row],[TransactionDate]], "tttt")</f>
        <v>Friday</v>
      </c>
      <c r="N6434" s="2" t="s">
        <v>16</v>
      </c>
    </row>
    <row r="6435" spans="1:14" ht="14.5" x14ac:dyDescent="0.35">
      <c r="A6435" s="2" t="s">
        <v>12900</v>
      </c>
      <c r="B6435" s="2" t="s">
        <v>12901</v>
      </c>
      <c r="C6435" s="2">
        <v>42</v>
      </c>
      <c r="D6435" s="2" t="s">
        <v>12</v>
      </c>
      <c r="E6435" s="2" t="s">
        <v>42</v>
      </c>
      <c r="F6435" s="2" t="s">
        <v>35</v>
      </c>
      <c r="G6435" s="2" t="s">
        <v>30</v>
      </c>
      <c r="H6435" s="7">
        <v>2066.34</v>
      </c>
      <c r="I6435" s="3">
        <v>45529</v>
      </c>
      <c r="J6435" s="3" t="str">
        <f>TEXT(NIgerian_Fintech[[#This Row],[TransactionDate]], "JJJJ")</f>
        <v>2024</v>
      </c>
      <c r="K6435" s="3" t="str">
        <f>TEXT(NIgerian_Fintech[[#This Row],[TransactionDate]], "MMMM")</f>
        <v>August</v>
      </c>
      <c r="L6435" s="3" t="str">
        <f>TEXT(NIgerian_Fintech[[#This Row],[TransactionDate]], "MM")</f>
        <v>08</v>
      </c>
      <c r="M6435" s="3" t="str">
        <f>TEXT(NIgerian_Fintech[[#This Row],[TransactionDate]], "tttt")</f>
        <v>Sunday</v>
      </c>
      <c r="N6435" s="2" t="s">
        <v>16</v>
      </c>
    </row>
    <row r="6436" spans="1:14" ht="14.5" x14ac:dyDescent="0.35">
      <c r="A6436" s="2" t="s">
        <v>12902</v>
      </c>
      <c r="B6436" s="2" t="s">
        <v>12903</v>
      </c>
      <c r="C6436" s="2">
        <v>35</v>
      </c>
      <c r="D6436" s="2" t="s">
        <v>12</v>
      </c>
      <c r="E6436" s="2" t="s">
        <v>42</v>
      </c>
      <c r="F6436" s="2" t="s">
        <v>49</v>
      </c>
      <c r="G6436" s="2" t="s">
        <v>15</v>
      </c>
      <c r="H6436" s="7">
        <v>11540.27</v>
      </c>
      <c r="I6436" s="3">
        <v>45267</v>
      </c>
      <c r="J6436" s="3" t="str">
        <f>TEXT(NIgerian_Fintech[[#This Row],[TransactionDate]], "JJJJ")</f>
        <v>2023</v>
      </c>
      <c r="K6436" s="3" t="str">
        <f>TEXT(NIgerian_Fintech[[#This Row],[TransactionDate]], "MMMM")</f>
        <v>December</v>
      </c>
      <c r="L6436" s="3" t="str">
        <f>TEXT(NIgerian_Fintech[[#This Row],[TransactionDate]], "MM")</f>
        <v>12</v>
      </c>
      <c r="M6436" s="3" t="str">
        <f>TEXT(NIgerian_Fintech[[#This Row],[TransactionDate]], "tttt")</f>
        <v>Thursday</v>
      </c>
      <c r="N6436" s="2" t="s">
        <v>16</v>
      </c>
    </row>
    <row r="6437" spans="1:14" ht="14.5" x14ac:dyDescent="0.35">
      <c r="A6437" s="2" t="s">
        <v>12904</v>
      </c>
      <c r="B6437" s="2" t="s">
        <v>12905</v>
      </c>
      <c r="C6437" s="2">
        <v>30</v>
      </c>
      <c r="D6437" s="2" t="s">
        <v>39</v>
      </c>
      <c r="E6437" s="2" t="s">
        <v>74</v>
      </c>
      <c r="F6437" s="2" t="s">
        <v>35</v>
      </c>
      <c r="G6437" s="2" t="s">
        <v>15</v>
      </c>
      <c r="H6437" s="7">
        <v>5424.75</v>
      </c>
      <c r="I6437" s="3">
        <v>45231</v>
      </c>
      <c r="J6437" s="3" t="str">
        <f>TEXT(NIgerian_Fintech[[#This Row],[TransactionDate]], "JJJJ")</f>
        <v>2023</v>
      </c>
      <c r="K6437" s="3" t="str">
        <f>TEXT(NIgerian_Fintech[[#This Row],[TransactionDate]], "MMMM")</f>
        <v>November</v>
      </c>
      <c r="L6437" s="3" t="str">
        <f>TEXT(NIgerian_Fintech[[#This Row],[TransactionDate]], "MM")</f>
        <v>11</v>
      </c>
      <c r="M6437" s="3" t="str">
        <f>TEXT(NIgerian_Fintech[[#This Row],[TransactionDate]], "tttt")</f>
        <v>Wednesday</v>
      </c>
      <c r="N6437" s="2" t="s">
        <v>16</v>
      </c>
    </row>
    <row r="6438" spans="1:14" ht="14.5" x14ac:dyDescent="0.35">
      <c r="A6438" s="2" t="s">
        <v>12906</v>
      </c>
      <c r="B6438" s="2" t="s">
        <v>12907</v>
      </c>
      <c r="C6438" s="2">
        <v>60</v>
      </c>
      <c r="D6438" s="2" t="s">
        <v>12</v>
      </c>
      <c r="E6438" s="2" t="s">
        <v>42</v>
      </c>
      <c r="F6438" s="2" t="s">
        <v>55</v>
      </c>
      <c r="G6438" s="2" t="s">
        <v>30</v>
      </c>
      <c r="H6438" s="7">
        <v>964.26</v>
      </c>
      <c r="I6438" s="3">
        <v>45083</v>
      </c>
      <c r="J6438" s="3" t="str">
        <f>TEXT(NIgerian_Fintech[[#This Row],[TransactionDate]], "JJJJ")</f>
        <v>2023</v>
      </c>
      <c r="K6438" s="3" t="str">
        <f>TEXT(NIgerian_Fintech[[#This Row],[TransactionDate]], "MMMM")</f>
        <v>June</v>
      </c>
      <c r="L6438" s="3" t="str">
        <f>TEXT(NIgerian_Fintech[[#This Row],[TransactionDate]], "MM")</f>
        <v>06</v>
      </c>
      <c r="M6438" s="3" t="str">
        <f>TEXT(NIgerian_Fintech[[#This Row],[TransactionDate]], "tttt")</f>
        <v>Tuesday</v>
      </c>
      <c r="N6438" s="2" t="s">
        <v>16</v>
      </c>
    </row>
    <row r="6439" spans="1:14" ht="14.5" x14ac:dyDescent="0.35">
      <c r="A6439" s="2" t="s">
        <v>12908</v>
      </c>
      <c r="B6439" s="2" t="s">
        <v>12909</v>
      </c>
      <c r="C6439" s="2">
        <v>31</v>
      </c>
      <c r="D6439" s="2" t="s">
        <v>39</v>
      </c>
      <c r="E6439" s="2" t="s">
        <v>42</v>
      </c>
      <c r="F6439" s="2" t="s">
        <v>55</v>
      </c>
      <c r="G6439" s="2" t="s">
        <v>30</v>
      </c>
      <c r="H6439" s="7">
        <v>10134.459999999999</v>
      </c>
      <c r="I6439" s="3">
        <v>45014</v>
      </c>
      <c r="J6439" s="3" t="str">
        <f>TEXT(NIgerian_Fintech[[#This Row],[TransactionDate]], "JJJJ")</f>
        <v>2023</v>
      </c>
      <c r="K6439" s="3" t="str">
        <f>TEXT(NIgerian_Fintech[[#This Row],[TransactionDate]], "MMMM")</f>
        <v>March</v>
      </c>
      <c r="L6439" s="3" t="str">
        <f>TEXT(NIgerian_Fintech[[#This Row],[TransactionDate]], "MM")</f>
        <v>03</v>
      </c>
      <c r="M6439" s="3" t="str">
        <f>TEXT(NIgerian_Fintech[[#This Row],[TransactionDate]], "tttt")</f>
        <v>Wednesday</v>
      </c>
      <c r="N6439" s="2" t="s">
        <v>16</v>
      </c>
    </row>
    <row r="6440" spans="1:14" ht="14.5" x14ac:dyDescent="0.35">
      <c r="A6440" s="2" t="s">
        <v>12910</v>
      </c>
      <c r="B6440" s="2" t="s">
        <v>12911</v>
      </c>
      <c r="C6440" s="2">
        <v>45</v>
      </c>
      <c r="D6440" s="2" t="s">
        <v>39</v>
      </c>
      <c r="E6440" s="2" t="s">
        <v>93</v>
      </c>
      <c r="F6440" s="2" t="s">
        <v>14</v>
      </c>
      <c r="G6440" s="2" t="s">
        <v>26</v>
      </c>
      <c r="H6440" s="7">
        <v>4415.25</v>
      </c>
      <c r="I6440" s="3">
        <v>45154</v>
      </c>
      <c r="J6440" s="3" t="str">
        <f>TEXT(NIgerian_Fintech[[#This Row],[TransactionDate]], "JJJJ")</f>
        <v>2023</v>
      </c>
      <c r="K6440" s="3" t="str">
        <f>TEXT(NIgerian_Fintech[[#This Row],[TransactionDate]], "MMMM")</f>
        <v>August</v>
      </c>
      <c r="L6440" s="3" t="str">
        <f>TEXT(NIgerian_Fintech[[#This Row],[TransactionDate]], "MM")</f>
        <v>08</v>
      </c>
      <c r="M6440" s="3" t="str">
        <f>TEXT(NIgerian_Fintech[[#This Row],[TransactionDate]], "tttt")</f>
        <v>Wednesday</v>
      </c>
      <c r="N6440" s="2" t="s">
        <v>21</v>
      </c>
    </row>
    <row r="6441" spans="1:14" ht="14.5" x14ac:dyDescent="0.35">
      <c r="A6441" s="2" t="s">
        <v>12912</v>
      </c>
      <c r="B6441" s="2" t="s">
        <v>12913</v>
      </c>
      <c r="C6441" s="2">
        <v>35</v>
      </c>
      <c r="D6441" s="2" t="s">
        <v>12</v>
      </c>
      <c r="E6441" s="2" t="s">
        <v>24</v>
      </c>
      <c r="F6441" s="2" t="s">
        <v>35</v>
      </c>
      <c r="G6441" s="2" t="s">
        <v>15</v>
      </c>
      <c r="H6441" s="7">
        <v>537.4</v>
      </c>
      <c r="I6441" s="3">
        <v>45291</v>
      </c>
      <c r="J6441" s="3" t="str">
        <f>TEXT(NIgerian_Fintech[[#This Row],[TransactionDate]], "JJJJ")</f>
        <v>2023</v>
      </c>
      <c r="K6441" s="3" t="str">
        <f>TEXT(NIgerian_Fintech[[#This Row],[TransactionDate]], "MMMM")</f>
        <v>December</v>
      </c>
      <c r="L6441" s="3" t="str">
        <f>TEXT(NIgerian_Fintech[[#This Row],[TransactionDate]], "MM")</f>
        <v>12</v>
      </c>
      <c r="M6441" s="3" t="str">
        <f>TEXT(NIgerian_Fintech[[#This Row],[TransactionDate]], "tttt")</f>
        <v>Sunday</v>
      </c>
      <c r="N6441" s="2" t="s">
        <v>16</v>
      </c>
    </row>
    <row r="6442" spans="1:14" ht="14.5" x14ac:dyDescent="0.35">
      <c r="A6442" s="2" t="s">
        <v>12914</v>
      </c>
      <c r="B6442" s="2" t="s">
        <v>12915</v>
      </c>
      <c r="C6442" s="2">
        <v>45</v>
      </c>
      <c r="D6442" s="2" t="s">
        <v>39</v>
      </c>
      <c r="E6442" s="2" t="s">
        <v>13</v>
      </c>
      <c r="F6442" s="2" t="s">
        <v>49</v>
      </c>
      <c r="G6442" s="2" t="s">
        <v>20</v>
      </c>
      <c r="H6442" s="7">
        <v>29561.57</v>
      </c>
      <c r="I6442" s="3">
        <v>45572</v>
      </c>
      <c r="J6442" s="3" t="str">
        <f>TEXT(NIgerian_Fintech[[#This Row],[TransactionDate]], "JJJJ")</f>
        <v>2024</v>
      </c>
      <c r="K6442" s="3" t="str">
        <f>TEXT(NIgerian_Fintech[[#This Row],[TransactionDate]], "MMMM")</f>
        <v>October</v>
      </c>
      <c r="L6442" s="3" t="str">
        <f>TEXT(NIgerian_Fintech[[#This Row],[TransactionDate]], "MM")</f>
        <v>10</v>
      </c>
      <c r="M6442" s="3" t="str">
        <f>TEXT(NIgerian_Fintech[[#This Row],[TransactionDate]], "tttt")</f>
        <v>Monday</v>
      </c>
      <c r="N6442" s="2" t="s">
        <v>16</v>
      </c>
    </row>
    <row r="6443" spans="1:14" ht="14.5" x14ac:dyDescent="0.35">
      <c r="A6443" s="2" t="s">
        <v>12916</v>
      </c>
      <c r="B6443" s="2" t="s">
        <v>12917</v>
      </c>
      <c r="C6443" s="2">
        <v>44</v>
      </c>
      <c r="D6443" s="2" t="s">
        <v>12</v>
      </c>
      <c r="E6443" s="2" t="s">
        <v>24</v>
      </c>
      <c r="F6443" s="2" t="s">
        <v>55</v>
      </c>
      <c r="G6443" s="2" t="s">
        <v>15</v>
      </c>
      <c r="H6443" s="7">
        <v>8467.58</v>
      </c>
      <c r="I6443" s="3">
        <v>45192</v>
      </c>
      <c r="J6443" s="3" t="str">
        <f>TEXT(NIgerian_Fintech[[#This Row],[TransactionDate]], "JJJJ")</f>
        <v>2023</v>
      </c>
      <c r="K6443" s="3" t="str">
        <f>TEXT(NIgerian_Fintech[[#This Row],[TransactionDate]], "MMMM")</f>
        <v>September</v>
      </c>
      <c r="L6443" s="3" t="str">
        <f>TEXT(NIgerian_Fintech[[#This Row],[TransactionDate]], "MM")</f>
        <v>09</v>
      </c>
      <c r="M6443" s="3" t="str">
        <f>TEXT(NIgerian_Fintech[[#This Row],[TransactionDate]], "tttt")</f>
        <v>Saturday</v>
      </c>
      <c r="N6443" s="2" t="s">
        <v>16</v>
      </c>
    </row>
    <row r="6444" spans="1:14" ht="14.5" x14ac:dyDescent="0.35">
      <c r="A6444" s="2" t="s">
        <v>12918</v>
      </c>
      <c r="B6444" s="2" t="s">
        <v>12919</v>
      </c>
      <c r="C6444" s="2">
        <v>49</v>
      </c>
      <c r="D6444" s="2" t="s">
        <v>12</v>
      </c>
      <c r="E6444" s="2" t="s">
        <v>24</v>
      </c>
      <c r="F6444" s="2" t="s">
        <v>49</v>
      </c>
      <c r="G6444" s="2" t="s">
        <v>15</v>
      </c>
      <c r="H6444" s="7">
        <v>6495.52</v>
      </c>
      <c r="I6444" s="3">
        <v>45010</v>
      </c>
      <c r="J6444" s="3" t="str">
        <f>TEXT(NIgerian_Fintech[[#This Row],[TransactionDate]], "JJJJ")</f>
        <v>2023</v>
      </c>
      <c r="K6444" s="3" t="str">
        <f>TEXT(NIgerian_Fintech[[#This Row],[TransactionDate]], "MMMM")</f>
        <v>March</v>
      </c>
      <c r="L6444" s="3" t="str">
        <f>TEXT(NIgerian_Fintech[[#This Row],[TransactionDate]], "MM")</f>
        <v>03</v>
      </c>
      <c r="M6444" s="3" t="str">
        <f>TEXT(NIgerian_Fintech[[#This Row],[TransactionDate]], "tttt")</f>
        <v>Saturday</v>
      </c>
      <c r="N6444" s="2" t="s">
        <v>16</v>
      </c>
    </row>
    <row r="6445" spans="1:14" ht="14.5" x14ac:dyDescent="0.35">
      <c r="A6445" s="2" t="s">
        <v>12920</v>
      </c>
      <c r="B6445" s="2" t="s">
        <v>12921</v>
      </c>
      <c r="C6445" s="2">
        <v>64</v>
      </c>
      <c r="D6445" s="2" t="s">
        <v>39</v>
      </c>
      <c r="E6445" s="2" t="s">
        <v>29</v>
      </c>
      <c r="F6445" s="2" t="s">
        <v>14</v>
      </c>
      <c r="G6445" s="2" t="s">
        <v>30</v>
      </c>
      <c r="H6445" s="7">
        <v>19599.7</v>
      </c>
      <c r="I6445" s="3">
        <v>45138</v>
      </c>
      <c r="J6445" s="3" t="str">
        <f>TEXT(NIgerian_Fintech[[#This Row],[TransactionDate]], "JJJJ")</f>
        <v>2023</v>
      </c>
      <c r="K6445" s="3" t="str">
        <f>TEXT(NIgerian_Fintech[[#This Row],[TransactionDate]], "MMMM")</f>
        <v>July</v>
      </c>
      <c r="L6445" s="3" t="str">
        <f>TEXT(NIgerian_Fintech[[#This Row],[TransactionDate]], "MM")</f>
        <v>07</v>
      </c>
      <c r="M6445" s="3" t="str">
        <f>TEXT(NIgerian_Fintech[[#This Row],[TransactionDate]], "tttt")</f>
        <v>Monday</v>
      </c>
      <c r="N6445" s="2" t="s">
        <v>21</v>
      </c>
    </row>
    <row r="6446" spans="1:14" ht="14.5" x14ac:dyDescent="0.35">
      <c r="A6446" s="2" t="s">
        <v>12922</v>
      </c>
      <c r="B6446" s="2" t="s">
        <v>12923</v>
      </c>
      <c r="C6446" s="2">
        <v>26</v>
      </c>
      <c r="D6446" s="2" t="s">
        <v>12</v>
      </c>
      <c r="E6446" s="2" t="s">
        <v>24</v>
      </c>
      <c r="F6446" s="2" t="s">
        <v>35</v>
      </c>
      <c r="G6446" s="2" t="s">
        <v>30</v>
      </c>
      <c r="H6446" s="7">
        <v>27605.09</v>
      </c>
      <c r="I6446" s="3">
        <v>45144</v>
      </c>
      <c r="J6446" s="3" t="str">
        <f>TEXT(NIgerian_Fintech[[#This Row],[TransactionDate]], "JJJJ")</f>
        <v>2023</v>
      </c>
      <c r="K6446" s="3" t="str">
        <f>TEXT(NIgerian_Fintech[[#This Row],[TransactionDate]], "MMMM")</f>
        <v>August</v>
      </c>
      <c r="L6446" s="3" t="str">
        <f>TEXT(NIgerian_Fintech[[#This Row],[TransactionDate]], "MM")</f>
        <v>08</v>
      </c>
      <c r="M6446" s="3" t="str">
        <f>TEXT(NIgerian_Fintech[[#This Row],[TransactionDate]], "tttt")</f>
        <v>Sunday</v>
      </c>
      <c r="N6446" s="2" t="s">
        <v>21</v>
      </c>
    </row>
    <row r="6447" spans="1:14" ht="14.5" x14ac:dyDescent="0.35">
      <c r="A6447" s="2" t="s">
        <v>12924</v>
      </c>
      <c r="B6447" s="2" t="s">
        <v>12925</v>
      </c>
      <c r="C6447" s="2">
        <v>57</v>
      </c>
      <c r="D6447" s="2" t="s">
        <v>39</v>
      </c>
      <c r="E6447" s="2" t="s">
        <v>74</v>
      </c>
      <c r="F6447" s="2" t="s">
        <v>49</v>
      </c>
      <c r="G6447" s="2" t="s">
        <v>15</v>
      </c>
      <c r="H6447" s="7">
        <v>2488.7399999999998</v>
      </c>
      <c r="I6447" s="3">
        <v>45077</v>
      </c>
      <c r="J6447" s="3" t="str">
        <f>TEXT(NIgerian_Fintech[[#This Row],[TransactionDate]], "JJJJ")</f>
        <v>2023</v>
      </c>
      <c r="K6447" s="3" t="str">
        <f>TEXT(NIgerian_Fintech[[#This Row],[TransactionDate]], "MMMM")</f>
        <v>May</v>
      </c>
      <c r="L6447" s="3" t="str">
        <f>TEXT(NIgerian_Fintech[[#This Row],[TransactionDate]], "MM")</f>
        <v>05</v>
      </c>
      <c r="M6447" s="3" t="str">
        <f>TEXT(NIgerian_Fintech[[#This Row],[TransactionDate]], "tttt")</f>
        <v>Wednesday</v>
      </c>
      <c r="N6447" s="2" t="s">
        <v>21</v>
      </c>
    </row>
    <row r="6448" spans="1:14" ht="14.5" x14ac:dyDescent="0.35">
      <c r="A6448" s="2" t="s">
        <v>12926</v>
      </c>
      <c r="B6448" s="2" t="s">
        <v>12927</v>
      </c>
      <c r="C6448" s="2">
        <v>49</v>
      </c>
      <c r="D6448" s="2" t="s">
        <v>12</v>
      </c>
      <c r="E6448" s="2" t="s">
        <v>74</v>
      </c>
      <c r="F6448" s="2" t="s">
        <v>19</v>
      </c>
      <c r="G6448" s="2" t="s">
        <v>36</v>
      </c>
      <c r="H6448" s="7">
        <v>16614.919999999998</v>
      </c>
      <c r="I6448" s="3">
        <v>45612</v>
      </c>
      <c r="J6448" s="3" t="str">
        <f>TEXT(NIgerian_Fintech[[#This Row],[TransactionDate]], "JJJJ")</f>
        <v>2024</v>
      </c>
      <c r="K6448" s="3" t="str">
        <f>TEXT(NIgerian_Fintech[[#This Row],[TransactionDate]], "MMMM")</f>
        <v>November</v>
      </c>
      <c r="L6448" s="3" t="str">
        <f>TEXT(NIgerian_Fintech[[#This Row],[TransactionDate]], "MM")</f>
        <v>11</v>
      </c>
      <c r="M6448" s="3" t="str">
        <f>TEXT(NIgerian_Fintech[[#This Row],[TransactionDate]], "tttt")</f>
        <v>Saturday</v>
      </c>
      <c r="N6448" s="2" t="s">
        <v>16</v>
      </c>
    </row>
    <row r="6449" spans="1:14" ht="14.5" x14ac:dyDescent="0.35">
      <c r="A6449" s="2" t="s">
        <v>12928</v>
      </c>
      <c r="B6449" s="2" t="s">
        <v>12929</v>
      </c>
      <c r="C6449" s="2">
        <v>37</v>
      </c>
      <c r="D6449" s="2" t="s">
        <v>39</v>
      </c>
      <c r="E6449" s="2" t="s">
        <v>64</v>
      </c>
      <c r="F6449" s="2" t="s">
        <v>49</v>
      </c>
      <c r="G6449" s="2" t="s">
        <v>36</v>
      </c>
      <c r="H6449" s="7">
        <v>17783.3</v>
      </c>
      <c r="I6449" s="3">
        <v>45066</v>
      </c>
      <c r="J6449" s="3" t="str">
        <f>TEXT(NIgerian_Fintech[[#This Row],[TransactionDate]], "JJJJ")</f>
        <v>2023</v>
      </c>
      <c r="K6449" s="3" t="str">
        <f>TEXT(NIgerian_Fintech[[#This Row],[TransactionDate]], "MMMM")</f>
        <v>May</v>
      </c>
      <c r="L6449" s="3" t="str">
        <f>TEXT(NIgerian_Fintech[[#This Row],[TransactionDate]], "MM")</f>
        <v>05</v>
      </c>
      <c r="M6449" s="3" t="str">
        <f>TEXT(NIgerian_Fintech[[#This Row],[TransactionDate]], "tttt")</f>
        <v>Saturday</v>
      </c>
      <c r="N6449" s="2" t="s">
        <v>16</v>
      </c>
    </row>
    <row r="6450" spans="1:14" ht="14.5" x14ac:dyDescent="0.35">
      <c r="A6450" s="2" t="s">
        <v>12930</v>
      </c>
      <c r="B6450" s="2" t="s">
        <v>12931</v>
      </c>
      <c r="C6450" s="2">
        <v>45</v>
      </c>
      <c r="D6450" s="2" t="s">
        <v>39</v>
      </c>
      <c r="E6450" s="2" t="s">
        <v>42</v>
      </c>
      <c r="F6450" s="2" t="s">
        <v>25</v>
      </c>
      <c r="G6450" s="2" t="s">
        <v>15</v>
      </c>
      <c r="H6450" s="7">
        <v>559.39</v>
      </c>
      <c r="I6450" s="3">
        <v>44981</v>
      </c>
      <c r="J6450" s="3" t="str">
        <f>TEXT(NIgerian_Fintech[[#This Row],[TransactionDate]], "JJJJ")</f>
        <v>2023</v>
      </c>
      <c r="K6450" s="3" t="str">
        <f>TEXT(NIgerian_Fintech[[#This Row],[TransactionDate]], "MMMM")</f>
        <v>February</v>
      </c>
      <c r="L6450" s="3" t="str">
        <f>TEXT(NIgerian_Fintech[[#This Row],[TransactionDate]], "MM")</f>
        <v>02</v>
      </c>
      <c r="M6450" s="3" t="str">
        <f>TEXT(NIgerian_Fintech[[#This Row],[TransactionDate]], "tttt")</f>
        <v>Friday</v>
      </c>
      <c r="N6450" s="2" t="s">
        <v>16</v>
      </c>
    </row>
    <row r="6451" spans="1:14" ht="14.5" x14ac:dyDescent="0.35">
      <c r="A6451" s="2" t="s">
        <v>12932</v>
      </c>
      <c r="B6451" s="2" t="s">
        <v>12933</v>
      </c>
      <c r="C6451" s="2">
        <v>50</v>
      </c>
      <c r="D6451" s="2" t="s">
        <v>39</v>
      </c>
      <c r="E6451" s="2" t="s">
        <v>64</v>
      </c>
      <c r="F6451" s="2" t="s">
        <v>25</v>
      </c>
      <c r="G6451" s="2" t="s">
        <v>36</v>
      </c>
      <c r="H6451" s="7">
        <v>12446.01</v>
      </c>
      <c r="I6451" s="3">
        <v>45067</v>
      </c>
      <c r="J6451" s="3" t="str">
        <f>TEXT(NIgerian_Fintech[[#This Row],[TransactionDate]], "JJJJ")</f>
        <v>2023</v>
      </c>
      <c r="K6451" s="3" t="str">
        <f>TEXT(NIgerian_Fintech[[#This Row],[TransactionDate]], "MMMM")</f>
        <v>May</v>
      </c>
      <c r="L6451" s="3" t="str">
        <f>TEXT(NIgerian_Fintech[[#This Row],[TransactionDate]], "MM")</f>
        <v>05</v>
      </c>
      <c r="M6451" s="3" t="str">
        <f>TEXT(NIgerian_Fintech[[#This Row],[TransactionDate]], "tttt")</f>
        <v>Sunday</v>
      </c>
      <c r="N6451" s="2" t="s">
        <v>16</v>
      </c>
    </row>
    <row r="6452" spans="1:14" ht="14.5" x14ac:dyDescent="0.35">
      <c r="A6452" s="2" t="s">
        <v>12934</v>
      </c>
      <c r="B6452" s="2" t="s">
        <v>12935</v>
      </c>
      <c r="C6452" s="2">
        <v>21</v>
      </c>
      <c r="D6452" s="2" t="s">
        <v>12</v>
      </c>
      <c r="E6452" s="2" t="s">
        <v>93</v>
      </c>
      <c r="F6452" s="2" t="s">
        <v>14</v>
      </c>
      <c r="G6452" s="2" t="s">
        <v>15</v>
      </c>
      <c r="H6452" s="7">
        <v>650.38</v>
      </c>
      <c r="I6452" s="3">
        <v>45000</v>
      </c>
      <c r="J6452" s="3" t="str">
        <f>TEXT(NIgerian_Fintech[[#This Row],[TransactionDate]], "JJJJ")</f>
        <v>2023</v>
      </c>
      <c r="K6452" s="3" t="str">
        <f>TEXT(NIgerian_Fintech[[#This Row],[TransactionDate]], "MMMM")</f>
        <v>March</v>
      </c>
      <c r="L6452" s="3" t="str">
        <f>TEXT(NIgerian_Fintech[[#This Row],[TransactionDate]], "MM")</f>
        <v>03</v>
      </c>
      <c r="M6452" s="3" t="str">
        <f>TEXT(NIgerian_Fintech[[#This Row],[TransactionDate]], "tttt")</f>
        <v>Wednesday</v>
      </c>
      <c r="N6452" s="2" t="s">
        <v>21</v>
      </c>
    </row>
    <row r="6453" spans="1:14" ht="14.5" x14ac:dyDescent="0.35">
      <c r="A6453" s="2" t="s">
        <v>12936</v>
      </c>
      <c r="B6453" s="2" t="s">
        <v>12937</v>
      </c>
      <c r="C6453" s="2">
        <v>63</v>
      </c>
      <c r="D6453" s="2" t="s">
        <v>39</v>
      </c>
      <c r="E6453" s="2" t="s">
        <v>24</v>
      </c>
      <c r="F6453" s="2" t="s">
        <v>14</v>
      </c>
      <c r="G6453" s="2" t="s">
        <v>30</v>
      </c>
      <c r="H6453" s="7">
        <v>9030.6200000000008</v>
      </c>
      <c r="I6453" s="3">
        <v>45061</v>
      </c>
      <c r="J6453" s="3" t="str">
        <f>TEXT(NIgerian_Fintech[[#This Row],[TransactionDate]], "JJJJ")</f>
        <v>2023</v>
      </c>
      <c r="K6453" s="3" t="str">
        <f>TEXT(NIgerian_Fintech[[#This Row],[TransactionDate]], "MMMM")</f>
        <v>May</v>
      </c>
      <c r="L6453" s="3" t="str">
        <f>TEXT(NIgerian_Fintech[[#This Row],[TransactionDate]], "MM")</f>
        <v>05</v>
      </c>
      <c r="M6453" s="3" t="str">
        <f>TEXT(NIgerian_Fintech[[#This Row],[TransactionDate]], "tttt")</f>
        <v>Monday</v>
      </c>
      <c r="N6453" s="2" t="s">
        <v>21</v>
      </c>
    </row>
    <row r="6454" spans="1:14" ht="14.5" x14ac:dyDescent="0.35">
      <c r="A6454" s="2" t="s">
        <v>12938</v>
      </c>
      <c r="B6454" s="2" t="s">
        <v>12939</v>
      </c>
      <c r="C6454" s="2">
        <v>51</v>
      </c>
      <c r="D6454" s="2" t="s">
        <v>12</v>
      </c>
      <c r="E6454" s="2" t="s">
        <v>52</v>
      </c>
      <c r="F6454" s="2" t="s">
        <v>14</v>
      </c>
      <c r="G6454" s="2" t="s">
        <v>30</v>
      </c>
      <c r="H6454" s="7">
        <v>11063.52</v>
      </c>
      <c r="I6454" s="3">
        <v>45568</v>
      </c>
      <c r="J6454" s="3" t="str">
        <f>TEXT(NIgerian_Fintech[[#This Row],[TransactionDate]], "JJJJ")</f>
        <v>2024</v>
      </c>
      <c r="K6454" s="3" t="str">
        <f>TEXT(NIgerian_Fintech[[#This Row],[TransactionDate]], "MMMM")</f>
        <v>October</v>
      </c>
      <c r="L6454" s="3" t="str">
        <f>TEXT(NIgerian_Fintech[[#This Row],[TransactionDate]], "MM")</f>
        <v>10</v>
      </c>
      <c r="M6454" s="3" t="str">
        <f>TEXT(NIgerian_Fintech[[#This Row],[TransactionDate]], "tttt")</f>
        <v>Thursday</v>
      </c>
      <c r="N6454" s="2" t="s">
        <v>16</v>
      </c>
    </row>
    <row r="6455" spans="1:14" ht="14.5" x14ac:dyDescent="0.35">
      <c r="A6455" s="2" t="s">
        <v>12940</v>
      </c>
      <c r="B6455" s="2" t="s">
        <v>12941</v>
      </c>
      <c r="C6455" s="2">
        <v>20</v>
      </c>
      <c r="D6455" s="2" t="s">
        <v>12</v>
      </c>
      <c r="E6455" s="2" t="s">
        <v>42</v>
      </c>
      <c r="F6455" s="2" t="s">
        <v>19</v>
      </c>
      <c r="G6455" s="2" t="s">
        <v>30</v>
      </c>
      <c r="H6455" s="7">
        <v>4573.78</v>
      </c>
      <c r="I6455" s="3">
        <v>44952</v>
      </c>
      <c r="J6455" s="3" t="str">
        <f>TEXT(NIgerian_Fintech[[#This Row],[TransactionDate]], "JJJJ")</f>
        <v>2023</v>
      </c>
      <c r="K6455" s="3" t="str">
        <f>TEXT(NIgerian_Fintech[[#This Row],[TransactionDate]], "MMMM")</f>
        <v>January</v>
      </c>
      <c r="L6455" s="3" t="str">
        <f>TEXT(NIgerian_Fintech[[#This Row],[TransactionDate]], "MM")</f>
        <v>01</v>
      </c>
      <c r="M6455" s="3" t="str">
        <f>TEXT(NIgerian_Fintech[[#This Row],[TransactionDate]], "tttt")</f>
        <v>Thursday</v>
      </c>
      <c r="N6455" s="2" t="s">
        <v>16</v>
      </c>
    </row>
    <row r="6456" spans="1:14" ht="14.5" x14ac:dyDescent="0.35">
      <c r="A6456" s="2" t="s">
        <v>12942</v>
      </c>
      <c r="B6456" s="2" t="s">
        <v>12943</v>
      </c>
      <c r="C6456" s="2">
        <v>43</v>
      </c>
      <c r="D6456" s="2" t="s">
        <v>12</v>
      </c>
      <c r="E6456" s="2" t="s">
        <v>52</v>
      </c>
      <c r="F6456" s="2" t="s">
        <v>35</v>
      </c>
      <c r="G6456" s="2" t="s">
        <v>20</v>
      </c>
      <c r="H6456" s="7">
        <v>21268.48</v>
      </c>
      <c r="I6456" s="3">
        <v>45414</v>
      </c>
      <c r="J6456" s="3" t="str">
        <f>TEXT(NIgerian_Fintech[[#This Row],[TransactionDate]], "JJJJ")</f>
        <v>2024</v>
      </c>
      <c r="K6456" s="3" t="str">
        <f>TEXT(NIgerian_Fintech[[#This Row],[TransactionDate]], "MMMM")</f>
        <v>May</v>
      </c>
      <c r="L6456" s="3" t="str">
        <f>TEXT(NIgerian_Fintech[[#This Row],[TransactionDate]], "MM")</f>
        <v>05</v>
      </c>
      <c r="M6456" s="3" t="str">
        <f>TEXT(NIgerian_Fintech[[#This Row],[TransactionDate]], "tttt")</f>
        <v>Thursday</v>
      </c>
      <c r="N6456" s="2" t="s">
        <v>16</v>
      </c>
    </row>
    <row r="6457" spans="1:14" ht="14.5" x14ac:dyDescent="0.35">
      <c r="A6457" s="2" t="s">
        <v>12944</v>
      </c>
      <c r="B6457" s="2" t="s">
        <v>12945</v>
      </c>
      <c r="C6457" s="2">
        <v>25</v>
      </c>
      <c r="D6457" s="2" t="s">
        <v>12</v>
      </c>
      <c r="E6457" s="2" t="s">
        <v>24</v>
      </c>
      <c r="F6457" s="2" t="s">
        <v>19</v>
      </c>
      <c r="G6457" s="2" t="s">
        <v>30</v>
      </c>
      <c r="H6457" s="7">
        <v>16120</v>
      </c>
      <c r="I6457" s="3">
        <v>45361</v>
      </c>
      <c r="J6457" s="3" t="str">
        <f>TEXT(NIgerian_Fintech[[#This Row],[TransactionDate]], "JJJJ")</f>
        <v>2024</v>
      </c>
      <c r="K6457" s="3" t="str">
        <f>TEXT(NIgerian_Fintech[[#This Row],[TransactionDate]], "MMMM")</f>
        <v>March</v>
      </c>
      <c r="L6457" s="3" t="str">
        <f>TEXT(NIgerian_Fintech[[#This Row],[TransactionDate]], "MM")</f>
        <v>03</v>
      </c>
      <c r="M6457" s="3" t="str">
        <f>TEXT(NIgerian_Fintech[[#This Row],[TransactionDate]], "tttt")</f>
        <v>Sunday</v>
      </c>
      <c r="N6457" s="2" t="s">
        <v>16</v>
      </c>
    </row>
    <row r="6458" spans="1:14" ht="14.5" x14ac:dyDescent="0.35">
      <c r="A6458" s="2" t="s">
        <v>12946</v>
      </c>
      <c r="B6458" s="2" t="s">
        <v>12947</v>
      </c>
      <c r="C6458" s="2">
        <v>23</v>
      </c>
      <c r="D6458" s="2" t="s">
        <v>12</v>
      </c>
      <c r="E6458" s="2" t="s">
        <v>13</v>
      </c>
      <c r="F6458" s="2" t="s">
        <v>49</v>
      </c>
      <c r="G6458" s="2" t="s">
        <v>30</v>
      </c>
      <c r="H6458" s="7">
        <v>26031.46</v>
      </c>
      <c r="I6458" s="3">
        <v>45507</v>
      </c>
      <c r="J6458" s="3" t="str">
        <f>TEXT(NIgerian_Fintech[[#This Row],[TransactionDate]], "JJJJ")</f>
        <v>2024</v>
      </c>
      <c r="K6458" s="3" t="str">
        <f>TEXT(NIgerian_Fintech[[#This Row],[TransactionDate]], "MMMM")</f>
        <v>August</v>
      </c>
      <c r="L6458" s="3" t="str">
        <f>TEXT(NIgerian_Fintech[[#This Row],[TransactionDate]], "MM")</f>
        <v>08</v>
      </c>
      <c r="M6458" s="3" t="str">
        <f>TEXT(NIgerian_Fintech[[#This Row],[TransactionDate]], "tttt")</f>
        <v>Saturday</v>
      </c>
      <c r="N6458" s="2" t="s">
        <v>16</v>
      </c>
    </row>
    <row r="6459" spans="1:14" ht="14.5" x14ac:dyDescent="0.35">
      <c r="A6459" s="2" t="s">
        <v>12948</v>
      </c>
      <c r="B6459" s="2" t="s">
        <v>12949</v>
      </c>
      <c r="C6459" s="2">
        <v>33</v>
      </c>
      <c r="D6459" s="2" t="s">
        <v>39</v>
      </c>
      <c r="E6459" s="2" t="s">
        <v>93</v>
      </c>
      <c r="F6459" s="2" t="s">
        <v>55</v>
      </c>
      <c r="G6459" s="2" t="s">
        <v>15</v>
      </c>
      <c r="H6459" s="7">
        <v>3781.75</v>
      </c>
      <c r="I6459" s="3">
        <v>44988</v>
      </c>
      <c r="J6459" s="3" t="str">
        <f>TEXT(NIgerian_Fintech[[#This Row],[TransactionDate]], "JJJJ")</f>
        <v>2023</v>
      </c>
      <c r="K6459" s="3" t="str">
        <f>TEXT(NIgerian_Fintech[[#This Row],[TransactionDate]], "MMMM")</f>
        <v>March</v>
      </c>
      <c r="L6459" s="3" t="str">
        <f>TEXT(NIgerian_Fintech[[#This Row],[TransactionDate]], "MM")</f>
        <v>03</v>
      </c>
      <c r="M6459" s="3" t="str">
        <f>TEXT(NIgerian_Fintech[[#This Row],[TransactionDate]], "tttt")</f>
        <v>Friday</v>
      </c>
      <c r="N6459" s="2" t="s">
        <v>69</v>
      </c>
    </row>
    <row r="6460" spans="1:14" ht="14.5" x14ac:dyDescent="0.35">
      <c r="A6460" s="2" t="s">
        <v>12950</v>
      </c>
      <c r="B6460" s="2" t="s">
        <v>12951</v>
      </c>
      <c r="C6460" s="2">
        <v>41</v>
      </c>
      <c r="D6460" s="2" t="s">
        <v>12</v>
      </c>
      <c r="E6460" s="2" t="s">
        <v>42</v>
      </c>
      <c r="F6460" s="2" t="s">
        <v>35</v>
      </c>
      <c r="G6460" s="2" t="s">
        <v>36</v>
      </c>
      <c r="H6460" s="7">
        <v>217.63</v>
      </c>
      <c r="I6460" s="3">
        <v>45126</v>
      </c>
      <c r="J6460" s="3" t="str">
        <f>TEXT(NIgerian_Fintech[[#This Row],[TransactionDate]], "JJJJ")</f>
        <v>2023</v>
      </c>
      <c r="K6460" s="3" t="str">
        <f>TEXT(NIgerian_Fintech[[#This Row],[TransactionDate]], "MMMM")</f>
        <v>July</v>
      </c>
      <c r="L6460" s="3" t="str">
        <f>TEXT(NIgerian_Fintech[[#This Row],[TransactionDate]], "MM")</f>
        <v>07</v>
      </c>
      <c r="M6460" s="3" t="str">
        <f>TEXT(NIgerian_Fintech[[#This Row],[TransactionDate]], "tttt")</f>
        <v>Wednesday</v>
      </c>
      <c r="N6460" s="2" t="s">
        <v>21</v>
      </c>
    </row>
    <row r="6461" spans="1:14" ht="14.5" x14ac:dyDescent="0.35">
      <c r="A6461" s="2" t="s">
        <v>12952</v>
      </c>
      <c r="B6461" s="2" t="s">
        <v>12953</v>
      </c>
      <c r="C6461" s="2">
        <v>56</v>
      </c>
      <c r="D6461" s="2" t="s">
        <v>39</v>
      </c>
      <c r="E6461" s="2" t="s">
        <v>64</v>
      </c>
      <c r="F6461" s="2" t="s">
        <v>25</v>
      </c>
      <c r="G6461" s="2" t="s">
        <v>36</v>
      </c>
      <c r="H6461" s="7">
        <v>16684.52</v>
      </c>
      <c r="I6461" s="3">
        <v>45416</v>
      </c>
      <c r="J6461" s="3" t="str">
        <f>TEXT(NIgerian_Fintech[[#This Row],[TransactionDate]], "JJJJ")</f>
        <v>2024</v>
      </c>
      <c r="K6461" s="3" t="str">
        <f>TEXT(NIgerian_Fintech[[#This Row],[TransactionDate]], "MMMM")</f>
        <v>May</v>
      </c>
      <c r="L6461" s="3" t="str">
        <f>TEXT(NIgerian_Fintech[[#This Row],[TransactionDate]], "MM")</f>
        <v>05</v>
      </c>
      <c r="M6461" s="3" t="str">
        <f>TEXT(NIgerian_Fintech[[#This Row],[TransactionDate]], "tttt")</f>
        <v>Saturday</v>
      </c>
      <c r="N6461" s="2" t="s">
        <v>16</v>
      </c>
    </row>
    <row r="6462" spans="1:14" ht="14.5" x14ac:dyDescent="0.35">
      <c r="A6462" s="2" t="s">
        <v>12954</v>
      </c>
      <c r="B6462" s="2" t="s">
        <v>12955</v>
      </c>
      <c r="C6462" s="2">
        <v>47</v>
      </c>
      <c r="D6462" s="2" t="s">
        <v>39</v>
      </c>
      <c r="E6462" s="2" t="s">
        <v>64</v>
      </c>
      <c r="F6462" s="2" t="s">
        <v>25</v>
      </c>
      <c r="G6462" s="2" t="s">
        <v>30</v>
      </c>
      <c r="H6462" s="7">
        <v>2522.86</v>
      </c>
      <c r="I6462" s="3">
        <v>45419</v>
      </c>
      <c r="J6462" s="3" t="str">
        <f>TEXT(NIgerian_Fintech[[#This Row],[TransactionDate]], "JJJJ")</f>
        <v>2024</v>
      </c>
      <c r="K6462" s="3" t="str">
        <f>TEXT(NIgerian_Fintech[[#This Row],[TransactionDate]], "MMMM")</f>
        <v>May</v>
      </c>
      <c r="L6462" s="3" t="str">
        <f>TEXT(NIgerian_Fintech[[#This Row],[TransactionDate]], "MM")</f>
        <v>05</v>
      </c>
      <c r="M6462" s="3" t="str">
        <f>TEXT(NIgerian_Fintech[[#This Row],[TransactionDate]], "tttt")</f>
        <v>Tuesday</v>
      </c>
      <c r="N6462" s="2" t="s">
        <v>16</v>
      </c>
    </row>
    <row r="6463" spans="1:14" ht="14.5" x14ac:dyDescent="0.35">
      <c r="A6463" s="2" t="s">
        <v>12956</v>
      </c>
      <c r="B6463" s="2" t="s">
        <v>12957</v>
      </c>
      <c r="C6463" s="2">
        <v>62</v>
      </c>
      <c r="D6463" s="2" t="s">
        <v>12</v>
      </c>
      <c r="E6463" s="2" t="s">
        <v>42</v>
      </c>
      <c r="F6463" s="2" t="s">
        <v>25</v>
      </c>
      <c r="G6463" s="2" t="s">
        <v>30</v>
      </c>
      <c r="H6463" s="7">
        <v>6295.27</v>
      </c>
      <c r="I6463" s="3">
        <v>45605</v>
      </c>
      <c r="J6463" s="3" t="str">
        <f>TEXT(NIgerian_Fintech[[#This Row],[TransactionDate]], "JJJJ")</f>
        <v>2024</v>
      </c>
      <c r="K6463" s="3" t="str">
        <f>TEXT(NIgerian_Fintech[[#This Row],[TransactionDate]], "MMMM")</f>
        <v>November</v>
      </c>
      <c r="L6463" s="3" t="str">
        <f>TEXT(NIgerian_Fintech[[#This Row],[TransactionDate]], "MM")</f>
        <v>11</v>
      </c>
      <c r="M6463" s="3" t="str">
        <f>TEXT(NIgerian_Fintech[[#This Row],[TransactionDate]], "tttt")</f>
        <v>Saturday</v>
      </c>
      <c r="N6463" s="2" t="s">
        <v>16</v>
      </c>
    </row>
    <row r="6464" spans="1:14" ht="14.5" x14ac:dyDescent="0.35">
      <c r="A6464" s="2" t="s">
        <v>12958</v>
      </c>
      <c r="B6464" s="2" t="s">
        <v>12959</v>
      </c>
      <c r="C6464" s="2">
        <v>30</v>
      </c>
      <c r="D6464" s="2" t="s">
        <v>39</v>
      </c>
      <c r="E6464" s="2" t="s">
        <v>29</v>
      </c>
      <c r="F6464" s="2" t="s">
        <v>49</v>
      </c>
      <c r="G6464" s="2" t="s">
        <v>30</v>
      </c>
      <c r="H6464" s="7">
        <v>17000.259999999998</v>
      </c>
      <c r="I6464" s="3">
        <v>45394</v>
      </c>
      <c r="J6464" s="3" t="str">
        <f>TEXT(NIgerian_Fintech[[#This Row],[TransactionDate]], "JJJJ")</f>
        <v>2024</v>
      </c>
      <c r="K6464" s="3" t="str">
        <f>TEXT(NIgerian_Fintech[[#This Row],[TransactionDate]], "MMMM")</f>
        <v>April</v>
      </c>
      <c r="L6464" s="3" t="str">
        <f>TEXT(NIgerian_Fintech[[#This Row],[TransactionDate]], "MM")</f>
        <v>04</v>
      </c>
      <c r="M6464" s="3" t="str">
        <f>TEXT(NIgerian_Fintech[[#This Row],[TransactionDate]], "tttt")</f>
        <v>Friday</v>
      </c>
      <c r="N6464" s="2" t="s">
        <v>16</v>
      </c>
    </row>
    <row r="6465" spans="1:14" ht="14.5" x14ac:dyDescent="0.35">
      <c r="A6465" s="2" t="s">
        <v>12960</v>
      </c>
      <c r="B6465" s="2" t="s">
        <v>12961</v>
      </c>
      <c r="C6465" s="2">
        <v>22</v>
      </c>
      <c r="D6465" s="2" t="s">
        <v>39</v>
      </c>
      <c r="E6465" s="2" t="s">
        <v>64</v>
      </c>
      <c r="F6465" s="2" t="s">
        <v>49</v>
      </c>
      <c r="G6465" s="2" t="s">
        <v>15</v>
      </c>
      <c r="H6465" s="7">
        <v>2435.19</v>
      </c>
      <c r="I6465" s="3">
        <v>45042</v>
      </c>
      <c r="J6465" s="3" t="str">
        <f>TEXT(NIgerian_Fintech[[#This Row],[TransactionDate]], "JJJJ")</f>
        <v>2023</v>
      </c>
      <c r="K6465" s="3" t="str">
        <f>TEXT(NIgerian_Fintech[[#This Row],[TransactionDate]], "MMMM")</f>
        <v>April</v>
      </c>
      <c r="L6465" s="3" t="str">
        <f>TEXT(NIgerian_Fintech[[#This Row],[TransactionDate]], "MM")</f>
        <v>04</v>
      </c>
      <c r="M6465" s="3" t="str">
        <f>TEXT(NIgerian_Fintech[[#This Row],[TransactionDate]], "tttt")</f>
        <v>Wednesday</v>
      </c>
      <c r="N6465" s="2" t="s">
        <v>16</v>
      </c>
    </row>
    <row r="6466" spans="1:14" ht="14.5" x14ac:dyDescent="0.35">
      <c r="A6466" s="2" t="s">
        <v>12962</v>
      </c>
      <c r="B6466" s="2" t="s">
        <v>12963</v>
      </c>
      <c r="C6466" s="2">
        <v>42</v>
      </c>
      <c r="D6466" s="2" t="s">
        <v>12</v>
      </c>
      <c r="E6466" s="2" t="s">
        <v>24</v>
      </c>
      <c r="F6466" s="2" t="s">
        <v>14</v>
      </c>
      <c r="G6466" s="2" t="s">
        <v>15</v>
      </c>
      <c r="H6466" s="7">
        <v>3738.34</v>
      </c>
      <c r="I6466" s="3">
        <v>45297</v>
      </c>
      <c r="J6466" s="3" t="str">
        <f>TEXT(NIgerian_Fintech[[#This Row],[TransactionDate]], "JJJJ")</f>
        <v>2024</v>
      </c>
      <c r="K6466" s="3" t="str">
        <f>TEXT(NIgerian_Fintech[[#This Row],[TransactionDate]], "MMMM")</f>
        <v>January</v>
      </c>
      <c r="L6466" s="3" t="str">
        <f>TEXT(NIgerian_Fintech[[#This Row],[TransactionDate]], "MM")</f>
        <v>01</v>
      </c>
      <c r="M6466" s="3" t="str">
        <f>TEXT(NIgerian_Fintech[[#This Row],[TransactionDate]], "tttt")</f>
        <v>Saturday</v>
      </c>
      <c r="N6466" s="2" t="s">
        <v>16</v>
      </c>
    </row>
    <row r="6467" spans="1:14" ht="14.5" x14ac:dyDescent="0.35">
      <c r="A6467" s="2" t="s">
        <v>12964</v>
      </c>
      <c r="B6467" s="2" t="s">
        <v>12965</v>
      </c>
      <c r="C6467" s="2">
        <v>37</v>
      </c>
      <c r="D6467" s="2" t="s">
        <v>39</v>
      </c>
      <c r="E6467" s="2" t="s">
        <v>24</v>
      </c>
      <c r="F6467" s="2" t="s">
        <v>55</v>
      </c>
      <c r="G6467" s="2" t="s">
        <v>15</v>
      </c>
      <c r="H6467" s="7">
        <v>5781.77</v>
      </c>
      <c r="I6467" s="3">
        <v>45577</v>
      </c>
      <c r="J6467" s="3" t="str">
        <f>TEXT(NIgerian_Fintech[[#This Row],[TransactionDate]], "JJJJ")</f>
        <v>2024</v>
      </c>
      <c r="K6467" s="3" t="str">
        <f>TEXT(NIgerian_Fintech[[#This Row],[TransactionDate]], "MMMM")</f>
        <v>October</v>
      </c>
      <c r="L6467" s="3" t="str">
        <f>TEXT(NIgerian_Fintech[[#This Row],[TransactionDate]], "MM")</f>
        <v>10</v>
      </c>
      <c r="M6467" s="3" t="str">
        <f>TEXT(NIgerian_Fintech[[#This Row],[TransactionDate]], "tttt")</f>
        <v>Saturday</v>
      </c>
      <c r="N6467" s="2" t="s">
        <v>21</v>
      </c>
    </row>
    <row r="6468" spans="1:14" ht="14.5" x14ac:dyDescent="0.35">
      <c r="A6468" s="2" t="s">
        <v>12966</v>
      </c>
      <c r="B6468" s="2" t="s">
        <v>12967</v>
      </c>
      <c r="C6468" s="2">
        <v>35</v>
      </c>
      <c r="D6468" s="2" t="s">
        <v>12</v>
      </c>
      <c r="E6468" s="2" t="s">
        <v>29</v>
      </c>
      <c r="F6468" s="2" t="s">
        <v>14</v>
      </c>
      <c r="G6468" s="2" t="s">
        <v>36</v>
      </c>
      <c r="H6468" s="7">
        <v>3172.14</v>
      </c>
      <c r="I6468" s="3">
        <v>45158</v>
      </c>
      <c r="J6468" s="3" t="str">
        <f>TEXT(NIgerian_Fintech[[#This Row],[TransactionDate]], "JJJJ")</f>
        <v>2023</v>
      </c>
      <c r="K6468" s="3" t="str">
        <f>TEXT(NIgerian_Fintech[[#This Row],[TransactionDate]], "MMMM")</f>
        <v>August</v>
      </c>
      <c r="L6468" s="3" t="str">
        <f>TEXT(NIgerian_Fintech[[#This Row],[TransactionDate]], "MM")</f>
        <v>08</v>
      </c>
      <c r="M6468" s="3" t="str">
        <f>TEXT(NIgerian_Fintech[[#This Row],[TransactionDate]], "tttt")</f>
        <v>Sunday</v>
      </c>
      <c r="N6468" s="2" t="s">
        <v>16</v>
      </c>
    </row>
    <row r="6469" spans="1:14" ht="14.5" x14ac:dyDescent="0.35">
      <c r="A6469" s="2" t="s">
        <v>12968</v>
      </c>
      <c r="B6469" s="2" t="s">
        <v>12969</v>
      </c>
      <c r="C6469" s="2">
        <v>64</v>
      </c>
      <c r="D6469" s="2" t="s">
        <v>12</v>
      </c>
      <c r="E6469" s="2" t="s">
        <v>42</v>
      </c>
      <c r="F6469" s="2" t="s">
        <v>49</v>
      </c>
      <c r="G6469" s="2" t="s">
        <v>20</v>
      </c>
      <c r="H6469" s="7">
        <v>6186.36</v>
      </c>
      <c r="I6469" s="3">
        <v>45374</v>
      </c>
      <c r="J6469" s="3" t="str">
        <f>TEXT(NIgerian_Fintech[[#This Row],[TransactionDate]], "JJJJ")</f>
        <v>2024</v>
      </c>
      <c r="K6469" s="3" t="str">
        <f>TEXT(NIgerian_Fintech[[#This Row],[TransactionDate]], "MMMM")</f>
        <v>March</v>
      </c>
      <c r="L6469" s="3" t="str">
        <f>TEXT(NIgerian_Fintech[[#This Row],[TransactionDate]], "MM")</f>
        <v>03</v>
      </c>
      <c r="M6469" s="3" t="str">
        <f>TEXT(NIgerian_Fintech[[#This Row],[TransactionDate]], "tttt")</f>
        <v>Saturday</v>
      </c>
      <c r="N6469" s="2" t="s">
        <v>16</v>
      </c>
    </row>
    <row r="6470" spans="1:14" ht="14.5" x14ac:dyDescent="0.35">
      <c r="A6470" s="2" t="s">
        <v>12970</v>
      </c>
      <c r="B6470" s="2" t="s">
        <v>12971</v>
      </c>
      <c r="C6470" s="2">
        <v>35</v>
      </c>
      <c r="D6470" s="2" t="s">
        <v>12</v>
      </c>
      <c r="E6470" s="2" t="s">
        <v>74</v>
      </c>
      <c r="F6470" s="2" t="s">
        <v>19</v>
      </c>
      <c r="G6470" s="2" t="s">
        <v>36</v>
      </c>
      <c r="H6470" s="7">
        <v>96.43</v>
      </c>
      <c r="I6470" s="3">
        <v>45140</v>
      </c>
      <c r="J6470" s="3" t="str">
        <f>TEXT(NIgerian_Fintech[[#This Row],[TransactionDate]], "JJJJ")</f>
        <v>2023</v>
      </c>
      <c r="K6470" s="3" t="str">
        <f>TEXT(NIgerian_Fintech[[#This Row],[TransactionDate]], "MMMM")</f>
        <v>August</v>
      </c>
      <c r="L6470" s="3" t="str">
        <f>TEXT(NIgerian_Fintech[[#This Row],[TransactionDate]], "MM")</f>
        <v>08</v>
      </c>
      <c r="M6470" s="3" t="str">
        <f>TEXT(NIgerian_Fintech[[#This Row],[TransactionDate]], "tttt")</f>
        <v>Wednesday</v>
      </c>
      <c r="N6470" s="2" t="s">
        <v>16</v>
      </c>
    </row>
    <row r="6471" spans="1:14" ht="14.5" x14ac:dyDescent="0.35">
      <c r="A6471" s="2" t="s">
        <v>12972</v>
      </c>
      <c r="B6471" s="2" t="s">
        <v>12973</v>
      </c>
      <c r="C6471" s="2">
        <v>19</v>
      </c>
      <c r="D6471" s="2" t="s">
        <v>39</v>
      </c>
      <c r="E6471" s="2" t="s">
        <v>64</v>
      </c>
      <c r="F6471" s="2" t="s">
        <v>14</v>
      </c>
      <c r="G6471" s="2" t="s">
        <v>15</v>
      </c>
      <c r="H6471" s="7">
        <v>2384.96</v>
      </c>
      <c r="I6471" s="3">
        <v>45134</v>
      </c>
      <c r="J6471" s="3" t="str">
        <f>TEXT(NIgerian_Fintech[[#This Row],[TransactionDate]], "JJJJ")</f>
        <v>2023</v>
      </c>
      <c r="K6471" s="3" t="str">
        <f>TEXT(NIgerian_Fintech[[#This Row],[TransactionDate]], "MMMM")</f>
        <v>July</v>
      </c>
      <c r="L6471" s="3" t="str">
        <f>TEXT(NIgerian_Fintech[[#This Row],[TransactionDate]], "MM")</f>
        <v>07</v>
      </c>
      <c r="M6471" s="3" t="str">
        <f>TEXT(NIgerian_Fintech[[#This Row],[TransactionDate]], "tttt")</f>
        <v>Thursday</v>
      </c>
      <c r="N6471" s="2" t="s">
        <v>21</v>
      </c>
    </row>
    <row r="6472" spans="1:14" ht="14.5" x14ac:dyDescent="0.35">
      <c r="A6472" s="2" t="s">
        <v>12974</v>
      </c>
      <c r="B6472" s="2" t="s">
        <v>12975</v>
      </c>
      <c r="C6472" s="2">
        <v>27</v>
      </c>
      <c r="D6472" s="2" t="s">
        <v>39</v>
      </c>
      <c r="E6472" s="2" t="s">
        <v>29</v>
      </c>
      <c r="F6472" s="2" t="s">
        <v>35</v>
      </c>
      <c r="G6472" s="2" t="s">
        <v>26</v>
      </c>
      <c r="H6472" s="7">
        <v>17870.91</v>
      </c>
      <c r="I6472" s="3">
        <v>45028</v>
      </c>
      <c r="J6472" s="3" t="str">
        <f>TEXT(NIgerian_Fintech[[#This Row],[TransactionDate]], "JJJJ")</f>
        <v>2023</v>
      </c>
      <c r="K6472" s="3" t="str">
        <f>TEXT(NIgerian_Fintech[[#This Row],[TransactionDate]], "MMMM")</f>
        <v>April</v>
      </c>
      <c r="L6472" s="3" t="str">
        <f>TEXT(NIgerian_Fintech[[#This Row],[TransactionDate]], "MM")</f>
        <v>04</v>
      </c>
      <c r="M6472" s="3" t="str">
        <f>TEXT(NIgerian_Fintech[[#This Row],[TransactionDate]], "tttt")</f>
        <v>Wednesday</v>
      </c>
      <c r="N6472" s="2" t="s">
        <v>16</v>
      </c>
    </row>
    <row r="6473" spans="1:14" ht="14.5" x14ac:dyDescent="0.35">
      <c r="A6473" s="2" t="s">
        <v>12976</v>
      </c>
      <c r="B6473" s="2" t="s">
        <v>12977</v>
      </c>
      <c r="C6473" s="2">
        <v>62</v>
      </c>
      <c r="D6473" s="2" t="s">
        <v>39</v>
      </c>
      <c r="E6473" s="2" t="s">
        <v>42</v>
      </c>
      <c r="F6473" s="2" t="s">
        <v>49</v>
      </c>
      <c r="G6473" s="2" t="s">
        <v>20</v>
      </c>
      <c r="H6473" s="7">
        <v>5335.52</v>
      </c>
      <c r="I6473" s="3">
        <v>44936</v>
      </c>
      <c r="J6473" s="3" t="str">
        <f>TEXT(NIgerian_Fintech[[#This Row],[TransactionDate]], "JJJJ")</f>
        <v>2023</v>
      </c>
      <c r="K6473" s="3" t="str">
        <f>TEXT(NIgerian_Fintech[[#This Row],[TransactionDate]], "MMMM")</f>
        <v>January</v>
      </c>
      <c r="L6473" s="3" t="str">
        <f>TEXT(NIgerian_Fintech[[#This Row],[TransactionDate]], "MM")</f>
        <v>01</v>
      </c>
      <c r="M6473" s="3" t="str">
        <f>TEXT(NIgerian_Fintech[[#This Row],[TransactionDate]], "tttt")</f>
        <v>Tuesday</v>
      </c>
      <c r="N6473" s="2" t="s">
        <v>69</v>
      </c>
    </row>
    <row r="6474" spans="1:14" ht="14.5" x14ac:dyDescent="0.35">
      <c r="A6474" s="2" t="s">
        <v>12978</v>
      </c>
      <c r="B6474" s="2" t="s">
        <v>12979</v>
      </c>
      <c r="C6474" s="2">
        <v>64</v>
      </c>
      <c r="D6474" s="2" t="s">
        <v>39</v>
      </c>
      <c r="E6474" s="2" t="s">
        <v>42</v>
      </c>
      <c r="F6474" s="2" t="s">
        <v>49</v>
      </c>
      <c r="G6474" s="2" t="s">
        <v>30</v>
      </c>
      <c r="H6474" s="7">
        <v>10117.17</v>
      </c>
      <c r="I6474" s="3">
        <v>45399</v>
      </c>
      <c r="J6474" s="3" t="str">
        <f>TEXT(NIgerian_Fintech[[#This Row],[TransactionDate]], "JJJJ")</f>
        <v>2024</v>
      </c>
      <c r="K6474" s="3" t="str">
        <f>TEXT(NIgerian_Fintech[[#This Row],[TransactionDate]], "MMMM")</f>
        <v>April</v>
      </c>
      <c r="L6474" s="3" t="str">
        <f>TEXT(NIgerian_Fintech[[#This Row],[TransactionDate]], "MM")</f>
        <v>04</v>
      </c>
      <c r="M6474" s="3" t="str">
        <f>TEXT(NIgerian_Fintech[[#This Row],[TransactionDate]], "tttt")</f>
        <v>Wednesday</v>
      </c>
      <c r="N6474" s="2" t="s">
        <v>16</v>
      </c>
    </row>
    <row r="6475" spans="1:14" ht="14.5" x14ac:dyDescent="0.35">
      <c r="A6475" s="2" t="s">
        <v>12980</v>
      </c>
      <c r="B6475" s="2" t="s">
        <v>12981</v>
      </c>
      <c r="C6475" s="2">
        <v>29</v>
      </c>
      <c r="D6475" s="2" t="s">
        <v>12</v>
      </c>
      <c r="E6475" s="2" t="s">
        <v>29</v>
      </c>
      <c r="F6475" s="2" t="s">
        <v>19</v>
      </c>
      <c r="G6475" s="2" t="s">
        <v>36</v>
      </c>
      <c r="H6475" s="7">
        <v>2643.41</v>
      </c>
      <c r="I6475" s="3">
        <v>45049</v>
      </c>
      <c r="J6475" s="3" t="str">
        <f>TEXT(NIgerian_Fintech[[#This Row],[TransactionDate]], "JJJJ")</f>
        <v>2023</v>
      </c>
      <c r="K6475" s="3" t="str">
        <f>TEXT(NIgerian_Fintech[[#This Row],[TransactionDate]], "MMMM")</f>
        <v>May</v>
      </c>
      <c r="L6475" s="3" t="str">
        <f>TEXT(NIgerian_Fintech[[#This Row],[TransactionDate]], "MM")</f>
        <v>05</v>
      </c>
      <c r="M6475" s="3" t="str">
        <f>TEXT(NIgerian_Fintech[[#This Row],[TransactionDate]], "tttt")</f>
        <v>Wednesday</v>
      </c>
      <c r="N6475" s="2" t="s">
        <v>16</v>
      </c>
    </row>
    <row r="6476" spans="1:14" ht="14.5" x14ac:dyDescent="0.35">
      <c r="A6476" s="2" t="s">
        <v>12982</v>
      </c>
      <c r="B6476" s="2" t="s">
        <v>12983</v>
      </c>
      <c r="C6476" s="2">
        <v>64</v>
      </c>
      <c r="D6476" s="2" t="s">
        <v>12</v>
      </c>
      <c r="E6476" s="2" t="s">
        <v>64</v>
      </c>
      <c r="F6476" s="2" t="s">
        <v>19</v>
      </c>
      <c r="G6476" s="2" t="s">
        <v>20</v>
      </c>
      <c r="H6476" s="7">
        <v>10494.76</v>
      </c>
      <c r="I6476" s="3">
        <v>44930</v>
      </c>
      <c r="J6476" s="3" t="str">
        <f>TEXT(NIgerian_Fintech[[#This Row],[TransactionDate]], "JJJJ")</f>
        <v>2023</v>
      </c>
      <c r="K6476" s="3" t="str">
        <f>TEXT(NIgerian_Fintech[[#This Row],[TransactionDate]], "MMMM")</f>
        <v>January</v>
      </c>
      <c r="L6476" s="3" t="str">
        <f>TEXT(NIgerian_Fintech[[#This Row],[TransactionDate]], "MM")</f>
        <v>01</v>
      </c>
      <c r="M6476" s="3" t="str">
        <f>TEXT(NIgerian_Fintech[[#This Row],[TransactionDate]], "tttt")</f>
        <v>Wednesday</v>
      </c>
      <c r="N6476" s="2" t="s">
        <v>21</v>
      </c>
    </row>
    <row r="6477" spans="1:14" ht="14.5" x14ac:dyDescent="0.35">
      <c r="A6477" s="2" t="s">
        <v>12984</v>
      </c>
      <c r="B6477" s="2" t="s">
        <v>12985</v>
      </c>
      <c r="C6477" s="2">
        <v>30</v>
      </c>
      <c r="D6477" s="2" t="s">
        <v>39</v>
      </c>
      <c r="E6477" s="2" t="s">
        <v>74</v>
      </c>
      <c r="F6477" s="2" t="s">
        <v>19</v>
      </c>
      <c r="G6477" s="2" t="s">
        <v>26</v>
      </c>
      <c r="H6477" s="7">
        <v>105523.36</v>
      </c>
      <c r="I6477" s="3">
        <v>45393</v>
      </c>
      <c r="J6477" s="3" t="str">
        <f>TEXT(NIgerian_Fintech[[#This Row],[TransactionDate]], "JJJJ")</f>
        <v>2024</v>
      </c>
      <c r="K6477" s="3" t="str">
        <f>TEXT(NIgerian_Fintech[[#This Row],[TransactionDate]], "MMMM")</f>
        <v>April</v>
      </c>
      <c r="L6477" s="3" t="str">
        <f>TEXT(NIgerian_Fintech[[#This Row],[TransactionDate]], "MM")</f>
        <v>04</v>
      </c>
      <c r="M6477" s="3" t="str">
        <f>TEXT(NIgerian_Fintech[[#This Row],[TransactionDate]], "tttt")</f>
        <v>Thursday</v>
      </c>
      <c r="N6477" s="2" t="s">
        <v>16</v>
      </c>
    </row>
    <row r="6478" spans="1:14" ht="14.5" x14ac:dyDescent="0.35">
      <c r="A6478" s="2" t="s">
        <v>12986</v>
      </c>
      <c r="B6478" s="2" t="s">
        <v>12987</v>
      </c>
      <c r="C6478" s="2">
        <v>64</v>
      </c>
      <c r="D6478" s="2" t="s">
        <v>12</v>
      </c>
      <c r="E6478" s="2" t="s">
        <v>64</v>
      </c>
      <c r="F6478" s="2" t="s">
        <v>55</v>
      </c>
      <c r="G6478" s="2" t="s">
        <v>20</v>
      </c>
      <c r="H6478" s="7">
        <v>9045.7900000000009</v>
      </c>
      <c r="I6478" s="3">
        <v>45185</v>
      </c>
      <c r="J6478" s="3" t="str">
        <f>TEXT(NIgerian_Fintech[[#This Row],[TransactionDate]], "JJJJ")</f>
        <v>2023</v>
      </c>
      <c r="K6478" s="3" t="str">
        <f>TEXT(NIgerian_Fintech[[#This Row],[TransactionDate]], "MMMM")</f>
        <v>September</v>
      </c>
      <c r="L6478" s="3" t="str">
        <f>TEXT(NIgerian_Fintech[[#This Row],[TransactionDate]], "MM")</f>
        <v>09</v>
      </c>
      <c r="M6478" s="3" t="str">
        <f>TEXT(NIgerian_Fintech[[#This Row],[TransactionDate]], "tttt")</f>
        <v>Saturday</v>
      </c>
      <c r="N6478" s="2" t="s">
        <v>16</v>
      </c>
    </row>
    <row r="6479" spans="1:14" ht="14.5" x14ac:dyDescent="0.35">
      <c r="A6479" s="2" t="s">
        <v>12988</v>
      </c>
      <c r="B6479" s="2" t="s">
        <v>12989</v>
      </c>
      <c r="C6479" s="2">
        <v>28</v>
      </c>
      <c r="D6479" s="2" t="s">
        <v>39</v>
      </c>
      <c r="E6479" s="2" t="s">
        <v>42</v>
      </c>
      <c r="F6479" s="2" t="s">
        <v>35</v>
      </c>
      <c r="G6479" s="2" t="s">
        <v>36</v>
      </c>
      <c r="H6479" s="7">
        <v>9898.26</v>
      </c>
      <c r="I6479" s="3">
        <v>45647</v>
      </c>
      <c r="J6479" s="3" t="str">
        <f>TEXT(NIgerian_Fintech[[#This Row],[TransactionDate]], "JJJJ")</f>
        <v>2024</v>
      </c>
      <c r="K6479" s="3" t="str">
        <f>TEXT(NIgerian_Fintech[[#This Row],[TransactionDate]], "MMMM")</f>
        <v>December</v>
      </c>
      <c r="L6479" s="3" t="str">
        <f>TEXT(NIgerian_Fintech[[#This Row],[TransactionDate]], "MM")</f>
        <v>12</v>
      </c>
      <c r="M6479" s="3" t="str">
        <f>TEXT(NIgerian_Fintech[[#This Row],[TransactionDate]], "tttt")</f>
        <v>Saturday</v>
      </c>
      <c r="N6479" s="2" t="s">
        <v>16</v>
      </c>
    </row>
    <row r="6480" spans="1:14" ht="14.5" x14ac:dyDescent="0.35">
      <c r="A6480" s="2" t="s">
        <v>12990</v>
      </c>
      <c r="B6480" s="2" t="s">
        <v>12991</v>
      </c>
      <c r="C6480" s="2">
        <v>36</v>
      </c>
      <c r="D6480" s="2" t="s">
        <v>12</v>
      </c>
      <c r="E6480" s="2" t="s">
        <v>74</v>
      </c>
      <c r="F6480" s="2" t="s">
        <v>49</v>
      </c>
      <c r="G6480" s="2" t="s">
        <v>15</v>
      </c>
      <c r="H6480" s="7">
        <v>1182.43</v>
      </c>
      <c r="I6480" s="3">
        <v>45213</v>
      </c>
      <c r="J6480" s="3" t="str">
        <f>TEXT(NIgerian_Fintech[[#This Row],[TransactionDate]], "JJJJ")</f>
        <v>2023</v>
      </c>
      <c r="K6480" s="3" t="str">
        <f>TEXT(NIgerian_Fintech[[#This Row],[TransactionDate]], "MMMM")</f>
        <v>October</v>
      </c>
      <c r="L6480" s="3" t="str">
        <f>TEXT(NIgerian_Fintech[[#This Row],[TransactionDate]], "MM")</f>
        <v>10</v>
      </c>
      <c r="M6480" s="3" t="str">
        <f>TEXT(NIgerian_Fintech[[#This Row],[TransactionDate]], "tttt")</f>
        <v>Saturday</v>
      </c>
      <c r="N6480" s="2" t="s">
        <v>16</v>
      </c>
    </row>
    <row r="6481" spans="1:14" ht="14.5" x14ac:dyDescent="0.35">
      <c r="A6481" s="2" t="s">
        <v>12992</v>
      </c>
      <c r="B6481" s="2" t="s">
        <v>12993</v>
      </c>
      <c r="C6481" s="2">
        <v>52</v>
      </c>
      <c r="D6481" s="2" t="s">
        <v>12</v>
      </c>
      <c r="E6481" s="2" t="s">
        <v>24</v>
      </c>
      <c r="F6481" s="2" t="s">
        <v>19</v>
      </c>
      <c r="G6481" s="2" t="s">
        <v>30</v>
      </c>
      <c r="H6481" s="7">
        <v>5164.7700000000004</v>
      </c>
      <c r="I6481" s="3">
        <v>44957</v>
      </c>
      <c r="J6481" s="3" t="str">
        <f>TEXT(NIgerian_Fintech[[#This Row],[TransactionDate]], "JJJJ")</f>
        <v>2023</v>
      </c>
      <c r="K6481" s="3" t="str">
        <f>TEXT(NIgerian_Fintech[[#This Row],[TransactionDate]], "MMMM")</f>
        <v>January</v>
      </c>
      <c r="L6481" s="3" t="str">
        <f>TEXT(NIgerian_Fintech[[#This Row],[TransactionDate]], "MM")</f>
        <v>01</v>
      </c>
      <c r="M6481" s="3" t="str">
        <f>TEXT(NIgerian_Fintech[[#This Row],[TransactionDate]], "tttt")</f>
        <v>Tuesday</v>
      </c>
      <c r="N6481" s="2" t="s">
        <v>21</v>
      </c>
    </row>
    <row r="6482" spans="1:14" ht="14.5" x14ac:dyDescent="0.35">
      <c r="A6482" s="2" t="s">
        <v>12994</v>
      </c>
      <c r="B6482" s="2" t="s">
        <v>12995</v>
      </c>
      <c r="C6482" s="2">
        <v>56</v>
      </c>
      <c r="D6482" s="2" t="s">
        <v>12</v>
      </c>
      <c r="E6482" s="2" t="s">
        <v>52</v>
      </c>
      <c r="F6482" s="2" t="s">
        <v>55</v>
      </c>
      <c r="G6482" s="2" t="s">
        <v>15</v>
      </c>
      <c r="H6482" s="7">
        <v>19713.04</v>
      </c>
      <c r="I6482" s="3">
        <v>45614</v>
      </c>
      <c r="J6482" s="3" t="str">
        <f>TEXT(NIgerian_Fintech[[#This Row],[TransactionDate]], "JJJJ")</f>
        <v>2024</v>
      </c>
      <c r="K6482" s="3" t="str">
        <f>TEXT(NIgerian_Fintech[[#This Row],[TransactionDate]], "MMMM")</f>
        <v>November</v>
      </c>
      <c r="L6482" s="3" t="str">
        <f>TEXT(NIgerian_Fintech[[#This Row],[TransactionDate]], "MM")</f>
        <v>11</v>
      </c>
      <c r="M6482" s="3" t="str">
        <f>TEXT(NIgerian_Fintech[[#This Row],[TransactionDate]], "tttt")</f>
        <v>Monday</v>
      </c>
      <c r="N6482" s="2" t="s">
        <v>16</v>
      </c>
    </row>
    <row r="6483" spans="1:14" ht="14.5" x14ac:dyDescent="0.35">
      <c r="A6483" s="2" t="s">
        <v>12996</v>
      </c>
      <c r="B6483" s="2" t="s">
        <v>12997</v>
      </c>
      <c r="C6483" s="2">
        <v>43</v>
      </c>
      <c r="D6483" s="2" t="s">
        <v>12</v>
      </c>
      <c r="E6483" s="2" t="s">
        <v>13</v>
      </c>
      <c r="F6483" s="2" t="s">
        <v>25</v>
      </c>
      <c r="G6483" s="2" t="s">
        <v>15</v>
      </c>
      <c r="H6483" s="7">
        <v>17974.07</v>
      </c>
      <c r="I6483" s="3">
        <v>45447</v>
      </c>
      <c r="J6483" s="3" t="str">
        <f>TEXT(NIgerian_Fintech[[#This Row],[TransactionDate]], "JJJJ")</f>
        <v>2024</v>
      </c>
      <c r="K6483" s="3" t="str">
        <f>TEXT(NIgerian_Fintech[[#This Row],[TransactionDate]], "MMMM")</f>
        <v>June</v>
      </c>
      <c r="L6483" s="3" t="str">
        <f>TEXT(NIgerian_Fintech[[#This Row],[TransactionDate]], "MM")</f>
        <v>06</v>
      </c>
      <c r="M6483" s="3" t="str">
        <f>TEXT(NIgerian_Fintech[[#This Row],[TransactionDate]], "tttt")</f>
        <v>Tuesday</v>
      </c>
      <c r="N6483" s="2" t="s">
        <v>16</v>
      </c>
    </row>
    <row r="6484" spans="1:14" ht="14.5" x14ac:dyDescent="0.35">
      <c r="A6484" s="2" t="s">
        <v>12998</v>
      </c>
      <c r="B6484" s="2" t="s">
        <v>12999</v>
      </c>
      <c r="C6484" s="2">
        <v>63</v>
      </c>
      <c r="D6484" s="2" t="s">
        <v>12</v>
      </c>
      <c r="E6484" s="2" t="s">
        <v>64</v>
      </c>
      <c r="F6484" s="2" t="s">
        <v>35</v>
      </c>
      <c r="G6484" s="2" t="s">
        <v>36</v>
      </c>
      <c r="H6484" s="7">
        <v>7389.8</v>
      </c>
      <c r="I6484" s="3">
        <v>45642</v>
      </c>
      <c r="J6484" s="3" t="str">
        <f>TEXT(NIgerian_Fintech[[#This Row],[TransactionDate]], "JJJJ")</f>
        <v>2024</v>
      </c>
      <c r="K6484" s="3" t="str">
        <f>TEXT(NIgerian_Fintech[[#This Row],[TransactionDate]], "MMMM")</f>
        <v>December</v>
      </c>
      <c r="L6484" s="3" t="str">
        <f>TEXT(NIgerian_Fintech[[#This Row],[TransactionDate]], "MM")</f>
        <v>12</v>
      </c>
      <c r="M6484" s="3" t="str">
        <f>TEXT(NIgerian_Fintech[[#This Row],[TransactionDate]], "tttt")</f>
        <v>Monday</v>
      </c>
      <c r="N6484" s="2" t="s">
        <v>21</v>
      </c>
    </row>
    <row r="6485" spans="1:14" ht="14.5" x14ac:dyDescent="0.35">
      <c r="A6485" s="2" t="s">
        <v>13000</v>
      </c>
      <c r="B6485" s="2" t="s">
        <v>13001</v>
      </c>
      <c r="C6485" s="2">
        <v>31</v>
      </c>
      <c r="D6485" s="2" t="s">
        <v>39</v>
      </c>
      <c r="E6485" s="2" t="s">
        <v>93</v>
      </c>
      <c r="F6485" s="2" t="s">
        <v>25</v>
      </c>
      <c r="G6485" s="2" t="s">
        <v>15</v>
      </c>
      <c r="H6485" s="7">
        <v>23377.37</v>
      </c>
      <c r="I6485" s="3">
        <v>45546</v>
      </c>
      <c r="J6485" s="3" t="str">
        <f>TEXT(NIgerian_Fintech[[#This Row],[TransactionDate]], "JJJJ")</f>
        <v>2024</v>
      </c>
      <c r="K6485" s="3" t="str">
        <f>TEXT(NIgerian_Fintech[[#This Row],[TransactionDate]], "MMMM")</f>
        <v>September</v>
      </c>
      <c r="L6485" s="3" t="str">
        <f>TEXT(NIgerian_Fintech[[#This Row],[TransactionDate]], "MM")</f>
        <v>09</v>
      </c>
      <c r="M6485" s="3" t="str">
        <f>TEXT(NIgerian_Fintech[[#This Row],[TransactionDate]], "tttt")</f>
        <v>Wednesday</v>
      </c>
      <c r="N6485" s="2" t="s">
        <v>16</v>
      </c>
    </row>
    <row r="6486" spans="1:14" ht="14.5" x14ac:dyDescent="0.35">
      <c r="A6486" s="2" t="s">
        <v>13002</v>
      </c>
      <c r="B6486" s="2" t="s">
        <v>13003</v>
      </c>
      <c r="C6486" s="2">
        <v>62</v>
      </c>
      <c r="D6486" s="2" t="s">
        <v>39</v>
      </c>
      <c r="E6486" s="2" t="s">
        <v>42</v>
      </c>
      <c r="F6486" s="2" t="s">
        <v>25</v>
      </c>
      <c r="G6486" s="2" t="s">
        <v>15</v>
      </c>
      <c r="H6486" s="7">
        <v>1542.44</v>
      </c>
      <c r="I6486" s="3">
        <v>45050</v>
      </c>
      <c r="J6486" s="3" t="str">
        <f>TEXT(NIgerian_Fintech[[#This Row],[TransactionDate]], "JJJJ")</f>
        <v>2023</v>
      </c>
      <c r="K6486" s="3" t="str">
        <f>TEXT(NIgerian_Fintech[[#This Row],[TransactionDate]], "MMMM")</f>
        <v>May</v>
      </c>
      <c r="L6486" s="3" t="str">
        <f>TEXT(NIgerian_Fintech[[#This Row],[TransactionDate]], "MM")</f>
        <v>05</v>
      </c>
      <c r="M6486" s="3" t="str">
        <f>TEXT(NIgerian_Fintech[[#This Row],[TransactionDate]], "tttt")</f>
        <v>Thursday</v>
      </c>
      <c r="N6486" s="2" t="s">
        <v>16</v>
      </c>
    </row>
    <row r="6487" spans="1:14" ht="14.5" x14ac:dyDescent="0.35">
      <c r="A6487" s="2" t="s">
        <v>13004</v>
      </c>
      <c r="B6487" s="2" t="s">
        <v>13005</v>
      </c>
      <c r="C6487" s="2">
        <v>61</v>
      </c>
      <c r="D6487" s="2" t="s">
        <v>12</v>
      </c>
      <c r="E6487" s="2" t="s">
        <v>74</v>
      </c>
      <c r="F6487" s="2" t="s">
        <v>49</v>
      </c>
      <c r="G6487" s="2" t="s">
        <v>36</v>
      </c>
      <c r="H6487" s="7">
        <v>10734.99</v>
      </c>
      <c r="I6487" s="3">
        <v>45056</v>
      </c>
      <c r="J6487" s="3" t="str">
        <f>TEXT(NIgerian_Fintech[[#This Row],[TransactionDate]], "JJJJ")</f>
        <v>2023</v>
      </c>
      <c r="K6487" s="3" t="str">
        <f>TEXT(NIgerian_Fintech[[#This Row],[TransactionDate]], "MMMM")</f>
        <v>May</v>
      </c>
      <c r="L6487" s="3" t="str">
        <f>TEXT(NIgerian_Fintech[[#This Row],[TransactionDate]], "MM")</f>
        <v>05</v>
      </c>
      <c r="M6487" s="3" t="str">
        <f>TEXT(NIgerian_Fintech[[#This Row],[TransactionDate]], "tttt")</f>
        <v>Wednesday</v>
      </c>
      <c r="N6487" s="2" t="s">
        <v>16</v>
      </c>
    </row>
    <row r="6488" spans="1:14" ht="14.5" x14ac:dyDescent="0.35">
      <c r="A6488" s="2" t="s">
        <v>13006</v>
      </c>
      <c r="B6488" s="2" t="s">
        <v>13007</v>
      </c>
      <c r="C6488" s="2">
        <v>41</v>
      </c>
      <c r="D6488" s="2" t="s">
        <v>39</v>
      </c>
      <c r="E6488" s="2" t="s">
        <v>29</v>
      </c>
      <c r="F6488" s="2" t="s">
        <v>55</v>
      </c>
      <c r="G6488" s="2" t="s">
        <v>36</v>
      </c>
      <c r="H6488" s="7">
        <v>2861.95</v>
      </c>
      <c r="I6488" s="3">
        <v>45442</v>
      </c>
      <c r="J6488" s="3" t="str">
        <f>TEXT(NIgerian_Fintech[[#This Row],[TransactionDate]], "JJJJ")</f>
        <v>2024</v>
      </c>
      <c r="K6488" s="3" t="str">
        <f>TEXT(NIgerian_Fintech[[#This Row],[TransactionDate]], "MMMM")</f>
        <v>May</v>
      </c>
      <c r="L6488" s="3" t="str">
        <f>TEXT(NIgerian_Fintech[[#This Row],[TransactionDate]], "MM")</f>
        <v>05</v>
      </c>
      <c r="M6488" s="3" t="str">
        <f>TEXT(NIgerian_Fintech[[#This Row],[TransactionDate]], "tttt")</f>
        <v>Thursday</v>
      </c>
      <c r="N6488" s="2" t="s">
        <v>16</v>
      </c>
    </row>
    <row r="6489" spans="1:14" ht="14.5" x14ac:dyDescent="0.35">
      <c r="A6489" s="2" t="s">
        <v>13008</v>
      </c>
      <c r="B6489" s="2" t="s">
        <v>13009</v>
      </c>
      <c r="C6489" s="2">
        <v>58</v>
      </c>
      <c r="D6489" s="2" t="s">
        <v>12</v>
      </c>
      <c r="E6489" s="2" t="s">
        <v>24</v>
      </c>
      <c r="F6489" s="2" t="s">
        <v>55</v>
      </c>
      <c r="G6489" s="2" t="s">
        <v>26</v>
      </c>
      <c r="H6489" s="7">
        <v>10372.200000000001</v>
      </c>
      <c r="I6489" s="3">
        <v>45406</v>
      </c>
      <c r="J6489" s="3" t="str">
        <f>TEXT(NIgerian_Fintech[[#This Row],[TransactionDate]], "JJJJ")</f>
        <v>2024</v>
      </c>
      <c r="K6489" s="3" t="str">
        <f>TEXT(NIgerian_Fintech[[#This Row],[TransactionDate]], "MMMM")</f>
        <v>April</v>
      </c>
      <c r="L6489" s="3" t="str">
        <f>TEXT(NIgerian_Fintech[[#This Row],[TransactionDate]], "MM")</f>
        <v>04</v>
      </c>
      <c r="M6489" s="3" t="str">
        <f>TEXT(NIgerian_Fintech[[#This Row],[TransactionDate]], "tttt")</f>
        <v>Wednesday</v>
      </c>
      <c r="N6489" s="2" t="s">
        <v>16</v>
      </c>
    </row>
    <row r="6490" spans="1:14" ht="14.5" x14ac:dyDescent="0.35">
      <c r="A6490" s="2" t="s">
        <v>13010</v>
      </c>
      <c r="B6490" s="2" t="s">
        <v>13011</v>
      </c>
      <c r="C6490" s="2">
        <v>18</v>
      </c>
      <c r="D6490" s="2" t="s">
        <v>12</v>
      </c>
      <c r="E6490" s="2" t="s">
        <v>29</v>
      </c>
      <c r="F6490" s="2" t="s">
        <v>25</v>
      </c>
      <c r="G6490" s="2" t="s">
        <v>15</v>
      </c>
      <c r="H6490" s="7">
        <v>914.57</v>
      </c>
      <c r="I6490" s="3">
        <v>45468</v>
      </c>
      <c r="J6490" s="3" t="str">
        <f>TEXT(NIgerian_Fintech[[#This Row],[TransactionDate]], "JJJJ")</f>
        <v>2024</v>
      </c>
      <c r="K6490" s="3" t="str">
        <f>TEXT(NIgerian_Fintech[[#This Row],[TransactionDate]], "MMMM")</f>
        <v>June</v>
      </c>
      <c r="L6490" s="3" t="str">
        <f>TEXT(NIgerian_Fintech[[#This Row],[TransactionDate]], "MM")</f>
        <v>06</v>
      </c>
      <c r="M6490" s="3" t="str">
        <f>TEXT(NIgerian_Fintech[[#This Row],[TransactionDate]], "tttt")</f>
        <v>Tuesday</v>
      </c>
      <c r="N6490" s="2" t="s">
        <v>16</v>
      </c>
    </row>
    <row r="6491" spans="1:14" ht="14.5" x14ac:dyDescent="0.35">
      <c r="A6491" s="2" t="s">
        <v>13012</v>
      </c>
      <c r="B6491" s="2" t="s">
        <v>13013</v>
      </c>
      <c r="C6491" s="2">
        <v>60</v>
      </c>
      <c r="D6491" s="2" t="s">
        <v>12</v>
      </c>
      <c r="E6491" s="2" t="s">
        <v>29</v>
      </c>
      <c r="F6491" s="2" t="s">
        <v>35</v>
      </c>
      <c r="G6491" s="2" t="s">
        <v>20</v>
      </c>
      <c r="H6491" s="7">
        <v>28754.47</v>
      </c>
      <c r="I6491" s="3">
        <v>45003</v>
      </c>
      <c r="J6491" s="3" t="str">
        <f>TEXT(NIgerian_Fintech[[#This Row],[TransactionDate]], "JJJJ")</f>
        <v>2023</v>
      </c>
      <c r="K6491" s="3" t="str">
        <f>TEXT(NIgerian_Fintech[[#This Row],[TransactionDate]], "MMMM")</f>
        <v>March</v>
      </c>
      <c r="L6491" s="3" t="str">
        <f>TEXT(NIgerian_Fintech[[#This Row],[TransactionDate]], "MM")</f>
        <v>03</v>
      </c>
      <c r="M6491" s="3" t="str">
        <f>TEXT(NIgerian_Fintech[[#This Row],[TransactionDate]], "tttt")</f>
        <v>Saturday</v>
      </c>
      <c r="N6491" s="2" t="s">
        <v>16</v>
      </c>
    </row>
    <row r="6492" spans="1:14" ht="14.5" x14ac:dyDescent="0.35">
      <c r="A6492" s="2" t="s">
        <v>13014</v>
      </c>
      <c r="B6492" s="2" t="s">
        <v>13015</v>
      </c>
      <c r="C6492" s="2">
        <v>39</v>
      </c>
      <c r="D6492" s="2" t="s">
        <v>12</v>
      </c>
      <c r="E6492" s="2" t="s">
        <v>74</v>
      </c>
      <c r="F6492" s="2" t="s">
        <v>14</v>
      </c>
      <c r="G6492" s="2" t="s">
        <v>30</v>
      </c>
      <c r="H6492" s="7">
        <v>15433.32</v>
      </c>
      <c r="I6492" s="3">
        <v>45109</v>
      </c>
      <c r="J6492" s="3" t="str">
        <f>TEXT(NIgerian_Fintech[[#This Row],[TransactionDate]], "JJJJ")</f>
        <v>2023</v>
      </c>
      <c r="K6492" s="3" t="str">
        <f>TEXT(NIgerian_Fintech[[#This Row],[TransactionDate]], "MMMM")</f>
        <v>July</v>
      </c>
      <c r="L6492" s="3" t="str">
        <f>TEXT(NIgerian_Fintech[[#This Row],[TransactionDate]], "MM")</f>
        <v>07</v>
      </c>
      <c r="M6492" s="3" t="str">
        <f>TEXT(NIgerian_Fintech[[#This Row],[TransactionDate]], "tttt")</f>
        <v>Sunday</v>
      </c>
      <c r="N6492" s="2" t="s">
        <v>21</v>
      </c>
    </row>
    <row r="6493" spans="1:14" ht="14.5" x14ac:dyDescent="0.35">
      <c r="A6493" s="2" t="s">
        <v>13016</v>
      </c>
      <c r="B6493" s="2" t="s">
        <v>13017</v>
      </c>
      <c r="C6493" s="2">
        <v>40</v>
      </c>
      <c r="D6493" s="2" t="s">
        <v>39</v>
      </c>
      <c r="E6493" s="2" t="s">
        <v>52</v>
      </c>
      <c r="F6493" s="2" t="s">
        <v>25</v>
      </c>
      <c r="G6493" s="2" t="s">
        <v>30</v>
      </c>
      <c r="H6493" s="7">
        <v>2243.46</v>
      </c>
      <c r="I6493" s="3">
        <v>45292</v>
      </c>
      <c r="J6493" s="3" t="str">
        <f>TEXT(NIgerian_Fintech[[#This Row],[TransactionDate]], "JJJJ")</f>
        <v>2024</v>
      </c>
      <c r="K6493" s="3" t="str">
        <f>TEXT(NIgerian_Fintech[[#This Row],[TransactionDate]], "MMMM")</f>
        <v>January</v>
      </c>
      <c r="L6493" s="3" t="str">
        <f>TEXT(NIgerian_Fintech[[#This Row],[TransactionDate]], "MM")</f>
        <v>01</v>
      </c>
      <c r="M6493" s="3" t="str">
        <f>TEXT(NIgerian_Fintech[[#This Row],[TransactionDate]], "tttt")</f>
        <v>Monday</v>
      </c>
      <c r="N6493" s="2" t="s">
        <v>16</v>
      </c>
    </row>
    <row r="6494" spans="1:14" ht="14.5" x14ac:dyDescent="0.35">
      <c r="A6494" s="2" t="s">
        <v>13018</v>
      </c>
      <c r="B6494" s="2" t="s">
        <v>13019</v>
      </c>
      <c r="C6494" s="2">
        <v>36</v>
      </c>
      <c r="D6494" s="2" t="s">
        <v>12</v>
      </c>
      <c r="E6494" s="2" t="s">
        <v>64</v>
      </c>
      <c r="F6494" s="2" t="s">
        <v>49</v>
      </c>
      <c r="G6494" s="2" t="s">
        <v>36</v>
      </c>
      <c r="H6494" s="7">
        <v>10141.15</v>
      </c>
      <c r="I6494" s="3">
        <v>45218</v>
      </c>
      <c r="J6494" s="3" t="str">
        <f>TEXT(NIgerian_Fintech[[#This Row],[TransactionDate]], "JJJJ")</f>
        <v>2023</v>
      </c>
      <c r="K6494" s="3" t="str">
        <f>TEXT(NIgerian_Fintech[[#This Row],[TransactionDate]], "MMMM")</f>
        <v>October</v>
      </c>
      <c r="L6494" s="3" t="str">
        <f>TEXT(NIgerian_Fintech[[#This Row],[TransactionDate]], "MM")</f>
        <v>10</v>
      </c>
      <c r="M6494" s="3" t="str">
        <f>TEXT(NIgerian_Fintech[[#This Row],[TransactionDate]], "tttt")</f>
        <v>Thursday</v>
      </c>
      <c r="N6494" s="2" t="s">
        <v>16</v>
      </c>
    </row>
    <row r="6495" spans="1:14" ht="14.5" x14ac:dyDescent="0.35">
      <c r="A6495" s="2" t="s">
        <v>13020</v>
      </c>
      <c r="B6495" s="2" t="s">
        <v>13021</v>
      </c>
      <c r="C6495" s="2">
        <v>35</v>
      </c>
      <c r="D6495" s="2" t="s">
        <v>39</v>
      </c>
      <c r="E6495" s="2" t="s">
        <v>93</v>
      </c>
      <c r="F6495" s="2" t="s">
        <v>25</v>
      </c>
      <c r="G6495" s="2" t="s">
        <v>36</v>
      </c>
      <c r="H6495" s="7">
        <v>14235.63</v>
      </c>
      <c r="I6495" s="3">
        <v>45640</v>
      </c>
      <c r="J6495" s="3" t="str">
        <f>TEXT(NIgerian_Fintech[[#This Row],[TransactionDate]], "JJJJ")</f>
        <v>2024</v>
      </c>
      <c r="K6495" s="3" t="str">
        <f>TEXT(NIgerian_Fintech[[#This Row],[TransactionDate]], "MMMM")</f>
        <v>December</v>
      </c>
      <c r="L6495" s="3" t="str">
        <f>TEXT(NIgerian_Fintech[[#This Row],[TransactionDate]], "MM")</f>
        <v>12</v>
      </c>
      <c r="M6495" s="3" t="str">
        <f>TEXT(NIgerian_Fintech[[#This Row],[TransactionDate]], "tttt")</f>
        <v>Saturday</v>
      </c>
      <c r="N6495" s="2" t="s">
        <v>16</v>
      </c>
    </row>
    <row r="6496" spans="1:14" ht="14.5" x14ac:dyDescent="0.35">
      <c r="A6496" s="2" t="s">
        <v>13022</v>
      </c>
      <c r="B6496" s="2" t="s">
        <v>13023</v>
      </c>
      <c r="C6496" s="2">
        <v>29</v>
      </c>
      <c r="D6496" s="2" t="s">
        <v>12</v>
      </c>
      <c r="E6496" s="2" t="s">
        <v>24</v>
      </c>
      <c r="F6496" s="2" t="s">
        <v>35</v>
      </c>
      <c r="G6496" s="2" t="s">
        <v>26</v>
      </c>
      <c r="H6496" s="7">
        <v>2350.21</v>
      </c>
      <c r="I6496" s="3">
        <v>45315</v>
      </c>
      <c r="J6496" s="3" t="str">
        <f>TEXT(NIgerian_Fintech[[#This Row],[TransactionDate]], "JJJJ")</f>
        <v>2024</v>
      </c>
      <c r="K6496" s="3" t="str">
        <f>TEXT(NIgerian_Fintech[[#This Row],[TransactionDate]], "MMMM")</f>
        <v>January</v>
      </c>
      <c r="L6496" s="3" t="str">
        <f>TEXT(NIgerian_Fintech[[#This Row],[TransactionDate]], "MM")</f>
        <v>01</v>
      </c>
      <c r="M6496" s="3" t="str">
        <f>TEXT(NIgerian_Fintech[[#This Row],[TransactionDate]], "tttt")</f>
        <v>Wednesday</v>
      </c>
      <c r="N6496" s="2" t="s">
        <v>16</v>
      </c>
    </row>
    <row r="6497" spans="1:14" ht="14.5" x14ac:dyDescent="0.35">
      <c r="A6497" s="2" t="s">
        <v>13024</v>
      </c>
      <c r="B6497" s="2" t="s">
        <v>13025</v>
      </c>
      <c r="C6497" s="2">
        <v>45</v>
      </c>
      <c r="D6497" s="2" t="s">
        <v>12</v>
      </c>
      <c r="E6497" s="2" t="s">
        <v>29</v>
      </c>
      <c r="F6497" s="2" t="s">
        <v>35</v>
      </c>
      <c r="G6497" s="2" t="s">
        <v>15</v>
      </c>
      <c r="H6497" s="7">
        <v>979.77</v>
      </c>
      <c r="I6497" s="3">
        <v>45083</v>
      </c>
      <c r="J6497" s="3" t="str">
        <f>TEXT(NIgerian_Fintech[[#This Row],[TransactionDate]], "JJJJ")</f>
        <v>2023</v>
      </c>
      <c r="K6497" s="3" t="str">
        <f>TEXT(NIgerian_Fintech[[#This Row],[TransactionDate]], "MMMM")</f>
        <v>June</v>
      </c>
      <c r="L6497" s="3" t="str">
        <f>TEXT(NIgerian_Fintech[[#This Row],[TransactionDate]], "MM")</f>
        <v>06</v>
      </c>
      <c r="M6497" s="3" t="str">
        <f>TEXT(NIgerian_Fintech[[#This Row],[TransactionDate]], "tttt")</f>
        <v>Tuesday</v>
      </c>
      <c r="N6497" s="2" t="s">
        <v>16</v>
      </c>
    </row>
    <row r="6498" spans="1:14" ht="14.5" x14ac:dyDescent="0.35">
      <c r="A6498" s="2" t="s">
        <v>13026</v>
      </c>
      <c r="B6498" s="2" t="s">
        <v>13027</v>
      </c>
      <c r="C6498" s="2">
        <v>45</v>
      </c>
      <c r="D6498" s="2" t="s">
        <v>39</v>
      </c>
      <c r="E6498" s="2" t="s">
        <v>74</v>
      </c>
      <c r="F6498" s="2" t="s">
        <v>25</v>
      </c>
      <c r="G6498" s="2" t="s">
        <v>36</v>
      </c>
      <c r="H6498" s="7">
        <v>4335.25</v>
      </c>
      <c r="I6498" s="3">
        <v>45026</v>
      </c>
      <c r="J6498" s="3" t="str">
        <f>TEXT(NIgerian_Fintech[[#This Row],[TransactionDate]], "JJJJ")</f>
        <v>2023</v>
      </c>
      <c r="K6498" s="3" t="str">
        <f>TEXT(NIgerian_Fintech[[#This Row],[TransactionDate]], "MMMM")</f>
        <v>April</v>
      </c>
      <c r="L6498" s="3" t="str">
        <f>TEXT(NIgerian_Fintech[[#This Row],[TransactionDate]], "MM")</f>
        <v>04</v>
      </c>
      <c r="M6498" s="3" t="str">
        <f>TEXT(NIgerian_Fintech[[#This Row],[TransactionDate]], "tttt")</f>
        <v>Monday</v>
      </c>
      <c r="N6498" s="2" t="s">
        <v>16</v>
      </c>
    </row>
    <row r="6499" spans="1:14" ht="14.5" x14ac:dyDescent="0.35">
      <c r="A6499" s="2" t="s">
        <v>13028</v>
      </c>
      <c r="B6499" s="2" t="s">
        <v>13029</v>
      </c>
      <c r="C6499" s="2">
        <v>50</v>
      </c>
      <c r="D6499" s="2" t="s">
        <v>12</v>
      </c>
      <c r="E6499" s="2" t="s">
        <v>29</v>
      </c>
      <c r="F6499" s="2" t="s">
        <v>55</v>
      </c>
      <c r="G6499" s="2" t="s">
        <v>36</v>
      </c>
      <c r="H6499" s="7">
        <v>1458.98</v>
      </c>
      <c r="I6499" s="3">
        <v>45560</v>
      </c>
      <c r="J6499" s="3" t="str">
        <f>TEXT(NIgerian_Fintech[[#This Row],[TransactionDate]], "JJJJ")</f>
        <v>2024</v>
      </c>
      <c r="K6499" s="3" t="str">
        <f>TEXT(NIgerian_Fintech[[#This Row],[TransactionDate]], "MMMM")</f>
        <v>September</v>
      </c>
      <c r="L6499" s="3" t="str">
        <f>TEXT(NIgerian_Fintech[[#This Row],[TransactionDate]], "MM")</f>
        <v>09</v>
      </c>
      <c r="M6499" s="3" t="str">
        <f>TEXT(NIgerian_Fintech[[#This Row],[TransactionDate]], "tttt")</f>
        <v>Wednesday</v>
      </c>
      <c r="N6499" s="2" t="s">
        <v>16</v>
      </c>
    </row>
    <row r="6500" spans="1:14" ht="14.5" x14ac:dyDescent="0.35">
      <c r="A6500" s="2" t="s">
        <v>13030</v>
      </c>
      <c r="B6500" s="2" t="s">
        <v>13031</v>
      </c>
      <c r="C6500" s="2">
        <v>36</v>
      </c>
      <c r="D6500" s="2" t="s">
        <v>12</v>
      </c>
      <c r="E6500" s="2" t="s">
        <v>52</v>
      </c>
      <c r="F6500" s="2" t="s">
        <v>25</v>
      </c>
      <c r="G6500" s="2" t="s">
        <v>30</v>
      </c>
      <c r="H6500" s="7">
        <v>8340.4699999999993</v>
      </c>
      <c r="I6500" s="3">
        <v>45036</v>
      </c>
      <c r="J6500" s="3" t="str">
        <f>TEXT(NIgerian_Fintech[[#This Row],[TransactionDate]], "JJJJ")</f>
        <v>2023</v>
      </c>
      <c r="K6500" s="3" t="str">
        <f>TEXT(NIgerian_Fintech[[#This Row],[TransactionDate]], "MMMM")</f>
        <v>April</v>
      </c>
      <c r="L6500" s="3" t="str">
        <f>TEXT(NIgerian_Fintech[[#This Row],[TransactionDate]], "MM")</f>
        <v>04</v>
      </c>
      <c r="M6500" s="3" t="str">
        <f>TEXT(NIgerian_Fintech[[#This Row],[TransactionDate]], "tttt")</f>
        <v>Thursday</v>
      </c>
      <c r="N6500" s="2" t="s">
        <v>16</v>
      </c>
    </row>
    <row r="6501" spans="1:14" ht="14.5" x14ac:dyDescent="0.35">
      <c r="A6501" s="2" t="s">
        <v>13032</v>
      </c>
      <c r="B6501" s="2" t="s">
        <v>13033</v>
      </c>
      <c r="C6501" s="2">
        <v>45</v>
      </c>
      <c r="D6501" s="2" t="s">
        <v>39</v>
      </c>
      <c r="E6501" s="2" t="s">
        <v>42</v>
      </c>
      <c r="F6501" s="2" t="s">
        <v>19</v>
      </c>
      <c r="G6501" s="2" t="s">
        <v>15</v>
      </c>
      <c r="H6501" s="7">
        <v>5518.47</v>
      </c>
      <c r="I6501" s="3">
        <v>45605</v>
      </c>
      <c r="J6501" s="3" t="str">
        <f>TEXT(NIgerian_Fintech[[#This Row],[TransactionDate]], "JJJJ")</f>
        <v>2024</v>
      </c>
      <c r="K6501" s="3" t="str">
        <f>TEXT(NIgerian_Fintech[[#This Row],[TransactionDate]], "MMMM")</f>
        <v>November</v>
      </c>
      <c r="L6501" s="3" t="str">
        <f>TEXT(NIgerian_Fintech[[#This Row],[TransactionDate]], "MM")</f>
        <v>11</v>
      </c>
      <c r="M6501" s="3" t="str">
        <f>TEXT(NIgerian_Fintech[[#This Row],[TransactionDate]], "tttt")</f>
        <v>Saturday</v>
      </c>
      <c r="N6501" s="2" t="s">
        <v>69</v>
      </c>
    </row>
    <row r="6502" spans="1:14" ht="14.5" x14ac:dyDescent="0.35">
      <c r="A6502" s="2" t="s">
        <v>13034</v>
      </c>
      <c r="B6502" s="2" t="s">
        <v>13035</v>
      </c>
      <c r="C6502" s="2">
        <v>54</v>
      </c>
      <c r="D6502" s="2" t="s">
        <v>39</v>
      </c>
      <c r="E6502" s="2" t="s">
        <v>29</v>
      </c>
      <c r="F6502" s="2" t="s">
        <v>19</v>
      </c>
      <c r="G6502" s="2" t="s">
        <v>26</v>
      </c>
      <c r="H6502" s="7">
        <v>6206.86</v>
      </c>
      <c r="I6502" s="3">
        <v>45568</v>
      </c>
      <c r="J6502" s="3" t="str">
        <f>TEXT(NIgerian_Fintech[[#This Row],[TransactionDate]], "JJJJ")</f>
        <v>2024</v>
      </c>
      <c r="K6502" s="3" t="str">
        <f>TEXT(NIgerian_Fintech[[#This Row],[TransactionDate]], "MMMM")</f>
        <v>October</v>
      </c>
      <c r="L6502" s="3" t="str">
        <f>TEXT(NIgerian_Fintech[[#This Row],[TransactionDate]], "MM")</f>
        <v>10</v>
      </c>
      <c r="M6502" s="3" t="str">
        <f>TEXT(NIgerian_Fintech[[#This Row],[TransactionDate]], "tttt")</f>
        <v>Thursday</v>
      </c>
      <c r="N6502" s="2" t="s">
        <v>16</v>
      </c>
    </row>
    <row r="6503" spans="1:14" ht="14.5" x14ac:dyDescent="0.35">
      <c r="A6503" s="2" t="s">
        <v>13036</v>
      </c>
      <c r="B6503" s="2" t="s">
        <v>13037</v>
      </c>
      <c r="C6503" s="2">
        <v>43</v>
      </c>
      <c r="D6503" s="2" t="s">
        <v>39</v>
      </c>
      <c r="E6503" s="2" t="s">
        <v>52</v>
      </c>
      <c r="F6503" s="2" t="s">
        <v>14</v>
      </c>
      <c r="G6503" s="2" t="s">
        <v>36</v>
      </c>
      <c r="H6503" s="7">
        <v>7827.73</v>
      </c>
      <c r="I6503" s="3">
        <v>45196</v>
      </c>
      <c r="J6503" s="3" t="str">
        <f>TEXT(NIgerian_Fintech[[#This Row],[TransactionDate]], "JJJJ")</f>
        <v>2023</v>
      </c>
      <c r="K6503" s="3" t="str">
        <f>TEXT(NIgerian_Fintech[[#This Row],[TransactionDate]], "MMMM")</f>
        <v>September</v>
      </c>
      <c r="L6503" s="3" t="str">
        <f>TEXT(NIgerian_Fintech[[#This Row],[TransactionDate]], "MM")</f>
        <v>09</v>
      </c>
      <c r="M6503" s="3" t="str">
        <f>TEXT(NIgerian_Fintech[[#This Row],[TransactionDate]], "tttt")</f>
        <v>Wednesday</v>
      </c>
      <c r="N6503" s="2" t="s">
        <v>16</v>
      </c>
    </row>
    <row r="6504" spans="1:14" ht="14.5" x14ac:dyDescent="0.35">
      <c r="A6504" s="2" t="s">
        <v>13038</v>
      </c>
      <c r="B6504" s="2" t="s">
        <v>13039</v>
      </c>
      <c r="C6504" s="2">
        <v>52</v>
      </c>
      <c r="D6504" s="2" t="s">
        <v>12</v>
      </c>
      <c r="E6504" s="2" t="s">
        <v>64</v>
      </c>
      <c r="F6504" s="2" t="s">
        <v>49</v>
      </c>
      <c r="G6504" s="2" t="s">
        <v>36</v>
      </c>
      <c r="H6504" s="7">
        <v>40202.85</v>
      </c>
      <c r="I6504" s="3">
        <v>45064</v>
      </c>
      <c r="J6504" s="3" t="str">
        <f>TEXT(NIgerian_Fintech[[#This Row],[TransactionDate]], "JJJJ")</f>
        <v>2023</v>
      </c>
      <c r="K6504" s="3" t="str">
        <f>TEXT(NIgerian_Fintech[[#This Row],[TransactionDate]], "MMMM")</f>
        <v>May</v>
      </c>
      <c r="L6504" s="3" t="str">
        <f>TEXT(NIgerian_Fintech[[#This Row],[TransactionDate]], "MM")</f>
        <v>05</v>
      </c>
      <c r="M6504" s="3" t="str">
        <f>TEXT(NIgerian_Fintech[[#This Row],[TransactionDate]], "tttt")</f>
        <v>Thursday</v>
      </c>
      <c r="N6504" s="2" t="s">
        <v>16</v>
      </c>
    </row>
    <row r="6505" spans="1:14" ht="14.5" x14ac:dyDescent="0.35">
      <c r="A6505" s="2" t="s">
        <v>13040</v>
      </c>
      <c r="B6505" s="2" t="s">
        <v>13041</v>
      </c>
      <c r="C6505" s="2">
        <v>51</v>
      </c>
      <c r="D6505" s="2" t="s">
        <v>12</v>
      </c>
      <c r="E6505" s="2" t="s">
        <v>24</v>
      </c>
      <c r="F6505" s="2" t="s">
        <v>49</v>
      </c>
      <c r="G6505" s="2" t="s">
        <v>36</v>
      </c>
      <c r="H6505" s="7">
        <v>15732.78</v>
      </c>
      <c r="I6505" s="3">
        <v>45614</v>
      </c>
      <c r="J6505" s="3" t="str">
        <f>TEXT(NIgerian_Fintech[[#This Row],[TransactionDate]], "JJJJ")</f>
        <v>2024</v>
      </c>
      <c r="K6505" s="3" t="str">
        <f>TEXT(NIgerian_Fintech[[#This Row],[TransactionDate]], "MMMM")</f>
        <v>November</v>
      </c>
      <c r="L6505" s="3" t="str">
        <f>TEXT(NIgerian_Fintech[[#This Row],[TransactionDate]], "MM")</f>
        <v>11</v>
      </c>
      <c r="M6505" s="3" t="str">
        <f>TEXT(NIgerian_Fintech[[#This Row],[TransactionDate]], "tttt")</f>
        <v>Monday</v>
      </c>
      <c r="N6505" s="2" t="s">
        <v>16</v>
      </c>
    </row>
    <row r="6506" spans="1:14" ht="14.5" x14ac:dyDescent="0.35">
      <c r="A6506" s="2" t="s">
        <v>13042</v>
      </c>
      <c r="B6506" s="2" t="s">
        <v>13043</v>
      </c>
      <c r="C6506" s="2">
        <v>52</v>
      </c>
      <c r="D6506" s="2" t="s">
        <v>39</v>
      </c>
      <c r="E6506" s="2" t="s">
        <v>24</v>
      </c>
      <c r="F6506" s="2" t="s">
        <v>55</v>
      </c>
      <c r="G6506" s="2" t="s">
        <v>30</v>
      </c>
      <c r="H6506" s="7">
        <v>9928.25</v>
      </c>
      <c r="I6506" s="3">
        <v>44990</v>
      </c>
      <c r="J6506" s="3" t="str">
        <f>TEXT(NIgerian_Fintech[[#This Row],[TransactionDate]], "JJJJ")</f>
        <v>2023</v>
      </c>
      <c r="K6506" s="3" t="str">
        <f>TEXT(NIgerian_Fintech[[#This Row],[TransactionDate]], "MMMM")</f>
        <v>March</v>
      </c>
      <c r="L6506" s="3" t="str">
        <f>TEXT(NIgerian_Fintech[[#This Row],[TransactionDate]], "MM")</f>
        <v>03</v>
      </c>
      <c r="M6506" s="3" t="str">
        <f>TEXT(NIgerian_Fintech[[#This Row],[TransactionDate]], "tttt")</f>
        <v>Sunday</v>
      </c>
      <c r="N6506" s="2" t="s">
        <v>16</v>
      </c>
    </row>
    <row r="6507" spans="1:14" ht="14.5" x14ac:dyDescent="0.35">
      <c r="A6507" s="2" t="s">
        <v>13044</v>
      </c>
      <c r="B6507" s="2" t="s">
        <v>13045</v>
      </c>
      <c r="C6507" s="2">
        <v>57</v>
      </c>
      <c r="D6507" s="2" t="s">
        <v>39</v>
      </c>
      <c r="E6507" s="2" t="s">
        <v>29</v>
      </c>
      <c r="F6507" s="2" t="s">
        <v>49</v>
      </c>
      <c r="G6507" s="2" t="s">
        <v>36</v>
      </c>
      <c r="H6507" s="7">
        <v>4520.9399999999996</v>
      </c>
      <c r="I6507" s="3">
        <v>45569</v>
      </c>
      <c r="J6507" s="3" t="str">
        <f>TEXT(NIgerian_Fintech[[#This Row],[TransactionDate]], "JJJJ")</f>
        <v>2024</v>
      </c>
      <c r="K6507" s="3" t="str">
        <f>TEXT(NIgerian_Fintech[[#This Row],[TransactionDate]], "MMMM")</f>
        <v>October</v>
      </c>
      <c r="L6507" s="3" t="str">
        <f>TEXT(NIgerian_Fintech[[#This Row],[TransactionDate]], "MM")</f>
        <v>10</v>
      </c>
      <c r="M6507" s="3" t="str">
        <f>TEXT(NIgerian_Fintech[[#This Row],[TransactionDate]], "tttt")</f>
        <v>Friday</v>
      </c>
      <c r="N6507" s="2" t="s">
        <v>16</v>
      </c>
    </row>
    <row r="6508" spans="1:14" ht="14.5" x14ac:dyDescent="0.35">
      <c r="A6508" s="2" t="s">
        <v>13046</v>
      </c>
      <c r="B6508" s="2" t="s">
        <v>13047</v>
      </c>
      <c r="C6508" s="2">
        <v>33</v>
      </c>
      <c r="D6508" s="2" t="s">
        <v>12</v>
      </c>
      <c r="E6508" s="2" t="s">
        <v>52</v>
      </c>
      <c r="F6508" s="2" t="s">
        <v>14</v>
      </c>
      <c r="G6508" s="2" t="s">
        <v>36</v>
      </c>
      <c r="H6508" s="7">
        <v>274.42</v>
      </c>
      <c r="I6508" s="3">
        <v>45433</v>
      </c>
      <c r="J6508" s="3" t="str">
        <f>TEXT(NIgerian_Fintech[[#This Row],[TransactionDate]], "JJJJ")</f>
        <v>2024</v>
      </c>
      <c r="K6508" s="3" t="str">
        <f>TEXT(NIgerian_Fintech[[#This Row],[TransactionDate]], "MMMM")</f>
        <v>May</v>
      </c>
      <c r="L6508" s="3" t="str">
        <f>TEXT(NIgerian_Fintech[[#This Row],[TransactionDate]], "MM")</f>
        <v>05</v>
      </c>
      <c r="M6508" s="3" t="str">
        <f>TEXT(NIgerian_Fintech[[#This Row],[TransactionDate]], "tttt")</f>
        <v>Tuesday</v>
      </c>
      <c r="N6508" s="2" t="s">
        <v>16</v>
      </c>
    </row>
    <row r="6509" spans="1:14" ht="14.5" x14ac:dyDescent="0.35">
      <c r="A6509" s="2" t="s">
        <v>13048</v>
      </c>
      <c r="B6509" s="2" t="s">
        <v>13049</v>
      </c>
      <c r="C6509" s="2">
        <v>55</v>
      </c>
      <c r="D6509" s="2" t="s">
        <v>12</v>
      </c>
      <c r="E6509" s="2" t="s">
        <v>74</v>
      </c>
      <c r="F6509" s="2" t="s">
        <v>19</v>
      </c>
      <c r="G6509" s="2" t="s">
        <v>30</v>
      </c>
      <c r="H6509" s="7">
        <v>1238.95</v>
      </c>
      <c r="I6509" s="3">
        <v>45626</v>
      </c>
      <c r="J6509" s="3" t="str">
        <f>TEXT(NIgerian_Fintech[[#This Row],[TransactionDate]], "JJJJ")</f>
        <v>2024</v>
      </c>
      <c r="K6509" s="3" t="str">
        <f>TEXT(NIgerian_Fintech[[#This Row],[TransactionDate]], "MMMM")</f>
        <v>November</v>
      </c>
      <c r="L6509" s="3" t="str">
        <f>TEXT(NIgerian_Fintech[[#This Row],[TransactionDate]], "MM")</f>
        <v>11</v>
      </c>
      <c r="M6509" s="3" t="str">
        <f>TEXT(NIgerian_Fintech[[#This Row],[TransactionDate]], "tttt")</f>
        <v>Saturday</v>
      </c>
      <c r="N6509" s="2" t="s">
        <v>16</v>
      </c>
    </row>
    <row r="6510" spans="1:14" ht="14.5" x14ac:dyDescent="0.35">
      <c r="A6510" s="2" t="s">
        <v>13050</v>
      </c>
      <c r="B6510" s="2" t="s">
        <v>13051</v>
      </c>
      <c r="C6510" s="2">
        <v>30</v>
      </c>
      <c r="D6510" s="2" t="s">
        <v>39</v>
      </c>
      <c r="E6510" s="2" t="s">
        <v>74</v>
      </c>
      <c r="F6510" s="2" t="s">
        <v>55</v>
      </c>
      <c r="G6510" s="2" t="s">
        <v>36</v>
      </c>
      <c r="H6510" s="7">
        <v>13125.51</v>
      </c>
      <c r="I6510" s="3">
        <v>45276</v>
      </c>
      <c r="J6510" s="3" t="str">
        <f>TEXT(NIgerian_Fintech[[#This Row],[TransactionDate]], "JJJJ")</f>
        <v>2023</v>
      </c>
      <c r="K6510" s="3" t="str">
        <f>TEXT(NIgerian_Fintech[[#This Row],[TransactionDate]], "MMMM")</f>
        <v>December</v>
      </c>
      <c r="L6510" s="3" t="str">
        <f>TEXT(NIgerian_Fintech[[#This Row],[TransactionDate]], "MM")</f>
        <v>12</v>
      </c>
      <c r="M6510" s="3" t="str">
        <f>TEXT(NIgerian_Fintech[[#This Row],[TransactionDate]], "tttt")</f>
        <v>Saturday</v>
      </c>
      <c r="N6510" s="2" t="s">
        <v>16</v>
      </c>
    </row>
    <row r="6511" spans="1:14" ht="14.5" x14ac:dyDescent="0.35">
      <c r="A6511" s="2" t="s">
        <v>13052</v>
      </c>
      <c r="B6511" s="2" t="s">
        <v>13053</v>
      </c>
      <c r="C6511" s="2">
        <v>40</v>
      </c>
      <c r="D6511" s="2" t="s">
        <v>39</v>
      </c>
      <c r="E6511" s="2" t="s">
        <v>13</v>
      </c>
      <c r="F6511" s="2" t="s">
        <v>35</v>
      </c>
      <c r="G6511" s="2" t="s">
        <v>15</v>
      </c>
      <c r="H6511" s="7">
        <v>4607.7299999999996</v>
      </c>
      <c r="I6511" s="3">
        <v>45073</v>
      </c>
      <c r="J6511" s="3" t="str">
        <f>TEXT(NIgerian_Fintech[[#This Row],[TransactionDate]], "JJJJ")</f>
        <v>2023</v>
      </c>
      <c r="K6511" s="3" t="str">
        <f>TEXT(NIgerian_Fintech[[#This Row],[TransactionDate]], "MMMM")</f>
        <v>May</v>
      </c>
      <c r="L6511" s="3" t="str">
        <f>TEXT(NIgerian_Fintech[[#This Row],[TransactionDate]], "MM")</f>
        <v>05</v>
      </c>
      <c r="M6511" s="3" t="str">
        <f>TEXT(NIgerian_Fintech[[#This Row],[TransactionDate]], "tttt")</f>
        <v>Saturday</v>
      </c>
      <c r="N6511" s="2" t="s">
        <v>16</v>
      </c>
    </row>
    <row r="6512" spans="1:14" ht="14.5" x14ac:dyDescent="0.35">
      <c r="A6512" s="2" t="s">
        <v>13054</v>
      </c>
      <c r="B6512" s="2" t="s">
        <v>13055</v>
      </c>
      <c r="C6512" s="2">
        <v>39</v>
      </c>
      <c r="D6512" s="2" t="s">
        <v>39</v>
      </c>
      <c r="E6512" s="2" t="s">
        <v>52</v>
      </c>
      <c r="F6512" s="2" t="s">
        <v>19</v>
      </c>
      <c r="G6512" s="2" t="s">
        <v>15</v>
      </c>
      <c r="H6512" s="7">
        <v>4071.23</v>
      </c>
      <c r="I6512" s="3">
        <v>45261</v>
      </c>
      <c r="J6512" s="3" t="str">
        <f>TEXT(NIgerian_Fintech[[#This Row],[TransactionDate]], "JJJJ")</f>
        <v>2023</v>
      </c>
      <c r="K6512" s="3" t="str">
        <f>TEXT(NIgerian_Fintech[[#This Row],[TransactionDate]], "MMMM")</f>
        <v>December</v>
      </c>
      <c r="L6512" s="3" t="str">
        <f>TEXT(NIgerian_Fintech[[#This Row],[TransactionDate]], "MM")</f>
        <v>12</v>
      </c>
      <c r="M6512" s="3" t="str">
        <f>TEXT(NIgerian_Fintech[[#This Row],[TransactionDate]], "tttt")</f>
        <v>Friday</v>
      </c>
      <c r="N6512" s="2" t="s">
        <v>16</v>
      </c>
    </row>
    <row r="6513" spans="1:14" ht="14.5" x14ac:dyDescent="0.35">
      <c r="A6513" s="2" t="s">
        <v>13056</v>
      </c>
      <c r="B6513" s="2" t="s">
        <v>13057</v>
      </c>
      <c r="C6513" s="2">
        <v>33</v>
      </c>
      <c r="D6513" s="2" t="s">
        <v>39</v>
      </c>
      <c r="E6513" s="2" t="s">
        <v>42</v>
      </c>
      <c r="F6513" s="2" t="s">
        <v>14</v>
      </c>
      <c r="G6513" s="2" t="s">
        <v>30</v>
      </c>
      <c r="H6513" s="7">
        <v>21980.3</v>
      </c>
      <c r="I6513" s="3">
        <v>45458</v>
      </c>
      <c r="J6513" s="3" t="str">
        <f>TEXT(NIgerian_Fintech[[#This Row],[TransactionDate]], "JJJJ")</f>
        <v>2024</v>
      </c>
      <c r="K6513" s="3" t="str">
        <f>TEXT(NIgerian_Fintech[[#This Row],[TransactionDate]], "MMMM")</f>
        <v>June</v>
      </c>
      <c r="L6513" s="3" t="str">
        <f>TEXT(NIgerian_Fintech[[#This Row],[TransactionDate]], "MM")</f>
        <v>06</v>
      </c>
      <c r="M6513" s="3" t="str">
        <f>TEXT(NIgerian_Fintech[[#This Row],[TransactionDate]], "tttt")</f>
        <v>Saturday</v>
      </c>
      <c r="N6513" s="2" t="s">
        <v>16</v>
      </c>
    </row>
    <row r="6514" spans="1:14" ht="14.5" x14ac:dyDescent="0.35">
      <c r="A6514" s="2" t="s">
        <v>13058</v>
      </c>
      <c r="B6514" s="2" t="s">
        <v>13059</v>
      </c>
      <c r="C6514" s="2">
        <v>45</v>
      </c>
      <c r="D6514" s="2" t="s">
        <v>12</v>
      </c>
      <c r="E6514" s="2" t="s">
        <v>29</v>
      </c>
      <c r="F6514" s="2" t="s">
        <v>55</v>
      </c>
      <c r="G6514" s="2" t="s">
        <v>15</v>
      </c>
      <c r="H6514" s="7">
        <v>6626.35</v>
      </c>
      <c r="I6514" s="3">
        <v>45480</v>
      </c>
      <c r="J6514" s="3" t="str">
        <f>TEXT(NIgerian_Fintech[[#This Row],[TransactionDate]], "JJJJ")</f>
        <v>2024</v>
      </c>
      <c r="K6514" s="3" t="str">
        <f>TEXT(NIgerian_Fintech[[#This Row],[TransactionDate]], "MMMM")</f>
        <v>July</v>
      </c>
      <c r="L6514" s="3" t="str">
        <f>TEXT(NIgerian_Fintech[[#This Row],[TransactionDate]], "MM")</f>
        <v>07</v>
      </c>
      <c r="M6514" s="3" t="str">
        <f>TEXT(NIgerian_Fintech[[#This Row],[TransactionDate]], "tttt")</f>
        <v>Sunday</v>
      </c>
      <c r="N6514" s="2" t="s">
        <v>16</v>
      </c>
    </row>
    <row r="6515" spans="1:14" ht="14.5" x14ac:dyDescent="0.35">
      <c r="A6515" s="2" t="s">
        <v>13060</v>
      </c>
      <c r="B6515" s="2" t="s">
        <v>13061</v>
      </c>
      <c r="C6515" s="2">
        <v>52</v>
      </c>
      <c r="D6515" s="2" t="s">
        <v>12</v>
      </c>
      <c r="E6515" s="2" t="s">
        <v>93</v>
      </c>
      <c r="F6515" s="2" t="s">
        <v>25</v>
      </c>
      <c r="G6515" s="2" t="s">
        <v>26</v>
      </c>
      <c r="H6515" s="7">
        <v>22983.65</v>
      </c>
      <c r="I6515" s="3">
        <v>45333</v>
      </c>
      <c r="J6515" s="3" t="str">
        <f>TEXT(NIgerian_Fintech[[#This Row],[TransactionDate]], "JJJJ")</f>
        <v>2024</v>
      </c>
      <c r="K6515" s="3" t="str">
        <f>TEXT(NIgerian_Fintech[[#This Row],[TransactionDate]], "MMMM")</f>
        <v>February</v>
      </c>
      <c r="L6515" s="3" t="str">
        <f>TEXT(NIgerian_Fintech[[#This Row],[TransactionDate]], "MM")</f>
        <v>02</v>
      </c>
      <c r="M6515" s="3" t="str">
        <f>TEXT(NIgerian_Fintech[[#This Row],[TransactionDate]], "tttt")</f>
        <v>Sunday</v>
      </c>
      <c r="N6515" s="2" t="s">
        <v>16</v>
      </c>
    </row>
    <row r="6516" spans="1:14" ht="14.5" x14ac:dyDescent="0.35">
      <c r="A6516" s="2" t="s">
        <v>13062</v>
      </c>
      <c r="B6516" s="2" t="s">
        <v>13063</v>
      </c>
      <c r="C6516" s="2">
        <v>62</v>
      </c>
      <c r="D6516" s="2" t="s">
        <v>12</v>
      </c>
      <c r="E6516" s="2" t="s">
        <v>93</v>
      </c>
      <c r="F6516" s="2" t="s">
        <v>49</v>
      </c>
      <c r="G6516" s="2" t="s">
        <v>36</v>
      </c>
      <c r="H6516" s="7">
        <v>21771.74</v>
      </c>
      <c r="I6516" s="3">
        <v>45270</v>
      </c>
      <c r="J6516" s="3" t="str">
        <f>TEXT(NIgerian_Fintech[[#This Row],[TransactionDate]], "JJJJ")</f>
        <v>2023</v>
      </c>
      <c r="K6516" s="3" t="str">
        <f>TEXT(NIgerian_Fintech[[#This Row],[TransactionDate]], "MMMM")</f>
        <v>December</v>
      </c>
      <c r="L6516" s="3" t="str">
        <f>TEXT(NIgerian_Fintech[[#This Row],[TransactionDate]], "MM")</f>
        <v>12</v>
      </c>
      <c r="M6516" s="3" t="str">
        <f>TEXT(NIgerian_Fintech[[#This Row],[TransactionDate]], "tttt")</f>
        <v>Sunday</v>
      </c>
      <c r="N6516" s="2" t="s">
        <v>16</v>
      </c>
    </row>
    <row r="6517" spans="1:14" ht="14.5" x14ac:dyDescent="0.35">
      <c r="A6517" s="2" t="s">
        <v>13064</v>
      </c>
      <c r="B6517" s="2" t="s">
        <v>13065</v>
      </c>
      <c r="C6517" s="2">
        <v>63</v>
      </c>
      <c r="D6517" s="2" t="s">
        <v>12</v>
      </c>
      <c r="E6517" s="2" t="s">
        <v>64</v>
      </c>
      <c r="F6517" s="2" t="s">
        <v>14</v>
      </c>
      <c r="G6517" s="2" t="s">
        <v>26</v>
      </c>
      <c r="H6517" s="7">
        <v>835.79</v>
      </c>
      <c r="I6517" s="3">
        <v>45578</v>
      </c>
      <c r="J6517" s="3" t="str">
        <f>TEXT(NIgerian_Fintech[[#This Row],[TransactionDate]], "JJJJ")</f>
        <v>2024</v>
      </c>
      <c r="K6517" s="3" t="str">
        <f>TEXT(NIgerian_Fintech[[#This Row],[TransactionDate]], "MMMM")</f>
        <v>October</v>
      </c>
      <c r="L6517" s="3" t="str">
        <f>TEXT(NIgerian_Fintech[[#This Row],[TransactionDate]], "MM")</f>
        <v>10</v>
      </c>
      <c r="M6517" s="3" t="str">
        <f>TEXT(NIgerian_Fintech[[#This Row],[TransactionDate]], "tttt")</f>
        <v>Sunday</v>
      </c>
      <c r="N6517" s="2" t="s">
        <v>16</v>
      </c>
    </row>
    <row r="6518" spans="1:14" ht="14.5" x14ac:dyDescent="0.35">
      <c r="A6518" s="2" t="s">
        <v>13066</v>
      </c>
      <c r="B6518" s="2" t="s">
        <v>13067</v>
      </c>
      <c r="C6518" s="2">
        <v>25</v>
      </c>
      <c r="D6518" s="2" t="s">
        <v>39</v>
      </c>
      <c r="E6518" s="2" t="s">
        <v>13</v>
      </c>
      <c r="F6518" s="2" t="s">
        <v>55</v>
      </c>
      <c r="G6518" s="2" t="s">
        <v>15</v>
      </c>
      <c r="H6518" s="7">
        <v>29070.44</v>
      </c>
      <c r="I6518" s="3">
        <v>45447</v>
      </c>
      <c r="J6518" s="3" t="str">
        <f>TEXT(NIgerian_Fintech[[#This Row],[TransactionDate]], "JJJJ")</f>
        <v>2024</v>
      </c>
      <c r="K6518" s="3" t="str">
        <f>TEXT(NIgerian_Fintech[[#This Row],[TransactionDate]], "MMMM")</f>
        <v>June</v>
      </c>
      <c r="L6518" s="3" t="str">
        <f>TEXT(NIgerian_Fintech[[#This Row],[TransactionDate]], "MM")</f>
        <v>06</v>
      </c>
      <c r="M6518" s="3" t="str">
        <f>TEXT(NIgerian_Fintech[[#This Row],[TransactionDate]], "tttt")</f>
        <v>Tuesday</v>
      </c>
      <c r="N6518" s="2" t="s">
        <v>16</v>
      </c>
    </row>
    <row r="6519" spans="1:14" ht="14.5" x14ac:dyDescent="0.35">
      <c r="A6519" s="2" t="s">
        <v>13068</v>
      </c>
      <c r="B6519" s="2" t="s">
        <v>13069</v>
      </c>
      <c r="C6519" s="2">
        <v>61</v>
      </c>
      <c r="D6519" s="2" t="s">
        <v>12</v>
      </c>
      <c r="E6519" s="2" t="s">
        <v>52</v>
      </c>
      <c r="F6519" s="2" t="s">
        <v>19</v>
      </c>
      <c r="G6519" s="2" t="s">
        <v>30</v>
      </c>
      <c r="H6519" s="7">
        <v>800.77</v>
      </c>
      <c r="I6519" s="3">
        <v>45517</v>
      </c>
      <c r="J6519" s="3" t="str">
        <f>TEXT(NIgerian_Fintech[[#This Row],[TransactionDate]], "JJJJ")</f>
        <v>2024</v>
      </c>
      <c r="K6519" s="3" t="str">
        <f>TEXT(NIgerian_Fintech[[#This Row],[TransactionDate]], "MMMM")</f>
        <v>August</v>
      </c>
      <c r="L6519" s="3" t="str">
        <f>TEXT(NIgerian_Fintech[[#This Row],[TransactionDate]], "MM")</f>
        <v>08</v>
      </c>
      <c r="M6519" s="3" t="str">
        <f>TEXT(NIgerian_Fintech[[#This Row],[TransactionDate]], "tttt")</f>
        <v>Tuesday</v>
      </c>
      <c r="N6519" s="2" t="s">
        <v>16</v>
      </c>
    </row>
    <row r="6520" spans="1:14" ht="14.5" x14ac:dyDescent="0.35">
      <c r="A6520" s="2" t="s">
        <v>13070</v>
      </c>
      <c r="B6520" s="2" t="s">
        <v>13071</v>
      </c>
      <c r="C6520" s="2">
        <v>39</v>
      </c>
      <c r="D6520" s="2" t="s">
        <v>39</v>
      </c>
      <c r="E6520" s="2" t="s">
        <v>42</v>
      </c>
      <c r="F6520" s="2" t="s">
        <v>55</v>
      </c>
      <c r="G6520" s="2" t="s">
        <v>30</v>
      </c>
      <c r="H6520" s="7">
        <v>33106.11</v>
      </c>
      <c r="I6520" s="3">
        <v>45586</v>
      </c>
      <c r="J6520" s="3" t="str">
        <f>TEXT(NIgerian_Fintech[[#This Row],[TransactionDate]], "JJJJ")</f>
        <v>2024</v>
      </c>
      <c r="K6520" s="3" t="str">
        <f>TEXT(NIgerian_Fintech[[#This Row],[TransactionDate]], "MMMM")</f>
        <v>October</v>
      </c>
      <c r="L6520" s="3" t="str">
        <f>TEXT(NIgerian_Fintech[[#This Row],[TransactionDate]], "MM")</f>
        <v>10</v>
      </c>
      <c r="M6520" s="3" t="str">
        <f>TEXT(NIgerian_Fintech[[#This Row],[TransactionDate]], "tttt")</f>
        <v>Monday</v>
      </c>
      <c r="N6520" s="2" t="s">
        <v>16</v>
      </c>
    </row>
    <row r="6521" spans="1:14" ht="14.5" x14ac:dyDescent="0.35">
      <c r="A6521" s="2" t="s">
        <v>13072</v>
      </c>
      <c r="B6521" s="2" t="s">
        <v>13073</v>
      </c>
      <c r="C6521" s="2">
        <v>38</v>
      </c>
      <c r="D6521" s="2" t="s">
        <v>12</v>
      </c>
      <c r="E6521" s="2" t="s">
        <v>13</v>
      </c>
      <c r="F6521" s="2" t="s">
        <v>25</v>
      </c>
      <c r="G6521" s="2" t="s">
        <v>26</v>
      </c>
      <c r="H6521" s="7">
        <v>6026.03</v>
      </c>
      <c r="I6521" s="3">
        <v>45631</v>
      </c>
      <c r="J6521" s="3" t="str">
        <f>TEXT(NIgerian_Fintech[[#This Row],[TransactionDate]], "JJJJ")</f>
        <v>2024</v>
      </c>
      <c r="K6521" s="3" t="str">
        <f>TEXT(NIgerian_Fintech[[#This Row],[TransactionDate]], "MMMM")</f>
        <v>December</v>
      </c>
      <c r="L6521" s="3" t="str">
        <f>TEXT(NIgerian_Fintech[[#This Row],[TransactionDate]], "MM")</f>
        <v>12</v>
      </c>
      <c r="M6521" s="3" t="str">
        <f>TEXT(NIgerian_Fintech[[#This Row],[TransactionDate]], "tttt")</f>
        <v>Thursday</v>
      </c>
      <c r="N6521" s="2" t="s">
        <v>16</v>
      </c>
    </row>
    <row r="6522" spans="1:14" ht="14.5" x14ac:dyDescent="0.35">
      <c r="A6522" s="2" t="s">
        <v>13074</v>
      </c>
      <c r="B6522" s="2" t="s">
        <v>13075</v>
      </c>
      <c r="C6522" s="2">
        <v>43</v>
      </c>
      <c r="D6522" s="2" t="s">
        <v>12</v>
      </c>
      <c r="E6522" s="2" t="s">
        <v>74</v>
      </c>
      <c r="F6522" s="2" t="s">
        <v>14</v>
      </c>
      <c r="G6522" s="2" t="s">
        <v>15</v>
      </c>
      <c r="H6522" s="7">
        <v>14307.09</v>
      </c>
      <c r="I6522" s="3">
        <v>45062</v>
      </c>
      <c r="J6522" s="3" t="str">
        <f>TEXT(NIgerian_Fintech[[#This Row],[TransactionDate]], "JJJJ")</f>
        <v>2023</v>
      </c>
      <c r="K6522" s="3" t="str">
        <f>TEXT(NIgerian_Fintech[[#This Row],[TransactionDate]], "MMMM")</f>
        <v>May</v>
      </c>
      <c r="L6522" s="3" t="str">
        <f>TEXT(NIgerian_Fintech[[#This Row],[TransactionDate]], "MM")</f>
        <v>05</v>
      </c>
      <c r="M6522" s="3" t="str">
        <f>TEXT(NIgerian_Fintech[[#This Row],[TransactionDate]], "tttt")</f>
        <v>Tuesday</v>
      </c>
      <c r="N6522" s="2" t="s">
        <v>16</v>
      </c>
    </row>
    <row r="6523" spans="1:14" ht="14.5" x14ac:dyDescent="0.35">
      <c r="A6523" s="2" t="s">
        <v>13076</v>
      </c>
      <c r="B6523" s="2" t="s">
        <v>13077</v>
      </c>
      <c r="C6523" s="2">
        <v>57</v>
      </c>
      <c r="D6523" s="2" t="s">
        <v>12</v>
      </c>
      <c r="E6523" s="2" t="s">
        <v>64</v>
      </c>
      <c r="F6523" s="2" t="s">
        <v>55</v>
      </c>
      <c r="G6523" s="2" t="s">
        <v>36</v>
      </c>
      <c r="H6523" s="7">
        <v>12246.67</v>
      </c>
      <c r="I6523" s="3">
        <v>44965</v>
      </c>
      <c r="J6523" s="3" t="str">
        <f>TEXT(NIgerian_Fintech[[#This Row],[TransactionDate]], "JJJJ")</f>
        <v>2023</v>
      </c>
      <c r="K6523" s="3" t="str">
        <f>TEXT(NIgerian_Fintech[[#This Row],[TransactionDate]], "MMMM")</f>
        <v>February</v>
      </c>
      <c r="L6523" s="3" t="str">
        <f>TEXT(NIgerian_Fintech[[#This Row],[TransactionDate]], "MM")</f>
        <v>02</v>
      </c>
      <c r="M6523" s="3" t="str">
        <f>TEXT(NIgerian_Fintech[[#This Row],[TransactionDate]], "tttt")</f>
        <v>Wednesday</v>
      </c>
      <c r="N6523" s="2" t="s">
        <v>69</v>
      </c>
    </row>
    <row r="6524" spans="1:14" ht="14.5" x14ac:dyDescent="0.35">
      <c r="A6524" s="2" t="s">
        <v>13078</v>
      </c>
      <c r="B6524" s="2" t="s">
        <v>13079</v>
      </c>
      <c r="C6524" s="2">
        <v>38</v>
      </c>
      <c r="D6524" s="2" t="s">
        <v>39</v>
      </c>
      <c r="E6524" s="2" t="s">
        <v>29</v>
      </c>
      <c r="F6524" s="2" t="s">
        <v>35</v>
      </c>
      <c r="G6524" s="2" t="s">
        <v>15</v>
      </c>
      <c r="H6524" s="7">
        <v>7308.39</v>
      </c>
      <c r="I6524" s="3">
        <v>45246</v>
      </c>
      <c r="J6524" s="3" t="str">
        <f>TEXT(NIgerian_Fintech[[#This Row],[TransactionDate]], "JJJJ")</f>
        <v>2023</v>
      </c>
      <c r="K6524" s="3" t="str">
        <f>TEXT(NIgerian_Fintech[[#This Row],[TransactionDate]], "MMMM")</f>
        <v>November</v>
      </c>
      <c r="L6524" s="3" t="str">
        <f>TEXT(NIgerian_Fintech[[#This Row],[TransactionDate]], "MM")</f>
        <v>11</v>
      </c>
      <c r="M6524" s="3" t="str">
        <f>TEXT(NIgerian_Fintech[[#This Row],[TransactionDate]], "tttt")</f>
        <v>Thursday</v>
      </c>
      <c r="N6524" s="2" t="s">
        <v>69</v>
      </c>
    </row>
    <row r="6525" spans="1:14" ht="14.5" x14ac:dyDescent="0.35">
      <c r="A6525" s="2" t="s">
        <v>13080</v>
      </c>
      <c r="B6525" s="2" t="s">
        <v>13081</v>
      </c>
      <c r="C6525" s="2">
        <v>42</v>
      </c>
      <c r="D6525" s="2" t="s">
        <v>12</v>
      </c>
      <c r="E6525" s="2" t="s">
        <v>29</v>
      </c>
      <c r="F6525" s="2" t="s">
        <v>14</v>
      </c>
      <c r="G6525" s="2" t="s">
        <v>15</v>
      </c>
      <c r="H6525" s="7">
        <v>9661.5</v>
      </c>
      <c r="I6525" s="3">
        <v>45213</v>
      </c>
      <c r="J6525" s="3" t="str">
        <f>TEXT(NIgerian_Fintech[[#This Row],[TransactionDate]], "JJJJ")</f>
        <v>2023</v>
      </c>
      <c r="K6525" s="3" t="str">
        <f>TEXT(NIgerian_Fintech[[#This Row],[TransactionDate]], "MMMM")</f>
        <v>October</v>
      </c>
      <c r="L6525" s="3" t="str">
        <f>TEXT(NIgerian_Fintech[[#This Row],[TransactionDate]], "MM")</f>
        <v>10</v>
      </c>
      <c r="M6525" s="3" t="str">
        <f>TEXT(NIgerian_Fintech[[#This Row],[TransactionDate]], "tttt")</f>
        <v>Saturday</v>
      </c>
      <c r="N6525" s="2" t="s">
        <v>16</v>
      </c>
    </row>
    <row r="6526" spans="1:14" ht="14.5" x14ac:dyDescent="0.35">
      <c r="A6526" s="2" t="s">
        <v>13082</v>
      </c>
      <c r="B6526" s="2" t="s">
        <v>13083</v>
      </c>
      <c r="C6526" s="2">
        <v>58</v>
      </c>
      <c r="D6526" s="2" t="s">
        <v>39</v>
      </c>
      <c r="E6526" s="2" t="s">
        <v>29</v>
      </c>
      <c r="F6526" s="2" t="s">
        <v>14</v>
      </c>
      <c r="G6526" s="2" t="s">
        <v>30</v>
      </c>
      <c r="H6526" s="7">
        <v>29940.97</v>
      </c>
      <c r="I6526" s="3">
        <v>45389</v>
      </c>
      <c r="J6526" s="3" t="str">
        <f>TEXT(NIgerian_Fintech[[#This Row],[TransactionDate]], "JJJJ")</f>
        <v>2024</v>
      </c>
      <c r="K6526" s="3" t="str">
        <f>TEXT(NIgerian_Fintech[[#This Row],[TransactionDate]], "MMMM")</f>
        <v>April</v>
      </c>
      <c r="L6526" s="3" t="str">
        <f>TEXT(NIgerian_Fintech[[#This Row],[TransactionDate]], "MM")</f>
        <v>04</v>
      </c>
      <c r="M6526" s="3" t="str">
        <f>TEXT(NIgerian_Fintech[[#This Row],[TransactionDate]], "tttt")</f>
        <v>Sunday</v>
      </c>
      <c r="N6526" s="2" t="s">
        <v>16</v>
      </c>
    </row>
    <row r="6527" spans="1:14" ht="14.5" x14ac:dyDescent="0.35">
      <c r="A6527" s="2" t="s">
        <v>13084</v>
      </c>
      <c r="B6527" s="2" t="s">
        <v>13085</v>
      </c>
      <c r="C6527" s="2">
        <v>18</v>
      </c>
      <c r="D6527" s="2" t="s">
        <v>39</v>
      </c>
      <c r="E6527" s="2" t="s">
        <v>52</v>
      </c>
      <c r="F6527" s="2" t="s">
        <v>19</v>
      </c>
      <c r="G6527" s="2" t="s">
        <v>20</v>
      </c>
      <c r="H6527" s="7">
        <v>26221.22</v>
      </c>
      <c r="I6527" s="3">
        <v>45588</v>
      </c>
      <c r="J6527" s="3" t="str">
        <f>TEXT(NIgerian_Fintech[[#This Row],[TransactionDate]], "JJJJ")</f>
        <v>2024</v>
      </c>
      <c r="K6527" s="3" t="str">
        <f>TEXT(NIgerian_Fintech[[#This Row],[TransactionDate]], "MMMM")</f>
        <v>October</v>
      </c>
      <c r="L6527" s="3" t="str">
        <f>TEXT(NIgerian_Fintech[[#This Row],[TransactionDate]], "MM")</f>
        <v>10</v>
      </c>
      <c r="M6527" s="3" t="str">
        <f>TEXT(NIgerian_Fintech[[#This Row],[TransactionDate]], "tttt")</f>
        <v>Wednesday</v>
      </c>
      <c r="N6527" s="2" t="s">
        <v>16</v>
      </c>
    </row>
    <row r="6528" spans="1:14" ht="14.5" x14ac:dyDescent="0.35">
      <c r="A6528" s="2" t="s">
        <v>13086</v>
      </c>
      <c r="B6528" s="2" t="s">
        <v>13087</v>
      </c>
      <c r="C6528" s="2">
        <v>23</v>
      </c>
      <c r="D6528" s="2" t="s">
        <v>12</v>
      </c>
      <c r="E6528" s="2" t="s">
        <v>93</v>
      </c>
      <c r="F6528" s="2" t="s">
        <v>49</v>
      </c>
      <c r="G6528" s="2" t="s">
        <v>36</v>
      </c>
      <c r="H6528" s="7">
        <v>10622.59</v>
      </c>
      <c r="I6528" s="3">
        <v>45278</v>
      </c>
      <c r="J6528" s="3" t="str">
        <f>TEXT(NIgerian_Fintech[[#This Row],[TransactionDate]], "JJJJ")</f>
        <v>2023</v>
      </c>
      <c r="K6528" s="3" t="str">
        <f>TEXT(NIgerian_Fintech[[#This Row],[TransactionDate]], "MMMM")</f>
        <v>December</v>
      </c>
      <c r="L6528" s="3" t="str">
        <f>TEXT(NIgerian_Fintech[[#This Row],[TransactionDate]], "MM")</f>
        <v>12</v>
      </c>
      <c r="M6528" s="3" t="str">
        <f>TEXT(NIgerian_Fintech[[#This Row],[TransactionDate]], "tttt")</f>
        <v>Monday</v>
      </c>
      <c r="N6528" s="2" t="s">
        <v>16</v>
      </c>
    </row>
    <row r="6529" spans="1:14" ht="14.5" x14ac:dyDescent="0.35">
      <c r="A6529" s="2" t="s">
        <v>13088</v>
      </c>
      <c r="B6529" s="2" t="s">
        <v>13089</v>
      </c>
      <c r="C6529" s="2">
        <v>40</v>
      </c>
      <c r="D6529" s="2" t="s">
        <v>39</v>
      </c>
      <c r="E6529" s="2" t="s">
        <v>42</v>
      </c>
      <c r="F6529" s="2" t="s">
        <v>35</v>
      </c>
      <c r="G6529" s="2" t="s">
        <v>36</v>
      </c>
      <c r="H6529" s="7">
        <v>10721.22</v>
      </c>
      <c r="I6529" s="3">
        <v>44931</v>
      </c>
      <c r="J6529" s="3" t="str">
        <f>TEXT(NIgerian_Fintech[[#This Row],[TransactionDate]], "JJJJ")</f>
        <v>2023</v>
      </c>
      <c r="K6529" s="3" t="str">
        <f>TEXT(NIgerian_Fintech[[#This Row],[TransactionDate]], "MMMM")</f>
        <v>January</v>
      </c>
      <c r="L6529" s="3" t="str">
        <f>TEXT(NIgerian_Fintech[[#This Row],[TransactionDate]], "MM")</f>
        <v>01</v>
      </c>
      <c r="M6529" s="3" t="str">
        <f>TEXT(NIgerian_Fintech[[#This Row],[TransactionDate]], "tttt")</f>
        <v>Thursday</v>
      </c>
      <c r="N6529" s="2" t="s">
        <v>16</v>
      </c>
    </row>
    <row r="6530" spans="1:14" ht="14.5" x14ac:dyDescent="0.35">
      <c r="A6530" s="2" t="s">
        <v>13090</v>
      </c>
      <c r="B6530" s="2" t="s">
        <v>13091</v>
      </c>
      <c r="C6530" s="2">
        <v>40</v>
      </c>
      <c r="D6530" s="2" t="s">
        <v>12</v>
      </c>
      <c r="E6530" s="2" t="s">
        <v>29</v>
      </c>
      <c r="F6530" s="2" t="s">
        <v>25</v>
      </c>
      <c r="G6530" s="2" t="s">
        <v>30</v>
      </c>
      <c r="H6530" s="7">
        <v>2836.09</v>
      </c>
      <c r="I6530" s="3">
        <v>45162</v>
      </c>
      <c r="J6530" s="3" t="str">
        <f>TEXT(NIgerian_Fintech[[#This Row],[TransactionDate]], "JJJJ")</f>
        <v>2023</v>
      </c>
      <c r="K6530" s="3" t="str">
        <f>TEXT(NIgerian_Fintech[[#This Row],[TransactionDate]], "MMMM")</f>
        <v>August</v>
      </c>
      <c r="L6530" s="3" t="str">
        <f>TEXT(NIgerian_Fintech[[#This Row],[TransactionDate]], "MM")</f>
        <v>08</v>
      </c>
      <c r="M6530" s="3" t="str">
        <f>TEXT(NIgerian_Fintech[[#This Row],[TransactionDate]], "tttt")</f>
        <v>Thursday</v>
      </c>
      <c r="N6530" s="2" t="s">
        <v>16</v>
      </c>
    </row>
    <row r="6531" spans="1:14" ht="14.5" x14ac:dyDescent="0.35">
      <c r="A6531" s="2" t="s">
        <v>13092</v>
      </c>
      <c r="B6531" s="2" t="s">
        <v>13093</v>
      </c>
      <c r="C6531" s="2">
        <v>60</v>
      </c>
      <c r="D6531" s="2" t="s">
        <v>39</v>
      </c>
      <c r="E6531" s="2" t="s">
        <v>29</v>
      </c>
      <c r="F6531" s="2" t="s">
        <v>55</v>
      </c>
      <c r="G6531" s="2" t="s">
        <v>15</v>
      </c>
      <c r="H6531" s="7">
        <v>17638.919999999998</v>
      </c>
      <c r="I6531" s="3">
        <v>45162</v>
      </c>
      <c r="J6531" s="3" t="str">
        <f>TEXT(NIgerian_Fintech[[#This Row],[TransactionDate]], "JJJJ")</f>
        <v>2023</v>
      </c>
      <c r="K6531" s="3" t="str">
        <f>TEXT(NIgerian_Fintech[[#This Row],[TransactionDate]], "MMMM")</f>
        <v>August</v>
      </c>
      <c r="L6531" s="3" t="str">
        <f>TEXT(NIgerian_Fintech[[#This Row],[TransactionDate]], "MM")</f>
        <v>08</v>
      </c>
      <c r="M6531" s="3" t="str">
        <f>TEXT(NIgerian_Fintech[[#This Row],[TransactionDate]], "tttt")</f>
        <v>Thursday</v>
      </c>
      <c r="N6531" s="2" t="s">
        <v>16</v>
      </c>
    </row>
    <row r="6532" spans="1:14" ht="14.5" x14ac:dyDescent="0.35">
      <c r="A6532" s="2" t="s">
        <v>13094</v>
      </c>
      <c r="B6532" s="2" t="s">
        <v>13095</v>
      </c>
      <c r="C6532" s="2">
        <v>60</v>
      </c>
      <c r="D6532" s="2" t="s">
        <v>12</v>
      </c>
      <c r="E6532" s="2" t="s">
        <v>74</v>
      </c>
      <c r="F6532" s="2" t="s">
        <v>49</v>
      </c>
      <c r="G6532" s="2" t="s">
        <v>30</v>
      </c>
      <c r="H6532" s="7">
        <v>10013.129999999999</v>
      </c>
      <c r="I6532" s="3">
        <v>45427</v>
      </c>
      <c r="J6532" s="3" t="str">
        <f>TEXT(NIgerian_Fintech[[#This Row],[TransactionDate]], "JJJJ")</f>
        <v>2024</v>
      </c>
      <c r="K6532" s="3" t="str">
        <f>TEXT(NIgerian_Fintech[[#This Row],[TransactionDate]], "MMMM")</f>
        <v>May</v>
      </c>
      <c r="L6532" s="3" t="str">
        <f>TEXT(NIgerian_Fintech[[#This Row],[TransactionDate]], "MM")</f>
        <v>05</v>
      </c>
      <c r="M6532" s="3" t="str">
        <f>TEXT(NIgerian_Fintech[[#This Row],[TransactionDate]], "tttt")</f>
        <v>Wednesday</v>
      </c>
      <c r="N6532" s="2" t="s">
        <v>16</v>
      </c>
    </row>
    <row r="6533" spans="1:14" ht="14.5" x14ac:dyDescent="0.35">
      <c r="A6533" s="2" t="s">
        <v>13096</v>
      </c>
      <c r="B6533" s="2" t="s">
        <v>13097</v>
      </c>
      <c r="C6533" s="2">
        <v>40</v>
      </c>
      <c r="D6533" s="2" t="s">
        <v>39</v>
      </c>
      <c r="E6533" s="2" t="s">
        <v>24</v>
      </c>
      <c r="F6533" s="2" t="s">
        <v>19</v>
      </c>
      <c r="G6533" s="2" t="s">
        <v>15</v>
      </c>
      <c r="H6533" s="7">
        <v>17501.310000000001</v>
      </c>
      <c r="I6533" s="3">
        <v>45031</v>
      </c>
      <c r="J6533" s="3" t="str">
        <f>TEXT(NIgerian_Fintech[[#This Row],[TransactionDate]], "JJJJ")</f>
        <v>2023</v>
      </c>
      <c r="K6533" s="3" t="str">
        <f>TEXT(NIgerian_Fintech[[#This Row],[TransactionDate]], "MMMM")</f>
        <v>April</v>
      </c>
      <c r="L6533" s="3" t="str">
        <f>TEXT(NIgerian_Fintech[[#This Row],[TransactionDate]], "MM")</f>
        <v>04</v>
      </c>
      <c r="M6533" s="3" t="str">
        <f>TEXT(NIgerian_Fintech[[#This Row],[TransactionDate]], "tttt")</f>
        <v>Saturday</v>
      </c>
      <c r="N6533" s="2" t="s">
        <v>16</v>
      </c>
    </row>
    <row r="6534" spans="1:14" ht="14.5" x14ac:dyDescent="0.35">
      <c r="A6534" s="2" t="s">
        <v>13098</v>
      </c>
      <c r="B6534" s="2" t="s">
        <v>13099</v>
      </c>
      <c r="C6534" s="2">
        <v>49</v>
      </c>
      <c r="D6534" s="2" t="s">
        <v>39</v>
      </c>
      <c r="E6534" s="2" t="s">
        <v>13</v>
      </c>
      <c r="F6534" s="2" t="s">
        <v>49</v>
      </c>
      <c r="G6534" s="2" t="s">
        <v>20</v>
      </c>
      <c r="H6534" s="7">
        <v>10725.13</v>
      </c>
      <c r="I6534" s="3">
        <v>45133</v>
      </c>
      <c r="J6534" s="3" t="str">
        <f>TEXT(NIgerian_Fintech[[#This Row],[TransactionDate]], "JJJJ")</f>
        <v>2023</v>
      </c>
      <c r="K6534" s="3" t="str">
        <f>TEXT(NIgerian_Fintech[[#This Row],[TransactionDate]], "MMMM")</f>
        <v>July</v>
      </c>
      <c r="L6534" s="3" t="str">
        <f>TEXT(NIgerian_Fintech[[#This Row],[TransactionDate]], "MM")</f>
        <v>07</v>
      </c>
      <c r="M6534" s="3" t="str">
        <f>TEXT(NIgerian_Fintech[[#This Row],[TransactionDate]], "tttt")</f>
        <v>Wednesday</v>
      </c>
      <c r="N6534" s="2" t="s">
        <v>21</v>
      </c>
    </row>
    <row r="6535" spans="1:14" ht="14.5" x14ac:dyDescent="0.35">
      <c r="A6535" s="2" t="s">
        <v>13100</v>
      </c>
      <c r="B6535" s="2" t="s">
        <v>13101</v>
      </c>
      <c r="C6535" s="2">
        <v>47</v>
      </c>
      <c r="D6535" s="2" t="s">
        <v>12</v>
      </c>
      <c r="E6535" s="2" t="s">
        <v>29</v>
      </c>
      <c r="F6535" s="2" t="s">
        <v>14</v>
      </c>
      <c r="G6535" s="2" t="s">
        <v>20</v>
      </c>
      <c r="H6535" s="7">
        <v>3557.04</v>
      </c>
      <c r="I6535" s="3">
        <v>45165</v>
      </c>
      <c r="J6535" s="3" t="str">
        <f>TEXT(NIgerian_Fintech[[#This Row],[TransactionDate]], "JJJJ")</f>
        <v>2023</v>
      </c>
      <c r="K6535" s="3" t="str">
        <f>TEXT(NIgerian_Fintech[[#This Row],[TransactionDate]], "MMMM")</f>
        <v>August</v>
      </c>
      <c r="L6535" s="3" t="str">
        <f>TEXT(NIgerian_Fintech[[#This Row],[TransactionDate]], "MM")</f>
        <v>08</v>
      </c>
      <c r="M6535" s="3" t="str">
        <f>TEXT(NIgerian_Fintech[[#This Row],[TransactionDate]], "tttt")</f>
        <v>Sunday</v>
      </c>
      <c r="N6535" s="2" t="s">
        <v>16</v>
      </c>
    </row>
    <row r="6536" spans="1:14" ht="14.5" x14ac:dyDescent="0.35">
      <c r="A6536" s="2" t="s">
        <v>13102</v>
      </c>
      <c r="B6536" s="2" t="s">
        <v>13103</v>
      </c>
      <c r="C6536" s="2">
        <v>30</v>
      </c>
      <c r="D6536" s="2" t="s">
        <v>12</v>
      </c>
      <c r="E6536" s="2" t="s">
        <v>64</v>
      </c>
      <c r="F6536" s="2" t="s">
        <v>14</v>
      </c>
      <c r="G6536" s="2" t="s">
        <v>26</v>
      </c>
      <c r="H6536" s="7">
        <v>2100.81</v>
      </c>
      <c r="I6536" s="3">
        <v>44978</v>
      </c>
      <c r="J6536" s="3" t="str">
        <f>TEXT(NIgerian_Fintech[[#This Row],[TransactionDate]], "JJJJ")</f>
        <v>2023</v>
      </c>
      <c r="K6536" s="3" t="str">
        <f>TEXT(NIgerian_Fintech[[#This Row],[TransactionDate]], "MMMM")</f>
        <v>February</v>
      </c>
      <c r="L6536" s="3" t="str">
        <f>TEXT(NIgerian_Fintech[[#This Row],[TransactionDate]], "MM")</f>
        <v>02</v>
      </c>
      <c r="M6536" s="3" t="str">
        <f>TEXT(NIgerian_Fintech[[#This Row],[TransactionDate]], "tttt")</f>
        <v>Tuesday</v>
      </c>
      <c r="N6536" s="2" t="s">
        <v>16</v>
      </c>
    </row>
    <row r="6537" spans="1:14" ht="14.5" x14ac:dyDescent="0.35">
      <c r="A6537" s="2" t="s">
        <v>13104</v>
      </c>
      <c r="B6537" s="2" t="s">
        <v>13105</v>
      </c>
      <c r="C6537" s="2">
        <v>60</v>
      </c>
      <c r="D6537" s="2" t="s">
        <v>12</v>
      </c>
      <c r="E6537" s="2" t="s">
        <v>13</v>
      </c>
      <c r="F6537" s="2" t="s">
        <v>25</v>
      </c>
      <c r="G6537" s="2" t="s">
        <v>15</v>
      </c>
      <c r="H6537" s="7">
        <v>800.89</v>
      </c>
      <c r="I6537" s="3">
        <v>45034</v>
      </c>
      <c r="J6537" s="3" t="str">
        <f>TEXT(NIgerian_Fintech[[#This Row],[TransactionDate]], "JJJJ")</f>
        <v>2023</v>
      </c>
      <c r="K6537" s="3" t="str">
        <f>TEXT(NIgerian_Fintech[[#This Row],[TransactionDate]], "MMMM")</f>
        <v>April</v>
      </c>
      <c r="L6537" s="3" t="str">
        <f>TEXT(NIgerian_Fintech[[#This Row],[TransactionDate]], "MM")</f>
        <v>04</v>
      </c>
      <c r="M6537" s="3" t="str">
        <f>TEXT(NIgerian_Fintech[[#This Row],[TransactionDate]], "tttt")</f>
        <v>Tuesday</v>
      </c>
      <c r="N6537" s="2" t="s">
        <v>16</v>
      </c>
    </row>
    <row r="6538" spans="1:14" ht="14.5" x14ac:dyDescent="0.35">
      <c r="A6538" s="2" t="s">
        <v>13106</v>
      </c>
      <c r="B6538" s="2" t="s">
        <v>13107</v>
      </c>
      <c r="C6538" s="2">
        <v>35</v>
      </c>
      <c r="D6538" s="2" t="s">
        <v>12</v>
      </c>
      <c r="E6538" s="2" t="s">
        <v>93</v>
      </c>
      <c r="F6538" s="2" t="s">
        <v>35</v>
      </c>
      <c r="G6538" s="2" t="s">
        <v>30</v>
      </c>
      <c r="H6538" s="7">
        <v>8818.77</v>
      </c>
      <c r="I6538" s="3">
        <v>45283</v>
      </c>
      <c r="J6538" s="3" t="str">
        <f>TEXT(NIgerian_Fintech[[#This Row],[TransactionDate]], "JJJJ")</f>
        <v>2023</v>
      </c>
      <c r="K6538" s="3" t="str">
        <f>TEXT(NIgerian_Fintech[[#This Row],[TransactionDate]], "MMMM")</f>
        <v>December</v>
      </c>
      <c r="L6538" s="3" t="str">
        <f>TEXT(NIgerian_Fintech[[#This Row],[TransactionDate]], "MM")</f>
        <v>12</v>
      </c>
      <c r="M6538" s="3" t="str">
        <f>TEXT(NIgerian_Fintech[[#This Row],[TransactionDate]], "tttt")</f>
        <v>Saturday</v>
      </c>
      <c r="N6538" s="2" t="s">
        <v>16</v>
      </c>
    </row>
    <row r="6539" spans="1:14" ht="14.5" x14ac:dyDescent="0.35">
      <c r="A6539" s="2" t="s">
        <v>13108</v>
      </c>
      <c r="B6539" s="2" t="s">
        <v>13109</v>
      </c>
      <c r="C6539" s="2">
        <v>40</v>
      </c>
      <c r="D6539" s="2" t="s">
        <v>39</v>
      </c>
      <c r="E6539" s="2" t="s">
        <v>13</v>
      </c>
      <c r="F6539" s="2" t="s">
        <v>55</v>
      </c>
      <c r="G6539" s="2" t="s">
        <v>30</v>
      </c>
      <c r="H6539" s="7">
        <v>3341.47</v>
      </c>
      <c r="I6539" s="3">
        <v>44959</v>
      </c>
      <c r="J6539" s="3" t="str">
        <f>TEXT(NIgerian_Fintech[[#This Row],[TransactionDate]], "JJJJ")</f>
        <v>2023</v>
      </c>
      <c r="K6539" s="3" t="str">
        <f>TEXT(NIgerian_Fintech[[#This Row],[TransactionDate]], "MMMM")</f>
        <v>February</v>
      </c>
      <c r="L6539" s="3" t="str">
        <f>TEXT(NIgerian_Fintech[[#This Row],[TransactionDate]], "MM")</f>
        <v>02</v>
      </c>
      <c r="M6539" s="3" t="str">
        <f>TEXT(NIgerian_Fintech[[#This Row],[TransactionDate]], "tttt")</f>
        <v>Thursday</v>
      </c>
      <c r="N6539" s="2" t="s">
        <v>21</v>
      </c>
    </row>
    <row r="6540" spans="1:14" ht="14.5" x14ac:dyDescent="0.35">
      <c r="A6540" s="2" t="s">
        <v>13110</v>
      </c>
      <c r="B6540" s="2" t="s">
        <v>13111</v>
      </c>
      <c r="C6540" s="2">
        <v>32</v>
      </c>
      <c r="D6540" s="2" t="s">
        <v>39</v>
      </c>
      <c r="E6540" s="2" t="s">
        <v>42</v>
      </c>
      <c r="F6540" s="2" t="s">
        <v>55</v>
      </c>
      <c r="G6540" s="2" t="s">
        <v>30</v>
      </c>
      <c r="H6540" s="7">
        <v>9956.2999999999993</v>
      </c>
      <c r="I6540" s="3">
        <v>44948</v>
      </c>
      <c r="J6540" s="3" t="str">
        <f>TEXT(NIgerian_Fintech[[#This Row],[TransactionDate]], "JJJJ")</f>
        <v>2023</v>
      </c>
      <c r="K6540" s="3" t="str">
        <f>TEXT(NIgerian_Fintech[[#This Row],[TransactionDate]], "MMMM")</f>
        <v>January</v>
      </c>
      <c r="L6540" s="3" t="str">
        <f>TEXT(NIgerian_Fintech[[#This Row],[TransactionDate]], "MM")</f>
        <v>01</v>
      </c>
      <c r="M6540" s="3" t="str">
        <f>TEXT(NIgerian_Fintech[[#This Row],[TransactionDate]], "tttt")</f>
        <v>Sunday</v>
      </c>
      <c r="N6540" s="2" t="s">
        <v>16</v>
      </c>
    </row>
    <row r="6541" spans="1:14" ht="14.5" x14ac:dyDescent="0.35">
      <c r="A6541" s="2" t="s">
        <v>13112</v>
      </c>
      <c r="B6541" s="2" t="s">
        <v>13113</v>
      </c>
      <c r="C6541" s="2">
        <v>50</v>
      </c>
      <c r="D6541" s="2" t="s">
        <v>39</v>
      </c>
      <c r="E6541" s="2" t="s">
        <v>74</v>
      </c>
      <c r="F6541" s="2" t="s">
        <v>19</v>
      </c>
      <c r="G6541" s="2" t="s">
        <v>26</v>
      </c>
      <c r="H6541" s="7">
        <v>604.47</v>
      </c>
      <c r="I6541" s="3">
        <v>45233</v>
      </c>
      <c r="J6541" s="3" t="str">
        <f>TEXT(NIgerian_Fintech[[#This Row],[TransactionDate]], "JJJJ")</f>
        <v>2023</v>
      </c>
      <c r="K6541" s="3" t="str">
        <f>TEXT(NIgerian_Fintech[[#This Row],[TransactionDate]], "MMMM")</f>
        <v>November</v>
      </c>
      <c r="L6541" s="3" t="str">
        <f>TEXT(NIgerian_Fintech[[#This Row],[TransactionDate]], "MM")</f>
        <v>11</v>
      </c>
      <c r="M6541" s="3" t="str">
        <f>TEXT(NIgerian_Fintech[[#This Row],[TransactionDate]], "tttt")</f>
        <v>Friday</v>
      </c>
      <c r="N6541" s="2" t="s">
        <v>16</v>
      </c>
    </row>
    <row r="6542" spans="1:14" ht="14.5" x14ac:dyDescent="0.35">
      <c r="A6542" s="2" t="s">
        <v>13114</v>
      </c>
      <c r="B6542" s="2" t="s">
        <v>13115</v>
      </c>
      <c r="C6542" s="2">
        <v>38</v>
      </c>
      <c r="D6542" s="2" t="s">
        <v>39</v>
      </c>
      <c r="E6542" s="2" t="s">
        <v>52</v>
      </c>
      <c r="F6542" s="2" t="s">
        <v>25</v>
      </c>
      <c r="G6542" s="2" t="s">
        <v>36</v>
      </c>
      <c r="H6542" s="7">
        <v>4710.6499999999996</v>
      </c>
      <c r="I6542" s="3">
        <v>44937</v>
      </c>
      <c r="J6542" s="3" t="str">
        <f>TEXT(NIgerian_Fintech[[#This Row],[TransactionDate]], "JJJJ")</f>
        <v>2023</v>
      </c>
      <c r="K6542" s="3" t="str">
        <f>TEXT(NIgerian_Fintech[[#This Row],[TransactionDate]], "MMMM")</f>
        <v>January</v>
      </c>
      <c r="L6542" s="3" t="str">
        <f>TEXT(NIgerian_Fintech[[#This Row],[TransactionDate]], "MM")</f>
        <v>01</v>
      </c>
      <c r="M6542" s="3" t="str">
        <f>TEXT(NIgerian_Fintech[[#This Row],[TransactionDate]], "tttt")</f>
        <v>Wednesday</v>
      </c>
      <c r="N6542" s="2" t="s">
        <v>16</v>
      </c>
    </row>
    <row r="6543" spans="1:14" ht="14.5" x14ac:dyDescent="0.35">
      <c r="A6543" s="2" t="s">
        <v>13116</v>
      </c>
      <c r="B6543" s="2" t="s">
        <v>13117</v>
      </c>
      <c r="C6543" s="2">
        <v>56</v>
      </c>
      <c r="D6543" s="2" t="s">
        <v>12</v>
      </c>
      <c r="E6543" s="2" t="s">
        <v>42</v>
      </c>
      <c r="F6543" s="2" t="s">
        <v>55</v>
      </c>
      <c r="G6543" s="2" t="s">
        <v>30</v>
      </c>
      <c r="H6543" s="7">
        <v>3018.53</v>
      </c>
      <c r="I6543" s="3">
        <v>45565</v>
      </c>
      <c r="J6543" s="3" t="str">
        <f>TEXT(NIgerian_Fintech[[#This Row],[TransactionDate]], "JJJJ")</f>
        <v>2024</v>
      </c>
      <c r="K6543" s="3" t="str">
        <f>TEXT(NIgerian_Fintech[[#This Row],[TransactionDate]], "MMMM")</f>
        <v>September</v>
      </c>
      <c r="L6543" s="3" t="str">
        <f>TEXT(NIgerian_Fintech[[#This Row],[TransactionDate]], "MM")</f>
        <v>09</v>
      </c>
      <c r="M6543" s="3" t="str">
        <f>TEXT(NIgerian_Fintech[[#This Row],[TransactionDate]], "tttt")</f>
        <v>Monday</v>
      </c>
      <c r="N6543" s="2" t="s">
        <v>16</v>
      </c>
    </row>
    <row r="6544" spans="1:14" ht="14.5" x14ac:dyDescent="0.35">
      <c r="A6544" s="2" t="s">
        <v>13118</v>
      </c>
      <c r="B6544" s="2" t="s">
        <v>13119</v>
      </c>
      <c r="C6544" s="2">
        <v>40</v>
      </c>
      <c r="D6544" s="2" t="s">
        <v>39</v>
      </c>
      <c r="E6544" s="2" t="s">
        <v>93</v>
      </c>
      <c r="F6544" s="2" t="s">
        <v>35</v>
      </c>
      <c r="G6544" s="2" t="s">
        <v>20</v>
      </c>
      <c r="H6544" s="7">
        <v>4625.66</v>
      </c>
      <c r="I6544" s="3">
        <v>45368</v>
      </c>
      <c r="J6544" s="3" t="str">
        <f>TEXT(NIgerian_Fintech[[#This Row],[TransactionDate]], "JJJJ")</f>
        <v>2024</v>
      </c>
      <c r="K6544" s="3" t="str">
        <f>TEXT(NIgerian_Fintech[[#This Row],[TransactionDate]], "MMMM")</f>
        <v>March</v>
      </c>
      <c r="L6544" s="3" t="str">
        <f>TEXT(NIgerian_Fintech[[#This Row],[TransactionDate]], "MM")</f>
        <v>03</v>
      </c>
      <c r="M6544" s="3" t="str">
        <f>TEXT(NIgerian_Fintech[[#This Row],[TransactionDate]], "tttt")</f>
        <v>Sunday</v>
      </c>
      <c r="N6544" s="2" t="s">
        <v>16</v>
      </c>
    </row>
    <row r="6545" spans="1:14" ht="14.5" x14ac:dyDescent="0.35">
      <c r="A6545" s="2" t="s">
        <v>13120</v>
      </c>
      <c r="B6545" s="2" t="s">
        <v>13121</v>
      </c>
      <c r="C6545" s="2">
        <v>44</v>
      </c>
      <c r="D6545" s="2" t="s">
        <v>12</v>
      </c>
      <c r="E6545" s="2" t="s">
        <v>64</v>
      </c>
      <c r="F6545" s="2" t="s">
        <v>14</v>
      </c>
      <c r="G6545" s="2" t="s">
        <v>30</v>
      </c>
      <c r="H6545" s="7">
        <v>558.12</v>
      </c>
      <c r="I6545" s="3">
        <v>45488</v>
      </c>
      <c r="J6545" s="3" t="str">
        <f>TEXT(NIgerian_Fintech[[#This Row],[TransactionDate]], "JJJJ")</f>
        <v>2024</v>
      </c>
      <c r="K6545" s="3" t="str">
        <f>TEXT(NIgerian_Fintech[[#This Row],[TransactionDate]], "MMMM")</f>
        <v>July</v>
      </c>
      <c r="L6545" s="3" t="str">
        <f>TEXT(NIgerian_Fintech[[#This Row],[TransactionDate]], "MM")</f>
        <v>07</v>
      </c>
      <c r="M6545" s="3" t="str">
        <f>TEXT(NIgerian_Fintech[[#This Row],[TransactionDate]], "tttt")</f>
        <v>Monday</v>
      </c>
      <c r="N6545" s="2" t="s">
        <v>16</v>
      </c>
    </row>
    <row r="6546" spans="1:14" ht="14.5" x14ac:dyDescent="0.35">
      <c r="A6546" s="2" t="s">
        <v>13122</v>
      </c>
      <c r="B6546" s="2" t="s">
        <v>13123</v>
      </c>
      <c r="C6546" s="2">
        <v>62</v>
      </c>
      <c r="D6546" s="2" t="s">
        <v>39</v>
      </c>
      <c r="E6546" s="2" t="s">
        <v>93</v>
      </c>
      <c r="F6546" s="2" t="s">
        <v>25</v>
      </c>
      <c r="G6546" s="2" t="s">
        <v>30</v>
      </c>
      <c r="H6546" s="7">
        <v>12880.12</v>
      </c>
      <c r="I6546" s="3">
        <v>45124</v>
      </c>
      <c r="J6546" s="3" t="str">
        <f>TEXT(NIgerian_Fintech[[#This Row],[TransactionDate]], "JJJJ")</f>
        <v>2023</v>
      </c>
      <c r="K6546" s="3" t="str">
        <f>TEXT(NIgerian_Fintech[[#This Row],[TransactionDate]], "MMMM")</f>
        <v>July</v>
      </c>
      <c r="L6546" s="3" t="str">
        <f>TEXT(NIgerian_Fintech[[#This Row],[TransactionDate]], "MM")</f>
        <v>07</v>
      </c>
      <c r="M6546" s="3" t="str">
        <f>TEXT(NIgerian_Fintech[[#This Row],[TransactionDate]], "tttt")</f>
        <v>Monday</v>
      </c>
      <c r="N6546" s="2" t="s">
        <v>16</v>
      </c>
    </row>
    <row r="6547" spans="1:14" ht="14.5" x14ac:dyDescent="0.35">
      <c r="A6547" s="2" t="s">
        <v>13124</v>
      </c>
      <c r="B6547" s="2" t="s">
        <v>13125</v>
      </c>
      <c r="C6547" s="2">
        <v>61</v>
      </c>
      <c r="D6547" s="2" t="s">
        <v>12</v>
      </c>
      <c r="E6547" s="2" t="s">
        <v>93</v>
      </c>
      <c r="F6547" s="2" t="s">
        <v>49</v>
      </c>
      <c r="G6547" s="2" t="s">
        <v>30</v>
      </c>
      <c r="H6547" s="7">
        <v>1240.8699999999999</v>
      </c>
      <c r="I6547" s="3">
        <v>45455</v>
      </c>
      <c r="J6547" s="3" t="str">
        <f>TEXT(NIgerian_Fintech[[#This Row],[TransactionDate]], "JJJJ")</f>
        <v>2024</v>
      </c>
      <c r="K6547" s="3" t="str">
        <f>TEXT(NIgerian_Fintech[[#This Row],[TransactionDate]], "MMMM")</f>
        <v>June</v>
      </c>
      <c r="L6547" s="3" t="str">
        <f>TEXT(NIgerian_Fintech[[#This Row],[TransactionDate]], "MM")</f>
        <v>06</v>
      </c>
      <c r="M6547" s="3" t="str">
        <f>TEXT(NIgerian_Fintech[[#This Row],[TransactionDate]], "tttt")</f>
        <v>Wednesday</v>
      </c>
      <c r="N6547" s="2" t="s">
        <v>16</v>
      </c>
    </row>
    <row r="6548" spans="1:14" ht="14.5" x14ac:dyDescent="0.35">
      <c r="A6548" s="2" t="s">
        <v>13126</v>
      </c>
      <c r="B6548" s="2" t="s">
        <v>13127</v>
      </c>
      <c r="C6548" s="2">
        <v>35</v>
      </c>
      <c r="D6548" s="2" t="s">
        <v>12</v>
      </c>
      <c r="E6548" s="2" t="s">
        <v>13</v>
      </c>
      <c r="F6548" s="2" t="s">
        <v>25</v>
      </c>
      <c r="G6548" s="2" t="s">
        <v>36</v>
      </c>
      <c r="H6548" s="7">
        <v>145.07</v>
      </c>
      <c r="I6548" s="3">
        <v>44970</v>
      </c>
      <c r="J6548" s="3" t="str">
        <f>TEXT(NIgerian_Fintech[[#This Row],[TransactionDate]], "JJJJ")</f>
        <v>2023</v>
      </c>
      <c r="K6548" s="3" t="str">
        <f>TEXT(NIgerian_Fintech[[#This Row],[TransactionDate]], "MMMM")</f>
        <v>February</v>
      </c>
      <c r="L6548" s="3" t="str">
        <f>TEXT(NIgerian_Fintech[[#This Row],[TransactionDate]], "MM")</f>
        <v>02</v>
      </c>
      <c r="M6548" s="3" t="str">
        <f>TEXT(NIgerian_Fintech[[#This Row],[TransactionDate]], "tttt")</f>
        <v>Monday</v>
      </c>
      <c r="N6548" s="2" t="s">
        <v>16</v>
      </c>
    </row>
    <row r="6549" spans="1:14" ht="14.5" x14ac:dyDescent="0.35">
      <c r="A6549" s="2" t="s">
        <v>13128</v>
      </c>
      <c r="B6549" s="2" t="s">
        <v>13129</v>
      </c>
      <c r="C6549" s="2">
        <v>41</v>
      </c>
      <c r="D6549" s="2" t="s">
        <v>12</v>
      </c>
      <c r="E6549" s="2" t="s">
        <v>64</v>
      </c>
      <c r="F6549" s="2" t="s">
        <v>25</v>
      </c>
      <c r="G6549" s="2" t="s">
        <v>30</v>
      </c>
      <c r="H6549" s="7">
        <v>29241.39</v>
      </c>
      <c r="I6549" s="3">
        <v>45111</v>
      </c>
      <c r="J6549" s="3" t="str">
        <f>TEXT(NIgerian_Fintech[[#This Row],[TransactionDate]], "JJJJ")</f>
        <v>2023</v>
      </c>
      <c r="K6549" s="3" t="str">
        <f>TEXT(NIgerian_Fintech[[#This Row],[TransactionDate]], "MMMM")</f>
        <v>July</v>
      </c>
      <c r="L6549" s="3" t="str">
        <f>TEXT(NIgerian_Fintech[[#This Row],[TransactionDate]], "MM")</f>
        <v>07</v>
      </c>
      <c r="M6549" s="3" t="str">
        <f>TEXT(NIgerian_Fintech[[#This Row],[TransactionDate]], "tttt")</f>
        <v>Tuesday</v>
      </c>
      <c r="N6549" s="2" t="s">
        <v>16</v>
      </c>
    </row>
    <row r="6550" spans="1:14" ht="14.5" x14ac:dyDescent="0.35">
      <c r="A6550" s="2" t="s">
        <v>13130</v>
      </c>
      <c r="B6550" s="2" t="s">
        <v>13131</v>
      </c>
      <c r="C6550" s="2">
        <v>64</v>
      </c>
      <c r="D6550" s="2" t="s">
        <v>12</v>
      </c>
      <c r="E6550" s="2" t="s">
        <v>42</v>
      </c>
      <c r="F6550" s="2" t="s">
        <v>35</v>
      </c>
      <c r="G6550" s="2" t="s">
        <v>36</v>
      </c>
      <c r="H6550" s="7">
        <v>2142.7800000000002</v>
      </c>
      <c r="I6550" s="3">
        <v>45315</v>
      </c>
      <c r="J6550" s="3" t="str">
        <f>TEXT(NIgerian_Fintech[[#This Row],[TransactionDate]], "JJJJ")</f>
        <v>2024</v>
      </c>
      <c r="K6550" s="3" t="str">
        <f>TEXT(NIgerian_Fintech[[#This Row],[TransactionDate]], "MMMM")</f>
        <v>January</v>
      </c>
      <c r="L6550" s="3" t="str">
        <f>TEXT(NIgerian_Fintech[[#This Row],[TransactionDate]], "MM")</f>
        <v>01</v>
      </c>
      <c r="M6550" s="3" t="str">
        <f>TEXT(NIgerian_Fintech[[#This Row],[TransactionDate]], "tttt")</f>
        <v>Wednesday</v>
      </c>
      <c r="N6550" s="2" t="s">
        <v>16</v>
      </c>
    </row>
    <row r="6551" spans="1:14" ht="14.5" x14ac:dyDescent="0.35">
      <c r="A6551" s="2" t="s">
        <v>13132</v>
      </c>
      <c r="B6551" s="2" t="s">
        <v>13133</v>
      </c>
      <c r="C6551" s="2">
        <v>57</v>
      </c>
      <c r="D6551" s="2" t="s">
        <v>12</v>
      </c>
      <c r="E6551" s="2" t="s">
        <v>93</v>
      </c>
      <c r="F6551" s="2" t="s">
        <v>35</v>
      </c>
      <c r="G6551" s="2" t="s">
        <v>36</v>
      </c>
      <c r="H6551" s="7">
        <v>17606.169999999998</v>
      </c>
      <c r="I6551" s="3">
        <v>45477</v>
      </c>
      <c r="J6551" s="3" t="str">
        <f>TEXT(NIgerian_Fintech[[#This Row],[TransactionDate]], "JJJJ")</f>
        <v>2024</v>
      </c>
      <c r="K6551" s="3" t="str">
        <f>TEXT(NIgerian_Fintech[[#This Row],[TransactionDate]], "MMMM")</f>
        <v>July</v>
      </c>
      <c r="L6551" s="3" t="str">
        <f>TEXT(NIgerian_Fintech[[#This Row],[TransactionDate]], "MM")</f>
        <v>07</v>
      </c>
      <c r="M6551" s="3" t="str">
        <f>TEXT(NIgerian_Fintech[[#This Row],[TransactionDate]], "tttt")</f>
        <v>Thursday</v>
      </c>
      <c r="N6551" s="2" t="s">
        <v>16</v>
      </c>
    </row>
    <row r="6552" spans="1:14" ht="14.5" x14ac:dyDescent="0.35">
      <c r="A6552" s="2" t="s">
        <v>13134</v>
      </c>
      <c r="B6552" s="2" t="s">
        <v>13135</v>
      </c>
      <c r="C6552" s="2">
        <v>59</v>
      </c>
      <c r="D6552" s="2" t="s">
        <v>39</v>
      </c>
      <c r="E6552" s="2" t="s">
        <v>42</v>
      </c>
      <c r="F6552" s="2" t="s">
        <v>55</v>
      </c>
      <c r="G6552" s="2" t="s">
        <v>26</v>
      </c>
      <c r="H6552" s="7">
        <v>33373.949999999997</v>
      </c>
      <c r="I6552" s="3">
        <v>45433</v>
      </c>
      <c r="J6552" s="3" t="str">
        <f>TEXT(NIgerian_Fintech[[#This Row],[TransactionDate]], "JJJJ")</f>
        <v>2024</v>
      </c>
      <c r="K6552" s="3" t="str">
        <f>TEXT(NIgerian_Fintech[[#This Row],[TransactionDate]], "MMMM")</f>
        <v>May</v>
      </c>
      <c r="L6552" s="3" t="str">
        <f>TEXT(NIgerian_Fintech[[#This Row],[TransactionDate]], "MM")</f>
        <v>05</v>
      </c>
      <c r="M6552" s="3" t="str">
        <f>TEXT(NIgerian_Fintech[[#This Row],[TransactionDate]], "tttt")</f>
        <v>Tuesday</v>
      </c>
      <c r="N6552" s="2" t="s">
        <v>16</v>
      </c>
    </row>
    <row r="6553" spans="1:14" ht="14.5" x14ac:dyDescent="0.35">
      <c r="A6553" s="2" t="s">
        <v>13136</v>
      </c>
      <c r="B6553" s="2" t="s">
        <v>13137</v>
      </c>
      <c r="C6553" s="2">
        <v>24</v>
      </c>
      <c r="D6553" s="2" t="s">
        <v>12</v>
      </c>
      <c r="E6553" s="2" t="s">
        <v>29</v>
      </c>
      <c r="F6553" s="2" t="s">
        <v>19</v>
      </c>
      <c r="G6553" s="2" t="s">
        <v>20</v>
      </c>
      <c r="H6553" s="7">
        <v>7638.3</v>
      </c>
      <c r="I6553" s="3">
        <v>45368</v>
      </c>
      <c r="J6553" s="3" t="str">
        <f>TEXT(NIgerian_Fintech[[#This Row],[TransactionDate]], "JJJJ")</f>
        <v>2024</v>
      </c>
      <c r="K6553" s="3" t="str">
        <f>TEXT(NIgerian_Fintech[[#This Row],[TransactionDate]], "MMMM")</f>
        <v>March</v>
      </c>
      <c r="L6553" s="3" t="str">
        <f>TEXT(NIgerian_Fintech[[#This Row],[TransactionDate]], "MM")</f>
        <v>03</v>
      </c>
      <c r="M6553" s="3" t="str">
        <f>TEXT(NIgerian_Fintech[[#This Row],[TransactionDate]], "tttt")</f>
        <v>Sunday</v>
      </c>
      <c r="N6553" s="2" t="s">
        <v>21</v>
      </c>
    </row>
    <row r="6554" spans="1:14" ht="14.5" x14ac:dyDescent="0.35">
      <c r="A6554" s="2" t="s">
        <v>13138</v>
      </c>
      <c r="B6554" s="2" t="s">
        <v>13139</v>
      </c>
      <c r="C6554" s="2">
        <v>37</v>
      </c>
      <c r="D6554" s="2" t="s">
        <v>39</v>
      </c>
      <c r="E6554" s="2" t="s">
        <v>29</v>
      </c>
      <c r="F6554" s="2" t="s">
        <v>19</v>
      </c>
      <c r="G6554" s="2" t="s">
        <v>30</v>
      </c>
      <c r="H6554" s="7">
        <v>7467.97</v>
      </c>
      <c r="I6554" s="3">
        <v>45422</v>
      </c>
      <c r="J6554" s="3" t="str">
        <f>TEXT(NIgerian_Fintech[[#This Row],[TransactionDate]], "JJJJ")</f>
        <v>2024</v>
      </c>
      <c r="K6554" s="3" t="str">
        <f>TEXT(NIgerian_Fintech[[#This Row],[TransactionDate]], "MMMM")</f>
        <v>May</v>
      </c>
      <c r="L6554" s="3" t="str">
        <f>TEXT(NIgerian_Fintech[[#This Row],[TransactionDate]], "MM")</f>
        <v>05</v>
      </c>
      <c r="M6554" s="3" t="str">
        <f>TEXT(NIgerian_Fintech[[#This Row],[TransactionDate]], "tttt")</f>
        <v>Friday</v>
      </c>
      <c r="N6554" s="2" t="s">
        <v>16</v>
      </c>
    </row>
    <row r="6555" spans="1:14" ht="14.5" x14ac:dyDescent="0.35">
      <c r="A6555" s="2" t="s">
        <v>13140</v>
      </c>
      <c r="B6555" s="2" t="s">
        <v>13141</v>
      </c>
      <c r="C6555" s="2">
        <v>44</v>
      </c>
      <c r="D6555" s="2" t="s">
        <v>39</v>
      </c>
      <c r="E6555" s="2" t="s">
        <v>29</v>
      </c>
      <c r="F6555" s="2" t="s">
        <v>35</v>
      </c>
      <c r="G6555" s="2" t="s">
        <v>30</v>
      </c>
      <c r="H6555" s="7">
        <v>4579.4399999999996</v>
      </c>
      <c r="I6555" s="3">
        <v>45431</v>
      </c>
      <c r="J6555" s="3" t="str">
        <f>TEXT(NIgerian_Fintech[[#This Row],[TransactionDate]], "JJJJ")</f>
        <v>2024</v>
      </c>
      <c r="K6555" s="3" t="str">
        <f>TEXT(NIgerian_Fintech[[#This Row],[TransactionDate]], "MMMM")</f>
        <v>May</v>
      </c>
      <c r="L6555" s="3" t="str">
        <f>TEXT(NIgerian_Fintech[[#This Row],[TransactionDate]], "MM")</f>
        <v>05</v>
      </c>
      <c r="M6555" s="3" t="str">
        <f>TEXT(NIgerian_Fintech[[#This Row],[TransactionDate]], "tttt")</f>
        <v>Sunday</v>
      </c>
      <c r="N6555" s="2" t="s">
        <v>16</v>
      </c>
    </row>
    <row r="6556" spans="1:14" ht="14.5" x14ac:dyDescent="0.35">
      <c r="A6556" s="2" t="s">
        <v>13142</v>
      </c>
      <c r="B6556" s="2" t="s">
        <v>13143</v>
      </c>
      <c r="C6556" s="2">
        <v>23</v>
      </c>
      <c r="D6556" s="2" t="s">
        <v>12</v>
      </c>
      <c r="E6556" s="2" t="s">
        <v>52</v>
      </c>
      <c r="F6556" s="2" t="s">
        <v>55</v>
      </c>
      <c r="G6556" s="2" t="s">
        <v>30</v>
      </c>
      <c r="H6556" s="7">
        <v>5544.2</v>
      </c>
      <c r="I6556" s="3">
        <v>45063</v>
      </c>
      <c r="J6556" s="3" t="str">
        <f>TEXT(NIgerian_Fintech[[#This Row],[TransactionDate]], "JJJJ")</f>
        <v>2023</v>
      </c>
      <c r="K6556" s="3" t="str">
        <f>TEXT(NIgerian_Fintech[[#This Row],[TransactionDate]], "MMMM")</f>
        <v>May</v>
      </c>
      <c r="L6556" s="3" t="str">
        <f>TEXT(NIgerian_Fintech[[#This Row],[TransactionDate]], "MM")</f>
        <v>05</v>
      </c>
      <c r="M6556" s="3" t="str">
        <f>TEXT(NIgerian_Fintech[[#This Row],[TransactionDate]], "tttt")</f>
        <v>Wednesday</v>
      </c>
      <c r="N6556" s="2" t="s">
        <v>16</v>
      </c>
    </row>
    <row r="6557" spans="1:14" ht="14.5" x14ac:dyDescent="0.35">
      <c r="A6557" s="2" t="s">
        <v>13144</v>
      </c>
      <c r="B6557" s="2" t="s">
        <v>13145</v>
      </c>
      <c r="C6557" s="2">
        <v>44</v>
      </c>
      <c r="D6557" s="2" t="s">
        <v>39</v>
      </c>
      <c r="E6557" s="2" t="s">
        <v>13</v>
      </c>
      <c r="F6557" s="2" t="s">
        <v>55</v>
      </c>
      <c r="G6557" s="2" t="s">
        <v>36</v>
      </c>
      <c r="H6557" s="7">
        <v>6579.26</v>
      </c>
      <c r="I6557" s="3">
        <v>45205</v>
      </c>
      <c r="J6557" s="3" t="str">
        <f>TEXT(NIgerian_Fintech[[#This Row],[TransactionDate]], "JJJJ")</f>
        <v>2023</v>
      </c>
      <c r="K6557" s="3" t="str">
        <f>TEXT(NIgerian_Fintech[[#This Row],[TransactionDate]], "MMMM")</f>
        <v>October</v>
      </c>
      <c r="L6557" s="3" t="str">
        <f>TEXT(NIgerian_Fintech[[#This Row],[TransactionDate]], "MM")</f>
        <v>10</v>
      </c>
      <c r="M6557" s="3" t="str">
        <f>TEXT(NIgerian_Fintech[[#This Row],[TransactionDate]], "tttt")</f>
        <v>Friday</v>
      </c>
      <c r="N6557" s="2" t="s">
        <v>16</v>
      </c>
    </row>
    <row r="6558" spans="1:14" ht="14.5" x14ac:dyDescent="0.35">
      <c r="A6558" s="2" t="s">
        <v>13146</v>
      </c>
      <c r="B6558" s="2" t="s">
        <v>13147</v>
      </c>
      <c r="C6558" s="2">
        <v>26</v>
      </c>
      <c r="D6558" s="2" t="s">
        <v>39</v>
      </c>
      <c r="E6558" s="2" t="s">
        <v>42</v>
      </c>
      <c r="F6558" s="2" t="s">
        <v>55</v>
      </c>
      <c r="G6558" s="2" t="s">
        <v>15</v>
      </c>
      <c r="H6558" s="7">
        <v>1649.86</v>
      </c>
      <c r="I6558" s="3">
        <v>45090</v>
      </c>
      <c r="J6558" s="3" t="str">
        <f>TEXT(NIgerian_Fintech[[#This Row],[TransactionDate]], "JJJJ")</f>
        <v>2023</v>
      </c>
      <c r="K6558" s="3" t="str">
        <f>TEXT(NIgerian_Fintech[[#This Row],[TransactionDate]], "MMMM")</f>
        <v>June</v>
      </c>
      <c r="L6558" s="3" t="str">
        <f>TEXT(NIgerian_Fintech[[#This Row],[TransactionDate]], "MM")</f>
        <v>06</v>
      </c>
      <c r="M6558" s="3" t="str">
        <f>TEXT(NIgerian_Fintech[[#This Row],[TransactionDate]], "tttt")</f>
        <v>Tuesday</v>
      </c>
      <c r="N6558" s="2" t="s">
        <v>16</v>
      </c>
    </row>
    <row r="6559" spans="1:14" ht="14.5" x14ac:dyDescent="0.35">
      <c r="A6559" s="2" t="s">
        <v>13148</v>
      </c>
      <c r="B6559" s="2" t="s">
        <v>13149</v>
      </c>
      <c r="C6559" s="2">
        <v>62</v>
      </c>
      <c r="D6559" s="2" t="s">
        <v>39</v>
      </c>
      <c r="E6559" s="2" t="s">
        <v>29</v>
      </c>
      <c r="F6559" s="2" t="s">
        <v>35</v>
      </c>
      <c r="G6559" s="2" t="s">
        <v>20</v>
      </c>
      <c r="H6559" s="7">
        <v>4537.16</v>
      </c>
      <c r="I6559" s="3">
        <v>45469</v>
      </c>
      <c r="J6559" s="3" t="str">
        <f>TEXT(NIgerian_Fintech[[#This Row],[TransactionDate]], "JJJJ")</f>
        <v>2024</v>
      </c>
      <c r="K6559" s="3" t="str">
        <f>TEXT(NIgerian_Fintech[[#This Row],[TransactionDate]], "MMMM")</f>
        <v>June</v>
      </c>
      <c r="L6559" s="3" t="str">
        <f>TEXT(NIgerian_Fintech[[#This Row],[TransactionDate]], "MM")</f>
        <v>06</v>
      </c>
      <c r="M6559" s="3" t="str">
        <f>TEXT(NIgerian_Fintech[[#This Row],[TransactionDate]], "tttt")</f>
        <v>Wednesday</v>
      </c>
      <c r="N6559" s="2" t="s">
        <v>16</v>
      </c>
    </row>
    <row r="6560" spans="1:14" ht="14.5" x14ac:dyDescent="0.35">
      <c r="A6560" s="2" t="s">
        <v>13150</v>
      </c>
      <c r="B6560" s="2" t="s">
        <v>13151</v>
      </c>
      <c r="C6560" s="2">
        <v>48</v>
      </c>
      <c r="D6560" s="2" t="s">
        <v>12</v>
      </c>
      <c r="E6560" s="2" t="s">
        <v>29</v>
      </c>
      <c r="F6560" s="2" t="s">
        <v>19</v>
      </c>
      <c r="G6560" s="2" t="s">
        <v>30</v>
      </c>
      <c r="H6560" s="7">
        <v>16934.09</v>
      </c>
      <c r="I6560" s="3">
        <v>44949</v>
      </c>
      <c r="J6560" s="3" t="str">
        <f>TEXT(NIgerian_Fintech[[#This Row],[TransactionDate]], "JJJJ")</f>
        <v>2023</v>
      </c>
      <c r="K6560" s="3" t="str">
        <f>TEXT(NIgerian_Fintech[[#This Row],[TransactionDate]], "MMMM")</f>
        <v>January</v>
      </c>
      <c r="L6560" s="3" t="str">
        <f>TEXT(NIgerian_Fintech[[#This Row],[TransactionDate]], "MM")</f>
        <v>01</v>
      </c>
      <c r="M6560" s="3" t="str">
        <f>TEXT(NIgerian_Fintech[[#This Row],[TransactionDate]], "tttt")</f>
        <v>Monday</v>
      </c>
      <c r="N6560" s="2" t="s">
        <v>16</v>
      </c>
    </row>
    <row r="6561" spans="1:14" ht="14.5" x14ac:dyDescent="0.35">
      <c r="A6561" s="2" t="s">
        <v>13152</v>
      </c>
      <c r="B6561" s="2" t="s">
        <v>13153</v>
      </c>
      <c r="C6561" s="2">
        <v>38</v>
      </c>
      <c r="D6561" s="2" t="s">
        <v>12</v>
      </c>
      <c r="E6561" s="2" t="s">
        <v>64</v>
      </c>
      <c r="F6561" s="2" t="s">
        <v>55</v>
      </c>
      <c r="G6561" s="2" t="s">
        <v>15</v>
      </c>
      <c r="H6561" s="7">
        <v>2013.8</v>
      </c>
      <c r="I6561" s="3">
        <v>45637</v>
      </c>
      <c r="J6561" s="3" t="str">
        <f>TEXT(NIgerian_Fintech[[#This Row],[TransactionDate]], "JJJJ")</f>
        <v>2024</v>
      </c>
      <c r="K6561" s="3" t="str">
        <f>TEXT(NIgerian_Fintech[[#This Row],[TransactionDate]], "MMMM")</f>
        <v>December</v>
      </c>
      <c r="L6561" s="3" t="str">
        <f>TEXT(NIgerian_Fintech[[#This Row],[TransactionDate]], "MM")</f>
        <v>12</v>
      </c>
      <c r="M6561" s="3" t="str">
        <f>TEXT(NIgerian_Fintech[[#This Row],[TransactionDate]], "tttt")</f>
        <v>Wednesday</v>
      </c>
      <c r="N6561" s="2" t="s">
        <v>16</v>
      </c>
    </row>
    <row r="6562" spans="1:14" ht="14.5" x14ac:dyDescent="0.35">
      <c r="A6562" s="2" t="s">
        <v>13154</v>
      </c>
      <c r="B6562" s="2" t="s">
        <v>13155</v>
      </c>
      <c r="C6562" s="2">
        <v>43</v>
      </c>
      <c r="D6562" s="2" t="s">
        <v>12</v>
      </c>
      <c r="E6562" s="2" t="s">
        <v>93</v>
      </c>
      <c r="F6562" s="2" t="s">
        <v>35</v>
      </c>
      <c r="G6562" s="2" t="s">
        <v>15</v>
      </c>
      <c r="H6562" s="7">
        <v>13087.9</v>
      </c>
      <c r="I6562" s="3">
        <v>45433</v>
      </c>
      <c r="J6562" s="3" t="str">
        <f>TEXT(NIgerian_Fintech[[#This Row],[TransactionDate]], "JJJJ")</f>
        <v>2024</v>
      </c>
      <c r="K6562" s="3" t="str">
        <f>TEXT(NIgerian_Fintech[[#This Row],[TransactionDate]], "MMMM")</f>
        <v>May</v>
      </c>
      <c r="L6562" s="3" t="str">
        <f>TEXT(NIgerian_Fintech[[#This Row],[TransactionDate]], "MM")</f>
        <v>05</v>
      </c>
      <c r="M6562" s="3" t="str">
        <f>TEXT(NIgerian_Fintech[[#This Row],[TransactionDate]], "tttt")</f>
        <v>Tuesday</v>
      </c>
      <c r="N6562" s="2" t="s">
        <v>16</v>
      </c>
    </row>
    <row r="6563" spans="1:14" ht="14.5" x14ac:dyDescent="0.35">
      <c r="A6563" s="2" t="s">
        <v>13156</v>
      </c>
      <c r="B6563" s="2" t="s">
        <v>13157</v>
      </c>
      <c r="C6563" s="2">
        <v>57</v>
      </c>
      <c r="D6563" s="2" t="s">
        <v>12</v>
      </c>
      <c r="E6563" s="2" t="s">
        <v>29</v>
      </c>
      <c r="F6563" s="2" t="s">
        <v>49</v>
      </c>
      <c r="G6563" s="2" t="s">
        <v>15</v>
      </c>
      <c r="H6563" s="7">
        <v>10543.66</v>
      </c>
      <c r="I6563" s="3">
        <v>45612</v>
      </c>
      <c r="J6563" s="3" t="str">
        <f>TEXT(NIgerian_Fintech[[#This Row],[TransactionDate]], "JJJJ")</f>
        <v>2024</v>
      </c>
      <c r="K6563" s="3" t="str">
        <f>TEXT(NIgerian_Fintech[[#This Row],[TransactionDate]], "MMMM")</f>
        <v>November</v>
      </c>
      <c r="L6563" s="3" t="str">
        <f>TEXT(NIgerian_Fintech[[#This Row],[TransactionDate]], "MM")</f>
        <v>11</v>
      </c>
      <c r="M6563" s="3" t="str">
        <f>TEXT(NIgerian_Fintech[[#This Row],[TransactionDate]], "tttt")</f>
        <v>Saturday</v>
      </c>
      <c r="N6563" s="2" t="s">
        <v>16</v>
      </c>
    </row>
    <row r="6564" spans="1:14" ht="14.5" x14ac:dyDescent="0.35">
      <c r="A6564" s="2" t="s">
        <v>13158</v>
      </c>
      <c r="B6564" s="2" t="s">
        <v>13159</v>
      </c>
      <c r="C6564" s="2">
        <v>62</v>
      </c>
      <c r="D6564" s="2" t="s">
        <v>39</v>
      </c>
      <c r="E6564" s="2" t="s">
        <v>52</v>
      </c>
      <c r="F6564" s="2" t="s">
        <v>49</v>
      </c>
      <c r="G6564" s="2" t="s">
        <v>20</v>
      </c>
      <c r="H6564" s="7">
        <v>590.04999999999995</v>
      </c>
      <c r="I6564" s="3">
        <v>45436</v>
      </c>
      <c r="J6564" s="3" t="str">
        <f>TEXT(NIgerian_Fintech[[#This Row],[TransactionDate]], "JJJJ")</f>
        <v>2024</v>
      </c>
      <c r="K6564" s="3" t="str">
        <f>TEXT(NIgerian_Fintech[[#This Row],[TransactionDate]], "MMMM")</f>
        <v>May</v>
      </c>
      <c r="L6564" s="3" t="str">
        <f>TEXT(NIgerian_Fintech[[#This Row],[TransactionDate]], "MM")</f>
        <v>05</v>
      </c>
      <c r="M6564" s="3" t="str">
        <f>TEXT(NIgerian_Fintech[[#This Row],[TransactionDate]], "tttt")</f>
        <v>Friday</v>
      </c>
      <c r="N6564" s="2" t="s">
        <v>16</v>
      </c>
    </row>
    <row r="6565" spans="1:14" ht="14.5" x14ac:dyDescent="0.35">
      <c r="A6565" s="2" t="s">
        <v>13160</v>
      </c>
      <c r="B6565" s="2" t="s">
        <v>13161</v>
      </c>
      <c r="C6565" s="2">
        <v>30</v>
      </c>
      <c r="D6565" s="2" t="s">
        <v>39</v>
      </c>
      <c r="E6565" s="2" t="s">
        <v>64</v>
      </c>
      <c r="F6565" s="2" t="s">
        <v>14</v>
      </c>
      <c r="G6565" s="2" t="s">
        <v>15</v>
      </c>
      <c r="H6565" s="7">
        <v>226.84</v>
      </c>
      <c r="I6565" s="3">
        <v>45496</v>
      </c>
      <c r="J6565" s="3" t="str">
        <f>TEXT(NIgerian_Fintech[[#This Row],[TransactionDate]], "JJJJ")</f>
        <v>2024</v>
      </c>
      <c r="K6565" s="3" t="str">
        <f>TEXT(NIgerian_Fintech[[#This Row],[TransactionDate]], "MMMM")</f>
        <v>July</v>
      </c>
      <c r="L6565" s="3" t="str">
        <f>TEXT(NIgerian_Fintech[[#This Row],[TransactionDate]], "MM")</f>
        <v>07</v>
      </c>
      <c r="M6565" s="3" t="str">
        <f>TEXT(NIgerian_Fintech[[#This Row],[TransactionDate]], "tttt")</f>
        <v>Tuesday</v>
      </c>
      <c r="N6565" s="2" t="s">
        <v>16</v>
      </c>
    </row>
    <row r="6566" spans="1:14" ht="14.5" x14ac:dyDescent="0.35">
      <c r="A6566" s="2" t="s">
        <v>13162</v>
      </c>
      <c r="B6566" s="2" t="s">
        <v>13163</v>
      </c>
      <c r="C6566" s="2">
        <v>40</v>
      </c>
      <c r="D6566" s="2" t="s">
        <v>39</v>
      </c>
      <c r="E6566" s="2" t="s">
        <v>13</v>
      </c>
      <c r="F6566" s="2" t="s">
        <v>49</v>
      </c>
      <c r="G6566" s="2" t="s">
        <v>30</v>
      </c>
      <c r="H6566" s="7">
        <v>4346.8</v>
      </c>
      <c r="I6566" s="3">
        <v>45634</v>
      </c>
      <c r="J6566" s="3" t="str">
        <f>TEXT(NIgerian_Fintech[[#This Row],[TransactionDate]], "JJJJ")</f>
        <v>2024</v>
      </c>
      <c r="K6566" s="3" t="str">
        <f>TEXT(NIgerian_Fintech[[#This Row],[TransactionDate]], "MMMM")</f>
        <v>December</v>
      </c>
      <c r="L6566" s="3" t="str">
        <f>TEXT(NIgerian_Fintech[[#This Row],[TransactionDate]], "MM")</f>
        <v>12</v>
      </c>
      <c r="M6566" s="3" t="str">
        <f>TEXT(NIgerian_Fintech[[#This Row],[TransactionDate]], "tttt")</f>
        <v>Sunday</v>
      </c>
      <c r="N6566" s="2" t="s">
        <v>16</v>
      </c>
    </row>
    <row r="6567" spans="1:14" ht="14.5" x14ac:dyDescent="0.35">
      <c r="A6567" s="2" t="s">
        <v>13164</v>
      </c>
      <c r="B6567" s="2" t="s">
        <v>13165</v>
      </c>
      <c r="C6567" s="2">
        <v>37</v>
      </c>
      <c r="D6567" s="2" t="s">
        <v>39</v>
      </c>
      <c r="E6567" s="2" t="s">
        <v>24</v>
      </c>
      <c r="F6567" s="2" t="s">
        <v>25</v>
      </c>
      <c r="G6567" s="2" t="s">
        <v>30</v>
      </c>
      <c r="H6567" s="7">
        <v>11782.08</v>
      </c>
      <c r="I6567" s="3">
        <v>45526</v>
      </c>
      <c r="J6567" s="3" t="str">
        <f>TEXT(NIgerian_Fintech[[#This Row],[TransactionDate]], "JJJJ")</f>
        <v>2024</v>
      </c>
      <c r="K6567" s="3" t="str">
        <f>TEXT(NIgerian_Fintech[[#This Row],[TransactionDate]], "MMMM")</f>
        <v>August</v>
      </c>
      <c r="L6567" s="3" t="str">
        <f>TEXT(NIgerian_Fintech[[#This Row],[TransactionDate]], "MM")</f>
        <v>08</v>
      </c>
      <c r="M6567" s="3" t="str">
        <f>TEXT(NIgerian_Fintech[[#This Row],[TransactionDate]], "tttt")</f>
        <v>Thursday</v>
      </c>
      <c r="N6567" s="2" t="s">
        <v>16</v>
      </c>
    </row>
    <row r="6568" spans="1:14" ht="14.5" x14ac:dyDescent="0.35">
      <c r="A6568" s="2" t="s">
        <v>13166</v>
      </c>
      <c r="B6568" s="2" t="s">
        <v>13167</v>
      </c>
      <c r="C6568" s="2">
        <v>54</v>
      </c>
      <c r="D6568" s="2" t="s">
        <v>39</v>
      </c>
      <c r="E6568" s="2" t="s">
        <v>24</v>
      </c>
      <c r="F6568" s="2" t="s">
        <v>14</v>
      </c>
      <c r="G6568" s="2" t="s">
        <v>26</v>
      </c>
      <c r="H6568" s="7">
        <v>4011.02</v>
      </c>
      <c r="I6568" s="3">
        <v>45370</v>
      </c>
      <c r="J6568" s="3" t="str">
        <f>TEXT(NIgerian_Fintech[[#This Row],[TransactionDate]], "JJJJ")</f>
        <v>2024</v>
      </c>
      <c r="K6568" s="3" t="str">
        <f>TEXT(NIgerian_Fintech[[#This Row],[TransactionDate]], "MMMM")</f>
        <v>March</v>
      </c>
      <c r="L6568" s="3" t="str">
        <f>TEXT(NIgerian_Fintech[[#This Row],[TransactionDate]], "MM")</f>
        <v>03</v>
      </c>
      <c r="M6568" s="3" t="str">
        <f>TEXT(NIgerian_Fintech[[#This Row],[TransactionDate]], "tttt")</f>
        <v>Tuesday</v>
      </c>
      <c r="N6568" s="2" t="s">
        <v>16</v>
      </c>
    </row>
    <row r="6569" spans="1:14" ht="14.5" x14ac:dyDescent="0.35">
      <c r="A6569" s="2" t="s">
        <v>13168</v>
      </c>
      <c r="B6569" s="2" t="s">
        <v>13169</v>
      </c>
      <c r="C6569" s="2">
        <v>45</v>
      </c>
      <c r="D6569" s="2" t="s">
        <v>39</v>
      </c>
      <c r="E6569" s="2" t="s">
        <v>52</v>
      </c>
      <c r="F6569" s="2" t="s">
        <v>49</v>
      </c>
      <c r="G6569" s="2" t="s">
        <v>36</v>
      </c>
      <c r="H6569" s="7">
        <v>11018.17</v>
      </c>
      <c r="I6569" s="3">
        <v>45068</v>
      </c>
      <c r="J6569" s="3" t="str">
        <f>TEXT(NIgerian_Fintech[[#This Row],[TransactionDate]], "JJJJ")</f>
        <v>2023</v>
      </c>
      <c r="K6569" s="3" t="str">
        <f>TEXT(NIgerian_Fintech[[#This Row],[TransactionDate]], "MMMM")</f>
        <v>May</v>
      </c>
      <c r="L6569" s="3" t="str">
        <f>TEXT(NIgerian_Fintech[[#This Row],[TransactionDate]], "MM")</f>
        <v>05</v>
      </c>
      <c r="M6569" s="3" t="str">
        <f>TEXT(NIgerian_Fintech[[#This Row],[TransactionDate]], "tttt")</f>
        <v>Monday</v>
      </c>
      <c r="N6569" s="2" t="s">
        <v>16</v>
      </c>
    </row>
    <row r="6570" spans="1:14" ht="14.5" x14ac:dyDescent="0.35">
      <c r="A6570" s="2" t="s">
        <v>13170</v>
      </c>
      <c r="B6570" s="2" t="s">
        <v>13171</v>
      </c>
      <c r="C6570" s="2">
        <v>34</v>
      </c>
      <c r="D6570" s="2" t="s">
        <v>12</v>
      </c>
      <c r="E6570" s="2" t="s">
        <v>52</v>
      </c>
      <c r="F6570" s="2" t="s">
        <v>25</v>
      </c>
      <c r="G6570" s="2" t="s">
        <v>15</v>
      </c>
      <c r="H6570" s="7">
        <v>10949.93</v>
      </c>
      <c r="I6570" s="3">
        <v>45207</v>
      </c>
      <c r="J6570" s="3" t="str">
        <f>TEXT(NIgerian_Fintech[[#This Row],[TransactionDate]], "JJJJ")</f>
        <v>2023</v>
      </c>
      <c r="K6570" s="3" t="str">
        <f>TEXT(NIgerian_Fintech[[#This Row],[TransactionDate]], "MMMM")</f>
        <v>October</v>
      </c>
      <c r="L6570" s="3" t="str">
        <f>TEXT(NIgerian_Fintech[[#This Row],[TransactionDate]], "MM")</f>
        <v>10</v>
      </c>
      <c r="M6570" s="3" t="str">
        <f>TEXT(NIgerian_Fintech[[#This Row],[TransactionDate]], "tttt")</f>
        <v>Sunday</v>
      </c>
      <c r="N6570" s="2" t="s">
        <v>16</v>
      </c>
    </row>
    <row r="6571" spans="1:14" ht="14.5" x14ac:dyDescent="0.35">
      <c r="A6571" s="2" t="s">
        <v>13172</v>
      </c>
      <c r="B6571" s="2" t="s">
        <v>13173</v>
      </c>
      <c r="C6571" s="2">
        <v>45</v>
      </c>
      <c r="D6571" s="2" t="s">
        <v>39</v>
      </c>
      <c r="E6571" s="2" t="s">
        <v>52</v>
      </c>
      <c r="F6571" s="2" t="s">
        <v>49</v>
      </c>
      <c r="G6571" s="2" t="s">
        <v>36</v>
      </c>
      <c r="H6571" s="7">
        <v>16427.599999999999</v>
      </c>
      <c r="I6571" s="3">
        <v>45133</v>
      </c>
      <c r="J6571" s="3" t="str">
        <f>TEXT(NIgerian_Fintech[[#This Row],[TransactionDate]], "JJJJ")</f>
        <v>2023</v>
      </c>
      <c r="K6571" s="3" t="str">
        <f>TEXT(NIgerian_Fintech[[#This Row],[TransactionDate]], "MMMM")</f>
        <v>July</v>
      </c>
      <c r="L6571" s="3" t="str">
        <f>TEXT(NIgerian_Fintech[[#This Row],[TransactionDate]], "MM")</f>
        <v>07</v>
      </c>
      <c r="M6571" s="3" t="str">
        <f>TEXT(NIgerian_Fintech[[#This Row],[TransactionDate]], "tttt")</f>
        <v>Wednesday</v>
      </c>
      <c r="N6571" s="2" t="s">
        <v>16</v>
      </c>
    </row>
    <row r="6572" spans="1:14" ht="14.5" x14ac:dyDescent="0.35">
      <c r="A6572" s="2" t="s">
        <v>13174</v>
      </c>
      <c r="B6572" s="2" t="s">
        <v>13175</v>
      </c>
      <c r="C6572" s="2">
        <v>58</v>
      </c>
      <c r="D6572" s="2" t="s">
        <v>39</v>
      </c>
      <c r="E6572" s="2" t="s">
        <v>93</v>
      </c>
      <c r="F6572" s="2" t="s">
        <v>35</v>
      </c>
      <c r="G6572" s="2" t="s">
        <v>36</v>
      </c>
      <c r="H6572" s="7">
        <v>1047.8900000000001</v>
      </c>
      <c r="I6572" s="3">
        <v>45610</v>
      </c>
      <c r="J6572" s="3" t="str">
        <f>TEXT(NIgerian_Fintech[[#This Row],[TransactionDate]], "JJJJ")</f>
        <v>2024</v>
      </c>
      <c r="K6572" s="3" t="str">
        <f>TEXT(NIgerian_Fintech[[#This Row],[TransactionDate]], "MMMM")</f>
        <v>November</v>
      </c>
      <c r="L6572" s="3" t="str">
        <f>TEXT(NIgerian_Fintech[[#This Row],[TransactionDate]], "MM")</f>
        <v>11</v>
      </c>
      <c r="M6572" s="3" t="str">
        <f>TEXT(NIgerian_Fintech[[#This Row],[TransactionDate]], "tttt")</f>
        <v>Thursday</v>
      </c>
      <c r="N6572" s="2" t="s">
        <v>16</v>
      </c>
    </row>
    <row r="6573" spans="1:14" ht="14.5" x14ac:dyDescent="0.35">
      <c r="A6573" s="2" t="s">
        <v>13176</v>
      </c>
      <c r="B6573" s="2" t="s">
        <v>13177</v>
      </c>
      <c r="C6573" s="2">
        <v>19</v>
      </c>
      <c r="D6573" s="2" t="s">
        <v>39</v>
      </c>
      <c r="E6573" s="2" t="s">
        <v>24</v>
      </c>
      <c r="F6573" s="2" t="s">
        <v>25</v>
      </c>
      <c r="G6573" s="2" t="s">
        <v>36</v>
      </c>
      <c r="H6573" s="7">
        <v>8606.8799999999992</v>
      </c>
      <c r="I6573" s="3">
        <v>45228</v>
      </c>
      <c r="J6573" s="3" t="str">
        <f>TEXT(NIgerian_Fintech[[#This Row],[TransactionDate]], "JJJJ")</f>
        <v>2023</v>
      </c>
      <c r="K6573" s="3" t="str">
        <f>TEXT(NIgerian_Fintech[[#This Row],[TransactionDate]], "MMMM")</f>
        <v>October</v>
      </c>
      <c r="L6573" s="3" t="str">
        <f>TEXT(NIgerian_Fintech[[#This Row],[TransactionDate]], "MM")</f>
        <v>10</v>
      </c>
      <c r="M6573" s="3" t="str">
        <f>TEXT(NIgerian_Fintech[[#This Row],[TransactionDate]], "tttt")</f>
        <v>Sunday</v>
      </c>
      <c r="N6573" s="2" t="s">
        <v>16</v>
      </c>
    </row>
    <row r="6574" spans="1:14" ht="14.5" x14ac:dyDescent="0.35">
      <c r="A6574" s="2" t="s">
        <v>13178</v>
      </c>
      <c r="B6574" s="2" t="s">
        <v>13179</v>
      </c>
      <c r="C6574" s="2">
        <v>42</v>
      </c>
      <c r="D6574" s="2" t="s">
        <v>12</v>
      </c>
      <c r="E6574" s="2" t="s">
        <v>29</v>
      </c>
      <c r="F6574" s="2" t="s">
        <v>55</v>
      </c>
      <c r="G6574" s="2" t="s">
        <v>36</v>
      </c>
      <c r="H6574" s="7">
        <v>645.35</v>
      </c>
      <c r="I6574" s="3">
        <v>45323</v>
      </c>
      <c r="J6574" s="3" t="str">
        <f>TEXT(NIgerian_Fintech[[#This Row],[TransactionDate]], "JJJJ")</f>
        <v>2024</v>
      </c>
      <c r="K6574" s="3" t="str">
        <f>TEXT(NIgerian_Fintech[[#This Row],[TransactionDate]], "MMMM")</f>
        <v>February</v>
      </c>
      <c r="L6574" s="3" t="str">
        <f>TEXT(NIgerian_Fintech[[#This Row],[TransactionDate]], "MM")</f>
        <v>02</v>
      </c>
      <c r="M6574" s="3" t="str">
        <f>TEXT(NIgerian_Fintech[[#This Row],[TransactionDate]], "tttt")</f>
        <v>Thursday</v>
      </c>
      <c r="N6574" s="2" t="s">
        <v>16</v>
      </c>
    </row>
    <row r="6575" spans="1:14" ht="14.5" x14ac:dyDescent="0.35">
      <c r="A6575" s="2" t="s">
        <v>13180</v>
      </c>
      <c r="B6575" s="2" t="s">
        <v>13181</v>
      </c>
      <c r="C6575" s="2">
        <v>58</v>
      </c>
      <c r="D6575" s="2" t="s">
        <v>39</v>
      </c>
      <c r="E6575" s="2" t="s">
        <v>74</v>
      </c>
      <c r="F6575" s="2" t="s">
        <v>35</v>
      </c>
      <c r="G6575" s="2" t="s">
        <v>36</v>
      </c>
      <c r="H6575" s="7">
        <v>1935.21</v>
      </c>
      <c r="I6575" s="3">
        <v>45244</v>
      </c>
      <c r="J6575" s="3" t="str">
        <f>TEXT(NIgerian_Fintech[[#This Row],[TransactionDate]], "JJJJ")</f>
        <v>2023</v>
      </c>
      <c r="K6575" s="3" t="str">
        <f>TEXT(NIgerian_Fintech[[#This Row],[TransactionDate]], "MMMM")</f>
        <v>November</v>
      </c>
      <c r="L6575" s="3" t="str">
        <f>TEXT(NIgerian_Fintech[[#This Row],[TransactionDate]], "MM")</f>
        <v>11</v>
      </c>
      <c r="M6575" s="3" t="str">
        <f>TEXT(NIgerian_Fintech[[#This Row],[TransactionDate]], "tttt")</f>
        <v>Tuesday</v>
      </c>
      <c r="N6575" s="2" t="s">
        <v>16</v>
      </c>
    </row>
    <row r="6576" spans="1:14" ht="14.5" x14ac:dyDescent="0.35">
      <c r="A6576" s="2" t="s">
        <v>13182</v>
      </c>
      <c r="B6576" s="2" t="s">
        <v>13183</v>
      </c>
      <c r="C6576" s="2">
        <v>23</v>
      </c>
      <c r="D6576" s="2" t="s">
        <v>39</v>
      </c>
      <c r="E6576" s="2" t="s">
        <v>52</v>
      </c>
      <c r="F6576" s="2" t="s">
        <v>25</v>
      </c>
      <c r="G6576" s="2" t="s">
        <v>30</v>
      </c>
      <c r="H6576" s="7">
        <v>3937.85</v>
      </c>
      <c r="I6576" s="3">
        <v>44974</v>
      </c>
      <c r="J6576" s="3" t="str">
        <f>TEXT(NIgerian_Fintech[[#This Row],[TransactionDate]], "JJJJ")</f>
        <v>2023</v>
      </c>
      <c r="K6576" s="3" t="str">
        <f>TEXT(NIgerian_Fintech[[#This Row],[TransactionDate]], "MMMM")</f>
        <v>February</v>
      </c>
      <c r="L6576" s="3" t="str">
        <f>TEXT(NIgerian_Fintech[[#This Row],[TransactionDate]], "MM")</f>
        <v>02</v>
      </c>
      <c r="M6576" s="3" t="str">
        <f>TEXT(NIgerian_Fintech[[#This Row],[TransactionDate]], "tttt")</f>
        <v>Friday</v>
      </c>
      <c r="N6576" s="2" t="s">
        <v>16</v>
      </c>
    </row>
    <row r="6577" spans="1:14" ht="14.5" x14ac:dyDescent="0.35">
      <c r="A6577" s="2" t="s">
        <v>13184</v>
      </c>
      <c r="B6577" s="2" t="s">
        <v>13185</v>
      </c>
      <c r="C6577" s="2">
        <v>28</v>
      </c>
      <c r="D6577" s="2" t="s">
        <v>12</v>
      </c>
      <c r="E6577" s="2" t="s">
        <v>64</v>
      </c>
      <c r="F6577" s="2" t="s">
        <v>35</v>
      </c>
      <c r="G6577" s="2" t="s">
        <v>20</v>
      </c>
      <c r="H6577" s="7">
        <v>12289.12</v>
      </c>
      <c r="I6577" s="3">
        <v>45599</v>
      </c>
      <c r="J6577" s="3" t="str">
        <f>TEXT(NIgerian_Fintech[[#This Row],[TransactionDate]], "JJJJ")</f>
        <v>2024</v>
      </c>
      <c r="K6577" s="3" t="str">
        <f>TEXT(NIgerian_Fintech[[#This Row],[TransactionDate]], "MMMM")</f>
        <v>November</v>
      </c>
      <c r="L6577" s="3" t="str">
        <f>TEXT(NIgerian_Fintech[[#This Row],[TransactionDate]], "MM")</f>
        <v>11</v>
      </c>
      <c r="M6577" s="3" t="str">
        <f>TEXT(NIgerian_Fintech[[#This Row],[TransactionDate]], "tttt")</f>
        <v>Sunday</v>
      </c>
      <c r="N6577" s="2" t="s">
        <v>16</v>
      </c>
    </row>
    <row r="6578" spans="1:14" ht="14.5" x14ac:dyDescent="0.35">
      <c r="A6578" s="2" t="s">
        <v>13186</v>
      </c>
      <c r="B6578" s="2" t="s">
        <v>13187</v>
      </c>
      <c r="C6578" s="2">
        <v>55</v>
      </c>
      <c r="D6578" s="2" t="s">
        <v>39</v>
      </c>
      <c r="E6578" s="2" t="s">
        <v>24</v>
      </c>
      <c r="F6578" s="2" t="s">
        <v>55</v>
      </c>
      <c r="G6578" s="2" t="s">
        <v>15</v>
      </c>
      <c r="H6578" s="7">
        <v>36449.760000000002</v>
      </c>
      <c r="I6578" s="3">
        <v>45603</v>
      </c>
      <c r="J6578" s="3" t="str">
        <f>TEXT(NIgerian_Fintech[[#This Row],[TransactionDate]], "JJJJ")</f>
        <v>2024</v>
      </c>
      <c r="K6578" s="3" t="str">
        <f>TEXT(NIgerian_Fintech[[#This Row],[TransactionDate]], "MMMM")</f>
        <v>November</v>
      </c>
      <c r="L6578" s="3" t="str">
        <f>TEXT(NIgerian_Fintech[[#This Row],[TransactionDate]], "MM")</f>
        <v>11</v>
      </c>
      <c r="M6578" s="3" t="str">
        <f>TEXT(NIgerian_Fintech[[#This Row],[TransactionDate]], "tttt")</f>
        <v>Thursday</v>
      </c>
      <c r="N6578" s="2" t="s">
        <v>16</v>
      </c>
    </row>
    <row r="6579" spans="1:14" ht="14.5" x14ac:dyDescent="0.35">
      <c r="A6579" s="2" t="s">
        <v>13188</v>
      </c>
      <c r="B6579" s="2" t="s">
        <v>13189</v>
      </c>
      <c r="C6579" s="2">
        <v>23</v>
      </c>
      <c r="D6579" s="2" t="s">
        <v>12</v>
      </c>
      <c r="E6579" s="2" t="s">
        <v>64</v>
      </c>
      <c r="F6579" s="2" t="s">
        <v>25</v>
      </c>
      <c r="G6579" s="2" t="s">
        <v>15</v>
      </c>
      <c r="H6579" s="7">
        <v>4193.42</v>
      </c>
      <c r="I6579" s="3">
        <v>45316</v>
      </c>
      <c r="J6579" s="3" t="str">
        <f>TEXT(NIgerian_Fintech[[#This Row],[TransactionDate]], "JJJJ")</f>
        <v>2024</v>
      </c>
      <c r="K6579" s="3" t="str">
        <f>TEXT(NIgerian_Fintech[[#This Row],[TransactionDate]], "MMMM")</f>
        <v>January</v>
      </c>
      <c r="L6579" s="3" t="str">
        <f>TEXT(NIgerian_Fintech[[#This Row],[TransactionDate]], "MM")</f>
        <v>01</v>
      </c>
      <c r="M6579" s="3" t="str">
        <f>TEXT(NIgerian_Fintech[[#This Row],[TransactionDate]], "tttt")</f>
        <v>Thursday</v>
      </c>
      <c r="N6579" s="2" t="s">
        <v>16</v>
      </c>
    </row>
    <row r="6580" spans="1:14" ht="14.5" x14ac:dyDescent="0.35">
      <c r="A6580" s="2" t="s">
        <v>13190</v>
      </c>
      <c r="B6580" s="2" t="s">
        <v>13191</v>
      </c>
      <c r="C6580" s="2">
        <v>62</v>
      </c>
      <c r="D6580" s="2" t="s">
        <v>12</v>
      </c>
      <c r="E6580" s="2" t="s">
        <v>13</v>
      </c>
      <c r="F6580" s="2" t="s">
        <v>25</v>
      </c>
      <c r="G6580" s="2" t="s">
        <v>30</v>
      </c>
      <c r="H6580" s="7">
        <v>7363.56</v>
      </c>
      <c r="I6580" s="3">
        <v>45305</v>
      </c>
      <c r="J6580" s="3" t="str">
        <f>TEXT(NIgerian_Fintech[[#This Row],[TransactionDate]], "JJJJ")</f>
        <v>2024</v>
      </c>
      <c r="K6580" s="3" t="str">
        <f>TEXT(NIgerian_Fintech[[#This Row],[TransactionDate]], "MMMM")</f>
        <v>January</v>
      </c>
      <c r="L6580" s="3" t="str">
        <f>TEXT(NIgerian_Fintech[[#This Row],[TransactionDate]], "MM")</f>
        <v>01</v>
      </c>
      <c r="M6580" s="3" t="str">
        <f>TEXT(NIgerian_Fintech[[#This Row],[TransactionDate]], "tttt")</f>
        <v>Sunday</v>
      </c>
      <c r="N6580" s="2" t="s">
        <v>16</v>
      </c>
    </row>
    <row r="6581" spans="1:14" ht="14.5" x14ac:dyDescent="0.35">
      <c r="A6581" s="2" t="s">
        <v>13192</v>
      </c>
      <c r="B6581" s="2" t="s">
        <v>13193</v>
      </c>
      <c r="C6581" s="2">
        <v>28</v>
      </c>
      <c r="D6581" s="2" t="s">
        <v>39</v>
      </c>
      <c r="E6581" s="2" t="s">
        <v>42</v>
      </c>
      <c r="F6581" s="2" t="s">
        <v>35</v>
      </c>
      <c r="G6581" s="2" t="s">
        <v>30</v>
      </c>
      <c r="H6581" s="7">
        <v>2998.3</v>
      </c>
      <c r="I6581" s="3">
        <v>45143</v>
      </c>
      <c r="J6581" s="3" t="str">
        <f>TEXT(NIgerian_Fintech[[#This Row],[TransactionDate]], "JJJJ")</f>
        <v>2023</v>
      </c>
      <c r="K6581" s="3" t="str">
        <f>TEXT(NIgerian_Fintech[[#This Row],[TransactionDate]], "MMMM")</f>
        <v>August</v>
      </c>
      <c r="L6581" s="3" t="str">
        <f>TEXT(NIgerian_Fintech[[#This Row],[TransactionDate]], "MM")</f>
        <v>08</v>
      </c>
      <c r="M6581" s="3" t="str">
        <f>TEXT(NIgerian_Fintech[[#This Row],[TransactionDate]], "tttt")</f>
        <v>Saturday</v>
      </c>
      <c r="N6581" s="2" t="s">
        <v>16</v>
      </c>
    </row>
    <row r="6582" spans="1:14" ht="14.5" x14ac:dyDescent="0.35">
      <c r="A6582" s="2" t="s">
        <v>13194</v>
      </c>
      <c r="B6582" s="2" t="s">
        <v>13195</v>
      </c>
      <c r="C6582" s="2">
        <v>31</v>
      </c>
      <c r="D6582" s="2" t="s">
        <v>39</v>
      </c>
      <c r="E6582" s="2" t="s">
        <v>42</v>
      </c>
      <c r="F6582" s="2" t="s">
        <v>49</v>
      </c>
      <c r="G6582" s="2" t="s">
        <v>36</v>
      </c>
      <c r="H6582" s="7">
        <v>11254.38</v>
      </c>
      <c r="I6582" s="3">
        <v>45555</v>
      </c>
      <c r="J6582" s="3" t="str">
        <f>TEXT(NIgerian_Fintech[[#This Row],[TransactionDate]], "JJJJ")</f>
        <v>2024</v>
      </c>
      <c r="K6582" s="3" t="str">
        <f>TEXT(NIgerian_Fintech[[#This Row],[TransactionDate]], "MMMM")</f>
        <v>September</v>
      </c>
      <c r="L6582" s="3" t="str">
        <f>TEXT(NIgerian_Fintech[[#This Row],[TransactionDate]], "MM")</f>
        <v>09</v>
      </c>
      <c r="M6582" s="3" t="str">
        <f>TEXT(NIgerian_Fintech[[#This Row],[TransactionDate]], "tttt")</f>
        <v>Friday</v>
      </c>
      <c r="N6582" s="2" t="s">
        <v>16</v>
      </c>
    </row>
    <row r="6583" spans="1:14" ht="14.5" x14ac:dyDescent="0.35">
      <c r="A6583" s="2" t="s">
        <v>13196</v>
      </c>
      <c r="B6583" s="2" t="s">
        <v>13197</v>
      </c>
      <c r="C6583" s="2">
        <v>19</v>
      </c>
      <c r="D6583" s="2" t="s">
        <v>12</v>
      </c>
      <c r="E6583" s="2" t="s">
        <v>74</v>
      </c>
      <c r="F6583" s="2" t="s">
        <v>25</v>
      </c>
      <c r="G6583" s="2" t="s">
        <v>20</v>
      </c>
      <c r="H6583" s="7">
        <v>4566.3100000000004</v>
      </c>
      <c r="I6583" s="3">
        <v>45177</v>
      </c>
      <c r="J6583" s="3" t="str">
        <f>TEXT(NIgerian_Fintech[[#This Row],[TransactionDate]], "JJJJ")</f>
        <v>2023</v>
      </c>
      <c r="K6583" s="3" t="str">
        <f>TEXT(NIgerian_Fintech[[#This Row],[TransactionDate]], "MMMM")</f>
        <v>September</v>
      </c>
      <c r="L6583" s="3" t="str">
        <f>TEXT(NIgerian_Fintech[[#This Row],[TransactionDate]], "MM")</f>
        <v>09</v>
      </c>
      <c r="M6583" s="3" t="str">
        <f>TEXT(NIgerian_Fintech[[#This Row],[TransactionDate]], "tttt")</f>
        <v>Friday</v>
      </c>
      <c r="N6583" s="2" t="s">
        <v>16</v>
      </c>
    </row>
    <row r="6584" spans="1:14" ht="14.5" x14ac:dyDescent="0.35">
      <c r="A6584" s="2" t="s">
        <v>13198</v>
      </c>
      <c r="B6584" s="2" t="s">
        <v>13199</v>
      </c>
      <c r="C6584" s="2">
        <v>57</v>
      </c>
      <c r="D6584" s="2" t="s">
        <v>39</v>
      </c>
      <c r="E6584" s="2" t="s">
        <v>93</v>
      </c>
      <c r="F6584" s="2" t="s">
        <v>49</v>
      </c>
      <c r="G6584" s="2" t="s">
        <v>15</v>
      </c>
      <c r="H6584" s="7">
        <v>6570.01</v>
      </c>
      <c r="I6584" s="3">
        <v>45360</v>
      </c>
      <c r="J6584" s="3" t="str">
        <f>TEXT(NIgerian_Fintech[[#This Row],[TransactionDate]], "JJJJ")</f>
        <v>2024</v>
      </c>
      <c r="K6584" s="3" t="str">
        <f>TEXT(NIgerian_Fintech[[#This Row],[TransactionDate]], "MMMM")</f>
        <v>March</v>
      </c>
      <c r="L6584" s="3" t="str">
        <f>TEXT(NIgerian_Fintech[[#This Row],[TransactionDate]], "MM")</f>
        <v>03</v>
      </c>
      <c r="M6584" s="3" t="str">
        <f>TEXT(NIgerian_Fintech[[#This Row],[TransactionDate]], "tttt")</f>
        <v>Saturday</v>
      </c>
      <c r="N6584" s="2" t="s">
        <v>16</v>
      </c>
    </row>
    <row r="6585" spans="1:14" ht="14.5" x14ac:dyDescent="0.35">
      <c r="A6585" s="2" t="s">
        <v>13200</v>
      </c>
      <c r="B6585" s="2" t="s">
        <v>13201</v>
      </c>
      <c r="C6585" s="2">
        <v>20</v>
      </c>
      <c r="D6585" s="2" t="s">
        <v>39</v>
      </c>
      <c r="E6585" s="2" t="s">
        <v>29</v>
      </c>
      <c r="F6585" s="2" t="s">
        <v>25</v>
      </c>
      <c r="G6585" s="2" t="s">
        <v>26</v>
      </c>
      <c r="H6585" s="7">
        <v>8388.9699999999993</v>
      </c>
      <c r="I6585" s="3">
        <v>45511</v>
      </c>
      <c r="J6585" s="3" t="str">
        <f>TEXT(NIgerian_Fintech[[#This Row],[TransactionDate]], "JJJJ")</f>
        <v>2024</v>
      </c>
      <c r="K6585" s="3" t="str">
        <f>TEXT(NIgerian_Fintech[[#This Row],[TransactionDate]], "MMMM")</f>
        <v>August</v>
      </c>
      <c r="L6585" s="3" t="str">
        <f>TEXT(NIgerian_Fintech[[#This Row],[TransactionDate]], "MM")</f>
        <v>08</v>
      </c>
      <c r="M6585" s="3" t="str">
        <f>TEXT(NIgerian_Fintech[[#This Row],[TransactionDate]], "tttt")</f>
        <v>Wednesday</v>
      </c>
      <c r="N6585" s="2" t="s">
        <v>16</v>
      </c>
    </row>
    <row r="6586" spans="1:14" ht="14.5" x14ac:dyDescent="0.35">
      <c r="A6586" s="2" t="s">
        <v>13202</v>
      </c>
      <c r="B6586" s="2" t="s">
        <v>13203</v>
      </c>
      <c r="C6586" s="2">
        <v>52</v>
      </c>
      <c r="D6586" s="2" t="s">
        <v>12</v>
      </c>
      <c r="E6586" s="2" t="s">
        <v>93</v>
      </c>
      <c r="F6586" s="2" t="s">
        <v>19</v>
      </c>
      <c r="G6586" s="2" t="s">
        <v>30</v>
      </c>
      <c r="H6586" s="7">
        <v>11591.34</v>
      </c>
      <c r="I6586" s="3">
        <v>45210</v>
      </c>
      <c r="J6586" s="3" t="str">
        <f>TEXT(NIgerian_Fintech[[#This Row],[TransactionDate]], "JJJJ")</f>
        <v>2023</v>
      </c>
      <c r="K6586" s="3" t="str">
        <f>TEXT(NIgerian_Fintech[[#This Row],[TransactionDate]], "MMMM")</f>
        <v>October</v>
      </c>
      <c r="L6586" s="3" t="str">
        <f>TEXT(NIgerian_Fintech[[#This Row],[TransactionDate]], "MM")</f>
        <v>10</v>
      </c>
      <c r="M6586" s="3" t="str">
        <f>TEXT(NIgerian_Fintech[[#This Row],[TransactionDate]], "tttt")</f>
        <v>Wednesday</v>
      </c>
      <c r="N6586" s="2" t="s">
        <v>16</v>
      </c>
    </row>
    <row r="6587" spans="1:14" ht="14.5" x14ac:dyDescent="0.35">
      <c r="A6587" s="2" t="s">
        <v>13204</v>
      </c>
      <c r="B6587" s="2" t="s">
        <v>13205</v>
      </c>
      <c r="C6587" s="2">
        <v>50</v>
      </c>
      <c r="D6587" s="2" t="s">
        <v>12</v>
      </c>
      <c r="E6587" s="2" t="s">
        <v>29</v>
      </c>
      <c r="F6587" s="2" t="s">
        <v>14</v>
      </c>
      <c r="G6587" s="2" t="s">
        <v>26</v>
      </c>
      <c r="H6587" s="7">
        <v>619.29999999999995</v>
      </c>
      <c r="I6587" s="3">
        <v>45409</v>
      </c>
      <c r="J6587" s="3" t="str">
        <f>TEXT(NIgerian_Fintech[[#This Row],[TransactionDate]], "JJJJ")</f>
        <v>2024</v>
      </c>
      <c r="K6587" s="3" t="str">
        <f>TEXT(NIgerian_Fintech[[#This Row],[TransactionDate]], "MMMM")</f>
        <v>April</v>
      </c>
      <c r="L6587" s="3" t="str">
        <f>TEXT(NIgerian_Fintech[[#This Row],[TransactionDate]], "MM")</f>
        <v>04</v>
      </c>
      <c r="M6587" s="3" t="str">
        <f>TEXT(NIgerian_Fintech[[#This Row],[TransactionDate]], "tttt")</f>
        <v>Saturday</v>
      </c>
      <c r="N6587" s="2" t="s">
        <v>16</v>
      </c>
    </row>
    <row r="6588" spans="1:14" ht="14.5" x14ac:dyDescent="0.35">
      <c r="A6588" s="2" t="s">
        <v>13206</v>
      </c>
      <c r="B6588" s="2" t="s">
        <v>13207</v>
      </c>
      <c r="C6588" s="2">
        <v>41</v>
      </c>
      <c r="D6588" s="2" t="s">
        <v>39</v>
      </c>
      <c r="E6588" s="2" t="s">
        <v>52</v>
      </c>
      <c r="F6588" s="2" t="s">
        <v>49</v>
      </c>
      <c r="G6588" s="2" t="s">
        <v>15</v>
      </c>
      <c r="H6588" s="7">
        <v>8094.59</v>
      </c>
      <c r="I6588" s="3">
        <v>45633</v>
      </c>
      <c r="J6588" s="3" t="str">
        <f>TEXT(NIgerian_Fintech[[#This Row],[TransactionDate]], "JJJJ")</f>
        <v>2024</v>
      </c>
      <c r="K6588" s="3" t="str">
        <f>TEXT(NIgerian_Fintech[[#This Row],[TransactionDate]], "MMMM")</f>
        <v>December</v>
      </c>
      <c r="L6588" s="3" t="str">
        <f>TEXT(NIgerian_Fintech[[#This Row],[TransactionDate]], "MM")</f>
        <v>12</v>
      </c>
      <c r="M6588" s="3" t="str">
        <f>TEXT(NIgerian_Fintech[[#This Row],[TransactionDate]], "tttt")</f>
        <v>Saturday</v>
      </c>
      <c r="N6588" s="2" t="s">
        <v>16</v>
      </c>
    </row>
    <row r="6589" spans="1:14" ht="14.5" x14ac:dyDescent="0.35">
      <c r="A6589" s="2" t="s">
        <v>13208</v>
      </c>
      <c r="B6589" s="2" t="s">
        <v>13209</v>
      </c>
      <c r="C6589" s="2">
        <v>36</v>
      </c>
      <c r="D6589" s="2" t="s">
        <v>12</v>
      </c>
      <c r="E6589" s="2" t="s">
        <v>24</v>
      </c>
      <c r="F6589" s="2" t="s">
        <v>49</v>
      </c>
      <c r="G6589" s="2" t="s">
        <v>30</v>
      </c>
      <c r="H6589" s="7">
        <v>5641.63</v>
      </c>
      <c r="I6589" s="3">
        <v>45193</v>
      </c>
      <c r="J6589" s="3" t="str">
        <f>TEXT(NIgerian_Fintech[[#This Row],[TransactionDate]], "JJJJ")</f>
        <v>2023</v>
      </c>
      <c r="K6589" s="3" t="str">
        <f>TEXT(NIgerian_Fintech[[#This Row],[TransactionDate]], "MMMM")</f>
        <v>September</v>
      </c>
      <c r="L6589" s="3" t="str">
        <f>TEXT(NIgerian_Fintech[[#This Row],[TransactionDate]], "MM")</f>
        <v>09</v>
      </c>
      <c r="M6589" s="3" t="str">
        <f>TEXT(NIgerian_Fintech[[#This Row],[TransactionDate]], "tttt")</f>
        <v>Sunday</v>
      </c>
      <c r="N6589" s="2" t="s">
        <v>16</v>
      </c>
    </row>
    <row r="6590" spans="1:14" ht="14.5" x14ac:dyDescent="0.35">
      <c r="A6590" s="2" t="s">
        <v>13210</v>
      </c>
      <c r="B6590" s="2" t="s">
        <v>13211</v>
      </c>
      <c r="C6590" s="2">
        <v>35</v>
      </c>
      <c r="D6590" s="2" t="s">
        <v>39</v>
      </c>
      <c r="E6590" s="2" t="s">
        <v>29</v>
      </c>
      <c r="F6590" s="2" t="s">
        <v>55</v>
      </c>
      <c r="G6590" s="2" t="s">
        <v>15</v>
      </c>
      <c r="H6590" s="7">
        <v>1435.99</v>
      </c>
      <c r="I6590" s="3">
        <v>45525</v>
      </c>
      <c r="J6590" s="3" t="str">
        <f>TEXT(NIgerian_Fintech[[#This Row],[TransactionDate]], "JJJJ")</f>
        <v>2024</v>
      </c>
      <c r="K6590" s="3" t="str">
        <f>TEXT(NIgerian_Fintech[[#This Row],[TransactionDate]], "MMMM")</f>
        <v>August</v>
      </c>
      <c r="L6590" s="3" t="str">
        <f>TEXT(NIgerian_Fintech[[#This Row],[TransactionDate]], "MM")</f>
        <v>08</v>
      </c>
      <c r="M6590" s="3" t="str">
        <f>TEXT(NIgerian_Fintech[[#This Row],[TransactionDate]], "tttt")</f>
        <v>Wednesday</v>
      </c>
      <c r="N6590" s="2" t="s">
        <v>16</v>
      </c>
    </row>
    <row r="6591" spans="1:14" ht="14.5" x14ac:dyDescent="0.35">
      <c r="A6591" s="2" t="s">
        <v>13212</v>
      </c>
      <c r="B6591" s="2" t="s">
        <v>13213</v>
      </c>
      <c r="C6591" s="2">
        <v>41</v>
      </c>
      <c r="D6591" s="2" t="s">
        <v>39</v>
      </c>
      <c r="E6591" s="2" t="s">
        <v>24</v>
      </c>
      <c r="F6591" s="2" t="s">
        <v>19</v>
      </c>
      <c r="G6591" s="2" t="s">
        <v>30</v>
      </c>
      <c r="H6591" s="7">
        <v>2332.4</v>
      </c>
      <c r="I6591" s="3">
        <v>45172</v>
      </c>
      <c r="J6591" s="3" t="str">
        <f>TEXT(NIgerian_Fintech[[#This Row],[TransactionDate]], "JJJJ")</f>
        <v>2023</v>
      </c>
      <c r="K6591" s="3" t="str">
        <f>TEXT(NIgerian_Fintech[[#This Row],[TransactionDate]], "MMMM")</f>
        <v>September</v>
      </c>
      <c r="L6591" s="3" t="str">
        <f>TEXT(NIgerian_Fintech[[#This Row],[TransactionDate]], "MM")</f>
        <v>09</v>
      </c>
      <c r="M6591" s="3" t="str">
        <f>TEXT(NIgerian_Fintech[[#This Row],[TransactionDate]], "tttt")</f>
        <v>Sunday</v>
      </c>
      <c r="N6591" s="2" t="s">
        <v>16</v>
      </c>
    </row>
    <row r="6592" spans="1:14" ht="14.5" x14ac:dyDescent="0.35">
      <c r="A6592" s="2" t="s">
        <v>13214</v>
      </c>
      <c r="B6592" s="2" t="s">
        <v>13215</v>
      </c>
      <c r="C6592" s="2">
        <v>62</v>
      </c>
      <c r="D6592" s="2" t="s">
        <v>39</v>
      </c>
      <c r="E6592" s="2" t="s">
        <v>74</v>
      </c>
      <c r="F6592" s="2" t="s">
        <v>55</v>
      </c>
      <c r="G6592" s="2" t="s">
        <v>15</v>
      </c>
      <c r="H6592" s="7">
        <v>21532.18</v>
      </c>
      <c r="I6592" s="3">
        <v>45084</v>
      </c>
      <c r="J6592" s="3" t="str">
        <f>TEXT(NIgerian_Fintech[[#This Row],[TransactionDate]], "JJJJ")</f>
        <v>2023</v>
      </c>
      <c r="K6592" s="3" t="str">
        <f>TEXT(NIgerian_Fintech[[#This Row],[TransactionDate]], "MMMM")</f>
        <v>June</v>
      </c>
      <c r="L6592" s="3" t="str">
        <f>TEXT(NIgerian_Fintech[[#This Row],[TransactionDate]], "MM")</f>
        <v>06</v>
      </c>
      <c r="M6592" s="3" t="str">
        <f>TEXT(NIgerian_Fintech[[#This Row],[TransactionDate]], "tttt")</f>
        <v>Wednesday</v>
      </c>
      <c r="N6592" s="2" t="s">
        <v>16</v>
      </c>
    </row>
    <row r="6593" spans="1:14" ht="14.5" x14ac:dyDescent="0.35">
      <c r="A6593" s="2" t="s">
        <v>13216</v>
      </c>
      <c r="B6593" s="2" t="s">
        <v>13217</v>
      </c>
      <c r="C6593" s="2">
        <v>52</v>
      </c>
      <c r="D6593" s="2" t="s">
        <v>39</v>
      </c>
      <c r="E6593" s="2" t="s">
        <v>13</v>
      </c>
      <c r="F6593" s="2" t="s">
        <v>19</v>
      </c>
      <c r="G6593" s="2" t="s">
        <v>26</v>
      </c>
      <c r="H6593" s="7">
        <v>20539.77</v>
      </c>
      <c r="I6593" s="3">
        <v>45283</v>
      </c>
      <c r="J6593" s="3" t="str">
        <f>TEXT(NIgerian_Fintech[[#This Row],[TransactionDate]], "JJJJ")</f>
        <v>2023</v>
      </c>
      <c r="K6593" s="3" t="str">
        <f>TEXT(NIgerian_Fintech[[#This Row],[TransactionDate]], "MMMM")</f>
        <v>December</v>
      </c>
      <c r="L6593" s="3" t="str">
        <f>TEXT(NIgerian_Fintech[[#This Row],[TransactionDate]], "MM")</f>
        <v>12</v>
      </c>
      <c r="M6593" s="3" t="str">
        <f>TEXT(NIgerian_Fintech[[#This Row],[TransactionDate]], "tttt")</f>
        <v>Saturday</v>
      </c>
      <c r="N6593" s="2" t="s">
        <v>16</v>
      </c>
    </row>
    <row r="6594" spans="1:14" ht="14.5" x14ac:dyDescent="0.35">
      <c r="A6594" s="2" t="s">
        <v>13218</v>
      </c>
      <c r="B6594" s="2" t="s">
        <v>13219</v>
      </c>
      <c r="C6594" s="2">
        <v>18</v>
      </c>
      <c r="D6594" s="2" t="s">
        <v>12</v>
      </c>
      <c r="E6594" s="2" t="s">
        <v>13</v>
      </c>
      <c r="F6594" s="2" t="s">
        <v>19</v>
      </c>
      <c r="G6594" s="2" t="s">
        <v>20</v>
      </c>
      <c r="H6594" s="7">
        <v>338.98</v>
      </c>
      <c r="I6594" s="3">
        <v>45474</v>
      </c>
      <c r="J6594" s="3" t="str">
        <f>TEXT(NIgerian_Fintech[[#This Row],[TransactionDate]], "JJJJ")</f>
        <v>2024</v>
      </c>
      <c r="K6594" s="3" t="str">
        <f>TEXT(NIgerian_Fintech[[#This Row],[TransactionDate]], "MMMM")</f>
        <v>July</v>
      </c>
      <c r="L6594" s="3" t="str">
        <f>TEXT(NIgerian_Fintech[[#This Row],[TransactionDate]], "MM")</f>
        <v>07</v>
      </c>
      <c r="M6594" s="3" t="str">
        <f>TEXT(NIgerian_Fintech[[#This Row],[TransactionDate]], "tttt")</f>
        <v>Monday</v>
      </c>
      <c r="N6594" s="2" t="s">
        <v>16</v>
      </c>
    </row>
    <row r="6595" spans="1:14" ht="14.5" x14ac:dyDescent="0.35">
      <c r="A6595" s="2" t="s">
        <v>13220</v>
      </c>
      <c r="B6595" s="2" t="s">
        <v>13221</v>
      </c>
      <c r="C6595" s="2">
        <v>53</v>
      </c>
      <c r="D6595" s="2" t="s">
        <v>39</v>
      </c>
      <c r="E6595" s="2" t="s">
        <v>42</v>
      </c>
      <c r="F6595" s="2" t="s">
        <v>35</v>
      </c>
      <c r="G6595" s="2" t="s">
        <v>30</v>
      </c>
      <c r="H6595" s="7">
        <v>11692.54</v>
      </c>
      <c r="I6595" s="3">
        <v>45162</v>
      </c>
      <c r="J6595" s="3" t="str">
        <f>TEXT(NIgerian_Fintech[[#This Row],[TransactionDate]], "JJJJ")</f>
        <v>2023</v>
      </c>
      <c r="K6595" s="3" t="str">
        <f>TEXT(NIgerian_Fintech[[#This Row],[TransactionDate]], "MMMM")</f>
        <v>August</v>
      </c>
      <c r="L6595" s="3" t="str">
        <f>TEXT(NIgerian_Fintech[[#This Row],[TransactionDate]], "MM")</f>
        <v>08</v>
      </c>
      <c r="M6595" s="3" t="str">
        <f>TEXT(NIgerian_Fintech[[#This Row],[TransactionDate]], "tttt")</f>
        <v>Thursday</v>
      </c>
      <c r="N6595" s="2" t="s">
        <v>16</v>
      </c>
    </row>
    <row r="6596" spans="1:14" ht="14.5" x14ac:dyDescent="0.35">
      <c r="A6596" s="2" t="s">
        <v>13222</v>
      </c>
      <c r="B6596" s="2" t="s">
        <v>13223</v>
      </c>
      <c r="C6596" s="2">
        <v>42</v>
      </c>
      <c r="D6596" s="2" t="s">
        <v>12</v>
      </c>
      <c r="E6596" s="2" t="s">
        <v>13</v>
      </c>
      <c r="F6596" s="2" t="s">
        <v>35</v>
      </c>
      <c r="G6596" s="2" t="s">
        <v>26</v>
      </c>
      <c r="H6596" s="7">
        <v>8078.56</v>
      </c>
      <c r="I6596" s="3">
        <v>45386</v>
      </c>
      <c r="J6596" s="3" t="str">
        <f>TEXT(NIgerian_Fintech[[#This Row],[TransactionDate]], "JJJJ")</f>
        <v>2024</v>
      </c>
      <c r="K6596" s="3" t="str">
        <f>TEXT(NIgerian_Fintech[[#This Row],[TransactionDate]], "MMMM")</f>
        <v>April</v>
      </c>
      <c r="L6596" s="3" t="str">
        <f>TEXT(NIgerian_Fintech[[#This Row],[TransactionDate]], "MM")</f>
        <v>04</v>
      </c>
      <c r="M6596" s="3" t="str">
        <f>TEXT(NIgerian_Fintech[[#This Row],[TransactionDate]], "tttt")</f>
        <v>Thursday</v>
      </c>
      <c r="N6596" s="2" t="s">
        <v>16</v>
      </c>
    </row>
    <row r="6597" spans="1:14" ht="14.5" x14ac:dyDescent="0.35">
      <c r="A6597" s="2" t="s">
        <v>13224</v>
      </c>
      <c r="B6597" s="2" t="s">
        <v>13225</v>
      </c>
      <c r="C6597" s="2">
        <v>62</v>
      </c>
      <c r="D6597" s="2" t="s">
        <v>39</v>
      </c>
      <c r="E6597" s="2" t="s">
        <v>52</v>
      </c>
      <c r="F6597" s="2" t="s">
        <v>35</v>
      </c>
      <c r="G6597" s="2" t="s">
        <v>15</v>
      </c>
      <c r="H6597" s="7">
        <v>28103.46</v>
      </c>
      <c r="I6597" s="3">
        <v>45026</v>
      </c>
      <c r="J6597" s="3" t="str">
        <f>TEXT(NIgerian_Fintech[[#This Row],[TransactionDate]], "JJJJ")</f>
        <v>2023</v>
      </c>
      <c r="K6597" s="3" t="str">
        <f>TEXT(NIgerian_Fintech[[#This Row],[TransactionDate]], "MMMM")</f>
        <v>April</v>
      </c>
      <c r="L6597" s="3" t="str">
        <f>TEXT(NIgerian_Fintech[[#This Row],[TransactionDate]], "MM")</f>
        <v>04</v>
      </c>
      <c r="M6597" s="3" t="str">
        <f>TEXT(NIgerian_Fintech[[#This Row],[TransactionDate]], "tttt")</f>
        <v>Monday</v>
      </c>
      <c r="N6597" s="2" t="s">
        <v>16</v>
      </c>
    </row>
    <row r="6598" spans="1:14" ht="14.5" x14ac:dyDescent="0.35">
      <c r="A6598" s="2" t="s">
        <v>13226</v>
      </c>
      <c r="B6598" s="2" t="s">
        <v>13227</v>
      </c>
      <c r="C6598" s="2">
        <v>60</v>
      </c>
      <c r="D6598" s="2" t="s">
        <v>39</v>
      </c>
      <c r="E6598" s="2" t="s">
        <v>64</v>
      </c>
      <c r="F6598" s="2" t="s">
        <v>25</v>
      </c>
      <c r="G6598" s="2" t="s">
        <v>26</v>
      </c>
      <c r="H6598" s="7">
        <v>23860.29</v>
      </c>
      <c r="I6598" s="3">
        <v>45045</v>
      </c>
      <c r="J6598" s="3" t="str">
        <f>TEXT(NIgerian_Fintech[[#This Row],[TransactionDate]], "JJJJ")</f>
        <v>2023</v>
      </c>
      <c r="K6598" s="3" t="str">
        <f>TEXT(NIgerian_Fintech[[#This Row],[TransactionDate]], "MMMM")</f>
        <v>April</v>
      </c>
      <c r="L6598" s="3" t="str">
        <f>TEXT(NIgerian_Fintech[[#This Row],[TransactionDate]], "MM")</f>
        <v>04</v>
      </c>
      <c r="M6598" s="3" t="str">
        <f>TEXT(NIgerian_Fintech[[#This Row],[TransactionDate]], "tttt")</f>
        <v>Saturday</v>
      </c>
      <c r="N6598" s="2" t="s">
        <v>16</v>
      </c>
    </row>
    <row r="6599" spans="1:14" ht="14.5" x14ac:dyDescent="0.35">
      <c r="A6599" s="2" t="s">
        <v>13228</v>
      </c>
      <c r="B6599" s="2" t="s">
        <v>13229</v>
      </c>
      <c r="C6599" s="2">
        <v>51</v>
      </c>
      <c r="D6599" s="2" t="s">
        <v>12</v>
      </c>
      <c r="E6599" s="2" t="s">
        <v>13</v>
      </c>
      <c r="F6599" s="2" t="s">
        <v>55</v>
      </c>
      <c r="G6599" s="2" t="s">
        <v>30</v>
      </c>
      <c r="H6599" s="7">
        <v>8664.58</v>
      </c>
      <c r="I6599" s="3">
        <v>45280</v>
      </c>
      <c r="J6599" s="3" t="str">
        <f>TEXT(NIgerian_Fintech[[#This Row],[TransactionDate]], "JJJJ")</f>
        <v>2023</v>
      </c>
      <c r="K6599" s="3" t="str">
        <f>TEXT(NIgerian_Fintech[[#This Row],[TransactionDate]], "MMMM")</f>
        <v>December</v>
      </c>
      <c r="L6599" s="3" t="str">
        <f>TEXT(NIgerian_Fintech[[#This Row],[TransactionDate]], "MM")</f>
        <v>12</v>
      </c>
      <c r="M6599" s="3" t="str">
        <f>TEXT(NIgerian_Fintech[[#This Row],[TransactionDate]], "tttt")</f>
        <v>Wednesday</v>
      </c>
      <c r="N6599" s="2" t="s">
        <v>16</v>
      </c>
    </row>
    <row r="6600" spans="1:14" ht="14.5" x14ac:dyDescent="0.35">
      <c r="A6600" s="2" t="s">
        <v>13230</v>
      </c>
      <c r="B6600" s="2" t="s">
        <v>13231</v>
      </c>
      <c r="C6600" s="2">
        <v>42</v>
      </c>
      <c r="D6600" s="2" t="s">
        <v>39</v>
      </c>
      <c r="E6600" s="2" t="s">
        <v>74</v>
      </c>
      <c r="F6600" s="2" t="s">
        <v>14</v>
      </c>
      <c r="G6600" s="2" t="s">
        <v>26</v>
      </c>
      <c r="H6600" s="7">
        <v>1496.08</v>
      </c>
      <c r="I6600" s="3">
        <v>45634</v>
      </c>
      <c r="J6600" s="3" t="str">
        <f>TEXT(NIgerian_Fintech[[#This Row],[TransactionDate]], "JJJJ")</f>
        <v>2024</v>
      </c>
      <c r="K6600" s="3" t="str">
        <f>TEXT(NIgerian_Fintech[[#This Row],[TransactionDate]], "MMMM")</f>
        <v>December</v>
      </c>
      <c r="L6600" s="3" t="str">
        <f>TEXT(NIgerian_Fintech[[#This Row],[TransactionDate]], "MM")</f>
        <v>12</v>
      </c>
      <c r="M6600" s="3" t="str">
        <f>TEXT(NIgerian_Fintech[[#This Row],[TransactionDate]], "tttt")</f>
        <v>Sunday</v>
      </c>
      <c r="N6600" s="2" t="s">
        <v>16</v>
      </c>
    </row>
    <row r="6601" spans="1:14" ht="14.5" x14ac:dyDescent="0.35">
      <c r="A6601" s="2" t="s">
        <v>13232</v>
      </c>
      <c r="B6601" s="2" t="s">
        <v>13233</v>
      </c>
      <c r="C6601" s="2">
        <v>33</v>
      </c>
      <c r="D6601" s="2" t="s">
        <v>12</v>
      </c>
      <c r="E6601" s="2" t="s">
        <v>52</v>
      </c>
      <c r="F6601" s="2" t="s">
        <v>19</v>
      </c>
      <c r="G6601" s="2" t="s">
        <v>15</v>
      </c>
      <c r="H6601" s="7">
        <v>6158.44</v>
      </c>
      <c r="I6601" s="3">
        <v>45014</v>
      </c>
      <c r="J6601" s="3" t="str">
        <f>TEXT(NIgerian_Fintech[[#This Row],[TransactionDate]], "JJJJ")</f>
        <v>2023</v>
      </c>
      <c r="K6601" s="3" t="str">
        <f>TEXT(NIgerian_Fintech[[#This Row],[TransactionDate]], "MMMM")</f>
        <v>March</v>
      </c>
      <c r="L6601" s="3" t="str">
        <f>TEXT(NIgerian_Fintech[[#This Row],[TransactionDate]], "MM")</f>
        <v>03</v>
      </c>
      <c r="M6601" s="3" t="str">
        <f>TEXT(NIgerian_Fintech[[#This Row],[TransactionDate]], "tttt")</f>
        <v>Wednesday</v>
      </c>
      <c r="N6601" s="2" t="s">
        <v>21</v>
      </c>
    </row>
    <row r="6602" spans="1:14" ht="14.5" x14ac:dyDescent="0.35">
      <c r="A6602" s="2" t="s">
        <v>13234</v>
      </c>
      <c r="B6602" s="2" t="s">
        <v>13235</v>
      </c>
      <c r="C6602" s="2">
        <v>51</v>
      </c>
      <c r="D6602" s="2" t="s">
        <v>12</v>
      </c>
      <c r="E6602" s="2" t="s">
        <v>13</v>
      </c>
      <c r="F6602" s="2" t="s">
        <v>19</v>
      </c>
      <c r="G6602" s="2" t="s">
        <v>36</v>
      </c>
      <c r="H6602" s="7">
        <v>12915.82</v>
      </c>
      <c r="I6602" s="3">
        <v>44962</v>
      </c>
      <c r="J6602" s="3" t="str">
        <f>TEXT(NIgerian_Fintech[[#This Row],[TransactionDate]], "JJJJ")</f>
        <v>2023</v>
      </c>
      <c r="K6602" s="3" t="str">
        <f>TEXT(NIgerian_Fintech[[#This Row],[TransactionDate]], "MMMM")</f>
        <v>February</v>
      </c>
      <c r="L6602" s="3" t="str">
        <f>TEXT(NIgerian_Fintech[[#This Row],[TransactionDate]], "MM")</f>
        <v>02</v>
      </c>
      <c r="M6602" s="3" t="str">
        <f>TEXT(NIgerian_Fintech[[#This Row],[TransactionDate]], "tttt")</f>
        <v>Sunday</v>
      </c>
      <c r="N6602" s="2" t="s">
        <v>16</v>
      </c>
    </row>
    <row r="6603" spans="1:14" ht="14.5" x14ac:dyDescent="0.35">
      <c r="A6603" s="2" t="s">
        <v>13236</v>
      </c>
      <c r="B6603" s="2" t="s">
        <v>13237</v>
      </c>
      <c r="C6603" s="2">
        <v>46</v>
      </c>
      <c r="D6603" s="2" t="s">
        <v>39</v>
      </c>
      <c r="E6603" s="2" t="s">
        <v>93</v>
      </c>
      <c r="F6603" s="2" t="s">
        <v>49</v>
      </c>
      <c r="G6603" s="2" t="s">
        <v>20</v>
      </c>
      <c r="H6603" s="7">
        <v>30310.82</v>
      </c>
      <c r="I6603" s="3">
        <v>45240</v>
      </c>
      <c r="J6603" s="3" t="str">
        <f>TEXT(NIgerian_Fintech[[#This Row],[TransactionDate]], "JJJJ")</f>
        <v>2023</v>
      </c>
      <c r="K6603" s="3" t="str">
        <f>TEXT(NIgerian_Fintech[[#This Row],[TransactionDate]], "MMMM")</f>
        <v>November</v>
      </c>
      <c r="L6603" s="3" t="str">
        <f>TEXT(NIgerian_Fintech[[#This Row],[TransactionDate]], "MM")</f>
        <v>11</v>
      </c>
      <c r="M6603" s="3" t="str">
        <f>TEXT(NIgerian_Fintech[[#This Row],[TransactionDate]], "tttt")</f>
        <v>Friday</v>
      </c>
      <c r="N6603" s="2" t="s">
        <v>21</v>
      </c>
    </row>
    <row r="6604" spans="1:14" ht="14.5" x14ac:dyDescent="0.35">
      <c r="A6604" s="2" t="s">
        <v>13238</v>
      </c>
      <c r="B6604" s="2" t="s">
        <v>13239</v>
      </c>
      <c r="C6604" s="2">
        <v>36</v>
      </c>
      <c r="D6604" s="2" t="s">
        <v>39</v>
      </c>
      <c r="E6604" s="2" t="s">
        <v>29</v>
      </c>
      <c r="F6604" s="2" t="s">
        <v>25</v>
      </c>
      <c r="G6604" s="2" t="s">
        <v>20</v>
      </c>
      <c r="H6604" s="7">
        <v>4522.8900000000003</v>
      </c>
      <c r="I6604" s="3">
        <v>45466</v>
      </c>
      <c r="J6604" s="3" t="str">
        <f>TEXT(NIgerian_Fintech[[#This Row],[TransactionDate]], "JJJJ")</f>
        <v>2024</v>
      </c>
      <c r="K6604" s="3" t="str">
        <f>TEXT(NIgerian_Fintech[[#This Row],[TransactionDate]], "MMMM")</f>
        <v>June</v>
      </c>
      <c r="L6604" s="3" t="str">
        <f>TEXT(NIgerian_Fintech[[#This Row],[TransactionDate]], "MM")</f>
        <v>06</v>
      </c>
      <c r="M6604" s="3" t="str">
        <f>TEXT(NIgerian_Fintech[[#This Row],[TransactionDate]], "tttt")</f>
        <v>Sunday</v>
      </c>
      <c r="N6604" s="2" t="s">
        <v>21</v>
      </c>
    </row>
    <row r="6605" spans="1:14" ht="14.5" x14ac:dyDescent="0.35">
      <c r="A6605" s="2" t="s">
        <v>13240</v>
      </c>
      <c r="B6605" s="2" t="s">
        <v>13241</v>
      </c>
      <c r="C6605" s="2">
        <v>40</v>
      </c>
      <c r="D6605" s="2" t="s">
        <v>39</v>
      </c>
      <c r="E6605" s="2" t="s">
        <v>13</v>
      </c>
      <c r="F6605" s="2" t="s">
        <v>14</v>
      </c>
      <c r="G6605" s="2" t="s">
        <v>36</v>
      </c>
      <c r="H6605" s="7">
        <v>15355.9</v>
      </c>
      <c r="I6605" s="3">
        <v>45477</v>
      </c>
      <c r="J6605" s="3" t="str">
        <f>TEXT(NIgerian_Fintech[[#This Row],[TransactionDate]], "JJJJ")</f>
        <v>2024</v>
      </c>
      <c r="K6605" s="3" t="str">
        <f>TEXT(NIgerian_Fintech[[#This Row],[TransactionDate]], "MMMM")</f>
        <v>July</v>
      </c>
      <c r="L6605" s="3" t="str">
        <f>TEXT(NIgerian_Fintech[[#This Row],[TransactionDate]], "MM")</f>
        <v>07</v>
      </c>
      <c r="M6605" s="3" t="str">
        <f>TEXT(NIgerian_Fintech[[#This Row],[TransactionDate]], "tttt")</f>
        <v>Thursday</v>
      </c>
      <c r="N6605" s="2" t="s">
        <v>16</v>
      </c>
    </row>
    <row r="6606" spans="1:14" ht="14.5" x14ac:dyDescent="0.35">
      <c r="A6606" s="2" t="s">
        <v>13242</v>
      </c>
      <c r="B6606" s="2" t="s">
        <v>13243</v>
      </c>
      <c r="C6606" s="2">
        <v>36</v>
      </c>
      <c r="D6606" s="2" t="s">
        <v>39</v>
      </c>
      <c r="E6606" s="2" t="s">
        <v>93</v>
      </c>
      <c r="F6606" s="2" t="s">
        <v>35</v>
      </c>
      <c r="G6606" s="2" t="s">
        <v>30</v>
      </c>
      <c r="H6606" s="7">
        <v>11499.29</v>
      </c>
      <c r="I6606" s="3">
        <v>45248</v>
      </c>
      <c r="J6606" s="3" t="str">
        <f>TEXT(NIgerian_Fintech[[#This Row],[TransactionDate]], "JJJJ")</f>
        <v>2023</v>
      </c>
      <c r="K6606" s="3" t="str">
        <f>TEXT(NIgerian_Fintech[[#This Row],[TransactionDate]], "MMMM")</f>
        <v>November</v>
      </c>
      <c r="L6606" s="3" t="str">
        <f>TEXT(NIgerian_Fintech[[#This Row],[TransactionDate]], "MM")</f>
        <v>11</v>
      </c>
      <c r="M6606" s="3" t="str">
        <f>TEXT(NIgerian_Fintech[[#This Row],[TransactionDate]], "tttt")</f>
        <v>Saturday</v>
      </c>
      <c r="N6606" s="2" t="s">
        <v>21</v>
      </c>
    </row>
    <row r="6607" spans="1:14" ht="14.5" x14ac:dyDescent="0.35">
      <c r="A6607" s="2" t="s">
        <v>13244</v>
      </c>
      <c r="B6607" s="2" t="s">
        <v>13245</v>
      </c>
      <c r="C6607" s="2">
        <v>42</v>
      </c>
      <c r="D6607" s="2" t="s">
        <v>12</v>
      </c>
      <c r="E6607" s="2" t="s">
        <v>52</v>
      </c>
      <c r="F6607" s="2" t="s">
        <v>19</v>
      </c>
      <c r="G6607" s="2" t="s">
        <v>26</v>
      </c>
      <c r="H6607" s="7">
        <v>815.28</v>
      </c>
      <c r="I6607" s="3">
        <v>45353</v>
      </c>
      <c r="J6607" s="3" t="str">
        <f>TEXT(NIgerian_Fintech[[#This Row],[TransactionDate]], "JJJJ")</f>
        <v>2024</v>
      </c>
      <c r="K6607" s="3" t="str">
        <f>TEXT(NIgerian_Fintech[[#This Row],[TransactionDate]], "MMMM")</f>
        <v>March</v>
      </c>
      <c r="L6607" s="3" t="str">
        <f>TEXT(NIgerian_Fintech[[#This Row],[TransactionDate]], "MM")</f>
        <v>03</v>
      </c>
      <c r="M6607" s="3" t="str">
        <f>TEXT(NIgerian_Fintech[[#This Row],[TransactionDate]], "tttt")</f>
        <v>Saturday</v>
      </c>
      <c r="N6607" s="2" t="s">
        <v>16</v>
      </c>
    </row>
    <row r="6608" spans="1:14" ht="14.5" x14ac:dyDescent="0.35">
      <c r="A6608" s="2" t="s">
        <v>13246</v>
      </c>
      <c r="B6608" s="2" t="s">
        <v>13247</v>
      </c>
      <c r="C6608" s="2">
        <v>33</v>
      </c>
      <c r="D6608" s="2" t="s">
        <v>39</v>
      </c>
      <c r="E6608" s="2" t="s">
        <v>13</v>
      </c>
      <c r="F6608" s="2" t="s">
        <v>49</v>
      </c>
      <c r="G6608" s="2" t="s">
        <v>26</v>
      </c>
      <c r="H6608" s="7">
        <v>8163.93</v>
      </c>
      <c r="I6608" s="3">
        <v>45443</v>
      </c>
      <c r="J6608" s="3" t="str">
        <f>TEXT(NIgerian_Fintech[[#This Row],[TransactionDate]], "JJJJ")</f>
        <v>2024</v>
      </c>
      <c r="K6608" s="3" t="str">
        <f>TEXT(NIgerian_Fintech[[#This Row],[TransactionDate]], "MMMM")</f>
        <v>May</v>
      </c>
      <c r="L6608" s="3" t="str">
        <f>TEXT(NIgerian_Fintech[[#This Row],[TransactionDate]], "MM")</f>
        <v>05</v>
      </c>
      <c r="M6608" s="3" t="str">
        <f>TEXT(NIgerian_Fintech[[#This Row],[TransactionDate]], "tttt")</f>
        <v>Friday</v>
      </c>
      <c r="N6608" s="2" t="s">
        <v>16</v>
      </c>
    </row>
    <row r="6609" spans="1:14" ht="14.5" x14ac:dyDescent="0.35">
      <c r="A6609" s="2" t="s">
        <v>13248</v>
      </c>
      <c r="B6609" s="2" t="s">
        <v>13249</v>
      </c>
      <c r="C6609" s="2">
        <v>26</v>
      </c>
      <c r="D6609" s="2" t="s">
        <v>39</v>
      </c>
      <c r="E6609" s="2" t="s">
        <v>93</v>
      </c>
      <c r="F6609" s="2" t="s">
        <v>55</v>
      </c>
      <c r="G6609" s="2" t="s">
        <v>36</v>
      </c>
      <c r="H6609" s="7">
        <v>2027.39</v>
      </c>
      <c r="I6609" s="3">
        <v>45579</v>
      </c>
      <c r="J6609" s="3" t="str">
        <f>TEXT(NIgerian_Fintech[[#This Row],[TransactionDate]], "JJJJ")</f>
        <v>2024</v>
      </c>
      <c r="K6609" s="3" t="str">
        <f>TEXT(NIgerian_Fintech[[#This Row],[TransactionDate]], "MMMM")</f>
        <v>October</v>
      </c>
      <c r="L6609" s="3" t="str">
        <f>TEXT(NIgerian_Fintech[[#This Row],[TransactionDate]], "MM")</f>
        <v>10</v>
      </c>
      <c r="M6609" s="3" t="str">
        <f>TEXT(NIgerian_Fintech[[#This Row],[TransactionDate]], "tttt")</f>
        <v>Monday</v>
      </c>
      <c r="N6609" s="2" t="s">
        <v>16</v>
      </c>
    </row>
    <row r="6610" spans="1:14" ht="14.5" x14ac:dyDescent="0.35">
      <c r="A6610" s="2" t="s">
        <v>13250</v>
      </c>
      <c r="B6610" s="2" t="s">
        <v>13251</v>
      </c>
      <c r="C6610" s="2">
        <v>18</v>
      </c>
      <c r="D6610" s="2" t="s">
        <v>39</v>
      </c>
      <c r="E6610" s="2" t="s">
        <v>64</v>
      </c>
      <c r="F6610" s="2" t="s">
        <v>19</v>
      </c>
      <c r="G6610" s="2" t="s">
        <v>36</v>
      </c>
      <c r="H6610" s="7">
        <v>11505.88</v>
      </c>
      <c r="I6610" s="3">
        <v>44935</v>
      </c>
      <c r="J6610" s="3" t="str">
        <f>TEXT(NIgerian_Fintech[[#This Row],[TransactionDate]], "JJJJ")</f>
        <v>2023</v>
      </c>
      <c r="K6610" s="3" t="str">
        <f>TEXT(NIgerian_Fintech[[#This Row],[TransactionDate]], "MMMM")</f>
        <v>January</v>
      </c>
      <c r="L6610" s="3" t="str">
        <f>TEXT(NIgerian_Fintech[[#This Row],[TransactionDate]], "MM")</f>
        <v>01</v>
      </c>
      <c r="M6610" s="3" t="str">
        <f>TEXT(NIgerian_Fintech[[#This Row],[TransactionDate]], "tttt")</f>
        <v>Monday</v>
      </c>
      <c r="N6610" s="2" t="s">
        <v>16</v>
      </c>
    </row>
    <row r="6611" spans="1:14" ht="14.5" x14ac:dyDescent="0.35">
      <c r="A6611" s="2" t="s">
        <v>13252</v>
      </c>
      <c r="B6611" s="2" t="s">
        <v>13253</v>
      </c>
      <c r="C6611" s="2">
        <v>59</v>
      </c>
      <c r="D6611" s="2" t="s">
        <v>39</v>
      </c>
      <c r="E6611" s="2" t="s">
        <v>24</v>
      </c>
      <c r="F6611" s="2" t="s">
        <v>49</v>
      </c>
      <c r="G6611" s="2" t="s">
        <v>15</v>
      </c>
      <c r="H6611" s="7">
        <v>9418.26</v>
      </c>
      <c r="I6611" s="3">
        <v>45285</v>
      </c>
      <c r="J6611" s="3" t="str">
        <f>TEXT(NIgerian_Fintech[[#This Row],[TransactionDate]], "JJJJ")</f>
        <v>2023</v>
      </c>
      <c r="K6611" s="3" t="str">
        <f>TEXT(NIgerian_Fintech[[#This Row],[TransactionDate]], "MMMM")</f>
        <v>December</v>
      </c>
      <c r="L6611" s="3" t="str">
        <f>TEXT(NIgerian_Fintech[[#This Row],[TransactionDate]], "MM")</f>
        <v>12</v>
      </c>
      <c r="M6611" s="3" t="str">
        <f>TEXT(NIgerian_Fintech[[#This Row],[TransactionDate]], "tttt")</f>
        <v>Monday</v>
      </c>
      <c r="N6611" s="2" t="s">
        <v>16</v>
      </c>
    </row>
    <row r="6612" spans="1:14" ht="14.5" x14ac:dyDescent="0.35">
      <c r="A6612" s="2" t="s">
        <v>13254</v>
      </c>
      <c r="B6612" s="2" t="s">
        <v>13255</v>
      </c>
      <c r="C6612" s="2">
        <v>36</v>
      </c>
      <c r="D6612" s="2" t="s">
        <v>39</v>
      </c>
      <c r="E6612" s="2" t="s">
        <v>42</v>
      </c>
      <c r="F6612" s="2" t="s">
        <v>55</v>
      </c>
      <c r="G6612" s="2" t="s">
        <v>15</v>
      </c>
      <c r="H6612" s="7">
        <v>36137.01</v>
      </c>
      <c r="I6612" s="3">
        <v>45404</v>
      </c>
      <c r="J6612" s="3" t="str">
        <f>TEXT(NIgerian_Fintech[[#This Row],[TransactionDate]], "JJJJ")</f>
        <v>2024</v>
      </c>
      <c r="K6612" s="3" t="str">
        <f>TEXT(NIgerian_Fintech[[#This Row],[TransactionDate]], "MMMM")</f>
        <v>April</v>
      </c>
      <c r="L6612" s="3" t="str">
        <f>TEXT(NIgerian_Fintech[[#This Row],[TransactionDate]], "MM")</f>
        <v>04</v>
      </c>
      <c r="M6612" s="3" t="str">
        <f>TEXT(NIgerian_Fintech[[#This Row],[TransactionDate]], "tttt")</f>
        <v>Monday</v>
      </c>
      <c r="N6612" s="2" t="s">
        <v>16</v>
      </c>
    </row>
    <row r="6613" spans="1:14" ht="14.5" x14ac:dyDescent="0.35">
      <c r="A6613" s="2" t="s">
        <v>13256</v>
      </c>
      <c r="B6613" s="2" t="s">
        <v>13257</v>
      </c>
      <c r="C6613" s="2">
        <v>50</v>
      </c>
      <c r="D6613" s="2" t="s">
        <v>12</v>
      </c>
      <c r="E6613" s="2" t="s">
        <v>52</v>
      </c>
      <c r="F6613" s="2" t="s">
        <v>25</v>
      </c>
      <c r="G6613" s="2" t="s">
        <v>20</v>
      </c>
      <c r="H6613" s="7">
        <v>27392.73</v>
      </c>
      <c r="I6613" s="3">
        <v>44983</v>
      </c>
      <c r="J6613" s="3" t="str">
        <f>TEXT(NIgerian_Fintech[[#This Row],[TransactionDate]], "JJJJ")</f>
        <v>2023</v>
      </c>
      <c r="K6613" s="3" t="str">
        <f>TEXT(NIgerian_Fintech[[#This Row],[TransactionDate]], "MMMM")</f>
        <v>February</v>
      </c>
      <c r="L6613" s="3" t="str">
        <f>TEXT(NIgerian_Fintech[[#This Row],[TransactionDate]], "MM")</f>
        <v>02</v>
      </c>
      <c r="M6613" s="3" t="str">
        <f>TEXT(NIgerian_Fintech[[#This Row],[TransactionDate]], "tttt")</f>
        <v>Sunday</v>
      </c>
      <c r="N6613" s="2" t="s">
        <v>16</v>
      </c>
    </row>
    <row r="6614" spans="1:14" ht="14.5" x14ac:dyDescent="0.35">
      <c r="A6614" s="2" t="s">
        <v>13258</v>
      </c>
      <c r="B6614" s="2" t="s">
        <v>13259</v>
      </c>
      <c r="C6614" s="2">
        <v>51</v>
      </c>
      <c r="D6614" s="2" t="s">
        <v>39</v>
      </c>
      <c r="E6614" s="2" t="s">
        <v>93</v>
      </c>
      <c r="F6614" s="2" t="s">
        <v>35</v>
      </c>
      <c r="G6614" s="2" t="s">
        <v>30</v>
      </c>
      <c r="H6614" s="7">
        <v>94.17</v>
      </c>
      <c r="I6614" s="3">
        <v>45209</v>
      </c>
      <c r="J6614" s="3" t="str">
        <f>TEXT(NIgerian_Fintech[[#This Row],[TransactionDate]], "JJJJ")</f>
        <v>2023</v>
      </c>
      <c r="K6614" s="3" t="str">
        <f>TEXT(NIgerian_Fintech[[#This Row],[TransactionDate]], "MMMM")</f>
        <v>October</v>
      </c>
      <c r="L6614" s="3" t="str">
        <f>TEXT(NIgerian_Fintech[[#This Row],[TransactionDate]], "MM")</f>
        <v>10</v>
      </c>
      <c r="M6614" s="3" t="str">
        <f>TEXT(NIgerian_Fintech[[#This Row],[TransactionDate]], "tttt")</f>
        <v>Tuesday</v>
      </c>
      <c r="N6614" s="2" t="s">
        <v>16</v>
      </c>
    </row>
    <row r="6615" spans="1:14" ht="14.5" x14ac:dyDescent="0.35">
      <c r="A6615" s="2" t="s">
        <v>13260</v>
      </c>
      <c r="B6615" s="2" t="s">
        <v>13261</v>
      </c>
      <c r="C6615" s="2">
        <v>33</v>
      </c>
      <c r="D6615" s="2" t="s">
        <v>12</v>
      </c>
      <c r="E6615" s="2" t="s">
        <v>74</v>
      </c>
      <c r="F6615" s="2" t="s">
        <v>55</v>
      </c>
      <c r="G6615" s="2" t="s">
        <v>30</v>
      </c>
      <c r="H6615" s="7">
        <v>834.14</v>
      </c>
      <c r="I6615" s="3">
        <v>45371</v>
      </c>
      <c r="J6615" s="3" t="str">
        <f>TEXT(NIgerian_Fintech[[#This Row],[TransactionDate]], "JJJJ")</f>
        <v>2024</v>
      </c>
      <c r="K6615" s="3" t="str">
        <f>TEXT(NIgerian_Fintech[[#This Row],[TransactionDate]], "MMMM")</f>
        <v>March</v>
      </c>
      <c r="L6615" s="3" t="str">
        <f>TEXT(NIgerian_Fintech[[#This Row],[TransactionDate]], "MM")</f>
        <v>03</v>
      </c>
      <c r="M6615" s="3" t="str">
        <f>TEXT(NIgerian_Fintech[[#This Row],[TransactionDate]], "tttt")</f>
        <v>Wednesday</v>
      </c>
      <c r="N6615" s="2" t="s">
        <v>16</v>
      </c>
    </row>
    <row r="6616" spans="1:14" ht="14.5" x14ac:dyDescent="0.35">
      <c r="A6616" s="2" t="s">
        <v>13262</v>
      </c>
      <c r="B6616" s="2" t="s">
        <v>13263</v>
      </c>
      <c r="C6616" s="2">
        <v>61</v>
      </c>
      <c r="D6616" s="2" t="s">
        <v>39</v>
      </c>
      <c r="E6616" s="2" t="s">
        <v>24</v>
      </c>
      <c r="F6616" s="2" t="s">
        <v>19</v>
      </c>
      <c r="G6616" s="2" t="s">
        <v>36</v>
      </c>
      <c r="H6616" s="7">
        <v>14659.19</v>
      </c>
      <c r="I6616" s="3">
        <v>45387</v>
      </c>
      <c r="J6616" s="3" t="str">
        <f>TEXT(NIgerian_Fintech[[#This Row],[TransactionDate]], "JJJJ")</f>
        <v>2024</v>
      </c>
      <c r="K6616" s="3" t="str">
        <f>TEXT(NIgerian_Fintech[[#This Row],[TransactionDate]], "MMMM")</f>
        <v>April</v>
      </c>
      <c r="L6616" s="3" t="str">
        <f>TEXT(NIgerian_Fintech[[#This Row],[TransactionDate]], "MM")</f>
        <v>04</v>
      </c>
      <c r="M6616" s="3" t="str">
        <f>TEXT(NIgerian_Fintech[[#This Row],[TransactionDate]], "tttt")</f>
        <v>Friday</v>
      </c>
      <c r="N6616" s="2" t="s">
        <v>16</v>
      </c>
    </row>
    <row r="6617" spans="1:14" ht="14.5" x14ac:dyDescent="0.35">
      <c r="A6617" s="2" t="s">
        <v>13264</v>
      </c>
      <c r="B6617" s="2" t="s">
        <v>13265</v>
      </c>
      <c r="C6617" s="2">
        <v>57</v>
      </c>
      <c r="D6617" s="2" t="s">
        <v>39</v>
      </c>
      <c r="E6617" s="2" t="s">
        <v>13</v>
      </c>
      <c r="F6617" s="2" t="s">
        <v>14</v>
      </c>
      <c r="G6617" s="2" t="s">
        <v>20</v>
      </c>
      <c r="H6617" s="7">
        <v>11572.26</v>
      </c>
      <c r="I6617" s="3">
        <v>45416</v>
      </c>
      <c r="J6617" s="3" t="str">
        <f>TEXT(NIgerian_Fintech[[#This Row],[TransactionDate]], "JJJJ")</f>
        <v>2024</v>
      </c>
      <c r="K6617" s="3" t="str">
        <f>TEXT(NIgerian_Fintech[[#This Row],[TransactionDate]], "MMMM")</f>
        <v>May</v>
      </c>
      <c r="L6617" s="3" t="str">
        <f>TEXT(NIgerian_Fintech[[#This Row],[TransactionDate]], "MM")</f>
        <v>05</v>
      </c>
      <c r="M6617" s="3" t="str">
        <f>TEXT(NIgerian_Fintech[[#This Row],[TransactionDate]], "tttt")</f>
        <v>Saturday</v>
      </c>
      <c r="N6617" s="2" t="s">
        <v>16</v>
      </c>
    </row>
    <row r="6618" spans="1:14" ht="14.5" x14ac:dyDescent="0.35">
      <c r="A6618" s="2" t="s">
        <v>13266</v>
      </c>
      <c r="B6618" s="2" t="s">
        <v>13267</v>
      </c>
      <c r="C6618" s="2">
        <v>35</v>
      </c>
      <c r="D6618" s="2" t="s">
        <v>39</v>
      </c>
      <c r="E6618" s="2" t="s">
        <v>93</v>
      </c>
      <c r="F6618" s="2" t="s">
        <v>55</v>
      </c>
      <c r="G6618" s="2" t="s">
        <v>20</v>
      </c>
      <c r="H6618" s="7">
        <v>16141.77</v>
      </c>
      <c r="I6618" s="3">
        <v>45285</v>
      </c>
      <c r="J6618" s="3" t="str">
        <f>TEXT(NIgerian_Fintech[[#This Row],[TransactionDate]], "JJJJ")</f>
        <v>2023</v>
      </c>
      <c r="K6618" s="3" t="str">
        <f>TEXT(NIgerian_Fintech[[#This Row],[TransactionDate]], "MMMM")</f>
        <v>December</v>
      </c>
      <c r="L6618" s="3" t="str">
        <f>TEXT(NIgerian_Fintech[[#This Row],[TransactionDate]], "MM")</f>
        <v>12</v>
      </c>
      <c r="M6618" s="3" t="str">
        <f>TEXT(NIgerian_Fintech[[#This Row],[TransactionDate]], "tttt")</f>
        <v>Monday</v>
      </c>
      <c r="N6618" s="2" t="s">
        <v>16</v>
      </c>
    </row>
    <row r="6619" spans="1:14" ht="14.5" x14ac:dyDescent="0.35">
      <c r="A6619" s="2" t="s">
        <v>13268</v>
      </c>
      <c r="B6619" s="2" t="s">
        <v>13269</v>
      </c>
      <c r="C6619" s="2">
        <v>51</v>
      </c>
      <c r="D6619" s="2" t="s">
        <v>12</v>
      </c>
      <c r="E6619" s="2" t="s">
        <v>24</v>
      </c>
      <c r="F6619" s="2" t="s">
        <v>14</v>
      </c>
      <c r="G6619" s="2" t="s">
        <v>15</v>
      </c>
      <c r="H6619" s="7">
        <v>3103.57</v>
      </c>
      <c r="I6619" s="3">
        <v>45616</v>
      </c>
      <c r="J6619" s="3" t="str">
        <f>TEXT(NIgerian_Fintech[[#This Row],[TransactionDate]], "JJJJ")</f>
        <v>2024</v>
      </c>
      <c r="K6619" s="3" t="str">
        <f>TEXT(NIgerian_Fintech[[#This Row],[TransactionDate]], "MMMM")</f>
        <v>November</v>
      </c>
      <c r="L6619" s="3" t="str">
        <f>TEXT(NIgerian_Fintech[[#This Row],[TransactionDate]], "MM")</f>
        <v>11</v>
      </c>
      <c r="M6619" s="3" t="str">
        <f>TEXT(NIgerian_Fintech[[#This Row],[TransactionDate]], "tttt")</f>
        <v>Wednesday</v>
      </c>
      <c r="N6619" s="2" t="s">
        <v>16</v>
      </c>
    </row>
    <row r="6620" spans="1:14" ht="14.5" x14ac:dyDescent="0.35">
      <c r="A6620" s="2" t="s">
        <v>13270</v>
      </c>
      <c r="B6620" s="2" t="s">
        <v>13271</v>
      </c>
      <c r="C6620" s="2">
        <v>42</v>
      </c>
      <c r="D6620" s="2" t="s">
        <v>39</v>
      </c>
      <c r="E6620" s="2" t="s">
        <v>29</v>
      </c>
      <c r="F6620" s="2" t="s">
        <v>14</v>
      </c>
      <c r="G6620" s="2" t="s">
        <v>26</v>
      </c>
      <c r="H6620" s="7">
        <v>18926.150000000001</v>
      </c>
      <c r="I6620" s="3">
        <v>45520</v>
      </c>
      <c r="J6620" s="3" t="str">
        <f>TEXT(NIgerian_Fintech[[#This Row],[TransactionDate]], "JJJJ")</f>
        <v>2024</v>
      </c>
      <c r="K6620" s="3" t="str">
        <f>TEXT(NIgerian_Fintech[[#This Row],[TransactionDate]], "MMMM")</f>
        <v>August</v>
      </c>
      <c r="L6620" s="3" t="str">
        <f>TEXT(NIgerian_Fintech[[#This Row],[TransactionDate]], "MM")</f>
        <v>08</v>
      </c>
      <c r="M6620" s="3" t="str">
        <f>TEXT(NIgerian_Fintech[[#This Row],[TransactionDate]], "tttt")</f>
        <v>Friday</v>
      </c>
      <c r="N6620" s="2" t="s">
        <v>16</v>
      </c>
    </row>
    <row r="6621" spans="1:14" ht="14.5" x14ac:dyDescent="0.35">
      <c r="A6621" s="2" t="s">
        <v>13272</v>
      </c>
      <c r="B6621" s="2" t="s">
        <v>13273</v>
      </c>
      <c r="C6621" s="2">
        <v>62</v>
      </c>
      <c r="D6621" s="2" t="s">
        <v>12</v>
      </c>
      <c r="E6621" s="2" t="s">
        <v>24</v>
      </c>
      <c r="F6621" s="2" t="s">
        <v>55</v>
      </c>
      <c r="G6621" s="2" t="s">
        <v>30</v>
      </c>
      <c r="H6621" s="7">
        <v>5841.48</v>
      </c>
      <c r="I6621" s="3">
        <v>45523</v>
      </c>
      <c r="J6621" s="3" t="str">
        <f>TEXT(NIgerian_Fintech[[#This Row],[TransactionDate]], "JJJJ")</f>
        <v>2024</v>
      </c>
      <c r="K6621" s="3" t="str">
        <f>TEXT(NIgerian_Fintech[[#This Row],[TransactionDate]], "MMMM")</f>
        <v>August</v>
      </c>
      <c r="L6621" s="3" t="str">
        <f>TEXT(NIgerian_Fintech[[#This Row],[TransactionDate]], "MM")</f>
        <v>08</v>
      </c>
      <c r="M6621" s="3" t="str">
        <f>TEXT(NIgerian_Fintech[[#This Row],[TransactionDate]], "tttt")</f>
        <v>Monday</v>
      </c>
      <c r="N6621" s="2" t="s">
        <v>16</v>
      </c>
    </row>
    <row r="6622" spans="1:14" ht="14.5" x14ac:dyDescent="0.35">
      <c r="A6622" s="2" t="s">
        <v>13274</v>
      </c>
      <c r="B6622" s="2" t="s">
        <v>13275</v>
      </c>
      <c r="C6622" s="2">
        <v>23</v>
      </c>
      <c r="D6622" s="2" t="s">
        <v>12</v>
      </c>
      <c r="E6622" s="2" t="s">
        <v>93</v>
      </c>
      <c r="F6622" s="2" t="s">
        <v>25</v>
      </c>
      <c r="G6622" s="2" t="s">
        <v>20</v>
      </c>
      <c r="H6622" s="7">
        <v>3036.87</v>
      </c>
      <c r="I6622" s="3">
        <v>44991</v>
      </c>
      <c r="J6622" s="3" t="str">
        <f>TEXT(NIgerian_Fintech[[#This Row],[TransactionDate]], "JJJJ")</f>
        <v>2023</v>
      </c>
      <c r="K6622" s="3" t="str">
        <f>TEXT(NIgerian_Fintech[[#This Row],[TransactionDate]], "MMMM")</f>
        <v>March</v>
      </c>
      <c r="L6622" s="3" t="str">
        <f>TEXT(NIgerian_Fintech[[#This Row],[TransactionDate]], "MM")</f>
        <v>03</v>
      </c>
      <c r="M6622" s="3" t="str">
        <f>TEXT(NIgerian_Fintech[[#This Row],[TransactionDate]], "tttt")</f>
        <v>Monday</v>
      </c>
      <c r="N6622" s="2" t="s">
        <v>16</v>
      </c>
    </row>
    <row r="6623" spans="1:14" ht="14.5" x14ac:dyDescent="0.35">
      <c r="A6623" s="2" t="s">
        <v>13276</v>
      </c>
      <c r="B6623" s="2" t="s">
        <v>13277</v>
      </c>
      <c r="C6623" s="2">
        <v>38</v>
      </c>
      <c r="D6623" s="2" t="s">
        <v>39</v>
      </c>
      <c r="E6623" s="2" t="s">
        <v>93</v>
      </c>
      <c r="F6623" s="2" t="s">
        <v>55</v>
      </c>
      <c r="G6623" s="2" t="s">
        <v>15</v>
      </c>
      <c r="H6623" s="7">
        <v>106.64</v>
      </c>
      <c r="I6623" s="3">
        <v>45355</v>
      </c>
      <c r="J6623" s="3" t="str">
        <f>TEXT(NIgerian_Fintech[[#This Row],[TransactionDate]], "JJJJ")</f>
        <v>2024</v>
      </c>
      <c r="K6623" s="3" t="str">
        <f>TEXT(NIgerian_Fintech[[#This Row],[TransactionDate]], "MMMM")</f>
        <v>March</v>
      </c>
      <c r="L6623" s="3" t="str">
        <f>TEXT(NIgerian_Fintech[[#This Row],[TransactionDate]], "MM")</f>
        <v>03</v>
      </c>
      <c r="M6623" s="3" t="str">
        <f>TEXT(NIgerian_Fintech[[#This Row],[TransactionDate]], "tttt")</f>
        <v>Monday</v>
      </c>
      <c r="N6623" s="2" t="s">
        <v>21</v>
      </c>
    </row>
    <row r="6624" spans="1:14" ht="14.5" x14ac:dyDescent="0.35">
      <c r="A6624" s="2" t="s">
        <v>13278</v>
      </c>
      <c r="B6624" s="2" t="s">
        <v>13279</v>
      </c>
      <c r="C6624" s="2">
        <v>23</v>
      </c>
      <c r="D6624" s="2" t="s">
        <v>12</v>
      </c>
      <c r="E6624" s="2" t="s">
        <v>29</v>
      </c>
      <c r="F6624" s="2" t="s">
        <v>49</v>
      </c>
      <c r="G6624" s="2" t="s">
        <v>15</v>
      </c>
      <c r="H6624" s="7">
        <v>20507.689999999999</v>
      </c>
      <c r="I6624" s="3">
        <v>45383</v>
      </c>
      <c r="J6624" s="3" t="str">
        <f>TEXT(NIgerian_Fintech[[#This Row],[TransactionDate]], "JJJJ")</f>
        <v>2024</v>
      </c>
      <c r="K6624" s="3" t="str">
        <f>TEXT(NIgerian_Fintech[[#This Row],[TransactionDate]], "MMMM")</f>
        <v>April</v>
      </c>
      <c r="L6624" s="3" t="str">
        <f>TEXT(NIgerian_Fintech[[#This Row],[TransactionDate]], "MM")</f>
        <v>04</v>
      </c>
      <c r="M6624" s="3" t="str">
        <f>TEXT(NIgerian_Fintech[[#This Row],[TransactionDate]], "tttt")</f>
        <v>Monday</v>
      </c>
      <c r="N6624" s="2" t="s">
        <v>16</v>
      </c>
    </row>
    <row r="6625" spans="1:14" ht="14.5" x14ac:dyDescent="0.35">
      <c r="A6625" s="2" t="s">
        <v>13280</v>
      </c>
      <c r="B6625" s="2" t="s">
        <v>13281</v>
      </c>
      <c r="C6625" s="2">
        <v>49</v>
      </c>
      <c r="D6625" s="2" t="s">
        <v>39</v>
      </c>
      <c r="E6625" s="2" t="s">
        <v>42</v>
      </c>
      <c r="F6625" s="2" t="s">
        <v>35</v>
      </c>
      <c r="G6625" s="2" t="s">
        <v>15</v>
      </c>
      <c r="H6625" s="7">
        <v>7664.58</v>
      </c>
      <c r="I6625" s="3">
        <v>45062</v>
      </c>
      <c r="J6625" s="3" t="str">
        <f>TEXT(NIgerian_Fintech[[#This Row],[TransactionDate]], "JJJJ")</f>
        <v>2023</v>
      </c>
      <c r="K6625" s="3" t="str">
        <f>TEXT(NIgerian_Fintech[[#This Row],[TransactionDate]], "MMMM")</f>
        <v>May</v>
      </c>
      <c r="L6625" s="3" t="str">
        <f>TEXT(NIgerian_Fintech[[#This Row],[TransactionDate]], "MM")</f>
        <v>05</v>
      </c>
      <c r="M6625" s="3" t="str">
        <f>TEXT(NIgerian_Fintech[[#This Row],[TransactionDate]], "tttt")</f>
        <v>Tuesday</v>
      </c>
      <c r="N6625" s="2" t="s">
        <v>16</v>
      </c>
    </row>
    <row r="6626" spans="1:14" ht="14.5" x14ac:dyDescent="0.35">
      <c r="A6626" s="2" t="s">
        <v>13282</v>
      </c>
      <c r="B6626" s="2" t="s">
        <v>13283</v>
      </c>
      <c r="C6626" s="2">
        <v>58</v>
      </c>
      <c r="D6626" s="2" t="s">
        <v>39</v>
      </c>
      <c r="E6626" s="2" t="s">
        <v>24</v>
      </c>
      <c r="F6626" s="2" t="s">
        <v>14</v>
      </c>
      <c r="G6626" s="2" t="s">
        <v>26</v>
      </c>
      <c r="H6626" s="7">
        <v>37042.81</v>
      </c>
      <c r="I6626" s="3">
        <v>45532</v>
      </c>
      <c r="J6626" s="3" t="str">
        <f>TEXT(NIgerian_Fintech[[#This Row],[TransactionDate]], "JJJJ")</f>
        <v>2024</v>
      </c>
      <c r="K6626" s="3" t="str">
        <f>TEXT(NIgerian_Fintech[[#This Row],[TransactionDate]], "MMMM")</f>
        <v>August</v>
      </c>
      <c r="L6626" s="3" t="str">
        <f>TEXT(NIgerian_Fintech[[#This Row],[TransactionDate]], "MM")</f>
        <v>08</v>
      </c>
      <c r="M6626" s="3" t="str">
        <f>TEXT(NIgerian_Fintech[[#This Row],[TransactionDate]], "tttt")</f>
        <v>Wednesday</v>
      </c>
      <c r="N6626" s="2" t="s">
        <v>69</v>
      </c>
    </row>
    <row r="6627" spans="1:14" ht="14.5" x14ac:dyDescent="0.35">
      <c r="A6627" s="2" t="s">
        <v>13284</v>
      </c>
      <c r="B6627" s="2" t="s">
        <v>13285</v>
      </c>
      <c r="C6627" s="2">
        <v>60</v>
      </c>
      <c r="D6627" s="2" t="s">
        <v>12</v>
      </c>
      <c r="E6627" s="2" t="s">
        <v>29</v>
      </c>
      <c r="F6627" s="2" t="s">
        <v>35</v>
      </c>
      <c r="G6627" s="2" t="s">
        <v>20</v>
      </c>
      <c r="H6627" s="7">
        <v>12541.49</v>
      </c>
      <c r="I6627" s="3">
        <v>44974</v>
      </c>
      <c r="J6627" s="3" t="str">
        <f>TEXT(NIgerian_Fintech[[#This Row],[TransactionDate]], "JJJJ")</f>
        <v>2023</v>
      </c>
      <c r="K6627" s="3" t="str">
        <f>TEXT(NIgerian_Fintech[[#This Row],[TransactionDate]], "MMMM")</f>
        <v>February</v>
      </c>
      <c r="L6627" s="3" t="str">
        <f>TEXT(NIgerian_Fintech[[#This Row],[TransactionDate]], "MM")</f>
        <v>02</v>
      </c>
      <c r="M6627" s="3" t="str">
        <f>TEXT(NIgerian_Fintech[[#This Row],[TransactionDate]], "tttt")</f>
        <v>Friday</v>
      </c>
      <c r="N6627" s="2" t="s">
        <v>16</v>
      </c>
    </row>
    <row r="6628" spans="1:14" ht="14.5" x14ac:dyDescent="0.35">
      <c r="A6628" s="2" t="s">
        <v>13286</v>
      </c>
      <c r="B6628" s="2" t="s">
        <v>13287</v>
      </c>
      <c r="C6628" s="2">
        <v>56</v>
      </c>
      <c r="D6628" s="2" t="s">
        <v>39</v>
      </c>
      <c r="E6628" s="2" t="s">
        <v>29</v>
      </c>
      <c r="F6628" s="2" t="s">
        <v>19</v>
      </c>
      <c r="G6628" s="2" t="s">
        <v>36</v>
      </c>
      <c r="H6628" s="7">
        <v>838.35</v>
      </c>
      <c r="I6628" s="3">
        <v>45538</v>
      </c>
      <c r="J6628" s="3" t="str">
        <f>TEXT(NIgerian_Fintech[[#This Row],[TransactionDate]], "JJJJ")</f>
        <v>2024</v>
      </c>
      <c r="K6628" s="3" t="str">
        <f>TEXT(NIgerian_Fintech[[#This Row],[TransactionDate]], "MMMM")</f>
        <v>September</v>
      </c>
      <c r="L6628" s="3" t="str">
        <f>TEXT(NIgerian_Fintech[[#This Row],[TransactionDate]], "MM")</f>
        <v>09</v>
      </c>
      <c r="M6628" s="3" t="str">
        <f>TEXT(NIgerian_Fintech[[#This Row],[TransactionDate]], "tttt")</f>
        <v>Tuesday</v>
      </c>
      <c r="N6628" s="2" t="s">
        <v>16</v>
      </c>
    </row>
    <row r="6629" spans="1:14" ht="14.5" x14ac:dyDescent="0.35">
      <c r="A6629" s="2" t="s">
        <v>13288</v>
      </c>
      <c r="B6629" s="2" t="s">
        <v>13289</v>
      </c>
      <c r="C6629" s="2">
        <v>48</v>
      </c>
      <c r="D6629" s="2" t="s">
        <v>39</v>
      </c>
      <c r="E6629" s="2" t="s">
        <v>24</v>
      </c>
      <c r="F6629" s="2" t="s">
        <v>14</v>
      </c>
      <c r="G6629" s="2" t="s">
        <v>36</v>
      </c>
      <c r="H6629" s="7">
        <v>8871.9599999999991</v>
      </c>
      <c r="I6629" s="3">
        <v>45120</v>
      </c>
      <c r="J6629" s="3" t="str">
        <f>TEXT(NIgerian_Fintech[[#This Row],[TransactionDate]], "JJJJ")</f>
        <v>2023</v>
      </c>
      <c r="K6629" s="3" t="str">
        <f>TEXT(NIgerian_Fintech[[#This Row],[TransactionDate]], "MMMM")</f>
        <v>July</v>
      </c>
      <c r="L6629" s="3" t="str">
        <f>TEXT(NIgerian_Fintech[[#This Row],[TransactionDate]], "MM")</f>
        <v>07</v>
      </c>
      <c r="M6629" s="3" t="str">
        <f>TEXT(NIgerian_Fintech[[#This Row],[TransactionDate]], "tttt")</f>
        <v>Thursday</v>
      </c>
      <c r="N6629" s="2" t="s">
        <v>16</v>
      </c>
    </row>
    <row r="6630" spans="1:14" ht="14.5" x14ac:dyDescent="0.35">
      <c r="A6630" s="2" t="s">
        <v>13290</v>
      </c>
      <c r="B6630" s="2" t="s">
        <v>13291</v>
      </c>
      <c r="C6630" s="2">
        <v>59</v>
      </c>
      <c r="D6630" s="2" t="s">
        <v>12</v>
      </c>
      <c r="E6630" s="2" t="s">
        <v>74</v>
      </c>
      <c r="F6630" s="2" t="s">
        <v>19</v>
      </c>
      <c r="G6630" s="2" t="s">
        <v>15</v>
      </c>
      <c r="H6630" s="7">
        <v>172.73</v>
      </c>
      <c r="I6630" s="3">
        <v>45043</v>
      </c>
      <c r="J6630" s="3" t="str">
        <f>TEXT(NIgerian_Fintech[[#This Row],[TransactionDate]], "JJJJ")</f>
        <v>2023</v>
      </c>
      <c r="K6630" s="3" t="str">
        <f>TEXT(NIgerian_Fintech[[#This Row],[TransactionDate]], "MMMM")</f>
        <v>April</v>
      </c>
      <c r="L6630" s="3" t="str">
        <f>TEXT(NIgerian_Fintech[[#This Row],[TransactionDate]], "MM")</f>
        <v>04</v>
      </c>
      <c r="M6630" s="3" t="str">
        <f>TEXT(NIgerian_Fintech[[#This Row],[TransactionDate]], "tttt")</f>
        <v>Thursday</v>
      </c>
      <c r="N6630" s="2" t="s">
        <v>16</v>
      </c>
    </row>
    <row r="6631" spans="1:14" ht="14.5" x14ac:dyDescent="0.35">
      <c r="A6631" s="2" t="s">
        <v>13292</v>
      </c>
      <c r="B6631" s="2" t="s">
        <v>13293</v>
      </c>
      <c r="C6631" s="2">
        <v>27</v>
      </c>
      <c r="D6631" s="2" t="s">
        <v>12</v>
      </c>
      <c r="E6631" s="2" t="s">
        <v>29</v>
      </c>
      <c r="F6631" s="2" t="s">
        <v>49</v>
      </c>
      <c r="G6631" s="2" t="s">
        <v>15</v>
      </c>
      <c r="H6631" s="7">
        <v>8159.52</v>
      </c>
      <c r="I6631" s="3">
        <v>45090</v>
      </c>
      <c r="J6631" s="3" t="str">
        <f>TEXT(NIgerian_Fintech[[#This Row],[TransactionDate]], "JJJJ")</f>
        <v>2023</v>
      </c>
      <c r="K6631" s="3" t="str">
        <f>TEXT(NIgerian_Fintech[[#This Row],[TransactionDate]], "MMMM")</f>
        <v>June</v>
      </c>
      <c r="L6631" s="3" t="str">
        <f>TEXT(NIgerian_Fintech[[#This Row],[TransactionDate]], "MM")</f>
        <v>06</v>
      </c>
      <c r="M6631" s="3" t="str">
        <f>TEXT(NIgerian_Fintech[[#This Row],[TransactionDate]], "tttt")</f>
        <v>Tuesday</v>
      </c>
      <c r="N6631" s="2" t="s">
        <v>21</v>
      </c>
    </row>
    <row r="6632" spans="1:14" ht="14.5" x14ac:dyDescent="0.35">
      <c r="A6632" s="2" t="s">
        <v>13294</v>
      </c>
      <c r="B6632" s="2" t="s">
        <v>13295</v>
      </c>
      <c r="C6632" s="2">
        <v>47</v>
      </c>
      <c r="D6632" s="2" t="s">
        <v>12</v>
      </c>
      <c r="E6632" s="2" t="s">
        <v>74</v>
      </c>
      <c r="F6632" s="2" t="s">
        <v>49</v>
      </c>
      <c r="G6632" s="2" t="s">
        <v>26</v>
      </c>
      <c r="H6632" s="7">
        <v>4310.93</v>
      </c>
      <c r="I6632" s="3">
        <v>45405</v>
      </c>
      <c r="J6632" s="3" t="str">
        <f>TEXT(NIgerian_Fintech[[#This Row],[TransactionDate]], "JJJJ")</f>
        <v>2024</v>
      </c>
      <c r="K6632" s="3" t="str">
        <f>TEXT(NIgerian_Fintech[[#This Row],[TransactionDate]], "MMMM")</f>
        <v>April</v>
      </c>
      <c r="L6632" s="3" t="str">
        <f>TEXT(NIgerian_Fintech[[#This Row],[TransactionDate]], "MM")</f>
        <v>04</v>
      </c>
      <c r="M6632" s="3" t="str">
        <f>TEXT(NIgerian_Fintech[[#This Row],[TransactionDate]], "tttt")</f>
        <v>Tuesday</v>
      </c>
      <c r="N6632" s="2" t="s">
        <v>16</v>
      </c>
    </row>
    <row r="6633" spans="1:14" ht="14.5" x14ac:dyDescent="0.35">
      <c r="A6633" s="2" t="s">
        <v>13296</v>
      </c>
      <c r="B6633" s="2" t="s">
        <v>13297</v>
      </c>
      <c r="C6633" s="2">
        <v>35</v>
      </c>
      <c r="D6633" s="2" t="s">
        <v>12</v>
      </c>
      <c r="E6633" s="2" t="s">
        <v>64</v>
      </c>
      <c r="F6633" s="2" t="s">
        <v>35</v>
      </c>
      <c r="G6633" s="2" t="s">
        <v>15</v>
      </c>
      <c r="H6633" s="7">
        <v>10308.49</v>
      </c>
      <c r="I6633" s="3">
        <v>45213</v>
      </c>
      <c r="J6633" s="3" t="str">
        <f>TEXT(NIgerian_Fintech[[#This Row],[TransactionDate]], "JJJJ")</f>
        <v>2023</v>
      </c>
      <c r="K6633" s="3" t="str">
        <f>TEXT(NIgerian_Fintech[[#This Row],[TransactionDate]], "MMMM")</f>
        <v>October</v>
      </c>
      <c r="L6633" s="3" t="str">
        <f>TEXT(NIgerian_Fintech[[#This Row],[TransactionDate]], "MM")</f>
        <v>10</v>
      </c>
      <c r="M6633" s="3" t="str">
        <f>TEXT(NIgerian_Fintech[[#This Row],[TransactionDate]], "tttt")</f>
        <v>Saturday</v>
      </c>
      <c r="N6633" s="2" t="s">
        <v>21</v>
      </c>
    </row>
    <row r="6634" spans="1:14" ht="14.5" x14ac:dyDescent="0.35">
      <c r="A6634" s="2" t="s">
        <v>13298</v>
      </c>
      <c r="B6634" s="2" t="s">
        <v>13299</v>
      </c>
      <c r="C6634" s="2">
        <v>41</v>
      </c>
      <c r="D6634" s="2" t="s">
        <v>12</v>
      </c>
      <c r="E6634" s="2" t="s">
        <v>24</v>
      </c>
      <c r="F6634" s="2" t="s">
        <v>49</v>
      </c>
      <c r="G6634" s="2" t="s">
        <v>20</v>
      </c>
      <c r="H6634" s="7">
        <v>7799.57</v>
      </c>
      <c r="I6634" s="3">
        <v>45462</v>
      </c>
      <c r="J6634" s="3" t="str">
        <f>TEXT(NIgerian_Fintech[[#This Row],[TransactionDate]], "JJJJ")</f>
        <v>2024</v>
      </c>
      <c r="K6634" s="3" t="str">
        <f>TEXT(NIgerian_Fintech[[#This Row],[TransactionDate]], "MMMM")</f>
        <v>June</v>
      </c>
      <c r="L6634" s="3" t="str">
        <f>TEXT(NIgerian_Fintech[[#This Row],[TransactionDate]], "MM")</f>
        <v>06</v>
      </c>
      <c r="M6634" s="3" t="str">
        <f>TEXT(NIgerian_Fintech[[#This Row],[TransactionDate]], "tttt")</f>
        <v>Wednesday</v>
      </c>
      <c r="N6634" s="2" t="s">
        <v>16</v>
      </c>
    </row>
    <row r="6635" spans="1:14" ht="14.5" x14ac:dyDescent="0.35">
      <c r="A6635" s="2" t="s">
        <v>13300</v>
      </c>
      <c r="B6635" s="2" t="s">
        <v>13301</v>
      </c>
      <c r="C6635" s="2">
        <v>26</v>
      </c>
      <c r="D6635" s="2" t="s">
        <v>12</v>
      </c>
      <c r="E6635" s="2" t="s">
        <v>29</v>
      </c>
      <c r="F6635" s="2" t="s">
        <v>55</v>
      </c>
      <c r="G6635" s="2" t="s">
        <v>15</v>
      </c>
      <c r="H6635" s="7">
        <v>3029.32</v>
      </c>
      <c r="I6635" s="3">
        <v>45420</v>
      </c>
      <c r="J6635" s="3" t="str">
        <f>TEXT(NIgerian_Fintech[[#This Row],[TransactionDate]], "JJJJ")</f>
        <v>2024</v>
      </c>
      <c r="K6635" s="3" t="str">
        <f>TEXT(NIgerian_Fintech[[#This Row],[TransactionDate]], "MMMM")</f>
        <v>May</v>
      </c>
      <c r="L6635" s="3" t="str">
        <f>TEXT(NIgerian_Fintech[[#This Row],[TransactionDate]], "MM")</f>
        <v>05</v>
      </c>
      <c r="M6635" s="3" t="str">
        <f>TEXT(NIgerian_Fintech[[#This Row],[TransactionDate]], "tttt")</f>
        <v>Wednesday</v>
      </c>
      <c r="N6635" s="2" t="s">
        <v>16</v>
      </c>
    </row>
    <row r="6636" spans="1:14" ht="14.5" x14ac:dyDescent="0.35">
      <c r="A6636" s="2" t="s">
        <v>13302</v>
      </c>
      <c r="B6636" s="2" t="s">
        <v>13303</v>
      </c>
      <c r="C6636" s="2">
        <v>48</v>
      </c>
      <c r="D6636" s="2" t="s">
        <v>39</v>
      </c>
      <c r="E6636" s="2" t="s">
        <v>42</v>
      </c>
      <c r="F6636" s="2" t="s">
        <v>14</v>
      </c>
      <c r="G6636" s="2" t="s">
        <v>15</v>
      </c>
      <c r="H6636" s="7">
        <v>1771.56</v>
      </c>
      <c r="I6636" s="3">
        <v>45331</v>
      </c>
      <c r="J6636" s="3" t="str">
        <f>TEXT(NIgerian_Fintech[[#This Row],[TransactionDate]], "JJJJ")</f>
        <v>2024</v>
      </c>
      <c r="K6636" s="3" t="str">
        <f>TEXT(NIgerian_Fintech[[#This Row],[TransactionDate]], "MMMM")</f>
        <v>February</v>
      </c>
      <c r="L6636" s="3" t="str">
        <f>TEXT(NIgerian_Fintech[[#This Row],[TransactionDate]], "MM")</f>
        <v>02</v>
      </c>
      <c r="M6636" s="3" t="str">
        <f>TEXT(NIgerian_Fintech[[#This Row],[TransactionDate]], "tttt")</f>
        <v>Friday</v>
      </c>
      <c r="N6636" s="2" t="s">
        <v>16</v>
      </c>
    </row>
    <row r="6637" spans="1:14" ht="14.5" x14ac:dyDescent="0.35">
      <c r="A6637" s="2" t="s">
        <v>13304</v>
      </c>
      <c r="B6637" s="2" t="s">
        <v>13305</v>
      </c>
      <c r="C6637" s="2">
        <v>32</v>
      </c>
      <c r="D6637" s="2" t="s">
        <v>12</v>
      </c>
      <c r="E6637" s="2" t="s">
        <v>29</v>
      </c>
      <c r="F6637" s="2" t="s">
        <v>19</v>
      </c>
      <c r="G6637" s="2" t="s">
        <v>20</v>
      </c>
      <c r="H6637" s="7">
        <v>5187.09</v>
      </c>
      <c r="I6637" s="3">
        <v>45022</v>
      </c>
      <c r="J6637" s="3" t="str">
        <f>TEXT(NIgerian_Fintech[[#This Row],[TransactionDate]], "JJJJ")</f>
        <v>2023</v>
      </c>
      <c r="K6637" s="3" t="str">
        <f>TEXT(NIgerian_Fintech[[#This Row],[TransactionDate]], "MMMM")</f>
        <v>April</v>
      </c>
      <c r="L6637" s="3" t="str">
        <f>TEXT(NIgerian_Fintech[[#This Row],[TransactionDate]], "MM")</f>
        <v>04</v>
      </c>
      <c r="M6637" s="3" t="str">
        <f>TEXT(NIgerian_Fintech[[#This Row],[TransactionDate]], "tttt")</f>
        <v>Thursday</v>
      </c>
      <c r="N6637" s="2" t="s">
        <v>16</v>
      </c>
    </row>
    <row r="6638" spans="1:14" ht="14.5" x14ac:dyDescent="0.35">
      <c r="A6638" s="2" t="s">
        <v>13306</v>
      </c>
      <c r="B6638" s="2" t="s">
        <v>13307</v>
      </c>
      <c r="C6638" s="2">
        <v>21</v>
      </c>
      <c r="D6638" s="2" t="s">
        <v>12</v>
      </c>
      <c r="E6638" s="2" t="s">
        <v>93</v>
      </c>
      <c r="F6638" s="2" t="s">
        <v>35</v>
      </c>
      <c r="G6638" s="2" t="s">
        <v>30</v>
      </c>
      <c r="H6638" s="7">
        <v>43302.93</v>
      </c>
      <c r="I6638" s="3">
        <v>45423</v>
      </c>
      <c r="J6638" s="3" t="str">
        <f>TEXT(NIgerian_Fintech[[#This Row],[TransactionDate]], "JJJJ")</f>
        <v>2024</v>
      </c>
      <c r="K6638" s="3" t="str">
        <f>TEXT(NIgerian_Fintech[[#This Row],[TransactionDate]], "MMMM")</f>
        <v>May</v>
      </c>
      <c r="L6638" s="3" t="str">
        <f>TEXT(NIgerian_Fintech[[#This Row],[TransactionDate]], "MM")</f>
        <v>05</v>
      </c>
      <c r="M6638" s="3" t="str">
        <f>TEXT(NIgerian_Fintech[[#This Row],[TransactionDate]], "tttt")</f>
        <v>Saturday</v>
      </c>
      <c r="N6638" s="2" t="s">
        <v>16</v>
      </c>
    </row>
    <row r="6639" spans="1:14" ht="14.5" x14ac:dyDescent="0.35">
      <c r="A6639" s="2" t="s">
        <v>13308</v>
      </c>
      <c r="B6639" s="2" t="s">
        <v>13309</v>
      </c>
      <c r="C6639" s="2">
        <v>57</v>
      </c>
      <c r="D6639" s="2" t="s">
        <v>39</v>
      </c>
      <c r="E6639" s="2" t="s">
        <v>52</v>
      </c>
      <c r="F6639" s="2" t="s">
        <v>35</v>
      </c>
      <c r="G6639" s="2" t="s">
        <v>36</v>
      </c>
      <c r="H6639" s="7">
        <v>5721.67</v>
      </c>
      <c r="I6639" s="3">
        <v>45180</v>
      </c>
      <c r="J6639" s="3" t="str">
        <f>TEXT(NIgerian_Fintech[[#This Row],[TransactionDate]], "JJJJ")</f>
        <v>2023</v>
      </c>
      <c r="K6639" s="3" t="str">
        <f>TEXT(NIgerian_Fintech[[#This Row],[TransactionDate]], "MMMM")</f>
        <v>September</v>
      </c>
      <c r="L6639" s="3" t="str">
        <f>TEXT(NIgerian_Fintech[[#This Row],[TransactionDate]], "MM")</f>
        <v>09</v>
      </c>
      <c r="M6639" s="3" t="str">
        <f>TEXT(NIgerian_Fintech[[#This Row],[TransactionDate]], "tttt")</f>
        <v>Monday</v>
      </c>
      <c r="N6639" s="2" t="s">
        <v>16</v>
      </c>
    </row>
    <row r="6640" spans="1:14" ht="14.5" x14ac:dyDescent="0.35">
      <c r="A6640" s="2" t="s">
        <v>13310</v>
      </c>
      <c r="B6640" s="2" t="s">
        <v>13311</v>
      </c>
      <c r="C6640" s="2">
        <v>26</v>
      </c>
      <c r="D6640" s="2" t="s">
        <v>39</v>
      </c>
      <c r="E6640" s="2" t="s">
        <v>42</v>
      </c>
      <c r="F6640" s="2" t="s">
        <v>49</v>
      </c>
      <c r="G6640" s="2" t="s">
        <v>15</v>
      </c>
      <c r="H6640" s="7">
        <v>13814.55</v>
      </c>
      <c r="I6640" s="3">
        <v>45340</v>
      </c>
      <c r="J6640" s="3" t="str">
        <f>TEXT(NIgerian_Fintech[[#This Row],[TransactionDate]], "JJJJ")</f>
        <v>2024</v>
      </c>
      <c r="K6640" s="3" t="str">
        <f>TEXT(NIgerian_Fintech[[#This Row],[TransactionDate]], "MMMM")</f>
        <v>February</v>
      </c>
      <c r="L6640" s="3" t="str">
        <f>TEXT(NIgerian_Fintech[[#This Row],[TransactionDate]], "MM")</f>
        <v>02</v>
      </c>
      <c r="M6640" s="3" t="str">
        <f>TEXT(NIgerian_Fintech[[#This Row],[TransactionDate]], "tttt")</f>
        <v>Sunday</v>
      </c>
      <c r="N6640" s="2" t="s">
        <v>16</v>
      </c>
    </row>
    <row r="6641" spans="1:14" ht="14.5" x14ac:dyDescent="0.35">
      <c r="A6641" s="2" t="s">
        <v>13312</v>
      </c>
      <c r="B6641" s="2" t="s">
        <v>13313</v>
      </c>
      <c r="C6641" s="2">
        <v>62</v>
      </c>
      <c r="D6641" s="2" t="s">
        <v>12</v>
      </c>
      <c r="E6641" s="2" t="s">
        <v>29</v>
      </c>
      <c r="F6641" s="2" t="s">
        <v>49</v>
      </c>
      <c r="G6641" s="2" t="s">
        <v>20</v>
      </c>
      <c r="H6641" s="7">
        <v>586.61</v>
      </c>
      <c r="I6641" s="3">
        <v>45559</v>
      </c>
      <c r="J6641" s="3" t="str">
        <f>TEXT(NIgerian_Fintech[[#This Row],[TransactionDate]], "JJJJ")</f>
        <v>2024</v>
      </c>
      <c r="K6641" s="3" t="str">
        <f>TEXT(NIgerian_Fintech[[#This Row],[TransactionDate]], "MMMM")</f>
        <v>September</v>
      </c>
      <c r="L6641" s="3" t="str">
        <f>TEXT(NIgerian_Fintech[[#This Row],[TransactionDate]], "MM")</f>
        <v>09</v>
      </c>
      <c r="M6641" s="3" t="str">
        <f>TEXT(NIgerian_Fintech[[#This Row],[TransactionDate]], "tttt")</f>
        <v>Tuesday</v>
      </c>
      <c r="N6641" s="2" t="s">
        <v>21</v>
      </c>
    </row>
    <row r="6642" spans="1:14" ht="14.5" x14ac:dyDescent="0.35">
      <c r="A6642" s="2" t="s">
        <v>13314</v>
      </c>
      <c r="B6642" s="2" t="s">
        <v>13315</v>
      </c>
      <c r="C6642" s="2">
        <v>26</v>
      </c>
      <c r="D6642" s="2" t="s">
        <v>12</v>
      </c>
      <c r="E6642" s="2" t="s">
        <v>42</v>
      </c>
      <c r="F6642" s="2" t="s">
        <v>19</v>
      </c>
      <c r="G6642" s="2" t="s">
        <v>36</v>
      </c>
      <c r="H6642" s="7">
        <v>4762.08</v>
      </c>
      <c r="I6642" s="3">
        <v>45510</v>
      </c>
      <c r="J6642" s="3" t="str">
        <f>TEXT(NIgerian_Fintech[[#This Row],[TransactionDate]], "JJJJ")</f>
        <v>2024</v>
      </c>
      <c r="K6642" s="3" t="str">
        <f>TEXT(NIgerian_Fintech[[#This Row],[TransactionDate]], "MMMM")</f>
        <v>August</v>
      </c>
      <c r="L6642" s="3" t="str">
        <f>TEXT(NIgerian_Fintech[[#This Row],[TransactionDate]], "MM")</f>
        <v>08</v>
      </c>
      <c r="M6642" s="3" t="str">
        <f>TEXT(NIgerian_Fintech[[#This Row],[TransactionDate]], "tttt")</f>
        <v>Tuesday</v>
      </c>
      <c r="N6642" s="2" t="s">
        <v>16</v>
      </c>
    </row>
    <row r="6643" spans="1:14" ht="14.5" x14ac:dyDescent="0.35">
      <c r="A6643" s="2" t="s">
        <v>13316</v>
      </c>
      <c r="B6643" s="2" t="s">
        <v>13317</v>
      </c>
      <c r="C6643" s="2">
        <v>43</v>
      </c>
      <c r="D6643" s="2" t="s">
        <v>39</v>
      </c>
      <c r="E6643" s="2" t="s">
        <v>24</v>
      </c>
      <c r="F6643" s="2" t="s">
        <v>14</v>
      </c>
      <c r="G6643" s="2" t="s">
        <v>26</v>
      </c>
      <c r="H6643" s="7">
        <v>8682.7000000000007</v>
      </c>
      <c r="I6643" s="3">
        <v>45297</v>
      </c>
      <c r="J6643" s="3" t="str">
        <f>TEXT(NIgerian_Fintech[[#This Row],[TransactionDate]], "JJJJ")</f>
        <v>2024</v>
      </c>
      <c r="K6643" s="3" t="str">
        <f>TEXT(NIgerian_Fintech[[#This Row],[TransactionDate]], "MMMM")</f>
        <v>January</v>
      </c>
      <c r="L6643" s="3" t="str">
        <f>TEXT(NIgerian_Fintech[[#This Row],[TransactionDate]], "MM")</f>
        <v>01</v>
      </c>
      <c r="M6643" s="3" t="str">
        <f>TEXT(NIgerian_Fintech[[#This Row],[TransactionDate]], "tttt")</f>
        <v>Saturday</v>
      </c>
      <c r="N6643" s="2" t="s">
        <v>16</v>
      </c>
    </row>
    <row r="6644" spans="1:14" ht="14.5" x14ac:dyDescent="0.35">
      <c r="A6644" s="2" t="s">
        <v>13318</v>
      </c>
      <c r="B6644" s="2" t="s">
        <v>13319</v>
      </c>
      <c r="C6644" s="2">
        <v>21</v>
      </c>
      <c r="D6644" s="2" t="s">
        <v>12</v>
      </c>
      <c r="E6644" s="2" t="s">
        <v>74</v>
      </c>
      <c r="F6644" s="2" t="s">
        <v>14</v>
      </c>
      <c r="G6644" s="2" t="s">
        <v>30</v>
      </c>
      <c r="H6644" s="7">
        <v>13910.92</v>
      </c>
      <c r="I6644" s="3">
        <v>45502</v>
      </c>
      <c r="J6644" s="3" t="str">
        <f>TEXT(NIgerian_Fintech[[#This Row],[TransactionDate]], "JJJJ")</f>
        <v>2024</v>
      </c>
      <c r="K6644" s="3" t="str">
        <f>TEXT(NIgerian_Fintech[[#This Row],[TransactionDate]], "MMMM")</f>
        <v>July</v>
      </c>
      <c r="L6644" s="3" t="str">
        <f>TEXT(NIgerian_Fintech[[#This Row],[TransactionDate]], "MM")</f>
        <v>07</v>
      </c>
      <c r="M6644" s="3" t="str">
        <f>TEXT(NIgerian_Fintech[[#This Row],[TransactionDate]], "tttt")</f>
        <v>Monday</v>
      </c>
      <c r="N6644" s="2" t="s">
        <v>16</v>
      </c>
    </row>
    <row r="6645" spans="1:14" ht="14.5" x14ac:dyDescent="0.35">
      <c r="A6645" s="2" t="s">
        <v>13320</v>
      </c>
      <c r="B6645" s="2" t="s">
        <v>13321</v>
      </c>
      <c r="C6645" s="2">
        <v>34</v>
      </c>
      <c r="D6645" s="2" t="s">
        <v>12</v>
      </c>
      <c r="E6645" s="2" t="s">
        <v>64</v>
      </c>
      <c r="F6645" s="2" t="s">
        <v>35</v>
      </c>
      <c r="G6645" s="2" t="s">
        <v>15</v>
      </c>
      <c r="H6645" s="7">
        <v>7515.89</v>
      </c>
      <c r="I6645" s="3">
        <v>45169</v>
      </c>
      <c r="J6645" s="3" t="str">
        <f>TEXT(NIgerian_Fintech[[#This Row],[TransactionDate]], "JJJJ")</f>
        <v>2023</v>
      </c>
      <c r="K6645" s="3" t="str">
        <f>TEXT(NIgerian_Fintech[[#This Row],[TransactionDate]], "MMMM")</f>
        <v>August</v>
      </c>
      <c r="L6645" s="3" t="str">
        <f>TEXT(NIgerian_Fintech[[#This Row],[TransactionDate]], "MM")</f>
        <v>08</v>
      </c>
      <c r="M6645" s="3" t="str">
        <f>TEXT(NIgerian_Fintech[[#This Row],[TransactionDate]], "tttt")</f>
        <v>Thursday</v>
      </c>
      <c r="N6645" s="2" t="s">
        <v>16</v>
      </c>
    </row>
    <row r="6646" spans="1:14" ht="14.5" x14ac:dyDescent="0.35">
      <c r="A6646" s="2" t="s">
        <v>13322</v>
      </c>
      <c r="B6646" s="2" t="s">
        <v>13323</v>
      </c>
      <c r="C6646" s="2">
        <v>33</v>
      </c>
      <c r="D6646" s="2" t="s">
        <v>39</v>
      </c>
      <c r="E6646" s="2" t="s">
        <v>64</v>
      </c>
      <c r="F6646" s="2" t="s">
        <v>19</v>
      </c>
      <c r="G6646" s="2" t="s">
        <v>30</v>
      </c>
      <c r="H6646" s="7">
        <v>7242.16</v>
      </c>
      <c r="I6646" s="3">
        <v>45565</v>
      </c>
      <c r="J6646" s="3" t="str">
        <f>TEXT(NIgerian_Fintech[[#This Row],[TransactionDate]], "JJJJ")</f>
        <v>2024</v>
      </c>
      <c r="K6646" s="3" t="str">
        <f>TEXT(NIgerian_Fintech[[#This Row],[TransactionDate]], "MMMM")</f>
        <v>September</v>
      </c>
      <c r="L6646" s="3" t="str">
        <f>TEXT(NIgerian_Fintech[[#This Row],[TransactionDate]], "MM")</f>
        <v>09</v>
      </c>
      <c r="M6646" s="3" t="str">
        <f>TEXT(NIgerian_Fintech[[#This Row],[TransactionDate]], "tttt")</f>
        <v>Monday</v>
      </c>
      <c r="N6646" s="2" t="s">
        <v>16</v>
      </c>
    </row>
    <row r="6647" spans="1:14" ht="14.5" x14ac:dyDescent="0.35">
      <c r="A6647" s="2" t="s">
        <v>13324</v>
      </c>
      <c r="B6647" s="2" t="s">
        <v>13325</v>
      </c>
      <c r="C6647" s="2">
        <v>32</v>
      </c>
      <c r="D6647" s="2" t="s">
        <v>12</v>
      </c>
      <c r="E6647" s="2" t="s">
        <v>24</v>
      </c>
      <c r="F6647" s="2" t="s">
        <v>35</v>
      </c>
      <c r="G6647" s="2" t="s">
        <v>15</v>
      </c>
      <c r="H6647" s="7">
        <v>14435.29</v>
      </c>
      <c r="I6647" s="3">
        <v>45299</v>
      </c>
      <c r="J6647" s="3" t="str">
        <f>TEXT(NIgerian_Fintech[[#This Row],[TransactionDate]], "JJJJ")</f>
        <v>2024</v>
      </c>
      <c r="K6647" s="3" t="str">
        <f>TEXT(NIgerian_Fintech[[#This Row],[TransactionDate]], "MMMM")</f>
        <v>January</v>
      </c>
      <c r="L6647" s="3" t="str">
        <f>TEXT(NIgerian_Fintech[[#This Row],[TransactionDate]], "MM")</f>
        <v>01</v>
      </c>
      <c r="M6647" s="3" t="str">
        <f>TEXT(NIgerian_Fintech[[#This Row],[TransactionDate]], "tttt")</f>
        <v>Monday</v>
      </c>
      <c r="N6647" s="2" t="s">
        <v>16</v>
      </c>
    </row>
    <row r="6648" spans="1:14" ht="14.5" x14ac:dyDescent="0.35">
      <c r="A6648" s="2" t="s">
        <v>13326</v>
      </c>
      <c r="B6648" s="2" t="s">
        <v>13327</v>
      </c>
      <c r="C6648" s="2">
        <v>52</v>
      </c>
      <c r="D6648" s="2" t="s">
        <v>39</v>
      </c>
      <c r="E6648" s="2" t="s">
        <v>24</v>
      </c>
      <c r="F6648" s="2" t="s">
        <v>25</v>
      </c>
      <c r="G6648" s="2" t="s">
        <v>15</v>
      </c>
      <c r="H6648" s="7">
        <v>3758.4</v>
      </c>
      <c r="I6648" s="3">
        <v>44965</v>
      </c>
      <c r="J6648" s="3" t="str">
        <f>TEXT(NIgerian_Fintech[[#This Row],[TransactionDate]], "JJJJ")</f>
        <v>2023</v>
      </c>
      <c r="K6648" s="3" t="str">
        <f>TEXT(NIgerian_Fintech[[#This Row],[TransactionDate]], "MMMM")</f>
        <v>February</v>
      </c>
      <c r="L6648" s="3" t="str">
        <f>TEXT(NIgerian_Fintech[[#This Row],[TransactionDate]], "MM")</f>
        <v>02</v>
      </c>
      <c r="M6648" s="3" t="str">
        <f>TEXT(NIgerian_Fintech[[#This Row],[TransactionDate]], "tttt")</f>
        <v>Wednesday</v>
      </c>
      <c r="N6648" s="2" t="s">
        <v>21</v>
      </c>
    </row>
    <row r="6649" spans="1:14" ht="14.5" x14ac:dyDescent="0.35">
      <c r="A6649" s="2" t="s">
        <v>13328</v>
      </c>
      <c r="B6649" s="2" t="s">
        <v>13329</v>
      </c>
      <c r="C6649" s="2">
        <v>22</v>
      </c>
      <c r="D6649" s="2" t="s">
        <v>12</v>
      </c>
      <c r="E6649" s="2" t="s">
        <v>42</v>
      </c>
      <c r="F6649" s="2" t="s">
        <v>14</v>
      </c>
      <c r="G6649" s="2" t="s">
        <v>15</v>
      </c>
      <c r="H6649" s="7">
        <v>949.82</v>
      </c>
      <c r="I6649" s="3">
        <v>45279</v>
      </c>
      <c r="J6649" s="3" t="str">
        <f>TEXT(NIgerian_Fintech[[#This Row],[TransactionDate]], "JJJJ")</f>
        <v>2023</v>
      </c>
      <c r="K6649" s="3" t="str">
        <f>TEXT(NIgerian_Fintech[[#This Row],[TransactionDate]], "MMMM")</f>
        <v>December</v>
      </c>
      <c r="L6649" s="3" t="str">
        <f>TEXT(NIgerian_Fintech[[#This Row],[TransactionDate]], "MM")</f>
        <v>12</v>
      </c>
      <c r="M6649" s="3" t="str">
        <f>TEXT(NIgerian_Fintech[[#This Row],[TransactionDate]], "tttt")</f>
        <v>Tuesday</v>
      </c>
      <c r="N6649" s="2" t="s">
        <v>21</v>
      </c>
    </row>
    <row r="6650" spans="1:14" ht="14.5" x14ac:dyDescent="0.35">
      <c r="A6650" s="2" t="s">
        <v>13330</v>
      </c>
      <c r="B6650" s="2" t="s">
        <v>13331</v>
      </c>
      <c r="C6650" s="2">
        <v>22</v>
      </c>
      <c r="D6650" s="2" t="s">
        <v>39</v>
      </c>
      <c r="E6650" s="2" t="s">
        <v>24</v>
      </c>
      <c r="F6650" s="2" t="s">
        <v>19</v>
      </c>
      <c r="G6650" s="2" t="s">
        <v>30</v>
      </c>
      <c r="H6650" s="7">
        <v>4264.09</v>
      </c>
      <c r="I6650" s="3">
        <v>45352</v>
      </c>
      <c r="J6650" s="3" t="str">
        <f>TEXT(NIgerian_Fintech[[#This Row],[TransactionDate]], "JJJJ")</f>
        <v>2024</v>
      </c>
      <c r="K6650" s="3" t="str">
        <f>TEXT(NIgerian_Fintech[[#This Row],[TransactionDate]], "MMMM")</f>
        <v>March</v>
      </c>
      <c r="L6650" s="3" t="str">
        <f>TEXT(NIgerian_Fintech[[#This Row],[TransactionDate]], "MM")</f>
        <v>03</v>
      </c>
      <c r="M6650" s="3" t="str">
        <f>TEXT(NIgerian_Fintech[[#This Row],[TransactionDate]], "tttt")</f>
        <v>Friday</v>
      </c>
      <c r="N6650" s="2" t="s">
        <v>16</v>
      </c>
    </row>
    <row r="6651" spans="1:14" ht="14.5" x14ac:dyDescent="0.35">
      <c r="A6651" s="2" t="s">
        <v>13332</v>
      </c>
      <c r="B6651" s="2" t="s">
        <v>13333</v>
      </c>
      <c r="C6651" s="2">
        <v>37</v>
      </c>
      <c r="D6651" s="2" t="s">
        <v>39</v>
      </c>
      <c r="E6651" s="2" t="s">
        <v>42</v>
      </c>
      <c r="F6651" s="2" t="s">
        <v>19</v>
      </c>
      <c r="G6651" s="2" t="s">
        <v>26</v>
      </c>
      <c r="H6651" s="7">
        <v>1731.59</v>
      </c>
      <c r="I6651" s="3">
        <v>45003</v>
      </c>
      <c r="J6651" s="3" t="str">
        <f>TEXT(NIgerian_Fintech[[#This Row],[TransactionDate]], "JJJJ")</f>
        <v>2023</v>
      </c>
      <c r="K6651" s="3" t="str">
        <f>TEXT(NIgerian_Fintech[[#This Row],[TransactionDate]], "MMMM")</f>
        <v>March</v>
      </c>
      <c r="L6651" s="3" t="str">
        <f>TEXT(NIgerian_Fintech[[#This Row],[TransactionDate]], "MM")</f>
        <v>03</v>
      </c>
      <c r="M6651" s="3" t="str">
        <f>TEXT(NIgerian_Fintech[[#This Row],[TransactionDate]], "tttt")</f>
        <v>Saturday</v>
      </c>
      <c r="N6651" s="2" t="s">
        <v>21</v>
      </c>
    </row>
    <row r="6652" spans="1:14" ht="14.5" x14ac:dyDescent="0.35">
      <c r="A6652" s="2" t="s">
        <v>13334</v>
      </c>
      <c r="B6652" s="2" t="s">
        <v>13335</v>
      </c>
      <c r="C6652" s="2">
        <v>32</v>
      </c>
      <c r="D6652" s="2" t="s">
        <v>39</v>
      </c>
      <c r="E6652" s="2" t="s">
        <v>24</v>
      </c>
      <c r="F6652" s="2" t="s">
        <v>35</v>
      </c>
      <c r="G6652" s="2" t="s">
        <v>20</v>
      </c>
      <c r="H6652" s="7">
        <v>33797.550000000003</v>
      </c>
      <c r="I6652" s="3">
        <v>45436</v>
      </c>
      <c r="J6652" s="3" t="str">
        <f>TEXT(NIgerian_Fintech[[#This Row],[TransactionDate]], "JJJJ")</f>
        <v>2024</v>
      </c>
      <c r="K6652" s="3" t="str">
        <f>TEXT(NIgerian_Fintech[[#This Row],[TransactionDate]], "MMMM")</f>
        <v>May</v>
      </c>
      <c r="L6652" s="3" t="str">
        <f>TEXT(NIgerian_Fintech[[#This Row],[TransactionDate]], "MM")</f>
        <v>05</v>
      </c>
      <c r="M6652" s="3" t="str">
        <f>TEXT(NIgerian_Fintech[[#This Row],[TransactionDate]], "tttt")</f>
        <v>Friday</v>
      </c>
      <c r="N6652" s="2" t="s">
        <v>16</v>
      </c>
    </row>
    <row r="6653" spans="1:14" ht="14.5" x14ac:dyDescent="0.35">
      <c r="A6653" s="2" t="s">
        <v>13336</v>
      </c>
      <c r="B6653" s="2" t="s">
        <v>13337</v>
      </c>
      <c r="C6653" s="2">
        <v>35</v>
      </c>
      <c r="D6653" s="2" t="s">
        <v>12</v>
      </c>
      <c r="E6653" s="2" t="s">
        <v>29</v>
      </c>
      <c r="F6653" s="2" t="s">
        <v>49</v>
      </c>
      <c r="G6653" s="2" t="s">
        <v>20</v>
      </c>
      <c r="H6653" s="7">
        <v>8615.93</v>
      </c>
      <c r="I6653" s="3">
        <v>45443</v>
      </c>
      <c r="J6653" s="3" t="str">
        <f>TEXT(NIgerian_Fintech[[#This Row],[TransactionDate]], "JJJJ")</f>
        <v>2024</v>
      </c>
      <c r="K6653" s="3" t="str">
        <f>TEXT(NIgerian_Fintech[[#This Row],[TransactionDate]], "MMMM")</f>
        <v>May</v>
      </c>
      <c r="L6653" s="3" t="str">
        <f>TEXT(NIgerian_Fintech[[#This Row],[TransactionDate]], "MM")</f>
        <v>05</v>
      </c>
      <c r="M6653" s="3" t="str">
        <f>TEXT(NIgerian_Fintech[[#This Row],[TransactionDate]], "tttt")</f>
        <v>Friday</v>
      </c>
      <c r="N6653" s="2" t="s">
        <v>16</v>
      </c>
    </row>
    <row r="6654" spans="1:14" ht="14.5" x14ac:dyDescent="0.35">
      <c r="A6654" s="2" t="s">
        <v>13338</v>
      </c>
      <c r="B6654" s="2" t="s">
        <v>13339</v>
      </c>
      <c r="C6654" s="2">
        <v>64</v>
      </c>
      <c r="D6654" s="2" t="s">
        <v>39</v>
      </c>
      <c r="E6654" s="2" t="s">
        <v>24</v>
      </c>
      <c r="F6654" s="2" t="s">
        <v>19</v>
      </c>
      <c r="G6654" s="2" t="s">
        <v>26</v>
      </c>
      <c r="H6654" s="7">
        <v>5916.75</v>
      </c>
      <c r="I6654" s="3">
        <v>45066</v>
      </c>
      <c r="J6654" s="3" t="str">
        <f>TEXT(NIgerian_Fintech[[#This Row],[TransactionDate]], "JJJJ")</f>
        <v>2023</v>
      </c>
      <c r="K6654" s="3" t="str">
        <f>TEXT(NIgerian_Fintech[[#This Row],[TransactionDate]], "MMMM")</f>
        <v>May</v>
      </c>
      <c r="L6654" s="3" t="str">
        <f>TEXT(NIgerian_Fintech[[#This Row],[TransactionDate]], "MM")</f>
        <v>05</v>
      </c>
      <c r="M6654" s="3" t="str">
        <f>TEXT(NIgerian_Fintech[[#This Row],[TransactionDate]], "tttt")</f>
        <v>Saturday</v>
      </c>
      <c r="N6654" s="2" t="s">
        <v>16</v>
      </c>
    </row>
    <row r="6655" spans="1:14" ht="14.5" x14ac:dyDescent="0.35">
      <c r="A6655" s="2" t="s">
        <v>13340</v>
      </c>
      <c r="B6655" s="2" t="s">
        <v>13341</v>
      </c>
      <c r="C6655" s="2">
        <v>19</v>
      </c>
      <c r="D6655" s="2" t="s">
        <v>12</v>
      </c>
      <c r="E6655" s="2" t="s">
        <v>13</v>
      </c>
      <c r="F6655" s="2" t="s">
        <v>35</v>
      </c>
      <c r="G6655" s="2" t="s">
        <v>26</v>
      </c>
      <c r="H6655" s="7">
        <v>24310.080000000002</v>
      </c>
      <c r="I6655" s="3">
        <v>45178</v>
      </c>
      <c r="J6655" s="3" t="str">
        <f>TEXT(NIgerian_Fintech[[#This Row],[TransactionDate]], "JJJJ")</f>
        <v>2023</v>
      </c>
      <c r="K6655" s="3" t="str">
        <f>TEXT(NIgerian_Fintech[[#This Row],[TransactionDate]], "MMMM")</f>
        <v>September</v>
      </c>
      <c r="L6655" s="3" t="str">
        <f>TEXT(NIgerian_Fintech[[#This Row],[TransactionDate]], "MM")</f>
        <v>09</v>
      </c>
      <c r="M6655" s="3" t="str">
        <f>TEXT(NIgerian_Fintech[[#This Row],[TransactionDate]], "tttt")</f>
        <v>Saturday</v>
      </c>
      <c r="N6655" s="2" t="s">
        <v>16</v>
      </c>
    </row>
    <row r="6656" spans="1:14" ht="14.5" x14ac:dyDescent="0.35">
      <c r="A6656" s="2" t="s">
        <v>13342</v>
      </c>
      <c r="B6656" s="2" t="s">
        <v>13343</v>
      </c>
      <c r="C6656" s="2">
        <v>46</v>
      </c>
      <c r="D6656" s="2" t="s">
        <v>39</v>
      </c>
      <c r="E6656" s="2" t="s">
        <v>93</v>
      </c>
      <c r="F6656" s="2" t="s">
        <v>55</v>
      </c>
      <c r="G6656" s="2" t="s">
        <v>15</v>
      </c>
      <c r="H6656" s="7">
        <v>23062.06</v>
      </c>
      <c r="I6656" s="3">
        <v>45595</v>
      </c>
      <c r="J6656" s="3" t="str">
        <f>TEXT(NIgerian_Fintech[[#This Row],[TransactionDate]], "JJJJ")</f>
        <v>2024</v>
      </c>
      <c r="K6656" s="3" t="str">
        <f>TEXT(NIgerian_Fintech[[#This Row],[TransactionDate]], "MMMM")</f>
        <v>October</v>
      </c>
      <c r="L6656" s="3" t="str">
        <f>TEXT(NIgerian_Fintech[[#This Row],[TransactionDate]], "MM")</f>
        <v>10</v>
      </c>
      <c r="M6656" s="3" t="str">
        <f>TEXT(NIgerian_Fintech[[#This Row],[TransactionDate]], "tttt")</f>
        <v>Wednesday</v>
      </c>
      <c r="N6656" s="2" t="s">
        <v>69</v>
      </c>
    </row>
    <row r="6657" spans="1:14" ht="14.5" x14ac:dyDescent="0.35">
      <c r="A6657" s="2" t="s">
        <v>13344</v>
      </c>
      <c r="B6657" s="2" t="s">
        <v>13345</v>
      </c>
      <c r="C6657" s="2">
        <v>30</v>
      </c>
      <c r="D6657" s="2" t="s">
        <v>39</v>
      </c>
      <c r="E6657" s="2" t="s">
        <v>74</v>
      </c>
      <c r="F6657" s="2" t="s">
        <v>49</v>
      </c>
      <c r="G6657" s="2" t="s">
        <v>15</v>
      </c>
      <c r="H6657" s="7">
        <v>5373.36</v>
      </c>
      <c r="I6657" s="3">
        <v>45243</v>
      </c>
      <c r="J6657" s="3" t="str">
        <f>TEXT(NIgerian_Fintech[[#This Row],[TransactionDate]], "JJJJ")</f>
        <v>2023</v>
      </c>
      <c r="K6657" s="3" t="str">
        <f>TEXT(NIgerian_Fintech[[#This Row],[TransactionDate]], "MMMM")</f>
        <v>November</v>
      </c>
      <c r="L6657" s="3" t="str">
        <f>TEXT(NIgerian_Fintech[[#This Row],[TransactionDate]], "MM")</f>
        <v>11</v>
      </c>
      <c r="M6657" s="3" t="str">
        <f>TEXT(NIgerian_Fintech[[#This Row],[TransactionDate]], "tttt")</f>
        <v>Monday</v>
      </c>
      <c r="N6657" s="2" t="s">
        <v>16</v>
      </c>
    </row>
    <row r="6658" spans="1:14" ht="14.5" x14ac:dyDescent="0.35">
      <c r="A6658" s="2" t="s">
        <v>13346</v>
      </c>
      <c r="B6658" s="2" t="s">
        <v>13347</v>
      </c>
      <c r="C6658" s="2">
        <v>21</v>
      </c>
      <c r="D6658" s="2" t="s">
        <v>39</v>
      </c>
      <c r="E6658" s="2" t="s">
        <v>93</v>
      </c>
      <c r="F6658" s="2" t="s">
        <v>49</v>
      </c>
      <c r="G6658" s="2" t="s">
        <v>20</v>
      </c>
      <c r="H6658" s="7">
        <v>20772.63</v>
      </c>
      <c r="I6658" s="3">
        <v>45346</v>
      </c>
      <c r="J6658" s="3" t="str">
        <f>TEXT(NIgerian_Fintech[[#This Row],[TransactionDate]], "JJJJ")</f>
        <v>2024</v>
      </c>
      <c r="K6658" s="3" t="str">
        <f>TEXT(NIgerian_Fintech[[#This Row],[TransactionDate]], "MMMM")</f>
        <v>February</v>
      </c>
      <c r="L6658" s="3" t="str">
        <f>TEXT(NIgerian_Fintech[[#This Row],[TransactionDate]], "MM")</f>
        <v>02</v>
      </c>
      <c r="M6658" s="3" t="str">
        <f>TEXT(NIgerian_Fintech[[#This Row],[TransactionDate]], "tttt")</f>
        <v>Saturday</v>
      </c>
      <c r="N6658" s="2" t="s">
        <v>16</v>
      </c>
    </row>
    <row r="6659" spans="1:14" ht="14.5" x14ac:dyDescent="0.35">
      <c r="A6659" s="2" t="s">
        <v>13348</v>
      </c>
      <c r="B6659" s="2" t="s">
        <v>13349</v>
      </c>
      <c r="C6659" s="2">
        <v>59</v>
      </c>
      <c r="D6659" s="2" t="s">
        <v>12</v>
      </c>
      <c r="E6659" s="2" t="s">
        <v>52</v>
      </c>
      <c r="F6659" s="2" t="s">
        <v>14</v>
      </c>
      <c r="G6659" s="2" t="s">
        <v>15</v>
      </c>
      <c r="H6659" s="7">
        <v>661.68</v>
      </c>
      <c r="I6659" s="3">
        <v>45001</v>
      </c>
      <c r="J6659" s="3" t="str">
        <f>TEXT(NIgerian_Fintech[[#This Row],[TransactionDate]], "JJJJ")</f>
        <v>2023</v>
      </c>
      <c r="K6659" s="3" t="str">
        <f>TEXT(NIgerian_Fintech[[#This Row],[TransactionDate]], "MMMM")</f>
        <v>March</v>
      </c>
      <c r="L6659" s="3" t="str">
        <f>TEXT(NIgerian_Fintech[[#This Row],[TransactionDate]], "MM")</f>
        <v>03</v>
      </c>
      <c r="M6659" s="3" t="str">
        <f>TEXT(NIgerian_Fintech[[#This Row],[TransactionDate]], "tttt")</f>
        <v>Thursday</v>
      </c>
      <c r="N6659" s="2" t="s">
        <v>16</v>
      </c>
    </row>
    <row r="6660" spans="1:14" ht="14.5" x14ac:dyDescent="0.35">
      <c r="A6660" s="2" t="s">
        <v>13350</v>
      </c>
      <c r="B6660" s="2" t="s">
        <v>13351</v>
      </c>
      <c r="C6660" s="2">
        <v>62</v>
      </c>
      <c r="D6660" s="2" t="s">
        <v>12</v>
      </c>
      <c r="E6660" s="2" t="s">
        <v>52</v>
      </c>
      <c r="F6660" s="2" t="s">
        <v>25</v>
      </c>
      <c r="G6660" s="2" t="s">
        <v>15</v>
      </c>
      <c r="H6660" s="7">
        <v>21690.959999999999</v>
      </c>
      <c r="I6660" s="3">
        <v>44955</v>
      </c>
      <c r="J6660" s="3" t="str">
        <f>TEXT(NIgerian_Fintech[[#This Row],[TransactionDate]], "JJJJ")</f>
        <v>2023</v>
      </c>
      <c r="K6660" s="3" t="str">
        <f>TEXT(NIgerian_Fintech[[#This Row],[TransactionDate]], "MMMM")</f>
        <v>January</v>
      </c>
      <c r="L6660" s="3" t="str">
        <f>TEXT(NIgerian_Fintech[[#This Row],[TransactionDate]], "MM")</f>
        <v>01</v>
      </c>
      <c r="M6660" s="3" t="str">
        <f>TEXT(NIgerian_Fintech[[#This Row],[TransactionDate]], "tttt")</f>
        <v>Sunday</v>
      </c>
      <c r="N6660" s="2" t="s">
        <v>16</v>
      </c>
    </row>
    <row r="6661" spans="1:14" ht="14.5" x14ac:dyDescent="0.35">
      <c r="A6661" s="2" t="s">
        <v>13352</v>
      </c>
      <c r="B6661" s="2" t="s">
        <v>13353</v>
      </c>
      <c r="C6661" s="2">
        <v>27</v>
      </c>
      <c r="D6661" s="2" t="s">
        <v>39</v>
      </c>
      <c r="E6661" s="2" t="s">
        <v>64</v>
      </c>
      <c r="F6661" s="2" t="s">
        <v>14</v>
      </c>
      <c r="G6661" s="2" t="s">
        <v>26</v>
      </c>
      <c r="H6661" s="7">
        <v>3719.1</v>
      </c>
      <c r="I6661" s="3">
        <v>44967</v>
      </c>
      <c r="J6661" s="3" t="str">
        <f>TEXT(NIgerian_Fintech[[#This Row],[TransactionDate]], "JJJJ")</f>
        <v>2023</v>
      </c>
      <c r="K6661" s="3" t="str">
        <f>TEXT(NIgerian_Fintech[[#This Row],[TransactionDate]], "MMMM")</f>
        <v>February</v>
      </c>
      <c r="L6661" s="3" t="str">
        <f>TEXT(NIgerian_Fintech[[#This Row],[TransactionDate]], "MM")</f>
        <v>02</v>
      </c>
      <c r="M6661" s="3" t="str">
        <f>TEXT(NIgerian_Fintech[[#This Row],[TransactionDate]], "tttt")</f>
        <v>Friday</v>
      </c>
      <c r="N6661" s="2" t="s">
        <v>16</v>
      </c>
    </row>
    <row r="6662" spans="1:14" ht="14.5" x14ac:dyDescent="0.35">
      <c r="A6662" s="2" t="s">
        <v>13354</v>
      </c>
      <c r="B6662" s="2" t="s">
        <v>13355</v>
      </c>
      <c r="C6662" s="2">
        <v>48</v>
      </c>
      <c r="D6662" s="2" t="s">
        <v>12</v>
      </c>
      <c r="E6662" s="2" t="s">
        <v>74</v>
      </c>
      <c r="F6662" s="2" t="s">
        <v>55</v>
      </c>
      <c r="G6662" s="2" t="s">
        <v>30</v>
      </c>
      <c r="H6662" s="7">
        <v>8326.9</v>
      </c>
      <c r="I6662" s="3">
        <v>45467</v>
      </c>
      <c r="J6662" s="3" t="str">
        <f>TEXT(NIgerian_Fintech[[#This Row],[TransactionDate]], "JJJJ")</f>
        <v>2024</v>
      </c>
      <c r="K6662" s="3" t="str">
        <f>TEXT(NIgerian_Fintech[[#This Row],[TransactionDate]], "MMMM")</f>
        <v>June</v>
      </c>
      <c r="L6662" s="3" t="str">
        <f>TEXT(NIgerian_Fintech[[#This Row],[TransactionDate]], "MM")</f>
        <v>06</v>
      </c>
      <c r="M6662" s="3" t="str">
        <f>TEXT(NIgerian_Fintech[[#This Row],[TransactionDate]], "tttt")</f>
        <v>Monday</v>
      </c>
      <c r="N6662" s="2" t="s">
        <v>16</v>
      </c>
    </row>
    <row r="6663" spans="1:14" ht="14.5" x14ac:dyDescent="0.35">
      <c r="A6663" s="2" t="s">
        <v>13356</v>
      </c>
      <c r="B6663" s="2" t="s">
        <v>13357</v>
      </c>
      <c r="C6663" s="2">
        <v>58</v>
      </c>
      <c r="D6663" s="2" t="s">
        <v>12</v>
      </c>
      <c r="E6663" s="2" t="s">
        <v>93</v>
      </c>
      <c r="F6663" s="2" t="s">
        <v>35</v>
      </c>
      <c r="G6663" s="2" t="s">
        <v>36</v>
      </c>
      <c r="H6663" s="7">
        <v>3142.84</v>
      </c>
      <c r="I6663" s="3">
        <v>45418</v>
      </c>
      <c r="J6663" s="3" t="str">
        <f>TEXT(NIgerian_Fintech[[#This Row],[TransactionDate]], "JJJJ")</f>
        <v>2024</v>
      </c>
      <c r="K6663" s="3" t="str">
        <f>TEXT(NIgerian_Fintech[[#This Row],[TransactionDate]], "MMMM")</f>
        <v>May</v>
      </c>
      <c r="L6663" s="3" t="str">
        <f>TEXT(NIgerian_Fintech[[#This Row],[TransactionDate]], "MM")</f>
        <v>05</v>
      </c>
      <c r="M6663" s="3" t="str">
        <f>TEXT(NIgerian_Fintech[[#This Row],[TransactionDate]], "tttt")</f>
        <v>Monday</v>
      </c>
      <c r="N6663" s="2" t="s">
        <v>69</v>
      </c>
    </row>
    <row r="6664" spans="1:14" ht="14.5" x14ac:dyDescent="0.35">
      <c r="A6664" s="2" t="s">
        <v>13358</v>
      </c>
      <c r="B6664" s="2" t="s">
        <v>13359</v>
      </c>
      <c r="C6664" s="2">
        <v>25</v>
      </c>
      <c r="D6664" s="2" t="s">
        <v>12</v>
      </c>
      <c r="E6664" s="2" t="s">
        <v>64</v>
      </c>
      <c r="F6664" s="2" t="s">
        <v>49</v>
      </c>
      <c r="G6664" s="2" t="s">
        <v>36</v>
      </c>
      <c r="H6664" s="7">
        <v>41864.31</v>
      </c>
      <c r="I6664" s="3">
        <v>45026</v>
      </c>
      <c r="J6664" s="3" t="str">
        <f>TEXT(NIgerian_Fintech[[#This Row],[TransactionDate]], "JJJJ")</f>
        <v>2023</v>
      </c>
      <c r="K6664" s="3" t="str">
        <f>TEXT(NIgerian_Fintech[[#This Row],[TransactionDate]], "MMMM")</f>
        <v>April</v>
      </c>
      <c r="L6664" s="3" t="str">
        <f>TEXT(NIgerian_Fintech[[#This Row],[TransactionDate]], "MM")</f>
        <v>04</v>
      </c>
      <c r="M6664" s="3" t="str">
        <f>TEXT(NIgerian_Fintech[[#This Row],[TransactionDate]], "tttt")</f>
        <v>Monday</v>
      </c>
      <c r="N6664" s="2" t="s">
        <v>16</v>
      </c>
    </row>
    <row r="6665" spans="1:14" ht="14.5" x14ac:dyDescent="0.35">
      <c r="A6665" s="2" t="s">
        <v>13360</v>
      </c>
      <c r="B6665" s="2" t="s">
        <v>13361</v>
      </c>
      <c r="C6665" s="2">
        <v>20</v>
      </c>
      <c r="D6665" s="2" t="s">
        <v>39</v>
      </c>
      <c r="E6665" s="2" t="s">
        <v>52</v>
      </c>
      <c r="F6665" s="2" t="s">
        <v>49</v>
      </c>
      <c r="G6665" s="2" t="s">
        <v>15</v>
      </c>
      <c r="H6665" s="7">
        <v>744.86</v>
      </c>
      <c r="I6665" s="3">
        <v>45246</v>
      </c>
      <c r="J6665" s="3" t="str">
        <f>TEXT(NIgerian_Fintech[[#This Row],[TransactionDate]], "JJJJ")</f>
        <v>2023</v>
      </c>
      <c r="K6665" s="3" t="str">
        <f>TEXT(NIgerian_Fintech[[#This Row],[TransactionDate]], "MMMM")</f>
        <v>November</v>
      </c>
      <c r="L6665" s="3" t="str">
        <f>TEXT(NIgerian_Fintech[[#This Row],[TransactionDate]], "MM")</f>
        <v>11</v>
      </c>
      <c r="M6665" s="3" t="str">
        <f>TEXT(NIgerian_Fintech[[#This Row],[TransactionDate]], "tttt")</f>
        <v>Thursday</v>
      </c>
      <c r="N6665" s="2" t="s">
        <v>16</v>
      </c>
    </row>
    <row r="6666" spans="1:14" ht="14.5" x14ac:dyDescent="0.35">
      <c r="A6666" s="2" t="s">
        <v>13362</v>
      </c>
      <c r="B6666" s="2" t="s">
        <v>13363</v>
      </c>
      <c r="C6666" s="2">
        <v>63</v>
      </c>
      <c r="D6666" s="2" t="s">
        <v>12</v>
      </c>
      <c r="E6666" s="2" t="s">
        <v>42</v>
      </c>
      <c r="F6666" s="2" t="s">
        <v>19</v>
      </c>
      <c r="G6666" s="2" t="s">
        <v>15</v>
      </c>
      <c r="H6666" s="7">
        <v>5923.16</v>
      </c>
      <c r="I6666" s="3">
        <v>45496</v>
      </c>
      <c r="J6666" s="3" t="str">
        <f>TEXT(NIgerian_Fintech[[#This Row],[TransactionDate]], "JJJJ")</f>
        <v>2024</v>
      </c>
      <c r="K6666" s="3" t="str">
        <f>TEXT(NIgerian_Fintech[[#This Row],[TransactionDate]], "MMMM")</f>
        <v>July</v>
      </c>
      <c r="L6666" s="3" t="str">
        <f>TEXT(NIgerian_Fintech[[#This Row],[TransactionDate]], "MM")</f>
        <v>07</v>
      </c>
      <c r="M6666" s="3" t="str">
        <f>TEXT(NIgerian_Fintech[[#This Row],[TransactionDate]], "tttt")</f>
        <v>Tuesday</v>
      </c>
      <c r="N6666" s="2" t="s">
        <v>16</v>
      </c>
    </row>
    <row r="6667" spans="1:14" ht="14.5" x14ac:dyDescent="0.35">
      <c r="A6667" s="2" t="s">
        <v>13364</v>
      </c>
      <c r="B6667" s="2" t="s">
        <v>13365</v>
      </c>
      <c r="C6667" s="2">
        <v>26</v>
      </c>
      <c r="D6667" s="2" t="s">
        <v>39</v>
      </c>
      <c r="E6667" s="2" t="s">
        <v>74</v>
      </c>
      <c r="F6667" s="2" t="s">
        <v>25</v>
      </c>
      <c r="G6667" s="2" t="s">
        <v>36</v>
      </c>
      <c r="H6667" s="7">
        <v>9701.8799999999992</v>
      </c>
      <c r="I6667" s="3">
        <v>45649</v>
      </c>
      <c r="J6667" s="3" t="str">
        <f>TEXT(NIgerian_Fintech[[#This Row],[TransactionDate]], "JJJJ")</f>
        <v>2024</v>
      </c>
      <c r="K6667" s="3" t="str">
        <f>TEXT(NIgerian_Fintech[[#This Row],[TransactionDate]], "MMMM")</f>
        <v>December</v>
      </c>
      <c r="L6667" s="3" t="str">
        <f>TEXT(NIgerian_Fintech[[#This Row],[TransactionDate]], "MM")</f>
        <v>12</v>
      </c>
      <c r="M6667" s="3" t="str">
        <f>TEXT(NIgerian_Fintech[[#This Row],[TransactionDate]], "tttt")</f>
        <v>Monday</v>
      </c>
      <c r="N6667" s="2" t="s">
        <v>16</v>
      </c>
    </row>
    <row r="6668" spans="1:14" ht="14.5" x14ac:dyDescent="0.35">
      <c r="A6668" s="2" t="s">
        <v>13366</v>
      </c>
      <c r="B6668" s="2" t="s">
        <v>13367</v>
      </c>
      <c r="C6668" s="2">
        <v>47</v>
      </c>
      <c r="D6668" s="2" t="s">
        <v>39</v>
      </c>
      <c r="E6668" s="2" t="s">
        <v>74</v>
      </c>
      <c r="F6668" s="2" t="s">
        <v>25</v>
      </c>
      <c r="G6668" s="2" t="s">
        <v>26</v>
      </c>
      <c r="H6668" s="7">
        <v>9561.0300000000007</v>
      </c>
      <c r="I6668" s="3">
        <v>45576</v>
      </c>
      <c r="J6668" s="3" t="str">
        <f>TEXT(NIgerian_Fintech[[#This Row],[TransactionDate]], "JJJJ")</f>
        <v>2024</v>
      </c>
      <c r="K6668" s="3" t="str">
        <f>TEXT(NIgerian_Fintech[[#This Row],[TransactionDate]], "MMMM")</f>
        <v>October</v>
      </c>
      <c r="L6668" s="3" t="str">
        <f>TEXT(NIgerian_Fintech[[#This Row],[TransactionDate]], "MM")</f>
        <v>10</v>
      </c>
      <c r="M6668" s="3" t="str">
        <f>TEXT(NIgerian_Fintech[[#This Row],[TransactionDate]], "tttt")</f>
        <v>Friday</v>
      </c>
      <c r="N6668" s="2" t="s">
        <v>16</v>
      </c>
    </row>
    <row r="6669" spans="1:14" ht="14.5" x14ac:dyDescent="0.35">
      <c r="A6669" s="2" t="s">
        <v>13368</v>
      </c>
      <c r="B6669" s="2" t="s">
        <v>13369</v>
      </c>
      <c r="C6669" s="2">
        <v>28</v>
      </c>
      <c r="D6669" s="2" t="s">
        <v>39</v>
      </c>
      <c r="E6669" s="2" t="s">
        <v>24</v>
      </c>
      <c r="F6669" s="2" t="s">
        <v>19</v>
      </c>
      <c r="G6669" s="2" t="s">
        <v>36</v>
      </c>
      <c r="H6669" s="7">
        <v>13423.1</v>
      </c>
      <c r="I6669" s="3">
        <v>45449</v>
      </c>
      <c r="J6669" s="3" t="str">
        <f>TEXT(NIgerian_Fintech[[#This Row],[TransactionDate]], "JJJJ")</f>
        <v>2024</v>
      </c>
      <c r="K6669" s="3" t="str">
        <f>TEXT(NIgerian_Fintech[[#This Row],[TransactionDate]], "MMMM")</f>
        <v>June</v>
      </c>
      <c r="L6669" s="3" t="str">
        <f>TEXT(NIgerian_Fintech[[#This Row],[TransactionDate]], "MM")</f>
        <v>06</v>
      </c>
      <c r="M6669" s="3" t="str">
        <f>TEXT(NIgerian_Fintech[[#This Row],[TransactionDate]], "tttt")</f>
        <v>Thursday</v>
      </c>
      <c r="N6669" s="2" t="s">
        <v>21</v>
      </c>
    </row>
    <row r="6670" spans="1:14" ht="14.5" x14ac:dyDescent="0.35">
      <c r="A6670" s="2" t="s">
        <v>13370</v>
      </c>
      <c r="B6670" s="2" t="s">
        <v>13371</v>
      </c>
      <c r="C6670" s="2">
        <v>52</v>
      </c>
      <c r="D6670" s="2" t="s">
        <v>12</v>
      </c>
      <c r="E6670" s="2" t="s">
        <v>24</v>
      </c>
      <c r="F6670" s="2" t="s">
        <v>55</v>
      </c>
      <c r="G6670" s="2" t="s">
        <v>36</v>
      </c>
      <c r="H6670" s="7">
        <v>12888.6</v>
      </c>
      <c r="I6670" s="3">
        <v>45115</v>
      </c>
      <c r="J6670" s="3" t="str">
        <f>TEXT(NIgerian_Fintech[[#This Row],[TransactionDate]], "JJJJ")</f>
        <v>2023</v>
      </c>
      <c r="K6670" s="3" t="str">
        <f>TEXT(NIgerian_Fintech[[#This Row],[TransactionDate]], "MMMM")</f>
        <v>July</v>
      </c>
      <c r="L6670" s="3" t="str">
        <f>TEXT(NIgerian_Fintech[[#This Row],[TransactionDate]], "MM")</f>
        <v>07</v>
      </c>
      <c r="M6670" s="3" t="str">
        <f>TEXT(NIgerian_Fintech[[#This Row],[TransactionDate]], "tttt")</f>
        <v>Saturday</v>
      </c>
      <c r="N6670" s="2" t="s">
        <v>16</v>
      </c>
    </row>
    <row r="6671" spans="1:14" ht="14.5" x14ac:dyDescent="0.35">
      <c r="A6671" s="2" t="s">
        <v>13372</v>
      </c>
      <c r="B6671" s="2" t="s">
        <v>13373</v>
      </c>
      <c r="C6671" s="2">
        <v>54</v>
      </c>
      <c r="D6671" s="2" t="s">
        <v>39</v>
      </c>
      <c r="E6671" s="2" t="s">
        <v>93</v>
      </c>
      <c r="F6671" s="2" t="s">
        <v>25</v>
      </c>
      <c r="G6671" s="2" t="s">
        <v>36</v>
      </c>
      <c r="H6671" s="7">
        <v>15757.26</v>
      </c>
      <c r="I6671" s="3">
        <v>45376</v>
      </c>
      <c r="J6671" s="3" t="str">
        <f>TEXT(NIgerian_Fintech[[#This Row],[TransactionDate]], "JJJJ")</f>
        <v>2024</v>
      </c>
      <c r="K6671" s="3" t="str">
        <f>TEXT(NIgerian_Fintech[[#This Row],[TransactionDate]], "MMMM")</f>
        <v>March</v>
      </c>
      <c r="L6671" s="3" t="str">
        <f>TEXT(NIgerian_Fintech[[#This Row],[TransactionDate]], "MM")</f>
        <v>03</v>
      </c>
      <c r="M6671" s="3" t="str">
        <f>TEXT(NIgerian_Fintech[[#This Row],[TransactionDate]], "tttt")</f>
        <v>Monday</v>
      </c>
      <c r="N6671" s="2" t="s">
        <v>16</v>
      </c>
    </row>
    <row r="6672" spans="1:14" ht="14.5" x14ac:dyDescent="0.35">
      <c r="A6672" s="2" t="s">
        <v>13374</v>
      </c>
      <c r="B6672" s="2" t="s">
        <v>13375</v>
      </c>
      <c r="C6672" s="2">
        <v>59</v>
      </c>
      <c r="D6672" s="2" t="s">
        <v>12</v>
      </c>
      <c r="E6672" s="2" t="s">
        <v>24</v>
      </c>
      <c r="F6672" s="2" t="s">
        <v>49</v>
      </c>
      <c r="G6672" s="2" t="s">
        <v>15</v>
      </c>
      <c r="H6672" s="7">
        <v>2669.48</v>
      </c>
      <c r="I6672" s="3">
        <v>45020</v>
      </c>
      <c r="J6672" s="3" t="str">
        <f>TEXT(NIgerian_Fintech[[#This Row],[TransactionDate]], "JJJJ")</f>
        <v>2023</v>
      </c>
      <c r="K6672" s="3" t="str">
        <f>TEXT(NIgerian_Fintech[[#This Row],[TransactionDate]], "MMMM")</f>
        <v>April</v>
      </c>
      <c r="L6672" s="3" t="str">
        <f>TEXT(NIgerian_Fintech[[#This Row],[TransactionDate]], "MM")</f>
        <v>04</v>
      </c>
      <c r="M6672" s="3" t="str">
        <f>TEXT(NIgerian_Fintech[[#This Row],[TransactionDate]], "tttt")</f>
        <v>Tuesday</v>
      </c>
      <c r="N6672" s="2" t="s">
        <v>16</v>
      </c>
    </row>
    <row r="6673" spans="1:14" ht="14.5" x14ac:dyDescent="0.35">
      <c r="A6673" s="2" t="s">
        <v>13376</v>
      </c>
      <c r="B6673" s="2" t="s">
        <v>13377</v>
      </c>
      <c r="C6673" s="2">
        <v>30</v>
      </c>
      <c r="D6673" s="2" t="s">
        <v>12</v>
      </c>
      <c r="E6673" s="2" t="s">
        <v>24</v>
      </c>
      <c r="F6673" s="2" t="s">
        <v>55</v>
      </c>
      <c r="G6673" s="2" t="s">
        <v>15</v>
      </c>
      <c r="H6673" s="7">
        <v>4628.3999999999996</v>
      </c>
      <c r="I6673" s="3">
        <v>45107</v>
      </c>
      <c r="J6673" s="3" t="str">
        <f>TEXT(NIgerian_Fintech[[#This Row],[TransactionDate]], "JJJJ")</f>
        <v>2023</v>
      </c>
      <c r="K6673" s="3" t="str">
        <f>TEXT(NIgerian_Fintech[[#This Row],[TransactionDate]], "MMMM")</f>
        <v>June</v>
      </c>
      <c r="L6673" s="3" t="str">
        <f>TEXT(NIgerian_Fintech[[#This Row],[TransactionDate]], "MM")</f>
        <v>06</v>
      </c>
      <c r="M6673" s="3" t="str">
        <f>TEXT(NIgerian_Fintech[[#This Row],[TransactionDate]], "tttt")</f>
        <v>Friday</v>
      </c>
      <c r="N6673" s="2" t="s">
        <v>21</v>
      </c>
    </row>
    <row r="6674" spans="1:14" ht="14.5" x14ac:dyDescent="0.35">
      <c r="A6674" s="2" t="s">
        <v>13378</v>
      </c>
      <c r="B6674" s="2" t="s">
        <v>13379</v>
      </c>
      <c r="C6674" s="2">
        <v>53</v>
      </c>
      <c r="D6674" s="2" t="s">
        <v>39</v>
      </c>
      <c r="E6674" s="2" t="s">
        <v>29</v>
      </c>
      <c r="F6674" s="2" t="s">
        <v>14</v>
      </c>
      <c r="G6674" s="2" t="s">
        <v>36</v>
      </c>
      <c r="H6674" s="7">
        <v>4813.2</v>
      </c>
      <c r="I6674" s="3">
        <v>45247</v>
      </c>
      <c r="J6674" s="3" t="str">
        <f>TEXT(NIgerian_Fintech[[#This Row],[TransactionDate]], "JJJJ")</f>
        <v>2023</v>
      </c>
      <c r="K6674" s="3" t="str">
        <f>TEXT(NIgerian_Fintech[[#This Row],[TransactionDate]], "MMMM")</f>
        <v>November</v>
      </c>
      <c r="L6674" s="3" t="str">
        <f>TEXT(NIgerian_Fintech[[#This Row],[TransactionDate]], "MM")</f>
        <v>11</v>
      </c>
      <c r="M6674" s="3" t="str">
        <f>TEXT(NIgerian_Fintech[[#This Row],[TransactionDate]], "tttt")</f>
        <v>Friday</v>
      </c>
      <c r="N6674" s="2" t="s">
        <v>16</v>
      </c>
    </row>
    <row r="6675" spans="1:14" ht="14.5" x14ac:dyDescent="0.35">
      <c r="A6675" s="2" t="s">
        <v>13380</v>
      </c>
      <c r="B6675" s="2" t="s">
        <v>13381</v>
      </c>
      <c r="C6675" s="2">
        <v>30</v>
      </c>
      <c r="D6675" s="2" t="s">
        <v>39</v>
      </c>
      <c r="E6675" s="2" t="s">
        <v>13</v>
      </c>
      <c r="F6675" s="2" t="s">
        <v>14</v>
      </c>
      <c r="G6675" s="2" t="s">
        <v>15</v>
      </c>
      <c r="H6675" s="7">
        <v>31199.279999999999</v>
      </c>
      <c r="I6675" s="3">
        <v>45209</v>
      </c>
      <c r="J6675" s="3" t="str">
        <f>TEXT(NIgerian_Fintech[[#This Row],[TransactionDate]], "JJJJ")</f>
        <v>2023</v>
      </c>
      <c r="K6675" s="3" t="str">
        <f>TEXT(NIgerian_Fintech[[#This Row],[TransactionDate]], "MMMM")</f>
        <v>October</v>
      </c>
      <c r="L6675" s="3" t="str">
        <f>TEXT(NIgerian_Fintech[[#This Row],[TransactionDate]], "MM")</f>
        <v>10</v>
      </c>
      <c r="M6675" s="3" t="str">
        <f>TEXT(NIgerian_Fintech[[#This Row],[TransactionDate]], "tttt")</f>
        <v>Tuesday</v>
      </c>
      <c r="N6675" s="2" t="s">
        <v>16</v>
      </c>
    </row>
    <row r="6676" spans="1:14" ht="14.5" x14ac:dyDescent="0.35">
      <c r="A6676" s="2" t="s">
        <v>13382</v>
      </c>
      <c r="B6676" s="2" t="s">
        <v>13383</v>
      </c>
      <c r="C6676" s="2">
        <v>29</v>
      </c>
      <c r="D6676" s="2" t="s">
        <v>39</v>
      </c>
      <c r="E6676" s="2" t="s">
        <v>93</v>
      </c>
      <c r="F6676" s="2" t="s">
        <v>55</v>
      </c>
      <c r="G6676" s="2" t="s">
        <v>36</v>
      </c>
      <c r="H6676" s="7">
        <v>5264.67</v>
      </c>
      <c r="I6676" s="3">
        <v>45317</v>
      </c>
      <c r="J6676" s="3" t="str">
        <f>TEXT(NIgerian_Fintech[[#This Row],[TransactionDate]], "JJJJ")</f>
        <v>2024</v>
      </c>
      <c r="K6676" s="3" t="str">
        <f>TEXT(NIgerian_Fintech[[#This Row],[TransactionDate]], "MMMM")</f>
        <v>January</v>
      </c>
      <c r="L6676" s="3" t="str">
        <f>TEXT(NIgerian_Fintech[[#This Row],[TransactionDate]], "MM")</f>
        <v>01</v>
      </c>
      <c r="M6676" s="3" t="str">
        <f>TEXT(NIgerian_Fintech[[#This Row],[TransactionDate]], "tttt")</f>
        <v>Friday</v>
      </c>
      <c r="N6676" s="2" t="s">
        <v>21</v>
      </c>
    </row>
    <row r="6677" spans="1:14" ht="14.5" x14ac:dyDescent="0.35">
      <c r="A6677" s="2" t="s">
        <v>13384</v>
      </c>
      <c r="B6677" s="2" t="s">
        <v>13385</v>
      </c>
      <c r="C6677" s="2">
        <v>54</v>
      </c>
      <c r="D6677" s="2" t="s">
        <v>12</v>
      </c>
      <c r="E6677" s="2" t="s">
        <v>24</v>
      </c>
      <c r="F6677" s="2" t="s">
        <v>49</v>
      </c>
      <c r="G6677" s="2" t="s">
        <v>26</v>
      </c>
      <c r="H6677" s="7">
        <v>2508.61</v>
      </c>
      <c r="I6677" s="3">
        <v>45247</v>
      </c>
      <c r="J6677" s="3" t="str">
        <f>TEXT(NIgerian_Fintech[[#This Row],[TransactionDate]], "JJJJ")</f>
        <v>2023</v>
      </c>
      <c r="K6677" s="3" t="str">
        <f>TEXT(NIgerian_Fintech[[#This Row],[TransactionDate]], "MMMM")</f>
        <v>November</v>
      </c>
      <c r="L6677" s="3" t="str">
        <f>TEXT(NIgerian_Fintech[[#This Row],[TransactionDate]], "MM")</f>
        <v>11</v>
      </c>
      <c r="M6677" s="3" t="str">
        <f>TEXT(NIgerian_Fintech[[#This Row],[TransactionDate]], "tttt")</f>
        <v>Friday</v>
      </c>
      <c r="N6677" s="2" t="s">
        <v>16</v>
      </c>
    </row>
    <row r="6678" spans="1:14" ht="14.5" x14ac:dyDescent="0.35">
      <c r="A6678" s="2" t="s">
        <v>13386</v>
      </c>
      <c r="B6678" s="2" t="s">
        <v>13387</v>
      </c>
      <c r="C6678" s="2">
        <v>27</v>
      </c>
      <c r="D6678" s="2" t="s">
        <v>12</v>
      </c>
      <c r="E6678" s="2" t="s">
        <v>42</v>
      </c>
      <c r="F6678" s="2" t="s">
        <v>14</v>
      </c>
      <c r="G6678" s="2" t="s">
        <v>15</v>
      </c>
      <c r="H6678" s="7">
        <v>10006.09</v>
      </c>
      <c r="I6678" s="3">
        <v>45496</v>
      </c>
      <c r="J6678" s="3" t="str">
        <f>TEXT(NIgerian_Fintech[[#This Row],[TransactionDate]], "JJJJ")</f>
        <v>2024</v>
      </c>
      <c r="K6678" s="3" t="str">
        <f>TEXT(NIgerian_Fintech[[#This Row],[TransactionDate]], "MMMM")</f>
        <v>July</v>
      </c>
      <c r="L6678" s="3" t="str">
        <f>TEXT(NIgerian_Fintech[[#This Row],[TransactionDate]], "MM")</f>
        <v>07</v>
      </c>
      <c r="M6678" s="3" t="str">
        <f>TEXT(NIgerian_Fintech[[#This Row],[TransactionDate]], "tttt")</f>
        <v>Tuesday</v>
      </c>
      <c r="N6678" s="2" t="s">
        <v>21</v>
      </c>
    </row>
    <row r="6679" spans="1:14" ht="14.5" x14ac:dyDescent="0.35">
      <c r="A6679" s="2" t="s">
        <v>13388</v>
      </c>
      <c r="B6679" s="2" t="s">
        <v>13389</v>
      </c>
      <c r="C6679" s="2">
        <v>26</v>
      </c>
      <c r="D6679" s="2" t="s">
        <v>39</v>
      </c>
      <c r="E6679" s="2" t="s">
        <v>29</v>
      </c>
      <c r="F6679" s="2" t="s">
        <v>35</v>
      </c>
      <c r="G6679" s="2" t="s">
        <v>30</v>
      </c>
      <c r="H6679" s="7">
        <v>5573.35</v>
      </c>
      <c r="I6679" s="3">
        <v>44951</v>
      </c>
      <c r="J6679" s="3" t="str">
        <f>TEXT(NIgerian_Fintech[[#This Row],[TransactionDate]], "JJJJ")</f>
        <v>2023</v>
      </c>
      <c r="K6679" s="3" t="str">
        <f>TEXT(NIgerian_Fintech[[#This Row],[TransactionDate]], "MMMM")</f>
        <v>January</v>
      </c>
      <c r="L6679" s="3" t="str">
        <f>TEXT(NIgerian_Fintech[[#This Row],[TransactionDate]], "MM")</f>
        <v>01</v>
      </c>
      <c r="M6679" s="3" t="str">
        <f>TEXT(NIgerian_Fintech[[#This Row],[TransactionDate]], "tttt")</f>
        <v>Wednesday</v>
      </c>
      <c r="N6679" s="2" t="s">
        <v>21</v>
      </c>
    </row>
    <row r="6680" spans="1:14" ht="14.5" x14ac:dyDescent="0.35">
      <c r="A6680" s="2" t="s">
        <v>13390</v>
      </c>
      <c r="B6680" s="2" t="s">
        <v>13391</v>
      </c>
      <c r="C6680" s="2">
        <v>24</v>
      </c>
      <c r="D6680" s="2" t="s">
        <v>39</v>
      </c>
      <c r="E6680" s="2" t="s">
        <v>29</v>
      </c>
      <c r="F6680" s="2" t="s">
        <v>49</v>
      </c>
      <c r="G6680" s="2" t="s">
        <v>15</v>
      </c>
      <c r="H6680" s="7">
        <v>2877.89</v>
      </c>
      <c r="I6680" s="3">
        <v>45186</v>
      </c>
      <c r="J6680" s="3" t="str">
        <f>TEXT(NIgerian_Fintech[[#This Row],[TransactionDate]], "JJJJ")</f>
        <v>2023</v>
      </c>
      <c r="K6680" s="3" t="str">
        <f>TEXT(NIgerian_Fintech[[#This Row],[TransactionDate]], "MMMM")</f>
        <v>September</v>
      </c>
      <c r="L6680" s="3" t="str">
        <f>TEXT(NIgerian_Fintech[[#This Row],[TransactionDate]], "MM")</f>
        <v>09</v>
      </c>
      <c r="M6680" s="3" t="str">
        <f>TEXT(NIgerian_Fintech[[#This Row],[TransactionDate]], "tttt")</f>
        <v>Sunday</v>
      </c>
      <c r="N6680" s="2" t="s">
        <v>16</v>
      </c>
    </row>
    <row r="6681" spans="1:14" ht="14.5" x14ac:dyDescent="0.35">
      <c r="A6681" s="2" t="s">
        <v>13392</v>
      </c>
      <c r="B6681" s="2" t="s">
        <v>13393</v>
      </c>
      <c r="C6681" s="2">
        <v>19</v>
      </c>
      <c r="D6681" s="2" t="s">
        <v>12</v>
      </c>
      <c r="E6681" s="2" t="s">
        <v>29</v>
      </c>
      <c r="F6681" s="2" t="s">
        <v>19</v>
      </c>
      <c r="G6681" s="2" t="s">
        <v>26</v>
      </c>
      <c r="H6681" s="7">
        <v>12557.42</v>
      </c>
      <c r="I6681" s="3">
        <v>45423</v>
      </c>
      <c r="J6681" s="3" t="str">
        <f>TEXT(NIgerian_Fintech[[#This Row],[TransactionDate]], "JJJJ")</f>
        <v>2024</v>
      </c>
      <c r="K6681" s="3" t="str">
        <f>TEXT(NIgerian_Fintech[[#This Row],[TransactionDate]], "MMMM")</f>
        <v>May</v>
      </c>
      <c r="L6681" s="3" t="str">
        <f>TEXT(NIgerian_Fintech[[#This Row],[TransactionDate]], "MM")</f>
        <v>05</v>
      </c>
      <c r="M6681" s="3" t="str">
        <f>TEXT(NIgerian_Fintech[[#This Row],[TransactionDate]], "tttt")</f>
        <v>Saturday</v>
      </c>
      <c r="N6681" s="2" t="s">
        <v>16</v>
      </c>
    </row>
    <row r="6682" spans="1:14" ht="14.5" x14ac:dyDescent="0.35">
      <c r="A6682" s="2" t="s">
        <v>13394</v>
      </c>
      <c r="B6682" s="2" t="s">
        <v>13395</v>
      </c>
      <c r="C6682" s="2">
        <v>40</v>
      </c>
      <c r="D6682" s="2" t="s">
        <v>12</v>
      </c>
      <c r="E6682" s="2" t="s">
        <v>42</v>
      </c>
      <c r="F6682" s="2" t="s">
        <v>25</v>
      </c>
      <c r="G6682" s="2" t="s">
        <v>26</v>
      </c>
      <c r="H6682" s="7">
        <v>2131.0100000000002</v>
      </c>
      <c r="I6682" s="3">
        <v>45139</v>
      </c>
      <c r="J6682" s="3" t="str">
        <f>TEXT(NIgerian_Fintech[[#This Row],[TransactionDate]], "JJJJ")</f>
        <v>2023</v>
      </c>
      <c r="K6682" s="3" t="str">
        <f>TEXT(NIgerian_Fintech[[#This Row],[TransactionDate]], "MMMM")</f>
        <v>August</v>
      </c>
      <c r="L6682" s="3" t="str">
        <f>TEXT(NIgerian_Fintech[[#This Row],[TransactionDate]], "MM")</f>
        <v>08</v>
      </c>
      <c r="M6682" s="3" t="str">
        <f>TEXT(NIgerian_Fintech[[#This Row],[TransactionDate]], "tttt")</f>
        <v>Tuesday</v>
      </c>
      <c r="N6682" s="2" t="s">
        <v>16</v>
      </c>
    </row>
    <row r="6683" spans="1:14" ht="14.5" x14ac:dyDescent="0.35">
      <c r="A6683" s="2" t="s">
        <v>13396</v>
      </c>
      <c r="B6683" s="2" t="s">
        <v>13397</v>
      </c>
      <c r="C6683" s="2">
        <v>56</v>
      </c>
      <c r="D6683" s="2" t="s">
        <v>39</v>
      </c>
      <c r="E6683" s="2" t="s">
        <v>64</v>
      </c>
      <c r="F6683" s="2" t="s">
        <v>55</v>
      </c>
      <c r="G6683" s="2" t="s">
        <v>15</v>
      </c>
      <c r="H6683" s="7">
        <v>10033.59</v>
      </c>
      <c r="I6683" s="3">
        <v>45041</v>
      </c>
      <c r="J6683" s="3" t="str">
        <f>TEXT(NIgerian_Fintech[[#This Row],[TransactionDate]], "JJJJ")</f>
        <v>2023</v>
      </c>
      <c r="K6683" s="3" t="str">
        <f>TEXT(NIgerian_Fintech[[#This Row],[TransactionDate]], "MMMM")</f>
        <v>April</v>
      </c>
      <c r="L6683" s="3" t="str">
        <f>TEXT(NIgerian_Fintech[[#This Row],[TransactionDate]], "MM")</f>
        <v>04</v>
      </c>
      <c r="M6683" s="3" t="str">
        <f>TEXT(NIgerian_Fintech[[#This Row],[TransactionDate]], "tttt")</f>
        <v>Tuesday</v>
      </c>
      <c r="N6683" s="2" t="s">
        <v>69</v>
      </c>
    </row>
    <row r="6684" spans="1:14" ht="14.5" x14ac:dyDescent="0.35">
      <c r="A6684" s="2" t="s">
        <v>13398</v>
      </c>
      <c r="B6684" s="2" t="s">
        <v>13399</v>
      </c>
      <c r="C6684" s="2">
        <v>57</v>
      </c>
      <c r="D6684" s="2" t="s">
        <v>12</v>
      </c>
      <c r="E6684" s="2" t="s">
        <v>74</v>
      </c>
      <c r="F6684" s="2" t="s">
        <v>25</v>
      </c>
      <c r="G6684" s="2" t="s">
        <v>20</v>
      </c>
      <c r="H6684" s="7">
        <v>5630.5</v>
      </c>
      <c r="I6684" s="3">
        <v>45378</v>
      </c>
      <c r="J6684" s="3" t="str">
        <f>TEXT(NIgerian_Fintech[[#This Row],[TransactionDate]], "JJJJ")</f>
        <v>2024</v>
      </c>
      <c r="K6684" s="3" t="str">
        <f>TEXT(NIgerian_Fintech[[#This Row],[TransactionDate]], "MMMM")</f>
        <v>March</v>
      </c>
      <c r="L6684" s="3" t="str">
        <f>TEXT(NIgerian_Fintech[[#This Row],[TransactionDate]], "MM")</f>
        <v>03</v>
      </c>
      <c r="M6684" s="3" t="str">
        <f>TEXT(NIgerian_Fintech[[#This Row],[TransactionDate]], "tttt")</f>
        <v>Wednesday</v>
      </c>
      <c r="N6684" s="2" t="s">
        <v>16</v>
      </c>
    </row>
    <row r="6685" spans="1:14" ht="14.5" x14ac:dyDescent="0.35">
      <c r="A6685" s="2" t="s">
        <v>13400</v>
      </c>
      <c r="B6685" s="2" t="s">
        <v>13401</v>
      </c>
      <c r="C6685" s="2">
        <v>56</v>
      </c>
      <c r="D6685" s="2" t="s">
        <v>12</v>
      </c>
      <c r="E6685" s="2" t="s">
        <v>64</v>
      </c>
      <c r="F6685" s="2" t="s">
        <v>19</v>
      </c>
      <c r="G6685" s="2" t="s">
        <v>36</v>
      </c>
      <c r="H6685" s="7">
        <v>3844.38</v>
      </c>
      <c r="I6685" s="3">
        <v>45626</v>
      </c>
      <c r="J6685" s="3" t="str">
        <f>TEXT(NIgerian_Fintech[[#This Row],[TransactionDate]], "JJJJ")</f>
        <v>2024</v>
      </c>
      <c r="K6685" s="3" t="str">
        <f>TEXT(NIgerian_Fintech[[#This Row],[TransactionDate]], "MMMM")</f>
        <v>November</v>
      </c>
      <c r="L6685" s="3" t="str">
        <f>TEXT(NIgerian_Fintech[[#This Row],[TransactionDate]], "MM")</f>
        <v>11</v>
      </c>
      <c r="M6685" s="3" t="str">
        <f>TEXT(NIgerian_Fintech[[#This Row],[TransactionDate]], "tttt")</f>
        <v>Saturday</v>
      </c>
      <c r="N6685" s="2" t="s">
        <v>16</v>
      </c>
    </row>
    <row r="6686" spans="1:14" ht="14.5" x14ac:dyDescent="0.35">
      <c r="A6686" s="2" t="s">
        <v>13402</v>
      </c>
      <c r="B6686" s="2" t="s">
        <v>13403</v>
      </c>
      <c r="C6686" s="2">
        <v>38</v>
      </c>
      <c r="D6686" s="2" t="s">
        <v>12</v>
      </c>
      <c r="E6686" s="2" t="s">
        <v>42</v>
      </c>
      <c r="F6686" s="2" t="s">
        <v>14</v>
      </c>
      <c r="G6686" s="2" t="s">
        <v>36</v>
      </c>
      <c r="H6686" s="7">
        <v>29184.43</v>
      </c>
      <c r="I6686" s="3">
        <v>45574</v>
      </c>
      <c r="J6686" s="3" t="str">
        <f>TEXT(NIgerian_Fintech[[#This Row],[TransactionDate]], "JJJJ")</f>
        <v>2024</v>
      </c>
      <c r="K6686" s="3" t="str">
        <f>TEXT(NIgerian_Fintech[[#This Row],[TransactionDate]], "MMMM")</f>
        <v>October</v>
      </c>
      <c r="L6686" s="3" t="str">
        <f>TEXT(NIgerian_Fintech[[#This Row],[TransactionDate]], "MM")</f>
        <v>10</v>
      </c>
      <c r="M6686" s="3" t="str">
        <f>TEXT(NIgerian_Fintech[[#This Row],[TransactionDate]], "tttt")</f>
        <v>Wednesday</v>
      </c>
      <c r="N6686" s="2" t="s">
        <v>16</v>
      </c>
    </row>
    <row r="6687" spans="1:14" ht="14.5" x14ac:dyDescent="0.35">
      <c r="A6687" s="2" t="s">
        <v>13404</v>
      </c>
      <c r="B6687" s="2" t="s">
        <v>13405</v>
      </c>
      <c r="C6687" s="2">
        <v>40</v>
      </c>
      <c r="D6687" s="2" t="s">
        <v>12</v>
      </c>
      <c r="E6687" s="2" t="s">
        <v>13</v>
      </c>
      <c r="F6687" s="2" t="s">
        <v>35</v>
      </c>
      <c r="G6687" s="2" t="s">
        <v>26</v>
      </c>
      <c r="H6687" s="7">
        <v>3921.65</v>
      </c>
      <c r="I6687" s="3">
        <v>45416</v>
      </c>
      <c r="J6687" s="3" t="str">
        <f>TEXT(NIgerian_Fintech[[#This Row],[TransactionDate]], "JJJJ")</f>
        <v>2024</v>
      </c>
      <c r="K6687" s="3" t="str">
        <f>TEXT(NIgerian_Fintech[[#This Row],[TransactionDate]], "MMMM")</f>
        <v>May</v>
      </c>
      <c r="L6687" s="3" t="str">
        <f>TEXT(NIgerian_Fintech[[#This Row],[TransactionDate]], "MM")</f>
        <v>05</v>
      </c>
      <c r="M6687" s="3" t="str">
        <f>TEXT(NIgerian_Fintech[[#This Row],[TransactionDate]], "tttt")</f>
        <v>Saturday</v>
      </c>
      <c r="N6687" s="2" t="s">
        <v>16</v>
      </c>
    </row>
    <row r="6688" spans="1:14" ht="14.5" x14ac:dyDescent="0.35">
      <c r="A6688" s="2" t="s">
        <v>13406</v>
      </c>
      <c r="B6688" s="2" t="s">
        <v>13407</v>
      </c>
      <c r="C6688" s="2">
        <v>46</v>
      </c>
      <c r="D6688" s="2" t="s">
        <v>12</v>
      </c>
      <c r="E6688" s="2" t="s">
        <v>74</v>
      </c>
      <c r="F6688" s="2" t="s">
        <v>49</v>
      </c>
      <c r="G6688" s="2" t="s">
        <v>15</v>
      </c>
      <c r="H6688" s="7">
        <v>4269.55</v>
      </c>
      <c r="I6688" s="3">
        <v>45528</v>
      </c>
      <c r="J6688" s="3" t="str">
        <f>TEXT(NIgerian_Fintech[[#This Row],[TransactionDate]], "JJJJ")</f>
        <v>2024</v>
      </c>
      <c r="K6688" s="3" t="str">
        <f>TEXT(NIgerian_Fintech[[#This Row],[TransactionDate]], "MMMM")</f>
        <v>August</v>
      </c>
      <c r="L6688" s="3" t="str">
        <f>TEXT(NIgerian_Fintech[[#This Row],[TransactionDate]], "MM")</f>
        <v>08</v>
      </c>
      <c r="M6688" s="3" t="str">
        <f>TEXT(NIgerian_Fintech[[#This Row],[TransactionDate]], "tttt")</f>
        <v>Saturday</v>
      </c>
      <c r="N6688" s="2" t="s">
        <v>16</v>
      </c>
    </row>
    <row r="6689" spans="1:14" ht="14.5" x14ac:dyDescent="0.35">
      <c r="A6689" s="2" t="s">
        <v>13408</v>
      </c>
      <c r="B6689" s="2" t="s">
        <v>13409</v>
      </c>
      <c r="C6689" s="2">
        <v>31</v>
      </c>
      <c r="D6689" s="2" t="s">
        <v>12</v>
      </c>
      <c r="E6689" s="2" t="s">
        <v>42</v>
      </c>
      <c r="F6689" s="2" t="s">
        <v>49</v>
      </c>
      <c r="G6689" s="2" t="s">
        <v>20</v>
      </c>
      <c r="H6689" s="7">
        <v>20451.43</v>
      </c>
      <c r="I6689" s="3">
        <v>45454</v>
      </c>
      <c r="J6689" s="3" t="str">
        <f>TEXT(NIgerian_Fintech[[#This Row],[TransactionDate]], "JJJJ")</f>
        <v>2024</v>
      </c>
      <c r="K6689" s="3" t="str">
        <f>TEXT(NIgerian_Fintech[[#This Row],[TransactionDate]], "MMMM")</f>
        <v>June</v>
      </c>
      <c r="L6689" s="3" t="str">
        <f>TEXT(NIgerian_Fintech[[#This Row],[TransactionDate]], "MM")</f>
        <v>06</v>
      </c>
      <c r="M6689" s="3" t="str">
        <f>TEXT(NIgerian_Fintech[[#This Row],[TransactionDate]], "tttt")</f>
        <v>Tuesday</v>
      </c>
      <c r="N6689" s="2" t="s">
        <v>16</v>
      </c>
    </row>
    <row r="6690" spans="1:14" ht="14.5" x14ac:dyDescent="0.35">
      <c r="A6690" s="2" t="s">
        <v>13410</v>
      </c>
      <c r="B6690" s="2" t="s">
        <v>13411</v>
      </c>
      <c r="C6690" s="2">
        <v>43</v>
      </c>
      <c r="D6690" s="2" t="s">
        <v>39</v>
      </c>
      <c r="E6690" s="2" t="s">
        <v>13</v>
      </c>
      <c r="F6690" s="2" t="s">
        <v>19</v>
      </c>
      <c r="G6690" s="2" t="s">
        <v>30</v>
      </c>
      <c r="H6690" s="7">
        <v>1381.63</v>
      </c>
      <c r="I6690" s="3">
        <v>45585</v>
      </c>
      <c r="J6690" s="3" t="str">
        <f>TEXT(NIgerian_Fintech[[#This Row],[TransactionDate]], "JJJJ")</f>
        <v>2024</v>
      </c>
      <c r="K6690" s="3" t="str">
        <f>TEXT(NIgerian_Fintech[[#This Row],[TransactionDate]], "MMMM")</f>
        <v>October</v>
      </c>
      <c r="L6690" s="3" t="str">
        <f>TEXT(NIgerian_Fintech[[#This Row],[TransactionDate]], "MM")</f>
        <v>10</v>
      </c>
      <c r="M6690" s="3" t="str">
        <f>TEXT(NIgerian_Fintech[[#This Row],[TransactionDate]], "tttt")</f>
        <v>Sunday</v>
      </c>
      <c r="N6690" s="2" t="s">
        <v>16</v>
      </c>
    </row>
    <row r="6691" spans="1:14" ht="14.5" x14ac:dyDescent="0.35">
      <c r="A6691" s="2" t="s">
        <v>13412</v>
      </c>
      <c r="B6691" s="2" t="s">
        <v>13413</v>
      </c>
      <c r="C6691" s="2">
        <v>22</v>
      </c>
      <c r="D6691" s="2" t="s">
        <v>12</v>
      </c>
      <c r="E6691" s="2" t="s">
        <v>93</v>
      </c>
      <c r="F6691" s="2" t="s">
        <v>55</v>
      </c>
      <c r="G6691" s="2" t="s">
        <v>36</v>
      </c>
      <c r="H6691" s="7">
        <v>1143.6600000000001</v>
      </c>
      <c r="I6691" s="3">
        <v>45311</v>
      </c>
      <c r="J6691" s="3" t="str">
        <f>TEXT(NIgerian_Fintech[[#This Row],[TransactionDate]], "JJJJ")</f>
        <v>2024</v>
      </c>
      <c r="K6691" s="3" t="str">
        <f>TEXT(NIgerian_Fintech[[#This Row],[TransactionDate]], "MMMM")</f>
        <v>January</v>
      </c>
      <c r="L6691" s="3" t="str">
        <f>TEXT(NIgerian_Fintech[[#This Row],[TransactionDate]], "MM")</f>
        <v>01</v>
      </c>
      <c r="M6691" s="3" t="str">
        <f>TEXT(NIgerian_Fintech[[#This Row],[TransactionDate]], "tttt")</f>
        <v>Saturday</v>
      </c>
      <c r="N6691" s="2" t="s">
        <v>16</v>
      </c>
    </row>
    <row r="6692" spans="1:14" ht="14.5" x14ac:dyDescent="0.35">
      <c r="A6692" s="2" t="s">
        <v>13414</v>
      </c>
      <c r="B6692" s="2" t="s">
        <v>13415</v>
      </c>
      <c r="C6692" s="2">
        <v>48</v>
      </c>
      <c r="D6692" s="2" t="s">
        <v>39</v>
      </c>
      <c r="E6692" s="2" t="s">
        <v>52</v>
      </c>
      <c r="F6692" s="2" t="s">
        <v>25</v>
      </c>
      <c r="G6692" s="2" t="s">
        <v>20</v>
      </c>
      <c r="H6692" s="7">
        <v>3322.72</v>
      </c>
      <c r="I6692" s="3">
        <v>45539</v>
      </c>
      <c r="J6692" s="3" t="str">
        <f>TEXT(NIgerian_Fintech[[#This Row],[TransactionDate]], "JJJJ")</f>
        <v>2024</v>
      </c>
      <c r="K6692" s="3" t="str">
        <f>TEXT(NIgerian_Fintech[[#This Row],[TransactionDate]], "MMMM")</f>
        <v>September</v>
      </c>
      <c r="L6692" s="3" t="str">
        <f>TEXT(NIgerian_Fintech[[#This Row],[TransactionDate]], "MM")</f>
        <v>09</v>
      </c>
      <c r="M6692" s="3" t="str">
        <f>TEXT(NIgerian_Fintech[[#This Row],[TransactionDate]], "tttt")</f>
        <v>Wednesday</v>
      </c>
      <c r="N6692" s="2" t="s">
        <v>16</v>
      </c>
    </row>
    <row r="6693" spans="1:14" ht="14.5" x14ac:dyDescent="0.35">
      <c r="A6693" s="2" t="s">
        <v>13416</v>
      </c>
      <c r="B6693" s="2" t="s">
        <v>13417</v>
      </c>
      <c r="C6693" s="2">
        <v>42</v>
      </c>
      <c r="D6693" s="2" t="s">
        <v>39</v>
      </c>
      <c r="E6693" s="2" t="s">
        <v>29</v>
      </c>
      <c r="F6693" s="2" t="s">
        <v>35</v>
      </c>
      <c r="G6693" s="2" t="s">
        <v>36</v>
      </c>
      <c r="H6693" s="7">
        <v>8955.9599999999991</v>
      </c>
      <c r="I6693" s="3">
        <v>45344</v>
      </c>
      <c r="J6693" s="3" t="str">
        <f>TEXT(NIgerian_Fintech[[#This Row],[TransactionDate]], "JJJJ")</f>
        <v>2024</v>
      </c>
      <c r="K6693" s="3" t="str">
        <f>TEXT(NIgerian_Fintech[[#This Row],[TransactionDate]], "MMMM")</f>
        <v>February</v>
      </c>
      <c r="L6693" s="3" t="str">
        <f>TEXT(NIgerian_Fintech[[#This Row],[TransactionDate]], "MM")</f>
        <v>02</v>
      </c>
      <c r="M6693" s="3" t="str">
        <f>TEXT(NIgerian_Fintech[[#This Row],[TransactionDate]], "tttt")</f>
        <v>Thursday</v>
      </c>
      <c r="N6693" s="2" t="s">
        <v>16</v>
      </c>
    </row>
    <row r="6694" spans="1:14" ht="14.5" x14ac:dyDescent="0.35">
      <c r="A6694" s="2" t="s">
        <v>13418</v>
      </c>
      <c r="B6694" s="2" t="s">
        <v>13419</v>
      </c>
      <c r="C6694" s="2">
        <v>48</v>
      </c>
      <c r="D6694" s="2" t="s">
        <v>12</v>
      </c>
      <c r="E6694" s="2" t="s">
        <v>24</v>
      </c>
      <c r="F6694" s="2" t="s">
        <v>14</v>
      </c>
      <c r="G6694" s="2" t="s">
        <v>15</v>
      </c>
      <c r="H6694" s="7">
        <v>4849.96</v>
      </c>
      <c r="I6694" s="3">
        <v>45145</v>
      </c>
      <c r="J6694" s="3" t="str">
        <f>TEXT(NIgerian_Fintech[[#This Row],[TransactionDate]], "JJJJ")</f>
        <v>2023</v>
      </c>
      <c r="K6694" s="3" t="str">
        <f>TEXT(NIgerian_Fintech[[#This Row],[TransactionDate]], "MMMM")</f>
        <v>August</v>
      </c>
      <c r="L6694" s="3" t="str">
        <f>TEXT(NIgerian_Fintech[[#This Row],[TransactionDate]], "MM")</f>
        <v>08</v>
      </c>
      <c r="M6694" s="3" t="str">
        <f>TEXT(NIgerian_Fintech[[#This Row],[TransactionDate]], "tttt")</f>
        <v>Monday</v>
      </c>
      <c r="N6694" s="2" t="s">
        <v>16</v>
      </c>
    </row>
    <row r="6695" spans="1:14" ht="14.5" x14ac:dyDescent="0.35">
      <c r="A6695" s="2" t="s">
        <v>13420</v>
      </c>
      <c r="B6695" s="2" t="s">
        <v>13421</v>
      </c>
      <c r="C6695" s="2">
        <v>37</v>
      </c>
      <c r="D6695" s="2" t="s">
        <v>39</v>
      </c>
      <c r="E6695" s="2" t="s">
        <v>42</v>
      </c>
      <c r="F6695" s="2" t="s">
        <v>55</v>
      </c>
      <c r="G6695" s="2" t="s">
        <v>36</v>
      </c>
      <c r="H6695" s="7">
        <v>9379.09</v>
      </c>
      <c r="I6695" s="3">
        <v>45483</v>
      </c>
      <c r="J6695" s="3" t="str">
        <f>TEXT(NIgerian_Fintech[[#This Row],[TransactionDate]], "JJJJ")</f>
        <v>2024</v>
      </c>
      <c r="K6695" s="3" t="str">
        <f>TEXT(NIgerian_Fintech[[#This Row],[TransactionDate]], "MMMM")</f>
        <v>July</v>
      </c>
      <c r="L6695" s="3" t="str">
        <f>TEXT(NIgerian_Fintech[[#This Row],[TransactionDate]], "MM")</f>
        <v>07</v>
      </c>
      <c r="M6695" s="3" t="str">
        <f>TEXT(NIgerian_Fintech[[#This Row],[TransactionDate]], "tttt")</f>
        <v>Wednesday</v>
      </c>
      <c r="N6695" s="2" t="s">
        <v>16</v>
      </c>
    </row>
    <row r="6696" spans="1:14" ht="14.5" x14ac:dyDescent="0.35">
      <c r="A6696" s="2" t="s">
        <v>13422</v>
      </c>
      <c r="B6696" s="2" t="s">
        <v>13423</v>
      </c>
      <c r="C6696" s="2">
        <v>61</v>
      </c>
      <c r="D6696" s="2" t="s">
        <v>39</v>
      </c>
      <c r="E6696" s="2" t="s">
        <v>52</v>
      </c>
      <c r="F6696" s="2" t="s">
        <v>35</v>
      </c>
      <c r="G6696" s="2" t="s">
        <v>30</v>
      </c>
      <c r="H6696" s="7">
        <v>1740.57</v>
      </c>
      <c r="I6696" s="3">
        <v>44989</v>
      </c>
      <c r="J6696" s="3" t="str">
        <f>TEXT(NIgerian_Fintech[[#This Row],[TransactionDate]], "JJJJ")</f>
        <v>2023</v>
      </c>
      <c r="K6696" s="3" t="str">
        <f>TEXT(NIgerian_Fintech[[#This Row],[TransactionDate]], "MMMM")</f>
        <v>March</v>
      </c>
      <c r="L6696" s="3" t="str">
        <f>TEXT(NIgerian_Fintech[[#This Row],[TransactionDate]], "MM")</f>
        <v>03</v>
      </c>
      <c r="M6696" s="3" t="str">
        <f>TEXT(NIgerian_Fintech[[#This Row],[TransactionDate]], "tttt")</f>
        <v>Saturday</v>
      </c>
      <c r="N6696" s="2" t="s">
        <v>16</v>
      </c>
    </row>
    <row r="6697" spans="1:14" ht="14.5" x14ac:dyDescent="0.35">
      <c r="A6697" s="2" t="s">
        <v>13424</v>
      </c>
      <c r="B6697" s="2" t="s">
        <v>13425</v>
      </c>
      <c r="C6697" s="2">
        <v>34</v>
      </c>
      <c r="D6697" s="2" t="s">
        <v>39</v>
      </c>
      <c r="E6697" s="2" t="s">
        <v>64</v>
      </c>
      <c r="F6697" s="2" t="s">
        <v>35</v>
      </c>
      <c r="G6697" s="2" t="s">
        <v>15</v>
      </c>
      <c r="H6697" s="7">
        <v>3030.68</v>
      </c>
      <c r="I6697" s="3">
        <v>45276</v>
      </c>
      <c r="J6697" s="3" t="str">
        <f>TEXT(NIgerian_Fintech[[#This Row],[TransactionDate]], "JJJJ")</f>
        <v>2023</v>
      </c>
      <c r="K6697" s="3" t="str">
        <f>TEXT(NIgerian_Fintech[[#This Row],[TransactionDate]], "MMMM")</f>
        <v>December</v>
      </c>
      <c r="L6697" s="3" t="str">
        <f>TEXT(NIgerian_Fintech[[#This Row],[TransactionDate]], "MM")</f>
        <v>12</v>
      </c>
      <c r="M6697" s="3" t="str">
        <f>TEXT(NIgerian_Fintech[[#This Row],[TransactionDate]], "tttt")</f>
        <v>Saturday</v>
      </c>
      <c r="N6697" s="2" t="s">
        <v>16</v>
      </c>
    </row>
    <row r="6698" spans="1:14" ht="14.5" x14ac:dyDescent="0.35">
      <c r="A6698" s="2" t="s">
        <v>13426</v>
      </c>
      <c r="B6698" s="2" t="s">
        <v>13427</v>
      </c>
      <c r="C6698" s="2">
        <v>62</v>
      </c>
      <c r="D6698" s="2" t="s">
        <v>12</v>
      </c>
      <c r="E6698" s="2" t="s">
        <v>52</v>
      </c>
      <c r="F6698" s="2" t="s">
        <v>19</v>
      </c>
      <c r="G6698" s="2" t="s">
        <v>26</v>
      </c>
      <c r="H6698" s="7">
        <v>8327.82</v>
      </c>
      <c r="I6698" s="3">
        <v>45316</v>
      </c>
      <c r="J6698" s="3" t="str">
        <f>TEXT(NIgerian_Fintech[[#This Row],[TransactionDate]], "JJJJ")</f>
        <v>2024</v>
      </c>
      <c r="K6698" s="3" t="str">
        <f>TEXT(NIgerian_Fintech[[#This Row],[TransactionDate]], "MMMM")</f>
        <v>January</v>
      </c>
      <c r="L6698" s="3" t="str">
        <f>TEXT(NIgerian_Fintech[[#This Row],[TransactionDate]], "MM")</f>
        <v>01</v>
      </c>
      <c r="M6698" s="3" t="str">
        <f>TEXT(NIgerian_Fintech[[#This Row],[TransactionDate]], "tttt")</f>
        <v>Thursday</v>
      </c>
      <c r="N6698" s="2" t="s">
        <v>16</v>
      </c>
    </row>
    <row r="6699" spans="1:14" ht="14.5" x14ac:dyDescent="0.35">
      <c r="A6699" s="2" t="s">
        <v>13428</v>
      </c>
      <c r="B6699" s="2" t="s">
        <v>13429</v>
      </c>
      <c r="C6699" s="2">
        <v>19</v>
      </c>
      <c r="D6699" s="2" t="s">
        <v>39</v>
      </c>
      <c r="E6699" s="2" t="s">
        <v>42</v>
      </c>
      <c r="F6699" s="2" t="s">
        <v>19</v>
      </c>
      <c r="G6699" s="2" t="s">
        <v>20</v>
      </c>
      <c r="H6699" s="7">
        <v>2448.13</v>
      </c>
      <c r="I6699" s="3">
        <v>45303</v>
      </c>
      <c r="J6699" s="3" t="str">
        <f>TEXT(NIgerian_Fintech[[#This Row],[TransactionDate]], "JJJJ")</f>
        <v>2024</v>
      </c>
      <c r="K6699" s="3" t="str">
        <f>TEXT(NIgerian_Fintech[[#This Row],[TransactionDate]], "MMMM")</f>
        <v>January</v>
      </c>
      <c r="L6699" s="3" t="str">
        <f>TEXT(NIgerian_Fintech[[#This Row],[TransactionDate]], "MM")</f>
        <v>01</v>
      </c>
      <c r="M6699" s="3" t="str">
        <f>TEXT(NIgerian_Fintech[[#This Row],[TransactionDate]], "tttt")</f>
        <v>Friday</v>
      </c>
      <c r="N6699" s="2" t="s">
        <v>16</v>
      </c>
    </row>
    <row r="6700" spans="1:14" ht="14.5" x14ac:dyDescent="0.35">
      <c r="A6700" s="2" t="s">
        <v>13430</v>
      </c>
      <c r="B6700" s="2" t="s">
        <v>13431</v>
      </c>
      <c r="C6700" s="2">
        <v>42</v>
      </c>
      <c r="D6700" s="2" t="s">
        <v>12</v>
      </c>
      <c r="E6700" s="2" t="s">
        <v>52</v>
      </c>
      <c r="F6700" s="2" t="s">
        <v>49</v>
      </c>
      <c r="G6700" s="2" t="s">
        <v>36</v>
      </c>
      <c r="H6700" s="7">
        <v>5495.74</v>
      </c>
      <c r="I6700" s="3">
        <v>44992</v>
      </c>
      <c r="J6700" s="3" t="str">
        <f>TEXT(NIgerian_Fintech[[#This Row],[TransactionDate]], "JJJJ")</f>
        <v>2023</v>
      </c>
      <c r="K6700" s="3" t="str">
        <f>TEXT(NIgerian_Fintech[[#This Row],[TransactionDate]], "MMMM")</f>
        <v>March</v>
      </c>
      <c r="L6700" s="3" t="str">
        <f>TEXT(NIgerian_Fintech[[#This Row],[TransactionDate]], "MM")</f>
        <v>03</v>
      </c>
      <c r="M6700" s="3" t="str">
        <f>TEXT(NIgerian_Fintech[[#This Row],[TransactionDate]], "tttt")</f>
        <v>Tuesday</v>
      </c>
      <c r="N6700" s="2" t="s">
        <v>69</v>
      </c>
    </row>
    <row r="6701" spans="1:14" ht="14.5" x14ac:dyDescent="0.35">
      <c r="A6701" s="2" t="s">
        <v>13432</v>
      </c>
      <c r="B6701" s="2" t="s">
        <v>13433</v>
      </c>
      <c r="C6701" s="2">
        <v>30</v>
      </c>
      <c r="D6701" s="2" t="s">
        <v>39</v>
      </c>
      <c r="E6701" s="2" t="s">
        <v>29</v>
      </c>
      <c r="F6701" s="2" t="s">
        <v>14</v>
      </c>
      <c r="G6701" s="2" t="s">
        <v>15</v>
      </c>
      <c r="H6701" s="7">
        <v>8501.4699999999993</v>
      </c>
      <c r="I6701" s="3">
        <v>45045</v>
      </c>
      <c r="J6701" s="3" t="str">
        <f>TEXT(NIgerian_Fintech[[#This Row],[TransactionDate]], "JJJJ")</f>
        <v>2023</v>
      </c>
      <c r="K6701" s="3" t="str">
        <f>TEXT(NIgerian_Fintech[[#This Row],[TransactionDate]], "MMMM")</f>
        <v>April</v>
      </c>
      <c r="L6701" s="3" t="str">
        <f>TEXT(NIgerian_Fintech[[#This Row],[TransactionDate]], "MM")</f>
        <v>04</v>
      </c>
      <c r="M6701" s="3" t="str">
        <f>TEXT(NIgerian_Fintech[[#This Row],[TransactionDate]], "tttt")</f>
        <v>Saturday</v>
      </c>
      <c r="N6701" s="2" t="s">
        <v>16</v>
      </c>
    </row>
    <row r="6702" spans="1:14" ht="14.5" x14ac:dyDescent="0.35">
      <c r="A6702" s="2" t="s">
        <v>13434</v>
      </c>
      <c r="B6702" s="2" t="s">
        <v>13435</v>
      </c>
      <c r="C6702" s="2">
        <v>56</v>
      </c>
      <c r="D6702" s="2" t="s">
        <v>39</v>
      </c>
      <c r="E6702" s="2" t="s">
        <v>74</v>
      </c>
      <c r="F6702" s="2" t="s">
        <v>55</v>
      </c>
      <c r="G6702" s="2" t="s">
        <v>15</v>
      </c>
      <c r="H6702" s="7">
        <v>36363.21</v>
      </c>
      <c r="I6702" s="3">
        <v>44934</v>
      </c>
      <c r="J6702" s="3" t="str">
        <f>TEXT(NIgerian_Fintech[[#This Row],[TransactionDate]], "JJJJ")</f>
        <v>2023</v>
      </c>
      <c r="K6702" s="3" t="str">
        <f>TEXT(NIgerian_Fintech[[#This Row],[TransactionDate]], "MMMM")</f>
        <v>January</v>
      </c>
      <c r="L6702" s="3" t="str">
        <f>TEXT(NIgerian_Fintech[[#This Row],[TransactionDate]], "MM")</f>
        <v>01</v>
      </c>
      <c r="M6702" s="3" t="str">
        <f>TEXT(NIgerian_Fintech[[#This Row],[TransactionDate]], "tttt")</f>
        <v>Sunday</v>
      </c>
      <c r="N6702" s="2" t="s">
        <v>16</v>
      </c>
    </row>
    <row r="6703" spans="1:14" ht="14.5" x14ac:dyDescent="0.35">
      <c r="A6703" s="2" t="s">
        <v>13436</v>
      </c>
      <c r="B6703" s="2" t="s">
        <v>13437</v>
      </c>
      <c r="C6703" s="2">
        <v>45</v>
      </c>
      <c r="D6703" s="2" t="s">
        <v>39</v>
      </c>
      <c r="E6703" s="2" t="s">
        <v>42</v>
      </c>
      <c r="F6703" s="2" t="s">
        <v>49</v>
      </c>
      <c r="G6703" s="2" t="s">
        <v>36</v>
      </c>
      <c r="H6703" s="7">
        <v>832.58</v>
      </c>
      <c r="I6703" s="3">
        <v>45633</v>
      </c>
      <c r="J6703" s="3" t="str">
        <f>TEXT(NIgerian_Fintech[[#This Row],[TransactionDate]], "JJJJ")</f>
        <v>2024</v>
      </c>
      <c r="K6703" s="3" t="str">
        <f>TEXT(NIgerian_Fintech[[#This Row],[TransactionDate]], "MMMM")</f>
        <v>December</v>
      </c>
      <c r="L6703" s="3" t="str">
        <f>TEXT(NIgerian_Fintech[[#This Row],[TransactionDate]], "MM")</f>
        <v>12</v>
      </c>
      <c r="M6703" s="3" t="str">
        <f>TEXT(NIgerian_Fintech[[#This Row],[TransactionDate]], "tttt")</f>
        <v>Saturday</v>
      </c>
      <c r="N6703" s="2" t="s">
        <v>16</v>
      </c>
    </row>
    <row r="6704" spans="1:14" ht="14.5" x14ac:dyDescent="0.35">
      <c r="A6704" s="2" t="s">
        <v>13438</v>
      </c>
      <c r="B6704" s="2" t="s">
        <v>13439</v>
      </c>
      <c r="C6704" s="2">
        <v>59</v>
      </c>
      <c r="D6704" s="2" t="s">
        <v>39</v>
      </c>
      <c r="E6704" s="2" t="s">
        <v>13</v>
      </c>
      <c r="F6704" s="2" t="s">
        <v>14</v>
      </c>
      <c r="G6704" s="2" t="s">
        <v>26</v>
      </c>
      <c r="H6704" s="7">
        <v>6169.53</v>
      </c>
      <c r="I6704" s="3">
        <v>44953</v>
      </c>
      <c r="J6704" s="3" t="str">
        <f>TEXT(NIgerian_Fintech[[#This Row],[TransactionDate]], "JJJJ")</f>
        <v>2023</v>
      </c>
      <c r="K6704" s="3" t="str">
        <f>TEXT(NIgerian_Fintech[[#This Row],[TransactionDate]], "MMMM")</f>
        <v>January</v>
      </c>
      <c r="L6704" s="3" t="str">
        <f>TEXT(NIgerian_Fintech[[#This Row],[TransactionDate]], "MM")</f>
        <v>01</v>
      </c>
      <c r="M6704" s="3" t="str">
        <f>TEXT(NIgerian_Fintech[[#This Row],[TransactionDate]], "tttt")</f>
        <v>Friday</v>
      </c>
      <c r="N6704" s="2" t="s">
        <v>16</v>
      </c>
    </row>
    <row r="6705" spans="1:14" ht="14.5" x14ac:dyDescent="0.35">
      <c r="A6705" s="2" t="s">
        <v>13440</v>
      </c>
      <c r="B6705" s="2" t="s">
        <v>13441</v>
      </c>
      <c r="C6705" s="2">
        <v>23</v>
      </c>
      <c r="D6705" s="2" t="s">
        <v>12</v>
      </c>
      <c r="E6705" s="2" t="s">
        <v>52</v>
      </c>
      <c r="F6705" s="2" t="s">
        <v>25</v>
      </c>
      <c r="G6705" s="2" t="s">
        <v>36</v>
      </c>
      <c r="H6705" s="7">
        <v>5046.3</v>
      </c>
      <c r="I6705" s="3">
        <v>45216</v>
      </c>
      <c r="J6705" s="3" t="str">
        <f>TEXT(NIgerian_Fintech[[#This Row],[TransactionDate]], "JJJJ")</f>
        <v>2023</v>
      </c>
      <c r="K6705" s="3" t="str">
        <f>TEXT(NIgerian_Fintech[[#This Row],[TransactionDate]], "MMMM")</f>
        <v>October</v>
      </c>
      <c r="L6705" s="3" t="str">
        <f>TEXT(NIgerian_Fintech[[#This Row],[TransactionDate]], "MM")</f>
        <v>10</v>
      </c>
      <c r="M6705" s="3" t="str">
        <f>TEXT(NIgerian_Fintech[[#This Row],[TransactionDate]], "tttt")</f>
        <v>Tuesday</v>
      </c>
      <c r="N6705" s="2" t="s">
        <v>16</v>
      </c>
    </row>
    <row r="6706" spans="1:14" ht="14.5" x14ac:dyDescent="0.35">
      <c r="A6706" s="2" t="s">
        <v>13442</v>
      </c>
      <c r="B6706" s="2" t="s">
        <v>13443</v>
      </c>
      <c r="C6706" s="2">
        <v>20</v>
      </c>
      <c r="D6706" s="2" t="s">
        <v>39</v>
      </c>
      <c r="E6706" s="2" t="s">
        <v>74</v>
      </c>
      <c r="F6706" s="2" t="s">
        <v>25</v>
      </c>
      <c r="G6706" s="2" t="s">
        <v>26</v>
      </c>
      <c r="H6706" s="7">
        <v>17386.43</v>
      </c>
      <c r="I6706" s="3">
        <v>44954</v>
      </c>
      <c r="J6706" s="3" t="str">
        <f>TEXT(NIgerian_Fintech[[#This Row],[TransactionDate]], "JJJJ")</f>
        <v>2023</v>
      </c>
      <c r="K6706" s="3" t="str">
        <f>TEXT(NIgerian_Fintech[[#This Row],[TransactionDate]], "MMMM")</f>
        <v>January</v>
      </c>
      <c r="L6706" s="3" t="str">
        <f>TEXT(NIgerian_Fintech[[#This Row],[TransactionDate]], "MM")</f>
        <v>01</v>
      </c>
      <c r="M6706" s="3" t="str">
        <f>TEXT(NIgerian_Fintech[[#This Row],[TransactionDate]], "tttt")</f>
        <v>Saturday</v>
      </c>
      <c r="N6706" s="2" t="s">
        <v>16</v>
      </c>
    </row>
    <row r="6707" spans="1:14" ht="14.5" x14ac:dyDescent="0.35">
      <c r="A6707" s="2" t="s">
        <v>13444</v>
      </c>
      <c r="B6707" s="2" t="s">
        <v>13445</v>
      </c>
      <c r="C6707" s="2">
        <v>52</v>
      </c>
      <c r="D6707" s="2" t="s">
        <v>39</v>
      </c>
      <c r="E6707" s="2" t="s">
        <v>29</v>
      </c>
      <c r="F6707" s="2" t="s">
        <v>49</v>
      </c>
      <c r="G6707" s="2" t="s">
        <v>36</v>
      </c>
      <c r="H6707" s="7">
        <v>23055.61</v>
      </c>
      <c r="I6707" s="3">
        <v>45085</v>
      </c>
      <c r="J6707" s="3" t="str">
        <f>TEXT(NIgerian_Fintech[[#This Row],[TransactionDate]], "JJJJ")</f>
        <v>2023</v>
      </c>
      <c r="K6707" s="3" t="str">
        <f>TEXT(NIgerian_Fintech[[#This Row],[TransactionDate]], "MMMM")</f>
        <v>June</v>
      </c>
      <c r="L6707" s="3" t="str">
        <f>TEXT(NIgerian_Fintech[[#This Row],[TransactionDate]], "MM")</f>
        <v>06</v>
      </c>
      <c r="M6707" s="3" t="str">
        <f>TEXT(NIgerian_Fintech[[#This Row],[TransactionDate]], "tttt")</f>
        <v>Thursday</v>
      </c>
      <c r="N6707" s="2" t="s">
        <v>16</v>
      </c>
    </row>
    <row r="6708" spans="1:14" ht="14.5" x14ac:dyDescent="0.35">
      <c r="A6708" s="2" t="s">
        <v>13446</v>
      </c>
      <c r="B6708" s="2" t="s">
        <v>13447</v>
      </c>
      <c r="C6708" s="2">
        <v>35</v>
      </c>
      <c r="D6708" s="2" t="s">
        <v>12</v>
      </c>
      <c r="E6708" s="2" t="s">
        <v>64</v>
      </c>
      <c r="F6708" s="2" t="s">
        <v>55</v>
      </c>
      <c r="G6708" s="2" t="s">
        <v>15</v>
      </c>
      <c r="H6708" s="7">
        <v>23752.97</v>
      </c>
      <c r="I6708" s="3">
        <v>45071</v>
      </c>
      <c r="J6708" s="3" t="str">
        <f>TEXT(NIgerian_Fintech[[#This Row],[TransactionDate]], "JJJJ")</f>
        <v>2023</v>
      </c>
      <c r="K6708" s="3" t="str">
        <f>TEXT(NIgerian_Fintech[[#This Row],[TransactionDate]], "MMMM")</f>
        <v>May</v>
      </c>
      <c r="L6708" s="3" t="str">
        <f>TEXT(NIgerian_Fintech[[#This Row],[TransactionDate]], "MM")</f>
        <v>05</v>
      </c>
      <c r="M6708" s="3" t="str">
        <f>TEXT(NIgerian_Fintech[[#This Row],[TransactionDate]], "tttt")</f>
        <v>Thursday</v>
      </c>
      <c r="N6708" s="2" t="s">
        <v>16</v>
      </c>
    </row>
    <row r="6709" spans="1:14" ht="14.5" x14ac:dyDescent="0.35">
      <c r="A6709" s="2" t="s">
        <v>13448</v>
      </c>
      <c r="B6709" s="2" t="s">
        <v>13449</v>
      </c>
      <c r="C6709" s="2">
        <v>28</v>
      </c>
      <c r="D6709" s="2" t="s">
        <v>12</v>
      </c>
      <c r="E6709" s="2" t="s">
        <v>64</v>
      </c>
      <c r="F6709" s="2" t="s">
        <v>14</v>
      </c>
      <c r="G6709" s="2" t="s">
        <v>30</v>
      </c>
      <c r="H6709" s="7">
        <v>4702.2700000000004</v>
      </c>
      <c r="I6709" s="3">
        <v>45393</v>
      </c>
      <c r="J6709" s="3" t="str">
        <f>TEXT(NIgerian_Fintech[[#This Row],[TransactionDate]], "JJJJ")</f>
        <v>2024</v>
      </c>
      <c r="K6709" s="3" t="str">
        <f>TEXT(NIgerian_Fintech[[#This Row],[TransactionDate]], "MMMM")</f>
        <v>April</v>
      </c>
      <c r="L6709" s="3" t="str">
        <f>TEXT(NIgerian_Fintech[[#This Row],[TransactionDate]], "MM")</f>
        <v>04</v>
      </c>
      <c r="M6709" s="3" t="str">
        <f>TEXT(NIgerian_Fintech[[#This Row],[TransactionDate]], "tttt")</f>
        <v>Thursday</v>
      </c>
      <c r="N6709" s="2" t="s">
        <v>16</v>
      </c>
    </row>
    <row r="6710" spans="1:14" ht="14.5" x14ac:dyDescent="0.35">
      <c r="A6710" s="2" t="s">
        <v>13450</v>
      </c>
      <c r="B6710" s="2" t="s">
        <v>13451</v>
      </c>
      <c r="C6710" s="2">
        <v>37</v>
      </c>
      <c r="D6710" s="2" t="s">
        <v>12</v>
      </c>
      <c r="E6710" s="2" t="s">
        <v>29</v>
      </c>
      <c r="F6710" s="2" t="s">
        <v>25</v>
      </c>
      <c r="G6710" s="2" t="s">
        <v>30</v>
      </c>
      <c r="H6710" s="7">
        <v>3633.47</v>
      </c>
      <c r="I6710" s="3">
        <v>45034</v>
      </c>
      <c r="J6710" s="3" t="str">
        <f>TEXT(NIgerian_Fintech[[#This Row],[TransactionDate]], "JJJJ")</f>
        <v>2023</v>
      </c>
      <c r="K6710" s="3" t="str">
        <f>TEXT(NIgerian_Fintech[[#This Row],[TransactionDate]], "MMMM")</f>
        <v>April</v>
      </c>
      <c r="L6710" s="3" t="str">
        <f>TEXT(NIgerian_Fintech[[#This Row],[TransactionDate]], "MM")</f>
        <v>04</v>
      </c>
      <c r="M6710" s="3" t="str">
        <f>TEXT(NIgerian_Fintech[[#This Row],[TransactionDate]], "tttt")</f>
        <v>Tuesday</v>
      </c>
      <c r="N6710" s="2" t="s">
        <v>16</v>
      </c>
    </row>
    <row r="6711" spans="1:14" ht="14.5" x14ac:dyDescent="0.35">
      <c r="A6711" s="2" t="s">
        <v>13452</v>
      </c>
      <c r="B6711" s="2" t="s">
        <v>13453</v>
      </c>
      <c r="C6711" s="2">
        <v>22</v>
      </c>
      <c r="D6711" s="2" t="s">
        <v>39</v>
      </c>
      <c r="E6711" s="2" t="s">
        <v>52</v>
      </c>
      <c r="F6711" s="2" t="s">
        <v>25</v>
      </c>
      <c r="G6711" s="2" t="s">
        <v>15</v>
      </c>
      <c r="H6711" s="7">
        <v>5962.7</v>
      </c>
      <c r="I6711" s="3">
        <v>45365</v>
      </c>
      <c r="J6711" s="3" t="str">
        <f>TEXT(NIgerian_Fintech[[#This Row],[TransactionDate]], "JJJJ")</f>
        <v>2024</v>
      </c>
      <c r="K6711" s="3" t="str">
        <f>TEXT(NIgerian_Fintech[[#This Row],[TransactionDate]], "MMMM")</f>
        <v>March</v>
      </c>
      <c r="L6711" s="3" t="str">
        <f>TEXT(NIgerian_Fintech[[#This Row],[TransactionDate]], "MM")</f>
        <v>03</v>
      </c>
      <c r="M6711" s="3" t="str">
        <f>TEXT(NIgerian_Fintech[[#This Row],[TransactionDate]], "tttt")</f>
        <v>Thursday</v>
      </c>
      <c r="N6711" s="2" t="s">
        <v>16</v>
      </c>
    </row>
    <row r="6712" spans="1:14" ht="14.5" x14ac:dyDescent="0.35">
      <c r="A6712" s="2" t="s">
        <v>13454</v>
      </c>
      <c r="B6712" s="2" t="s">
        <v>13455</v>
      </c>
      <c r="C6712" s="2">
        <v>36</v>
      </c>
      <c r="D6712" s="2" t="s">
        <v>12</v>
      </c>
      <c r="E6712" s="2" t="s">
        <v>64</v>
      </c>
      <c r="F6712" s="2" t="s">
        <v>55</v>
      </c>
      <c r="G6712" s="2" t="s">
        <v>30</v>
      </c>
      <c r="H6712" s="7">
        <v>4215.74</v>
      </c>
      <c r="I6712" s="3">
        <v>45129</v>
      </c>
      <c r="J6712" s="3" t="str">
        <f>TEXT(NIgerian_Fintech[[#This Row],[TransactionDate]], "JJJJ")</f>
        <v>2023</v>
      </c>
      <c r="K6712" s="3" t="str">
        <f>TEXT(NIgerian_Fintech[[#This Row],[TransactionDate]], "MMMM")</f>
        <v>July</v>
      </c>
      <c r="L6712" s="3" t="str">
        <f>TEXT(NIgerian_Fintech[[#This Row],[TransactionDate]], "MM")</f>
        <v>07</v>
      </c>
      <c r="M6712" s="3" t="str">
        <f>TEXT(NIgerian_Fintech[[#This Row],[TransactionDate]], "tttt")</f>
        <v>Saturday</v>
      </c>
      <c r="N6712" s="2" t="s">
        <v>16</v>
      </c>
    </row>
    <row r="6713" spans="1:14" ht="14.5" x14ac:dyDescent="0.35">
      <c r="A6713" s="2" t="s">
        <v>13456</v>
      </c>
      <c r="B6713" s="2" t="s">
        <v>13457</v>
      </c>
      <c r="C6713" s="2">
        <v>39</v>
      </c>
      <c r="D6713" s="2" t="s">
        <v>12</v>
      </c>
      <c r="E6713" s="2" t="s">
        <v>13</v>
      </c>
      <c r="F6713" s="2" t="s">
        <v>49</v>
      </c>
      <c r="G6713" s="2" t="s">
        <v>26</v>
      </c>
      <c r="H6713" s="7">
        <v>12688.7</v>
      </c>
      <c r="I6713" s="3">
        <v>45227</v>
      </c>
      <c r="J6713" s="3" t="str">
        <f>TEXT(NIgerian_Fintech[[#This Row],[TransactionDate]], "JJJJ")</f>
        <v>2023</v>
      </c>
      <c r="K6713" s="3" t="str">
        <f>TEXT(NIgerian_Fintech[[#This Row],[TransactionDate]], "MMMM")</f>
        <v>October</v>
      </c>
      <c r="L6713" s="3" t="str">
        <f>TEXT(NIgerian_Fintech[[#This Row],[TransactionDate]], "MM")</f>
        <v>10</v>
      </c>
      <c r="M6713" s="3" t="str">
        <f>TEXT(NIgerian_Fintech[[#This Row],[TransactionDate]], "tttt")</f>
        <v>Saturday</v>
      </c>
      <c r="N6713" s="2" t="s">
        <v>16</v>
      </c>
    </row>
    <row r="6714" spans="1:14" ht="14.5" x14ac:dyDescent="0.35">
      <c r="A6714" s="2" t="s">
        <v>13458</v>
      </c>
      <c r="B6714" s="2" t="s">
        <v>13459</v>
      </c>
      <c r="C6714" s="2">
        <v>36</v>
      </c>
      <c r="D6714" s="2" t="s">
        <v>12</v>
      </c>
      <c r="E6714" s="2" t="s">
        <v>42</v>
      </c>
      <c r="F6714" s="2" t="s">
        <v>19</v>
      </c>
      <c r="G6714" s="2" t="s">
        <v>15</v>
      </c>
      <c r="H6714" s="7">
        <v>2402.5300000000002</v>
      </c>
      <c r="I6714" s="3">
        <v>45364</v>
      </c>
      <c r="J6714" s="3" t="str">
        <f>TEXT(NIgerian_Fintech[[#This Row],[TransactionDate]], "JJJJ")</f>
        <v>2024</v>
      </c>
      <c r="K6714" s="3" t="str">
        <f>TEXT(NIgerian_Fintech[[#This Row],[TransactionDate]], "MMMM")</f>
        <v>March</v>
      </c>
      <c r="L6714" s="3" t="str">
        <f>TEXT(NIgerian_Fintech[[#This Row],[TransactionDate]], "MM")</f>
        <v>03</v>
      </c>
      <c r="M6714" s="3" t="str">
        <f>TEXT(NIgerian_Fintech[[#This Row],[TransactionDate]], "tttt")</f>
        <v>Wednesday</v>
      </c>
      <c r="N6714" s="2" t="s">
        <v>16</v>
      </c>
    </row>
    <row r="6715" spans="1:14" ht="14.5" x14ac:dyDescent="0.35">
      <c r="A6715" s="2" t="s">
        <v>13460</v>
      </c>
      <c r="B6715" s="2" t="s">
        <v>13461</v>
      </c>
      <c r="C6715" s="2">
        <v>64</v>
      </c>
      <c r="D6715" s="2" t="s">
        <v>12</v>
      </c>
      <c r="E6715" s="2" t="s">
        <v>74</v>
      </c>
      <c r="F6715" s="2" t="s">
        <v>35</v>
      </c>
      <c r="G6715" s="2" t="s">
        <v>26</v>
      </c>
      <c r="H6715" s="7">
        <v>10749.47</v>
      </c>
      <c r="I6715" s="3">
        <v>44937</v>
      </c>
      <c r="J6715" s="3" t="str">
        <f>TEXT(NIgerian_Fintech[[#This Row],[TransactionDate]], "JJJJ")</f>
        <v>2023</v>
      </c>
      <c r="K6715" s="3" t="str">
        <f>TEXT(NIgerian_Fintech[[#This Row],[TransactionDate]], "MMMM")</f>
        <v>January</v>
      </c>
      <c r="L6715" s="3" t="str">
        <f>TEXT(NIgerian_Fintech[[#This Row],[TransactionDate]], "MM")</f>
        <v>01</v>
      </c>
      <c r="M6715" s="3" t="str">
        <f>TEXT(NIgerian_Fintech[[#This Row],[TransactionDate]], "tttt")</f>
        <v>Wednesday</v>
      </c>
      <c r="N6715" s="2" t="s">
        <v>16</v>
      </c>
    </row>
    <row r="6716" spans="1:14" ht="14.5" x14ac:dyDescent="0.35">
      <c r="A6716" s="2" t="s">
        <v>13462</v>
      </c>
      <c r="B6716" s="2" t="s">
        <v>13463</v>
      </c>
      <c r="C6716" s="2">
        <v>33</v>
      </c>
      <c r="D6716" s="2" t="s">
        <v>12</v>
      </c>
      <c r="E6716" s="2" t="s">
        <v>93</v>
      </c>
      <c r="F6716" s="2" t="s">
        <v>14</v>
      </c>
      <c r="G6716" s="2" t="s">
        <v>15</v>
      </c>
      <c r="H6716" s="7">
        <v>26171.25</v>
      </c>
      <c r="I6716" s="3">
        <v>45533</v>
      </c>
      <c r="J6716" s="3" t="str">
        <f>TEXT(NIgerian_Fintech[[#This Row],[TransactionDate]], "JJJJ")</f>
        <v>2024</v>
      </c>
      <c r="K6716" s="3" t="str">
        <f>TEXT(NIgerian_Fintech[[#This Row],[TransactionDate]], "MMMM")</f>
        <v>August</v>
      </c>
      <c r="L6716" s="3" t="str">
        <f>TEXT(NIgerian_Fintech[[#This Row],[TransactionDate]], "MM")</f>
        <v>08</v>
      </c>
      <c r="M6716" s="3" t="str">
        <f>TEXT(NIgerian_Fintech[[#This Row],[TransactionDate]], "tttt")</f>
        <v>Thursday</v>
      </c>
      <c r="N6716" s="2" t="s">
        <v>16</v>
      </c>
    </row>
    <row r="6717" spans="1:14" ht="14.5" x14ac:dyDescent="0.35">
      <c r="A6717" s="2" t="s">
        <v>13464</v>
      </c>
      <c r="B6717" s="2" t="s">
        <v>13465</v>
      </c>
      <c r="C6717" s="2">
        <v>41</v>
      </c>
      <c r="D6717" s="2" t="s">
        <v>12</v>
      </c>
      <c r="E6717" s="2" t="s">
        <v>52</v>
      </c>
      <c r="F6717" s="2" t="s">
        <v>25</v>
      </c>
      <c r="G6717" s="2" t="s">
        <v>26</v>
      </c>
      <c r="H6717" s="7">
        <v>3283.84</v>
      </c>
      <c r="I6717" s="3">
        <v>45568</v>
      </c>
      <c r="J6717" s="3" t="str">
        <f>TEXT(NIgerian_Fintech[[#This Row],[TransactionDate]], "JJJJ")</f>
        <v>2024</v>
      </c>
      <c r="K6717" s="3" t="str">
        <f>TEXT(NIgerian_Fintech[[#This Row],[TransactionDate]], "MMMM")</f>
        <v>October</v>
      </c>
      <c r="L6717" s="3" t="str">
        <f>TEXT(NIgerian_Fintech[[#This Row],[TransactionDate]], "MM")</f>
        <v>10</v>
      </c>
      <c r="M6717" s="3" t="str">
        <f>TEXT(NIgerian_Fintech[[#This Row],[TransactionDate]], "tttt")</f>
        <v>Thursday</v>
      </c>
      <c r="N6717" s="2" t="s">
        <v>16</v>
      </c>
    </row>
    <row r="6718" spans="1:14" ht="14.5" x14ac:dyDescent="0.35">
      <c r="A6718" s="2" t="s">
        <v>13466</v>
      </c>
      <c r="B6718" s="2" t="s">
        <v>13467</v>
      </c>
      <c r="C6718" s="2">
        <v>58</v>
      </c>
      <c r="D6718" s="2" t="s">
        <v>39</v>
      </c>
      <c r="E6718" s="2" t="s">
        <v>64</v>
      </c>
      <c r="F6718" s="2" t="s">
        <v>35</v>
      </c>
      <c r="G6718" s="2" t="s">
        <v>26</v>
      </c>
      <c r="H6718" s="7">
        <v>11297.64</v>
      </c>
      <c r="I6718" s="3">
        <v>45029</v>
      </c>
      <c r="J6718" s="3" t="str">
        <f>TEXT(NIgerian_Fintech[[#This Row],[TransactionDate]], "JJJJ")</f>
        <v>2023</v>
      </c>
      <c r="K6718" s="3" t="str">
        <f>TEXT(NIgerian_Fintech[[#This Row],[TransactionDate]], "MMMM")</f>
        <v>April</v>
      </c>
      <c r="L6718" s="3" t="str">
        <f>TEXT(NIgerian_Fintech[[#This Row],[TransactionDate]], "MM")</f>
        <v>04</v>
      </c>
      <c r="M6718" s="3" t="str">
        <f>TEXT(NIgerian_Fintech[[#This Row],[TransactionDate]], "tttt")</f>
        <v>Thursday</v>
      </c>
      <c r="N6718" s="2" t="s">
        <v>16</v>
      </c>
    </row>
    <row r="6719" spans="1:14" ht="14.5" x14ac:dyDescent="0.35">
      <c r="A6719" s="2" t="s">
        <v>13468</v>
      </c>
      <c r="B6719" s="2" t="s">
        <v>13469</v>
      </c>
      <c r="C6719" s="2">
        <v>21</v>
      </c>
      <c r="D6719" s="2" t="s">
        <v>12</v>
      </c>
      <c r="E6719" s="2" t="s">
        <v>42</v>
      </c>
      <c r="F6719" s="2" t="s">
        <v>35</v>
      </c>
      <c r="G6719" s="2" t="s">
        <v>30</v>
      </c>
      <c r="H6719" s="7">
        <v>1549.72</v>
      </c>
      <c r="I6719" s="3">
        <v>45412</v>
      </c>
      <c r="J6719" s="3" t="str">
        <f>TEXT(NIgerian_Fintech[[#This Row],[TransactionDate]], "JJJJ")</f>
        <v>2024</v>
      </c>
      <c r="K6719" s="3" t="str">
        <f>TEXT(NIgerian_Fintech[[#This Row],[TransactionDate]], "MMMM")</f>
        <v>April</v>
      </c>
      <c r="L6719" s="3" t="str">
        <f>TEXT(NIgerian_Fintech[[#This Row],[TransactionDate]], "MM")</f>
        <v>04</v>
      </c>
      <c r="M6719" s="3" t="str">
        <f>TEXT(NIgerian_Fintech[[#This Row],[TransactionDate]], "tttt")</f>
        <v>Tuesday</v>
      </c>
      <c r="N6719" s="2" t="s">
        <v>16</v>
      </c>
    </row>
    <row r="6720" spans="1:14" ht="14.5" x14ac:dyDescent="0.35">
      <c r="A6720" s="2" t="s">
        <v>13470</v>
      </c>
      <c r="B6720" s="2" t="s">
        <v>13471</v>
      </c>
      <c r="C6720" s="2">
        <v>32</v>
      </c>
      <c r="D6720" s="2" t="s">
        <v>39</v>
      </c>
      <c r="E6720" s="2" t="s">
        <v>93</v>
      </c>
      <c r="F6720" s="2" t="s">
        <v>19</v>
      </c>
      <c r="G6720" s="2" t="s">
        <v>15</v>
      </c>
      <c r="H6720" s="7">
        <v>1294.07</v>
      </c>
      <c r="I6720" s="3">
        <v>45036</v>
      </c>
      <c r="J6720" s="3" t="str">
        <f>TEXT(NIgerian_Fintech[[#This Row],[TransactionDate]], "JJJJ")</f>
        <v>2023</v>
      </c>
      <c r="K6720" s="3" t="str">
        <f>TEXT(NIgerian_Fintech[[#This Row],[TransactionDate]], "MMMM")</f>
        <v>April</v>
      </c>
      <c r="L6720" s="3" t="str">
        <f>TEXT(NIgerian_Fintech[[#This Row],[TransactionDate]], "MM")</f>
        <v>04</v>
      </c>
      <c r="M6720" s="3" t="str">
        <f>TEXT(NIgerian_Fintech[[#This Row],[TransactionDate]], "tttt")</f>
        <v>Thursday</v>
      </c>
      <c r="N6720" s="2" t="s">
        <v>16</v>
      </c>
    </row>
    <row r="6721" spans="1:14" ht="14.5" x14ac:dyDescent="0.35">
      <c r="A6721" s="2" t="s">
        <v>13472</v>
      </c>
      <c r="B6721" s="2" t="s">
        <v>13473</v>
      </c>
      <c r="C6721" s="2">
        <v>42</v>
      </c>
      <c r="D6721" s="2" t="s">
        <v>12</v>
      </c>
      <c r="E6721" s="2" t="s">
        <v>13</v>
      </c>
      <c r="F6721" s="2" t="s">
        <v>35</v>
      </c>
      <c r="G6721" s="2" t="s">
        <v>36</v>
      </c>
      <c r="H6721" s="7">
        <v>1228.96</v>
      </c>
      <c r="I6721" s="3">
        <v>45569</v>
      </c>
      <c r="J6721" s="3" t="str">
        <f>TEXT(NIgerian_Fintech[[#This Row],[TransactionDate]], "JJJJ")</f>
        <v>2024</v>
      </c>
      <c r="K6721" s="3" t="str">
        <f>TEXT(NIgerian_Fintech[[#This Row],[TransactionDate]], "MMMM")</f>
        <v>October</v>
      </c>
      <c r="L6721" s="3" t="str">
        <f>TEXT(NIgerian_Fintech[[#This Row],[TransactionDate]], "MM")</f>
        <v>10</v>
      </c>
      <c r="M6721" s="3" t="str">
        <f>TEXT(NIgerian_Fintech[[#This Row],[TransactionDate]], "tttt")</f>
        <v>Friday</v>
      </c>
      <c r="N6721" s="2" t="s">
        <v>69</v>
      </c>
    </row>
    <row r="6722" spans="1:14" ht="14.5" x14ac:dyDescent="0.35">
      <c r="A6722" s="2" t="s">
        <v>13474</v>
      </c>
      <c r="B6722" s="2" t="s">
        <v>13475</v>
      </c>
      <c r="C6722" s="2">
        <v>61</v>
      </c>
      <c r="D6722" s="2" t="s">
        <v>12</v>
      </c>
      <c r="E6722" s="2" t="s">
        <v>64</v>
      </c>
      <c r="F6722" s="2" t="s">
        <v>55</v>
      </c>
      <c r="G6722" s="2" t="s">
        <v>30</v>
      </c>
      <c r="H6722" s="7">
        <v>1491.13</v>
      </c>
      <c r="I6722" s="3">
        <v>45629</v>
      </c>
      <c r="J6722" s="3" t="str">
        <f>TEXT(NIgerian_Fintech[[#This Row],[TransactionDate]], "JJJJ")</f>
        <v>2024</v>
      </c>
      <c r="K6722" s="3" t="str">
        <f>TEXT(NIgerian_Fintech[[#This Row],[TransactionDate]], "MMMM")</f>
        <v>December</v>
      </c>
      <c r="L6722" s="3" t="str">
        <f>TEXT(NIgerian_Fintech[[#This Row],[TransactionDate]], "MM")</f>
        <v>12</v>
      </c>
      <c r="M6722" s="3" t="str">
        <f>TEXT(NIgerian_Fintech[[#This Row],[TransactionDate]], "tttt")</f>
        <v>Tuesday</v>
      </c>
      <c r="N6722" s="2" t="s">
        <v>69</v>
      </c>
    </row>
    <row r="6723" spans="1:14" ht="14.5" x14ac:dyDescent="0.35">
      <c r="A6723" s="2" t="s">
        <v>13476</v>
      </c>
      <c r="B6723" s="2" t="s">
        <v>13477</v>
      </c>
      <c r="C6723" s="2">
        <v>52</v>
      </c>
      <c r="D6723" s="2" t="s">
        <v>12</v>
      </c>
      <c r="E6723" s="2" t="s">
        <v>64</v>
      </c>
      <c r="F6723" s="2" t="s">
        <v>49</v>
      </c>
      <c r="G6723" s="2" t="s">
        <v>26</v>
      </c>
      <c r="H6723" s="7">
        <v>2435.5700000000002</v>
      </c>
      <c r="I6723" s="3">
        <v>45019</v>
      </c>
      <c r="J6723" s="3" t="str">
        <f>TEXT(NIgerian_Fintech[[#This Row],[TransactionDate]], "JJJJ")</f>
        <v>2023</v>
      </c>
      <c r="K6723" s="3" t="str">
        <f>TEXT(NIgerian_Fintech[[#This Row],[TransactionDate]], "MMMM")</f>
        <v>April</v>
      </c>
      <c r="L6723" s="3" t="str">
        <f>TEXT(NIgerian_Fintech[[#This Row],[TransactionDate]], "MM")</f>
        <v>04</v>
      </c>
      <c r="M6723" s="3" t="str">
        <f>TEXT(NIgerian_Fintech[[#This Row],[TransactionDate]], "tttt")</f>
        <v>Monday</v>
      </c>
      <c r="N6723" s="2" t="s">
        <v>16</v>
      </c>
    </row>
    <row r="6724" spans="1:14" ht="14.5" x14ac:dyDescent="0.35">
      <c r="A6724" s="2" t="s">
        <v>13478</v>
      </c>
      <c r="B6724" s="2" t="s">
        <v>13479</v>
      </c>
      <c r="C6724" s="2">
        <v>31</v>
      </c>
      <c r="D6724" s="2" t="s">
        <v>39</v>
      </c>
      <c r="E6724" s="2" t="s">
        <v>74</v>
      </c>
      <c r="F6724" s="2" t="s">
        <v>14</v>
      </c>
      <c r="G6724" s="2" t="s">
        <v>26</v>
      </c>
      <c r="H6724" s="7">
        <v>8274.34</v>
      </c>
      <c r="I6724" s="3">
        <v>45644</v>
      </c>
      <c r="J6724" s="3" t="str">
        <f>TEXT(NIgerian_Fintech[[#This Row],[TransactionDate]], "JJJJ")</f>
        <v>2024</v>
      </c>
      <c r="K6724" s="3" t="str">
        <f>TEXT(NIgerian_Fintech[[#This Row],[TransactionDate]], "MMMM")</f>
        <v>December</v>
      </c>
      <c r="L6724" s="3" t="str">
        <f>TEXT(NIgerian_Fintech[[#This Row],[TransactionDate]], "MM")</f>
        <v>12</v>
      </c>
      <c r="M6724" s="3" t="str">
        <f>TEXT(NIgerian_Fintech[[#This Row],[TransactionDate]], "tttt")</f>
        <v>Wednesday</v>
      </c>
      <c r="N6724" s="2" t="s">
        <v>16</v>
      </c>
    </row>
    <row r="6725" spans="1:14" ht="14.5" x14ac:dyDescent="0.35">
      <c r="A6725" s="2" t="s">
        <v>13480</v>
      </c>
      <c r="B6725" s="2" t="s">
        <v>13481</v>
      </c>
      <c r="C6725" s="2">
        <v>36</v>
      </c>
      <c r="D6725" s="2" t="s">
        <v>12</v>
      </c>
      <c r="E6725" s="2" t="s">
        <v>13</v>
      </c>
      <c r="F6725" s="2" t="s">
        <v>55</v>
      </c>
      <c r="G6725" s="2" t="s">
        <v>36</v>
      </c>
      <c r="H6725" s="7">
        <v>14566.55</v>
      </c>
      <c r="I6725" s="3">
        <v>45467</v>
      </c>
      <c r="J6725" s="3" t="str">
        <f>TEXT(NIgerian_Fintech[[#This Row],[TransactionDate]], "JJJJ")</f>
        <v>2024</v>
      </c>
      <c r="K6725" s="3" t="str">
        <f>TEXT(NIgerian_Fintech[[#This Row],[TransactionDate]], "MMMM")</f>
        <v>June</v>
      </c>
      <c r="L6725" s="3" t="str">
        <f>TEXT(NIgerian_Fintech[[#This Row],[TransactionDate]], "MM")</f>
        <v>06</v>
      </c>
      <c r="M6725" s="3" t="str">
        <f>TEXT(NIgerian_Fintech[[#This Row],[TransactionDate]], "tttt")</f>
        <v>Monday</v>
      </c>
      <c r="N6725" s="2" t="s">
        <v>16</v>
      </c>
    </row>
    <row r="6726" spans="1:14" ht="14.5" x14ac:dyDescent="0.35">
      <c r="A6726" s="2" t="s">
        <v>13482</v>
      </c>
      <c r="B6726" s="2" t="s">
        <v>13483</v>
      </c>
      <c r="C6726" s="2">
        <v>55</v>
      </c>
      <c r="D6726" s="2" t="s">
        <v>12</v>
      </c>
      <c r="E6726" s="2" t="s">
        <v>13</v>
      </c>
      <c r="F6726" s="2" t="s">
        <v>49</v>
      </c>
      <c r="G6726" s="2" t="s">
        <v>36</v>
      </c>
      <c r="H6726" s="7">
        <v>1356.56</v>
      </c>
      <c r="I6726" s="3">
        <v>45625</v>
      </c>
      <c r="J6726" s="3" t="str">
        <f>TEXT(NIgerian_Fintech[[#This Row],[TransactionDate]], "JJJJ")</f>
        <v>2024</v>
      </c>
      <c r="K6726" s="3" t="str">
        <f>TEXT(NIgerian_Fintech[[#This Row],[TransactionDate]], "MMMM")</f>
        <v>November</v>
      </c>
      <c r="L6726" s="3" t="str">
        <f>TEXT(NIgerian_Fintech[[#This Row],[TransactionDate]], "MM")</f>
        <v>11</v>
      </c>
      <c r="M6726" s="3" t="str">
        <f>TEXT(NIgerian_Fintech[[#This Row],[TransactionDate]], "tttt")</f>
        <v>Friday</v>
      </c>
      <c r="N6726" s="2" t="s">
        <v>16</v>
      </c>
    </row>
    <row r="6727" spans="1:14" ht="14.5" x14ac:dyDescent="0.35">
      <c r="A6727" s="2" t="s">
        <v>13484</v>
      </c>
      <c r="B6727" s="2" t="s">
        <v>13485</v>
      </c>
      <c r="C6727" s="2">
        <v>53</v>
      </c>
      <c r="D6727" s="2" t="s">
        <v>12</v>
      </c>
      <c r="E6727" s="2" t="s">
        <v>52</v>
      </c>
      <c r="F6727" s="2" t="s">
        <v>55</v>
      </c>
      <c r="G6727" s="2" t="s">
        <v>26</v>
      </c>
      <c r="H6727" s="7">
        <v>20403.36</v>
      </c>
      <c r="I6727" s="3">
        <v>45433</v>
      </c>
      <c r="J6727" s="3" t="str">
        <f>TEXT(NIgerian_Fintech[[#This Row],[TransactionDate]], "JJJJ")</f>
        <v>2024</v>
      </c>
      <c r="K6727" s="3" t="str">
        <f>TEXT(NIgerian_Fintech[[#This Row],[TransactionDate]], "MMMM")</f>
        <v>May</v>
      </c>
      <c r="L6727" s="3" t="str">
        <f>TEXT(NIgerian_Fintech[[#This Row],[TransactionDate]], "MM")</f>
        <v>05</v>
      </c>
      <c r="M6727" s="3" t="str">
        <f>TEXT(NIgerian_Fintech[[#This Row],[TransactionDate]], "tttt")</f>
        <v>Tuesday</v>
      </c>
      <c r="N6727" s="2" t="s">
        <v>16</v>
      </c>
    </row>
    <row r="6728" spans="1:14" ht="14.5" x14ac:dyDescent="0.35">
      <c r="A6728" s="2" t="s">
        <v>13486</v>
      </c>
      <c r="B6728" s="2" t="s">
        <v>13487</v>
      </c>
      <c r="C6728" s="2">
        <v>24</v>
      </c>
      <c r="D6728" s="2" t="s">
        <v>12</v>
      </c>
      <c r="E6728" s="2" t="s">
        <v>93</v>
      </c>
      <c r="F6728" s="2" t="s">
        <v>25</v>
      </c>
      <c r="G6728" s="2" t="s">
        <v>36</v>
      </c>
      <c r="H6728" s="7">
        <v>18497.04</v>
      </c>
      <c r="I6728" s="3">
        <v>45103</v>
      </c>
      <c r="J6728" s="3" t="str">
        <f>TEXT(NIgerian_Fintech[[#This Row],[TransactionDate]], "JJJJ")</f>
        <v>2023</v>
      </c>
      <c r="K6728" s="3" t="str">
        <f>TEXT(NIgerian_Fintech[[#This Row],[TransactionDate]], "MMMM")</f>
        <v>June</v>
      </c>
      <c r="L6728" s="3" t="str">
        <f>TEXT(NIgerian_Fintech[[#This Row],[TransactionDate]], "MM")</f>
        <v>06</v>
      </c>
      <c r="M6728" s="3" t="str">
        <f>TEXT(NIgerian_Fintech[[#This Row],[TransactionDate]], "tttt")</f>
        <v>Monday</v>
      </c>
      <c r="N6728" s="2" t="s">
        <v>16</v>
      </c>
    </row>
    <row r="6729" spans="1:14" ht="14.5" x14ac:dyDescent="0.35">
      <c r="A6729" s="2" t="s">
        <v>13488</v>
      </c>
      <c r="B6729" s="2" t="s">
        <v>13489</v>
      </c>
      <c r="C6729" s="2">
        <v>47</v>
      </c>
      <c r="D6729" s="2" t="s">
        <v>39</v>
      </c>
      <c r="E6729" s="2" t="s">
        <v>74</v>
      </c>
      <c r="F6729" s="2" t="s">
        <v>25</v>
      </c>
      <c r="G6729" s="2" t="s">
        <v>20</v>
      </c>
      <c r="H6729" s="7">
        <v>12997.06</v>
      </c>
      <c r="I6729" s="3">
        <v>45365</v>
      </c>
      <c r="J6729" s="3" t="str">
        <f>TEXT(NIgerian_Fintech[[#This Row],[TransactionDate]], "JJJJ")</f>
        <v>2024</v>
      </c>
      <c r="K6729" s="3" t="str">
        <f>TEXT(NIgerian_Fintech[[#This Row],[TransactionDate]], "MMMM")</f>
        <v>March</v>
      </c>
      <c r="L6729" s="3" t="str">
        <f>TEXT(NIgerian_Fintech[[#This Row],[TransactionDate]], "MM")</f>
        <v>03</v>
      </c>
      <c r="M6729" s="3" t="str">
        <f>TEXT(NIgerian_Fintech[[#This Row],[TransactionDate]], "tttt")</f>
        <v>Thursday</v>
      </c>
      <c r="N6729" s="2" t="s">
        <v>16</v>
      </c>
    </row>
    <row r="6730" spans="1:14" ht="14.5" x14ac:dyDescent="0.35">
      <c r="A6730" s="2" t="s">
        <v>13490</v>
      </c>
      <c r="B6730" s="2" t="s">
        <v>13491</v>
      </c>
      <c r="C6730" s="2">
        <v>36</v>
      </c>
      <c r="D6730" s="2" t="s">
        <v>39</v>
      </c>
      <c r="E6730" s="2" t="s">
        <v>52</v>
      </c>
      <c r="F6730" s="2" t="s">
        <v>19</v>
      </c>
      <c r="G6730" s="2" t="s">
        <v>30</v>
      </c>
      <c r="H6730" s="7">
        <v>5550.66</v>
      </c>
      <c r="I6730" s="3">
        <v>45594</v>
      </c>
      <c r="J6730" s="3" t="str">
        <f>TEXT(NIgerian_Fintech[[#This Row],[TransactionDate]], "JJJJ")</f>
        <v>2024</v>
      </c>
      <c r="K6730" s="3" t="str">
        <f>TEXT(NIgerian_Fintech[[#This Row],[TransactionDate]], "MMMM")</f>
        <v>October</v>
      </c>
      <c r="L6730" s="3" t="str">
        <f>TEXT(NIgerian_Fintech[[#This Row],[TransactionDate]], "MM")</f>
        <v>10</v>
      </c>
      <c r="M6730" s="3" t="str">
        <f>TEXT(NIgerian_Fintech[[#This Row],[TransactionDate]], "tttt")</f>
        <v>Tuesday</v>
      </c>
      <c r="N6730" s="2" t="s">
        <v>16</v>
      </c>
    </row>
    <row r="6731" spans="1:14" ht="14.5" x14ac:dyDescent="0.35">
      <c r="A6731" s="2" t="s">
        <v>13492</v>
      </c>
      <c r="B6731" s="2" t="s">
        <v>13493</v>
      </c>
      <c r="C6731" s="2">
        <v>42</v>
      </c>
      <c r="D6731" s="2" t="s">
        <v>39</v>
      </c>
      <c r="E6731" s="2" t="s">
        <v>74</v>
      </c>
      <c r="F6731" s="2" t="s">
        <v>55</v>
      </c>
      <c r="G6731" s="2" t="s">
        <v>15</v>
      </c>
      <c r="H6731" s="7">
        <v>15.58</v>
      </c>
      <c r="I6731" s="3">
        <v>45637</v>
      </c>
      <c r="J6731" s="3" t="str">
        <f>TEXT(NIgerian_Fintech[[#This Row],[TransactionDate]], "JJJJ")</f>
        <v>2024</v>
      </c>
      <c r="K6731" s="3" t="str">
        <f>TEXT(NIgerian_Fintech[[#This Row],[TransactionDate]], "MMMM")</f>
        <v>December</v>
      </c>
      <c r="L6731" s="3" t="str">
        <f>TEXT(NIgerian_Fintech[[#This Row],[TransactionDate]], "MM")</f>
        <v>12</v>
      </c>
      <c r="M6731" s="3" t="str">
        <f>TEXT(NIgerian_Fintech[[#This Row],[TransactionDate]], "tttt")</f>
        <v>Wednesday</v>
      </c>
      <c r="N6731" s="2" t="s">
        <v>16</v>
      </c>
    </row>
    <row r="6732" spans="1:14" ht="14.5" x14ac:dyDescent="0.35">
      <c r="A6732" s="2" t="s">
        <v>13494</v>
      </c>
      <c r="B6732" s="2" t="s">
        <v>13495</v>
      </c>
      <c r="C6732" s="2">
        <v>33</v>
      </c>
      <c r="D6732" s="2" t="s">
        <v>39</v>
      </c>
      <c r="E6732" s="2" t="s">
        <v>13</v>
      </c>
      <c r="F6732" s="2" t="s">
        <v>35</v>
      </c>
      <c r="G6732" s="2" t="s">
        <v>36</v>
      </c>
      <c r="H6732" s="7">
        <v>13271.39</v>
      </c>
      <c r="I6732" s="3">
        <v>45437</v>
      </c>
      <c r="J6732" s="3" t="str">
        <f>TEXT(NIgerian_Fintech[[#This Row],[TransactionDate]], "JJJJ")</f>
        <v>2024</v>
      </c>
      <c r="K6732" s="3" t="str">
        <f>TEXT(NIgerian_Fintech[[#This Row],[TransactionDate]], "MMMM")</f>
        <v>May</v>
      </c>
      <c r="L6732" s="3" t="str">
        <f>TEXT(NIgerian_Fintech[[#This Row],[TransactionDate]], "MM")</f>
        <v>05</v>
      </c>
      <c r="M6732" s="3" t="str">
        <f>TEXT(NIgerian_Fintech[[#This Row],[TransactionDate]], "tttt")</f>
        <v>Saturday</v>
      </c>
      <c r="N6732" s="2" t="s">
        <v>69</v>
      </c>
    </row>
    <row r="6733" spans="1:14" ht="14.5" x14ac:dyDescent="0.35">
      <c r="A6733" s="2" t="s">
        <v>13496</v>
      </c>
      <c r="B6733" s="2" t="s">
        <v>13497</v>
      </c>
      <c r="C6733" s="2">
        <v>64</v>
      </c>
      <c r="D6733" s="2" t="s">
        <v>39</v>
      </c>
      <c r="E6733" s="2" t="s">
        <v>74</v>
      </c>
      <c r="F6733" s="2" t="s">
        <v>25</v>
      </c>
      <c r="G6733" s="2" t="s">
        <v>36</v>
      </c>
      <c r="H6733" s="7">
        <v>21118.5</v>
      </c>
      <c r="I6733" s="3">
        <v>45035</v>
      </c>
      <c r="J6733" s="3" t="str">
        <f>TEXT(NIgerian_Fintech[[#This Row],[TransactionDate]], "JJJJ")</f>
        <v>2023</v>
      </c>
      <c r="K6733" s="3" t="str">
        <f>TEXT(NIgerian_Fintech[[#This Row],[TransactionDate]], "MMMM")</f>
        <v>April</v>
      </c>
      <c r="L6733" s="3" t="str">
        <f>TEXT(NIgerian_Fintech[[#This Row],[TransactionDate]], "MM")</f>
        <v>04</v>
      </c>
      <c r="M6733" s="3" t="str">
        <f>TEXT(NIgerian_Fintech[[#This Row],[TransactionDate]], "tttt")</f>
        <v>Wednesday</v>
      </c>
      <c r="N6733" s="2" t="s">
        <v>16</v>
      </c>
    </row>
    <row r="6734" spans="1:14" ht="14.5" x14ac:dyDescent="0.35">
      <c r="A6734" s="2" t="s">
        <v>13498</v>
      </c>
      <c r="B6734" s="2" t="s">
        <v>13499</v>
      </c>
      <c r="C6734" s="2">
        <v>57</v>
      </c>
      <c r="D6734" s="2" t="s">
        <v>12</v>
      </c>
      <c r="E6734" s="2" t="s">
        <v>74</v>
      </c>
      <c r="F6734" s="2" t="s">
        <v>49</v>
      </c>
      <c r="G6734" s="2" t="s">
        <v>20</v>
      </c>
      <c r="H6734" s="7">
        <v>4083.99</v>
      </c>
      <c r="I6734" s="3">
        <v>44998</v>
      </c>
      <c r="J6734" s="3" t="str">
        <f>TEXT(NIgerian_Fintech[[#This Row],[TransactionDate]], "JJJJ")</f>
        <v>2023</v>
      </c>
      <c r="K6734" s="3" t="str">
        <f>TEXT(NIgerian_Fintech[[#This Row],[TransactionDate]], "MMMM")</f>
        <v>March</v>
      </c>
      <c r="L6734" s="3" t="str">
        <f>TEXT(NIgerian_Fintech[[#This Row],[TransactionDate]], "MM")</f>
        <v>03</v>
      </c>
      <c r="M6734" s="3" t="str">
        <f>TEXT(NIgerian_Fintech[[#This Row],[TransactionDate]], "tttt")</f>
        <v>Monday</v>
      </c>
      <c r="N6734" s="2" t="s">
        <v>21</v>
      </c>
    </row>
    <row r="6735" spans="1:14" ht="14.5" x14ac:dyDescent="0.35">
      <c r="A6735" s="2" t="s">
        <v>13500</v>
      </c>
      <c r="B6735" s="2" t="s">
        <v>13501</v>
      </c>
      <c r="C6735" s="2">
        <v>25</v>
      </c>
      <c r="D6735" s="2" t="s">
        <v>12</v>
      </c>
      <c r="E6735" s="2" t="s">
        <v>74</v>
      </c>
      <c r="F6735" s="2" t="s">
        <v>19</v>
      </c>
      <c r="G6735" s="2" t="s">
        <v>15</v>
      </c>
      <c r="H6735" s="7">
        <v>12658.04</v>
      </c>
      <c r="I6735" s="3">
        <v>45415</v>
      </c>
      <c r="J6735" s="3" t="str">
        <f>TEXT(NIgerian_Fintech[[#This Row],[TransactionDate]], "JJJJ")</f>
        <v>2024</v>
      </c>
      <c r="K6735" s="3" t="str">
        <f>TEXT(NIgerian_Fintech[[#This Row],[TransactionDate]], "MMMM")</f>
        <v>May</v>
      </c>
      <c r="L6735" s="3" t="str">
        <f>TEXT(NIgerian_Fintech[[#This Row],[TransactionDate]], "MM")</f>
        <v>05</v>
      </c>
      <c r="M6735" s="3" t="str">
        <f>TEXT(NIgerian_Fintech[[#This Row],[TransactionDate]], "tttt")</f>
        <v>Friday</v>
      </c>
      <c r="N6735" s="2" t="s">
        <v>16</v>
      </c>
    </row>
    <row r="6736" spans="1:14" ht="14.5" x14ac:dyDescent="0.35">
      <c r="A6736" s="2" t="s">
        <v>13502</v>
      </c>
      <c r="B6736" s="2" t="s">
        <v>13503</v>
      </c>
      <c r="C6736" s="2">
        <v>35</v>
      </c>
      <c r="D6736" s="2" t="s">
        <v>12</v>
      </c>
      <c r="E6736" s="2" t="s">
        <v>24</v>
      </c>
      <c r="F6736" s="2" t="s">
        <v>35</v>
      </c>
      <c r="G6736" s="2" t="s">
        <v>20</v>
      </c>
      <c r="H6736" s="7">
        <v>640.55999999999995</v>
      </c>
      <c r="I6736" s="3">
        <v>45207</v>
      </c>
      <c r="J6736" s="3" t="str">
        <f>TEXT(NIgerian_Fintech[[#This Row],[TransactionDate]], "JJJJ")</f>
        <v>2023</v>
      </c>
      <c r="K6736" s="3" t="str">
        <f>TEXT(NIgerian_Fintech[[#This Row],[TransactionDate]], "MMMM")</f>
        <v>October</v>
      </c>
      <c r="L6736" s="3" t="str">
        <f>TEXT(NIgerian_Fintech[[#This Row],[TransactionDate]], "MM")</f>
        <v>10</v>
      </c>
      <c r="M6736" s="3" t="str">
        <f>TEXT(NIgerian_Fintech[[#This Row],[TransactionDate]], "tttt")</f>
        <v>Sunday</v>
      </c>
      <c r="N6736" s="2" t="s">
        <v>16</v>
      </c>
    </row>
    <row r="6737" spans="1:14" ht="14.5" x14ac:dyDescent="0.35">
      <c r="A6737" s="2" t="s">
        <v>13504</v>
      </c>
      <c r="B6737" s="2" t="s">
        <v>13505</v>
      </c>
      <c r="C6737" s="2">
        <v>45</v>
      </c>
      <c r="D6737" s="2" t="s">
        <v>39</v>
      </c>
      <c r="E6737" s="2" t="s">
        <v>42</v>
      </c>
      <c r="F6737" s="2" t="s">
        <v>14</v>
      </c>
      <c r="G6737" s="2" t="s">
        <v>15</v>
      </c>
      <c r="H6737" s="7">
        <v>12361.34</v>
      </c>
      <c r="I6737" s="3">
        <v>45140</v>
      </c>
      <c r="J6737" s="3" t="str">
        <f>TEXT(NIgerian_Fintech[[#This Row],[TransactionDate]], "JJJJ")</f>
        <v>2023</v>
      </c>
      <c r="K6737" s="3" t="str">
        <f>TEXT(NIgerian_Fintech[[#This Row],[TransactionDate]], "MMMM")</f>
        <v>August</v>
      </c>
      <c r="L6737" s="3" t="str">
        <f>TEXT(NIgerian_Fintech[[#This Row],[TransactionDate]], "MM")</f>
        <v>08</v>
      </c>
      <c r="M6737" s="3" t="str">
        <f>TEXT(NIgerian_Fintech[[#This Row],[TransactionDate]], "tttt")</f>
        <v>Wednesday</v>
      </c>
      <c r="N6737" s="2" t="s">
        <v>21</v>
      </c>
    </row>
    <row r="6738" spans="1:14" ht="14.5" x14ac:dyDescent="0.35">
      <c r="A6738" s="2" t="s">
        <v>13506</v>
      </c>
      <c r="B6738" s="2" t="s">
        <v>13507</v>
      </c>
      <c r="C6738" s="2">
        <v>33</v>
      </c>
      <c r="D6738" s="2" t="s">
        <v>12</v>
      </c>
      <c r="E6738" s="2" t="s">
        <v>42</v>
      </c>
      <c r="F6738" s="2" t="s">
        <v>55</v>
      </c>
      <c r="G6738" s="2" t="s">
        <v>30</v>
      </c>
      <c r="H6738" s="7">
        <v>707.54</v>
      </c>
      <c r="I6738" s="3">
        <v>45383</v>
      </c>
      <c r="J6738" s="3" t="str">
        <f>TEXT(NIgerian_Fintech[[#This Row],[TransactionDate]], "JJJJ")</f>
        <v>2024</v>
      </c>
      <c r="K6738" s="3" t="str">
        <f>TEXT(NIgerian_Fintech[[#This Row],[TransactionDate]], "MMMM")</f>
        <v>April</v>
      </c>
      <c r="L6738" s="3" t="str">
        <f>TEXT(NIgerian_Fintech[[#This Row],[TransactionDate]], "MM")</f>
        <v>04</v>
      </c>
      <c r="M6738" s="3" t="str">
        <f>TEXT(NIgerian_Fintech[[#This Row],[TransactionDate]], "tttt")</f>
        <v>Monday</v>
      </c>
      <c r="N6738" s="2" t="s">
        <v>21</v>
      </c>
    </row>
    <row r="6739" spans="1:14" ht="14.5" x14ac:dyDescent="0.35">
      <c r="A6739" s="2" t="s">
        <v>13508</v>
      </c>
      <c r="B6739" s="2" t="s">
        <v>13509</v>
      </c>
      <c r="C6739" s="2">
        <v>36</v>
      </c>
      <c r="D6739" s="2" t="s">
        <v>39</v>
      </c>
      <c r="E6739" s="2" t="s">
        <v>93</v>
      </c>
      <c r="F6739" s="2" t="s">
        <v>25</v>
      </c>
      <c r="G6739" s="2" t="s">
        <v>36</v>
      </c>
      <c r="H6739" s="7">
        <v>8847.59</v>
      </c>
      <c r="I6739" s="3">
        <v>45513</v>
      </c>
      <c r="J6739" s="3" t="str">
        <f>TEXT(NIgerian_Fintech[[#This Row],[TransactionDate]], "JJJJ")</f>
        <v>2024</v>
      </c>
      <c r="K6739" s="3" t="str">
        <f>TEXT(NIgerian_Fintech[[#This Row],[TransactionDate]], "MMMM")</f>
        <v>August</v>
      </c>
      <c r="L6739" s="3" t="str">
        <f>TEXT(NIgerian_Fintech[[#This Row],[TransactionDate]], "MM")</f>
        <v>08</v>
      </c>
      <c r="M6739" s="3" t="str">
        <f>TEXT(NIgerian_Fintech[[#This Row],[TransactionDate]], "tttt")</f>
        <v>Friday</v>
      </c>
      <c r="N6739" s="2" t="s">
        <v>16</v>
      </c>
    </row>
    <row r="6740" spans="1:14" ht="14.5" x14ac:dyDescent="0.35">
      <c r="A6740" s="2" t="s">
        <v>13510</v>
      </c>
      <c r="B6740" s="2" t="s">
        <v>13511</v>
      </c>
      <c r="C6740" s="2">
        <v>59</v>
      </c>
      <c r="D6740" s="2" t="s">
        <v>12</v>
      </c>
      <c r="E6740" s="2" t="s">
        <v>93</v>
      </c>
      <c r="F6740" s="2" t="s">
        <v>35</v>
      </c>
      <c r="G6740" s="2" t="s">
        <v>30</v>
      </c>
      <c r="H6740" s="7">
        <v>9101.93</v>
      </c>
      <c r="I6740" s="3">
        <v>45344</v>
      </c>
      <c r="J6740" s="3" t="str">
        <f>TEXT(NIgerian_Fintech[[#This Row],[TransactionDate]], "JJJJ")</f>
        <v>2024</v>
      </c>
      <c r="K6740" s="3" t="str">
        <f>TEXT(NIgerian_Fintech[[#This Row],[TransactionDate]], "MMMM")</f>
        <v>February</v>
      </c>
      <c r="L6740" s="3" t="str">
        <f>TEXT(NIgerian_Fintech[[#This Row],[TransactionDate]], "MM")</f>
        <v>02</v>
      </c>
      <c r="M6740" s="3" t="str">
        <f>TEXT(NIgerian_Fintech[[#This Row],[TransactionDate]], "tttt")</f>
        <v>Thursday</v>
      </c>
      <c r="N6740" s="2" t="s">
        <v>16</v>
      </c>
    </row>
    <row r="6741" spans="1:14" ht="14.5" x14ac:dyDescent="0.35">
      <c r="A6741" s="2" t="s">
        <v>13512</v>
      </c>
      <c r="B6741" s="2" t="s">
        <v>13513</v>
      </c>
      <c r="C6741" s="2">
        <v>34</v>
      </c>
      <c r="D6741" s="2" t="s">
        <v>39</v>
      </c>
      <c r="E6741" s="2" t="s">
        <v>29</v>
      </c>
      <c r="F6741" s="2" t="s">
        <v>49</v>
      </c>
      <c r="G6741" s="2" t="s">
        <v>15</v>
      </c>
      <c r="H6741" s="7">
        <v>3597.6</v>
      </c>
      <c r="I6741" s="3">
        <v>45436</v>
      </c>
      <c r="J6741" s="3" t="str">
        <f>TEXT(NIgerian_Fintech[[#This Row],[TransactionDate]], "JJJJ")</f>
        <v>2024</v>
      </c>
      <c r="K6741" s="3" t="str">
        <f>TEXT(NIgerian_Fintech[[#This Row],[TransactionDate]], "MMMM")</f>
        <v>May</v>
      </c>
      <c r="L6741" s="3" t="str">
        <f>TEXT(NIgerian_Fintech[[#This Row],[TransactionDate]], "MM")</f>
        <v>05</v>
      </c>
      <c r="M6741" s="3" t="str">
        <f>TEXT(NIgerian_Fintech[[#This Row],[TransactionDate]], "tttt")</f>
        <v>Friday</v>
      </c>
      <c r="N6741" s="2" t="s">
        <v>16</v>
      </c>
    </row>
    <row r="6742" spans="1:14" ht="14.5" x14ac:dyDescent="0.35">
      <c r="A6742" s="2" t="s">
        <v>13514</v>
      </c>
      <c r="B6742" s="2" t="s">
        <v>13515</v>
      </c>
      <c r="C6742" s="2">
        <v>62</v>
      </c>
      <c r="D6742" s="2" t="s">
        <v>12</v>
      </c>
      <c r="E6742" s="2" t="s">
        <v>13</v>
      </c>
      <c r="F6742" s="2" t="s">
        <v>55</v>
      </c>
      <c r="G6742" s="2" t="s">
        <v>36</v>
      </c>
      <c r="H6742" s="7">
        <v>824.29</v>
      </c>
      <c r="I6742" s="3">
        <v>45588</v>
      </c>
      <c r="J6742" s="3" t="str">
        <f>TEXT(NIgerian_Fintech[[#This Row],[TransactionDate]], "JJJJ")</f>
        <v>2024</v>
      </c>
      <c r="K6742" s="3" t="str">
        <f>TEXT(NIgerian_Fintech[[#This Row],[TransactionDate]], "MMMM")</f>
        <v>October</v>
      </c>
      <c r="L6742" s="3" t="str">
        <f>TEXT(NIgerian_Fintech[[#This Row],[TransactionDate]], "MM")</f>
        <v>10</v>
      </c>
      <c r="M6742" s="3" t="str">
        <f>TEXT(NIgerian_Fintech[[#This Row],[TransactionDate]], "tttt")</f>
        <v>Wednesday</v>
      </c>
      <c r="N6742" s="2" t="s">
        <v>16</v>
      </c>
    </row>
    <row r="6743" spans="1:14" ht="14.5" x14ac:dyDescent="0.35">
      <c r="A6743" s="2" t="s">
        <v>13516</v>
      </c>
      <c r="B6743" s="2" t="s">
        <v>13517</v>
      </c>
      <c r="C6743" s="2">
        <v>30</v>
      </c>
      <c r="D6743" s="2" t="s">
        <v>12</v>
      </c>
      <c r="E6743" s="2" t="s">
        <v>74</v>
      </c>
      <c r="F6743" s="2" t="s">
        <v>49</v>
      </c>
      <c r="G6743" s="2" t="s">
        <v>20</v>
      </c>
      <c r="H6743" s="7">
        <v>29825.15</v>
      </c>
      <c r="I6743" s="3">
        <v>45249</v>
      </c>
      <c r="J6743" s="3" t="str">
        <f>TEXT(NIgerian_Fintech[[#This Row],[TransactionDate]], "JJJJ")</f>
        <v>2023</v>
      </c>
      <c r="K6743" s="3" t="str">
        <f>TEXT(NIgerian_Fintech[[#This Row],[TransactionDate]], "MMMM")</f>
        <v>November</v>
      </c>
      <c r="L6743" s="3" t="str">
        <f>TEXT(NIgerian_Fintech[[#This Row],[TransactionDate]], "MM")</f>
        <v>11</v>
      </c>
      <c r="M6743" s="3" t="str">
        <f>TEXT(NIgerian_Fintech[[#This Row],[TransactionDate]], "tttt")</f>
        <v>Sunday</v>
      </c>
      <c r="N6743" s="2" t="s">
        <v>16</v>
      </c>
    </row>
    <row r="6744" spans="1:14" ht="14.5" x14ac:dyDescent="0.35">
      <c r="A6744" s="2" t="s">
        <v>13518</v>
      </c>
      <c r="B6744" s="2" t="s">
        <v>13519</v>
      </c>
      <c r="C6744" s="2">
        <v>24</v>
      </c>
      <c r="D6744" s="2" t="s">
        <v>12</v>
      </c>
      <c r="E6744" s="2" t="s">
        <v>13</v>
      </c>
      <c r="F6744" s="2" t="s">
        <v>19</v>
      </c>
      <c r="G6744" s="2" t="s">
        <v>26</v>
      </c>
      <c r="H6744" s="7">
        <v>7669.6</v>
      </c>
      <c r="I6744" s="3">
        <v>45104</v>
      </c>
      <c r="J6744" s="3" t="str">
        <f>TEXT(NIgerian_Fintech[[#This Row],[TransactionDate]], "JJJJ")</f>
        <v>2023</v>
      </c>
      <c r="K6744" s="3" t="str">
        <f>TEXT(NIgerian_Fintech[[#This Row],[TransactionDate]], "MMMM")</f>
        <v>June</v>
      </c>
      <c r="L6744" s="3" t="str">
        <f>TEXT(NIgerian_Fintech[[#This Row],[TransactionDate]], "MM")</f>
        <v>06</v>
      </c>
      <c r="M6744" s="3" t="str">
        <f>TEXT(NIgerian_Fintech[[#This Row],[TransactionDate]], "tttt")</f>
        <v>Tuesday</v>
      </c>
      <c r="N6744" s="2" t="s">
        <v>16</v>
      </c>
    </row>
    <row r="6745" spans="1:14" ht="14.5" x14ac:dyDescent="0.35">
      <c r="A6745" s="2" t="s">
        <v>13520</v>
      </c>
      <c r="B6745" s="2" t="s">
        <v>13521</v>
      </c>
      <c r="C6745" s="2">
        <v>44</v>
      </c>
      <c r="D6745" s="2" t="s">
        <v>12</v>
      </c>
      <c r="E6745" s="2" t="s">
        <v>42</v>
      </c>
      <c r="F6745" s="2" t="s">
        <v>25</v>
      </c>
      <c r="G6745" s="2" t="s">
        <v>20</v>
      </c>
      <c r="H6745" s="7">
        <v>8669.25</v>
      </c>
      <c r="I6745" s="3">
        <v>45614</v>
      </c>
      <c r="J6745" s="3" t="str">
        <f>TEXT(NIgerian_Fintech[[#This Row],[TransactionDate]], "JJJJ")</f>
        <v>2024</v>
      </c>
      <c r="K6745" s="3" t="str">
        <f>TEXT(NIgerian_Fintech[[#This Row],[TransactionDate]], "MMMM")</f>
        <v>November</v>
      </c>
      <c r="L6745" s="3" t="str">
        <f>TEXT(NIgerian_Fintech[[#This Row],[TransactionDate]], "MM")</f>
        <v>11</v>
      </c>
      <c r="M6745" s="3" t="str">
        <f>TEXT(NIgerian_Fintech[[#This Row],[TransactionDate]], "tttt")</f>
        <v>Monday</v>
      </c>
      <c r="N6745" s="2" t="s">
        <v>16</v>
      </c>
    </row>
    <row r="6746" spans="1:14" ht="14.5" x14ac:dyDescent="0.35">
      <c r="A6746" s="2" t="s">
        <v>13522</v>
      </c>
      <c r="B6746" s="2" t="s">
        <v>13523</v>
      </c>
      <c r="C6746" s="2">
        <v>27</v>
      </c>
      <c r="D6746" s="2" t="s">
        <v>39</v>
      </c>
      <c r="E6746" s="2" t="s">
        <v>24</v>
      </c>
      <c r="F6746" s="2" t="s">
        <v>25</v>
      </c>
      <c r="G6746" s="2" t="s">
        <v>26</v>
      </c>
      <c r="H6746" s="7">
        <v>9545.66</v>
      </c>
      <c r="I6746" s="3">
        <v>45030</v>
      </c>
      <c r="J6746" s="3" t="str">
        <f>TEXT(NIgerian_Fintech[[#This Row],[TransactionDate]], "JJJJ")</f>
        <v>2023</v>
      </c>
      <c r="K6746" s="3" t="str">
        <f>TEXT(NIgerian_Fintech[[#This Row],[TransactionDate]], "MMMM")</f>
        <v>April</v>
      </c>
      <c r="L6746" s="3" t="str">
        <f>TEXT(NIgerian_Fintech[[#This Row],[TransactionDate]], "MM")</f>
        <v>04</v>
      </c>
      <c r="M6746" s="3" t="str">
        <f>TEXT(NIgerian_Fintech[[#This Row],[TransactionDate]], "tttt")</f>
        <v>Friday</v>
      </c>
      <c r="N6746" s="2" t="s">
        <v>16</v>
      </c>
    </row>
    <row r="6747" spans="1:14" ht="14.5" x14ac:dyDescent="0.35">
      <c r="A6747" s="2" t="s">
        <v>13524</v>
      </c>
      <c r="B6747" s="2" t="s">
        <v>13525</v>
      </c>
      <c r="C6747" s="2">
        <v>51</v>
      </c>
      <c r="D6747" s="2" t="s">
        <v>12</v>
      </c>
      <c r="E6747" s="2" t="s">
        <v>74</v>
      </c>
      <c r="F6747" s="2" t="s">
        <v>19</v>
      </c>
      <c r="G6747" s="2" t="s">
        <v>20</v>
      </c>
      <c r="H6747" s="7">
        <v>22168.47</v>
      </c>
      <c r="I6747" s="3">
        <v>45045</v>
      </c>
      <c r="J6747" s="3" t="str">
        <f>TEXT(NIgerian_Fintech[[#This Row],[TransactionDate]], "JJJJ")</f>
        <v>2023</v>
      </c>
      <c r="K6747" s="3" t="str">
        <f>TEXT(NIgerian_Fintech[[#This Row],[TransactionDate]], "MMMM")</f>
        <v>April</v>
      </c>
      <c r="L6747" s="3" t="str">
        <f>TEXT(NIgerian_Fintech[[#This Row],[TransactionDate]], "MM")</f>
        <v>04</v>
      </c>
      <c r="M6747" s="3" t="str">
        <f>TEXT(NIgerian_Fintech[[#This Row],[TransactionDate]], "tttt")</f>
        <v>Saturday</v>
      </c>
      <c r="N6747" s="2" t="s">
        <v>16</v>
      </c>
    </row>
    <row r="6748" spans="1:14" ht="14.5" x14ac:dyDescent="0.35">
      <c r="A6748" s="2" t="s">
        <v>13526</v>
      </c>
      <c r="B6748" s="2" t="s">
        <v>13527</v>
      </c>
      <c r="C6748" s="2">
        <v>53</v>
      </c>
      <c r="D6748" s="2" t="s">
        <v>12</v>
      </c>
      <c r="E6748" s="2" t="s">
        <v>52</v>
      </c>
      <c r="F6748" s="2" t="s">
        <v>49</v>
      </c>
      <c r="G6748" s="2" t="s">
        <v>15</v>
      </c>
      <c r="H6748" s="7">
        <v>621.47</v>
      </c>
      <c r="I6748" s="3">
        <v>45638</v>
      </c>
      <c r="J6748" s="3" t="str">
        <f>TEXT(NIgerian_Fintech[[#This Row],[TransactionDate]], "JJJJ")</f>
        <v>2024</v>
      </c>
      <c r="K6748" s="3" t="str">
        <f>TEXT(NIgerian_Fintech[[#This Row],[TransactionDate]], "MMMM")</f>
        <v>December</v>
      </c>
      <c r="L6748" s="3" t="str">
        <f>TEXT(NIgerian_Fintech[[#This Row],[TransactionDate]], "MM")</f>
        <v>12</v>
      </c>
      <c r="M6748" s="3" t="str">
        <f>TEXT(NIgerian_Fintech[[#This Row],[TransactionDate]], "tttt")</f>
        <v>Thursday</v>
      </c>
      <c r="N6748" s="2" t="s">
        <v>21</v>
      </c>
    </row>
    <row r="6749" spans="1:14" ht="14.5" x14ac:dyDescent="0.35">
      <c r="A6749" s="2" t="s">
        <v>13528</v>
      </c>
      <c r="B6749" s="2" t="s">
        <v>13529</v>
      </c>
      <c r="C6749" s="2">
        <v>42</v>
      </c>
      <c r="D6749" s="2" t="s">
        <v>12</v>
      </c>
      <c r="E6749" s="2" t="s">
        <v>42</v>
      </c>
      <c r="F6749" s="2" t="s">
        <v>55</v>
      </c>
      <c r="G6749" s="2" t="s">
        <v>30</v>
      </c>
      <c r="H6749" s="7">
        <v>22376.19</v>
      </c>
      <c r="I6749" s="3">
        <v>45508</v>
      </c>
      <c r="J6749" s="3" t="str">
        <f>TEXT(NIgerian_Fintech[[#This Row],[TransactionDate]], "JJJJ")</f>
        <v>2024</v>
      </c>
      <c r="K6749" s="3" t="str">
        <f>TEXT(NIgerian_Fintech[[#This Row],[TransactionDate]], "MMMM")</f>
        <v>August</v>
      </c>
      <c r="L6749" s="3" t="str">
        <f>TEXT(NIgerian_Fintech[[#This Row],[TransactionDate]], "MM")</f>
        <v>08</v>
      </c>
      <c r="M6749" s="3" t="str">
        <f>TEXT(NIgerian_Fintech[[#This Row],[TransactionDate]], "tttt")</f>
        <v>Sunday</v>
      </c>
      <c r="N6749" s="2" t="s">
        <v>16</v>
      </c>
    </row>
    <row r="6750" spans="1:14" ht="14.5" x14ac:dyDescent="0.35">
      <c r="A6750" s="2" t="s">
        <v>13530</v>
      </c>
      <c r="B6750" s="2" t="s">
        <v>13531</v>
      </c>
      <c r="C6750" s="2">
        <v>23</v>
      </c>
      <c r="D6750" s="2" t="s">
        <v>39</v>
      </c>
      <c r="E6750" s="2" t="s">
        <v>42</v>
      </c>
      <c r="F6750" s="2" t="s">
        <v>49</v>
      </c>
      <c r="G6750" s="2" t="s">
        <v>26</v>
      </c>
      <c r="H6750" s="7">
        <v>2740.11</v>
      </c>
      <c r="I6750" s="3">
        <v>44983</v>
      </c>
      <c r="J6750" s="3" t="str">
        <f>TEXT(NIgerian_Fintech[[#This Row],[TransactionDate]], "JJJJ")</f>
        <v>2023</v>
      </c>
      <c r="K6750" s="3" t="str">
        <f>TEXT(NIgerian_Fintech[[#This Row],[TransactionDate]], "MMMM")</f>
        <v>February</v>
      </c>
      <c r="L6750" s="3" t="str">
        <f>TEXT(NIgerian_Fintech[[#This Row],[TransactionDate]], "MM")</f>
        <v>02</v>
      </c>
      <c r="M6750" s="3" t="str">
        <f>TEXT(NIgerian_Fintech[[#This Row],[TransactionDate]], "tttt")</f>
        <v>Sunday</v>
      </c>
      <c r="N6750" s="2" t="s">
        <v>16</v>
      </c>
    </row>
    <row r="6751" spans="1:14" ht="14.5" x14ac:dyDescent="0.35">
      <c r="A6751" s="2" t="s">
        <v>13532</v>
      </c>
      <c r="B6751" s="2" t="s">
        <v>13533</v>
      </c>
      <c r="C6751" s="2">
        <v>41</v>
      </c>
      <c r="D6751" s="2" t="s">
        <v>12</v>
      </c>
      <c r="E6751" s="2" t="s">
        <v>42</v>
      </c>
      <c r="F6751" s="2" t="s">
        <v>55</v>
      </c>
      <c r="G6751" s="2" t="s">
        <v>15</v>
      </c>
      <c r="H6751" s="7">
        <v>811.56</v>
      </c>
      <c r="I6751" s="3">
        <v>45335</v>
      </c>
      <c r="J6751" s="3" t="str">
        <f>TEXT(NIgerian_Fintech[[#This Row],[TransactionDate]], "JJJJ")</f>
        <v>2024</v>
      </c>
      <c r="K6751" s="3" t="str">
        <f>TEXT(NIgerian_Fintech[[#This Row],[TransactionDate]], "MMMM")</f>
        <v>February</v>
      </c>
      <c r="L6751" s="3" t="str">
        <f>TEXT(NIgerian_Fintech[[#This Row],[TransactionDate]], "MM")</f>
        <v>02</v>
      </c>
      <c r="M6751" s="3" t="str">
        <f>TEXT(NIgerian_Fintech[[#This Row],[TransactionDate]], "tttt")</f>
        <v>Tuesday</v>
      </c>
      <c r="N6751" s="2" t="s">
        <v>21</v>
      </c>
    </row>
    <row r="6752" spans="1:14" ht="14.5" x14ac:dyDescent="0.35">
      <c r="A6752" s="2" t="s">
        <v>13534</v>
      </c>
      <c r="B6752" s="2" t="s">
        <v>13535</v>
      </c>
      <c r="C6752" s="2">
        <v>35</v>
      </c>
      <c r="D6752" s="2" t="s">
        <v>12</v>
      </c>
      <c r="E6752" s="2" t="s">
        <v>29</v>
      </c>
      <c r="F6752" s="2" t="s">
        <v>35</v>
      </c>
      <c r="G6752" s="2" t="s">
        <v>30</v>
      </c>
      <c r="H6752" s="7">
        <v>10708</v>
      </c>
      <c r="I6752" s="3">
        <v>45504</v>
      </c>
      <c r="J6752" s="3" t="str">
        <f>TEXT(NIgerian_Fintech[[#This Row],[TransactionDate]], "JJJJ")</f>
        <v>2024</v>
      </c>
      <c r="K6752" s="3" t="str">
        <f>TEXT(NIgerian_Fintech[[#This Row],[TransactionDate]], "MMMM")</f>
        <v>July</v>
      </c>
      <c r="L6752" s="3" t="str">
        <f>TEXT(NIgerian_Fintech[[#This Row],[TransactionDate]], "MM")</f>
        <v>07</v>
      </c>
      <c r="M6752" s="3" t="str">
        <f>TEXT(NIgerian_Fintech[[#This Row],[TransactionDate]], "tttt")</f>
        <v>Wednesday</v>
      </c>
      <c r="N6752" s="2" t="s">
        <v>16</v>
      </c>
    </row>
    <row r="6753" spans="1:14" ht="14.5" x14ac:dyDescent="0.35">
      <c r="A6753" s="2" t="s">
        <v>13536</v>
      </c>
      <c r="B6753" s="2" t="s">
        <v>13537</v>
      </c>
      <c r="C6753" s="2">
        <v>40</v>
      </c>
      <c r="D6753" s="2" t="s">
        <v>12</v>
      </c>
      <c r="E6753" s="2" t="s">
        <v>74</v>
      </c>
      <c r="F6753" s="2" t="s">
        <v>19</v>
      </c>
      <c r="G6753" s="2" t="s">
        <v>30</v>
      </c>
      <c r="H6753" s="7">
        <v>37712.03</v>
      </c>
      <c r="I6753" s="3">
        <v>44984</v>
      </c>
      <c r="J6753" s="3" t="str">
        <f>TEXT(NIgerian_Fintech[[#This Row],[TransactionDate]], "JJJJ")</f>
        <v>2023</v>
      </c>
      <c r="K6753" s="3" t="str">
        <f>TEXT(NIgerian_Fintech[[#This Row],[TransactionDate]], "MMMM")</f>
        <v>February</v>
      </c>
      <c r="L6753" s="3" t="str">
        <f>TEXT(NIgerian_Fintech[[#This Row],[TransactionDate]], "MM")</f>
        <v>02</v>
      </c>
      <c r="M6753" s="3" t="str">
        <f>TEXT(NIgerian_Fintech[[#This Row],[TransactionDate]], "tttt")</f>
        <v>Monday</v>
      </c>
      <c r="N6753" s="2" t="s">
        <v>16</v>
      </c>
    </row>
    <row r="6754" spans="1:14" ht="14.5" x14ac:dyDescent="0.35">
      <c r="A6754" s="2" t="s">
        <v>13538</v>
      </c>
      <c r="B6754" s="2" t="s">
        <v>13539</v>
      </c>
      <c r="C6754" s="2">
        <v>23</v>
      </c>
      <c r="D6754" s="2" t="s">
        <v>12</v>
      </c>
      <c r="E6754" s="2" t="s">
        <v>93</v>
      </c>
      <c r="F6754" s="2" t="s">
        <v>14</v>
      </c>
      <c r="G6754" s="2" t="s">
        <v>36</v>
      </c>
      <c r="H6754" s="7">
        <v>589.46</v>
      </c>
      <c r="I6754" s="3">
        <v>45043</v>
      </c>
      <c r="J6754" s="3" t="str">
        <f>TEXT(NIgerian_Fintech[[#This Row],[TransactionDate]], "JJJJ")</f>
        <v>2023</v>
      </c>
      <c r="K6754" s="3" t="str">
        <f>TEXT(NIgerian_Fintech[[#This Row],[TransactionDate]], "MMMM")</f>
        <v>April</v>
      </c>
      <c r="L6754" s="3" t="str">
        <f>TEXT(NIgerian_Fintech[[#This Row],[TransactionDate]], "MM")</f>
        <v>04</v>
      </c>
      <c r="M6754" s="3" t="str">
        <f>TEXT(NIgerian_Fintech[[#This Row],[TransactionDate]], "tttt")</f>
        <v>Thursday</v>
      </c>
      <c r="N6754" s="2" t="s">
        <v>16</v>
      </c>
    </row>
    <row r="6755" spans="1:14" ht="14.5" x14ac:dyDescent="0.35">
      <c r="A6755" s="2" t="s">
        <v>13540</v>
      </c>
      <c r="B6755" s="2" t="s">
        <v>13541</v>
      </c>
      <c r="C6755" s="2">
        <v>46</v>
      </c>
      <c r="D6755" s="2" t="s">
        <v>12</v>
      </c>
      <c r="E6755" s="2" t="s">
        <v>64</v>
      </c>
      <c r="F6755" s="2" t="s">
        <v>55</v>
      </c>
      <c r="G6755" s="2" t="s">
        <v>36</v>
      </c>
      <c r="H6755" s="7">
        <v>5553.38</v>
      </c>
      <c r="I6755" s="3">
        <v>45351</v>
      </c>
      <c r="J6755" s="3" t="str">
        <f>TEXT(NIgerian_Fintech[[#This Row],[TransactionDate]], "JJJJ")</f>
        <v>2024</v>
      </c>
      <c r="K6755" s="3" t="str">
        <f>TEXT(NIgerian_Fintech[[#This Row],[TransactionDate]], "MMMM")</f>
        <v>February</v>
      </c>
      <c r="L6755" s="3" t="str">
        <f>TEXT(NIgerian_Fintech[[#This Row],[TransactionDate]], "MM")</f>
        <v>02</v>
      </c>
      <c r="M6755" s="3" t="str">
        <f>TEXT(NIgerian_Fintech[[#This Row],[TransactionDate]], "tttt")</f>
        <v>Thursday</v>
      </c>
      <c r="N6755" s="2" t="s">
        <v>16</v>
      </c>
    </row>
    <row r="6756" spans="1:14" ht="14.5" x14ac:dyDescent="0.35">
      <c r="A6756" s="2" t="s">
        <v>13542</v>
      </c>
      <c r="B6756" s="2" t="s">
        <v>13543</v>
      </c>
      <c r="C6756" s="2">
        <v>42</v>
      </c>
      <c r="D6756" s="2" t="s">
        <v>39</v>
      </c>
      <c r="E6756" s="2" t="s">
        <v>52</v>
      </c>
      <c r="F6756" s="2" t="s">
        <v>25</v>
      </c>
      <c r="G6756" s="2" t="s">
        <v>36</v>
      </c>
      <c r="H6756" s="7">
        <v>7545.64</v>
      </c>
      <c r="I6756" s="3">
        <v>44947</v>
      </c>
      <c r="J6756" s="3" t="str">
        <f>TEXT(NIgerian_Fintech[[#This Row],[TransactionDate]], "JJJJ")</f>
        <v>2023</v>
      </c>
      <c r="K6756" s="3" t="str">
        <f>TEXT(NIgerian_Fintech[[#This Row],[TransactionDate]], "MMMM")</f>
        <v>January</v>
      </c>
      <c r="L6756" s="3" t="str">
        <f>TEXT(NIgerian_Fintech[[#This Row],[TransactionDate]], "MM")</f>
        <v>01</v>
      </c>
      <c r="M6756" s="3" t="str">
        <f>TEXT(NIgerian_Fintech[[#This Row],[TransactionDate]], "tttt")</f>
        <v>Saturday</v>
      </c>
      <c r="N6756" s="2" t="s">
        <v>16</v>
      </c>
    </row>
    <row r="6757" spans="1:14" ht="14.5" x14ac:dyDescent="0.35">
      <c r="A6757" s="2" t="s">
        <v>13544</v>
      </c>
      <c r="B6757" s="2" t="s">
        <v>13545</v>
      </c>
      <c r="C6757" s="2">
        <v>34</v>
      </c>
      <c r="D6757" s="2" t="s">
        <v>39</v>
      </c>
      <c r="E6757" s="2" t="s">
        <v>52</v>
      </c>
      <c r="F6757" s="2" t="s">
        <v>35</v>
      </c>
      <c r="G6757" s="2" t="s">
        <v>26</v>
      </c>
      <c r="H6757" s="7">
        <v>2905.11</v>
      </c>
      <c r="I6757" s="3">
        <v>45005</v>
      </c>
      <c r="J6757" s="3" t="str">
        <f>TEXT(NIgerian_Fintech[[#This Row],[TransactionDate]], "JJJJ")</f>
        <v>2023</v>
      </c>
      <c r="K6757" s="3" t="str">
        <f>TEXT(NIgerian_Fintech[[#This Row],[TransactionDate]], "MMMM")</f>
        <v>March</v>
      </c>
      <c r="L6757" s="3" t="str">
        <f>TEXT(NIgerian_Fintech[[#This Row],[TransactionDate]], "MM")</f>
        <v>03</v>
      </c>
      <c r="M6757" s="3" t="str">
        <f>TEXT(NIgerian_Fintech[[#This Row],[TransactionDate]], "tttt")</f>
        <v>Monday</v>
      </c>
      <c r="N6757" s="2" t="s">
        <v>16</v>
      </c>
    </row>
    <row r="6758" spans="1:14" ht="14.5" x14ac:dyDescent="0.35">
      <c r="A6758" s="2" t="s">
        <v>13546</v>
      </c>
      <c r="B6758" s="2" t="s">
        <v>13547</v>
      </c>
      <c r="C6758" s="2">
        <v>63</v>
      </c>
      <c r="D6758" s="2" t="s">
        <v>39</v>
      </c>
      <c r="E6758" s="2" t="s">
        <v>13</v>
      </c>
      <c r="F6758" s="2" t="s">
        <v>25</v>
      </c>
      <c r="G6758" s="2" t="s">
        <v>26</v>
      </c>
      <c r="H6758" s="7">
        <v>40670.49</v>
      </c>
      <c r="I6758" s="3">
        <v>45485</v>
      </c>
      <c r="J6758" s="3" t="str">
        <f>TEXT(NIgerian_Fintech[[#This Row],[TransactionDate]], "JJJJ")</f>
        <v>2024</v>
      </c>
      <c r="K6758" s="3" t="str">
        <f>TEXT(NIgerian_Fintech[[#This Row],[TransactionDate]], "MMMM")</f>
        <v>July</v>
      </c>
      <c r="L6758" s="3" t="str">
        <f>TEXT(NIgerian_Fintech[[#This Row],[TransactionDate]], "MM")</f>
        <v>07</v>
      </c>
      <c r="M6758" s="3" t="str">
        <f>TEXT(NIgerian_Fintech[[#This Row],[TransactionDate]], "tttt")</f>
        <v>Friday</v>
      </c>
      <c r="N6758" s="2" t="s">
        <v>16</v>
      </c>
    </row>
    <row r="6759" spans="1:14" ht="14.5" x14ac:dyDescent="0.35">
      <c r="A6759" s="2" t="s">
        <v>13548</v>
      </c>
      <c r="B6759" s="2" t="s">
        <v>13549</v>
      </c>
      <c r="C6759" s="2">
        <v>41</v>
      </c>
      <c r="D6759" s="2" t="s">
        <v>12</v>
      </c>
      <c r="E6759" s="2" t="s">
        <v>74</v>
      </c>
      <c r="F6759" s="2" t="s">
        <v>35</v>
      </c>
      <c r="G6759" s="2" t="s">
        <v>30</v>
      </c>
      <c r="H6759" s="7">
        <v>10243.299999999999</v>
      </c>
      <c r="I6759" s="3">
        <v>45609</v>
      </c>
      <c r="J6759" s="3" t="str">
        <f>TEXT(NIgerian_Fintech[[#This Row],[TransactionDate]], "JJJJ")</f>
        <v>2024</v>
      </c>
      <c r="K6759" s="3" t="str">
        <f>TEXT(NIgerian_Fintech[[#This Row],[TransactionDate]], "MMMM")</f>
        <v>November</v>
      </c>
      <c r="L6759" s="3" t="str">
        <f>TEXT(NIgerian_Fintech[[#This Row],[TransactionDate]], "MM")</f>
        <v>11</v>
      </c>
      <c r="M6759" s="3" t="str">
        <f>TEXT(NIgerian_Fintech[[#This Row],[TransactionDate]], "tttt")</f>
        <v>Wednesday</v>
      </c>
      <c r="N6759" s="2" t="s">
        <v>16</v>
      </c>
    </row>
    <row r="6760" spans="1:14" ht="14.5" x14ac:dyDescent="0.35">
      <c r="A6760" s="2" t="s">
        <v>13550</v>
      </c>
      <c r="B6760" s="2" t="s">
        <v>13551</v>
      </c>
      <c r="C6760" s="2">
        <v>28</v>
      </c>
      <c r="D6760" s="2" t="s">
        <v>39</v>
      </c>
      <c r="E6760" s="2" t="s">
        <v>93</v>
      </c>
      <c r="F6760" s="2" t="s">
        <v>25</v>
      </c>
      <c r="G6760" s="2" t="s">
        <v>26</v>
      </c>
      <c r="H6760" s="7">
        <v>18601.5</v>
      </c>
      <c r="I6760" s="3">
        <v>45522</v>
      </c>
      <c r="J6760" s="3" t="str">
        <f>TEXT(NIgerian_Fintech[[#This Row],[TransactionDate]], "JJJJ")</f>
        <v>2024</v>
      </c>
      <c r="K6760" s="3" t="str">
        <f>TEXT(NIgerian_Fintech[[#This Row],[TransactionDate]], "MMMM")</f>
        <v>August</v>
      </c>
      <c r="L6760" s="3" t="str">
        <f>TEXT(NIgerian_Fintech[[#This Row],[TransactionDate]], "MM")</f>
        <v>08</v>
      </c>
      <c r="M6760" s="3" t="str">
        <f>TEXT(NIgerian_Fintech[[#This Row],[TransactionDate]], "tttt")</f>
        <v>Sunday</v>
      </c>
      <c r="N6760" s="2" t="s">
        <v>16</v>
      </c>
    </row>
    <row r="6761" spans="1:14" ht="14.5" x14ac:dyDescent="0.35">
      <c r="A6761" s="2" t="s">
        <v>13552</v>
      </c>
      <c r="B6761" s="2" t="s">
        <v>13553</v>
      </c>
      <c r="C6761" s="2">
        <v>43</v>
      </c>
      <c r="D6761" s="2" t="s">
        <v>12</v>
      </c>
      <c r="E6761" s="2" t="s">
        <v>42</v>
      </c>
      <c r="F6761" s="2" t="s">
        <v>49</v>
      </c>
      <c r="G6761" s="2" t="s">
        <v>30</v>
      </c>
      <c r="H6761" s="7">
        <v>5374.74</v>
      </c>
      <c r="I6761" s="3">
        <v>45034</v>
      </c>
      <c r="J6761" s="3" t="str">
        <f>TEXT(NIgerian_Fintech[[#This Row],[TransactionDate]], "JJJJ")</f>
        <v>2023</v>
      </c>
      <c r="K6761" s="3" t="str">
        <f>TEXT(NIgerian_Fintech[[#This Row],[TransactionDate]], "MMMM")</f>
        <v>April</v>
      </c>
      <c r="L6761" s="3" t="str">
        <f>TEXT(NIgerian_Fintech[[#This Row],[TransactionDate]], "MM")</f>
        <v>04</v>
      </c>
      <c r="M6761" s="3" t="str">
        <f>TEXT(NIgerian_Fintech[[#This Row],[TransactionDate]], "tttt")</f>
        <v>Tuesday</v>
      </c>
      <c r="N6761" s="2" t="s">
        <v>16</v>
      </c>
    </row>
    <row r="6762" spans="1:14" ht="14.5" x14ac:dyDescent="0.35">
      <c r="A6762" s="2" t="s">
        <v>13554</v>
      </c>
      <c r="B6762" s="2" t="s">
        <v>13555</v>
      </c>
      <c r="C6762" s="2">
        <v>51</v>
      </c>
      <c r="D6762" s="2" t="s">
        <v>12</v>
      </c>
      <c r="E6762" s="2" t="s">
        <v>64</v>
      </c>
      <c r="F6762" s="2" t="s">
        <v>49</v>
      </c>
      <c r="G6762" s="2" t="s">
        <v>15</v>
      </c>
      <c r="H6762" s="7">
        <v>4368.87</v>
      </c>
      <c r="I6762" s="3">
        <v>45197</v>
      </c>
      <c r="J6762" s="3" t="str">
        <f>TEXT(NIgerian_Fintech[[#This Row],[TransactionDate]], "JJJJ")</f>
        <v>2023</v>
      </c>
      <c r="K6762" s="3" t="str">
        <f>TEXT(NIgerian_Fintech[[#This Row],[TransactionDate]], "MMMM")</f>
        <v>September</v>
      </c>
      <c r="L6762" s="3" t="str">
        <f>TEXT(NIgerian_Fintech[[#This Row],[TransactionDate]], "MM")</f>
        <v>09</v>
      </c>
      <c r="M6762" s="3" t="str">
        <f>TEXT(NIgerian_Fintech[[#This Row],[TransactionDate]], "tttt")</f>
        <v>Thursday</v>
      </c>
      <c r="N6762" s="2" t="s">
        <v>16</v>
      </c>
    </row>
    <row r="6763" spans="1:14" ht="14.5" x14ac:dyDescent="0.35">
      <c r="A6763" s="2" t="s">
        <v>13556</v>
      </c>
      <c r="B6763" s="2" t="s">
        <v>13557</v>
      </c>
      <c r="C6763" s="2">
        <v>45</v>
      </c>
      <c r="D6763" s="2" t="s">
        <v>12</v>
      </c>
      <c r="E6763" s="2" t="s">
        <v>74</v>
      </c>
      <c r="F6763" s="2" t="s">
        <v>49</v>
      </c>
      <c r="G6763" s="2" t="s">
        <v>20</v>
      </c>
      <c r="H6763" s="7">
        <v>8055.5</v>
      </c>
      <c r="I6763" s="3">
        <v>45614</v>
      </c>
      <c r="J6763" s="3" t="str">
        <f>TEXT(NIgerian_Fintech[[#This Row],[TransactionDate]], "JJJJ")</f>
        <v>2024</v>
      </c>
      <c r="K6763" s="3" t="str">
        <f>TEXT(NIgerian_Fintech[[#This Row],[TransactionDate]], "MMMM")</f>
        <v>November</v>
      </c>
      <c r="L6763" s="3" t="str">
        <f>TEXT(NIgerian_Fintech[[#This Row],[TransactionDate]], "MM")</f>
        <v>11</v>
      </c>
      <c r="M6763" s="3" t="str">
        <f>TEXT(NIgerian_Fintech[[#This Row],[TransactionDate]], "tttt")</f>
        <v>Monday</v>
      </c>
      <c r="N6763" s="2" t="s">
        <v>16</v>
      </c>
    </row>
    <row r="6764" spans="1:14" ht="14.5" x14ac:dyDescent="0.35">
      <c r="A6764" s="2" t="s">
        <v>13558</v>
      </c>
      <c r="B6764" s="2" t="s">
        <v>13559</v>
      </c>
      <c r="C6764" s="2">
        <v>20</v>
      </c>
      <c r="D6764" s="2" t="s">
        <v>12</v>
      </c>
      <c r="E6764" s="2" t="s">
        <v>74</v>
      </c>
      <c r="F6764" s="2" t="s">
        <v>35</v>
      </c>
      <c r="G6764" s="2" t="s">
        <v>30</v>
      </c>
      <c r="H6764" s="7">
        <v>5714.22</v>
      </c>
      <c r="I6764" s="3">
        <v>45402</v>
      </c>
      <c r="J6764" s="3" t="str">
        <f>TEXT(NIgerian_Fintech[[#This Row],[TransactionDate]], "JJJJ")</f>
        <v>2024</v>
      </c>
      <c r="K6764" s="3" t="str">
        <f>TEXT(NIgerian_Fintech[[#This Row],[TransactionDate]], "MMMM")</f>
        <v>April</v>
      </c>
      <c r="L6764" s="3" t="str">
        <f>TEXT(NIgerian_Fintech[[#This Row],[TransactionDate]], "MM")</f>
        <v>04</v>
      </c>
      <c r="M6764" s="3" t="str">
        <f>TEXT(NIgerian_Fintech[[#This Row],[TransactionDate]], "tttt")</f>
        <v>Saturday</v>
      </c>
      <c r="N6764" s="2" t="s">
        <v>16</v>
      </c>
    </row>
    <row r="6765" spans="1:14" ht="14.5" x14ac:dyDescent="0.35">
      <c r="A6765" s="2" t="s">
        <v>13560</v>
      </c>
      <c r="B6765" s="2" t="s">
        <v>13561</v>
      </c>
      <c r="C6765" s="2">
        <v>28</v>
      </c>
      <c r="D6765" s="2" t="s">
        <v>39</v>
      </c>
      <c r="E6765" s="2" t="s">
        <v>29</v>
      </c>
      <c r="F6765" s="2" t="s">
        <v>35</v>
      </c>
      <c r="G6765" s="2" t="s">
        <v>30</v>
      </c>
      <c r="H6765" s="7">
        <v>12550.84</v>
      </c>
      <c r="I6765" s="3">
        <v>44996</v>
      </c>
      <c r="J6765" s="3" t="str">
        <f>TEXT(NIgerian_Fintech[[#This Row],[TransactionDate]], "JJJJ")</f>
        <v>2023</v>
      </c>
      <c r="K6765" s="3" t="str">
        <f>TEXT(NIgerian_Fintech[[#This Row],[TransactionDate]], "MMMM")</f>
        <v>March</v>
      </c>
      <c r="L6765" s="3" t="str">
        <f>TEXT(NIgerian_Fintech[[#This Row],[TransactionDate]], "MM")</f>
        <v>03</v>
      </c>
      <c r="M6765" s="3" t="str">
        <f>TEXT(NIgerian_Fintech[[#This Row],[TransactionDate]], "tttt")</f>
        <v>Saturday</v>
      </c>
      <c r="N6765" s="2" t="s">
        <v>16</v>
      </c>
    </row>
    <row r="6766" spans="1:14" ht="14.5" x14ac:dyDescent="0.35">
      <c r="A6766" s="2" t="s">
        <v>13562</v>
      </c>
      <c r="B6766" s="2" t="s">
        <v>13563</v>
      </c>
      <c r="C6766" s="2">
        <v>55</v>
      </c>
      <c r="D6766" s="2" t="s">
        <v>39</v>
      </c>
      <c r="E6766" s="2" t="s">
        <v>93</v>
      </c>
      <c r="F6766" s="2" t="s">
        <v>25</v>
      </c>
      <c r="G6766" s="2" t="s">
        <v>15</v>
      </c>
      <c r="H6766" s="7">
        <v>3089.98</v>
      </c>
      <c r="I6766" s="3">
        <v>45313</v>
      </c>
      <c r="J6766" s="3" t="str">
        <f>TEXT(NIgerian_Fintech[[#This Row],[TransactionDate]], "JJJJ")</f>
        <v>2024</v>
      </c>
      <c r="K6766" s="3" t="str">
        <f>TEXT(NIgerian_Fintech[[#This Row],[TransactionDate]], "MMMM")</f>
        <v>January</v>
      </c>
      <c r="L6766" s="3" t="str">
        <f>TEXT(NIgerian_Fintech[[#This Row],[TransactionDate]], "MM")</f>
        <v>01</v>
      </c>
      <c r="M6766" s="3" t="str">
        <f>TEXT(NIgerian_Fintech[[#This Row],[TransactionDate]], "tttt")</f>
        <v>Monday</v>
      </c>
      <c r="N6766" s="2" t="s">
        <v>16</v>
      </c>
    </row>
    <row r="6767" spans="1:14" ht="14.5" x14ac:dyDescent="0.35">
      <c r="A6767" s="2" t="s">
        <v>13564</v>
      </c>
      <c r="B6767" s="2" t="s">
        <v>13565</v>
      </c>
      <c r="C6767" s="2">
        <v>31</v>
      </c>
      <c r="D6767" s="2" t="s">
        <v>39</v>
      </c>
      <c r="E6767" s="2" t="s">
        <v>64</v>
      </c>
      <c r="F6767" s="2" t="s">
        <v>55</v>
      </c>
      <c r="G6767" s="2" t="s">
        <v>36</v>
      </c>
      <c r="H6767" s="7">
        <v>5970.94</v>
      </c>
      <c r="I6767" s="3">
        <v>45092</v>
      </c>
      <c r="J6767" s="3" t="str">
        <f>TEXT(NIgerian_Fintech[[#This Row],[TransactionDate]], "JJJJ")</f>
        <v>2023</v>
      </c>
      <c r="K6767" s="3" t="str">
        <f>TEXT(NIgerian_Fintech[[#This Row],[TransactionDate]], "MMMM")</f>
        <v>June</v>
      </c>
      <c r="L6767" s="3" t="str">
        <f>TEXT(NIgerian_Fintech[[#This Row],[TransactionDate]], "MM")</f>
        <v>06</v>
      </c>
      <c r="M6767" s="3" t="str">
        <f>TEXT(NIgerian_Fintech[[#This Row],[TransactionDate]], "tttt")</f>
        <v>Thursday</v>
      </c>
      <c r="N6767" s="2" t="s">
        <v>16</v>
      </c>
    </row>
    <row r="6768" spans="1:14" ht="14.5" x14ac:dyDescent="0.35">
      <c r="A6768" s="2" t="s">
        <v>13566</v>
      </c>
      <c r="B6768" s="2" t="s">
        <v>13567</v>
      </c>
      <c r="C6768" s="2">
        <v>43</v>
      </c>
      <c r="D6768" s="2" t="s">
        <v>12</v>
      </c>
      <c r="E6768" s="2" t="s">
        <v>42</v>
      </c>
      <c r="F6768" s="2" t="s">
        <v>35</v>
      </c>
      <c r="G6768" s="2" t="s">
        <v>36</v>
      </c>
      <c r="H6768" s="7">
        <v>22550.6</v>
      </c>
      <c r="I6768" s="3">
        <v>44984</v>
      </c>
      <c r="J6768" s="3" t="str">
        <f>TEXT(NIgerian_Fintech[[#This Row],[TransactionDate]], "JJJJ")</f>
        <v>2023</v>
      </c>
      <c r="K6768" s="3" t="str">
        <f>TEXT(NIgerian_Fintech[[#This Row],[TransactionDate]], "MMMM")</f>
        <v>February</v>
      </c>
      <c r="L6768" s="3" t="str">
        <f>TEXT(NIgerian_Fintech[[#This Row],[TransactionDate]], "MM")</f>
        <v>02</v>
      </c>
      <c r="M6768" s="3" t="str">
        <f>TEXT(NIgerian_Fintech[[#This Row],[TransactionDate]], "tttt")</f>
        <v>Monday</v>
      </c>
      <c r="N6768" s="2" t="s">
        <v>16</v>
      </c>
    </row>
    <row r="6769" spans="1:14" ht="14.5" x14ac:dyDescent="0.35">
      <c r="A6769" s="2" t="s">
        <v>13568</v>
      </c>
      <c r="B6769" s="2" t="s">
        <v>13569</v>
      </c>
      <c r="C6769" s="2">
        <v>38</v>
      </c>
      <c r="D6769" s="2" t="s">
        <v>39</v>
      </c>
      <c r="E6769" s="2" t="s">
        <v>74</v>
      </c>
      <c r="F6769" s="2" t="s">
        <v>25</v>
      </c>
      <c r="G6769" s="2" t="s">
        <v>36</v>
      </c>
      <c r="H6769" s="7">
        <v>14110.29</v>
      </c>
      <c r="I6769" s="3">
        <v>45377</v>
      </c>
      <c r="J6769" s="3" t="str">
        <f>TEXT(NIgerian_Fintech[[#This Row],[TransactionDate]], "JJJJ")</f>
        <v>2024</v>
      </c>
      <c r="K6769" s="3" t="str">
        <f>TEXT(NIgerian_Fintech[[#This Row],[TransactionDate]], "MMMM")</f>
        <v>March</v>
      </c>
      <c r="L6769" s="3" t="str">
        <f>TEXT(NIgerian_Fintech[[#This Row],[TransactionDate]], "MM")</f>
        <v>03</v>
      </c>
      <c r="M6769" s="3" t="str">
        <f>TEXT(NIgerian_Fintech[[#This Row],[TransactionDate]], "tttt")</f>
        <v>Tuesday</v>
      </c>
      <c r="N6769" s="2" t="s">
        <v>16</v>
      </c>
    </row>
    <row r="6770" spans="1:14" ht="14.5" x14ac:dyDescent="0.35">
      <c r="A6770" s="2" t="s">
        <v>13570</v>
      </c>
      <c r="B6770" s="2" t="s">
        <v>13571</v>
      </c>
      <c r="C6770" s="2">
        <v>56</v>
      </c>
      <c r="D6770" s="2" t="s">
        <v>39</v>
      </c>
      <c r="E6770" s="2" t="s">
        <v>52</v>
      </c>
      <c r="F6770" s="2" t="s">
        <v>55</v>
      </c>
      <c r="G6770" s="2" t="s">
        <v>30</v>
      </c>
      <c r="H6770" s="7">
        <v>1840.07</v>
      </c>
      <c r="I6770" s="3">
        <v>45171</v>
      </c>
      <c r="J6770" s="3" t="str">
        <f>TEXT(NIgerian_Fintech[[#This Row],[TransactionDate]], "JJJJ")</f>
        <v>2023</v>
      </c>
      <c r="K6770" s="3" t="str">
        <f>TEXT(NIgerian_Fintech[[#This Row],[TransactionDate]], "MMMM")</f>
        <v>September</v>
      </c>
      <c r="L6770" s="3" t="str">
        <f>TEXT(NIgerian_Fintech[[#This Row],[TransactionDate]], "MM")</f>
        <v>09</v>
      </c>
      <c r="M6770" s="3" t="str">
        <f>TEXT(NIgerian_Fintech[[#This Row],[TransactionDate]], "tttt")</f>
        <v>Saturday</v>
      </c>
      <c r="N6770" s="2" t="s">
        <v>21</v>
      </c>
    </row>
    <row r="6771" spans="1:14" ht="14.5" x14ac:dyDescent="0.35">
      <c r="A6771" s="2" t="s">
        <v>13572</v>
      </c>
      <c r="B6771" s="2" t="s">
        <v>13573</v>
      </c>
      <c r="C6771" s="2">
        <v>47</v>
      </c>
      <c r="D6771" s="2" t="s">
        <v>12</v>
      </c>
      <c r="E6771" s="2" t="s">
        <v>24</v>
      </c>
      <c r="F6771" s="2" t="s">
        <v>49</v>
      </c>
      <c r="G6771" s="2" t="s">
        <v>30</v>
      </c>
      <c r="H6771" s="7">
        <v>21791.72</v>
      </c>
      <c r="I6771" s="3">
        <v>44971</v>
      </c>
      <c r="J6771" s="3" t="str">
        <f>TEXT(NIgerian_Fintech[[#This Row],[TransactionDate]], "JJJJ")</f>
        <v>2023</v>
      </c>
      <c r="K6771" s="3" t="str">
        <f>TEXT(NIgerian_Fintech[[#This Row],[TransactionDate]], "MMMM")</f>
        <v>February</v>
      </c>
      <c r="L6771" s="3" t="str">
        <f>TEXT(NIgerian_Fintech[[#This Row],[TransactionDate]], "MM")</f>
        <v>02</v>
      </c>
      <c r="M6771" s="3" t="str">
        <f>TEXT(NIgerian_Fintech[[#This Row],[TransactionDate]], "tttt")</f>
        <v>Tuesday</v>
      </c>
      <c r="N6771" s="2" t="s">
        <v>16</v>
      </c>
    </row>
    <row r="6772" spans="1:14" ht="14.5" x14ac:dyDescent="0.35">
      <c r="A6772" s="2" t="s">
        <v>13574</v>
      </c>
      <c r="B6772" s="2" t="s">
        <v>13575</v>
      </c>
      <c r="C6772" s="2">
        <v>25</v>
      </c>
      <c r="D6772" s="2" t="s">
        <v>39</v>
      </c>
      <c r="E6772" s="2" t="s">
        <v>52</v>
      </c>
      <c r="F6772" s="2" t="s">
        <v>35</v>
      </c>
      <c r="G6772" s="2" t="s">
        <v>26</v>
      </c>
      <c r="H6772" s="7">
        <v>8892.02</v>
      </c>
      <c r="I6772" s="3">
        <v>45610</v>
      </c>
      <c r="J6772" s="3" t="str">
        <f>TEXT(NIgerian_Fintech[[#This Row],[TransactionDate]], "JJJJ")</f>
        <v>2024</v>
      </c>
      <c r="K6772" s="3" t="str">
        <f>TEXT(NIgerian_Fintech[[#This Row],[TransactionDate]], "MMMM")</f>
        <v>November</v>
      </c>
      <c r="L6772" s="3" t="str">
        <f>TEXT(NIgerian_Fintech[[#This Row],[TransactionDate]], "MM")</f>
        <v>11</v>
      </c>
      <c r="M6772" s="3" t="str">
        <f>TEXT(NIgerian_Fintech[[#This Row],[TransactionDate]], "tttt")</f>
        <v>Thursday</v>
      </c>
      <c r="N6772" s="2" t="s">
        <v>16</v>
      </c>
    </row>
    <row r="6773" spans="1:14" ht="14.5" x14ac:dyDescent="0.35">
      <c r="A6773" s="2" t="s">
        <v>13576</v>
      </c>
      <c r="B6773" s="2" t="s">
        <v>13577</v>
      </c>
      <c r="C6773" s="2">
        <v>37</v>
      </c>
      <c r="D6773" s="2" t="s">
        <v>12</v>
      </c>
      <c r="E6773" s="2" t="s">
        <v>64</v>
      </c>
      <c r="F6773" s="2" t="s">
        <v>14</v>
      </c>
      <c r="G6773" s="2" t="s">
        <v>26</v>
      </c>
      <c r="H6773" s="7">
        <v>11372.09</v>
      </c>
      <c r="I6773" s="3">
        <v>45309</v>
      </c>
      <c r="J6773" s="3" t="str">
        <f>TEXT(NIgerian_Fintech[[#This Row],[TransactionDate]], "JJJJ")</f>
        <v>2024</v>
      </c>
      <c r="K6773" s="3" t="str">
        <f>TEXT(NIgerian_Fintech[[#This Row],[TransactionDate]], "MMMM")</f>
        <v>January</v>
      </c>
      <c r="L6773" s="3" t="str">
        <f>TEXT(NIgerian_Fintech[[#This Row],[TransactionDate]], "MM")</f>
        <v>01</v>
      </c>
      <c r="M6773" s="3" t="str">
        <f>TEXT(NIgerian_Fintech[[#This Row],[TransactionDate]], "tttt")</f>
        <v>Thursday</v>
      </c>
      <c r="N6773" s="2" t="s">
        <v>16</v>
      </c>
    </row>
    <row r="6774" spans="1:14" ht="14.5" x14ac:dyDescent="0.35">
      <c r="A6774" s="2" t="s">
        <v>13578</v>
      </c>
      <c r="B6774" s="2" t="s">
        <v>13579</v>
      </c>
      <c r="C6774" s="2">
        <v>49</v>
      </c>
      <c r="D6774" s="2" t="s">
        <v>39</v>
      </c>
      <c r="E6774" s="2" t="s">
        <v>24</v>
      </c>
      <c r="F6774" s="2" t="s">
        <v>49</v>
      </c>
      <c r="G6774" s="2" t="s">
        <v>20</v>
      </c>
      <c r="H6774" s="7">
        <v>3485.04</v>
      </c>
      <c r="I6774" s="3">
        <v>45504</v>
      </c>
      <c r="J6774" s="3" t="str">
        <f>TEXT(NIgerian_Fintech[[#This Row],[TransactionDate]], "JJJJ")</f>
        <v>2024</v>
      </c>
      <c r="K6774" s="3" t="str">
        <f>TEXT(NIgerian_Fintech[[#This Row],[TransactionDate]], "MMMM")</f>
        <v>July</v>
      </c>
      <c r="L6774" s="3" t="str">
        <f>TEXT(NIgerian_Fintech[[#This Row],[TransactionDate]], "MM")</f>
        <v>07</v>
      </c>
      <c r="M6774" s="3" t="str">
        <f>TEXT(NIgerian_Fintech[[#This Row],[TransactionDate]], "tttt")</f>
        <v>Wednesday</v>
      </c>
      <c r="N6774" s="2" t="s">
        <v>16</v>
      </c>
    </row>
    <row r="6775" spans="1:14" ht="14.5" x14ac:dyDescent="0.35">
      <c r="A6775" s="2" t="s">
        <v>13580</v>
      </c>
      <c r="B6775" s="2" t="s">
        <v>13581</v>
      </c>
      <c r="C6775" s="2">
        <v>39</v>
      </c>
      <c r="D6775" s="2" t="s">
        <v>39</v>
      </c>
      <c r="E6775" s="2" t="s">
        <v>42</v>
      </c>
      <c r="F6775" s="2" t="s">
        <v>19</v>
      </c>
      <c r="G6775" s="2" t="s">
        <v>20</v>
      </c>
      <c r="H6775" s="7">
        <v>5825.8</v>
      </c>
      <c r="I6775" s="3">
        <v>45627</v>
      </c>
      <c r="J6775" s="3" t="str">
        <f>TEXT(NIgerian_Fintech[[#This Row],[TransactionDate]], "JJJJ")</f>
        <v>2024</v>
      </c>
      <c r="K6775" s="3" t="str">
        <f>TEXT(NIgerian_Fintech[[#This Row],[TransactionDate]], "MMMM")</f>
        <v>December</v>
      </c>
      <c r="L6775" s="3" t="str">
        <f>TEXT(NIgerian_Fintech[[#This Row],[TransactionDate]], "MM")</f>
        <v>12</v>
      </c>
      <c r="M6775" s="3" t="str">
        <f>TEXT(NIgerian_Fintech[[#This Row],[TransactionDate]], "tttt")</f>
        <v>Sunday</v>
      </c>
      <c r="N6775" s="2" t="s">
        <v>16</v>
      </c>
    </row>
    <row r="6776" spans="1:14" ht="14.5" x14ac:dyDescent="0.35">
      <c r="A6776" s="2" t="s">
        <v>13582</v>
      </c>
      <c r="B6776" s="2" t="s">
        <v>13583</v>
      </c>
      <c r="C6776" s="2">
        <v>24</v>
      </c>
      <c r="D6776" s="2" t="s">
        <v>39</v>
      </c>
      <c r="E6776" s="2" t="s">
        <v>64</v>
      </c>
      <c r="F6776" s="2" t="s">
        <v>55</v>
      </c>
      <c r="G6776" s="2" t="s">
        <v>26</v>
      </c>
      <c r="H6776" s="7">
        <v>16440.939999999999</v>
      </c>
      <c r="I6776" s="3">
        <v>44997</v>
      </c>
      <c r="J6776" s="3" t="str">
        <f>TEXT(NIgerian_Fintech[[#This Row],[TransactionDate]], "JJJJ")</f>
        <v>2023</v>
      </c>
      <c r="K6776" s="3" t="str">
        <f>TEXT(NIgerian_Fintech[[#This Row],[TransactionDate]], "MMMM")</f>
        <v>March</v>
      </c>
      <c r="L6776" s="3" t="str">
        <f>TEXT(NIgerian_Fintech[[#This Row],[TransactionDate]], "MM")</f>
        <v>03</v>
      </c>
      <c r="M6776" s="3" t="str">
        <f>TEXT(NIgerian_Fintech[[#This Row],[TransactionDate]], "tttt")</f>
        <v>Sunday</v>
      </c>
      <c r="N6776" s="2" t="s">
        <v>16</v>
      </c>
    </row>
    <row r="6777" spans="1:14" ht="14.5" x14ac:dyDescent="0.35">
      <c r="A6777" s="2" t="s">
        <v>13584</v>
      </c>
      <c r="B6777" s="2" t="s">
        <v>13585</v>
      </c>
      <c r="C6777" s="2">
        <v>26</v>
      </c>
      <c r="D6777" s="2" t="s">
        <v>12</v>
      </c>
      <c r="E6777" s="2" t="s">
        <v>74</v>
      </c>
      <c r="F6777" s="2" t="s">
        <v>14</v>
      </c>
      <c r="G6777" s="2" t="s">
        <v>30</v>
      </c>
      <c r="H6777" s="7">
        <v>4014.87</v>
      </c>
      <c r="I6777" s="3">
        <v>45474</v>
      </c>
      <c r="J6777" s="3" t="str">
        <f>TEXT(NIgerian_Fintech[[#This Row],[TransactionDate]], "JJJJ")</f>
        <v>2024</v>
      </c>
      <c r="K6777" s="3" t="str">
        <f>TEXT(NIgerian_Fintech[[#This Row],[TransactionDate]], "MMMM")</f>
        <v>July</v>
      </c>
      <c r="L6777" s="3" t="str">
        <f>TEXT(NIgerian_Fintech[[#This Row],[TransactionDate]], "MM")</f>
        <v>07</v>
      </c>
      <c r="M6777" s="3" t="str">
        <f>TEXT(NIgerian_Fintech[[#This Row],[TransactionDate]], "tttt")</f>
        <v>Monday</v>
      </c>
      <c r="N6777" s="2" t="s">
        <v>16</v>
      </c>
    </row>
    <row r="6778" spans="1:14" ht="14.5" x14ac:dyDescent="0.35">
      <c r="A6778" s="2" t="s">
        <v>13586</v>
      </c>
      <c r="B6778" s="2" t="s">
        <v>13587</v>
      </c>
      <c r="C6778" s="2">
        <v>62</v>
      </c>
      <c r="D6778" s="2" t="s">
        <v>39</v>
      </c>
      <c r="E6778" s="2" t="s">
        <v>29</v>
      </c>
      <c r="F6778" s="2" t="s">
        <v>49</v>
      </c>
      <c r="G6778" s="2" t="s">
        <v>15</v>
      </c>
      <c r="H6778" s="7">
        <v>1803.97</v>
      </c>
      <c r="I6778" s="3">
        <v>45165</v>
      </c>
      <c r="J6778" s="3" t="str">
        <f>TEXT(NIgerian_Fintech[[#This Row],[TransactionDate]], "JJJJ")</f>
        <v>2023</v>
      </c>
      <c r="K6778" s="3" t="str">
        <f>TEXT(NIgerian_Fintech[[#This Row],[TransactionDate]], "MMMM")</f>
        <v>August</v>
      </c>
      <c r="L6778" s="3" t="str">
        <f>TEXT(NIgerian_Fintech[[#This Row],[TransactionDate]], "MM")</f>
        <v>08</v>
      </c>
      <c r="M6778" s="3" t="str">
        <f>TEXT(NIgerian_Fintech[[#This Row],[TransactionDate]], "tttt")</f>
        <v>Sunday</v>
      </c>
      <c r="N6778" s="2" t="s">
        <v>16</v>
      </c>
    </row>
    <row r="6779" spans="1:14" ht="14.5" x14ac:dyDescent="0.35">
      <c r="A6779" s="2" t="s">
        <v>13588</v>
      </c>
      <c r="B6779" s="2" t="s">
        <v>13589</v>
      </c>
      <c r="C6779" s="2">
        <v>18</v>
      </c>
      <c r="D6779" s="2" t="s">
        <v>39</v>
      </c>
      <c r="E6779" s="2" t="s">
        <v>29</v>
      </c>
      <c r="F6779" s="2" t="s">
        <v>35</v>
      </c>
      <c r="G6779" s="2" t="s">
        <v>26</v>
      </c>
      <c r="H6779" s="7">
        <v>4753.0600000000004</v>
      </c>
      <c r="I6779" s="3">
        <v>45506</v>
      </c>
      <c r="J6779" s="3" t="str">
        <f>TEXT(NIgerian_Fintech[[#This Row],[TransactionDate]], "JJJJ")</f>
        <v>2024</v>
      </c>
      <c r="K6779" s="3" t="str">
        <f>TEXT(NIgerian_Fintech[[#This Row],[TransactionDate]], "MMMM")</f>
        <v>August</v>
      </c>
      <c r="L6779" s="3" t="str">
        <f>TEXT(NIgerian_Fintech[[#This Row],[TransactionDate]], "MM")</f>
        <v>08</v>
      </c>
      <c r="M6779" s="3" t="str">
        <f>TEXT(NIgerian_Fintech[[#This Row],[TransactionDate]], "tttt")</f>
        <v>Friday</v>
      </c>
      <c r="N6779" s="2" t="s">
        <v>16</v>
      </c>
    </row>
    <row r="6780" spans="1:14" ht="14.5" x14ac:dyDescent="0.35">
      <c r="A6780" s="2" t="s">
        <v>13590</v>
      </c>
      <c r="B6780" s="2" t="s">
        <v>13591</v>
      </c>
      <c r="C6780" s="2">
        <v>46</v>
      </c>
      <c r="D6780" s="2" t="s">
        <v>39</v>
      </c>
      <c r="E6780" s="2" t="s">
        <v>52</v>
      </c>
      <c r="F6780" s="2" t="s">
        <v>14</v>
      </c>
      <c r="G6780" s="2" t="s">
        <v>30</v>
      </c>
      <c r="H6780" s="7">
        <v>717.31</v>
      </c>
      <c r="I6780" s="3">
        <v>45034</v>
      </c>
      <c r="J6780" s="3" t="str">
        <f>TEXT(NIgerian_Fintech[[#This Row],[TransactionDate]], "JJJJ")</f>
        <v>2023</v>
      </c>
      <c r="K6780" s="3" t="str">
        <f>TEXT(NIgerian_Fintech[[#This Row],[TransactionDate]], "MMMM")</f>
        <v>April</v>
      </c>
      <c r="L6780" s="3" t="str">
        <f>TEXT(NIgerian_Fintech[[#This Row],[TransactionDate]], "MM")</f>
        <v>04</v>
      </c>
      <c r="M6780" s="3" t="str">
        <f>TEXT(NIgerian_Fintech[[#This Row],[TransactionDate]], "tttt")</f>
        <v>Tuesday</v>
      </c>
      <c r="N6780" s="2" t="s">
        <v>16</v>
      </c>
    </row>
    <row r="6781" spans="1:14" ht="14.5" x14ac:dyDescent="0.35">
      <c r="A6781" s="2" t="s">
        <v>13592</v>
      </c>
      <c r="B6781" s="2" t="s">
        <v>13593</v>
      </c>
      <c r="C6781" s="2">
        <v>25</v>
      </c>
      <c r="D6781" s="2" t="s">
        <v>39</v>
      </c>
      <c r="E6781" s="2" t="s">
        <v>29</v>
      </c>
      <c r="F6781" s="2" t="s">
        <v>25</v>
      </c>
      <c r="G6781" s="2" t="s">
        <v>26</v>
      </c>
      <c r="H6781" s="7">
        <v>12653.39</v>
      </c>
      <c r="I6781" s="3">
        <v>45134</v>
      </c>
      <c r="J6781" s="3" t="str">
        <f>TEXT(NIgerian_Fintech[[#This Row],[TransactionDate]], "JJJJ")</f>
        <v>2023</v>
      </c>
      <c r="K6781" s="3" t="str">
        <f>TEXT(NIgerian_Fintech[[#This Row],[TransactionDate]], "MMMM")</f>
        <v>July</v>
      </c>
      <c r="L6781" s="3" t="str">
        <f>TEXT(NIgerian_Fintech[[#This Row],[TransactionDate]], "MM")</f>
        <v>07</v>
      </c>
      <c r="M6781" s="3" t="str">
        <f>TEXT(NIgerian_Fintech[[#This Row],[TransactionDate]], "tttt")</f>
        <v>Thursday</v>
      </c>
      <c r="N6781" s="2" t="s">
        <v>21</v>
      </c>
    </row>
    <row r="6782" spans="1:14" ht="14.5" x14ac:dyDescent="0.35">
      <c r="A6782" s="2" t="s">
        <v>13594</v>
      </c>
      <c r="B6782" s="2" t="s">
        <v>13595</v>
      </c>
      <c r="C6782" s="2">
        <v>21</v>
      </c>
      <c r="D6782" s="2" t="s">
        <v>12</v>
      </c>
      <c r="E6782" s="2" t="s">
        <v>13</v>
      </c>
      <c r="F6782" s="2" t="s">
        <v>55</v>
      </c>
      <c r="G6782" s="2" t="s">
        <v>36</v>
      </c>
      <c r="H6782" s="7">
        <v>1598.71</v>
      </c>
      <c r="I6782" s="3">
        <v>45648</v>
      </c>
      <c r="J6782" s="3" t="str">
        <f>TEXT(NIgerian_Fintech[[#This Row],[TransactionDate]], "JJJJ")</f>
        <v>2024</v>
      </c>
      <c r="K6782" s="3" t="str">
        <f>TEXT(NIgerian_Fintech[[#This Row],[TransactionDate]], "MMMM")</f>
        <v>December</v>
      </c>
      <c r="L6782" s="3" t="str">
        <f>TEXT(NIgerian_Fintech[[#This Row],[TransactionDate]], "MM")</f>
        <v>12</v>
      </c>
      <c r="M6782" s="3" t="str">
        <f>TEXT(NIgerian_Fintech[[#This Row],[TransactionDate]], "tttt")</f>
        <v>Sunday</v>
      </c>
      <c r="N6782" s="2" t="s">
        <v>16</v>
      </c>
    </row>
    <row r="6783" spans="1:14" ht="14.5" x14ac:dyDescent="0.35">
      <c r="A6783" s="2" t="s">
        <v>13596</v>
      </c>
      <c r="B6783" s="2" t="s">
        <v>13597</v>
      </c>
      <c r="C6783" s="2">
        <v>52</v>
      </c>
      <c r="D6783" s="2" t="s">
        <v>12</v>
      </c>
      <c r="E6783" s="2" t="s">
        <v>64</v>
      </c>
      <c r="F6783" s="2" t="s">
        <v>19</v>
      </c>
      <c r="G6783" s="2" t="s">
        <v>26</v>
      </c>
      <c r="H6783" s="7">
        <v>3356.49</v>
      </c>
      <c r="I6783" s="3">
        <v>45228</v>
      </c>
      <c r="J6783" s="3" t="str">
        <f>TEXT(NIgerian_Fintech[[#This Row],[TransactionDate]], "JJJJ")</f>
        <v>2023</v>
      </c>
      <c r="K6783" s="3" t="str">
        <f>TEXT(NIgerian_Fintech[[#This Row],[TransactionDate]], "MMMM")</f>
        <v>October</v>
      </c>
      <c r="L6783" s="3" t="str">
        <f>TEXT(NIgerian_Fintech[[#This Row],[TransactionDate]], "MM")</f>
        <v>10</v>
      </c>
      <c r="M6783" s="3" t="str">
        <f>TEXT(NIgerian_Fintech[[#This Row],[TransactionDate]], "tttt")</f>
        <v>Sunday</v>
      </c>
      <c r="N6783" s="2" t="s">
        <v>16</v>
      </c>
    </row>
    <row r="6784" spans="1:14" ht="14.5" x14ac:dyDescent="0.35">
      <c r="A6784" s="2" t="s">
        <v>13598</v>
      </c>
      <c r="B6784" s="2" t="s">
        <v>13599</v>
      </c>
      <c r="C6784" s="2">
        <v>20</v>
      </c>
      <c r="D6784" s="2" t="s">
        <v>39</v>
      </c>
      <c r="E6784" s="2" t="s">
        <v>29</v>
      </c>
      <c r="F6784" s="2" t="s">
        <v>25</v>
      </c>
      <c r="G6784" s="2" t="s">
        <v>36</v>
      </c>
      <c r="H6784" s="7">
        <v>21293.13</v>
      </c>
      <c r="I6784" s="3">
        <v>45356</v>
      </c>
      <c r="J6784" s="3" t="str">
        <f>TEXT(NIgerian_Fintech[[#This Row],[TransactionDate]], "JJJJ")</f>
        <v>2024</v>
      </c>
      <c r="K6784" s="3" t="str">
        <f>TEXT(NIgerian_Fintech[[#This Row],[TransactionDate]], "MMMM")</f>
        <v>March</v>
      </c>
      <c r="L6784" s="3" t="str">
        <f>TEXT(NIgerian_Fintech[[#This Row],[TransactionDate]], "MM")</f>
        <v>03</v>
      </c>
      <c r="M6784" s="3" t="str">
        <f>TEXT(NIgerian_Fintech[[#This Row],[TransactionDate]], "tttt")</f>
        <v>Tuesday</v>
      </c>
      <c r="N6784" s="2" t="s">
        <v>21</v>
      </c>
    </row>
    <row r="6785" spans="1:14" ht="14.5" x14ac:dyDescent="0.35">
      <c r="A6785" s="2" t="s">
        <v>13600</v>
      </c>
      <c r="B6785" s="2" t="s">
        <v>13601</v>
      </c>
      <c r="C6785" s="2">
        <v>62</v>
      </c>
      <c r="D6785" s="2" t="s">
        <v>39</v>
      </c>
      <c r="E6785" s="2" t="s">
        <v>13</v>
      </c>
      <c r="F6785" s="2" t="s">
        <v>14</v>
      </c>
      <c r="G6785" s="2" t="s">
        <v>30</v>
      </c>
      <c r="H6785" s="7">
        <v>7776.11</v>
      </c>
      <c r="I6785" s="3">
        <v>45274</v>
      </c>
      <c r="J6785" s="3" t="str">
        <f>TEXT(NIgerian_Fintech[[#This Row],[TransactionDate]], "JJJJ")</f>
        <v>2023</v>
      </c>
      <c r="K6785" s="3" t="str">
        <f>TEXT(NIgerian_Fintech[[#This Row],[TransactionDate]], "MMMM")</f>
        <v>December</v>
      </c>
      <c r="L6785" s="3" t="str">
        <f>TEXT(NIgerian_Fintech[[#This Row],[TransactionDate]], "MM")</f>
        <v>12</v>
      </c>
      <c r="M6785" s="3" t="str">
        <f>TEXT(NIgerian_Fintech[[#This Row],[TransactionDate]], "tttt")</f>
        <v>Thursday</v>
      </c>
      <c r="N6785" s="2" t="s">
        <v>16</v>
      </c>
    </row>
    <row r="6786" spans="1:14" ht="14.5" x14ac:dyDescent="0.35">
      <c r="A6786" s="2" t="s">
        <v>13602</v>
      </c>
      <c r="B6786" s="2" t="s">
        <v>13603</v>
      </c>
      <c r="C6786" s="2">
        <v>57</v>
      </c>
      <c r="D6786" s="2" t="s">
        <v>39</v>
      </c>
      <c r="E6786" s="2" t="s">
        <v>13</v>
      </c>
      <c r="F6786" s="2" t="s">
        <v>49</v>
      </c>
      <c r="G6786" s="2" t="s">
        <v>36</v>
      </c>
      <c r="H6786" s="7">
        <v>3876.33</v>
      </c>
      <c r="I6786" s="3">
        <v>45033</v>
      </c>
      <c r="J6786" s="3" t="str">
        <f>TEXT(NIgerian_Fintech[[#This Row],[TransactionDate]], "JJJJ")</f>
        <v>2023</v>
      </c>
      <c r="K6786" s="3" t="str">
        <f>TEXT(NIgerian_Fintech[[#This Row],[TransactionDate]], "MMMM")</f>
        <v>April</v>
      </c>
      <c r="L6786" s="3" t="str">
        <f>TEXT(NIgerian_Fintech[[#This Row],[TransactionDate]], "MM")</f>
        <v>04</v>
      </c>
      <c r="M6786" s="3" t="str">
        <f>TEXT(NIgerian_Fintech[[#This Row],[TransactionDate]], "tttt")</f>
        <v>Monday</v>
      </c>
      <c r="N6786" s="2" t="s">
        <v>16</v>
      </c>
    </row>
    <row r="6787" spans="1:14" ht="14.5" x14ac:dyDescent="0.35">
      <c r="A6787" s="2" t="s">
        <v>13604</v>
      </c>
      <c r="B6787" s="2" t="s">
        <v>13605</v>
      </c>
      <c r="C6787" s="2">
        <v>24</v>
      </c>
      <c r="D6787" s="2" t="s">
        <v>12</v>
      </c>
      <c r="E6787" s="2" t="s">
        <v>93</v>
      </c>
      <c r="F6787" s="2" t="s">
        <v>55</v>
      </c>
      <c r="G6787" s="2" t="s">
        <v>26</v>
      </c>
      <c r="H6787" s="7">
        <v>7933.36</v>
      </c>
      <c r="I6787" s="3">
        <v>45454</v>
      </c>
      <c r="J6787" s="3" t="str">
        <f>TEXT(NIgerian_Fintech[[#This Row],[TransactionDate]], "JJJJ")</f>
        <v>2024</v>
      </c>
      <c r="K6787" s="3" t="str">
        <f>TEXT(NIgerian_Fintech[[#This Row],[TransactionDate]], "MMMM")</f>
        <v>June</v>
      </c>
      <c r="L6787" s="3" t="str">
        <f>TEXT(NIgerian_Fintech[[#This Row],[TransactionDate]], "MM")</f>
        <v>06</v>
      </c>
      <c r="M6787" s="3" t="str">
        <f>TEXT(NIgerian_Fintech[[#This Row],[TransactionDate]], "tttt")</f>
        <v>Tuesday</v>
      </c>
      <c r="N6787" s="2" t="s">
        <v>16</v>
      </c>
    </row>
    <row r="6788" spans="1:14" ht="14.5" x14ac:dyDescent="0.35">
      <c r="A6788" s="2" t="s">
        <v>13606</v>
      </c>
      <c r="B6788" s="2" t="s">
        <v>13607</v>
      </c>
      <c r="C6788" s="2">
        <v>44</v>
      </c>
      <c r="D6788" s="2" t="s">
        <v>39</v>
      </c>
      <c r="E6788" s="2" t="s">
        <v>52</v>
      </c>
      <c r="F6788" s="2" t="s">
        <v>35</v>
      </c>
      <c r="G6788" s="2" t="s">
        <v>36</v>
      </c>
      <c r="H6788" s="7">
        <v>2462.56</v>
      </c>
      <c r="I6788" s="3">
        <v>45332</v>
      </c>
      <c r="J6788" s="3" t="str">
        <f>TEXT(NIgerian_Fintech[[#This Row],[TransactionDate]], "JJJJ")</f>
        <v>2024</v>
      </c>
      <c r="K6788" s="3" t="str">
        <f>TEXT(NIgerian_Fintech[[#This Row],[TransactionDate]], "MMMM")</f>
        <v>February</v>
      </c>
      <c r="L6788" s="3" t="str">
        <f>TEXT(NIgerian_Fintech[[#This Row],[TransactionDate]], "MM")</f>
        <v>02</v>
      </c>
      <c r="M6788" s="3" t="str">
        <f>TEXT(NIgerian_Fintech[[#This Row],[TransactionDate]], "tttt")</f>
        <v>Saturday</v>
      </c>
      <c r="N6788" s="2" t="s">
        <v>16</v>
      </c>
    </row>
    <row r="6789" spans="1:14" ht="14.5" x14ac:dyDescent="0.35">
      <c r="A6789" s="2" t="s">
        <v>13608</v>
      </c>
      <c r="B6789" s="2" t="s">
        <v>13609</v>
      </c>
      <c r="C6789" s="2">
        <v>18</v>
      </c>
      <c r="D6789" s="2" t="s">
        <v>39</v>
      </c>
      <c r="E6789" s="2" t="s">
        <v>64</v>
      </c>
      <c r="F6789" s="2" t="s">
        <v>19</v>
      </c>
      <c r="G6789" s="2" t="s">
        <v>15</v>
      </c>
      <c r="H6789" s="7">
        <v>254.95</v>
      </c>
      <c r="I6789" s="3">
        <v>45182</v>
      </c>
      <c r="J6789" s="3" t="str">
        <f>TEXT(NIgerian_Fintech[[#This Row],[TransactionDate]], "JJJJ")</f>
        <v>2023</v>
      </c>
      <c r="K6789" s="3" t="str">
        <f>TEXT(NIgerian_Fintech[[#This Row],[TransactionDate]], "MMMM")</f>
        <v>September</v>
      </c>
      <c r="L6789" s="3" t="str">
        <f>TEXT(NIgerian_Fintech[[#This Row],[TransactionDate]], "MM")</f>
        <v>09</v>
      </c>
      <c r="M6789" s="3" t="str">
        <f>TEXT(NIgerian_Fintech[[#This Row],[TransactionDate]], "tttt")</f>
        <v>Wednesday</v>
      </c>
      <c r="N6789" s="2" t="s">
        <v>16</v>
      </c>
    </row>
    <row r="6790" spans="1:14" ht="14.5" x14ac:dyDescent="0.35">
      <c r="A6790" s="2" t="s">
        <v>13610</v>
      </c>
      <c r="B6790" s="2" t="s">
        <v>13611</v>
      </c>
      <c r="C6790" s="2">
        <v>44</v>
      </c>
      <c r="D6790" s="2" t="s">
        <v>12</v>
      </c>
      <c r="E6790" s="2" t="s">
        <v>13</v>
      </c>
      <c r="F6790" s="2" t="s">
        <v>49</v>
      </c>
      <c r="G6790" s="2" t="s">
        <v>36</v>
      </c>
      <c r="H6790" s="7">
        <v>9256.66</v>
      </c>
      <c r="I6790" s="3">
        <v>45227</v>
      </c>
      <c r="J6790" s="3" t="str">
        <f>TEXT(NIgerian_Fintech[[#This Row],[TransactionDate]], "JJJJ")</f>
        <v>2023</v>
      </c>
      <c r="K6790" s="3" t="str">
        <f>TEXT(NIgerian_Fintech[[#This Row],[TransactionDate]], "MMMM")</f>
        <v>October</v>
      </c>
      <c r="L6790" s="3" t="str">
        <f>TEXT(NIgerian_Fintech[[#This Row],[TransactionDate]], "MM")</f>
        <v>10</v>
      </c>
      <c r="M6790" s="3" t="str">
        <f>TEXT(NIgerian_Fintech[[#This Row],[TransactionDate]], "tttt")</f>
        <v>Saturday</v>
      </c>
      <c r="N6790" s="2" t="s">
        <v>16</v>
      </c>
    </row>
    <row r="6791" spans="1:14" ht="14.5" x14ac:dyDescent="0.35">
      <c r="A6791" s="2" t="s">
        <v>13612</v>
      </c>
      <c r="B6791" s="2" t="s">
        <v>13613</v>
      </c>
      <c r="C6791" s="2">
        <v>33</v>
      </c>
      <c r="D6791" s="2" t="s">
        <v>12</v>
      </c>
      <c r="E6791" s="2" t="s">
        <v>74</v>
      </c>
      <c r="F6791" s="2" t="s">
        <v>19</v>
      </c>
      <c r="G6791" s="2" t="s">
        <v>36</v>
      </c>
      <c r="H6791" s="7">
        <v>12522.04</v>
      </c>
      <c r="I6791" s="3">
        <v>45071</v>
      </c>
      <c r="J6791" s="3" t="str">
        <f>TEXT(NIgerian_Fintech[[#This Row],[TransactionDate]], "JJJJ")</f>
        <v>2023</v>
      </c>
      <c r="K6791" s="3" t="str">
        <f>TEXT(NIgerian_Fintech[[#This Row],[TransactionDate]], "MMMM")</f>
        <v>May</v>
      </c>
      <c r="L6791" s="3" t="str">
        <f>TEXT(NIgerian_Fintech[[#This Row],[TransactionDate]], "MM")</f>
        <v>05</v>
      </c>
      <c r="M6791" s="3" t="str">
        <f>TEXT(NIgerian_Fintech[[#This Row],[TransactionDate]], "tttt")</f>
        <v>Thursday</v>
      </c>
      <c r="N6791" s="2" t="s">
        <v>16</v>
      </c>
    </row>
    <row r="6792" spans="1:14" ht="14.5" x14ac:dyDescent="0.35">
      <c r="A6792" s="2" t="s">
        <v>13614</v>
      </c>
      <c r="B6792" s="2" t="s">
        <v>13615</v>
      </c>
      <c r="C6792" s="2">
        <v>55</v>
      </c>
      <c r="D6792" s="2" t="s">
        <v>12</v>
      </c>
      <c r="E6792" s="2" t="s">
        <v>29</v>
      </c>
      <c r="F6792" s="2" t="s">
        <v>35</v>
      </c>
      <c r="G6792" s="2" t="s">
        <v>20</v>
      </c>
      <c r="H6792" s="7">
        <v>21184.47</v>
      </c>
      <c r="I6792" s="3">
        <v>45602</v>
      </c>
      <c r="J6792" s="3" t="str">
        <f>TEXT(NIgerian_Fintech[[#This Row],[TransactionDate]], "JJJJ")</f>
        <v>2024</v>
      </c>
      <c r="K6792" s="3" t="str">
        <f>TEXT(NIgerian_Fintech[[#This Row],[TransactionDate]], "MMMM")</f>
        <v>November</v>
      </c>
      <c r="L6792" s="3" t="str">
        <f>TEXT(NIgerian_Fintech[[#This Row],[TransactionDate]], "MM")</f>
        <v>11</v>
      </c>
      <c r="M6792" s="3" t="str">
        <f>TEXT(NIgerian_Fintech[[#This Row],[TransactionDate]], "tttt")</f>
        <v>Wednesday</v>
      </c>
      <c r="N6792" s="2" t="s">
        <v>16</v>
      </c>
    </row>
    <row r="6793" spans="1:14" ht="14.5" x14ac:dyDescent="0.35">
      <c r="A6793" s="2" t="s">
        <v>13616</v>
      </c>
      <c r="B6793" s="2" t="s">
        <v>13617</v>
      </c>
      <c r="C6793" s="2">
        <v>24</v>
      </c>
      <c r="D6793" s="2" t="s">
        <v>39</v>
      </c>
      <c r="E6793" s="2" t="s">
        <v>93</v>
      </c>
      <c r="F6793" s="2" t="s">
        <v>55</v>
      </c>
      <c r="G6793" s="2" t="s">
        <v>15</v>
      </c>
      <c r="H6793" s="7">
        <v>14778.98</v>
      </c>
      <c r="I6793" s="3">
        <v>45450</v>
      </c>
      <c r="J6793" s="3" t="str">
        <f>TEXT(NIgerian_Fintech[[#This Row],[TransactionDate]], "JJJJ")</f>
        <v>2024</v>
      </c>
      <c r="K6793" s="3" t="str">
        <f>TEXT(NIgerian_Fintech[[#This Row],[TransactionDate]], "MMMM")</f>
        <v>June</v>
      </c>
      <c r="L6793" s="3" t="str">
        <f>TEXT(NIgerian_Fintech[[#This Row],[TransactionDate]], "MM")</f>
        <v>06</v>
      </c>
      <c r="M6793" s="3" t="str">
        <f>TEXT(NIgerian_Fintech[[#This Row],[TransactionDate]], "tttt")</f>
        <v>Friday</v>
      </c>
      <c r="N6793" s="2" t="s">
        <v>16</v>
      </c>
    </row>
    <row r="6794" spans="1:14" ht="14.5" x14ac:dyDescent="0.35">
      <c r="A6794" s="2" t="s">
        <v>13618</v>
      </c>
      <c r="B6794" s="2" t="s">
        <v>13619</v>
      </c>
      <c r="C6794" s="2">
        <v>61</v>
      </c>
      <c r="D6794" s="2" t="s">
        <v>12</v>
      </c>
      <c r="E6794" s="2" t="s">
        <v>42</v>
      </c>
      <c r="F6794" s="2" t="s">
        <v>14</v>
      </c>
      <c r="G6794" s="2" t="s">
        <v>30</v>
      </c>
      <c r="H6794" s="7">
        <v>26128.9</v>
      </c>
      <c r="I6794" s="3">
        <v>45488</v>
      </c>
      <c r="J6794" s="3" t="str">
        <f>TEXT(NIgerian_Fintech[[#This Row],[TransactionDate]], "JJJJ")</f>
        <v>2024</v>
      </c>
      <c r="K6794" s="3" t="str">
        <f>TEXT(NIgerian_Fintech[[#This Row],[TransactionDate]], "MMMM")</f>
        <v>July</v>
      </c>
      <c r="L6794" s="3" t="str">
        <f>TEXT(NIgerian_Fintech[[#This Row],[TransactionDate]], "MM")</f>
        <v>07</v>
      </c>
      <c r="M6794" s="3" t="str">
        <f>TEXT(NIgerian_Fintech[[#This Row],[TransactionDate]], "tttt")</f>
        <v>Monday</v>
      </c>
      <c r="N6794" s="2" t="s">
        <v>16</v>
      </c>
    </row>
    <row r="6795" spans="1:14" ht="14.5" x14ac:dyDescent="0.35">
      <c r="A6795" s="2" t="s">
        <v>13620</v>
      </c>
      <c r="B6795" s="2" t="s">
        <v>13621</v>
      </c>
      <c r="C6795" s="2">
        <v>40</v>
      </c>
      <c r="D6795" s="2" t="s">
        <v>12</v>
      </c>
      <c r="E6795" s="2" t="s">
        <v>29</v>
      </c>
      <c r="F6795" s="2" t="s">
        <v>19</v>
      </c>
      <c r="G6795" s="2" t="s">
        <v>36</v>
      </c>
      <c r="H6795" s="7">
        <v>42653.8</v>
      </c>
      <c r="I6795" s="3">
        <v>45286</v>
      </c>
      <c r="J6795" s="3" t="str">
        <f>TEXT(NIgerian_Fintech[[#This Row],[TransactionDate]], "JJJJ")</f>
        <v>2023</v>
      </c>
      <c r="K6795" s="3" t="str">
        <f>TEXT(NIgerian_Fintech[[#This Row],[TransactionDate]], "MMMM")</f>
        <v>December</v>
      </c>
      <c r="L6795" s="3" t="str">
        <f>TEXT(NIgerian_Fintech[[#This Row],[TransactionDate]], "MM")</f>
        <v>12</v>
      </c>
      <c r="M6795" s="3" t="str">
        <f>TEXT(NIgerian_Fintech[[#This Row],[TransactionDate]], "tttt")</f>
        <v>Tuesday</v>
      </c>
      <c r="N6795" s="2" t="s">
        <v>16</v>
      </c>
    </row>
    <row r="6796" spans="1:14" ht="14.5" x14ac:dyDescent="0.35">
      <c r="A6796" s="2" t="s">
        <v>13622</v>
      </c>
      <c r="B6796" s="2" t="s">
        <v>13623</v>
      </c>
      <c r="C6796" s="2">
        <v>58</v>
      </c>
      <c r="D6796" s="2" t="s">
        <v>39</v>
      </c>
      <c r="E6796" s="2" t="s">
        <v>29</v>
      </c>
      <c r="F6796" s="2" t="s">
        <v>55</v>
      </c>
      <c r="G6796" s="2" t="s">
        <v>15</v>
      </c>
      <c r="H6796" s="7">
        <v>13662.39</v>
      </c>
      <c r="I6796" s="3">
        <v>45450</v>
      </c>
      <c r="J6796" s="3" t="str">
        <f>TEXT(NIgerian_Fintech[[#This Row],[TransactionDate]], "JJJJ")</f>
        <v>2024</v>
      </c>
      <c r="K6796" s="3" t="str">
        <f>TEXT(NIgerian_Fintech[[#This Row],[TransactionDate]], "MMMM")</f>
        <v>June</v>
      </c>
      <c r="L6796" s="3" t="str">
        <f>TEXT(NIgerian_Fintech[[#This Row],[TransactionDate]], "MM")</f>
        <v>06</v>
      </c>
      <c r="M6796" s="3" t="str">
        <f>TEXT(NIgerian_Fintech[[#This Row],[TransactionDate]], "tttt")</f>
        <v>Friday</v>
      </c>
      <c r="N6796" s="2" t="s">
        <v>16</v>
      </c>
    </row>
    <row r="6797" spans="1:14" ht="14.5" x14ac:dyDescent="0.35">
      <c r="A6797" s="2" t="s">
        <v>13624</v>
      </c>
      <c r="B6797" s="2" t="s">
        <v>13625</v>
      </c>
      <c r="C6797" s="2">
        <v>28</v>
      </c>
      <c r="D6797" s="2" t="s">
        <v>12</v>
      </c>
      <c r="E6797" s="2" t="s">
        <v>29</v>
      </c>
      <c r="F6797" s="2" t="s">
        <v>19</v>
      </c>
      <c r="G6797" s="2" t="s">
        <v>30</v>
      </c>
      <c r="H6797" s="7">
        <v>20243.72</v>
      </c>
      <c r="I6797" s="3">
        <v>45410</v>
      </c>
      <c r="J6797" s="3" t="str">
        <f>TEXT(NIgerian_Fintech[[#This Row],[TransactionDate]], "JJJJ")</f>
        <v>2024</v>
      </c>
      <c r="K6797" s="3" t="str">
        <f>TEXT(NIgerian_Fintech[[#This Row],[TransactionDate]], "MMMM")</f>
        <v>April</v>
      </c>
      <c r="L6797" s="3" t="str">
        <f>TEXT(NIgerian_Fintech[[#This Row],[TransactionDate]], "MM")</f>
        <v>04</v>
      </c>
      <c r="M6797" s="3" t="str">
        <f>TEXT(NIgerian_Fintech[[#This Row],[TransactionDate]], "tttt")</f>
        <v>Sunday</v>
      </c>
      <c r="N6797" s="2" t="s">
        <v>16</v>
      </c>
    </row>
    <row r="6798" spans="1:14" ht="14.5" x14ac:dyDescent="0.35">
      <c r="A6798" s="2" t="s">
        <v>13626</v>
      </c>
      <c r="B6798" s="2" t="s">
        <v>13627</v>
      </c>
      <c r="C6798" s="2">
        <v>59</v>
      </c>
      <c r="D6798" s="2" t="s">
        <v>39</v>
      </c>
      <c r="E6798" s="2" t="s">
        <v>93</v>
      </c>
      <c r="F6798" s="2" t="s">
        <v>49</v>
      </c>
      <c r="G6798" s="2" t="s">
        <v>15</v>
      </c>
      <c r="H6798" s="7">
        <v>11200.35</v>
      </c>
      <c r="I6798" s="3">
        <v>45116</v>
      </c>
      <c r="J6798" s="3" t="str">
        <f>TEXT(NIgerian_Fintech[[#This Row],[TransactionDate]], "JJJJ")</f>
        <v>2023</v>
      </c>
      <c r="K6798" s="3" t="str">
        <f>TEXT(NIgerian_Fintech[[#This Row],[TransactionDate]], "MMMM")</f>
        <v>July</v>
      </c>
      <c r="L6798" s="3" t="str">
        <f>TEXT(NIgerian_Fintech[[#This Row],[TransactionDate]], "MM")</f>
        <v>07</v>
      </c>
      <c r="M6798" s="3" t="str">
        <f>TEXT(NIgerian_Fintech[[#This Row],[TransactionDate]], "tttt")</f>
        <v>Sunday</v>
      </c>
      <c r="N6798" s="2" t="s">
        <v>16</v>
      </c>
    </row>
    <row r="6799" spans="1:14" ht="14.5" x14ac:dyDescent="0.35">
      <c r="A6799" s="2" t="s">
        <v>13628</v>
      </c>
      <c r="B6799" s="2" t="s">
        <v>13629</v>
      </c>
      <c r="C6799" s="2">
        <v>50</v>
      </c>
      <c r="D6799" s="2" t="s">
        <v>39</v>
      </c>
      <c r="E6799" s="2" t="s">
        <v>42</v>
      </c>
      <c r="F6799" s="2" t="s">
        <v>19</v>
      </c>
      <c r="G6799" s="2" t="s">
        <v>20</v>
      </c>
      <c r="H6799" s="7">
        <v>1874.6</v>
      </c>
      <c r="I6799" s="3">
        <v>45222</v>
      </c>
      <c r="J6799" s="3" t="str">
        <f>TEXT(NIgerian_Fintech[[#This Row],[TransactionDate]], "JJJJ")</f>
        <v>2023</v>
      </c>
      <c r="K6799" s="3" t="str">
        <f>TEXT(NIgerian_Fintech[[#This Row],[TransactionDate]], "MMMM")</f>
        <v>October</v>
      </c>
      <c r="L6799" s="3" t="str">
        <f>TEXT(NIgerian_Fintech[[#This Row],[TransactionDate]], "MM")</f>
        <v>10</v>
      </c>
      <c r="M6799" s="3" t="str">
        <f>TEXT(NIgerian_Fintech[[#This Row],[TransactionDate]], "tttt")</f>
        <v>Monday</v>
      </c>
      <c r="N6799" s="2" t="s">
        <v>16</v>
      </c>
    </row>
    <row r="6800" spans="1:14" ht="14.5" x14ac:dyDescent="0.35">
      <c r="A6800" s="2" t="s">
        <v>13630</v>
      </c>
      <c r="B6800" s="2" t="s">
        <v>13631</v>
      </c>
      <c r="C6800" s="2">
        <v>53</v>
      </c>
      <c r="D6800" s="2" t="s">
        <v>12</v>
      </c>
      <c r="E6800" s="2" t="s">
        <v>52</v>
      </c>
      <c r="F6800" s="2" t="s">
        <v>49</v>
      </c>
      <c r="G6800" s="2" t="s">
        <v>30</v>
      </c>
      <c r="H6800" s="7">
        <v>2005.29</v>
      </c>
      <c r="I6800" s="3">
        <v>45019</v>
      </c>
      <c r="J6800" s="3" t="str">
        <f>TEXT(NIgerian_Fintech[[#This Row],[TransactionDate]], "JJJJ")</f>
        <v>2023</v>
      </c>
      <c r="K6800" s="3" t="str">
        <f>TEXT(NIgerian_Fintech[[#This Row],[TransactionDate]], "MMMM")</f>
        <v>April</v>
      </c>
      <c r="L6800" s="3" t="str">
        <f>TEXT(NIgerian_Fintech[[#This Row],[TransactionDate]], "MM")</f>
        <v>04</v>
      </c>
      <c r="M6800" s="3" t="str">
        <f>TEXT(NIgerian_Fintech[[#This Row],[TransactionDate]], "tttt")</f>
        <v>Monday</v>
      </c>
      <c r="N6800" s="2" t="s">
        <v>16</v>
      </c>
    </row>
    <row r="6801" spans="1:14" ht="14.5" x14ac:dyDescent="0.35">
      <c r="A6801" s="2" t="s">
        <v>13632</v>
      </c>
      <c r="B6801" s="2" t="s">
        <v>13633</v>
      </c>
      <c r="C6801" s="2">
        <v>54</v>
      </c>
      <c r="D6801" s="2" t="s">
        <v>39</v>
      </c>
      <c r="E6801" s="2" t="s">
        <v>64</v>
      </c>
      <c r="F6801" s="2" t="s">
        <v>49</v>
      </c>
      <c r="G6801" s="2" t="s">
        <v>30</v>
      </c>
      <c r="H6801" s="7">
        <v>1168.25</v>
      </c>
      <c r="I6801" s="3">
        <v>45056</v>
      </c>
      <c r="J6801" s="3" t="str">
        <f>TEXT(NIgerian_Fintech[[#This Row],[TransactionDate]], "JJJJ")</f>
        <v>2023</v>
      </c>
      <c r="K6801" s="3" t="str">
        <f>TEXT(NIgerian_Fintech[[#This Row],[TransactionDate]], "MMMM")</f>
        <v>May</v>
      </c>
      <c r="L6801" s="3" t="str">
        <f>TEXT(NIgerian_Fintech[[#This Row],[TransactionDate]], "MM")</f>
        <v>05</v>
      </c>
      <c r="M6801" s="3" t="str">
        <f>TEXT(NIgerian_Fintech[[#This Row],[TransactionDate]], "tttt")</f>
        <v>Wednesday</v>
      </c>
      <c r="N6801" s="2" t="s">
        <v>16</v>
      </c>
    </row>
    <row r="6802" spans="1:14" ht="14.5" x14ac:dyDescent="0.35">
      <c r="A6802" s="2" t="s">
        <v>13634</v>
      </c>
      <c r="B6802" s="2" t="s">
        <v>13635</v>
      </c>
      <c r="C6802" s="2">
        <v>58</v>
      </c>
      <c r="D6802" s="2" t="s">
        <v>12</v>
      </c>
      <c r="E6802" s="2" t="s">
        <v>64</v>
      </c>
      <c r="F6802" s="2" t="s">
        <v>55</v>
      </c>
      <c r="G6802" s="2" t="s">
        <v>36</v>
      </c>
      <c r="H6802" s="7">
        <v>28642.61</v>
      </c>
      <c r="I6802" s="3">
        <v>45410</v>
      </c>
      <c r="J6802" s="3" t="str">
        <f>TEXT(NIgerian_Fintech[[#This Row],[TransactionDate]], "JJJJ")</f>
        <v>2024</v>
      </c>
      <c r="K6802" s="3" t="str">
        <f>TEXT(NIgerian_Fintech[[#This Row],[TransactionDate]], "MMMM")</f>
        <v>April</v>
      </c>
      <c r="L6802" s="3" t="str">
        <f>TEXT(NIgerian_Fintech[[#This Row],[TransactionDate]], "MM")</f>
        <v>04</v>
      </c>
      <c r="M6802" s="3" t="str">
        <f>TEXT(NIgerian_Fintech[[#This Row],[TransactionDate]], "tttt")</f>
        <v>Sunday</v>
      </c>
      <c r="N6802" s="2" t="s">
        <v>16</v>
      </c>
    </row>
    <row r="6803" spans="1:14" ht="14.5" x14ac:dyDescent="0.35">
      <c r="A6803" s="2" t="s">
        <v>13636</v>
      </c>
      <c r="B6803" s="2" t="s">
        <v>13637</v>
      </c>
      <c r="C6803" s="2">
        <v>34</v>
      </c>
      <c r="D6803" s="2" t="s">
        <v>12</v>
      </c>
      <c r="E6803" s="2" t="s">
        <v>42</v>
      </c>
      <c r="F6803" s="2" t="s">
        <v>25</v>
      </c>
      <c r="G6803" s="2" t="s">
        <v>26</v>
      </c>
      <c r="H6803" s="7">
        <v>11170.36</v>
      </c>
      <c r="I6803" s="3">
        <v>45335</v>
      </c>
      <c r="J6803" s="3" t="str">
        <f>TEXT(NIgerian_Fintech[[#This Row],[TransactionDate]], "JJJJ")</f>
        <v>2024</v>
      </c>
      <c r="K6803" s="3" t="str">
        <f>TEXT(NIgerian_Fintech[[#This Row],[TransactionDate]], "MMMM")</f>
        <v>February</v>
      </c>
      <c r="L6803" s="3" t="str">
        <f>TEXT(NIgerian_Fintech[[#This Row],[TransactionDate]], "MM")</f>
        <v>02</v>
      </c>
      <c r="M6803" s="3" t="str">
        <f>TEXT(NIgerian_Fintech[[#This Row],[TransactionDate]], "tttt")</f>
        <v>Tuesday</v>
      </c>
      <c r="N6803" s="2" t="s">
        <v>16</v>
      </c>
    </row>
    <row r="6804" spans="1:14" ht="14.5" x14ac:dyDescent="0.35">
      <c r="A6804" s="2" t="s">
        <v>13638</v>
      </c>
      <c r="B6804" s="2" t="s">
        <v>13639</v>
      </c>
      <c r="C6804" s="2">
        <v>52</v>
      </c>
      <c r="D6804" s="2" t="s">
        <v>12</v>
      </c>
      <c r="E6804" s="2" t="s">
        <v>24</v>
      </c>
      <c r="F6804" s="2" t="s">
        <v>35</v>
      </c>
      <c r="G6804" s="2" t="s">
        <v>30</v>
      </c>
      <c r="H6804" s="7">
        <v>15602.18</v>
      </c>
      <c r="I6804" s="3">
        <v>45267</v>
      </c>
      <c r="J6804" s="3" t="str">
        <f>TEXT(NIgerian_Fintech[[#This Row],[TransactionDate]], "JJJJ")</f>
        <v>2023</v>
      </c>
      <c r="K6804" s="3" t="str">
        <f>TEXT(NIgerian_Fintech[[#This Row],[TransactionDate]], "MMMM")</f>
        <v>December</v>
      </c>
      <c r="L6804" s="3" t="str">
        <f>TEXT(NIgerian_Fintech[[#This Row],[TransactionDate]], "MM")</f>
        <v>12</v>
      </c>
      <c r="M6804" s="3" t="str">
        <f>TEXT(NIgerian_Fintech[[#This Row],[TransactionDate]], "tttt")</f>
        <v>Thursday</v>
      </c>
      <c r="N6804" s="2" t="s">
        <v>16</v>
      </c>
    </row>
    <row r="6805" spans="1:14" ht="14.5" x14ac:dyDescent="0.35">
      <c r="A6805" s="2" t="s">
        <v>13640</v>
      </c>
      <c r="B6805" s="2" t="s">
        <v>13641</v>
      </c>
      <c r="C6805" s="2">
        <v>22</v>
      </c>
      <c r="D6805" s="2" t="s">
        <v>39</v>
      </c>
      <c r="E6805" s="2" t="s">
        <v>29</v>
      </c>
      <c r="F6805" s="2" t="s">
        <v>19</v>
      </c>
      <c r="G6805" s="2" t="s">
        <v>30</v>
      </c>
      <c r="H6805" s="7">
        <v>4022.06</v>
      </c>
      <c r="I6805" s="3">
        <v>45140</v>
      </c>
      <c r="J6805" s="3" t="str">
        <f>TEXT(NIgerian_Fintech[[#This Row],[TransactionDate]], "JJJJ")</f>
        <v>2023</v>
      </c>
      <c r="K6805" s="3" t="str">
        <f>TEXT(NIgerian_Fintech[[#This Row],[TransactionDate]], "MMMM")</f>
        <v>August</v>
      </c>
      <c r="L6805" s="3" t="str">
        <f>TEXT(NIgerian_Fintech[[#This Row],[TransactionDate]], "MM")</f>
        <v>08</v>
      </c>
      <c r="M6805" s="3" t="str">
        <f>TEXT(NIgerian_Fintech[[#This Row],[TransactionDate]], "tttt")</f>
        <v>Wednesday</v>
      </c>
      <c r="N6805" s="2" t="s">
        <v>16</v>
      </c>
    </row>
    <row r="6806" spans="1:14" ht="14.5" x14ac:dyDescent="0.35">
      <c r="A6806" s="2" t="s">
        <v>13642</v>
      </c>
      <c r="B6806" s="2" t="s">
        <v>13643</v>
      </c>
      <c r="C6806" s="2">
        <v>49</v>
      </c>
      <c r="D6806" s="2" t="s">
        <v>12</v>
      </c>
      <c r="E6806" s="2" t="s">
        <v>74</v>
      </c>
      <c r="F6806" s="2" t="s">
        <v>14</v>
      </c>
      <c r="G6806" s="2" t="s">
        <v>20</v>
      </c>
      <c r="H6806" s="7">
        <v>6169.67</v>
      </c>
      <c r="I6806" s="3">
        <v>45256</v>
      </c>
      <c r="J6806" s="3" t="str">
        <f>TEXT(NIgerian_Fintech[[#This Row],[TransactionDate]], "JJJJ")</f>
        <v>2023</v>
      </c>
      <c r="K6806" s="3" t="str">
        <f>TEXT(NIgerian_Fintech[[#This Row],[TransactionDate]], "MMMM")</f>
        <v>November</v>
      </c>
      <c r="L6806" s="3" t="str">
        <f>TEXT(NIgerian_Fintech[[#This Row],[TransactionDate]], "MM")</f>
        <v>11</v>
      </c>
      <c r="M6806" s="3" t="str">
        <f>TEXT(NIgerian_Fintech[[#This Row],[TransactionDate]], "tttt")</f>
        <v>Sunday</v>
      </c>
      <c r="N6806" s="2" t="s">
        <v>16</v>
      </c>
    </row>
    <row r="6807" spans="1:14" ht="14.5" x14ac:dyDescent="0.35">
      <c r="A6807" s="2" t="s">
        <v>13644</v>
      </c>
      <c r="B6807" s="2" t="s">
        <v>13645</v>
      </c>
      <c r="C6807" s="2">
        <v>20</v>
      </c>
      <c r="D6807" s="2" t="s">
        <v>39</v>
      </c>
      <c r="E6807" s="2" t="s">
        <v>42</v>
      </c>
      <c r="F6807" s="2" t="s">
        <v>49</v>
      </c>
      <c r="G6807" s="2" t="s">
        <v>20</v>
      </c>
      <c r="H6807" s="7">
        <v>405.92</v>
      </c>
      <c r="I6807" s="3">
        <v>45101</v>
      </c>
      <c r="J6807" s="3" t="str">
        <f>TEXT(NIgerian_Fintech[[#This Row],[TransactionDate]], "JJJJ")</f>
        <v>2023</v>
      </c>
      <c r="K6807" s="3" t="str">
        <f>TEXT(NIgerian_Fintech[[#This Row],[TransactionDate]], "MMMM")</f>
        <v>June</v>
      </c>
      <c r="L6807" s="3" t="str">
        <f>TEXT(NIgerian_Fintech[[#This Row],[TransactionDate]], "MM")</f>
        <v>06</v>
      </c>
      <c r="M6807" s="3" t="str">
        <f>TEXT(NIgerian_Fintech[[#This Row],[TransactionDate]], "tttt")</f>
        <v>Saturday</v>
      </c>
      <c r="N6807" s="2" t="s">
        <v>16</v>
      </c>
    </row>
    <row r="6808" spans="1:14" ht="14.5" x14ac:dyDescent="0.35">
      <c r="A6808" s="2" t="s">
        <v>13646</v>
      </c>
      <c r="B6808" s="2" t="s">
        <v>13647</v>
      </c>
      <c r="C6808" s="2">
        <v>64</v>
      </c>
      <c r="D6808" s="2" t="s">
        <v>39</v>
      </c>
      <c r="E6808" s="2" t="s">
        <v>42</v>
      </c>
      <c r="F6808" s="2" t="s">
        <v>25</v>
      </c>
      <c r="G6808" s="2" t="s">
        <v>20</v>
      </c>
      <c r="H6808" s="7">
        <v>21982.92</v>
      </c>
      <c r="I6808" s="3">
        <v>45370</v>
      </c>
      <c r="J6808" s="3" t="str">
        <f>TEXT(NIgerian_Fintech[[#This Row],[TransactionDate]], "JJJJ")</f>
        <v>2024</v>
      </c>
      <c r="K6808" s="3" t="str">
        <f>TEXT(NIgerian_Fintech[[#This Row],[TransactionDate]], "MMMM")</f>
        <v>March</v>
      </c>
      <c r="L6808" s="3" t="str">
        <f>TEXT(NIgerian_Fintech[[#This Row],[TransactionDate]], "MM")</f>
        <v>03</v>
      </c>
      <c r="M6808" s="3" t="str">
        <f>TEXT(NIgerian_Fintech[[#This Row],[TransactionDate]], "tttt")</f>
        <v>Tuesday</v>
      </c>
      <c r="N6808" s="2" t="s">
        <v>69</v>
      </c>
    </row>
    <row r="6809" spans="1:14" ht="14.5" x14ac:dyDescent="0.35">
      <c r="A6809" s="2" t="s">
        <v>13648</v>
      </c>
      <c r="B6809" s="2" t="s">
        <v>13649</v>
      </c>
      <c r="C6809" s="2">
        <v>52</v>
      </c>
      <c r="D6809" s="2" t="s">
        <v>39</v>
      </c>
      <c r="E6809" s="2" t="s">
        <v>64</v>
      </c>
      <c r="F6809" s="2" t="s">
        <v>49</v>
      </c>
      <c r="G6809" s="2" t="s">
        <v>36</v>
      </c>
      <c r="H6809" s="7">
        <v>19173.46</v>
      </c>
      <c r="I6809" s="3">
        <v>45127</v>
      </c>
      <c r="J6809" s="3" t="str">
        <f>TEXT(NIgerian_Fintech[[#This Row],[TransactionDate]], "JJJJ")</f>
        <v>2023</v>
      </c>
      <c r="K6809" s="3" t="str">
        <f>TEXT(NIgerian_Fintech[[#This Row],[TransactionDate]], "MMMM")</f>
        <v>July</v>
      </c>
      <c r="L6809" s="3" t="str">
        <f>TEXT(NIgerian_Fintech[[#This Row],[TransactionDate]], "MM")</f>
        <v>07</v>
      </c>
      <c r="M6809" s="3" t="str">
        <f>TEXT(NIgerian_Fintech[[#This Row],[TransactionDate]], "tttt")</f>
        <v>Thursday</v>
      </c>
      <c r="N6809" s="2" t="s">
        <v>16</v>
      </c>
    </row>
    <row r="6810" spans="1:14" ht="14.5" x14ac:dyDescent="0.35">
      <c r="A6810" s="2" t="s">
        <v>13650</v>
      </c>
      <c r="B6810" s="2" t="s">
        <v>13651</v>
      </c>
      <c r="C6810" s="2">
        <v>31</v>
      </c>
      <c r="D6810" s="2" t="s">
        <v>12</v>
      </c>
      <c r="E6810" s="2" t="s">
        <v>13</v>
      </c>
      <c r="F6810" s="2" t="s">
        <v>25</v>
      </c>
      <c r="G6810" s="2" t="s">
        <v>30</v>
      </c>
      <c r="H6810" s="7">
        <v>15362.4</v>
      </c>
      <c r="I6810" s="3">
        <v>45543</v>
      </c>
      <c r="J6810" s="3" t="str">
        <f>TEXT(NIgerian_Fintech[[#This Row],[TransactionDate]], "JJJJ")</f>
        <v>2024</v>
      </c>
      <c r="K6810" s="3" t="str">
        <f>TEXT(NIgerian_Fintech[[#This Row],[TransactionDate]], "MMMM")</f>
        <v>September</v>
      </c>
      <c r="L6810" s="3" t="str">
        <f>TEXT(NIgerian_Fintech[[#This Row],[TransactionDate]], "MM")</f>
        <v>09</v>
      </c>
      <c r="M6810" s="3" t="str">
        <f>TEXT(NIgerian_Fintech[[#This Row],[TransactionDate]], "tttt")</f>
        <v>Sunday</v>
      </c>
      <c r="N6810" s="2" t="s">
        <v>16</v>
      </c>
    </row>
    <row r="6811" spans="1:14" ht="14.5" x14ac:dyDescent="0.35">
      <c r="A6811" s="2" t="s">
        <v>13652</v>
      </c>
      <c r="B6811" s="2" t="s">
        <v>13653</v>
      </c>
      <c r="C6811" s="2">
        <v>48</v>
      </c>
      <c r="D6811" s="2" t="s">
        <v>39</v>
      </c>
      <c r="E6811" s="2" t="s">
        <v>74</v>
      </c>
      <c r="F6811" s="2" t="s">
        <v>25</v>
      </c>
      <c r="G6811" s="2" t="s">
        <v>20</v>
      </c>
      <c r="H6811" s="7">
        <v>600.71</v>
      </c>
      <c r="I6811" s="3">
        <v>45024</v>
      </c>
      <c r="J6811" s="3" t="str">
        <f>TEXT(NIgerian_Fintech[[#This Row],[TransactionDate]], "JJJJ")</f>
        <v>2023</v>
      </c>
      <c r="K6811" s="3" t="str">
        <f>TEXT(NIgerian_Fintech[[#This Row],[TransactionDate]], "MMMM")</f>
        <v>April</v>
      </c>
      <c r="L6811" s="3" t="str">
        <f>TEXT(NIgerian_Fintech[[#This Row],[TransactionDate]], "MM")</f>
        <v>04</v>
      </c>
      <c r="M6811" s="3" t="str">
        <f>TEXT(NIgerian_Fintech[[#This Row],[TransactionDate]], "tttt")</f>
        <v>Saturday</v>
      </c>
      <c r="N6811" s="2" t="s">
        <v>16</v>
      </c>
    </row>
    <row r="6812" spans="1:14" ht="14.5" x14ac:dyDescent="0.35">
      <c r="A6812" s="2" t="s">
        <v>13654</v>
      </c>
      <c r="B6812" s="2" t="s">
        <v>13655</v>
      </c>
      <c r="C6812" s="2">
        <v>48</v>
      </c>
      <c r="D6812" s="2" t="s">
        <v>39</v>
      </c>
      <c r="E6812" s="2" t="s">
        <v>64</v>
      </c>
      <c r="F6812" s="2" t="s">
        <v>14</v>
      </c>
      <c r="G6812" s="2" t="s">
        <v>20</v>
      </c>
      <c r="H6812" s="7">
        <v>1914.63</v>
      </c>
      <c r="I6812" s="3">
        <v>45029</v>
      </c>
      <c r="J6812" s="3" t="str">
        <f>TEXT(NIgerian_Fintech[[#This Row],[TransactionDate]], "JJJJ")</f>
        <v>2023</v>
      </c>
      <c r="K6812" s="3" t="str">
        <f>TEXT(NIgerian_Fintech[[#This Row],[TransactionDate]], "MMMM")</f>
        <v>April</v>
      </c>
      <c r="L6812" s="3" t="str">
        <f>TEXT(NIgerian_Fintech[[#This Row],[TransactionDate]], "MM")</f>
        <v>04</v>
      </c>
      <c r="M6812" s="3" t="str">
        <f>TEXT(NIgerian_Fintech[[#This Row],[TransactionDate]], "tttt")</f>
        <v>Thursday</v>
      </c>
      <c r="N6812" s="2" t="s">
        <v>16</v>
      </c>
    </row>
    <row r="6813" spans="1:14" ht="14.5" x14ac:dyDescent="0.35">
      <c r="A6813" s="2" t="s">
        <v>13656</v>
      </c>
      <c r="B6813" s="2" t="s">
        <v>13657</v>
      </c>
      <c r="C6813" s="2">
        <v>34</v>
      </c>
      <c r="D6813" s="2" t="s">
        <v>12</v>
      </c>
      <c r="E6813" s="2" t="s">
        <v>93</v>
      </c>
      <c r="F6813" s="2" t="s">
        <v>25</v>
      </c>
      <c r="G6813" s="2" t="s">
        <v>15</v>
      </c>
      <c r="H6813" s="7">
        <v>4067.22</v>
      </c>
      <c r="I6813" s="3">
        <v>45479</v>
      </c>
      <c r="J6813" s="3" t="str">
        <f>TEXT(NIgerian_Fintech[[#This Row],[TransactionDate]], "JJJJ")</f>
        <v>2024</v>
      </c>
      <c r="K6813" s="3" t="str">
        <f>TEXT(NIgerian_Fintech[[#This Row],[TransactionDate]], "MMMM")</f>
        <v>July</v>
      </c>
      <c r="L6813" s="3" t="str">
        <f>TEXT(NIgerian_Fintech[[#This Row],[TransactionDate]], "MM")</f>
        <v>07</v>
      </c>
      <c r="M6813" s="3" t="str">
        <f>TEXT(NIgerian_Fintech[[#This Row],[TransactionDate]], "tttt")</f>
        <v>Saturday</v>
      </c>
      <c r="N6813" s="2" t="s">
        <v>16</v>
      </c>
    </row>
    <row r="6814" spans="1:14" ht="14.5" x14ac:dyDescent="0.35">
      <c r="A6814" s="2" t="s">
        <v>13658</v>
      </c>
      <c r="B6814" s="2" t="s">
        <v>13659</v>
      </c>
      <c r="C6814" s="2">
        <v>41</v>
      </c>
      <c r="D6814" s="2" t="s">
        <v>12</v>
      </c>
      <c r="E6814" s="2" t="s">
        <v>42</v>
      </c>
      <c r="F6814" s="2" t="s">
        <v>14</v>
      </c>
      <c r="G6814" s="2" t="s">
        <v>15</v>
      </c>
      <c r="H6814" s="7">
        <v>3052.52</v>
      </c>
      <c r="I6814" s="3">
        <v>45077</v>
      </c>
      <c r="J6814" s="3" t="str">
        <f>TEXT(NIgerian_Fintech[[#This Row],[TransactionDate]], "JJJJ")</f>
        <v>2023</v>
      </c>
      <c r="K6814" s="3" t="str">
        <f>TEXT(NIgerian_Fintech[[#This Row],[TransactionDate]], "MMMM")</f>
        <v>May</v>
      </c>
      <c r="L6814" s="3" t="str">
        <f>TEXT(NIgerian_Fintech[[#This Row],[TransactionDate]], "MM")</f>
        <v>05</v>
      </c>
      <c r="M6814" s="3" t="str">
        <f>TEXT(NIgerian_Fintech[[#This Row],[TransactionDate]], "tttt")</f>
        <v>Wednesday</v>
      </c>
      <c r="N6814" s="2" t="s">
        <v>16</v>
      </c>
    </row>
    <row r="6815" spans="1:14" ht="14.5" x14ac:dyDescent="0.35">
      <c r="A6815" s="2" t="s">
        <v>13660</v>
      </c>
      <c r="B6815" s="2" t="s">
        <v>13661</v>
      </c>
      <c r="C6815" s="2">
        <v>40</v>
      </c>
      <c r="D6815" s="2" t="s">
        <v>39</v>
      </c>
      <c r="E6815" s="2" t="s">
        <v>24</v>
      </c>
      <c r="F6815" s="2" t="s">
        <v>55</v>
      </c>
      <c r="G6815" s="2" t="s">
        <v>20</v>
      </c>
      <c r="H6815" s="7">
        <v>18230.009999999998</v>
      </c>
      <c r="I6815" s="3">
        <v>45194</v>
      </c>
      <c r="J6815" s="3" t="str">
        <f>TEXT(NIgerian_Fintech[[#This Row],[TransactionDate]], "JJJJ")</f>
        <v>2023</v>
      </c>
      <c r="K6815" s="3" t="str">
        <f>TEXT(NIgerian_Fintech[[#This Row],[TransactionDate]], "MMMM")</f>
        <v>September</v>
      </c>
      <c r="L6815" s="3" t="str">
        <f>TEXT(NIgerian_Fintech[[#This Row],[TransactionDate]], "MM")</f>
        <v>09</v>
      </c>
      <c r="M6815" s="3" t="str">
        <f>TEXT(NIgerian_Fintech[[#This Row],[TransactionDate]], "tttt")</f>
        <v>Monday</v>
      </c>
      <c r="N6815" s="2" t="s">
        <v>16</v>
      </c>
    </row>
    <row r="6816" spans="1:14" ht="14.5" x14ac:dyDescent="0.35">
      <c r="A6816" s="2" t="s">
        <v>13662</v>
      </c>
      <c r="B6816" s="2" t="s">
        <v>13663</v>
      </c>
      <c r="C6816" s="2">
        <v>35</v>
      </c>
      <c r="D6816" s="2" t="s">
        <v>39</v>
      </c>
      <c r="E6816" s="2" t="s">
        <v>13</v>
      </c>
      <c r="F6816" s="2" t="s">
        <v>49</v>
      </c>
      <c r="G6816" s="2" t="s">
        <v>36</v>
      </c>
      <c r="H6816" s="7">
        <v>2167.09</v>
      </c>
      <c r="I6816" s="3">
        <v>45278</v>
      </c>
      <c r="J6816" s="3" t="str">
        <f>TEXT(NIgerian_Fintech[[#This Row],[TransactionDate]], "JJJJ")</f>
        <v>2023</v>
      </c>
      <c r="K6816" s="3" t="str">
        <f>TEXT(NIgerian_Fintech[[#This Row],[TransactionDate]], "MMMM")</f>
        <v>December</v>
      </c>
      <c r="L6816" s="3" t="str">
        <f>TEXT(NIgerian_Fintech[[#This Row],[TransactionDate]], "MM")</f>
        <v>12</v>
      </c>
      <c r="M6816" s="3" t="str">
        <f>TEXT(NIgerian_Fintech[[#This Row],[TransactionDate]], "tttt")</f>
        <v>Monday</v>
      </c>
      <c r="N6816" s="2" t="s">
        <v>16</v>
      </c>
    </row>
    <row r="6817" spans="1:14" ht="14.5" x14ac:dyDescent="0.35">
      <c r="A6817" s="2" t="s">
        <v>13664</v>
      </c>
      <c r="B6817" s="2" t="s">
        <v>13665</v>
      </c>
      <c r="C6817" s="2">
        <v>31</v>
      </c>
      <c r="D6817" s="2" t="s">
        <v>12</v>
      </c>
      <c r="E6817" s="2" t="s">
        <v>74</v>
      </c>
      <c r="F6817" s="2" t="s">
        <v>14</v>
      </c>
      <c r="G6817" s="2" t="s">
        <v>26</v>
      </c>
      <c r="H6817" s="7">
        <v>7595.53</v>
      </c>
      <c r="I6817" s="3">
        <v>45393</v>
      </c>
      <c r="J6817" s="3" t="str">
        <f>TEXT(NIgerian_Fintech[[#This Row],[TransactionDate]], "JJJJ")</f>
        <v>2024</v>
      </c>
      <c r="K6817" s="3" t="str">
        <f>TEXT(NIgerian_Fintech[[#This Row],[TransactionDate]], "MMMM")</f>
        <v>April</v>
      </c>
      <c r="L6817" s="3" t="str">
        <f>TEXT(NIgerian_Fintech[[#This Row],[TransactionDate]], "MM")</f>
        <v>04</v>
      </c>
      <c r="M6817" s="3" t="str">
        <f>TEXT(NIgerian_Fintech[[#This Row],[TransactionDate]], "tttt")</f>
        <v>Thursday</v>
      </c>
      <c r="N6817" s="2" t="s">
        <v>16</v>
      </c>
    </row>
    <row r="6818" spans="1:14" ht="14.5" x14ac:dyDescent="0.35">
      <c r="A6818" s="2" t="s">
        <v>13666</v>
      </c>
      <c r="B6818" s="2" t="s">
        <v>13667</v>
      </c>
      <c r="C6818" s="2">
        <v>32</v>
      </c>
      <c r="D6818" s="2" t="s">
        <v>39</v>
      </c>
      <c r="E6818" s="2" t="s">
        <v>52</v>
      </c>
      <c r="F6818" s="2" t="s">
        <v>35</v>
      </c>
      <c r="G6818" s="2" t="s">
        <v>15</v>
      </c>
      <c r="H6818" s="7">
        <v>8471.8700000000008</v>
      </c>
      <c r="I6818" s="3">
        <v>45204</v>
      </c>
      <c r="J6818" s="3" t="str">
        <f>TEXT(NIgerian_Fintech[[#This Row],[TransactionDate]], "JJJJ")</f>
        <v>2023</v>
      </c>
      <c r="K6818" s="3" t="str">
        <f>TEXT(NIgerian_Fintech[[#This Row],[TransactionDate]], "MMMM")</f>
        <v>October</v>
      </c>
      <c r="L6818" s="3" t="str">
        <f>TEXT(NIgerian_Fintech[[#This Row],[TransactionDate]], "MM")</f>
        <v>10</v>
      </c>
      <c r="M6818" s="3" t="str">
        <f>TEXT(NIgerian_Fintech[[#This Row],[TransactionDate]], "tttt")</f>
        <v>Thursday</v>
      </c>
      <c r="N6818" s="2" t="s">
        <v>16</v>
      </c>
    </row>
    <row r="6819" spans="1:14" ht="14.5" x14ac:dyDescent="0.35">
      <c r="A6819" s="2" t="s">
        <v>13668</v>
      </c>
      <c r="B6819" s="2" t="s">
        <v>13669</v>
      </c>
      <c r="C6819" s="2">
        <v>32</v>
      </c>
      <c r="D6819" s="2" t="s">
        <v>39</v>
      </c>
      <c r="E6819" s="2" t="s">
        <v>74</v>
      </c>
      <c r="F6819" s="2" t="s">
        <v>49</v>
      </c>
      <c r="G6819" s="2" t="s">
        <v>15</v>
      </c>
      <c r="H6819" s="7">
        <v>5534.06</v>
      </c>
      <c r="I6819" s="3">
        <v>45494</v>
      </c>
      <c r="J6819" s="3" t="str">
        <f>TEXT(NIgerian_Fintech[[#This Row],[TransactionDate]], "JJJJ")</f>
        <v>2024</v>
      </c>
      <c r="K6819" s="3" t="str">
        <f>TEXT(NIgerian_Fintech[[#This Row],[TransactionDate]], "MMMM")</f>
        <v>July</v>
      </c>
      <c r="L6819" s="3" t="str">
        <f>TEXT(NIgerian_Fintech[[#This Row],[TransactionDate]], "MM")</f>
        <v>07</v>
      </c>
      <c r="M6819" s="3" t="str">
        <f>TEXT(NIgerian_Fintech[[#This Row],[TransactionDate]], "tttt")</f>
        <v>Sunday</v>
      </c>
      <c r="N6819" s="2" t="s">
        <v>16</v>
      </c>
    </row>
    <row r="6820" spans="1:14" ht="14.5" x14ac:dyDescent="0.35">
      <c r="A6820" s="2" t="s">
        <v>13670</v>
      </c>
      <c r="B6820" s="2" t="s">
        <v>13671</v>
      </c>
      <c r="C6820" s="2">
        <v>23</v>
      </c>
      <c r="D6820" s="2" t="s">
        <v>39</v>
      </c>
      <c r="E6820" s="2" t="s">
        <v>74</v>
      </c>
      <c r="F6820" s="2" t="s">
        <v>35</v>
      </c>
      <c r="G6820" s="2" t="s">
        <v>30</v>
      </c>
      <c r="H6820" s="7">
        <v>2753.42</v>
      </c>
      <c r="I6820" s="3">
        <v>44942</v>
      </c>
      <c r="J6820" s="3" t="str">
        <f>TEXT(NIgerian_Fintech[[#This Row],[TransactionDate]], "JJJJ")</f>
        <v>2023</v>
      </c>
      <c r="K6820" s="3" t="str">
        <f>TEXT(NIgerian_Fintech[[#This Row],[TransactionDate]], "MMMM")</f>
        <v>January</v>
      </c>
      <c r="L6820" s="3" t="str">
        <f>TEXT(NIgerian_Fintech[[#This Row],[TransactionDate]], "MM")</f>
        <v>01</v>
      </c>
      <c r="M6820" s="3" t="str">
        <f>TEXT(NIgerian_Fintech[[#This Row],[TransactionDate]], "tttt")</f>
        <v>Monday</v>
      </c>
      <c r="N6820" s="2" t="s">
        <v>16</v>
      </c>
    </row>
    <row r="6821" spans="1:14" ht="14.5" x14ac:dyDescent="0.35">
      <c r="A6821" s="2" t="s">
        <v>13672</v>
      </c>
      <c r="B6821" s="2" t="s">
        <v>13673</v>
      </c>
      <c r="C6821" s="2">
        <v>44</v>
      </c>
      <c r="D6821" s="2" t="s">
        <v>39</v>
      </c>
      <c r="E6821" s="2" t="s">
        <v>29</v>
      </c>
      <c r="F6821" s="2" t="s">
        <v>19</v>
      </c>
      <c r="G6821" s="2" t="s">
        <v>30</v>
      </c>
      <c r="H6821" s="7">
        <v>32262.6</v>
      </c>
      <c r="I6821" s="3">
        <v>45382</v>
      </c>
      <c r="J6821" s="3" t="str">
        <f>TEXT(NIgerian_Fintech[[#This Row],[TransactionDate]], "JJJJ")</f>
        <v>2024</v>
      </c>
      <c r="K6821" s="3" t="str">
        <f>TEXT(NIgerian_Fintech[[#This Row],[TransactionDate]], "MMMM")</f>
        <v>March</v>
      </c>
      <c r="L6821" s="3" t="str">
        <f>TEXT(NIgerian_Fintech[[#This Row],[TransactionDate]], "MM")</f>
        <v>03</v>
      </c>
      <c r="M6821" s="3" t="str">
        <f>TEXT(NIgerian_Fintech[[#This Row],[TransactionDate]], "tttt")</f>
        <v>Sunday</v>
      </c>
      <c r="N6821" s="2" t="s">
        <v>16</v>
      </c>
    </row>
    <row r="6822" spans="1:14" ht="14.5" x14ac:dyDescent="0.35">
      <c r="A6822" s="2" t="s">
        <v>13674</v>
      </c>
      <c r="B6822" s="2" t="s">
        <v>13675</v>
      </c>
      <c r="C6822" s="2">
        <v>32</v>
      </c>
      <c r="D6822" s="2" t="s">
        <v>12</v>
      </c>
      <c r="E6822" s="2" t="s">
        <v>42</v>
      </c>
      <c r="F6822" s="2" t="s">
        <v>35</v>
      </c>
      <c r="G6822" s="2" t="s">
        <v>20</v>
      </c>
      <c r="H6822" s="7">
        <v>5334.11</v>
      </c>
      <c r="I6822" s="3">
        <v>45105</v>
      </c>
      <c r="J6822" s="3" t="str">
        <f>TEXT(NIgerian_Fintech[[#This Row],[TransactionDate]], "JJJJ")</f>
        <v>2023</v>
      </c>
      <c r="K6822" s="3" t="str">
        <f>TEXT(NIgerian_Fintech[[#This Row],[TransactionDate]], "MMMM")</f>
        <v>June</v>
      </c>
      <c r="L6822" s="3" t="str">
        <f>TEXT(NIgerian_Fintech[[#This Row],[TransactionDate]], "MM")</f>
        <v>06</v>
      </c>
      <c r="M6822" s="3" t="str">
        <f>TEXT(NIgerian_Fintech[[#This Row],[TransactionDate]], "tttt")</f>
        <v>Wednesday</v>
      </c>
      <c r="N6822" s="2" t="s">
        <v>16</v>
      </c>
    </row>
    <row r="6823" spans="1:14" ht="14.5" x14ac:dyDescent="0.35">
      <c r="A6823" s="2" t="s">
        <v>13676</v>
      </c>
      <c r="B6823" s="2" t="s">
        <v>13677</v>
      </c>
      <c r="C6823" s="2">
        <v>53</v>
      </c>
      <c r="D6823" s="2" t="s">
        <v>39</v>
      </c>
      <c r="E6823" s="2" t="s">
        <v>42</v>
      </c>
      <c r="F6823" s="2" t="s">
        <v>55</v>
      </c>
      <c r="G6823" s="2" t="s">
        <v>30</v>
      </c>
      <c r="H6823" s="7">
        <v>12994.2</v>
      </c>
      <c r="I6823" s="3">
        <v>45060</v>
      </c>
      <c r="J6823" s="3" t="str">
        <f>TEXT(NIgerian_Fintech[[#This Row],[TransactionDate]], "JJJJ")</f>
        <v>2023</v>
      </c>
      <c r="K6823" s="3" t="str">
        <f>TEXT(NIgerian_Fintech[[#This Row],[TransactionDate]], "MMMM")</f>
        <v>May</v>
      </c>
      <c r="L6823" s="3" t="str">
        <f>TEXT(NIgerian_Fintech[[#This Row],[TransactionDate]], "MM")</f>
        <v>05</v>
      </c>
      <c r="M6823" s="3" t="str">
        <f>TEXT(NIgerian_Fintech[[#This Row],[TransactionDate]], "tttt")</f>
        <v>Sunday</v>
      </c>
      <c r="N6823" s="2" t="s">
        <v>16</v>
      </c>
    </row>
    <row r="6824" spans="1:14" ht="14.5" x14ac:dyDescent="0.35">
      <c r="A6824" s="2" t="s">
        <v>13678</v>
      </c>
      <c r="B6824" s="2" t="s">
        <v>13679</v>
      </c>
      <c r="C6824" s="2">
        <v>25</v>
      </c>
      <c r="D6824" s="2" t="s">
        <v>12</v>
      </c>
      <c r="E6824" s="2" t="s">
        <v>52</v>
      </c>
      <c r="F6824" s="2" t="s">
        <v>19</v>
      </c>
      <c r="G6824" s="2" t="s">
        <v>30</v>
      </c>
      <c r="H6824" s="7">
        <v>2033.98</v>
      </c>
      <c r="I6824" s="3">
        <v>45184</v>
      </c>
      <c r="J6824" s="3" t="str">
        <f>TEXT(NIgerian_Fintech[[#This Row],[TransactionDate]], "JJJJ")</f>
        <v>2023</v>
      </c>
      <c r="K6824" s="3" t="str">
        <f>TEXT(NIgerian_Fintech[[#This Row],[TransactionDate]], "MMMM")</f>
        <v>September</v>
      </c>
      <c r="L6824" s="3" t="str">
        <f>TEXT(NIgerian_Fintech[[#This Row],[TransactionDate]], "MM")</f>
        <v>09</v>
      </c>
      <c r="M6824" s="3" t="str">
        <f>TEXT(NIgerian_Fintech[[#This Row],[TransactionDate]], "tttt")</f>
        <v>Friday</v>
      </c>
      <c r="N6824" s="2" t="s">
        <v>16</v>
      </c>
    </row>
    <row r="6825" spans="1:14" ht="14.5" x14ac:dyDescent="0.35">
      <c r="A6825" s="2" t="s">
        <v>13680</v>
      </c>
      <c r="B6825" s="2" t="s">
        <v>13681</v>
      </c>
      <c r="C6825" s="2">
        <v>32</v>
      </c>
      <c r="D6825" s="2" t="s">
        <v>39</v>
      </c>
      <c r="E6825" s="2" t="s">
        <v>52</v>
      </c>
      <c r="F6825" s="2" t="s">
        <v>19</v>
      </c>
      <c r="G6825" s="2" t="s">
        <v>26</v>
      </c>
      <c r="H6825" s="7">
        <v>17305.39</v>
      </c>
      <c r="I6825" s="3">
        <v>44988</v>
      </c>
      <c r="J6825" s="3" t="str">
        <f>TEXT(NIgerian_Fintech[[#This Row],[TransactionDate]], "JJJJ")</f>
        <v>2023</v>
      </c>
      <c r="K6825" s="3" t="str">
        <f>TEXT(NIgerian_Fintech[[#This Row],[TransactionDate]], "MMMM")</f>
        <v>March</v>
      </c>
      <c r="L6825" s="3" t="str">
        <f>TEXT(NIgerian_Fintech[[#This Row],[TransactionDate]], "MM")</f>
        <v>03</v>
      </c>
      <c r="M6825" s="3" t="str">
        <f>TEXT(NIgerian_Fintech[[#This Row],[TransactionDate]], "tttt")</f>
        <v>Friday</v>
      </c>
      <c r="N6825" s="2" t="s">
        <v>16</v>
      </c>
    </row>
    <row r="6826" spans="1:14" ht="14.5" x14ac:dyDescent="0.35">
      <c r="A6826" s="2" t="s">
        <v>13682</v>
      </c>
      <c r="B6826" s="2" t="s">
        <v>13683</v>
      </c>
      <c r="C6826" s="2">
        <v>20</v>
      </c>
      <c r="D6826" s="2" t="s">
        <v>12</v>
      </c>
      <c r="E6826" s="2" t="s">
        <v>52</v>
      </c>
      <c r="F6826" s="2" t="s">
        <v>25</v>
      </c>
      <c r="G6826" s="2" t="s">
        <v>36</v>
      </c>
      <c r="H6826" s="7">
        <v>2432.08</v>
      </c>
      <c r="I6826" s="3">
        <v>45408</v>
      </c>
      <c r="J6826" s="3" t="str">
        <f>TEXT(NIgerian_Fintech[[#This Row],[TransactionDate]], "JJJJ")</f>
        <v>2024</v>
      </c>
      <c r="K6826" s="3" t="str">
        <f>TEXT(NIgerian_Fintech[[#This Row],[TransactionDate]], "MMMM")</f>
        <v>April</v>
      </c>
      <c r="L6826" s="3" t="str">
        <f>TEXT(NIgerian_Fintech[[#This Row],[TransactionDate]], "MM")</f>
        <v>04</v>
      </c>
      <c r="M6826" s="3" t="str">
        <f>TEXT(NIgerian_Fintech[[#This Row],[TransactionDate]], "tttt")</f>
        <v>Friday</v>
      </c>
      <c r="N6826" s="2" t="s">
        <v>16</v>
      </c>
    </row>
    <row r="6827" spans="1:14" ht="14.5" x14ac:dyDescent="0.35">
      <c r="A6827" s="2" t="s">
        <v>13684</v>
      </c>
      <c r="B6827" s="2" t="s">
        <v>13685</v>
      </c>
      <c r="C6827" s="2">
        <v>64</v>
      </c>
      <c r="D6827" s="2" t="s">
        <v>39</v>
      </c>
      <c r="E6827" s="2" t="s">
        <v>64</v>
      </c>
      <c r="F6827" s="2" t="s">
        <v>35</v>
      </c>
      <c r="G6827" s="2" t="s">
        <v>20</v>
      </c>
      <c r="H6827" s="7">
        <v>11248.74</v>
      </c>
      <c r="I6827" s="3">
        <v>45403</v>
      </c>
      <c r="J6827" s="3" t="str">
        <f>TEXT(NIgerian_Fintech[[#This Row],[TransactionDate]], "JJJJ")</f>
        <v>2024</v>
      </c>
      <c r="K6827" s="3" t="str">
        <f>TEXT(NIgerian_Fintech[[#This Row],[TransactionDate]], "MMMM")</f>
        <v>April</v>
      </c>
      <c r="L6827" s="3" t="str">
        <f>TEXT(NIgerian_Fintech[[#This Row],[TransactionDate]], "MM")</f>
        <v>04</v>
      </c>
      <c r="M6827" s="3" t="str">
        <f>TEXT(NIgerian_Fintech[[#This Row],[TransactionDate]], "tttt")</f>
        <v>Sunday</v>
      </c>
      <c r="N6827" s="2" t="s">
        <v>16</v>
      </c>
    </row>
    <row r="6828" spans="1:14" ht="14.5" x14ac:dyDescent="0.35">
      <c r="A6828" s="2" t="s">
        <v>13686</v>
      </c>
      <c r="B6828" s="2" t="s">
        <v>13687</v>
      </c>
      <c r="C6828" s="2">
        <v>30</v>
      </c>
      <c r="D6828" s="2" t="s">
        <v>12</v>
      </c>
      <c r="E6828" s="2" t="s">
        <v>64</v>
      </c>
      <c r="F6828" s="2" t="s">
        <v>25</v>
      </c>
      <c r="G6828" s="2" t="s">
        <v>26</v>
      </c>
      <c r="H6828" s="7">
        <v>7062.24</v>
      </c>
      <c r="I6828" s="3">
        <v>45561</v>
      </c>
      <c r="J6828" s="3" t="str">
        <f>TEXT(NIgerian_Fintech[[#This Row],[TransactionDate]], "JJJJ")</f>
        <v>2024</v>
      </c>
      <c r="K6828" s="3" t="str">
        <f>TEXT(NIgerian_Fintech[[#This Row],[TransactionDate]], "MMMM")</f>
        <v>September</v>
      </c>
      <c r="L6828" s="3" t="str">
        <f>TEXT(NIgerian_Fintech[[#This Row],[TransactionDate]], "MM")</f>
        <v>09</v>
      </c>
      <c r="M6828" s="3" t="str">
        <f>TEXT(NIgerian_Fintech[[#This Row],[TransactionDate]], "tttt")</f>
        <v>Thursday</v>
      </c>
      <c r="N6828" s="2" t="s">
        <v>16</v>
      </c>
    </row>
    <row r="6829" spans="1:14" ht="14.5" x14ac:dyDescent="0.35">
      <c r="A6829" s="2" t="s">
        <v>13688</v>
      </c>
      <c r="B6829" s="2" t="s">
        <v>13689</v>
      </c>
      <c r="C6829" s="2">
        <v>58</v>
      </c>
      <c r="D6829" s="2" t="s">
        <v>39</v>
      </c>
      <c r="E6829" s="2" t="s">
        <v>42</v>
      </c>
      <c r="F6829" s="2" t="s">
        <v>35</v>
      </c>
      <c r="G6829" s="2" t="s">
        <v>20</v>
      </c>
      <c r="H6829" s="7">
        <v>1584.77</v>
      </c>
      <c r="I6829" s="3">
        <v>44968</v>
      </c>
      <c r="J6829" s="3" t="str">
        <f>TEXT(NIgerian_Fintech[[#This Row],[TransactionDate]], "JJJJ")</f>
        <v>2023</v>
      </c>
      <c r="K6829" s="3" t="str">
        <f>TEXT(NIgerian_Fintech[[#This Row],[TransactionDate]], "MMMM")</f>
        <v>February</v>
      </c>
      <c r="L6829" s="3" t="str">
        <f>TEXT(NIgerian_Fintech[[#This Row],[TransactionDate]], "MM")</f>
        <v>02</v>
      </c>
      <c r="M6829" s="3" t="str">
        <f>TEXT(NIgerian_Fintech[[#This Row],[TransactionDate]], "tttt")</f>
        <v>Saturday</v>
      </c>
      <c r="N6829" s="2" t="s">
        <v>16</v>
      </c>
    </row>
    <row r="6830" spans="1:14" ht="14.5" x14ac:dyDescent="0.35">
      <c r="A6830" s="2" t="s">
        <v>13690</v>
      </c>
      <c r="B6830" s="2" t="s">
        <v>13691</v>
      </c>
      <c r="C6830" s="2">
        <v>51</v>
      </c>
      <c r="D6830" s="2" t="s">
        <v>12</v>
      </c>
      <c r="E6830" s="2" t="s">
        <v>42</v>
      </c>
      <c r="F6830" s="2" t="s">
        <v>19</v>
      </c>
      <c r="G6830" s="2" t="s">
        <v>36</v>
      </c>
      <c r="H6830" s="7">
        <v>252.66</v>
      </c>
      <c r="I6830" s="3">
        <v>45299</v>
      </c>
      <c r="J6830" s="3" t="str">
        <f>TEXT(NIgerian_Fintech[[#This Row],[TransactionDate]], "JJJJ")</f>
        <v>2024</v>
      </c>
      <c r="K6830" s="3" t="str">
        <f>TEXT(NIgerian_Fintech[[#This Row],[TransactionDate]], "MMMM")</f>
        <v>January</v>
      </c>
      <c r="L6830" s="3" t="str">
        <f>TEXT(NIgerian_Fintech[[#This Row],[TransactionDate]], "MM")</f>
        <v>01</v>
      </c>
      <c r="M6830" s="3" t="str">
        <f>TEXT(NIgerian_Fintech[[#This Row],[TransactionDate]], "tttt")</f>
        <v>Monday</v>
      </c>
      <c r="N6830" s="2" t="s">
        <v>16</v>
      </c>
    </row>
    <row r="6831" spans="1:14" ht="14.5" x14ac:dyDescent="0.35">
      <c r="A6831" s="2" t="s">
        <v>13692</v>
      </c>
      <c r="B6831" s="2" t="s">
        <v>13693</v>
      </c>
      <c r="C6831" s="2">
        <v>41</v>
      </c>
      <c r="D6831" s="2" t="s">
        <v>39</v>
      </c>
      <c r="E6831" s="2" t="s">
        <v>52</v>
      </c>
      <c r="F6831" s="2" t="s">
        <v>25</v>
      </c>
      <c r="G6831" s="2" t="s">
        <v>20</v>
      </c>
      <c r="H6831" s="7">
        <v>26700.07</v>
      </c>
      <c r="I6831" s="3">
        <v>45299</v>
      </c>
      <c r="J6831" s="3" t="str">
        <f>TEXT(NIgerian_Fintech[[#This Row],[TransactionDate]], "JJJJ")</f>
        <v>2024</v>
      </c>
      <c r="K6831" s="3" t="str">
        <f>TEXT(NIgerian_Fintech[[#This Row],[TransactionDate]], "MMMM")</f>
        <v>January</v>
      </c>
      <c r="L6831" s="3" t="str">
        <f>TEXT(NIgerian_Fintech[[#This Row],[TransactionDate]], "MM")</f>
        <v>01</v>
      </c>
      <c r="M6831" s="3" t="str">
        <f>TEXT(NIgerian_Fintech[[#This Row],[TransactionDate]], "tttt")</f>
        <v>Monday</v>
      </c>
      <c r="N6831" s="2" t="s">
        <v>21</v>
      </c>
    </row>
    <row r="6832" spans="1:14" ht="14.5" x14ac:dyDescent="0.35">
      <c r="A6832" s="2" t="s">
        <v>13694</v>
      </c>
      <c r="B6832" s="2" t="s">
        <v>13695</v>
      </c>
      <c r="C6832" s="2">
        <v>57</v>
      </c>
      <c r="D6832" s="2" t="s">
        <v>39</v>
      </c>
      <c r="E6832" s="2" t="s">
        <v>64</v>
      </c>
      <c r="F6832" s="2" t="s">
        <v>49</v>
      </c>
      <c r="G6832" s="2" t="s">
        <v>30</v>
      </c>
      <c r="H6832" s="7">
        <v>1343.21</v>
      </c>
      <c r="I6832" s="3">
        <v>45225</v>
      </c>
      <c r="J6832" s="3" t="str">
        <f>TEXT(NIgerian_Fintech[[#This Row],[TransactionDate]], "JJJJ")</f>
        <v>2023</v>
      </c>
      <c r="K6832" s="3" t="str">
        <f>TEXT(NIgerian_Fintech[[#This Row],[TransactionDate]], "MMMM")</f>
        <v>October</v>
      </c>
      <c r="L6832" s="3" t="str">
        <f>TEXT(NIgerian_Fintech[[#This Row],[TransactionDate]], "MM")</f>
        <v>10</v>
      </c>
      <c r="M6832" s="3" t="str">
        <f>TEXT(NIgerian_Fintech[[#This Row],[TransactionDate]], "tttt")</f>
        <v>Thursday</v>
      </c>
      <c r="N6832" s="2" t="s">
        <v>16</v>
      </c>
    </row>
    <row r="6833" spans="1:14" ht="14.5" x14ac:dyDescent="0.35">
      <c r="A6833" s="2" t="s">
        <v>13696</v>
      </c>
      <c r="B6833" s="2" t="s">
        <v>13697</v>
      </c>
      <c r="C6833" s="2">
        <v>49</v>
      </c>
      <c r="D6833" s="2" t="s">
        <v>12</v>
      </c>
      <c r="E6833" s="2" t="s">
        <v>13</v>
      </c>
      <c r="F6833" s="2" t="s">
        <v>35</v>
      </c>
      <c r="G6833" s="2" t="s">
        <v>36</v>
      </c>
      <c r="H6833" s="7">
        <v>12206.15</v>
      </c>
      <c r="I6833" s="3">
        <v>44978</v>
      </c>
      <c r="J6833" s="3" t="str">
        <f>TEXT(NIgerian_Fintech[[#This Row],[TransactionDate]], "JJJJ")</f>
        <v>2023</v>
      </c>
      <c r="K6833" s="3" t="str">
        <f>TEXT(NIgerian_Fintech[[#This Row],[TransactionDate]], "MMMM")</f>
        <v>February</v>
      </c>
      <c r="L6833" s="3" t="str">
        <f>TEXT(NIgerian_Fintech[[#This Row],[TransactionDate]], "MM")</f>
        <v>02</v>
      </c>
      <c r="M6833" s="3" t="str">
        <f>TEXT(NIgerian_Fintech[[#This Row],[TransactionDate]], "tttt")</f>
        <v>Tuesday</v>
      </c>
      <c r="N6833" s="2" t="s">
        <v>16</v>
      </c>
    </row>
    <row r="6834" spans="1:14" ht="14.5" x14ac:dyDescent="0.35">
      <c r="A6834" s="2" t="s">
        <v>13698</v>
      </c>
      <c r="B6834" s="2" t="s">
        <v>13699</v>
      </c>
      <c r="C6834" s="2">
        <v>49</v>
      </c>
      <c r="D6834" s="2" t="s">
        <v>12</v>
      </c>
      <c r="E6834" s="2" t="s">
        <v>64</v>
      </c>
      <c r="F6834" s="2" t="s">
        <v>35</v>
      </c>
      <c r="G6834" s="2" t="s">
        <v>26</v>
      </c>
      <c r="H6834" s="7">
        <v>10575.23</v>
      </c>
      <c r="I6834" s="3">
        <v>45305</v>
      </c>
      <c r="J6834" s="3" t="str">
        <f>TEXT(NIgerian_Fintech[[#This Row],[TransactionDate]], "JJJJ")</f>
        <v>2024</v>
      </c>
      <c r="K6834" s="3" t="str">
        <f>TEXT(NIgerian_Fintech[[#This Row],[TransactionDate]], "MMMM")</f>
        <v>January</v>
      </c>
      <c r="L6834" s="3" t="str">
        <f>TEXT(NIgerian_Fintech[[#This Row],[TransactionDate]], "MM")</f>
        <v>01</v>
      </c>
      <c r="M6834" s="3" t="str">
        <f>TEXT(NIgerian_Fintech[[#This Row],[TransactionDate]], "tttt")</f>
        <v>Sunday</v>
      </c>
      <c r="N6834" s="2" t="s">
        <v>16</v>
      </c>
    </row>
    <row r="6835" spans="1:14" ht="14.5" x14ac:dyDescent="0.35">
      <c r="A6835" s="2" t="s">
        <v>13700</v>
      </c>
      <c r="B6835" s="2" t="s">
        <v>13701</v>
      </c>
      <c r="C6835" s="2">
        <v>47</v>
      </c>
      <c r="D6835" s="2" t="s">
        <v>12</v>
      </c>
      <c r="E6835" s="2" t="s">
        <v>42</v>
      </c>
      <c r="F6835" s="2" t="s">
        <v>25</v>
      </c>
      <c r="G6835" s="2" t="s">
        <v>26</v>
      </c>
      <c r="H6835" s="7">
        <v>4181.25</v>
      </c>
      <c r="I6835" s="3">
        <v>45238</v>
      </c>
      <c r="J6835" s="3" t="str">
        <f>TEXT(NIgerian_Fintech[[#This Row],[TransactionDate]], "JJJJ")</f>
        <v>2023</v>
      </c>
      <c r="K6835" s="3" t="str">
        <f>TEXT(NIgerian_Fintech[[#This Row],[TransactionDate]], "MMMM")</f>
        <v>November</v>
      </c>
      <c r="L6835" s="3" t="str">
        <f>TEXT(NIgerian_Fintech[[#This Row],[TransactionDate]], "MM")</f>
        <v>11</v>
      </c>
      <c r="M6835" s="3" t="str">
        <f>TEXT(NIgerian_Fintech[[#This Row],[TransactionDate]], "tttt")</f>
        <v>Wednesday</v>
      </c>
      <c r="N6835" s="2" t="s">
        <v>16</v>
      </c>
    </row>
    <row r="6836" spans="1:14" ht="14.5" x14ac:dyDescent="0.35">
      <c r="A6836" s="2" t="s">
        <v>13702</v>
      </c>
      <c r="B6836" s="2" t="s">
        <v>13703</v>
      </c>
      <c r="C6836" s="2">
        <v>30</v>
      </c>
      <c r="D6836" s="2" t="s">
        <v>12</v>
      </c>
      <c r="E6836" s="2" t="s">
        <v>64</v>
      </c>
      <c r="F6836" s="2" t="s">
        <v>35</v>
      </c>
      <c r="G6836" s="2" t="s">
        <v>15</v>
      </c>
      <c r="H6836" s="7">
        <v>2050.37</v>
      </c>
      <c r="I6836" s="3">
        <v>45505</v>
      </c>
      <c r="J6836" s="3" t="str">
        <f>TEXT(NIgerian_Fintech[[#This Row],[TransactionDate]], "JJJJ")</f>
        <v>2024</v>
      </c>
      <c r="K6836" s="3" t="str">
        <f>TEXT(NIgerian_Fintech[[#This Row],[TransactionDate]], "MMMM")</f>
        <v>August</v>
      </c>
      <c r="L6836" s="3" t="str">
        <f>TEXT(NIgerian_Fintech[[#This Row],[TransactionDate]], "MM")</f>
        <v>08</v>
      </c>
      <c r="M6836" s="3" t="str">
        <f>TEXT(NIgerian_Fintech[[#This Row],[TransactionDate]], "tttt")</f>
        <v>Thursday</v>
      </c>
      <c r="N6836" s="2" t="s">
        <v>16</v>
      </c>
    </row>
    <row r="6837" spans="1:14" ht="14.5" x14ac:dyDescent="0.35">
      <c r="A6837" s="2" t="s">
        <v>13704</v>
      </c>
      <c r="B6837" s="2" t="s">
        <v>13705</v>
      </c>
      <c r="C6837" s="2">
        <v>18</v>
      </c>
      <c r="D6837" s="2" t="s">
        <v>12</v>
      </c>
      <c r="E6837" s="2" t="s">
        <v>42</v>
      </c>
      <c r="F6837" s="2" t="s">
        <v>19</v>
      </c>
      <c r="G6837" s="2" t="s">
        <v>26</v>
      </c>
      <c r="H6837" s="7">
        <v>1964.14</v>
      </c>
      <c r="I6837" s="3">
        <v>44985</v>
      </c>
      <c r="J6837" s="3" t="str">
        <f>TEXT(NIgerian_Fintech[[#This Row],[TransactionDate]], "JJJJ")</f>
        <v>2023</v>
      </c>
      <c r="K6837" s="3" t="str">
        <f>TEXT(NIgerian_Fintech[[#This Row],[TransactionDate]], "MMMM")</f>
        <v>February</v>
      </c>
      <c r="L6837" s="3" t="str">
        <f>TEXT(NIgerian_Fintech[[#This Row],[TransactionDate]], "MM")</f>
        <v>02</v>
      </c>
      <c r="M6837" s="3" t="str">
        <f>TEXT(NIgerian_Fintech[[#This Row],[TransactionDate]], "tttt")</f>
        <v>Tuesday</v>
      </c>
      <c r="N6837" s="2" t="s">
        <v>16</v>
      </c>
    </row>
    <row r="6838" spans="1:14" ht="14.5" x14ac:dyDescent="0.35">
      <c r="A6838" s="2" t="s">
        <v>13706</v>
      </c>
      <c r="B6838" s="2" t="s">
        <v>13707</v>
      </c>
      <c r="C6838" s="2">
        <v>51</v>
      </c>
      <c r="D6838" s="2" t="s">
        <v>39</v>
      </c>
      <c r="E6838" s="2" t="s">
        <v>52</v>
      </c>
      <c r="F6838" s="2" t="s">
        <v>25</v>
      </c>
      <c r="G6838" s="2" t="s">
        <v>15</v>
      </c>
      <c r="H6838" s="7">
        <v>8802.67</v>
      </c>
      <c r="I6838" s="3">
        <v>45230</v>
      </c>
      <c r="J6838" s="3" t="str">
        <f>TEXT(NIgerian_Fintech[[#This Row],[TransactionDate]], "JJJJ")</f>
        <v>2023</v>
      </c>
      <c r="K6838" s="3" t="str">
        <f>TEXT(NIgerian_Fintech[[#This Row],[TransactionDate]], "MMMM")</f>
        <v>October</v>
      </c>
      <c r="L6838" s="3" t="str">
        <f>TEXT(NIgerian_Fintech[[#This Row],[TransactionDate]], "MM")</f>
        <v>10</v>
      </c>
      <c r="M6838" s="3" t="str">
        <f>TEXT(NIgerian_Fintech[[#This Row],[TransactionDate]], "tttt")</f>
        <v>Tuesday</v>
      </c>
      <c r="N6838" s="2" t="s">
        <v>16</v>
      </c>
    </row>
    <row r="6839" spans="1:14" ht="14.5" x14ac:dyDescent="0.35">
      <c r="A6839" s="2" t="s">
        <v>13708</v>
      </c>
      <c r="B6839" s="2" t="s">
        <v>13709</v>
      </c>
      <c r="C6839" s="2">
        <v>32</v>
      </c>
      <c r="D6839" s="2" t="s">
        <v>12</v>
      </c>
      <c r="E6839" s="2" t="s">
        <v>29</v>
      </c>
      <c r="F6839" s="2" t="s">
        <v>25</v>
      </c>
      <c r="G6839" s="2" t="s">
        <v>30</v>
      </c>
      <c r="H6839" s="7">
        <v>7916.89</v>
      </c>
      <c r="I6839" s="3">
        <v>44961</v>
      </c>
      <c r="J6839" s="3" t="str">
        <f>TEXT(NIgerian_Fintech[[#This Row],[TransactionDate]], "JJJJ")</f>
        <v>2023</v>
      </c>
      <c r="K6839" s="3" t="str">
        <f>TEXT(NIgerian_Fintech[[#This Row],[TransactionDate]], "MMMM")</f>
        <v>February</v>
      </c>
      <c r="L6839" s="3" t="str">
        <f>TEXT(NIgerian_Fintech[[#This Row],[TransactionDate]], "MM")</f>
        <v>02</v>
      </c>
      <c r="M6839" s="3" t="str">
        <f>TEXT(NIgerian_Fintech[[#This Row],[TransactionDate]], "tttt")</f>
        <v>Saturday</v>
      </c>
      <c r="N6839" s="2" t="s">
        <v>16</v>
      </c>
    </row>
    <row r="6840" spans="1:14" ht="14.5" x14ac:dyDescent="0.35">
      <c r="A6840" s="2" t="s">
        <v>13710</v>
      </c>
      <c r="B6840" s="2" t="s">
        <v>13711</v>
      </c>
      <c r="C6840" s="2">
        <v>61</v>
      </c>
      <c r="D6840" s="2" t="s">
        <v>12</v>
      </c>
      <c r="E6840" s="2" t="s">
        <v>52</v>
      </c>
      <c r="F6840" s="2" t="s">
        <v>14</v>
      </c>
      <c r="G6840" s="2" t="s">
        <v>26</v>
      </c>
      <c r="H6840" s="7">
        <v>20869.5</v>
      </c>
      <c r="I6840" s="3">
        <v>45574</v>
      </c>
      <c r="J6840" s="3" t="str">
        <f>TEXT(NIgerian_Fintech[[#This Row],[TransactionDate]], "JJJJ")</f>
        <v>2024</v>
      </c>
      <c r="K6840" s="3" t="str">
        <f>TEXT(NIgerian_Fintech[[#This Row],[TransactionDate]], "MMMM")</f>
        <v>October</v>
      </c>
      <c r="L6840" s="3" t="str">
        <f>TEXT(NIgerian_Fintech[[#This Row],[TransactionDate]], "MM")</f>
        <v>10</v>
      </c>
      <c r="M6840" s="3" t="str">
        <f>TEXT(NIgerian_Fintech[[#This Row],[TransactionDate]], "tttt")</f>
        <v>Wednesday</v>
      </c>
      <c r="N6840" s="2" t="s">
        <v>16</v>
      </c>
    </row>
    <row r="6841" spans="1:14" ht="14.5" x14ac:dyDescent="0.35">
      <c r="A6841" s="2" t="s">
        <v>13712</v>
      </c>
      <c r="B6841" s="2" t="s">
        <v>13713</v>
      </c>
      <c r="C6841" s="2">
        <v>31</v>
      </c>
      <c r="D6841" s="2" t="s">
        <v>39</v>
      </c>
      <c r="E6841" s="2" t="s">
        <v>52</v>
      </c>
      <c r="F6841" s="2" t="s">
        <v>14</v>
      </c>
      <c r="G6841" s="2" t="s">
        <v>36</v>
      </c>
      <c r="H6841" s="7">
        <v>10216.6</v>
      </c>
      <c r="I6841" s="3">
        <v>45514</v>
      </c>
      <c r="J6841" s="3" t="str">
        <f>TEXT(NIgerian_Fintech[[#This Row],[TransactionDate]], "JJJJ")</f>
        <v>2024</v>
      </c>
      <c r="K6841" s="3" t="str">
        <f>TEXT(NIgerian_Fintech[[#This Row],[TransactionDate]], "MMMM")</f>
        <v>August</v>
      </c>
      <c r="L6841" s="3" t="str">
        <f>TEXT(NIgerian_Fintech[[#This Row],[TransactionDate]], "MM")</f>
        <v>08</v>
      </c>
      <c r="M6841" s="3" t="str">
        <f>TEXT(NIgerian_Fintech[[#This Row],[TransactionDate]], "tttt")</f>
        <v>Saturday</v>
      </c>
      <c r="N6841" s="2" t="s">
        <v>21</v>
      </c>
    </row>
    <row r="6842" spans="1:14" ht="14.5" x14ac:dyDescent="0.35">
      <c r="A6842" s="2" t="s">
        <v>13714</v>
      </c>
      <c r="B6842" s="2" t="s">
        <v>13715</v>
      </c>
      <c r="C6842" s="2">
        <v>46</v>
      </c>
      <c r="D6842" s="2" t="s">
        <v>12</v>
      </c>
      <c r="E6842" s="2" t="s">
        <v>13</v>
      </c>
      <c r="F6842" s="2" t="s">
        <v>19</v>
      </c>
      <c r="G6842" s="2" t="s">
        <v>15</v>
      </c>
      <c r="H6842" s="7">
        <v>17107.79</v>
      </c>
      <c r="I6842" s="3">
        <v>45419</v>
      </c>
      <c r="J6842" s="3" t="str">
        <f>TEXT(NIgerian_Fintech[[#This Row],[TransactionDate]], "JJJJ")</f>
        <v>2024</v>
      </c>
      <c r="K6842" s="3" t="str">
        <f>TEXT(NIgerian_Fintech[[#This Row],[TransactionDate]], "MMMM")</f>
        <v>May</v>
      </c>
      <c r="L6842" s="3" t="str">
        <f>TEXT(NIgerian_Fintech[[#This Row],[TransactionDate]], "MM")</f>
        <v>05</v>
      </c>
      <c r="M6842" s="3" t="str">
        <f>TEXT(NIgerian_Fintech[[#This Row],[TransactionDate]], "tttt")</f>
        <v>Tuesday</v>
      </c>
      <c r="N6842" s="2" t="s">
        <v>16</v>
      </c>
    </row>
    <row r="6843" spans="1:14" ht="14.5" x14ac:dyDescent="0.35">
      <c r="A6843" s="2" t="s">
        <v>13716</v>
      </c>
      <c r="B6843" s="2" t="s">
        <v>13717</v>
      </c>
      <c r="C6843" s="2">
        <v>51</v>
      </c>
      <c r="D6843" s="2" t="s">
        <v>12</v>
      </c>
      <c r="E6843" s="2" t="s">
        <v>29</v>
      </c>
      <c r="F6843" s="2" t="s">
        <v>49</v>
      </c>
      <c r="G6843" s="2" t="s">
        <v>26</v>
      </c>
      <c r="H6843" s="7">
        <v>329.5</v>
      </c>
      <c r="I6843" s="3">
        <v>45417</v>
      </c>
      <c r="J6843" s="3" t="str">
        <f>TEXT(NIgerian_Fintech[[#This Row],[TransactionDate]], "JJJJ")</f>
        <v>2024</v>
      </c>
      <c r="K6843" s="3" t="str">
        <f>TEXT(NIgerian_Fintech[[#This Row],[TransactionDate]], "MMMM")</f>
        <v>May</v>
      </c>
      <c r="L6843" s="3" t="str">
        <f>TEXT(NIgerian_Fintech[[#This Row],[TransactionDate]], "MM")</f>
        <v>05</v>
      </c>
      <c r="M6843" s="3" t="str">
        <f>TEXT(NIgerian_Fintech[[#This Row],[TransactionDate]], "tttt")</f>
        <v>Sunday</v>
      </c>
      <c r="N6843" s="2" t="s">
        <v>16</v>
      </c>
    </row>
    <row r="6844" spans="1:14" ht="14.5" x14ac:dyDescent="0.35">
      <c r="A6844" s="2" t="s">
        <v>13718</v>
      </c>
      <c r="B6844" s="2" t="s">
        <v>13719</v>
      </c>
      <c r="C6844" s="2">
        <v>35</v>
      </c>
      <c r="D6844" s="2" t="s">
        <v>12</v>
      </c>
      <c r="E6844" s="2" t="s">
        <v>13</v>
      </c>
      <c r="F6844" s="2" t="s">
        <v>35</v>
      </c>
      <c r="G6844" s="2" t="s">
        <v>30</v>
      </c>
      <c r="H6844" s="7">
        <v>11116.77</v>
      </c>
      <c r="I6844" s="3">
        <v>45147</v>
      </c>
      <c r="J6844" s="3" t="str">
        <f>TEXT(NIgerian_Fintech[[#This Row],[TransactionDate]], "JJJJ")</f>
        <v>2023</v>
      </c>
      <c r="K6844" s="3" t="str">
        <f>TEXT(NIgerian_Fintech[[#This Row],[TransactionDate]], "MMMM")</f>
        <v>August</v>
      </c>
      <c r="L6844" s="3" t="str">
        <f>TEXT(NIgerian_Fintech[[#This Row],[TransactionDate]], "MM")</f>
        <v>08</v>
      </c>
      <c r="M6844" s="3" t="str">
        <f>TEXT(NIgerian_Fintech[[#This Row],[TransactionDate]], "tttt")</f>
        <v>Wednesday</v>
      </c>
      <c r="N6844" s="2" t="s">
        <v>16</v>
      </c>
    </row>
    <row r="6845" spans="1:14" ht="14.5" x14ac:dyDescent="0.35">
      <c r="A6845" s="2" t="s">
        <v>13720</v>
      </c>
      <c r="B6845" s="2" t="s">
        <v>13721</v>
      </c>
      <c r="C6845" s="2">
        <v>24</v>
      </c>
      <c r="D6845" s="2" t="s">
        <v>39</v>
      </c>
      <c r="E6845" s="2" t="s">
        <v>42</v>
      </c>
      <c r="F6845" s="2" t="s">
        <v>55</v>
      </c>
      <c r="G6845" s="2" t="s">
        <v>36</v>
      </c>
      <c r="H6845" s="7">
        <v>2661.93</v>
      </c>
      <c r="I6845" s="3">
        <v>45523</v>
      </c>
      <c r="J6845" s="3" t="str">
        <f>TEXT(NIgerian_Fintech[[#This Row],[TransactionDate]], "JJJJ")</f>
        <v>2024</v>
      </c>
      <c r="K6845" s="3" t="str">
        <f>TEXT(NIgerian_Fintech[[#This Row],[TransactionDate]], "MMMM")</f>
        <v>August</v>
      </c>
      <c r="L6845" s="3" t="str">
        <f>TEXT(NIgerian_Fintech[[#This Row],[TransactionDate]], "MM")</f>
        <v>08</v>
      </c>
      <c r="M6845" s="3" t="str">
        <f>TEXT(NIgerian_Fintech[[#This Row],[TransactionDate]], "tttt")</f>
        <v>Monday</v>
      </c>
      <c r="N6845" s="2" t="s">
        <v>16</v>
      </c>
    </row>
    <row r="6846" spans="1:14" ht="14.5" x14ac:dyDescent="0.35">
      <c r="A6846" s="2" t="s">
        <v>13722</v>
      </c>
      <c r="B6846" s="2" t="s">
        <v>13723</v>
      </c>
      <c r="C6846" s="2">
        <v>46</v>
      </c>
      <c r="D6846" s="2" t="s">
        <v>12</v>
      </c>
      <c r="E6846" s="2" t="s">
        <v>74</v>
      </c>
      <c r="F6846" s="2" t="s">
        <v>35</v>
      </c>
      <c r="G6846" s="2" t="s">
        <v>36</v>
      </c>
      <c r="H6846" s="7">
        <v>2914.75</v>
      </c>
      <c r="I6846" s="3">
        <v>45049</v>
      </c>
      <c r="J6846" s="3" t="str">
        <f>TEXT(NIgerian_Fintech[[#This Row],[TransactionDate]], "JJJJ")</f>
        <v>2023</v>
      </c>
      <c r="K6846" s="3" t="str">
        <f>TEXT(NIgerian_Fintech[[#This Row],[TransactionDate]], "MMMM")</f>
        <v>May</v>
      </c>
      <c r="L6846" s="3" t="str">
        <f>TEXT(NIgerian_Fintech[[#This Row],[TransactionDate]], "MM")</f>
        <v>05</v>
      </c>
      <c r="M6846" s="3" t="str">
        <f>TEXT(NIgerian_Fintech[[#This Row],[TransactionDate]], "tttt")</f>
        <v>Wednesday</v>
      </c>
      <c r="N6846" s="2" t="s">
        <v>21</v>
      </c>
    </row>
    <row r="6847" spans="1:14" ht="14.5" x14ac:dyDescent="0.35">
      <c r="A6847" s="2" t="s">
        <v>13724</v>
      </c>
      <c r="B6847" s="2" t="s">
        <v>13725</v>
      </c>
      <c r="C6847" s="2">
        <v>48</v>
      </c>
      <c r="D6847" s="2" t="s">
        <v>39</v>
      </c>
      <c r="E6847" s="2" t="s">
        <v>93</v>
      </c>
      <c r="F6847" s="2" t="s">
        <v>55</v>
      </c>
      <c r="G6847" s="2" t="s">
        <v>30</v>
      </c>
      <c r="H6847" s="7">
        <v>12750.27</v>
      </c>
      <c r="I6847" s="3">
        <v>45633</v>
      </c>
      <c r="J6847" s="3" t="str">
        <f>TEXT(NIgerian_Fintech[[#This Row],[TransactionDate]], "JJJJ")</f>
        <v>2024</v>
      </c>
      <c r="K6847" s="3" t="str">
        <f>TEXT(NIgerian_Fintech[[#This Row],[TransactionDate]], "MMMM")</f>
        <v>December</v>
      </c>
      <c r="L6847" s="3" t="str">
        <f>TEXT(NIgerian_Fintech[[#This Row],[TransactionDate]], "MM")</f>
        <v>12</v>
      </c>
      <c r="M6847" s="3" t="str">
        <f>TEXT(NIgerian_Fintech[[#This Row],[TransactionDate]], "tttt")</f>
        <v>Saturday</v>
      </c>
      <c r="N6847" s="2" t="s">
        <v>16</v>
      </c>
    </row>
    <row r="6848" spans="1:14" ht="14.5" x14ac:dyDescent="0.35">
      <c r="A6848" s="2" t="s">
        <v>13726</v>
      </c>
      <c r="B6848" s="2" t="s">
        <v>13727</v>
      </c>
      <c r="C6848" s="2">
        <v>42</v>
      </c>
      <c r="D6848" s="2" t="s">
        <v>39</v>
      </c>
      <c r="E6848" s="2" t="s">
        <v>13</v>
      </c>
      <c r="F6848" s="2" t="s">
        <v>19</v>
      </c>
      <c r="G6848" s="2" t="s">
        <v>26</v>
      </c>
      <c r="H6848" s="7">
        <v>15771.3</v>
      </c>
      <c r="I6848" s="3">
        <v>45028</v>
      </c>
      <c r="J6848" s="3" t="str">
        <f>TEXT(NIgerian_Fintech[[#This Row],[TransactionDate]], "JJJJ")</f>
        <v>2023</v>
      </c>
      <c r="K6848" s="3" t="str">
        <f>TEXT(NIgerian_Fintech[[#This Row],[TransactionDate]], "MMMM")</f>
        <v>April</v>
      </c>
      <c r="L6848" s="3" t="str">
        <f>TEXT(NIgerian_Fintech[[#This Row],[TransactionDate]], "MM")</f>
        <v>04</v>
      </c>
      <c r="M6848" s="3" t="str">
        <f>TEXT(NIgerian_Fintech[[#This Row],[TransactionDate]], "tttt")</f>
        <v>Wednesday</v>
      </c>
      <c r="N6848" s="2" t="s">
        <v>21</v>
      </c>
    </row>
    <row r="6849" spans="1:14" ht="14.5" x14ac:dyDescent="0.35">
      <c r="A6849" s="2" t="s">
        <v>13728</v>
      </c>
      <c r="B6849" s="2" t="s">
        <v>13729</v>
      </c>
      <c r="C6849" s="2">
        <v>55</v>
      </c>
      <c r="D6849" s="2" t="s">
        <v>12</v>
      </c>
      <c r="E6849" s="2" t="s">
        <v>42</v>
      </c>
      <c r="F6849" s="2" t="s">
        <v>49</v>
      </c>
      <c r="G6849" s="2" t="s">
        <v>20</v>
      </c>
      <c r="H6849" s="7">
        <v>4647.9399999999996</v>
      </c>
      <c r="I6849" s="3">
        <v>45441</v>
      </c>
      <c r="J6849" s="3" t="str">
        <f>TEXT(NIgerian_Fintech[[#This Row],[TransactionDate]], "JJJJ")</f>
        <v>2024</v>
      </c>
      <c r="K6849" s="3" t="str">
        <f>TEXT(NIgerian_Fintech[[#This Row],[TransactionDate]], "MMMM")</f>
        <v>May</v>
      </c>
      <c r="L6849" s="3" t="str">
        <f>TEXT(NIgerian_Fintech[[#This Row],[TransactionDate]], "MM")</f>
        <v>05</v>
      </c>
      <c r="M6849" s="3" t="str">
        <f>TEXT(NIgerian_Fintech[[#This Row],[TransactionDate]], "tttt")</f>
        <v>Wednesday</v>
      </c>
      <c r="N6849" s="2" t="s">
        <v>16</v>
      </c>
    </row>
    <row r="6850" spans="1:14" ht="14.5" x14ac:dyDescent="0.35">
      <c r="A6850" s="2" t="s">
        <v>13730</v>
      </c>
      <c r="B6850" s="2" t="s">
        <v>13731</v>
      </c>
      <c r="C6850" s="2">
        <v>31</v>
      </c>
      <c r="D6850" s="2" t="s">
        <v>39</v>
      </c>
      <c r="E6850" s="2" t="s">
        <v>29</v>
      </c>
      <c r="F6850" s="2" t="s">
        <v>49</v>
      </c>
      <c r="G6850" s="2" t="s">
        <v>26</v>
      </c>
      <c r="H6850" s="7">
        <v>15610.14</v>
      </c>
      <c r="I6850" s="3">
        <v>45239</v>
      </c>
      <c r="J6850" s="3" t="str">
        <f>TEXT(NIgerian_Fintech[[#This Row],[TransactionDate]], "JJJJ")</f>
        <v>2023</v>
      </c>
      <c r="K6850" s="3" t="str">
        <f>TEXT(NIgerian_Fintech[[#This Row],[TransactionDate]], "MMMM")</f>
        <v>November</v>
      </c>
      <c r="L6850" s="3" t="str">
        <f>TEXT(NIgerian_Fintech[[#This Row],[TransactionDate]], "MM")</f>
        <v>11</v>
      </c>
      <c r="M6850" s="3" t="str">
        <f>TEXT(NIgerian_Fintech[[#This Row],[TransactionDate]], "tttt")</f>
        <v>Thursday</v>
      </c>
      <c r="N6850" s="2" t="s">
        <v>21</v>
      </c>
    </row>
    <row r="6851" spans="1:14" ht="14.5" x14ac:dyDescent="0.35">
      <c r="A6851" s="2" t="s">
        <v>13732</v>
      </c>
      <c r="B6851" s="2" t="s">
        <v>13733</v>
      </c>
      <c r="C6851" s="2">
        <v>25</v>
      </c>
      <c r="D6851" s="2" t="s">
        <v>12</v>
      </c>
      <c r="E6851" s="2" t="s">
        <v>64</v>
      </c>
      <c r="F6851" s="2" t="s">
        <v>49</v>
      </c>
      <c r="G6851" s="2" t="s">
        <v>15</v>
      </c>
      <c r="H6851" s="7">
        <v>5865.28</v>
      </c>
      <c r="I6851" s="3">
        <v>45432</v>
      </c>
      <c r="J6851" s="3" t="str">
        <f>TEXT(NIgerian_Fintech[[#This Row],[TransactionDate]], "JJJJ")</f>
        <v>2024</v>
      </c>
      <c r="K6851" s="3" t="str">
        <f>TEXT(NIgerian_Fintech[[#This Row],[TransactionDate]], "MMMM")</f>
        <v>May</v>
      </c>
      <c r="L6851" s="3" t="str">
        <f>TEXT(NIgerian_Fintech[[#This Row],[TransactionDate]], "MM")</f>
        <v>05</v>
      </c>
      <c r="M6851" s="3" t="str">
        <f>TEXT(NIgerian_Fintech[[#This Row],[TransactionDate]], "tttt")</f>
        <v>Monday</v>
      </c>
      <c r="N6851" s="2" t="s">
        <v>16</v>
      </c>
    </row>
    <row r="6852" spans="1:14" ht="14.5" x14ac:dyDescent="0.35">
      <c r="A6852" s="2" t="s">
        <v>13734</v>
      </c>
      <c r="B6852" s="2" t="s">
        <v>13735</v>
      </c>
      <c r="C6852" s="2">
        <v>44</v>
      </c>
      <c r="D6852" s="2" t="s">
        <v>12</v>
      </c>
      <c r="E6852" s="2" t="s">
        <v>29</v>
      </c>
      <c r="F6852" s="2" t="s">
        <v>14</v>
      </c>
      <c r="G6852" s="2" t="s">
        <v>15</v>
      </c>
      <c r="H6852" s="7">
        <v>19494.34</v>
      </c>
      <c r="I6852" s="3">
        <v>45420</v>
      </c>
      <c r="J6852" s="3" t="str">
        <f>TEXT(NIgerian_Fintech[[#This Row],[TransactionDate]], "JJJJ")</f>
        <v>2024</v>
      </c>
      <c r="K6852" s="3" t="str">
        <f>TEXT(NIgerian_Fintech[[#This Row],[TransactionDate]], "MMMM")</f>
        <v>May</v>
      </c>
      <c r="L6852" s="3" t="str">
        <f>TEXT(NIgerian_Fintech[[#This Row],[TransactionDate]], "MM")</f>
        <v>05</v>
      </c>
      <c r="M6852" s="3" t="str">
        <f>TEXT(NIgerian_Fintech[[#This Row],[TransactionDate]], "tttt")</f>
        <v>Wednesday</v>
      </c>
      <c r="N6852" s="2" t="s">
        <v>16</v>
      </c>
    </row>
    <row r="6853" spans="1:14" ht="14.5" x14ac:dyDescent="0.35">
      <c r="A6853" s="2" t="s">
        <v>13736</v>
      </c>
      <c r="B6853" s="2" t="s">
        <v>13737</v>
      </c>
      <c r="C6853" s="2">
        <v>19</v>
      </c>
      <c r="D6853" s="2" t="s">
        <v>12</v>
      </c>
      <c r="E6853" s="2" t="s">
        <v>52</v>
      </c>
      <c r="F6853" s="2" t="s">
        <v>19</v>
      </c>
      <c r="G6853" s="2" t="s">
        <v>26</v>
      </c>
      <c r="H6853" s="7">
        <v>252.19</v>
      </c>
      <c r="I6853" s="3">
        <v>45586</v>
      </c>
      <c r="J6853" s="3" t="str">
        <f>TEXT(NIgerian_Fintech[[#This Row],[TransactionDate]], "JJJJ")</f>
        <v>2024</v>
      </c>
      <c r="K6853" s="3" t="str">
        <f>TEXT(NIgerian_Fintech[[#This Row],[TransactionDate]], "MMMM")</f>
        <v>October</v>
      </c>
      <c r="L6853" s="3" t="str">
        <f>TEXT(NIgerian_Fintech[[#This Row],[TransactionDate]], "MM")</f>
        <v>10</v>
      </c>
      <c r="M6853" s="3" t="str">
        <f>TEXT(NIgerian_Fintech[[#This Row],[TransactionDate]], "tttt")</f>
        <v>Monday</v>
      </c>
      <c r="N6853" s="2" t="s">
        <v>16</v>
      </c>
    </row>
    <row r="6854" spans="1:14" ht="14.5" x14ac:dyDescent="0.35">
      <c r="A6854" s="2" t="s">
        <v>13738</v>
      </c>
      <c r="B6854" s="2" t="s">
        <v>13739</v>
      </c>
      <c r="C6854" s="2">
        <v>34</v>
      </c>
      <c r="D6854" s="2" t="s">
        <v>12</v>
      </c>
      <c r="E6854" s="2" t="s">
        <v>52</v>
      </c>
      <c r="F6854" s="2" t="s">
        <v>55</v>
      </c>
      <c r="G6854" s="2" t="s">
        <v>15</v>
      </c>
      <c r="H6854" s="7">
        <v>871.88</v>
      </c>
      <c r="I6854" s="3">
        <v>45125</v>
      </c>
      <c r="J6854" s="3" t="str">
        <f>TEXT(NIgerian_Fintech[[#This Row],[TransactionDate]], "JJJJ")</f>
        <v>2023</v>
      </c>
      <c r="K6854" s="3" t="str">
        <f>TEXT(NIgerian_Fintech[[#This Row],[TransactionDate]], "MMMM")</f>
        <v>July</v>
      </c>
      <c r="L6854" s="3" t="str">
        <f>TEXT(NIgerian_Fintech[[#This Row],[TransactionDate]], "MM")</f>
        <v>07</v>
      </c>
      <c r="M6854" s="3" t="str">
        <f>TEXT(NIgerian_Fintech[[#This Row],[TransactionDate]], "tttt")</f>
        <v>Tuesday</v>
      </c>
      <c r="N6854" s="2" t="s">
        <v>16</v>
      </c>
    </row>
    <row r="6855" spans="1:14" ht="14.5" x14ac:dyDescent="0.35">
      <c r="A6855" s="2" t="s">
        <v>13740</v>
      </c>
      <c r="B6855" s="2" t="s">
        <v>13741</v>
      </c>
      <c r="C6855" s="2">
        <v>54</v>
      </c>
      <c r="D6855" s="2" t="s">
        <v>12</v>
      </c>
      <c r="E6855" s="2" t="s">
        <v>52</v>
      </c>
      <c r="F6855" s="2" t="s">
        <v>49</v>
      </c>
      <c r="G6855" s="2" t="s">
        <v>20</v>
      </c>
      <c r="H6855" s="7">
        <v>14976.81</v>
      </c>
      <c r="I6855" s="3">
        <v>45559</v>
      </c>
      <c r="J6855" s="3" t="str">
        <f>TEXT(NIgerian_Fintech[[#This Row],[TransactionDate]], "JJJJ")</f>
        <v>2024</v>
      </c>
      <c r="K6855" s="3" t="str">
        <f>TEXT(NIgerian_Fintech[[#This Row],[TransactionDate]], "MMMM")</f>
        <v>September</v>
      </c>
      <c r="L6855" s="3" t="str">
        <f>TEXT(NIgerian_Fintech[[#This Row],[TransactionDate]], "MM")</f>
        <v>09</v>
      </c>
      <c r="M6855" s="3" t="str">
        <f>TEXT(NIgerian_Fintech[[#This Row],[TransactionDate]], "tttt")</f>
        <v>Tuesday</v>
      </c>
      <c r="N6855" s="2" t="s">
        <v>16</v>
      </c>
    </row>
    <row r="6856" spans="1:14" ht="14.5" x14ac:dyDescent="0.35">
      <c r="A6856" s="2" t="s">
        <v>13742</v>
      </c>
      <c r="B6856" s="2" t="s">
        <v>13743</v>
      </c>
      <c r="C6856" s="2">
        <v>31</v>
      </c>
      <c r="D6856" s="2" t="s">
        <v>39</v>
      </c>
      <c r="E6856" s="2" t="s">
        <v>42</v>
      </c>
      <c r="F6856" s="2" t="s">
        <v>19</v>
      </c>
      <c r="G6856" s="2" t="s">
        <v>20</v>
      </c>
      <c r="H6856" s="7">
        <v>9784.0499999999993</v>
      </c>
      <c r="I6856" s="3">
        <v>45607</v>
      </c>
      <c r="J6856" s="3" t="str">
        <f>TEXT(NIgerian_Fintech[[#This Row],[TransactionDate]], "JJJJ")</f>
        <v>2024</v>
      </c>
      <c r="K6856" s="3" t="str">
        <f>TEXT(NIgerian_Fintech[[#This Row],[TransactionDate]], "MMMM")</f>
        <v>November</v>
      </c>
      <c r="L6856" s="3" t="str">
        <f>TEXT(NIgerian_Fintech[[#This Row],[TransactionDate]], "MM")</f>
        <v>11</v>
      </c>
      <c r="M6856" s="3" t="str">
        <f>TEXT(NIgerian_Fintech[[#This Row],[TransactionDate]], "tttt")</f>
        <v>Monday</v>
      </c>
      <c r="N6856" s="2" t="s">
        <v>69</v>
      </c>
    </row>
    <row r="6857" spans="1:14" ht="14.5" x14ac:dyDescent="0.35">
      <c r="A6857" s="2" t="s">
        <v>13744</v>
      </c>
      <c r="B6857" s="2" t="s">
        <v>13745</v>
      </c>
      <c r="C6857" s="2">
        <v>42</v>
      </c>
      <c r="D6857" s="2" t="s">
        <v>39</v>
      </c>
      <c r="E6857" s="2" t="s">
        <v>52</v>
      </c>
      <c r="F6857" s="2" t="s">
        <v>35</v>
      </c>
      <c r="G6857" s="2" t="s">
        <v>36</v>
      </c>
      <c r="H6857" s="7">
        <v>8187.56</v>
      </c>
      <c r="I6857" s="3">
        <v>45439</v>
      </c>
      <c r="J6857" s="3" t="str">
        <f>TEXT(NIgerian_Fintech[[#This Row],[TransactionDate]], "JJJJ")</f>
        <v>2024</v>
      </c>
      <c r="K6857" s="3" t="str">
        <f>TEXT(NIgerian_Fintech[[#This Row],[TransactionDate]], "MMMM")</f>
        <v>May</v>
      </c>
      <c r="L6857" s="3" t="str">
        <f>TEXT(NIgerian_Fintech[[#This Row],[TransactionDate]], "MM")</f>
        <v>05</v>
      </c>
      <c r="M6857" s="3" t="str">
        <f>TEXT(NIgerian_Fintech[[#This Row],[TransactionDate]], "tttt")</f>
        <v>Monday</v>
      </c>
      <c r="N6857" s="2" t="s">
        <v>16</v>
      </c>
    </row>
    <row r="6858" spans="1:14" ht="14.5" x14ac:dyDescent="0.35">
      <c r="A6858" s="2" t="s">
        <v>13746</v>
      </c>
      <c r="B6858" s="2" t="s">
        <v>13747</v>
      </c>
      <c r="C6858" s="2">
        <v>47</v>
      </c>
      <c r="D6858" s="2" t="s">
        <v>39</v>
      </c>
      <c r="E6858" s="2" t="s">
        <v>13</v>
      </c>
      <c r="F6858" s="2" t="s">
        <v>55</v>
      </c>
      <c r="G6858" s="2" t="s">
        <v>15</v>
      </c>
      <c r="H6858" s="7">
        <v>9518.6299999999992</v>
      </c>
      <c r="I6858" s="3">
        <v>45256</v>
      </c>
      <c r="J6858" s="3" t="str">
        <f>TEXT(NIgerian_Fintech[[#This Row],[TransactionDate]], "JJJJ")</f>
        <v>2023</v>
      </c>
      <c r="K6858" s="3" t="str">
        <f>TEXT(NIgerian_Fintech[[#This Row],[TransactionDate]], "MMMM")</f>
        <v>November</v>
      </c>
      <c r="L6858" s="3" t="str">
        <f>TEXT(NIgerian_Fintech[[#This Row],[TransactionDate]], "MM")</f>
        <v>11</v>
      </c>
      <c r="M6858" s="3" t="str">
        <f>TEXT(NIgerian_Fintech[[#This Row],[TransactionDate]], "tttt")</f>
        <v>Sunday</v>
      </c>
      <c r="N6858" s="2" t="s">
        <v>16</v>
      </c>
    </row>
    <row r="6859" spans="1:14" ht="14.5" x14ac:dyDescent="0.35">
      <c r="A6859" s="2" t="s">
        <v>13748</v>
      </c>
      <c r="B6859" s="2" t="s">
        <v>13749</v>
      </c>
      <c r="C6859" s="2">
        <v>46</v>
      </c>
      <c r="D6859" s="2" t="s">
        <v>39</v>
      </c>
      <c r="E6859" s="2" t="s">
        <v>64</v>
      </c>
      <c r="F6859" s="2" t="s">
        <v>14</v>
      </c>
      <c r="G6859" s="2" t="s">
        <v>26</v>
      </c>
      <c r="H6859" s="7">
        <v>26619.87</v>
      </c>
      <c r="I6859" s="3">
        <v>45547</v>
      </c>
      <c r="J6859" s="3" t="str">
        <f>TEXT(NIgerian_Fintech[[#This Row],[TransactionDate]], "JJJJ")</f>
        <v>2024</v>
      </c>
      <c r="K6859" s="3" t="str">
        <f>TEXT(NIgerian_Fintech[[#This Row],[TransactionDate]], "MMMM")</f>
        <v>September</v>
      </c>
      <c r="L6859" s="3" t="str">
        <f>TEXT(NIgerian_Fintech[[#This Row],[TransactionDate]], "MM")</f>
        <v>09</v>
      </c>
      <c r="M6859" s="3" t="str">
        <f>TEXT(NIgerian_Fintech[[#This Row],[TransactionDate]], "tttt")</f>
        <v>Thursday</v>
      </c>
      <c r="N6859" s="2" t="s">
        <v>16</v>
      </c>
    </row>
    <row r="6860" spans="1:14" ht="14.5" x14ac:dyDescent="0.35">
      <c r="A6860" s="2" t="s">
        <v>13750</v>
      </c>
      <c r="B6860" s="2" t="s">
        <v>13751</v>
      </c>
      <c r="C6860" s="2">
        <v>37</v>
      </c>
      <c r="D6860" s="2" t="s">
        <v>12</v>
      </c>
      <c r="E6860" s="2" t="s">
        <v>52</v>
      </c>
      <c r="F6860" s="2" t="s">
        <v>25</v>
      </c>
      <c r="G6860" s="2" t="s">
        <v>36</v>
      </c>
      <c r="H6860" s="7">
        <v>10657.69</v>
      </c>
      <c r="I6860" s="3">
        <v>45253</v>
      </c>
      <c r="J6860" s="3" t="str">
        <f>TEXT(NIgerian_Fintech[[#This Row],[TransactionDate]], "JJJJ")</f>
        <v>2023</v>
      </c>
      <c r="K6860" s="3" t="str">
        <f>TEXT(NIgerian_Fintech[[#This Row],[TransactionDate]], "MMMM")</f>
        <v>November</v>
      </c>
      <c r="L6860" s="3" t="str">
        <f>TEXT(NIgerian_Fintech[[#This Row],[TransactionDate]], "MM")</f>
        <v>11</v>
      </c>
      <c r="M6860" s="3" t="str">
        <f>TEXT(NIgerian_Fintech[[#This Row],[TransactionDate]], "tttt")</f>
        <v>Thursday</v>
      </c>
      <c r="N6860" s="2" t="s">
        <v>16</v>
      </c>
    </row>
    <row r="6861" spans="1:14" ht="14.5" x14ac:dyDescent="0.35">
      <c r="A6861" s="2" t="s">
        <v>13752</v>
      </c>
      <c r="B6861" s="2" t="s">
        <v>13753</v>
      </c>
      <c r="C6861" s="2">
        <v>38</v>
      </c>
      <c r="D6861" s="2" t="s">
        <v>12</v>
      </c>
      <c r="E6861" s="2" t="s">
        <v>42</v>
      </c>
      <c r="F6861" s="2" t="s">
        <v>55</v>
      </c>
      <c r="G6861" s="2" t="s">
        <v>20</v>
      </c>
      <c r="H6861" s="7">
        <v>10426.370000000001</v>
      </c>
      <c r="I6861" s="3">
        <v>44936</v>
      </c>
      <c r="J6861" s="3" t="str">
        <f>TEXT(NIgerian_Fintech[[#This Row],[TransactionDate]], "JJJJ")</f>
        <v>2023</v>
      </c>
      <c r="K6861" s="3" t="str">
        <f>TEXT(NIgerian_Fintech[[#This Row],[TransactionDate]], "MMMM")</f>
        <v>January</v>
      </c>
      <c r="L6861" s="3" t="str">
        <f>TEXT(NIgerian_Fintech[[#This Row],[TransactionDate]], "MM")</f>
        <v>01</v>
      </c>
      <c r="M6861" s="3" t="str">
        <f>TEXT(NIgerian_Fintech[[#This Row],[TransactionDate]], "tttt")</f>
        <v>Tuesday</v>
      </c>
      <c r="N6861" s="2" t="s">
        <v>16</v>
      </c>
    </row>
    <row r="6862" spans="1:14" ht="14.5" x14ac:dyDescent="0.35">
      <c r="A6862" s="2" t="s">
        <v>13754</v>
      </c>
      <c r="B6862" s="2" t="s">
        <v>13755</v>
      </c>
      <c r="C6862" s="2">
        <v>39</v>
      </c>
      <c r="D6862" s="2" t="s">
        <v>39</v>
      </c>
      <c r="E6862" s="2" t="s">
        <v>64</v>
      </c>
      <c r="F6862" s="2" t="s">
        <v>35</v>
      </c>
      <c r="G6862" s="2" t="s">
        <v>36</v>
      </c>
      <c r="H6862" s="7">
        <v>14249.14</v>
      </c>
      <c r="I6862" s="3">
        <v>45053</v>
      </c>
      <c r="J6862" s="3" t="str">
        <f>TEXT(NIgerian_Fintech[[#This Row],[TransactionDate]], "JJJJ")</f>
        <v>2023</v>
      </c>
      <c r="K6862" s="3" t="str">
        <f>TEXT(NIgerian_Fintech[[#This Row],[TransactionDate]], "MMMM")</f>
        <v>May</v>
      </c>
      <c r="L6862" s="3" t="str">
        <f>TEXT(NIgerian_Fintech[[#This Row],[TransactionDate]], "MM")</f>
        <v>05</v>
      </c>
      <c r="M6862" s="3" t="str">
        <f>TEXT(NIgerian_Fintech[[#This Row],[TransactionDate]], "tttt")</f>
        <v>Sunday</v>
      </c>
      <c r="N6862" s="2" t="s">
        <v>16</v>
      </c>
    </row>
    <row r="6863" spans="1:14" ht="14.5" x14ac:dyDescent="0.35">
      <c r="A6863" s="2" t="s">
        <v>13756</v>
      </c>
      <c r="B6863" s="2" t="s">
        <v>13757</v>
      </c>
      <c r="C6863" s="2">
        <v>52</v>
      </c>
      <c r="D6863" s="2" t="s">
        <v>12</v>
      </c>
      <c r="E6863" s="2" t="s">
        <v>52</v>
      </c>
      <c r="F6863" s="2" t="s">
        <v>55</v>
      </c>
      <c r="G6863" s="2" t="s">
        <v>30</v>
      </c>
      <c r="H6863" s="7">
        <v>20145.580000000002</v>
      </c>
      <c r="I6863" s="3">
        <v>45595</v>
      </c>
      <c r="J6863" s="3" t="str">
        <f>TEXT(NIgerian_Fintech[[#This Row],[TransactionDate]], "JJJJ")</f>
        <v>2024</v>
      </c>
      <c r="K6863" s="3" t="str">
        <f>TEXT(NIgerian_Fintech[[#This Row],[TransactionDate]], "MMMM")</f>
        <v>October</v>
      </c>
      <c r="L6863" s="3" t="str">
        <f>TEXT(NIgerian_Fintech[[#This Row],[TransactionDate]], "MM")</f>
        <v>10</v>
      </c>
      <c r="M6863" s="3" t="str">
        <f>TEXT(NIgerian_Fintech[[#This Row],[TransactionDate]], "tttt")</f>
        <v>Wednesday</v>
      </c>
      <c r="N6863" s="2" t="s">
        <v>16</v>
      </c>
    </row>
    <row r="6864" spans="1:14" ht="14.5" x14ac:dyDescent="0.35">
      <c r="A6864" s="2" t="s">
        <v>13758</v>
      </c>
      <c r="B6864" s="2" t="s">
        <v>13759</v>
      </c>
      <c r="C6864" s="2">
        <v>54</v>
      </c>
      <c r="D6864" s="2" t="s">
        <v>39</v>
      </c>
      <c r="E6864" s="2" t="s">
        <v>74</v>
      </c>
      <c r="F6864" s="2" t="s">
        <v>55</v>
      </c>
      <c r="G6864" s="2" t="s">
        <v>15</v>
      </c>
      <c r="H6864" s="7">
        <v>3036.93</v>
      </c>
      <c r="I6864" s="3">
        <v>45157</v>
      </c>
      <c r="J6864" s="3" t="str">
        <f>TEXT(NIgerian_Fintech[[#This Row],[TransactionDate]], "JJJJ")</f>
        <v>2023</v>
      </c>
      <c r="K6864" s="3" t="str">
        <f>TEXT(NIgerian_Fintech[[#This Row],[TransactionDate]], "MMMM")</f>
        <v>August</v>
      </c>
      <c r="L6864" s="3" t="str">
        <f>TEXT(NIgerian_Fintech[[#This Row],[TransactionDate]], "MM")</f>
        <v>08</v>
      </c>
      <c r="M6864" s="3" t="str">
        <f>TEXT(NIgerian_Fintech[[#This Row],[TransactionDate]], "tttt")</f>
        <v>Saturday</v>
      </c>
      <c r="N6864" s="2" t="s">
        <v>16</v>
      </c>
    </row>
    <row r="6865" spans="1:14" ht="14.5" x14ac:dyDescent="0.35">
      <c r="A6865" s="2" t="s">
        <v>13760</v>
      </c>
      <c r="B6865" s="2" t="s">
        <v>13761</v>
      </c>
      <c r="C6865" s="2">
        <v>33</v>
      </c>
      <c r="D6865" s="2" t="s">
        <v>39</v>
      </c>
      <c r="E6865" s="2" t="s">
        <v>24</v>
      </c>
      <c r="F6865" s="2" t="s">
        <v>25</v>
      </c>
      <c r="G6865" s="2" t="s">
        <v>26</v>
      </c>
      <c r="H6865" s="7">
        <v>9590.65</v>
      </c>
      <c r="I6865" s="3">
        <v>44941</v>
      </c>
      <c r="J6865" s="3" t="str">
        <f>TEXT(NIgerian_Fintech[[#This Row],[TransactionDate]], "JJJJ")</f>
        <v>2023</v>
      </c>
      <c r="K6865" s="3" t="str">
        <f>TEXT(NIgerian_Fintech[[#This Row],[TransactionDate]], "MMMM")</f>
        <v>January</v>
      </c>
      <c r="L6865" s="3" t="str">
        <f>TEXT(NIgerian_Fintech[[#This Row],[TransactionDate]], "MM")</f>
        <v>01</v>
      </c>
      <c r="M6865" s="3" t="str">
        <f>TEXT(NIgerian_Fintech[[#This Row],[TransactionDate]], "tttt")</f>
        <v>Sunday</v>
      </c>
      <c r="N6865" s="2" t="s">
        <v>16</v>
      </c>
    </row>
    <row r="6866" spans="1:14" ht="14.5" x14ac:dyDescent="0.35">
      <c r="A6866" s="2" t="s">
        <v>13762</v>
      </c>
      <c r="B6866" s="2" t="s">
        <v>13763</v>
      </c>
      <c r="C6866" s="2">
        <v>60</v>
      </c>
      <c r="D6866" s="2" t="s">
        <v>39</v>
      </c>
      <c r="E6866" s="2" t="s">
        <v>52</v>
      </c>
      <c r="F6866" s="2" t="s">
        <v>49</v>
      </c>
      <c r="G6866" s="2" t="s">
        <v>20</v>
      </c>
      <c r="H6866" s="7">
        <v>8770.1</v>
      </c>
      <c r="I6866" s="3">
        <v>45413</v>
      </c>
      <c r="J6866" s="3" t="str">
        <f>TEXT(NIgerian_Fintech[[#This Row],[TransactionDate]], "JJJJ")</f>
        <v>2024</v>
      </c>
      <c r="K6866" s="3" t="str">
        <f>TEXT(NIgerian_Fintech[[#This Row],[TransactionDate]], "MMMM")</f>
        <v>May</v>
      </c>
      <c r="L6866" s="3" t="str">
        <f>TEXT(NIgerian_Fintech[[#This Row],[TransactionDate]], "MM")</f>
        <v>05</v>
      </c>
      <c r="M6866" s="3" t="str">
        <f>TEXT(NIgerian_Fintech[[#This Row],[TransactionDate]], "tttt")</f>
        <v>Wednesday</v>
      </c>
      <c r="N6866" s="2" t="s">
        <v>16</v>
      </c>
    </row>
    <row r="6867" spans="1:14" ht="14.5" x14ac:dyDescent="0.35">
      <c r="A6867" s="2" t="s">
        <v>13764</v>
      </c>
      <c r="B6867" s="2" t="s">
        <v>13765</v>
      </c>
      <c r="C6867" s="2">
        <v>34</v>
      </c>
      <c r="D6867" s="2" t="s">
        <v>39</v>
      </c>
      <c r="E6867" s="2" t="s">
        <v>93</v>
      </c>
      <c r="F6867" s="2" t="s">
        <v>35</v>
      </c>
      <c r="G6867" s="2" t="s">
        <v>36</v>
      </c>
      <c r="H6867" s="7">
        <v>1448.52</v>
      </c>
      <c r="I6867" s="3">
        <v>45368</v>
      </c>
      <c r="J6867" s="3" t="str">
        <f>TEXT(NIgerian_Fintech[[#This Row],[TransactionDate]], "JJJJ")</f>
        <v>2024</v>
      </c>
      <c r="K6867" s="3" t="str">
        <f>TEXT(NIgerian_Fintech[[#This Row],[TransactionDate]], "MMMM")</f>
        <v>March</v>
      </c>
      <c r="L6867" s="3" t="str">
        <f>TEXT(NIgerian_Fintech[[#This Row],[TransactionDate]], "MM")</f>
        <v>03</v>
      </c>
      <c r="M6867" s="3" t="str">
        <f>TEXT(NIgerian_Fintech[[#This Row],[TransactionDate]], "tttt")</f>
        <v>Sunday</v>
      </c>
      <c r="N6867" s="2" t="s">
        <v>69</v>
      </c>
    </row>
    <row r="6868" spans="1:14" ht="14.5" x14ac:dyDescent="0.35">
      <c r="A6868" s="2" t="s">
        <v>13766</v>
      </c>
      <c r="B6868" s="2" t="s">
        <v>13767</v>
      </c>
      <c r="C6868" s="2">
        <v>33</v>
      </c>
      <c r="D6868" s="2" t="s">
        <v>12</v>
      </c>
      <c r="E6868" s="2" t="s">
        <v>29</v>
      </c>
      <c r="F6868" s="2" t="s">
        <v>25</v>
      </c>
      <c r="G6868" s="2" t="s">
        <v>26</v>
      </c>
      <c r="H6868" s="7">
        <v>7346.3</v>
      </c>
      <c r="I6868" s="3">
        <v>45484</v>
      </c>
      <c r="J6868" s="3" t="str">
        <f>TEXT(NIgerian_Fintech[[#This Row],[TransactionDate]], "JJJJ")</f>
        <v>2024</v>
      </c>
      <c r="K6868" s="3" t="str">
        <f>TEXT(NIgerian_Fintech[[#This Row],[TransactionDate]], "MMMM")</f>
        <v>July</v>
      </c>
      <c r="L6868" s="3" t="str">
        <f>TEXT(NIgerian_Fintech[[#This Row],[TransactionDate]], "MM")</f>
        <v>07</v>
      </c>
      <c r="M6868" s="3" t="str">
        <f>TEXT(NIgerian_Fintech[[#This Row],[TransactionDate]], "tttt")</f>
        <v>Thursday</v>
      </c>
      <c r="N6868" s="2" t="s">
        <v>16</v>
      </c>
    </row>
    <row r="6869" spans="1:14" ht="14.5" x14ac:dyDescent="0.35">
      <c r="A6869" s="2" t="s">
        <v>13768</v>
      </c>
      <c r="B6869" s="2" t="s">
        <v>13769</v>
      </c>
      <c r="C6869" s="2">
        <v>19</v>
      </c>
      <c r="D6869" s="2" t="s">
        <v>12</v>
      </c>
      <c r="E6869" s="2" t="s">
        <v>13</v>
      </c>
      <c r="F6869" s="2" t="s">
        <v>55</v>
      </c>
      <c r="G6869" s="2" t="s">
        <v>15</v>
      </c>
      <c r="H6869" s="7">
        <v>720.87</v>
      </c>
      <c r="I6869" s="3">
        <v>45200</v>
      </c>
      <c r="J6869" s="3" t="str">
        <f>TEXT(NIgerian_Fintech[[#This Row],[TransactionDate]], "JJJJ")</f>
        <v>2023</v>
      </c>
      <c r="K6869" s="3" t="str">
        <f>TEXT(NIgerian_Fintech[[#This Row],[TransactionDate]], "MMMM")</f>
        <v>October</v>
      </c>
      <c r="L6869" s="3" t="str">
        <f>TEXT(NIgerian_Fintech[[#This Row],[TransactionDate]], "MM")</f>
        <v>10</v>
      </c>
      <c r="M6869" s="3" t="str">
        <f>TEXT(NIgerian_Fintech[[#This Row],[TransactionDate]], "tttt")</f>
        <v>Sunday</v>
      </c>
      <c r="N6869" s="2" t="s">
        <v>16</v>
      </c>
    </row>
    <row r="6870" spans="1:14" ht="14.5" x14ac:dyDescent="0.35">
      <c r="A6870" s="2" t="s">
        <v>13770</v>
      </c>
      <c r="B6870" s="2" t="s">
        <v>13771</v>
      </c>
      <c r="C6870" s="2">
        <v>21</v>
      </c>
      <c r="D6870" s="2" t="s">
        <v>39</v>
      </c>
      <c r="E6870" s="2" t="s">
        <v>64</v>
      </c>
      <c r="F6870" s="2" t="s">
        <v>35</v>
      </c>
      <c r="G6870" s="2" t="s">
        <v>26</v>
      </c>
      <c r="H6870" s="7">
        <v>2045.18</v>
      </c>
      <c r="I6870" s="3">
        <v>45544</v>
      </c>
      <c r="J6870" s="3" t="str">
        <f>TEXT(NIgerian_Fintech[[#This Row],[TransactionDate]], "JJJJ")</f>
        <v>2024</v>
      </c>
      <c r="K6870" s="3" t="str">
        <f>TEXT(NIgerian_Fintech[[#This Row],[TransactionDate]], "MMMM")</f>
        <v>September</v>
      </c>
      <c r="L6870" s="3" t="str">
        <f>TEXT(NIgerian_Fintech[[#This Row],[TransactionDate]], "MM")</f>
        <v>09</v>
      </c>
      <c r="M6870" s="3" t="str">
        <f>TEXT(NIgerian_Fintech[[#This Row],[TransactionDate]], "tttt")</f>
        <v>Monday</v>
      </c>
      <c r="N6870" s="2" t="s">
        <v>16</v>
      </c>
    </row>
    <row r="6871" spans="1:14" ht="14.5" x14ac:dyDescent="0.35">
      <c r="A6871" s="2" t="s">
        <v>13772</v>
      </c>
      <c r="B6871" s="2" t="s">
        <v>13773</v>
      </c>
      <c r="C6871" s="2">
        <v>38</v>
      </c>
      <c r="D6871" s="2" t="s">
        <v>39</v>
      </c>
      <c r="E6871" s="2" t="s">
        <v>13</v>
      </c>
      <c r="F6871" s="2" t="s">
        <v>14</v>
      </c>
      <c r="G6871" s="2" t="s">
        <v>15</v>
      </c>
      <c r="H6871" s="7">
        <v>24414.23</v>
      </c>
      <c r="I6871" s="3">
        <v>44929</v>
      </c>
      <c r="J6871" s="3" t="str">
        <f>TEXT(NIgerian_Fintech[[#This Row],[TransactionDate]], "JJJJ")</f>
        <v>2023</v>
      </c>
      <c r="K6871" s="3" t="str">
        <f>TEXT(NIgerian_Fintech[[#This Row],[TransactionDate]], "MMMM")</f>
        <v>January</v>
      </c>
      <c r="L6871" s="3" t="str">
        <f>TEXT(NIgerian_Fintech[[#This Row],[TransactionDate]], "MM")</f>
        <v>01</v>
      </c>
      <c r="M6871" s="3" t="str">
        <f>TEXT(NIgerian_Fintech[[#This Row],[TransactionDate]], "tttt")</f>
        <v>Tuesday</v>
      </c>
      <c r="N6871" s="2" t="s">
        <v>16</v>
      </c>
    </row>
    <row r="6872" spans="1:14" ht="14.5" x14ac:dyDescent="0.35">
      <c r="A6872" s="2" t="s">
        <v>13774</v>
      </c>
      <c r="B6872" s="2" t="s">
        <v>13775</v>
      </c>
      <c r="C6872" s="2">
        <v>56</v>
      </c>
      <c r="D6872" s="2" t="s">
        <v>39</v>
      </c>
      <c r="E6872" s="2" t="s">
        <v>74</v>
      </c>
      <c r="F6872" s="2" t="s">
        <v>55</v>
      </c>
      <c r="G6872" s="2" t="s">
        <v>15</v>
      </c>
      <c r="H6872" s="7">
        <v>1269.74</v>
      </c>
      <c r="I6872" s="3">
        <v>45252</v>
      </c>
      <c r="J6872" s="3" t="str">
        <f>TEXT(NIgerian_Fintech[[#This Row],[TransactionDate]], "JJJJ")</f>
        <v>2023</v>
      </c>
      <c r="K6872" s="3" t="str">
        <f>TEXT(NIgerian_Fintech[[#This Row],[TransactionDate]], "MMMM")</f>
        <v>November</v>
      </c>
      <c r="L6872" s="3" t="str">
        <f>TEXT(NIgerian_Fintech[[#This Row],[TransactionDate]], "MM")</f>
        <v>11</v>
      </c>
      <c r="M6872" s="3" t="str">
        <f>TEXT(NIgerian_Fintech[[#This Row],[TransactionDate]], "tttt")</f>
        <v>Wednesday</v>
      </c>
      <c r="N6872" s="2" t="s">
        <v>69</v>
      </c>
    </row>
    <row r="6873" spans="1:14" ht="14.5" x14ac:dyDescent="0.35">
      <c r="A6873" s="2" t="s">
        <v>13776</v>
      </c>
      <c r="B6873" s="2" t="s">
        <v>13777</v>
      </c>
      <c r="C6873" s="2">
        <v>51</v>
      </c>
      <c r="D6873" s="2" t="s">
        <v>39</v>
      </c>
      <c r="E6873" s="2" t="s">
        <v>74</v>
      </c>
      <c r="F6873" s="2" t="s">
        <v>14</v>
      </c>
      <c r="G6873" s="2" t="s">
        <v>15</v>
      </c>
      <c r="H6873" s="7">
        <v>8649.24</v>
      </c>
      <c r="I6873" s="3">
        <v>45179</v>
      </c>
      <c r="J6873" s="3" t="str">
        <f>TEXT(NIgerian_Fintech[[#This Row],[TransactionDate]], "JJJJ")</f>
        <v>2023</v>
      </c>
      <c r="K6873" s="3" t="str">
        <f>TEXT(NIgerian_Fintech[[#This Row],[TransactionDate]], "MMMM")</f>
        <v>September</v>
      </c>
      <c r="L6873" s="3" t="str">
        <f>TEXT(NIgerian_Fintech[[#This Row],[TransactionDate]], "MM")</f>
        <v>09</v>
      </c>
      <c r="M6873" s="3" t="str">
        <f>TEXT(NIgerian_Fintech[[#This Row],[TransactionDate]], "tttt")</f>
        <v>Sunday</v>
      </c>
      <c r="N6873" s="2" t="s">
        <v>69</v>
      </c>
    </row>
    <row r="6874" spans="1:14" ht="14.5" x14ac:dyDescent="0.35">
      <c r="A6874" s="2" t="s">
        <v>13778</v>
      </c>
      <c r="B6874" s="2" t="s">
        <v>13779</v>
      </c>
      <c r="C6874" s="2">
        <v>47</v>
      </c>
      <c r="D6874" s="2" t="s">
        <v>39</v>
      </c>
      <c r="E6874" s="2" t="s">
        <v>93</v>
      </c>
      <c r="F6874" s="2" t="s">
        <v>19</v>
      </c>
      <c r="G6874" s="2" t="s">
        <v>36</v>
      </c>
      <c r="H6874" s="7">
        <v>3907.94</v>
      </c>
      <c r="I6874" s="3">
        <v>45460</v>
      </c>
      <c r="J6874" s="3" t="str">
        <f>TEXT(NIgerian_Fintech[[#This Row],[TransactionDate]], "JJJJ")</f>
        <v>2024</v>
      </c>
      <c r="K6874" s="3" t="str">
        <f>TEXT(NIgerian_Fintech[[#This Row],[TransactionDate]], "MMMM")</f>
        <v>June</v>
      </c>
      <c r="L6874" s="3" t="str">
        <f>TEXT(NIgerian_Fintech[[#This Row],[TransactionDate]], "MM")</f>
        <v>06</v>
      </c>
      <c r="M6874" s="3" t="str">
        <f>TEXT(NIgerian_Fintech[[#This Row],[TransactionDate]], "tttt")</f>
        <v>Monday</v>
      </c>
      <c r="N6874" s="2" t="s">
        <v>21</v>
      </c>
    </row>
    <row r="6875" spans="1:14" ht="14.5" x14ac:dyDescent="0.35">
      <c r="A6875" s="2" t="s">
        <v>13780</v>
      </c>
      <c r="B6875" s="2" t="s">
        <v>13781</v>
      </c>
      <c r="C6875" s="2">
        <v>23</v>
      </c>
      <c r="D6875" s="2" t="s">
        <v>12</v>
      </c>
      <c r="E6875" s="2" t="s">
        <v>13</v>
      </c>
      <c r="F6875" s="2" t="s">
        <v>14</v>
      </c>
      <c r="G6875" s="2" t="s">
        <v>15</v>
      </c>
      <c r="H6875" s="7">
        <v>8103.85</v>
      </c>
      <c r="I6875" s="3">
        <v>44981</v>
      </c>
      <c r="J6875" s="3" t="str">
        <f>TEXT(NIgerian_Fintech[[#This Row],[TransactionDate]], "JJJJ")</f>
        <v>2023</v>
      </c>
      <c r="K6875" s="3" t="str">
        <f>TEXT(NIgerian_Fintech[[#This Row],[TransactionDate]], "MMMM")</f>
        <v>February</v>
      </c>
      <c r="L6875" s="3" t="str">
        <f>TEXT(NIgerian_Fintech[[#This Row],[TransactionDate]], "MM")</f>
        <v>02</v>
      </c>
      <c r="M6875" s="3" t="str">
        <f>TEXT(NIgerian_Fintech[[#This Row],[TransactionDate]], "tttt")</f>
        <v>Friday</v>
      </c>
      <c r="N6875" s="2" t="s">
        <v>16</v>
      </c>
    </row>
    <row r="6876" spans="1:14" ht="14.5" x14ac:dyDescent="0.35">
      <c r="A6876" s="2" t="s">
        <v>13782</v>
      </c>
      <c r="B6876" s="2" t="s">
        <v>13783</v>
      </c>
      <c r="C6876" s="2">
        <v>34</v>
      </c>
      <c r="D6876" s="2" t="s">
        <v>39</v>
      </c>
      <c r="E6876" s="2" t="s">
        <v>64</v>
      </c>
      <c r="F6876" s="2" t="s">
        <v>55</v>
      </c>
      <c r="G6876" s="2" t="s">
        <v>26</v>
      </c>
      <c r="H6876" s="7">
        <v>2678.45</v>
      </c>
      <c r="I6876" s="3">
        <v>45374</v>
      </c>
      <c r="J6876" s="3" t="str">
        <f>TEXT(NIgerian_Fintech[[#This Row],[TransactionDate]], "JJJJ")</f>
        <v>2024</v>
      </c>
      <c r="K6876" s="3" t="str">
        <f>TEXT(NIgerian_Fintech[[#This Row],[TransactionDate]], "MMMM")</f>
        <v>March</v>
      </c>
      <c r="L6876" s="3" t="str">
        <f>TEXT(NIgerian_Fintech[[#This Row],[TransactionDate]], "MM")</f>
        <v>03</v>
      </c>
      <c r="M6876" s="3" t="str">
        <f>TEXT(NIgerian_Fintech[[#This Row],[TransactionDate]], "tttt")</f>
        <v>Saturday</v>
      </c>
      <c r="N6876" s="2" t="s">
        <v>16</v>
      </c>
    </row>
    <row r="6877" spans="1:14" ht="14.5" x14ac:dyDescent="0.35">
      <c r="A6877" s="2" t="s">
        <v>13784</v>
      </c>
      <c r="B6877" s="2" t="s">
        <v>13785</v>
      </c>
      <c r="C6877" s="2">
        <v>56</v>
      </c>
      <c r="D6877" s="2" t="s">
        <v>39</v>
      </c>
      <c r="E6877" s="2" t="s">
        <v>74</v>
      </c>
      <c r="F6877" s="2" t="s">
        <v>25</v>
      </c>
      <c r="G6877" s="2" t="s">
        <v>30</v>
      </c>
      <c r="H6877" s="7">
        <v>5876.7</v>
      </c>
      <c r="I6877" s="3">
        <v>45223</v>
      </c>
      <c r="J6877" s="3" t="str">
        <f>TEXT(NIgerian_Fintech[[#This Row],[TransactionDate]], "JJJJ")</f>
        <v>2023</v>
      </c>
      <c r="K6877" s="3" t="str">
        <f>TEXT(NIgerian_Fintech[[#This Row],[TransactionDate]], "MMMM")</f>
        <v>October</v>
      </c>
      <c r="L6877" s="3" t="str">
        <f>TEXT(NIgerian_Fintech[[#This Row],[TransactionDate]], "MM")</f>
        <v>10</v>
      </c>
      <c r="M6877" s="3" t="str">
        <f>TEXT(NIgerian_Fintech[[#This Row],[TransactionDate]], "tttt")</f>
        <v>Tuesday</v>
      </c>
      <c r="N6877" s="2" t="s">
        <v>16</v>
      </c>
    </row>
    <row r="6878" spans="1:14" ht="14.5" x14ac:dyDescent="0.35">
      <c r="A6878" s="2" t="s">
        <v>13786</v>
      </c>
      <c r="B6878" s="2" t="s">
        <v>13787</v>
      </c>
      <c r="C6878" s="2">
        <v>42</v>
      </c>
      <c r="D6878" s="2" t="s">
        <v>12</v>
      </c>
      <c r="E6878" s="2" t="s">
        <v>24</v>
      </c>
      <c r="F6878" s="2" t="s">
        <v>55</v>
      </c>
      <c r="G6878" s="2" t="s">
        <v>26</v>
      </c>
      <c r="H6878" s="7">
        <v>20199.16</v>
      </c>
      <c r="I6878" s="3">
        <v>45548</v>
      </c>
      <c r="J6878" s="3" t="str">
        <f>TEXT(NIgerian_Fintech[[#This Row],[TransactionDate]], "JJJJ")</f>
        <v>2024</v>
      </c>
      <c r="K6878" s="3" t="str">
        <f>TEXT(NIgerian_Fintech[[#This Row],[TransactionDate]], "MMMM")</f>
        <v>September</v>
      </c>
      <c r="L6878" s="3" t="str">
        <f>TEXT(NIgerian_Fintech[[#This Row],[TransactionDate]], "MM")</f>
        <v>09</v>
      </c>
      <c r="M6878" s="3" t="str">
        <f>TEXT(NIgerian_Fintech[[#This Row],[TransactionDate]], "tttt")</f>
        <v>Friday</v>
      </c>
      <c r="N6878" s="2" t="s">
        <v>16</v>
      </c>
    </row>
    <row r="6879" spans="1:14" ht="14.5" x14ac:dyDescent="0.35">
      <c r="A6879" s="2" t="s">
        <v>13788</v>
      </c>
      <c r="B6879" s="2" t="s">
        <v>13789</v>
      </c>
      <c r="C6879" s="2">
        <v>22</v>
      </c>
      <c r="D6879" s="2" t="s">
        <v>12</v>
      </c>
      <c r="E6879" s="2" t="s">
        <v>74</v>
      </c>
      <c r="F6879" s="2" t="s">
        <v>55</v>
      </c>
      <c r="G6879" s="2" t="s">
        <v>36</v>
      </c>
      <c r="H6879" s="7">
        <v>4719.53</v>
      </c>
      <c r="I6879" s="3">
        <v>45299</v>
      </c>
      <c r="J6879" s="3" t="str">
        <f>TEXT(NIgerian_Fintech[[#This Row],[TransactionDate]], "JJJJ")</f>
        <v>2024</v>
      </c>
      <c r="K6879" s="3" t="str">
        <f>TEXT(NIgerian_Fintech[[#This Row],[TransactionDate]], "MMMM")</f>
        <v>January</v>
      </c>
      <c r="L6879" s="3" t="str">
        <f>TEXT(NIgerian_Fintech[[#This Row],[TransactionDate]], "MM")</f>
        <v>01</v>
      </c>
      <c r="M6879" s="3" t="str">
        <f>TEXT(NIgerian_Fintech[[#This Row],[TransactionDate]], "tttt")</f>
        <v>Monday</v>
      </c>
      <c r="N6879" s="2" t="s">
        <v>16</v>
      </c>
    </row>
    <row r="6880" spans="1:14" ht="14.5" x14ac:dyDescent="0.35">
      <c r="A6880" s="2" t="s">
        <v>13790</v>
      </c>
      <c r="B6880" s="2" t="s">
        <v>13791</v>
      </c>
      <c r="C6880" s="2">
        <v>22</v>
      </c>
      <c r="D6880" s="2" t="s">
        <v>12</v>
      </c>
      <c r="E6880" s="2" t="s">
        <v>52</v>
      </c>
      <c r="F6880" s="2" t="s">
        <v>19</v>
      </c>
      <c r="G6880" s="2" t="s">
        <v>15</v>
      </c>
      <c r="H6880" s="7">
        <v>4354.57</v>
      </c>
      <c r="I6880" s="3">
        <v>45395</v>
      </c>
      <c r="J6880" s="3" t="str">
        <f>TEXT(NIgerian_Fintech[[#This Row],[TransactionDate]], "JJJJ")</f>
        <v>2024</v>
      </c>
      <c r="K6880" s="3" t="str">
        <f>TEXT(NIgerian_Fintech[[#This Row],[TransactionDate]], "MMMM")</f>
        <v>April</v>
      </c>
      <c r="L6880" s="3" t="str">
        <f>TEXT(NIgerian_Fintech[[#This Row],[TransactionDate]], "MM")</f>
        <v>04</v>
      </c>
      <c r="M6880" s="3" t="str">
        <f>TEXT(NIgerian_Fintech[[#This Row],[TransactionDate]], "tttt")</f>
        <v>Saturday</v>
      </c>
      <c r="N6880" s="2" t="s">
        <v>16</v>
      </c>
    </row>
    <row r="6881" spans="1:14" ht="14.5" x14ac:dyDescent="0.35">
      <c r="A6881" s="2" t="s">
        <v>13792</v>
      </c>
      <c r="B6881" s="2" t="s">
        <v>13793</v>
      </c>
      <c r="C6881" s="2">
        <v>37</v>
      </c>
      <c r="D6881" s="2" t="s">
        <v>12</v>
      </c>
      <c r="E6881" s="2" t="s">
        <v>93</v>
      </c>
      <c r="F6881" s="2" t="s">
        <v>49</v>
      </c>
      <c r="G6881" s="2" t="s">
        <v>30</v>
      </c>
      <c r="H6881" s="7">
        <v>5908.04</v>
      </c>
      <c r="I6881" s="3">
        <v>45062</v>
      </c>
      <c r="J6881" s="3" t="str">
        <f>TEXT(NIgerian_Fintech[[#This Row],[TransactionDate]], "JJJJ")</f>
        <v>2023</v>
      </c>
      <c r="K6881" s="3" t="str">
        <f>TEXT(NIgerian_Fintech[[#This Row],[TransactionDate]], "MMMM")</f>
        <v>May</v>
      </c>
      <c r="L6881" s="3" t="str">
        <f>TEXT(NIgerian_Fintech[[#This Row],[TransactionDate]], "MM")</f>
        <v>05</v>
      </c>
      <c r="M6881" s="3" t="str">
        <f>TEXT(NIgerian_Fintech[[#This Row],[TransactionDate]], "tttt")</f>
        <v>Tuesday</v>
      </c>
      <c r="N6881" s="2" t="s">
        <v>16</v>
      </c>
    </row>
    <row r="6882" spans="1:14" ht="14.5" x14ac:dyDescent="0.35">
      <c r="A6882" s="2" t="s">
        <v>13794</v>
      </c>
      <c r="B6882" s="2" t="s">
        <v>13795</v>
      </c>
      <c r="C6882" s="2">
        <v>33</v>
      </c>
      <c r="D6882" s="2" t="s">
        <v>12</v>
      </c>
      <c r="E6882" s="2" t="s">
        <v>29</v>
      </c>
      <c r="F6882" s="2" t="s">
        <v>55</v>
      </c>
      <c r="G6882" s="2" t="s">
        <v>36</v>
      </c>
      <c r="H6882" s="7">
        <v>1059.08</v>
      </c>
      <c r="I6882" s="3">
        <v>45172</v>
      </c>
      <c r="J6882" s="3" t="str">
        <f>TEXT(NIgerian_Fintech[[#This Row],[TransactionDate]], "JJJJ")</f>
        <v>2023</v>
      </c>
      <c r="K6882" s="3" t="str">
        <f>TEXT(NIgerian_Fintech[[#This Row],[TransactionDate]], "MMMM")</f>
        <v>September</v>
      </c>
      <c r="L6882" s="3" t="str">
        <f>TEXT(NIgerian_Fintech[[#This Row],[TransactionDate]], "MM")</f>
        <v>09</v>
      </c>
      <c r="M6882" s="3" t="str">
        <f>TEXT(NIgerian_Fintech[[#This Row],[TransactionDate]], "tttt")</f>
        <v>Sunday</v>
      </c>
      <c r="N6882" s="2" t="s">
        <v>16</v>
      </c>
    </row>
    <row r="6883" spans="1:14" ht="14.5" x14ac:dyDescent="0.35">
      <c r="A6883" s="2" t="s">
        <v>13796</v>
      </c>
      <c r="B6883" s="2" t="s">
        <v>13797</v>
      </c>
      <c r="C6883" s="2">
        <v>58</v>
      </c>
      <c r="D6883" s="2" t="s">
        <v>12</v>
      </c>
      <c r="E6883" s="2" t="s">
        <v>42</v>
      </c>
      <c r="F6883" s="2" t="s">
        <v>19</v>
      </c>
      <c r="G6883" s="2" t="s">
        <v>20</v>
      </c>
      <c r="H6883" s="7">
        <v>4899.57</v>
      </c>
      <c r="I6883" s="3">
        <v>44996</v>
      </c>
      <c r="J6883" s="3" t="str">
        <f>TEXT(NIgerian_Fintech[[#This Row],[TransactionDate]], "JJJJ")</f>
        <v>2023</v>
      </c>
      <c r="K6883" s="3" t="str">
        <f>TEXT(NIgerian_Fintech[[#This Row],[TransactionDate]], "MMMM")</f>
        <v>March</v>
      </c>
      <c r="L6883" s="3" t="str">
        <f>TEXT(NIgerian_Fintech[[#This Row],[TransactionDate]], "MM")</f>
        <v>03</v>
      </c>
      <c r="M6883" s="3" t="str">
        <f>TEXT(NIgerian_Fintech[[#This Row],[TransactionDate]], "tttt")</f>
        <v>Saturday</v>
      </c>
      <c r="N6883" s="2" t="s">
        <v>16</v>
      </c>
    </row>
    <row r="6884" spans="1:14" ht="14.5" x14ac:dyDescent="0.35">
      <c r="A6884" s="2" t="s">
        <v>13798</v>
      </c>
      <c r="B6884" s="2" t="s">
        <v>13799</v>
      </c>
      <c r="C6884" s="2">
        <v>54</v>
      </c>
      <c r="D6884" s="2" t="s">
        <v>12</v>
      </c>
      <c r="E6884" s="2" t="s">
        <v>29</v>
      </c>
      <c r="F6884" s="2" t="s">
        <v>25</v>
      </c>
      <c r="G6884" s="2" t="s">
        <v>20</v>
      </c>
      <c r="H6884" s="7">
        <v>69.239999999999995</v>
      </c>
      <c r="I6884" s="3">
        <v>45407</v>
      </c>
      <c r="J6884" s="3" t="str">
        <f>TEXT(NIgerian_Fintech[[#This Row],[TransactionDate]], "JJJJ")</f>
        <v>2024</v>
      </c>
      <c r="K6884" s="3" t="str">
        <f>TEXT(NIgerian_Fintech[[#This Row],[TransactionDate]], "MMMM")</f>
        <v>April</v>
      </c>
      <c r="L6884" s="3" t="str">
        <f>TEXT(NIgerian_Fintech[[#This Row],[TransactionDate]], "MM")</f>
        <v>04</v>
      </c>
      <c r="M6884" s="3" t="str">
        <f>TEXT(NIgerian_Fintech[[#This Row],[TransactionDate]], "tttt")</f>
        <v>Thursday</v>
      </c>
      <c r="N6884" s="2" t="s">
        <v>16</v>
      </c>
    </row>
    <row r="6885" spans="1:14" ht="14.5" x14ac:dyDescent="0.35">
      <c r="A6885" s="2" t="s">
        <v>13800</v>
      </c>
      <c r="B6885" s="2" t="s">
        <v>13801</v>
      </c>
      <c r="C6885" s="2">
        <v>57</v>
      </c>
      <c r="D6885" s="2" t="s">
        <v>12</v>
      </c>
      <c r="E6885" s="2" t="s">
        <v>24</v>
      </c>
      <c r="F6885" s="2" t="s">
        <v>19</v>
      </c>
      <c r="G6885" s="2" t="s">
        <v>20</v>
      </c>
      <c r="H6885" s="7">
        <v>6999.65</v>
      </c>
      <c r="I6885" s="3">
        <v>45456</v>
      </c>
      <c r="J6885" s="3" t="str">
        <f>TEXT(NIgerian_Fintech[[#This Row],[TransactionDate]], "JJJJ")</f>
        <v>2024</v>
      </c>
      <c r="K6885" s="3" t="str">
        <f>TEXT(NIgerian_Fintech[[#This Row],[TransactionDate]], "MMMM")</f>
        <v>June</v>
      </c>
      <c r="L6885" s="3" t="str">
        <f>TEXT(NIgerian_Fintech[[#This Row],[TransactionDate]], "MM")</f>
        <v>06</v>
      </c>
      <c r="M6885" s="3" t="str">
        <f>TEXT(NIgerian_Fintech[[#This Row],[TransactionDate]], "tttt")</f>
        <v>Thursday</v>
      </c>
      <c r="N6885" s="2" t="s">
        <v>16</v>
      </c>
    </row>
    <row r="6886" spans="1:14" ht="14.5" x14ac:dyDescent="0.35">
      <c r="A6886" s="2" t="s">
        <v>13802</v>
      </c>
      <c r="B6886" s="2" t="s">
        <v>13803</v>
      </c>
      <c r="C6886" s="2">
        <v>26</v>
      </c>
      <c r="D6886" s="2" t="s">
        <v>12</v>
      </c>
      <c r="E6886" s="2" t="s">
        <v>29</v>
      </c>
      <c r="F6886" s="2" t="s">
        <v>19</v>
      </c>
      <c r="G6886" s="2" t="s">
        <v>30</v>
      </c>
      <c r="H6886" s="7">
        <v>18834.87</v>
      </c>
      <c r="I6886" s="3">
        <v>45416</v>
      </c>
      <c r="J6886" s="3" t="str">
        <f>TEXT(NIgerian_Fintech[[#This Row],[TransactionDate]], "JJJJ")</f>
        <v>2024</v>
      </c>
      <c r="K6886" s="3" t="str">
        <f>TEXT(NIgerian_Fintech[[#This Row],[TransactionDate]], "MMMM")</f>
        <v>May</v>
      </c>
      <c r="L6886" s="3" t="str">
        <f>TEXT(NIgerian_Fintech[[#This Row],[TransactionDate]], "MM")</f>
        <v>05</v>
      </c>
      <c r="M6886" s="3" t="str">
        <f>TEXT(NIgerian_Fintech[[#This Row],[TransactionDate]], "tttt")</f>
        <v>Saturday</v>
      </c>
      <c r="N6886" s="2" t="s">
        <v>16</v>
      </c>
    </row>
    <row r="6887" spans="1:14" ht="14.5" x14ac:dyDescent="0.35">
      <c r="A6887" s="2" t="s">
        <v>13804</v>
      </c>
      <c r="B6887" s="2" t="s">
        <v>13805</v>
      </c>
      <c r="C6887" s="2">
        <v>22</v>
      </c>
      <c r="D6887" s="2" t="s">
        <v>39</v>
      </c>
      <c r="E6887" s="2" t="s">
        <v>24</v>
      </c>
      <c r="F6887" s="2" t="s">
        <v>14</v>
      </c>
      <c r="G6887" s="2" t="s">
        <v>26</v>
      </c>
      <c r="H6887" s="7">
        <v>8031.25</v>
      </c>
      <c r="I6887" s="3">
        <v>45429</v>
      </c>
      <c r="J6887" s="3" t="str">
        <f>TEXT(NIgerian_Fintech[[#This Row],[TransactionDate]], "JJJJ")</f>
        <v>2024</v>
      </c>
      <c r="K6887" s="3" t="str">
        <f>TEXT(NIgerian_Fintech[[#This Row],[TransactionDate]], "MMMM")</f>
        <v>May</v>
      </c>
      <c r="L6887" s="3" t="str">
        <f>TEXT(NIgerian_Fintech[[#This Row],[TransactionDate]], "MM")</f>
        <v>05</v>
      </c>
      <c r="M6887" s="3" t="str">
        <f>TEXT(NIgerian_Fintech[[#This Row],[TransactionDate]], "tttt")</f>
        <v>Friday</v>
      </c>
      <c r="N6887" s="2" t="s">
        <v>21</v>
      </c>
    </row>
    <row r="6888" spans="1:14" ht="14.5" x14ac:dyDescent="0.35">
      <c r="A6888" s="2" t="s">
        <v>13806</v>
      </c>
      <c r="B6888" s="2" t="s">
        <v>13807</v>
      </c>
      <c r="C6888" s="2">
        <v>59</v>
      </c>
      <c r="D6888" s="2" t="s">
        <v>12</v>
      </c>
      <c r="E6888" s="2" t="s">
        <v>74</v>
      </c>
      <c r="F6888" s="2" t="s">
        <v>49</v>
      </c>
      <c r="G6888" s="2" t="s">
        <v>30</v>
      </c>
      <c r="H6888" s="7">
        <v>9357.93</v>
      </c>
      <c r="I6888" s="3">
        <v>45624</v>
      </c>
      <c r="J6888" s="3" t="str">
        <f>TEXT(NIgerian_Fintech[[#This Row],[TransactionDate]], "JJJJ")</f>
        <v>2024</v>
      </c>
      <c r="K6888" s="3" t="str">
        <f>TEXT(NIgerian_Fintech[[#This Row],[TransactionDate]], "MMMM")</f>
        <v>November</v>
      </c>
      <c r="L6888" s="3" t="str">
        <f>TEXT(NIgerian_Fintech[[#This Row],[TransactionDate]], "MM")</f>
        <v>11</v>
      </c>
      <c r="M6888" s="3" t="str">
        <f>TEXT(NIgerian_Fintech[[#This Row],[TransactionDate]], "tttt")</f>
        <v>Thursday</v>
      </c>
      <c r="N6888" s="2" t="s">
        <v>16</v>
      </c>
    </row>
    <row r="6889" spans="1:14" ht="14.5" x14ac:dyDescent="0.35">
      <c r="A6889" s="2" t="s">
        <v>13808</v>
      </c>
      <c r="B6889" s="2" t="s">
        <v>13809</v>
      </c>
      <c r="C6889" s="2">
        <v>19</v>
      </c>
      <c r="D6889" s="2" t="s">
        <v>39</v>
      </c>
      <c r="E6889" s="2" t="s">
        <v>64</v>
      </c>
      <c r="F6889" s="2" t="s">
        <v>49</v>
      </c>
      <c r="G6889" s="2" t="s">
        <v>30</v>
      </c>
      <c r="H6889" s="7">
        <v>310.39999999999998</v>
      </c>
      <c r="I6889" s="3">
        <v>45043</v>
      </c>
      <c r="J6889" s="3" t="str">
        <f>TEXT(NIgerian_Fintech[[#This Row],[TransactionDate]], "JJJJ")</f>
        <v>2023</v>
      </c>
      <c r="K6889" s="3" t="str">
        <f>TEXT(NIgerian_Fintech[[#This Row],[TransactionDate]], "MMMM")</f>
        <v>April</v>
      </c>
      <c r="L6889" s="3" t="str">
        <f>TEXT(NIgerian_Fintech[[#This Row],[TransactionDate]], "MM")</f>
        <v>04</v>
      </c>
      <c r="M6889" s="3" t="str">
        <f>TEXT(NIgerian_Fintech[[#This Row],[TransactionDate]], "tttt")</f>
        <v>Thursday</v>
      </c>
      <c r="N6889" s="2" t="s">
        <v>16</v>
      </c>
    </row>
    <row r="6890" spans="1:14" ht="14.5" x14ac:dyDescent="0.35">
      <c r="A6890" s="2" t="s">
        <v>13810</v>
      </c>
      <c r="B6890" s="2" t="s">
        <v>13811</v>
      </c>
      <c r="C6890" s="2">
        <v>26</v>
      </c>
      <c r="D6890" s="2" t="s">
        <v>39</v>
      </c>
      <c r="E6890" s="2" t="s">
        <v>64</v>
      </c>
      <c r="F6890" s="2" t="s">
        <v>35</v>
      </c>
      <c r="G6890" s="2" t="s">
        <v>30</v>
      </c>
      <c r="H6890" s="7">
        <v>19626.54</v>
      </c>
      <c r="I6890" s="3">
        <v>45183</v>
      </c>
      <c r="J6890" s="3" t="str">
        <f>TEXT(NIgerian_Fintech[[#This Row],[TransactionDate]], "JJJJ")</f>
        <v>2023</v>
      </c>
      <c r="K6890" s="3" t="str">
        <f>TEXT(NIgerian_Fintech[[#This Row],[TransactionDate]], "MMMM")</f>
        <v>September</v>
      </c>
      <c r="L6890" s="3" t="str">
        <f>TEXT(NIgerian_Fintech[[#This Row],[TransactionDate]], "MM")</f>
        <v>09</v>
      </c>
      <c r="M6890" s="3" t="str">
        <f>TEXT(NIgerian_Fintech[[#This Row],[TransactionDate]], "tttt")</f>
        <v>Thursday</v>
      </c>
      <c r="N6890" s="2" t="s">
        <v>16</v>
      </c>
    </row>
    <row r="6891" spans="1:14" ht="14.5" x14ac:dyDescent="0.35">
      <c r="A6891" s="2" t="s">
        <v>13812</v>
      </c>
      <c r="B6891" s="2" t="s">
        <v>13813</v>
      </c>
      <c r="C6891" s="2">
        <v>60</v>
      </c>
      <c r="D6891" s="2" t="s">
        <v>39</v>
      </c>
      <c r="E6891" s="2" t="s">
        <v>52</v>
      </c>
      <c r="F6891" s="2" t="s">
        <v>25</v>
      </c>
      <c r="G6891" s="2" t="s">
        <v>20</v>
      </c>
      <c r="H6891" s="7">
        <v>4861.3900000000003</v>
      </c>
      <c r="I6891" s="3">
        <v>45533</v>
      </c>
      <c r="J6891" s="3" t="str">
        <f>TEXT(NIgerian_Fintech[[#This Row],[TransactionDate]], "JJJJ")</f>
        <v>2024</v>
      </c>
      <c r="K6891" s="3" t="str">
        <f>TEXT(NIgerian_Fintech[[#This Row],[TransactionDate]], "MMMM")</f>
        <v>August</v>
      </c>
      <c r="L6891" s="3" t="str">
        <f>TEXT(NIgerian_Fintech[[#This Row],[TransactionDate]], "MM")</f>
        <v>08</v>
      </c>
      <c r="M6891" s="3" t="str">
        <f>TEXT(NIgerian_Fintech[[#This Row],[TransactionDate]], "tttt")</f>
        <v>Thursday</v>
      </c>
      <c r="N6891" s="2" t="s">
        <v>16</v>
      </c>
    </row>
    <row r="6892" spans="1:14" ht="14.5" x14ac:dyDescent="0.35">
      <c r="A6892" s="2" t="s">
        <v>13814</v>
      </c>
      <c r="B6892" s="2" t="s">
        <v>13815</v>
      </c>
      <c r="C6892" s="2">
        <v>53</v>
      </c>
      <c r="D6892" s="2" t="s">
        <v>39</v>
      </c>
      <c r="E6892" s="2" t="s">
        <v>24</v>
      </c>
      <c r="F6892" s="2" t="s">
        <v>35</v>
      </c>
      <c r="G6892" s="2" t="s">
        <v>26</v>
      </c>
      <c r="H6892" s="7">
        <v>36830.04</v>
      </c>
      <c r="I6892" s="3">
        <v>45354</v>
      </c>
      <c r="J6892" s="3" t="str">
        <f>TEXT(NIgerian_Fintech[[#This Row],[TransactionDate]], "JJJJ")</f>
        <v>2024</v>
      </c>
      <c r="K6892" s="3" t="str">
        <f>TEXT(NIgerian_Fintech[[#This Row],[TransactionDate]], "MMMM")</f>
        <v>March</v>
      </c>
      <c r="L6892" s="3" t="str">
        <f>TEXT(NIgerian_Fintech[[#This Row],[TransactionDate]], "MM")</f>
        <v>03</v>
      </c>
      <c r="M6892" s="3" t="str">
        <f>TEXT(NIgerian_Fintech[[#This Row],[TransactionDate]], "tttt")</f>
        <v>Sunday</v>
      </c>
      <c r="N6892" s="2" t="s">
        <v>16</v>
      </c>
    </row>
    <row r="6893" spans="1:14" ht="14.5" x14ac:dyDescent="0.35">
      <c r="A6893" s="2" t="s">
        <v>13816</v>
      </c>
      <c r="B6893" s="2" t="s">
        <v>13817</v>
      </c>
      <c r="C6893" s="2">
        <v>39</v>
      </c>
      <c r="D6893" s="2" t="s">
        <v>39</v>
      </c>
      <c r="E6893" s="2" t="s">
        <v>64</v>
      </c>
      <c r="F6893" s="2" t="s">
        <v>19</v>
      </c>
      <c r="G6893" s="2" t="s">
        <v>30</v>
      </c>
      <c r="H6893" s="7">
        <v>1283.6199999999999</v>
      </c>
      <c r="I6893" s="3">
        <v>45041</v>
      </c>
      <c r="J6893" s="3" t="str">
        <f>TEXT(NIgerian_Fintech[[#This Row],[TransactionDate]], "JJJJ")</f>
        <v>2023</v>
      </c>
      <c r="K6893" s="3" t="str">
        <f>TEXT(NIgerian_Fintech[[#This Row],[TransactionDate]], "MMMM")</f>
        <v>April</v>
      </c>
      <c r="L6893" s="3" t="str">
        <f>TEXT(NIgerian_Fintech[[#This Row],[TransactionDate]], "MM")</f>
        <v>04</v>
      </c>
      <c r="M6893" s="3" t="str">
        <f>TEXT(NIgerian_Fintech[[#This Row],[TransactionDate]], "tttt")</f>
        <v>Tuesday</v>
      </c>
      <c r="N6893" s="2" t="s">
        <v>16</v>
      </c>
    </row>
    <row r="6894" spans="1:14" ht="14.5" x14ac:dyDescent="0.35">
      <c r="A6894" s="2" t="s">
        <v>13818</v>
      </c>
      <c r="B6894" s="2" t="s">
        <v>13819</v>
      </c>
      <c r="C6894" s="2">
        <v>39</v>
      </c>
      <c r="D6894" s="2" t="s">
        <v>39</v>
      </c>
      <c r="E6894" s="2" t="s">
        <v>52</v>
      </c>
      <c r="F6894" s="2" t="s">
        <v>25</v>
      </c>
      <c r="G6894" s="2" t="s">
        <v>26</v>
      </c>
      <c r="H6894" s="7">
        <v>28944.74</v>
      </c>
      <c r="I6894" s="3">
        <v>45420</v>
      </c>
      <c r="J6894" s="3" t="str">
        <f>TEXT(NIgerian_Fintech[[#This Row],[TransactionDate]], "JJJJ")</f>
        <v>2024</v>
      </c>
      <c r="K6894" s="3" t="str">
        <f>TEXT(NIgerian_Fintech[[#This Row],[TransactionDate]], "MMMM")</f>
        <v>May</v>
      </c>
      <c r="L6894" s="3" t="str">
        <f>TEXT(NIgerian_Fintech[[#This Row],[TransactionDate]], "MM")</f>
        <v>05</v>
      </c>
      <c r="M6894" s="3" t="str">
        <f>TEXT(NIgerian_Fintech[[#This Row],[TransactionDate]], "tttt")</f>
        <v>Wednesday</v>
      </c>
      <c r="N6894" s="2" t="s">
        <v>21</v>
      </c>
    </row>
    <row r="6895" spans="1:14" ht="14.5" x14ac:dyDescent="0.35">
      <c r="A6895" s="2" t="s">
        <v>13820</v>
      </c>
      <c r="B6895" s="2" t="s">
        <v>13821</v>
      </c>
      <c r="C6895" s="2">
        <v>39</v>
      </c>
      <c r="D6895" s="2" t="s">
        <v>39</v>
      </c>
      <c r="E6895" s="2" t="s">
        <v>74</v>
      </c>
      <c r="F6895" s="2" t="s">
        <v>25</v>
      </c>
      <c r="G6895" s="2" t="s">
        <v>15</v>
      </c>
      <c r="H6895" s="7">
        <v>10059.17</v>
      </c>
      <c r="I6895" s="3">
        <v>44988</v>
      </c>
      <c r="J6895" s="3" t="str">
        <f>TEXT(NIgerian_Fintech[[#This Row],[TransactionDate]], "JJJJ")</f>
        <v>2023</v>
      </c>
      <c r="K6895" s="3" t="str">
        <f>TEXT(NIgerian_Fintech[[#This Row],[TransactionDate]], "MMMM")</f>
        <v>March</v>
      </c>
      <c r="L6895" s="3" t="str">
        <f>TEXT(NIgerian_Fintech[[#This Row],[TransactionDate]], "MM")</f>
        <v>03</v>
      </c>
      <c r="M6895" s="3" t="str">
        <f>TEXT(NIgerian_Fintech[[#This Row],[TransactionDate]], "tttt")</f>
        <v>Friday</v>
      </c>
      <c r="N6895" s="2" t="s">
        <v>16</v>
      </c>
    </row>
    <row r="6896" spans="1:14" ht="14.5" x14ac:dyDescent="0.35">
      <c r="A6896" s="2" t="s">
        <v>13822</v>
      </c>
      <c r="B6896" s="2" t="s">
        <v>13823</v>
      </c>
      <c r="C6896" s="2">
        <v>51</v>
      </c>
      <c r="D6896" s="2" t="s">
        <v>39</v>
      </c>
      <c r="E6896" s="2" t="s">
        <v>74</v>
      </c>
      <c r="F6896" s="2" t="s">
        <v>49</v>
      </c>
      <c r="G6896" s="2" t="s">
        <v>30</v>
      </c>
      <c r="H6896" s="7">
        <v>537.6</v>
      </c>
      <c r="I6896" s="3">
        <v>45423</v>
      </c>
      <c r="J6896" s="3" t="str">
        <f>TEXT(NIgerian_Fintech[[#This Row],[TransactionDate]], "JJJJ")</f>
        <v>2024</v>
      </c>
      <c r="K6896" s="3" t="str">
        <f>TEXT(NIgerian_Fintech[[#This Row],[TransactionDate]], "MMMM")</f>
        <v>May</v>
      </c>
      <c r="L6896" s="3" t="str">
        <f>TEXT(NIgerian_Fintech[[#This Row],[TransactionDate]], "MM")</f>
        <v>05</v>
      </c>
      <c r="M6896" s="3" t="str">
        <f>TEXT(NIgerian_Fintech[[#This Row],[TransactionDate]], "tttt")</f>
        <v>Saturday</v>
      </c>
      <c r="N6896" s="2" t="s">
        <v>16</v>
      </c>
    </row>
    <row r="6897" spans="1:14" ht="14.5" x14ac:dyDescent="0.35">
      <c r="A6897" s="2" t="s">
        <v>13824</v>
      </c>
      <c r="B6897" s="2" t="s">
        <v>13825</v>
      </c>
      <c r="C6897" s="2">
        <v>46</v>
      </c>
      <c r="D6897" s="2" t="s">
        <v>12</v>
      </c>
      <c r="E6897" s="2" t="s">
        <v>29</v>
      </c>
      <c r="F6897" s="2" t="s">
        <v>49</v>
      </c>
      <c r="G6897" s="2" t="s">
        <v>30</v>
      </c>
      <c r="H6897" s="7">
        <v>35648.61</v>
      </c>
      <c r="I6897" s="3">
        <v>45562</v>
      </c>
      <c r="J6897" s="3" t="str">
        <f>TEXT(NIgerian_Fintech[[#This Row],[TransactionDate]], "JJJJ")</f>
        <v>2024</v>
      </c>
      <c r="K6897" s="3" t="str">
        <f>TEXT(NIgerian_Fintech[[#This Row],[TransactionDate]], "MMMM")</f>
        <v>September</v>
      </c>
      <c r="L6897" s="3" t="str">
        <f>TEXT(NIgerian_Fintech[[#This Row],[TransactionDate]], "MM")</f>
        <v>09</v>
      </c>
      <c r="M6897" s="3" t="str">
        <f>TEXT(NIgerian_Fintech[[#This Row],[TransactionDate]], "tttt")</f>
        <v>Friday</v>
      </c>
      <c r="N6897" s="2" t="s">
        <v>16</v>
      </c>
    </row>
    <row r="6898" spans="1:14" ht="14.5" x14ac:dyDescent="0.35">
      <c r="A6898" s="2" t="s">
        <v>13826</v>
      </c>
      <c r="B6898" s="2" t="s">
        <v>13827</v>
      </c>
      <c r="C6898" s="2">
        <v>55</v>
      </c>
      <c r="D6898" s="2" t="s">
        <v>39</v>
      </c>
      <c r="E6898" s="2" t="s">
        <v>74</v>
      </c>
      <c r="F6898" s="2" t="s">
        <v>49</v>
      </c>
      <c r="G6898" s="2" t="s">
        <v>30</v>
      </c>
      <c r="H6898" s="7">
        <v>139.69999999999999</v>
      </c>
      <c r="I6898" s="3">
        <v>45006</v>
      </c>
      <c r="J6898" s="3" t="str">
        <f>TEXT(NIgerian_Fintech[[#This Row],[TransactionDate]], "JJJJ")</f>
        <v>2023</v>
      </c>
      <c r="K6898" s="3" t="str">
        <f>TEXT(NIgerian_Fintech[[#This Row],[TransactionDate]], "MMMM")</f>
        <v>March</v>
      </c>
      <c r="L6898" s="3" t="str">
        <f>TEXT(NIgerian_Fintech[[#This Row],[TransactionDate]], "MM")</f>
        <v>03</v>
      </c>
      <c r="M6898" s="3" t="str">
        <f>TEXT(NIgerian_Fintech[[#This Row],[TransactionDate]], "tttt")</f>
        <v>Tuesday</v>
      </c>
      <c r="N6898" s="2" t="s">
        <v>16</v>
      </c>
    </row>
    <row r="6899" spans="1:14" ht="14.5" x14ac:dyDescent="0.35">
      <c r="A6899" s="2" t="s">
        <v>13828</v>
      </c>
      <c r="B6899" s="2" t="s">
        <v>13829</v>
      </c>
      <c r="C6899" s="2">
        <v>63</v>
      </c>
      <c r="D6899" s="2" t="s">
        <v>39</v>
      </c>
      <c r="E6899" s="2" t="s">
        <v>74</v>
      </c>
      <c r="F6899" s="2" t="s">
        <v>55</v>
      </c>
      <c r="G6899" s="2" t="s">
        <v>15</v>
      </c>
      <c r="H6899" s="7">
        <v>13119.3</v>
      </c>
      <c r="I6899" s="3">
        <v>45585</v>
      </c>
      <c r="J6899" s="3" t="str">
        <f>TEXT(NIgerian_Fintech[[#This Row],[TransactionDate]], "JJJJ")</f>
        <v>2024</v>
      </c>
      <c r="K6899" s="3" t="str">
        <f>TEXT(NIgerian_Fintech[[#This Row],[TransactionDate]], "MMMM")</f>
        <v>October</v>
      </c>
      <c r="L6899" s="3" t="str">
        <f>TEXT(NIgerian_Fintech[[#This Row],[TransactionDate]], "MM")</f>
        <v>10</v>
      </c>
      <c r="M6899" s="3" t="str">
        <f>TEXT(NIgerian_Fintech[[#This Row],[TransactionDate]], "tttt")</f>
        <v>Sunday</v>
      </c>
      <c r="N6899" s="2" t="s">
        <v>16</v>
      </c>
    </row>
    <row r="6900" spans="1:14" ht="14.5" x14ac:dyDescent="0.35">
      <c r="A6900" s="2" t="s">
        <v>13830</v>
      </c>
      <c r="B6900" s="2" t="s">
        <v>13831</v>
      </c>
      <c r="C6900" s="2">
        <v>50</v>
      </c>
      <c r="D6900" s="2" t="s">
        <v>39</v>
      </c>
      <c r="E6900" s="2" t="s">
        <v>24</v>
      </c>
      <c r="F6900" s="2" t="s">
        <v>19</v>
      </c>
      <c r="G6900" s="2" t="s">
        <v>15</v>
      </c>
      <c r="H6900" s="7">
        <v>22030.11</v>
      </c>
      <c r="I6900" s="3">
        <v>45411</v>
      </c>
      <c r="J6900" s="3" t="str">
        <f>TEXT(NIgerian_Fintech[[#This Row],[TransactionDate]], "JJJJ")</f>
        <v>2024</v>
      </c>
      <c r="K6900" s="3" t="str">
        <f>TEXT(NIgerian_Fintech[[#This Row],[TransactionDate]], "MMMM")</f>
        <v>April</v>
      </c>
      <c r="L6900" s="3" t="str">
        <f>TEXT(NIgerian_Fintech[[#This Row],[TransactionDate]], "MM")</f>
        <v>04</v>
      </c>
      <c r="M6900" s="3" t="str">
        <f>TEXT(NIgerian_Fintech[[#This Row],[TransactionDate]], "tttt")</f>
        <v>Monday</v>
      </c>
      <c r="N6900" s="2" t="s">
        <v>16</v>
      </c>
    </row>
    <row r="6901" spans="1:14" ht="14.5" x14ac:dyDescent="0.35">
      <c r="A6901" s="2" t="s">
        <v>13832</v>
      </c>
      <c r="B6901" s="2" t="s">
        <v>13833</v>
      </c>
      <c r="C6901" s="2">
        <v>35</v>
      </c>
      <c r="D6901" s="2" t="s">
        <v>39</v>
      </c>
      <c r="E6901" s="2" t="s">
        <v>42</v>
      </c>
      <c r="F6901" s="2" t="s">
        <v>25</v>
      </c>
      <c r="G6901" s="2" t="s">
        <v>20</v>
      </c>
      <c r="H6901" s="7">
        <v>1933.56</v>
      </c>
      <c r="I6901" s="3">
        <v>44948</v>
      </c>
      <c r="J6901" s="3" t="str">
        <f>TEXT(NIgerian_Fintech[[#This Row],[TransactionDate]], "JJJJ")</f>
        <v>2023</v>
      </c>
      <c r="K6901" s="3" t="str">
        <f>TEXT(NIgerian_Fintech[[#This Row],[TransactionDate]], "MMMM")</f>
        <v>January</v>
      </c>
      <c r="L6901" s="3" t="str">
        <f>TEXT(NIgerian_Fintech[[#This Row],[TransactionDate]], "MM")</f>
        <v>01</v>
      </c>
      <c r="M6901" s="3" t="str">
        <f>TEXT(NIgerian_Fintech[[#This Row],[TransactionDate]], "tttt")</f>
        <v>Sunday</v>
      </c>
      <c r="N6901" s="2" t="s">
        <v>16</v>
      </c>
    </row>
    <row r="6902" spans="1:14" ht="14.5" x14ac:dyDescent="0.35">
      <c r="A6902" s="2" t="s">
        <v>13834</v>
      </c>
      <c r="B6902" s="2" t="s">
        <v>13835</v>
      </c>
      <c r="C6902" s="2">
        <v>24</v>
      </c>
      <c r="D6902" s="2" t="s">
        <v>12</v>
      </c>
      <c r="E6902" s="2" t="s">
        <v>93</v>
      </c>
      <c r="F6902" s="2" t="s">
        <v>19</v>
      </c>
      <c r="G6902" s="2" t="s">
        <v>36</v>
      </c>
      <c r="H6902" s="7">
        <v>4206.1499999999996</v>
      </c>
      <c r="I6902" s="3">
        <v>45521</v>
      </c>
      <c r="J6902" s="3" t="str">
        <f>TEXT(NIgerian_Fintech[[#This Row],[TransactionDate]], "JJJJ")</f>
        <v>2024</v>
      </c>
      <c r="K6902" s="3" t="str">
        <f>TEXT(NIgerian_Fintech[[#This Row],[TransactionDate]], "MMMM")</f>
        <v>August</v>
      </c>
      <c r="L6902" s="3" t="str">
        <f>TEXT(NIgerian_Fintech[[#This Row],[TransactionDate]], "MM")</f>
        <v>08</v>
      </c>
      <c r="M6902" s="3" t="str">
        <f>TEXT(NIgerian_Fintech[[#This Row],[TransactionDate]], "tttt")</f>
        <v>Saturday</v>
      </c>
      <c r="N6902" s="2" t="s">
        <v>16</v>
      </c>
    </row>
    <row r="6903" spans="1:14" ht="14.5" x14ac:dyDescent="0.35">
      <c r="A6903" s="2" t="s">
        <v>13836</v>
      </c>
      <c r="B6903" s="2" t="s">
        <v>13837</v>
      </c>
      <c r="C6903" s="2">
        <v>18</v>
      </c>
      <c r="D6903" s="2" t="s">
        <v>39</v>
      </c>
      <c r="E6903" s="2" t="s">
        <v>29</v>
      </c>
      <c r="F6903" s="2" t="s">
        <v>25</v>
      </c>
      <c r="G6903" s="2" t="s">
        <v>26</v>
      </c>
      <c r="H6903" s="7">
        <v>8237.7800000000007</v>
      </c>
      <c r="I6903" s="3">
        <v>45250</v>
      </c>
      <c r="J6903" s="3" t="str">
        <f>TEXT(NIgerian_Fintech[[#This Row],[TransactionDate]], "JJJJ")</f>
        <v>2023</v>
      </c>
      <c r="K6903" s="3" t="str">
        <f>TEXT(NIgerian_Fintech[[#This Row],[TransactionDate]], "MMMM")</f>
        <v>November</v>
      </c>
      <c r="L6903" s="3" t="str">
        <f>TEXT(NIgerian_Fintech[[#This Row],[TransactionDate]], "MM")</f>
        <v>11</v>
      </c>
      <c r="M6903" s="3" t="str">
        <f>TEXT(NIgerian_Fintech[[#This Row],[TransactionDate]], "tttt")</f>
        <v>Monday</v>
      </c>
      <c r="N6903" s="2" t="s">
        <v>16</v>
      </c>
    </row>
    <row r="6904" spans="1:14" ht="14.5" x14ac:dyDescent="0.35">
      <c r="A6904" s="2" t="s">
        <v>13838</v>
      </c>
      <c r="B6904" s="2" t="s">
        <v>13839</v>
      </c>
      <c r="C6904" s="2">
        <v>50</v>
      </c>
      <c r="D6904" s="2" t="s">
        <v>12</v>
      </c>
      <c r="E6904" s="2" t="s">
        <v>29</v>
      </c>
      <c r="F6904" s="2" t="s">
        <v>25</v>
      </c>
      <c r="G6904" s="2" t="s">
        <v>36</v>
      </c>
      <c r="H6904" s="7">
        <v>11388.38</v>
      </c>
      <c r="I6904" s="3">
        <v>45443</v>
      </c>
      <c r="J6904" s="3" t="str">
        <f>TEXT(NIgerian_Fintech[[#This Row],[TransactionDate]], "JJJJ")</f>
        <v>2024</v>
      </c>
      <c r="K6904" s="3" t="str">
        <f>TEXT(NIgerian_Fintech[[#This Row],[TransactionDate]], "MMMM")</f>
        <v>May</v>
      </c>
      <c r="L6904" s="3" t="str">
        <f>TEXT(NIgerian_Fintech[[#This Row],[TransactionDate]], "MM")</f>
        <v>05</v>
      </c>
      <c r="M6904" s="3" t="str">
        <f>TEXT(NIgerian_Fintech[[#This Row],[TransactionDate]], "tttt")</f>
        <v>Friday</v>
      </c>
      <c r="N6904" s="2" t="s">
        <v>21</v>
      </c>
    </row>
    <row r="6905" spans="1:14" ht="14.5" x14ac:dyDescent="0.35">
      <c r="A6905" s="2" t="s">
        <v>13840</v>
      </c>
      <c r="B6905" s="2" t="s">
        <v>13841</v>
      </c>
      <c r="C6905" s="2">
        <v>18</v>
      </c>
      <c r="D6905" s="2" t="s">
        <v>12</v>
      </c>
      <c r="E6905" s="2" t="s">
        <v>93</v>
      </c>
      <c r="F6905" s="2" t="s">
        <v>35</v>
      </c>
      <c r="G6905" s="2" t="s">
        <v>30</v>
      </c>
      <c r="H6905" s="7">
        <v>20547.560000000001</v>
      </c>
      <c r="I6905" s="3">
        <v>45187</v>
      </c>
      <c r="J6905" s="3" t="str">
        <f>TEXT(NIgerian_Fintech[[#This Row],[TransactionDate]], "JJJJ")</f>
        <v>2023</v>
      </c>
      <c r="K6905" s="3" t="str">
        <f>TEXT(NIgerian_Fintech[[#This Row],[TransactionDate]], "MMMM")</f>
        <v>September</v>
      </c>
      <c r="L6905" s="3" t="str">
        <f>TEXT(NIgerian_Fintech[[#This Row],[TransactionDate]], "MM")</f>
        <v>09</v>
      </c>
      <c r="M6905" s="3" t="str">
        <f>TEXT(NIgerian_Fintech[[#This Row],[TransactionDate]], "tttt")</f>
        <v>Monday</v>
      </c>
      <c r="N6905" s="2" t="s">
        <v>16</v>
      </c>
    </row>
    <row r="6906" spans="1:14" ht="14.5" x14ac:dyDescent="0.35">
      <c r="A6906" s="2" t="s">
        <v>13842</v>
      </c>
      <c r="B6906" s="2" t="s">
        <v>13843</v>
      </c>
      <c r="C6906" s="2">
        <v>41</v>
      </c>
      <c r="D6906" s="2" t="s">
        <v>39</v>
      </c>
      <c r="E6906" s="2" t="s">
        <v>42</v>
      </c>
      <c r="F6906" s="2" t="s">
        <v>25</v>
      </c>
      <c r="G6906" s="2" t="s">
        <v>30</v>
      </c>
      <c r="H6906" s="7">
        <v>14315.87</v>
      </c>
      <c r="I6906" s="3">
        <v>45055</v>
      </c>
      <c r="J6906" s="3" t="str">
        <f>TEXT(NIgerian_Fintech[[#This Row],[TransactionDate]], "JJJJ")</f>
        <v>2023</v>
      </c>
      <c r="K6906" s="3" t="str">
        <f>TEXT(NIgerian_Fintech[[#This Row],[TransactionDate]], "MMMM")</f>
        <v>May</v>
      </c>
      <c r="L6906" s="3" t="str">
        <f>TEXT(NIgerian_Fintech[[#This Row],[TransactionDate]], "MM")</f>
        <v>05</v>
      </c>
      <c r="M6906" s="3" t="str">
        <f>TEXT(NIgerian_Fintech[[#This Row],[TransactionDate]], "tttt")</f>
        <v>Tuesday</v>
      </c>
      <c r="N6906" s="2" t="s">
        <v>16</v>
      </c>
    </row>
    <row r="6907" spans="1:14" ht="14.5" x14ac:dyDescent="0.35">
      <c r="A6907" s="2" t="s">
        <v>13844</v>
      </c>
      <c r="B6907" s="2" t="s">
        <v>13845</v>
      </c>
      <c r="C6907" s="2">
        <v>21</v>
      </c>
      <c r="D6907" s="2" t="s">
        <v>39</v>
      </c>
      <c r="E6907" s="2" t="s">
        <v>74</v>
      </c>
      <c r="F6907" s="2" t="s">
        <v>25</v>
      </c>
      <c r="G6907" s="2" t="s">
        <v>20</v>
      </c>
      <c r="H6907" s="7">
        <v>4515.0600000000004</v>
      </c>
      <c r="I6907" s="3">
        <v>45552</v>
      </c>
      <c r="J6907" s="3" t="str">
        <f>TEXT(NIgerian_Fintech[[#This Row],[TransactionDate]], "JJJJ")</f>
        <v>2024</v>
      </c>
      <c r="K6907" s="3" t="str">
        <f>TEXT(NIgerian_Fintech[[#This Row],[TransactionDate]], "MMMM")</f>
        <v>September</v>
      </c>
      <c r="L6907" s="3" t="str">
        <f>TEXT(NIgerian_Fintech[[#This Row],[TransactionDate]], "MM")</f>
        <v>09</v>
      </c>
      <c r="M6907" s="3" t="str">
        <f>TEXT(NIgerian_Fintech[[#This Row],[TransactionDate]], "tttt")</f>
        <v>Tuesday</v>
      </c>
      <c r="N6907" s="2" t="s">
        <v>16</v>
      </c>
    </row>
    <row r="6908" spans="1:14" ht="14.5" x14ac:dyDescent="0.35">
      <c r="A6908" s="2" t="s">
        <v>13846</v>
      </c>
      <c r="B6908" s="2" t="s">
        <v>13847</v>
      </c>
      <c r="C6908" s="2">
        <v>21</v>
      </c>
      <c r="D6908" s="2" t="s">
        <v>12</v>
      </c>
      <c r="E6908" s="2" t="s">
        <v>64</v>
      </c>
      <c r="F6908" s="2" t="s">
        <v>14</v>
      </c>
      <c r="G6908" s="2" t="s">
        <v>36</v>
      </c>
      <c r="H6908" s="7">
        <v>17243.990000000002</v>
      </c>
      <c r="I6908" s="3">
        <v>45210</v>
      </c>
      <c r="J6908" s="3" t="str">
        <f>TEXT(NIgerian_Fintech[[#This Row],[TransactionDate]], "JJJJ")</f>
        <v>2023</v>
      </c>
      <c r="K6908" s="3" t="str">
        <f>TEXT(NIgerian_Fintech[[#This Row],[TransactionDate]], "MMMM")</f>
        <v>October</v>
      </c>
      <c r="L6908" s="3" t="str">
        <f>TEXT(NIgerian_Fintech[[#This Row],[TransactionDate]], "MM")</f>
        <v>10</v>
      </c>
      <c r="M6908" s="3" t="str">
        <f>TEXT(NIgerian_Fintech[[#This Row],[TransactionDate]], "tttt")</f>
        <v>Wednesday</v>
      </c>
      <c r="N6908" s="2" t="s">
        <v>21</v>
      </c>
    </row>
    <row r="6909" spans="1:14" ht="14.5" x14ac:dyDescent="0.35">
      <c r="A6909" s="2" t="s">
        <v>13848</v>
      </c>
      <c r="B6909" s="2" t="s">
        <v>13849</v>
      </c>
      <c r="C6909" s="2">
        <v>35</v>
      </c>
      <c r="D6909" s="2" t="s">
        <v>39</v>
      </c>
      <c r="E6909" s="2" t="s">
        <v>52</v>
      </c>
      <c r="F6909" s="2" t="s">
        <v>14</v>
      </c>
      <c r="G6909" s="2" t="s">
        <v>30</v>
      </c>
      <c r="H6909" s="7">
        <v>33836.54</v>
      </c>
      <c r="I6909" s="3">
        <v>44973</v>
      </c>
      <c r="J6909" s="3" t="str">
        <f>TEXT(NIgerian_Fintech[[#This Row],[TransactionDate]], "JJJJ")</f>
        <v>2023</v>
      </c>
      <c r="K6909" s="3" t="str">
        <f>TEXT(NIgerian_Fintech[[#This Row],[TransactionDate]], "MMMM")</f>
        <v>February</v>
      </c>
      <c r="L6909" s="3" t="str">
        <f>TEXT(NIgerian_Fintech[[#This Row],[TransactionDate]], "MM")</f>
        <v>02</v>
      </c>
      <c r="M6909" s="3" t="str">
        <f>TEXT(NIgerian_Fintech[[#This Row],[TransactionDate]], "tttt")</f>
        <v>Thursday</v>
      </c>
      <c r="N6909" s="2" t="s">
        <v>16</v>
      </c>
    </row>
    <row r="6910" spans="1:14" ht="14.5" x14ac:dyDescent="0.35">
      <c r="A6910" s="2" t="s">
        <v>13850</v>
      </c>
      <c r="B6910" s="2" t="s">
        <v>13851</v>
      </c>
      <c r="C6910" s="2">
        <v>44</v>
      </c>
      <c r="D6910" s="2" t="s">
        <v>39</v>
      </c>
      <c r="E6910" s="2" t="s">
        <v>29</v>
      </c>
      <c r="F6910" s="2" t="s">
        <v>35</v>
      </c>
      <c r="G6910" s="2" t="s">
        <v>36</v>
      </c>
      <c r="H6910" s="7">
        <v>2574.58</v>
      </c>
      <c r="I6910" s="3">
        <v>45114</v>
      </c>
      <c r="J6910" s="3" t="str">
        <f>TEXT(NIgerian_Fintech[[#This Row],[TransactionDate]], "JJJJ")</f>
        <v>2023</v>
      </c>
      <c r="K6910" s="3" t="str">
        <f>TEXT(NIgerian_Fintech[[#This Row],[TransactionDate]], "MMMM")</f>
        <v>July</v>
      </c>
      <c r="L6910" s="3" t="str">
        <f>TEXT(NIgerian_Fintech[[#This Row],[TransactionDate]], "MM")</f>
        <v>07</v>
      </c>
      <c r="M6910" s="3" t="str">
        <f>TEXT(NIgerian_Fintech[[#This Row],[TransactionDate]], "tttt")</f>
        <v>Friday</v>
      </c>
      <c r="N6910" s="2" t="s">
        <v>16</v>
      </c>
    </row>
    <row r="6911" spans="1:14" ht="14.5" x14ac:dyDescent="0.35">
      <c r="A6911" s="2" t="s">
        <v>13852</v>
      </c>
      <c r="B6911" s="2" t="s">
        <v>13853</v>
      </c>
      <c r="C6911" s="2">
        <v>60</v>
      </c>
      <c r="D6911" s="2" t="s">
        <v>12</v>
      </c>
      <c r="E6911" s="2" t="s">
        <v>93</v>
      </c>
      <c r="F6911" s="2" t="s">
        <v>55</v>
      </c>
      <c r="G6911" s="2" t="s">
        <v>20</v>
      </c>
      <c r="H6911" s="7">
        <v>769.84</v>
      </c>
      <c r="I6911" s="3">
        <v>44945</v>
      </c>
      <c r="J6911" s="3" t="str">
        <f>TEXT(NIgerian_Fintech[[#This Row],[TransactionDate]], "JJJJ")</f>
        <v>2023</v>
      </c>
      <c r="K6911" s="3" t="str">
        <f>TEXT(NIgerian_Fintech[[#This Row],[TransactionDate]], "MMMM")</f>
        <v>January</v>
      </c>
      <c r="L6911" s="3" t="str">
        <f>TEXT(NIgerian_Fintech[[#This Row],[TransactionDate]], "MM")</f>
        <v>01</v>
      </c>
      <c r="M6911" s="3" t="str">
        <f>TEXT(NIgerian_Fintech[[#This Row],[TransactionDate]], "tttt")</f>
        <v>Thursday</v>
      </c>
      <c r="N6911" s="2" t="s">
        <v>69</v>
      </c>
    </row>
    <row r="6912" spans="1:14" ht="14.5" x14ac:dyDescent="0.35">
      <c r="A6912" s="2" t="s">
        <v>13854</v>
      </c>
      <c r="B6912" s="2" t="s">
        <v>13855</v>
      </c>
      <c r="C6912" s="2">
        <v>49</v>
      </c>
      <c r="D6912" s="2" t="s">
        <v>12</v>
      </c>
      <c r="E6912" s="2" t="s">
        <v>13</v>
      </c>
      <c r="F6912" s="2" t="s">
        <v>49</v>
      </c>
      <c r="G6912" s="2" t="s">
        <v>36</v>
      </c>
      <c r="H6912" s="7">
        <v>5562.06</v>
      </c>
      <c r="I6912" s="3">
        <v>45525</v>
      </c>
      <c r="J6912" s="3" t="str">
        <f>TEXT(NIgerian_Fintech[[#This Row],[TransactionDate]], "JJJJ")</f>
        <v>2024</v>
      </c>
      <c r="K6912" s="3" t="str">
        <f>TEXT(NIgerian_Fintech[[#This Row],[TransactionDate]], "MMMM")</f>
        <v>August</v>
      </c>
      <c r="L6912" s="3" t="str">
        <f>TEXT(NIgerian_Fintech[[#This Row],[TransactionDate]], "MM")</f>
        <v>08</v>
      </c>
      <c r="M6912" s="3" t="str">
        <f>TEXT(NIgerian_Fintech[[#This Row],[TransactionDate]], "tttt")</f>
        <v>Wednesday</v>
      </c>
      <c r="N6912" s="2" t="s">
        <v>16</v>
      </c>
    </row>
    <row r="6913" spans="1:14" ht="14.5" x14ac:dyDescent="0.35">
      <c r="A6913" s="2" t="s">
        <v>13856</v>
      </c>
      <c r="B6913" s="2" t="s">
        <v>13857</v>
      </c>
      <c r="C6913" s="2">
        <v>50</v>
      </c>
      <c r="D6913" s="2" t="s">
        <v>39</v>
      </c>
      <c r="E6913" s="2" t="s">
        <v>52</v>
      </c>
      <c r="F6913" s="2" t="s">
        <v>25</v>
      </c>
      <c r="G6913" s="2" t="s">
        <v>26</v>
      </c>
      <c r="H6913" s="7">
        <v>21319.74</v>
      </c>
      <c r="I6913" s="3">
        <v>45580</v>
      </c>
      <c r="J6913" s="3" t="str">
        <f>TEXT(NIgerian_Fintech[[#This Row],[TransactionDate]], "JJJJ")</f>
        <v>2024</v>
      </c>
      <c r="K6913" s="3" t="str">
        <f>TEXT(NIgerian_Fintech[[#This Row],[TransactionDate]], "MMMM")</f>
        <v>October</v>
      </c>
      <c r="L6913" s="3" t="str">
        <f>TEXT(NIgerian_Fintech[[#This Row],[TransactionDate]], "MM")</f>
        <v>10</v>
      </c>
      <c r="M6913" s="3" t="str">
        <f>TEXT(NIgerian_Fintech[[#This Row],[TransactionDate]], "tttt")</f>
        <v>Tuesday</v>
      </c>
      <c r="N6913" s="2" t="s">
        <v>16</v>
      </c>
    </row>
    <row r="6914" spans="1:14" ht="14.5" x14ac:dyDescent="0.35">
      <c r="A6914" s="2" t="s">
        <v>13858</v>
      </c>
      <c r="B6914" s="2" t="s">
        <v>13859</v>
      </c>
      <c r="C6914" s="2">
        <v>45</v>
      </c>
      <c r="D6914" s="2" t="s">
        <v>39</v>
      </c>
      <c r="E6914" s="2" t="s">
        <v>13</v>
      </c>
      <c r="F6914" s="2" t="s">
        <v>19</v>
      </c>
      <c r="G6914" s="2" t="s">
        <v>20</v>
      </c>
      <c r="H6914" s="7">
        <v>1628.62</v>
      </c>
      <c r="I6914" s="3">
        <v>44934</v>
      </c>
      <c r="J6914" s="3" t="str">
        <f>TEXT(NIgerian_Fintech[[#This Row],[TransactionDate]], "JJJJ")</f>
        <v>2023</v>
      </c>
      <c r="K6914" s="3" t="str">
        <f>TEXT(NIgerian_Fintech[[#This Row],[TransactionDate]], "MMMM")</f>
        <v>January</v>
      </c>
      <c r="L6914" s="3" t="str">
        <f>TEXT(NIgerian_Fintech[[#This Row],[TransactionDate]], "MM")</f>
        <v>01</v>
      </c>
      <c r="M6914" s="3" t="str">
        <f>TEXT(NIgerian_Fintech[[#This Row],[TransactionDate]], "tttt")</f>
        <v>Sunday</v>
      </c>
      <c r="N6914" s="2" t="s">
        <v>16</v>
      </c>
    </row>
    <row r="6915" spans="1:14" ht="14.5" x14ac:dyDescent="0.35">
      <c r="A6915" s="2" t="s">
        <v>13860</v>
      </c>
      <c r="B6915" s="2" t="s">
        <v>13861</v>
      </c>
      <c r="C6915" s="2">
        <v>59</v>
      </c>
      <c r="D6915" s="2" t="s">
        <v>39</v>
      </c>
      <c r="E6915" s="2" t="s">
        <v>13</v>
      </c>
      <c r="F6915" s="2" t="s">
        <v>14</v>
      </c>
      <c r="G6915" s="2" t="s">
        <v>36</v>
      </c>
      <c r="H6915" s="7">
        <v>21697.88</v>
      </c>
      <c r="I6915" s="3">
        <v>44963</v>
      </c>
      <c r="J6915" s="3" t="str">
        <f>TEXT(NIgerian_Fintech[[#This Row],[TransactionDate]], "JJJJ")</f>
        <v>2023</v>
      </c>
      <c r="K6915" s="3" t="str">
        <f>TEXT(NIgerian_Fintech[[#This Row],[TransactionDate]], "MMMM")</f>
        <v>February</v>
      </c>
      <c r="L6915" s="3" t="str">
        <f>TEXT(NIgerian_Fintech[[#This Row],[TransactionDate]], "MM")</f>
        <v>02</v>
      </c>
      <c r="M6915" s="3" t="str">
        <f>TEXT(NIgerian_Fintech[[#This Row],[TransactionDate]], "tttt")</f>
        <v>Monday</v>
      </c>
      <c r="N6915" s="2" t="s">
        <v>16</v>
      </c>
    </row>
    <row r="6916" spans="1:14" ht="14.5" x14ac:dyDescent="0.35">
      <c r="A6916" s="2" t="s">
        <v>13862</v>
      </c>
      <c r="B6916" s="2" t="s">
        <v>13863</v>
      </c>
      <c r="C6916" s="2">
        <v>58</v>
      </c>
      <c r="D6916" s="2" t="s">
        <v>12</v>
      </c>
      <c r="E6916" s="2" t="s">
        <v>24</v>
      </c>
      <c r="F6916" s="2" t="s">
        <v>49</v>
      </c>
      <c r="G6916" s="2" t="s">
        <v>30</v>
      </c>
      <c r="H6916" s="7">
        <v>48553.03</v>
      </c>
      <c r="I6916" s="3">
        <v>45524</v>
      </c>
      <c r="J6916" s="3" t="str">
        <f>TEXT(NIgerian_Fintech[[#This Row],[TransactionDate]], "JJJJ")</f>
        <v>2024</v>
      </c>
      <c r="K6916" s="3" t="str">
        <f>TEXT(NIgerian_Fintech[[#This Row],[TransactionDate]], "MMMM")</f>
        <v>August</v>
      </c>
      <c r="L6916" s="3" t="str">
        <f>TEXT(NIgerian_Fintech[[#This Row],[TransactionDate]], "MM")</f>
        <v>08</v>
      </c>
      <c r="M6916" s="3" t="str">
        <f>TEXT(NIgerian_Fintech[[#This Row],[TransactionDate]], "tttt")</f>
        <v>Tuesday</v>
      </c>
      <c r="N6916" s="2" t="s">
        <v>16</v>
      </c>
    </row>
    <row r="6917" spans="1:14" ht="14.5" x14ac:dyDescent="0.35">
      <c r="A6917" s="2" t="s">
        <v>13864</v>
      </c>
      <c r="B6917" s="2" t="s">
        <v>13865</v>
      </c>
      <c r="C6917" s="2">
        <v>53</v>
      </c>
      <c r="D6917" s="2" t="s">
        <v>39</v>
      </c>
      <c r="E6917" s="2" t="s">
        <v>29</v>
      </c>
      <c r="F6917" s="2" t="s">
        <v>55</v>
      </c>
      <c r="G6917" s="2" t="s">
        <v>15</v>
      </c>
      <c r="H6917" s="7">
        <v>555.15</v>
      </c>
      <c r="I6917" s="3">
        <v>44998</v>
      </c>
      <c r="J6917" s="3" t="str">
        <f>TEXT(NIgerian_Fintech[[#This Row],[TransactionDate]], "JJJJ")</f>
        <v>2023</v>
      </c>
      <c r="K6917" s="3" t="str">
        <f>TEXT(NIgerian_Fintech[[#This Row],[TransactionDate]], "MMMM")</f>
        <v>March</v>
      </c>
      <c r="L6917" s="3" t="str">
        <f>TEXT(NIgerian_Fintech[[#This Row],[TransactionDate]], "MM")</f>
        <v>03</v>
      </c>
      <c r="M6917" s="3" t="str">
        <f>TEXT(NIgerian_Fintech[[#This Row],[TransactionDate]], "tttt")</f>
        <v>Monday</v>
      </c>
      <c r="N6917" s="2" t="s">
        <v>16</v>
      </c>
    </row>
    <row r="6918" spans="1:14" ht="14.5" x14ac:dyDescent="0.35">
      <c r="A6918" s="2" t="s">
        <v>13866</v>
      </c>
      <c r="B6918" s="2" t="s">
        <v>13867</v>
      </c>
      <c r="C6918" s="2">
        <v>23</v>
      </c>
      <c r="D6918" s="2" t="s">
        <v>12</v>
      </c>
      <c r="E6918" s="2" t="s">
        <v>74</v>
      </c>
      <c r="F6918" s="2" t="s">
        <v>49</v>
      </c>
      <c r="G6918" s="2" t="s">
        <v>15</v>
      </c>
      <c r="H6918" s="7">
        <v>6837.05</v>
      </c>
      <c r="I6918" s="3">
        <v>45307</v>
      </c>
      <c r="J6918" s="3" t="str">
        <f>TEXT(NIgerian_Fintech[[#This Row],[TransactionDate]], "JJJJ")</f>
        <v>2024</v>
      </c>
      <c r="K6918" s="3" t="str">
        <f>TEXT(NIgerian_Fintech[[#This Row],[TransactionDate]], "MMMM")</f>
        <v>January</v>
      </c>
      <c r="L6918" s="3" t="str">
        <f>TEXT(NIgerian_Fintech[[#This Row],[TransactionDate]], "MM")</f>
        <v>01</v>
      </c>
      <c r="M6918" s="3" t="str">
        <f>TEXT(NIgerian_Fintech[[#This Row],[TransactionDate]], "tttt")</f>
        <v>Tuesday</v>
      </c>
      <c r="N6918" s="2" t="s">
        <v>16</v>
      </c>
    </row>
    <row r="6919" spans="1:14" ht="14.5" x14ac:dyDescent="0.35">
      <c r="A6919" s="2" t="s">
        <v>13868</v>
      </c>
      <c r="B6919" s="2" t="s">
        <v>13869</v>
      </c>
      <c r="C6919" s="2">
        <v>33</v>
      </c>
      <c r="D6919" s="2" t="s">
        <v>12</v>
      </c>
      <c r="E6919" s="2" t="s">
        <v>24</v>
      </c>
      <c r="F6919" s="2" t="s">
        <v>25</v>
      </c>
      <c r="G6919" s="2" t="s">
        <v>20</v>
      </c>
      <c r="H6919" s="7">
        <v>3988.16</v>
      </c>
      <c r="I6919" s="3">
        <v>45192</v>
      </c>
      <c r="J6919" s="3" t="str">
        <f>TEXT(NIgerian_Fintech[[#This Row],[TransactionDate]], "JJJJ")</f>
        <v>2023</v>
      </c>
      <c r="K6919" s="3" t="str">
        <f>TEXT(NIgerian_Fintech[[#This Row],[TransactionDate]], "MMMM")</f>
        <v>September</v>
      </c>
      <c r="L6919" s="3" t="str">
        <f>TEXT(NIgerian_Fintech[[#This Row],[TransactionDate]], "MM")</f>
        <v>09</v>
      </c>
      <c r="M6919" s="3" t="str">
        <f>TEXT(NIgerian_Fintech[[#This Row],[TransactionDate]], "tttt")</f>
        <v>Saturday</v>
      </c>
      <c r="N6919" s="2" t="s">
        <v>16</v>
      </c>
    </row>
    <row r="6920" spans="1:14" ht="14.5" x14ac:dyDescent="0.35">
      <c r="A6920" s="2" t="s">
        <v>13870</v>
      </c>
      <c r="B6920" s="2" t="s">
        <v>13871</v>
      </c>
      <c r="C6920" s="2">
        <v>51</v>
      </c>
      <c r="D6920" s="2" t="s">
        <v>39</v>
      </c>
      <c r="E6920" s="2" t="s">
        <v>13</v>
      </c>
      <c r="F6920" s="2" t="s">
        <v>49</v>
      </c>
      <c r="G6920" s="2" t="s">
        <v>15</v>
      </c>
      <c r="H6920" s="7">
        <v>5003.47</v>
      </c>
      <c r="I6920" s="3">
        <v>44993</v>
      </c>
      <c r="J6920" s="3" t="str">
        <f>TEXT(NIgerian_Fintech[[#This Row],[TransactionDate]], "JJJJ")</f>
        <v>2023</v>
      </c>
      <c r="K6920" s="3" t="str">
        <f>TEXT(NIgerian_Fintech[[#This Row],[TransactionDate]], "MMMM")</f>
        <v>March</v>
      </c>
      <c r="L6920" s="3" t="str">
        <f>TEXT(NIgerian_Fintech[[#This Row],[TransactionDate]], "MM")</f>
        <v>03</v>
      </c>
      <c r="M6920" s="3" t="str">
        <f>TEXT(NIgerian_Fintech[[#This Row],[TransactionDate]], "tttt")</f>
        <v>Wednesday</v>
      </c>
      <c r="N6920" s="2" t="s">
        <v>16</v>
      </c>
    </row>
    <row r="6921" spans="1:14" ht="14.5" x14ac:dyDescent="0.35">
      <c r="A6921" s="2" t="s">
        <v>13872</v>
      </c>
      <c r="B6921" s="2" t="s">
        <v>13873</v>
      </c>
      <c r="C6921" s="2">
        <v>40</v>
      </c>
      <c r="D6921" s="2" t="s">
        <v>12</v>
      </c>
      <c r="E6921" s="2" t="s">
        <v>74</v>
      </c>
      <c r="F6921" s="2" t="s">
        <v>25</v>
      </c>
      <c r="G6921" s="2" t="s">
        <v>26</v>
      </c>
      <c r="H6921" s="7">
        <v>6008.14</v>
      </c>
      <c r="I6921" s="3">
        <v>45579</v>
      </c>
      <c r="J6921" s="3" t="str">
        <f>TEXT(NIgerian_Fintech[[#This Row],[TransactionDate]], "JJJJ")</f>
        <v>2024</v>
      </c>
      <c r="K6921" s="3" t="str">
        <f>TEXT(NIgerian_Fintech[[#This Row],[TransactionDate]], "MMMM")</f>
        <v>October</v>
      </c>
      <c r="L6921" s="3" t="str">
        <f>TEXT(NIgerian_Fintech[[#This Row],[TransactionDate]], "MM")</f>
        <v>10</v>
      </c>
      <c r="M6921" s="3" t="str">
        <f>TEXT(NIgerian_Fintech[[#This Row],[TransactionDate]], "tttt")</f>
        <v>Monday</v>
      </c>
      <c r="N6921" s="2" t="s">
        <v>16</v>
      </c>
    </row>
    <row r="6922" spans="1:14" ht="14.5" x14ac:dyDescent="0.35">
      <c r="A6922" s="2" t="s">
        <v>13874</v>
      </c>
      <c r="B6922" s="2" t="s">
        <v>13875</v>
      </c>
      <c r="C6922" s="2">
        <v>59</v>
      </c>
      <c r="D6922" s="2" t="s">
        <v>39</v>
      </c>
      <c r="E6922" s="2" t="s">
        <v>42</v>
      </c>
      <c r="F6922" s="2" t="s">
        <v>35</v>
      </c>
      <c r="G6922" s="2" t="s">
        <v>20</v>
      </c>
      <c r="H6922" s="7">
        <v>13459.36</v>
      </c>
      <c r="I6922" s="3">
        <v>44990</v>
      </c>
      <c r="J6922" s="3" t="str">
        <f>TEXT(NIgerian_Fintech[[#This Row],[TransactionDate]], "JJJJ")</f>
        <v>2023</v>
      </c>
      <c r="K6922" s="3" t="str">
        <f>TEXT(NIgerian_Fintech[[#This Row],[TransactionDate]], "MMMM")</f>
        <v>March</v>
      </c>
      <c r="L6922" s="3" t="str">
        <f>TEXT(NIgerian_Fintech[[#This Row],[TransactionDate]], "MM")</f>
        <v>03</v>
      </c>
      <c r="M6922" s="3" t="str">
        <f>TEXT(NIgerian_Fintech[[#This Row],[TransactionDate]], "tttt")</f>
        <v>Sunday</v>
      </c>
      <c r="N6922" s="2" t="s">
        <v>21</v>
      </c>
    </row>
    <row r="6923" spans="1:14" ht="14.5" x14ac:dyDescent="0.35">
      <c r="A6923" s="2" t="s">
        <v>13876</v>
      </c>
      <c r="B6923" s="2" t="s">
        <v>13877</v>
      </c>
      <c r="C6923" s="2">
        <v>41</v>
      </c>
      <c r="D6923" s="2" t="s">
        <v>39</v>
      </c>
      <c r="E6923" s="2" t="s">
        <v>64</v>
      </c>
      <c r="F6923" s="2" t="s">
        <v>14</v>
      </c>
      <c r="G6923" s="2" t="s">
        <v>30</v>
      </c>
      <c r="H6923" s="7">
        <v>8947.73</v>
      </c>
      <c r="I6923" s="3">
        <v>44956</v>
      </c>
      <c r="J6923" s="3" t="str">
        <f>TEXT(NIgerian_Fintech[[#This Row],[TransactionDate]], "JJJJ")</f>
        <v>2023</v>
      </c>
      <c r="K6923" s="3" t="str">
        <f>TEXT(NIgerian_Fintech[[#This Row],[TransactionDate]], "MMMM")</f>
        <v>January</v>
      </c>
      <c r="L6923" s="3" t="str">
        <f>TEXT(NIgerian_Fintech[[#This Row],[TransactionDate]], "MM")</f>
        <v>01</v>
      </c>
      <c r="M6923" s="3" t="str">
        <f>TEXT(NIgerian_Fintech[[#This Row],[TransactionDate]], "tttt")</f>
        <v>Monday</v>
      </c>
      <c r="N6923" s="2" t="s">
        <v>16</v>
      </c>
    </row>
    <row r="6924" spans="1:14" ht="14.5" x14ac:dyDescent="0.35">
      <c r="A6924" s="2" t="s">
        <v>13878</v>
      </c>
      <c r="B6924" s="2" t="s">
        <v>13879</v>
      </c>
      <c r="C6924" s="2">
        <v>30</v>
      </c>
      <c r="D6924" s="2" t="s">
        <v>12</v>
      </c>
      <c r="E6924" s="2" t="s">
        <v>13</v>
      </c>
      <c r="F6924" s="2" t="s">
        <v>14</v>
      </c>
      <c r="G6924" s="2" t="s">
        <v>30</v>
      </c>
      <c r="H6924" s="7">
        <v>32493.63</v>
      </c>
      <c r="I6924" s="3">
        <v>45483</v>
      </c>
      <c r="J6924" s="3" t="str">
        <f>TEXT(NIgerian_Fintech[[#This Row],[TransactionDate]], "JJJJ")</f>
        <v>2024</v>
      </c>
      <c r="K6924" s="3" t="str">
        <f>TEXT(NIgerian_Fintech[[#This Row],[TransactionDate]], "MMMM")</f>
        <v>July</v>
      </c>
      <c r="L6924" s="3" t="str">
        <f>TEXT(NIgerian_Fintech[[#This Row],[TransactionDate]], "MM")</f>
        <v>07</v>
      </c>
      <c r="M6924" s="3" t="str">
        <f>TEXT(NIgerian_Fintech[[#This Row],[TransactionDate]], "tttt")</f>
        <v>Wednesday</v>
      </c>
      <c r="N6924" s="2" t="s">
        <v>16</v>
      </c>
    </row>
    <row r="6925" spans="1:14" ht="14.5" x14ac:dyDescent="0.35">
      <c r="A6925" s="2" t="s">
        <v>13880</v>
      </c>
      <c r="B6925" s="2" t="s">
        <v>13881</v>
      </c>
      <c r="C6925" s="2">
        <v>35</v>
      </c>
      <c r="D6925" s="2" t="s">
        <v>39</v>
      </c>
      <c r="E6925" s="2" t="s">
        <v>29</v>
      </c>
      <c r="F6925" s="2" t="s">
        <v>25</v>
      </c>
      <c r="G6925" s="2" t="s">
        <v>20</v>
      </c>
      <c r="H6925" s="7">
        <v>4046.12</v>
      </c>
      <c r="I6925" s="3">
        <v>45572</v>
      </c>
      <c r="J6925" s="3" t="str">
        <f>TEXT(NIgerian_Fintech[[#This Row],[TransactionDate]], "JJJJ")</f>
        <v>2024</v>
      </c>
      <c r="K6925" s="3" t="str">
        <f>TEXT(NIgerian_Fintech[[#This Row],[TransactionDate]], "MMMM")</f>
        <v>October</v>
      </c>
      <c r="L6925" s="3" t="str">
        <f>TEXT(NIgerian_Fintech[[#This Row],[TransactionDate]], "MM")</f>
        <v>10</v>
      </c>
      <c r="M6925" s="3" t="str">
        <f>TEXT(NIgerian_Fintech[[#This Row],[TransactionDate]], "tttt")</f>
        <v>Monday</v>
      </c>
      <c r="N6925" s="2" t="s">
        <v>16</v>
      </c>
    </row>
    <row r="6926" spans="1:14" ht="14.5" x14ac:dyDescent="0.35">
      <c r="A6926" s="2" t="s">
        <v>13882</v>
      </c>
      <c r="B6926" s="2" t="s">
        <v>13883</v>
      </c>
      <c r="C6926" s="2">
        <v>30</v>
      </c>
      <c r="D6926" s="2" t="s">
        <v>12</v>
      </c>
      <c r="E6926" s="2" t="s">
        <v>64</v>
      </c>
      <c r="F6926" s="2" t="s">
        <v>19</v>
      </c>
      <c r="G6926" s="2" t="s">
        <v>15</v>
      </c>
      <c r="H6926" s="7">
        <v>7798.04</v>
      </c>
      <c r="I6926" s="3">
        <v>44942</v>
      </c>
      <c r="J6926" s="3" t="str">
        <f>TEXT(NIgerian_Fintech[[#This Row],[TransactionDate]], "JJJJ")</f>
        <v>2023</v>
      </c>
      <c r="K6926" s="3" t="str">
        <f>TEXT(NIgerian_Fintech[[#This Row],[TransactionDate]], "MMMM")</f>
        <v>January</v>
      </c>
      <c r="L6926" s="3" t="str">
        <f>TEXT(NIgerian_Fintech[[#This Row],[TransactionDate]], "MM")</f>
        <v>01</v>
      </c>
      <c r="M6926" s="3" t="str">
        <f>TEXT(NIgerian_Fintech[[#This Row],[TransactionDate]], "tttt")</f>
        <v>Monday</v>
      </c>
      <c r="N6926" s="2" t="s">
        <v>16</v>
      </c>
    </row>
    <row r="6927" spans="1:14" ht="14.5" x14ac:dyDescent="0.35">
      <c r="A6927" s="2" t="s">
        <v>13884</v>
      </c>
      <c r="B6927" s="2" t="s">
        <v>13885</v>
      </c>
      <c r="C6927" s="2">
        <v>54</v>
      </c>
      <c r="D6927" s="2" t="s">
        <v>12</v>
      </c>
      <c r="E6927" s="2" t="s">
        <v>74</v>
      </c>
      <c r="F6927" s="2" t="s">
        <v>14</v>
      </c>
      <c r="G6927" s="2" t="s">
        <v>15</v>
      </c>
      <c r="H6927" s="7">
        <v>16784.05</v>
      </c>
      <c r="I6927" s="3">
        <v>45204</v>
      </c>
      <c r="J6927" s="3" t="str">
        <f>TEXT(NIgerian_Fintech[[#This Row],[TransactionDate]], "JJJJ")</f>
        <v>2023</v>
      </c>
      <c r="K6927" s="3" t="str">
        <f>TEXT(NIgerian_Fintech[[#This Row],[TransactionDate]], "MMMM")</f>
        <v>October</v>
      </c>
      <c r="L6927" s="3" t="str">
        <f>TEXT(NIgerian_Fintech[[#This Row],[TransactionDate]], "MM")</f>
        <v>10</v>
      </c>
      <c r="M6927" s="3" t="str">
        <f>TEXT(NIgerian_Fintech[[#This Row],[TransactionDate]], "tttt")</f>
        <v>Thursday</v>
      </c>
      <c r="N6927" s="2" t="s">
        <v>69</v>
      </c>
    </row>
    <row r="6928" spans="1:14" ht="14.5" x14ac:dyDescent="0.35">
      <c r="A6928" s="2" t="s">
        <v>13886</v>
      </c>
      <c r="B6928" s="2" t="s">
        <v>13887</v>
      </c>
      <c r="C6928" s="2">
        <v>60</v>
      </c>
      <c r="D6928" s="2" t="s">
        <v>39</v>
      </c>
      <c r="E6928" s="2" t="s">
        <v>13</v>
      </c>
      <c r="F6928" s="2" t="s">
        <v>19</v>
      </c>
      <c r="G6928" s="2" t="s">
        <v>30</v>
      </c>
      <c r="H6928" s="7">
        <v>4668.54</v>
      </c>
      <c r="I6928" s="3">
        <v>45657</v>
      </c>
      <c r="J6928" s="3" t="str">
        <f>TEXT(NIgerian_Fintech[[#This Row],[TransactionDate]], "JJJJ")</f>
        <v>2024</v>
      </c>
      <c r="K6928" s="3" t="str">
        <f>TEXT(NIgerian_Fintech[[#This Row],[TransactionDate]], "MMMM")</f>
        <v>December</v>
      </c>
      <c r="L6928" s="3" t="str">
        <f>TEXT(NIgerian_Fintech[[#This Row],[TransactionDate]], "MM")</f>
        <v>12</v>
      </c>
      <c r="M6928" s="3" t="str">
        <f>TEXT(NIgerian_Fintech[[#This Row],[TransactionDate]], "tttt")</f>
        <v>Tuesday</v>
      </c>
      <c r="N6928" s="2" t="s">
        <v>16</v>
      </c>
    </row>
    <row r="6929" spans="1:14" ht="14.5" x14ac:dyDescent="0.35">
      <c r="A6929" s="2" t="s">
        <v>13888</v>
      </c>
      <c r="B6929" s="2" t="s">
        <v>13889</v>
      </c>
      <c r="C6929" s="2">
        <v>56</v>
      </c>
      <c r="D6929" s="2" t="s">
        <v>39</v>
      </c>
      <c r="E6929" s="2" t="s">
        <v>52</v>
      </c>
      <c r="F6929" s="2" t="s">
        <v>25</v>
      </c>
      <c r="G6929" s="2" t="s">
        <v>26</v>
      </c>
      <c r="H6929" s="7">
        <v>6260.48</v>
      </c>
      <c r="I6929" s="3">
        <v>45203</v>
      </c>
      <c r="J6929" s="3" t="str">
        <f>TEXT(NIgerian_Fintech[[#This Row],[TransactionDate]], "JJJJ")</f>
        <v>2023</v>
      </c>
      <c r="K6929" s="3" t="str">
        <f>TEXT(NIgerian_Fintech[[#This Row],[TransactionDate]], "MMMM")</f>
        <v>October</v>
      </c>
      <c r="L6929" s="3" t="str">
        <f>TEXT(NIgerian_Fintech[[#This Row],[TransactionDate]], "MM")</f>
        <v>10</v>
      </c>
      <c r="M6929" s="3" t="str">
        <f>TEXT(NIgerian_Fintech[[#This Row],[TransactionDate]], "tttt")</f>
        <v>Wednesday</v>
      </c>
      <c r="N6929" s="2" t="s">
        <v>16</v>
      </c>
    </row>
    <row r="6930" spans="1:14" ht="14.5" x14ac:dyDescent="0.35">
      <c r="A6930" s="2" t="s">
        <v>13890</v>
      </c>
      <c r="B6930" s="2" t="s">
        <v>13891</v>
      </c>
      <c r="C6930" s="2">
        <v>59</v>
      </c>
      <c r="D6930" s="2" t="s">
        <v>39</v>
      </c>
      <c r="E6930" s="2" t="s">
        <v>24</v>
      </c>
      <c r="F6930" s="2" t="s">
        <v>35</v>
      </c>
      <c r="G6930" s="2" t="s">
        <v>15</v>
      </c>
      <c r="H6930" s="7">
        <v>11551.02</v>
      </c>
      <c r="I6930" s="3">
        <v>45147</v>
      </c>
      <c r="J6930" s="3" t="str">
        <f>TEXT(NIgerian_Fintech[[#This Row],[TransactionDate]], "JJJJ")</f>
        <v>2023</v>
      </c>
      <c r="K6930" s="3" t="str">
        <f>TEXT(NIgerian_Fintech[[#This Row],[TransactionDate]], "MMMM")</f>
        <v>August</v>
      </c>
      <c r="L6930" s="3" t="str">
        <f>TEXT(NIgerian_Fintech[[#This Row],[TransactionDate]], "MM")</f>
        <v>08</v>
      </c>
      <c r="M6930" s="3" t="str">
        <f>TEXT(NIgerian_Fintech[[#This Row],[TransactionDate]], "tttt")</f>
        <v>Wednesday</v>
      </c>
      <c r="N6930" s="2" t="s">
        <v>69</v>
      </c>
    </row>
    <row r="6931" spans="1:14" ht="14.5" x14ac:dyDescent="0.35">
      <c r="A6931" s="2" t="s">
        <v>13892</v>
      </c>
      <c r="B6931" s="2" t="s">
        <v>13893</v>
      </c>
      <c r="C6931" s="2">
        <v>34</v>
      </c>
      <c r="D6931" s="2" t="s">
        <v>39</v>
      </c>
      <c r="E6931" s="2" t="s">
        <v>29</v>
      </c>
      <c r="F6931" s="2" t="s">
        <v>25</v>
      </c>
      <c r="G6931" s="2" t="s">
        <v>26</v>
      </c>
      <c r="H6931" s="7">
        <v>19714.43</v>
      </c>
      <c r="I6931" s="3">
        <v>45119</v>
      </c>
      <c r="J6931" s="3" t="str">
        <f>TEXT(NIgerian_Fintech[[#This Row],[TransactionDate]], "JJJJ")</f>
        <v>2023</v>
      </c>
      <c r="K6931" s="3" t="str">
        <f>TEXT(NIgerian_Fintech[[#This Row],[TransactionDate]], "MMMM")</f>
        <v>July</v>
      </c>
      <c r="L6931" s="3" t="str">
        <f>TEXT(NIgerian_Fintech[[#This Row],[TransactionDate]], "MM")</f>
        <v>07</v>
      </c>
      <c r="M6931" s="3" t="str">
        <f>TEXT(NIgerian_Fintech[[#This Row],[TransactionDate]], "tttt")</f>
        <v>Wednesday</v>
      </c>
      <c r="N6931" s="2" t="s">
        <v>16</v>
      </c>
    </row>
    <row r="6932" spans="1:14" ht="14.5" x14ac:dyDescent="0.35">
      <c r="A6932" s="2" t="s">
        <v>13894</v>
      </c>
      <c r="B6932" s="2" t="s">
        <v>13895</v>
      </c>
      <c r="C6932" s="2">
        <v>32</v>
      </c>
      <c r="D6932" s="2" t="s">
        <v>12</v>
      </c>
      <c r="E6932" s="2" t="s">
        <v>42</v>
      </c>
      <c r="F6932" s="2" t="s">
        <v>35</v>
      </c>
      <c r="G6932" s="2" t="s">
        <v>15</v>
      </c>
      <c r="H6932" s="7">
        <v>5373.09</v>
      </c>
      <c r="I6932" s="3">
        <v>45596</v>
      </c>
      <c r="J6932" s="3" t="str">
        <f>TEXT(NIgerian_Fintech[[#This Row],[TransactionDate]], "JJJJ")</f>
        <v>2024</v>
      </c>
      <c r="K6932" s="3" t="str">
        <f>TEXT(NIgerian_Fintech[[#This Row],[TransactionDate]], "MMMM")</f>
        <v>October</v>
      </c>
      <c r="L6932" s="3" t="str">
        <f>TEXT(NIgerian_Fintech[[#This Row],[TransactionDate]], "MM")</f>
        <v>10</v>
      </c>
      <c r="M6932" s="3" t="str">
        <f>TEXT(NIgerian_Fintech[[#This Row],[TransactionDate]], "tttt")</f>
        <v>Thursday</v>
      </c>
      <c r="N6932" s="2" t="s">
        <v>16</v>
      </c>
    </row>
    <row r="6933" spans="1:14" ht="14.5" x14ac:dyDescent="0.35">
      <c r="A6933" s="2" t="s">
        <v>13896</v>
      </c>
      <c r="B6933" s="2" t="s">
        <v>13897</v>
      </c>
      <c r="C6933" s="2">
        <v>35</v>
      </c>
      <c r="D6933" s="2" t="s">
        <v>12</v>
      </c>
      <c r="E6933" s="2" t="s">
        <v>93</v>
      </c>
      <c r="F6933" s="2" t="s">
        <v>14</v>
      </c>
      <c r="G6933" s="2" t="s">
        <v>20</v>
      </c>
      <c r="H6933" s="7">
        <v>7591.81</v>
      </c>
      <c r="I6933" s="3">
        <v>44950</v>
      </c>
      <c r="J6933" s="3" t="str">
        <f>TEXT(NIgerian_Fintech[[#This Row],[TransactionDate]], "JJJJ")</f>
        <v>2023</v>
      </c>
      <c r="K6933" s="3" t="str">
        <f>TEXT(NIgerian_Fintech[[#This Row],[TransactionDate]], "MMMM")</f>
        <v>January</v>
      </c>
      <c r="L6933" s="3" t="str">
        <f>TEXT(NIgerian_Fintech[[#This Row],[TransactionDate]], "MM")</f>
        <v>01</v>
      </c>
      <c r="M6933" s="3" t="str">
        <f>TEXT(NIgerian_Fintech[[#This Row],[TransactionDate]], "tttt")</f>
        <v>Tuesday</v>
      </c>
      <c r="N6933" s="2" t="s">
        <v>16</v>
      </c>
    </row>
    <row r="6934" spans="1:14" ht="14.5" x14ac:dyDescent="0.35">
      <c r="A6934" s="2" t="s">
        <v>13898</v>
      </c>
      <c r="B6934" s="2" t="s">
        <v>13899</v>
      </c>
      <c r="C6934" s="2">
        <v>40</v>
      </c>
      <c r="D6934" s="2" t="s">
        <v>12</v>
      </c>
      <c r="E6934" s="2" t="s">
        <v>42</v>
      </c>
      <c r="F6934" s="2" t="s">
        <v>19</v>
      </c>
      <c r="G6934" s="2" t="s">
        <v>36</v>
      </c>
      <c r="H6934" s="7">
        <v>36937.83</v>
      </c>
      <c r="I6934" s="3">
        <v>45067</v>
      </c>
      <c r="J6934" s="3" t="str">
        <f>TEXT(NIgerian_Fintech[[#This Row],[TransactionDate]], "JJJJ")</f>
        <v>2023</v>
      </c>
      <c r="K6934" s="3" t="str">
        <f>TEXT(NIgerian_Fintech[[#This Row],[TransactionDate]], "MMMM")</f>
        <v>May</v>
      </c>
      <c r="L6934" s="3" t="str">
        <f>TEXT(NIgerian_Fintech[[#This Row],[TransactionDate]], "MM")</f>
        <v>05</v>
      </c>
      <c r="M6934" s="3" t="str">
        <f>TEXT(NIgerian_Fintech[[#This Row],[TransactionDate]], "tttt")</f>
        <v>Sunday</v>
      </c>
      <c r="N6934" s="2" t="s">
        <v>16</v>
      </c>
    </row>
    <row r="6935" spans="1:14" ht="14.5" x14ac:dyDescent="0.35">
      <c r="A6935" s="2" t="s">
        <v>13900</v>
      </c>
      <c r="B6935" s="2" t="s">
        <v>13901</v>
      </c>
      <c r="C6935" s="2">
        <v>47</v>
      </c>
      <c r="D6935" s="2" t="s">
        <v>39</v>
      </c>
      <c r="E6935" s="2" t="s">
        <v>24</v>
      </c>
      <c r="F6935" s="2" t="s">
        <v>25</v>
      </c>
      <c r="G6935" s="2" t="s">
        <v>30</v>
      </c>
      <c r="H6935" s="7">
        <v>433.97</v>
      </c>
      <c r="I6935" s="3">
        <v>44952</v>
      </c>
      <c r="J6935" s="3" t="str">
        <f>TEXT(NIgerian_Fintech[[#This Row],[TransactionDate]], "JJJJ")</f>
        <v>2023</v>
      </c>
      <c r="K6935" s="3" t="str">
        <f>TEXT(NIgerian_Fintech[[#This Row],[TransactionDate]], "MMMM")</f>
        <v>January</v>
      </c>
      <c r="L6935" s="3" t="str">
        <f>TEXT(NIgerian_Fintech[[#This Row],[TransactionDate]], "MM")</f>
        <v>01</v>
      </c>
      <c r="M6935" s="3" t="str">
        <f>TEXT(NIgerian_Fintech[[#This Row],[TransactionDate]], "tttt")</f>
        <v>Thursday</v>
      </c>
      <c r="N6935" s="2" t="s">
        <v>16</v>
      </c>
    </row>
    <row r="6936" spans="1:14" ht="14.5" x14ac:dyDescent="0.35">
      <c r="A6936" s="2" t="s">
        <v>13902</v>
      </c>
      <c r="B6936" s="2" t="s">
        <v>13903</v>
      </c>
      <c r="C6936" s="2">
        <v>51</v>
      </c>
      <c r="D6936" s="2" t="s">
        <v>12</v>
      </c>
      <c r="E6936" s="2" t="s">
        <v>13</v>
      </c>
      <c r="F6936" s="2" t="s">
        <v>14</v>
      </c>
      <c r="G6936" s="2" t="s">
        <v>20</v>
      </c>
      <c r="H6936" s="7">
        <v>5946.22</v>
      </c>
      <c r="I6936" s="3">
        <v>45024</v>
      </c>
      <c r="J6936" s="3" t="str">
        <f>TEXT(NIgerian_Fintech[[#This Row],[TransactionDate]], "JJJJ")</f>
        <v>2023</v>
      </c>
      <c r="K6936" s="3" t="str">
        <f>TEXT(NIgerian_Fintech[[#This Row],[TransactionDate]], "MMMM")</f>
        <v>April</v>
      </c>
      <c r="L6936" s="3" t="str">
        <f>TEXT(NIgerian_Fintech[[#This Row],[TransactionDate]], "MM")</f>
        <v>04</v>
      </c>
      <c r="M6936" s="3" t="str">
        <f>TEXT(NIgerian_Fintech[[#This Row],[TransactionDate]], "tttt")</f>
        <v>Saturday</v>
      </c>
      <c r="N6936" s="2" t="s">
        <v>16</v>
      </c>
    </row>
    <row r="6937" spans="1:14" ht="14.5" x14ac:dyDescent="0.35">
      <c r="A6937" s="2" t="s">
        <v>13904</v>
      </c>
      <c r="B6937" s="2" t="s">
        <v>13905</v>
      </c>
      <c r="C6937" s="2">
        <v>21</v>
      </c>
      <c r="D6937" s="2" t="s">
        <v>12</v>
      </c>
      <c r="E6937" s="2" t="s">
        <v>24</v>
      </c>
      <c r="F6937" s="2" t="s">
        <v>35</v>
      </c>
      <c r="G6937" s="2" t="s">
        <v>15</v>
      </c>
      <c r="H6937" s="7">
        <v>10105.52</v>
      </c>
      <c r="I6937" s="3">
        <v>45202</v>
      </c>
      <c r="J6937" s="3" t="str">
        <f>TEXT(NIgerian_Fintech[[#This Row],[TransactionDate]], "JJJJ")</f>
        <v>2023</v>
      </c>
      <c r="K6937" s="3" t="str">
        <f>TEXT(NIgerian_Fintech[[#This Row],[TransactionDate]], "MMMM")</f>
        <v>October</v>
      </c>
      <c r="L6937" s="3" t="str">
        <f>TEXT(NIgerian_Fintech[[#This Row],[TransactionDate]], "MM")</f>
        <v>10</v>
      </c>
      <c r="M6937" s="3" t="str">
        <f>TEXT(NIgerian_Fintech[[#This Row],[TransactionDate]], "tttt")</f>
        <v>Tuesday</v>
      </c>
      <c r="N6937" s="2" t="s">
        <v>16</v>
      </c>
    </row>
    <row r="6938" spans="1:14" ht="14.5" x14ac:dyDescent="0.35">
      <c r="A6938" s="2" t="s">
        <v>13906</v>
      </c>
      <c r="B6938" s="2" t="s">
        <v>13907</v>
      </c>
      <c r="C6938" s="2">
        <v>20</v>
      </c>
      <c r="D6938" s="2" t="s">
        <v>39</v>
      </c>
      <c r="E6938" s="2" t="s">
        <v>29</v>
      </c>
      <c r="F6938" s="2" t="s">
        <v>25</v>
      </c>
      <c r="G6938" s="2" t="s">
        <v>30</v>
      </c>
      <c r="H6938" s="7">
        <v>84.63</v>
      </c>
      <c r="I6938" s="3">
        <v>45499</v>
      </c>
      <c r="J6938" s="3" t="str">
        <f>TEXT(NIgerian_Fintech[[#This Row],[TransactionDate]], "JJJJ")</f>
        <v>2024</v>
      </c>
      <c r="K6938" s="3" t="str">
        <f>TEXT(NIgerian_Fintech[[#This Row],[TransactionDate]], "MMMM")</f>
        <v>July</v>
      </c>
      <c r="L6938" s="3" t="str">
        <f>TEXT(NIgerian_Fintech[[#This Row],[TransactionDate]], "MM")</f>
        <v>07</v>
      </c>
      <c r="M6938" s="3" t="str">
        <f>TEXT(NIgerian_Fintech[[#This Row],[TransactionDate]], "tttt")</f>
        <v>Friday</v>
      </c>
      <c r="N6938" s="2" t="s">
        <v>21</v>
      </c>
    </row>
    <row r="6939" spans="1:14" ht="14.5" x14ac:dyDescent="0.35">
      <c r="A6939" s="2" t="s">
        <v>13908</v>
      </c>
      <c r="B6939" s="2" t="s">
        <v>13909</v>
      </c>
      <c r="C6939" s="2">
        <v>24</v>
      </c>
      <c r="D6939" s="2" t="s">
        <v>39</v>
      </c>
      <c r="E6939" s="2" t="s">
        <v>42</v>
      </c>
      <c r="F6939" s="2" t="s">
        <v>35</v>
      </c>
      <c r="G6939" s="2" t="s">
        <v>36</v>
      </c>
      <c r="H6939" s="7">
        <v>9082.89</v>
      </c>
      <c r="I6939" s="3">
        <v>45169</v>
      </c>
      <c r="J6939" s="3" t="str">
        <f>TEXT(NIgerian_Fintech[[#This Row],[TransactionDate]], "JJJJ")</f>
        <v>2023</v>
      </c>
      <c r="K6939" s="3" t="str">
        <f>TEXT(NIgerian_Fintech[[#This Row],[TransactionDate]], "MMMM")</f>
        <v>August</v>
      </c>
      <c r="L6939" s="3" t="str">
        <f>TEXT(NIgerian_Fintech[[#This Row],[TransactionDate]], "MM")</f>
        <v>08</v>
      </c>
      <c r="M6939" s="3" t="str">
        <f>TEXT(NIgerian_Fintech[[#This Row],[TransactionDate]], "tttt")</f>
        <v>Thursday</v>
      </c>
      <c r="N6939" s="2" t="s">
        <v>16</v>
      </c>
    </row>
    <row r="6940" spans="1:14" ht="14.5" x14ac:dyDescent="0.35">
      <c r="A6940" s="2" t="s">
        <v>13910</v>
      </c>
      <c r="B6940" s="2" t="s">
        <v>13911</v>
      </c>
      <c r="C6940" s="2">
        <v>35</v>
      </c>
      <c r="D6940" s="2" t="s">
        <v>39</v>
      </c>
      <c r="E6940" s="2" t="s">
        <v>93</v>
      </c>
      <c r="F6940" s="2" t="s">
        <v>49</v>
      </c>
      <c r="G6940" s="2" t="s">
        <v>36</v>
      </c>
      <c r="H6940" s="7">
        <v>578.41</v>
      </c>
      <c r="I6940" s="3">
        <v>45359</v>
      </c>
      <c r="J6940" s="3" t="str">
        <f>TEXT(NIgerian_Fintech[[#This Row],[TransactionDate]], "JJJJ")</f>
        <v>2024</v>
      </c>
      <c r="K6940" s="3" t="str">
        <f>TEXT(NIgerian_Fintech[[#This Row],[TransactionDate]], "MMMM")</f>
        <v>March</v>
      </c>
      <c r="L6940" s="3" t="str">
        <f>TEXT(NIgerian_Fintech[[#This Row],[TransactionDate]], "MM")</f>
        <v>03</v>
      </c>
      <c r="M6940" s="3" t="str">
        <f>TEXT(NIgerian_Fintech[[#This Row],[TransactionDate]], "tttt")</f>
        <v>Friday</v>
      </c>
      <c r="N6940" s="2" t="s">
        <v>16</v>
      </c>
    </row>
    <row r="6941" spans="1:14" ht="14.5" x14ac:dyDescent="0.35">
      <c r="A6941" s="2" t="s">
        <v>13912</v>
      </c>
      <c r="B6941" s="2" t="s">
        <v>13913</v>
      </c>
      <c r="C6941" s="2">
        <v>59</v>
      </c>
      <c r="D6941" s="2" t="s">
        <v>12</v>
      </c>
      <c r="E6941" s="2" t="s">
        <v>52</v>
      </c>
      <c r="F6941" s="2" t="s">
        <v>35</v>
      </c>
      <c r="G6941" s="2" t="s">
        <v>15</v>
      </c>
      <c r="H6941" s="7">
        <v>19488.23</v>
      </c>
      <c r="I6941" s="3">
        <v>44935</v>
      </c>
      <c r="J6941" s="3" t="str">
        <f>TEXT(NIgerian_Fintech[[#This Row],[TransactionDate]], "JJJJ")</f>
        <v>2023</v>
      </c>
      <c r="K6941" s="3" t="str">
        <f>TEXT(NIgerian_Fintech[[#This Row],[TransactionDate]], "MMMM")</f>
        <v>January</v>
      </c>
      <c r="L6941" s="3" t="str">
        <f>TEXT(NIgerian_Fintech[[#This Row],[TransactionDate]], "MM")</f>
        <v>01</v>
      </c>
      <c r="M6941" s="3" t="str">
        <f>TEXT(NIgerian_Fintech[[#This Row],[TransactionDate]], "tttt")</f>
        <v>Monday</v>
      </c>
      <c r="N6941" s="2" t="s">
        <v>16</v>
      </c>
    </row>
    <row r="6942" spans="1:14" ht="14.5" x14ac:dyDescent="0.35">
      <c r="A6942" s="2" t="s">
        <v>13914</v>
      </c>
      <c r="B6942" s="2" t="s">
        <v>13915</v>
      </c>
      <c r="C6942" s="2">
        <v>24</v>
      </c>
      <c r="D6942" s="2" t="s">
        <v>39</v>
      </c>
      <c r="E6942" s="2" t="s">
        <v>64</v>
      </c>
      <c r="F6942" s="2" t="s">
        <v>49</v>
      </c>
      <c r="G6942" s="2" t="s">
        <v>30</v>
      </c>
      <c r="H6942" s="7">
        <v>16455.11</v>
      </c>
      <c r="I6942" s="3">
        <v>45198</v>
      </c>
      <c r="J6942" s="3" t="str">
        <f>TEXT(NIgerian_Fintech[[#This Row],[TransactionDate]], "JJJJ")</f>
        <v>2023</v>
      </c>
      <c r="K6942" s="3" t="str">
        <f>TEXT(NIgerian_Fintech[[#This Row],[TransactionDate]], "MMMM")</f>
        <v>September</v>
      </c>
      <c r="L6942" s="3" t="str">
        <f>TEXT(NIgerian_Fintech[[#This Row],[TransactionDate]], "MM")</f>
        <v>09</v>
      </c>
      <c r="M6942" s="3" t="str">
        <f>TEXT(NIgerian_Fintech[[#This Row],[TransactionDate]], "tttt")</f>
        <v>Friday</v>
      </c>
      <c r="N6942" s="2" t="s">
        <v>16</v>
      </c>
    </row>
    <row r="6943" spans="1:14" ht="14.5" x14ac:dyDescent="0.35">
      <c r="A6943" s="2" t="s">
        <v>13916</v>
      </c>
      <c r="B6943" s="2" t="s">
        <v>13917</v>
      </c>
      <c r="C6943" s="2">
        <v>57</v>
      </c>
      <c r="D6943" s="2" t="s">
        <v>12</v>
      </c>
      <c r="E6943" s="2" t="s">
        <v>24</v>
      </c>
      <c r="F6943" s="2" t="s">
        <v>14</v>
      </c>
      <c r="G6943" s="2" t="s">
        <v>15</v>
      </c>
      <c r="H6943" s="7">
        <v>327.87</v>
      </c>
      <c r="I6943" s="3">
        <v>44958</v>
      </c>
      <c r="J6943" s="3" t="str">
        <f>TEXT(NIgerian_Fintech[[#This Row],[TransactionDate]], "JJJJ")</f>
        <v>2023</v>
      </c>
      <c r="K6943" s="3" t="str">
        <f>TEXT(NIgerian_Fintech[[#This Row],[TransactionDate]], "MMMM")</f>
        <v>February</v>
      </c>
      <c r="L6943" s="3" t="str">
        <f>TEXT(NIgerian_Fintech[[#This Row],[TransactionDate]], "MM")</f>
        <v>02</v>
      </c>
      <c r="M6943" s="3" t="str">
        <f>TEXT(NIgerian_Fintech[[#This Row],[TransactionDate]], "tttt")</f>
        <v>Wednesday</v>
      </c>
      <c r="N6943" s="2" t="s">
        <v>16</v>
      </c>
    </row>
    <row r="6944" spans="1:14" ht="14.5" x14ac:dyDescent="0.35">
      <c r="A6944" s="2" t="s">
        <v>13918</v>
      </c>
      <c r="B6944" s="2" t="s">
        <v>13919</v>
      </c>
      <c r="C6944" s="2">
        <v>23</v>
      </c>
      <c r="D6944" s="2" t="s">
        <v>12</v>
      </c>
      <c r="E6944" s="2" t="s">
        <v>52</v>
      </c>
      <c r="F6944" s="2" t="s">
        <v>25</v>
      </c>
      <c r="G6944" s="2" t="s">
        <v>36</v>
      </c>
      <c r="H6944" s="7">
        <v>500.35</v>
      </c>
      <c r="I6944" s="3">
        <v>45531</v>
      </c>
      <c r="J6944" s="3" t="str">
        <f>TEXT(NIgerian_Fintech[[#This Row],[TransactionDate]], "JJJJ")</f>
        <v>2024</v>
      </c>
      <c r="K6944" s="3" t="str">
        <f>TEXT(NIgerian_Fintech[[#This Row],[TransactionDate]], "MMMM")</f>
        <v>August</v>
      </c>
      <c r="L6944" s="3" t="str">
        <f>TEXT(NIgerian_Fintech[[#This Row],[TransactionDate]], "MM")</f>
        <v>08</v>
      </c>
      <c r="M6944" s="3" t="str">
        <f>TEXT(NIgerian_Fintech[[#This Row],[TransactionDate]], "tttt")</f>
        <v>Tuesday</v>
      </c>
      <c r="N6944" s="2" t="s">
        <v>21</v>
      </c>
    </row>
    <row r="6945" spans="1:14" ht="14.5" x14ac:dyDescent="0.35">
      <c r="A6945" s="2" t="s">
        <v>13920</v>
      </c>
      <c r="B6945" s="2" t="s">
        <v>13921</v>
      </c>
      <c r="C6945" s="2">
        <v>39</v>
      </c>
      <c r="D6945" s="2" t="s">
        <v>12</v>
      </c>
      <c r="E6945" s="2" t="s">
        <v>42</v>
      </c>
      <c r="F6945" s="2" t="s">
        <v>14</v>
      </c>
      <c r="G6945" s="2" t="s">
        <v>20</v>
      </c>
      <c r="H6945" s="7">
        <v>14008.56</v>
      </c>
      <c r="I6945" s="3">
        <v>45405</v>
      </c>
      <c r="J6945" s="3" t="str">
        <f>TEXT(NIgerian_Fintech[[#This Row],[TransactionDate]], "JJJJ")</f>
        <v>2024</v>
      </c>
      <c r="K6945" s="3" t="str">
        <f>TEXT(NIgerian_Fintech[[#This Row],[TransactionDate]], "MMMM")</f>
        <v>April</v>
      </c>
      <c r="L6945" s="3" t="str">
        <f>TEXT(NIgerian_Fintech[[#This Row],[TransactionDate]], "MM")</f>
        <v>04</v>
      </c>
      <c r="M6945" s="3" t="str">
        <f>TEXT(NIgerian_Fintech[[#This Row],[TransactionDate]], "tttt")</f>
        <v>Tuesday</v>
      </c>
      <c r="N6945" s="2" t="s">
        <v>16</v>
      </c>
    </row>
    <row r="6946" spans="1:14" ht="14.5" x14ac:dyDescent="0.35">
      <c r="A6946" s="2" t="s">
        <v>13922</v>
      </c>
      <c r="B6946" s="2" t="s">
        <v>13923</v>
      </c>
      <c r="C6946" s="2">
        <v>18</v>
      </c>
      <c r="D6946" s="2" t="s">
        <v>12</v>
      </c>
      <c r="E6946" s="2" t="s">
        <v>93</v>
      </c>
      <c r="F6946" s="2" t="s">
        <v>55</v>
      </c>
      <c r="G6946" s="2" t="s">
        <v>20</v>
      </c>
      <c r="H6946" s="7">
        <v>4613.13</v>
      </c>
      <c r="I6946" s="3">
        <v>45054</v>
      </c>
      <c r="J6946" s="3" t="str">
        <f>TEXT(NIgerian_Fintech[[#This Row],[TransactionDate]], "JJJJ")</f>
        <v>2023</v>
      </c>
      <c r="K6946" s="3" t="str">
        <f>TEXT(NIgerian_Fintech[[#This Row],[TransactionDate]], "MMMM")</f>
        <v>May</v>
      </c>
      <c r="L6946" s="3" t="str">
        <f>TEXT(NIgerian_Fintech[[#This Row],[TransactionDate]], "MM")</f>
        <v>05</v>
      </c>
      <c r="M6946" s="3" t="str">
        <f>TEXT(NIgerian_Fintech[[#This Row],[TransactionDate]], "tttt")</f>
        <v>Monday</v>
      </c>
      <c r="N6946" s="2" t="s">
        <v>16</v>
      </c>
    </row>
    <row r="6947" spans="1:14" ht="14.5" x14ac:dyDescent="0.35">
      <c r="A6947" s="2" t="s">
        <v>13924</v>
      </c>
      <c r="B6947" s="2" t="s">
        <v>13925</v>
      </c>
      <c r="C6947" s="2">
        <v>21</v>
      </c>
      <c r="D6947" s="2" t="s">
        <v>12</v>
      </c>
      <c r="E6947" s="2" t="s">
        <v>64</v>
      </c>
      <c r="F6947" s="2" t="s">
        <v>35</v>
      </c>
      <c r="G6947" s="2" t="s">
        <v>26</v>
      </c>
      <c r="H6947" s="7">
        <v>8557.27</v>
      </c>
      <c r="I6947" s="3">
        <v>44943</v>
      </c>
      <c r="J6947" s="3" t="str">
        <f>TEXT(NIgerian_Fintech[[#This Row],[TransactionDate]], "JJJJ")</f>
        <v>2023</v>
      </c>
      <c r="K6947" s="3" t="str">
        <f>TEXT(NIgerian_Fintech[[#This Row],[TransactionDate]], "MMMM")</f>
        <v>January</v>
      </c>
      <c r="L6947" s="3" t="str">
        <f>TEXT(NIgerian_Fintech[[#This Row],[TransactionDate]], "MM")</f>
        <v>01</v>
      </c>
      <c r="M6947" s="3" t="str">
        <f>TEXT(NIgerian_Fintech[[#This Row],[TransactionDate]], "tttt")</f>
        <v>Tuesday</v>
      </c>
      <c r="N6947" s="2" t="s">
        <v>16</v>
      </c>
    </row>
    <row r="6948" spans="1:14" ht="14.5" x14ac:dyDescent="0.35">
      <c r="A6948" s="2" t="s">
        <v>13926</v>
      </c>
      <c r="B6948" s="2" t="s">
        <v>13927</v>
      </c>
      <c r="C6948" s="2">
        <v>63</v>
      </c>
      <c r="D6948" s="2" t="s">
        <v>39</v>
      </c>
      <c r="E6948" s="2" t="s">
        <v>29</v>
      </c>
      <c r="F6948" s="2" t="s">
        <v>14</v>
      </c>
      <c r="G6948" s="2" t="s">
        <v>36</v>
      </c>
      <c r="H6948" s="7">
        <v>3151.61</v>
      </c>
      <c r="I6948" s="3">
        <v>45479</v>
      </c>
      <c r="J6948" s="3" t="str">
        <f>TEXT(NIgerian_Fintech[[#This Row],[TransactionDate]], "JJJJ")</f>
        <v>2024</v>
      </c>
      <c r="K6948" s="3" t="str">
        <f>TEXT(NIgerian_Fintech[[#This Row],[TransactionDate]], "MMMM")</f>
        <v>July</v>
      </c>
      <c r="L6948" s="3" t="str">
        <f>TEXT(NIgerian_Fintech[[#This Row],[TransactionDate]], "MM")</f>
        <v>07</v>
      </c>
      <c r="M6948" s="3" t="str">
        <f>TEXT(NIgerian_Fintech[[#This Row],[TransactionDate]], "tttt")</f>
        <v>Saturday</v>
      </c>
      <c r="N6948" s="2" t="s">
        <v>16</v>
      </c>
    </row>
    <row r="6949" spans="1:14" ht="14.5" x14ac:dyDescent="0.35">
      <c r="A6949" s="2" t="s">
        <v>13928</v>
      </c>
      <c r="B6949" s="2" t="s">
        <v>13929</v>
      </c>
      <c r="C6949" s="2">
        <v>60</v>
      </c>
      <c r="D6949" s="2" t="s">
        <v>12</v>
      </c>
      <c r="E6949" s="2" t="s">
        <v>93</v>
      </c>
      <c r="F6949" s="2" t="s">
        <v>14</v>
      </c>
      <c r="G6949" s="2" t="s">
        <v>36</v>
      </c>
      <c r="H6949" s="7">
        <v>1899.13</v>
      </c>
      <c r="I6949" s="3">
        <v>45399</v>
      </c>
      <c r="J6949" s="3" t="str">
        <f>TEXT(NIgerian_Fintech[[#This Row],[TransactionDate]], "JJJJ")</f>
        <v>2024</v>
      </c>
      <c r="K6949" s="3" t="str">
        <f>TEXT(NIgerian_Fintech[[#This Row],[TransactionDate]], "MMMM")</f>
        <v>April</v>
      </c>
      <c r="L6949" s="3" t="str">
        <f>TEXT(NIgerian_Fintech[[#This Row],[TransactionDate]], "MM")</f>
        <v>04</v>
      </c>
      <c r="M6949" s="3" t="str">
        <f>TEXT(NIgerian_Fintech[[#This Row],[TransactionDate]], "tttt")</f>
        <v>Wednesday</v>
      </c>
      <c r="N6949" s="2" t="s">
        <v>21</v>
      </c>
    </row>
    <row r="6950" spans="1:14" ht="14.5" x14ac:dyDescent="0.35">
      <c r="A6950" s="2" t="s">
        <v>13930</v>
      </c>
      <c r="B6950" s="2" t="s">
        <v>13931</v>
      </c>
      <c r="C6950" s="2">
        <v>46</v>
      </c>
      <c r="D6950" s="2" t="s">
        <v>39</v>
      </c>
      <c r="E6950" s="2" t="s">
        <v>52</v>
      </c>
      <c r="F6950" s="2" t="s">
        <v>49</v>
      </c>
      <c r="G6950" s="2" t="s">
        <v>15</v>
      </c>
      <c r="H6950" s="7">
        <v>3510.86</v>
      </c>
      <c r="I6950" s="3">
        <v>45227</v>
      </c>
      <c r="J6950" s="3" t="str">
        <f>TEXT(NIgerian_Fintech[[#This Row],[TransactionDate]], "JJJJ")</f>
        <v>2023</v>
      </c>
      <c r="K6950" s="3" t="str">
        <f>TEXT(NIgerian_Fintech[[#This Row],[TransactionDate]], "MMMM")</f>
        <v>October</v>
      </c>
      <c r="L6950" s="3" t="str">
        <f>TEXT(NIgerian_Fintech[[#This Row],[TransactionDate]], "MM")</f>
        <v>10</v>
      </c>
      <c r="M6950" s="3" t="str">
        <f>TEXT(NIgerian_Fintech[[#This Row],[TransactionDate]], "tttt")</f>
        <v>Saturday</v>
      </c>
      <c r="N6950" s="2" t="s">
        <v>21</v>
      </c>
    </row>
    <row r="6951" spans="1:14" ht="14.5" x14ac:dyDescent="0.35">
      <c r="A6951" s="2" t="s">
        <v>13932</v>
      </c>
      <c r="B6951" s="2" t="s">
        <v>13933</v>
      </c>
      <c r="C6951" s="2">
        <v>38</v>
      </c>
      <c r="D6951" s="2" t="s">
        <v>12</v>
      </c>
      <c r="E6951" s="2" t="s">
        <v>74</v>
      </c>
      <c r="F6951" s="2" t="s">
        <v>35</v>
      </c>
      <c r="G6951" s="2" t="s">
        <v>26</v>
      </c>
      <c r="H6951" s="7">
        <v>2833.1</v>
      </c>
      <c r="I6951" s="3">
        <v>44968</v>
      </c>
      <c r="J6951" s="3" t="str">
        <f>TEXT(NIgerian_Fintech[[#This Row],[TransactionDate]], "JJJJ")</f>
        <v>2023</v>
      </c>
      <c r="K6951" s="3" t="str">
        <f>TEXT(NIgerian_Fintech[[#This Row],[TransactionDate]], "MMMM")</f>
        <v>February</v>
      </c>
      <c r="L6951" s="3" t="str">
        <f>TEXT(NIgerian_Fintech[[#This Row],[TransactionDate]], "MM")</f>
        <v>02</v>
      </c>
      <c r="M6951" s="3" t="str">
        <f>TEXT(NIgerian_Fintech[[#This Row],[TransactionDate]], "tttt")</f>
        <v>Saturday</v>
      </c>
      <c r="N6951" s="2" t="s">
        <v>16</v>
      </c>
    </row>
    <row r="6952" spans="1:14" ht="14.5" x14ac:dyDescent="0.35">
      <c r="A6952" s="2" t="s">
        <v>13934</v>
      </c>
      <c r="B6952" s="2" t="s">
        <v>13935</v>
      </c>
      <c r="C6952" s="2">
        <v>43</v>
      </c>
      <c r="D6952" s="2" t="s">
        <v>12</v>
      </c>
      <c r="E6952" s="2" t="s">
        <v>74</v>
      </c>
      <c r="F6952" s="2" t="s">
        <v>49</v>
      </c>
      <c r="G6952" s="2" t="s">
        <v>26</v>
      </c>
      <c r="H6952" s="7">
        <v>5947.64</v>
      </c>
      <c r="I6952" s="3">
        <v>44978</v>
      </c>
      <c r="J6952" s="3" t="str">
        <f>TEXT(NIgerian_Fintech[[#This Row],[TransactionDate]], "JJJJ")</f>
        <v>2023</v>
      </c>
      <c r="K6952" s="3" t="str">
        <f>TEXT(NIgerian_Fintech[[#This Row],[TransactionDate]], "MMMM")</f>
        <v>February</v>
      </c>
      <c r="L6952" s="3" t="str">
        <f>TEXT(NIgerian_Fintech[[#This Row],[TransactionDate]], "MM")</f>
        <v>02</v>
      </c>
      <c r="M6952" s="3" t="str">
        <f>TEXT(NIgerian_Fintech[[#This Row],[TransactionDate]], "tttt")</f>
        <v>Tuesday</v>
      </c>
      <c r="N6952" s="2" t="s">
        <v>16</v>
      </c>
    </row>
    <row r="6953" spans="1:14" ht="14.5" x14ac:dyDescent="0.35">
      <c r="A6953" s="2" t="s">
        <v>13936</v>
      </c>
      <c r="B6953" s="2" t="s">
        <v>13937</v>
      </c>
      <c r="C6953" s="2">
        <v>31</v>
      </c>
      <c r="D6953" s="2" t="s">
        <v>39</v>
      </c>
      <c r="E6953" s="2" t="s">
        <v>64</v>
      </c>
      <c r="F6953" s="2" t="s">
        <v>25</v>
      </c>
      <c r="G6953" s="2" t="s">
        <v>30</v>
      </c>
      <c r="H6953" s="7">
        <v>13730.87</v>
      </c>
      <c r="I6953" s="3">
        <v>45114</v>
      </c>
      <c r="J6953" s="3" t="str">
        <f>TEXT(NIgerian_Fintech[[#This Row],[TransactionDate]], "JJJJ")</f>
        <v>2023</v>
      </c>
      <c r="K6953" s="3" t="str">
        <f>TEXT(NIgerian_Fintech[[#This Row],[TransactionDate]], "MMMM")</f>
        <v>July</v>
      </c>
      <c r="L6953" s="3" t="str">
        <f>TEXT(NIgerian_Fintech[[#This Row],[TransactionDate]], "MM")</f>
        <v>07</v>
      </c>
      <c r="M6953" s="3" t="str">
        <f>TEXT(NIgerian_Fintech[[#This Row],[TransactionDate]], "tttt")</f>
        <v>Friday</v>
      </c>
      <c r="N6953" s="2" t="s">
        <v>16</v>
      </c>
    </row>
    <row r="6954" spans="1:14" ht="14.5" x14ac:dyDescent="0.35">
      <c r="A6954" s="2" t="s">
        <v>13938</v>
      </c>
      <c r="B6954" s="2" t="s">
        <v>13939</v>
      </c>
      <c r="C6954" s="2">
        <v>26</v>
      </c>
      <c r="D6954" s="2" t="s">
        <v>12</v>
      </c>
      <c r="E6954" s="2" t="s">
        <v>24</v>
      </c>
      <c r="F6954" s="2" t="s">
        <v>14</v>
      </c>
      <c r="G6954" s="2" t="s">
        <v>15</v>
      </c>
      <c r="H6954" s="7">
        <v>8077.27</v>
      </c>
      <c r="I6954" s="3">
        <v>45077</v>
      </c>
      <c r="J6954" s="3" t="str">
        <f>TEXT(NIgerian_Fintech[[#This Row],[TransactionDate]], "JJJJ")</f>
        <v>2023</v>
      </c>
      <c r="K6954" s="3" t="str">
        <f>TEXT(NIgerian_Fintech[[#This Row],[TransactionDate]], "MMMM")</f>
        <v>May</v>
      </c>
      <c r="L6954" s="3" t="str">
        <f>TEXT(NIgerian_Fintech[[#This Row],[TransactionDate]], "MM")</f>
        <v>05</v>
      </c>
      <c r="M6954" s="3" t="str">
        <f>TEXT(NIgerian_Fintech[[#This Row],[TransactionDate]], "tttt")</f>
        <v>Wednesday</v>
      </c>
      <c r="N6954" s="2" t="s">
        <v>16</v>
      </c>
    </row>
    <row r="6955" spans="1:14" ht="14.5" x14ac:dyDescent="0.35">
      <c r="A6955" s="2" t="s">
        <v>13940</v>
      </c>
      <c r="B6955" s="2" t="s">
        <v>13941</v>
      </c>
      <c r="C6955" s="2">
        <v>64</v>
      </c>
      <c r="D6955" s="2" t="s">
        <v>12</v>
      </c>
      <c r="E6955" s="2" t="s">
        <v>64</v>
      </c>
      <c r="F6955" s="2" t="s">
        <v>35</v>
      </c>
      <c r="G6955" s="2" t="s">
        <v>20</v>
      </c>
      <c r="H6955" s="7">
        <v>9395.0400000000009</v>
      </c>
      <c r="I6955" s="3">
        <v>45170</v>
      </c>
      <c r="J6955" s="3" t="str">
        <f>TEXT(NIgerian_Fintech[[#This Row],[TransactionDate]], "JJJJ")</f>
        <v>2023</v>
      </c>
      <c r="K6955" s="3" t="str">
        <f>TEXT(NIgerian_Fintech[[#This Row],[TransactionDate]], "MMMM")</f>
        <v>September</v>
      </c>
      <c r="L6955" s="3" t="str">
        <f>TEXT(NIgerian_Fintech[[#This Row],[TransactionDate]], "MM")</f>
        <v>09</v>
      </c>
      <c r="M6955" s="3" t="str">
        <f>TEXT(NIgerian_Fintech[[#This Row],[TransactionDate]], "tttt")</f>
        <v>Friday</v>
      </c>
      <c r="N6955" s="2" t="s">
        <v>21</v>
      </c>
    </row>
    <row r="6956" spans="1:14" ht="14.5" x14ac:dyDescent="0.35">
      <c r="A6956" s="2" t="s">
        <v>13942</v>
      </c>
      <c r="B6956" s="2" t="s">
        <v>13943</v>
      </c>
      <c r="C6956" s="2">
        <v>29</v>
      </c>
      <c r="D6956" s="2" t="s">
        <v>39</v>
      </c>
      <c r="E6956" s="2" t="s">
        <v>64</v>
      </c>
      <c r="F6956" s="2" t="s">
        <v>14</v>
      </c>
      <c r="G6956" s="2" t="s">
        <v>30</v>
      </c>
      <c r="H6956" s="7">
        <v>6350.27</v>
      </c>
      <c r="I6956" s="3">
        <v>45417</v>
      </c>
      <c r="J6956" s="3" t="str">
        <f>TEXT(NIgerian_Fintech[[#This Row],[TransactionDate]], "JJJJ")</f>
        <v>2024</v>
      </c>
      <c r="K6956" s="3" t="str">
        <f>TEXT(NIgerian_Fintech[[#This Row],[TransactionDate]], "MMMM")</f>
        <v>May</v>
      </c>
      <c r="L6956" s="3" t="str">
        <f>TEXT(NIgerian_Fintech[[#This Row],[TransactionDate]], "MM")</f>
        <v>05</v>
      </c>
      <c r="M6956" s="3" t="str">
        <f>TEXT(NIgerian_Fintech[[#This Row],[TransactionDate]], "tttt")</f>
        <v>Sunday</v>
      </c>
      <c r="N6956" s="2" t="s">
        <v>16</v>
      </c>
    </row>
    <row r="6957" spans="1:14" ht="14.5" x14ac:dyDescent="0.35">
      <c r="A6957" s="2" t="s">
        <v>13944</v>
      </c>
      <c r="B6957" s="2" t="s">
        <v>13945</v>
      </c>
      <c r="C6957" s="2">
        <v>59</v>
      </c>
      <c r="D6957" s="2" t="s">
        <v>39</v>
      </c>
      <c r="E6957" s="2" t="s">
        <v>74</v>
      </c>
      <c r="F6957" s="2" t="s">
        <v>25</v>
      </c>
      <c r="G6957" s="2" t="s">
        <v>26</v>
      </c>
      <c r="H6957" s="7">
        <v>3926.48</v>
      </c>
      <c r="I6957" s="3">
        <v>45053</v>
      </c>
      <c r="J6957" s="3" t="str">
        <f>TEXT(NIgerian_Fintech[[#This Row],[TransactionDate]], "JJJJ")</f>
        <v>2023</v>
      </c>
      <c r="K6957" s="3" t="str">
        <f>TEXT(NIgerian_Fintech[[#This Row],[TransactionDate]], "MMMM")</f>
        <v>May</v>
      </c>
      <c r="L6957" s="3" t="str">
        <f>TEXT(NIgerian_Fintech[[#This Row],[TransactionDate]], "MM")</f>
        <v>05</v>
      </c>
      <c r="M6957" s="3" t="str">
        <f>TEXT(NIgerian_Fintech[[#This Row],[TransactionDate]], "tttt")</f>
        <v>Sunday</v>
      </c>
      <c r="N6957" s="2" t="s">
        <v>16</v>
      </c>
    </row>
    <row r="6958" spans="1:14" ht="14.5" x14ac:dyDescent="0.35">
      <c r="A6958" s="2" t="s">
        <v>13946</v>
      </c>
      <c r="B6958" s="2" t="s">
        <v>13947</v>
      </c>
      <c r="C6958" s="2">
        <v>23</v>
      </c>
      <c r="D6958" s="2" t="s">
        <v>12</v>
      </c>
      <c r="E6958" s="2" t="s">
        <v>52</v>
      </c>
      <c r="F6958" s="2" t="s">
        <v>19</v>
      </c>
      <c r="G6958" s="2" t="s">
        <v>20</v>
      </c>
      <c r="H6958" s="7">
        <v>1549.11</v>
      </c>
      <c r="I6958" s="3">
        <v>45643</v>
      </c>
      <c r="J6958" s="3" t="str">
        <f>TEXT(NIgerian_Fintech[[#This Row],[TransactionDate]], "JJJJ")</f>
        <v>2024</v>
      </c>
      <c r="K6958" s="3" t="str">
        <f>TEXT(NIgerian_Fintech[[#This Row],[TransactionDate]], "MMMM")</f>
        <v>December</v>
      </c>
      <c r="L6958" s="3" t="str">
        <f>TEXT(NIgerian_Fintech[[#This Row],[TransactionDate]], "MM")</f>
        <v>12</v>
      </c>
      <c r="M6958" s="3" t="str">
        <f>TEXT(NIgerian_Fintech[[#This Row],[TransactionDate]], "tttt")</f>
        <v>Tuesday</v>
      </c>
      <c r="N6958" s="2" t="s">
        <v>16</v>
      </c>
    </row>
    <row r="6959" spans="1:14" ht="14.5" x14ac:dyDescent="0.35">
      <c r="A6959" s="2" t="s">
        <v>13948</v>
      </c>
      <c r="B6959" s="2" t="s">
        <v>13949</v>
      </c>
      <c r="C6959" s="2">
        <v>37</v>
      </c>
      <c r="D6959" s="2" t="s">
        <v>12</v>
      </c>
      <c r="E6959" s="2" t="s">
        <v>24</v>
      </c>
      <c r="F6959" s="2" t="s">
        <v>25</v>
      </c>
      <c r="G6959" s="2" t="s">
        <v>36</v>
      </c>
      <c r="H6959" s="7">
        <v>4378.3100000000004</v>
      </c>
      <c r="I6959" s="3">
        <v>45335</v>
      </c>
      <c r="J6959" s="3" t="str">
        <f>TEXT(NIgerian_Fintech[[#This Row],[TransactionDate]], "JJJJ")</f>
        <v>2024</v>
      </c>
      <c r="K6959" s="3" t="str">
        <f>TEXT(NIgerian_Fintech[[#This Row],[TransactionDate]], "MMMM")</f>
        <v>February</v>
      </c>
      <c r="L6959" s="3" t="str">
        <f>TEXT(NIgerian_Fintech[[#This Row],[TransactionDate]], "MM")</f>
        <v>02</v>
      </c>
      <c r="M6959" s="3" t="str">
        <f>TEXT(NIgerian_Fintech[[#This Row],[TransactionDate]], "tttt")</f>
        <v>Tuesday</v>
      </c>
      <c r="N6959" s="2" t="s">
        <v>16</v>
      </c>
    </row>
    <row r="6960" spans="1:14" ht="14.5" x14ac:dyDescent="0.35">
      <c r="A6960" s="2" t="s">
        <v>13950</v>
      </c>
      <c r="B6960" s="2" t="s">
        <v>13951</v>
      </c>
      <c r="C6960" s="2">
        <v>41</v>
      </c>
      <c r="D6960" s="2" t="s">
        <v>12</v>
      </c>
      <c r="E6960" s="2" t="s">
        <v>64</v>
      </c>
      <c r="F6960" s="2" t="s">
        <v>49</v>
      </c>
      <c r="G6960" s="2" t="s">
        <v>15</v>
      </c>
      <c r="H6960" s="7">
        <v>10942.18</v>
      </c>
      <c r="I6960" s="3">
        <v>45538</v>
      </c>
      <c r="J6960" s="3" t="str">
        <f>TEXT(NIgerian_Fintech[[#This Row],[TransactionDate]], "JJJJ")</f>
        <v>2024</v>
      </c>
      <c r="K6960" s="3" t="str">
        <f>TEXT(NIgerian_Fintech[[#This Row],[TransactionDate]], "MMMM")</f>
        <v>September</v>
      </c>
      <c r="L6960" s="3" t="str">
        <f>TEXT(NIgerian_Fintech[[#This Row],[TransactionDate]], "MM")</f>
        <v>09</v>
      </c>
      <c r="M6960" s="3" t="str">
        <f>TEXT(NIgerian_Fintech[[#This Row],[TransactionDate]], "tttt")</f>
        <v>Tuesday</v>
      </c>
      <c r="N6960" s="2" t="s">
        <v>16</v>
      </c>
    </row>
    <row r="6961" spans="1:14" ht="14.5" x14ac:dyDescent="0.35">
      <c r="A6961" s="2" t="s">
        <v>13952</v>
      </c>
      <c r="B6961" s="2" t="s">
        <v>13953</v>
      </c>
      <c r="C6961" s="2">
        <v>44</v>
      </c>
      <c r="D6961" s="2" t="s">
        <v>39</v>
      </c>
      <c r="E6961" s="2" t="s">
        <v>74</v>
      </c>
      <c r="F6961" s="2" t="s">
        <v>49</v>
      </c>
      <c r="G6961" s="2" t="s">
        <v>26</v>
      </c>
      <c r="H6961" s="7">
        <v>13234.23</v>
      </c>
      <c r="I6961" s="3">
        <v>45270</v>
      </c>
      <c r="J6961" s="3" t="str">
        <f>TEXT(NIgerian_Fintech[[#This Row],[TransactionDate]], "JJJJ")</f>
        <v>2023</v>
      </c>
      <c r="K6961" s="3" t="str">
        <f>TEXT(NIgerian_Fintech[[#This Row],[TransactionDate]], "MMMM")</f>
        <v>December</v>
      </c>
      <c r="L6961" s="3" t="str">
        <f>TEXT(NIgerian_Fintech[[#This Row],[TransactionDate]], "MM")</f>
        <v>12</v>
      </c>
      <c r="M6961" s="3" t="str">
        <f>TEXT(NIgerian_Fintech[[#This Row],[TransactionDate]], "tttt")</f>
        <v>Sunday</v>
      </c>
      <c r="N6961" s="2" t="s">
        <v>16</v>
      </c>
    </row>
    <row r="6962" spans="1:14" ht="14.5" x14ac:dyDescent="0.35">
      <c r="A6962" s="2" t="s">
        <v>13954</v>
      </c>
      <c r="B6962" s="2" t="s">
        <v>13955</v>
      </c>
      <c r="C6962" s="2">
        <v>55</v>
      </c>
      <c r="D6962" s="2" t="s">
        <v>12</v>
      </c>
      <c r="E6962" s="2" t="s">
        <v>64</v>
      </c>
      <c r="F6962" s="2" t="s">
        <v>14</v>
      </c>
      <c r="G6962" s="2" t="s">
        <v>36</v>
      </c>
      <c r="H6962" s="7">
        <v>6333.35</v>
      </c>
      <c r="I6962" s="3">
        <v>45517</v>
      </c>
      <c r="J6962" s="3" t="str">
        <f>TEXT(NIgerian_Fintech[[#This Row],[TransactionDate]], "JJJJ")</f>
        <v>2024</v>
      </c>
      <c r="K6962" s="3" t="str">
        <f>TEXT(NIgerian_Fintech[[#This Row],[TransactionDate]], "MMMM")</f>
        <v>August</v>
      </c>
      <c r="L6962" s="3" t="str">
        <f>TEXT(NIgerian_Fintech[[#This Row],[TransactionDate]], "MM")</f>
        <v>08</v>
      </c>
      <c r="M6962" s="3" t="str">
        <f>TEXT(NIgerian_Fintech[[#This Row],[TransactionDate]], "tttt")</f>
        <v>Tuesday</v>
      </c>
      <c r="N6962" s="2" t="s">
        <v>16</v>
      </c>
    </row>
    <row r="6963" spans="1:14" ht="14.5" x14ac:dyDescent="0.35">
      <c r="A6963" s="2" t="s">
        <v>13956</v>
      </c>
      <c r="B6963" s="2" t="s">
        <v>13957</v>
      </c>
      <c r="C6963" s="2">
        <v>25</v>
      </c>
      <c r="D6963" s="2" t="s">
        <v>39</v>
      </c>
      <c r="E6963" s="2" t="s">
        <v>64</v>
      </c>
      <c r="F6963" s="2" t="s">
        <v>49</v>
      </c>
      <c r="G6963" s="2" t="s">
        <v>26</v>
      </c>
      <c r="H6963" s="7">
        <v>10356.299999999999</v>
      </c>
      <c r="I6963" s="3">
        <v>45621</v>
      </c>
      <c r="J6963" s="3" t="str">
        <f>TEXT(NIgerian_Fintech[[#This Row],[TransactionDate]], "JJJJ")</f>
        <v>2024</v>
      </c>
      <c r="K6963" s="3" t="str">
        <f>TEXT(NIgerian_Fintech[[#This Row],[TransactionDate]], "MMMM")</f>
        <v>November</v>
      </c>
      <c r="L6963" s="3" t="str">
        <f>TEXT(NIgerian_Fintech[[#This Row],[TransactionDate]], "MM")</f>
        <v>11</v>
      </c>
      <c r="M6963" s="3" t="str">
        <f>TEXT(NIgerian_Fintech[[#This Row],[TransactionDate]], "tttt")</f>
        <v>Monday</v>
      </c>
      <c r="N6963" s="2" t="s">
        <v>16</v>
      </c>
    </row>
    <row r="6964" spans="1:14" ht="14.5" x14ac:dyDescent="0.35">
      <c r="A6964" s="2" t="s">
        <v>13958</v>
      </c>
      <c r="B6964" s="2" t="s">
        <v>13959</v>
      </c>
      <c r="C6964" s="2">
        <v>18</v>
      </c>
      <c r="D6964" s="2" t="s">
        <v>39</v>
      </c>
      <c r="E6964" s="2" t="s">
        <v>24</v>
      </c>
      <c r="F6964" s="2" t="s">
        <v>35</v>
      </c>
      <c r="G6964" s="2" t="s">
        <v>20</v>
      </c>
      <c r="H6964" s="7">
        <v>2364.0700000000002</v>
      </c>
      <c r="I6964" s="3">
        <v>45024</v>
      </c>
      <c r="J6964" s="3" t="str">
        <f>TEXT(NIgerian_Fintech[[#This Row],[TransactionDate]], "JJJJ")</f>
        <v>2023</v>
      </c>
      <c r="K6964" s="3" t="str">
        <f>TEXT(NIgerian_Fintech[[#This Row],[TransactionDate]], "MMMM")</f>
        <v>April</v>
      </c>
      <c r="L6964" s="3" t="str">
        <f>TEXT(NIgerian_Fintech[[#This Row],[TransactionDate]], "MM")</f>
        <v>04</v>
      </c>
      <c r="M6964" s="3" t="str">
        <f>TEXT(NIgerian_Fintech[[#This Row],[TransactionDate]], "tttt")</f>
        <v>Saturday</v>
      </c>
      <c r="N6964" s="2" t="s">
        <v>16</v>
      </c>
    </row>
    <row r="6965" spans="1:14" ht="14.5" x14ac:dyDescent="0.35">
      <c r="A6965" s="2" t="s">
        <v>13960</v>
      </c>
      <c r="B6965" s="2" t="s">
        <v>13961</v>
      </c>
      <c r="C6965" s="2">
        <v>41</v>
      </c>
      <c r="D6965" s="2" t="s">
        <v>12</v>
      </c>
      <c r="E6965" s="2" t="s">
        <v>24</v>
      </c>
      <c r="F6965" s="2" t="s">
        <v>25</v>
      </c>
      <c r="G6965" s="2" t="s">
        <v>30</v>
      </c>
      <c r="H6965" s="7">
        <v>19665.87</v>
      </c>
      <c r="I6965" s="3">
        <v>44994</v>
      </c>
      <c r="J6965" s="3" t="str">
        <f>TEXT(NIgerian_Fintech[[#This Row],[TransactionDate]], "JJJJ")</f>
        <v>2023</v>
      </c>
      <c r="K6965" s="3" t="str">
        <f>TEXT(NIgerian_Fintech[[#This Row],[TransactionDate]], "MMMM")</f>
        <v>March</v>
      </c>
      <c r="L6965" s="3" t="str">
        <f>TEXT(NIgerian_Fintech[[#This Row],[TransactionDate]], "MM")</f>
        <v>03</v>
      </c>
      <c r="M6965" s="3" t="str">
        <f>TEXT(NIgerian_Fintech[[#This Row],[TransactionDate]], "tttt")</f>
        <v>Thursday</v>
      </c>
      <c r="N6965" s="2" t="s">
        <v>16</v>
      </c>
    </row>
    <row r="6966" spans="1:14" ht="14.5" x14ac:dyDescent="0.35">
      <c r="A6966" s="2" t="s">
        <v>13962</v>
      </c>
      <c r="B6966" s="2" t="s">
        <v>13963</v>
      </c>
      <c r="C6966" s="2">
        <v>64</v>
      </c>
      <c r="D6966" s="2" t="s">
        <v>39</v>
      </c>
      <c r="E6966" s="2" t="s">
        <v>93</v>
      </c>
      <c r="F6966" s="2" t="s">
        <v>14</v>
      </c>
      <c r="G6966" s="2" t="s">
        <v>20</v>
      </c>
      <c r="H6966" s="7">
        <v>20094.41</v>
      </c>
      <c r="I6966" s="3">
        <v>44954</v>
      </c>
      <c r="J6966" s="3" t="str">
        <f>TEXT(NIgerian_Fintech[[#This Row],[TransactionDate]], "JJJJ")</f>
        <v>2023</v>
      </c>
      <c r="K6966" s="3" t="str">
        <f>TEXT(NIgerian_Fintech[[#This Row],[TransactionDate]], "MMMM")</f>
        <v>January</v>
      </c>
      <c r="L6966" s="3" t="str">
        <f>TEXT(NIgerian_Fintech[[#This Row],[TransactionDate]], "MM")</f>
        <v>01</v>
      </c>
      <c r="M6966" s="3" t="str">
        <f>TEXT(NIgerian_Fintech[[#This Row],[TransactionDate]], "tttt")</f>
        <v>Saturday</v>
      </c>
      <c r="N6966" s="2" t="s">
        <v>16</v>
      </c>
    </row>
    <row r="6967" spans="1:14" ht="14.5" x14ac:dyDescent="0.35">
      <c r="A6967" s="2" t="s">
        <v>13964</v>
      </c>
      <c r="B6967" s="2" t="s">
        <v>13965</v>
      </c>
      <c r="C6967" s="2">
        <v>24</v>
      </c>
      <c r="D6967" s="2" t="s">
        <v>12</v>
      </c>
      <c r="E6967" s="2" t="s">
        <v>64</v>
      </c>
      <c r="F6967" s="2" t="s">
        <v>25</v>
      </c>
      <c r="G6967" s="2" t="s">
        <v>15</v>
      </c>
      <c r="H6967" s="7">
        <v>3861.45</v>
      </c>
      <c r="I6967" s="3">
        <v>44955</v>
      </c>
      <c r="J6967" s="3" t="str">
        <f>TEXT(NIgerian_Fintech[[#This Row],[TransactionDate]], "JJJJ")</f>
        <v>2023</v>
      </c>
      <c r="K6967" s="3" t="str">
        <f>TEXT(NIgerian_Fintech[[#This Row],[TransactionDate]], "MMMM")</f>
        <v>January</v>
      </c>
      <c r="L6967" s="3" t="str">
        <f>TEXT(NIgerian_Fintech[[#This Row],[TransactionDate]], "MM")</f>
        <v>01</v>
      </c>
      <c r="M6967" s="3" t="str">
        <f>TEXT(NIgerian_Fintech[[#This Row],[TransactionDate]], "tttt")</f>
        <v>Sunday</v>
      </c>
      <c r="N6967" s="2" t="s">
        <v>21</v>
      </c>
    </row>
    <row r="6968" spans="1:14" ht="14.5" x14ac:dyDescent="0.35">
      <c r="A6968" s="2" t="s">
        <v>13966</v>
      </c>
      <c r="B6968" s="2" t="s">
        <v>13967</v>
      </c>
      <c r="C6968" s="2">
        <v>36</v>
      </c>
      <c r="D6968" s="2" t="s">
        <v>12</v>
      </c>
      <c r="E6968" s="2" t="s">
        <v>74</v>
      </c>
      <c r="F6968" s="2" t="s">
        <v>25</v>
      </c>
      <c r="G6968" s="2" t="s">
        <v>15</v>
      </c>
      <c r="H6968" s="7">
        <v>7934.37</v>
      </c>
      <c r="I6968" s="3">
        <v>45560</v>
      </c>
      <c r="J6968" s="3" t="str">
        <f>TEXT(NIgerian_Fintech[[#This Row],[TransactionDate]], "JJJJ")</f>
        <v>2024</v>
      </c>
      <c r="K6968" s="3" t="str">
        <f>TEXT(NIgerian_Fintech[[#This Row],[TransactionDate]], "MMMM")</f>
        <v>September</v>
      </c>
      <c r="L6968" s="3" t="str">
        <f>TEXT(NIgerian_Fintech[[#This Row],[TransactionDate]], "MM")</f>
        <v>09</v>
      </c>
      <c r="M6968" s="3" t="str">
        <f>TEXT(NIgerian_Fintech[[#This Row],[TransactionDate]], "tttt")</f>
        <v>Wednesday</v>
      </c>
      <c r="N6968" s="2" t="s">
        <v>69</v>
      </c>
    </row>
    <row r="6969" spans="1:14" ht="14.5" x14ac:dyDescent="0.35">
      <c r="A6969" s="2" t="s">
        <v>13968</v>
      </c>
      <c r="B6969" s="2" t="s">
        <v>13969</v>
      </c>
      <c r="C6969" s="2">
        <v>39</v>
      </c>
      <c r="D6969" s="2" t="s">
        <v>39</v>
      </c>
      <c r="E6969" s="2" t="s">
        <v>52</v>
      </c>
      <c r="F6969" s="2" t="s">
        <v>14</v>
      </c>
      <c r="G6969" s="2" t="s">
        <v>26</v>
      </c>
      <c r="H6969" s="7">
        <v>9330.86</v>
      </c>
      <c r="I6969" s="3">
        <v>45138</v>
      </c>
      <c r="J6969" s="3" t="str">
        <f>TEXT(NIgerian_Fintech[[#This Row],[TransactionDate]], "JJJJ")</f>
        <v>2023</v>
      </c>
      <c r="K6969" s="3" t="str">
        <f>TEXT(NIgerian_Fintech[[#This Row],[TransactionDate]], "MMMM")</f>
        <v>July</v>
      </c>
      <c r="L6969" s="3" t="str">
        <f>TEXT(NIgerian_Fintech[[#This Row],[TransactionDate]], "MM")</f>
        <v>07</v>
      </c>
      <c r="M6969" s="3" t="str">
        <f>TEXT(NIgerian_Fintech[[#This Row],[TransactionDate]], "tttt")</f>
        <v>Monday</v>
      </c>
      <c r="N6969" s="2" t="s">
        <v>16</v>
      </c>
    </row>
    <row r="6970" spans="1:14" ht="14.5" x14ac:dyDescent="0.35">
      <c r="A6970" s="2" t="s">
        <v>13970</v>
      </c>
      <c r="B6970" s="2" t="s">
        <v>13971</v>
      </c>
      <c r="C6970" s="2">
        <v>52</v>
      </c>
      <c r="D6970" s="2" t="s">
        <v>39</v>
      </c>
      <c r="E6970" s="2" t="s">
        <v>74</v>
      </c>
      <c r="F6970" s="2" t="s">
        <v>19</v>
      </c>
      <c r="G6970" s="2" t="s">
        <v>20</v>
      </c>
      <c r="H6970" s="7">
        <v>6394.74</v>
      </c>
      <c r="I6970" s="3">
        <v>45614</v>
      </c>
      <c r="J6970" s="3" t="str">
        <f>TEXT(NIgerian_Fintech[[#This Row],[TransactionDate]], "JJJJ")</f>
        <v>2024</v>
      </c>
      <c r="K6970" s="3" t="str">
        <f>TEXT(NIgerian_Fintech[[#This Row],[TransactionDate]], "MMMM")</f>
        <v>November</v>
      </c>
      <c r="L6970" s="3" t="str">
        <f>TEXT(NIgerian_Fintech[[#This Row],[TransactionDate]], "MM")</f>
        <v>11</v>
      </c>
      <c r="M6970" s="3" t="str">
        <f>TEXT(NIgerian_Fintech[[#This Row],[TransactionDate]], "tttt")</f>
        <v>Monday</v>
      </c>
      <c r="N6970" s="2" t="s">
        <v>69</v>
      </c>
    </row>
    <row r="6971" spans="1:14" ht="14.5" x14ac:dyDescent="0.35">
      <c r="A6971" s="2" t="s">
        <v>13972</v>
      </c>
      <c r="B6971" s="2" t="s">
        <v>13973</v>
      </c>
      <c r="C6971" s="2">
        <v>47</v>
      </c>
      <c r="D6971" s="2" t="s">
        <v>39</v>
      </c>
      <c r="E6971" s="2" t="s">
        <v>74</v>
      </c>
      <c r="F6971" s="2" t="s">
        <v>49</v>
      </c>
      <c r="G6971" s="2" t="s">
        <v>30</v>
      </c>
      <c r="H6971" s="7">
        <v>24207.17</v>
      </c>
      <c r="I6971" s="3">
        <v>45543</v>
      </c>
      <c r="J6971" s="3" t="str">
        <f>TEXT(NIgerian_Fintech[[#This Row],[TransactionDate]], "JJJJ")</f>
        <v>2024</v>
      </c>
      <c r="K6971" s="3" t="str">
        <f>TEXT(NIgerian_Fintech[[#This Row],[TransactionDate]], "MMMM")</f>
        <v>September</v>
      </c>
      <c r="L6971" s="3" t="str">
        <f>TEXT(NIgerian_Fintech[[#This Row],[TransactionDate]], "MM")</f>
        <v>09</v>
      </c>
      <c r="M6971" s="3" t="str">
        <f>TEXT(NIgerian_Fintech[[#This Row],[TransactionDate]], "tttt")</f>
        <v>Sunday</v>
      </c>
      <c r="N6971" s="2" t="s">
        <v>16</v>
      </c>
    </row>
    <row r="6972" spans="1:14" ht="14.5" x14ac:dyDescent="0.35">
      <c r="A6972" s="2" t="s">
        <v>13974</v>
      </c>
      <c r="B6972" s="2" t="s">
        <v>13975</v>
      </c>
      <c r="C6972" s="2">
        <v>46</v>
      </c>
      <c r="D6972" s="2" t="s">
        <v>39</v>
      </c>
      <c r="E6972" s="2" t="s">
        <v>64</v>
      </c>
      <c r="F6972" s="2" t="s">
        <v>55</v>
      </c>
      <c r="G6972" s="2" t="s">
        <v>15</v>
      </c>
      <c r="H6972" s="7">
        <v>13459.86</v>
      </c>
      <c r="I6972" s="3">
        <v>45406</v>
      </c>
      <c r="J6972" s="3" t="str">
        <f>TEXT(NIgerian_Fintech[[#This Row],[TransactionDate]], "JJJJ")</f>
        <v>2024</v>
      </c>
      <c r="K6972" s="3" t="str">
        <f>TEXT(NIgerian_Fintech[[#This Row],[TransactionDate]], "MMMM")</f>
        <v>April</v>
      </c>
      <c r="L6972" s="3" t="str">
        <f>TEXT(NIgerian_Fintech[[#This Row],[TransactionDate]], "MM")</f>
        <v>04</v>
      </c>
      <c r="M6972" s="3" t="str">
        <f>TEXT(NIgerian_Fintech[[#This Row],[TransactionDate]], "tttt")</f>
        <v>Wednesday</v>
      </c>
      <c r="N6972" s="2" t="s">
        <v>16</v>
      </c>
    </row>
    <row r="6973" spans="1:14" ht="14.5" x14ac:dyDescent="0.35">
      <c r="A6973" s="2" t="s">
        <v>13976</v>
      </c>
      <c r="B6973" s="2" t="s">
        <v>13977</v>
      </c>
      <c r="C6973" s="2">
        <v>39</v>
      </c>
      <c r="D6973" s="2" t="s">
        <v>39</v>
      </c>
      <c r="E6973" s="2" t="s">
        <v>93</v>
      </c>
      <c r="F6973" s="2" t="s">
        <v>55</v>
      </c>
      <c r="G6973" s="2" t="s">
        <v>30</v>
      </c>
      <c r="H6973" s="7">
        <v>11162.99</v>
      </c>
      <c r="I6973" s="3">
        <v>44998</v>
      </c>
      <c r="J6973" s="3" t="str">
        <f>TEXT(NIgerian_Fintech[[#This Row],[TransactionDate]], "JJJJ")</f>
        <v>2023</v>
      </c>
      <c r="K6973" s="3" t="str">
        <f>TEXT(NIgerian_Fintech[[#This Row],[TransactionDate]], "MMMM")</f>
        <v>March</v>
      </c>
      <c r="L6973" s="3" t="str">
        <f>TEXT(NIgerian_Fintech[[#This Row],[TransactionDate]], "MM")</f>
        <v>03</v>
      </c>
      <c r="M6973" s="3" t="str">
        <f>TEXT(NIgerian_Fintech[[#This Row],[TransactionDate]], "tttt")</f>
        <v>Monday</v>
      </c>
      <c r="N6973" s="2" t="s">
        <v>16</v>
      </c>
    </row>
    <row r="6974" spans="1:14" ht="14.5" x14ac:dyDescent="0.35">
      <c r="A6974" s="2" t="s">
        <v>13978</v>
      </c>
      <c r="B6974" s="2" t="s">
        <v>13979</v>
      </c>
      <c r="C6974" s="2">
        <v>28</v>
      </c>
      <c r="D6974" s="2" t="s">
        <v>39</v>
      </c>
      <c r="E6974" s="2" t="s">
        <v>13</v>
      </c>
      <c r="F6974" s="2" t="s">
        <v>55</v>
      </c>
      <c r="G6974" s="2" t="s">
        <v>36</v>
      </c>
      <c r="H6974" s="7">
        <v>7341.63</v>
      </c>
      <c r="I6974" s="3">
        <v>45417</v>
      </c>
      <c r="J6974" s="3" t="str">
        <f>TEXT(NIgerian_Fintech[[#This Row],[TransactionDate]], "JJJJ")</f>
        <v>2024</v>
      </c>
      <c r="K6974" s="3" t="str">
        <f>TEXT(NIgerian_Fintech[[#This Row],[TransactionDate]], "MMMM")</f>
        <v>May</v>
      </c>
      <c r="L6974" s="3" t="str">
        <f>TEXT(NIgerian_Fintech[[#This Row],[TransactionDate]], "MM")</f>
        <v>05</v>
      </c>
      <c r="M6974" s="3" t="str">
        <f>TEXT(NIgerian_Fintech[[#This Row],[TransactionDate]], "tttt")</f>
        <v>Sunday</v>
      </c>
      <c r="N6974" s="2" t="s">
        <v>16</v>
      </c>
    </row>
    <row r="6975" spans="1:14" ht="14.5" x14ac:dyDescent="0.35">
      <c r="A6975" s="2" t="s">
        <v>13980</v>
      </c>
      <c r="B6975" s="2" t="s">
        <v>13981</v>
      </c>
      <c r="C6975" s="2">
        <v>37</v>
      </c>
      <c r="D6975" s="2" t="s">
        <v>12</v>
      </c>
      <c r="E6975" s="2" t="s">
        <v>29</v>
      </c>
      <c r="F6975" s="2" t="s">
        <v>49</v>
      </c>
      <c r="G6975" s="2" t="s">
        <v>26</v>
      </c>
      <c r="H6975" s="7">
        <v>886.64</v>
      </c>
      <c r="I6975" s="3">
        <v>45036</v>
      </c>
      <c r="J6975" s="3" t="str">
        <f>TEXT(NIgerian_Fintech[[#This Row],[TransactionDate]], "JJJJ")</f>
        <v>2023</v>
      </c>
      <c r="K6975" s="3" t="str">
        <f>TEXT(NIgerian_Fintech[[#This Row],[TransactionDate]], "MMMM")</f>
        <v>April</v>
      </c>
      <c r="L6975" s="3" t="str">
        <f>TEXT(NIgerian_Fintech[[#This Row],[TransactionDate]], "MM")</f>
        <v>04</v>
      </c>
      <c r="M6975" s="3" t="str">
        <f>TEXT(NIgerian_Fintech[[#This Row],[TransactionDate]], "tttt")</f>
        <v>Thursday</v>
      </c>
      <c r="N6975" s="2" t="s">
        <v>16</v>
      </c>
    </row>
    <row r="6976" spans="1:14" ht="14.5" x14ac:dyDescent="0.35">
      <c r="A6976" s="2" t="s">
        <v>13982</v>
      </c>
      <c r="B6976" s="2" t="s">
        <v>13983</v>
      </c>
      <c r="C6976" s="2">
        <v>46</v>
      </c>
      <c r="D6976" s="2" t="s">
        <v>12</v>
      </c>
      <c r="E6976" s="2" t="s">
        <v>13</v>
      </c>
      <c r="F6976" s="2" t="s">
        <v>19</v>
      </c>
      <c r="G6976" s="2" t="s">
        <v>30</v>
      </c>
      <c r="H6976" s="7">
        <v>1140.8900000000001</v>
      </c>
      <c r="I6976" s="3">
        <v>45039</v>
      </c>
      <c r="J6976" s="3" t="str">
        <f>TEXT(NIgerian_Fintech[[#This Row],[TransactionDate]], "JJJJ")</f>
        <v>2023</v>
      </c>
      <c r="K6976" s="3" t="str">
        <f>TEXT(NIgerian_Fintech[[#This Row],[TransactionDate]], "MMMM")</f>
        <v>April</v>
      </c>
      <c r="L6976" s="3" t="str">
        <f>TEXT(NIgerian_Fintech[[#This Row],[TransactionDate]], "MM")</f>
        <v>04</v>
      </c>
      <c r="M6976" s="3" t="str">
        <f>TEXT(NIgerian_Fintech[[#This Row],[TransactionDate]], "tttt")</f>
        <v>Sunday</v>
      </c>
      <c r="N6976" s="2" t="s">
        <v>21</v>
      </c>
    </row>
    <row r="6977" spans="1:14" ht="14.5" x14ac:dyDescent="0.35">
      <c r="A6977" s="2" t="s">
        <v>13984</v>
      </c>
      <c r="B6977" s="2" t="s">
        <v>13985</v>
      </c>
      <c r="C6977" s="2">
        <v>58</v>
      </c>
      <c r="D6977" s="2" t="s">
        <v>12</v>
      </c>
      <c r="E6977" s="2" t="s">
        <v>13</v>
      </c>
      <c r="F6977" s="2" t="s">
        <v>25</v>
      </c>
      <c r="G6977" s="2" t="s">
        <v>26</v>
      </c>
      <c r="H6977" s="7">
        <v>3552.6</v>
      </c>
      <c r="I6977" s="3">
        <v>45323</v>
      </c>
      <c r="J6977" s="3" t="str">
        <f>TEXT(NIgerian_Fintech[[#This Row],[TransactionDate]], "JJJJ")</f>
        <v>2024</v>
      </c>
      <c r="K6977" s="3" t="str">
        <f>TEXT(NIgerian_Fintech[[#This Row],[TransactionDate]], "MMMM")</f>
        <v>February</v>
      </c>
      <c r="L6977" s="3" t="str">
        <f>TEXT(NIgerian_Fintech[[#This Row],[TransactionDate]], "MM")</f>
        <v>02</v>
      </c>
      <c r="M6977" s="3" t="str">
        <f>TEXT(NIgerian_Fintech[[#This Row],[TransactionDate]], "tttt")</f>
        <v>Thursday</v>
      </c>
      <c r="N6977" s="2" t="s">
        <v>16</v>
      </c>
    </row>
    <row r="6978" spans="1:14" ht="14.5" x14ac:dyDescent="0.35">
      <c r="A6978" s="2" t="s">
        <v>13986</v>
      </c>
      <c r="B6978" s="2" t="s">
        <v>13987</v>
      </c>
      <c r="C6978" s="2">
        <v>59</v>
      </c>
      <c r="D6978" s="2" t="s">
        <v>39</v>
      </c>
      <c r="E6978" s="2" t="s">
        <v>74</v>
      </c>
      <c r="F6978" s="2" t="s">
        <v>14</v>
      </c>
      <c r="G6978" s="2" t="s">
        <v>36</v>
      </c>
      <c r="H6978" s="7">
        <v>2376.5100000000002</v>
      </c>
      <c r="I6978" s="3">
        <v>45158</v>
      </c>
      <c r="J6978" s="3" t="str">
        <f>TEXT(NIgerian_Fintech[[#This Row],[TransactionDate]], "JJJJ")</f>
        <v>2023</v>
      </c>
      <c r="K6978" s="3" t="str">
        <f>TEXT(NIgerian_Fintech[[#This Row],[TransactionDate]], "MMMM")</f>
        <v>August</v>
      </c>
      <c r="L6978" s="3" t="str">
        <f>TEXT(NIgerian_Fintech[[#This Row],[TransactionDate]], "MM")</f>
        <v>08</v>
      </c>
      <c r="M6978" s="3" t="str">
        <f>TEXT(NIgerian_Fintech[[#This Row],[TransactionDate]], "tttt")</f>
        <v>Sunday</v>
      </c>
      <c r="N6978" s="2" t="s">
        <v>16</v>
      </c>
    </row>
    <row r="6979" spans="1:14" ht="14.5" x14ac:dyDescent="0.35">
      <c r="A6979" s="2" t="s">
        <v>13988</v>
      </c>
      <c r="B6979" s="2" t="s">
        <v>13989</v>
      </c>
      <c r="C6979" s="2">
        <v>51</v>
      </c>
      <c r="D6979" s="2" t="s">
        <v>39</v>
      </c>
      <c r="E6979" s="2" t="s">
        <v>64</v>
      </c>
      <c r="F6979" s="2" t="s">
        <v>19</v>
      </c>
      <c r="G6979" s="2" t="s">
        <v>30</v>
      </c>
      <c r="H6979" s="7">
        <v>30476.78</v>
      </c>
      <c r="I6979" s="3">
        <v>44969</v>
      </c>
      <c r="J6979" s="3" t="str">
        <f>TEXT(NIgerian_Fintech[[#This Row],[TransactionDate]], "JJJJ")</f>
        <v>2023</v>
      </c>
      <c r="K6979" s="3" t="str">
        <f>TEXT(NIgerian_Fintech[[#This Row],[TransactionDate]], "MMMM")</f>
        <v>February</v>
      </c>
      <c r="L6979" s="3" t="str">
        <f>TEXT(NIgerian_Fintech[[#This Row],[TransactionDate]], "MM")</f>
        <v>02</v>
      </c>
      <c r="M6979" s="3" t="str">
        <f>TEXT(NIgerian_Fintech[[#This Row],[TransactionDate]], "tttt")</f>
        <v>Sunday</v>
      </c>
      <c r="N6979" s="2" t="s">
        <v>16</v>
      </c>
    </row>
    <row r="6980" spans="1:14" ht="14.5" x14ac:dyDescent="0.35">
      <c r="A6980" s="2" t="s">
        <v>13990</v>
      </c>
      <c r="B6980" s="2" t="s">
        <v>13991</v>
      </c>
      <c r="C6980" s="2">
        <v>18</v>
      </c>
      <c r="D6980" s="2" t="s">
        <v>39</v>
      </c>
      <c r="E6980" s="2" t="s">
        <v>24</v>
      </c>
      <c r="F6980" s="2" t="s">
        <v>55</v>
      </c>
      <c r="G6980" s="2" t="s">
        <v>30</v>
      </c>
      <c r="H6980" s="7">
        <v>5273.15</v>
      </c>
      <c r="I6980" s="3">
        <v>45191</v>
      </c>
      <c r="J6980" s="3" t="str">
        <f>TEXT(NIgerian_Fintech[[#This Row],[TransactionDate]], "JJJJ")</f>
        <v>2023</v>
      </c>
      <c r="K6980" s="3" t="str">
        <f>TEXT(NIgerian_Fintech[[#This Row],[TransactionDate]], "MMMM")</f>
        <v>September</v>
      </c>
      <c r="L6980" s="3" t="str">
        <f>TEXT(NIgerian_Fintech[[#This Row],[TransactionDate]], "MM")</f>
        <v>09</v>
      </c>
      <c r="M6980" s="3" t="str">
        <f>TEXT(NIgerian_Fintech[[#This Row],[TransactionDate]], "tttt")</f>
        <v>Friday</v>
      </c>
      <c r="N6980" s="2" t="s">
        <v>16</v>
      </c>
    </row>
    <row r="6981" spans="1:14" ht="14.5" x14ac:dyDescent="0.35">
      <c r="A6981" s="2" t="s">
        <v>13992</v>
      </c>
      <c r="B6981" s="2" t="s">
        <v>13993</v>
      </c>
      <c r="C6981" s="2">
        <v>48</v>
      </c>
      <c r="D6981" s="2" t="s">
        <v>12</v>
      </c>
      <c r="E6981" s="2" t="s">
        <v>29</v>
      </c>
      <c r="F6981" s="2" t="s">
        <v>35</v>
      </c>
      <c r="G6981" s="2" t="s">
        <v>36</v>
      </c>
      <c r="H6981" s="7">
        <v>20923.68</v>
      </c>
      <c r="I6981" s="3">
        <v>44972</v>
      </c>
      <c r="J6981" s="3" t="str">
        <f>TEXT(NIgerian_Fintech[[#This Row],[TransactionDate]], "JJJJ")</f>
        <v>2023</v>
      </c>
      <c r="K6981" s="3" t="str">
        <f>TEXT(NIgerian_Fintech[[#This Row],[TransactionDate]], "MMMM")</f>
        <v>February</v>
      </c>
      <c r="L6981" s="3" t="str">
        <f>TEXT(NIgerian_Fintech[[#This Row],[TransactionDate]], "MM")</f>
        <v>02</v>
      </c>
      <c r="M6981" s="3" t="str">
        <f>TEXT(NIgerian_Fintech[[#This Row],[TransactionDate]], "tttt")</f>
        <v>Wednesday</v>
      </c>
      <c r="N6981" s="2" t="s">
        <v>21</v>
      </c>
    </row>
    <row r="6982" spans="1:14" ht="14.5" x14ac:dyDescent="0.35">
      <c r="A6982" s="2" t="s">
        <v>13994</v>
      </c>
      <c r="B6982" s="2" t="s">
        <v>13995</v>
      </c>
      <c r="C6982" s="2">
        <v>47</v>
      </c>
      <c r="D6982" s="2" t="s">
        <v>12</v>
      </c>
      <c r="E6982" s="2" t="s">
        <v>13</v>
      </c>
      <c r="F6982" s="2" t="s">
        <v>49</v>
      </c>
      <c r="G6982" s="2" t="s">
        <v>20</v>
      </c>
      <c r="H6982" s="7">
        <v>17041.87</v>
      </c>
      <c r="I6982" s="3">
        <v>45496</v>
      </c>
      <c r="J6982" s="3" t="str">
        <f>TEXT(NIgerian_Fintech[[#This Row],[TransactionDate]], "JJJJ")</f>
        <v>2024</v>
      </c>
      <c r="K6982" s="3" t="str">
        <f>TEXT(NIgerian_Fintech[[#This Row],[TransactionDate]], "MMMM")</f>
        <v>July</v>
      </c>
      <c r="L6982" s="3" t="str">
        <f>TEXT(NIgerian_Fintech[[#This Row],[TransactionDate]], "MM")</f>
        <v>07</v>
      </c>
      <c r="M6982" s="3" t="str">
        <f>TEXT(NIgerian_Fintech[[#This Row],[TransactionDate]], "tttt")</f>
        <v>Tuesday</v>
      </c>
      <c r="N6982" s="2" t="s">
        <v>16</v>
      </c>
    </row>
    <row r="6983" spans="1:14" ht="14.5" x14ac:dyDescent="0.35">
      <c r="A6983" s="2" t="s">
        <v>13996</v>
      </c>
      <c r="B6983" s="2" t="s">
        <v>13997</v>
      </c>
      <c r="C6983" s="2">
        <v>35</v>
      </c>
      <c r="D6983" s="2" t="s">
        <v>39</v>
      </c>
      <c r="E6983" s="2" t="s">
        <v>42</v>
      </c>
      <c r="F6983" s="2" t="s">
        <v>49</v>
      </c>
      <c r="G6983" s="2" t="s">
        <v>30</v>
      </c>
      <c r="H6983" s="7">
        <v>16743.509999999998</v>
      </c>
      <c r="I6983" s="3">
        <v>45151</v>
      </c>
      <c r="J6983" s="3" t="str">
        <f>TEXT(NIgerian_Fintech[[#This Row],[TransactionDate]], "JJJJ")</f>
        <v>2023</v>
      </c>
      <c r="K6983" s="3" t="str">
        <f>TEXT(NIgerian_Fintech[[#This Row],[TransactionDate]], "MMMM")</f>
        <v>August</v>
      </c>
      <c r="L6983" s="3" t="str">
        <f>TEXT(NIgerian_Fintech[[#This Row],[TransactionDate]], "MM")</f>
        <v>08</v>
      </c>
      <c r="M6983" s="3" t="str">
        <f>TEXT(NIgerian_Fintech[[#This Row],[TransactionDate]], "tttt")</f>
        <v>Sunday</v>
      </c>
      <c r="N6983" s="2" t="s">
        <v>16</v>
      </c>
    </row>
    <row r="6984" spans="1:14" ht="14.5" x14ac:dyDescent="0.35">
      <c r="A6984" s="2" t="s">
        <v>13998</v>
      </c>
      <c r="B6984" s="2" t="s">
        <v>13999</v>
      </c>
      <c r="C6984" s="2">
        <v>34</v>
      </c>
      <c r="D6984" s="2" t="s">
        <v>39</v>
      </c>
      <c r="E6984" s="2" t="s">
        <v>42</v>
      </c>
      <c r="F6984" s="2" t="s">
        <v>14</v>
      </c>
      <c r="G6984" s="2" t="s">
        <v>30</v>
      </c>
      <c r="H6984" s="7">
        <v>2429.73</v>
      </c>
      <c r="I6984" s="3">
        <v>45578</v>
      </c>
      <c r="J6984" s="3" t="str">
        <f>TEXT(NIgerian_Fintech[[#This Row],[TransactionDate]], "JJJJ")</f>
        <v>2024</v>
      </c>
      <c r="K6984" s="3" t="str">
        <f>TEXT(NIgerian_Fintech[[#This Row],[TransactionDate]], "MMMM")</f>
        <v>October</v>
      </c>
      <c r="L6984" s="3" t="str">
        <f>TEXT(NIgerian_Fintech[[#This Row],[TransactionDate]], "MM")</f>
        <v>10</v>
      </c>
      <c r="M6984" s="3" t="str">
        <f>TEXT(NIgerian_Fintech[[#This Row],[TransactionDate]], "tttt")</f>
        <v>Sunday</v>
      </c>
      <c r="N6984" s="2" t="s">
        <v>16</v>
      </c>
    </row>
    <row r="6985" spans="1:14" ht="14.5" x14ac:dyDescent="0.35">
      <c r="A6985" s="2" t="s">
        <v>14000</v>
      </c>
      <c r="B6985" s="2" t="s">
        <v>14001</v>
      </c>
      <c r="C6985" s="2">
        <v>55</v>
      </c>
      <c r="D6985" s="2" t="s">
        <v>39</v>
      </c>
      <c r="E6985" s="2" t="s">
        <v>42</v>
      </c>
      <c r="F6985" s="2" t="s">
        <v>35</v>
      </c>
      <c r="G6985" s="2" t="s">
        <v>15</v>
      </c>
      <c r="H6985" s="7">
        <v>5929.79</v>
      </c>
      <c r="I6985" s="3">
        <v>45027</v>
      </c>
      <c r="J6985" s="3" t="str">
        <f>TEXT(NIgerian_Fintech[[#This Row],[TransactionDate]], "JJJJ")</f>
        <v>2023</v>
      </c>
      <c r="K6985" s="3" t="str">
        <f>TEXT(NIgerian_Fintech[[#This Row],[TransactionDate]], "MMMM")</f>
        <v>April</v>
      </c>
      <c r="L6985" s="3" t="str">
        <f>TEXT(NIgerian_Fintech[[#This Row],[TransactionDate]], "MM")</f>
        <v>04</v>
      </c>
      <c r="M6985" s="3" t="str">
        <f>TEXT(NIgerian_Fintech[[#This Row],[TransactionDate]], "tttt")</f>
        <v>Tuesday</v>
      </c>
      <c r="N6985" s="2" t="s">
        <v>16</v>
      </c>
    </row>
    <row r="6986" spans="1:14" ht="14.5" x14ac:dyDescent="0.35">
      <c r="A6986" s="2" t="s">
        <v>14002</v>
      </c>
      <c r="B6986" s="2" t="s">
        <v>14003</v>
      </c>
      <c r="C6986" s="2">
        <v>31</v>
      </c>
      <c r="D6986" s="2" t="s">
        <v>39</v>
      </c>
      <c r="E6986" s="2" t="s">
        <v>52</v>
      </c>
      <c r="F6986" s="2" t="s">
        <v>25</v>
      </c>
      <c r="G6986" s="2" t="s">
        <v>20</v>
      </c>
      <c r="H6986" s="7">
        <v>3826.55</v>
      </c>
      <c r="I6986" s="3">
        <v>45207</v>
      </c>
      <c r="J6986" s="3" t="str">
        <f>TEXT(NIgerian_Fintech[[#This Row],[TransactionDate]], "JJJJ")</f>
        <v>2023</v>
      </c>
      <c r="K6986" s="3" t="str">
        <f>TEXT(NIgerian_Fintech[[#This Row],[TransactionDate]], "MMMM")</f>
        <v>October</v>
      </c>
      <c r="L6986" s="3" t="str">
        <f>TEXT(NIgerian_Fintech[[#This Row],[TransactionDate]], "MM")</f>
        <v>10</v>
      </c>
      <c r="M6986" s="3" t="str">
        <f>TEXT(NIgerian_Fintech[[#This Row],[TransactionDate]], "tttt")</f>
        <v>Sunday</v>
      </c>
      <c r="N6986" s="2" t="s">
        <v>16</v>
      </c>
    </row>
    <row r="6987" spans="1:14" ht="14.5" x14ac:dyDescent="0.35">
      <c r="A6987" s="2" t="s">
        <v>14004</v>
      </c>
      <c r="B6987" s="2" t="s">
        <v>14005</v>
      </c>
      <c r="C6987" s="2">
        <v>40</v>
      </c>
      <c r="D6987" s="2" t="s">
        <v>12</v>
      </c>
      <c r="E6987" s="2" t="s">
        <v>64</v>
      </c>
      <c r="F6987" s="2" t="s">
        <v>19</v>
      </c>
      <c r="G6987" s="2" t="s">
        <v>30</v>
      </c>
      <c r="H6987" s="7">
        <v>35203.53</v>
      </c>
      <c r="I6987" s="3">
        <v>45164</v>
      </c>
      <c r="J6987" s="3" t="str">
        <f>TEXT(NIgerian_Fintech[[#This Row],[TransactionDate]], "JJJJ")</f>
        <v>2023</v>
      </c>
      <c r="K6987" s="3" t="str">
        <f>TEXT(NIgerian_Fintech[[#This Row],[TransactionDate]], "MMMM")</f>
        <v>August</v>
      </c>
      <c r="L6987" s="3" t="str">
        <f>TEXT(NIgerian_Fintech[[#This Row],[TransactionDate]], "MM")</f>
        <v>08</v>
      </c>
      <c r="M6987" s="3" t="str">
        <f>TEXT(NIgerian_Fintech[[#This Row],[TransactionDate]], "tttt")</f>
        <v>Saturday</v>
      </c>
      <c r="N6987" s="2" t="s">
        <v>16</v>
      </c>
    </row>
    <row r="6988" spans="1:14" ht="14.5" x14ac:dyDescent="0.35">
      <c r="A6988" s="2" t="s">
        <v>14006</v>
      </c>
      <c r="B6988" s="2" t="s">
        <v>14007</v>
      </c>
      <c r="C6988" s="2">
        <v>42</v>
      </c>
      <c r="D6988" s="2" t="s">
        <v>12</v>
      </c>
      <c r="E6988" s="2" t="s">
        <v>74</v>
      </c>
      <c r="F6988" s="2" t="s">
        <v>35</v>
      </c>
      <c r="G6988" s="2" t="s">
        <v>36</v>
      </c>
      <c r="H6988" s="7">
        <v>20934.939999999999</v>
      </c>
      <c r="I6988" s="3">
        <v>45527</v>
      </c>
      <c r="J6988" s="3" t="str">
        <f>TEXT(NIgerian_Fintech[[#This Row],[TransactionDate]], "JJJJ")</f>
        <v>2024</v>
      </c>
      <c r="K6988" s="3" t="str">
        <f>TEXT(NIgerian_Fintech[[#This Row],[TransactionDate]], "MMMM")</f>
        <v>August</v>
      </c>
      <c r="L6988" s="3" t="str">
        <f>TEXT(NIgerian_Fintech[[#This Row],[TransactionDate]], "MM")</f>
        <v>08</v>
      </c>
      <c r="M6988" s="3" t="str">
        <f>TEXT(NIgerian_Fintech[[#This Row],[TransactionDate]], "tttt")</f>
        <v>Friday</v>
      </c>
      <c r="N6988" s="2" t="s">
        <v>16</v>
      </c>
    </row>
    <row r="6989" spans="1:14" ht="14.5" x14ac:dyDescent="0.35">
      <c r="A6989" s="2" t="s">
        <v>14008</v>
      </c>
      <c r="B6989" s="2" t="s">
        <v>14009</v>
      </c>
      <c r="C6989" s="2">
        <v>32</v>
      </c>
      <c r="D6989" s="2" t="s">
        <v>12</v>
      </c>
      <c r="E6989" s="2" t="s">
        <v>74</v>
      </c>
      <c r="F6989" s="2" t="s">
        <v>19</v>
      </c>
      <c r="G6989" s="2" t="s">
        <v>26</v>
      </c>
      <c r="H6989" s="7">
        <v>2875.8</v>
      </c>
      <c r="I6989" s="3">
        <v>45172</v>
      </c>
      <c r="J6989" s="3" t="str">
        <f>TEXT(NIgerian_Fintech[[#This Row],[TransactionDate]], "JJJJ")</f>
        <v>2023</v>
      </c>
      <c r="K6989" s="3" t="str">
        <f>TEXT(NIgerian_Fintech[[#This Row],[TransactionDate]], "MMMM")</f>
        <v>September</v>
      </c>
      <c r="L6989" s="3" t="str">
        <f>TEXT(NIgerian_Fintech[[#This Row],[TransactionDate]], "MM")</f>
        <v>09</v>
      </c>
      <c r="M6989" s="3" t="str">
        <f>TEXT(NIgerian_Fintech[[#This Row],[TransactionDate]], "tttt")</f>
        <v>Sunday</v>
      </c>
      <c r="N6989" s="2" t="s">
        <v>69</v>
      </c>
    </row>
    <row r="6990" spans="1:14" ht="14.5" x14ac:dyDescent="0.35">
      <c r="A6990" s="2" t="s">
        <v>14010</v>
      </c>
      <c r="B6990" s="2" t="s">
        <v>14011</v>
      </c>
      <c r="C6990" s="2">
        <v>63</v>
      </c>
      <c r="D6990" s="2" t="s">
        <v>39</v>
      </c>
      <c r="E6990" s="2" t="s">
        <v>64</v>
      </c>
      <c r="F6990" s="2" t="s">
        <v>19</v>
      </c>
      <c r="G6990" s="2" t="s">
        <v>36</v>
      </c>
      <c r="H6990" s="7">
        <v>3761.79</v>
      </c>
      <c r="I6990" s="3">
        <v>45617</v>
      </c>
      <c r="J6990" s="3" t="str">
        <f>TEXT(NIgerian_Fintech[[#This Row],[TransactionDate]], "JJJJ")</f>
        <v>2024</v>
      </c>
      <c r="K6990" s="3" t="str">
        <f>TEXT(NIgerian_Fintech[[#This Row],[TransactionDate]], "MMMM")</f>
        <v>November</v>
      </c>
      <c r="L6990" s="3" t="str">
        <f>TEXT(NIgerian_Fintech[[#This Row],[TransactionDate]], "MM")</f>
        <v>11</v>
      </c>
      <c r="M6990" s="3" t="str">
        <f>TEXT(NIgerian_Fintech[[#This Row],[TransactionDate]], "tttt")</f>
        <v>Thursday</v>
      </c>
      <c r="N6990" s="2" t="s">
        <v>16</v>
      </c>
    </row>
    <row r="6991" spans="1:14" ht="14.5" x14ac:dyDescent="0.35">
      <c r="A6991" s="2" t="s">
        <v>14012</v>
      </c>
      <c r="B6991" s="2" t="s">
        <v>14013</v>
      </c>
      <c r="C6991" s="2">
        <v>39</v>
      </c>
      <c r="D6991" s="2" t="s">
        <v>12</v>
      </c>
      <c r="E6991" s="2" t="s">
        <v>93</v>
      </c>
      <c r="F6991" s="2" t="s">
        <v>25</v>
      </c>
      <c r="G6991" s="2" t="s">
        <v>20</v>
      </c>
      <c r="H6991" s="7">
        <v>7527.05</v>
      </c>
      <c r="I6991" s="3">
        <v>45025</v>
      </c>
      <c r="J6991" s="3" t="str">
        <f>TEXT(NIgerian_Fintech[[#This Row],[TransactionDate]], "JJJJ")</f>
        <v>2023</v>
      </c>
      <c r="K6991" s="3" t="str">
        <f>TEXT(NIgerian_Fintech[[#This Row],[TransactionDate]], "MMMM")</f>
        <v>April</v>
      </c>
      <c r="L6991" s="3" t="str">
        <f>TEXT(NIgerian_Fintech[[#This Row],[TransactionDate]], "MM")</f>
        <v>04</v>
      </c>
      <c r="M6991" s="3" t="str">
        <f>TEXT(NIgerian_Fintech[[#This Row],[TransactionDate]], "tttt")</f>
        <v>Sunday</v>
      </c>
      <c r="N6991" s="2" t="s">
        <v>16</v>
      </c>
    </row>
    <row r="6992" spans="1:14" ht="14.5" x14ac:dyDescent="0.35">
      <c r="A6992" s="2" t="s">
        <v>14014</v>
      </c>
      <c r="B6992" s="2" t="s">
        <v>14015</v>
      </c>
      <c r="C6992" s="2">
        <v>20</v>
      </c>
      <c r="D6992" s="2" t="s">
        <v>39</v>
      </c>
      <c r="E6992" s="2" t="s">
        <v>24</v>
      </c>
      <c r="F6992" s="2" t="s">
        <v>25</v>
      </c>
      <c r="G6992" s="2" t="s">
        <v>15</v>
      </c>
      <c r="H6992" s="7">
        <v>3265.7</v>
      </c>
      <c r="I6992" s="3">
        <v>45653</v>
      </c>
      <c r="J6992" s="3" t="str">
        <f>TEXT(NIgerian_Fintech[[#This Row],[TransactionDate]], "JJJJ")</f>
        <v>2024</v>
      </c>
      <c r="K6992" s="3" t="str">
        <f>TEXT(NIgerian_Fintech[[#This Row],[TransactionDate]], "MMMM")</f>
        <v>December</v>
      </c>
      <c r="L6992" s="3" t="str">
        <f>TEXT(NIgerian_Fintech[[#This Row],[TransactionDate]], "MM")</f>
        <v>12</v>
      </c>
      <c r="M6992" s="3" t="str">
        <f>TEXT(NIgerian_Fintech[[#This Row],[TransactionDate]], "tttt")</f>
        <v>Friday</v>
      </c>
      <c r="N6992" s="2" t="s">
        <v>16</v>
      </c>
    </row>
    <row r="6993" spans="1:14" ht="14.5" x14ac:dyDescent="0.35">
      <c r="A6993" s="2" t="s">
        <v>14016</v>
      </c>
      <c r="B6993" s="2" t="s">
        <v>14017</v>
      </c>
      <c r="C6993" s="2">
        <v>36</v>
      </c>
      <c r="D6993" s="2" t="s">
        <v>39</v>
      </c>
      <c r="E6993" s="2" t="s">
        <v>29</v>
      </c>
      <c r="F6993" s="2" t="s">
        <v>25</v>
      </c>
      <c r="G6993" s="2" t="s">
        <v>15</v>
      </c>
      <c r="H6993" s="7">
        <v>17402.87</v>
      </c>
      <c r="I6993" s="3">
        <v>45126</v>
      </c>
      <c r="J6993" s="3" t="str">
        <f>TEXT(NIgerian_Fintech[[#This Row],[TransactionDate]], "JJJJ")</f>
        <v>2023</v>
      </c>
      <c r="K6993" s="3" t="str">
        <f>TEXT(NIgerian_Fintech[[#This Row],[TransactionDate]], "MMMM")</f>
        <v>July</v>
      </c>
      <c r="L6993" s="3" t="str">
        <f>TEXT(NIgerian_Fintech[[#This Row],[TransactionDate]], "MM")</f>
        <v>07</v>
      </c>
      <c r="M6993" s="3" t="str">
        <f>TEXT(NIgerian_Fintech[[#This Row],[TransactionDate]], "tttt")</f>
        <v>Wednesday</v>
      </c>
      <c r="N6993" s="2" t="s">
        <v>16</v>
      </c>
    </row>
    <row r="6994" spans="1:14" ht="14.5" x14ac:dyDescent="0.35">
      <c r="A6994" s="2" t="s">
        <v>14018</v>
      </c>
      <c r="B6994" s="2" t="s">
        <v>14019</v>
      </c>
      <c r="C6994" s="2">
        <v>61</v>
      </c>
      <c r="D6994" s="2" t="s">
        <v>39</v>
      </c>
      <c r="E6994" s="2" t="s">
        <v>93</v>
      </c>
      <c r="F6994" s="2" t="s">
        <v>14</v>
      </c>
      <c r="G6994" s="2" t="s">
        <v>15</v>
      </c>
      <c r="H6994" s="7">
        <v>17105.37</v>
      </c>
      <c r="I6994" s="3">
        <v>45182</v>
      </c>
      <c r="J6994" s="3" t="str">
        <f>TEXT(NIgerian_Fintech[[#This Row],[TransactionDate]], "JJJJ")</f>
        <v>2023</v>
      </c>
      <c r="K6994" s="3" t="str">
        <f>TEXT(NIgerian_Fintech[[#This Row],[TransactionDate]], "MMMM")</f>
        <v>September</v>
      </c>
      <c r="L6994" s="3" t="str">
        <f>TEXT(NIgerian_Fintech[[#This Row],[TransactionDate]], "MM")</f>
        <v>09</v>
      </c>
      <c r="M6994" s="3" t="str">
        <f>TEXT(NIgerian_Fintech[[#This Row],[TransactionDate]], "tttt")</f>
        <v>Wednesday</v>
      </c>
      <c r="N6994" s="2" t="s">
        <v>16</v>
      </c>
    </row>
    <row r="6995" spans="1:14" ht="14.5" x14ac:dyDescent="0.35">
      <c r="A6995" s="2" t="s">
        <v>14020</v>
      </c>
      <c r="B6995" s="2" t="s">
        <v>14021</v>
      </c>
      <c r="C6995" s="2">
        <v>51</v>
      </c>
      <c r="D6995" s="2" t="s">
        <v>12</v>
      </c>
      <c r="E6995" s="2" t="s">
        <v>24</v>
      </c>
      <c r="F6995" s="2" t="s">
        <v>49</v>
      </c>
      <c r="G6995" s="2" t="s">
        <v>36</v>
      </c>
      <c r="H6995" s="7">
        <v>12885.89</v>
      </c>
      <c r="I6995" s="3">
        <v>45363</v>
      </c>
      <c r="J6995" s="3" t="str">
        <f>TEXT(NIgerian_Fintech[[#This Row],[TransactionDate]], "JJJJ")</f>
        <v>2024</v>
      </c>
      <c r="K6995" s="3" t="str">
        <f>TEXT(NIgerian_Fintech[[#This Row],[TransactionDate]], "MMMM")</f>
        <v>March</v>
      </c>
      <c r="L6995" s="3" t="str">
        <f>TEXT(NIgerian_Fintech[[#This Row],[TransactionDate]], "MM")</f>
        <v>03</v>
      </c>
      <c r="M6995" s="3" t="str">
        <f>TEXT(NIgerian_Fintech[[#This Row],[TransactionDate]], "tttt")</f>
        <v>Tuesday</v>
      </c>
      <c r="N6995" s="2" t="s">
        <v>16</v>
      </c>
    </row>
    <row r="6996" spans="1:14" ht="14.5" x14ac:dyDescent="0.35">
      <c r="A6996" s="2" t="s">
        <v>14022</v>
      </c>
      <c r="B6996" s="2" t="s">
        <v>14023</v>
      </c>
      <c r="C6996" s="2">
        <v>52</v>
      </c>
      <c r="D6996" s="2" t="s">
        <v>12</v>
      </c>
      <c r="E6996" s="2" t="s">
        <v>52</v>
      </c>
      <c r="F6996" s="2" t="s">
        <v>55</v>
      </c>
      <c r="G6996" s="2" t="s">
        <v>26</v>
      </c>
      <c r="H6996" s="7">
        <v>11689.6</v>
      </c>
      <c r="I6996" s="3">
        <v>45420</v>
      </c>
      <c r="J6996" s="3" t="str">
        <f>TEXT(NIgerian_Fintech[[#This Row],[TransactionDate]], "JJJJ")</f>
        <v>2024</v>
      </c>
      <c r="K6996" s="3" t="str">
        <f>TEXT(NIgerian_Fintech[[#This Row],[TransactionDate]], "MMMM")</f>
        <v>May</v>
      </c>
      <c r="L6996" s="3" t="str">
        <f>TEXT(NIgerian_Fintech[[#This Row],[TransactionDate]], "MM")</f>
        <v>05</v>
      </c>
      <c r="M6996" s="3" t="str">
        <f>TEXT(NIgerian_Fintech[[#This Row],[TransactionDate]], "tttt")</f>
        <v>Wednesday</v>
      </c>
      <c r="N6996" s="2" t="s">
        <v>16</v>
      </c>
    </row>
    <row r="6997" spans="1:14" ht="14.5" x14ac:dyDescent="0.35">
      <c r="A6997" s="2" t="s">
        <v>14024</v>
      </c>
      <c r="B6997" s="2" t="s">
        <v>14025</v>
      </c>
      <c r="C6997" s="2">
        <v>18</v>
      </c>
      <c r="D6997" s="2" t="s">
        <v>39</v>
      </c>
      <c r="E6997" s="2" t="s">
        <v>64</v>
      </c>
      <c r="F6997" s="2" t="s">
        <v>25</v>
      </c>
      <c r="G6997" s="2" t="s">
        <v>26</v>
      </c>
      <c r="H6997" s="7">
        <v>7925.29</v>
      </c>
      <c r="I6997" s="3">
        <v>45362</v>
      </c>
      <c r="J6997" s="3" t="str">
        <f>TEXT(NIgerian_Fintech[[#This Row],[TransactionDate]], "JJJJ")</f>
        <v>2024</v>
      </c>
      <c r="K6997" s="3" t="str">
        <f>TEXT(NIgerian_Fintech[[#This Row],[TransactionDate]], "MMMM")</f>
        <v>March</v>
      </c>
      <c r="L6997" s="3" t="str">
        <f>TEXT(NIgerian_Fintech[[#This Row],[TransactionDate]], "MM")</f>
        <v>03</v>
      </c>
      <c r="M6997" s="3" t="str">
        <f>TEXT(NIgerian_Fintech[[#This Row],[TransactionDate]], "tttt")</f>
        <v>Monday</v>
      </c>
      <c r="N6997" s="2" t="s">
        <v>21</v>
      </c>
    </row>
    <row r="6998" spans="1:14" ht="14.5" x14ac:dyDescent="0.35">
      <c r="A6998" s="2" t="s">
        <v>14026</v>
      </c>
      <c r="B6998" s="2" t="s">
        <v>14027</v>
      </c>
      <c r="C6998" s="2">
        <v>38</v>
      </c>
      <c r="D6998" s="2" t="s">
        <v>12</v>
      </c>
      <c r="E6998" s="2" t="s">
        <v>93</v>
      </c>
      <c r="F6998" s="2" t="s">
        <v>49</v>
      </c>
      <c r="G6998" s="2" t="s">
        <v>30</v>
      </c>
      <c r="H6998" s="7">
        <v>4263.5</v>
      </c>
      <c r="I6998" s="3">
        <v>45633</v>
      </c>
      <c r="J6998" s="3" t="str">
        <f>TEXT(NIgerian_Fintech[[#This Row],[TransactionDate]], "JJJJ")</f>
        <v>2024</v>
      </c>
      <c r="K6998" s="3" t="str">
        <f>TEXT(NIgerian_Fintech[[#This Row],[TransactionDate]], "MMMM")</f>
        <v>December</v>
      </c>
      <c r="L6998" s="3" t="str">
        <f>TEXT(NIgerian_Fintech[[#This Row],[TransactionDate]], "MM")</f>
        <v>12</v>
      </c>
      <c r="M6998" s="3" t="str">
        <f>TEXT(NIgerian_Fintech[[#This Row],[TransactionDate]], "tttt")</f>
        <v>Saturday</v>
      </c>
      <c r="N6998" s="2" t="s">
        <v>16</v>
      </c>
    </row>
    <row r="6999" spans="1:14" ht="14.5" x14ac:dyDescent="0.35">
      <c r="A6999" s="2" t="s">
        <v>14028</v>
      </c>
      <c r="B6999" s="2" t="s">
        <v>14029</v>
      </c>
      <c r="C6999" s="2">
        <v>46</v>
      </c>
      <c r="D6999" s="2" t="s">
        <v>39</v>
      </c>
      <c r="E6999" s="2" t="s">
        <v>29</v>
      </c>
      <c r="F6999" s="2" t="s">
        <v>25</v>
      </c>
      <c r="G6999" s="2" t="s">
        <v>26</v>
      </c>
      <c r="H6999" s="7">
        <v>18136.28</v>
      </c>
      <c r="I6999" s="3">
        <v>44950</v>
      </c>
      <c r="J6999" s="3" t="str">
        <f>TEXT(NIgerian_Fintech[[#This Row],[TransactionDate]], "JJJJ")</f>
        <v>2023</v>
      </c>
      <c r="K6999" s="3" t="str">
        <f>TEXT(NIgerian_Fintech[[#This Row],[TransactionDate]], "MMMM")</f>
        <v>January</v>
      </c>
      <c r="L6999" s="3" t="str">
        <f>TEXT(NIgerian_Fintech[[#This Row],[TransactionDate]], "MM")</f>
        <v>01</v>
      </c>
      <c r="M6999" s="3" t="str">
        <f>TEXT(NIgerian_Fintech[[#This Row],[TransactionDate]], "tttt")</f>
        <v>Tuesday</v>
      </c>
      <c r="N6999" s="2" t="s">
        <v>16</v>
      </c>
    </row>
    <row r="7000" spans="1:14" ht="14.5" x14ac:dyDescent="0.35">
      <c r="A7000" s="2" t="s">
        <v>14030</v>
      </c>
      <c r="B7000" s="2" t="s">
        <v>14031</v>
      </c>
      <c r="C7000" s="2">
        <v>23</v>
      </c>
      <c r="D7000" s="2" t="s">
        <v>39</v>
      </c>
      <c r="E7000" s="2" t="s">
        <v>52</v>
      </c>
      <c r="F7000" s="2" t="s">
        <v>55</v>
      </c>
      <c r="G7000" s="2" t="s">
        <v>26</v>
      </c>
      <c r="H7000" s="7">
        <v>19578.060000000001</v>
      </c>
      <c r="I7000" s="3">
        <v>45289</v>
      </c>
      <c r="J7000" s="3" t="str">
        <f>TEXT(NIgerian_Fintech[[#This Row],[TransactionDate]], "JJJJ")</f>
        <v>2023</v>
      </c>
      <c r="K7000" s="3" t="str">
        <f>TEXT(NIgerian_Fintech[[#This Row],[TransactionDate]], "MMMM")</f>
        <v>December</v>
      </c>
      <c r="L7000" s="3" t="str">
        <f>TEXT(NIgerian_Fintech[[#This Row],[TransactionDate]], "MM")</f>
        <v>12</v>
      </c>
      <c r="M7000" s="3" t="str">
        <f>TEXT(NIgerian_Fintech[[#This Row],[TransactionDate]], "tttt")</f>
        <v>Friday</v>
      </c>
      <c r="N7000" s="2" t="s">
        <v>69</v>
      </c>
    </row>
    <row r="7001" spans="1:14" ht="14.5" x14ac:dyDescent="0.35">
      <c r="A7001" s="2" t="s">
        <v>14032</v>
      </c>
      <c r="B7001" s="2" t="s">
        <v>14033</v>
      </c>
      <c r="C7001" s="2">
        <v>54</v>
      </c>
      <c r="D7001" s="2" t="s">
        <v>39</v>
      </c>
      <c r="E7001" s="2" t="s">
        <v>13</v>
      </c>
      <c r="F7001" s="2" t="s">
        <v>35</v>
      </c>
      <c r="G7001" s="2" t="s">
        <v>30</v>
      </c>
      <c r="H7001" s="7">
        <v>507.77</v>
      </c>
      <c r="I7001" s="3">
        <v>45196</v>
      </c>
      <c r="J7001" s="3" t="str">
        <f>TEXT(NIgerian_Fintech[[#This Row],[TransactionDate]], "JJJJ")</f>
        <v>2023</v>
      </c>
      <c r="K7001" s="3" t="str">
        <f>TEXT(NIgerian_Fintech[[#This Row],[TransactionDate]], "MMMM")</f>
        <v>September</v>
      </c>
      <c r="L7001" s="3" t="str">
        <f>TEXT(NIgerian_Fintech[[#This Row],[TransactionDate]], "MM")</f>
        <v>09</v>
      </c>
      <c r="M7001" s="3" t="str">
        <f>TEXT(NIgerian_Fintech[[#This Row],[TransactionDate]], "tttt")</f>
        <v>Wednesday</v>
      </c>
      <c r="N7001" s="2" t="s">
        <v>16</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FA51-B161-4828-844D-A45F81051626}">
  <dimension ref="A1:F733"/>
  <sheetViews>
    <sheetView workbookViewId="0">
      <selection activeCell="D2" sqref="D2"/>
    </sheetView>
  </sheetViews>
  <sheetFormatPr defaultRowHeight="14.5" x14ac:dyDescent="0.35"/>
  <cols>
    <col min="1" max="1" width="10.453125" bestFit="1" customWidth="1"/>
    <col min="2" max="2" width="6.54296875" customWidth="1"/>
    <col min="3" max="3" width="9.90625" bestFit="1" customWidth="1"/>
    <col min="4" max="4" width="15.81640625" customWidth="1"/>
    <col min="5" max="5" width="9.453125" customWidth="1"/>
    <col min="6" max="6" width="10.6328125" bestFit="1" customWidth="1"/>
  </cols>
  <sheetData>
    <row r="1" spans="1:6" x14ac:dyDescent="0.35">
      <c r="A1" t="s">
        <v>14035</v>
      </c>
      <c r="B1" t="s">
        <v>14036</v>
      </c>
      <c r="C1" t="s">
        <v>14037</v>
      </c>
      <c r="D1" t="s">
        <v>14038</v>
      </c>
      <c r="E1" t="s">
        <v>14039</v>
      </c>
      <c r="F1" t="s">
        <v>14040</v>
      </c>
    </row>
    <row r="2" spans="1:6" x14ac:dyDescent="0.35">
      <c r="A2" s="5">
        <v>44927</v>
      </c>
      <c r="B2">
        <f>YEAR(A2)</f>
        <v>2023</v>
      </c>
      <c r="C2" t="str">
        <f>TEXT(A2, "MMMM")</f>
        <v>January</v>
      </c>
      <c r="D2">
        <f>MONTH(A2)</f>
        <v>1</v>
      </c>
      <c r="E2" t="str">
        <f>"Q"&amp;INT((MONTH(A2)-1)/3)+1</f>
        <v>Q1</v>
      </c>
      <c r="F2" t="str">
        <f>TEXT(A2, "tttt")</f>
        <v>Sunday</v>
      </c>
    </row>
    <row r="3" spans="1:6" x14ac:dyDescent="0.35">
      <c r="A3" s="5">
        <f>A2+1</f>
        <v>44928</v>
      </c>
      <c r="B3">
        <f t="shared" ref="B3:B66" si="0">YEAR(A3)</f>
        <v>2023</v>
      </c>
      <c r="C3" t="str">
        <f t="shared" ref="C3:C66" si="1">TEXT(A3, "MMMM")</f>
        <v>January</v>
      </c>
      <c r="D3">
        <f t="shared" ref="D3:D66" si="2">MONTH(A3)</f>
        <v>1</v>
      </c>
      <c r="E3" t="str">
        <f t="shared" ref="E3:E66" si="3">"Q"&amp;INT((MONTH(A3)-1)/3)+1</f>
        <v>Q1</v>
      </c>
      <c r="F3" t="str">
        <f t="shared" ref="F3:F66" si="4">TEXT(A3, "tttt")</f>
        <v>Monday</v>
      </c>
    </row>
    <row r="4" spans="1:6" x14ac:dyDescent="0.35">
      <c r="A4" s="5">
        <f t="shared" ref="A4:A67" si="5">A3+1</f>
        <v>44929</v>
      </c>
      <c r="B4">
        <f t="shared" si="0"/>
        <v>2023</v>
      </c>
      <c r="C4" t="str">
        <f t="shared" si="1"/>
        <v>January</v>
      </c>
      <c r="D4">
        <f t="shared" si="2"/>
        <v>1</v>
      </c>
      <c r="E4" t="str">
        <f t="shared" si="3"/>
        <v>Q1</v>
      </c>
      <c r="F4" t="str">
        <f t="shared" si="4"/>
        <v>Tuesday</v>
      </c>
    </row>
    <row r="5" spans="1:6" x14ac:dyDescent="0.35">
      <c r="A5" s="5">
        <f t="shared" si="5"/>
        <v>44930</v>
      </c>
      <c r="B5">
        <f t="shared" si="0"/>
        <v>2023</v>
      </c>
      <c r="C5" t="str">
        <f t="shared" si="1"/>
        <v>January</v>
      </c>
      <c r="D5">
        <f t="shared" si="2"/>
        <v>1</v>
      </c>
      <c r="E5" t="str">
        <f t="shared" si="3"/>
        <v>Q1</v>
      </c>
      <c r="F5" t="str">
        <f t="shared" si="4"/>
        <v>Wednesday</v>
      </c>
    </row>
    <row r="6" spans="1:6" x14ac:dyDescent="0.35">
      <c r="A6" s="5">
        <f t="shared" si="5"/>
        <v>44931</v>
      </c>
      <c r="B6">
        <f t="shared" si="0"/>
        <v>2023</v>
      </c>
      <c r="C6" t="str">
        <f t="shared" si="1"/>
        <v>January</v>
      </c>
      <c r="D6">
        <f t="shared" si="2"/>
        <v>1</v>
      </c>
      <c r="E6" t="str">
        <f t="shared" si="3"/>
        <v>Q1</v>
      </c>
      <c r="F6" t="str">
        <f t="shared" si="4"/>
        <v>Thursday</v>
      </c>
    </row>
    <row r="7" spans="1:6" x14ac:dyDescent="0.35">
      <c r="A7" s="5">
        <f t="shared" si="5"/>
        <v>44932</v>
      </c>
      <c r="B7">
        <f t="shared" si="0"/>
        <v>2023</v>
      </c>
      <c r="C7" t="str">
        <f t="shared" si="1"/>
        <v>January</v>
      </c>
      <c r="D7">
        <f t="shared" si="2"/>
        <v>1</v>
      </c>
      <c r="E7" t="str">
        <f t="shared" si="3"/>
        <v>Q1</v>
      </c>
      <c r="F7" t="str">
        <f t="shared" si="4"/>
        <v>Friday</v>
      </c>
    </row>
    <row r="8" spans="1:6" x14ac:dyDescent="0.35">
      <c r="A8" s="5">
        <f t="shared" si="5"/>
        <v>44933</v>
      </c>
      <c r="B8">
        <f t="shared" si="0"/>
        <v>2023</v>
      </c>
      <c r="C8" t="str">
        <f t="shared" si="1"/>
        <v>January</v>
      </c>
      <c r="D8">
        <f t="shared" si="2"/>
        <v>1</v>
      </c>
      <c r="E8" t="str">
        <f t="shared" si="3"/>
        <v>Q1</v>
      </c>
      <c r="F8" t="str">
        <f t="shared" si="4"/>
        <v>Saturday</v>
      </c>
    </row>
    <row r="9" spans="1:6" x14ac:dyDescent="0.35">
      <c r="A9" s="5">
        <f t="shared" si="5"/>
        <v>44934</v>
      </c>
      <c r="B9">
        <f t="shared" si="0"/>
        <v>2023</v>
      </c>
      <c r="C9" t="str">
        <f t="shared" si="1"/>
        <v>January</v>
      </c>
      <c r="D9">
        <f t="shared" si="2"/>
        <v>1</v>
      </c>
      <c r="E9" t="str">
        <f t="shared" si="3"/>
        <v>Q1</v>
      </c>
      <c r="F9" t="str">
        <f t="shared" si="4"/>
        <v>Sunday</v>
      </c>
    </row>
    <row r="10" spans="1:6" x14ac:dyDescent="0.35">
      <c r="A10" s="5">
        <f t="shared" si="5"/>
        <v>44935</v>
      </c>
      <c r="B10">
        <f t="shared" si="0"/>
        <v>2023</v>
      </c>
      <c r="C10" t="str">
        <f t="shared" si="1"/>
        <v>January</v>
      </c>
      <c r="D10">
        <f t="shared" si="2"/>
        <v>1</v>
      </c>
      <c r="E10" t="str">
        <f t="shared" si="3"/>
        <v>Q1</v>
      </c>
      <c r="F10" t="str">
        <f t="shared" si="4"/>
        <v>Monday</v>
      </c>
    </row>
    <row r="11" spans="1:6" x14ac:dyDescent="0.35">
      <c r="A11" s="5">
        <f t="shared" si="5"/>
        <v>44936</v>
      </c>
      <c r="B11">
        <f t="shared" si="0"/>
        <v>2023</v>
      </c>
      <c r="C11" t="str">
        <f t="shared" si="1"/>
        <v>January</v>
      </c>
      <c r="D11">
        <f t="shared" si="2"/>
        <v>1</v>
      </c>
      <c r="E11" t="str">
        <f t="shared" si="3"/>
        <v>Q1</v>
      </c>
      <c r="F11" t="str">
        <f t="shared" si="4"/>
        <v>Tuesday</v>
      </c>
    </row>
    <row r="12" spans="1:6" x14ac:dyDescent="0.35">
      <c r="A12" s="5">
        <f t="shared" si="5"/>
        <v>44937</v>
      </c>
      <c r="B12">
        <f t="shared" si="0"/>
        <v>2023</v>
      </c>
      <c r="C12" t="str">
        <f t="shared" si="1"/>
        <v>January</v>
      </c>
      <c r="D12">
        <f t="shared" si="2"/>
        <v>1</v>
      </c>
      <c r="E12" t="str">
        <f t="shared" si="3"/>
        <v>Q1</v>
      </c>
      <c r="F12" t="str">
        <f t="shared" si="4"/>
        <v>Wednesday</v>
      </c>
    </row>
    <row r="13" spans="1:6" x14ac:dyDescent="0.35">
      <c r="A13" s="5">
        <f t="shared" si="5"/>
        <v>44938</v>
      </c>
      <c r="B13">
        <f t="shared" si="0"/>
        <v>2023</v>
      </c>
      <c r="C13" t="str">
        <f t="shared" si="1"/>
        <v>January</v>
      </c>
      <c r="D13">
        <f t="shared" si="2"/>
        <v>1</v>
      </c>
      <c r="E13" t="str">
        <f t="shared" si="3"/>
        <v>Q1</v>
      </c>
      <c r="F13" t="str">
        <f t="shared" si="4"/>
        <v>Thursday</v>
      </c>
    </row>
    <row r="14" spans="1:6" x14ac:dyDescent="0.35">
      <c r="A14" s="5">
        <f t="shared" si="5"/>
        <v>44939</v>
      </c>
      <c r="B14">
        <f t="shared" si="0"/>
        <v>2023</v>
      </c>
      <c r="C14" t="str">
        <f t="shared" si="1"/>
        <v>January</v>
      </c>
      <c r="D14">
        <f t="shared" si="2"/>
        <v>1</v>
      </c>
      <c r="E14" t="str">
        <f t="shared" si="3"/>
        <v>Q1</v>
      </c>
      <c r="F14" t="str">
        <f t="shared" si="4"/>
        <v>Friday</v>
      </c>
    </row>
    <row r="15" spans="1:6" x14ac:dyDescent="0.35">
      <c r="A15" s="5">
        <f t="shared" si="5"/>
        <v>44940</v>
      </c>
      <c r="B15">
        <f t="shared" si="0"/>
        <v>2023</v>
      </c>
      <c r="C15" t="str">
        <f t="shared" si="1"/>
        <v>January</v>
      </c>
      <c r="D15">
        <f t="shared" si="2"/>
        <v>1</v>
      </c>
      <c r="E15" t="str">
        <f t="shared" si="3"/>
        <v>Q1</v>
      </c>
      <c r="F15" t="str">
        <f t="shared" si="4"/>
        <v>Saturday</v>
      </c>
    </row>
    <row r="16" spans="1:6" x14ac:dyDescent="0.35">
      <c r="A16" s="5">
        <f t="shared" si="5"/>
        <v>44941</v>
      </c>
      <c r="B16">
        <f t="shared" si="0"/>
        <v>2023</v>
      </c>
      <c r="C16" t="str">
        <f t="shared" si="1"/>
        <v>January</v>
      </c>
      <c r="D16">
        <f t="shared" si="2"/>
        <v>1</v>
      </c>
      <c r="E16" t="str">
        <f t="shared" si="3"/>
        <v>Q1</v>
      </c>
      <c r="F16" t="str">
        <f t="shared" si="4"/>
        <v>Sunday</v>
      </c>
    </row>
    <row r="17" spans="1:6" x14ac:dyDescent="0.35">
      <c r="A17" s="5">
        <f t="shared" si="5"/>
        <v>44942</v>
      </c>
      <c r="B17">
        <f t="shared" si="0"/>
        <v>2023</v>
      </c>
      <c r="C17" t="str">
        <f t="shared" si="1"/>
        <v>January</v>
      </c>
      <c r="D17">
        <f t="shared" si="2"/>
        <v>1</v>
      </c>
      <c r="E17" t="str">
        <f t="shared" si="3"/>
        <v>Q1</v>
      </c>
      <c r="F17" t="str">
        <f t="shared" si="4"/>
        <v>Monday</v>
      </c>
    </row>
    <row r="18" spans="1:6" x14ac:dyDescent="0.35">
      <c r="A18" s="5">
        <f t="shared" si="5"/>
        <v>44943</v>
      </c>
      <c r="B18">
        <f t="shared" si="0"/>
        <v>2023</v>
      </c>
      <c r="C18" t="str">
        <f t="shared" si="1"/>
        <v>January</v>
      </c>
      <c r="D18">
        <f t="shared" si="2"/>
        <v>1</v>
      </c>
      <c r="E18" t="str">
        <f t="shared" si="3"/>
        <v>Q1</v>
      </c>
      <c r="F18" t="str">
        <f t="shared" si="4"/>
        <v>Tuesday</v>
      </c>
    </row>
    <row r="19" spans="1:6" x14ac:dyDescent="0.35">
      <c r="A19" s="5">
        <f t="shared" si="5"/>
        <v>44944</v>
      </c>
      <c r="B19">
        <f t="shared" si="0"/>
        <v>2023</v>
      </c>
      <c r="C19" t="str">
        <f t="shared" si="1"/>
        <v>January</v>
      </c>
      <c r="D19">
        <f t="shared" si="2"/>
        <v>1</v>
      </c>
      <c r="E19" t="str">
        <f t="shared" si="3"/>
        <v>Q1</v>
      </c>
      <c r="F19" t="str">
        <f t="shared" si="4"/>
        <v>Wednesday</v>
      </c>
    </row>
    <row r="20" spans="1:6" x14ac:dyDescent="0.35">
      <c r="A20" s="5">
        <f t="shared" si="5"/>
        <v>44945</v>
      </c>
      <c r="B20">
        <f t="shared" si="0"/>
        <v>2023</v>
      </c>
      <c r="C20" t="str">
        <f t="shared" si="1"/>
        <v>January</v>
      </c>
      <c r="D20">
        <f t="shared" si="2"/>
        <v>1</v>
      </c>
      <c r="E20" t="str">
        <f t="shared" si="3"/>
        <v>Q1</v>
      </c>
      <c r="F20" t="str">
        <f t="shared" si="4"/>
        <v>Thursday</v>
      </c>
    </row>
    <row r="21" spans="1:6" x14ac:dyDescent="0.35">
      <c r="A21" s="5">
        <f t="shared" si="5"/>
        <v>44946</v>
      </c>
      <c r="B21">
        <f t="shared" si="0"/>
        <v>2023</v>
      </c>
      <c r="C21" t="str">
        <f t="shared" si="1"/>
        <v>January</v>
      </c>
      <c r="D21">
        <f t="shared" si="2"/>
        <v>1</v>
      </c>
      <c r="E21" t="str">
        <f t="shared" si="3"/>
        <v>Q1</v>
      </c>
      <c r="F21" t="str">
        <f t="shared" si="4"/>
        <v>Friday</v>
      </c>
    </row>
    <row r="22" spans="1:6" x14ac:dyDescent="0.35">
      <c r="A22" s="5">
        <f t="shared" si="5"/>
        <v>44947</v>
      </c>
      <c r="B22">
        <f t="shared" si="0"/>
        <v>2023</v>
      </c>
      <c r="C22" t="str">
        <f t="shared" si="1"/>
        <v>January</v>
      </c>
      <c r="D22">
        <f t="shared" si="2"/>
        <v>1</v>
      </c>
      <c r="E22" t="str">
        <f t="shared" si="3"/>
        <v>Q1</v>
      </c>
      <c r="F22" t="str">
        <f t="shared" si="4"/>
        <v>Saturday</v>
      </c>
    </row>
    <row r="23" spans="1:6" x14ac:dyDescent="0.35">
      <c r="A23" s="5">
        <f t="shared" si="5"/>
        <v>44948</v>
      </c>
      <c r="B23">
        <f t="shared" si="0"/>
        <v>2023</v>
      </c>
      <c r="C23" t="str">
        <f t="shared" si="1"/>
        <v>January</v>
      </c>
      <c r="D23">
        <f t="shared" si="2"/>
        <v>1</v>
      </c>
      <c r="E23" t="str">
        <f t="shared" si="3"/>
        <v>Q1</v>
      </c>
      <c r="F23" t="str">
        <f t="shared" si="4"/>
        <v>Sunday</v>
      </c>
    </row>
    <row r="24" spans="1:6" x14ac:dyDescent="0.35">
      <c r="A24" s="5">
        <f t="shared" si="5"/>
        <v>44949</v>
      </c>
      <c r="B24">
        <f t="shared" si="0"/>
        <v>2023</v>
      </c>
      <c r="C24" t="str">
        <f t="shared" si="1"/>
        <v>January</v>
      </c>
      <c r="D24">
        <f t="shared" si="2"/>
        <v>1</v>
      </c>
      <c r="E24" t="str">
        <f t="shared" si="3"/>
        <v>Q1</v>
      </c>
      <c r="F24" t="str">
        <f t="shared" si="4"/>
        <v>Monday</v>
      </c>
    </row>
    <row r="25" spans="1:6" x14ac:dyDescent="0.35">
      <c r="A25" s="5">
        <f t="shared" si="5"/>
        <v>44950</v>
      </c>
      <c r="B25">
        <f t="shared" si="0"/>
        <v>2023</v>
      </c>
      <c r="C25" t="str">
        <f t="shared" si="1"/>
        <v>January</v>
      </c>
      <c r="D25">
        <f t="shared" si="2"/>
        <v>1</v>
      </c>
      <c r="E25" t="str">
        <f t="shared" si="3"/>
        <v>Q1</v>
      </c>
      <c r="F25" t="str">
        <f t="shared" si="4"/>
        <v>Tuesday</v>
      </c>
    </row>
    <row r="26" spans="1:6" x14ac:dyDescent="0.35">
      <c r="A26" s="5">
        <f t="shared" si="5"/>
        <v>44951</v>
      </c>
      <c r="B26">
        <f t="shared" si="0"/>
        <v>2023</v>
      </c>
      <c r="C26" t="str">
        <f t="shared" si="1"/>
        <v>January</v>
      </c>
      <c r="D26">
        <f t="shared" si="2"/>
        <v>1</v>
      </c>
      <c r="E26" t="str">
        <f t="shared" si="3"/>
        <v>Q1</v>
      </c>
      <c r="F26" t="str">
        <f t="shared" si="4"/>
        <v>Wednesday</v>
      </c>
    </row>
    <row r="27" spans="1:6" x14ac:dyDescent="0.35">
      <c r="A27" s="5">
        <f t="shared" si="5"/>
        <v>44952</v>
      </c>
      <c r="B27">
        <f t="shared" si="0"/>
        <v>2023</v>
      </c>
      <c r="C27" t="str">
        <f t="shared" si="1"/>
        <v>January</v>
      </c>
      <c r="D27">
        <f t="shared" si="2"/>
        <v>1</v>
      </c>
      <c r="E27" t="str">
        <f t="shared" si="3"/>
        <v>Q1</v>
      </c>
      <c r="F27" t="str">
        <f t="shared" si="4"/>
        <v>Thursday</v>
      </c>
    </row>
    <row r="28" spans="1:6" x14ac:dyDescent="0.35">
      <c r="A28" s="5">
        <f t="shared" si="5"/>
        <v>44953</v>
      </c>
      <c r="B28">
        <f t="shared" si="0"/>
        <v>2023</v>
      </c>
      <c r="C28" t="str">
        <f t="shared" si="1"/>
        <v>January</v>
      </c>
      <c r="D28">
        <f t="shared" si="2"/>
        <v>1</v>
      </c>
      <c r="E28" t="str">
        <f t="shared" si="3"/>
        <v>Q1</v>
      </c>
      <c r="F28" t="str">
        <f t="shared" si="4"/>
        <v>Friday</v>
      </c>
    </row>
    <row r="29" spans="1:6" x14ac:dyDescent="0.35">
      <c r="A29" s="5">
        <f t="shared" si="5"/>
        <v>44954</v>
      </c>
      <c r="B29">
        <f t="shared" si="0"/>
        <v>2023</v>
      </c>
      <c r="C29" t="str">
        <f t="shared" si="1"/>
        <v>January</v>
      </c>
      <c r="D29">
        <f t="shared" si="2"/>
        <v>1</v>
      </c>
      <c r="E29" t="str">
        <f t="shared" si="3"/>
        <v>Q1</v>
      </c>
      <c r="F29" t="str">
        <f t="shared" si="4"/>
        <v>Saturday</v>
      </c>
    </row>
    <row r="30" spans="1:6" x14ac:dyDescent="0.35">
      <c r="A30" s="5">
        <f t="shared" si="5"/>
        <v>44955</v>
      </c>
      <c r="B30">
        <f t="shared" si="0"/>
        <v>2023</v>
      </c>
      <c r="C30" t="str">
        <f t="shared" si="1"/>
        <v>January</v>
      </c>
      <c r="D30">
        <f t="shared" si="2"/>
        <v>1</v>
      </c>
      <c r="E30" t="str">
        <f t="shared" si="3"/>
        <v>Q1</v>
      </c>
      <c r="F30" t="str">
        <f t="shared" si="4"/>
        <v>Sunday</v>
      </c>
    </row>
    <row r="31" spans="1:6" x14ac:dyDescent="0.35">
      <c r="A31" s="5">
        <f t="shared" si="5"/>
        <v>44956</v>
      </c>
      <c r="B31">
        <f t="shared" si="0"/>
        <v>2023</v>
      </c>
      <c r="C31" t="str">
        <f t="shared" si="1"/>
        <v>January</v>
      </c>
      <c r="D31">
        <f t="shared" si="2"/>
        <v>1</v>
      </c>
      <c r="E31" t="str">
        <f t="shared" si="3"/>
        <v>Q1</v>
      </c>
      <c r="F31" t="str">
        <f t="shared" si="4"/>
        <v>Monday</v>
      </c>
    </row>
    <row r="32" spans="1:6" x14ac:dyDescent="0.35">
      <c r="A32" s="5">
        <f t="shared" si="5"/>
        <v>44957</v>
      </c>
      <c r="B32">
        <f t="shared" si="0"/>
        <v>2023</v>
      </c>
      <c r="C32" t="str">
        <f t="shared" si="1"/>
        <v>January</v>
      </c>
      <c r="D32">
        <f t="shared" si="2"/>
        <v>1</v>
      </c>
      <c r="E32" t="str">
        <f t="shared" si="3"/>
        <v>Q1</v>
      </c>
      <c r="F32" t="str">
        <f t="shared" si="4"/>
        <v>Tuesday</v>
      </c>
    </row>
    <row r="33" spans="1:6" x14ac:dyDescent="0.35">
      <c r="A33" s="5">
        <f t="shared" si="5"/>
        <v>44958</v>
      </c>
      <c r="B33">
        <f t="shared" si="0"/>
        <v>2023</v>
      </c>
      <c r="C33" t="str">
        <f t="shared" si="1"/>
        <v>February</v>
      </c>
      <c r="D33">
        <f t="shared" si="2"/>
        <v>2</v>
      </c>
      <c r="E33" t="str">
        <f t="shared" si="3"/>
        <v>Q1</v>
      </c>
      <c r="F33" t="str">
        <f t="shared" si="4"/>
        <v>Wednesday</v>
      </c>
    </row>
    <row r="34" spans="1:6" x14ac:dyDescent="0.35">
      <c r="A34" s="5">
        <f t="shared" si="5"/>
        <v>44959</v>
      </c>
      <c r="B34">
        <f t="shared" si="0"/>
        <v>2023</v>
      </c>
      <c r="C34" t="str">
        <f t="shared" si="1"/>
        <v>February</v>
      </c>
      <c r="D34">
        <f t="shared" si="2"/>
        <v>2</v>
      </c>
      <c r="E34" t="str">
        <f t="shared" si="3"/>
        <v>Q1</v>
      </c>
      <c r="F34" t="str">
        <f t="shared" si="4"/>
        <v>Thursday</v>
      </c>
    </row>
    <row r="35" spans="1:6" x14ac:dyDescent="0.35">
      <c r="A35" s="5">
        <f t="shared" si="5"/>
        <v>44960</v>
      </c>
      <c r="B35">
        <f t="shared" si="0"/>
        <v>2023</v>
      </c>
      <c r="C35" t="str">
        <f t="shared" si="1"/>
        <v>February</v>
      </c>
      <c r="D35">
        <f t="shared" si="2"/>
        <v>2</v>
      </c>
      <c r="E35" t="str">
        <f t="shared" si="3"/>
        <v>Q1</v>
      </c>
      <c r="F35" t="str">
        <f t="shared" si="4"/>
        <v>Friday</v>
      </c>
    </row>
    <row r="36" spans="1:6" x14ac:dyDescent="0.35">
      <c r="A36" s="5">
        <f t="shared" si="5"/>
        <v>44961</v>
      </c>
      <c r="B36">
        <f t="shared" si="0"/>
        <v>2023</v>
      </c>
      <c r="C36" t="str">
        <f t="shared" si="1"/>
        <v>February</v>
      </c>
      <c r="D36">
        <f t="shared" si="2"/>
        <v>2</v>
      </c>
      <c r="E36" t="str">
        <f t="shared" si="3"/>
        <v>Q1</v>
      </c>
      <c r="F36" t="str">
        <f t="shared" si="4"/>
        <v>Saturday</v>
      </c>
    </row>
    <row r="37" spans="1:6" x14ac:dyDescent="0.35">
      <c r="A37" s="5">
        <f t="shared" si="5"/>
        <v>44962</v>
      </c>
      <c r="B37">
        <f t="shared" si="0"/>
        <v>2023</v>
      </c>
      <c r="C37" t="str">
        <f t="shared" si="1"/>
        <v>February</v>
      </c>
      <c r="D37">
        <f t="shared" si="2"/>
        <v>2</v>
      </c>
      <c r="E37" t="str">
        <f t="shared" si="3"/>
        <v>Q1</v>
      </c>
      <c r="F37" t="str">
        <f t="shared" si="4"/>
        <v>Sunday</v>
      </c>
    </row>
    <row r="38" spans="1:6" x14ac:dyDescent="0.35">
      <c r="A38" s="5">
        <f t="shared" si="5"/>
        <v>44963</v>
      </c>
      <c r="B38">
        <f t="shared" si="0"/>
        <v>2023</v>
      </c>
      <c r="C38" t="str">
        <f t="shared" si="1"/>
        <v>February</v>
      </c>
      <c r="D38">
        <f t="shared" si="2"/>
        <v>2</v>
      </c>
      <c r="E38" t="str">
        <f t="shared" si="3"/>
        <v>Q1</v>
      </c>
      <c r="F38" t="str">
        <f t="shared" si="4"/>
        <v>Monday</v>
      </c>
    </row>
    <row r="39" spans="1:6" x14ac:dyDescent="0.35">
      <c r="A39" s="5">
        <f t="shared" si="5"/>
        <v>44964</v>
      </c>
      <c r="B39">
        <f t="shared" si="0"/>
        <v>2023</v>
      </c>
      <c r="C39" t="str">
        <f t="shared" si="1"/>
        <v>February</v>
      </c>
      <c r="D39">
        <f t="shared" si="2"/>
        <v>2</v>
      </c>
      <c r="E39" t="str">
        <f t="shared" si="3"/>
        <v>Q1</v>
      </c>
      <c r="F39" t="str">
        <f t="shared" si="4"/>
        <v>Tuesday</v>
      </c>
    </row>
    <row r="40" spans="1:6" x14ac:dyDescent="0.35">
      <c r="A40" s="5">
        <f t="shared" si="5"/>
        <v>44965</v>
      </c>
      <c r="B40">
        <f t="shared" si="0"/>
        <v>2023</v>
      </c>
      <c r="C40" t="str">
        <f t="shared" si="1"/>
        <v>February</v>
      </c>
      <c r="D40">
        <f t="shared" si="2"/>
        <v>2</v>
      </c>
      <c r="E40" t="str">
        <f t="shared" si="3"/>
        <v>Q1</v>
      </c>
      <c r="F40" t="str">
        <f t="shared" si="4"/>
        <v>Wednesday</v>
      </c>
    </row>
    <row r="41" spans="1:6" x14ac:dyDescent="0.35">
      <c r="A41" s="5">
        <f t="shared" si="5"/>
        <v>44966</v>
      </c>
      <c r="B41">
        <f t="shared" si="0"/>
        <v>2023</v>
      </c>
      <c r="C41" t="str">
        <f t="shared" si="1"/>
        <v>February</v>
      </c>
      <c r="D41">
        <f t="shared" si="2"/>
        <v>2</v>
      </c>
      <c r="E41" t="str">
        <f t="shared" si="3"/>
        <v>Q1</v>
      </c>
      <c r="F41" t="str">
        <f t="shared" si="4"/>
        <v>Thursday</v>
      </c>
    </row>
    <row r="42" spans="1:6" x14ac:dyDescent="0.35">
      <c r="A42" s="5">
        <f t="shared" si="5"/>
        <v>44967</v>
      </c>
      <c r="B42">
        <f t="shared" si="0"/>
        <v>2023</v>
      </c>
      <c r="C42" t="str">
        <f t="shared" si="1"/>
        <v>February</v>
      </c>
      <c r="D42">
        <f t="shared" si="2"/>
        <v>2</v>
      </c>
      <c r="E42" t="str">
        <f t="shared" si="3"/>
        <v>Q1</v>
      </c>
      <c r="F42" t="str">
        <f t="shared" si="4"/>
        <v>Friday</v>
      </c>
    </row>
    <row r="43" spans="1:6" x14ac:dyDescent="0.35">
      <c r="A43" s="5">
        <f t="shared" si="5"/>
        <v>44968</v>
      </c>
      <c r="B43">
        <f t="shared" si="0"/>
        <v>2023</v>
      </c>
      <c r="C43" t="str">
        <f t="shared" si="1"/>
        <v>February</v>
      </c>
      <c r="D43">
        <f t="shared" si="2"/>
        <v>2</v>
      </c>
      <c r="E43" t="str">
        <f t="shared" si="3"/>
        <v>Q1</v>
      </c>
      <c r="F43" t="str">
        <f t="shared" si="4"/>
        <v>Saturday</v>
      </c>
    </row>
    <row r="44" spans="1:6" x14ac:dyDescent="0.35">
      <c r="A44" s="5">
        <f t="shared" si="5"/>
        <v>44969</v>
      </c>
      <c r="B44">
        <f t="shared" si="0"/>
        <v>2023</v>
      </c>
      <c r="C44" t="str">
        <f t="shared" si="1"/>
        <v>February</v>
      </c>
      <c r="D44">
        <f t="shared" si="2"/>
        <v>2</v>
      </c>
      <c r="E44" t="str">
        <f t="shared" si="3"/>
        <v>Q1</v>
      </c>
      <c r="F44" t="str">
        <f t="shared" si="4"/>
        <v>Sunday</v>
      </c>
    </row>
    <row r="45" spans="1:6" x14ac:dyDescent="0.35">
      <c r="A45" s="5">
        <f t="shared" si="5"/>
        <v>44970</v>
      </c>
      <c r="B45">
        <f t="shared" si="0"/>
        <v>2023</v>
      </c>
      <c r="C45" t="str">
        <f t="shared" si="1"/>
        <v>February</v>
      </c>
      <c r="D45">
        <f t="shared" si="2"/>
        <v>2</v>
      </c>
      <c r="E45" t="str">
        <f t="shared" si="3"/>
        <v>Q1</v>
      </c>
      <c r="F45" t="str">
        <f t="shared" si="4"/>
        <v>Monday</v>
      </c>
    </row>
    <row r="46" spans="1:6" x14ac:dyDescent="0.35">
      <c r="A46" s="5">
        <f t="shared" si="5"/>
        <v>44971</v>
      </c>
      <c r="B46">
        <f t="shared" si="0"/>
        <v>2023</v>
      </c>
      <c r="C46" t="str">
        <f t="shared" si="1"/>
        <v>February</v>
      </c>
      <c r="D46">
        <f t="shared" si="2"/>
        <v>2</v>
      </c>
      <c r="E46" t="str">
        <f t="shared" si="3"/>
        <v>Q1</v>
      </c>
      <c r="F46" t="str">
        <f t="shared" si="4"/>
        <v>Tuesday</v>
      </c>
    </row>
    <row r="47" spans="1:6" x14ac:dyDescent="0.35">
      <c r="A47" s="5">
        <f t="shared" si="5"/>
        <v>44972</v>
      </c>
      <c r="B47">
        <f t="shared" si="0"/>
        <v>2023</v>
      </c>
      <c r="C47" t="str">
        <f t="shared" si="1"/>
        <v>February</v>
      </c>
      <c r="D47">
        <f t="shared" si="2"/>
        <v>2</v>
      </c>
      <c r="E47" t="str">
        <f t="shared" si="3"/>
        <v>Q1</v>
      </c>
      <c r="F47" t="str">
        <f t="shared" si="4"/>
        <v>Wednesday</v>
      </c>
    </row>
    <row r="48" spans="1:6" x14ac:dyDescent="0.35">
      <c r="A48" s="5">
        <f t="shared" si="5"/>
        <v>44973</v>
      </c>
      <c r="B48">
        <f t="shared" si="0"/>
        <v>2023</v>
      </c>
      <c r="C48" t="str">
        <f t="shared" si="1"/>
        <v>February</v>
      </c>
      <c r="D48">
        <f t="shared" si="2"/>
        <v>2</v>
      </c>
      <c r="E48" t="str">
        <f t="shared" si="3"/>
        <v>Q1</v>
      </c>
      <c r="F48" t="str">
        <f t="shared" si="4"/>
        <v>Thursday</v>
      </c>
    </row>
    <row r="49" spans="1:6" x14ac:dyDescent="0.35">
      <c r="A49" s="5">
        <f t="shared" si="5"/>
        <v>44974</v>
      </c>
      <c r="B49">
        <f t="shared" si="0"/>
        <v>2023</v>
      </c>
      <c r="C49" t="str">
        <f t="shared" si="1"/>
        <v>February</v>
      </c>
      <c r="D49">
        <f t="shared" si="2"/>
        <v>2</v>
      </c>
      <c r="E49" t="str">
        <f t="shared" si="3"/>
        <v>Q1</v>
      </c>
      <c r="F49" t="str">
        <f t="shared" si="4"/>
        <v>Friday</v>
      </c>
    </row>
    <row r="50" spans="1:6" x14ac:dyDescent="0.35">
      <c r="A50" s="5">
        <f t="shared" si="5"/>
        <v>44975</v>
      </c>
      <c r="B50">
        <f t="shared" si="0"/>
        <v>2023</v>
      </c>
      <c r="C50" t="str">
        <f t="shared" si="1"/>
        <v>February</v>
      </c>
      <c r="D50">
        <f t="shared" si="2"/>
        <v>2</v>
      </c>
      <c r="E50" t="str">
        <f t="shared" si="3"/>
        <v>Q1</v>
      </c>
      <c r="F50" t="str">
        <f t="shared" si="4"/>
        <v>Saturday</v>
      </c>
    </row>
    <row r="51" spans="1:6" x14ac:dyDescent="0.35">
      <c r="A51" s="5">
        <f t="shared" si="5"/>
        <v>44976</v>
      </c>
      <c r="B51">
        <f t="shared" si="0"/>
        <v>2023</v>
      </c>
      <c r="C51" t="str">
        <f t="shared" si="1"/>
        <v>February</v>
      </c>
      <c r="D51">
        <f t="shared" si="2"/>
        <v>2</v>
      </c>
      <c r="E51" t="str">
        <f t="shared" si="3"/>
        <v>Q1</v>
      </c>
      <c r="F51" t="str">
        <f t="shared" si="4"/>
        <v>Sunday</v>
      </c>
    </row>
    <row r="52" spans="1:6" x14ac:dyDescent="0.35">
      <c r="A52" s="5">
        <f t="shared" si="5"/>
        <v>44977</v>
      </c>
      <c r="B52">
        <f t="shared" si="0"/>
        <v>2023</v>
      </c>
      <c r="C52" t="str">
        <f t="shared" si="1"/>
        <v>February</v>
      </c>
      <c r="D52">
        <f t="shared" si="2"/>
        <v>2</v>
      </c>
      <c r="E52" t="str">
        <f t="shared" si="3"/>
        <v>Q1</v>
      </c>
      <c r="F52" t="str">
        <f t="shared" si="4"/>
        <v>Monday</v>
      </c>
    </row>
    <row r="53" spans="1:6" x14ac:dyDescent="0.35">
      <c r="A53" s="5">
        <f t="shared" si="5"/>
        <v>44978</v>
      </c>
      <c r="B53">
        <f t="shared" si="0"/>
        <v>2023</v>
      </c>
      <c r="C53" t="str">
        <f t="shared" si="1"/>
        <v>February</v>
      </c>
      <c r="D53">
        <f t="shared" si="2"/>
        <v>2</v>
      </c>
      <c r="E53" t="str">
        <f t="shared" si="3"/>
        <v>Q1</v>
      </c>
      <c r="F53" t="str">
        <f t="shared" si="4"/>
        <v>Tuesday</v>
      </c>
    </row>
    <row r="54" spans="1:6" x14ac:dyDescent="0.35">
      <c r="A54" s="5">
        <f t="shared" si="5"/>
        <v>44979</v>
      </c>
      <c r="B54">
        <f t="shared" si="0"/>
        <v>2023</v>
      </c>
      <c r="C54" t="str">
        <f t="shared" si="1"/>
        <v>February</v>
      </c>
      <c r="D54">
        <f t="shared" si="2"/>
        <v>2</v>
      </c>
      <c r="E54" t="str">
        <f t="shared" si="3"/>
        <v>Q1</v>
      </c>
      <c r="F54" t="str">
        <f t="shared" si="4"/>
        <v>Wednesday</v>
      </c>
    </row>
    <row r="55" spans="1:6" x14ac:dyDescent="0.35">
      <c r="A55" s="5">
        <f t="shared" si="5"/>
        <v>44980</v>
      </c>
      <c r="B55">
        <f t="shared" si="0"/>
        <v>2023</v>
      </c>
      <c r="C55" t="str">
        <f t="shared" si="1"/>
        <v>February</v>
      </c>
      <c r="D55">
        <f t="shared" si="2"/>
        <v>2</v>
      </c>
      <c r="E55" t="str">
        <f t="shared" si="3"/>
        <v>Q1</v>
      </c>
      <c r="F55" t="str">
        <f t="shared" si="4"/>
        <v>Thursday</v>
      </c>
    </row>
    <row r="56" spans="1:6" x14ac:dyDescent="0.35">
      <c r="A56" s="5">
        <f t="shared" si="5"/>
        <v>44981</v>
      </c>
      <c r="B56">
        <f t="shared" si="0"/>
        <v>2023</v>
      </c>
      <c r="C56" t="str">
        <f t="shared" si="1"/>
        <v>February</v>
      </c>
      <c r="D56">
        <f t="shared" si="2"/>
        <v>2</v>
      </c>
      <c r="E56" t="str">
        <f t="shared" si="3"/>
        <v>Q1</v>
      </c>
      <c r="F56" t="str">
        <f t="shared" si="4"/>
        <v>Friday</v>
      </c>
    </row>
    <row r="57" spans="1:6" x14ac:dyDescent="0.35">
      <c r="A57" s="5">
        <f t="shared" si="5"/>
        <v>44982</v>
      </c>
      <c r="B57">
        <f t="shared" si="0"/>
        <v>2023</v>
      </c>
      <c r="C57" t="str">
        <f t="shared" si="1"/>
        <v>February</v>
      </c>
      <c r="D57">
        <f t="shared" si="2"/>
        <v>2</v>
      </c>
      <c r="E57" t="str">
        <f t="shared" si="3"/>
        <v>Q1</v>
      </c>
      <c r="F57" t="str">
        <f t="shared" si="4"/>
        <v>Saturday</v>
      </c>
    </row>
    <row r="58" spans="1:6" x14ac:dyDescent="0.35">
      <c r="A58" s="5">
        <f t="shared" si="5"/>
        <v>44983</v>
      </c>
      <c r="B58">
        <f t="shared" si="0"/>
        <v>2023</v>
      </c>
      <c r="C58" t="str">
        <f t="shared" si="1"/>
        <v>February</v>
      </c>
      <c r="D58">
        <f t="shared" si="2"/>
        <v>2</v>
      </c>
      <c r="E58" t="str">
        <f t="shared" si="3"/>
        <v>Q1</v>
      </c>
      <c r="F58" t="str">
        <f t="shared" si="4"/>
        <v>Sunday</v>
      </c>
    </row>
    <row r="59" spans="1:6" x14ac:dyDescent="0.35">
      <c r="A59" s="5">
        <f t="shared" si="5"/>
        <v>44984</v>
      </c>
      <c r="B59">
        <f t="shared" si="0"/>
        <v>2023</v>
      </c>
      <c r="C59" t="str">
        <f t="shared" si="1"/>
        <v>February</v>
      </c>
      <c r="D59">
        <f t="shared" si="2"/>
        <v>2</v>
      </c>
      <c r="E59" t="str">
        <f t="shared" si="3"/>
        <v>Q1</v>
      </c>
      <c r="F59" t="str">
        <f t="shared" si="4"/>
        <v>Monday</v>
      </c>
    </row>
    <row r="60" spans="1:6" x14ac:dyDescent="0.35">
      <c r="A60" s="5">
        <f t="shared" si="5"/>
        <v>44985</v>
      </c>
      <c r="B60">
        <f t="shared" si="0"/>
        <v>2023</v>
      </c>
      <c r="C60" t="str">
        <f t="shared" si="1"/>
        <v>February</v>
      </c>
      <c r="D60">
        <f t="shared" si="2"/>
        <v>2</v>
      </c>
      <c r="E60" t="str">
        <f t="shared" si="3"/>
        <v>Q1</v>
      </c>
      <c r="F60" t="str">
        <f t="shared" si="4"/>
        <v>Tuesday</v>
      </c>
    </row>
    <row r="61" spans="1:6" x14ac:dyDescent="0.35">
      <c r="A61" s="5">
        <f t="shared" si="5"/>
        <v>44986</v>
      </c>
      <c r="B61">
        <f t="shared" si="0"/>
        <v>2023</v>
      </c>
      <c r="C61" t="str">
        <f t="shared" si="1"/>
        <v>March</v>
      </c>
      <c r="D61">
        <f t="shared" si="2"/>
        <v>3</v>
      </c>
      <c r="E61" t="str">
        <f t="shared" si="3"/>
        <v>Q1</v>
      </c>
      <c r="F61" t="str">
        <f t="shared" si="4"/>
        <v>Wednesday</v>
      </c>
    </row>
    <row r="62" spans="1:6" x14ac:dyDescent="0.35">
      <c r="A62" s="5">
        <f t="shared" si="5"/>
        <v>44987</v>
      </c>
      <c r="B62">
        <f t="shared" si="0"/>
        <v>2023</v>
      </c>
      <c r="C62" t="str">
        <f t="shared" si="1"/>
        <v>March</v>
      </c>
      <c r="D62">
        <f t="shared" si="2"/>
        <v>3</v>
      </c>
      <c r="E62" t="str">
        <f t="shared" si="3"/>
        <v>Q1</v>
      </c>
      <c r="F62" t="str">
        <f t="shared" si="4"/>
        <v>Thursday</v>
      </c>
    </row>
    <row r="63" spans="1:6" x14ac:dyDescent="0.35">
      <c r="A63" s="5">
        <f t="shared" si="5"/>
        <v>44988</v>
      </c>
      <c r="B63">
        <f t="shared" si="0"/>
        <v>2023</v>
      </c>
      <c r="C63" t="str">
        <f t="shared" si="1"/>
        <v>March</v>
      </c>
      <c r="D63">
        <f t="shared" si="2"/>
        <v>3</v>
      </c>
      <c r="E63" t="str">
        <f t="shared" si="3"/>
        <v>Q1</v>
      </c>
      <c r="F63" t="str">
        <f t="shared" si="4"/>
        <v>Friday</v>
      </c>
    </row>
    <row r="64" spans="1:6" x14ac:dyDescent="0.35">
      <c r="A64" s="5">
        <f t="shared" si="5"/>
        <v>44989</v>
      </c>
      <c r="B64">
        <f t="shared" si="0"/>
        <v>2023</v>
      </c>
      <c r="C64" t="str">
        <f t="shared" si="1"/>
        <v>March</v>
      </c>
      <c r="D64">
        <f t="shared" si="2"/>
        <v>3</v>
      </c>
      <c r="E64" t="str">
        <f t="shared" si="3"/>
        <v>Q1</v>
      </c>
      <c r="F64" t="str">
        <f t="shared" si="4"/>
        <v>Saturday</v>
      </c>
    </row>
    <row r="65" spans="1:6" x14ac:dyDescent="0.35">
      <c r="A65" s="5">
        <f t="shared" si="5"/>
        <v>44990</v>
      </c>
      <c r="B65">
        <f t="shared" si="0"/>
        <v>2023</v>
      </c>
      <c r="C65" t="str">
        <f t="shared" si="1"/>
        <v>March</v>
      </c>
      <c r="D65">
        <f t="shared" si="2"/>
        <v>3</v>
      </c>
      <c r="E65" t="str">
        <f t="shared" si="3"/>
        <v>Q1</v>
      </c>
      <c r="F65" t="str">
        <f t="shared" si="4"/>
        <v>Sunday</v>
      </c>
    </row>
    <row r="66" spans="1:6" x14ac:dyDescent="0.35">
      <c r="A66" s="5">
        <f t="shared" si="5"/>
        <v>44991</v>
      </c>
      <c r="B66">
        <f t="shared" si="0"/>
        <v>2023</v>
      </c>
      <c r="C66" t="str">
        <f t="shared" si="1"/>
        <v>March</v>
      </c>
      <c r="D66">
        <f t="shared" si="2"/>
        <v>3</v>
      </c>
      <c r="E66" t="str">
        <f t="shared" si="3"/>
        <v>Q1</v>
      </c>
      <c r="F66" t="str">
        <f t="shared" si="4"/>
        <v>Monday</v>
      </c>
    </row>
    <row r="67" spans="1:6" x14ac:dyDescent="0.35">
      <c r="A67" s="5">
        <f t="shared" si="5"/>
        <v>44992</v>
      </c>
      <c r="B67">
        <f t="shared" ref="B67:B130" si="6">YEAR(A67)</f>
        <v>2023</v>
      </c>
      <c r="C67" t="str">
        <f t="shared" ref="C67:C130" si="7">TEXT(A67, "MMMM")</f>
        <v>March</v>
      </c>
      <c r="D67">
        <f t="shared" ref="D67:D130" si="8">MONTH(A67)</f>
        <v>3</v>
      </c>
      <c r="E67" t="str">
        <f t="shared" ref="E67:E130" si="9">"Q"&amp;INT((MONTH(A67)-1)/3)+1</f>
        <v>Q1</v>
      </c>
      <c r="F67" t="str">
        <f t="shared" ref="F67:F130" si="10">TEXT(A67, "tttt")</f>
        <v>Tuesday</v>
      </c>
    </row>
    <row r="68" spans="1:6" x14ac:dyDescent="0.35">
      <c r="A68" s="5">
        <f t="shared" ref="A68:A131" si="11">A67+1</f>
        <v>44993</v>
      </c>
      <c r="B68">
        <f t="shared" si="6"/>
        <v>2023</v>
      </c>
      <c r="C68" t="str">
        <f t="shared" si="7"/>
        <v>March</v>
      </c>
      <c r="D68">
        <f t="shared" si="8"/>
        <v>3</v>
      </c>
      <c r="E68" t="str">
        <f t="shared" si="9"/>
        <v>Q1</v>
      </c>
      <c r="F68" t="str">
        <f t="shared" si="10"/>
        <v>Wednesday</v>
      </c>
    </row>
    <row r="69" spans="1:6" x14ac:dyDescent="0.35">
      <c r="A69" s="5">
        <f t="shared" si="11"/>
        <v>44994</v>
      </c>
      <c r="B69">
        <f t="shared" si="6"/>
        <v>2023</v>
      </c>
      <c r="C69" t="str">
        <f t="shared" si="7"/>
        <v>March</v>
      </c>
      <c r="D69">
        <f t="shared" si="8"/>
        <v>3</v>
      </c>
      <c r="E69" t="str">
        <f t="shared" si="9"/>
        <v>Q1</v>
      </c>
      <c r="F69" t="str">
        <f t="shared" si="10"/>
        <v>Thursday</v>
      </c>
    </row>
    <row r="70" spans="1:6" x14ac:dyDescent="0.35">
      <c r="A70" s="5">
        <f t="shared" si="11"/>
        <v>44995</v>
      </c>
      <c r="B70">
        <f t="shared" si="6"/>
        <v>2023</v>
      </c>
      <c r="C70" t="str">
        <f t="shared" si="7"/>
        <v>March</v>
      </c>
      <c r="D70">
        <f t="shared" si="8"/>
        <v>3</v>
      </c>
      <c r="E70" t="str">
        <f t="shared" si="9"/>
        <v>Q1</v>
      </c>
      <c r="F70" t="str">
        <f t="shared" si="10"/>
        <v>Friday</v>
      </c>
    </row>
    <row r="71" spans="1:6" x14ac:dyDescent="0.35">
      <c r="A71" s="5">
        <f t="shared" si="11"/>
        <v>44996</v>
      </c>
      <c r="B71">
        <f t="shared" si="6"/>
        <v>2023</v>
      </c>
      <c r="C71" t="str">
        <f t="shared" si="7"/>
        <v>March</v>
      </c>
      <c r="D71">
        <f t="shared" si="8"/>
        <v>3</v>
      </c>
      <c r="E71" t="str">
        <f t="shared" si="9"/>
        <v>Q1</v>
      </c>
      <c r="F71" t="str">
        <f t="shared" si="10"/>
        <v>Saturday</v>
      </c>
    </row>
    <row r="72" spans="1:6" x14ac:dyDescent="0.35">
      <c r="A72" s="5">
        <f t="shared" si="11"/>
        <v>44997</v>
      </c>
      <c r="B72">
        <f t="shared" si="6"/>
        <v>2023</v>
      </c>
      <c r="C72" t="str">
        <f t="shared" si="7"/>
        <v>March</v>
      </c>
      <c r="D72">
        <f t="shared" si="8"/>
        <v>3</v>
      </c>
      <c r="E72" t="str">
        <f t="shared" si="9"/>
        <v>Q1</v>
      </c>
      <c r="F72" t="str">
        <f t="shared" si="10"/>
        <v>Sunday</v>
      </c>
    </row>
    <row r="73" spans="1:6" x14ac:dyDescent="0.35">
      <c r="A73" s="5">
        <f t="shared" si="11"/>
        <v>44998</v>
      </c>
      <c r="B73">
        <f t="shared" si="6"/>
        <v>2023</v>
      </c>
      <c r="C73" t="str">
        <f t="shared" si="7"/>
        <v>March</v>
      </c>
      <c r="D73">
        <f t="shared" si="8"/>
        <v>3</v>
      </c>
      <c r="E73" t="str">
        <f t="shared" si="9"/>
        <v>Q1</v>
      </c>
      <c r="F73" t="str">
        <f t="shared" si="10"/>
        <v>Monday</v>
      </c>
    </row>
    <row r="74" spans="1:6" x14ac:dyDescent="0.35">
      <c r="A74" s="5">
        <f t="shared" si="11"/>
        <v>44999</v>
      </c>
      <c r="B74">
        <f t="shared" si="6"/>
        <v>2023</v>
      </c>
      <c r="C74" t="str">
        <f t="shared" si="7"/>
        <v>March</v>
      </c>
      <c r="D74">
        <f t="shared" si="8"/>
        <v>3</v>
      </c>
      <c r="E74" t="str">
        <f t="shared" si="9"/>
        <v>Q1</v>
      </c>
      <c r="F74" t="str">
        <f t="shared" si="10"/>
        <v>Tuesday</v>
      </c>
    </row>
    <row r="75" spans="1:6" x14ac:dyDescent="0.35">
      <c r="A75" s="5">
        <f t="shared" si="11"/>
        <v>45000</v>
      </c>
      <c r="B75">
        <f t="shared" si="6"/>
        <v>2023</v>
      </c>
      <c r="C75" t="str">
        <f t="shared" si="7"/>
        <v>March</v>
      </c>
      <c r="D75">
        <f t="shared" si="8"/>
        <v>3</v>
      </c>
      <c r="E75" t="str">
        <f t="shared" si="9"/>
        <v>Q1</v>
      </c>
      <c r="F75" t="str">
        <f t="shared" si="10"/>
        <v>Wednesday</v>
      </c>
    </row>
    <row r="76" spans="1:6" x14ac:dyDescent="0.35">
      <c r="A76" s="5">
        <f t="shared" si="11"/>
        <v>45001</v>
      </c>
      <c r="B76">
        <f t="shared" si="6"/>
        <v>2023</v>
      </c>
      <c r="C76" t="str">
        <f t="shared" si="7"/>
        <v>March</v>
      </c>
      <c r="D76">
        <f t="shared" si="8"/>
        <v>3</v>
      </c>
      <c r="E76" t="str">
        <f t="shared" si="9"/>
        <v>Q1</v>
      </c>
      <c r="F76" t="str">
        <f t="shared" si="10"/>
        <v>Thursday</v>
      </c>
    </row>
    <row r="77" spans="1:6" x14ac:dyDescent="0.35">
      <c r="A77" s="5">
        <f t="shared" si="11"/>
        <v>45002</v>
      </c>
      <c r="B77">
        <f t="shared" si="6"/>
        <v>2023</v>
      </c>
      <c r="C77" t="str">
        <f t="shared" si="7"/>
        <v>March</v>
      </c>
      <c r="D77">
        <f t="shared" si="8"/>
        <v>3</v>
      </c>
      <c r="E77" t="str">
        <f t="shared" si="9"/>
        <v>Q1</v>
      </c>
      <c r="F77" t="str">
        <f t="shared" si="10"/>
        <v>Friday</v>
      </c>
    </row>
    <row r="78" spans="1:6" x14ac:dyDescent="0.35">
      <c r="A78" s="5">
        <f t="shared" si="11"/>
        <v>45003</v>
      </c>
      <c r="B78">
        <f t="shared" si="6"/>
        <v>2023</v>
      </c>
      <c r="C78" t="str">
        <f t="shared" si="7"/>
        <v>March</v>
      </c>
      <c r="D78">
        <f t="shared" si="8"/>
        <v>3</v>
      </c>
      <c r="E78" t="str">
        <f t="shared" si="9"/>
        <v>Q1</v>
      </c>
      <c r="F78" t="str">
        <f t="shared" si="10"/>
        <v>Saturday</v>
      </c>
    </row>
    <row r="79" spans="1:6" x14ac:dyDescent="0.35">
      <c r="A79" s="5">
        <f t="shared" si="11"/>
        <v>45004</v>
      </c>
      <c r="B79">
        <f t="shared" si="6"/>
        <v>2023</v>
      </c>
      <c r="C79" t="str">
        <f t="shared" si="7"/>
        <v>March</v>
      </c>
      <c r="D79">
        <f t="shared" si="8"/>
        <v>3</v>
      </c>
      <c r="E79" t="str">
        <f t="shared" si="9"/>
        <v>Q1</v>
      </c>
      <c r="F79" t="str">
        <f t="shared" si="10"/>
        <v>Sunday</v>
      </c>
    </row>
    <row r="80" spans="1:6" x14ac:dyDescent="0.35">
      <c r="A80" s="5">
        <f t="shared" si="11"/>
        <v>45005</v>
      </c>
      <c r="B80">
        <f t="shared" si="6"/>
        <v>2023</v>
      </c>
      <c r="C80" t="str">
        <f t="shared" si="7"/>
        <v>March</v>
      </c>
      <c r="D80">
        <f t="shared" si="8"/>
        <v>3</v>
      </c>
      <c r="E80" t="str">
        <f t="shared" si="9"/>
        <v>Q1</v>
      </c>
      <c r="F80" t="str">
        <f t="shared" si="10"/>
        <v>Monday</v>
      </c>
    </row>
    <row r="81" spans="1:6" x14ac:dyDescent="0.35">
      <c r="A81" s="5">
        <f t="shared" si="11"/>
        <v>45006</v>
      </c>
      <c r="B81">
        <f t="shared" si="6"/>
        <v>2023</v>
      </c>
      <c r="C81" t="str">
        <f t="shared" si="7"/>
        <v>March</v>
      </c>
      <c r="D81">
        <f t="shared" si="8"/>
        <v>3</v>
      </c>
      <c r="E81" t="str">
        <f t="shared" si="9"/>
        <v>Q1</v>
      </c>
      <c r="F81" t="str">
        <f t="shared" si="10"/>
        <v>Tuesday</v>
      </c>
    </row>
    <row r="82" spans="1:6" x14ac:dyDescent="0.35">
      <c r="A82" s="5">
        <f t="shared" si="11"/>
        <v>45007</v>
      </c>
      <c r="B82">
        <f t="shared" si="6"/>
        <v>2023</v>
      </c>
      <c r="C82" t="str">
        <f t="shared" si="7"/>
        <v>March</v>
      </c>
      <c r="D82">
        <f t="shared" si="8"/>
        <v>3</v>
      </c>
      <c r="E82" t="str">
        <f t="shared" si="9"/>
        <v>Q1</v>
      </c>
      <c r="F82" t="str">
        <f t="shared" si="10"/>
        <v>Wednesday</v>
      </c>
    </row>
    <row r="83" spans="1:6" x14ac:dyDescent="0.35">
      <c r="A83" s="5">
        <f t="shared" si="11"/>
        <v>45008</v>
      </c>
      <c r="B83">
        <f t="shared" si="6"/>
        <v>2023</v>
      </c>
      <c r="C83" t="str">
        <f t="shared" si="7"/>
        <v>March</v>
      </c>
      <c r="D83">
        <f t="shared" si="8"/>
        <v>3</v>
      </c>
      <c r="E83" t="str">
        <f t="shared" si="9"/>
        <v>Q1</v>
      </c>
      <c r="F83" t="str">
        <f t="shared" si="10"/>
        <v>Thursday</v>
      </c>
    </row>
    <row r="84" spans="1:6" x14ac:dyDescent="0.35">
      <c r="A84" s="5">
        <f t="shared" si="11"/>
        <v>45009</v>
      </c>
      <c r="B84">
        <f t="shared" si="6"/>
        <v>2023</v>
      </c>
      <c r="C84" t="str">
        <f t="shared" si="7"/>
        <v>March</v>
      </c>
      <c r="D84">
        <f t="shared" si="8"/>
        <v>3</v>
      </c>
      <c r="E84" t="str">
        <f t="shared" si="9"/>
        <v>Q1</v>
      </c>
      <c r="F84" t="str">
        <f t="shared" si="10"/>
        <v>Friday</v>
      </c>
    </row>
    <row r="85" spans="1:6" x14ac:dyDescent="0.35">
      <c r="A85" s="5">
        <f t="shared" si="11"/>
        <v>45010</v>
      </c>
      <c r="B85">
        <f t="shared" si="6"/>
        <v>2023</v>
      </c>
      <c r="C85" t="str">
        <f t="shared" si="7"/>
        <v>March</v>
      </c>
      <c r="D85">
        <f t="shared" si="8"/>
        <v>3</v>
      </c>
      <c r="E85" t="str">
        <f t="shared" si="9"/>
        <v>Q1</v>
      </c>
      <c r="F85" t="str">
        <f t="shared" si="10"/>
        <v>Saturday</v>
      </c>
    </row>
    <row r="86" spans="1:6" x14ac:dyDescent="0.35">
      <c r="A86" s="5">
        <f t="shared" si="11"/>
        <v>45011</v>
      </c>
      <c r="B86">
        <f t="shared" si="6"/>
        <v>2023</v>
      </c>
      <c r="C86" t="str">
        <f t="shared" si="7"/>
        <v>March</v>
      </c>
      <c r="D86">
        <f t="shared" si="8"/>
        <v>3</v>
      </c>
      <c r="E86" t="str">
        <f t="shared" si="9"/>
        <v>Q1</v>
      </c>
      <c r="F86" t="str">
        <f t="shared" si="10"/>
        <v>Sunday</v>
      </c>
    </row>
    <row r="87" spans="1:6" x14ac:dyDescent="0.35">
      <c r="A87" s="5">
        <f t="shared" si="11"/>
        <v>45012</v>
      </c>
      <c r="B87">
        <f t="shared" si="6"/>
        <v>2023</v>
      </c>
      <c r="C87" t="str">
        <f t="shared" si="7"/>
        <v>March</v>
      </c>
      <c r="D87">
        <f t="shared" si="8"/>
        <v>3</v>
      </c>
      <c r="E87" t="str">
        <f t="shared" si="9"/>
        <v>Q1</v>
      </c>
      <c r="F87" t="str">
        <f t="shared" si="10"/>
        <v>Monday</v>
      </c>
    </row>
    <row r="88" spans="1:6" x14ac:dyDescent="0.35">
      <c r="A88" s="5">
        <f t="shared" si="11"/>
        <v>45013</v>
      </c>
      <c r="B88">
        <f t="shared" si="6"/>
        <v>2023</v>
      </c>
      <c r="C88" t="str">
        <f t="shared" si="7"/>
        <v>March</v>
      </c>
      <c r="D88">
        <f t="shared" si="8"/>
        <v>3</v>
      </c>
      <c r="E88" t="str">
        <f t="shared" si="9"/>
        <v>Q1</v>
      </c>
      <c r="F88" t="str">
        <f t="shared" si="10"/>
        <v>Tuesday</v>
      </c>
    </row>
    <row r="89" spans="1:6" x14ac:dyDescent="0.35">
      <c r="A89" s="5">
        <f t="shared" si="11"/>
        <v>45014</v>
      </c>
      <c r="B89">
        <f t="shared" si="6"/>
        <v>2023</v>
      </c>
      <c r="C89" t="str">
        <f t="shared" si="7"/>
        <v>March</v>
      </c>
      <c r="D89">
        <f t="shared" si="8"/>
        <v>3</v>
      </c>
      <c r="E89" t="str">
        <f t="shared" si="9"/>
        <v>Q1</v>
      </c>
      <c r="F89" t="str">
        <f t="shared" si="10"/>
        <v>Wednesday</v>
      </c>
    </row>
    <row r="90" spans="1:6" x14ac:dyDescent="0.35">
      <c r="A90" s="5">
        <f t="shared" si="11"/>
        <v>45015</v>
      </c>
      <c r="B90">
        <f t="shared" si="6"/>
        <v>2023</v>
      </c>
      <c r="C90" t="str">
        <f t="shared" si="7"/>
        <v>March</v>
      </c>
      <c r="D90">
        <f t="shared" si="8"/>
        <v>3</v>
      </c>
      <c r="E90" t="str">
        <f t="shared" si="9"/>
        <v>Q1</v>
      </c>
      <c r="F90" t="str">
        <f t="shared" si="10"/>
        <v>Thursday</v>
      </c>
    </row>
    <row r="91" spans="1:6" x14ac:dyDescent="0.35">
      <c r="A91" s="5">
        <f t="shared" si="11"/>
        <v>45016</v>
      </c>
      <c r="B91">
        <f t="shared" si="6"/>
        <v>2023</v>
      </c>
      <c r="C91" t="str">
        <f t="shared" si="7"/>
        <v>March</v>
      </c>
      <c r="D91">
        <f t="shared" si="8"/>
        <v>3</v>
      </c>
      <c r="E91" t="str">
        <f t="shared" si="9"/>
        <v>Q1</v>
      </c>
      <c r="F91" t="str">
        <f t="shared" si="10"/>
        <v>Friday</v>
      </c>
    </row>
    <row r="92" spans="1:6" x14ac:dyDescent="0.35">
      <c r="A92" s="5">
        <f t="shared" si="11"/>
        <v>45017</v>
      </c>
      <c r="B92">
        <f t="shared" si="6"/>
        <v>2023</v>
      </c>
      <c r="C92" t="str">
        <f t="shared" si="7"/>
        <v>April</v>
      </c>
      <c r="D92">
        <f t="shared" si="8"/>
        <v>4</v>
      </c>
      <c r="E92" t="str">
        <f t="shared" si="9"/>
        <v>Q2</v>
      </c>
      <c r="F92" t="str">
        <f t="shared" si="10"/>
        <v>Saturday</v>
      </c>
    </row>
    <row r="93" spans="1:6" x14ac:dyDescent="0.35">
      <c r="A93" s="5">
        <f t="shared" si="11"/>
        <v>45018</v>
      </c>
      <c r="B93">
        <f t="shared" si="6"/>
        <v>2023</v>
      </c>
      <c r="C93" t="str">
        <f t="shared" si="7"/>
        <v>April</v>
      </c>
      <c r="D93">
        <f t="shared" si="8"/>
        <v>4</v>
      </c>
      <c r="E93" t="str">
        <f t="shared" si="9"/>
        <v>Q2</v>
      </c>
      <c r="F93" t="str">
        <f t="shared" si="10"/>
        <v>Sunday</v>
      </c>
    </row>
    <row r="94" spans="1:6" x14ac:dyDescent="0.35">
      <c r="A94" s="5">
        <f t="shared" si="11"/>
        <v>45019</v>
      </c>
      <c r="B94">
        <f t="shared" si="6"/>
        <v>2023</v>
      </c>
      <c r="C94" t="str">
        <f t="shared" si="7"/>
        <v>April</v>
      </c>
      <c r="D94">
        <f t="shared" si="8"/>
        <v>4</v>
      </c>
      <c r="E94" t="str">
        <f t="shared" si="9"/>
        <v>Q2</v>
      </c>
      <c r="F94" t="str">
        <f t="shared" si="10"/>
        <v>Monday</v>
      </c>
    </row>
    <row r="95" spans="1:6" x14ac:dyDescent="0.35">
      <c r="A95" s="5">
        <f t="shared" si="11"/>
        <v>45020</v>
      </c>
      <c r="B95">
        <f t="shared" si="6"/>
        <v>2023</v>
      </c>
      <c r="C95" t="str">
        <f t="shared" si="7"/>
        <v>April</v>
      </c>
      <c r="D95">
        <f t="shared" si="8"/>
        <v>4</v>
      </c>
      <c r="E95" t="str">
        <f t="shared" si="9"/>
        <v>Q2</v>
      </c>
      <c r="F95" t="str">
        <f t="shared" si="10"/>
        <v>Tuesday</v>
      </c>
    </row>
    <row r="96" spans="1:6" x14ac:dyDescent="0.35">
      <c r="A96" s="5">
        <f t="shared" si="11"/>
        <v>45021</v>
      </c>
      <c r="B96">
        <f t="shared" si="6"/>
        <v>2023</v>
      </c>
      <c r="C96" t="str">
        <f t="shared" si="7"/>
        <v>April</v>
      </c>
      <c r="D96">
        <f t="shared" si="8"/>
        <v>4</v>
      </c>
      <c r="E96" t="str">
        <f t="shared" si="9"/>
        <v>Q2</v>
      </c>
      <c r="F96" t="str">
        <f t="shared" si="10"/>
        <v>Wednesday</v>
      </c>
    </row>
    <row r="97" spans="1:6" x14ac:dyDescent="0.35">
      <c r="A97" s="5">
        <f t="shared" si="11"/>
        <v>45022</v>
      </c>
      <c r="B97">
        <f t="shared" si="6"/>
        <v>2023</v>
      </c>
      <c r="C97" t="str">
        <f t="shared" si="7"/>
        <v>April</v>
      </c>
      <c r="D97">
        <f t="shared" si="8"/>
        <v>4</v>
      </c>
      <c r="E97" t="str">
        <f t="shared" si="9"/>
        <v>Q2</v>
      </c>
      <c r="F97" t="str">
        <f t="shared" si="10"/>
        <v>Thursday</v>
      </c>
    </row>
    <row r="98" spans="1:6" x14ac:dyDescent="0.35">
      <c r="A98" s="5">
        <f t="shared" si="11"/>
        <v>45023</v>
      </c>
      <c r="B98">
        <f t="shared" si="6"/>
        <v>2023</v>
      </c>
      <c r="C98" t="str">
        <f t="shared" si="7"/>
        <v>April</v>
      </c>
      <c r="D98">
        <f t="shared" si="8"/>
        <v>4</v>
      </c>
      <c r="E98" t="str">
        <f t="shared" si="9"/>
        <v>Q2</v>
      </c>
      <c r="F98" t="str">
        <f t="shared" si="10"/>
        <v>Friday</v>
      </c>
    </row>
    <row r="99" spans="1:6" x14ac:dyDescent="0.35">
      <c r="A99" s="5">
        <f t="shared" si="11"/>
        <v>45024</v>
      </c>
      <c r="B99">
        <f t="shared" si="6"/>
        <v>2023</v>
      </c>
      <c r="C99" t="str">
        <f t="shared" si="7"/>
        <v>April</v>
      </c>
      <c r="D99">
        <f t="shared" si="8"/>
        <v>4</v>
      </c>
      <c r="E99" t="str">
        <f t="shared" si="9"/>
        <v>Q2</v>
      </c>
      <c r="F99" t="str">
        <f t="shared" si="10"/>
        <v>Saturday</v>
      </c>
    </row>
    <row r="100" spans="1:6" x14ac:dyDescent="0.35">
      <c r="A100" s="5">
        <f t="shared" si="11"/>
        <v>45025</v>
      </c>
      <c r="B100">
        <f t="shared" si="6"/>
        <v>2023</v>
      </c>
      <c r="C100" t="str">
        <f t="shared" si="7"/>
        <v>April</v>
      </c>
      <c r="D100">
        <f t="shared" si="8"/>
        <v>4</v>
      </c>
      <c r="E100" t="str">
        <f t="shared" si="9"/>
        <v>Q2</v>
      </c>
      <c r="F100" t="str">
        <f t="shared" si="10"/>
        <v>Sunday</v>
      </c>
    </row>
    <row r="101" spans="1:6" x14ac:dyDescent="0.35">
      <c r="A101" s="5">
        <f t="shared" si="11"/>
        <v>45026</v>
      </c>
      <c r="B101">
        <f t="shared" si="6"/>
        <v>2023</v>
      </c>
      <c r="C101" t="str">
        <f t="shared" si="7"/>
        <v>April</v>
      </c>
      <c r="D101">
        <f t="shared" si="8"/>
        <v>4</v>
      </c>
      <c r="E101" t="str">
        <f t="shared" si="9"/>
        <v>Q2</v>
      </c>
      <c r="F101" t="str">
        <f t="shared" si="10"/>
        <v>Monday</v>
      </c>
    </row>
    <row r="102" spans="1:6" x14ac:dyDescent="0.35">
      <c r="A102" s="5">
        <f t="shared" si="11"/>
        <v>45027</v>
      </c>
      <c r="B102">
        <f t="shared" si="6"/>
        <v>2023</v>
      </c>
      <c r="C102" t="str">
        <f t="shared" si="7"/>
        <v>April</v>
      </c>
      <c r="D102">
        <f t="shared" si="8"/>
        <v>4</v>
      </c>
      <c r="E102" t="str">
        <f t="shared" si="9"/>
        <v>Q2</v>
      </c>
      <c r="F102" t="str">
        <f t="shared" si="10"/>
        <v>Tuesday</v>
      </c>
    </row>
    <row r="103" spans="1:6" x14ac:dyDescent="0.35">
      <c r="A103" s="5">
        <f t="shared" si="11"/>
        <v>45028</v>
      </c>
      <c r="B103">
        <f t="shared" si="6"/>
        <v>2023</v>
      </c>
      <c r="C103" t="str">
        <f t="shared" si="7"/>
        <v>April</v>
      </c>
      <c r="D103">
        <f t="shared" si="8"/>
        <v>4</v>
      </c>
      <c r="E103" t="str">
        <f t="shared" si="9"/>
        <v>Q2</v>
      </c>
      <c r="F103" t="str">
        <f t="shared" si="10"/>
        <v>Wednesday</v>
      </c>
    </row>
    <row r="104" spans="1:6" x14ac:dyDescent="0.35">
      <c r="A104" s="5">
        <f t="shared" si="11"/>
        <v>45029</v>
      </c>
      <c r="B104">
        <f t="shared" si="6"/>
        <v>2023</v>
      </c>
      <c r="C104" t="str">
        <f t="shared" si="7"/>
        <v>April</v>
      </c>
      <c r="D104">
        <f t="shared" si="8"/>
        <v>4</v>
      </c>
      <c r="E104" t="str">
        <f t="shared" si="9"/>
        <v>Q2</v>
      </c>
      <c r="F104" t="str">
        <f t="shared" si="10"/>
        <v>Thursday</v>
      </c>
    </row>
    <row r="105" spans="1:6" x14ac:dyDescent="0.35">
      <c r="A105" s="5">
        <f t="shared" si="11"/>
        <v>45030</v>
      </c>
      <c r="B105">
        <f t="shared" si="6"/>
        <v>2023</v>
      </c>
      <c r="C105" t="str">
        <f t="shared" si="7"/>
        <v>April</v>
      </c>
      <c r="D105">
        <f t="shared" si="8"/>
        <v>4</v>
      </c>
      <c r="E105" t="str">
        <f t="shared" si="9"/>
        <v>Q2</v>
      </c>
      <c r="F105" t="str">
        <f t="shared" si="10"/>
        <v>Friday</v>
      </c>
    </row>
    <row r="106" spans="1:6" x14ac:dyDescent="0.35">
      <c r="A106" s="5">
        <f t="shared" si="11"/>
        <v>45031</v>
      </c>
      <c r="B106">
        <f t="shared" si="6"/>
        <v>2023</v>
      </c>
      <c r="C106" t="str">
        <f t="shared" si="7"/>
        <v>April</v>
      </c>
      <c r="D106">
        <f t="shared" si="8"/>
        <v>4</v>
      </c>
      <c r="E106" t="str">
        <f t="shared" si="9"/>
        <v>Q2</v>
      </c>
      <c r="F106" t="str">
        <f t="shared" si="10"/>
        <v>Saturday</v>
      </c>
    </row>
    <row r="107" spans="1:6" x14ac:dyDescent="0.35">
      <c r="A107" s="5">
        <f t="shared" si="11"/>
        <v>45032</v>
      </c>
      <c r="B107">
        <f t="shared" si="6"/>
        <v>2023</v>
      </c>
      <c r="C107" t="str">
        <f t="shared" si="7"/>
        <v>April</v>
      </c>
      <c r="D107">
        <f t="shared" si="8"/>
        <v>4</v>
      </c>
      <c r="E107" t="str">
        <f t="shared" si="9"/>
        <v>Q2</v>
      </c>
      <c r="F107" t="str">
        <f t="shared" si="10"/>
        <v>Sunday</v>
      </c>
    </row>
    <row r="108" spans="1:6" x14ac:dyDescent="0.35">
      <c r="A108" s="5">
        <f t="shared" si="11"/>
        <v>45033</v>
      </c>
      <c r="B108">
        <f t="shared" si="6"/>
        <v>2023</v>
      </c>
      <c r="C108" t="str">
        <f t="shared" si="7"/>
        <v>April</v>
      </c>
      <c r="D108">
        <f t="shared" si="8"/>
        <v>4</v>
      </c>
      <c r="E108" t="str">
        <f t="shared" si="9"/>
        <v>Q2</v>
      </c>
      <c r="F108" t="str">
        <f t="shared" si="10"/>
        <v>Monday</v>
      </c>
    </row>
    <row r="109" spans="1:6" x14ac:dyDescent="0.35">
      <c r="A109" s="5">
        <f t="shared" si="11"/>
        <v>45034</v>
      </c>
      <c r="B109">
        <f t="shared" si="6"/>
        <v>2023</v>
      </c>
      <c r="C109" t="str">
        <f t="shared" si="7"/>
        <v>April</v>
      </c>
      <c r="D109">
        <f t="shared" si="8"/>
        <v>4</v>
      </c>
      <c r="E109" t="str">
        <f t="shared" si="9"/>
        <v>Q2</v>
      </c>
      <c r="F109" t="str">
        <f t="shared" si="10"/>
        <v>Tuesday</v>
      </c>
    </row>
    <row r="110" spans="1:6" x14ac:dyDescent="0.35">
      <c r="A110" s="5">
        <f t="shared" si="11"/>
        <v>45035</v>
      </c>
      <c r="B110">
        <f t="shared" si="6"/>
        <v>2023</v>
      </c>
      <c r="C110" t="str">
        <f t="shared" si="7"/>
        <v>April</v>
      </c>
      <c r="D110">
        <f t="shared" si="8"/>
        <v>4</v>
      </c>
      <c r="E110" t="str">
        <f t="shared" si="9"/>
        <v>Q2</v>
      </c>
      <c r="F110" t="str">
        <f t="shared" si="10"/>
        <v>Wednesday</v>
      </c>
    </row>
    <row r="111" spans="1:6" x14ac:dyDescent="0.35">
      <c r="A111" s="5">
        <f t="shared" si="11"/>
        <v>45036</v>
      </c>
      <c r="B111">
        <f t="shared" si="6"/>
        <v>2023</v>
      </c>
      <c r="C111" t="str">
        <f t="shared" si="7"/>
        <v>April</v>
      </c>
      <c r="D111">
        <f t="shared" si="8"/>
        <v>4</v>
      </c>
      <c r="E111" t="str">
        <f t="shared" si="9"/>
        <v>Q2</v>
      </c>
      <c r="F111" t="str">
        <f t="shared" si="10"/>
        <v>Thursday</v>
      </c>
    </row>
    <row r="112" spans="1:6" x14ac:dyDescent="0.35">
      <c r="A112" s="5">
        <f t="shared" si="11"/>
        <v>45037</v>
      </c>
      <c r="B112">
        <f t="shared" si="6"/>
        <v>2023</v>
      </c>
      <c r="C112" t="str">
        <f t="shared" si="7"/>
        <v>April</v>
      </c>
      <c r="D112">
        <f t="shared" si="8"/>
        <v>4</v>
      </c>
      <c r="E112" t="str">
        <f t="shared" si="9"/>
        <v>Q2</v>
      </c>
      <c r="F112" t="str">
        <f t="shared" si="10"/>
        <v>Friday</v>
      </c>
    </row>
    <row r="113" spans="1:6" x14ac:dyDescent="0.35">
      <c r="A113" s="5">
        <f t="shared" si="11"/>
        <v>45038</v>
      </c>
      <c r="B113">
        <f t="shared" si="6"/>
        <v>2023</v>
      </c>
      <c r="C113" t="str">
        <f t="shared" si="7"/>
        <v>April</v>
      </c>
      <c r="D113">
        <f t="shared" si="8"/>
        <v>4</v>
      </c>
      <c r="E113" t="str">
        <f t="shared" si="9"/>
        <v>Q2</v>
      </c>
      <c r="F113" t="str">
        <f t="shared" si="10"/>
        <v>Saturday</v>
      </c>
    </row>
    <row r="114" spans="1:6" x14ac:dyDescent="0.35">
      <c r="A114" s="5">
        <f t="shared" si="11"/>
        <v>45039</v>
      </c>
      <c r="B114">
        <f t="shared" si="6"/>
        <v>2023</v>
      </c>
      <c r="C114" t="str">
        <f t="shared" si="7"/>
        <v>April</v>
      </c>
      <c r="D114">
        <f t="shared" si="8"/>
        <v>4</v>
      </c>
      <c r="E114" t="str">
        <f t="shared" si="9"/>
        <v>Q2</v>
      </c>
      <c r="F114" t="str">
        <f t="shared" si="10"/>
        <v>Sunday</v>
      </c>
    </row>
    <row r="115" spans="1:6" x14ac:dyDescent="0.35">
      <c r="A115" s="5">
        <f t="shared" si="11"/>
        <v>45040</v>
      </c>
      <c r="B115">
        <f t="shared" si="6"/>
        <v>2023</v>
      </c>
      <c r="C115" t="str">
        <f t="shared" si="7"/>
        <v>April</v>
      </c>
      <c r="D115">
        <f t="shared" si="8"/>
        <v>4</v>
      </c>
      <c r="E115" t="str">
        <f t="shared" si="9"/>
        <v>Q2</v>
      </c>
      <c r="F115" t="str">
        <f t="shared" si="10"/>
        <v>Monday</v>
      </c>
    </row>
    <row r="116" spans="1:6" x14ac:dyDescent="0.35">
      <c r="A116" s="5">
        <f t="shared" si="11"/>
        <v>45041</v>
      </c>
      <c r="B116">
        <f t="shared" si="6"/>
        <v>2023</v>
      </c>
      <c r="C116" t="str">
        <f t="shared" si="7"/>
        <v>April</v>
      </c>
      <c r="D116">
        <f t="shared" si="8"/>
        <v>4</v>
      </c>
      <c r="E116" t="str">
        <f t="shared" si="9"/>
        <v>Q2</v>
      </c>
      <c r="F116" t="str">
        <f t="shared" si="10"/>
        <v>Tuesday</v>
      </c>
    </row>
    <row r="117" spans="1:6" x14ac:dyDescent="0.35">
      <c r="A117" s="5">
        <f t="shared" si="11"/>
        <v>45042</v>
      </c>
      <c r="B117">
        <f t="shared" si="6"/>
        <v>2023</v>
      </c>
      <c r="C117" t="str">
        <f t="shared" si="7"/>
        <v>April</v>
      </c>
      <c r="D117">
        <f t="shared" si="8"/>
        <v>4</v>
      </c>
      <c r="E117" t="str">
        <f t="shared" si="9"/>
        <v>Q2</v>
      </c>
      <c r="F117" t="str">
        <f t="shared" si="10"/>
        <v>Wednesday</v>
      </c>
    </row>
    <row r="118" spans="1:6" x14ac:dyDescent="0.35">
      <c r="A118" s="5">
        <f t="shared" si="11"/>
        <v>45043</v>
      </c>
      <c r="B118">
        <f t="shared" si="6"/>
        <v>2023</v>
      </c>
      <c r="C118" t="str">
        <f t="shared" si="7"/>
        <v>April</v>
      </c>
      <c r="D118">
        <f t="shared" si="8"/>
        <v>4</v>
      </c>
      <c r="E118" t="str">
        <f t="shared" si="9"/>
        <v>Q2</v>
      </c>
      <c r="F118" t="str">
        <f t="shared" si="10"/>
        <v>Thursday</v>
      </c>
    </row>
    <row r="119" spans="1:6" x14ac:dyDescent="0.35">
      <c r="A119" s="5">
        <f t="shared" si="11"/>
        <v>45044</v>
      </c>
      <c r="B119">
        <f t="shared" si="6"/>
        <v>2023</v>
      </c>
      <c r="C119" t="str">
        <f t="shared" si="7"/>
        <v>April</v>
      </c>
      <c r="D119">
        <f t="shared" si="8"/>
        <v>4</v>
      </c>
      <c r="E119" t="str">
        <f t="shared" si="9"/>
        <v>Q2</v>
      </c>
      <c r="F119" t="str">
        <f t="shared" si="10"/>
        <v>Friday</v>
      </c>
    </row>
    <row r="120" spans="1:6" x14ac:dyDescent="0.35">
      <c r="A120" s="5">
        <f t="shared" si="11"/>
        <v>45045</v>
      </c>
      <c r="B120">
        <f t="shared" si="6"/>
        <v>2023</v>
      </c>
      <c r="C120" t="str">
        <f t="shared" si="7"/>
        <v>April</v>
      </c>
      <c r="D120">
        <f t="shared" si="8"/>
        <v>4</v>
      </c>
      <c r="E120" t="str">
        <f t="shared" si="9"/>
        <v>Q2</v>
      </c>
      <c r="F120" t="str">
        <f t="shared" si="10"/>
        <v>Saturday</v>
      </c>
    </row>
    <row r="121" spans="1:6" x14ac:dyDescent="0.35">
      <c r="A121" s="5">
        <f t="shared" si="11"/>
        <v>45046</v>
      </c>
      <c r="B121">
        <f t="shared" si="6"/>
        <v>2023</v>
      </c>
      <c r="C121" t="str">
        <f t="shared" si="7"/>
        <v>April</v>
      </c>
      <c r="D121">
        <f t="shared" si="8"/>
        <v>4</v>
      </c>
      <c r="E121" t="str">
        <f t="shared" si="9"/>
        <v>Q2</v>
      </c>
      <c r="F121" t="str">
        <f t="shared" si="10"/>
        <v>Sunday</v>
      </c>
    </row>
    <row r="122" spans="1:6" x14ac:dyDescent="0.35">
      <c r="A122" s="5">
        <f t="shared" si="11"/>
        <v>45047</v>
      </c>
      <c r="B122">
        <f t="shared" si="6"/>
        <v>2023</v>
      </c>
      <c r="C122" t="str">
        <f t="shared" si="7"/>
        <v>May</v>
      </c>
      <c r="D122">
        <f t="shared" si="8"/>
        <v>5</v>
      </c>
      <c r="E122" t="str">
        <f t="shared" si="9"/>
        <v>Q2</v>
      </c>
      <c r="F122" t="str">
        <f t="shared" si="10"/>
        <v>Monday</v>
      </c>
    </row>
    <row r="123" spans="1:6" x14ac:dyDescent="0.35">
      <c r="A123" s="5">
        <f t="shared" si="11"/>
        <v>45048</v>
      </c>
      <c r="B123">
        <f t="shared" si="6"/>
        <v>2023</v>
      </c>
      <c r="C123" t="str">
        <f t="shared" si="7"/>
        <v>May</v>
      </c>
      <c r="D123">
        <f t="shared" si="8"/>
        <v>5</v>
      </c>
      <c r="E123" t="str">
        <f t="shared" si="9"/>
        <v>Q2</v>
      </c>
      <c r="F123" t="str">
        <f t="shared" si="10"/>
        <v>Tuesday</v>
      </c>
    </row>
    <row r="124" spans="1:6" x14ac:dyDescent="0.35">
      <c r="A124" s="5">
        <f t="shared" si="11"/>
        <v>45049</v>
      </c>
      <c r="B124">
        <f t="shared" si="6"/>
        <v>2023</v>
      </c>
      <c r="C124" t="str">
        <f t="shared" si="7"/>
        <v>May</v>
      </c>
      <c r="D124">
        <f t="shared" si="8"/>
        <v>5</v>
      </c>
      <c r="E124" t="str">
        <f t="shared" si="9"/>
        <v>Q2</v>
      </c>
      <c r="F124" t="str">
        <f t="shared" si="10"/>
        <v>Wednesday</v>
      </c>
    </row>
    <row r="125" spans="1:6" x14ac:dyDescent="0.35">
      <c r="A125" s="5">
        <f t="shared" si="11"/>
        <v>45050</v>
      </c>
      <c r="B125">
        <f t="shared" si="6"/>
        <v>2023</v>
      </c>
      <c r="C125" t="str">
        <f t="shared" si="7"/>
        <v>May</v>
      </c>
      <c r="D125">
        <f t="shared" si="8"/>
        <v>5</v>
      </c>
      <c r="E125" t="str">
        <f t="shared" si="9"/>
        <v>Q2</v>
      </c>
      <c r="F125" t="str">
        <f t="shared" si="10"/>
        <v>Thursday</v>
      </c>
    </row>
    <row r="126" spans="1:6" x14ac:dyDescent="0.35">
      <c r="A126" s="5">
        <f t="shared" si="11"/>
        <v>45051</v>
      </c>
      <c r="B126">
        <f t="shared" si="6"/>
        <v>2023</v>
      </c>
      <c r="C126" t="str">
        <f t="shared" si="7"/>
        <v>May</v>
      </c>
      <c r="D126">
        <f t="shared" si="8"/>
        <v>5</v>
      </c>
      <c r="E126" t="str">
        <f t="shared" si="9"/>
        <v>Q2</v>
      </c>
      <c r="F126" t="str">
        <f t="shared" si="10"/>
        <v>Friday</v>
      </c>
    </row>
    <row r="127" spans="1:6" x14ac:dyDescent="0.35">
      <c r="A127" s="5">
        <f t="shared" si="11"/>
        <v>45052</v>
      </c>
      <c r="B127">
        <f t="shared" si="6"/>
        <v>2023</v>
      </c>
      <c r="C127" t="str">
        <f t="shared" si="7"/>
        <v>May</v>
      </c>
      <c r="D127">
        <f t="shared" si="8"/>
        <v>5</v>
      </c>
      <c r="E127" t="str">
        <f t="shared" si="9"/>
        <v>Q2</v>
      </c>
      <c r="F127" t="str">
        <f t="shared" si="10"/>
        <v>Saturday</v>
      </c>
    </row>
    <row r="128" spans="1:6" x14ac:dyDescent="0.35">
      <c r="A128" s="5">
        <f t="shared" si="11"/>
        <v>45053</v>
      </c>
      <c r="B128">
        <f t="shared" si="6"/>
        <v>2023</v>
      </c>
      <c r="C128" t="str">
        <f t="shared" si="7"/>
        <v>May</v>
      </c>
      <c r="D128">
        <f t="shared" si="8"/>
        <v>5</v>
      </c>
      <c r="E128" t="str">
        <f t="shared" si="9"/>
        <v>Q2</v>
      </c>
      <c r="F128" t="str">
        <f t="shared" si="10"/>
        <v>Sunday</v>
      </c>
    </row>
    <row r="129" spans="1:6" x14ac:dyDescent="0.35">
      <c r="A129" s="5">
        <f t="shared" si="11"/>
        <v>45054</v>
      </c>
      <c r="B129">
        <f t="shared" si="6"/>
        <v>2023</v>
      </c>
      <c r="C129" t="str">
        <f t="shared" si="7"/>
        <v>May</v>
      </c>
      <c r="D129">
        <f t="shared" si="8"/>
        <v>5</v>
      </c>
      <c r="E129" t="str">
        <f t="shared" si="9"/>
        <v>Q2</v>
      </c>
      <c r="F129" t="str">
        <f t="shared" si="10"/>
        <v>Monday</v>
      </c>
    </row>
    <row r="130" spans="1:6" x14ac:dyDescent="0.35">
      <c r="A130" s="5">
        <f t="shared" si="11"/>
        <v>45055</v>
      </c>
      <c r="B130">
        <f t="shared" si="6"/>
        <v>2023</v>
      </c>
      <c r="C130" t="str">
        <f t="shared" si="7"/>
        <v>May</v>
      </c>
      <c r="D130">
        <f t="shared" si="8"/>
        <v>5</v>
      </c>
      <c r="E130" t="str">
        <f t="shared" si="9"/>
        <v>Q2</v>
      </c>
      <c r="F130" t="str">
        <f t="shared" si="10"/>
        <v>Tuesday</v>
      </c>
    </row>
    <row r="131" spans="1:6" x14ac:dyDescent="0.35">
      <c r="A131" s="5">
        <f t="shared" si="11"/>
        <v>45056</v>
      </c>
      <c r="B131">
        <f t="shared" ref="B131:B194" si="12">YEAR(A131)</f>
        <v>2023</v>
      </c>
      <c r="C131" t="str">
        <f t="shared" ref="C131:C194" si="13">TEXT(A131, "MMMM")</f>
        <v>May</v>
      </c>
      <c r="D131">
        <f t="shared" ref="D131:D194" si="14">MONTH(A131)</f>
        <v>5</v>
      </c>
      <c r="E131" t="str">
        <f t="shared" ref="E131:E194" si="15">"Q"&amp;INT((MONTH(A131)-1)/3)+1</f>
        <v>Q2</v>
      </c>
      <c r="F131" t="str">
        <f t="shared" ref="F131:F194" si="16">TEXT(A131, "tttt")</f>
        <v>Wednesday</v>
      </c>
    </row>
    <row r="132" spans="1:6" x14ac:dyDescent="0.35">
      <c r="A132" s="5">
        <f t="shared" ref="A132:A195" si="17">A131+1</f>
        <v>45057</v>
      </c>
      <c r="B132">
        <f t="shared" si="12"/>
        <v>2023</v>
      </c>
      <c r="C132" t="str">
        <f t="shared" si="13"/>
        <v>May</v>
      </c>
      <c r="D132">
        <f t="shared" si="14"/>
        <v>5</v>
      </c>
      <c r="E132" t="str">
        <f t="shared" si="15"/>
        <v>Q2</v>
      </c>
      <c r="F132" t="str">
        <f t="shared" si="16"/>
        <v>Thursday</v>
      </c>
    </row>
    <row r="133" spans="1:6" x14ac:dyDescent="0.35">
      <c r="A133" s="5">
        <f t="shared" si="17"/>
        <v>45058</v>
      </c>
      <c r="B133">
        <f t="shared" si="12"/>
        <v>2023</v>
      </c>
      <c r="C133" t="str">
        <f t="shared" si="13"/>
        <v>May</v>
      </c>
      <c r="D133">
        <f t="shared" si="14"/>
        <v>5</v>
      </c>
      <c r="E133" t="str">
        <f t="shared" si="15"/>
        <v>Q2</v>
      </c>
      <c r="F133" t="str">
        <f t="shared" si="16"/>
        <v>Friday</v>
      </c>
    </row>
    <row r="134" spans="1:6" x14ac:dyDescent="0.35">
      <c r="A134" s="5">
        <f t="shared" si="17"/>
        <v>45059</v>
      </c>
      <c r="B134">
        <f t="shared" si="12"/>
        <v>2023</v>
      </c>
      <c r="C134" t="str">
        <f t="shared" si="13"/>
        <v>May</v>
      </c>
      <c r="D134">
        <f t="shared" si="14"/>
        <v>5</v>
      </c>
      <c r="E134" t="str">
        <f t="shared" si="15"/>
        <v>Q2</v>
      </c>
      <c r="F134" t="str">
        <f t="shared" si="16"/>
        <v>Saturday</v>
      </c>
    </row>
    <row r="135" spans="1:6" x14ac:dyDescent="0.35">
      <c r="A135" s="5">
        <f t="shared" si="17"/>
        <v>45060</v>
      </c>
      <c r="B135">
        <f t="shared" si="12"/>
        <v>2023</v>
      </c>
      <c r="C135" t="str">
        <f t="shared" si="13"/>
        <v>May</v>
      </c>
      <c r="D135">
        <f t="shared" si="14"/>
        <v>5</v>
      </c>
      <c r="E135" t="str">
        <f t="shared" si="15"/>
        <v>Q2</v>
      </c>
      <c r="F135" t="str">
        <f t="shared" si="16"/>
        <v>Sunday</v>
      </c>
    </row>
    <row r="136" spans="1:6" x14ac:dyDescent="0.35">
      <c r="A136" s="5">
        <f t="shared" si="17"/>
        <v>45061</v>
      </c>
      <c r="B136">
        <f t="shared" si="12"/>
        <v>2023</v>
      </c>
      <c r="C136" t="str">
        <f t="shared" si="13"/>
        <v>May</v>
      </c>
      <c r="D136">
        <f t="shared" si="14"/>
        <v>5</v>
      </c>
      <c r="E136" t="str">
        <f t="shared" si="15"/>
        <v>Q2</v>
      </c>
      <c r="F136" t="str">
        <f t="shared" si="16"/>
        <v>Monday</v>
      </c>
    </row>
    <row r="137" spans="1:6" x14ac:dyDescent="0.35">
      <c r="A137" s="5">
        <f t="shared" si="17"/>
        <v>45062</v>
      </c>
      <c r="B137">
        <f t="shared" si="12"/>
        <v>2023</v>
      </c>
      <c r="C137" t="str">
        <f t="shared" si="13"/>
        <v>May</v>
      </c>
      <c r="D137">
        <f t="shared" si="14"/>
        <v>5</v>
      </c>
      <c r="E137" t="str">
        <f t="shared" si="15"/>
        <v>Q2</v>
      </c>
      <c r="F137" t="str">
        <f t="shared" si="16"/>
        <v>Tuesday</v>
      </c>
    </row>
    <row r="138" spans="1:6" x14ac:dyDescent="0.35">
      <c r="A138" s="5">
        <f t="shared" si="17"/>
        <v>45063</v>
      </c>
      <c r="B138">
        <f t="shared" si="12"/>
        <v>2023</v>
      </c>
      <c r="C138" t="str">
        <f t="shared" si="13"/>
        <v>May</v>
      </c>
      <c r="D138">
        <f t="shared" si="14"/>
        <v>5</v>
      </c>
      <c r="E138" t="str">
        <f t="shared" si="15"/>
        <v>Q2</v>
      </c>
      <c r="F138" t="str">
        <f t="shared" si="16"/>
        <v>Wednesday</v>
      </c>
    </row>
    <row r="139" spans="1:6" x14ac:dyDescent="0.35">
      <c r="A139" s="5">
        <f t="shared" si="17"/>
        <v>45064</v>
      </c>
      <c r="B139">
        <f t="shared" si="12"/>
        <v>2023</v>
      </c>
      <c r="C139" t="str">
        <f t="shared" si="13"/>
        <v>May</v>
      </c>
      <c r="D139">
        <f t="shared" si="14"/>
        <v>5</v>
      </c>
      <c r="E139" t="str">
        <f t="shared" si="15"/>
        <v>Q2</v>
      </c>
      <c r="F139" t="str">
        <f t="shared" si="16"/>
        <v>Thursday</v>
      </c>
    </row>
    <row r="140" spans="1:6" x14ac:dyDescent="0.35">
      <c r="A140" s="5">
        <f t="shared" si="17"/>
        <v>45065</v>
      </c>
      <c r="B140">
        <f t="shared" si="12"/>
        <v>2023</v>
      </c>
      <c r="C140" t="str">
        <f t="shared" si="13"/>
        <v>May</v>
      </c>
      <c r="D140">
        <f t="shared" si="14"/>
        <v>5</v>
      </c>
      <c r="E140" t="str">
        <f t="shared" si="15"/>
        <v>Q2</v>
      </c>
      <c r="F140" t="str">
        <f t="shared" si="16"/>
        <v>Friday</v>
      </c>
    </row>
    <row r="141" spans="1:6" x14ac:dyDescent="0.35">
      <c r="A141" s="5">
        <f t="shared" si="17"/>
        <v>45066</v>
      </c>
      <c r="B141">
        <f t="shared" si="12"/>
        <v>2023</v>
      </c>
      <c r="C141" t="str">
        <f t="shared" si="13"/>
        <v>May</v>
      </c>
      <c r="D141">
        <f t="shared" si="14"/>
        <v>5</v>
      </c>
      <c r="E141" t="str">
        <f t="shared" si="15"/>
        <v>Q2</v>
      </c>
      <c r="F141" t="str">
        <f t="shared" si="16"/>
        <v>Saturday</v>
      </c>
    </row>
    <row r="142" spans="1:6" x14ac:dyDescent="0.35">
      <c r="A142" s="5">
        <f t="shared" si="17"/>
        <v>45067</v>
      </c>
      <c r="B142">
        <f t="shared" si="12"/>
        <v>2023</v>
      </c>
      <c r="C142" t="str">
        <f t="shared" si="13"/>
        <v>May</v>
      </c>
      <c r="D142">
        <f t="shared" si="14"/>
        <v>5</v>
      </c>
      <c r="E142" t="str">
        <f t="shared" si="15"/>
        <v>Q2</v>
      </c>
      <c r="F142" t="str">
        <f t="shared" si="16"/>
        <v>Sunday</v>
      </c>
    </row>
    <row r="143" spans="1:6" x14ac:dyDescent="0.35">
      <c r="A143" s="5">
        <f t="shared" si="17"/>
        <v>45068</v>
      </c>
      <c r="B143">
        <f t="shared" si="12"/>
        <v>2023</v>
      </c>
      <c r="C143" t="str">
        <f t="shared" si="13"/>
        <v>May</v>
      </c>
      <c r="D143">
        <f t="shared" si="14"/>
        <v>5</v>
      </c>
      <c r="E143" t="str">
        <f t="shared" si="15"/>
        <v>Q2</v>
      </c>
      <c r="F143" t="str">
        <f t="shared" si="16"/>
        <v>Monday</v>
      </c>
    </row>
    <row r="144" spans="1:6" x14ac:dyDescent="0.35">
      <c r="A144" s="5">
        <f t="shared" si="17"/>
        <v>45069</v>
      </c>
      <c r="B144">
        <f t="shared" si="12"/>
        <v>2023</v>
      </c>
      <c r="C144" t="str">
        <f t="shared" si="13"/>
        <v>May</v>
      </c>
      <c r="D144">
        <f t="shared" si="14"/>
        <v>5</v>
      </c>
      <c r="E144" t="str">
        <f t="shared" si="15"/>
        <v>Q2</v>
      </c>
      <c r="F144" t="str">
        <f t="shared" si="16"/>
        <v>Tuesday</v>
      </c>
    </row>
    <row r="145" spans="1:6" x14ac:dyDescent="0.35">
      <c r="A145" s="5">
        <f t="shared" si="17"/>
        <v>45070</v>
      </c>
      <c r="B145">
        <f t="shared" si="12"/>
        <v>2023</v>
      </c>
      <c r="C145" t="str">
        <f t="shared" si="13"/>
        <v>May</v>
      </c>
      <c r="D145">
        <f t="shared" si="14"/>
        <v>5</v>
      </c>
      <c r="E145" t="str">
        <f t="shared" si="15"/>
        <v>Q2</v>
      </c>
      <c r="F145" t="str">
        <f t="shared" si="16"/>
        <v>Wednesday</v>
      </c>
    </row>
    <row r="146" spans="1:6" x14ac:dyDescent="0.35">
      <c r="A146" s="5">
        <f t="shared" si="17"/>
        <v>45071</v>
      </c>
      <c r="B146">
        <f t="shared" si="12"/>
        <v>2023</v>
      </c>
      <c r="C146" t="str">
        <f t="shared" si="13"/>
        <v>May</v>
      </c>
      <c r="D146">
        <f t="shared" si="14"/>
        <v>5</v>
      </c>
      <c r="E146" t="str">
        <f t="shared" si="15"/>
        <v>Q2</v>
      </c>
      <c r="F146" t="str">
        <f t="shared" si="16"/>
        <v>Thursday</v>
      </c>
    </row>
    <row r="147" spans="1:6" x14ac:dyDescent="0.35">
      <c r="A147" s="5">
        <f t="shared" si="17"/>
        <v>45072</v>
      </c>
      <c r="B147">
        <f t="shared" si="12"/>
        <v>2023</v>
      </c>
      <c r="C147" t="str">
        <f t="shared" si="13"/>
        <v>May</v>
      </c>
      <c r="D147">
        <f t="shared" si="14"/>
        <v>5</v>
      </c>
      <c r="E147" t="str">
        <f t="shared" si="15"/>
        <v>Q2</v>
      </c>
      <c r="F147" t="str">
        <f t="shared" si="16"/>
        <v>Friday</v>
      </c>
    </row>
    <row r="148" spans="1:6" x14ac:dyDescent="0.35">
      <c r="A148" s="5">
        <f t="shared" si="17"/>
        <v>45073</v>
      </c>
      <c r="B148">
        <f t="shared" si="12"/>
        <v>2023</v>
      </c>
      <c r="C148" t="str">
        <f t="shared" si="13"/>
        <v>May</v>
      </c>
      <c r="D148">
        <f t="shared" si="14"/>
        <v>5</v>
      </c>
      <c r="E148" t="str">
        <f t="shared" si="15"/>
        <v>Q2</v>
      </c>
      <c r="F148" t="str">
        <f t="shared" si="16"/>
        <v>Saturday</v>
      </c>
    </row>
    <row r="149" spans="1:6" x14ac:dyDescent="0.35">
      <c r="A149" s="5">
        <f t="shared" si="17"/>
        <v>45074</v>
      </c>
      <c r="B149">
        <f t="shared" si="12"/>
        <v>2023</v>
      </c>
      <c r="C149" t="str">
        <f t="shared" si="13"/>
        <v>May</v>
      </c>
      <c r="D149">
        <f t="shared" si="14"/>
        <v>5</v>
      </c>
      <c r="E149" t="str">
        <f t="shared" si="15"/>
        <v>Q2</v>
      </c>
      <c r="F149" t="str">
        <f t="shared" si="16"/>
        <v>Sunday</v>
      </c>
    </row>
    <row r="150" spans="1:6" x14ac:dyDescent="0.35">
      <c r="A150" s="5">
        <f t="shared" si="17"/>
        <v>45075</v>
      </c>
      <c r="B150">
        <f t="shared" si="12"/>
        <v>2023</v>
      </c>
      <c r="C150" t="str">
        <f t="shared" si="13"/>
        <v>May</v>
      </c>
      <c r="D150">
        <f t="shared" si="14"/>
        <v>5</v>
      </c>
      <c r="E150" t="str">
        <f t="shared" si="15"/>
        <v>Q2</v>
      </c>
      <c r="F150" t="str">
        <f t="shared" si="16"/>
        <v>Monday</v>
      </c>
    </row>
    <row r="151" spans="1:6" x14ac:dyDescent="0.35">
      <c r="A151" s="5">
        <f t="shared" si="17"/>
        <v>45076</v>
      </c>
      <c r="B151">
        <f t="shared" si="12"/>
        <v>2023</v>
      </c>
      <c r="C151" t="str">
        <f t="shared" si="13"/>
        <v>May</v>
      </c>
      <c r="D151">
        <f t="shared" si="14"/>
        <v>5</v>
      </c>
      <c r="E151" t="str">
        <f t="shared" si="15"/>
        <v>Q2</v>
      </c>
      <c r="F151" t="str">
        <f t="shared" si="16"/>
        <v>Tuesday</v>
      </c>
    </row>
    <row r="152" spans="1:6" x14ac:dyDescent="0.35">
      <c r="A152" s="5">
        <f t="shared" si="17"/>
        <v>45077</v>
      </c>
      <c r="B152">
        <f t="shared" si="12"/>
        <v>2023</v>
      </c>
      <c r="C152" t="str">
        <f t="shared" si="13"/>
        <v>May</v>
      </c>
      <c r="D152">
        <f t="shared" si="14"/>
        <v>5</v>
      </c>
      <c r="E152" t="str">
        <f t="shared" si="15"/>
        <v>Q2</v>
      </c>
      <c r="F152" t="str">
        <f t="shared" si="16"/>
        <v>Wednesday</v>
      </c>
    </row>
    <row r="153" spans="1:6" x14ac:dyDescent="0.35">
      <c r="A153" s="5">
        <f t="shared" si="17"/>
        <v>45078</v>
      </c>
      <c r="B153">
        <f t="shared" si="12"/>
        <v>2023</v>
      </c>
      <c r="C153" t="str">
        <f t="shared" si="13"/>
        <v>June</v>
      </c>
      <c r="D153">
        <f t="shared" si="14"/>
        <v>6</v>
      </c>
      <c r="E153" t="str">
        <f t="shared" si="15"/>
        <v>Q2</v>
      </c>
      <c r="F153" t="str">
        <f t="shared" si="16"/>
        <v>Thursday</v>
      </c>
    </row>
    <row r="154" spans="1:6" x14ac:dyDescent="0.35">
      <c r="A154" s="5">
        <f t="shared" si="17"/>
        <v>45079</v>
      </c>
      <c r="B154">
        <f t="shared" si="12"/>
        <v>2023</v>
      </c>
      <c r="C154" t="str">
        <f t="shared" si="13"/>
        <v>June</v>
      </c>
      <c r="D154">
        <f t="shared" si="14"/>
        <v>6</v>
      </c>
      <c r="E154" t="str">
        <f t="shared" si="15"/>
        <v>Q2</v>
      </c>
      <c r="F154" t="str">
        <f t="shared" si="16"/>
        <v>Friday</v>
      </c>
    </row>
    <row r="155" spans="1:6" x14ac:dyDescent="0.35">
      <c r="A155" s="5">
        <f t="shared" si="17"/>
        <v>45080</v>
      </c>
      <c r="B155">
        <f t="shared" si="12"/>
        <v>2023</v>
      </c>
      <c r="C155" t="str">
        <f t="shared" si="13"/>
        <v>June</v>
      </c>
      <c r="D155">
        <f t="shared" si="14"/>
        <v>6</v>
      </c>
      <c r="E155" t="str">
        <f t="shared" si="15"/>
        <v>Q2</v>
      </c>
      <c r="F155" t="str">
        <f t="shared" si="16"/>
        <v>Saturday</v>
      </c>
    </row>
    <row r="156" spans="1:6" x14ac:dyDescent="0.35">
      <c r="A156" s="5">
        <f t="shared" si="17"/>
        <v>45081</v>
      </c>
      <c r="B156">
        <f t="shared" si="12"/>
        <v>2023</v>
      </c>
      <c r="C156" t="str">
        <f t="shared" si="13"/>
        <v>June</v>
      </c>
      <c r="D156">
        <f t="shared" si="14"/>
        <v>6</v>
      </c>
      <c r="E156" t="str">
        <f t="shared" si="15"/>
        <v>Q2</v>
      </c>
      <c r="F156" t="str">
        <f t="shared" si="16"/>
        <v>Sunday</v>
      </c>
    </row>
    <row r="157" spans="1:6" x14ac:dyDescent="0.35">
      <c r="A157" s="5">
        <f t="shared" si="17"/>
        <v>45082</v>
      </c>
      <c r="B157">
        <f t="shared" si="12"/>
        <v>2023</v>
      </c>
      <c r="C157" t="str">
        <f t="shared" si="13"/>
        <v>June</v>
      </c>
      <c r="D157">
        <f t="shared" si="14"/>
        <v>6</v>
      </c>
      <c r="E157" t="str">
        <f t="shared" si="15"/>
        <v>Q2</v>
      </c>
      <c r="F157" t="str">
        <f t="shared" si="16"/>
        <v>Monday</v>
      </c>
    </row>
    <row r="158" spans="1:6" x14ac:dyDescent="0.35">
      <c r="A158" s="5">
        <f t="shared" si="17"/>
        <v>45083</v>
      </c>
      <c r="B158">
        <f t="shared" si="12"/>
        <v>2023</v>
      </c>
      <c r="C158" t="str">
        <f t="shared" si="13"/>
        <v>June</v>
      </c>
      <c r="D158">
        <f t="shared" si="14"/>
        <v>6</v>
      </c>
      <c r="E158" t="str">
        <f t="shared" si="15"/>
        <v>Q2</v>
      </c>
      <c r="F158" t="str">
        <f t="shared" si="16"/>
        <v>Tuesday</v>
      </c>
    </row>
    <row r="159" spans="1:6" x14ac:dyDescent="0.35">
      <c r="A159" s="5">
        <f t="shared" si="17"/>
        <v>45084</v>
      </c>
      <c r="B159">
        <f t="shared" si="12"/>
        <v>2023</v>
      </c>
      <c r="C159" t="str">
        <f t="shared" si="13"/>
        <v>June</v>
      </c>
      <c r="D159">
        <f t="shared" si="14"/>
        <v>6</v>
      </c>
      <c r="E159" t="str">
        <f t="shared" si="15"/>
        <v>Q2</v>
      </c>
      <c r="F159" t="str">
        <f t="shared" si="16"/>
        <v>Wednesday</v>
      </c>
    </row>
    <row r="160" spans="1:6" x14ac:dyDescent="0.35">
      <c r="A160" s="5">
        <f t="shared" si="17"/>
        <v>45085</v>
      </c>
      <c r="B160">
        <f t="shared" si="12"/>
        <v>2023</v>
      </c>
      <c r="C160" t="str">
        <f t="shared" si="13"/>
        <v>June</v>
      </c>
      <c r="D160">
        <f t="shared" si="14"/>
        <v>6</v>
      </c>
      <c r="E160" t="str">
        <f t="shared" si="15"/>
        <v>Q2</v>
      </c>
      <c r="F160" t="str">
        <f t="shared" si="16"/>
        <v>Thursday</v>
      </c>
    </row>
    <row r="161" spans="1:6" x14ac:dyDescent="0.35">
      <c r="A161" s="5">
        <f t="shared" si="17"/>
        <v>45086</v>
      </c>
      <c r="B161">
        <f t="shared" si="12"/>
        <v>2023</v>
      </c>
      <c r="C161" t="str">
        <f t="shared" si="13"/>
        <v>June</v>
      </c>
      <c r="D161">
        <f t="shared" si="14"/>
        <v>6</v>
      </c>
      <c r="E161" t="str">
        <f t="shared" si="15"/>
        <v>Q2</v>
      </c>
      <c r="F161" t="str">
        <f t="shared" si="16"/>
        <v>Friday</v>
      </c>
    </row>
    <row r="162" spans="1:6" x14ac:dyDescent="0.35">
      <c r="A162" s="5">
        <f t="shared" si="17"/>
        <v>45087</v>
      </c>
      <c r="B162">
        <f t="shared" si="12"/>
        <v>2023</v>
      </c>
      <c r="C162" t="str">
        <f t="shared" si="13"/>
        <v>June</v>
      </c>
      <c r="D162">
        <f t="shared" si="14"/>
        <v>6</v>
      </c>
      <c r="E162" t="str">
        <f t="shared" si="15"/>
        <v>Q2</v>
      </c>
      <c r="F162" t="str">
        <f t="shared" si="16"/>
        <v>Saturday</v>
      </c>
    </row>
    <row r="163" spans="1:6" x14ac:dyDescent="0.35">
      <c r="A163" s="5">
        <f t="shared" si="17"/>
        <v>45088</v>
      </c>
      <c r="B163">
        <f t="shared" si="12"/>
        <v>2023</v>
      </c>
      <c r="C163" t="str">
        <f t="shared" si="13"/>
        <v>June</v>
      </c>
      <c r="D163">
        <f t="shared" si="14"/>
        <v>6</v>
      </c>
      <c r="E163" t="str">
        <f t="shared" si="15"/>
        <v>Q2</v>
      </c>
      <c r="F163" t="str">
        <f t="shared" si="16"/>
        <v>Sunday</v>
      </c>
    </row>
    <row r="164" spans="1:6" x14ac:dyDescent="0.35">
      <c r="A164" s="5">
        <f t="shared" si="17"/>
        <v>45089</v>
      </c>
      <c r="B164">
        <f t="shared" si="12"/>
        <v>2023</v>
      </c>
      <c r="C164" t="str">
        <f t="shared" si="13"/>
        <v>June</v>
      </c>
      <c r="D164">
        <f t="shared" si="14"/>
        <v>6</v>
      </c>
      <c r="E164" t="str">
        <f t="shared" si="15"/>
        <v>Q2</v>
      </c>
      <c r="F164" t="str">
        <f t="shared" si="16"/>
        <v>Monday</v>
      </c>
    </row>
    <row r="165" spans="1:6" x14ac:dyDescent="0.35">
      <c r="A165" s="5">
        <f t="shared" si="17"/>
        <v>45090</v>
      </c>
      <c r="B165">
        <f t="shared" si="12"/>
        <v>2023</v>
      </c>
      <c r="C165" t="str">
        <f t="shared" si="13"/>
        <v>June</v>
      </c>
      <c r="D165">
        <f t="shared" si="14"/>
        <v>6</v>
      </c>
      <c r="E165" t="str">
        <f t="shared" si="15"/>
        <v>Q2</v>
      </c>
      <c r="F165" t="str">
        <f t="shared" si="16"/>
        <v>Tuesday</v>
      </c>
    </row>
    <row r="166" spans="1:6" x14ac:dyDescent="0.35">
      <c r="A166" s="5">
        <f t="shared" si="17"/>
        <v>45091</v>
      </c>
      <c r="B166">
        <f t="shared" si="12"/>
        <v>2023</v>
      </c>
      <c r="C166" t="str">
        <f t="shared" si="13"/>
        <v>June</v>
      </c>
      <c r="D166">
        <f t="shared" si="14"/>
        <v>6</v>
      </c>
      <c r="E166" t="str">
        <f t="shared" si="15"/>
        <v>Q2</v>
      </c>
      <c r="F166" t="str">
        <f t="shared" si="16"/>
        <v>Wednesday</v>
      </c>
    </row>
    <row r="167" spans="1:6" x14ac:dyDescent="0.35">
      <c r="A167" s="5">
        <f t="shared" si="17"/>
        <v>45092</v>
      </c>
      <c r="B167">
        <f t="shared" si="12"/>
        <v>2023</v>
      </c>
      <c r="C167" t="str">
        <f t="shared" si="13"/>
        <v>June</v>
      </c>
      <c r="D167">
        <f t="shared" si="14"/>
        <v>6</v>
      </c>
      <c r="E167" t="str">
        <f t="shared" si="15"/>
        <v>Q2</v>
      </c>
      <c r="F167" t="str">
        <f t="shared" si="16"/>
        <v>Thursday</v>
      </c>
    </row>
    <row r="168" spans="1:6" x14ac:dyDescent="0.35">
      <c r="A168" s="5">
        <f t="shared" si="17"/>
        <v>45093</v>
      </c>
      <c r="B168">
        <f t="shared" si="12"/>
        <v>2023</v>
      </c>
      <c r="C168" t="str">
        <f t="shared" si="13"/>
        <v>June</v>
      </c>
      <c r="D168">
        <f t="shared" si="14"/>
        <v>6</v>
      </c>
      <c r="E168" t="str">
        <f t="shared" si="15"/>
        <v>Q2</v>
      </c>
      <c r="F168" t="str">
        <f t="shared" si="16"/>
        <v>Friday</v>
      </c>
    </row>
    <row r="169" spans="1:6" x14ac:dyDescent="0.35">
      <c r="A169" s="5">
        <f t="shared" si="17"/>
        <v>45094</v>
      </c>
      <c r="B169">
        <f t="shared" si="12"/>
        <v>2023</v>
      </c>
      <c r="C169" t="str">
        <f t="shared" si="13"/>
        <v>June</v>
      </c>
      <c r="D169">
        <f t="shared" si="14"/>
        <v>6</v>
      </c>
      <c r="E169" t="str">
        <f t="shared" si="15"/>
        <v>Q2</v>
      </c>
      <c r="F169" t="str">
        <f t="shared" si="16"/>
        <v>Saturday</v>
      </c>
    </row>
    <row r="170" spans="1:6" x14ac:dyDescent="0.35">
      <c r="A170" s="5">
        <f t="shared" si="17"/>
        <v>45095</v>
      </c>
      <c r="B170">
        <f t="shared" si="12"/>
        <v>2023</v>
      </c>
      <c r="C170" t="str">
        <f t="shared" si="13"/>
        <v>June</v>
      </c>
      <c r="D170">
        <f t="shared" si="14"/>
        <v>6</v>
      </c>
      <c r="E170" t="str">
        <f t="shared" si="15"/>
        <v>Q2</v>
      </c>
      <c r="F170" t="str">
        <f t="shared" si="16"/>
        <v>Sunday</v>
      </c>
    </row>
    <row r="171" spans="1:6" x14ac:dyDescent="0.35">
      <c r="A171" s="5">
        <f t="shared" si="17"/>
        <v>45096</v>
      </c>
      <c r="B171">
        <f t="shared" si="12"/>
        <v>2023</v>
      </c>
      <c r="C171" t="str">
        <f t="shared" si="13"/>
        <v>June</v>
      </c>
      <c r="D171">
        <f t="shared" si="14"/>
        <v>6</v>
      </c>
      <c r="E171" t="str">
        <f t="shared" si="15"/>
        <v>Q2</v>
      </c>
      <c r="F171" t="str">
        <f t="shared" si="16"/>
        <v>Monday</v>
      </c>
    </row>
    <row r="172" spans="1:6" x14ac:dyDescent="0.35">
      <c r="A172" s="5">
        <f t="shared" si="17"/>
        <v>45097</v>
      </c>
      <c r="B172">
        <f t="shared" si="12"/>
        <v>2023</v>
      </c>
      <c r="C172" t="str">
        <f t="shared" si="13"/>
        <v>June</v>
      </c>
      <c r="D172">
        <f t="shared" si="14"/>
        <v>6</v>
      </c>
      <c r="E172" t="str">
        <f t="shared" si="15"/>
        <v>Q2</v>
      </c>
      <c r="F172" t="str">
        <f t="shared" si="16"/>
        <v>Tuesday</v>
      </c>
    </row>
    <row r="173" spans="1:6" x14ac:dyDescent="0.35">
      <c r="A173" s="5">
        <f t="shared" si="17"/>
        <v>45098</v>
      </c>
      <c r="B173">
        <f t="shared" si="12"/>
        <v>2023</v>
      </c>
      <c r="C173" t="str">
        <f t="shared" si="13"/>
        <v>June</v>
      </c>
      <c r="D173">
        <f t="shared" si="14"/>
        <v>6</v>
      </c>
      <c r="E173" t="str">
        <f t="shared" si="15"/>
        <v>Q2</v>
      </c>
      <c r="F173" t="str">
        <f t="shared" si="16"/>
        <v>Wednesday</v>
      </c>
    </row>
    <row r="174" spans="1:6" x14ac:dyDescent="0.35">
      <c r="A174" s="5">
        <f t="shared" si="17"/>
        <v>45099</v>
      </c>
      <c r="B174">
        <f t="shared" si="12"/>
        <v>2023</v>
      </c>
      <c r="C174" t="str">
        <f t="shared" si="13"/>
        <v>June</v>
      </c>
      <c r="D174">
        <f t="shared" si="14"/>
        <v>6</v>
      </c>
      <c r="E174" t="str">
        <f t="shared" si="15"/>
        <v>Q2</v>
      </c>
      <c r="F174" t="str">
        <f t="shared" si="16"/>
        <v>Thursday</v>
      </c>
    </row>
    <row r="175" spans="1:6" x14ac:dyDescent="0.35">
      <c r="A175" s="5">
        <f t="shared" si="17"/>
        <v>45100</v>
      </c>
      <c r="B175">
        <f t="shared" si="12"/>
        <v>2023</v>
      </c>
      <c r="C175" t="str">
        <f t="shared" si="13"/>
        <v>June</v>
      </c>
      <c r="D175">
        <f t="shared" si="14"/>
        <v>6</v>
      </c>
      <c r="E175" t="str">
        <f t="shared" si="15"/>
        <v>Q2</v>
      </c>
      <c r="F175" t="str">
        <f t="shared" si="16"/>
        <v>Friday</v>
      </c>
    </row>
    <row r="176" spans="1:6" x14ac:dyDescent="0.35">
      <c r="A176" s="5">
        <f t="shared" si="17"/>
        <v>45101</v>
      </c>
      <c r="B176">
        <f t="shared" si="12"/>
        <v>2023</v>
      </c>
      <c r="C176" t="str">
        <f t="shared" si="13"/>
        <v>June</v>
      </c>
      <c r="D176">
        <f t="shared" si="14"/>
        <v>6</v>
      </c>
      <c r="E176" t="str">
        <f t="shared" si="15"/>
        <v>Q2</v>
      </c>
      <c r="F176" t="str">
        <f t="shared" si="16"/>
        <v>Saturday</v>
      </c>
    </row>
    <row r="177" spans="1:6" x14ac:dyDescent="0.35">
      <c r="A177" s="5">
        <f t="shared" si="17"/>
        <v>45102</v>
      </c>
      <c r="B177">
        <f t="shared" si="12"/>
        <v>2023</v>
      </c>
      <c r="C177" t="str">
        <f t="shared" si="13"/>
        <v>June</v>
      </c>
      <c r="D177">
        <f t="shared" si="14"/>
        <v>6</v>
      </c>
      <c r="E177" t="str">
        <f t="shared" si="15"/>
        <v>Q2</v>
      </c>
      <c r="F177" t="str">
        <f t="shared" si="16"/>
        <v>Sunday</v>
      </c>
    </row>
    <row r="178" spans="1:6" x14ac:dyDescent="0.35">
      <c r="A178" s="5">
        <f t="shared" si="17"/>
        <v>45103</v>
      </c>
      <c r="B178">
        <f t="shared" si="12"/>
        <v>2023</v>
      </c>
      <c r="C178" t="str">
        <f t="shared" si="13"/>
        <v>June</v>
      </c>
      <c r="D178">
        <f t="shared" si="14"/>
        <v>6</v>
      </c>
      <c r="E178" t="str">
        <f t="shared" si="15"/>
        <v>Q2</v>
      </c>
      <c r="F178" t="str">
        <f t="shared" si="16"/>
        <v>Monday</v>
      </c>
    </row>
    <row r="179" spans="1:6" x14ac:dyDescent="0.35">
      <c r="A179" s="5">
        <f t="shared" si="17"/>
        <v>45104</v>
      </c>
      <c r="B179">
        <f t="shared" si="12"/>
        <v>2023</v>
      </c>
      <c r="C179" t="str">
        <f t="shared" si="13"/>
        <v>June</v>
      </c>
      <c r="D179">
        <f t="shared" si="14"/>
        <v>6</v>
      </c>
      <c r="E179" t="str">
        <f t="shared" si="15"/>
        <v>Q2</v>
      </c>
      <c r="F179" t="str">
        <f t="shared" si="16"/>
        <v>Tuesday</v>
      </c>
    </row>
    <row r="180" spans="1:6" x14ac:dyDescent="0.35">
      <c r="A180" s="5">
        <f t="shared" si="17"/>
        <v>45105</v>
      </c>
      <c r="B180">
        <f t="shared" si="12"/>
        <v>2023</v>
      </c>
      <c r="C180" t="str">
        <f t="shared" si="13"/>
        <v>June</v>
      </c>
      <c r="D180">
        <f t="shared" si="14"/>
        <v>6</v>
      </c>
      <c r="E180" t="str">
        <f t="shared" si="15"/>
        <v>Q2</v>
      </c>
      <c r="F180" t="str">
        <f t="shared" si="16"/>
        <v>Wednesday</v>
      </c>
    </row>
    <row r="181" spans="1:6" x14ac:dyDescent="0.35">
      <c r="A181" s="5">
        <f t="shared" si="17"/>
        <v>45106</v>
      </c>
      <c r="B181">
        <f t="shared" si="12"/>
        <v>2023</v>
      </c>
      <c r="C181" t="str">
        <f t="shared" si="13"/>
        <v>June</v>
      </c>
      <c r="D181">
        <f t="shared" si="14"/>
        <v>6</v>
      </c>
      <c r="E181" t="str">
        <f t="shared" si="15"/>
        <v>Q2</v>
      </c>
      <c r="F181" t="str">
        <f t="shared" si="16"/>
        <v>Thursday</v>
      </c>
    </row>
    <row r="182" spans="1:6" x14ac:dyDescent="0.35">
      <c r="A182" s="5">
        <f t="shared" si="17"/>
        <v>45107</v>
      </c>
      <c r="B182">
        <f t="shared" si="12"/>
        <v>2023</v>
      </c>
      <c r="C182" t="str">
        <f t="shared" si="13"/>
        <v>June</v>
      </c>
      <c r="D182">
        <f t="shared" si="14"/>
        <v>6</v>
      </c>
      <c r="E182" t="str">
        <f t="shared" si="15"/>
        <v>Q2</v>
      </c>
      <c r="F182" t="str">
        <f t="shared" si="16"/>
        <v>Friday</v>
      </c>
    </row>
    <row r="183" spans="1:6" x14ac:dyDescent="0.35">
      <c r="A183" s="5">
        <f t="shared" si="17"/>
        <v>45108</v>
      </c>
      <c r="B183">
        <f t="shared" si="12"/>
        <v>2023</v>
      </c>
      <c r="C183" t="str">
        <f t="shared" si="13"/>
        <v>July</v>
      </c>
      <c r="D183">
        <f t="shared" si="14"/>
        <v>7</v>
      </c>
      <c r="E183" t="str">
        <f t="shared" si="15"/>
        <v>Q3</v>
      </c>
      <c r="F183" t="str">
        <f t="shared" si="16"/>
        <v>Saturday</v>
      </c>
    </row>
    <row r="184" spans="1:6" x14ac:dyDescent="0.35">
      <c r="A184" s="5">
        <f t="shared" si="17"/>
        <v>45109</v>
      </c>
      <c r="B184">
        <f t="shared" si="12"/>
        <v>2023</v>
      </c>
      <c r="C184" t="str">
        <f t="shared" si="13"/>
        <v>July</v>
      </c>
      <c r="D184">
        <f t="shared" si="14"/>
        <v>7</v>
      </c>
      <c r="E184" t="str">
        <f t="shared" si="15"/>
        <v>Q3</v>
      </c>
      <c r="F184" t="str">
        <f t="shared" si="16"/>
        <v>Sunday</v>
      </c>
    </row>
    <row r="185" spans="1:6" x14ac:dyDescent="0.35">
      <c r="A185" s="5">
        <f t="shared" si="17"/>
        <v>45110</v>
      </c>
      <c r="B185">
        <f t="shared" si="12"/>
        <v>2023</v>
      </c>
      <c r="C185" t="str">
        <f t="shared" si="13"/>
        <v>July</v>
      </c>
      <c r="D185">
        <f t="shared" si="14"/>
        <v>7</v>
      </c>
      <c r="E185" t="str">
        <f t="shared" si="15"/>
        <v>Q3</v>
      </c>
      <c r="F185" t="str">
        <f t="shared" si="16"/>
        <v>Monday</v>
      </c>
    </row>
    <row r="186" spans="1:6" x14ac:dyDescent="0.35">
      <c r="A186" s="5">
        <f t="shared" si="17"/>
        <v>45111</v>
      </c>
      <c r="B186">
        <f t="shared" si="12"/>
        <v>2023</v>
      </c>
      <c r="C186" t="str">
        <f t="shared" si="13"/>
        <v>July</v>
      </c>
      <c r="D186">
        <f t="shared" si="14"/>
        <v>7</v>
      </c>
      <c r="E186" t="str">
        <f t="shared" si="15"/>
        <v>Q3</v>
      </c>
      <c r="F186" t="str">
        <f t="shared" si="16"/>
        <v>Tuesday</v>
      </c>
    </row>
    <row r="187" spans="1:6" x14ac:dyDescent="0.35">
      <c r="A187" s="5">
        <f t="shared" si="17"/>
        <v>45112</v>
      </c>
      <c r="B187">
        <f t="shared" si="12"/>
        <v>2023</v>
      </c>
      <c r="C187" t="str">
        <f t="shared" si="13"/>
        <v>July</v>
      </c>
      <c r="D187">
        <f t="shared" si="14"/>
        <v>7</v>
      </c>
      <c r="E187" t="str">
        <f t="shared" si="15"/>
        <v>Q3</v>
      </c>
      <c r="F187" t="str">
        <f t="shared" si="16"/>
        <v>Wednesday</v>
      </c>
    </row>
    <row r="188" spans="1:6" x14ac:dyDescent="0.35">
      <c r="A188" s="5">
        <f t="shared" si="17"/>
        <v>45113</v>
      </c>
      <c r="B188">
        <f t="shared" si="12"/>
        <v>2023</v>
      </c>
      <c r="C188" t="str">
        <f t="shared" si="13"/>
        <v>July</v>
      </c>
      <c r="D188">
        <f t="shared" si="14"/>
        <v>7</v>
      </c>
      <c r="E188" t="str">
        <f t="shared" si="15"/>
        <v>Q3</v>
      </c>
      <c r="F188" t="str">
        <f t="shared" si="16"/>
        <v>Thursday</v>
      </c>
    </row>
    <row r="189" spans="1:6" x14ac:dyDescent="0.35">
      <c r="A189" s="5">
        <f t="shared" si="17"/>
        <v>45114</v>
      </c>
      <c r="B189">
        <f t="shared" si="12"/>
        <v>2023</v>
      </c>
      <c r="C189" t="str">
        <f t="shared" si="13"/>
        <v>July</v>
      </c>
      <c r="D189">
        <f t="shared" si="14"/>
        <v>7</v>
      </c>
      <c r="E189" t="str">
        <f t="shared" si="15"/>
        <v>Q3</v>
      </c>
      <c r="F189" t="str">
        <f t="shared" si="16"/>
        <v>Friday</v>
      </c>
    </row>
    <row r="190" spans="1:6" x14ac:dyDescent="0.35">
      <c r="A190" s="5">
        <f t="shared" si="17"/>
        <v>45115</v>
      </c>
      <c r="B190">
        <f t="shared" si="12"/>
        <v>2023</v>
      </c>
      <c r="C190" t="str">
        <f t="shared" si="13"/>
        <v>July</v>
      </c>
      <c r="D190">
        <f t="shared" si="14"/>
        <v>7</v>
      </c>
      <c r="E190" t="str">
        <f t="shared" si="15"/>
        <v>Q3</v>
      </c>
      <c r="F190" t="str">
        <f t="shared" si="16"/>
        <v>Saturday</v>
      </c>
    </row>
    <row r="191" spans="1:6" x14ac:dyDescent="0.35">
      <c r="A191" s="5">
        <f t="shared" si="17"/>
        <v>45116</v>
      </c>
      <c r="B191">
        <f t="shared" si="12"/>
        <v>2023</v>
      </c>
      <c r="C191" t="str">
        <f t="shared" si="13"/>
        <v>July</v>
      </c>
      <c r="D191">
        <f t="shared" si="14"/>
        <v>7</v>
      </c>
      <c r="E191" t="str">
        <f t="shared" si="15"/>
        <v>Q3</v>
      </c>
      <c r="F191" t="str">
        <f t="shared" si="16"/>
        <v>Sunday</v>
      </c>
    </row>
    <row r="192" spans="1:6" x14ac:dyDescent="0.35">
      <c r="A192" s="5">
        <f t="shared" si="17"/>
        <v>45117</v>
      </c>
      <c r="B192">
        <f t="shared" si="12"/>
        <v>2023</v>
      </c>
      <c r="C192" t="str">
        <f t="shared" si="13"/>
        <v>July</v>
      </c>
      <c r="D192">
        <f t="shared" si="14"/>
        <v>7</v>
      </c>
      <c r="E192" t="str">
        <f t="shared" si="15"/>
        <v>Q3</v>
      </c>
      <c r="F192" t="str">
        <f t="shared" si="16"/>
        <v>Monday</v>
      </c>
    </row>
    <row r="193" spans="1:6" x14ac:dyDescent="0.35">
      <c r="A193" s="5">
        <f t="shared" si="17"/>
        <v>45118</v>
      </c>
      <c r="B193">
        <f t="shared" si="12"/>
        <v>2023</v>
      </c>
      <c r="C193" t="str">
        <f t="shared" si="13"/>
        <v>July</v>
      </c>
      <c r="D193">
        <f t="shared" si="14"/>
        <v>7</v>
      </c>
      <c r="E193" t="str">
        <f t="shared" si="15"/>
        <v>Q3</v>
      </c>
      <c r="F193" t="str">
        <f t="shared" si="16"/>
        <v>Tuesday</v>
      </c>
    </row>
    <row r="194" spans="1:6" x14ac:dyDescent="0.35">
      <c r="A194" s="5">
        <f t="shared" si="17"/>
        <v>45119</v>
      </c>
      <c r="B194">
        <f t="shared" si="12"/>
        <v>2023</v>
      </c>
      <c r="C194" t="str">
        <f t="shared" si="13"/>
        <v>July</v>
      </c>
      <c r="D194">
        <f t="shared" si="14"/>
        <v>7</v>
      </c>
      <c r="E194" t="str">
        <f t="shared" si="15"/>
        <v>Q3</v>
      </c>
      <c r="F194" t="str">
        <f t="shared" si="16"/>
        <v>Wednesday</v>
      </c>
    </row>
    <row r="195" spans="1:6" x14ac:dyDescent="0.35">
      <c r="A195" s="5">
        <f t="shared" si="17"/>
        <v>45120</v>
      </c>
      <c r="B195">
        <f t="shared" ref="B195:B258" si="18">YEAR(A195)</f>
        <v>2023</v>
      </c>
      <c r="C195" t="str">
        <f t="shared" ref="C195:C258" si="19">TEXT(A195, "MMMM")</f>
        <v>July</v>
      </c>
      <c r="D195">
        <f t="shared" ref="D195:D258" si="20">MONTH(A195)</f>
        <v>7</v>
      </c>
      <c r="E195" t="str">
        <f t="shared" ref="E195:E258" si="21">"Q"&amp;INT((MONTH(A195)-1)/3)+1</f>
        <v>Q3</v>
      </c>
      <c r="F195" t="str">
        <f t="shared" ref="F195:F258" si="22">TEXT(A195, "tttt")</f>
        <v>Thursday</v>
      </c>
    </row>
    <row r="196" spans="1:6" x14ac:dyDescent="0.35">
      <c r="A196" s="5">
        <f t="shared" ref="A196:A259" si="23">A195+1</f>
        <v>45121</v>
      </c>
      <c r="B196">
        <f t="shared" si="18"/>
        <v>2023</v>
      </c>
      <c r="C196" t="str">
        <f t="shared" si="19"/>
        <v>July</v>
      </c>
      <c r="D196">
        <f t="shared" si="20"/>
        <v>7</v>
      </c>
      <c r="E196" t="str">
        <f t="shared" si="21"/>
        <v>Q3</v>
      </c>
      <c r="F196" t="str">
        <f t="shared" si="22"/>
        <v>Friday</v>
      </c>
    </row>
    <row r="197" spans="1:6" x14ac:dyDescent="0.35">
      <c r="A197" s="5">
        <f t="shared" si="23"/>
        <v>45122</v>
      </c>
      <c r="B197">
        <f t="shared" si="18"/>
        <v>2023</v>
      </c>
      <c r="C197" t="str">
        <f t="shared" si="19"/>
        <v>July</v>
      </c>
      <c r="D197">
        <f t="shared" si="20"/>
        <v>7</v>
      </c>
      <c r="E197" t="str">
        <f t="shared" si="21"/>
        <v>Q3</v>
      </c>
      <c r="F197" t="str">
        <f t="shared" si="22"/>
        <v>Saturday</v>
      </c>
    </row>
    <row r="198" spans="1:6" x14ac:dyDescent="0.35">
      <c r="A198" s="5">
        <f t="shared" si="23"/>
        <v>45123</v>
      </c>
      <c r="B198">
        <f t="shared" si="18"/>
        <v>2023</v>
      </c>
      <c r="C198" t="str">
        <f t="shared" si="19"/>
        <v>July</v>
      </c>
      <c r="D198">
        <f t="shared" si="20"/>
        <v>7</v>
      </c>
      <c r="E198" t="str">
        <f t="shared" si="21"/>
        <v>Q3</v>
      </c>
      <c r="F198" t="str">
        <f t="shared" si="22"/>
        <v>Sunday</v>
      </c>
    </row>
    <row r="199" spans="1:6" x14ac:dyDescent="0.35">
      <c r="A199" s="5">
        <f t="shared" si="23"/>
        <v>45124</v>
      </c>
      <c r="B199">
        <f t="shared" si="18"/>
        <v>2023</v>
      </c>
      <c r="C199" t="str">
        <f t="shared" si="19"/>
        <v>July</v>
      </c>
      <c r="D199">
        <f t="shared" si="20"/>
        <v>7</v>
      </c>
      <c r="E199" t="str">
        <f t="shared" si="21"/>
        <v>Q3</v>
      </c>
      <c r="F199" t="str">
        <f t="shared" si="22"/>
        <v>Monday</v>
      </c>
    </row>
    <row r="200" spans="1:6" x14ac:dyDescent="0.35">
      <c r="A200" s="5">
        <f t="shared" si="23"/>
        <v>45125</v>
      </c>
      <c r="B200">
        <f t="shared" si="18"/>
        <v>2023</v>
      </c>
      <c r="C200" t="str">
        <f t="shared" si="19"/>
        <v>July</v>
      </c>
      <c r="D200">
        <f t="shared" si="20"/>
        <v>7</v>
      </c>
      <c r="E200" t="str">
        <f t="shared" si="21"/>
        <v>Q3</v>
      </c>
      <c r="F200" t="str">
        <f t="shared" si="22"/>
        <v>Tuesday</v>
      </c>
    </row>
    <row r="201" spans="1:6" x14ac:dyDescent="0.35">
      <c r="A201" s="5">
        <f t="shared" si="23"/>
        <v>45126</v>
      </c>
      <c r="B201">
        <f t="shared" si="18"/>
        <v>2023</v>
      </c>
      <c r="C201" t="str">
        <f t="shared" si="19"/>
        <v>July</v>
      </c>
      <c r="D201">
        <f t="shared" si="20"/>
        <v>7</v>
      </c>
      <c r="E201" t="str">
        <f t="shared" si="21"/>
        <v>Q3</v>
      </c>
      <c r="F201" t="str">
        <f t="shared" si="22"/>
        <v>Wednesday</v>
      </c>
    </row>
    <row r="202" spans="1:6" x14ac:dyDescent="0.35">
      <c r="A202" s="5">
        <f t="shared" si="23"/>
        <v>45127</v>
      </c>
      <c r="B202">
        <f t="shared" si="18"/>
        <v>2023</v>
      </c>
      <c r="C202" t="str">
        <f t="shared" si="19"/>
        <v>July</v>
      </c>
      <c r="D202">
        <f t="shared" si="20"/>
        <v>7</v>
      </c>
      <c r="E202" t="str">
        <f t="shared" si="21"/>
        <v>Q3</v>
      </c>
      <c r="F202" t="str">
        <f t="shared" si="22"/>
        <v>Thursday</v>
      </c>
    </row>
    <row r="203" spans="1:6" x14ac:dyDescent="0.35">
      <c r="A203" s="5">
        <f t="shared" si="23"/>
        <v>45128</v>
      </c>
      <c r="B203">
        <f t="shared" si="18"/>
        <v>2023</v>
      </c>
      <c r="C203" t="str">
        <f t="shared" si="19"/>
        <v>July</v>
      </c>
      <c r="D203">
        <f t="shared" si="20"/>
        <v>7</v>
      </c>
      <c r="E203" t="str">
        <f t="shared" si="21"/>
        <v>Q3</v>
      </c>
      <c r="F203" t="str">
        <f t="shared" si="22"/>
        <v>Friday</v>
      </c>
    </row>
    <row r="204" spans="1:6" x14ac:dyDescent="0.35">
      <c r="A204" s="5">
        <f t="shared" si="23"/>
        <v>45129</v>
      </c>
      <c r="B204">
        <f t="shared" si="18"/>
        <v>2023</v>
      </c>
      <c r="C204" t="str">
        <f t="shared" si="19"/>
        <v>July</v>
      </c>
      <c r="D204">
        <f t="shared" si="20"/>
        <v>7</v>
      </c>
      <c r="E204" t="str">
        <f t="shared" si="21"/>
        <v>Q3</v>
      </c>
      <c r="F204" t="str">
        <f t="shared" si="22"/>
        <v>Saturday</v>
      </c>
    </row>
    <row r="205" spans="1:6" x14ac:dyDescent="0.35">
      <c r="A205" s="5">
        <f t="shared" si="23"/>
        <v>45130</v>
      </c>
      <c r="B205">
        <f t="shared" si="18"/>
        <v>2023</v>
      </c>
      <c r="C205" t="str">
        <f t="shared" si="19"/>
        <v>July</v>
      </c>
      <c r="D205">
        <f t="shared" si="20"/>
        <v>7</v>
      </c>
      <c r="E205" t="str">
        <f t="shared" si="21"/>
        <v>Q3</v>
      </c>
      <c r="F205" t="str">
        <f t="shared" si="22"/>
        <v>Sunday</v>
      </c>
    </row>
    <row r="206" spans="1:6" x14ac:dyDescent="0.35">
      <c r="A206" s="5">
        <f t="shared" si="23"/>
        <v>45131</v>
      </c>
      <c r="B206">
        <f t="shared" si="18"/>
        <v>2023</v>
      </c>
      <c r="C206" t="str">
        <f t="shared" si="19"/>
        <v>July</v>
      </c>
      <c r="D206">
        <f t="shared" si="20"/>
        <v>7</v>
      </c>
      <c r="E206" t="str">
        <f t="shared" si="21"/>
        <v>Q3</v>
      </c>
      <c r="F206" t="str">
        <f t="shared" si="22"/>
        <v>Monday</v>
      </c>
    </row>
    <row r="207" spans="1:6" x14ac:dyDescent="0.35">
      <c r="A207" s="5">
        <f t="shared" si="23"/>
        <v>45132</v>
      </c>
      <c r="B207">
        <f t="shared" si="18"/>
        <v>2023</v>
      </c>
      <c r="C207" t="str">
        <f t="shared" si="19"/>
        <v>July</v>
      </c>
      <c r="D207">
        <f t="shared" si="20"/>
        <v>7</v>
      </c>
      <c r="E207" t="str">
        <f t="shared" si="21"/>
        <v>Q3</v>
      </c>
      <c r="F207" t="str">
        <f t="shared" si="22"/>
        <v>Tuesday</v>
      </c>
    </row>
    <row r="208" spans="1:6" x14ac:dyDescent="0.35">
      <c r="A208" s="5">
        <f t="shared" si="23"/>
        <v>45133</v>
      </c>
      <c r="B208">
        <f t="shared" si="18"/>
        <v>2023</v>
      </c>
      <c r="C208" t="str">
        <f t="shared" si="19"/>
        <v>July</v>
      </c>
      <c r="D208">
        <f t="shared" si="20"/>
        <v>7</v>
      </c>
      <c r="E208" t="str">
        <f t="shared" si="21"/>
        <v>Q3</v>
      </c>
      <c r="F208" t="str">
        <f t="shared" si="22"/>
        <v>Wednesday</v>
      </c>
    </row>
    <row r="209" spans="1:6" x14ac:dyDescent="0.35">
      <c r="A209" s="5">
        <f t="shared" si="23"/>
        <v>45134</v>
      </c>
      <c r="B209">
        <f t="shared" si="18"/>
        <v>2023</v>
      </c>
      <c r="C209" t="str">
        <f t="shared" si="19"/>
        <v>July</v>
      </c>
      <c r="D209">
        <f t="shared" si="20"/>
        <v>7</v>
      </c>
      <c r="E209" t="str">
        <f t="shared" si="21"/>
        <v>Q3</v>
      </c>
      <c r="F209" t="str">
        <f t="shared" si="22"/>
        <v>Thursday</v>
      </c>
    </row>
    <row r="210" spans="1:6" x14ac:dyDescent="0.35">
      <c r="A210" s="5">
        <f t="shared" si="23"/>
        <v>45135</v>
      </c>
      <c r="B210">
        <f t="shared" si="18"/>
        <v>2023</v>
      </c>
      <c r="C210" t="str">
        <f t="shared" si="19"/>
        <v>July</v>
      </c>
      <c r="D210">
        <f t="shared" si="20"/>
        <v>7</v>
      </c>
      <c r="E210" t="str">
        <f t="shared" si="21"/>
        <v>Q3</v>
      </c>
      <c r="F210" t="str">
        <f t="shared" si="22"/>
        <v>Friday</v>
      </c>
    </row>
    <row r="211" spans="1:6" x14ac:dyDescent="0.35">
      <c r="A211" s="5">
        <f t="shared" si="23"/>
        <v>45136</v>
      </c>
      <c r="B211">
        <f t="shared" si="18"/>
        <v>2023</v>
      </c>
      <c r="C211" t="str">
        <f t="shared" si="19"/>
        <v>July</v>
      </c>
      <c r="D211">
        <f t="shared" si="20"/>
        <v>7</v>
      </c>
      <c r="E211" t="str">
        <f t="shared" si="21"/>
        <v>Q3</v>
      </c>
      <c r="F211" t="str">
        <f t="shared" si="22"/>
        <v>Saturday</v>
      </c>
    </row>
    <row r="212" spans="1:6" x14ac:dyDescent="0.35">
      <c r="A212" s="5">
        <f t="shared" si="23"/>
        <v>45137</v>
      </c>
      <c r="B212">
        <f t="shared" si="18"/>
        <v>2023</v>
      </c>
      <c r="C212" t="str">
        <f t="shared" si="19"/>
        <v>July</v>
      </c>
      <c r="D212">
        <f t="shared" si="20"/>
        <v>7</v>
      </c>
      <c r="E212" t="str">
        <f t="shared" si="21"/>
        <v>Q3</v>
      </c>
      <c r="F212" t="str">
        <f t="shared" si="22"/>
        <v>Sunday</v>
      </c>
    </row>
    <row r="213" spans="1:6" x14ac:dyDescent="0.35">
      <c r="A213" s="5">
        <f t="shared" si="23"/>
        <v>45138</v>
      </c>
      <c r="B213">
        <f t="shared" si="18"/>
        <v>2023</v>
      </c>
      <c r="C213" t="str">
        <f t="shared" si="19"/>
        <v>July</v>
      </c>
      <c r="D213">
        <f t="shared" si="20"/>
        <v>7</v>
      </c>
      <c r="E213" t="str">
        <f t="shared" si="21"/>
        <v>Q3</v>
      </c>
      <c r="F213" t="str">
        <f t="shared" si="22"/>
        <v>Monday</v>
      </c>
    </row>
    <row r="214" spans="1:6" x14ac:dyDescent="0.35">
      <c r="A214" s="5">
        <f t="shared" si="23"/>
        <v>45139</v>
      </c>
      <c r="B214">
        <f t="shared" si="18"/>
        <v>2023</v>
      </c>
      <c r="C214" t="str">
        <f t="shared" si="19"/>
        <v>August</v>
      </c>
      <c r="D214">
        <f t="shared" si="20"/>
        <v>8</v>
      </c>
      <c r="E214" t="str">
        <f t="shared" si="21"/>
        <v>Q3</v>
      </c>
      <c r="F214" t="str">
        <f t="shared" si="22"/>
        <v>Tuesday</v>
      </c>
    </row>
    <row r="215" spans="1:6" x14ac:dyDescent="0.35">
      <c r="A215" s="5">
        <f t="shared" si="23"/>
        <v>45140</v>
      </c>
      <c r="B215">
        <f t="shared" si="18"/>
        <v>2023</v>
      </c>
      <c r="C215" t="str">
        <f t="shared" si="19"/>
        <v>August</v>
      </c>
      <c r="D215">
        <f t="shared" si="20"/>
        <v>8</v>
      </c>
      <c r="E215" t="str">
        <f t="shared" si="21"/>
        <v>Q3</v>
      </c>
      <c r="F215" t="str">
        <f t="shared" si="22"/>
        <v>Wednesday</v>
      </c>
    </row>
    <row r="216" spans="1:6" x14ac:dyDescent="0.35">
      <c r="A216" s="5">
        <f t="shared" si="23"/>
        <v>45141</v>
      </c>
      <c r="B216">
        <f t="shared" si="18"/>
        <v>2023</v>
      </c>
      <c r="C216" t="str">
        <f t="shared" si="19"/>
        <v>August</v>
      </c>
      <c r="D216">
        <f t="shared" si="20"/>
        <v>8</v>
      </c>
      <c r="E216" t="str">
        <f t="shared" si="21"/>
        <v>Q3</v>
      </c>
      <c r="F216" t="str">
        <f t="shared" si="22"/>
        <v>Thursday</v>
      </c>
    </row>
    <row r="217" spans="1:6" x14ac:dyDescent="0.35">
      <c r="A217" s="5">
        <f t="shared" si="23"/>
        <v>45142</v>
      </c>
      <c r="B217">
        <f t="shared" si="18"/>
        <v>2023</v>
      </c>
      <c r="C217" t="str">
        <f t="shared" si="19"/>
        <v>August</v>
      </c>
      <c r="D217">
        <f t="shared" si="20"/>
        <v>8</v>
      </c>
      <c r="E217" t="str">
        <f t="shared" si="21"/>
        <v>Q3</v>
      </c>
      <c r="F217" t="str">
        <f t="shared" si="22"/>
        <v>Friday</v>
      </c>
    </row>
    <row r="218" spans="1:6" x14ac:dyDescent="0.35">
      <c r="A218" s="5">
        <f t="shared" si="23"/>
        <v>45143</v>
      </c>
      <c r="B218">
        <f t="shared" si="18"/>
        <v>2023</v>
      </c>
      <c r="C218" t="str">
        <f t="shared" si="19"/>
        <v>August</v>
      </c>
      <c r="D218">
        <f t="shared" si="20"/>
        <v>8</v>
      </c>
      <c r="E218" t="str">
        <f t="shared" si="21"/>
        <v>Q3</v>
      </c>
      <c r="F218" t="str">
        <f t="shared" si="22"/>
        <v>Saturday</v>
      </c>
    </row>
    <row r="219" spans="1:6" x14ac:dyDescent="0.35">
      <c r="A219" s="5">
        <f t="shared" si="23"/>
        <v>45144</v>
      </c>
      <c r="B219">
        <f t="shared" si="18"/>
        <v>2023</v>
      </c>
      <c r="C219" t="str">
        <f t="shared" si="19"/>
        <v>August</v>
      </c>
      <c r="D219">
        <f t="shared" si="20"/>
        <v>8</v>
      </c>
      <c r="E219" t="str">
        <f t="shared" si="21"/>
        <v>Q3</v>
      </c>
      <c r="F219" t="str">
        <f t="shared" si="22"/>
        <v>Sunday</v>
      </c>
    </row>
    <row r="220" spans="1:6" x14ac:dyDescent="0.35">
      <c r="A220" s="5">
        <f t="shared" si="23"/>
        <v>45145</v>
      </c>
      <c r="B220">
        <f t="shared" si="18"/>
        <v>2023</v>
      </c>
      <c r="C220" t="str">
        <f t="shared" si="19"/>
        <v>August</v>
      </c>
      <c r="D220">
        <f t="shared" si="20"/>
        <v>8</v>
      </c>
      <c r="E220" t="str">
        <f t="shared" si="21"/>
        <v>Q3</v>
      </c>
      <c r="F220" t="str">
        <f t="shared" si="22"/>
        <v>Monday</v>
      </c>
    </row>
    <row r="221" spans="1:6" x14ac:dyDescent="0.35">
      <c r="A221" s="5">
        <f t="shared" si="23"/>
        <v>45146</v>
      </c>
      <c r="B221">
        <f t="shared" si="18"/>
        <v>2023</v>
      </c>
      <c r="C221" t="str">
        <f t="shared" si="19"/>
        <v>August</v>
      </c>
      <c r="D221">
        <f t="shared" si="20"/>
        <v>8</v>
      </c>
      <c r="E221" t="str">
        <f t="shared" si="21"/>
        <v>Q3</v>
      </c>
      <c r="F221" t="str">
        <f t="shared" si="22"/>
        <v>Tuesday</v>
      </c>
    </row>
    <row r="222" spans="1:6" x14ac:dyDescent="0.35">
      <c r="A222" s="5">
        <f t="shared" si="23"/>
        <v>45147</v>
      </c>
      <c r="B222">
        <f t="shared" si="18"/>
        <v>2023</v>
      </c>
      <c r="C222" t="str">
        <f t="shared" si="19"/>
        <v>August</v>
      </c>
      <c r="D222">
        <f t="shared" si="20"/>
        <v>8</v>
      </c>
      <c r="E222" t="str">
        <f t="shared" si="21"/>
        <v>Q3</v>
      </c>
      <c r="F222" t="str">
        <f t="shared" si="22"/>
        <v>Wednesday</v>
      </c>
    </row>
    <row r="223" spans="1:6" x14ac:dyDescent="0.35">
      <c r="A223" s="5">
        <f t="shared" si="23"/>
        <v>45148</v>
      </c>
      <c r="B223">
        <f t="shared" si="18"/>
        <v>2023</v>
      </c>
      <c r="C223" t="str">
        <f t="shared" si="19"/>
        <v>August</v>
      </c>
      <c r="D223">
        <f t="shared" si="20"/>
        <v>8</v>
      </c>
      <c r="E223" t="str">
        <f t="shared" si="21"/>
        <v>Q3</v>
      </c>
      <c r="F223" t="str">
        <f t="shared" si="22"/>
        <v>Thursday</v>
      </c>
    </row>
    <row r="224" spans="1:6" x14ac:dyDescent="0.35">
      <c r="A224" s="5">
        <f t="shared" si="23"/>
        <v>45149</v>
      </c>
      <c r="B224">
        <f t="shared" si="18"/>
        <v>2023</v>
      </c>
      <c r="C224" t="str">
        <f t="shared" si="19"/>
        <v>August</v>
      </c>
      <c r="D224">
        <f t="shared" si="20"/>
        <v>8</v>
      </c>
      <c r="E224" t="str">
        <f t="shared" si="21"/>
        <v>Q3</v>
      </c>
      <c r="F224" t="str">
        <f t="shared" si="22"/>
        <v>Friday</v>
      </c>
    </row>
    <row r="225" spans="1:6" x14ac:dyDescent="0.35">
      <c r="A225" s="5">
        <f t="shared" si="23"/>
        <v>45150</v>
      </c>
      <c r="B225">
        <f t="shared" si="18"/>
        <v>2023</v>
      </c>
      <c r="C225" t="str">
        <f t="shared" si="19"/>
        <v>August</v>
      </c>
      <c r="D225">
        <f t="shared" si="20"/>
        <v>8</v>
      </c>
      <c r="E225" t="str">
        <f t="shared" si="21"/>
        <v>Q3</v>
      </c>
      <c r="F225" t="str">
        <f t="shared" si="22"/>
        <v>Saturday</v>
      </c>
    </row>
    <row r="226" spans="1:6" x14ac:dyDescent="0.35">
      <c r="A226" s="5">
        <f t="shared" si="23"/>
        <v>45151</v>
      </c>
      <c r="B226">
        <f t="shared" si="18"/>
        <v>2023</v>
      </c>
      <c r="C226" t="str">
        <f t="shared" si="19"/>
        <v>August</v>
      </c>
      <c r="D226">
        <f t="shared" si="20"/>
        <v>8</v>
      </c>
      <c r="E226" t="str">
        <f t="shared" si="21"/>
        <v>Q3</v>
      </c>
      <c r="F226" t="str">
        <f t="shared" si="22"/>
        <v>Sunday</v>
      </c>
    </row>
    <row r="227" spans="1:6" x14ac:dyDescent="0.35">
      <c r="A227" s="5">
        <f t="shared" si="23"/>
        <v>45152</v>
      </c>
      <c r="B227">
        <f t="shared" si="18"/>
        <v>2023</v>
      </c>
      <c r="C227" t="str">
        <f t="shared" si="19"/>
        <v>August</v>
      </c>
      <c r="D227">
        <f t="shared" si="20"/>
        <v>8</v>
      </c>
      <c r="E227" t="str">
        <f t="shared" si="21"/>
        <v>Q3</v>
      </c>
      <c r="F227" t="str">
        <f t="shared" si="22"/>
        <v>Monday</v>
      </c>
    </row>
    <row r="228" spans="1:6" x14ac:dyDescent="0.35">
      <c r="A228" s="5">
        <f t="shared" si="23"/>
        <v>45153</v>
      </c>
      <c r="B228">
        <f t="shared" si="18"/>
        <v>2023</v>
      </c>
      <c r="C228" t="str">
        <f t="shared" si="19"/>
        <v>August</v>
      </c>
      <c r="D228">
        <f t="shared" si="20"/>
        <v>8</v>
      </c>
      <c r="E228" t="str">
        <f t="shared" si="21"/>
        <v>Q3</v>
      </c>
      <c r="F228" t="str">
        <f t="shared" si="22"/>
        <v>Tuesday</v>
      </c>
    </row>
    <row r="229" spans="1:6" x14ac:dyDescent="0.35">
      <c r="A229" s="5">
        <f t="shared" si="23"/>
        <v>45154</v>
      </c>
      <c r="B229">
        <f t="shared" si="18"/>
        <v>2023</v>
      </c>
      <c r="C229" t="str">
        <f t="shared" si="19"/>
        <v>August</v>
      </c>
      <c r="D229">
        <f t="shared" si="20"/>
        <v>8</v>
      </c>
      <c r="E229" t="str">
        <f t="shared" si="21"/>
        <v>Q3</v>
      </c>
      <c r="F229" t="str">
        <f t="shared" si="22"/>
        <v>Wednesday</v>
      </c>
    </row>
    <row r="230" spans="1:6" x14ac:dyDescent="0.35">
      <c r="A230" s="5">
        <f t="shared" si="23"/>
        <v>45155</v>
      </c>
      <c r="B230">
        <f t="shared" si="18"/>
        <v>2023</v>
      </c>
      <c r="C230" t="str">
        <f t="shared" si="19"/>
        <v>August</v>
      </c>
      <c r="D230">
        <f t="shared" si="20"/>
        <v>8</v>
      </c>
      <c r="E230" t="str">
        <f t="shared" si="21"/>
        <v>Q3</v>
      </c>
      <c r="F230" t="str">
        <f t="shared" si="22"/>
        <v>Thursday</v>
      </c>
    </row>
    <row r="231" spans="1:6" x14ac:dyDescent="0.35">
      <c r="A231" s="5">
        <f t="shared" si="23"/>
        <v>45156</v>
      </c>
      <c r="B231">
        <f t="shared" si="18"/>
        <v>2023</v>
      </c>
      <c r="C231" t="str">
        <f t="shared" si="19"/>
        <v>August</v>
      </c>
      <c r="D231">
        <f t="shared" si="20"/>
        <v>8</v>
      </c>
      <c r="E231" t="str">
        <f t="shared" si="21"/>
        <v>Q3</v>
      </c>
      <c r="F231" t="str">
        <f t="shared" si="22"/>
        <v>Friday</v>
      </c>
    </row>
    <row r="232" spans="1:6" x14ac:dyDescent="0.35">
      <c r="A232" s="5">
        <f t="shared" si="23"/>
        <v>45157</v>
      </c>
      <c r="B232">
        <f t="shared" si="18"/>
        <v>2023</v>
      </c>
      <c r="C232" t="str">
        <f t="shared" si="19"/>
        <v>August</v>
      </c>
      <c r="D232">
        <f t="shared" si="20"/>
        <v>8</v>
      </c>
      <c r="E232" t="str">
        <f t="shared" si="21"/>
        <v>Q3</v>
      </c>
      <c r="F232" t="str">
        <f t="shared" si="22"/>
        <v>Saturday</v>
      </c>
    </row>
    <row r="233" spans="1:6" x14ac:dyDescent="0.35">
      <c r="A233" s="5">
        <f t="shared" si="23"/>
        <v>45158</v>
      </c>
      <c r="B233">
        <f t="shared" si="18"/>
        <v>2023</v>
      </c>
      <c r="C233" t="str">
        <f t="shared" si="19"/>
        <v>August</v>
      </c>
      <c r="D233">
        <f t="shared" si="20"/>
        <v>8</v>
      </c>
      <c r="E233" t="str">
        <f t="shared" si="21"/>
        <v>Q3</v>
      </c>
      <c r="F233" t="str">
        <f t="shared" si="22"/>
        <v>Sunday</v>
      </c>
    </row>
    <row r="234" spans="1:6" x14ac:dyDescent="0.35">
      <c r="A234" s="5">
        <f t="shared" si="23"/>
        <v>45159</v>
      </c>
      <c r="B234">
        <f t="shared" si="18"/>
        <v>2023</v>
      </c>
      <c r="C234" t="str">
        <f t="shared" si="19"/>
        <v>August</v>
      </c>
      <c r="D234">
        <f t="shared" si="20"/>
        <v>8</v>
      </c>
      <c r="E234" t="str">
        <f t="shared" si="21"/>
        <v>Q3</v>
      </c>
      <c r="F234" t="str">
        <f t="shared" si="22"/>
        <v>Monday</v>
      </c>
    </row>
    <row r="235" spans="1:6" x14ac:dyDescent="0.35">
      <c r="A235" s="5">
        <f t="shared" si="23"/>
        <v>45160</v>
      </c>
      <c r="B235">
        <f t="shared" si="18"/>
        <v>2023</v>
      </c>
      <c r="C235" t="str">
        <f t="shared" si="19"/>
        <v>August</v>
      </c>
      <c r="D235">
        <f t="shared" si="20"/>
        <v>8</v>
      </c>
      <c r="E235" t="str">
        <f t="shared" si="21"/>
        <v>Q3</v>
      </c>
      <c r="F235" t="str">
        <f t="shared" si="22"/>
        <v>Tuesday</v>
      </c>
    </row>
    <row r="236" spans="1:6" x14ac:dyDescent="0.35">
      <c r="A236" s="5">
        <f t="shared" si="23"/>
        <v>45161</v>
      </c>
      <c r="B236">
        <f t="shared" si="18"/>
        <v>2023</v>
      </c>
      <c r="C236" t="str">
        <f t="shared" si="19"/>
        <v>August</v>
      </c>
      <c r="D236">
        <f t="shared" si="20"/>
        <v>8</v>
      </c>
      <c r="E236" t="str">
        <f t="shared" si="21"/>
        <v>Q3</v>
      </c>
      <c r="F236" t="str">
        <f t="shared" si="22"/>
        <v>Wednesday</v>
      </c>
    </row>
    <row r="237" spans="1:6" x14ac:dyDescent="0.35">
      <c r="A237" s="5">
        <f t="shared" si="23"/>
        <v>45162</v>
      </c>
      <c r="B237">
        <f t="shared" si="18"/>
        <v>2023</v>
      </c>
      <c r="C237" t="str">
        <f t="shared" si="19"/>
        <v>August</v>
      </c>
      <c r="D237">
        <f t="shared" si="20"/>
        <v>8</v>
      </c>
      <c r="E237" t="str">
        <f t="shared" si="21"/>
        <v>Q3</v>
      </c>
      <c r="F237" t="str">
        <f t="shared" si="22"/>
        <v>Thursday</v>
      </c>
    </row>
    <row r="238" spans="1:6" x14ac:dyDescent="0.35">
      <c r="A238" s="5">
        <f t="shared" si="23"/>
        <v>45163</v>
      </c>
      <c r="B238">
        <f t="shared" si="18"/>
        <v>2023</v>
      </c>
      <c r="C238" t="str">
        <f t="shared" si="19"/>
        <v>August</v>
      </c>
      <c r="D238">
        <f t="shared" si="20"/>
        <v>8</v>
      </c>
      <c r="E238" t="str">
        <f t="shared" si="21"/>
        <v>Q3</v>
      </c>
      <c r="F238" t="str">
        <f t="shared" si="22"/>
        <v>Friday</v>
      </c>
    </row>
    <row r="239" spans="1:6" x14ac:dyDescent="0.35">
      <c r="A239" s="5">
        <f t="shared" si="23"/>
        <v>45164</v>
      </c>
      <c r="B239">
        <f t="shared" si="18"/>
        <v>2023</v>
      </c>
      <c r="C239" t="str">
        <f t="shared" si="19"/>
        <v>August</v>
      </c>
      <c r="D239">
        <f t="shared" si="20"/>
        <v>8</v>
      </c>
      <c r="E239" t="str">
        <f t="shared" si="21"/>
        <v>Q3</v>
      </c>
      <c r="F239" t="str">
        <f t="shared" si="22"/>
        <v>Saturday</v>
      </c>
    </row>
    <row r="240" spans="1:6" x14ac:dyDescent="0.35">
      <c r="A240" s="5">
        <f t="shared" si="23"/>
        <v>45165</v>
      </c>
      <c r="B240">
        <f t="shared" si="18"/>
        <v>2023</v>
      </c>
      <c r="C240" t="str">
        <f t="shared" si="19"/>
        <v>August</v>
      </c>
      <c r="D240">
        <f t="shared" si="20"/>
        <v>8</v>
      </c>
      <c r="E240" t="str">
        <f t="shared" si="21"/>
        <v>Q3</v>
      </c>
      <c r="F240" t="str">
        <f t="shared" si="22"/>
        <v>Sunday</v>
      </c>
    </row>
    <row r="241" spans="1:6" x14ac:dyDescent="0.35">
      <c r="A241" s="5">
        <f t="shared" si="23"/>
        <v>45166</v>
      </c>
      <c r="B241">
        <f t="shared" si="18"/>
        <v>2023</v>
      </c>
      <c r="C241" t="str">
        <f t="shared" si="19"/>
        <v>August</v>
      </c>
      <c r="D241">
        <f t="shared" si="20"/>
        <v>8</v>
      </c>
      <c r="E241" t="str">
        <f t="shared" si="21"/>
        <v>Q3</v>
      </c>
      <c r="F241" t="str">
        <f t="shared" si="22"/>
        <v>Monday</v>
      </c>
    </row>
    <row r="242" spans="1:6" x14ac:dyDescent="0.35">
      <c r="A242" s="5">
        <f t="shared" si="23"/>
        <v>45167</v>
      </c>
      <c r="B242">
        <f t="shared" si="18"/>
        <v>2023</v>
      </c>
      <c r="C242" t="str">
        <f t="shared" si="19"/>
        <v>August</v>
      </c>
      <c r="D242">
        <f t="shared" si="20"/>
        <v>8</v>
      </c>
      <c r="E242" t="str">
        <f t="shared" si="21"/>
        <v>Q3</v>
      </c>
      <c r="F242" t="str">
        <f t="shared" si="22"/>
        <v>Tuesday</v>
      </c>
    </row>
    <row r="243" spans="1:6" x14ac:dyDescent="0.35">
      <c r="A243" s="5">
        <f t="shared" si="23"/>
        <v>45168</v>
      </c>
      <c r="B243">
        <f t="shared" si="18"/>
        <v>2023</v>
      </c>
      <c r="C243" t="str">
        <f t="shared" si="19"/>
        <v>August</v>
      </c>
      <c r="D243">
        <f t="shared" si="20"/>
        <v>8</v>
      </c>
      <c r="E243" t="str">
        <f t="shared" si="21"/>
        <v>Q3</v>
      </c>
      <c r="F243" t="str">
        <f t="shared" si="22"/>
        <v>Wednesday</v>
      </c>
    </row>
    <row r="244" spans="1:6" x14ac:dyDescent="0.35">
      <c r="A244" s="5">
        <f t="shared" si="23"/>
        <v>45169</v>
      </c>
      <c r="B244">
        <f t="shared" si="18"/>
        <v>2023</v>
      </c>
      <c r="C244" t="str">
        <f t="shared" si="19"/>
        <v>August</v>
      </c>
      <c r="D244">
        <f t="shared" si="20"/>
        <v>8</v>
      </c>
      <c r="E244" t="str">
        <f t="shared" si="21"/>
        <v>Q3</v>
      </c>
      <c r="F244" t="str">
        <f t="shared" si="22"/>
        <v>Thursday</v>
      </c>
    </row>
    <row r="245" spans="1:6" x14ac:dyDescent="0.35">
      <c r="A245" s="5">
        <f t="shared" si="23"/>
        <v>45170</v>
      </c>
      <c r="B245">
        <f t="shared" si="18"/>
        <v>2023</v>
      </c>
      <c r="C245" t="str">
        <f t="shared" si="19"/>
        <v>September</v>
      </c>
      <c r="D245">
        <f t="shared" si="20"/>
        <v>9</v>
      </c>
      <c r="E245" t="str">
        <f t="shared" si="21"/>
        <v>Q3</v>
      </c>
      <c r="F245" t="str">
        <f t="shared" si="22"/>
        <v>Friday</v>
      </c>
    </row>
    <row r="246" spans="1:6" x14ac:dyDescent="0.35">
      <c r="A246" s="5">
        <f t="shared" si="23"/>
        <v>45171</v>
      </c>
      <c r="B246">
        <f t="shared" si="18"/>
        <v>2023</v>
      </c>
      <c r="C246" t="str">
        <f t="shared" si="19"/>
        <v>September</v>
      </c>
      <c r="D246">
        <f t="shared" si="20"/>
        <v>9</v>
      </c>
      <c r="E246" t="str">
        <f t="shared" si="21"/>
        <v>Q3</v>
      </c>
      <c r="F246" t="str">
        <f t="shared" si="22"/>
        <v>Saturday</v>
      </c>
    </row>
    <row r="247" spans="1:6" x14ac:dyDescent="0.35">
      <c r="A247" s="5">
        <f t="shared" si="23"/>
        <v>45172</v>
      </c>
      <c r="B247">
        <f t="shared" si="18"/>
        <v>2023</v>
      </c>
      <c r="C247" t="str">
        <f t="shared" si="19"/>
        <v>September</v>
      </c>
      <c r="D247">
        <f t="shared" si="20"/>
        <v>9</v>
      </c>
      <c r="E247" t="str">
        <f t="shared" si="21"/>
        <v>Q3</v>
      </c>
      <c r="F247" t="str">
        <f t="shared" si="22"/>
        <v>Sunday</v>
      </c>
    </row>
    <row r="248" spans="1:6" x14ac:dyDescent="0.35">
      <c r="A248" s="5">
        <f t="shared" si="23"/>
        <v>45173</v>
      </c>
      <c r="B248">
        <f t="shared" si="18"/>
        <v>2023</v>
      </c>
      <c r="C248" t="str">
        <f t="shared" si="19"/>
        <v>September</v>
      </c>
      <c r="D248">
        <f t="shared" si="20"/>
        <v>9</v>
      </c>
      <c r="E248" t="str">
        <f t="shared" si="21"/>
        <v>Q3</v>
      </c>
      <c r="F248" t="str">
        <f t="shared" si="22"/>
        <v>Monday</v>
      </c>
    </row>
    <row r="249" spans="1:6" x14ac:dyDescent="0.35">
      <c r="A249" s="5">
        <f t="shared" si="23"/>
        <v>45174</v>
      </c>
      <c r="B249">
        <f t="shared" si="18"/>
        <v>2023</v>
      </c>
      <c r="C249" t="str">
        <f t="shared" si="19"/>
        <v>September</v>
      </c>
      <c r="D249">
        <f t="shared" si="20"/>
        <v>9</v>
      </c>
      <c r="E249" t="str">
        <f t="shared" si="21"/>
        <v>Q3</v>
      </c>
      <c r="F249" t="str">
        <f t="shared" si="22"/>
        <v>Tuesday</v>
      </c>
    </row>
    <row r="250" spans="1:6" x14ac:dyDescent="0.35">
      <c r="A250" s="5">
        <f t="shared" si="23"/>
        <v>45175</v>
      </c>
      <c r="B250">
        <f t="shared" si="18"/>
        <v>2023</v>
      </c>
      <c r="C250" t="str">
        <f t="shared" si="19"/>
        <v>September</v>
      </c>
      <c r="D250">
        <f t="shared" si="20"/>
        <v>9</v>
      </c>
      <c r="E250" t="str">
        <f t="shared" si="21"/>
        <v>Q3</v>
      </c>
      <c r="F250" t="str">
        <f t="shared" si="22"/>
        <v>Wednesday</v>
      </c>
    </row>
    <row r="251" spans="1:6" x14ac:dyDescent="0.35">
      <c r="A251" s="5">
        <f t="shared" si="23"/>
        <v>45176</v>
      </c>
      <c r="B251">
        <f t="shared" si="18"/>
        <v>2023</v>
      </c>
      <c r="C251" t="str">
        <f t="shared" si="19"/>
        <v>September</v>
      </c>
      <c r="D251">
        <f t="shared" si="20"/>
        <v>9</v>
      </c>
      <c r="E251" t="str">
        <f t="shared" si="21"/>
        <v>Q3</v>
      </c>
      <c r="F251" t="str">
        <f t="shared" si="22"/>
        <v>Thursday</v>
      </c>
    </row>
    <row r="252" spans="1:6" x14ac:dyDescent="0.35">
      <c r="A252" s="5">
        <f t="shared" si="23"/>
        <v>45177</v>
      </c>
      <c r="B252">
        <f t="shared" si="18"/>
        <v>2023</v>
      </c>
      <c r="C252" t="str">
        <f t="shared" si="19"/>
        <v>September</v>
      </c>
      <c r="D252">
        <f t="shared" si="20"/>
        <v>9</v>
      </c>
      <c r="E252" t="str">
        <f t="shared" si="21"/>
        <v>Q3</v>
      </c>
      <c r="F252" t="str">
        <f t="shared" si="22"/>
        <v>Friday</v>
      </c>
    </row>
    <row r="253" spans="1:6" x14ac:dyDescent="0.35">
      <c r="A253" s="5">
        <f t="shared" si="23"/>
        <v>45178</v>
      </c>
      <c r="B253">
        <f t="shared" si="18"/>
        <v>2023</v>
      </c>
      <c r="C253" t="str">
        <f t="shared" si="19"/>
        <v>September</v>
      </c>
      <c r="D253">
        <f t="shared" si="20"/>
        <v>9</v>
      </c>
      <c r="E253" t="str">
        <f t="shared" si="21"/>
        <v>Q3</v>
      </c>
      <c r="F253" t="str">
        <f t="shared" si="22"/>
        <v>Saturday</v>
      </c>
    </row>
    <row r="254" spans="1:6" x14ac:dyDescent="0.35">
      <c r="A254" s="5">
        <f t="shared" si="23"/>
        <v>45179</v>
      </c>
      <c r="B254">
        <f t="shared" si="18"/>
        <v>2023</v>
      </c>
      <c r="C254" t="str">
        <f t="shared" si="19"/>
        <v>September</v>
      </c>
      <c r="D254">
        <f t="shared" si="20"/>
        <v>9</v>
      </c>
      <c r="E254" t="str">
        <f t="shared" si="21"/>
        <v>Q3</v>
      </c>
      <c r="F254" t="str">
        <f t="shared" si="22"/>
        <v>Sunday</v>
      </c>
    </row>
    <row r="255" spans="1:6" x14ac:dyDescent="0.35">
      <c r="A255" s="5">
        <f t="shared" si="23"/>
        <v>45180</v>
      </c>
      <c r="B255">
        <f t="shared" si="18"/>
        <v>2023</v>
      </c>
      <c r="C255" t="str">
        <f t="shared" si="19"/>
        <v>September</v>
      </c>
      <c r="D255">
        <f t="shared" si="20"/>
        <v>9</v>
      </c>
      <c r="E255" t="str">
        <f t="shared" si="21"/>
        <v>Q3</v>
      </c>
      <c r="F255" t="str">
        <f t="shared" si="22"/>
        <v>Monday</v>
      </c>
    </row>
    <row r="256" spans="1:6" x14ac:dyDescent="0.35">
      <c r="A256" s="5">
        <f t="shared" si="23"/>
        <v>45181</v>
      </c>
      <c r="B256">
        <f t="shared" si="18"/>
        <v>2023</v>
      </c>
      <c r="C256" t="str">
        <f t="shared" si="19"/>
        <v>September</v>
      </c>
      <c r="D256">
        <f t="shared" si="20"/>
        <v>9</v>
      </c>
      <c r="E256" t="str">
        <f t="shared" si="21"/>
        <v>Q3</v>
      </c>
      <c r="F256" t="str">
        <f t="shared" si="22"/>
        <v>Tuesday</v>
      </c>
    </row>
    <row r="257" spans="1:6" x14ac:dyDescent="0.35">
      <c r="A257" s="5">
        <f t="shared" si="23"/>
        <v>45182</v>
      </c>
      <c r="B257">
        <f t="shared" si="18"/>
        <v>2023</v>
      </c>
      <c r="C257" t="str">
        <f t="shared" si="19"/>
        <v>September</v>
      </c>
      <c r="D257">
        <f t="shared" si="20"/>
        <v>9</v>
      </c>
      <c r="E257" t="str">
        <f t="shared" si="21"/>
        <v>Q3</v>
      </c>
      <c r="F257" t="str">
        <f t="shared" si="22"/>
        <v>Wednesday</v>
      </c>
    </row>
    <row r="258" spans="1:6" x14ac:dyDescent="0.35">
      <c r="A258" s="5">
        <f t="shared" si="23"/>
        <v>45183</v>
      </c>
      <c r="B258">
        <f t="shared" si="18"/>
        <v>2023</v>
      </c>
      <c r="C258" t="str">
        <f t="shared" si="19"/>
        <v>September</v>
      </c>
      <c r="D258">
        <f t="shared" si="20"/>
        <v>9</v>
      </c>
      <c r="E258" t="str">
        <f t="shared" si="21"/>
        <v>Q3</v>
      </c>
      <c r="F258" t="str">
        <f t="shared" si="22"/>
        <v>Thursday</v>
      </c>
    </row>
    <row r="259" spans="1:6" x14ac:dyDescent="0.35">
      <c r="A259" s="5">
        <f t="shared" si="23"/>
        <v>45184</v>
      </c>
      <c r="B259">
        <f t="shared" ref="B259:B322" si="24">YEAR(A259)</f>
        <v>2023</v>
      </c>
      <c r="C259" t="str">
        <f t="shared" ref="C259:C322" si="25">TEXT(A259, "MMMM")</f>
        <v>September</v>
      </c>
      <c r="D259">
        <f t="shared" ref="D259:D322" si="26">MONTH(A259)</f>
        <v>9</v>
      </c>
      <c r="E259" t="str">
        <f t="shared" ref="E259:E322" si="27">"Q"&amp;INT((MONTH(A259)-1)/3)+1</f>
        <v>Q3</v>
      </c>
      <c r="F259" t="str">
        <f t="shared" ref="F259:F322" si="28">TEXT(A259, "tttt")</f>
        <v>Friday</v>
      </c>
    </row>
    <row r="260" spans="1:6" x14ac:dyDescent="0.35">
      <c r="A260" s="5">
        <f t="shared" ref="A260:A323" si="29">A259+1</f>
        <v>45185</v>
      </c>
      <c r="B260">
        <f t="shared" si="24"/>
        <v>2023</v>
      </c>
      <c r="C260" t="str">
        <f t="shared" si="25"/>
        <v>September</v>
      </c>
      <c r="D260">
        <f t="shared" si="26"/>
        <v>9</v>
      </c>
      <c r="E260" t="str">
        <f t="shared" si="27"/>
        <v>Q3</v>
      </c>
      <c r="F260" t="str">
        <f t="shared" si="28"/>
        <v>Saturday</v>
      </c>
    </row>
    <row r="261" spans="1:6" x14ac:dyDescent="0.35">
      <c r="A261" s="5">
        <f t="shared" si="29"/>
        <v>45186</v>
      </c>
      <c r="B261">
        <f t="shared" si="24"/>
        <v>2023</v>
      </c>
      <c r="C261" t="str">
        <f t="shared" si="25"/>
        <v>September</v>
      </c>
      <c r="D261">
        <f t="shared" si="26"/>
        <v>9</v>
      </c>
      <c r="E261" t="str">
        <f t="shared" si="27"/>
        <v>Q3</v>
      </c>
      <c r="F261" t="str">
        <f t="shared" si="28"/>
        <v>Sunday</v>
      </c>
    </row>
    <row r="262" spans="1:6" x14ac:dyDescent="0.35">
      <c r="A262" s="5">
        <f t="shared" si="29"/>
        <v>45187</v>
      </c>
      <c r="B262">
        <f t="shared" si="24"/>
        <v>2023</v>
      </c>
      <c r="C262" t="str">
        <f t="shared" si="25"/>
        <v>September</v>
      </c>
      <c r="D262">
        <f t="shared" si="26"/>
        <v>9</v>
      </c>
      <c r="E262" t="str">
        <f t="shared" si="27"/>
        <v>Q3</v>
      </c>
      <c r="F262" t="str">
        <f t="shared" si="28"/>
        <v>Monday</v>
      </c>
    </row>
    <row r="263" spans="1:6" x14ac:dyDescent="0.35">
      <c r="A263" s="5">
        <f t="shared" si="29"/>
        <v>45188</v>
      </c>
      <c r="B263">
        <f t="shared" si="24"/>
        <v>2023</v>
      </c>
      <c r="C263" t="str">
        <f t="shared" si="25"/>
        <v>September</v>
      </c>
      <c r="D263">
        <f t="shared" si="26"/>
        <v>9</v>
      </c>
      <c r="E263" t="str">
        <f t="shared" si="27"/>
        <v>Q3</v>
      </c>
      <c r="F263" t="str">
        <f t="shared" si="28"/>
        <v>Tuesday</v>
      </c>
    </row>
    <row r="264" spans="1:6" x14ac:dyDescent="0.35">
      <c r="A264" s="5">
        <f t="shared" si="29"/>
        <v>45189</v>
      </c>
      <c r="B264">
        <f t="shared" si="24"/>
        <v>2023</v>
      </c>
      <c r="C264" t="str">
        <f t="shared" si="25"/>
        <v>September</v>
      </c>
      <c r="D264">
        <f t="shared" si="26"/>
        <v>9</v>
      </c>
      <c r="E264" t="str">
        <f t="shared" si="27"/>
        <v>Q3</v>
      </c>
      <c r="F264" t="str">
        <f t="shared" si="28"/>
        <v>Wednesday</v>
      </c>
    </row>
    <row r="265" spans="1:6" x14ac:dyDescent="0.35">
      <c r="A265" s="5">
        <f t="shared" si="29"/>
        <v>45190</v>
      </c>
      <c r="B265">
        <f t="shared" si="24"/>
        <v>2023</v>
      </c>
      <c r="C265" t="str">
        <f t="shared" si="25"/>
        <v>September</v>
      </c>
      <c r="D265">
        <f t="shared" si="26"/>
        <v>9</v>
      </c>
      <c r="E265" t="str">
        <f t="shared" si="27"/>
        <v>Q3</v>
      </c>
      <c r="F265" t="str">
        <f t="shared" si="28"/>
        <v>Thursday</v>
      </c>
    </row>
    <row r="266" spans="1:6" x14ac:dyDescent="0.35">
      <c r="A266" s="5">
        <f t="shared" si="29"/>
        <v>45191</v>
      </c>
      <c r="B266">
        <f t="shared" si="24"/>
        <v>2023</v>
      </c>
      <c r="C266" t="str">
        <f t="shared" si="25"/>
        <v>September</v>
      </c>
      <c r="D266">
        <f t="shared" si="26"/>
        <v>9</v>
      </c>
      <c r="E266" t="str">
        <f t="shared" si="27"/>
        <v>Q3</v>
      </c>
      <c r="F266" t="str">
        <f t="shared" si="28"/>
        <v>Friday</v>
      </c>
    </row>
    <row r="267" spans="1:6" x14ac:dyDescent="0.35">
      <c r="A267" s="5">
        <f t="shared" si="29"/>
        <v>45192</v>
      </c>
      <c r="B267">
        <f t="shared" si="24"/>
        <v>2023</v>
      </c>
      <c r="C267" t="str">
        <f t="shared" si="25"/>
        <v>September</v>
      </c>
      <c r="D267">
        <f t="shared" si="26"/>
        <v>9</v>
      </c>
      <c r="E267" t="str">
        <f t="shared" si="27"/>
        <v>Q3</v>
      </c>
      <c r="F267" t="str">
        <f t="shared" si="28"/>
        <v>Saturday</v>
      </c>
    </row>
    <row r="268" spans="1:6" x14ac:dyDescent="0.35">
      <c r="A268" s="5">
        <f t="shared" si="29"/>
        <v>45193</v>
      </c>
      <c r="B268">
        <f t="shared" si="24"/>
        <v>2023</v>
      </c>
      <c r="C268" t="str">
        <f t="shared" si="25"/>
        <v>September</v>
      </c>
      <c r="D268">
        <f t="shared" si="26"/>
        <v>9</v>
      </c>
      <c r="E268" t="str">
        <f t="shared" si="27"/>
        <v>Q3</v>
      </c>
      <c r="F268" t="str">
        <f t="shared" si="28"/>
        <v>Sunday</v>
      </c>
    </row>
    <row r="269" spans="1:6" x14ac:dyDescent="0.35">
      <c r="A269" s="5">
        <f t="shared" si="29"/>
        <v>45194</v>
      </c>
      <c r="B269">
        <f t="shared" si="24"/>
        <v>2023</v>
      </c>
      <c r="C269" t="str">
        <f t="shared" si="25"/>
        <v>September</v>
      </c>
      <c r="D269">
        <f t="shared" si="26"/>
        <v>9</v>
      </c>
      <c r="E269" t="str">
        <f t="shared" si="27"/>
        <v>Q3</v>
      </c>
      <c r="F269" t="str">
        <f t="shared" si="28"/>
        <v>Monday</v>
      </c>
    </row>
    <row r="270" spans="1:6" x14ac:dyDescent="0.35">
      <c r="A270" s="5">
        <f t="shared" si="29"/>
        <v>45195</v>
      </c>
      <c r="B270">
        <f t="shared" si="24"/>
        <v>2023</v>
      </c>
      <c r="C270" t="str">
        <f t="shared" si="25"/>
        <v>September</v>
      </c>
      <c r="D270">
        <f t="shared" si="26"/>
        <v>9</v>
      </c>
      <c r="E270" t="str">
        <f t="shared" si="27"/>
        <v>Q3</v>
      </c>
      <c r="F270" t="str">
        <f t="shared" si="28"/>
        <v>Tuesday</v>
      </c>
    </row>
    <row r="271" spans="1:6" x14ac:dyDescent="0.35">
      <c r="A271" s="5">
        <f t="shared" si="29"/>
        <v>45196</v>
      </c>
      <c r="B271">
        <f t="shared" si="24"/>
        <v>2023</v>
      </c>
      <c r="C271" t="str">
        <f t="shared" si="25"/>
        <v>September</v>
      </c>
      <c r="D271">
        <f t="shared" si="26"/>
        <v>9</v>
      </c>
      <c r="E271" t="str">
        <f t="shared" si="27"/>
        <v>Q3</v>
      </c>
      <c r="F271" t="str">
        <f t="shared" si="28"/>
        <v>Wednesday</v>
      </c>
    </row>
    <row r="272" spans="1:6" x14ac:dyDescent="0.35">
      <c r="A272" s="5">
        <f t="shared" si="29"/>
        <v>45197</v>
      </c>
      <c r="B272">
        <f t="shared" si="24"/>
        <v>2023</v>
      </c>
      <c r="C272" t="str">
        <f t="shared" si="25"/>
        <v>September</v>
      </c>
      <c r="D272">
        <f t="shared" si="26"/>
        <v>9</v>
      </c>
      <c r="E272" t="str">
        <f t="shared" si="27"/>
        <v>Q3</v>
      </c>
      <c r="F272" t="str">
        <f t="shared" si="28"/>
        <v>Thursday</v>
      </c>
    </row>
    <row r="273" spans="1:6" x14ac:dyDescent="0.35">
      <c r="A273" s="5">
        <f t="shared" si="29"/>
        <v>45198</v>
      </c>
      <c r="B273">
        <f t="shared" si="24"/>
        <v>2023</v>
      </c>
      <c r="C273" t="str">
        <f t="shared" si="25"/>
        <v>September</v>
      </c>
      <c r="D273">
        <f t="shared" si="26"/>
        <v>9</v>
      </c>
      <c r="E273" t="str">
        <f t="shared" si="27"/>
        <v>Q3</v>
      </c>
      <c r="F273" t="str">
        <f t="shared" si="28"/>
        <v>Friday</v>
      </c>
    </row>
    <row r="274" spans="1:6" x14ac:dyDescent="0.35">
      <c r="A274" s="5">
        <f t="shared" si="29"/>
        <v>45199</v>
      </c>
      <c r="B274">
        <f t="shared" si="24"/>
        <v>2023</v>
      </c>
      <c r="C274" t="str">
        <f t="shared" si="25"/>
        <v>September</v>
      </c>
      <c r="D274">
        <f t="shared" si="26"/>
        <v>9</v>
      </c>
      <c r="E274" t="str">
        <f t="shared" si="27"/>
        <v>Q3</v>
      </c>
      <c r="F274" t="str">
        <f t="shared" si="28"/>
        <v>Saturday</v>
      </c>
    </row>
    <row r="275" spans="1:6" x14ac:dyDescent="0.35">
      <c r="A275" s="5">
        <f t="shared" si="29"/>
        <v>45200</v>
      </c>
      <c r="B275">
        <f t="shared" si="24"/>
        <v>2023</v>
      </c>
      <c r="C275" t="str">
        <f t="shared" si="25"/>
        <v>October</v>
      </c>
      <c r="D275">
        <f t="shared" si="26"/>
        <v>10</v>
      </c>
      <c r="E275" t="str">
        <f t="shared" si="27"/>
        <v>Q4</v>
      </c>
      <c r="F275" t="str">
        <f t="shared" si="28"/>
        <v>Sunday</v>
      </c>
    </row>
    <row r="276" spans="1:6" x14ac:dyDescent="0.35">
      <c r="A276" s="5">
        <f t="shared" si="29"/>
        <v>45201</v>
      </c>
      <c r="B276">
        <f t="shared" si="24"/>
        <v>2023</v>
      </c>
      <c r="C276" t="str">
        <f t="shared" si="25"/>
        <v>October</v>
      </c>
      <c r="D276">
        <f t="shared" si="26"/>
        <v>10</v>
      </c>
      <c r="E276" t="str">
        <f t="shared" si="27"/>
        <v>Q4</v>
      </c>
      <c r="F276" t="str">
        <f t="shared" si="28"/>
        <v>Monday</v>
      </c>
    </row>
    <row r="277" spans="1:6" x14ac:dyDescent="0.35">
      <c r="A277" s="5">
        <f t="shared" si="29"/>
        <v>45202</v>
      </c>
      <c r="B277">
        <f t="shared" si="24"/>
        <v>2023</v>
      </c>
      <c r="C277" t="str">
        <f t="shared" si="25"/>
        <v>October</v>
      </c>
      <c r="D277">
        <f t="shared" si="26"/>
        <v>10</v>
      </c>
      <c r="E277" t="str">
        <f t="shared" si="27"/>
        <v>Q4</v>
      </c>
      <c r="F277" t="str">
        <f t="shared" si="28"/>
        <v>Tuesday</v>
      </c>
    </row>
    <row r="278" spans="1:6" x14ac:dyDescent="0.35">
      <c r="A278" s="5">
        <f t="shared" si="29"/>
        <v>45203</v>
      </c>
      <c r="B278">
        <f t="shared" si="24"/>
        <v>2023</v>
      </c>
      <c r="C278" t="str">
        <f t="shared" si="25"/>
        <v>October</v>
      </c>
      <c r="D278">
        <f t="shared" si="26"/>
        <v>10</v>
      </c>
      <c r="E278" t="str">
        <f t="shared" si="27"/>
        <v>Q4</v>
      </c>
      <c r="F278" t="str">
        <f t="shared" si="28"/>
        <v>Wednesday</v>
      </c>
    </row>
    <row r="279" spans="1:6" x14ac:dyDescent="0.35">
      <c r="A279" s="5">
        <f t="shared" si="29"/>
        <v>45204</v>
      </c>
      <c r="B279">
        <f t="shared" si="24"/>
        <v>2023</v>
      </c>
      <c r="C279" t="str">
        <f t="shared" si="25"/>
        <v>October</v>
      </c>
      <c r="D279">
        <f t="shared" si="26"/>
        <v>10</v>
      </c>
      <c r="E279" t="str">
        <f t="shared" si="27"/>
        <v>Q4</v>
      </c>
      <c r="F279" t="str">
        <f t="shared" si="28"/>
        <v>Thursday</v>
      </c>
    </row>
    <row r="280" spans="1:6" x14ac:dyDescent="0.35">
      <c r="A280" s="5">
        <f t="shared" si="29"/>
        <v>45205</v>
      </c>
      <c r="B280">
        <f t="shared" si="24"/>
        <v>2023</v>
      </c>
      <c r="C280" t="str">
        <f t="shared" si="25"/>
        <v>October</v>
      </c>
      <c r="D280">
        <f t="shared" si="26"/>
        <v>10</v>
      </c>
      <c r="E280" t="str">
        <f t="shared" si="27"/>
        <v>Q4</v>
      </c>
      <c r="F280" t="str">
        <f t="shared" si="28"/>
        <v>Friday</v>
      </c>
    </row>
    <row r="281" spans="1:6" x14ac:dyDescent="0.35">
      <c r="A281" s="5">
        <f t="shared" si="29"/>
        <v>45206</v>
      </c>
      <c r="B281">
        <f t="shared" si="24"/>
        <v>2023</v>
      </c>
      <c r="C281" t="str">
        <f t="shared" si="25"/>
        <v>October</v>
      </c>
      <c r="D281">
        <f t="shared" si="26"/>
        <v>10</v>
      </c>
      <c r="E281" t="str">
        <f t="shared" si="27"/>
        <v>Q4</v>
      </c>
      <c r="F281" t="str">
        <f t="shared" si="28"/>
        <v>Saturday</v>
      </c>
    </row>
    <row r="282" spans="1:6" x14ac:dyDescent="0.35">
      <c r="A282" s="5">
        <f t="shared" si="29"/>
        <v>45207</v>
      </c>
      <c r="B282">
        <f t="shared" si="24"/>
        <v>2023</v>
      </c>
      <c r="C282" t="str">
        <f t="shared" si="25"/>
        <v>October</v>
      </c>
      <c r="D282">
        <f t="shared" si="26"/>
        <v>10</v>
      </c>
      <c r="E282" t="str">
        <f t="shared" si="27"/>
        <v>Q4</v>
      </c>
      <c r="F282" t="str">
        <f t="shared" si="28"/>
        <v>Sunday</v>
      </c>
    </row>
    <row r="283" spans="1:6" x14ac:dyDescent="0.35">
      <c r="A283" s="5">
        <f t="shared" si="29"/>
        <v>45208</v>
      </c>
      <c r="B283">
        <f t="shared" si="24"/>
        <v>2023</v>
      </c>
      <c r="C283" t="str">
        <f t="shared" si="25"/>
        <v>October</v>
      </c>
      <c r="D283">
        <f t="shared" si="26"/>
        <v>10</v>
      </c>
      <c r="E283" t="str">
        <f t="shared" si="27"/>
        <v>Q4</v>
      </c>
      <c r="F283" t="str">
        <f t="shared" si="28"/>
        <v>Monday</v>
      </c>
    </row>
    <row r="284" spans="1:6" x14ac:dyDescent="0.35">
      <c r="A284" s="5">
        <f t="shared" si="29"/>
        <v>45209</v>
      </c>
      <c r="B284">
        <f t="shared" si="24"/>
        <v>2023</v>
      </c>
      <c r="C284" t="str">
        <f t="shared" si="25"/>
        <v>October</v>
      </c>
      <c r="D284">
        <f t="shared" si="26"/>
        <v>10</v>
      </c>
      <c r="E284" t="str">
        <f t="shared" si="27"/>
        <v>Q4</v>
      </c>
      <c r="F284" t="str">
        <f t="shared" si="28"/>
        <v>Tuesday</v>
      </c>
    </row>
    <row r="285" spans="1:6" x14ac:dyDescent="0.35">
      <c r="A285" s="5">
        <f t="shared" si="29"/>
        <v>45210</v>
      </c>
      <c r="B285">
        <f t="shared" si="24"/>
        <v>2023</v>
      </c>
      <c r="C285" t="str">
        <f t="shared" si="25"/>
        <v>October</v>
      </c>
      <c r="D285">
        <f t="shared" si="26"/>
        <v>10</v>
      </c>
      <c r="E285" t="str">
        <f t="shared" si="27"/>
        <v>Q4</v>
      </c>
      <c r="F285" t="str">
        <f t="shared" si="28"/>
        <v>Wednesday</v>
      </c>
    </row>
    <row r="286" spans="1:6" x14ac:dyDescent="0.35">
      <c r="A286" s="5">
        <f t="shared" si="29"/>
        <v>45211</v>
      </c>
      <c r="B286">
        <f t="shared" si="24"/>
        <v>2023</v>
      </c>
      <c r="C286" t="str">
        <f t="shared" si="25"/>
        <v>October</v>
      </c>
      <c r="D286">
        <f t="shared" si="26"/>
        <v>10</v>
      </c>
      <c r="E286" t="str">
        <f t="shared" si="27"/>
        <v>Q4</v>
      </c>
      <c r="F286" t="str">
        <f t="shared" si="28"/>
        <v>Thursday</v>
      </c>
    </row>
    <row r="287" spans="1:6" x14ac:dyDescent="0.35">
      <c r="A287" s="5">
        <f t="shared" si="29"/>
        <v>45212</v>
      </c>
      <c r="B287">
        <f t="shared" si="24"/>
        <v>2023</v>
      </c>
      <c r="C287" t="str">
        <f t="shared" si="25"/>
        <v>October</v>
      </c>
      <c r="D287">
        <f t="shared" si="26"/>
        <v>10</v>
      </c>
      <c r="E287" t="str">
        <f t="shared" si="27"/>
        <v>Q4</v>
      </c>
      <c r="F287" t="str">
        <f t="shared" si="28"/>
        <v>Friday</v>
      </c>
    </row>
    <row r="288" spans="1:6" x14ac:dyDescent="0.35">
      <c r="A288" s="5">
        <f t="shared" si="29"/>
        <v>45213</v>
      </c>
      <c r="B288">
        <f t="shared" si="24"/>
        <v>2023</v>
      </c>
      <c r="C288" t="str">
        <f t="shared" si="25"/>
        <v>October</v>
      </c>
      <c r="D288">
        <f t="shared" si="26"/>
        <v>10</v>
      </c>
      <c r="E288" t="str">
        <f t="shared" si="27"/>
        <v>Q4</v>
      </c>
      <c r="F288" t="str">
        <f t="shared" si="28"/>
        <v>Saturday</v>
      </c>
    </row>
    <row r="289" spans="1:6" x14ac:dyDescent="0.35">
      <c r="A289" s="5">
        <f t="shared" si="29"/>
        <v>45214</v>
      </c>
      <c r="B289">
        <f t="shared" si="24"/>
        <v>2023</v>
      </c>
      <c r="C289" t="str">
        <f t="shared" si="25"/>
        <v>October</v>
      </c>
      <c r="D289">
        <f t="shared" si="26"/>
        <v>10</v>
      </c>
      <c r="E289" t="str">
        <f t="shared" si="27"/>
        <v>Q4</v>
      </c>
      <c r="F289" t="str">
        <f t="shared" si="28"/>
        <v>Sunday</v>
      </c>
    </row>
    <row r="290" spans="1:6" x14ac:dyDescent="0.35">
      <c r="A290" s="5">
        <f t="shared" si="29"/>
        <v>45215</v>
      </c>
      <c r="B290">
        <f t="shared" si="24"/>
        <v>2023</v>
      </c>
      <c r="C290" t="str">
        <f t="shared" si="25"/>
        <v>October</v>
      </c>
      <c r="D290">
        <f t="shared" si="26"/>
        <v>10</v>
      </c>
      <c r="E290" t="str">
        <f t="shared" si="27"/>
        <v>Q4</v>
      </c>
      <c r="F290" t="str">
        <f t="shared" si="28"/>
        <v>Monday</v>
      </c>
    </row>
    <row r="291" spans="1:6" x14ac:dyDescent="0.35">
      <c r="A291" s="5">
        <f t="shared" si="29"/>
        <v>45216</v>
      </c>
      <c r="B291">
        <f t="shared" si="24"/>
        <v>2023</v>
      </c>
      <c r="C291" t="str">
        <f t="shared" si="25"/>
        <v>October</v>
      </c>
      <c r="D291">
        <f t="shared" si="26"/>
        <v>10</v>
      </c>
      <c r="E291" t="str">
        <f t="shared" si="27"/>
        <v>Q4</v>
      </c>
      <c r="F291" t="str">
        <f t="shared" si="28"/>
        <v>Tuesday</v>
      </c>
    </row>
    <row r="292" spans="1:6" x14ac:dyDescent="0.35">
      <c r="A292" s="5">
        <f t="shared" si="29"/>
        <v>45217</v>
      </c>
      <c r="B292">
        <f t="shared" si="24"/>
        <v>2023</v>
      </c>
      <c r="C292" t="str">
        <f t="shared" si="25"/>
        <v>October</v>
      </c>
      <c r="D292">
        <f t="shared" si="26"/>
        <v>10</v>
      </c>
      <c r="E292" t="str">
        <f t="shared" si="27"/>
        <v>Q4</v>
      </c>
      <c r="F292" t="str">
        <f t="shared" si="28"/>
        <v>Wednesday</v>
      </c>
    </row>
    <row r="293" spans="1:6" x14ac:dyDescent="0.35">
      <c r="A293" s="5">
        <f t="shared" si="29"/>
        <v>45218</v>
      </c>
      <c r="B293">
        <f t="shared" si="24"/>
        <v>2023</v>
      </c>
      <c r="C293" t="str">
        <f t="shared" si="25"/>
        <v>October</v>
      </c>
      <c r="D293">
        <f t="shared" si="26"/>
        <v>10</v>
      </c>
      <c r="E293" t="str">
        <f t="shared" si="27"/>
        <v>Q4</v>
      </c>
      <c r="F293" t="str">
        <f t="shared" si="28"/>
        <v>Thursday</v>
      </c>
    </row>
    <row r="294" spans="1:6" x14ac:dyDescent="0.35">
      <c r="A294" s="5">
        <f t="shared" si="29"/>
        <v>45219</v>
      </c>
      <c r="B294">
        <f t="shared" si="24"/>
        <v>2023</v>
      </c>
      <c r="C294" t="str">
        <f t="shared" si="25"/>
        <v>October</v>
      </c>
      <c r="D294">
        <f t="shared" si="26"/>
        <v>10</v>
      </c>
      <c r="E294" t="str">
        <f t="shared" si="27"/>
        <v>Q4</v>
      </c>
      <c r="F294" t="str">
        <f t="shared" si="28"/>
        <v>Friday</v>
      </c>
    </row>
    <row r="295" spans="1:6" x14ac:dyDescent="0.35">
      <c r="A295" s="5">
        <f t="shared" si="29"/>
        <v>45220</v>
      </c>
      <c r="B295">
        <f t="shared" si="24"/>
        <v>2023</v>
      </c>
      <c r="C295" t="str">
        <f t="shared" si="25"/>
        <v>October</v>
      </c>
      <c r="D295">
        <f t="shared" si="26"/>
        <v>10</v>
      </c>
      <c r="E295" t="str">
        <f t="shared" si="27"/>
        <v>Q4</v>
      </c>
      <c r="F295" t="str">
        <f t="shared" si="28"/>
        <v>Saturday</v>
      </c>
    </row>
    <row r="296" spans="1:6" x14ac:dyDescent="0.35">
      <c r="A296" s="5">
        <f t="shared" si="29"/>
        <v>45221</v>
      </c>
      <c r="B296">
        <f t="shared" si="24"/>
        <v>2023</v>
      </c>
      <c r="C296" t="str">
        <f t="shared" si="25"/>
        <v>October</v>
      </c>
      <c r="D296">
        <f t="shared" si="26"/>
        <v>10</v>
      </c>
      <c r="E296" t="str">
        <f t="shared" si="27"/>
        <v>Q4</v>
      </c>
      <c r="F296" t="str">
        <f t="shared" si="28"/>
        <v>Sunday</v>
      </c>
    </row>
    <row r="297" spans="1:6" x14ac:dyDescent="0.35">
      <c r="A297" s="5">
        <f t="shared" si="29"/>
        <v>45222</v>
      </c>
      <c r="B297">
        <f t="shared" si="24"/>
        <v>2023</v>
      </c>
      <c r="C297" t="str">
        <f t="shared" si="25"/>
        <v>October</v>
      </c>
      <c r="D297">
        <f t="shared" si="26"/>
        <v>10</v>
      </c>
      <c r="E297" t="str">
        <f t="shared" si="27"/>
        <v>Q4</v>
      </c>
      <c r="F297" t="str">
        <f t="shared" si="28"/>
        <v>Monday</v>
      </c>
    </row>
    <row r="298" spans="1:6" x14ac:dyDescent="0.35">
      <c r="A298" s="5">
        <f t="shared" si="29"/>
        <v>45223</v>
      </c>
      <c r="B298">
        <f t="shared" si="24"/>
        <v>2023</v>
      </c>
      <c r="C298" t="str">
        <f t="shared" si="25"/>
        <v>October</v>
      </c>
      <c r="D298">
        <f t="shared" si="26"/>
        <v>10</v>
      </c>
      <c r="E298" t="str">
        <f t="shared" si="27"/>
        <v>Q4</v>
      </c>
      <c r="F298" t="str">
        <f t="shared" si="28"/>
        <v>Tuesday</v>
      </c>
    </row>
    <row r="299" spans="1:6" x14ac:dyDescent="0.35">
      <c r="A299" s="5">
        <f t="shared" si="29"/>
        <v>45224</v>
      </c>
      <c r="B299">
        <f t="shared" si="24"/>
        <v>2023</v>
      </c>
      <c r="C299" t="str">
        <f t="shared" si="25"/>
        <v>October</v>
      </c>
      <c r="D299">
        <f t="shared" si="26"/>
        <v>10</v>
      </c>
      <c r="E299" t="str">
        <f t="shared" si="27"/>
        <v>Q4</v>
      </c>
      <c r="F299" t="str">
        <f t="shared" si="28"/>
        <v>Wednesday</v>
      </c>
    </row>
    <row r="300" spans="1:6" x14ac:dyDescent="0.35">
      <c r="A300" s="5">
        <f t="shared" si="29"/>
        <v>45225</v>
      </c>
      <c r="B300">
        <f t="shared" si="24"/>
        <v>2023</v>
      </c>
      <c r="C300" t="str">
        <f t="shared" si="25"/>
        <v>October</v>
      </c>
      <c r="D300">
        <f t="shared" si="26"/>
        <v>10</v>
      </c>
      <c r="E300" t="str">
        <f t="shared" si="27"/>
        <v>Q4</v>
      </c>
      <c r="F300" t="str">
        <f t="shared" si="28"/>
        <v>Thursday</v>
      </c>
    </row>
    <row r="301" spans="1:6" x14ac:dyDescent="0.35">
      <c r="A301" s="5">
        <f t="shared" si="29"/>
        <v>45226</v>
      </c>
      <c r="B301">
        <f t="shared" si="24"/>
        <v>2023</v>
      </c>
      <c r="C301" t="str">
        <f t="shared" si="25"/>
        <v>October</v>
      </c>
      <c r="D301">
        <f t="shared" si="26"/>
        <v>10</v>
      </c>
      <c r="E301" t="str">
        <f t="shared" si="27"/>
        <v>Q4</v>
      </c>
      <c r="F301" t="str">
        <f t="shared" si="28"/>
        <v>Friday</v>
      </c>
    </row>
    <row r="302" spans="1:6" x14ac:dyDescent="0.35">
      <c r="A302" s="5">
        <f t="shared" si="29"/>
        <v>45227</v>
      </c>
      <c r="B302">
        <f t="shared" si="24"/>
        <v>2023</v>
      </c>
      <c r="C302" t="str">
        <f t="shared" si="25"/>
        <v>October</v>
      </c>
      <c r="D302">
        <f t="shared" si="26"/>
        <v>10</v>
      </c>
      <c r="E302" t="str">
        <f t="shared" si="27"/>
        <v>Q4</v>
      </c>
      <c r="F302" t="str">
        <f t="shared" si="28"/>
        <v>Saturday</v>
      </c>
    </row>
    <row r="303" spans="1:6" x14ac:dyDescent="0.35">
      <c r="A303" s="5">
        <f t="shared" si="29"/>
        <v>45228</v>
      </c>
      <c r="B303">
        <f t="shared" si="24"/>
        <v>2023</v>
      </c>
      <c r="C303" t="str">
        <f t="shared" si="25"/>
        <v>October</v>
      </c>
      <c r="D303">
        <f t="shared" si="26"/>
        <v>10</v>
      </c>
      <c r="E303" t="str">
        <f t="shared" si="27"/>
        <v>Q4</v>
      </c>
      <c r="F303" t="str">
        <f t="shared" si="28"/>
        <v>Sunday</v>
      </c>
    </row>
    <row r="304" spans="1:6" x14ac:dyDescent="0.35">
      <c r="A304" s="5">
        <f t="shared" si="29"/>
        <v>45229</v>
      </c>
      <c r="B304">
        <f t="shared" si="24"/>
        <v>2023</v>
      </c>
      <c r="C304" t="str">
        <f t="shared" si="25"/>
        <v>October</v>
      </c>
      <c r="D304">
        <f t="shared" si="26"/>
        <v>10</v>
      </c>
      <c r="E304" t="str">
        <f t="shared" si="27"/>
        <v>Q4</v>
      </c>
      <c r="F304" t="str">
        <f t="shared" si="28"/>
        <v>Monday</v>
      </c>
    </row>
    <row r="305" spans="1:6" x14ac:dyDescent="0.35">
      <c r="A305" s="5">
        <f t="shared" si="29"/>
        <v>45230</v>
      </c>
      <c r="B305">
        <f t="shared" si="24"/>
        <v>2023</v>
      </c>
      <c r="C305" t="str">
        <f t="shared" si="25"/>
        <v>October</v>
      </c>
      <c r="D305">
        <f t="shared" si="26"/>
        <v>10</v>
      </c>
      <c r="E305" t="str">
        <f t="shared" si="27"/>
        <v>Q4</v>
      </c>
      <c r="F305" t="str">
        <f t="shared" si="28"/>
        <v>Tuesday</v>
      </c>
    </row>
    <row r="306" spans="1:6" x14ac:dyDescent="0.35">
      <c r="A306" s="5">
        <f t="shared" si="29"/>
        <v>45231</v>
      </c>
      <c r="B306">
        <f t="shared" si="24"/>
        <v>2023</v>
      </c>
      <c r="C306" t="str">
        <f t="shared" si="25"/>
        <v>November</v>
      </c>
      <c r="D306">
        <f t="shared" si="26"/>
        <v>11</v>
      </c>
      <c r="E306" t="str">
        <f t="shared" si="27"/>
        <v>Q4</v>
      </c>
      <c r="F306" t="str">
        <f t="shared" si="28"/>
        <v>Wednesday</v>
      </c>
    </row>
    <row r="307" spans="1:6" x14ac:dyDescent="0.35">
      <c r="A307" s="5">
        <f t="shared" si="29"/>
        <v>45232</v>
      </c>
      <c r="B307">
        <f t="shared" si="24"/>
        <v>2023</v>
      </c>
      <c r="C307" t="str">
        <f t="shared" si="25"/>
        <v>November</v>
      </c>
      <c r="D307">
        <f t="shared" si="26"/>
        <v>11</v>
      </c>
      <c r="E307" t="str">
        <f t="shared" si="27"/>
        <v>Q4</v>
      </c>
      <c r="F307" t="str">
        <f t="shared" si="28"/>
        <v>Thursday</v>
      </c>
    </row>
    <row r="308" spans="1:6" x14ac:dyDescent="0.35">
      <c r="A308" s="5">
        <f t="shared" si="29"/>
        <v>45233</v>
      </c>
      <c r="B308">
        <f t="shared" si="24"/>
        <v>2023</v>
      </c>
      <c r="C308" t="str">
        <f t="shared" si="25"/>
        <v>November</v>
      </c>
      <c r="D308">
        <f t="shared" si="26"/>
        <v>11</v>
      </c>
      <c r="E308" t="str">
        <f t="shared" si="27"/>
        <v>Q4</v>
      </c>
      <c r="F308" t="str">
        <f t="shared" si="28"/>
        <v>Friday</v>
      </c>
    </row>
    <row r="309" spans="1:6" x14ac:dyDescent="0.35">
      <c r="A309" s="5">
        <f t="shared" si="29"/>
        <v>45234</v>
      </c>
      <c r="B309">
        <f t="shared" si="24"/>
        <v>2023</v>
      </c>
      <c r="C309" t="str">
        <f t="shared" si="25"/>
        <v>November</v>
      </c>
      <c r="D309">
        <f t="shared" si="26"/>
        <v>11</v>
      </c>
      <c r="E309" t="str">
        <f t="shared" si="27"/>
        <v>Q4</v>
      </c>
      <c r="F309" t="str">
        <f t="shared" si="28"/>
        <v>Saturday</v>
      </c>
    </row>
    <row r="310" spans="1:6" x14ac:dyDescent="0.35">
      <c r="A310" s="5">
        <f t="shared" si="29"/>
        <v>45235</v>
      </c>
      <c r="B310">
        <f t="shared" si="24"/>
        <v>2023</v>
      </c>
      <c r="C310" t="str">
        <f t="shared" si="25"/>
        <v>November</v>
      </c>
      <c r="D310">
        <f t="shared" si="26"/>
        <v>11</v>
      </c>
      <c r="E310" t="str">
        <f t="shared" si="27"/>
        <v>Q4</v>
      </c>
      <c r="F310" t="str">
        <f t="shared" si="28"/>
        <v>Sunday</v>
      </c>
    </row>
    <row r="311" spans="1:6" x14ac:dyDescent="0.35">
      <c r="A311" s="5">
        <f t="shared" si="29"/>
        <v>45236</v>
      </c>
      <c r="B311">
        <f t="shared" si="24"/>
        <v>2023</v>
      </c>
      <c r="C311" t="str">
        <f t="shared" si="25"/>
        <v>November</v>
      </c>
      <c r="D311">
        <f t="shared" si="26"/>
        <v>11</v>
      </c>
      <c r="E311" t="str">
        <f t="shared" si="27"/>
        <v>Q4</v>
      </c>
      <c r="F311" t="str">
        <f t="shared" si="28"/>
        <v>Monday</v>
      </c>
    </row>
    <row r="312" spans="1:6" x14ac:dyDescent="0.35">
      <c r="A312" s="5">
        <f t="shared" si="29"/>
        <v>45237</v>
      </c>
      <c r="B312">
        <f t="shared" si="24"/>
        <v>2023</v>
      </c>
      <c r="C312" t="str">
        <f t="shared" si="25"/>
        <v>November</v>
      </c>
      <c r="D312">
        <f t="shared" si="26"/>
        <v>11</v>
      </c>
      <c r="E312" t="str">
        <f t="shared" si="27"/>
        <v>Q4</v>
      </c>
      <c r="F312" t="str">
        <f t="shared" si="28"/>
        <v>Tuesday</v>
      </c>
    </row>
    <row r="313" spans="1:6" x14ac:dyDescent="0.35">
      <c r="A313" s="5">
        <f t="shared" si="29"/>
        <v>45238</v>
      </c>
      <c r="B313">
        <f t="shared" si="24"/>
        <v>2023</v>
      </c>
      <c r="C313" t="str">
        <f t="shared" si="25"/>
        <v>November</v>
      </c>
      <c r="D313">
        <f t="shared" si="26"/>
        <v>11</v>
      </c>
      <c r="E313" t="str">
        <f t="shared" si="27"/>
        <v>Q4</v>
      </c>
      <c r="F313" t="str">
        <f t="shared" si="28"/>
        <v>Wednesday</v>
      </c>
    </row>
    <row r="314" spans="1:6" x14ac:dyDescent="0.35">
      <c r="A314" s="5">
        <f t="shared" si="29"/>
        <v>45239</v>
      </c>
      <c r="B314">
        <f t="shared" si="24"/>
        <v>2023</v>
      </c>
      <c r="C314" t="str">
        <f t="shared" si="25"/>
        <v>November</v>
      </c>
      <c r="D314">
        <f t="shared" si="26"/>
        <v>11</v>
      </c>
      <c r="E314" t="str">
        <f t="shared" si="27"/>
        <v>Q4</v>
      </c>
      <c r="F314" t="str">
        <f t="shared" si="28"/>
        <v>Thursday</v>
      </c>
    </row>
    <row r="315" spans="1:6" x14ac:dyDescent="0.35">
      <c r="A315" s="5">
        <f t="shared" si="29"/>
        <v>45240</v>
      </c>
      <c r="B315">
        <f t="shared" si="24"/>
        <v>2023</v>
      </c>
      <c r="C315" t="str">
        <f t="shared" si="25"/>
        <v>November</v>
      </c>
      <c r="D315">
        <f t="shared" si="26"/>
        <v>11</v>
      </c>
      <c r="E315" t="str">
        <f t="shared" si="27"/>
        <v>Q4</v>
      </c>
      <c r="F315" t="str">
        <f t="shared" si="28"/>
        <v>Friday</v>
      </c>
    </row>
    <row r="316" spans="1:6" x14ac:dyDescent="0.35">
      <c r="A316" s="5">
        <f t="shared" si="29"/>
        <v>45241</v>
      </c>
      <c r="B316">
        <f t="shared" si="24"/>
        <v>2023</v>
      </c>
      <c r="C316" t="str">
        <f t="shared" si="25"/>
        <v>November</v>
      </c>
      <c r="D316">
        <f t="shared" si="26"/>
        <v>11</v>
      </c>
      <c r="E316" t="str">
        <f t="shared" si="27"/>
        <v>Q4</v>
      </c>
      <c r="F316" t="str">
        <f t="shared" si="28"/>
        <v>Saturday</v>
      </c>
    </row>
    <row r="317" spans="1:6" x14ac:dyDescent="0.35">
      <c r="A317" s="5">
        <f t="shared" si="29"/>
        <v>45242</v>
      </c>
      <c r="B317">
        <f t="shared" si="24"/>
        <v>2023</v>
      </c>
      <c r="C317" t="str">
        <f t="shared" si="25"/>
        <v>November</v>
      </c>
      <c r="D317">
        <f t="shared" si="26"/>
        <v>11</v>
      </c>
      <c r="E317" t="str">
        <f t="shared" si="27"/>
        <v>Q4</v>
      </c>
      <c r="F317" t="str">
        <f t="shared" si="28"/>
        <v>Sunday</v>
      </c>
    </row>
    <row r="318" spans="1:6" x14ac:dyDescent="0.35">
      <c r="A318" s="5">
        <f t="shared" si="29"/>
        <v>45243</v>
      </c>
      <c r="B318">
        <f t="shared" si="24"/>
        <v>2023</v>
      </c>
      <c r="C318" t="str">
        <f t="shared" si="25"/>
        <v>November</v>
      </c>
      <c r="D318">
        <f t="shared" si="26"/>
        <v>11</v>
      </c>
      <c r="E318" t="str">
        <f t="shared" si="27"/>
        <v>Q4</v>
      </c>
      <c r="F318" t="str">
        <f t="shared" si="28"/>
        <v>Monday</v>
      </c>
    </row>
    <row r="319" spans="1:6" x14ac:dyDescent="0.35">
      <c r="A319" s="5">
        <f t="shared" si="29"/>
        <v>45244</v>
      </c>
      <c r="B319">
        <f t="shared" si="24"/>
        <v>2023</v>
      </c>
      <c r="C319" t="str">
        <f t="shared" si="25"/>
        <v>November</v>
      </c>
      <c r="D319">
        <f t="shared" si="26"/>
        <v>11</v>
      </c>
      <c r="E319" t="str">
        <f t="shared" si="27"/>
        <v>Q4</v>
      </c>
      <c r="F319" t="str">
        <f t="shared" si="28"/>
        <v>Tuesday</v>
      </c>
    </row>
    <row r="320" spans="1:6" x14ac:dyDescent="0.35">
      <c r="A320" s="5">
        <f t="shared" si="29"/>
        <v>45245</v>
      </c>
      <c r="B320">
        <f t="shared" si="24"/>
        <v>2023</v>
      </c>
      <c r="C320" t="str">
        <f t="shared" si="25"/>
        <v>November</v>
      </c>
      <c r="D320">
        <f t="shared" si="26"/>
        <v>11</v>
      </c>
      <c r="E320" t="str">
        <f t="shared" si="27"/>
        <v>Q4</v>
      </c>
      <c r="F320" t="str">
        <f t="shared" si="28"/>
        <v>Wednesday</v>
      </c>
    </row>
    <row r="321" spans="1:6" x14ac:dyDescent="0.35">
      <c r="A321" s="5">
        <f t="shared" si="29"/>
        <v>45246</v>
      </c>
      <c r="B321">
        <f t="shared" si="24"/>
        <v>2023</v>
      </c>
      <c r="C321" t="str">
        <f t="shared" si="25"/>
        <v>November</v>
      </c>
      <c r="D321">
        <f t="shared" si="26"/>
        <v>11</v>
      </c>
      <c r="E321" t="str">
        <f t="shared" si="27"/>
        <v>Q4</v>
      </c>
      <c r="F321" t="str">
        <f t="shared" si="28"/>
        <v>Thursday</v>
      </c>
    </row>
    <row r="322" spans="1:6" x14ac:dyDescent="0.35">
      <c r="A322" s="5">
        <f t="shared" si="29"/>
        <v>45247</v>
      </c>
      <c r="B322">
        <f t="shared" si="24"/>
        <v>2023</v>
      </c>
      <c r="C322" t="str">
        <f t="shared" si="25"/>
        <v>November</v>
      </c>
      <c r="D322">
        <f t="shared" si="26"/>
        <v>11</v>
      </c>
      <c r="E322" t="str">
        <f t="shared" si="27"/>
        <v>Q4</v>
      </c>
      <c r="F322" t="str">
        <f t="shared" si="28"/>
        <v>Friday</v>
      </c>
    </row>
    <row r="323" spans="1:6" x14ac:dyDescent="0.35">
      <c r="A323" s="5">
        <f t="shared" si="29"/>
        <v>45248</v>
      </c>
      <c r="B323">
        <f t="shared" ref="B323:B386" si="30">YEAR(A323)</f>
        <v>2023</v>
      </c>
      <c r="C323" t="str">
        <f t="shared" ref="C323:C386" si="31">TEXT(A323, "MMMM")</f>
        <v>November</v>
      </c>
      <c r="D323">
        <f t="shared" ref="D323:D386" si="32">MONTH(A323)</f>
        <v>11</v>
      </c>
      <c r="E323" t="str">
        <f t="shared" ref="E323:E386" si="33">"Q"&amp;INT((MONTH(A323)-1)/3)+1</f>
        <v>Q4</v>
      </c>
      <c r="F323" t="str">
        <f t="shared" ref="F323:F386" si="34">TEXT(A323, "tttt")</f>
        <v>Saturday</v>
      </c>
    </row>
    <row r="324" spans="1:6" x14ac:dyDescent="0.35">
      <c r="A324" s="5">
        <f t="shared" ref="A324:A387" si="35">A323+1</f>
        <v>45249</v>
      </c>
      <c r="B324">
        <f t="shared" si="30"/>
        <v>2023</v>
      </c>
      <c r="C324" t="str">
        <f t="shared" si="31"/>
        <v>November</v>
      </c>
      <c r="D324">
        <f t="shared" si="32"/>
        <v>11</v>
      </c>
      <c r="E324" t="str">
        <f t="shared" si="33"/>
        <v>Q4</v>
      </c>
      <c r="F324" t="str">
        <f t="shared" si="34"/>
        <v>Sunday</v>
      </c>
    </row>
    <row r="325" spans="1:6" x14ac:dyDescent="0.35">
      <c r="A325" s="5">
        <f t="shared" si="35"/>
        <v>45250</v>
      </c>
      <c r="B325">
        <f t="shared" si="30"/>
        <v>2023</v>
      </c>
      <c r="C325" t="str">
        <f t="shared" si="31"/>
        <v>November</v>
      </c>
      <c r="D325">
        <f t="shared" si="32"/>
        <v>11</v>
      </c>
      <c r="E325" t="str">
        <f t="shared" si="33"/>
        <v>Q4</v>
      </c>
      <c r="F325" t="str">
        <f t="shared" si="34"/>
        <v>Monday</v>
      </c>
    </row>
    <row r="326" spans="1:6" x14ac:dyDescent="0.35">
      <c r="A326" s="5">
        <f t="shared" si="35"/>
        <v>45251</v>
      </c>
      <c r="B326">
        <f t="shared" si="30"/>
        <v>2023</v>
      </c>
      <c r="C326" t="str">
        <f t="shared" si="31"/>
        <v>November</v>
      </c>
      <c r="D326">
        <f t="shared" si="32"/>
        <v>11</v>
      </c>
      <c r="E326" t="str">
        <f t="shared" si="33"/>
        <v>Q4</v>
      </c>
      <c r="F326" t="str">
        <f t="shared" si="34"/>
        <v>Tuesday</v>
      </c>
    </row>
    <row r="327" spans="1:6" x14ac:dyDescent="0.35">
      <c r="A327" s="5">
        <f t="shared" si="35"/>
        <v>45252</v>
      </c>
      <c r="B327">
        <f t="shared" si="30"/>
        <v>2023</v>
      </c>
      <c r="C327" t="str">
        <f t="shared" si="31"/>
        <v>November</v>
      </c>
      <c r="D327">
        <f t="shared" si="32"/>
        <v>11</v>
      </c>
      <c r="E327" t="str">
        <f t="shared" si="33"/>
        <v>Q4</v>
      </c>
      <c r="F327" t="str">
        <f t="shared" si="34"/>
        <v>Wednesday</v>
      </c>
    </row>
    <row r="328" spans="1:6" x14ac:dyDescent="0.35">
      <c r="A328" s="5">
        <f t="shared" si="35"/>
        <v>45253</v>
      </c>
      <c r="B328">
        <f t="shared" si="30"/>
        <v>2023</v>
      </c>
      <c r="C328" t="str">
        <f t="shared" si="31"/>
        <v>November</v>
      </c>
      <c r="D328">
        <f t="shared" si="32"/>
        <v>11</v>
      </c>
      <c r="E328" t="str">
        <f t="shared" si="33"/>
        <v>Q4</v>
      </c>
      <c r="F328" t="str">
        <f t="shared" si="34"/>
        <v>Thursday</v>
      </c>
    </row>
    <row r="329" spans="1:6" x14ac:dyDescent="0.35">
      <c r="A329" s="5">
        <f t="shared" si="35"/>
        <v>45254</v>
      </c>
      <c r="B329">
        <f t="shared" si="30"/>
        <v>2023</v>
      </c>
      <c r="C329" t="str">
        <f t="shared" si="31"/>
        <v>November</v>
      </c>
      <c r="D329">
        <f t="shared" si="32"/>
        <v>11</v>
      </c>
      <c r="E329" t="str">
        <f t="shared" si="33"/>
        <v>Q4</v>
      </c>
      <c r="F329" t="str">
        <f t="shared" si="34"/>
        <v>Friday</v>
      </c>
    </row>
    <row r="330" spans="1:6" x14ac:dyDescent="0.35">
      <c r="A330" s="5">
        <f t="shared" si="35"/>
        <v>45255</v>
      </c>
      <c r="B330">
        <f t="shared" si="30"/>
        <v>2023</v>
      </c>
      <c r="C330" t="str">
        <f t="shared" si="31"/>
        <v>November</v>
      </c>
      <c r="D330">
        <f t="shared" si="32"/>
        <v>11</v>
      </c>
      <c r="E330" t="str">
        <f t="shared" si="33"/>
        <v>Q4</v>
      </c>
      <c r="F330" t="str">
        <f t="shared" si="34"/>
        <v>Saturday</v>
      </c>
    </row>
    <row r="331" spans="1:6" x14ac:dyDescent="0.35">
      <c r="A331" s="5">
        <f t="shared" si="35"/>
        <v>45256</v>
      </c>
      <c r="B331">
        <f t="shared" si="30"/>
        <v>2023</v>
      </c>
      <c r="C331" t="str">
        <f t="shared" si="31"/>
        <v>November</v>
      </c>
      <c r="D331">
        <f t="shared" si="32"/>
        <v>11</v>
      </c>
      <c r="E331" t="str">
        <f t="shared" si="33"/>
        <v>Q4</v>
      </c>
      <c r="F331" t="str">
        <f t="shared" si="34"/>
        <v>Sunday</v>
      </c>
    </row>
    <row r="332" spans="1:6" x14ac:dyDescent="0.35">
      <c r="A332" s="5">
        <f t="shared" si="35"/>
        <v>45257</v>
      </c>
      <c r="B332">
        <f t="shared" si="30"/>
        <v>2023</v>
      </c>
      <c r="C332" t="str">
        <f t="shared" si="31"/>
        <v>November</v>
      </c>
      <c r="D332">
        <f t="shared" si="32"/>
        <v>11</v>
      </c>
      <c r="E332" t="str">
        <f t="shared" si="33"/>
        <v>Q4</v>
      </c>
      <c r="F332" t="str">
        <f t="shared" si="34"/>
        <v>Monday</v>
      </c>
    </row>
    <row r="333" spans="1:6" x14ac:dyDescent="0.35">
      <c r="A333" s="5">
        <f t="shared" si="35"/>
        <v>45258</v>
      </c>
      <c r="B333">
        <f t="shared" si="30"/>
        <v>2023</v>
      </c>
      <c r="C333" t="str">
        <f t="shared" si="31"/>
        <v>November</v>
      </c>
      <c r="D333">
        <f t="shared" si="32"/>
        <v>11</v>
      </c>
      <c r="E333" t="str">
        <f t="shared" si="33"/>
        <v>Q4</v>
      </c>
      <c r="F333" t="str">
        <f t="shared" si="34"/>
        <v>Tuesday</v>
      </c>
    </row>
    <row r="334" spans="1:6" x14ac:dyDescent="0.35">
      <c r="A334" s="5">
        <f t="shared" si="35"/>
        <v>45259</v>
      </c>
      <c r="B334">
        <f t="shared" si="30"/>
        <v>2023</v>
      </c>
      <c r="C334" t="str">
        <f t="shared" si="31"/>
        <v>November</v>
      </c>
      <c r="D334">
        <f t="shared" si="32"/>
        <v>11</v>
      </c>
      <c r="E334" t="str">
        <f t="shared" si="33"/>
        <v>Q4</v>
      </c>
      <c r="F334" t="str">
        <f t="shared" si="34"/>
        <v>Wednesday</v>
      </c>
    </row>
    <row r="335" spans="1:6" x14ac:dyDescent="0.35">
      <c r="A335" s="5">
        <f t="shared" si="35"/>
        <v>45260</v>
      </c>
      <c r="B335">
        <f t="shared" si="30"/>
        <v>2023</v>
      </c>
      <c r="C335" t="str">
        <f t="shared" si="31"/>
        <v>November</v>
      </c>
      <c r="D335">
        <f t="shared" si="32"/>
        <v>11</v>
      </c>
      <c r="E335" t="str">
        <f t="shared" si="33"/>
        <v>Q4</v>
      </c>
      <c r="F335" t="str">
        <f t="shared" si="34"/>
        <v>Thursday</v>
      </c>
    </row>
    <row r="336" spans="1:6" x14ac:dyDescent="0.35">
      <c r="A336" s="5">
        <f t="shared" si="35"/>
        <v>45261</v>
      </c>
      <c r="B336">
        <f t="shared" si="30"/>
        <v>2023</v>
      </c>
      <c r="C336" t="str">
        <f t="shared" si="31"/>
        <v>December</v>
      </c>
      <c r="D336">
        <f t="shared" si="32"/>
        <v>12</v>
      </c>
      <c r="E336" t="str">
        <f t="shared" si="33"/>
        <v>Q4</v>
      </c>
      <c r="F336" t="str">
        <f t="shared" si="34"/>
        <v>Friday</v>
      </c>
    </row>
    <row r="337" spans="1:6" x14ac:dyDescent="0.35">
      <c r="A337" s="5">
        <f t="shared" si="35"/>
        <v>45262</v>
      </c>
      <c r="B337">
        <f t="shared" si="30"/>
        <v>2023</v>
      </c>
      <c r="C337" t="str">
        <f t="shared" si="31"/>
        <v>December</v>
      </c>
      <c r="D337">
        <f t="shared" si="32"/>
        <v>12</v>
      </c>
      <c r="E337" t="str">
        <f t="shared" si="33"/>
        <v>Q4</v>
      </c>
      <c r="F337" t="str">
        <f t="shared" si="34"/>
        <v>Saturday</v>
      </c>
    </row>
    <row r="338" spans="1:6" x14ac:dyDescent="0.35">
      <c r="A338" s="5">
        <f t="shared" si="35"/>
        <v>45263</v>
      </c>
      <c r="B338">
        <f t="shared" si="30"/>
        <v>2023</v>
      </c>
      <c r="C338" t="str">
        <f t="shared" si="31"/>
        <v>December</v>
      </c>
      <c r="D338">
        <f t="shared" si="32"/>
        <v>12</v>
      </c>
      <c r="E338" t="str">
        <f t="shared" si="33"/>
        <v>Q4</v>
      </c>
      <c r="F338" t="str">
        <f t="shared" si="34"/>
        <v>Sunday</v>
      </c>
    </row>
    <row r="339" spans="1:6" x14ac:dyDescent="0.35">
      <c r="A339" s="5">
        <f t="shared" si="35"/>
        <v>45264</v>
      </c>
      <c r="B339">
        <f t="shared" si="30"/>
        <v>2023</v>
      </c>
      <c r="C339" t="str">
        <f t="shared" si="31"/>
        <v>December</v>
      </c>
      <c r="D339">
        <f t="shared" si="32"/>
        <v>12</v>
      </c>
      <c r="E339" t="str">
        <f t="shared" si="33"/>
        <v>Q4</v>
      </c>
      <c r="F339" t="str">
        <f t="shared" si="34"/>
        <v>Monday</v>
      </c>
    </row>
    <row r="340" spans="1:6" x14ac:dyDescent="0.35">
      <c r="A340" s="5">
        <f t="shared" si="35"/>
        <v>45265</v>
      </c>
      <c r="B340">
        <f t="shared" si="30"/>
        <v>2023</v>
      </c>
      <c r="C340" t="str">
        <f t="shared" si="31"/>
        <v>December</v>
      </c>
      <c r="D340">
        <f t="shared" si="32"/>
        <v>12</v>
      </c>
      <c r="E340" t="str">
        <f t="shared" si="33"/>
        <v>Q4</v>
      </c>
      <c r="F340" t="str">
        <f t="shared" si="34"/>
        <v>Tuesday</v>
      </c>
    </row>
    <row r="341" spans="1:6" x14ac:dyDescent="0.35">
      <c r="A341" s="5">
        <f t="shared" si="35"/>
        <v>45266</v>
      </c>
      <c r="B341">
        <f t="shared" si="30"/>
        <v>2023</v>
      </c>
      <c r="C341" t="str">
        <f t="shared" si="31"/>
        <v>December</v>
      </c>
      <c r="D341">
        <f t="shared" si="32"/>
        <v>12</v>
      </c>
      <c r="E341" t="str">
        <f t="shared" si="33"/>
        <v>Q4</v>
      </c>
      <c r="F341" t="str">
        <f t="shared" si="34"/>
        <v>Wednesday</v>
      </c>
    </row>
    <row r="342" spans="1:6" x14ac:dyDescent="0.35">
      <c r="A342" s="5">
        <f t="shared" si="35"/>
        <v>45267</v>
      </c>
      <c r="B342">
        <f t="shared" si="30"/>
        <v>2023</v>
      </c>
      <c r="C342" t="str">
        <f t="shared" si="31"/>
        <v>December</v>
      </c>
      <c r="D342">
        <f t="shared" si="32"/>
        <v>12</v>
      </c>
      <c r="E342" t="str">
        <f t="shared" si="33"/>
        <v>Q4</v>
      </c>
      <c r="F342" t="str">
        <f t="shared" si="34"/>
        <v>Thursday</v>
      </c>
    </row>
    <row r="343" spans="1:6" x14ac:dyDescent="0.35">
      <c r="A343" s="5">
        <f t="shared" si="35"/>
        <v>45268</v>
      </c>
      <c r="B343">
        <f t="shared" si="30"/>
        <v>2023</v>
      </c>
      <c r="C343" t="str">
        <f t="shared" si="31"/>
        <v>December</v>
      </c>
      <c r="D343">
        <f t="shared" si="32"/>
        <v>12</v>
      </c>
      <c r="E343" t="str">
        <f t="shared" si="33"/>
        <v>Q4</v>
      </c>
      <c r="F343" t="str">
        <f t="shared" si="34"/>
        <v>Friday</v>
      </c>
    </row>
    <row r="344" spans="1:6" x14ac:dyDescent="0.35">
      <c r="A344" s="5">
        <f t="shared" si="35"/>
        <v>45269</v>
      </c>
      <c r="B344">
        <f t="shared" si="30"/>
        <v>2023</v>
      </c>
      <c r="C344" t="str">
        <f t="shared" si="31"/>
        <v>December</v>
      </c>
      <c r="D344">
        <f t="shared" si="32"/>
        <v>12</v>
      </c>
      <c r="E344" t="str">
        <f t="shared" si="33"/>
        <v>Q4</v>
      </c>
      <c r="F344" t="str">
        <f t="shared" si="34"/>
        <v>Saturday</v>
      </c>
    </row>
    <row r="345" spans="1:6" x14ac:dyDescent="0.35">
      <c r="A345" s="5">
        <f t="shared" si="35"/>
        <v>45270</v>
      </c>
      <c r="B345">
        <f t="shared" si="30"/>
        <v>2023</v>
      </c>
      <c r="C345" t="str">
        <f t="shared" si="31"/>
        <v>December</v>
      </c>
      <c r="D345">
        <f t="shared" si="32"/>
        <v>12</v>
      </c>
      <c r="E345" t="str">
        <f t="shared" si="33"/>
        <v>Q4</v>
      </c>
      <c r="F345" t="str">
        <f t="shared" si="34"/>
        <v>Sunday</v>
      </c>
    </row>
    <row r="346" spans="1:6" x14ac:dyDescent="0.35">
      <c r="A346" s="5">
        <f t="shared" si="35"/>
        <v>45271</v>
      </c>
      <c r="B346">
        <f t="shared" si="30"/>
        <v>2023</v>
      </c>
      <c r="C346" t="str">
        <f t="shared" si="31"/>
        <v>December</v>
      </c>
      <c r="D346">
        <f t="shared" si="32"/>
        <v>12</v>
      </c>
      <c r="E346" t="str">
        <f t="shared" si="33"/>
        <v>Q4</v>
      </c>
      <c r="F346" t="str">
        <f t="shared" si="34"/>
        <v>Monday</v>
      </c>
    </row>
    <row r="347" spans="1:6" x14ac:dyDescent="0.35">
      <c r="A347" s="5">
        <f t="shared" si="35"/>
        <v>45272</v>
      </c>
      <c r="B347">
        <f t="shared" si="30"/>
        <v>2023</v>
      </c>
      <c r="C347" t="str">
        <f t="shared" si="31"/>
        <v>December</v>
      </c>
      <c r="D347">
        <f t="shared" si="32"/>
        <v>12</v>
      </c>
      <c r="E347" t="str">
        <f t="shared" si="33"/>
        <v>Q4</v>
      </c>
      <c r="F347" t="str">
        <f t="shared" si="34"/>
        <v>Tuesday</v>
      </c>
    </row>
    <row r="348" spans="1:6" x14ac:dyDescent="0.35">
      <c r="A348" s="5">
        <f t="shared" si="35"/>
        <v>45273</v>
      </c>
      <c r="B348">
        <f t="shared" si="30"/>
        <v>2023</v>
      </c>
      <c r="C348" t="str">
        <f t="shared" si="31"/>
        <v>December</v>
      </c>
      <c r="D348">
        <f t="shared" si="32"/>
        <v>12</v>
      </c>
      <c r="E348" t="str">
        <f t="shared" si="33"/>
        <v>Q4</v>
      </c>
      <c r="F348" t="str">
        <f t="shared" si="34"/>
        <v>Wednesday</v>
      </c>
    </row>
    <row r="349" spans="1:6" x14ac:dyDescent="0.35">
      <c r="A349" s="5">
        <f t="shared" si="35"/>
        <v>45274</v>
      </c>
      <c r="B349">
        <f t="shared" si="30"/>
        <v>2023</v>
      </c>
      <c r="C349" t="str">
        <f t="shared" si="31"/>
        <v>December</v>
      </c>
      <c r="D349">
        <f t="shared" si="32"/>
        <v>12</v>
      </c>
      <c r="E349" t="str">
        <f t="shared" si="33"/>
        <v>Q4</v>
      </c>
      <c r="F349" t="str">
        <f t="shared" si="34"/>
        <v>Thursday</v>
      </c>
    </row>
    <row r="350" spans="1:6" x14ac:dyDescent="0.35">
      <c r="A350" s="5">
        <f t="shared" si="35"/>
        <v>45275</v>
      </c>
      <c r="B350">
        <f t="shared" si="30"/>
        <v>2023</v>
      </c>
      <c r="C350" t="str">
        <f t="shared" si="31"/>
        <v>December</v>
      </c>
      <c r="D350">
        <f t="shared" si="32"/>
        <v>12</v>
      </c>
      <c r="E350" t="str">
        <f t="shared" si="33"/>
        <v>Q4</v>
      </c>
      <c r="F350" t="str">
        <f t="shared" si="34"/>
        <v>Friday</v>
      </c>
    </row>
    <row r="351" spans="1:6" x14ac:dyDescent="0.35">
      <c r="A351" s="5">
        <f t="shared" si="35"/>
        <v>45276</v>
      </c>
      <c r="B351">
        <f t="shared" si="30"/>
        <v>2023</v>
      </c>
      <c r="C351" t="str">
        <f t="shared" si="31"/>
        <v>December</v>
      </c>
      <c r="D351">
        <f t="shared" si="32"/>
        <v>12</v>
      </c>
      <c r="E351" t="str">
        <f t="shared" si="33"/>
        <v>Q4</v>
      </c>
      <c r="F351" t="str">
        <f t="shared" si="34"/>
        <v>Saturday</v>
      </c>
    </row>
    <row r="352" spans="1:6" x14ac:dyDescent="0.35">
      <c r="A352" s="5">
        <f t="shared" si="35"/>
        <v>45277</v>
      </c>
      <c r="B352">
        <f t="shared" si="30"/>
        <v>2023</v>
      </c>
      <c r="C352" t="str">
        <f t="shared" si="31"/>
        <v>December</v>
      </c>
      <c r="D352">
        <f t="shared" si="32"/>
        <v>12</v>
      </c>
      <c r="E352" t="str">
        <f t="shared" si="33"/>
        <v>Q4</v>
      </c>
      <c r="F352" t="str">
        <f t="shared" si="34"/>
        <v>Sunday</v>
      </c>
    </row>
    <row r="353" spans="1:6" x14ac:dyDescent="0.35">
      <c r="A353" s="5">
        <f t="shared" si="35"/>
        <v>45278</v>
      </c>
      <c r="B353">
        <f t="shared" si="30"/>
        <v>2023</v>
      </c>
      <c r="C353" t="str">
        <f t="shared" si="31"/>
        <v>December</v>
      </c>
      <c r="D353">
        <f t="shared" si="32"/>
        <v>12</v>
      </c>
      <c r="E353" t="str">
        <f t="shared" si="33"/>
        <v>Q4</v>
      </c>
      <c r="F353" t="str">
        <f t="shared" si="34"/>
        <v>Monday</v>
      </c>
    </row>
    <row r="354" spans="1:6" x14ac:dyDescent="0.35">
      <c r="A354" s="5">
        <f t="shared" si="35"/>
        <v>45279</v>
      </c>
      <c r="B354">
        <f t="shared" si="30"/>
        <v>2023</v>
      </c>
      <c r="C354" t="str">
        <f t="shared" si="31"/>
        <v>December</v>
      </c>
      <c r="D354">
        <f t="shared" si="32"/>
        <v>12</v>
      </c>
      <c r="E354" t="str">
        <f t="shared" si="33"/>
        <v>Q4</v>
      </c>
      <c r="F354" t="str">
        <f t="shared" si="34"/>
        <v>Tuesday</v>
      </c>
    </row>
    <row r="355" spans="1:6" x14ac:dyDescent="0.35">
      <c r="A355" s="5">
        <f t="shared" si="35"/>
        <v>45280</v>
      </c>
      <c r="B355">
        <f t="shared" si="30"/>
        <v>2023</v>
      </c>
      <c r="C355" t="str">
        <f t="shared" si="31"/>
        <v>December</v>
      </c>
      <c r="D355">
        <f t="shared" si="32"/>
        <v>12</v>
      </c>
      <c r="E355" t="str">
        <f t="shared" si="33"/>
        <v>Q4</v>
      </c>
      <c r="F355" t="str">
        <f t="shared" si="34"/>
        <v>Wednesday</v>
      </c>
    </row>
    <row r="356" spans="1:6" x14ac:dyDescent="0.35">
      <c r="A356" s="5">
        <f t="shared" si="35"/>
        <v>45281</v>
      </c>
      <c r="B356">
        <f t="shared" si="30"/>
        <v>2023</v>
      </c>
      <c r="C356" t="str">
        <f t="shared" si="31"/>
        <v>December</v>
      </c>
      <c r="D356">
        <f t="shared" si="32"/>
        <v>12</v>
      </c>
      <c r="E356" t="str">
        <f t="shared" si="33"/>
        <v>Q4</v>
      </c>
      <c r="F356" t="str">
        <f t="shared" si="34"/>
        <v>Thursday</v>
      </c>
    </row>
    <row r="357" spans="1:6" x14ac:dyDescent="0.35">
      <c r="A357" s="5">
        <f t="shared" si="35"/>
        <v>45282</v>
      </c>
      <c r="B357">
        <f t="shared" si="30"/>
        <v>2023</v>
      </c>
      <c r="C357" t="str">
        <f t="shared" si="31"/>
        <v>December</v>
      </c>
      <c r="D357">
        <f t="shared" si="32"/>
        <v>12</v>
      </c>
      <c r="E357" t="str">
        <f t="shared" si="33"/>
        <v>Q4</v>
      </c>
      <c r="F357" t="str">
        <f t="shared" si="34"/>
        <v>Friday</v>
      </c>
    </row>
    <row r="358" spans="1:6" x14ac:dyDescent="0.35">
      <c r="A358" s="5">
        <f t="shared" si="35"/>
        <v>45283</v>
      </c>
      <c r="B358">
        <f t="shared" si="30"/>
        <v>2023</v>
      </c>
      <c r="C358" t="str">
        <f t="shared" si="31"/>
        <v>December</v>
      </c>
      <c r="D358">
        <f t="shared" si="32"/>
        <v>12</v>
      </c>
      <c r="E358" t="str">
        <f t="shared" si="33"/>
        <v>Q4</v>
      </c>
      <c r="F358" t="str">
        <f t="shared" si="34"/>
        <v>Saturday</v>
      </c>
    </row>
    <row r="359" spans="1:6" x14ac:dyDescent="0.35">
      <c r="A359" s="5">
        <f t="shared" si="35"/>
        <v>45284</v>
      </c>
      <c r="B359">
        <f t="shared" si="30"/>
        <v>2023</v>
      </c>
      <c r="C359" t="str">
        <f t="shared" si="31"/>
        <v>December</v>
      </c>
      <c r="D359">
        <f t="shared" si="32"/>
        <v>12</v>
      </c>
      <c r="E359" t="str">
        <f t="shared" si="33"/>
        <v>Q4</v>
      </c>
      <c r="F359" t="str">
        <f t="shared" si="34"/>
        <v>Sunday</v>
      </c>
    </row>
    <row r="360" spans="1:6" x14ac:dyDescent="0.35">
      <c r="A360" s="5">
        <f t="shared" si="35"/>
        <v>45285</v>
      </c>
      <c r="B360">
        <f t="shared" si="30"/>
        <v>2023</v>
      </c>
      <c r="C360" t="str">
        <f t="shared" si="31"/>
        <v>December</v>
      </c>
      <c r="D360">
        <f t="shared" si="32"/>
        <v>12</v>
      </c>
      <c r="E360" t="str">
        <f t="shared" si="33"/>
        <v>Q4</v>
      </c>
      <c r="F360" t="str">
        <f t="shared" si="34"/>
        <v>Monday</v>
      </c>
    </row>
    <row r="361" spans="1:6" x14ac:dyDescent="0.35">
      <c r="A361" s="5">
        <f t="shared" si="35"/>
        <v>45286</v>
      </c>
      <c r="B361">
        <f t="shared" si="30"/>
        <v>2023</v>
      </c>
      <c r="C361" t="str">
        <f t="shared" si="31"/>
        <v>December</v>
      </c>
      <c r="D361">
        <f t="shared" si="32"/>
        <v>12</v>
      </c>
      <c r="E361" t="str">
        <f t="shared" si="33"/>
        <v>Q4</v>
      </c>
      <c r="F361" t="str">
        <f t="shared" si="34"/>
        <v>Tuesday</v>
      </c>
    </row>
    <row r="362" spans="1:6" x14ac:dyDescent="0.35">
      <c r="A362" s="5">
        <f t="shared" si="35"/>
        <v>45287</v>
      </c>
      <c r="B362">
        <f t="shared" si="30"/>
        <v>2023</v>
      </c>
      <c r="C362" t="str">
        <f t="shared" si="31"/>
        <v>December</v>
      </c>
      <c r="D362">
        <f t="shared" si="32"/>
        <v>12</v>
      </c>
      <c r="E362" t="str">
        <f t="shared" si="33"/>
        <v>Q4</v>
      </c>
      <c r="F362" t="str">
        <f t="shared" si="34"/>
        <v>Wednesday</v>
      </c>
    </row>
    <row r="363" spans="1:6" x14ac:dyDescent="0.35">
      <c r="A363" s="5">
        <f t="shared" si="35"/>
        <v>45288</v>
      </c>
      <c r="B363">
        <f t="shared" si="30"/>
        <v>2023</v>
      </c>
      <c r="C363" t="str">
        <f t="shared" si="31"/>
        <v>December</v>
      </c>
      <c r="D363">
        <f t="shared" si="32"/>
        <v>12</v>
      </c>
      <c r="E363" t="str">
        <f t="shared" si="33"/>
        <v>Q4</v>
      </c>
      <c r="F363" t="str">
        <f t="shared" si="34"/>
        <v>Thursday</v>
      </c>
    </row>
    <row r="364" spans="1:6" x14ac:dyDescent="0.35">
      <c r="A364" s="5">
        <f t="shared" si="35"/>
        <v>45289</v>
      </c>
      <c r="B364">
        <f t="shared" si="30"/>
        <v>2023</v>
      </c>
      <c r="C364" t="str">
        <f t="shared" si="31"/>
        <v>December</v>
      </c>
      <c r="D364">
        <f t="shared" si="32"/>
        <v>12</v>
      </c>
      <c r="E364" t="str">
        <f t="shared" si="33"/>
        <v>Q4</v>
      </c>
      <c r="F364" t="str">
        <f t="shared" si="34"/>
        <v>Friday</v>
      </c>
    </row>
    <row r="365" spans="1:6" x14ac:dyDescent="0.35">
      <c r="A365" s="5">
        <f t="shared" si="35"/>
        <v>45290</v>
      </c>
      <c r="B365">
        <f t="shared" si="30"/>
        <v>2023</v>
      </c>
      <c r="C365" t="str">
        <f t="shared" si="31"/>
        <v>December</v>
      </c>
      <c r="D365">
        <f t="shared" si="32"/>
        <v>12</v>
      </c>
      <c r="E365" t="str">
        <f t="shared" si="33"/>
        <v>Q4</v>
      </c>
      <c r="F365" t="str">
        <f t="shared" si="34"/>
        <v>Saturday</v>
      </c>
    </row>
    <row r="366" spans="1:6" x14ac:dyDescent="0.35">
      <c r="A366" s="5">
        <f t="shared" si="35"/>
        <v>45291</v>
      </c>
      <c r="B366">
        <f t="shared" si="30"/>
        <v>2023</v>
      </c>
      <c r="C366" t="str">
        <f t="shared" si="31"/>
        <v>December</v>
      </c>
      <c r="D366">
        <f t="shared" si="32"/>
        <v>12</v>
      </c>
      <c r="E366" t="str">
        <f t="shared" si="33"/>
        <v>Q4</v>
      </c>
      <c r="F366" t="str">
        <f t="shared" si="34"/>
        <v>Sunday</v>
      </c>
    </row>
    <row r="367" spans="1:6" x14ac:dyDescent="0.35">
      <c r="A367" s="5">
        <f t="shared" si="35"/>
        <v>45292</v>
      </c>
      <c r="B367">
        <f t="shared" si="30"/>
        <v>2024</v>
      </c>
      <c r="C367" t="str">
        <f t="shared" si="31"/>
        <v>January</v>
      </c>
      <c r="D367">
        <f t="shared" si="32"/>
        <v>1</v>
      </c>
      <c r="E367" t="str">
        <f t="shared" si="33"/>
        <v>Q1</v>
      </c>
      <c r="F367" t="str">
        <f t="shared" si="34"/>
        <v>Monday</v>
      </c>
    </row>
    <row r="368" spans="1:6" x14ac:dyDescent="0.35">
      <c r="A368" s="5">
        <f t="shared" si="35"/>
        <v>45293</v>
      </c>
      <c r="B368">
        <f t="shared" si="30"/>
        <v>2024</v>
      </c>
      <c r="C368" t="str">
        <f t="shared" si="31"/>
        <v>January</v>
      </c>
      <c r="D368">
        <f t="shared" si="32"/>
        <v>1</v>
      </c>
      <c r="E368" t="str">
        <f t="shared" si="33"/>
        <v>Q1</v>
      </c>
      <c r="F368" t="str">
        <f t="shared" si="34"/>
        <v>Tuesday</v>
      </c>
    </row>
    <row r="369" spans="1:6" x14ac:dyDescent="0.35">
      <c r="A369" s="5">
        <f t="shared" si="35"/>
        <v>45294</v>
      </c>
      <c r="B369">
        <f t="shared" si="30"/>
        <v>2024</v>
      </c>
      <c r="C369" t="str">
        <f t="shared" si="31"/>
        <v>January</v>
      </c>
      <c r="D369">
        <f t="shared" si="32"/>
        <v>1</v>
      </c>
      <c r="E369" t="str">
        <f t="shared" si="33"/>
        <v>Q1</v>
      </c>
      <c r="F369" t="str">
        <f t="shared" si="34"/>
        <v>Wednesday</v>
      </c>
    </row>
    <row r="370" spans="1:6" x14ac:dyDescent="0.35">
      <c r="A370" s="5">
        <f t="shared" si="35"/>
        <v>45295</v>
      </c>
      <c r="B370">
        <f t="shared" si="30"/>
        <v>2024</v>
      </c>
      <c r="C370" t="str">
        <f t="shared" si="31"/>
        <v>January</v>
      </c>
      <c r="D370">
        <f t="shared" si="32"/>
        <v>1</v>
      </c>
      <c r="E370" t="str">
        <f t="shared" si="33"/>
        <v>Q1</v>
      </c>
      <c r="F370" t="str">
        <f t="shared" si="34"/>
        <v>Thursday</v>
      </c>
    </row>
    <row r="371" spans="1:6" x14ac:dyDescent="0.35">
      <c r="A371" s="5">
        <f t="shared" si="35"/>
        <v>45296</v>
      </c>
      <c r="B371">
        <f t="shared" si="30"/>
        <v>2024</v>
      </c>
      <c r="C371" t="str">
        <f t="shared" si="31"/>
        <v>January</v>
      </c>
      <c r="D371">
        <f t="shared" si="32"/>
        <v>1</v>
      </c>
      <c r="E371" t="str">
        <f t="shared" si="33"/>
        <v>Q1</v>
      </c>
      <c r="F371" t="str">
        <f t="shared" si="34"/>
        <v>Friday</v>
      </c>
    </row>
    <row r="372" spans="1:6" x14ac:dyDescent="0.35">
      <c r="A372" s="5">
        <f t="shared" si="35"/>
        <v>45297</v>
      </c>
      <c r="B372">
        <f t="shared" si="30"/>
        <v>2024</v>
      </c>
      <c r="C372" t="str">
        <f t="shared" si="31"/>
        <v>January</v>
      </c>
      <c r="D372">
        <f t="shared" si="32"/>
        <v>1</v>
      </c>
      <c r="E372" t="str">
        <f t="shared" si="33"/>
        <v>Q1</v>
      </c>
      <c r="F372" t="str">
        <f t="shared" si="34"/>
        <v>Saturday</v>
      </c>
    </row>
    <row r="373" spans="1:6" x14ac:dyDescent="0.35">
      <c r="A373" s="5">
        <f t="shared" si="35"/>
        <v>45298</v>
      </c>
      <c r="B373">
        <f t="shared" si="30"/>
        <v>2024</v>
      </c>
      <c r="C373" t="str">
        <f t="shared" si="31"/>
        <v>January</v>
      </c>
      <c r="D373">
        <f t="shared" si="32"/>
        <v>1</v>
      </c>
      <c r="E373" t="str">
        <f t="shared" si="33"/>
        <v>Q1</v>
      </c>
      <c r="F373" t="str">
        <f t="shared" si="34"/>
        <v>Sunday</v>
      </c>
    </row>
    <row r="374" spans="1:6" x14ac:dyDescent="0.35">
      <c r="A374" s="5">
        <f t="shared" si="35"/>
        <v>45299</v>
      </c>
      <c r="B374">
        <f t="shared" si="30"/>
        <v>2024</v>
      </c>
      <c r="C374" t="str">
        <f t="shared" si="31"/>
        <v>January</v>
      </c>
      <c r="D374">
        <f t="shared" si="32"/>
        <v>1</v>
      </c>
      <c r="E374" t="str">
        <f t="shared" si="33"/>
        <v>Q1</v>
      </c>
      <c r="F374" t="str">
        <f t="shared" si="34"/>
        <v>Monday</v>
      </c>
    </row>
    <row r="375" spans="1:6" x14ac:dyDescent="0.35">
      <c r="A375" s="5">
        <f t="shared" si="35"/>
        <v>45300</v>
      </c>
      <c r="B375">
        <f t="shared" si="30"/>
        <v>2024</v>
      </c>
      <c r="C375" t="str">
        <f t="shared" si="31"/>
        <v>January</v>
      </c>
      <c r="D375">
        <f t="shared" si="32"/>
        <v>1</v>
      </c>
      <c r="E375" t="str">
        <f t="shared" si="33"/>
        <v>Q1</v>
      </c>
      <c r="F375" t="str">
        <f t="shared" si="34"/>
        <v>Tuesday</v>
      </c>
    </row>
    <row r="376" spans="1:6" x14ac:dyDescent="0.35">
      <c r="A376" s="5">
        <f t="shared" si="35"/>
        <v>45301</v>
      </c>
      <c r="B376">
        <f t="shared" si="30"/>
        <v>2024</v>
      </c>
      <c r="C376" t="str">
        <f t="shared" si="31"/>
        <v>January</v>
      </c>
      <c r="D376">
        <f t="shared" si="32"/>
        <v>1</v>
      </c>
      <c r="E376" t="str">
        <f t="shared" si="33"/>
        <v>Q1</v>
      </c>
      <c r="F376" t="str">
        <f t="shared" si="34"/>
        <v>Wednesday</v>
      </c>
    </row>
    <row r="377" spans="1:6" x14ac:dyDescent="0.35">
      <c r="A377" s="5">
        <f t="shared" si="35"/>
        <v>45302</v>
      </c>
      <c r="B377">
        <f t="shared" si="30"/>
        <v>2024</v>
      </c>
      <c r="C377" t="str">
        <f t="shared" si="31"/>
        <v>January</v>
      </c>
      <c r="D377">
        <f t="shared" si="32"/>
        <v>1</v>
      </c>
      <c r="E377" t="str">
        <f t="shared" si="33"/>
        <v>Q1</v>
      </c>
      <c r="F377" t="str">
        <f t="shared" si="34"/>
        <v>Thursday</v>
      </c>
    </row>
    <row r="378" spans="1:6" x14ac:dyDescent="0.35">
      <c r="A378" s="5">
        <f t="shared" si="35"/>
        <v>45303</v>
      </c>
      <c r="B378">
        <f t="shared" si="30"/>
        <v>2024</v>
      </c>
      <c r="C378" t="str">
        <f t="shared" si="31"/>
        <v>January</v>
      </c>
      <c r="D378">
        <f t="shared" si="32"/>
        <v>1</v>
      </c>
      <c r="E378" t="str">
        <f t="shared" si="33"/>
        <v>Q1</v>
      </c>
      <c r="F378" t="str">
        <f t="shared" si="34"/>
        <v>Friday</v>
      </c>
    </row>
    <row r="379" spans="1:6" x14ac:dyDescent="0.35">
      <c r="A379" s="5">
        <f t="shared" si="35"/>
        <v>45304</v>
      </c>
      <c r="B379">
        <f t="shared" si="30"/>
        <v>2024</v>
      </c>
      <c r="C379" t="str">
        <f t="shared" si="31"/>
        <v>January</v>
      </c>
      <c r="D379">
        <f t="shared" si="32"/>
        <v>1</v>
      </c>
      <c r="E379" t="str">
        <f t="shared" si="33"/>
        <v>Q1</v>
      </c>
      <c r="F379" t="str">
        <f t="shared" si="34"/>
        <v>Saturday</v>
      </c>
    </row>
    <row r="380" spans="1:6" x14ac:dyDescent="0.35">
      <c r="A380" s="5">
        <f t="shared" si="35"/>
        <v>45305</v>
      </c>
      <c r="B380">
        <f t="shared" si="30"/>
        <v>2024</v>
      </c>
      <c r="C380" t="str">
        <f t="shared" si="31"/>
        <v>January</v>
      </c>
      <c r="D380">
        <f t="shared" si="32"/>
        <v>1</v>
      </c>
      <c r="E380" t="str">
        <f t="shared" si="33"/>
        <v>Q1</v>
      </c>
      <c r="F380" t="str">
        <f t="shared" si="34"/>
        <v>Sunday</v>
      </c>
    </row>
    <row r="381" spans="1:6" x14ac:dyDescent="0.35">
      <c r="A381" s="5">
        <f t="shared" si="35"/>
        <v>45306</v>
      </c>
      <c r="B381">
        <f t="shared" si="30"/>
        <v>2024</v>
      </c>
      <c r="C381" t="str">
        <f t="shared" si="31"/>
        <v>January</v>
      </c>
      <c r="D381">
        <f t="shared" si="32"/>
        <v>1</v>
      </c>
      <c r="E381" t="str">
        <f t="shared" si="33"/>
        <v>Q1</v>
      </c>
      <c r="F381" t="str">
        <f t="shared" si="34"/>
        <v>Monday</v>
      </c>
    </row>
    <row r="382" spans="1:6" x14ac:dyDescent="0.35">
      <c r="A382" s="5">
        <f t="shared" si="35"/>
        <v>45307</v>
      </c>
      <c r="B382">
        <f t="shared" si="30"/>
        <v>2024</v>
      </c>
      <c r="C382" t="str">
        <f t="shared" si="31"/>
        <v>January</v>
      </c>
      <c r="D382">
        <f t="shared" si="32"/>
        <v>1</v>
      </c>
      <c r="E382" t="str">
        <f t="shared" si="33"/>
        <v>Q1</v>
      </c>
      <c r="F382" t="str">
        <f t="shared" si="34"/>
        <v>Tuesday</v>
      </c>
    </row>
    <row r="383" spans="1:6" x14ac:dyDescent="0.35">
      <c r="A383" s="5">
        <f t="shared" si="35"/>
        <v>45308</v>
      </c>
      <c r="B383">
        <f t="shared" si="30"/>
        <v>2024</v>
      </c>
      <c r="C383" t="str">
        <f t="shared" si="31"/>
        <v>January</v>
      </c>
      <c r="D383">
        <f t="shared" si="32"/>
        <v>1</v>
      </c>
      <c r="E383" t="str">
        <f t="shared" si="33"/>
        <v>Q1</v>
      </c>
      <c r="F383" t="str">
        <f t="shared" si="34"/>
        <v>Wednesday</v>
      </c>
    </row>
    <row r="384" spans="1:6" x14ac:dyDescent="0.35">
      <c r="A384" s="5">
        <f t="shared" si="35"/>
        <v>45309</v>
      </c>
      <c r="B384">
        <f t="shared" si="30"/>
        <v>2024</v>
      </c>
      <c r="C384" t="str">
        <f t="shared" si="31"/>
        <v>January</v>
      </c>
      <c r="D384">
        <f t="shared" si="32"/>
        <v>1</v>
      </c>
      <c r="E384" t="str">
        <f t="shared" si="33"/>
        <v>Q1</v>
      </c>
      <c r="F384" t="str">
        <f t="shared" si="34"/>
        <v>Thursday</v>
      </c>
    </row>
    <row r="385" spans="1:6" x14ac:dyDescent="0.35">
      <c r="A385" s="5">
        <f t="shared" si="35"/>
        <v>45310</v>
      </c>
      <c r="B385">
        <f t="shared" si="30"/>
        <v>2024</v>
      </c>
      <c r="C385" t="str">
        <f t="shared" si="31"/>
        <v>January</v>
      </c>
      <c r="D385">
        <f t="shared" si="32"/>
        <v>1</v>
      </c>
      <c r="E385" t="str">
        <f t="shared" si="33"/>
        <v>Q1</v>
      </c>
      <c r="F385" t="str">
        <f t="shared" si="34"/>
        <v>Friday</v>
      </c>
    </row>
    <row r="386" spans="1:6" x14ac:dyDescent="0.35">
      <c r="A386" s="5">
        <f t="shared" si="35"/>
        <v>45311</v>
      </c>
      <c r="B386">
        <f t="shared" si="30"/>
        <v>2024</v>
      </c>
      <c r="C386" t="str">
        <f t="shared" si="31"/>
        <v>January</v>
      </c>
      <c r="D386">
        <f t="shared" si="32"/>
        <v>1</v>
      </c>
      <c r="E386" t="str">
        <f t="shared" si="33"/>
        <v>Q1</v>
      </c>
      <c r="F386" t="str">
        <f t="shared" si="34"/>
        <v>Saturday</v>
      </c>
    </row>
    <row r="387" spans="1:6" x14ac:dyDescent="0.35">
      <c r="A387" s="5">
        <f t="shared" si="35"/>
        <v>45312</v>
      </c>
      <c r="B387">
        <f t="shared" ref="B387:B450" si="36">YEAR(A387)</f>
        <v>2024</v>
      </c>
      <c r="C387" t="str">
        <f t="shared" ref="C387:C450" si="37">TEXT(A387, "MMMM")</f>
        <v>January</v>
      </c>
      <c r="D387">
        <f t="shared" ref="D387:D450" si="38">MONTH(A387)</f>
        <v>1</v>
      </c>
      <c r="E387" t="str">
        <f t="shared" ref="E387:E450" si="39">"Q"&amp;INT((MONTH(A387)-1)/3)+1</f>
        <v>Q1</v>
      </c>
      <c r="F387" t="str">
        <f t="shared" ref="F387:F450" si="40">TEXT(A387, "tttt")</f>
        <v>Sunday</v>
      </c>
    </row>
    <row r="388" spans="1:6" x14ac:dyDescent="0.35">
      <c r="A388" s="5">
        <f t="shared" ref="A388:A451" si="41">A387+1</f>
        <v>45313</v>
      </c>
      <c r="B388">
        <f t="shared" si="36"/>
        <v>2024</v>
      </c>
      <c r="C388" t="str">
        <f t="shared" si="37"/>
        <v>January</v>
      </c>
      <c r="D388">
        <f t="shared" si="38"/>
        <v>1</v>
      </c>
      <c r="E388" t="str">
        <f t="shared" si="39"/>
        <v>Q1</v>
      </c>
      <c r="F388" t="str">
        <f t="shared" si="40"/>
        <v>Monday</v>
      </c>
    </row>
    <row r="389" spans="1:6" x14ac:dyDescent="0.35">
      <c r="A389" s="5">
        <f t="shared" si="41"/>
        <v>45314</v>
      </c>
      <c r="B389">
        <f t="shared" si="36"/>
        <v>2024</v>
      </c>
      <c r="C389" t="str">
        <f t="shared" si="37"/>
        <v>January</v>
      </c>
      <c r="D389">
        <f t="shared" si="38"/>
        <v>1</v>
      </c>
      <c r="E389" t="str">
        <f t="shared" si="39"/>
        <v>Q1</v>
      </c>
      <c r="F389" t="str">
        <f t="shared" si="40"/>
        <v>Tuesday</v>
      </c>
    </row>
    <row r="390" spans="1:6" x14ac:dyDescent="0.35">
      <c r="A390" s="5">
        <f t="shared" si="41"/>
        <v>45315</v>
      </c>
      <c r="B390">
        <f t="shared" si="36"/>
        <v>2024</v>
      </c>
      <c r="C390" t="str">
        <f t="shared" si="37"/>
        <v>January</v>
      </c>
      <c r="D390">
        <f t="shared" si="38"/>
        <v>1</v>
      </c>
      <c r="E390" t="str">
        <f t="shared" si="39"/>
        <v>Q1</v>
      </c>
      <c r="F390" t="str">
        <f t="shared" si="40"/>
        <v>Wednesday</v>
      </c>
    </row>
    <row r="391" spans="1:6" x14ac:dyDescent="0.35">
      <c r="A391" s="5">
        <f t="shared" si="41"/>
        <v>45316</v>
      </c>
      <c r="B391">
        <f t="shared" si="36"/>
        <v>2024</v>
      </c>
      <c r="C391" t="str">
        <f t="shared" si="37"/>
        <v>January</v>
      </c>
      <c r="D391">
        <f t="shared" si="38"/>
        <v>1</v>
      </c>
      <c r="E391" t="str">
        <f t="shared" si="39"/>
        <v>Q1</v>
      </c>
      <c r="F391" t="str">
        <f t="shared" si="40"/>
        <v>Thursday</v>
      </c>
    </row>
    <row r="392" spans="1:6" x14ac:dyDescent="0.35">
      <c r="A392" s="5">
        <f t="shared" si="41"/>
        <v>45317</v>
      </c>
      <c r="B392">
        <f t="shared" si="36"/>
        <v>2024</v>
      </c>
      <c r="C392" t="str">
        <f t="shared" si="37"/>
        <v>January</v>
      </c>
      <c r="D392">
        <f t="shared" si="38"/>
        <v>1</v>
      </c>
      <c r="E392" t="str">
        <f t="shared" si="39"/>
        <v>Q1</v>
      </c>
      <c r="F392" t="str">
        <f t="shared" si="40"/>
        <v>Friday</v>
      </c>
    </row>
    <row r="393" spans="1:6" x14ac:dyDescent="0.35">
      <c r="A393" s="5">
        <f t="shared" si="41"/>
        <v>45318</v>
      </c>
      <c r="B393">
        <f t="shared" si="36"/>
        <v>2024</v>
      </c>
      <c r="C393" t="str">
        <f t="shared" si="37"/>
        <v>January</v>
      </c>
      <c r="D393">
        <f t="shared" si="38"/>
        <v>1</v>
      </c>
      <c r="E393" t="str">
        <f t="shared" si="39"/>
        <v>Q1</v>
      </c>
      <c r="F393" t="str">
        <f t="shared" si="40"/>
        <v>Saturday</v>
      </c>
    </row>
    <row r="394" spans="1:6" x14ac:dyDescent="0.35">
      <c r="A394" s="5">
        <f t="shared" si="41"/>
        <v>45319</v>
      </c>
      <c r="B394">
        <f t="shared" si="36"/>
        <v>2024</v>
      </c>
      <c r="C394" t="str">
        <f t="shared" si="37"/>
        <v>January</v>
      </c>
      <c r="D394">
        <f t="shared" si="38"/>
        <v>1</v>
      </c>
      <c r="E394" t="str">
        <f t="shared" si="39"/>
        <v>Q1</v>
      </c>
      <c r="F394" t="str">
        <f t="shared" si="40"/>
        <v>Sunday</v>
      </c>
    </row>
    <row r="395" spans="1:6" x14ac:dyDescent="0.35">
      <c r="A395" s="5">
        <f t="shared" si="41"/>
        <v>45320</v>
      </c>
      <c r="B395">
        <f t="shared" si="36"/>
        <v>2024</v>
      </c>
      <c r="C395" t="str">
        <f t="shared" si="37"/>
        <v>January</v>
      </c>
      <c r="D395">
        <f t="shared" si="38"/>
        <v>1</v>
      </c>
      <c r="E395" t="str">
        <f t="shared" si="39"/>
        <v>Q1</v>
      </c>
      <c r="F395" t="str">
        <f t="shared" si="40"/>
        <v>Monday</v>
      </c>
    </row>
    <row r="396" spans="1:6" x14ac:dyDescent="0.35">
      <c r="A396" s="5">
        <f t="shared" si="41"/>
        <v>45321</v>
      </c>
      <c r="B396">
        <f t="shared" si="36"/>
        <v>2024</v>
      </c>
      <c r="C396" t="str">
        <f t="shared" si="37"/>
        <v>January</v>
      </c>
      <c r="D396">
        <f t="shared" si="38"/>
        <v>1</v>
      </c>
      <c r="E396" t="str">
        <f t="shared" si="39"/>
        <v>Q1</v>
      </c>
      <c r="F396" t="str">
        <f t="shared" si="40"/>
        <v>Tuesday</v>
      </c>
    </row>
    <row r="397" spans="1:6" x14ac:dyDescent="0.35">
      <c r="A397" s="5">
        <f t="shared" si="41"/>
        <v>45322</v>
      </c>
      <c r="B397">
        <f t="shared" si="36"/>
        <v>2024</v>
      </c>
      <c r="C397" t="str">
        <f t="shared" si="37"/>
        <v>January</v>
      </c>
      <c r="D397">
        <f t="shared" si="38"/>
        <v>1</v>
      </c>
      <c r="E397" t="str">
        <f t="shared" si="39"/>
        <v>Q1</v>
      </c>
      <c r="F397" t="str">
        <f t="shared" si="40"/>
        <v>Wednesday</v>
      </c>
    </row>
    <row r="398" spans="1:6" x14ac:dyDescent="0.35">
      <c r="A398" s="5">
        <f t="shared" si="41"/>
        <v>45323</v>
      </c>
      <c r="B398">
        <f t="shared" si="36"/>
        <v>2024</v>
      </c>
      <c r="C398" t="str">
        <f t="shared" si="37"/>
        <v>February</v>
      </c>
      <c r="D398">
        <f t="shared" si="38"/>
        <v>2</v>
      </c>
      <c r="E398" t="str">
        <f t="shared" si="39"/>
        <v>Q1</v>
      </c>
      <c r="F398" t="str">
        <f t="shared" si="40"/>
        <v>Thursday</v>
      </c>
    </row>
    <row r="399" spans="1:6" x14ac:dyDescent="0.35">
      <c r="A399" s="5">
        <f t="shared" si="41"/>
        <v>45324</v>
      </c>
      <c r="B399">
        <f t="shared" si="36"/>
        <v>2024</v>
      </c>
      <c r="C399" t="str">
        <f t="shared" si="37"/>
        <v>February</v>
      </c>
      <c r="D399">
        <f t="shared" si="38"/>
        <v>2</v>
      </c>
      <c r="E399" t="str">
        <f t="shared" si="39"/>
        <v>Q1</v>
      </c>
      <c r="F399" t="str">
        <f t="shared" si="40"/>
        <v>Friday</v>
      </c>
    </row>
    <row r="400" spans="1:6" x14ac:dyDescent="0.35">
      <c r="A400" s="5">
        <f t="shared" si="41"/>
        <v>45325</v>
      </c>
      <c r="B400">
        <f t="shared" si="36"/>
        <v>2024</v>
      </c>
      <c r="C400" t="str">
        <f t="shared" si="37"/>
        <v>February</v>
      </c>
      <c r="D400">
        <f t="shared" si="38"/>
        <v>2</v>
      </c>
      <c r="E400" t="str">
        <f t="shared" si="39"/>
        <v>Q1</v>
      </c>
      <c r="F400" t="str">
        <f t="shared" si="40"/>
        <v>Saturday</v>
      </c>
    </row>
    <row r="401" spans="1:6" x14ac:dyDescent="0.35">
      <c r="A401" s="5">
        <f t="shared" si="41"/>
        <v>45326</v>
      </c>
      <c r="B401">
        <f t="shared" si="36"/>
        <v>2024</v>
      </c>
      <c r="C401" t="str">
        <f t="shared" si="37"/>
        <v>February</v>
      </c>
      <c r="D401">
        <f t="shared" si="38"/>
        <v>2</v>
      </c>
      <c r="E401" t="str">
        <f t="shared" si="39"/>
        <v>Q1</v>
      </c>
      <c r="F401" t="str">
        <f t="shared" si="40"/>
        <v>Sunday</v>
      </c>
    </row>
    <row r="402" spans="1:6" x14ac:dyDescent="0.35">
      <c r="A402" s="5">
        <f t="shared" si="41"/>
        <v>45327</v>
      </c>
      <c r="B402">
        <f t="shared" si="36"/>
        <v>2024</v>
      </c>
      <c r="C402" t="str">
        <f t="shared" si="37"/>
        <v>February</v>
      </c>
      <c r="D402">
        <f t="shared" si="38"/>
        <v>2</v>
      </c>
      <c r="E402" t="str">
        <f t="shared" si="39"/>
        <v>Q1</v>
      </c>
      <c r="F402" t="str">
        <f t="shared" si="40"/>
        <v>Monday</v>
      </c>
    </row>
    <row r="403" spans="1:6" x14ac:dyDescent="0.35">
      <c r="A403" s="5">
        <f t="shared" si="41"/>
        <v>45328</v>
      </c>
      <c r="B403">
        <f t="shared" si="36"/>
        <v>2024</v>
      </c>
      <c r="C403" t="str">
        <f t="shared" si="37"/>
        <v>February</v>
      </c>
      <c r="D403">
        <f t="shared" si="38"/>
        <v>2</v>
      </c>
      <c r="E403" t="str">
        <f t="shared" si="39"/>
        <v>Q1</v>
      </c>
      <c r="F403" t="str">
        <f t="shared" si="40"/>
        <v>Tuesday</v>
      </c>
    </row>
    <row r="404" spans="1:6" x14ac:dyDescent="0.35">
      <c r="A404" s="5">
        <f t="shared" si="41"/>
        <v>45329</v>
      </c>
      <c r="B404">
        <f t="shared" si="36"/>
        <v>2024</v>
      </c>
      <c r="C404" t="str">
        <f t="shared" si="37"/>
        <v>February</v>
      </c>
      <c r="D404">
        <f t="shared" si="38"/>
        <v>2</v>
      </c>
      <c r="E404" t="str">
        <f t="shared" si="39"/>
        <v>Q1</v>
      </c>
      <c r="F404" t="str">
        <f t="shared" si="40"/>
        <v>Wednesday</v>
      </c>
    </row>
    <row r="405" spans="1:6" x14ac:dyDescent="0.35">
      <c r="A405" s="5">
        <f t="shared" si="41"/>
        <v>45330</v>
      </c>
      <c r="B405">
        <f t="shared" si="36"/>
        <v>2024</v>
      </c>
      <c r="C405" t="str">
        <f t="shared" si="37"/>
        <v>February</v>
      </c>
      <c r="D405">
        <f t="shared" si="38"/>
        <v>2</v>
      </c>
      <c r="E405" t="str">
        <f t="shared" si="39"/>
        <v>Q1</v>
      </c>
      <c r="F405" t="str">
        <f t="shared" si="40"/>
        <v>Thursday</v>
      </c>
    </row>
    <row r="406" spans="1:6" x14ac:dyDescent="0.35">
      <c r="A406" s="5">
        <f t="shared" si="41"/>
        <v>45331</v>
      </c>
      <c r="B406">
        <f t="shared" si="36"/>
        <v>2024</v>
      </c>
      <c r="C406" t="str">
        <f t="shared" si="37"/>
        <v>February</v>
      </c>
      <c r="D406">
        <f t="shared" si="38"/>
        <v>2</v>
      </c>
      <c r="E406" t="str">
        <f t="shared" si="39"/>
        <v>Q1</v>
      </c>
      <c r="F406" t="str">
        <f t="shared" si="40"/>
        <v>Friday</v>
      </c>
    </row>
    <row r="407" spans="1:6" x14ac:dyDescent="0.35">
      <c r="A407" s="5">
        <f t="shared" si="41"/>
        <v>45332</v>
      </c>
      <c r="B407">
        <f t="shared" si="36"/>
        <v>2024</v>
      </c>
      <c r="C407" t="str">
        <f t="shared" si="37"/>
        <v>February</v>
      </c>
      <c r="D407">
        <f t="shared" si="38"/>
        <v>2</v>
      </c>
      <c r="E407" t="str">
        <f t="shared" si="39"/>
        <v>Q1</v>
      </c>
      <c r="F407" t="str">
        <f t="shared" si="40"/>
        <v>Saturday</v>
      </c>
    </row>
    <row r="408" spans="1:6" x14ac:dyDescent="0.35">
      <c r="A408" s="5">
        <f t="shared" si="41"/>
        <v>45333</v>
      </c>
      <c r="B408">
        <f t="shared" si="36"/>
        <v>2024</v>
      </c>
      <c r="C408" t="str">
        <f t="shared" si="37"/>
        <v>February</v>
      </c>
      <c r="D408">
        <f t="shared" si="38"/>
        <v>2</v>
      </c>
      <c r="E408" t="str">
        <f t="shared" si="39"/>
        <v>Q1</v>
      </c>
      <c r="F408" t="str">
        <f t="shared" si="40"/>
        <v>Sunday</v>
      </c>
    </row>
    <row r="409" spans="1:6" x14ac:dyDescent="0.35">
      <c r="A409" s="5">
        <f t="shared" si="41"/>
        <v>45334</v>
      </c>
      <c r="B409">
        <f t="shared" si="36"/>
        <v>2024</v>
      </c>
      <c r="C409" t="str">
        <f t="shared" si="37"/>
        <v>February</v>
      </c>
      <c r="D409">
        <f t="shared" si="38"/>
        <v>2</v>
      </c>
      <c r="E409" t="str">
        <f t="shared" si="39"/>
        <v>Q1</v>
      </c>
      <c r="F409" t="str">
        <f t="shared" si="40"/>
        <v>Monday</v>
      </c>
    </row>
    <row r="410" spans="1:6" x14ac:dyDescent="0.35">
      <c r="A410" s="5">
        <f t="shared" si="41"/>
        <v>45335</v>
      </c>
      <c r="B410">
        <f t="shared" si="36"/>
        <v>2024</v>
      </c>
      <c r="C410" t="str">
        <f t="shared" si="37"/>
        <v>February</v>
      </c>
      <c r="D410">
        <f t="shared" si="38"/>
        <v>2</v>
      </c>
      <c r="E410" t="str">
        <f t="shared" si="39"/>
        <v>Q1</v>
      </c>
      <c r="F410" t="str">
        <f t="shared" si="40"/>
        <v>Tuesday</v>
      </c>
    </row>
    <row r="411" spans="1:6" x14ac:dyDescent="0.35">
      <c r="A411" s="5">
        <f t="shared" si="41"/>
        <v>45336</v>
      </c>
      <c r="B411">
        <f t="shared" si="36"/>
        <v>2024</v>
      </c>
      <c r="C411" t="str">
        <f t="shared" si="37"/>
        <v>February</v>
      </c>
      <c r="D411">
        <f t="shared" si="38"/>
        <v>2</v>
      </c>
      <c r="E411" t="str">
        <f t="shared" si="39"/>
        <v>Q1</v>
      </c>
      <c r="F411" t="str">
        <f t="shared" si="40"/>
        <v>Wednesday</v>
      </c>
    </row>
    <row r="412" spans="1:6" x14ac:dyDescent="0.35">
      <c r="A412" s="5">
        <f t="shared" si="41"/>
        <v>45337</v>
      </c>
      <c r="B412">
        <f t="shared" si="36"/>
        <v>2024</v>
      </c>
      <c r="C412" t="str">
        <f t="shared" si="37"/>
        <v>February</v>
      </c>
      <c r="D412">
        <f t="shared" si="38"/>
        <v>2</v>
      </c>
      <c r="E412" t="str">
        <f t="shared" si="39"/>
        <v>Q1</v>
      </c>
      <c r="F412" t="str">
        <f t="shared" si="40"/>
        <v>Thursday</v>
      </c>
    </row>
    <row r="413" spans="1:6" x14ac:dyDescent="0.35">
      <c r="A413" s="5">
        <f t="shared" si="41"/>
        <v>45338</v>
      </c>
      <c r="B413">
        <f t="shared" si="36"/>
        <v>2024</v>
      </c>
      <c r="C413" t="str">
        <f t="shared" si="37"/>
        <v>February</v>
      </c>
      <c r="D413">
        <f t="shared" si="38"/>
        <v>2</v>
      </c>
      <c r="E413" t="str">
        <f t="shared" si="39"/>
        <v>Q1</v>
      </c>
      <c r="F413" t="str">
        <f t="shared" si="40"/>
        <v>Friday</v>
      </c>
    </row>
    <row r="414" spans="1:6" x14ac:dyDescent="0.35">
      <c r="A414" s="5">
        <f t="shared" si="41"/>
        <v>45339</v>
      </c>
      <c r="B414">
        <f t="shared" si="36"/>
        <v>2024</v>
      </c>
      <c r="C414" t="str">
        <f t="shared" si="37"/>
        <v>February</v>
      </c>
      <c r="D414">
        <f t="shared" si="38"/>
        <v>2</v>
      </c>
      <c r="E414" t="str">
        <f t="shared" si="39"/>
        <v>Q1</v>
      </c>
      <c r="F414" t="str">
        <f t="shared" si="40"/>
        <v>Saturday</v>
      </c>
    </row>
    <row r="415" spans="1:6" x14ac:dyDescent="0.35">
      <c r="A415" s="5">
        <f t="shared" si="41"/>
        <v>45340</v>
      </c>
      <c r="B415">
        <f t="shared" si="36"/>
        <v>2024</v>
      </c>
      <c r="C415" t="str">
        <f t="shared" si="37"/>
        <v>February</v>
      </c>
      <c r="D415">
        <f t="shared" si="38"/>
        <v>2</v>
      </c>
      <c r="E415" t="str">
        <f t="shared" si="39"/>
        <v>Q1</v>
      </c>
      <c r="F415" t="str">
        <f t="shared" si="40"/>
        <v>Sunday</v>
      </c>
    </row>
    <row r="416" spans="1:6" x14ac:dyDescent="0.35">
      <c r="A416" s="5">
        <f t="shared" si="41"/>
        <v>45341</v>
      </c>
      <c r="B416">
        <f t="shared" si="36"/>
        <v>2024</v>
      </c>
      <c r="C416" t="str">
        <f t="shared" si="37"/>
        <v>February</v>
      </c>
      <c r="D416">
        <f t="shared" si="38"/>
        <v>2</v>
      </c>
      <c r="E416" t="str">
        <f t="shared" si="39"/>
        <v>Q1</v>
      </c>
      <c r="F416" t="str">
        <f t="shared" si="40"/>
        <v>Monday</v>
      </c>
    </row>
    <row r="417" spans="1:6" x14ac:dyDescent="0.35">
      <c r="A417" s="5">
        <f t="shared" si="41"/>
        <v>45342</v>
      </c>
      <c r="B417">
        <f t="shared" si="36"/>
        <v>2024</v>
      </c>
      <c r="C417" t="str">
        <f t="shared" si="37"/>
        <v>February</v>
      </c>
      <c r="D417">
        <f t="shared" si="38"/>
        <v>2</v>
      </c>
      <c r="E417" t="str">
        <f t="shared" si="39"/>
        <v>Q1</v>
      </c>
      <c r="F417" t="str">
        <f t="shared" si="40"/>
        <v>Tuesday</v>
      </c>
    </row>
    <row r="418" spans="1:6" x14ac:dyDescent="0.35">
      <c r="A418" s="5">
        <f t="shared" si="41"/>
        <v>45343</v>
      </c>
      <c r="B418">
        <f t="shared" si="36"/>
        <v>2024</v>
      </c>
      <c r="C418" t="str">
        <f t="shared" si="37"/>
        <v>February</v>
      </c>
      <c r="D418">
        <f t="shared" si="38"/>
        <v>2</v>
      </c>
      <c r="E418" t="str">
        <f t="shared" si="39"/>
        <v>Q1</v>
      </c>
      <c r="F418" t="str">
        <f t="shared" si="40"/>
        <v>Wednesday</v>
      </c>
    </row>
    <row r="419" spans="1:6" x14ac:dyDescent="0.35">
      <c r="A419" s="5">
        <f t="shared" si="41"/>
        <v>45344</v>
      </c>
      <c r="B419">
        <f t="shared" si="36"/>
        <v>2024</v>
      </c>
      <c r="C419" t="str">
        <f t="shared" si="37"/>
        <v>February</v>
      </c>
      <c r="D419">
        <f t="shared" si="38"/>
        <v>2</v>
      </c>
      <c r="E419" t="str">
        <f t="shared" si="39"/>
        <v>Q1</v>
      </c>
      <c r="F419" t="str">
        <f t="shared" si="40"/>
        <v>Thursday</v>
      </c>
    </row>
    <row r="420" spans="1:6" x14ac:dyDescent="0.35">
      <c r="A420" s="5">
        <f t="shared" si="41"/>
        <v>45345</v>
      </c>
      <c r="B420">
        <f t="shared" si="36"/>
        <v>2024</v>
      </c>
      <c r="C420" t="str">
        <f t="shared" si="37"/>
        <v>February</v>
      </c>
      <c r="D420">
        <f t="shared" si="38"/>
        <v>2</v>
      </c>
      <c r="E420" t="str">
        <f t="shared" si="39"/>
        <v>Q1</v>
      </c>
      <c r="F420" t="str">
        <f t="shared" si="40"/>
        <v>Friday</v>
      </c>
    </row>
    <row r="421" spans="1:6" x14ac:dyDescent="0.35">
      <c r="A421" s="5">
        <f t="shared" si="41"/>
        <v>45346</v>
      </c>
      <c r="B421">
        <f t="shared" si="36"/>
        <v>2024</v>
      </c>
      <c r="C421" t="str">
        <f t="shared" si="37"/>
        <v>February</v>
      </c>
      <c r="D421">
        <f t="shared" si="38"/>
        <v>2</v>
      </c>
      <c r="E421" t="str">
        <f t="shared" si="39"/>
        <v>Q1</v>
      </c>
      <c r="F421" t="str">
        <f t="shared" si="40"/>
        <v>Saturday</v>
      </c>
    </row>
    <row r="422" spans="1:6" x14ac:dyDescent="0.35">
      <c r="A422" s="5">
        <f t="shared" si="41"/>
        <v>45347</v>
      </c>
      <c r="B422">
        <f t="shared" si="36"/>
        <v>2024</v>
      </c>
      <c r="C422" t="str">
        <f t="shared" si="37"/>
        <v>February</v>
      </c>
      <c r="D422">
        <f t="shared" si="38"/>
        <v>2</v>
      </c>
      <c r="E422" t="str">
        <f t="shared" si="39"/>
        <v>Q1</v>
      </c>
      <c r="F422" t="str">
        <f t="shared" si="40"/>
        <v>Sunday</v>
      </c>
    </row>
    <row r="423" spans="1:6" x14ac:dyDescent="0.35">
      <c r="A423" s="5">
        <f t="shared" si="41"/>
        <v>45348</v>
      </c>
      <c r="B423">
        <f t="shared" si="36"/>
        <v>2024</v>
      </c>
      <c r="C423" t="str">
        <f t="shared" si="37"/>
        <v>February</v>
      </c>
      <c r="D423">
        <f t="shared" si="38"/>
        <v>2</v>
      </c>
      <c r="E423" t="str">
        <f t="shared" si="39"/>
        <v>Q1</v>
      </c>
      <c r="F423" t="str">
        <f t="shared" si="40"/>
        <v>Monday</v>
      </c>
    </row>
    <row r="424" spans="1:6" x14ac:dyDescent="0.35">
      <c r="A424" s="5">
        <f t="shared" si="41"/>
        <v>45349</v>
      </c>
      <c r="B424">
        <f t="shared" si="36"/>
        <v>2024</v>
      </c>
      <c r="C424" t="str">
        <f t="shared" si="37"/>
        <v>February</v>
      </c>
      <c r="D424">
        <f t="shared" si="38"/>
        <v>2</v>
      </c>
      <c r="E424" t="str">
        <f t="shared" si="39"/>
        <v>Q1</v>
      </c>
      <c r="F424" t="str">
        <f t="shared" si="40"/>
        <v>Tuesday</v>
      </c>
    </row>
    <row r="425" spans="1:6" x14ac:dyDescent="0.35">
      <c r="A425" s="5">
        <f t="shared" si="41"/>
        <v>45350</v>
      </c>
      <c r="B425">
        <f t="shared" si="36"/>
        <v>2024</v>
      </c>
      <c r="C425" t="str">
        <f t="shared" si="37"/>
        <v>February</v>
      </c>
      <c r="D425">
        <f t="shared" si="38"/>
        <v>2</v>
      </c>
      <c r="E425" t="str">
        <f t="shared" si="39"/>
        <v>Q1</v>
      </c>
      <c r="F425" t="str">
        <f t="shared" si="40"/>
        <v>Wednesday</v>
      </c>
    </row>
    <row r="426" spans="1:6" x14ac:dyDescent="0.35">
      <c r="A426" s="5">
        <f t="shared" si="41"/>
        <v>45351</v>
      </c>
      <c r="B426">
        <f t="shared" si="36"/>
        <v>2024</v>
      </c>
      <c r="C426" t="str">
        <f t="shared" si="37"/>
        <v>February</v>
      </c>
      <c r="D426">
        <f t="shared" si="38"/>
        <v>2</v>
      </c>
      <c r="E426" t="str">
        <f t="shared" si="39"/>
        <v>Q1</v>
      </c>
      <c r="F426" t="str">
        <f t="shared" si="40"/>
        <v>Thursday</v>
      </c>
    </row>
    <row r="427" spans="1:6" x14ac:dyDescent="0.35">
      <c r="A427" s="5">
        <f t="shared" si="41"/>
        <v>45352</v>
      </c>
      <c r="B427">
        <f t="shared" si="36"/>
        <v>2024</v>
      </c>
      <c r="C427" t="str">
        <f t="shared" si="37"/>
        <v>March</v>
      </c>
      <c r="D427">
        <f t="shared" si="38"/>
        <v>3</v>
      </c>
      <c r="E427" t="str">
        <f t="shared" si="39"/>
        <v>Q1</v>
      </c>
      <c r="F427" t="str">
        <f t="shared" si="40"/>
        <v>Friday</v>
      </c>
    </row>
    <row r="428" spans="1:6" x14ac:dyDescent="0.35">
      <c r="A428" s="5">
        <f t="shared" si="41"/>
        <v>45353</v>
      </c>
      <c r="B428">
        <f t="shared" si="36"/>
        <v>2024</v>
      </c>
      <c r="C428" t="str">
        <f t="shared" si="37"/>
        <v>March</v>
      </c>
      <c r="D428">
        <f t="shared" si="38"/>
        <v>3</v>
      </c>
      <c r="E428" t="str">
        <f t="shared" si="39"/>
        <v>Q1</v>
      </c>
      <c r="F428" t="str">
        <f t="shared" si="40"/>
        <v>Saturday</v>
      </c>
    </row>
    <row r="429" spans="1:6" x14ac:dyDescent="0.35">
      <c r="A429" s="5">
        <f t="shared" si="41"/>
        <v>45354</v>
      </c>
      <c r="B429">
        <f t="shared" si="36"/>
        <v>2024</v>
      </c>
      <c r="C429" t="str">
        <f t="shared" si="37"/>
        <v>March</v>
      </c>
      <c r="D429">
        <f t="shared" si="38"/>
        <v>3</v>
      </c>
      <c r="E429" t="str">
        <f t="shared" si="39"/>
        <v>Q1</v>
      </c>
      <c r="F429" t="str">
        <f t="shared" si="40"/>
        <v>Sunday</v>
      </c>
    </row>
    <row r="430" spans="1:6" x14ac:dyDescent="0.35">
      <c r="A430" s="5">
        <f t="shared" si="41"/>
        <v>45355</v>
      </c>
      <c r="B430">
        <f t="shared" si="36"/>
        <v>2024</v>
      </c>
      <c r="C430" t="str">
        <f t="shared" si="37"/>
        <v>March</v>
      </c>
      <c r="D430">
        <f t="shared" si="38"/>
        <v>3</v>
      </c>
      <c r="E430" t="str">
        <f t="shared" si="39"/>
        <v>Q1</v>
      </c>
      <c r="F430" t="str">
        <f t="shared" si="40"/>
        <v>Monday</v>
      </c>
    </row>
    <row r="431" spans="1:6" x14ac:dyDescent="0.35">
      <c r="A431" s="5">
        <f t="shared" si="41"/>
        <v>45356</v>
      </c>
      <c r="B431">
        <f t="shared" si="36"/>
        <v>2024</v>
      </c>
      <c r="C431" t="str">
        <f t="shared" si="37"/>
        <v>March</v>
      </c>
      <c r="D431">
        <f t="shared" si="38"/>
        <v>3</v>
      </c>
      <c r="E431" t="str">
        <f t="shared" si="39"/>
        <v>Q1</v>
      </c>
      <c r="F431" t="str">
        <f t="shared" si="40"/>
        <v>Tuesday</v>
      </c>
    </row>
    <row r="432" spans="1:6" x14ac:dyDescent="0.35">
      <c r="A432" s="5">
        <f t="shared" si="41"/>
        <v>45357</v>
      </c>
      <c r="B432">
        <f t="shared" si="36"/>
        <v>2024</v>
      </c>
      <c r="C432" t="str">
        <f t="shared" si="37"/>
        <v>March</v>
      </c>
      <c r="D432">
        <f t="shared" si="38"/>
        <v>3</v>
      </c>
      <c r="E432" t="str">
        <f t="shared" si="39"/>
        <v>Q1</v>
      </c>
      <c r="F432" t="str">
        <f t="shared" si="40"/>
        <v>Wednesday</v>
      </c>
    </row>
    <row r="433" spans="1:6" x14ac:dyDescent="0.35">
      <c r="A433" s="5">
        <f t="shared" si="41"/>
        <v>45358</v>
      </c>
      <c r="B433">
        <f t="shared" si="36"/>
        <v>2024</v>
      </c>
      <c r="C433" t="str">
        <f t="shared" si="37"/>
        <v>March</v>
      </c>
      <c r="D433">
        <f t="shared" si="38"/>
        <v>3</v>
      </c>
      <c r="E433" t="str">
        <f t="shared" si="39"/>
        <v>Q1</v>
      </c>
      <c r="F433" t="str">
        <f t="shared" si="40"/>
        <v>Thursday</v>
      </c>
    </row>
    <row r="434" spans="1:6" x14ac:dyDescent="0.35">
      <c r="A434" s="5">
        <f t="shared" si="41"/>
        <v>45359</v>
      </c>
      <c r="B434">
        <f t="shared" si="36"/>
        <v>2024</v>
      </c>
      <c r="C434" t="str">
        <f t="shared" si="37"/>
        <v>March</v>
      </c>
      <c r="D434">
        <f t="shared" si="38"/>
        <v>3</v>
      </c>
      <c r="E434" t="str">
        <f t="shared" si="39"/>
        <v>Q1</v>
      </c>
      <c r="F434" t="str">
        <f t="shared" si="40"/>
        <v>Friday</v>
      </c>
    </row>
    <row r="435" spans="1:6" x14ac:dyDescent="0.35">
      <c r="A435" s="5">
        <f t="shared" si="41"/>
        <v>45360</v>
      </c>
      <c r="B435">
        <f t="shared" si="36"/>
        <v>2024</v>
      </c>
      <c r="C435" t="str">
        <f t="shared" si="37"/>
        <v>March</v>
      </c>
      <c r="D435">
        <f t="shared" si="38"/>
        <v>3</v>
      </c>
      <c r="E435" t="str">
        <f t="shared" si="39"/>
        <v>Q1</v>
      </c>
      <c r="F435" t="str">
        <f t="shared" si="40"/>
        <v>Saturday</v>
      </c>
    </row>
    <row r="436" spans="1:6" x14ac:dyDescent="0.35">
      <c r="A436" s="5">
        <f t="shared" si="41"/>
        <v>45361</v>
      </c>
      <c r="B436">
        <f t="shared" si="36"/>
        <v>2024</v>
      </c>
      <c r="C436" t="str">
        <f t="shared" si="37"/>
        <v>March</v>
      </c>
      <c r="D436">
        <f t="shared" si="38"/>
        <v>3</v>
      </c>
      <c r="E436" t="str">
        <f t="shared" si="39"/>
        <v>Q1</v>
      </c>
      <c r="F436" t="str">
        <f t="shared" si="40"/>
        <v>Sunday</v>
      </c>
    </row>
    <row r="437" spans="1:6" x14ac:dyDescent="0.35">
      <c r="A437" s="5">
        <f t="shared" si="41"/>
        <v>45362</v>
      </c>
      <c r="B437">
        <f t="shared" si="36"/>
        <v>2024</v>
      </c>
      <c r="C437" t="str">
        <f t="shared" si="37"/>
        <v>March</v>
      </c>
      <c r="D437">
        <f t="shared" si="38"/>
        <v>3</v>
      </c>
      <c r="E437" t="str">
        <f t="shared" si="39"/>
        <v>Q1</v>
      </c>
      <c r="F437" t="str">
        <f t="shared" si="40"/>
        <v>Monday</v>
      </c>
    </row>
    <row r="438" spans="1:6" x14ac:dyDescent="0.35">
      <c r="A438" s="5">
        <f t="shared" si="41"/>
        <v>45363</v>
      </c>
      <c r="B438">
        <f t="shared" si="36"/>
        <v>2024</v>
      </c>
      <c r="C438" t="str">
        <f t="shared" si="37"/>
        <v>March</v>
      </c>
      <c r="D438">
        <f t="shared" si="38"/>
        <v>3</v>
      </c>
      <c r="E438" t="str">
        <f t="shared" si="39"/>
        <v>Q1</v>
      </c>
      <c r="F438" t="str">
        <f t="shared" si="40"/>
        <v>Tuesday</v>
      </c>
    </row>
    <row r="439" spans="1:6" x14ac:dyDescent="0.35">
      <c r="A439" s="5">
        <f t="shared" si="41"/>
        <v>45364</v>
      </c>
      <c r="B439">
        <f t="shared" si="36"/>
        <v>2024</v>
      </c>
      <c r="C439" t="str">
        <f t="shared" si="37"/>
        <v>March</v>
      </c>
      <c r="D439">
        <f t="shared" si="38"/>
        <v>3</v>
      </c>
      <c r="E439" t="str">
        <f t="shared" si="39"/>
        <v>Q1</v>
      </c>
      <c r="F439" t="str">
        <f t="shared" si="40"/>
        <v>Wednesday</v>
      </c>
    </row>
    <row r="440" spans="1:6" x14ac:dyDescent="0.35">
      <c r="A440" s="5">
        <f t="shared" si="41"/>
        <v>45365</v>
      </c>
      <c r="B440">
        <f t="shared" si="36"/>
        <v>2024</v>
      </c>
      <c r="C440" t="str">
        <f t="shared" si="37"/>
        <v>March</v>
      </c>
      <c r="D440">
        <f t="shared" si="38"/>
        <v>3</v>
      </c>
      <c r="E440" t="str">
        <f t="shared" si="39"/>
        <v>Q1</v>
      </c>
      <c r="F440" t="str">
        <f t="shared" si="40"/>
        <v>Thursday</v>
      </c>
    </row>
    <row r="441" spans="1:6" x14ac:dyDescent="0.35">
      <c r="A441" s="5">
        <f t="shared" si="41"/>
        <v>45366</v>
      </c>
      <c r="B441">
        <f t="shared" si="36"/>
        <v>2024</v>
      </c>
      <c r="C441" t="str">
        <f t="shared" si="37"/>
        <v>March</v>
      </c>
      <c r="D441">
        <f t="shared" si="38"/>
        <v>3</v>
      </c>
      <c r="E441" t="str">
        <f t="shared" si="39"/>
        <v>Q1</v>
      </c>
      <c r="F441" t="str">
        <f t="shared" si="40"/>
        <v>Friday</v>
      </c>
    </row>
    <row r="442" spans="1:6" x14ac:dyDescent="0.35">
      <c r="A442" s="5">
        <f t="shared" si="41"/>
        <v>45367</v>
      </c>
      <c r="B442">
        <f t="shared" si="36"/>
        <v>2024</v>
      </c>
      <c r="C442" t="str">
        <f t="shared" si="37"/>
        <v>March</v>
      </c>
      <c r="D442">
        <f t="shared" si="38"/>
        <v>3</v>
      </c>
      <c r="E442" t="str">
        <f t="shared" si="39"/>
        <v>Q1</v>
      </c>
      <c r="F442" t="str">
        <f t="shared" si="40"/>
        <v>Saturday</v>
      </c>
    </row>
    <row r="443" spans="1:6" x14ac:dyDescent="0.35">
      <c r="A443" s="5">
        <f t="shared" si="41"/>
        <v>45368</v>
      </c>
      <c r="B443">
        <f t="shared" si="36"/>
        <v>2024</v>
      </c>
      <c r="C443" t="str">
        <f t="shared" si="37"/>
        <v>March</v>
      </c>
      <c r="D443">
        <f t="shared" si="38"/>
        <v>3</v>
      </c>
      <c r="E443" t="str">
        <f t="shared" si="39"/>
        <v>Q1</v>
      </c>
      <c r="F443" t="str">
        <f t="shared" si="40"/>
        <v>Sunday</v>
      </c>
    </row>
    <row r="444" spans="1:6" x14ac:dyDescent="0.35">
      <c r="A444" s="5">
        <f t="shared" si="41"/>
        <v>45369</v>
      </c>
      <c r="B444">
        <f t="shared" si="36"/>
        <v>2024</v>
      </c>
      <c r="C444" t="str">
        <f t="shared" si="37"/>
        <v>March</v>
      </c>
      <c r="D444">
        <f t="shared" si="38"/>
        <v>3</v>
      </c>
      <c r="E444" t="str">
        <f t="shared" si="39"/>
        <v>Q1</v>
      </c>
      <c r="F444" t="str">
        <f t="shared" si="40"/>
        <v>Monday</v>
      </c>
    </row>
    <row r="445" spans="1:6" x14ac:dyDescent="0.35">
      <c r="A445" s="5">
        <f t="shared" si="41"/>
        <v>45370</v>
      </c>
      <c r="B445">
        <f t="shared" si="36"/>
        <v>2024</v>
      </c>
      <c r="C445" t="str">
        <f t="shared" si="37"/>
        <v>March</v>
      </c>
      <c r="D445">
        <f t="shared" si="38"/>
        <v>3</v>
      </c>
      <c r="E445" t="str">
        <f t="shared" si="39"/>
        <v>Q1</v>
      </c>
      <c r="F445" t="str">
        <f t="shared" si="40"/>
        <v>Tuesday</v>
      </c>
    </row>
    <row r="446" spans="1:6" x14ac:dyDescent="0.35">
      <c r="A446" s="5">
        <f t="shared" si="41"/>
        <v>45371</v>
      </c>
      <c r="B446">
        <f t="shared" si="36"/>
        <v>2024</v>
      </c>
      <c r="C446" t="str">
        <f t="shared" si="37"/>
        <v>March</v>
      </c>
      <c r="D446">
        <f t="shared" si="38"/>
        <v>3</v>
      </c>
      <c r="E446" t="str">
        <f t="shared" si="39"/>
        <v>Q1</v>
      </c>
      <c r="F446" t="str">
        <f t="shared" si="40"/>
        <v>Wednesday</v>
      </c>
    </row>
    <row r="447" spans="1:6" x14ac:dyDescent="0.35">
      <c r="A447" s="5">
        <f t="shared" si="41"/>
        <v>45372</v>
      </c>
      <c r="B447">
        <f t="shared" si="36"/>
        <v>2024</v>
      </c>
      <c r="C447" t="str">
        <f t="shared" si="37"/>
        <v>March</v>
      </c>
      <c r="D447">
        <f t="shared" si="38"/>
        <v>3</v>
      </c>
      <c r="E447" t="str">
        <f t="shared" si="39"/>
        <v>Q1</v>
      </c>
      <c r="F447" t="str">
        <f t="shared" si="40"/>
        <v>Thursday</v>
      </c>
    </row>
    <row r="448" spans="1:6" x14ac:dyDescent="0.35">
      <c r="A448" s="5">
        <f t="shared" si="41"/>
        <v>45373</v>
      </c>
      <c r="B448">
        <f t="shared" si="36"/>
        <v>2024</v>
      </c>
      <c r="C448" t="str">
        <f t="shared" si="37"/>
        <v>March</v>
      </c>
      <c r="D448">
        <f t="shared" si="38"/>
        <v>3</v>
      </c>
      <c r="E448" t="str">
        <f t="shared" si="39"/>
        <v>Q1</v>
      </c>
      <c r="F448" t="str">
        <f t="shared" si="40"/>
        <v>Friday</v>
      </c>
    </row>
    <row r="449" spans="1:6" x14ac:dyDescent="0.35">
      <c r="A449" s="5">
        <f t="shared" si="41"/>
        <v>45374</v>
      </c>
      <c r="B449">
        <f t="shared" si="36"/>
        <v>2024</v>
      </c>
      <c r="C449" t="str">
        <f t="shared" si="37"/>
        <v>March</v>
      </c>
      <c r="D449">
        <f t="shared" si="38"/>
        <v>3</v>
      </c>
      <c r="E449" t="str">
        <f t="shared" si="39"/>
        <v>Q1</v>
      </c>
      <c r="F449" t="str">
        <f t="shared" si="40"/>
        <v>Saturday</v>
      </c>
    </row>
    <row r="450" spans="1:6" x14ac:dyDescent="0.35">
      <c r="A450" s="5">
        <f t="shared" si="41"/>
        <v>45375</v>
      </c>
      <c r="B450">
        <f t="shared" si="36"/>
        <v>2024</v>
      </c>
      <c r="C450" t="str">
        <f t="shared" si="37"/>
        <v>March</v>
      </c>
      <c r="D450">
        <f t="shared" si="38"/>
        <v>3</v>
      </c>
      <c r="E450" t="str">
        <f t="shared" si="39"/>
        <v>Q1</v>
      </c>
      <c r="F450" t="str">
        <f t="shared" si="40"/>
        <v>Sunday</v>
      </c>
    </row>
    <row r="451" spans="1:6" x14ac:dyDescent="0.35">
      <c r="A451" s="5">
        <f t="shared" si="41"/>
        <v>45376</v>
      </c>
      <c r="B451">
        <f t="shared" ref="B451:B514" si="42">YEAR(A451)</f>
        <v>2024</v>
      </c>
      <c r="C451" t="str">
        <f t="shared" ref="C451:C514" si="43">TEXT(A451, "MMMM")</f>
        <v>March</v>
      </c>
      <c r="D451">
        <f t="shared" ref="D451:D514" si="44">MONTH(A451)</f>
        <v>3</v>
      </c>
      <c r="E451" t="str">
        <f t="shared" ref="E451:E514" si="45">"Q"&amp;INT((MONTH(A451)-1)/3)+1</f>
        <v>Q1</v>
      </c>
      <c r="F451" t="str">
        <f t="shared" ref="F451:F514" si="46">TEXT(A451, "tttt")</f>
        <v>Monday</v>
      </c>
    </row>
    <row r="452" spans="1:6" x14ac:dyDescent="0.35">
      <c r="A452" s="5">
        <f t="shared" ref="A452:A515" si="47">A451+1</f>
        <v>45377</v>
      </c>
      <c r="B452">
        <f t="shared" si="42"/>
        <v>2024</v>
      </c>
      <c r="C452" t="str">
        <f t="shared" si="43"/>
        <v>March</v>
      </c>
      <c r="D452">
        <f t="shared" si="44"/>
        <v>3</v>
      </c>
      <c r="E452" t="str">
        <f t="shared" si="45"/>
        <v>Q1</v>
      </c>
      <c r="F452" t="str">
        <f t="shared" si="46"/>
        <v>Tuesday</v>
      </c>
    </row>
    <row r="453" spans="1:6" x14ac:dyDescent="0.35">
      <c r="A453" s="5">
        <f t="shared" si="47"/>
        <v>45378</v>
      </c>
      <c r="B453">
        <f t="shared" si="42"/>
        <v>2024</v>
      </c>
      <c r="C453" t="str">
        <f t="shared" si="43"/>
        <v>March</v>
      </c>
      <c r="D453">
        <f t="shared" si="44"/>
        <v>3</v>
      </c>
      <c r="E453" t="str">
        <f t="shared" si="45"/>
        <v>Q1</v>
      </c>
      <c r="F453" t="str">
        <f t="shared" si="46"/>
        <v>Wednesday</v>
      </c>
    </row>
    <row r="454" spans="1:6" x14ac:dyDescent="0.35">
      <c r="A454" s="5">
        <f t="shared" si="47"/>
        <v>45379</v>
      </c>
      <c r="B454">
        <f t="shared" si="42"/>
        <v>2024</v>
      </c>
      <c r="C454" t="str">
        <f t="shared" si="43"/>
        <v>March</v>
      </c>
      <c r="D454">
        <f t="shared" si="44"/>
        <v>3</v>
      </c>
      <c r="E454" t="str">
        <f t="shared" si="45"/>
        <v>Q1</v>
      </c>
      <c r="F454" t="str">
        <f t="shared" si="46"/>
        <v>Thursday</v>
      </c>
    </row>
    <row r="455" spans="1:6" x14ac:dyDescent="0.35">
      <c r="A455" s="5">
        <f t="shared" si="47"/>
        <v>45380</v>
      </c>
      <c r="B455">
        <f t="shared" si="42"/>
        <v>2024</v>
      </c>
      <c r="C455" t="str">
        <f t="shared" si="43"/>
        <v>March</v>
      </c>
      <c r="D455">
        <f t="shared" si="44"/>
        <v>3</v>
      </c>
      <c r="E455" t="str">
        <f t="shared" si="45"/>
        <v>Q1</v>
      </c>
      <c r="F455" t="str">
        <f t="shared" si="46"/>
        <v>Friday</v>
      </c>
    </row>
    <row r="456" spans="1:6" x14ac:dyDescent="0.35">
      <c r="A456" s="5">
        <f t="shared" si="47"/>
        <v>45381</v>
      </c>
      <c r="B456">
        <f t="shared" si="42"/>
        <v>2024</v>
      </c>
      <c r="C456" t="str">
        <f t="shared" si="43"/>
        <v>March</v>
      </c>
      <c r="D456">
        <f t="shared" si="44"/>
        <v>3</v>
      </c>
      <c r="E456" t="str">
        <f t="shared" si="45"/>
        <v>Q1</v>
      </c>
      <c r="F456" t="str">
        <f t="shared" si="46"/>
        <v>Saturday</v>
      </c>
    </row>
    <row r="457" spans="1:6" x14ac:dyDescent="0.35">
      <c r="A457" s="5">
        <f t="shared" si="47"/>
        <v>45382</v>
      </c>
      <c r="B457">
        <f t="shared" si="42"/>
        <v>2024</v>
      </c>
      <c r="C457" t="str">
        <f t="shared" si="43"/>
        <v>March</v>
      </c>
      <c r="D457">
        <f t="shared" si="44"/>
        <v>3</v>
      </c>
      <c r="E457" t="str">
        <f t="shared" si="45"/>
        <v>Q1</v>
      </c>
      <c r="F457" t="str">
        <f t="shared" si="46"/>
        <v>Sunday</v>
      </c>
    </row>
    <row r="458" spans="1:6" x14ac:dyDescent="0.35">
      <c r="A458" s="5">
        <f t="shared" si="47"/>
        <v>45383</v>
      </c>
      <c r="B458">
        <f t="shared" si="42"/>
        <v>2024</v>
      </c>
      <c r="C458" t="str">
        <f t="shared" si="43"/>
        <v>April</v>
      </c>
      <c r="D458">
        <f t="shared" si="44"/>
        <v>4</v>
      </c>
      <c r="E458" t="str">
        <f t="shared" si="45"/>
        <v>Q2</v>
      </c>
      <c r="F458" t="str">
        <f t="shared" si="46"/>
        <v>Monday</v>
      </c>
    </row>
    <row r="459" spans="1:6" x14ac:dyDescent="0.35">
      <c r="A459" s="5">
        <f t="shared" si="47"/>
        <v>45384</v>
      </c>
      <c r="B459">
        <f t="shared" si="42"/>
        <v>2024</v>
      </c>
      <c r="C459" t="str">
        <f t="shared" si="43"/>
        <v>April</v>
      </c>
      <c r="D459">
        <f t="shared" si="44"/>
        <v>4</v>
      </c>
      <c r="E459" t="str">
        <f t="shared" si="45"/>
        <v>Q2</v>
      </c>
      <c r="F459" t="str">
        <f t="shared" si="46"/>
        <v>Tuesday</v>
      </c>
    </row>
    <row r="460" spans="1:6" x14ac:dyDescent="0.35">
      <c r="A460" s="5">
        <f t="shared" si="47"/>
        <v>45385</v>
      </c>
      <c r="B460">
        <f t="shared" si="42"/>
        <v>2024</v>
      </c>
      <c r="C460" t="str">
        <f t="shared" si="43"/>
        <v>April</v>
      </c>
      <c r="D460">
        <f t="shared" si="44"/>
        <v>4</v>
      </c>
      <c r="E460" t="str">
        <f t="shared" si="45"/>
        <v>Q2</v>
      </c>
      <c r="F460" t="str">
        <f t="shared" si="46"/>
        <v>Wednesday</v>
      </c>
    </row>
    <row r="461" spans="1:6" x14ac:dyDescent="0.35">
      <c r="A461" s="5">
        <f t="shared" si="47"/>
        <v>45386</v>
      </c>
      <c r="B461">
        <f t="shared" si="42"/>
        <v>2024</v>
      </c>
      <c r="C461" t="str">
        <f t="shared" si="43"/>
        <v>April</v>
      </c>
      <c r="D461">
        <f t="shared" si="44"/>
        <v>4</v>
      </c>
      <c r="E461" t="str">
        <f t="shared" si="45"/>
        <v>Q2</v>
      </c>
      <c r="F461" t="str">
        <f t="shared" si="46"/>
        <v>Thursday</v>
      </c>
    </row>
    <row r="462" spans="1:6" x14ac:dyDescent="0.35">
      <c r="A462" s="5">
        <f t="shared" si="47"/>
        <v>45387</v>
      </c>
      <c r="B462">
        <f t="shared" si="42"/>
        <v>2024</v>
      </c>
      <c r="C462" t="str">
        <f t="shared" si="43"/>
        <v>April</v>
      </c>
      <c r="D462">
        <f t="shared" si="44"/>
        <v>4</v>
      </c>
      <c r="E462" t="str">
        <f t="shared" si="45"/>
        <v>Q2</v>
      </c>
      <c r="F462" t="str">
        <f t="shared" si="46"/>
        <v>Friday</v>
      </c>
    </row>
    <row r="463" spans="1:6" x14ac:dyDescent="0.35">
      <c r="A463" s="5">
        <f t="shared" si="47"/>
        <v>45388</v>
      </c>
      <c r="B463">
        <f t="shared" si="42"/>
        <v>2024</v>
      </c>
      <c r="C463" t="str">
        <f t="shared" si="43"/>
        <v>April</v>
      </c>
      <c r="D463">
        <f t="shared" si="44"/>
        <v>4</v>
      </c>
      <c r="E463" t="str">
        <f t="shared" si="45"/>
        <v>Q2</v>
      </c>
      <c r="F463" t="str">
        <f t="shared" si="46"/>
        <v>Saturday</v>
      </c>
    </row>
    <row r="464" spans="1:6" x14ac:dyDescent="0.35">
      <c r="A464" s="5">
        <f t="shared" si="47"/>
        <v>45389</v>
      </c>
      <c r="B464">
        <f t="shared" si="42"/>
        <v>2024</v>
      </c>
      <c r="C464" t="str">
        <f t="shared" si="43"/>
        <v>April</v>
      </c>
      <c r="D464">
        <f t="shared" si="44"/>
        <v>4</v>
      </c>
      <c r="E464" t="str">
        <f t="shared" si="45"/>
        <v>Q2</v>
      </c>
      <c r="F464" t="str">
        <f t="shared" si="46"/>
        <v>Sunday</v>
      </c>
    </row>
    <row r="465" spans="1:6" x14ac:dyDescent="0.35">
      <c r="A465" s="5">
        <f t="shared" si="47"/>
        <v>45390</v>
      </c>
      <c r="B465">
        <f t="shared" si="42"/>
        <v>2024</v>
      </c>
      <c r="C465" t="str">
        <f t="shared" si="43"/>
        <v>April</v>
      </c>
      <c r="D465">
        <f t="shared" si="44"/>
        <v>4</v>
      </c>
      <c r="E465" t="str">
        <f t="shared" si="45"/>
        <v>Q2</v>
      </c>
      <c r="F465" t="str">
        <f t="shared" si="46"/>
        <v>Monday</v>
      </c>
    </row>
    <row r="466" spans="1:6" x14ac:dyDescent="0.35">
      <c r="A466" s="5">
        <f t="shared" si="47"/>
        <v>45391</v>
      </c>
      <c r="B466">
        <f t="shared" si="42"/>
        <v>2024</v>
      </c>
      <c r="C466" t="str">
        <f t="shared" si="43"/>
        <v>April</v>
      </c>
      <c r="D466">
        <f t="shared" si="44"/>
        <v>4</v>
      </c>
      <c r="E466" t="str">
        <f t="shared" si="45"/>
        <v>Q2</v>
      </c>
      <c r="F466" t="str">
        <f t="shared" si="46"/>
        <v>Tuesday</v>
      </c>
    </row>
    <row r="467" spans="1:6" x14ac:dyDescent="0.35">
      <c r="A467" s="5">
        <f t="shared" si="47"/>
        <v>45392</v>
      </c>
      <c r="B467">
        <f t="shared" si="42"/>
        <v>2024</v>
      </c>
      <c r="C467" t="str">
        <f t="shared" si="43"/>
        <v>April</v>
      </c>
      <c r="D467">
        <f t="shared" si="44"/>
        <v>4</v>
      </c>
      <c r="E467" t="str">
        <f t="shared" si="45"/>
        <v>Q2</v>
      </c>
      <c r="F467" t="str">
        <f t="shared" si="46"/>
        <v>Wednesday</v>
      </c>
    </row>
    <row r="468" spans="1:6" x14ac:dyDescent="0.35">
      <c r="A468" s="5">
        <f t="shared" si="47"/>
        <v>45393</v>
      </c>
      <c r="B468">
        <f t="shared" si="42"/>
        <v>2024</v>
      </c>
      <c r="C468" t="str">
        <f t="shared" si="43"/>
        <v>April</v>
      </c>
      <c r="D468">
        <f t="shared" si="44"/>
        <v>4</v>
      </c>
      <c r="E468" t="str">
        <f t="shared" si="45"/>
        <v>Q2</v>
      </c>
      <c r="F468" t="str">
        <f t="shared" si="46"/>
        <v>Thursday</v>
      </c>
    </row>
    <row r="469" spans="1:6" x14ac:dyDescent="0.35">
      <c r="A469" s="5">
        <f t="shared" si="47"/>
        <v>45394</v>
      </c>
      <c r="B469">
        <f t="shared" si="42"/>
        <v>2024</v>
      </c>
      <c r="C469" t="str">
        <f t="shared" si="43"/>
        <v>April</v>
      </c>
      <c r="D469">
        <f t="shared" si="44"/>
        <v>4</v>
      </c>
      <c r="E469" t="str">
        <f t="shared" si="45"/>
        <v>Q2</v>
      </c>
      <c r="F469" t="str">
        <f t="shared" si="46"/>
        <v>Friday</v>
      </c>
    </row>
    <row r="470" spans="1:6" x14ac:dyDescent="0.35">
      <c r="A470" s="5">
        <f t="shared" si="47"/>
        <v>45395</v>
      </c>
      <c r="B470">
        <f t="shared" si="42"/>
        <v>2024</v>
      </c>
      <c r="C470" t="str">
        <f t="shared" si="43"/>
        <v>April</v>
      </c>
      <c r="D470">
        <f t="shared" si="44"/>
        <v>4</v>
      </c>
      <c r="E470" t="str">
        <f t="shared" si="45"/>
        <v>Q2</v>
      </c>
      <c r="F470" t="str">
        <f t="shared" si="46"/>
        <v>Saturday</v>
      </c>
    </row>
    <row r="471" spans="1:6" x14ac:dyDescent="0.35">
      <c r="A471" s="5">
        <f t="shared" si="47"/>
        <v>45396</v>
      </c>
      <c r="B471">
        <f t="shared" si="42"/>
        <v>2024</v>
      </c>
      <c r="C471" t="str">
        <f t="shared" si="43"/>
        <v>April</v>
      </c>
      <c r="D471">
        <f t="shared" si="44"/>
        <v>4</v>
      </c>
      <c r="E471" t="str">
        <f t="shared" si="45"/>
        <v>Q2</v>
      </c>
      <c r="F471" t="str">
        <f t="shared" si="46"/>
        <v>Sunday</v>
      </c>
    </row>
    <row r="472" spans="1:6" x14ac:dyDescent="0.35">
      <c r="A472" s="5">
        <f t="shared" si="47"/>
        <v>45397</v>
      </c>
      <c r="B472">
        <f t="shared" si="42"/>
        <v>2024</v>
      </c>
      <c r="C472" t="str">
        <f t="shared" si="43"/>
        <v>April</v>
      </c>
      <c r="D472">
        <f t="shared" si="44"/>
        <v>4</v>
      </c>
      <c r="E472" t="str">
        <f t="shared" si="45"/>
        <v>Q2</v>
      </c>
      <c r="F472" t="str">
        <f t="shared" si="46"/>
        <v>Monday</v>
      </c>
    </row>
    <row r="473" spans="1:6" x14ac:dyDescent="0.35">
      <c r="A473" s="5">
        <f t="shared" si="47"/>
        <v>45398</v>
      </c>
      <c r="B473">
        <f t="shared" si="42"/>
        <v>2024</v>
      </c>
      <c r="C473" t="str">
        <f t="shared" si="43"/>
        <v>April</v>
      </c>
      <c r="D473">
        <f t="shared" si="44"/>
        <v>4</v>
      </c>
      <c r="E473" t="str">
        <f t="shared" si="45"/>
        <v>Q2</v>
      </c>
      <c r="F473" t="str">
        <f t="shared" si="46"/>
        <v>Tuesday</v>
      </c>
    </row>
    <row r="474" spans="1:6" x14ac:dyDescent="0.35">
      <c r="A474" s="5">
        <f t="shared" si="47"/>
        <v>45399</v>
      </c>
      <c r="B474">
        <f t="shared" si="42"/>
        <v>2024</v>
      </c>
      <c r="C474" t="str">
        <f t="shared" si="43"/>
        <v>April</v>
      </c>
      <c r="D474">
        <f t="shared" si="44"/>
        <v>4</v>
      </c>
      <c r="E474" t="str">
        <f t="shared" si="45"/>
        <v>Q2</v>
      </c>
      <c r="F474" t="str">
        <f t="shared" si="46"/>
        <v>Wednesday</v>
      </c>
    </row>
    <row r="475" spans="1:6" x14ac:dyDescent="0.35">
      <c r="A475" s="5">
        <f t="shared" si="47"/>
        <v>45400</v>
      </c>
      <c r="B475">
        <f t="shared" si="42"/>
        <v>2024</v>
      </c>
      <c r="C475" t="str">
        <f t="shared" si="43"/>
        <v>April</v>
      </c>
      <c r="D475">
        <f t="shared" si="44"/>
        <v>4</v>
      </c>
      <c r="E475" t="str">
        <f t="shared" si="45"/>
        <v>Q2</v>
      </c>
      <c r="F475" t="str">
        <f t="shared" si="46"/>
        <v>Thursday</v>
      </c>
    </row>
    <row r="476" spans="1:6" x14ac:dyDescent="0.35">
      <c r="A476" s="5">
        <f t="shared" si="47"/>
        <v>45401</v>
      </c>
      <c r="B476">
        <f t="shared" si="42"/>
        <v>2024</v>
      </c>
      <c r="C476" t="str">
        <f t="shared" si="43"/>
        <v>April</v>
      </c>
      <c r="D476">
        <f t="shared" si="44"/>
        <v>4</v>
      </c>
      <c r="E476" t="str">
        <f t="shared" si="45"/>
        <v>Q2</v>
      </c>
      <c r="F476" t="str">
        <f t="shared" si="46"/>
        <v>Friday</v>
      </c>
    </row>
    <row r="477" spans="1:6" x14ac:dyDescent="0.35">
      <c r="A477" s="5">
        <f t="shared" si="47"/>
        <v>45402</v>
      </c>
      <c r="B477">
        <f t="shared" si="42"/>
        <v>2024</v>
      </c>
      <c r="C477" t="str">
        <f t="shared" si="43"/>
        <v>April</v>
      </c>
      <c r="D477">
        <f t="shared" si="44"/>
        <v>4</v>
      </c>
      <c r="E477" t="str">
        <f t="shared" si="45"/>
        <v>Q2</v>
      </c>
      <c r="F477" t="str">
        <f t="shared" si="46"/>
        <v>Saturday</v>
      </c>
    </row>
    <row r="478" spans="1:6" x14ac:dyDescent="0.35">
      <c r="A478" s="5">
        <f t="shared" si="47"/>
        <v>45403</v>
      </c>
      <c r="B478">
        <f t="shared" si="42"/>
        <v>2024</v>
      </c>
      <c r="C478" t="str">
        <f t="shared" si="43"/>
        <v>April</v>
      </c>
      <c r="D478">
        <f t="shared" si="44"/>
        <v>4</v>
      </c>
      <c r="E478" t="str">
        <f t="shared" si="45"/>
        <v>Q2</v>
      </c>
      <c r="F478" t="str">
        <f t="shared" si="46"/>
        <v>Sunday</v>
      </c>
    </row>
    <row r="479" spans="1:6" x14ac:dyDescent="0.35">
      <c r="A479" s="5">
        <f t="shared" si="47"/>
        <v>45404</v>
      </c>
      <c r="B479">
        <f t="shared" si="42"/>
        <v>2024</v>
      </c>
      <c r="C479" t="str">
        <f t="shared" si="43"/>
        <v>April</v>
      </c>
      <c r="D479">
        <f t="shared" si="44"/>
        <v>4</v>
      </c>
      <c r="E479" t="str">
        <f t="shared" si="45"/>
        <v>Q2</v>
      </c>
      <c r="F479" t="str">
        <f t="shared" si="46"/>
        <v>Monday</v>
      </c>
    </row>
    <row r="480" spans="1:6" x14ac:dyDescent="0.35">
      <c r="A480" s="5">
        <f t="shared" si="47"/>
        <v>45405</v>
      </c>
      <c r="B480">
        <f t="shared" si="42"/>
        <v>2024</v>
      </c>
      <c r="C480" t="str">
        <f t="shared" si="43"/>
        <v>April</v>
      </c>
      <c r="D480">
        <f t="shared" si="44"/>
        <v>4</v>
      </c>
      <c r="E480" t="str">
        <f t="shared" si="45"/>
        <v>Q2</v>
      </c>
      <c r="F480" t="str">
        <f t="shared" si="46"/>
        <v>Tuesday</v>
      </c>
    </row>
    <row r="481" spans="1:6" x14ac:dyDescent="0.35">
      <c r="A481" s="5">
        <f t="shared" si="47"/>
        <v>45406</v>
      </c>
      <c r="B481">
        <f t="shared" si="42"/>
        <v>2024</v>
      </c>
      <c r="C481" t="str">
        <f t="shared" si="43"/>
        <v>April</v>
      </c>
      <c r="D481">
        <f t="shared" si="44"/>
        <v>4</v>
      </c>
      <c r="E481" t="str">
        <f t="shared" si="45"/>
        <v>Q2</v>
      </c>
      <c r="F481" t="str">
        <f t="shared" si="46"/>
        <v>Wednesday</v>
      </c>
    </row>
    <row r="482" spans="1:6" x14ac:dyDescent="0.35">
      <c r="A482" s="5">
        <f t="shared" si="47"/>
        <v>45407</v>
      </c>
      <c r="B482">
        <f t="shared" si="42"/>
        <v>2024</v>
      </c>
      <c r="C482" t="str">
        <f t="shared" si="43"/>
        <v>April</v>
      </c>
      <c r="D482">
        <f t="shared" si="44"/>
        <v>4</v>
      </c>
      <c r="E482" t="str">
        <f t="shared" si="45"/>
        <v>Q2</v>
      </c>
      <c r="F482" t="str">
        <f t="shared" si="46"/>
        <v>Thursday</v>
      </c>
    </row>
    <row r="483" spans="1:6" x14ac:dyDescent="0.35">
      <c r="A483" s="5">
        <f t="shared" si="47"/>
        <v>45408</v>
      </c>
      <c r="B483">
        <f t="shared" si="42"/>
        <v>2024</v>
      </c>
      <c r="C483" t="str">
        <f t="shared" si="43"/>
        <v>April</v>
      </c>
      <c r="D483">
        <f t="shared" si="44"/>
        <v>4</v>
      </c>
      <c r="E483" t="str">
        <f t="shared" si="45"/>
        <v>Q2</v>
      </c>
      <c r="F483" t="str">
        <f t="shared" si="46"/>
        <v>Friday</v>
      </c>
    </row>
    <row r="484" spans="1:6" x14ac:dyDescent="0.35">
      <c r="A484" s="5">
        <f t="shared" si="47"/>
        <v>45409</v>
      </c>
      <c r="B484">
        <f t="shared" si="42"/>
        <v>2024</v>
      </c>
      <c r="C484" t="str">
        <f t="shared" si="43"/>
        <v>April</v>
      </c>
      <c r="D484">
        <f t="shared" si="44"/>
        <v>4</v>
      </c>
      <c r="E484" t="str">
        <f t="shared" si="45"/>
        <v>Q2</v>
      </c>
      <c r="F484" t="str">
        <f t="shared" si="46"/>
        <v>Saturday</v>
      </c>
    </row>
    <row r="485" spans="1:6" x14ac:dyDescent="0.35">
      <c r="A485" s="5">
        <f t="shared" si="47"/>
        <v>45410</v>
      </c>
      <c r="B485">
        <f t="shared" si="42"/>
        <v>2024</v>
      </c>
      <c r="C485" t="str">
        <f t="shared" si="43"/>
        <v>April</v>
      </c>
      <c r="D485">
        <f t="shared" si="44"/>
        <v>4</v>
      </c>
      <c r="E485" t="str">
        <f t="shared" si="45"/>
        <v>Q2</v>
      </c>
      <c r="F485" t="str">
        <f t="shared" si="46"/>
        <v>Sunday</v>
      </c>
    </row>
    <row r="486" spans="1:6" x14ac:dyDescent="0.35">
      <c r="A486" s="5">
        <f t="shared" si="47"/>
        <v>45411</v>
      </c>
      <c r="B486">
        <f t="shared" si="42"/>
        <v>2024</v>
      </c>
      <c r="C486" t="str">
        <f t="shared" si="43"/>
        <v>April</v>
      </c>
      <c r="D486">
        <f t="shared" si="44"/>
        <v>4</v>
      </c>
      <c r="E486" t="str">
        <f t="shared" si="45"/>
        <v>Q2</v>
      </c>
      <c r="F486" t="str">
        <f t="shared" si="46"/>
        <v>Monday</v>
      </c>
    </row>
    <row r="487" spans="1:6" x14ac:dyDescent="0.35">
      <c r="A487" s="5">
        <f t="shared" si="47"/>
        <v>45412</v>
      </c>
      <c r="B487">
        <f t="shared" si="42"/>
        <v>2024</v>
      </c>
      <c r="C487" t="str">
        <f t="shared" si="43"/>
        <v>April</v>
      </c>
      <c r="D487">
        <f t="shared" si="44"/>
        <v>4</v>
      </c>
      <c r="E487" t="str">
        <f t="shared" si="45"/>
        <v>Q2</v>
      </c>
      <c r="F487" t="str">
        <f t="shared" si="46"/>
        <v>Tuesday</v>
      </c>
    </row>
    <row r="488" spans="1:6" x14ac:dyDescent="0.35">
      <c r="A488" s="5">
        <f t="shared" si="47"/>
        <v>45413</v>
      </c>
      <c r="B488">
        <f t="shared" si="42"/>
        <v>2024</v>
      </c>
      <c r="C488" t="str">
        <f t="shared" si="43"/>
        <v>May</v>
      </c>
      <c r="D488">
        <f t="shared" si="44"/>
        <v>5</v>
      </c>
      <c r="E488" t="str">
        <f t="shared" si="45"/>
        <v>Q2</v>
      </c>
      <c r="F488" t="str">
        <f t="shared" si="46"/>
        <v>Wednesday</v>
      </c>
    </row>
    <row r="489" spans="1:6" x14ac:dyDescent="0.35">
      <c r="A489" s="5">
        <f t="shared" si="47"/>
        <v>45414</v>
      </c>
      <c r="B489">
        <f t="shared" si="42"/>
        <v>2024</v>
      </c>
      <c r="C489" t="str">
        <f t="shared" si="43"/>
        <v>May</v>
      </c>
      <c r="D489">
        <f t="shared" si="44"/>
        <v>5</v>
      </c>
      <c r="E489" t="str">
        <f t="shared" si="45"/>
        <v>Q2</v>
      </c>
      <c r="F489" t="str">
        <f t="shared" si="46"/>
        <v>Thursday</v>
      </c>
    </row>
    <row r="490" spans="1:6" x14ac:dyDescent="0.35">
      <c r="A490" s="5">
        <f t="shared" si="47"/>
        <v>45415</v>
      </c>
      <c r="B490">
        <f t="shared" si="42"/>
        <v>2024</v>
      </c>
      <c r="C490" t="str">
        <f t="shared" si="43"/>
        <v>May</v>
      </c>
      <c r="D490">
        <f t="shared" si="44"/>
        <v>5</v>
      </c>
      <c r="E490" t="str">
        <f t="shared" si="45"/>
        <v>Q2</v>
      </c>
      <c r="F490" t="str">
        <f t="shared" si="46"/>
        <v>Friday</v>
      </c>
    </row>
    <row r="491" spans="1:6" x14ac:dyDescent="0.35">
      <c r="A491" s="5">
        <f t="shared" si="47"/>
        <v>45416</v>
      </c>
      <c r="B491">
        <f t="shared" si="42"/>
        <v>2024</v>
      </c>
      <c r="C491" t="str">
        <f t="shared" si="43"/>
        <v>May</v>
      </c>
      <c r="D491">
        <f t="shared" si="44"/>
        <v>5</v>
      </c>
      <c r="E491" t="str">
        <f t="shared" si="45"/>
        <v>Q2</v>
      </c>
      <c r="F491" t="str">
        <f t="shared" si="46"/>
        <v>Saturday</v>
      </c>
    </row>
    <row r="492" spans="1:6" x14ac:dyDescent="0.35">
      <c r="A492" s="5">
        <f t="shared" si="47"/>
        <v>45417</v>
      </c>
      <c r="B492">
        <f t="shared" si="42"/>
        <v>2024</v>
      </c>
      <c r="C492" t="str">
        <f t="shared" si="43"/>
        <v>May</v>
      </c>
      <c r="D492">
        <f t="shared" si="44"/>
        <v>5</v>
      </c>
      <c r="E492" t="str">
        <f t="shared" si="45"/>
        <v>Q2</v>
      </c>
      <c r="F492" t="str">
        <f t="shared" si="46"/>
        <v>Sunday</v>
      </c>
    </row>
    <row r="493" spans="1:6" x14ac:dyDescent="0.35">
      <c r="A493" s="5">
        <f t="shared" si="47"/>
        <v>45418</v>
      </c>
      <c r="B493">
        <f t="shared" si="42"/>
        <v>2024</v>
      </c>
      <c r="C493" t="str">
        <f t="shared" si="43"/>
        <v>May</v>
      </c>
      <c r="D493">
        <f t="shared" si="44"/>
        <v>5</v>
      </c>
      <c r="E493" t="str">
        <f t="shared" si="45"/>
        <v>Q2</v>
      </c>
      <c r="F493" t="str">
        <f t="shared" si="46"/>
        <v>Monday</v>
      </c>
    </row>
    <row r="494" spans="1:6" x14ac:dyDescent="0.35">
      <c r="A494" s="5">
        <f t="shared" si="47"/>
        <v>45419</v>
      </c>
      <c r="B494">
        <f t="shared" si="42"/>
        <v>2024</v>
      </c>
      <c r="C494" t="str">
        <f t="shared" si="43"/>
        <v>May</v>
      </c>
      <c r="D494">
        <f t="shared" si="44"/>
        <v>5</v>
      </c>
      <c r="E494" t="str">
        <f t="shared" si="45"/>
        <v>Q2</v>
      </c>
      <c r="F494" t="str">
        <f t="shared" si="46"/>
        <v>Tuesday</v>
      </c>
    </row>
    <row r="495" spans="1:6" x14ac:dyDescent="0.35">
      <c r="A495" s="5">
        <f t="shared" si="47"/>
        <v>45420</v>
      </c>
      <c r="B495">
        <f t="shared" si="42"/>
        <v>2024</v>
      </c>
      <c r="C495" t="str">
        <f t="shared" si="43"/>
        <v>May</v>
      </c>
      <c r="D495">
        <f t="shared" si="44"/>
        <v>5</v>
      </c>
      <c r="E495" t="str">
        <f t="shared" si="45"/>
        <v>Q2</v>
      </c>
      <c r="F495" t="str">
        <f t="shared" si="46"/>
        <v>Wednesday</v>
      </c>
    </row>
    <row r="496" spans="1:6" x14ac:dyDescent="0.35">
      <c r="A496" s="5">
        <f t="shared" si="47"/>
        <v>45421</v>
      </c>
      <c r="B496">
        <f t="shared" si="42"/>
        <v>2024</v>
      </c>
      <c r="C496" t="str">
        <f t="shared" si="43"/>
        <v>May</v>
      </c>
      <c r="D496">
        <f t="shared" si="44"/>
        <v>5</v>
      </c>
      <c r="E496" t="str">
        <f t="shared" si="45"/>
        <v>Q2</v>
      </c>
      <c r="F496" t="str">
        <f t="shared" si="46"/>
        <v>Thursday</v>
      </c>
    </row>
    <row r="497" spans="1:6" x14ac:dyDescent="0.35">
      <c r="A497" s="5">
        <f t="shared" si="47"/>
        <v>45422</v>
      </c>
      <c r="B497">
        <f t="shared" si="42"/>
        <v>2024</v>
      </c>
      <c r="C497" t="str">
        <f t="shared" si="43"/>
        <v>May</v>
      </c>
      <c r="D497">
        <f t="shared" si="44"/>
        <v>5</v>
      </c>
      <c r="E497" t="str">
        <f t="shared" si="45"/>
        <v>Q2</v>
      </c>
      <c r="F497" t="str">
        <f t="shared" si="46"/>
        <v>Friday</v>
      </c>
    </row>
    <row r="498" spans="1:6" x14ac:dyDescent="0.35">
      <c r="A498" s="5">
        <f t="shared" si="47"/>
        <v>45423</v>
      </c>
      <c r="B498">
        <f t="shared" si="42"/>
        <v>2024</v>
      </c>
      <c r="C498" t="str">
        <f t="shared" si="43"/>
        <v>May</v>
      </c>
      <c r="D498">
        <f t="shared" si="44"/>
        <v>5</v>
      </c>
      <c r="E498" t="str">
        <f t="shared" si="45"/>
        <v>Q2</v>
      </c>
      <c r="F498" t="str">
        <f t="shared" si="46"/>
        <v>Saturday</v>
      </c>
    </row>
    <row r="499" spans="1:6" x14ac:dyDescent="0.35">
      <c r="A499" s="5">
        <f t="shared" si="47"/>
        <v>45424</v>
      </c>
      <c r="B499">
        <f t="shared" si="42"/>
        <v>2024</v>
      </c>
      <c r="C499" t="str">
        <f t="shared" si="43"/>
        <v>May</v>
      </c>
      <c r="D499">
        <f t="shared" si="44"/>
        <v>5</v>
      </c>
      <c r="E499" t="str">
        <f t="shared" si="45"/>
        <v>Q2</v>
      </c>
      <c r="F499" t="str">
        <f t="shared" si="46"/>
        <v>Sunday</v>
      </c>
    </row>
    <row r="500" spans="1:6" x14ac:dyDescent="0.35">
      <c r="A500" s="5">
        <f t="shared" si="47"/>
        <v>45425</v>
      </c>
      <c r="B500">
        <f t="shared" si="42"/>
        <v>2024</v>
      </c>
      <c r="C500" t="str">
        <f t="shared" si="43"/>
        <v>May</v>
      </c>
      <c r="D500">
        <f t="shared" si="44"/>
        <v>5</v>
      </c>
      <c r="E500" t="str">
        <f t="shared" si="45"/>
        <v>Q2</v>
      </c>
      <c r="F500" t="str">
        <f t="shared" si="46"/>
        <v>Monday</v>
      </c>
    </row>
    <row r="501" spans="1:6" x14ac:dyDescent="0.35">
      <c r="A501" s="5">
        <f t="shared" si="47"/>
        <v>45426</v>
      </c>
      <c r="B501">
        <f t="shared" si="42"/>
        <v>2024</v>
      </c>
      <c r="C501" t="str">
        <f t="shared" si="43"/>
        <v>May</v>
      </c>
      <c r="D501">
        <f t="shared" si="44"/>
        <v>5</v>
      </c>
      <c r="E501" t="str">
        <f t="shared" si="45"/>
        <v>Q2</v>
      </c>
      <c r="F501" t="str">
        <f t="shared" si="46"/>
        <v>Tuesday</v>
      </c>
    </row>
    <row r="502" spans="1:6" x14ac:dyDescent="0.35">
      <c r="A502" s="5">
        <f t="shared" si="47"/>
        <v>45427</v>
      </c>
      <c r="B502">
        <f t="shared" si="42"/>
        <v>2024</v>
      </c>
      <c r="C502" t="str">
        <f t="shared" si="43"/>
        <v>May</v>
      </c>
      <c r="D502">
        <f t="shared" si="44"/>
        <v>5</v>
      </c>
      <c r="E502" t="str">
        <f t="shared" si="45"/>
        <v>Q2</v>
      </c>
      <c r="F502" t="str">
        <f t="shared" si="46"/>
        <v>Wednesday</v>
      </c>
    </row>
    <row r="503" spans="1:6" x14ac:dyDescent="0.35">
      <c r="A503" s="5">
        <f t="shared" si="47"/>
        <v>45428</v>
      </c>
      <c r="B503">
        <f t="shared" si="42"/>
        <v>2024</v>
      </c>
      <c r="C503" t="str">
        <f t="shared" si="43"/>
        <v>May</v>
      </c>
      <c r="D503">
        <f t="shared" si="44"/>
        <v>5</v>
      </c>
      <c r="E503" t="str">
        <f t="shared" si="45"/>
        <v>Q2</v>
      </c>
      <c r="F503" t="str">
        <f t="shared" si="46"/>
        <v>Thursday</v>
      </c>
    </row>
    <row r="504" spans="1:6" x14ac:dyDescent="0.35">
      <c r="A504" s="5">
        <f t="shared" si="47"/>
        <v>45429</v>
      </c>
      <c r="B504">
        <f t="shared" si="42"/>
        <v>2024</v>
      </c>
      <c r="C504" t="str">
        <f t="shared" si="43"/>
        <v>May</v>
      </c>
      <c r="D504">
        <f t="shared" si="44"/>
        <v>5</v>
      </c>
      <c r="E504" t="str">
        <f t="shared" si="45"/>
        <v>Q2</v>
      </c>
      <c r="F504" t="str">
        <f t="shared" si="46"/>
        <v>Friday</v>
      </c>
    </row>
    <row r="505" spans="1:6" x14ac:dyDescent="0.35">
      <c r="A505" s="5">
        <f t="shared" si="47"/>
        <v>45430</v>
      </c>
      <c r="B505">
        <f t="shared" si="42"/>
        <v>2024</v>
      </c>
      <c r="C505" t="str">
        <f t="shared" si="43"/>
        <v>May</v>
      </c>
      <c r="D505">
        <f t="shared" si="44"/>
        <v>5</v>
      </c>
      <c r="E505" t="str">
        <f t="shared" si="45"/>
        <v>Q2</v>
      </c>
      <c r="F505" t="str">
        <f t="shared" si="46"/>
        <v>Saturday</v>
      </c>
    </row>
    <row r="506" spans="1:6" x14ac:dyDescent="0.35">
      <c r="A506" s="5">
        <f t="shared" si="47"/>
        <v>45431</v>
      </c>
      <c r="B506">
        <f t="shared" si="42"/>
        <v>2024</v>
      </c>
      <c r="C506" t="str">
        <f t="shared" si="43"/>
        <v>May</v>
      </c>
      <c r="D506">
        <f t="shared" si="44"/>
        <v>5</v>
      </c>
      <c r="E506" t="str">
        <f t="shared" si="45"/>
        <v>Q2</v>
      </c>
      <c r="F506" t="str">
        <f t="shared" si="46"/>
        <v>Sunday</v>
      </c>
    </row>
    <row r="507" spans="1:6" x14ac:dyDescent="0.35">
      <c r="A507" s="5">
        <f t="shared" si="47"/>
        <v>45432</v>
      </c>
      <c r="B507">
        <f t="shared" si="42"/>
        <v>2024</v>
      </c>
      <c r="C507" t="str">
        <f t="shared" si="43"/>
        <v>May</v>
      </c>
      <c r="D507">
        <f t="shared" si="44"/>
        <v>5</v>
      </c>
      <c r="E507" t="str">
        <f t="shared" si="45"/>
        <v>Q2</v>
      </c>
      <c r="F507" t="str">
        <f t="shared" si="46"/>
        <v>Monday</v>
      </c>
    </row>
    <row r="508" spans="1:6" x14ac:dyDescent="0.35">
      <c r="A508" s="5">
        <f t="shared" si="47"/>
        <v>45433</v>
      </c>
      <c r="B508">
        <f t="shared" si="42"/>
        <v>2024</v>
      </c>
      <c r="C508" t="str">
        <f t="shared" si="43"/>
        <v>May</v>
      </c>
      <c r="D508">
        <f t="shared" si="44"/>
        <v>5</v>
      </c>
      <c r="E508" t="str">
        <f t="shared" si="45"/>
        <v>Q2</v>
      </c>
      <c r="F508" t="str">
        <f t="shared" si="46"/>
        <v>Tuesday</v>
      </c>
    </row>
    <row r="509" spans="1:6" x14ac:dyDescent="0.35">
      <c r="A509" s="5">
        <f t="shared" si="47"/>
        <v>45434</v>
      </c>
      <c r="B509">
        <f t="shared" si="42"/>
        <v>2024</v>
      </c>
      <c r="C509" t="str">
        <f t="shared" si="43"/>
        <v>May</v>
      </c>
      <c r="D509">
        <f t="shared" si="44"/>
        <v>5</v>
      </c>
      <c r="E509" t="str">
        <f t="shared" si="45"/>
        <v>Q2</v>
      </c>
      <c r="F509" t="str">
        <f t="shared" si="46"/>
        <v>Wednesday</v>
      </c>
    </row>
    <row r="510" spans="1:6" x14ac:dyDescent="0.35">
      <c r="A510" s="5">
        <f t="shared" si="47"/>
        <v>45435</v>
      </c>
      <c r="B510">
        <f t="shared" si="42"/>
        <v>2024</v>
      </c>
      <c r="C510" t="str">
        <f t="shared" si="43"/>
        <v>May</v>
      </c>
      <c r="D510">
        <f t="shared" si="44"/>
        <v>5</v>
      </c>
      <c r="E510" t="str">
        <f t="shared" si="45"/>
        <v>Q2</v>
      </c>
      <c r="F510" t="str">
        <f t="shared" si="46"/>
        <v>Thursday</v>
      </c>
    </row>
    <row r="511" spans="1:6" x14ac:dyDescent="0.35">
      <c r="A511" s="5">
        <f t="shared" si="47"/>
        <v>45436</v>
      </c>
      <c r="B511">
        <f t="shared" si="42"/>
        <v>2024</v>
      </c>
      <c r="C511" t="str">
        <f t="shared" si="43"/>
        <v>May</v>
      </c>
      <c r="D511">
        <f t="shared" si="44"/>
        <v>5</v>
      </c>
      <c r="E511" t="str">
        <f t="shared" si="45"/>
        <v>Q2</v>
      </c>
      <c r="F511" t="str">
        <f t="shared" si="46"/>
        <v>Friday</v>
      </c>
    </row>
    <row r="512" spans="1:6" x14ac:dyDescent="0.35">
      <c r="A512" s="5">
        <f t="shared" si="47"/>
        <v>45437</v>
      </c>
      <c r="B512">
        <f t="shared" si="42"/>
        <v>2024</v>
      </c>
      <c r="C512" t="str">
        <f t="shared" si="43"/>
        <v>May</v>
      </c>
      <c r="D512">
        <f t="shared" si="44"/>
        <v>5</v>
      </c>
      <c r="E512" t="str">
        <f t="shared" si="45"/>
        <v>Q2</v>
      </c>
      <c r="F512" t="str">
        <f t="shared" si="46"/>
        <v>Saturday</v>
      </c>
    </row>
    <row r="513" spans="1:6" x14ac:dyDescent="0.35">
      <c r="A513" s="5">
        <f t="shared" si="47"/>
        <v>45438</v>
      </c>
      <c r="B513">
        <f t="shared" si="42"/>
        <v>2024</v>
      </c>
      <c r="C513" t="str">
        <f t="shared" si="43"/>
        <v>May</v>
      </c>
      <c r="D513">
        <f t="shared" si="44"/>
        <v>5</v>
      </c>
      <c r="E513" t="str">
        <f t="shared" si="45"/>
        <v>Q2</v>
      </c>
      <c r="F513" t="str">
        <f t="shared" si="46"/>
        <v>Sunday</v>
      </c>
    </row>
    <row r="514" spans="1:6" x14ac:dyDescent="0.35">
      <c r="A514" s="5">
        <f t="shared" si="47"/>
        <v>45439</v>
      </c>
      <c r="B514">
        <f t="shared" si="42"/>
        <v>2024</v>
      </c>
      <c r="C514" t="str">
        <f t="shared" si="43"/>
        <v>May</v>
      </c>
      <c r="D514">
        <f t="shared" si="44"/>
        <v>5</v>
      </c>
      <c r="E514" t="str">
        <f t="shared" si="45"/>
        <v>Q2</v>
      </c>
      <c r="F514" t="str">
        <f t="shared" si="46"/>
        <v>Monday</v>
      </c>
    </row>
    <row r="515" spans="1:6" x14ac:dyDescent="0.35">
      <c r="A515" s="5">
        <f t="shared" si="47"/>
        <v>45440</v>
      </c>
      <c r="B515">
        <f t="shared" ref="B515:B578" si="48">YEAR(A515)</f>
        <v>2024</v>
      </c>
      <c r="C515" t="str">
        <f t="shared" ref="C515:C578" si="49">TEXT(A515, "MMMM")</f>
        <v>May</v>
      </c>
      <c r="D515">
        <f t="shared" ref="D515:D578" si="50">MONTH(A515)</f>
        <v>5</v>
      </c>
      <c r="E515" t="str">
        <f t="shared" ref="E515:E578" si="51">"Q"&amp;INT((MONTH(A515)-1)/3)+1</f>
        <v>Q2</v>
      </c>
      <c r="F515" t="str">
        <f t="shared" ref="F515:F578" si="52">TEXT(A515, "tttt")</f>
        <v>Tuesday</v>
      </c>
    </row>
    <row r="516" spans="1:6" x14ac:dyDescent="0.35">
      <c r="A516" s="5">
        <f t="shared" ref="A516:A579" si="53">A515+1</f>
        <v>45441</v>
      </c>
      <c r="B516">
        <f t="shared" si="48"/>
        <v>2024</v>
      </c>
      <c r="C516" t="str">
        <f t="shared" si="49"/>
        <v>May</v>
      </c>
      <c r="D516">
        <f t="shared" si="50"/>
        <v>5</v>
      </c>
      <c r="E516" t="str">
        <f t="shared" si="51"/>
        <v>Q2</v>
      </c>
      <c r="F516" t="str">
        <f t="shared" si="52"/>
        <v>Wednesday</v>
      </c>
    </row>
    <row r="517" spans="1:6" x14ac:dyDescent="0.35">
      <c r="A517" s="5">
        <f t="shared" si="53"/>
        <v>45442</v>
      </c>
      <c r="B517">
        <f t="shared" si="48"/>
        <v>2024</v>
      </c>
      <c r="C517" t="str">
        <f t="shared" si="49"/>
        <v>May</v>
      </c>
      <c r="D517">
        <f t="shared" si="50"/>
        <v>5</v>
      </c>
      <c r="E517" t="str">
        <f t="shared" si="51"/>
        <v>Q2</v>
      </c>
      <c r="F517" t="str">
        <f t="shared" si="52"/>
        <v>Thursday</v>
      </c>
    </row>
    <row r="518" spans="1:6" x14ac:dyDescent="0.35">
      <c r="A518" s="5">
        <f t="shared" si="53"/>
        <v>45443</v>
      </c>
      <c r="B518">
        <f t="shared" si="48"/>
        <v>2024</v>
      </c>
      <c r="C518" t="str">
        <f t="shared" si="49"/>
        <v>May</v>
      </c>
      <c r="D518">
        <f t="shared" si="50"/>
        <v>5</v>
      </c>
      <c r="E518" t="str">
        <f t="shared" si="51"/>
        <v>Q2</v>
      </c>
      <c r="F518" t="str">
        <f t="shared" si="52"/>
        <v>Friday</v>
      </c>
    </row>
    <row r="519" spans="1:6" x14ac:dyDescent="0.35">
      <c r="A519" s="5">
        <f t="shared" si="53"/>
        <v>45444</v>
      </c>
      <c r="B519">
        <f t="shared" si="48"/>
        <v>2024</v>
      </c>
      <c r="C519" t="str">
        <f t="shared" si="49"/>
        <v>June</v>
      </c>
      <c r="D519">
        <f t="shared" si="50"/>
        <v>6</v>
      </c>
      <c r="E519" t="str">
        <f t="shared" si="51"/>
        <v>Q2</v>
      </c>
      <c r="F519" t="str">
        <f t="shared" si="52"/>
        <v>Saturday</v>
      </c>
    </row>
    <row r="520" spans="1:6" x14ac:dyDescent="0.35">
      <c r="A520" s="5">
        <f t="shared" si="53"/>
        <v>45445</v>
      </c>
      <c r="B520">
        <f t="shared" si="48"/>
        <v>2024</v>
      </c>
      <c r="C520" t="str">
        <f t="shared" si="49"/>
        <v>June</v>
      </c>
      <c r="D520">
        <f t="shared" si="50"/>
        <v>6</v>
      </c>
      <c r="E520" t="str">
        <f t="shared" si="51"/>
        <v>Q2</v>
      </c>
      <c r="F520" t="str">
        <f t="shared" si="52"/>
        <v>Sunday</v>
      </c>
    </row>
    <row r="521" spans="1:6" x14ac:dyDescent="0.35">
      <c r="A521" s="5">
        <f t="shared" si="53"/>
        <v>45446</v>
      </c>
      <c r="B521">
        <f t="shared" si="48"/>
        <v>2024</v>
      </c>
      <c r="C521" t="str">
        <f t="shared" si="49"/>
        <v>June</v>
      </c>
      <c r="D521">
        <f t="shared" si="50"/>
        <v>6</v>
      </c>
      <c r="E521" t="str">
        <f t="shared" si="51"/>
        <v>Q2</v>
      </c>
      <c r="F521" t="str">
        <f t="shared" si="52"/>
        <v>Monday</v>
      </c>
    </row>
    <row r="522" spans="1:6" x14ac:dyDescent="0.35">
      <c r="A522" s="5">
        <f t="shared" si="53"/>
        <v>45447</v>
      </c>
      <c r="B522">
        <f t="shared" si="48"/>
        <v>2024</v>
      </c>
      <c r="C522" t="str">
        <f t="shared" si="49"/>
        <v>June</v>
      </c>
      <c r="D522">
        <f t="shared" si="50"/>
        <v>6</v>
      </c>
      <c r="E522" t="str">
        <f t="shared" si="51"/>
        <v>Q2</v>
      </c>
      <c r="F522" t="str">
        <f t="shared" si="52"/>
        <v>Tuesday</v>
      </c>
    </row>
    <row r="523" spans="1:6" x14ac:dyDescent="0.35">
      <c r="A523" s="5">
        <f t="shared" si="53"/>
        <v>45448</v>
      </c>
      <c r="B523">
        <f t="shared" si="48"/>
        <v>2024</v>
      </c>
      <c r="C523" t="str">
        <f t="shared" si="49"/>
        <v>June</v>
      </c>
      <c r="D523">
        <f t="shared" si="50"/>
        <v>6</v>
      </c>
      <c r="E523" t="str">
        <f t="shared" si="51"/>
        <v>Q2</v>
      </c>
      <c r="F523" t="str">
        <f t="shared" si="52"/>
        <v>Wednesday</v>
      </c>
    </row>
    <row r="524" spans="1:6" x14ac:dyDescent="0.35">
      <c r="A524" s="5">
        <f t="shared" si="53"/>
        <v>45449</v>
      </c>
      <c r="B524">
        <f t="shared" si="48"/>
        <v>2024</v>
      </c>
      <c r="C524" t="str">
        <f t="shared" si="49"/>
        <v>June</v>
      </c>
      <c r="D524">
        <f t="shared" si="50"/>
        <v>6</v>
      </c>
      <c r="E524" t="str">
        <f t="shared" si="51"/>
        <v>Q2</v>
      </c>
      <c r="F524" t="str">
        <f t="shared" si="52"/>
        <v>Thursday</v>
      </c>
    </row>
    <row r="525" spans="1:6" x14ac:dyDescent="0.35">
      <c r="A525" s="5">
        <f t="shared" si="53"/>
        <v>45450</v>
      </c>
      <c r="B525">
        <f t="shared" si="48"/>
        <v>2024</v>
      </c>
      <c r="C525" t="str">
        <f t="shared" si="49"/>
        <v>June</v>
      </c>
      <c r="D525">
        <f t="shared" si="50"/>
        <v>6</v>
      </c>
      <c r="E525" t="str">
        <f t="shared" si="51"/>
        <v>Q2</v>
      </c>
      <c r="F525" t="str">
        <f t="shared" si="52"/>
        <v>Friday</v>
      </c>
    </row>
    <row r="526" spans="1:6" x14ac:dyDescent="0.35">
      <c r="A526" s="5">
        <f t="shared" si="53"/>
        <v>45451</v>
      </c>
      <c r="B526">
        <f t="shared" si="48"/>
        <v>2024</v>
      </c>
      <c r="C526" t="str">
        <f t="shared" si="49"/>
        <v>June</v>
      </c>
      <c r="D526">
        <f t="shared" si="50"/>
        <v>6</v>
      </c>
      <c r="E526" t="str">
        <f t="shared" si="51"/>
        <v>Q2</v>
      </c>
      <c r="F526" t="str">
        <f t="shared" si="52"/>
        <v>Saturday</v>
      </c>
    </row>
    <row r="527" spans="1:6" x14ac:dyDescent="0.35">
      <c r="A527" s="5">
        <f t="shared" si="53"/>
        <v>45452</v>
      </c>
      <c r="B527">
        <f t="shared" si="48"/>
        <v>2024</v>
      </c>
      <c r="C527" t="str">
        <f t="shared" si="49"/>
        <v>June</v>
      </c>
      <c r="D527">
        <f t="shared" si="50"/>
        <v>6</v>
      </c>
      <c r="E527" t="str">
        <f t="shared" si="51"/>
        <v>Q2</v>
      </c>
      <c r="F527" t="str">
        <f t="shared" si="52"/>
        <v>Sunday</v>
      </c>
    </row>
    <row r="528" spans="1:6" x14ac:dyDescent="0.35">
      <c r="A528" s="5">
        <f t="shared" si="53"/>
        <v>45453</v>
      </c>
      <c r="B528">
        <f t="shared" si="48"/>
        <v>2024</v>
      </c>
      <c r="C528" t="str">
        <f t="shared" si="49"/>
        <v>June</v>
      </c>
      <c r="D528">
        <f t="shared" si="50"/>
        <v>6</v>
      </c>
      <c r="E528" t="str">
        <f t="shared" si="51"/>
        <v>Q2</v>
      </c>
      <c r="F528" t="str">
        <f t="shared" si="52"/>
        <v>Monday</v>
      </c>
    </row>
    <row r="529" spans="1:6" x14ac:dyDescent="0.35">
      <c r="A529" s="5">
        <f t="shared" si="53"/>
        <v>45454</v>
      </c>
      <c r="B529">
        <f t="shared" si="48"/>
        <v>2024</v>
      </c>
      <c r="C529" t="str">
        <f t="shared" si="49"/>
        <v>June</v>
      </c>
      <c r="D529">
        <f t="shared" si="50"/>
        <v>6</v>
      </c>
      <c r="E529" t="str">
        <f t="shared" si="51"/>
        <v>Q2</v>
      </c>
      <c r="F529" t="str">
        <f t="shared" si="52"/>
        <v>Tuesday</v>
      </c>
    </row>
    <row r="530" spans="1:6" x14ac:dyDescent="0.35">
      <c r="A530" s="5">
        <f t="shared" si="53"/>
        <v>45455</v>
      </c>
      <c r="B530">
        <f t="shared" si="48"/>
        <v>2024</v>
      </c>
      <c r="C530" t="str">
        <f t="shared" si="49"/>
        <v>June</v>
      </c>
      <c r="D530">
        <f t="shared" si="50"/>
        <v>6</v>
      </c>
      <c r="E530" t="str">
        <f t="shared" si="51"/>
        <v>Q2</v>
      </c>
      <c r="F530" t="str">
        <f t="shared" si="52"/>
        <v>Wednesday</v>
      </c>
    </row>
    <row r="531" spans="1:6" x14ac:dyDescent="0.35">
      <c r="A531" s="5">
        <f t="shared" si="53"/>
        <v>45456</v>
      </c>
      <c r="B531">
        <f t="shared" si="48"/>
        <v>2024</v>
      </c>
      <c r="C531" t="str">
        <f t="shared" si="49"/>
        <v>June</v>
      </c>
      <c r="D531">
        <f t="shared" si="50"/>
        <v>6</v>
      </c>
      <c r="E531" t="str">
        <f t="shared" si="51"/>
        <v>Q2</v>
      </c>
      <c r="F531" t="str">
        <f t="shared" si="52"/>
        <v>Thursday</v>
      </c>
    </row>
    <row r="532" spans="1:6" x14ac:dyDescent="0.35">
      <c r="A532" s="5">
        <f t="shared" si="53"/>
        <v>45457</v>
      </c>
      <c r="B532">
        <f t="shared" si="48"/>
        <v>2024</v>
      </c>
      <c r="C532" t="str">
        <f t="shared" si="49"/>
        <v>June</v>
      </c>
      <c r="D532">
        <f t="shared" si="50"/>
        <v>6</v>
      </c>
      <c r="E532" t="str">
        <f t="shared" si="51"/>
        <v>Q2</v>
      </c>
      <c r="F532" t="str">
        <f t="shared" si="52"/>
        <v>Friday</v>
      </c>
    </row>
    <row r="533" spans="1:6" x14ac:dyDescent="0.35">
      <c r="A533" s="5">
        <f t="shared" si="53"/>
        <v>45458</v>
      </c>
      <c r="B533">
        <f t="shared" si="48"/>
        <v>2024</v>
      </c>
      <c r="C533" t="str">
        <f t="shared" si="49"/>
        <v>June</v>
      </c>
      <c r="D533">
        <f t="shared" si="50"/>
        <v>6</v>
      </c>
      <c r="E533" t="str">
        <f t="shared" si="51"/>
        <v>Q2</v>
      </c>
      <c r="F533" t="str">
        <f t="shared" si="52"/>
        <v>Saturday</v>
      </c>
    </row>
    <row r="534" spans="1:6" x14ac:dyDescent="0.35">
      <c r="A534" s="5">
        <f t="shared" si="53"/>
        <v>45459</v>
      </c>
      <c r="B534">
        <f t="shared" si="48"/>
        <v>2024</v>
      </c>
      <c r="C534" t="str">
        <f t="shared" si="49"/>
        <v>June</v>
      </c>
      <c r="D534">
        <f t="shared" si="50"/>
        <v>6</v>
      </c>
      <c r="E534" t="str">
        <f t="shared" si="51"/>
        <v>Q2</v>
      </c>
      <c r="F534" t="str">
        <f t="shared" si="52"/>
        <v>Sunday</v>
      </c>
    </row>
    <row r="535" spans="1:6" x14ac:dyDescent="0.35">
      <c r="A535" s="5">
        <f t="shared" si="53"/>
        <v>45460</v>
      </c>
      <c r="B535">
        <f t="shared" si="48"/>
        <v>2024</v>
      </c>
      <c r="C535" t="str">
        <f t="shared" si="49"/>
        <v>June</v>
      </c>
      <c r="D535">
        <f t="shared" si="50"/>
        <v>6</v>
      </c>
      <c r="E535" t="str">
        <f t="shared" si="51"/>
        <v>Q2</v>
      </c>
      <c r="F535" t="str">
        <f t="shared" si="52"/>
        <v>Monday</v>
      </c>
    </row>
    <row r="536" spans="1:6" x14ac:dyDescent="0.35">
      <c r="A536" s="5">
        <f t="shared" si="53"/>
        <v>45461</v>
      </c>
      <c r="B536">
        <f t="shared" si="48"/>
        <v>2024</v>
      </c>
      <c r="C536" t="str">
        <f t="shared" si="49"/>
        <v>June</v>
      </c>
      <c r="D536">
        <f t="shared" si="50"/>
        <v>6</v>
      </c>
      <c r="E536" t="str">
        <f t="shared" si="51"/>
        <v>Q2</v>
      </c>
      <c r="F536" t="str">
        <f t="shared" si="52"/>
        <v>Tuesday</v>
      </c>
    </row>
    <row r="537" spans="1:6" x14ac:dyDescent="0.35">
      <c r="A537" s="5">
        <f t="shared" si="53"/>
        <v>45462</v>
      </c>
      <c r="B537">
        <f t="shared" si="48"/>
        <v>2024</v>
      </c>
      <c r="C537" t="str">
        <f t="shared" si="49"/>
        <v>June</v>
      </c>
      <c r="D537">
        <f t="shared" si="50"/>
        <v>6</v>
      </c>
      <c r="E537" t="str">
        <f t="shared" si="51"/>
        <v>Q2</v>
      </c>
      <c r="F537" t="str">
        <f t="shared" si="52"/>
        <v>Wednesday</v>
      </c>
    </row>
    <row r="538" spans="1:6" x14ac:dyDescent="0.35">
      <c r="A538" s="5">
        <f t="shared" si="53"/>
        <v>45463</v>
      </c>
      <c r="B538">
        <f t="shared" si="48"/>
        <v>2024</v>
      </c>
      <c r="C538" t="str">
        <f t="shared" si="49"/>
        <v>June</v>
      </c>
      <c r="D538">
        <f t="shared" si="50"/>
        <v>6</v>
      </c>
      <c r="E538" t="str">
        <f t="shared" si="51"/>
        <v>Q2</v>
      </c>
      <c r="F538" t="str">
        <f t="shared" si="52"/>
        <v>Thursday</v>
      </c>
    </row>
    <row r="539" spans="1:6" x14ac:dyDescent="0.35">
      <c r="A539" s="5">
        <f t="shared" si="53"/>
        <v>45464</v>
      </c>
      <c r="B539">
        <f t="shared" si="48"/>
        <v>2024</v>
      </c>
      <c r="C539" t="str">
        <f t="shared" si="49"/>
        <v>June</v>
      </c>
      <c r="D539">
        <f t="shared" si="50"/>
        <v>6</v>
      </c>
      <c r="E539" t="str">
        <f t="shared" si="51"/>
        <v>Q2</v>
      </c>
      <c r="F539" t="str">
        <f t="shared" si="52"/>
        <v>Friday</v>
      </c>
    </row>
    <row r="540" spans="1:6" x14ac:dyDescent="0.35">
      <c r="A540" s="5">
        <f t="shared" si="53"/>
        <v>45465</v>
      </c>
      <c r="B540">
        <f t="shared" si="48"/>
        <v>2024</v>
      </c>
      <c r="C540" t="str">
        <f t="shared" si="49"/>
        <v>June</v>
      </c>
      <c r="D540">
        <f t="shared" si="50"/>
        <v>6</v>
      </c>
      <c r="E540" t="str">
        <f t="shared" si="51"/>
        <v>Q2</v>
      </c>
      <c r="F540" t="str">
        <f t="shared" si="52"/>
        <v>Saturday</v>
      </c>
    </row>
    <row r="541" spans="1:6" x14ac:dyDescent="0.35">
      <c r="A541" s="5">
        <f t="shared" si="53"/>
        <v>45466</v>
      </c>
      <c r="B541">
        <f t="shared" si="48"/>
        <v>2024</v>
      </c>
      <c r="C541" t="str">
        <f t="shared" si="49"/>
        <v>June</v>
      </c>
      <c r="D541">
        <f t="shared" si="50"/>
        <v>6</v>
      </c>
      <c r="E541" t="str">
        <f t="shared" si="51"/>
        <v>Q2</v>
      </c>
      <c r="F541" t="str">
        <f t="shared" si="52"/>
        <v>Sunday</v>
      </c>
    </row>
    <row r="542" spans="1:6" x14ac:dyDescent="0.35">
      <c r="A542" s="5">
        <f t="shared" si="53"/>
        <v>45467</v>
      </c>
      <c r="B542">
        <f t="shared" si="48"/>
        <v>2024</v>
      </c>
      <c r="C542" t="str">
        <f t="shared" si="49"/>
        <v>June</v>
      </c>
      <c r="D542">
        <f t="shared" si="50"/>
        <v>6</v>
      </c>
      <c r="E542" t="str">
        <f t="shared" si="51"/>
        <v>Q2</v>
      </c>
      <c r="F542" t="str">
        <f t="shared" si="52"/>
        <v>Monday</v>
      </c>
    </row>
    <row r="543" spans="1:6" x14ac:dyDescent="0.35">
      <c r="A543" s="5">
        <f t="shared" si="53"/>
        <v>45468</v>
      </c>
      <c r="B543">
        <f t="shared" si="48"/>
        <v>2024</v>
      </c>
      <c r="C543" t="str">
        <f t="shared" si="49"/>
        <v>June</v>
      </c>
      <c r="D543">
        <f t="shared" si="50"/>
        <v>6</v>
      </c>
      <c r="E543" t="str">
        <f t="shared" si="51"/>
        <v>Q2</v>
      </c>
      <c r="F543" t="str">
        <f t="shared" si="52"/>
        <v>Tuesday</v>
      </c>
    </row>
    <row r="544" spans="1:6" x14ac:dyDescent="0.35">
      <c r="A544" s="5">
        <f t="shared" si="53"/>
        <v>45469</v>
      </c>
      <c r="B544">
        <f t="shared" si="48"/>
        <v>2024</v>
      </c>
      <c r="C544" t="str">
        <f t="shared" si="49"/>
        <v>June</v>
      </c>
      <c r="D544">
        <f t="shared" si="50"/>
        <v>6</v>
      </c>
      <c r="E544" t="str">
        <f t="shared" si="51"/>
        <v>Q2</v>
      </c>
      <c r="F544" t="str">
        <f t="shared" si="52"/>
        <v>Wednesday</v>
      </c>
    </row>
    <row r="545" spans="1:6" x14ac:dyDescent="0.35">
      <c r="A545" s="5">
        <f t="shared" si="53"/>
        <v>45470</v>
      </c>
      <c r="B545">
        <f t="shared" si="48"/>
        <v>2024</v>
      </c>
      <c r="C545" t="str">
        <f t="shared" si="49"/>
        <v>June</v>
      </c>
      <c r="D545">
        <f t="shared" si="50"/>
        <v>6</v>
      </c>
      <c r="E545" t="str">
        <f t="shared" si="51"/>
        <v>Q2</v>
      </c>
      <c r="F545" t="str">
        <f t="shared" si="52"/>
        <v>Thursday</v>
      </c>
    </row>
    <row r="546" spans="1:6" x14ac:dyDescent="0.35">
      <c r="A546" s="5">
        <f t="shared" si="53"/>
        <v>45471</v>
      </c>
      <c r="B546">
        <f t="shared" si="48"/>
        <v>2024</v>
      </c>
      <c r="C546" t="str">
        <f t="shared" si="49"/>
        <v>June</v>
      </c>
      <c r="D546">
        <f t="shared" si="50"/>
        <v>6</v>
      </c>
      <c r="E546" t="str">
        <f t="shared" si="51"/>
        <v>Q2</v>
      </c>
      <c r="F546" t="str">
        <f t="shared" si="52"/>
        <v>Friday</v>
      </c>
    </row>
    <row r="547" spans="1:6" x14ac:dyDescent="0.35">
      <c r="A547" s="5">
        <f t="shared" si="53"/>
        <v>45472</v>
      </c>
      <c r="B547">
        <f t="shared" si="48"/>
        <v>2024</v>
      </c>
      <c r="C547" t="str">
        <f t="shared" si="49"/>
        <v>June</v>
      </c>
      <c r="D547">
        <f t="shared" si="50"/>
        <v>6</v>
      </c>
      <c r="E547" t="str">
        <f t="shared" si="51"/>
        <v>Q2</v>
      </c>
      <c r="F547" t="str">
        <f t="shared" si="52"/>
        <v>Saturday</v>
      </c>
    </row>
    <row r="548" spans="1:6" x14ac:dyDescent="0.35">
      <c r="A548" s="5">
        <f t="shared" si="53"/>
        <v>45473</v>
      </c>
      <c r="B548">
        <f t="shared" si="48"/>
        <v>2024</v>
      </c>
      <c r="C548" t="str">
        <f t="shared" si="49"/>
        <v>June</v>
      </c>
      <c r="D548">
        <f t="shared" si="50"/>
        <v>6</v>
      </c>
      <c r="E548" t="str">
        <f t="shared" si="51"/>
        <v>Q2</v>
      </c>
      <c r="F548" t="str">
        <f t="shared" si="52"/>
        <v>Sunday</v>
      </c>
    </row>
    <row r="549" spans="1:6" x14ac:dyDescent="0.35">
      <c r="A549" s="5">
        <f t="shared" si="53"/>
        <v>45474</v>
      </c>
      <c r="B549">
        <f t="shared" si="48"/>
        <v>2024</v>
      </c>
      <c r="C549" t="str">
        <f t="shared" si="49"/>
        <v>July</v>
      </c>
      <c r="D549">
        <f t="shared" si="50"/>
        <v>7</v>
      </c>
      <c r="E549" t="str">
        <f t="shared" si="51"/>
        <v>Q3</v>
      </c>
      <c r="F549" t="str">
        <f t="shared" si="52"/>
        <v>Monday</v>
      </c>
    </row>
    <row r="550" spans="1:6" x14ac:dyDescent="0.35">
      <c r="A550" s="5">
        <f t="shared" si="53"/>
        <v>45475</v>
      </c>
      <c r="B550">
        <f t="shared" si="48"/>
        <v>2024</v>
      </c>
      <c r="C550" t="str">
        <f t="shared" si="49"/>
        <v>July</v>
      </c>
      <c r="D550">
        <f t="shared" si="50"/>
        <v>7</v>
      </c>
      <c r="E550" t="str">
        <f t="shared" si="51"/>
        <v>Q3</v>
      </c>
      <c r="F550" t="str">
        <f t="shared" si="52"/>
        <v>Tuesday</v>
      </c>
    </row>
    <row r="551" spans="1:6" x14ac:dyDescent="0.35">
      <c r="A551" s="5">
        <f t="shared" si="53"/>
        <v>45476</v>
      </c>
      <c r="B551">
        <f t="shared" si="48"/>
        <v>2024</v>
      </c>
      <c r="C551" t="str">
        <f t="shared" si="49"/>
        <v>July</v>
      </c>
      <c r="D551">
        <f t="shared" si="50"/>
        <v>7</v>
      </c>
      <c r="E551" t="str">
        <f t="shared" si="51"/>
        <v>Q3</v>
      </c>
      <c r="F551" t="str">
        <f t="shared" si="52"/>
        <v>Wednesday</v>
      </c>
    </row>
    <row r="552" spans="1:6" x14ac:dyDescent="0.35">
      <c r="A552" s="5">
        <f t="shared" si="53"/>
        <v>45477</v>
      </c>
      <c r="B552">
        <f t="shared" si="48"/>
        <v>2024</v>
      </c>
      <c r="C552" t="str">
        <f t="shared" si="49"/>
        <v>July</v>
      </c>
      <c r="D552">
        <f t="shared" si="50"/>
        <v>7</v>
      </c>
      <c r="E552" t="str">
        <f t="shared" si="51"/>
        <v>Q3</v>
      </c>
      <c r="F552" t="str">
        <f t="shared" si="52"/>
        <v>Thursday</v>
      </c>
    </row>
    <row r="553" spans="1:6" x14ac:dyDescent="0.35">
      <c r="A553" s="5">
        <f t="shared" si="53"/>
        <v>45478</v>
      </c>
      <c r="B553">
        <f t="shared" si="48"/>
        <v>2024</v>
      </c>
      <c r="C553" t="str">
        <f t="shared" si="49"/>
        <v>July</v>
      </c>
      <c r="D553">
        <f t="shared" si="50"/>
        <v>7</v>
      </c>
      <c r="E553" t="str">
        <f t="shared" si="51"/>
        <v>Q3</v>
      </c>
      <c r="F553" t="str">
        <f t="shared" si="52"/>
        <v>Friday</v>
      </c>
    </row>
    <row r="554" spans="1:6" x14ac:dyDescent="0.35">
      <c r="A554" s="5">
        <f t="shared" si="53"/>
        <v>45479</v>
      </c>
      <c r="B554">
        <f t="shared" si="48"/>
        <v>2024</v>
      </c>
      <c r="C554" t="str">
        <f t="shared" si="49"/>
        <v>July</v>
      </c>
      <c r="D554">
        <f t="shared" si="50"/>
        <v>7</v>
      </c>
      <c r="E554" t="str">
        <f t="shared" si="51"/>
        <v>Q3</v>
      </c>
      <c r="F554" t="str">
        <f t="shared" si="52"/>
        <v>Saturday</v>
      </c>
    </row>
    <row r="555" spans="1:6" x14ac:dyDescent="0.35">
      <c r="A555" s="5">
        <f t="shared" si="53"/>
        <v>45480</v>
      </c>
      <c r="B555">
        <f t="shared" si="48"/>
        <v>2024</v>
      </c>
      <c r="C555" t="str">
        <f t="shared" si="49"/>
        <v>July</v>
      </c>
      <c r="D555">
        <f t="shared" si="50"/>
        <v>7</v>
      </c>
      <c r="E555" t="str">
        <f t="shared" si="51"/>
        <v>Q3</v>
      </c>
      <c r="F555" t="str">
        <f t="shared" si="52"/>
        <v>Sunday</v>
      </c>
    </row>
    <row r="556" spans="1:6" x14ac:dyDescent="0.35">
      <c r="A556" s="5">
        <f t="shared" si="53"/>
        <v>45481</v>
      </c>
      <c r="B556">
        <f t="shared" si="48"/>
        <v>2024</v>
      </c>
      <c r="C556" t="str">
        <f t="shared" si="49"/>
        <v>July</v>
      </c>
      <c r="D556">
        <f t="shared" si="50"/>
        <v>7</v>
      </c>
      <c r="E556" t="str">
        <f t="shared" si="51"/>
        <v>Q3</v>
      </c>
      <c r="F556" t="str">
        <f t="shared" si="52"/>
        <v>Monday</v>
      </c>
    </row>
    <row r="557" spans="1:6" x14ac:dyDescent="0.35">
      <c r="A557" s="5">
        <f t="shared" si="53"/>
        <v>45482</v>
      </c>
      <c r="B557">
        <f t="shared" si="48"/>
        <v>2024</v>
      </c>
      <c r="C557" t="str">
        <f t="shared" si="49"/>
        <v>July</v>
      </c>
      <c r="D557">
        <f t="shared" si="50"/>
        <v>7</v>
      </c>
      <c r="E557" t="str">
        <f t="shared" si="51"/>
        <v>Q3</v>
      </c>
      <c r="F557" t="str">
        <f t="shared" si="52"/>
        <v>Tuesday</v>
      </c>
    </row>
    <row r="558" spans="1:6" x14ac:dyDescent="0.35">
      <c r="A558" s="5">
        <f t="shared" si="53"/>
        <v>45483</v>
      </c>
      <c r="B558">
        <f t="shared" si="48"/>
        <v>2024</v>
      </c>
      <c r="C558" t="str">
        <f t="shared" si="49"/>
        <v>July</v>
      </c>
      <c r="D558">
        <f t="shared" si="50"/>
        <v>7</v>
      </c>
      <c r="E558" t="str">
        <f t="shared" si="51"/>
        <v>Q3</v>
      </c>
      <c r="F558" t="str">
        <f t="shared" si="52"/>
        <v>Wednesday</v>
      </c>
    </row>
    <row r="559" spans="1:6" x14ac:dyDescent="0.35">
      <c r="A559" s="5">
        <f t="shared" si="53"/>
        <v>45484</v>
      </c>
      <c r="B559">
        <f t="shared" si="48"/>
        <v>2024</v>
      </c>
      <c r="C559" t="str">
        <f t="shared" si="49"/>
        <v>July</v>
      </c>
      <c r="D559">
        <f t="shared" si="50"/>
        <v>7</v>
      </c>
      <c r="E559" t="str">
        <f t="shared" si="51"/>
        <v>Q3</v>
      </c>
      <c r="F559" t="str">
        <f t="shared" si="52"/>
        <v>Thursday</v>
      </c>
    </row>
    <row r="560" spans="1:6" x14ac:dyDescent="0.35">
      <c r="A560" s="5">
        <f t="shared" si="53"/>
        <v>45485</v>
      </c>
      <c r="B560">
        <f t="shared" si="48"/>
        <v>2024</v>
      </c>
      <c r="C560" t="str">
        <f t="shared" si="49"/>
        <v>July</v>
      </c>
      <c r="D560">
        <f t="shared" si="50"/>
        <v>7</v>
      </c>
      <c r="E560" t="str">
        <f t="shared" si="51"/>
        <v>Q3</v>
      </c>
      <c r="F560" t="str">
        <f t="shared" si="52"/>
        <v>Friday</v>
      </c>
    </row>
    <row r="561" spans="1:6" x14ac:dyDescent="0.35">
      <c r="A561" s="5">
        <f t="shared" si="53"/>
        <v>45486</v>
      </c>
      <c r="B561">
        <f t="shared" si="48"/>
        <v>2024</v>
      </c>
      <c r="C561" t="str">
        <f t="shared" si="49"/>
        <v>July</v>
      </c>
      <c r="D561">
        <f t="shared" si="50"/>
        <v>7</v>
      </c>
      <c r="E561" t="str">
        <f t="shared" si="51"/>
        <v>Q3</v>
      </c>
      <c r="F561" t="str">
        <f t="shared" si="52"/>
        <v>Saturday</v>
      </c>
    </row>
    <row r="562" spans="1:6" x14ac:dyDescent="0.35">
      <c r="A562" s="5">
        <f t="shared" si="53"/>
        <v>45487</v>
      </c>
      <c r="B562">
        <f t="shared" si="48"/>
        <v>2024</v>
      </c>
      <c r="C562" t="str">
        <f t="shared" si="49"/>
        <v>July</v>
      </c>
      <c r="D562">
        <f t="shared" si="50"/>
        <v>7</v>
      </c>
      <c r="E562" t="str">
        <f t="shared" si="51"/>
        <v>Q3</v>
      </c>
      <c r="F562" t="str">
        <f t="shared" si="52"/>
        <v>Sunday</v>
      </c>
    </row>
    <row r="563" spans="1:6" x14ac:dyDescent="0.35">
      <c r="A563" s="5">
        <f t="shared" si="53"/>
        <v>45488</v>
      </c>
      <c r="B563">
        <f t="shared" si="48"/>
        <v>2024</v>
      </c>
      <c r="C563" t="str">
        <f t="shared" si="49"/>
        <v>July</v>
      </c>
      <c r="D563">
        <f t="shared" si="50"/>
        <v>7</v>
      </c>
      <c r="E563" t="str">
        <f t="shared" si="51"/>
        <v>Q3</v>
      </c>
      <c r="F563" t="str">
        <f t="shared" si="52"/>
        <v>Monday</v>
      </c>
    </row>
    <row r="564" spans="1:6" x14ac:dyDescent="0.35">
      <c r="A564" s="5">
        <f t="shared" si="53"/>
        <v>45489</v>
      </c>
      <c r="B564">
        <f t="shared" si="48"/>
        <v>2024</v>
      </c>
      <c r="C564" t="str">
        <f t="shared" si="49"/>
        <v>July</v>
      </c>
      <c r="D564">
        <f t="shared" si="50"/>
        <v>7</v>
      </c>
      <c r="E564" t="str">
        <f t="shared" si="51"/>
        <v>Q3</v>
      </c>
      <c r="F564" t="str">
        <f t="shared" si="52"/>
        <v>Tuesday</v>
      </c>
    </row>
    <row r="565" spans="1:6" x14ac:dyDescent="0.35">
      <c r="A565" s="5">
        <f t="shared" si="53"/>
        <v>45490</v>
      </c>
      <c r="B565">
        <f t="shared" si="48"/>
        <v>2024</v>
      </c>
      <c r="C565" t="str">
        <f t="shared" si="49"/>
        <v>July</v>
      </c>
      <c r="D565">
        <f t="shared" si="50"/>
        <v>7</v>
      </c>
      <c r="E565" t="str">
        <f t="shared" si="51"/>
        <v>Q3</v>
      </c>
      <c r="F565" t="str">
        <f t="shared" si="52"/>
        <v>Wednesday</v>
      </c>
    </row>
    <row r="566" spans="1:6" x14ac:dyDescent="0.35">
      <c r="A566" s="5">
        <f t="shared" si="53"/>
        <v>45491</v>
      </c>
      <c r="B566">
        <f t="shared" si="48"/>
        <v>2024</v>
      </c>
      <c r="C566" t="str">
        <f t="shared" si="49"/>
        <v>July</v>
      </c>
      <c r="D566">
        <f t="shared" si="50"/>
        <v>7</v>
      </c>
      <c r="E566" t="str">
        <f t="shared" si="51"/>
        <v>Q3</v>
      </c>
      <c r="F566" t="str">
        <f t="shared" si="52"/>
        <v>Thursday</v>
      </c>
    </row>
    <row r="567" spans="1:6" x14ac:dyDescent="0.35">
      <c r="A567" s="5">
        <f t="shared" si="53"/>
        <v>45492</v>
      </c>
      <c r="B567">
        <f t="shared" si="48"/>
        <v>2024</v>
      </c>
      <c r="C567" t="str">
        <f t="shared" si="49"/>
        <v>July</v>
      </c>
      <c r="D567">
        <f t="shared" si="50"/>
        <v>7</v>
      </c>
      <c r="E567" t="str">
        <f t="shared" si="51"/>
        <v>Q3</v>
      </c>
      <c r="F567" t="str">
        <f t="shared" si="52"/>
        <v>Friday</v>
      </c>
    </row>
    <row r="568" spans="1:6" x14ac:dyDescent="0.35">
      <c r="A568" s="5">
        <f t="shared" si="53"/>
        <v>45493</v>
      </c>
      <c r="B568">
        <f t="shared" si="48"/>
        <v>2024</v>
      </c>
      <c r="C568" t="str">
        <f t="shared" si="49"/>
        <v>July</v>
      </c>
      <c r="D568">
        <f t="shared" si="50"/>
        <v>7</v>
      </c>
      <c r="E568" t="str">
        <f t="shared" si="51"/>
        <v>Q3</v>
      </c>
      <c r="F568" t="str">
        <f t="shared" si="52"/>
        <v>Saturday</v>
      </c>
    </row>
    <row r="569" spans="1:6" x14ac:dyDescent="0.35">
      <c r="A569" s="5">
        <f t="shared" si="53"/>
        <v>45494</v>
      </c>
      <c r="B569">
        <f t="shared" si="48"/>
        <v>2024</v>
      </c>
      <c r="C569" t="str">
        <f t="shared" si="49"/>
        <v>July</v>
      </c>
      <c r="D569">
        <f t="shared" si="50"/>
        <v>7</v>
      </c>
      <c r="E569" t="str">
        <f t="shared" si="51"/>
        <v>Q3</v>
      </c>
      <c r="F569" t="str">
        <f t="shared" si="52"/>
        <v>Sunday</v>
      </c>
    </row>
    <row r="570" spans="1:6" x14ac:dyDescent="0.35">
      <c r="A570" s="5">
        <f t="shared" si="53"/>
        <v>45495</v>
      </c>
      <c r="B570">
        <f t="shared" si="48"/>
        <v>2024</v>
      </c>
      <c r="C570" t="str">
        <f t="shared" si="49"/>
        <v>July</v>
      </c>
      <c r="D570">
        <f t="shared" si="50"/>
        <v>7</v>
      </c>
      <c r="E570" t="str">
        <f t="shared" si="51"/>
        <v>Q3</v>
      </c>
      <c r="F570" t="str">
        <f t="shared" si="52"/>
        <v>Monday</v>
      </c>
    </row>
    <row r="571" spans="1:6" x14ac:dyDescent="0.35">
      <c r="A571" s="5">
        <f t="shared" si="53"/>
        <v>45496</v>
      </c>
      <c r="B571">
        <f t="shared" si="48"/>
        <v>2024</v>
      </c>
      <c r="C571" t="str">
        <f t="shared" si="49"/>
        <v>July</v>
      </c>
      <c r="D571">
        <f t="shared" si="50"/>
        <v>7</v>
      </c>
      <c r="E571" t="str">
        <f t="shared" si="51"/>
        <v>Q3</v>
      </c>
      <c r="F571" t="str">
        <f t="shared" si="52"/>
        <v>Tuesday</v>
      </c>
    </row>
    <row r="572" spans="1:6" x14ac:dyDescent="0.35">
      <c r="A572" s="5">
        <f t="shared" si="53"/>
        <v>45497</v>
      </c>
      <c r="B572">
        <f t="shared" si="48"/>
        <v>2024</v>
      </c>
      <c r="C572" t="str">
        <f t="shared" si="49"/>
        <v>July</v>
      </c>
      <c r="D572">
        <f t="shared" si="50"/>
        <v>7</v>
      </c>
      <c r="E572" t="str">
        <f t="shared" si="51"/>
        <v>Q3</v>
      </c>
      <c r="F572" t="str">
        <f t="shared" si="52"/>
        <v>Wednesday</v>
      </c>
    </row>
    <row r="573" spans="1:6" x14ac:dyDescent="0.35">
      <c r="A573" s="5">
        <f t="shared" si="53"/>
        <v>45498</v>
      </c>
      <c r="B573">
        <f t="shared" si="48"/>
        <v>2024</v>
      </c>
      <c r="C573" t="str">
        <f t="shared" si="49"/>
        <v>July</v>
      </c>
      <c r="D573">
        <f t="shared" si="50"/>
        <v>7</v>
      </c>
      <c r="E573" t="str">
        <f t="shared" si="51"/>
        <v>Q3</v>
      </c>
      <c r="F573" t="str">
        <f t="shared" si="52"/>
        <v>Thursday</v>
      </c>
    </row>
    <row r="574" spans="1:6" x14ac:dyDescent="0.35">
      <c r="A574" s="5">
        <f t="shared" si="53"/>
        <v>45499</v>
      </c>
      <c r="B574">
        <f t="shared" si="48"/>
        <v>2024</v>
      </c>
      <c r="C574" t="str">
        <f t="shared" si="49"/>
        <v>July</v>
      </c>
      <c r="D574">
        <f t="shared" si="50"/>
        <v>7</v>
      </c>
      <c r="E574" t="str">
        <f t="shared" si="51"/>
        <v>Q3</v>
      </c>
      <c r="F574" t="str">
        <f t="shared" si="52"/>
        <v>Friday</v>
      </c>
    </row>
    <row r="575" spans="1:6" x14ac:dyDescent="0.35">
      <c r="A575" s="5">
        <f t="shared" si="53"/>
        <v>45500</v>
      </c>
      <c r="B575">
        <f t="shared" si="48"/>
        <v>2024</v>
      </c>
      <c r="C575" t="str">
        <f t="shared" si="49"/>
        <v>July</v>
      </c>
      <c r="D575">
        <f t="shared" si="50"/>
        <v>7</v>
      </c>
      <c r="E575" t="str">
        <f t="shared" si="51"/>
        <v>Q3</v>
      </c>
      <c r="F575" t="str">
        <f t="shared" si="52"/>
        <v>Saturday</v>
      </c>
    </row>
    <row r="576" spans="1:6" x14ac:dyDescent="0.35">
      <c r="A576" s="5">
        <f t="shared" si="53"/>
        <v>45501</v>
      </c>
      <c r="B576">
        <f t="shared" si="48"/>
        <v>2024</v>
      </c>
      <c r="C576" t="str">
        <f t="shared" si="49"/>
        <v>July</v>
      </c>
      <c r="D576">
        <f t="shared" si="50"/>
        <v>7</v>
      </c>
      <c r="E576" t="str">
        <f t="shared" si="51"/>
        <v>Q3</v>
      </c>
      <c r="F576" t="str">
        <f t="shared" si="52"/>
        <v>Sunday</v>
      </c>
    </row>
    <row r="577" spans="1:6" x14ac:dyDescent="0.35">
      <c r="A577" s="5">
        <f t="shared" si="53"/>
        <v>45502</v>
      </c>
      <c r="B577">
        <f t="shared" si="48"/>
        <v>2024</v>
      </c>
      <c r="C577" t="str">
        <f t="shared" si="49"/>
        <v>July</v>
      </c>
      <c r="D577">
        <f t="shared" si="50"/>
        <v>7</v>
      </c>
      <c r="E577" t="str">
        <f t="shared" si="51"/>
        <v>Q3</v>
      </c>
      <c r="F577" t="str">
        <f t="shared" si="52"/>
        <v>Monday</v>
      </c>
    </row>
    <row r="578" spans="1:6" x14ac:dyDescent="0.35">
      <c r="A578" s="5">
        <f t="shared" si="53"/>
        <v>45503</v>
      </c>
      <c r="B578">
        <f t="shared" si="48"/>
        <v>2024</v>
      </c>
      <c r="C578" t="str">
        <f t="shared" si="49"/>
        <v>July</v>
      </c>
      <c r="D578">
        <f t="shared" si="50"/>
        <v>7</v>
      </c>
      <c r="E578" t="str">
        <f t="shared" si="51"/>
        <v>Q3</v>
      </c>
      <c r="F578" t="str">
        <f t="shared" si="52"/>
        <v>Tuesday</v>
      </c>
    </row>
    <row r="579" spans="1:6" x14ac:dyDescent="0.35">
      <c r="A579" s="5">
        <f t="shared" si="53"/>
        <v>45504</v>
      </c>
      <c r="B579">
        <f t="shared" ref="B579:B642" si="54">YEAR(A579)</f>
        <v>2024</v>
      </c>
      <c r="C579" t="str">
        <f t="shared" ref="C579:C642" si="55">TEXT(A579, "MMMM")</f>
        <v>July</v>
      </c>
      <c r="D579">
        <f t="shared" ref="D579:D642" si="56">MONTH(A579)</f>
        <v>7</v>
      </c>
      <c r="E579" t="str">
        <f t="shared" ref="E579:E642" si="57">"Q"&amp;INT((MONTH(A579)-1)/3)+1</f>
        <v>Q3</v>
      </c>
      <c r="F579" t="str">
        <f t="shared" ref="F579:F642" si="58">TEXT(A579, "tttt")</f>
        <v>Wednesday</v>
      </c>
    </row>
    <row r="580" spans="1:6" x14ac:dyDescent="0.35">
      <c r="A580" s="5">
        <f t="shared" ref="A580:A643" si="59">A579+1</f>
        <v>45505</v>
      </c>
      <c r="B580">
        <f t="shared" si="54"/>
        <v>2024</v>
      </c>
      <c r="C580" t="str">
        <f t="shared" si="55"/>
        <v>August</v>
      </c>
      <c r="D580">
        <f t="shared" si="56"/>
        <v>8</v>
      </c>
      <c r="E580" t="str">
        <f t="shared" si="57"/>
        <v>Q3</v>
      </c>
      <c r="F580" t="str">
        <f t="shared" si="58"/>
        <v>Thursday</v>
      </c>
    </row>
    <row r="581" spans="1:6" x14ac:dyDescent="0.35">
      <c r="A581" s="5">
        <f t="shared" si="59"/>
        <v>45506</v>
      </c>
      <c r="B581">
        <f t="shared" si="54"/>
        <v>2024</v>
      </c>
      <c r="C581" t="str">
        <f t="shared" si="55"/>
        <v>August</v>
      </c>
      <c r="D581">
        <f t="shared" si="56"/>
        <v>8</v>
      </c>
      <c r="E581" t="str">
        <f t="shared" si="57"/>
        <v>Q3</v>
      </c>
      <c r="F581" t="str">
        <f t="shared" si="58"/>
        <v>Friday</v>
      </c>
    </row>
    <row r="582" spans="1:6" x14ac:dyDescent="0.35">
      <c r="A582" s="5">
        <f t="shared" si="59"/>
        <v>45507</v>
      </c>
      <c r="B582">
        <f t="shared" si="54"/>
        <v>2024</v>
      </c>
      <c r="C582" t="str">
        <f t="shared" si="55"/>
        <v>August</v>
      </c>
      <c r="D582">
        <f t="shared" si="56"/>
        <v>8</v>
      </c>
      <c r="E582" t="str">
        <f t="shared" si="57"/>
        <v>Q3</v>
      </c>
      <c r="F582" t="str">
        <f t="shared" si="58"/>
        <v>Saturday</v>
      </c>
    </row>
    <row r="583" spans="1:6" x14ac:dyDescent="0.35">
      <c r="A583" s="5">
        <f t="shared" si="59"/>
        <v>45508</v>
      </c>
      <c r="B583">
        <f t="shared" si="54"/>
        <v>2024</v>
      </c>
      <c r="C583" t="str">
        <f t="shared" si="55"/>
        <v>August</v>
      </c>
      <c r="D583">
        <f t="shared" si="56"/>
        <v>8</v>
      </c>
      <c r="E583" t="str">
        <f t="shared" si="57"/>
        <v>Q3</v>
      </c>
      <c r="F583" t="str">
        <f t="shared" si="58"/>
        <v>Sunday</v>
      </c>
    </row>
    <row r="584" spans="1:6" x14ac:dyDescent="0.35">
      <c r="A584" s="5">
        <f t="shared" si="59"/>
        <v>45509</v>
      </c>
      <c r="B584">
        <f t="shared" si="54"/>
        <v>2024</v>
      </c>
      <c r="C584" t="str">
        <f t="shared" si="55"/>
        <v>August</v>
      </c>
      <c r="D584">
        <f t="shared" si="56"/>
        <v>8</v>
      </c>
      <c r="E584" t="str">
        <f t="shared" si="57"/>
        <v>Q3</v>
      </c>
      <c r="F584" t="str">
        <f t="shared" si="58"/>
        <v>Monday</v>
      </c>
    </row>
    <row r="585" spans="1:6" x14ac:dyDescent="0.35">
      <c r="A585" s="5">
        <f t="shared" si="59"/>
        <v>45510</v>
      </c>
      <c r="B585">
        <f t="shared" si="54"/>
        <v>2024</v>
      </c>
      <c r="C585" t="str">
        <f t="shared" si="55"/>
        <v>August</v>
      </c>
      <c r="D585">
        <f t="shared" si="56"/>
        <v>8</v>
      </c>
      <c r="E585" t="str">
        <f t="shared" si="57"/>
        <v>Q3</v>
      </c>
      <c r="F585" t="str">
        <f t="shared" si="58"/>
        <v>Tuesday</v>
      </c>
    </row>
    <row r="586" spans="1:6" x14ac:dyDescent="0.35">
      <c r="A586" s="5">
        <f t="shared" si="59"/>
        <v>45511</v>
      </c>
      <c r="B586">
        <f t="shared" si="54"/>
        <v>2024</v>
      </c>
      <c r="C586" t="str">
        <f t="shared" si="55"/>
        <v>August</v>
      </c>
      <c r="D586">
        <f t="shared" si="56"/>
        <v>8</v>
      </c>
      <c r="E586" t="str">
        <f t="shared" si="57"/>
        <v>Q3</v>
      </c>
      <c r="F586" t="str">
        <f t="shared" si="58"/>
        <v>Wednesday</v>
      </c>
    </row>
    <row r="587" spans="1:6" x14ac:dyDescent="0.35">
      <c r="A587" s="5">
        <f t="shared" si="59"/>
        <v>45512</v>
      </c>
      <c r="B587">
        <f t="shared" si="54"/>
        <v>2024</v>
      </c>
      <c r="C587" t="str">
        <f t="shared" si="55"/>
        <v>August</v>
      </c>
      <c r="D587">
        <f t="shared" si="56"/>
        <v>8</v>
      </c>
      <c r="E587" t="str">
        <f t="shared" si="57"/>
        <v>Q3</v>
      </c>
      <c r="F587" t="str">
        <f t="shared" si="58"/>
        <v>Thursday</v>
      </c>
    </row>
    <row r="588" spans="1:6" x14ac:dyDescent="0.35">
      <c r="A588" s="5">
        <f t="shared" si="59"/>
        <v>45513</v>
      </c>
      <c r="B588">
        <f t="shared" si="54"/>
        <v>2024</v>
      </c>
      <c r="C588" t="str">
        <f t="shared" si="55"/>
        <v>August</v>
      </c>
      <c r="D588">
        <f t="shared" si="56"/>
        <v>8</v>
      </c>
      <c r="E588" t="str">
        <f t="shared" si="57"/>
        <v>Q3</v>
      </c>
      <c r="F588" t="str">
        <f t="shared" si="58"/>
        <v>Friday</v>
      </c>
    </row>
    <row r="589" spans="1:6" x14ac:dyDescent="0.35">
      <c r="A589" s="5">
        <f t="shared" si="59"/>
        <v>45514</v>
      </c>
      <c r="B589">
        <f t="shared" si="54"/>
        <v>2024</v>
      </c>
      <c r="C589" t="str">
        <f t="shared" si="55"/>
        <v>August</v>
      </c>
      <c r="D589">
        <f t="shared" si="56"/>
        <v>8</v>
      </c>
      <c r="E589" t="str">
        <f t="shared" si="57"/>
        <v>Q3</v>
      </c>
      <c r="F589" t="str">
        <f t="shared" si="58"/>
        <v>Saturday</v>
      </c>
    </row>
    <row r="590" spans="1:6" x14ac:dyDescent="0.35">
      <c r="A590" s="5">
        <f t="shared" si="59"/>
        <v>45515</v>
      </c>
      <c r="B590">
        <f t="shared" si="54"/>
        <v>2024</v>
      </c>
      <c r="C590" t="str">
        <f t="shared" si="55"/>
        <v>August</v>
      </c>
      <c r="D590">
        <f t="shared" si="56"/>
        <v>8</v>
      </c>
      <c r="E590" t="str">
        <f t="shared" si="57"/>
        <v>Q3</v>
      </c>
      <c r="F590" t="str">
        <f t="shared" si="58"/>
        <v>Sunday</v>
      </c>
    </row>
    <row r="591" spans="1:6" x14ac:dyDescent="0.35">
      <c r="A591" s="5">
        <f t="shared" si="59"/>
        <v>45516</v>
      </c>
      <c r="B591">
        <f t="shared" si="54"/>
        <v>2024</v>
      </c>
      <c r="C591" t="str">
        <f t="shared" si="55"/>
        <v>August</v>
      </c>
      <c r="D591">
        <f t="shared" si="56"/>
        <v>8</v>
      </c>
      <c r="E591" t="str">
        <f t="shared" si="57"/>
        <v>Q3</v>
      </c>
      <c r="F591" t="str">
        <f t="shared" si="58"/>
        <v>Monday</v>
      </c>
    </row>
    <row r="592" spans="1:6" x14ac:dyDescent="0.35">
      <c r="A592" s="5">
        <f t="shared" si="59"/>
        <v>45517</v>
      </c>
      <c r="B592">
        <f t="shared" si="54"/>
        <v>2024</v>
      </c>
      <c r="C592" t="str">
        <f t="shared" si="55"/>
        <v>August</v>
      </c>
      <c r="D592">
        <f t="shared" si="56"/>
        <v>8</v>
      </c>
      <c r="E592" t="str">
        <f t="shared" si="57"/>
        <v>Q3</v>
      </c>
      <c r="F592" t="str">
        <f t="shared" si="58"/>
        <v>Tuesday</v>
      </c>
    </row>
    <row r="593" spans="1:6" x14ac:dyDescent="0.35">
      <c r="A593" s="5">
        <f t="shared" si="59"/>
        <v>45518</v>
      </c>
      <c r="B593">
        <f t="shared" si="54"/>
        <v>2024</v>
      </c>
      <c r="C593" t="str">
        <f t="shared" si="55"/>
        <v>August</v>
      </c>
      <c r="D593">
        <f t="shared" si="56"/>
        <v>8</v>
      </c>
      <c r="E593" t="str">
        <f t="shared" si="57"/>
        <v>Q3</v>
      </c>
      <c r="F593" t="str">
        <f t="shared" si="58"/>
        <v>Wednesday</v>
      </c>
    </row>
    <row r="594" spans="1:6" x14ac:dyDescent="0.35">
      <c r="A594" s="5">
        <f t="shared" si="59"/>
        <v>45519</v>
      </c>
      <c r="B594">
        <f t="shared" si="54"/>
        <v>2024</v>
      </c>
      <c r="C594" t="str">
        <f t="shared" si="55"/>
        <v>August</v>
      </c>
      <c r="D594">
        <f t="shared" si="56"/>
        <v>8</v>
      </c>
      <c r="E594" t="str">
        <f t="shared" si="57"/>
        <v>Q3</v>
      </c>
      <c r="F594" t="str">
        <f t="shared" si="58"/>
        <v>Thursday</v>
      </c>
    </row>
    <row r="595" spans="1:6" x14ac:dyDescent="0.35">
      <c r="A595" s="5">
        <f t="shared" si="59"/>
        <v>45520</v>
      </c>
      <c r="B595">
        <f t="shared" si="54"/>
        <v>2024</v>
      </c>
      <c r="C595" t="str">
        <f t="shared" si="55"/>
        <v>August</v>
      </c>
      <c r="D595">
        <f t="shared" si="56"/>
        <v>8</v>
      </c>
      <c r="E595" t="str">
        <f t="shared" si="57"/>
        <v>Q3</v>
      </c>
      <c r="F595" t="str">
        <f t="shared" si="58"/>
        <v>Friday</v>
      </c>
    </row>
    <row r="596" spans="1:6" x14ac:dyDescent="0.35">
      <c r="A596" s="5">
        <f t="shared" si="59"/>
        <v>45521</v>
      </c>
      <c r="B596">
        <f t="shared" si="54"/>
        <v>2024</v>
      </c>
      <c r="C596" t="str">
        <f t="shared" si="55"/>
        <v>August</v>
      </c>
      <c r="D596">
        <f t="shared" si="56"/>
        <v>8</v>
      </c>
      <c r="E596" t="str">
        <f t="shared" si="57"/>
        <v>Q3</v>
      </c>
      <c r="F596" t="str">
        <f t="shared" si="58"/>
        <v>Saturday</v>
      </c>
    </row>
    <row r="597" spans="1:6" x14ac:dyDescent="0.35">
      <c r="A597" s="5">
        <f t="shared" si="59"/>
        <v>45522</v>
      </c>
      <c r="B597">
        <f t="shared" si="54"/>
        <v>2024</v>
      </c>
      <c r="C597" t="str">
        <f t="shared" si="55"/>
        <v>August</v>
      </c>
      <c r="D597">
        <f t="shared" si="56"/>
        <v>8</v>
      </c>
      <c r="E597" t="str">
        <f t="shared" si="57"/>
        <v>Q3</v>
      </c>
      <c r="F597" t="str">
        <f t="shared" si="58"/>
        <v>Sunday</v>
      </c>
    </row>
    <row r="598" spans="1:6" x14ac:dyDescent="0.35">
      <c r="A598" s="5">
        <f t="shared" si="59"/>
        <v>45523</v>
      </c>
      <c r="B598">
        <f t="shared" si="54"/>
        <v>2024</v>
      </c>
      <c r="C598" t="str">
        <f t="shared" si="55"/>
        <v>August</v>
      </c>
      <c r="D598">
        <f t="shared" si="56"/>
        <v>8</v>
      </c>
      <c r="E598" t="str">
        <f t="shared" si="57"/>
        <v>Q3</v>
      </c>
      <c r="F598" t="str">
        <f t="shared" si="58"/>
        <v>Monday</v>
      </c>
    </row>
    <row r="599" spans="1:6" x14ac:dyDescent="0.35">
      <c r="A599" s="5">
        <f t="shared" si="59"/>
        <v>45524</v>
      </c>
      <c r="B599">
        <f t="shared" si="54"/>
        <v>2024</v>
      </c>
      <c r="C599" t="str">
        <f t="shared" si="55"/>
        <v>August</v>
      </c>
      <c r="D599">
        <f t="shared" si="56"/>
        <v>8</v>
      </c>
      <c r="E599" t="str">
        <f t="shared" si="57"/>
        <v>Q3</v>
      </c>
      <c r="F599" t="str">
        <f t="shared" si="58"/>
        <v>Tuesday</v>
      </c>
    </row>
    <row r="600" spans="1:6" x14ac:dyDescent="0.35">
      <c r="A600" s="5">
        <f t="shared" si="59"/>
        <v>45525</v>
      </c>
      <c r="B600">
        <f t="shared" si="54"/>
        <v>2024</v>
      </c>
      <c r="C600" t="str">
        <f t="shared" si="55"/>
        <v>August</v>
      </c>
      <c r="D600">
        <f t="shared" si="56"/>
        <v>8</v>
      </c>
      <c r="E600" t="str">
        <f t="shared" si="57"/>
        <v>Q3</v>
      </c>
      <c r="F600" t="str">
        <f t="shared" si="58"/>
        <v>Wednesday</v>
      </c>
    </row>
    <row r="601" spans="1:6" x14ac:dyDescent="0.35">
      <c r="A601" s="5">
        <f t="shared" si="59"/>
        <v>45526</v>
      </c>
      <c r="B601">
        <f t="shared" si="54"/>
        <v>2024</v>
      </c>
      <c r="C601" t="str">
        <f t="shared" si="55"/>
        <v>August</v>
      </c>
      <c r="D601">
        <f t="shared" si="56"/>
        <v>8</v>
      </c>
      <c r="E601" t="str">
        <f t="shared" si="57"/>
        <v>Q3</v>
      </c>
      <c r="F601" t="str">
        <f t="shared" si="58"/>
        <v>Thursday</v>
      </c>
    </row>
    <row r="602" spans="1:6" x14ac:dyDescent="0.35">
      <c r="A602" s="5">
        <f t="shared" si="59"/>
        <v>45527</v>
      </c>
      <c r="B602">
        <f t="shared" si="54"/>
        <v>2024</v>
      </c>
      <c r="C602" t="str">
        <f t="shared" si="55"/>
        <v>August</v>
      </c>
      <c r="D602">
        <f t="shared" si="56"/>
        <v>8</v>
      </c>
      <c r="E602" t="str">
        <f t="shared" si="57"/>
        <v>Q3</v>
      </c>
      <c r="F602" t="str">
        <f t="shared" si="58"/>
        <v>Friday</v>
      </c>
    </row>
    <row r="603" spans="1:6" x14ac:dyDescent="0.35">
      <c r="A603" s="5">
        <f t="shared" si="59"/>
        <v>45528</v>
      </c>
      <c r="B603">
        <f t="shared" si="54"/>
        <v>2024</v>
      </c>
      <c r="C603" t="str">
        <f t="shared" si="55"/>
        <v>August</v>
      </c>
      <c r="D603">
        <f t="shared" si="56"/>
        <v>8</v>
      </c>
      <c r="E603" t="str">
        <f t="shared" si="57"/>
        <v>Q3</v>
      </c>
      <c r="F603" t="str">
        <f t="shared" si="58"/>
        <v>Saturday</v>
      </c>
    </row>
    <row r="604" spans="1:6" x14ac:dyDescent="0.35">
      <c r="A604" s="5">
        <f t="shared" si="59"/>
        <v>45529</v>
      </c>
      <c r="B604">
        <f t="shared" si="54"/>
        <v>2024</v>
      </c>
      <c r="C604" t="str">
        <f t="shared" si="55"/>
        <v>August</v>
      </c>
      <c r="D604">
        <f t="shared" si="56"/>
        <v>8</v>
      </c>
      <c r="E604" t="str">
        <f t="shared" si="57"/>
        <v>Q3</v>
      </c>
      <c r="F604" t="str">
        <f t="shared" si="58"/>
        <v>Sunday</v>
      </c>
    </row>
    <row r="605" spans="1:6" x14ac:dyDescent="0.35">
      <c r="A605" s="5">
        <f t="shared" si="59"/>
        <v>45530</v>
      </c>
      <c r="B605">
        <f t="shared" si="54"/>
        <v>2024</v>
      </c>
      <c r="C605" t="str">
        <f t="shared" si="55"/>
        <v>August</v>
      </c>
      <c r="D605">
        <f t="shared" si="56"/>
        <v>8</v>
      </c>
      <c r="E605" t="str">
        <f t="shared" si="57"/>
        <v>Q3</v>
      </c>
      <c r="F605" t="str">
        <f t="shared" si="58"/>
        <v>Monday</v>
      </c>
    </row>
    <row r="606" spans="1:6" x14ac:dyDescent="0.35">
      <c r="A606" s="5">
        <f t="shared" si="59"/>
        <v>45531</v>
      </c>
      <c r="B606">
        <f t="shared" si="54"/>
        <v>2024</v>
      </c>
      <c r="C606" t="str">
        <f t="shared" si="55"/>
        <v>August</v>
      </c>
      <c r="D606">
        <f t="shared" si="56"/>
        <v>8</v>
      </c>
      <c r="E606" t="str">
        <f t="shared" si="57"/>
        <v>Q3</v>
      </c>
      <c r="F606" t="str">
        <f t="shared" si="58"/>
        <v>Tuesday</v>
      </c>
    </row>
    <row r="607" spans="1:6" x14ac:dyDescent="0.35">
      <c r="A607" s="5">
        <f t="shared" si="59"/>
        <v>45532</v>
      </c>
      <c r="B607">
        <f t="shared" si="54"/>
        <v>2024</v>
      </c>
      <c r="C607" t="str">
        <f t="shared" si="55"/>
        <v>August</v>
      </c>
      <c r="D607">
        <f t="shared" si="56"/>
        <v>8</v>
      </c>
      <c r="E607" t="str">
        <f t="shared" si="57"/>
        <v>Q3</v>
      </c>
      <c r="F607" t="str">
        <f t="shared" si="58"/>
        <v>Wednesday</v>
      </c>
    </row>
    <row r="608" spans="1:6" x14ac:dyDescent="0.35">
      <c r="A608" s="5">
        <f t="shared" si="59"/>
        <v>45533</v>
      </c>
      <c r="B608">
        <f t="shared" si="54"/>
        <v>2024</v>
      </c>
      <c r="C608" t="str">
        <f t="shared" si="55"/>
        <v>August</v>
      </c>
      <c r="D608">
        <f t="shared" si="56"/>
        <v>8</v>
      </c>
      <c r="E608" t="str">
        <f t="shared" si="57"/>
        <v>Q3</v>
      </c>
      <c r="F608" t="str">
        <f t="shared" si="58"/>
        <v>Thursday</v>
      </c>
    </row>
    <row r="609" spans="1:6" x14ac:dyDescent="0.35">
      <c r="A609" s="5">
        <f t="shared" si="59"/>
        <v>45534</v>
      </c>
      <c r="B609">
        <f t="shared" si="54"/>
        <v>2024</v>
      </c>
      <c r="C609" t="str">
        <f t="shared" si="55"/>
        <v>August</v>
      </c>
      <c r="D609">
        <f t="shared" si="56"/>
        <v>8</v>
      </c>
      <c r="E609" t="str">
        <f t="shared" si="57"/>
        <v>Q3</v>
      </c>
      <c r="F609" t="str">
        <f t="shared" si="58"/>
        <v>Friday</v>
      </c>
    </row>
    <row r="610" spans="1:6" x14ac:dyDescent="0.35">
      <c r="A610" s="5">
        <f t="shared" si="59"/>
        <v>45535</v>
      </c>
      <c r="B610">
        <f t="shared" si="54"/>
        <v>2024</v>
      </c>
      <c r="C610" t="str">
        <f t="shared" si="55"/>
        <v>August</v>
      </c>
      <c r="D610">
        <f t="shared" si="56"/>
        <v>8</v>
      </c>
      <c r="E610" t="str">
        <f t="shared" si="57"/>
        <v>Q3</v>
      </c>
      <c r="F610" t="str">
        <f t="shared" si="58"/>
        <v>Saturday</v>
      </c>
    </row>
    <row r="611" spans="1:6" x14ac:dyDescent="0.35">
      <c r="A611" s="5">
        <f t="shared" si="59"/>
        <v>45536</v>
      </c>
      <c r="B611">
        <f t="shared" si="54"/>
        <v>2024</v>
      </c>
      <c r="C611" t="str">
        <f t="shared" si="55"/>
        <v>September</v>
      </c>
      <c r="D611">
        <f t="shared" si="56"/>
        <v>9</v>
      </c>
      <c r="E611" t="str">
        <f t="shared" si="57"/>
        <v>Q3</v>
      </c>
      <c r="F611" t="str">
        <f t="shared" si="58"/>
        <v>Sunday</v>
      </c>
    </row>
    <row r="612" spans="1:6" x14ac:dyDescent="0.35">
      <c r="A612" s="5">
        <f t="shared" si="59"/>
        <v>45537</v>
      </c>
      <c r="B612">
        <f t="shared" si="54"/>
        <v>2024</v>
      </c>
      <c r="C612" t="str">
        <f t="shared" si="55"/>
        <v>September</v>
      </c>
      <c r="D612">
        <f t="shared" si="56"/>
        <v>9</v>
      </c>
      <c r="E612" t="str">
        <f t="shared" si="57"/>
        <v>Q3</v>
      </c>
      <c r="F612" t="str">
        <f t="shared" si="58"/>
        <v>Monday</v>
      </c>
    </row>
    <row r="613" spans="1:6" x14ac:dyDescent="0.35">
      <c r="A613" s="5">
        <f t="shared" si="59"/>
        <v>45538</v>
      </c>
      <c r="B613">
        <f t="shared" si="54"/>
        <v>2024</v>
      </c>
      <c r="C613" t="str">
        <f t="shared" si="55"/>
        <v>September</v>
      </c>
      <c r="D613">
        <f t="shared" si="56"/>
        <v>9</v>
      </c>
      <c r="E613" t="str">
        <f t="shared" si="57"/>
        <v>Q3</v>
      </c>
      <c r="F613" t="str">
        <f t="shared" si="58"/>
        <v>Tuesday</v>
      </c>
    </row>
    <row r="614" spans="1:6" x14ac:dyDescent="0.35">
      <c r="A614" s="5">
        <f t="shared" si="59"/>
        <v>45539</v>
      </c>
      <c r="B614">
        <f t="shared" si="54"/>
        <v>2024</v>
      </c>
      <c r="C614" t="str">
        <f t="shared" si="55"/>
        <v>September</v>
      </c>
      <c r="D614">
        <f t="shared" si="56"/>
        <v>9</v>
      </c>
      <c r="E614" t="str">
        <f t="shared" si="57"/>
        <v>Q3</v>
      </c>
      <c r="F614" t="str">
        <f t="shared" si="58"/>
        <v>Wednesday</v>
      </c>
    </row>
    <row r="615" spans="1:6" x14ac:dyDescent="0.35">
      <c r="A615" s="5">
        <f t="shared" si="59"/>
        <v>45540</v>
      </c>
      <c r="B615">
        <f t="shared" si="54"/>
        <v>2024</v>
      </c>
      <c r="C615" t="str">
        <f t="shared" si="55"/>
        <v>September</v>
      </c>
      <c r="D615">
        <f t="shared" si="56"/>
        <v>9</v>
      </c>
      <c r="E615" t="str">
        <f t="shared" si="57"/>
        <v>Q3</v>
      </c>
      <c r="F615" t="str">
        <f t="shared" si="58"/>
        <v>Thursday</v>
      </c>
    </row>
    <row r="616" spans="1:6" x14ac:dyDescent="0.35">
      <c r="A616" s="5">
        <f t="shared" si="59"/>
        <v>45541</v>
      </c>
      <c r="B616">
        <f t="shared" si="54"/>
        <v>2024</v>
      </c>
      <c r="C616" t="str">
        <f t="shared" si="55"/>
        <v>September</v>
      </c>
      <c r="D616">
        <f t="shared" si="56"/>
        <v>9</v>
      </c>
      <c r="E616" t="str">
        <f t="shared" si="57"/>
        <v>Q3</v>
      </c>
      <c r="F616" t="str">
        <f t="shared" si="58"/>
        <v>Friday</v>
      </c>
    </row>
    <row r="617" spans="1:6" x14ac:dyDescent="0.35">
      <c r="A617" s="5">
        <f t="shared" si="59"/>
        <v>45542</v>
      </c>
      <c r="B617">
        <f t="shared" si="54"/>
        <v>2024</v>
      </c>
      <c r="C617" t="str">
        <f t="shared" si="55"/>
        <v>September</v>
      </c>
      <c r="D617">
        <f t="shared" si="56"/>
        <v>9</v>
      </c>
      <c r="E617" t="str">
        <f t="shared" si="57"/>
        <v>Q3</v>
      </c>
      <c r="F617" t="str">
        <f t="shared" si="58"/>
        <v>Saturday</v>
      </c>
    </row>
    <row r="618" spans="1:6" x14ac:dyDescent="0.35">
      <c r="A618" s="5">
        <f t="shared" si="59"/>
        <v>45543</v>
      </c>
      <c r="B618">
        <f t="shared" si="54"/>
        <v>2024</v>
      </c>
      <c r="C618" t="str">
        <f t="shared" si="55"/>
        <v>September</v>
      </c>
      <c r="D618">
        <f t="shared" si="56"/>
        <v>9</v>
      </c>
      <c r="E618" t="str">
        <f t="shared" si="57"/>
        <v>Q3</v>
      </c>
      <c r="F618" t="str">
        <f t="shared" si="58"/>
        <v>Sunday</v>
      </c>
    </row>
    <row r="619" spans="1:6" x14ac:dyDescent="0.35">
      <c r="A619" s="5">
        <f t="shared" si="59"/>
        <v>45544</v>
      </c>
      <c r="B619">
        <f t="shared" si="54"/>
        <v>2024</v>
      </c>
      <c r="C619" t="str">
        <f t="shared" si="55"/>
        <v>September</v>
      </c>
      <c r="D619">
        <f t="shared" si="56"/>
        <v>9</v>
      </c>
      <c r="E619" t="str">
        <f t="shared" si="57"/>
        <v>Q3</v>
      </c>
      <c r="F619" t="str">
        <f t="shared" si="58"/>
        <v>Monday</v>
      </c>
    </row>
    <row r="620" spans="1:6" x14ac:dyDescent="0.35">
      <c r="A620" s="5">
        <f t="shared" si="59"/>
        <v>45545</v>
      </c>
      <c r="B620">
        <f t="shared" si="54"/>
        <v>2024</v>
      </c>
      <c r="C620" t="str">
        <f t="shared" si="55"/>
        <v>September</v>
      </c>
      <c r="D620">
        <f t="shared" si="56"/>
        <v>9</v>
      </c>
      <c r="E620" t="str">
        <f t="shared" si="57"/>
        <v>Q3</v>
      </c>
      <c r="F620" t="str">
        <f t="shared" si="58"/>
        <v>Tuesday</v>
      </c>
    </row>
    <row r="621" spans="1:6" x14ac:dyDescent="0.35">
      <c r="A621" s="5">
        <f t="shared" si="59"/>
        <v>45546</v>
      </c>
      <c r="B621">
        <f t="shared" si="54"/>
        <v>2024</v>
      </c>
      <c r="C621" t="str">
        <f t="shared" si="55"/>
        <v>September</v>
      </c>
      <c r="D621">
        <f t="shared" si="56"/>
        <v>9</v>
      </c>
      <c r="E621" t="str">
        <f t="shared" si="57"/>
        <v>Q3</v>
      </c>
      <c r="F621" t="str">
        <f t="shared" si="58"/>
        <v>Wednesday</v>
      </c>
    </row>
    <row r="622" spans="1:6" x14ac:dyDescent="0.35">
      <c r="A622" s="5">
        <f t="shared" si="59"/>
        <v>45547</v>
      </c>
      <c r="B622">
        <f t="shared" si="54"/>
        <v>2024</v>
      </c>
      <c r="C622" t="str">
        <f t="shared" si="55"/>
        <v>September</v>
      </c>
      <c r="D622">
        <f t="shared" si="56"/>
        <v>9</v>
      </c>
      <c r="E622" t="str">
        <f t="shared" si="57"/>
        <v>Q3</v>
      </c>
      <c r="F622" t="str">
        <f t="shared" si="58"/>
        <v>Thursday</v>
      </c>
    </row>
    <row r="623" spans="1:6" x14ac:dyDescent="0.35">
      <c r="A623" s="5">
        <f t="shared" si="59"/>
        <v>45548</v>
      </c>
      <c r="B623">
        <f t="shared" si="54"/>
        <v>2024</v>
      </c>
      <c r="C623" t="str">
        <f t="shared" si="55"/>
        <v>September</v>
      </c>
      <c r="D623">
        <f t="shared" si="56"/>
        <v>9</v>
      </c>
      <c r="E623" t="str">
        <f t="shared" si="57"/>
        <v>Q3</v>
      </c>
      <c r="F623" t="str">
        <f t="shared" si="58"/>
        <v>Friday</v>
      </c>
    </row>
    <row r="624" spans="1:6" x14ac:dyDescent="0.35">
      <c r="A624" s="5">
        <f t="shared" si="59"/>
        <v>45549</v>
      </c>
      <c r="B624">
        <f t="shared" si="54"/>
        <v>2024</v>
      </c>
      <c r="C624" t="str">
        <f t="shared" si="55"/>
        <v>September</v>
      </c>
      <c r="D624">
        <f t="shared" si="56"/>
        <v>9</v>
      </c>
      <c r="E624" t="str">
        <f t="shared" si="57"/>
        <v>Q3</v>
      </c>
      <c r="F624" t="str">
        <f t="shared" si="58"/>
        <v>Saturday</v>
      </c>
    </row>
    <row r="625" spans="1:6" x14ac:dyDescent="0.35">
      <c r="A625" s="5">
        <f t="shared" si="59"/>
        <v>45550</v>
      </c>
      <c r="B625">
        <f t="shared" si="54"/>
        <v>2024</v>
      </c>
      <c r="C625" t="str">
        <f t="shared" si="55"/>
        <v>September</v>
      </c>
      <c r="D625">
        <f t="shared" si="56"/>
        <v>9</v>
      </c>
      <c r="E625" t="str">
        <f t="shared" si="57"/>
        <v>Q3</v>
      </c>
      <c r="F625" t="str">
        <f t="shared" si="58"/>
        <v>Sunday</v>
      </c>
    </row>
    <row r="626" spans="1:6" x14ac:dyDescent="0.35">
      <c r="A626" s="5">
        <f t="shared" si="59"/>
        <v>45551</v>
      </c>
      <c r="B626">
        <f t="shared" si="54"/>
        <v>2024</v>
      </c>
      <c r="C626" t="str">
        <f t="shared" si="55"/>
        <v>September</v>
      </c>
      <c r="D626">
        <f t="shared" si="56"/>
        <v>9</v>
      </c>
      <c r="E626" t="str">
        <f t="shared" si="57"/>
        <v>Q3</v>
      </c>
      <c r="F626" t="str">
        <f t="shared" si="58"/>
        <v>Monday</v>
      </c>
    </row>
    <row r="627" spans="1:6" x14ac:dyDescent="0.35">
      <c r="A627" s="5">
        <f t="shared" si="59"/>
        <v>45552</v>
      </c>
      <c r="B627">
        <f t="shared" si="54"/>
        <v>2024</v>
      </c>
      <c r="C627" t="str">
        <f t="shared" si="55"/>
        <v>September</v>
      </c>
      <c r="D627">
        <f t="shared" si="56"/>
        <v>9</v>
      </c>
      <c r="E627" t="str">
        <f t="shared" si="57"/>
        <v>Q3</v>
      </c>
      <c r="F627" t="str">
        <f t="shared" si="58"/>
        <v>Tuesday</v>
      </c>
    </row>
    <row r="628" spans="1:6" x14ac:dyDescent="0.35">
      <c r="A628" s="5">
        <f t="shared" si="59"/>
        <v>45553</v>
      </c>
      <c r="B628">
        <f t="shared" si="54"/>
        <v>2024</v>
      </c>
      <c r="C628" t="str">
        <f t="shared" si="55"/>
        <v>September</v>
      </c>
      <c r="D628">
        <f t="shared" si="56"/>
        <v>9</v>
      </c>
      <c r="E628" t="str">
        <f t="shared" si="57"/>
        <v>Q3</v>
      </c>
      <c r="F628" t="str">
        <f t="shared" si="58"/>
        <v>Wednesday</v>
      </c>
    </row>
    <row r="629" spans="1:6" x14ac:dyDescent="0.35">
      <c r="A629" s="5">
        <f t="shared" si="59"/>
        <v>45554</v>
      </c>
      <c r="B629">
        <f t="shared" si="54"/>
        <v>2024</v>
      </c>
      <c r="C629" t="str">
        <f t="shared" si="55"/>
        <v>September</v>
      </c>
      <c r="D629">
        <f t="shared" si="56"/>
        <v>9</v>
      </c>
      <c r="E629" t="str">
        <f t="shared" si="57"/>
        <v>Q3</v>
      </c>
      <c r="F629" t="str">
        <f t="shared" si="58"/>
        <v>Thursday</v>
      </c>
    </row>
    <row r="630" spans="1:6" x14ac:dyDescent="0.35">
      <c r="A630" s="5">
        <f t="shared" si="59"/>
        <v>45555</v>
      </c>
      <c r="B630">
        <f t="shared" si="54"/>
        <v>2024</v>
      </c>
      <c r="C630" t="str">
        <f t="shared" si="55"/>
        <v>September</v>
      </c>
      <c r="D630">
        <f t="shared" si="56"/>
        <v>9</v>
      </c>
      <c r="E630" t="str">
        <f t="shared" si="57"/>
        <v>Q3</v>
      </c>
      <c r="F630" t="str">
        <f t="shared" si="58"/>
        <v>Friday</v>
      </c>
    </row>
    <row r="631" spans="1:6" x14ac:dyDescent="0.35">
      <c r="A631" s="5">
        <f t="shared" si="59"/>
        <v>45556</v>
      </c>
      <c r="B631">
        <f t="shared" si="54"/>
        <v>2024</v>
      </c>
      <c r="C631" t="str">
        <f t="shared" si="55"/>
        <v>September</v>
      </c>
      <c r="D631">
        <f t="shared" si="56"/>
        <v>9</v>
      </c>
      <c r="E631" t="str">
        <f t="shared" si="57"/>
        <v>Q3</v>
      </c>
      <c r="F631" t="str">
        <f t="shared" si="58"/>
        <v>Saturday</v>
      </c>
    </row>
    <row r="632" spans="1:6" x14ac:dyDescent="0.35">
      <c r="A632" s="5">
        <f t="shared" si="59"/>
        <v>45557</v>
      </c>
      <c r="B632">
        <f t="shared" si="54"/>
        <v>2024</v>
      </c>
      <c r="C632" t="str">
        <f t="shared" si="55"/>
        <v>September</v>
      </c>
      <c r="D632">
        <f t="shared" si="56"/>
        <v>9</v>
      </c>
      <c r="E632" t="str">
        <f t="shared" si="57"/>
        <v>Q3</v>
      </c>
      <c r="F632" t="str">
        <f t="shared" si="58"/>
        <v>Sunday</v>
      </c>
    </row>
    <row r="633" spans="1:6" x14ac:dyDescent="0.35">
      <c r="A633" s="5">
        <f t="shared" si="59"/>
        <v>45558</v>
      </c>
      <c r="B633">
        <f t="shared" si="54"/>
        <v>2024</v>
      </c>
      <c r="C633" t="str">
        <f t="shared" si="55"/>
        <v>September</v>
      </c>
      <c r="D633">
        <f t="shared" si="56"/>
        <v>9</v>
      </c>
      <c r="E633" t="str">
        <f t="shared" si="57"/>
        <v>Q3</v>
      </c>
      <c r="F633" t="str">
        <f t="shared" si="58"/>
        <v>Monday</v>
      </c>
    </row>
    <row r="634" spans="1:6" x14ac:dyDescent="0.35">
      <c r="A634" s="5">
        <f t="shared" si="59"/>
        <v>45559</v>
      </c>
      <c r="B634">
        <f t="shared" si="54"/>
        <v>2024</v>
      </c>
      <c r="C634" t="str">
        <f t="shared" si="55"/>
        <v>September</v>
      </c>
      <c r="D634">
        <f t="shared" si="56"/>
        <v>9</v>
      </c>
      <c r="E634" t="str">
        <f t="shared" si="57"/>
        <v>Q3</v>
      </c>
      <c r="F634" t="str">
        <f t="shared" si="58"/>
        <v>Tuesday</v>
      </c>
    </row>
    <row r="635" spans="1:6" x14ac:dyDescent="0.35">
      <c r="A635" s="5">
        <f t="shared" si="59"/>
        <v>45560</v>
      </c>
      <c r="B635">
        <f t="shared" si="54"/>
        <v>2024</v>
      </c>
      <c r="C635" t="str">
        <f t="shared" si="55"/>
        <v>September</v>
      </c>
      <c r="D635">
        <f t="shared" si="56"/>
        <v>9</v>
      </c>
      <c r="E635" t="str">
        <f t="shared" si="57"/>
        <v>Q3</v>
      </c>
      <c r="F635" t="str">
        <f t="shared" si="58"/>
        <v>Wednesday</v>
      </c>
    </row>
    <row r="636" spans="1:6" x14ac:dyDescent="0.35">
      <c r="A636" s="5">
        <f t="shared" si="59"/>
        <v>45561</v>
      </c>
      <c r="B636">
        <f t="shared" si="54"/>
        <v>2024</v>
      </c>
      <c r="C636" t="str">
        <f t="shared" si="55"/>
        <v>September</v>
      </c>
      <c r="D636">
        <f t="shared" si="56"/>
        <v>9</v>
      </c>
      <c r="E636" t="str">
        <f t="shared" si="57"/>
        <v>Q3</v>
      </c>
      <c r="F636" t="str">
        <f t="shared" si="58"/>
        <v>Thursday</v>
      </c>
    </row>
    <row r="637" spans="1:6" x14ac:dyDescent="0.35">
      <c r="A637" s="5">
        <f t="shared" si="59"/>
        <v>45562</v>
      </c>
      <c r="B637">
        <f t="shared" si="54"/>
        <v>2024</v>
      </c>
      <c r="C637" t="str">
        <f t="shared" si="55"/>
        <v>September</v>
      </c>
      <c r="D637">
        <f t="shared" si="56"/>
        <v>9</v>
      </c>
      <c r="E637" t="str">
        <f t="shared" si="57"/>
        <v>Q3</v>
      </c>
      <c r="F637" t="str">
        <f t="shared" si="58"/>
        <v>Friday</v>
      </c>
    </row>
    <row r="638" spans="1:6" x14ac:dyDescent="0.35">
      <c r="A638" s="5">
        <f t="shared" si="59"/>
        <v>45563</v>
      </c>
      <c r="B638">
        <f t="shared" si="54"/>
        <v>2024</v>
      </c>
      <c r="C638" t="str">
        <f t="shared" si="55"/>
        <v>September</v>
      </c>
      <c r="D638">
        <f t="shared" si="56"/>
        <v>9</v>
      </c>
      <c r="E638" t="str">
        <f t="shared" si="57"/>
        <v>Q3</v>
      </c>
      <c r="F638" t="str">
        <f t="shared" si="58"/>
        <v>Saturday</v>
      </c>
    </row>
    <row r="639" spans="1:6" x14ac:dyDescent="0.35">
      <c r="A639" s="5">
        <f t="shared" si="59"/>
        <v>45564</v>
      </c>
      <c r="B639">
        <f t="shared" si="54"/>
        <v>2024</v>
      </c>
      <c r="C639" t="str">
        <f t="shared" si="55"/>
        <v>September</v>
      </c>
      <c r="D639">
        <f t="shared" si="56"/>
        <v>9</v>
      </c>
      <c r="E639" t="str">
        <f t="shared" si="57"/>
        <v>Q3</v>
      </c>
      <c r="F639" t="str">
        <f t="shared" si="58"/>
        <v>Sunday</v>
      </c>
    </row>
    <row r="640" spans="1:6" x14ac:dyDescent="0.35">
      <c r="A640" s="5">
        <f t="shared" si="59"/>
        <v>45565</v>
      </c>
      <c r="B640">
        <f t="shared" si="54"/>
        <v>2024</v>
      </c>
      <c r="C640" t="str">
        <f t="shared" si="55"/>
        <v>September</v>
      </c>
      <c r="D640">
        <f t="shared" si="56"/>
        <v>9</v>
      </c>
      <c r="E640" t="str">
        <f t="shared" si="57"/>
        <v>Q3</v>
      </c>
      <c r="F640" t="str">
        <f t="shared" si="58"/>
        <v>Monday</v>
      </c>
    </row>
    <row r="641" spans="1:6" x14ac:dyDescent="0.35">
      <c r="A641" s="5">
        <f t="shared" si="59"/>
        <v>45566</v>
      </c>
      <c r="B641">
        <f t="shared" si="54"/>
        <v>2024</v>
      </c>
      <c r="C641" t="str">
        <f t="shared" si="55"/>
        <v>October</v>
      </c>
      <c r="D641">
        <f t="shared" si="56"/>
        <v>10</v>
      </c>
      <c r="E641" t="str">
        <f t="shared" si="57"/>
        <v>Q4</v>
      </c>
      <c r="F641" t="str">
        <f t="shared" si="58"/>
        <v>Tuesday</v>
      </c>
    </row>
    <row r="642" spans="1:6" x14ac:dyDescent="0.35">
      <c r="A642" s="5">
        <f t="shared" si="59"/>
        <v>45567</v>
      </c>
      <c r="B642">
        <f t="shared" si="54"/>
        <v>2024</v>
      </c>
      <c r="C642" t="str">
        <f t="shared" si="55"/>
        <v>October</v>
      </c>
      <c r="D642">
        <f t="shared" si="56"/>
        <v>10</v>
      </c>
      <c r="E642" t="str">
        <f t="shared" si="57"/>
        <v>Q4</v>
      </c>
      <c r="F642" t="str">
        <f t="shared" si="58"/>
        <v>Wednesday</v>
      </c>
    </row>
    <row r="643" spans="1:6" x14ac:dyDescent="0.35">
      <c r="A643" s="5">
        <f t="shared" si="59"/>
        <v>45568</v>
      </c>
      <c r="B643">
        <f t="shared" ref="B643:B706" si="60">YEAR(A643)</f>
        <v>2024</v>
      </c>
      <c r="C643" t="str">
        <f t="shared" ref="C643:C706" si="61">TEXT(A643, "MMMM")</f>
        <v>October</v>
      </c>
      <c r="D643">
        <f t="shared" ref="D643:D706" si="62">MONTH(A643)</f>
        <v>10</v>
      </c>
      <c r="E643" t="str">
        <f t="shared" ref="E643:E706" si="63">"Q"&amp;INT((MONTH(A643)-1)/3)+1</f>
        <v>Q4</v>
      </c>
      <c r="F643" t="str">
        <f t="shared" ref="F643:F706" si="64">TEXT(A643, "tttt")</f>
        <v>Thursday</v>
      </c>
    </row>
    <row r="644" spans="1:6" x14ac:dyDescent="0.35">
      <c r="A644" s="5">
        <f t="shared" ref="A644:A707" si="65">A643+1</f>
        <v>45569</v>
      </c>
      <c r="B644">
        <f t="shared" si="60"/>
        <v>2024</v>
      </c>
      <c r="C644" t="str">
        <f t="shared" si="61"/>
        <v>October</v>
      </c>
      <c r="D644">
        <f t="shared" si="62"/>
        <v>10</v>
      </c>
      <c r="E644" t="str">
        <f t="shared" si="63"/>
        <v>Q4</v>
      </c>
      <c r="F644" t="str">
        <f t="shared" si="64"/>
        <v>Friday</v>
      </c>
    </row>
    <row r="645" spans="1:6" x14ac:dyDescent="0.35">
      <c r="A645" s="5">
        <f t="shared" si="65"/>
        <v>45570</v>
      </c>
      <c r="B645">
        <f t="shared" si="60"/>
        <v>2024</v>
      </c>
      <c r="C645" t="str">
        <f t="shared" si="61"/>
        <v>October</v>
      </c>
      <c r="D645">
        <f t="shared" si="62"/>
        <v>10</v>
      </c>
      <c r="E645" t="str">
        <f t="shared" si="63"/>
        <v>Q4</v>
      </c>
      <c r="F645" t="str">
        <f t="shared" si="64"/>
        <v>Saturday</v>
      </c>
    </row>
    <row r="646" spans="1:6" x14ac:dyDescent="0.35">
      <c r="A646" s="5">
        <f t="shared" si="65"/>
        <v>45571</v>
      </c>
      <c r="B646">
        <f t="shared" si="60"/>
        <v>2024</v>
      </c>
      <c r="C646" t="str">
        <f t="shared" si="61"/>
        <v>October</v>
      </c>
      <c r="D646">
        <f t="shared" si="62"/>
        <v>10</v>
      </c>
      <c r="E646" t="str">
        <f t="shared" si="63"/>
        <v>Q4</v>
      </c>
      <c r="F646" t="str">
        <f t="shared" si="64"/>
        <v>Sunday</v>
      </c>
    </row>
    <row r="647" spans="1:6" x14ac:dyDescent="0.35">
      <c r="A647" s="5">
        <f t="shared" si="65"/>
        <v>45572</v>
      </c>
      <c r="B647">
        <f t="shared" si="60"/>
        <v>2024</v>
      </c>
      <c r="C647" t="str">
        <f t="shared" si="61"/>
        <v>October</v>
      </c>
      <c r="D647">
        <f t="shared" si="62"/>
        <v>10</v>
      </c>
      <c r="E647" t="str">
        <f t="shared" si="63"/>
        <v>Q4</v>
      </c>
      <c r="F647" t="str">
        <f t="shared" si="64"/>
        <v>Monday</v>
      </c>
    </row>
    <row r="648" spans="1:6" x14ac:dyDescent="0.35">
      <c r="A648" s="5">
        <f t="shared" si="65"/>
        <v>45573</v>
      </c>
      <c r="B648">
        <f t="shared" si="60"/>
        <v>2024</v>
      </c>
      <c r="C648" t="str">
        <f t="shared" si="61"/>
        <v>October</v>
      </c>
      <c r="D648">
        <f t="shared" si="62"/>
        <v>10</v>
      </c>
      <c r="E648" t="str">
        <f t="shared" si="63"/>
        <v>Q4</v>
      </c>
      <c r="F648" t="str">
        <f t="shared" si="64"/>
        <v>Tuesday</v>
      </c>
    </row>
    <row r="649" spans="1:6" x14ac:dyDescent="0.35">
      <c r="A649" s="5">
        <f t="shared" si="65"/>
        <v>45574</v>
      </c>
      <c r="B649">
        <f t="shared" si="60"/>
        <v>2024</v>
      </c>
      <c r="C649" t="str">
        <f t="shared" si="61"/>
        <v>October</v>
      </c>
      <c r="D649">
        <f t="shared" si="62"/>
        <v>10</v>
      </c>
      <c r="E649" t="str">
        <f t="shared" si="63"/>
        <v>Q4</v>
      </c>
      <c r="F649" t="str">
        <f t="shared" si="64"/>
        <v>Wednesday</v>
      </c>
    </row>
    <row r="650" spans="1:6" x14ac:dyDescent="0.35">
      <c r="A650" s="5">
        <f t="shared" si="65"/>
        <v>45575</v>
      </c>
      <c r="B650">
        <f t="shared" si="60"/>
        <v>2024</v>
      </c>
      <c r="C650" t="str">
        <f t="shared" si="61"/>
        <v>October</v>
      </c>
      <c r="D650">
        <f t="shared" si="62"/>
        <v>10</v>
      </c>
      <c r="E650" t="str">
        <f t="shared" si="63"/>
        <v>Q4</v>
      </c>
      <c r="F650" t="str">
        <f t="shared" si="64"/>
        <v>Thursday</v>
      </c>
    </row>
    <row r="651" spans="1:6" x14ac:dyDescent="0.35">
      <c r="A651" s="5">
        <f t="shared" si="65"/>
        <v>45576</v>
      </c>
      <c r="B651">
        <f t="shared" si="60"/>
        <v>2024</v>
      </c>
      <c r="C651" t="str">
        <f t="shared" si="61"/>
        <v>October</v>
      </c>
      <c r="D651">
        <f t="shared" si="62"/>
        <v>10</v>
      </c>
      <c r="E651" t="str">
        <f t="shared" si="63"/>
        <v>Q4</v>
      </c>
      <c r="F651" t="str">
        <f t="shared" si="64"/>
        <v>Friday</v>
      </c>
    </row>
    <row r="652" spans="1:6" x14ac:dyDescent="0.35">
      <c r="A652" s="5">
        <f t="shared" si="65"/>
        <v>45577</v>
      </c>
      <c r="B652">
        <f t="shared" si="60"/>
        <v>2024</v>
      </c>
      <c r="C652" t="str">
        <f t="shared" si="61"/>
        <v>October</v>
      </c>
      <c r="D652">
        <f t="shared" si="62"/>
        <v>10</v>
      </c>
      <c r="E652" t="str">
        <f t="shared" si="63"/>
        <v>Q4</v>
      </c>
      <c r="F652" t="str">
        <f t="shared" si="64"/>
        <v>Saturday</v>
      </c>
    </row>
    <row r="653" spans="1:6" x14ac:dyDescent="0.35">
      <c r="A653" s="5">
        <f t="shared" si="65"/>
        <v>45578</v>
      </c>
      <c r="B653">
        <f t="shared" si="60"/>
        <v>2024</v>
      </c>
      <c r="C653" t="str">
        <f t="shared" si="61"/>
        <v>October</v>
      </c>
      <c r="D653">
        <f t="shared" si="62"/>
        <v>10</v>
      </c>
      <c r="E653" t="str">
        <f t="shared" si="63"/>
        <v>Q4</v>
      </c>
      <c r="F653" t="str">
        <f t="shared" si="64"/>
        <v>Sunday</v>
      </c>
    </row>
    <row r="654" spans="1:6" x14ac:dyDescent="0.35">
      <c r="A654" s="5">
        <f t="shared" si="65"/>
        <v>45579</v>
      </c>
      <c r="B654">
        <f t="shared" si="60"/>
        <v>2024</v>
      </c>
      <c r="C654" t="str">
        <f t="shared" si="61"/>
        <v>October</v>
      </c>
      <c r="D654">
        <f t="shared" si="62"/>
        <v>10</v>
      </c>
      <c r="E654" t="str">
        <f t="shared" si="63"/>
        <v>Q4</v>
      </c>
      <c r="F654" t="str">
        <f t="shared" si="64"/>
        <v>Monday</v>
      </c>
    </row>
    <row r="655" spans="1:6" x14ac:dyDescent="0.35">
      <c r="A655" s="5">
        <f t="shared" si="65"/>
        <v>45580</v>
      </c>
      <c r="B655">
        <f t="shared" si="60"/>
        <v>2024</v>
      </c>
      <c r="C655" t="str">
        <f t="shared" si="61"/>
        <v>October</v>
      </c>
      <c r="D655">
        <f t="shared" si="62"/>
        <v>10</v>
      </c>
      <c r="E655" t="str">
        <f t="shared" si="63"/>
        <v>Q4</v>
      </c>
      <c r="F655" t="str">
        <f t="shared" si="64"/>
        <v>Tuesday</v>
      </c>
    </row>
    <row r="656" spans="1:6" x14ac:dyDescent="0.35">
      <c r="A656" s="5">
        <f t="shared" si="65"/>
        <v>45581</v>
      </c>
      <c r="B656">
        <f t="shared" si="60"/>
        <v>2024</v>
      </c>
      <c r="C656" t="str">
        <f t="shared" si="61"/>
        <v>October</v>
      </c>
      <c r="D656">
        <f t="shared" si="62"/>
        <v>10</v>
      </c>
      <c r="E656" t="str">
        <f t="shared" si="63"/>
        <v>Q4</v>
      </c>
      <c r="F656" t="str">
        <f t="shared" si="64"/>
        <v>Wednesday</v>
      </c>
    </row>
    <row r="657" spans="1:6" x14ac:dyDescent="0.35">
      <c r="A657" s="5">
        <f t="shared" si="65"/>
        <v>45582</v>
      </c>
      <c r="B657">
        <f t="shared" si="60"/>
        <v>2024</v>
      </c>
      <c r="C657" t="str">
        <f t="shared" si="61"/>
        <v>October</v>
      </c>
      <c r="D657">
        <f t="shared" si="62"/>
        <v>10</v>
      </c>
      <c r="E657" t="str">
        <f t="shared" si="63"/>
        <v>Q4</v>
      </c>
      <c r="F657" t="str">
        <f t="shared" si="64"/>
        <v>Thursday</v>
      </c>
    </row>
    <row r="658" spans="1:6" x14ac:dyDescent="0.35">
      <c r="A658" s="5">
        <f t="shared" si="65"/>
        <v>45583</v>
      </c>
      <c r="B658">
        <f t="shared" si="60"/>
        <v>2024</v>
      </c>
      <c r="C658" t="str">
        <f t="shared" si="61"/>
        <v>October</v>
      </c>
      <c r="D658">
        <f t="shared" si="62"/>
        <v>10</v>
      </c>
      <c r="E658" t="str">
        <f t="shared" si="63"/>
        <v>Q4</v>
      </c>
      <c r="F658" t="str">
        <f t="shared" si="64"/>
        <v>Friday</v>
      </c>
    </row>
    <row r="659" spans="1:6" x14ac:dyDescent="0.35">
      <c r="A659" s="5">
        <f t="shared" si="65"/>
        <v>45584</v>
      </c>
      <c r="B659">
        <f t="shared" si="60"/>
        <v>2024</v>
      </c>
      <c r="C659" t="str">
        <f t="shared" si="61"/>
        <v>October</v>
      </c>
      <c r="D659">
        <f t="shared" si="62"/>
        <v>10</v>
      </c>
      <c r="E659" t="str">
        <f t="shared" si="63"/>
        <v>Q4</v>
      </c>
      <c r="F659" t="str">
        <f t="shared" si="64"/>
        <v>Saturday</v>
      </c>
    </row>
    <row r="660" spans="1:6" x14ac:dyDescent="0.35">
      <c r="A660" s="5">
        <f t="shared" si="65"/>
        <v>45585</v>
      </c>
      <c r="B660">
        <f t="shared" si="60"/>
        <v>2024</v>
      </c>
      <c r="C660" t="str">
        <f t="shared" si="61"/>
        <v>October</v>
      </c>
      <c r="D660">
        <f t="shared" si="62"/>
        <v>10</v>
      </c>
      <c r="E660" t="str">
        <f t="shared" si="63"/>
        <v>Q4</v>
      </c>
      <c r="F660" t="str">
        <f t="shared" si="64"/>
        <v>Sunday</v>
      </c>
    </row>
    <row r="661" spans="1:6" x14ac:dyDescent="0.35">
      <c r="A661" s="5">
        <f t="shared" si="65"/>
        <v>45586</v>
      </c>
      <c r="B661">
        <f t="shared" si="60"/>
        <v>2024</v>
      </c>
      <c r="C661" t="str">
        <f t="shared" si="61"/>
        <v>October</v>
      </c>
      <c r="D661">
        <f t="shared" si="62"/>
        <v>10</v>
      </c>
      <c r="E661" t="str">
        <f t="shared" si="63"/>
        <v>Q4</v>
      </c>
      <c r="F661" t="str">
        <f t="shared" si="64"/>
        <v>Monday</v>
      </c>
    </row>
    <row r="662" spans="1:6" x14ac:dyDescent="0.35">
      <c r="A662" s="5">
        <f t="shared" si="65"/>
        <v>45587</v>
      </c>
      <c r="B662">
        <f t="shared" si="60"/>
        <v>2024</v>
      </c>
      <c r="C662" t="str">
        <f t="shared" si="61"/>
        <v>October</v>
      </c>
      <c r="D662">
        <f t="shared" si="62"/>
        <v>10</v>
      </c>
      <c r="E662" t="str">
        <f t="shared" si="63"/>
        <v>Q4</v>
      </c>
      <c r="F662" t="str">
        <f t="shared" si="64"/>
        <v>Tuesday</v>
      </c>
    </row>
    <row r="663" spans="1:6" x14ac:dyDescent="0.35">
      <c r="A663" s="5">
        <f t="shared" si="65"/>
        <v>45588</v>
      </c>
      <c r="B663">
        <f t="shared" si="60"/>
        <v>2024</v>
      </c>
      <c r="C663" t="str">
        <f t="shared" si="61"/>
        <v>October</v>
      </c>
      <c r="D663">
        <f t="shared" si="62"/>
        <v>10</v>
      </c>
      <c r="E663" t="str">
        <f t="shared" si="63"/>
        <v>Q4</v>
      </c>
      <c r="F663" t="str">
        <f t="shared" si="64"/>
        <v>Wednesday</v>
      </c>
    </row>
    <row r="664" spans="1:6" x14ac:dyDescent="0.35">
      <c r="A664" s="5">
        <f t="shared" si="65"/>
        <v>45589</v>
      </c>
      <c r="B664">
        <f t="shared" si="60"/>
        <v>2024</v>
      </c>
      <c r="C664" t="str">
        <f t="shared" si="61"/>
        <v>October</v>
      </c>
      <c r="D664">
        <f t="shared" si="62"/>
        <v>10</v>
      </c>
      <c r="E664" t="str">
        <f t="shared" si="63"/>
        <v>Q4</v>
      </c>
      <c r="F664" t="str">
        <f t="shared" si="64"/>
        <v>Thursday</v>
      </c>
    </row>
    <row r="665" spans="1:6" x14ac:dyDescent="0.35">
      <c r="A665" s="5">
        <f t="shared" si="65"/>
        <v>45590</v>
      </c>
      <c r="B665">
        <f t="shared" si="60"/>
        <v>2024</v>
      </c>
      <c r="C665" t="str">
        <f t="shared" si="61"/>
        <v>October</v>
      </c>
      <c r="D665">
        <f t="shared" si="62"/>
        <v>10</v>
      </c>
      <c r="E665" t="str">
        <f t="shared" si="63"/>
        <v>Q4</v>
      </c>
      <c r="F665" t="str">
        <f t="shared" si="64"/>
        <v>Friday</v>
      </c>
    </row>
    <row r="666" spans="1:6" x14ac:dyDescent="0.35">
      <c r="A666" s="5">
        <f t="shared" si="65"/>
        <v>45591</v>
      </c>
      <c r="B666">
        <f t="shared" si="60"/>
        <v>2024</v>
      </c>
      <c r="C666" t="str">
        <f t="shared" si="61"/>
        <v>October</v>
      </c>
      <c r="D666">
        <f t="shared" si="62"/>
        <v>10</v>
      </c>
      <c r="E666" t="str">
        <f t="shared" si="63"/>
        <v>Q4</v>
      </c>
      <c r="F666" t="str">
        <f t="shared" si="64"/>
        <v>Saturday</v>
      </c>
    </row>
    <row r="667" spans="1:6" x14ac:dyDescent="0.35">
      <c r="A667" s="5">
        <f t="shared" si="65"/>
        <v>45592</v>
      </c>
      <c r="B667">
        <f t="shared" si="60"/>
        <v>2024</v>
      </c>
      <c r="C667" t="str">
        <f t="shared" si="61"/>
        <v>October</v>
      </c>
      <c r="D667">
        <f t="shared" si="62"/>
        <v>10</v>
      </c>
      <c r="E667" t="str">
        <f t="shared" si="63"/>
        <v>Q4</v>
      </c>
      <c r="F667" t="str">
        <f t="shared" si="64"/>
        <v>Sunday</v>
      </c>
    </row>
    <row r="668" spans="1:6" x14ac:dyDescent="0.35">
      <c r="A668" s="5">
        <f t="shared" si="65"/>
        <v>45593</v>
      </c>
      <c r="B668">
        <f t="shared" si="60"/>
        <v>2024</v>
      </c>
      <c r="C668" t="str">
        <f t="shared" si="61"/>
        <v>October</v>
      </c>
      <c r="D668">
        <f t="shared" si="62"/>
        <v>10</v>
      </c>
      <c r="E668" t="str">
        <f t="shared" si="63"/>
        <v>Q4</v>
      </c>
      <c r="F668" t="str">
        <f t="shared" si="64"/>
        <v>Monday</v>
      </c>
    </row>
    <row r="669" spans="1:6" x14ac:dyDescent="0.35">
      <c r="A669" s="5">
        <f t="shared" si="65"/>
        <v>45594</v>
      </c>
      <c r="B669">
        <f t="shared" si="60"/>
        <v>2024</v>
      </c>
      <c r="C669" t="str">
        <f t="shared" si="61"/>
        <v>October</v>
      </c>
      <c r="D669">
        <f t="shared" si="62"/>
        <v>10</v>
      </c>
      <c r="E669" t="str">
        <f t="shared" si="63"/>
        <v>Q4</v>
      </c>
      <c r="F669" t="str">
        <f t="shared" si="64"/>
        <v>Tuesday</v>
      </c>
    </row>
    <row r="670" spans="1:6" x14ac:dyDescent="0.35">
      <c r="A670" s="5">
        <f t="shared" si="65"/>
        <v>45595</v>
      </c>
      <c r="B670">
        <f t="shared" si="60"/>
        <v>2024</v>
      </c>
      <c r="C670" t="str">
        <f t="shared" si="61"/>
        <v>October</v>
      </c>
      <c r="D670">
        <f t="shared" si="62"/>
        <v>10</v>
      </c>
      <c r="E670" t="str">
        <f t="shared" si="63"/>
        <v>Q4</v>
      </c>
      <c r="F670" t="str">
        <f t="shared" si="64"/>
        <v>Wednesday</v>
      </c>
    </row>
    <row r="671" spans="1:6" x14ac:dyDescent="0.35">
      <c r="A671" s="5">
        <f t="shared" si="65"/>
        <v>45596</v>
      </c>
      <c r="B671">
        <f t="shared" si="60"/>
        <v>2024</v>
      </c>
      <c r="C671" t="str">
        <f t="shared" si="61"/>
        <v>October</v>
      </c>
      <c r="D671">
        <f t="shared" si="62"/>
        <v>10</v>
      </c>
      <c r="E671" t="str">
        <f t="shared" si="63"/>
        <v>Q4</v>
      </c>
      <c r="F671" t="str">
        <f t="shared" si="64"/>
        <v>Thursday</v>
      </c>
    </row>
    <row r="672" spans="1:6" x14ac:dyDescent="0.35">
      <c r="A672" s="5">
        <f t="shared" si="65"/>
        <v>45597</v>
      </c>
      <c r="B672">
        <f t="shared" si="60"/>
        <v>2024</v>
      </c>
      <c r="C672" t="str">
        <f t="shared" si="61"/>
        <v>November</v>
      </c>
      <c r="D672">
        <f t="shared" si="62"/>
        <v>11</v>
      </c>
      <c r="E672" t="str">
        <f t="shared" si="63"/>
        <v>Q4</v>
      </c>
      <c r="F672" t="str">
        <f t="shared" si="64"/>
        <v>Friday</v>
      </c>
    </row>
    <row r="673" spans="1:6" x14ac:dyDescent="0.35">
      <c r="A673" s="5">
        <f t="shared" si="65"/>
        <v>45598</v>
      </c>
      <c r="B673">
        <f t="shared" si="60"/>
        <v>2024</v>
      </c>
      <c r="C673" t="str">
        <f t="shared" si="61"/>
        <v>November</v>
      </c>
      <c r="D673">
        <f t="shared" si="62"/>
        <v>11</v>
      </c>
      <c r="E673" t="str">
        <f t="shared" si="63"/>
        <v>Q4</v>
      </c>
      <c r="F673" t="str">
        <f t="shared" si="64"/>
        <v>Saturday</v>
      </c>
    </row>
    <row r="674" spans="1:6" x14ac:dyDescent="0.35">
      <c r="A674" s="5">
        <f t="shared" si="65"/>
        <v>45599</v>
      </c>
      <c r="B674">
        <f t="shared" si="60"/>
        <v>2024</v>
      </c>
      <c r="C674" t="str">
        <f t="shared" si="61"/>
        <v>November</v>
      </c>
      <c r="D674">
        <f t="shared" si="62"/>
        <v>11</v>
      </c>
      <c r="E674" t="str">
        <f t="shared" si="63"/>
        <v>Q4</v>
      </c>
      <c r="F674" t="str">
        <f t="shared" si="64"/>
        <v>Sunday</v>
      </c>
    </row>
    <row r="675" spans="1:6" x14ac:dyDescent="0.35">
      <c r="A675" s="5">
        <f t="shared" si="65"/>
        <v>45600</v>
      </c>
      <c r="B675">
        <f t="shared" si="60"/>
        <v>2024</v>
      </c>
      <c r="C675" t="str">
        <f t="shared" si="61"/>
        <v>November</v>
      </c>
      <c r="D675">
        <f t="shared" si="62"/>
        <v>11</v>
      </c>
      <c r="E675" t="str">
        <f t="shared" si="63"/>
        <v>Q4</v>
      </c>
      <c r="F675" t="str">
        <f t="shared" si="64"/>
        <v>Monday</v>
      </c>
    </row>
    <row r="676" spans="1:6" x14ac:dyDescent="0.35">
      <c r="A676" s="5">
        <f t="shared" si="65"/>
        <v>45601</v>
      </c>
      <c r="B676">
        <f t="shared" si="60"/>
        <v>2024</v>
      </c>
      <c r="C676" t="str">
        <f t="shared" si="61"/>
        <v>November</v>
      </c>
      <c r="D676">
        <f t="shared" si="62"/>
        <v>11</v>
      </c>
      <c r="E676" t="str">
        <f t="shared" si="63"/>
        <v>Q4</v>
      </c>
      <c r="F676" t="str">
        <f t="shared" si="64"/>
        <v>Tuesday</v>
      </c>
    </row>
    <row r="677" spans="1:6" x14ac:dyDescent="0.35">
      <c r="A677" s="5">
        <f t="shared" si="65"/>
        <v>45602</v>
      </c>
      <c r="B677">
        <f t="shared" si="60"/>
        <v>2024</v>
      </c>
      <c r="C677" t="str">
        <f t="shared" si="61"/>
        <v>November</v>
      </c>
      <c r="D677">
        <f t="shared" si="62"/>
        <v>11</v>
      </c>
      <c r="E677" t="str">
        <f t="shared" si="63"/>
        <v>Q4</v>
      </c>
      <c r="F677" t="str">
        <f t="shared" si="64"/>
        <v>Wednesday</v>
      </c>
    </row>
    <row r="678" spans="1:6" x14ac:dyDescent="0.35">
      <c r="A678" s="5">
        <f t="shared" si="65"/>
        <v>45603</v>
      </c>
      <c r="B678">
        <f t="shared" si="60"/>
        <v>2024</v>
      </c>
      <c r="C678" t="str">
        <f t="shared" si="61"/>
        <v>November</v>
      </c>
      <c r="D678">
        <f t="shared" si="62"/>
        <v>11</v>
      </c>
      <c r="E678" t="str">
        <f t="shared" si="63"/>
        <v>Q4</v>
      </c>
      <c r="F678" t="str">
        <f t="shared" si="64"/>
        <v>Thursday</v>
      </c>
    </row>
    <row r="679" spans="1:6" x14ac:dyDescent="0.35">
      <c r="A679" s="5">
        <f t="shared" si="65"/>
        <v>45604</v>
      </c>
      <c r="B679">
        <f t="shared" si="60"/>
        <v>2024</v>
      </c>
      <c r="C679" t="str">
        <f t="shared" si="61"/>
        <v>November</v>
      </c>
      <c r="D679">
        <f t="shared" si="62"/>
        <v>11</v>
      </c>
      <c r="E679" t="str">
        <f t="shared" si="63"/>
        <v>Q4</v>
      </c>
      <c r="F679" t="str">
        <f t="shared" si="64"/>
        <v>Friday</v>
      </c>
    </row>
    <row r="680" spans="1:6" x14ac:dyDescent="0.35">
      <c r="A680" s="5">
        <f t="shared" si="65"/>
        <v>45605</v>
      </c>
      <c r="B680">
        <f t="shared" si="60"/>
        <v>2024</v>
      </c>
      <c r="C680" t="str">
        <f t="shared" si="61"/>
        <v>November</v>
      </c>
      <c r="D680">
        <f t="shared" si="62"/>
        <v>11</v>
      </c>
      <c r="E680" t="str">
        <f t="shared" si="63"/>
        <v>Q4</v>
      </c>
      <c r="F680" t="str">
        <f t="shared" si="64"/>
        <v>Saturday</v>
      </c>
    </row>
    <row r="681" spans="1:6" x14ac:dyDescent="0.35">
      <c r="A681" s="5">
        <f t="shared" si="65"/>
        <v>45606</v>
      </c>
      <c r="B681">
        <f t="shared" si="60"/>
        <v>2024</v>
      </c>
      <c r="C681" t="str">
        <f t="shared" si="61"/>
        <v>November</v>
      </c>
      <c r="D681">
        <f t="shared" si="62"/>
        <v>11</v>
      </c>
      <c r="E681" t="str">
        <f t="shared" si="63"/>
        <v>Q4</v>
      </c>
      <c r="F681" t="str">
        <f t="shared" si="64"/>
        <v>Sunday</v>
      </c>
    </row>
    <row r="682" spans="1:6" x14ac:dyDescent="0.35">
      <c r="A682" s="5">
        <f t="shared" si="65"/>
        <v>45607</v>
      </c>
      <c r="B682">
        <f t="shared" si="60"/>
        <v>2024</v>
      </c>
      <c r="C682" t="str">
        <f t="shared" si="61"/>
        <v>November</v>
      </c>
      <c r="D682">
        <f t="shared" si="62"/>
        <v>11</v>
      </c>
      <c r="E682" t="str">
        <f t="shared" si="63"/>
        <v>Q4</v>
      </c>
      <c r="F682" t="str">
        <f t="shared" si="64"/>
        <v>Monday</v>
      </c>
    </row>
    <row r="683" spans="1:6" x14ac:dyDescent="0.35">
      <c r="A683" s="5">
        <f t="shared" si="65"/>
        <v>45608</v>
      </c>
      <c r="B683">
        <f t="shared" si="60"/>
        <v>2024</v>
      </c>
      <c r="C683" t="str">
        <f t="shared" si="61"/>
        <v>November</v>
      </c>
      <c r="D683">
        <f t="shared" si="62"/>
        <v>11</v>
      </c>
      <c r="E683" t="str">
        <f t="shared" si="63"/>
        <v>Q4</v>
      </c>
      <c r="F683" t="str">
        <f t="shared" si="64"/>
        <v>Tuesday</v>
      </c>
    </row>
    <row r="684" spans="1:6" x14ac:dyDescent="0.35">
      <c r="A684" s="5">
        <f t="shared" si="65"/>
        <v>45609</v>
      </c>
      <c r="B684">
        <f t="shared" si="60"/>
        <v>2024</v>
      </c>
      <c r="C684" t="str">
        <f t="shared" si="61"/>
        <v>November</v>
      </c>
      <c r="D684">
        <f t="shared" si="62"/>
        <v>11</v>
      </c>
      <c r="E684" t="str">
        <f t="shared" si="63"/>
        <v>Q4</v>
      </c>
      <c r="F684" t="str">
        <f t="shared" si="64"/>
        <v>Wednesday</v>
      </c>
    </row>
    <row r="685" spans="1:6" x14ac:dyDescent="0.35">
      <c r="A685" s="5">
        <f t="shared" si="65"/>
        <v>45610</v>
      </c>
      <c r="B685">
        <f t="shared" si="60"/>
        <v>2024</v>
      </c>
      <c r="C685" t="str">
        <f t="shared" si="61"/>
        <v>November</v>
      </c>
      <c r="D685">
        <f t="shared" si="62"/>
        <v>11</v>
      </c>
      <c r="E685" t="str">
        <f t="shared" si="63"/>
        <v>Q4</v>
      </c>
      <c r="F685" t="str">
        <f t="shared" si="64"/>
        <v>Thursday</v>
      </c>
    </row>
    <row r="686" spans="1:6" x14ac:dyDescent="0.35">
      <c r="A686" s="5">
        <f t="shared" si="65"/>
        <v>45611</v>
      </c>
      <c r="B686">
        <f t="shared" si="60"/>
        <v>2024</v>
      </c>
      <c r="C686" t="str">
        <f t="shared" si="61"/>
        <v>November</v>
      </c>
      <c r="D686">
        <f t="shared" si="62"/>
        <v>11</v>
      </c>
      <c r="E686" t="str">
        <f t="shared" si="63"/>
        <v>Q4</v>
      </c>
      <c r="F686" t="str">
        <f t="shared" si="64"/>
        <v>Friday</v>
      </c>
    </row>
    <row r="687" spans="1:6" x14ac:dyDescent="0.35">
      <c r="A687" s="5">
        <f t="shared" si="65"/>
        <v>45612</v>
      </c>
      <c r="B687">
        <f t="shared" si="60"/>
        <v>2024</v>
      </c>
      <c r="C687" t="str">
        <f t="shared" si="61"/>
        <v>November</v>
      </c>
      <c r="D687">
        <f t="shared" si="62"/>
        <v>11</v>
      </c>
      <c r="E687" t="str">
        <f t="shared" si="63"/>
        <v>Q4</v>
      </c>
      <c r="F687" t="str">
        <f t="shared" si="64"/>
        <v>Saturday</v>
      </c>
    </row>
    <row r="688" spans="1:6" x14ac:dyDescent="0.35">
      <c r="A688" s="5">
        <f t="shared" si="65"/>
        <v>45613</v>
      </c>
      <c r="B688">
        <f t="shared" si="60"/>
        <v>2024</v>
      </c>
      <c r="C688" t="str">
        <f t="shared" si="61"/>
        <v>November</v>
      </c>
      <c r="D688">
        <f t="shared" si="62"/>
        <v>11</v>
      </c>
      <c r="E688" t="str">
        <f t="shared" si="63"/>
        <v>Q4</v>
      </c>
      <c r="F688" t="str">
        <f t="shared" si="64"/>
        <v>Sunday</v>
      </c>
    </row>
    <row r="689" spans="1:6" x14ac:dyDescent="0.35">
      <c r="A689" s="5">
        <f t="shared" si="65"/>
        <v>45614</v>
      </c>
      <c r="B689">
        <f t="shared" si="60"/>
        <v>2024</v>
      </c>
      <c r="C689" t="str">
        <f t="shared" si="61"/>
        <v>November</v>
      </c>
      <c r="D689">
        <f t="shared" si="62"/>
        <v>11</v>
      </c>
      <c r="E689" t="str">
        <f t="shared" si="63"/>
        <v>Q4</v>
      </c>
      <c r="F689" t="str">
        <f t="shared" si="64"/>
        <v>Monday</v>
      </c>
    </row>
    <row r="690" spans="1:6" x14ac:dyDescent="0.35">
      <c r="A690" s="5">
        <f t="shared" si="65"/>
        <v>45615</v>
      </c>
      <c r="B690">
        <f t="shared" si="60"/>
        <v>2024</v>
      </c>
      <c r="C690" t="str">
        <f t="shared" si="61"/>
        <v>November</v>
      </c>
      <c r="D690">
        <f t="shared" si="62"/>
        <v>11</v>
      </c>
      <c r="E690" t="str">
        <f t="shared" si="63"/>
        <v>Q4</v>
      </c>
      <c r="F690" t="str">
        <f t="shared" si="64"/>
        <v>Tuesday</v>
      </c>
    </row>
    <row r="691" spans="1:6" x14ac:dyDescent="0.35">
      <c r="A691" s="5">
        <f t="shared" si="65"/>
        <v>45616</v>
      </c>
      <c r="B691">
        <f t="shared" si="60"/>
        <v>2024</v>
      </c>
      <c r="C691" t="str">
        <f t="shared" si="61"/>
        <v>November</v>
      </c>
      <c r="D691">
        <f t="shared" si="62"/>
        <v>11</v>
      </c>
      <c r="E691" t="str">
        <f t="shared" si="63"/>
        <v>Q4</v>
      </c>
      <c r="F691" t="str">
        <f t="shared" si="64"/>
        <v>Wednesday</v>
      </c>
    </row>
    <row r="692" spans="1:6" x14ac:dyDescent="0.35">
      <c r="A692" s="5">
        <f t="shared" si="65"/>
        <v>45617</v>
      </c>
      <c r="B692">
        <f t="shared" si="60"/>
        <v>2024</v>
      </c>
      <c r="C692" t="str">
        <f t="shared" si="61"/>
        <v>November</v>
      </c>
      <c r="D692">
        <f t="shared" si="62"/>
        <v>11</v>
      </c>
      <c r="E692" t="str">
        <f t="shared" si="63"/>
        <v>Q4</v>
      </c>
      <c r="F692" t="str">
        <f t="shared" si="64"/>
        <v>Thursday</v>
      </c>
    </row>
    <row r="693" spans="1:6" x14ac:dyDescent="0.35">
      <c r="A693" s="5">
        <f t="shared" si="65"/>
        <v>45618</v>
      </c>
      <c r="B693">
        <f t="shared" si="60"/>
        <v>2024</v>
      </c>
      <c r="C693" t="str">
        <f t="shared" si="61"/>
        <v>November</v>
      </c>
      <c r="D693">
        <f t="shared" si="62"/>
        <v>11</v>
      </c>
      <c r="E693" t="str">
        <f t="shared" si="63"/>
        <v>Q4</v>
      </c>
      <c r="F693" t="str">
        <f t="shared" si="64"/>
        <v>Friday</v>
      </c>
    </row>
    <row r="694" spans="1:6" x14ac:dyDescent="0.35">
      <c r="A694" s="5">
        <f t="shared" si="65"/>
        <v>45619</v>
      </c>
      <c r="B694">
        <f t="shared" si="60"/>
        <v>2024</v>
      </c>
      <c r="C694" t="str">
        <f t="shared" si="61"/>
        <v>November</v>
      </c>
      <c r="D694">
        <f t="shared" si="62"/>
        <v>11</v>
      </c>
      <c r="E694" t="str">
        <f t="shared" si="63"/>
        <v>Q4</v>
      </c>
      <c r="F694" t="str">
        <f t="shared" si="64"/>
        <v>Saturday</v>
      </c>
    </row>
    <row r="695" spans="1:6" x14ac:dyDescent="0.35">
      <c r="A695" s="5">
        <f t="shared" si="65"/>
        <v>45620</v>
      </c>
      <c r="B695">
        <f t="shared" si="60"/>
        <v>2024</v>
      </c>
      <c r="C695" t="str">
        <f t="shared" si="61"/>
        <v>November</v>
      </c>
      <c r="D695">
        <f t="shared" si="62"/>
        <v>11</v>
      </c>
      <c r="E695" t="str">
        <f t="shared" si="63"/>
        <v>Q4</v>
      </c>
      <c r="F695" t="str">
        <f t="shared" si="64"/>
        <v>Sunday</v>
      </c>
    </row>
    <row r="696" spans="1:6" x14ac:dyDescent="0.35">
      <c r="A696" s="5">
        <f t="shared" si="65"/>
        <v>45621</v>
      </c>
      <c r="B696">
        <f t="shared" si="60"/>
        <v>2024</v>
      </c>
      <c r="C696" t="str">
        <f t="shared" si="61"/>
        <v>November</v>
      </c>
      <c r="D696">
        <f t="shared" si="62"/>
        <v>11</v>
      </c>
      <c r="E696" t="str">
        <f t="shared" si="63"/>
        <v>Q4</v>
      </c>
      <c r="F696" t="str">
        <f t="shared" si="64"/>
        <v>Monday</v>
      </c>
    </row>
    <row r="697" spans="1:6" x14ac:dyDescent="0.35">
      <c r="A697" s="5">
        <f t="shared" si="65"/>
        <v>45622</v>
      </c>
      <c r="B697">
        <f t="shared" si="60"/>
        <v>2024</v>
      </c>
      <c r="C697" t="str">
        <f t="shared" si="61"/>
        <v>November</v>
      </c>
      <c r="D697">
        <f t="shared" si="62"/>
        <v>11</v>
      </c>
      <c r="E697" t="str">
        <f t="shared" si="63"/>
        <v>Q4</v>
      </c>
      <c r="F697" t="str">
        <f t="shared" si="64"/>
        <v>Tuesday</v>
      </c>
    </row>
    <row r="698" spans="1:6" x14ac:dyDescent="0.35">
      <c r="A698" s="5">
        <f t="shared" si="65"/>
        <v>45623</v>
      </c>
      <c r="B698">
        <f t="shared" si="60"/>
        <v>2024</v>
      </c>
      <c r="C698" t="str">
        <f t="shared" si="61"/>
        <v>November</v>
      </c>
      <c r="D698">
        <f t="shared" si="62"/>
        <v>11</v>
      </c>
      <c r="E698" t="str">
        <f t="shared" si="63"/>
        <v>Q4</v>
      </c>
      <c r="F698" t="str">
        <f t="shared" si="64"/>
        <v>Wednesday</v>
      </c>
    </row>
    <row r="699" spans="1:6" x14ac:dyDescent="0.35">
      <c r="A699" s="5">
        <f t="shared" si="65"/>
        <v>45624</v>
      </c>
      <c r="B699">
        <f t="shared" si="60"/>
        <v>2024</v>
      </c>
      <c r="C699" t="str">
        <f t="shared" si="61"/>
        <v>November</v>
      </c>
      <c r="D699">
        <f t="shared" si="62"/>
        <v>11</v>
      </c>
      <c r="E699" t="str">
        <f t="shared" si="63"/>
        <v>Q4</v>
      </c>
      <c r="F699" t="str">
        <f t="shared" si="64"/>
        <v>Thursday</v>
      </c>
    </row>
    <row r="700" spans="1:6" x14ac:dyDescent="0.35">
      <c r="A700" s="5">
        <f t="shared" si="65"/>
        <v>45625</v>
      </c>
      <c r="B700">
        <f t="shared" si="60"/>
        <v>2024</v>
      </c>
      <c r="C700" t="str">
        <f t="shared" si="61"/>
        <v>November</v>
      </c>
      <c r="D700">
        <f t="shared" si="62"/>
        <v>11</v>
      </c>
      <c r="E700" t="str">
        <f t="shared" si="63"/>
        <v>Q4</v>
      </c>
      <c r="F700" t="str">
        <f t="shared" si="64"/>
        <v>Friday</v>
      </c>
    </row>
    <row r="701" spans="1:6" x14ac:dyDescent="0.35">
      <c r="A701" s="5">
        <f t="shared" si="65"/>
        <v>45626</v>
      </c>
      <c r="B701">
        <f t="shared" si="60"/>
        <v>2024</v>
      </c>
      <c r="C701" t="str">
        <f t="shared" si="61"/>
        <v>November</v>
      </c>
      <c r="D701">
        <f t="shared" si="62"/>
        <v>11</v>
      </c>
      <c r="E701" t="str">
        <f t="shared" si="63"/>
        <v>Q4</v>
      </c>
      <c r="F701" t="str">
        <f t="shared" si="64"/>
        <v>Saturday</v>
      </c>
    </row>
    <row r="702" spans="1:6" x14ac:dyDescent="0.35">
      <c r="A702" s="5">
        <f t="shared" si="65"/>
        <v>45627</v>
      </c>
      <c r="B702">
        <f t="shared" si="60"/>
        <v>2024</v>
      </c>
      <c r="C702" t="str">
        <f t="shared" si="61"/>
        <v>December</v>
      </c>
      <c r="D702">
        <f t="shared" si="62"/>
        <v>12</v>
      </c>
      <c r="E702" t="str">
        <f t="shared" si="63"/>
        <v>Q4</v>
      </c>
      <c r="F702" t="str">
        <f t="shared" si="64"/>
        <v>Sunday</v>
      </c>
    </row>
    <row r="703" spans="1:6" x14ac:dyDescent="0.35">
      <c r="A703" s="5">
        <f t="shared" si="65"/>
        <v>45628</v>
      </c>
      <c r="B703">
        <f t="shared" si="60"/>
        <v>2024</v>
      </c>
      <c r="C703" t="str">
        <f t="shared" si="61"/>
        <v>December</v>
      </c>
      <c r="D703">
        <f t="shared" si="62"/>
        <v>12</v>
      </c>
      <c r="E703" t="str">
        <f t="shared" si="63"/>
        <v>Q4</v>
      </c>
      <c r="F703" t="str">
        <f t="shared" si="64"/>
        <v>Monday</v>
      </c>
    </row>
    <row r="704" spans="1:6" x14ac:dyDescent="0.35">
      <c r="A704" s="5">
        <f t="shared" si="65"/>
        <v>45629</v>
      </c>
      <c r="B704">
        <f t="shared" si="60"/>
        <v>2024</v>
      </c>
      <c r="C704" t="str">
        <f t="shared" si="61"/>
        <v>December</v>
      </c>
      <c r="D704">
        <f t="shared" si="62"/>
        <v>12</v>
      </c>
      <c r="E704" t="str">
        <f t="shared" si="63"/>
        <v>Q4</v>
      </c>
      <c r="F704" t="str">
        <f t="shared" si="64"/>
        <v>Tuesday</v>
      </c>
    </row>
    <row r="705" spans="1:6" x14ac:dyDescent="0.35">
      <c r="A705" s="5">
        <f t="shared" si="65"/>
        <v>45630</v>
      </c>
      <c r="B705">
        <f t="shared" si="60"/>
        <v>2024</v>
      </c>
      <c r="C705" t="str">
        <f t="shared" si="61"/>
        <v>December</v>
      </c>
      <c r="D705">
        <f t="shared" si="62"/>
        <v>12</v>
      </c>
      <c r="E705" t="str">
        <f t="shared" si="63"/>
        <v>Q4</v>
      </c>
      <c r="F705" t="str">
        <f t="shared" si="64"/>
        <v>Wednesday</v>
      </c>
    </row>
    <row r="706" spans="1:6" x14ac:dyDescent="0.35">
      <c r="A706" s="5">
        <f t="shared" si="65"/>
        <v>45631</v>
      </c>
      <c r="B706">
        <f t="shared" si="60"/>
        <v>2024</v>
      </c>
      <c r="C706" t="str">
        <f t="shared" si="61"/>
        <v>December</v>
      </c>
      <c r="D706">
        <f t="shared" si="62"/>
        <v>12</v>
      </c>
      <c r="E706" t="str">
        <f t="shared" si="63"/>
        <v>Q4</v>
      </c>
      <c r="F706" t="str">
        <f t="shared" si="64"/>
        <v>Thursday</v>
      </c>
    </row>
    <row r="707" spans="1:6" x14ac:dyDescent="0.35">
      <c r="A707" s="5">
        <f t="shared" si="65"/>
        <v>45632</v>
      </c>
      <c r="B707">
        <f t="shared" ref="B707:B732" si="66">YEAR(A707)</f>
        <v>2024</v>
      </c>
      <c r="C707" t="str">
        <f t="shared" ref="C707:C732" si="67">TEXT(A707, "MMMM")</f>
        <v>December</v>
      </c>
      <c r="D707">
        <f t="shared" ref="D707:D732" si="68">MONTH(A707)</f>
        <v>12</v>
      </c>
      <c r="E707" t="str">
        <f t="shared" ref="E707:E732" si="69">"Q"&amp;INT((MONTH(A707)-1)/3)+1</f>
        <v>Q4</v>
      </c>
      <c r="F707" t="str">
        <f t="shared" ref="F707:F732" si="70">TEXT(A707, "tttt")</f>
        <v>Friday</v>
      </c>
    </row>
    <row r="708" spans="1:6" x14ac:dyDescent="0.35">
      <c r="A708" s="5">
        <f t="shared" ref="A708:A712" si="71">A707+1</f>
        <v>45633</v>
      </c>
      <c r="B708">
        <f t="shared" si="66"/>
        <v>2024</v>
      </c>
      <c r="C708" t="str">
        <f t="shared" si="67"/>
        <v>December</v>
      </c>
      <c r="D708">
        <f t="shared" si="68"/>
        <v>12</v>
      </c>
      <c r="E708" t="str">
        <f t="shared" si="69"/>
        <v>Q4</v>
      </c>
      <c r="F708" t="str">
        <f t="shared" si="70"/>
        <v>Saturday</v>
      </c>
    </row>
    <row r="709" spans="1:6" x14ac:dyDescent="0.35">
      <c r="A709" s="5">
        <f t="shared" si="71"/>
        <v>45634</v>
      </c>
      <c r="B709">
        <f t="shared" si="66"/>
        <v>2024</v>
      </c>
      <c r="C709" t="str">
        <f t="shared" si="67"/>
        <v>December</v>
      </c>
      <c r="D709">
        <f t="shared" si="68"/>
        <v>12</v>
      </c>
      <c r="E709" t="str">
        <f t="shared" si="69"/>
        <v>Q4</v>
      </c>
      <c r="F709" t="str">
        <f t="shared" si="70"/>
        <v>Sunday</v>
      </c>
    </row>
    <row r="710" spans="1:6" x14ac:dyDescent="0.35">
      <c r="A710" s="5">
        <f t="shared" si="71"/>
        <v>45635</v>
      </c>
      <c r="B710">
        <f t="shared" si="66"/>
        <v>2024</v>
      </c>
      <c r="C710" t="str">
        <f t="shared" si="67"/>
        <v>December</v>
      </c>
      <c r="D710">
        <f t="shared" si="68"/>
        <v>12</v>
      </c>
      <c r="E710" t="str">
        <f t="shared" si="69"/>
        <v>Q4</v>
      </c>
      <c r="F710" t="str">
        <f t="shared" si="70"/>
        <v>Monday</v>
      </c>
    </row>
    <row r="711" spans="1:6" x14ac:dyDescent="0.35">
      <c r="A711" s="5">
        <f t="shared" si="71"/>
        <v>45636</v>
      </c>
      <c r="B711">
        <f t="shared" si="66"/>
        <v>2024</v>
      </c>
      <c r="C711" t="str">
        <f t="shared" si="67"/>
        <v>December</v>
      </c>
      <c r="D711">
        <f t="shared" si="68"/>
        <v>12</v>
      </c>
      <c r="E711" t="str">
        <f t="shared" si="69"/>
        <v>Q4</v>
      </c>
      <c r="F711" t="str">
        <f t="shared" si="70"/>
        <v>Tuesday</v>
      </c>
    </row>
    <row r="712" spans="1:6" x14ac:dyDescent="0.35">
      <c r="A712" s="5">
        <f t="shared" si="71"/>
        <v>45637</v>
      </c>
      <c r="B712">
        <f t="shared" si="66"/>
        <v>2024</v>
      </c>
      <c r="C712" t="str">
        <f t="shared" si="67"/>
        <v>December</v>
      </c>
      <c r="D712">
        <f t="shared" si="68"/>
        <v>12</v>
      </c>
      <c r="E712" t="str">
        <f t="shared" si="69"/>
        <v>Q4</v>
      </c>
      <c r="F712" t="str">
        <f t="shared" si="70"/>
        <v>Wednesday</v>
      </c>
    </row>
    <row r="713" spans="1:6" x14ac:dyDescent="0.35">
      <c r="A713" s="5">
        <f>A712+1</f>
        <v>45638</v>
      </c>
      <c r="B713">
        <f t="shared" si="66"/>
        <v>2024</v>
      </c>
      <c r="C713" t="str">
        <f t="shared" si="67"/>
        <v>December</v>
      </c>
      <c r="D713">
        <f t="shared" si="68"/>
        <v>12</v>
      </c>
      <c r="E713" t="str">
        <f t="shared" si="69"/>
        <v>Q4</v>
      </c>
      <c r="F713" t="str">
        <f t="shared" si="70"/>
        <v>Thursday</v>
      </c>
    </row>
    <row r="714" spans="1:6" x14ac:dyDescent="0.35">
      <c r="A714" s="5">
        <f t="shared" ref="A714:A732" si="72">A713+1</f>
        <v>45639</v>
      </c>
      <c r="B714">
        <f t="shared" si="66"/>
        <v>2024</v>
      </c>
      <c r="C714" t="str">
        <f t="shared" si="67"/>
        <v>December</v>
      </c>
      <c r="D714">
        <f t="shared" si="68"/>
        <v>12</v>
      </c>
      <c r="E714" t="str">
        <f t="shared" si="69"/>
        <v>Q4</v>
      </c>
      <c r="F714" t="str">
        <f t="shared" si="70"/>
        <v>Friday</v>
      </c>
    </row>
    <row r="715" spans="1:6" x14ac:dyDescent="0.35">
      <c r="A715" s="5">
        <f t="shared" si="72"/>
        <v>45640</v>
      </c>
      <c r="B715">
        <f t="shared" si="66"/>
        <v>2024</v>
      </c>
      <c r="C715" t="str">
        <f t="shared" si="67"/>
        <v>December</v>
      </c>
      <c r="D715">
        <f t="shared" si="68"/>
        <v>12</v>
      </c>
      <c r="E715" t="str">
        <f t="shared" si="69"/>
        <v>Q4</v>
      </c>
      <c r="F715" t="str">
        <f t="shared" si="70"/>
        <v>Saturday</v>
      </c>
    </row>
    <row r="716" spans="1:6" x14ac:dyDescent="0.35">
      <c r="A716" s="5">
        <f t="shared" si="72"/>
        <v>45641</v>
      </c>
      <c r="B716">
        <f t="shared" si="66"/>
        <v>2024</v>
      </c>
      <c r="C716" t="str">
        <f t="shared" si="67"/>
        <v>December</v>
      </c>
      <c r="D716">
        <f t="shared" si="68"/>
        <v>12</v>
      </c>
      <c r="E716" t="str">
        <f t="shared" si="69"/>
        <v>Q4</v>
      </c>
      <c r="F716" t="str">
        <f t="shared" si="70"/>
        <v>Sunday</v>
      </c>
    </row>
    <row r="717" spans="1:6" x14ac:dyDescent="0.35">
      <c r="A717" s="5">
        <f t="shared" si="72"/>
        <v>45642</v>
      </c>
      <c r="B717">
        <f t="shared" si="66"/>
        <v>2024</v>
      </c>
      <c r="C717" t="str">
        <f t="shared" si="67"/>
        <v>December</v>
      </c>
      <c r="D717">
        <f t="shared" si="68"/>
        <v>12</v>
      </c>
      <c r="E717" t="str">
        <f t="shared" si="69"/>
        <v>Q4</v>
      </c>
      <c r="F717" t="str">
        <f t="shared" si="70"/>
        <v>Monday</v>
      </c>
    </row>
    <row r="718" spans="1:6" x14ac:dyDescent="0.35">
      <c r="A718" s="5">
        <f t="shared" si="72"/>
        <v>45643</v>
      </c>
      <c r="B718">
        <f t="shared" si="66"/>
        <v>2024</v>
      </c>
      <c r="C718" t="str">
        <f t="shared" si="67"/>
        <v>December</v>
      </c>
      <c r="D718">
        <f t="shared" si="68"/>
        <v>12</v>
      </c>
      <c r="E718" t="str">
        <f t="shared" si="69"/>
        <v>Q4</v>
      </c>
      <c r="F718" t="str">
        <f t="shared" si="70"/>
        <v>Tuesday</v>
      </c>
    </row>
    <row r="719" spans="1:6" x14ac:dyDescent="0.35">
      <c r="A719" s="5">
        <f t="shared" si="72"/>
        <v>45644</v>
      </c>
      <c r="B719">
        <f t="shared" si="66"/>
        <v>2024</v>
      </c>
      <c r="C719" t="str">
        <f t="shared" si="67"/>
        <v>December</v>
      </c>
      <c r="D719">
        <f t="shared" si="68"/>
        <v>12</v>
      </c>
      <c r="E719" t="str">
        <f t="shared" si="69"/>
        <v>Q4</v>
      </c>
      <c r="F719" t="str">
        <f t="shared" si="70"/>
        <v>Wednesday</v>
      </c>
    </row>
    <row r="720" spans="1:6" x14ac:dyDescent="0.35">
      <c r="A720" s="5">
        <f t="shared" si="72"/>
        <v>45645</v>
      </c>
      <c r="B720">
        <f t="shared" si="66"/>
        <v>2024</v>
      </c>
      <c r="C720" t="str">
        <f t="shared" si="67"/>
        <v>December</v>
      </c>
      <c r="D720">
        <f t="shared" si="68"/>
        <v>12</v>
      </c>
      <c r="E720" t="str">
        <f t="shared" si="69"/>
        <v>Q4</v>
      </c>
      <c r="F720" t="str">
        <f t="shared" si="70"/>
        <v>Thursday</v>
      </c>
    </row>
    <row r="721" spans="1:6" x14ac:dyDescent="0.35">
      <c r="A721" s="5">
        <f t="shared" si="72"/>
        <v>45646</v>
      </c>
      <c r="B721">
        <f t="shared" si="66"/>
        <v>2024</v>
      </c>
      <c r="C721" t="str">
        <f t="shared" si="67"/>
        <v>December</v>
      </c>
      <c r="D721">
        <f t="shared" si="68"/>
        <v>12</v>
      </c>
      <c r="E721" t="str">
        <f t="shared" si="69"/>
        <v>Q4</v>
      </c>
      <c r="F721" t="str">
        <f t="shared" si="70"/>
        <v>Friday</v>
      </c>
    </row>
    <row r="722" spans="1:6" x14ac:dyDescent="0.35">
      <c r="A722" s="5">
        <f t="shared" si="72"/>
        <v>45647</v>
      </c>
      <c r="B722">
        <f t="shared" si="66"/>
        <v>2024</v>
      </c>
      <c r="C722" t="str">
        <f t="shared" si="67"/>
        <v>December</v>
      </c>
      <c r="D722">
        <f t="shared" si="68"/>
        <v>12</v>
      </c>
      <c r="E722" t="str">
        <f t="shared" si="69"/>
        <v>Q4</v>
      </c>
      <c r="F722" t="str">
        <f t="shared" si="70"/>
        <v>Saturday</v>
      </c>
    </row>
    <row r="723" spans="1:6" x14ac:dyDescent="0.35">
      <c r="A723" s="5">
        <f t="shared" si="72"/>
        <v>45648</v>
      </c>
      <c r="B723">
        <f t="shared" si="66"/>
        <v>2024</v>
      </c>
      <c r="C723" t="str">
        <f t="shared" si="67"/>
        <v>December</v>
      </c>
      <c r="D723">
        <f t="shared" si="68"/>
        <v>12</v>
      </c>
      <c r="E723" t="str">
        <f t="shared" si="69"/>
        <v>Q4</v>
      </c>
      <c r="F723" t="str">
        <f t="shared" si="70"/>
        <v>Sunday</v>
      </c>
    </row>
    <row r="724" spans="1:6" x14ac:dyDescent="0.35">
      <c r="A724" s="5">
        <f t="shared" si="72"/>
        <v>45649</v>
      </c>
      <c r="B724">
        <f t="shared" si="66"/>
        <v>2024</v>
      </c>
      <c r="C724" t="str">
        <f t="shared" si="67"/>
        <v>December</v>
      </c>
      <c r="D724">
        <f t="shared" si="68"/>
        <v>12</v>
      </c>
      <c r="E724" t="str">
        <f t="shared" si="69"/>
        <v>Q4</v>
      </c>
      <c r="F724" t="str">
        <f t="shared" si="70"/>
        <v>Monday</v>
      </c>
    </row>
    <row r="725" spans="1:6" x14ac:dyDescent="0.35">
      <c r="A725" s="5">
        <f t="shared" si="72"/>
        <v>45650</v>
      </c>
      <c r="B725">
        <f t="shared" si="66"/>
        <v>2024</v>
      </c>
      <c r="C725" t="str">
        <f t="shared" si="67"/>
        <v>December</v>
      </c>
      <c r="D725">
        <f t="shared" si="68"/>
        <v>12</v>
      </c>
      <c r="E725" t="str">
        <f t="shared" si="69"/>
        <v>Q4</v>
      </c>
      <c r="F725" t="str">
        <f t="shared" si="70"/>
        <v>Tuesday</v>
      </c>
    </row>
    <row r="726" spans="1:6" x14ac:dyDescent="0.35">
      <c r="A726" s="5">
        <f t="shared" si="72"/>
        <v>45651</v>
      </c>
      <c r="B726">
        <f t="shared" si="66"/>
        <v>2024</v>
      </c>
      <c r="C726" t="str">
        <f t="shared" si="67"/>
        <v>December</v>
      </c>
      <c r="D726">
        <f t="shared" si="68"/>
        <v>12</v>
      </c>
      <c r="E726" t="str">
        <f t="shared" si="69"/>
        <v>Q4</v>
      </c>
      <c r="F726" t="str">
        <f t="shared" si="70"/>
        <v>Wednesday</v>
      </c>
    </row>
    <row r="727" spans="1:6" x14ac:dyDescent="0.35">
      <c r="A727" s="5">
        <f t="shared" si="72"/>
        <v>45652</v>
      </c>
      <c r="B727">
        <f t="shared" si="66"/>
        <v>2024</v>
      </c>
      <c r="C727" t="str">
        <f t="shared" si="67"/>
        <v>December</v>
      </c>
      <c r="D727">
        <f t="shared" si="68"/>
        <v>12</v>
      </c>
      <c r="E727" t="str">
        <f t="shared" si="69"/>
        <v>Q4</v>
      </c>
      <c r="F727" t="str">
        <f t="shared" si="70"/>
        <v>Thursday</v>
      </c>
    </row>
    <row r="728" spans="1:6" x14ac:dyDescent="0.35">
      <c r="A728" s="5">
        <f t="shared" si="72"/>
        <v>45653</v>
      </c>
      <c r="B728">
        <f t="shared" si="66"/>
        <v>2024</v>
      </c>
      <c r="C728" t="str">
        <f t="shared" si="67"/>
        <v>December</v>
      </c>
      <c r="D728">
        <f t="shared" si="68"/>
        <v>12</v>
      </c>
      <c r="E728" t="str">
        <f t="shared" si="69"/>
        <v>Q4</v>
      </c>
      <c r="F728" t="str">
        <f t="shared" si="70"/>
        <v>Friday</v>
      </c>
    </row>
    <row r="729" spans="1:6" x14ac:dyDescent="0.35">
      <c r="A729" s="5">
        <f t="shared" si="72"/>
        <v>45654</v>
      </c>
      <c r="B729">
        <f t="shared" si="66"/>
        <v>2024</v>
      </c>
      <c r="C729" t="str">
        <f t="shared" si="67"/>
        <v>December</v>
      </c>
      <c r="D729">
        <f t="shared" si="68"/>
        <v>12</v>
      </c>
      <c r="E729" t="str">
        <f t="shared" si="69"/>
        <v>Q4</v>
      </c>
      <c r="F729" t="str">
        <f t="shared" si="70"/>
        <v>Saturday</v>
      </c>
    </row>
    <row r="730" spans="1:6" x14ac:dyDescent="0.35">
      <c r="A730" s="5">
        <f t="shared" si="72"/>
        <v>45655</v>
      </c>
      <c r="B730">
        <f t="shared" si="66"/>
        <v>2024</v>
      </c>
      <c r="C730" t="str">
        <f t="shared" si="67"/>
        <v>December</v>
      </c>
      <c r="D730">
        <f t="shared" si="68"/>
        <v>12</v>
      </c>
      <c r="E730" t="str">
        <f t="shared" si="69"/>
        <v>Q4</v>
      </c>
      <c r="F730" t="str">
        <f t="shared" si="70"/>
        <v>Sunday</v>
      </c>
    </row>
    <row r="731" spans="1:6" x14ac:dyDescent="0.35">
      <c r="A731" s="5">
        <f t="shared" si="72"/>
        <v>45656</v>
      </c>
      <c r="B731">
        <f t="shared" si="66"/>
        <v>2024</v>
      </c>
      <c r="C731" t="str">
        <f t="shared" si="67"/>
        <v>December</v>
      </c>
      <c r="D731">
        <f t="shared" si="68"/>
        <v>12</v>
      </c>
      <c r="E731" t="str">
        <f t="shared" si="69"/>
        <v>Q4</v>
      </c>
      <c r="F731" t="str">
        <f t="shared" si="70"/>
        <v>Monday</v>
      </c>
    </row>
    <row r="732" spans="1:6" x14ac:dyDescent="0.35">
      <c r="A732" s="5">
        <f t="shared" si="72"/>
        <v>45657</v>
      </c>
      <c r="B732">
        <f t="shared" si="66"/>
        <v>2024</v>
      </c>
      <c r="C732" t="str">
        <f t="shared" si="67"/>
        <v>December</v>
      </c>
      <c r="D732">
        <f t="shared" si="68"/>
        <v>12</v>
      </c>
      <c r="E732" t="str">
        <f t="shared" si="69"/>
        <v>Q4</v>
      </c>
      <c r="F732" t="str">
        <f t="shared" si="70"/>
        <v>Tuesday</v>
      </c>
    </row>
    <row r="733" spans="1:6" x14ac:dyDescent="0.35">
      <c r="A733" s="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DE7E6-E8A9-4C9F-B37A-65B497EFF915}">
  <dimension ref="A1"/>
  <sheetViews>
    <sheetView showGridLines="0" topLeftCell="B3" zoomScale="53" zoomScaleNormal="53" workbookViewId="0">
      <selection activeCell="E17" sqref="E17"/>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5E1D-9755-49E6-B32A-EC32904A04EC}">
  <sheetPr>
    <tabColor rgb="FFF2DBDB"/>
  </sheetPr>
  <dimension ref="A1:N7001"/>
  <sheetViews>
    <sheetView workbookViewId="0">
      <selection activeCell="B3" sqref="B3"/>
    </sheetView>
  </sheetViews>
  <sheetFormatPr defaultRowHeight="14.5" x14ac:dyDescent="0.35"/>
  <cols>
    <col min="1" max="1" width="13.08984375" bestFit="1" customWidth="1"/>
    <col min="2" max="2" width="14.36328125" bestFit="1" customWidth="1"/>
    <col min="3" max="3" width="18.26953125" bestFit="1" customWidth="1"/>
    <col min="4" max="4" width="9.26953125" bestFit="1" customWidth="1"/>
    <col min="5" max="5" width="12.08984375" bestFit="1" customWidth="1"/>
    <col min="6" max="6" width="17" bestFit="1" customWidth="1"/>
    <col min="7" max="7" width="10.453125" bestFit="1" customWidth="1"/>
    <col min="8" max="8" width="9.90625" bestFit="1" customWidth="1"/>
    <col min="9" max="9" width="17" bestFit="1" customWidth="1"/>
    <col min="10" max="10" width="16.7265625" bestFit="1" customWidth="1"/>
    <col min="11" max="11" width="18.7265625" bestFit="1" customWidth="1"/>
    <col min="12" max="12" width="25.7265625" bestFit="1" customWidth="1"/>
    <col min="13" max="13" width="16.1796875" bestFit="1" customWidth="1"/>
    <col min="14" max="14" width="9.26953125" customWidth="1"/>
  </cols>
  <sheetData>
    <row r="1" spans="1:14" x14ac:dyDescent="0.35">
      <c r="A1" t="s">
        <v>1</v>
      </c>
      <c r="B1" t="s">
        <v>2</v>
      </c>
      <c r="C1" t="s">
        <v>14093</v>
      </c>
      <c r="D1" t="s">
        <v>3</v>
      </c>
      <c r="E1" t="s">
        <v>4</v>
      </c>
      <c r="F1" t="s">
        <v>5</v>
      </c>
      <c r="G1" t="s">
        <v>6</v>
      </c>
      <c r="H1" t="s">
        <v>7</v>
      </c>
      <c r="I1" t="s">
        <v>8</v>
      </c>
      <c r="J1" t="s">
        <v>14041</v>
      </c>
      <c r="K1" t="s">
        <v>14042</v>
      </c>
      <c r="L1" t="s">
        <v>14044</v>
      </c>
      <c r="M1" t="s">
        <v>14043</v>
      </c>
      <c r="N1" t="s">
        <v>9</v>
      </c>
    </row>
    <row r="2" spans="1:14" x14ac:dyDescent="0.35">
      <c r="A2" t="s">
        <v>327</v>
      </c>
      <c r="B2">
        <v>49</v>
      </c>
      <c r="C2" t="s">
        <v>14094</v>
      </c>
      <c r="D2" t="s">
        <v>39</v>
      </c>
      <c r="E2" t="s">
        <v>13</v>
      </c>
      <c r="F2" t="s">
        <v>25</v>
      </c>
      <c r="G2" t="s">
        <v>26</v>
      </c>
      <c r="H2">
        <v>965.72</v>
      </c>
      <c r="I2" s="9">
        <v>45363</v>
      </c>
      <c r="J2">
        <v>2024</v>
      </c>
      <c r="K2" t="s">
        <v>14053</v>
      </c>
      <c r="L2">
        <v>3</v>
      </c>
      <c r="M2" t="s">
        <v>14046</v>
      </c>
      <c r="N2" t="s">
        <v>16</v>
      </c>
    </row>
    <row r="3" spans="1:14" x14ac:dyDescent="0.35">
      <c r="A3" t="s">
        <v>331</v>
      </c>
      <c r="B3">
        <v>49</v>
      </c>
      <c r="C3" t="s">
        <v>14094</v>
      </c>
      <c r="D3" t="s">
        <v>39</v>
      </c>
      <c r="E3" t="s">
        <v>52</v>
      </c>
      <c r="F3" t="s">
        <v>35</v>
      </c>
      <c r="G3" t="s">
        <v>15</v>
      </c>
      <c r="H3">
        <v>512.53</v>
      </c>
      <c r="I3" s="9">
        <v>45039</v>
      </c>
      <c r="J3">
        <v>2023</v>
      </c>
      <c r="K3" t="s">
        <v>14061</v>
      </c>
      <c r="L3">
        <v>4</v>
      </c>
      <c r="M3" t="s">
        <v>14059</v>
      </c>
      <c r="N3" t="s">
        <v>16</v>
      </c>
    </row>
    <row r="4" spans="1:14" x14ac:dyDescent="0.35">
      <c r="A4" t="s">
        <v>355</v>
      </c>
      <c r="B4">
        <v>49</v>
      </c>
      <c r="C4" t="s">
        <v>14094</v>
      </c>
      <c r="D4" t="s">
        <v>12</v>
      </c>
      <c r="E4" t="s">
        <v>64</v>
      </c>
      <c r="F4" t="s">
        <v>19</v>
      </c>
      <c r="G4" t="s">
        <v>30</v>
      </c>
      <c r="H4">
        <v>10861.52</v>
      </c>
      <c r="I4" s="9">
        <v>45544</v>
      </c>
      <c r="J4">
        <v>2024</v>
      </c>
      <c r="K4" t="s">
        <v>14055</v>
      </c>
      <c r="L4">
        <v>9</v>
      </c>
      <c r="M4" t="s">
        <v>14062</v>
      </c>
      <c r="N4" t="s">
        <v>16</v>
      </c>
    </row>
    <row r="5" spans="1:14" x14ac:dyDescent="0.35">
      <c r="A5" t="s">
        <v>425</v>
      </c>
      <c r="B5">
        <v>49</v>
      </c>
      <c r="C5" t="s">
        <v>14094</v>
      </c>
      <c r="D5" t="s">
        <v>12</v>
      </c>
      <c r="E5" t="s">
        <v>29</v>
      </c>
      <c r="F5" t="s">
        <v>14</v>
      </c>
      <c r="G5" t="s">
        <v>26</v>
      </c>
      <c r="H5">
        <v>962.02</v>
      </c>
      <c r="I5" s="9">
        <v>45552</v>
      </c>
      <c r="J5">
        <v>2024</v>
      </c>
      <c r="K5" t="s">
        <v>14055</v>
      </c>
      <c r="L5">
        <v>9</v>
      </c>
      <c r="M5" t="s">
        <v>14046</v>
      </c>
      <c r="N5" t="s">
        <v>16</v>
      </c>
    </row>
    <row r="6" spans="1:14" x14ac:dyDescent="0.35">
      <c r="A6" t="s">
        <v>427</v>
      </c>
      <c r="B6">
        <v>49</v>
      </c>
      <c r="C6" t="s">
        <v>14094</v>
      </c>
      <c r="D6" t="s">
        <v>12</v>
      </c>
      <c r="E6" t="s">
        <v>52</v>
      </c>
      <c r="F6" t="s">
        <v>19</v>
      </c>
      <c r="G6" t="s">
        <v>30</v>
      </c>
      <c r="H6">
        <v>9807.32</v>
      </c>
      <c r="I6" s="9">
        <v>45443</v>
      </c>
      <c r="J6">
        <v>2024</v>
      </c>
      <c r="K6" t="s">
        <v>14047</v>
      </c>
      <c r="L6">
        <v>5</v>
      </c>
      <c r="M6" t="s">
        <v>14048</v>
      </c>
      <c r="N6" t="s">
        <v>16</v>
      </c>
    </row>
    <row r="7" spans="1:14" x14ac:dyDescent="0.35">
      <c r="A7" t="s">
        <v>455</v>
      </c>
      <c r="B7">
        <v>49</v>
      </c>
      <c r="C7" t="s">
        <v>14094</v>
      </c>
      <c r="D7" t="s">
        <v>39</v>
      </c>
      <c r="E7" t="s">
        <v>64</v>
      </c>
      <c r="F7" t="s">
        <v>35</v>
      </c>
      <c r="G7" t="s">
        <v>30</v>
      </c>
      <c r="H7">
        <v>3640.45</v>
      </c>
      <c r="I7" s="9">
        <v>45255</v>
      </c>
      <c r="J7">
        <v>2023</v>
      </c>
      <c r="K7" t="s">
        <v>14054</v>
      </c>
      <c r="L7">
        <v>11</v>
      </c>
      <c r="M7" t="s">
        <v>14050</v>
      </c>
      <c r="N7" t="s">
        <v>16</v>
      </c>
    </row>
    <row r="8" spans="1:14" x14ac:dyDescent="0.35">
      <c r="A8" t="s">
        <v>469</v>
      </c>
      <c r="B8">
        <v>49</v>
      </c>
      <c r="C8" t="s">
        <v>14094</v>
      </c>
      <c r="D8" t="s">
        <v>12</v>
      </c>
      <c r="E8" t="s">
        <v>64</v>
      </c>
      <c r="F8" t="s">
        <v>14</v>
      </c>
      <c r="G8" t="s">
        <v>30</v>
      </c>
      <c r="H8">
        <v>1218.22</v>
      </c>
      <c r="I8" s="9">
        <v>44967</v>
      </c>
      <c r="J8">
        <v>2023</v>
      </c>
      <c r="K8" t="s">
        <v>14051</v>
      </c>
      <c r="L8">
        <v>2</v>
      </c>
      <c r="M8" t="s">
        <v>14048</v>
      </c>
      <c r="N8" t="s">
        <v>16</v>
      </c>
    </row>
    <row r="9" spans="1:14" x14ac:dyDescent="0.35">
      <c r="A9" t="s">
        <v>473</v>
      </c>
      <c r="B9">
        <v>49</v>
      </c>
      <c r="C9" t="s">
        <v>14094</v>
      </c>
      <c r="D9" t="s">
        <v>39</v>
      </c>
      <c r="E9" t="s">
        <v>64</v>
      </c>
      <c r="F9" t="s">
        <v>19</v>
      </c>
      <c r="G9" t="s">
        <v>20</v>
      </c>
      <c r="H9">
        <v>13616.32</v>
      </c>
      <c r="I9" s="9">
        <v>44980</v>
      </c>
      <c r="J9">
        <v>2023</v>
      </c>
      <c r="K9" t="s">
        <v>14051</v>
      </c>
      <c r="L9">
        <v>2</v>
      </c>
      <c r="M9" t="s">
        <v>14057</v>
      </c>
      <c r="N9" t="s">
        <v>16</v>
      </c>
    </row>
    <row r="10" spans="1:14" x14ac:dyDescent="0.35">
      <c r="A10" t="s">
        <v>523</v>
      </c>
      <c r="B10">
        <v>49</v>
      </c>
      <c r="C10" t="s">
        <v>14094</v>
      </c>
      <c r="D10" t="s">
        <v>39</v>
      </c>
      <c r="E10" t="s">
        <v>24</v>
      </c>
      <c r="F10" t="s">
        <v>25</v>
      </c>
      <c r="G10" t="s">
        <v>15</v>
      </c>
      <c r="H10">
        <v>23938.12</v>
      </c>
      <c r="I10" s="9">
        <v>45305</v>
      </c>
      <c r="J10">
        <v>2024</v>
      </c>
      <c r="K10" t="s">
        <v>14045</v>
      </c>
      <c r="L10">
        <v>1</v>
      </c>
      <c r="M10" t="s">
        <v>14059</v>
      </c>
      <c r="N10" t="s">
        <v>16</v>
      </c>
    </row>
    <row r="11" spans="1:14" x14ac:dyDescent="0.35">
      <c r="A11" t="s">
        <v>733</v>
      </c>
      <c r="B11">
        <v>49</v>
      </c>
      <c r="C11" t="s">
        <v>14094</v>
      </c>
      <c r="D11" t="s">
        <v>12</v>
      </c>
      <c r="E11" t="s">
        <v>52</v>
      </c>
      <c r="F11" t="s">
        <v>49</v>
      </c>
      <c r="G11" t="s">
        <v>15</v>
      </c>
      <c r="H11">
        <v>843.81</v>
      </c>
      <c r="I11" s="9">
        <v>44956</v>
      </c>
      <c r="J11">
        <v>2023</v>
      </c>
      <c r="K11" t="s">
        <v>14045</v>
      </c>
      <c r="L11">
        <v>1</v>
      </c>
      <c r="M11" t="s">
        <v>14062</v>
      </c>
      <c r="N11" t="s">
        <v>16</v>
      </c>
    </row>
    <row r="12" spans="1:14" x14ac:dyDescent="0.35">
      <c r="A12" t="s">
        <v>757</v>
      </c>
      <c r="B12">
        <v>49</v>
      </c>
      <c r="C12" t="s">
        <v>14094</v>
      </c>
      <c r="D12" t="s">
        <v>12</v>
      </c>
      <c r="E12" t="s">
        <v>52</v>
      </c>
      <c r="F12" t="s">
        <v>35</v>
      </c>
      <c r="G12" t="s">
        <v>26</v>
      </c>
      <c r="H12">
        <v>8820.07</v>
      </c>
      <c r="I12" s="9">
        <v>45006</v>
      </c>
      <c r="J12">
        <v>2023</v>
      </c>
      <c r="K12" t="s">
        <v>14053</v>
      </c>
      <c r="L12">
        <v>3</v>
      </c>
      <c r="M12" t="s">
        <v>14046</v>
      </c>
      <c r="N12" t="s">
        <v>16</v>
      </c>
    </row>
    <row r="13" spans="1:14" x14ac:dyDescent="0.35">
      <c r="A13" t="s">
        <v>831</v>
      </c>
      <c r="B13">
        <v>49</v>
      </c>
      <c r="C13" t="s">
        <v>14094</v>
      </c>
      <c r="D13" t="s">
        <v>12</v>
      </c>
      <c r="E13" t="s">
        <v>93</v>
      </c>
      <c r="F13" t="s">
        <v>49</v>
      </c>
      <c r="G13" t="s">
        <v>15</v>
      </c>
      <c r="H13">
        <v>2424.35</v>
      </c>
      <c r="I13" s="9">
        <v>45367</v>
      </c>
      <c r="J13">
        <v>2024</v>
      </c>
      <c r="K13" t="s">
        <v>14053</v>
      </c>
      <c r="L13">
        <v>3</v>
      </c>
      <c r="M13" t="s">
        <v>14050</v>
      </c>
      <c r="N13" t="s">
        <v>16</v>
      </c>
    </row>
    <row r="14" spans="1:14" x14ac:dyDescent="0.35">
      <c r="A14" t="s">
        <v>871</v>
      </c>
      <c r="B14">
        <v>49</v>
      </c>
      <c r="C14" t="s">
        <v>14094</v>
      </c>
      <c r="D14" t="s">
        <v>39</v>
      </c>
      <c r="E14" t="s">
        <v>52</v>
      </c>
      <c r="F14" t="s">
        <v>49</v>
      </c>
      <c r="G14" t="s">
        <v>15</v>
      </c>
      <c r="H14">
        <v>2114.14</v>
      </c>
      <c r="I14" s="9">
        <v>45070</v>
      </c>
      <c r="J14">
        <v>2023</v>
      </c>
      <c r="K14" t="s">
        <v>14047</v>
      </c>
      <c r="L14">
        <v>5</v>
      </c>
      <c r="M14" t="s">
        <v>14052</v>
      </c>
      <c r="N14" t="s">
        <v>16</v>
      </c>
    </row>
    <row r="15" spans="1:14" x14ac:dyDescent="0.35">
      <c r="A15" t="s">
        <v>917</v>
      </c>
      <c r="B15">
        <v>49</v>
      </c>
      <c r="C15" t="s">
        <v>14094</v>
      </c>
      <c r="D15" t="s">
        <v>12</v>
      </c>
      <c r="E15" t="s">
        <v>64</v>
      </c>
      <c r="F15" t="s">
        <v>14</v>
      </c>
      <c r="G15" t="s">
        <v>26</v>
      </c>
      <c r="H15">
        <v>1282.8499999999999</v>
      </c>
      <c r="I15" s="9">
        <v>45519</v>
      </c>
      <c r="J15">
        <v>2024</v>
      </c>
      <c r="K15" t="s">
        <v>14056</v>
      </c>
      <c r="L15">
        <v>8</v>
      </c>
      <c r="M15" t="s">
        <v>14057</v>
      </c>
      <c r="N15" t="s">
        <v>16</v>
      </c>
    </row>
    <row r="16" spans="1:14" x14ac:dyDescent="0.35">
      <c r="A16" t="s">
        <v>1001</v>
      </c>
      <c r="B16">
        <v>49</v>
      </c>
      <c r="C16" t="s">
        <v>14094</v>
      </c>
      <c r="D16" t="s">
        <v>12</v>
      </c>
      <c r="E16" t="s">
        <v>64</v>
      </c>
      <c r="F16" t="s">
        <v>14</v>
      </c>
      <c r="G16" t="s">
        <v>36</v>
      </c>
      <c r="H16">
        <v>8017.72</v>
      </c>
      <c r="I16" s="9">
        <v>45445</v>
      </c>
      <c r="J16">
        <v>2024</v>
      </c>
      <c r="K16" t="s">
        <v>14049</v>
      </c>
      <c r="L16">
        <v>6</v>
      </c>
      <c r="M16" t="s">
        <v>14059</v>
      </c>
      <c r="N16" t="s">
        <v>16</v>
      </c>
    </row>
    <row r="17" spans="1:14" x14ac:dyDescent="0.35">
      <c r="A17" t="s">
        <v>1021</v>
      </c>
      <c r="B17">
        <v>49</v>
      </c>
      <c r="C17" t="s">
        <v>14094</v>
      </c>
      <c r="D17" t="s">
        <v>12</v>
      </c>
      <c r="E17" t="s">
        <v>52</v>
      </c>
      <c r="F17" t="s">
        <v>14</v>
      </c>
      <c r="G17" t="s">
        <v>36</v>
      </c>
      <c r="H17">
        <v>3963.71</v>
      </c>
      <c r="I17" s="9">
        <v>45496</v>
      </c>
      <c r="J17">
        <v>2024</v>
      </c>
      <c r="K17" t="s">
        <v>14063</v>
      </c>
      <c r="L17">
        <v>7</v>
      </c>
      <c r="M17" t="s">
        <v>14046</v>
      </c>
      <c r="N17" t="s">
        <v>16</v>
      </c>
    </row>
    <row r="18" spans="1:14" x14ac:dyDescent="0.35">
      <c r="A18" t="s">
        <v>1127</v>
      </c>
      <c r="B18">
        <v>49</v>
      </c>
      <c r="C18" t="s">
        <v>14094</v>
      </c>
      <c r="D18" t="s">
        <v>39</v>
      </c>
      <c r="E18" t="s">
        <v>64</v>
      </c>
      <c r="F18" t="s">
        <v>25</v>
      </c>
      <c r="G18" t="s">
        <v>36</v>
      </c>
      <c r="H18">
        <v>2627.35</v>
      </c>
      <c r="I18" s="9">
        <v>45233</v>
      </c>
      <c r="J18">
        <v>2023</v>
      </c>
      <c r="K18" t="s">
        <v>14054</v>
      </c>
      <c r="L18">
        <v>11</v>
      </c>
      <c r="M18" t="s">
        <v>14048</v>
      </c>
      <c r="N18" t="s">
        <v>16</v>
      </c>
    </row>
    <row r="19" spans="1:14" x14ac:dyDescent="0.35">
      <c r="A19" t="s">
        <v>1349</v>
      </c>
      <c r="B19">
        <v>49</v>
      </c>
      <c r="C19" t="s">
        <v>14094</v>
      </c>
      <c r="D19" t="s">
        <v>12</v>
      </c>
      <c r="E19" t="s">
        <v>13</v>
      </c>
      <c r="F19" t="s">
        <v>55</v>
      </c>
      <c r="G19" t="s">
        <v>30</v>
      </c>
      <c r="H19">
        <v>11278.23</v>
      </c>
      <c r="I19" s="9">
        <v>45527</v>
      </c>
      <c r="J19">
        <v>2024</v>
      </c>
      <c r="K19" t="s">
        <v>14056</v>
      </c>
      <c r="L19">
        <v>8</v>
      </c>
      <c r="M19" t="s">
        <v>14048</v>
      </c>
      <c r="N19" t="s">
        <v>16</v>
      </c>
    </row>
    <row r="20" spans="1:14" x14ac:dyDescent="0.35">
      <c r="A20" t="s">
        <v>1399</v>
      </c>
      <c r="B20">
        <v>49</v>
      </c>
      <c r="C20" t="s">
        <v>14094</v>
      </c>
      <c r="D20" t="s">
        <v>39</v>
      </c>
      <c r="E20" t="s">
        <v>74</v>
      </c>
      <c r="F20" t="s">
        <v>49</v>
      </c>
      <c r="G20" t="s">
        <v>26</v>
      </c>
      <c r="H20">
        <v>2255.64</v>
      </c>
      <c r="I20" s="9">
        <v>45356</v>
      </c>
      <c r="J20">
        <v>2024</v>
      </c>
      <c r="K20" t="s">
        <v>14053</v>
      </c>
      <c r="L20">
        <v>3</v>
      </c>
      <c r="M20" t="s">
        <v>14046</v>
      </c>
      <c r="N20" t="s">
        <v>16</v>
      </c>
    </row>
    <row r="21" spans="1:14" x14ac:dyDescent="0.35">
      <c r="A21" t="s">
        <v>1481</v>
      </c>
      <c r="B21">
        <v>49</v>
      </c>
      <c r="C21" t="s">
        <v>14094</v>
      </c>
      <c r="D21" t="s">
        <v>39</v>
      </c>
      <c r="E21" t="s">
        <v>29</v>
      </c>
      <c r="F21" t="s">
        <v>49</v>
      </c>
      <c r="G21" t="s">
        <v>26</v>
      </c>
      <c r="H21">
        <v>3380.7</v>
      </c>
      <c r="I21" s="9">
        <v>45216</v>
      </c>
      <c r="J21">
        <v>2023</v>
      </c>
      <c r="K21" t="s">
        <v>14058</v>
      </c>
      <c r="L21">
        <v>10</v>
      </c>
      <c r="M21" t="s">
        <v>14046</v>
      </c>
      <c r="N21" t="s">
        <v>16</v>
      </c>
    </row>
    <row r="22" spans="1:14" x14ac:dyDescent="0.35">
      <c r="A22" t="s">
        <v>1561</v>
      </c>
      <c r="B22">
        <v>49</v>
      </c>
      <c r="C22" t="s">
        <v>14094</v>
      </c>
      <c r="D22" t="s">
        <v>39</v>
      </c>
      <c r="E22" t="s">
        <v>52</v>
      </c>
      <c r="F22" t="s">
        <v>14</v>
      </c>
      <c r="G22" t="s">
        <v>36</v>
      </c>
      <c r="H22">
        <v>9725.2900000000009</v>
      </c>
      <c r="I22" s="9">
        <v>45339</v>
      </c>
      <c r="J22">
        <v>2024</v>
      </c>
      <c r="K22" t="s">
        <v>14051</v>
      </c>
      <c r="L22">
        <v>2</v>
      </c>
      <c r="M22" t="s">
        <v>14050</v>
      </c>
      <c r="N22" t="s">
        <v>16</v>
      </c>
    </row>
    <row r="23" spans="1:14" x14ac:dyDescent="0.35">
      <c r="A23" t="s">
        <v>1701</v>
      </c>
      <c r="B23">
        <v>49</v>
      </c>
      <c r="C23" t="s">
        <v>14094</v>
      </c>
      <c r="D23" t="s">
        <v>39</v>
      </c>
      <c r="E23" t="s">
        <v>74</v>
      </c>
      <c r="F23" t="s">
        <v>25</v>
      </c>
      <c r="G23" t="s">
        <v>26</v>
      </c>
      <c r="H23">
        <v>3804.74</v>
      </c>
      <c r="I23" s="9">
        <v>45356</v>
      </c>
      <c r="J23">
        <v>2024</v>
      </c>
      <c r="K23" t="s">
        <v>14053</v>
      </c>
      <c r="L23">
        <v>3</v>
      </c>
      <c r="M23" t="s">
        <v>14046</v>
      </c>
      <c r="N23" t="s">
        <v>16</v>
      </c>
    </row>
    <row r="24" spans="1:14" x14ac:dyDescent="0.35">
      <c r="A24" t="s">
        <v>1709</v>
      </c>
      <c r="B24">
        <v>49</v>
      </c>
      <c r="C24" t="s">
        <v>14094</v>
      </c>
      <c r="D24" t="s">
        <v>12</v>
      </c>
      <c r="E24" t="s">
        <v>64</v>
      </c>
      <c r="F24" t="s">
        <v>19</v>
      </c>
      <c r="G24" t="s">
        <v>26</v>
      </c>
      <c r="H24">
        <v>2563.94</v>
      </c>
      <c r="I24" s="9">
        <v>45261</v>
      </c>
      <c r="J24">
        <v>2023</v>
      </c>
      <c r="K24" t="s">
        <v>14060</v>
      </c>
      <c r="L24">
        <v>12</v>
      </c>
      <c r="M24" t="s">
        <v>14048</v>
      </c>
      <c r="N24" t="s">
        <v>16</v>
      </c>
    </row>
    <row r="25" spans="1:14" x14ac:dyDescent="0.35">
      <c r="A25" t="s">
        <v>2141</v>
      </c>
      <c r="B25">
        <v>49</v>
      </c>
      <c r="C25" t="s">
        <v>14094</v>
      </c>
      <c r="D25" t="s">
        <v>12</v>
      </c>
      <c r="E25" t="s">
        <v>93</v>
      </c>
      <c r="F25" t="s">
        <v>25</v>
      </c>
      <c r="G25" t="s">
        <v>30</v>
      </c>
      <c r="H25">
        <v>12311.46</v>
      </c>
      <c r="I25" s="9">
        <v>45156</v>
      </c>
      <c r="J25">
        <v>2023</v>
      </c>
      <c r="K25" t="s">
        <v>14056</v>
      </c>
      <c r="L25">
        <v>8</v>
      </c>
      <c r="M25" t="s">
        <v>14048</v>
      </c>
      <c r="N25" t="s">
        <v>16</v>
      </c>
    </row>
    <row r="26" spans="1:14" x14ac:dyDescent="0.35">
      <c r="A26" t="s">
        <v>2463</v>
      </c>
      <c r="B26">
        <v>49</v>
      </c>
      <c r="C26" t="s">
        <v>14094</v>
      </c>
      <c r="D26" t="s">
        <v>12</v>
      </c>
      <c r="E26" t="s">
        <v>24</v>
      </c>
      <c r="F26" t="s">
        <v>19</v>
      </c>
      <c r="G26" t="s">
        <v>20</v>
      </c>
      <c r="H26">
        <v>3284.18</v>
      </c>
      <c r="I26" s="9">
        <v>45638</v>
      </c>
      <c r="J26">
        <v>2024</v>
      </c>
      <c r="K26" t="s">
        <v>14060</v>
      </c>
      <c r="L26">
        <v>12</v>
      </c>
      <c r="M26" t="s">
        <v>14057</v>
      </c>
      <c r="N26" t="s">
        <v>16</v>
      </c>
    </row>
    <row r="27" spans="1:14" x14ac:dyDescent="0.35">
      <c r="A27" t="s">
        <v>2473</v>
      </c>
      <c r="B27">
        <v>49</v>
      </c>
      <c r="C27" t="s">
        <v>14094</v>
      </c>
      <c r="D27" t="s">
        <v>12</v>
      </c>
      <c r="E27" t="s">
        <v>74</v>
      </c>
      <c r="F27" t="s">
        <v>19</v>
      </c>
      <c r="G27" t="s">
        <v>15</v>
      </c>
      <c r="H27">
        <v>19370.8</v>
      </c>
      <c r="I27" s="9">
        <v>45583</v>
      </c>
      <c r="J27">
        <v>2024</v>
      </c>
      <c r="K27" t="s">
        <v>14058</v>
      </c>
      <c r="L27">
        <v>10</v>
      </c>
      <c r="M27" t="s">
        <v>14048</v>
      </c>
      <c r="N27" t="s">
        <v>16</v>
      </c>
    </row>
    <row r="28" spans="1:14" x14ac:dyDescent="0.35">
      <c r="A28" t="s">
        <v>2519</v>
      </c>
      <c r="B28">
        <v>49</v>
      </c>
      <c r="C28" t="s">
        <v>14094</v>
      </c>
      <c r="D28" t="s">
        <v>12</v>
      </c>
      <c r="E28" t="s">
        <v>74</v>
      </c>
      <c r="F28" t="s">
        <v>19</v>
      </c>
      <c r="G28" t="s">
        <v>15</v>
      </c>
      <c r="H28">
        <v>10264.700000000001</v>
      </c>
      <c r="I28" s="9">
        <v>44932</v>
      </c>
      <c r="J28">
        <v>2023</v>
      </c>
      <c r="K28" t="s">
        <v>14045</v>
      </c>
      <c r="L28">
        <v>1</v>
      </c>
      <c r="M28" t="s">
        <v>14048</v>
      </c>
      <c r="N28" t="s">
        <v>16</v>
      </c>
    </row>
    <row r="29" spans="1:14" x14ac:dyDescent="0.35">
      <c r="A29" t="s">
        <v>2573</v>
      </c>
      <c r="B29">
        <v>49</v>
      </c>
      <c r="C29" t="s">
        <v>14094</v>
      </c>
      <c r="D29" t="s">
        <v>12</v>
      </c>
      <c r="E29" t="s">
        <v>64</v>
      </c>
      <c r="F29" t="s">
        <v>19</v>
      </c>
      <c r="G29" t="s">
        <v>20</v>
      </c>
      <c r="H29">
        <v>204.8</v>
      </c>
      <c r="I29" s="9">
        <v>45579</v>
      </c>
      <c r="J29">
        <v>2024</v>
      </c>
      <c r="K29" t="s">
        <v>14058</v>
      </c>
      <c r="L29">
        <v>10</v>
      </c>
      <c r="M29" t="s">
        <v>14062</v>
      </c>
      <c r="N29" t="s">
        <v>16</v>
      </c>
    </row>
    <row r="30" spans="1:14" x14ac:dyDescent="0.35">
      <c r="A30" t="s">
        <v>2579</v>
      </c>
      <c r="B30">
        <v>49</v>
      </c>
      <c r="C30" t="s">
        <v>14094</v>
      </c>
      <c r="D30" t="s">
        <v>39</v>
      </c>
      <c r="E30" t="s">
        <v>93</v>
      </c>
      <c r="F30" t="s">
        <v>55</v>
      </c>
      <c r="G30" t="s">
        <v>36</v>
      </c>
      <c r="H30">
        <v>3954.2</v>
      </c>
      <c r="I30" s="9">
        <v>45026</v>
      </c>
      <c r="J30">
        <v>2023</v>
      </c>
      <c r="K30" t="s">
        <v>14061</v>
      </c>
      <c r="L30">
        <v>4</v>
      </c>
      <c r="M30" t="s">
        <v>14062</v>
      </c>
      <c r="N30" t="s">
        <v>16</v>
      </c>
    </row>
    <row r="31" spans="1:14" x14ac:dyDescent="0.35">
      <c r="A31" t="s">
        <v>2677</v>
      </c>
      <c r="B31">
        <v>49</v>
      </c>
      <c r="C31" t="s">
        <v>14094</v>
      </c>
      <c r="D31" t="s">
        <v>39</v>
      </c>
      <c r="E31" t="s">
        <v>29</v>
      </c>
      <c r="F31" t="s">
        <v>35</v>
      </c>
      <c r="G31" t="s">
        <v>20</v>
      </c>
      <c r="H31">
        <v>13404.26</v>
      </c>
      <c r="I31" s="9">
        <v>45252</v>
      </c>
      <c r="J31">
        <v>2023</v>
      </c>
      <c r="K31" t="s">
        <v>14054</v>
      </c>
      <c r="L31">
        <v>11</v>
      </c>
      <c r="M31" t="s">
        <v>14052</v>
      </c>
      <c r="N31" t="s">
        <v>16</v>
      </c>
    </row>
    <row r="32" spans="1:14" x14ac:dyDescent="0.35">
      <c r="A32" t="s">
        <v>2951</v>
      </c>
      <c r="B32">
        <v>49</v>
      </c>
      <c r="C32" t="s">
        <v>14094</v>
      </c>
      <c r="D32" t="s">
        <v>39</v>
      </c>
      <c r="E32" t="s">
        <v>42</v>
      </c>
      <c r="F32" t="s">
        <v>19</v>
      </c>
      <c r="G32" t="s">
        <v>36</v>
      </c>
      <c r="H32">
        <v>3943.48</v>
      </c>
      <c r="I32" s="9">
        <v>45271</v>
      </c>
      <c r="J32">
        <v>2023</v>
      </c>
      <c r="K32" t="s">
        <v>14060</v>
      </c>
      <c r="L32">
        <v>12</v>
      </c>
      <c r="M32" t="s">
        <v>14062</v>
      </c>
      <c r="N32" t="s">
        <v>16</v>
      </c>
    </row>
    <row r="33" spans="1:14" x14ac:dyDescent="0.35">
      <c r="A33" t="s">
        <v>3073</v>
      </c>
      <c r="B33">
        <v>49</v>
      </c>
      <c r="C33" t="s">
        <v>14094</v>
      </c>
      <c r="D33" t="s">
        <v>39</v>
      </c>
      <c r="E33" t="s">
        <v>42</v>
      </c>
      <c r="F33" t="s">
        <v>19</v>
      </c>
      <c r="G33" t="s">
        <v>20</v>
      </c>
      <c r="H33">
        <v>10091.99</v>
      </c>
      <c r="I33" s="9">
        <v>45101</v>
      </c>
      <c r="J33">
        <v>2023</v>
      </c>
      <c r="K33" t="s">
        <v>14049</v>
      </c>
      <c r="L33">
        <v>6</v>
      </c>
      <c r="M33" t="s">
        <v>14050</v>
      </c>
      <c r="N33" t="s">
        <v>16</v>
      </c>
    </row>
    <row r="34" spans="1:14" x14ac:dyDescent="0.35">
      <c r="A34" t="s">
        <v>3309</v>
      </c>
      <c r="B34">
        <v>49</v>
      </c>
      <c r="C34" t="s">
        <v>14094</v>
      </c>
      <c r="D34" t="s">
        <v>39</v>
      </c>
      <c r="E34" t="s">
        <v>52</v>
      </c>
      <c r="F34" t="s">
        <v>25</v>
      </c>
      <c r="G34" t="s">
        <v>30</v>
      </c>
      <c r="H34">
        <v>24862.82</v>
      </c>
      <c r="I34" s="9">
        <v>45604</v>
      </c>
      <c r="J34">
        <v>2024</v>
      </c>
      <c r="K34" t="s">
        <v>14054</v>
      </c>
      <c r="L34">
        <v>11</v>
      </c>
      <c r="M34" t="s">
        <v>14048</v>
      </c>
      <c r="N34" t="s">
        <v>16</v>
      </c>
    </row>
    <row r="35" spans="1:14" x14ac:dyDescent="0.35">
      <c r="A35" t="s">
        <v>3405</v>
      </c>
      <c r="B35">
        <v>49</v>
      </c>
      <c r="C35" t="s">
        <v>14094</v>
      </c>
      <c r="D35" t="s">
        <v>39</v>
      </c>
      <c r="E35" t="s">
        <v>42</v>
      </c>
      <c r="F35" t="s">
        <v>55</v>
      </c>
      <c r="G35" t="s">
        <v>36</v>
      </c>
      <c r="H35">
        <v>4485.46</v>
      </c>
      <c r="I35" s="9">
        <v>45001</v>
      </c>
      <c r="J35">
        <v>2023</v>
      </c>
      <c r="K35" t="s">
        <v>14053</v>
      </c>
      <c r="L35">
        <v>3</v>
      </c>
      <c r="M35" t="s">
        <v>14057</v>
      </c>
      <c r="N35" t="s">
        <v>16</v>
      </c>
    </row>
    <row r="36" spans="1:14" x14ac:dyDescent="0.35">
      <c r="A36" t="s">
        <v>3441</v>
      </c>
      <c r="B36">
        <v>49</v>
      </c>
      <c r="C36" t="s">
        <v>14094</v>
      </c>
      <c r="D36" t="s">
        <v>12</v>
      </c>
      <c r="E36" t="s">
        <v>74</v>
      </c>
      <c r="F36" t="s">
        <v>25</v>
      </c>
      <c r="G36" t="s">
        <v>26</v>
      </c>
      <c r="H36">
        <v>13286.93</v>
      </c>
      <c r="I36" s="9">
        <v>45066</v>
      </c>
      <c r="J36">
        <v>2023</v>
      </c>
      <c r="K36" t="s">
        <v>14047</v>
      </c>
      <c r="L36">
        <v>5</v>
      </c>
      <c r="M36" t="s">
        <v>14050</v>
      </c>
      <c r="N36" t="s">
        <v>16</v>
      </c>
    </row>
    <row r="37" spans="1:14" x14ac:dyDescent="0.35">
      <c r="A37" t="s">
        <v>3461</v>
      </c>
      <c r="B37">
        <v>49</v>
      </c>
      <c r="C37" t="s">
        <v>14094</v>
      </c>
      <c r="D37" t="s">
        <v>12</v>
      </c>
      <c r="E37" t="s">
        <v>24</v>
      </c>
      <c r="F37" t="s">
        <v>19</v>
      </c>
      <c r="G37" t="s">
        <v>20</v>
      </c>
      <c r="H37">
        <v>1438.04</v>
      </c>
      <c r="I37" s="9">
        <v>45226</v>
      </c>
      <c r="J37">
        <v>2023</v>
      </c>
      <c r="K37" t="s">
        <v>14058</v>
      </c>
      <c r="L37">
        <v>10</v>
      </c>
      <c r="M37" t="s">
        <v>14048</v>
      </c>
      <c r="N37" t="s">
        <v>16</v>
      </c>
    </row>
    <row r="38" spans="1:14" x14ac:dyDescent="0.35">
      <c r="A38" t="s">
        <v>3515</v>
      </c>
      <c r="B38">
        <v>49</v>
      </c>
      <c r="C38" t="s">
        <v>14094</v>
      </c>
      <c r="D38" t="s">
        <v>12</v>
      </c>
      <c r="E38" t="s">
        <v>29</v>
      </c>
      <c r="F38" t="s">
        <v>49</v>
      </c>
      <c r="G38" t="s">
        <v>36</v>
      </c>
      <c r="H38">
        <v>8923.7000000000007</v>
      </c>
      <c r="I38" s="9">
        <v>45335</v>
      </c>
      <c r="J38">
        <v>2024</v>
      </c>
      <c r="K38" t="s">
        <v>14051</v>
      </c>
      <c r="L38">
        <v>2</v>
      </c>
      <c r="M38" t="s">
        <v>14046</v>
      </c>
      <c r="N38" t="s">
        <v>16</v>
      </c>
    </row>
    <row r="39" spans="1:14" x14ac:dyDescent="0.35">
      <c r="A39" t="s">
        <v>3551</v>
      </c>
      <c r="B39">
        <v>49</v>
      </c>
      <c r="C39" t="s">
        <v>14094</v>
      </c>
      <c r="D39" t="s">
        <v>39</v>
      </c>
      <c r="E39" t="s">
        <v>24</v>
      </c>
      <c r="F39" t="s">
        <v>35</v>
      </c>
      <c r="G39" t="s">
        <v>20</v>
      </c>
      <c r="H39">
        <v>9304.51</v>
      </c>
      <c r="I39" s="9">
        <v>45137</v>
      </c>
      <c r="J39">
        <v>2023</v>
      </c>
      <c r="K39" t="s">
        <v>14063</v>
      </c>
      <c r="L39">
        <v>7</v>
      </c>
      <c r="M39" t="s">
        <v>14059</v>
      </c>
      <c r="N39" t="s">
        <v>16</v>
      </c>
    </row>
    <row r="40" spans="1:14" x14ac:dyDescent="0.35">
      <c r="A40" t="s">
        <v>3709</v>
      </c>
      <c r="B40">
        <v>49</v>
      </c>
      <c r="C40" t="s">
        <v>14094</v>
      </c>
      <c r="D40" t="s">
        <v>12</v>
      </c>
      <c r="E40" t="s">
        <v>13</v>
      </c>
      <c r="F40" t="s">
        <v>49</v>
      </c>
      <c r="G40" t="s">
        <v>26</v>
      </c>
      <c r="H40">
        <v>10691.6</v>
      </c>
      <c r="I40" s="9">
        <v>45293</v>
      </c>
      <c r="J40">
        <v>2024</v>
      </c>
      <c r="K40" t="s">
        <v>14045</v>
      </c>
      <c r="L40">
        <v>1</v>
      </c>
      <c r="M40" t="s">
        <v>14046</v>
      </c>
      <c r="N40" t="s">
        <v>16</v>
      </c>
    </row>
    <row r="41" spans="1:14" x14ac:dyDescent="0.35">
      <c r="A41" t="s">
        <v>3739</v>
      </c>
      <c r="B41">
        <v>49</v>
      </c>
      <c r="C41" t="s">
        <v>14094</v>
      </c>
      <c r="D41" t="s">
        <v>39</v>
      </c>
      <c r="E41" t="s">
        <v>29</v>
      </c>
      <c r="F41" t="s">
        <v>25</v>
      </c>
      <c r="G41" t="s">
        <v>30</v>
      </c>
      <c r="H41">
        <v>5757.62</v>
      </c>
      <c r="I41" s="9">
        <v>45298</v>
      </c>
      <c r="J41">
        <v>2024</v>
      </c>
      <c r="K41" t="s">
        <v>14045</v>
      </c>
      <c r="L41">
        <v>1</v>
      </c>
      <c r="M41" t="s">
        <v>14059</v>
      </c>
      <c r="N41" t="s">
        <v>16</v>
      </c>
    </row>
    <row r="42" spans="1:14" x14ac:dyDescent="0.35">
      <c r="A42" t="s">
        <v>3757</v>
      </c>
      <c r="B42">
        <v>49</v>
      </c>
      <c r="C42" t="s">
        <v>14094</v>
      </c>
      <c r="D42" t="s">
        <v>12</v>
      </c>
      <c r="E42" t="s">
        <v>13</v>
      </c>
      <c r="F42" t="s">
        <v>55</v>
      </c>
      <c r="G42" t="s">
        <v>15</v>
      </c>
      <c r="H42">
        <v>18258.22</v>
      </c>
      <c r="I42" s="9">
        <v>45293</v>
      </c>
      <c r="J42">
        <v>2024</v>
      </c>
      <c r="K42" t="s">
        <v>14045</v>
      </c>
      <c r="L42">
        <v>1</v>
      </c>
      <c r="M42" t="s">
        <v>14046</v>
      </c>
      <c r="N42" t="s">
        <v>16</v>
      </c>
    </row>
    <row r="43" spans="1:14" x14ac:dyDescent="0.35">
      <c r="A43" t="s">
        <v>3819</v>
      </c>
      <c r="B43">
        <v>49</v>
      </c>
      <c r="C43" t="s">
        <v>14094</v>
      </c>
      <c r="D43" t="s">
        <v>12</v>
      </c>
      <c r="E43" t="s">
        <v>29</v>
      </c>
      <c r="F43" t="s">
        <v>14</v>
      </c>
      <c r="G43" t="s">
        <v>20</v>
      </c>
      <c r="H43">
        <v>10645.13</v>
      </c>
      <c r="I43" s="9">
        <v>45290</v>
      </c>
      <c r="J43">
        <v>2023</v>
      </c>
      <c r="K43" t="s">
        <v>14060</v>
      </c>
      <c r="L43">
        <v>12</v>
      </c>
      <c r="M43" t="s">
        <v>14050</v>
      </c>
      <c r="N43" t="s">
        <v>16</v>
      </c>
    </row>
    <row r="44" spans="1:14" x14ac:dyDescent="0.35">
      <c r="A44" t="s">
        <v>3903</v>
      </c>
      <c r="B44">
        <v>49</v>
      </c>
      <c r="C44" t="s">
        <v>14094</v>
      </c>
      <c r="D44" t="s">
        <v>39</v>
      </c>
      <c r="E44" t="s">
        <v>93</v>
      </c>
      <c r="F44" t="s">
        <v>35</v>
      </c>
      <c r="G44" t="s">
        <v>15</v>
      </c>
      <c r="H44">
        <v>58290.74</v>
      </c>
      <c r="I44" s="9">
        <v>45147</v>
      </c>
      <c r="J44">
        <v>2023</v>
      </c>
      <c r="K44" t="s">
        <v>14056</v>
      </c>
      <c r="L44">
        <v>8</v>
      </c>
      <c r="M44" t="s">
        <v>14052</v>
      </c>
      <c r="N44" t="s">
        <v>16</v>
      </c>
    </row>
    <row r="45" spans="1:14" x14ac:dyDescent="0.35">
      <c r="A45" t="s">
        <v>3947</v>
      </c>
      <c r="B45">
        <v>49</v>
      </c>
      <c r="C45" t="s">
        <v>14094</v>
      </c>
      <c r="D45" t="s">
        <v>39</v>
      </c>
      <c r="E45" t="s">
        <v>74</v>
      </c>
      <c r="F45" t="s">
        <v>49</v>
      </c>
      <c r="G45" t="s">
        <v>30</v>
      </c>
      <c r="H45">
        <v>3137.77</v>
      </c>
      <c r="I45" s="9">
        <v>45244</v>
      </c>
      <c r="J45">
        <v>2023</v>
      </c>
      <c r="K45" t="s">
        <v>14054</v>
      </c>
      <c r="L45">
        <v>11</v>
      </c>
      <c r="M45" t="s">
        <v>14046</v>
      </c>
      <c r="N45" t="s">
        <v>16</v>
      </c>
    </row>
    <row r="46" spans="1:14" x14ac:dyDescent="0.35">
      <c r="A46" t="s">
        <v>4209</v>
      </c>
      <c r="B46">
        <v>49</v>
      </c>
      <c r="C46" t="s">
        <v>14094</v>
      </c>
      <c r="D46" t="s">
        <v>12</v>
      </c>
      <c r="E46" t="s">
        <v>24</v>
      </c>
      <c r="F46" t="s">
        <v>14</v>
      </c>
      <c r="G46" t="s">
        <v>36</v>
      </c>
      <c r="H46">
        <v>1742.69</v>
      </c>
      <c r="I46" s="9">
        <v>45246</v>
      </c>
      <c r="J46">
        <v>2023</v>
      </c>
      <c r="K46" t="s">
        <v>14054</v>
      </c>
      <c r="L46">
        <v>11</v>
      </c>
      <c r="M46" t="s">
        <v>14057</v>
      </c>
      <c r="N46" t="s">
        <v>16</v>
      </c>
    </row>
    <row r="47" spans="1:14" x14ac:dyDescent="0.35">
      <c r="A47" t="s">
        <v>4363</v>
      </c>
      <c r="B47">
        <v>49</v>
      </c>
      <c r="C47" t="s">
        <v>14094</v>
      </c>
      <c r="D47" t="s">
        <v>39</v>
      </c>
      <c r="E47" t="s">
        <v>42</v>
      </c>
      <c r="F47" t="s">
        <v>19</v>
      </c>
      <c r="G47" t="s">
        <v>30</v>
      </c>
      <c r="H47">
        <v>247.91</v>
      </c>
      <c r="I47" s="9">
        <v>45516</v>
      </c>
      <c r="J47">
        <v>2024</v>
      </c>
      <c r="K47" t="s">
        <v>14056</v>
      </c>
      <c r="L47">
        <v>8</v>
      </c>
      <c r="M47" t="s">
        <v>14062</v>
      </c>
      <c r="N47" t="s">
        <v>16</v>
      </c>
    </row>
    <row r="48" spans="1:14" x14ac:dyDescent="0.35">
      <c r="A48" t="s">
        <v>4691</v>
      </c>
      <c r="B48">
        <v>49</v>
      </c>
      <c r="C48" t="s">
        <v>14094</v>
      </c>
      <c r="D48" t="s">
        <v>39</v>
      </c>
      <c r="E48" t="s">
        <v>52</v>
      </c>
      <c r="F48" t="s">
        <v>55</v>
      </c>
      <c r="G48" t="s">
        <v>26</v>
      </c>
      <c r="H48">
        <v>23178.080000000002</v>
      </c>
      <c r="I48" s="9">
        <v>45154</v>
      </c>
      <c r="J48">
        <v>2023</v>
      </c>
      <c r="K48" t="s">
        <v>14056</v>
      </c>
      <c r="L48">
        <v>8</v>
      </c>
      <c r="M48" t="s">
        <v>14052</v>
      </c>
      <c r="N48" t="s">
        <v>16</v>
      </c>
    </row>
    <row r="49" spans="1:14" x14ac:dyDescent="0.35">
      <c r="A49" t="s">
        <v>4735</v>
      </c>
      <c r="B49">
        <v>49</v>
      </c>
      <c r="C49" t="s">
        <v>14094</v>
      </c>
      <c r="D49" t="s">
        <v>12</v>
      </c>
      <c r="E49" t="s">
        <v>64</v>
      </c>
      <c r="F49" t="s">
        <v>19</v>
      </c>
      <c r="G49" t="s">
        <v>20</v>
      </c>
      <c r="H49">
        <v>19871.95</v>
      </c>
      <c r="I49" s="9">
        <v>45638</v>
      </c>
      <c r="J49">
        <v>2024</v>
      </c>
      <c r="K49" t="s">
        <v>14060</v>
      </c>
      <c r="L49">
        <v>12</v>
      </c>
      <c r="M49" t="s">
        <v>14057</v>
      </c>
      <c r="N49" t="s">
        <v>16</v>
      </c>
    </row>
    <row r="50" spans="1:14" x14ac:dyDescent="0.35">
      <c r="A50" t="s">
        <v>4853</v>
      </c>
      <c r="B50">
        <v>49</v>
      </c>
      <c r="C50" t="s">
        <v>14094</v>
      </c>
      <c r="D50" t="s">
        <v>12</v>
      </c>
      <c r="E50" t="s">
        <v>52</v>
      </c>
      <c r="F50" t="s">
        <v>19</v>
      </c>
      <c r="G50" t="s">
        <v>36</v>
      </c>
      <c r="H50">
        <v>13997.45</v>
      </c>
      <c r="I50" s="9">
        <v>45572</v>
      </c>
      <c r="J50">
        <v>2024</v>
      </c>
      <c r="K50" t="s">
        <v>14058</v>
      </c>
      <c r="L50">
        <v>10</v>
      </c>
      <c r="M50" t="s">
        <v>14062</v>
      </c>
      <c r="N50" t="s">
        <v>16</v>
      </c>
    </row>
    <row r="51" spans="1:14" x14ac:dyDescent="0.35">
      <c r="A51" t="s">
        <v>5031</v>
      </c>
      <c r="B51">
        <v>49</v>
      </c>
      <c r="C51" t="s">
        <v>14094</v>
      </c>
      <c r="D51" t="s">
        <v>39</v>
      </c>
      <c r="E51" t="s">
        <v>74</v>
      </c>
      <c r="F51" t="s">
        <v>35</v>
      </c>
      <c r="G51" t="s">
        <v>15</v>
      </c>
      <c r="H51">
        <v>1712.82</v>
      </c>
      <c r="I51" s="9">
        <v>45388</v>
      </c>
      <c r="J51">
        <v>2024</v>
      </c>
      <c r="K51" t="s">
        <v>14061</v>
      </c>
      <c r="L51">
        <v>4</v>
      </c>
      <c r="M51" t="s">
        <v>14050</v>
      </c>
      <c r="N51" t="s">
        <v>16</v>
      </c>
    </row>
    <row r="52" spans="1:14" x14ac:dyDescent="0.35">
      <c r="A52" t="s">
        <v>5033</v>
      </c>
      <c r="B52">
        <v>49</v>
      </c>
      <c r="C52" t="s">
        <v>14094</v>
      </c>
      <c r="D52" t="s">
        <v>12</v>
      </c>
      <c r="E52" t="s">
        <v>42</v>
      </c>
      <c r="F52" t="s">
        <v>14</v>
      </c>
      <c r="G52" t="s">
        <v>20</v>
      </c>
      <c r="H52">
        <v>1222.94</v>
      </c>
      <c r="I52" s="9">
        <v>45534</v>
      </c>
      <c r="J52">
        <v>2024</v>
      </c>
      <c r="K52" t="s">
        <v>14056</v>
      </c>
      <c r="L52">
        <v>8</v>
      </c>
      <c r="M52" t="s">
        <v>14048</v>
      </c>
      <c r="N52" t="s">
        <v>16</v>
      </c>
    </row>
    <row r="53" spans="1:14" x14ac:dyDescent="0.35">
      <c r="A53" t="s">
        <v>5051</v>
      </c>
      <c r="B53">
        <v>49</v>
      </c>
      <c r="C53" t="s">
        <v>14094</v>
      </c>
      <c r="D53" t="s">
        <v>12</v>
      </c>
      <c r="E53" t="s">
        <v>64</v>
      </c>
      <c r="F53" t="s">
        <v>55</v>
      </c>
      <c r="G53" t="s">
        <v>36</v>
      </c>
      <c r="H53">
        <v>19432.3</v>
      </c>
      <c r="I53" s="9">
        <v>45382</v>
      </c>
      <c r="J53">
        <v>2024</v>
      </c>
      <c r="K53" t="s">
        <v>14053</v>
      </c>
      <c r="L53">
        <v>3</v>
      </c>
      <c r="M53" t="s">
        <v>14059</v>
      </c>
      <c r="N53" t="s">
        <v>16</v>
      </c>
    </row>
    <row r="54" spans="1:14" x14ac:dyDescent="0.35">
      <c r="A54" t="s">
        <v>5191</v>
      </c>
      <c r="B54">
        <v>49</v>
      </c>
      <c r="C54" t="s">
        <v>14094</v>
      </c>
      <c r="D54" t="s">
        <v>12</v>
      </c>
      <c r="E54" t="s">
        <v>93</v>
      </c>
      <c r="F54" t="s">
        <v>49</v>
      </c>
      <c r="G54" t="s">
        <v>15</v>
      </c>
      <c r="H54">
        <v>5835.87</v>
      </c>
      <c r="I54" s="9">
        <v>45266</v>
      </c>
      <c r="J54">
        <v>2023</v>
      </c>
      <c r="K54" t="s">
        <v>14060</v>
      </c>
      <c r="L54">
        <v>12</v>
      </c>
      <c r="M54" t="s">
        <v>14052</v>
      </c>
      <c r="N54" t="s">
        <v>16</v>
      </c>
    </row>
    <row r="55" spans="1:14" x14ac:dyDescent="0.35">
      <c r="A55" t="s">
        <v>5279</v>
      </c>
      <c r="B55">
        <v>49</v>
      </c>
      <c r="C55" t="s">
        <v>14094</v>
      </c>
      <c r="D55" t="s">
        <v>39</v>
      </c>
      <c r="E55" t="s">
        <v>42</v>
      </c>
      <c r="F55" t="s">
        <v>25</v>
      </c>
      <c r="G55" t="s">
        <v>15</v>
      </c>
      <c r="H55">
        <v>5031.76</v>
      </c>
      <c r="I55" s="9">
        <v>45440</v>
      </c>
      <c r="J55">
        <v>2024</v>
      </c>
      <c r="K55" t="s">
        <v>14047</v>
      </c>
      <c r="L55">
        <v>5</v>
      </c>
      <c r="M55" t="s">
        <v>14046</v>
      </c>
      <c r="N55" t="s">
        <v>16</v>
      </c>
    </row>
    <row r="56" spans="1:14" x14ac:dyDescent="0.35">
      <c r="A56" t="s">
        <v>5343</v>
      </c>
      <c r="B56">
        <v>49</v>
      </c>
      <c r="C56" t="s">
        <v>14094</v>
      </c>
      <c r="D56" t="s">
        <v>39</v>
      </c>
      <c r="E56" t="s">
        <v>52</v>
      </c>
      <c r="F56" t="s">
        <v>14</v>
      </c>
      <c r="G56" t="s">
        <v>20</v>
      </c>
      <c r="H56">
        <v>16512.169999999998</v>
      </c>
      <c r="I56" s="9">
        <v>45128</v>
      </c>
      <c r="J56">
        <v>2023</v>
      </c>
      <c r="K56" t="s">
        <v>14063</v>
      </c>
      <c r="L56">
        <v>7</v>
      </c>
      <c r="M56" t="s">
        <v>14048</v>
      </c>
      <c r="N56" t="s">
        <v>16</v>
      </c>
    </row>
    <row r="57" spans="1:14" x14ac:dyDescent="0.35">
      <c r="A57" t="s">
        <v>5353</v>
      </c>
      <c r="B57">
        <v>49</v>
      </c>
      <c r="C57" t="s">
        <v>14094</v>
      </c>
      <c r="D57" t="s">
        <v>39</v>
      </c>
      <c r="E57" t="s">
        <v>13</v>
      </c>
      <c r="F57" t="s">
        <v>25</v>
      </c>
      <c r="G57" t="s">
        <v>30</v>
      </c>
      <c r="H57">
        <v>2851.44</v>
      </c>
      <c r="I57" s="9">
        <v>45493</v>
      </c>
      <c r="J57">
        <v>2024</v>
      </c>
      <c r="K57" t="s">
        <v>14063</v>
      </c>
      <c r="L57">
        <v>7</v>
      </c>
      <c r="M57" t="s">
        <v>14050</v>
      </c>
      <c r="N57" t="s">
        <v>16</v>
      </c>
    </row>
    <row r="58" spans="1:14" x14ac:dyDescent="0.35">
      <c r="A58" t="s">
        <v>5403</v>
      </c>
      <c r="B58">
        <v>49</v>
      </c>
      <c r="C58" t="s">
        <v>14094</v>
      </c>
      <c r="D58" t="s">
        <v>12</v>
      </c>
      <c r="E58" t="s">
        <v>52</v>
      </c>
      <c r="F58" t="s">
        <v>35</v>
      </c>
      <c r="G58" t="s">
        <v>36</v>
      </c>
      <c r="H58">
        <v>6032.69</v>
      </c>
      <c r="I58" s="9">
        <v>45478</v>
      </c>
      <c r="J58">
        <v>2024</v>
      </c>
      <c r="K58" t="s">
        <v>14063</v>
      </c>
      <c r="L58">
        <v>7</v>
      </c>
      <c r="M58" t="s">
        <v>14048</v>
      </c>
      <c r="N58" t="s">
        <v>16</v>
      </c>
    </row>
    <row r="59" spans="1:14" x14ac:dyDescent="0.35">
      <c r="A59" t="s">
        <v>5409</v>
      </c>
      <c r="B59">
        <v>49</v>
      </c>
      <c r="C59" t="s">
        <v>14094</v>
      </c>
      <c r="D59" t="s">
        <v>12</v>
      </c>
      <c r="E59" t="s">
        <v>29</v>
      </c>
      <c r="F59" t="s">
        <v>55</v>
      </c>
      <c r="G59" t="s">
        <v>30</v>
      </c>
      <c r="H59">
        <v>23043.27</v>
      </c>
      <c r="I59" s="9">
        <v>45593</v>
      </c>
      <c r="J59">
        <v>2024</v>
      </c>
      <c r="K59" t="s">
        <v>14058</v>
      </c>
      <c r="L59">
        <v>10</v>
      </c>
      <c r="M59" t="s">
        <v>14062</v>
      </c>
      <c r="N59" t="s">
        <v>16</v>
      </c>
    </row>
    <row r="60" spans="1:14" x14ac:dyDescent="0.35">
      <c r="A60" t="s">
        <v>5411</v>
      </c>
      <c r="B60">
        <v>49</v>
      </c>
      <c r="C60" t="s">
        <v>14094</v>
      </c>
      <c r="D60" t="s">
        <v>39</v>
      </c>
      <c r="E60" t="s">
        <v>74</v>
      </c>
      <c r="F60" t="s">
        <v>14</v>
      </c>
      <c r="G60" t="s">
        <v>36</v>
      </c>
      <c r="H60">
        <v>929.77</v>
      </c>
      <c r="I60" s="9">
        <v>45377</v>
      </c>
      <c r="J60">
        <v>2024</v>
      </c>
      <c r="K60" t="s">
        <v>14053</v>
      </c>
      <c r="L60">
        <v>3</v>
      </c>
      <c r="M60" t="s">
        <v>14046</v>
      </c>
      <c r="N60" t="s">
        <v>16</v>
      </c>
    </row>
    <row r="61" spans="1:14" x14ac:dyDescent="0.35">
      <c r="A61" t="s">
        <v>5447</v>
      </c>
      <c r="B61">
        <v>49</v>
      </c>
      <c r="C61" t="s">
        <v>14094</v>
      </c>
      <c r="D61" t="s">
        <v>12</v>
      </c>
      <c r="E61" t="s">
        <v>93</v>
      </c>
      <c r="F61" t="s">
        <v>55</v>
      </c>
      <c r="G61" t="s">
        <v>26</v>
      </c>
      <c r="H61">
        <v>8653</v>
      </c>
      <c r="I61" s="9">
        <v>45005</v>
      </c>
      <c r="J61">
        <v>2023</v>
      </c>
      <c r="K61" t="s">
        <v>14053</v>
      </c>
      <c r="L61">
        <v>3</v>
      </c>
      <c r="M61" t="s">
        <v>14062</v>
      </c>
      <c r="N61" t="s">
        <v>16</v>
      </c>
    </row>
    <row r="62" spans="1:14" x14ac:dyDescent="0.35">
      <c r="A62" t="s">
        <v>5455</v>
      </c>
      <c r="B62">
        <v>49</v>
      </c>
      <c r="C62" t="s">
        <v>14094</v>
      </c>
      <c r="D62" t="s">
        <v>39</v>
      </c>
      <c r="E62" t="s">
        <v>64</v>
      </c>
      <c r="F62" t="s">
        <v>35</v>
      </c>
      <c r="G62" t="s">
        <v>30</v>
      </c>
      <c r="H62">
        <v>7875.64</v>
      </c>
      <c r="I62" s="9">
        <v>44983</v>
      </c>
      <c r="J62">
        <v>2023</v>
      </c>
      <c r="K62" t="s">
        <v>14051</v>
      </c>
      <c r="L62">
        <v>2</v>
      </c>
      <c r="M62" t="s">
        <v>14059</v>
      </c>
      <c r="N62" t="s">
        <v>16</v>
      </c>
    </row>
    <row r="63" spans="1:14" x14ac:dyDescent="0.35">
      <c r="A63" t="s">
        <v>5587</v>
      </c>
      <c r="B63">
        <v>49</v>
      </c>
      <c r="C63" t="s">
        <v>14094</v>
      </c>
      <c r="D63" t="s">
        <v>39</v>
      </c>
      <c r="E63" t="s">
        <v>42</v>
      </c>
      <c r="F63" t="s">
        <v>35</v>
      </c>
      <c r="G63" t="s">
        <v>36</v>
      </c>
      <c r="H63">
        <v>19429.91</v>
      </c>
      <c r="I63" s="9">
        <v>45353</v>
      </c>
      <c r="J63">
        <v>2024</v>
      </c>
      <c r="K63" t="s">
        <v>14053</v>
      </c>
      <c r="L63">
        <v>3</v>
      </c>
      <c r="M63" t="s">
        <v>14050</v>
      </c>
      <c r="N63" t="s">
        <v>16</v>
      </c>
    </row>
    <row r="64" spans="1:14" x14ac:dyDescent="0.35">
      <c r="A64" t="s">
        <v>5949</v>
      </c>
      <c r="B64">
        <v>49</v>
      </c>
      <c r="C64" t="s">
        <v>14094</v>
      </c>
      <c r="D64" t="s">
        <v>39</v>
      </c>
      <c r="E64" t="s">
        <v>64</v>
      </c>
      <c r="F64" t="s">
        <v>19</v>
      </c>
      <c r="G64" t="s">
        <v>36</v>
      </c>
      <c r="H64">
        <v>9452.02</v>
      </c>
      <c r="I64" s="9">
        <v>45245</v>
      </c>
      <c r="J64">
        <v>2023</v>
      </c>
      <c r="K64" t="s">
        <v>14054</v>
      </c>
      <c r="L64">
        <v>11</v>
      </c>
      <c r="M64" t="s">
        <v>14052</v>
      </c>
      <c r="N64" t="s">
        <v>16</v>
      </c>
    </row>
    <row r="65" spans="1:14" x14ac:dyDescent="0.35">
      <c r="A65" t="s">
        <v>6077</v>
      </c>
      <c r="B65">
        <v>49</v>
      </c>
      <c r="C65" t="s">
        <v>14094</v>
      </c>
      <c r="D65" t="s">
        <v>12</v>
      </c>
      <c r="E65" t="s">
        <v>13</v>
      </c>
      <c r="F65" t="s">
        <v>55</v>
      </c>
      <c r="G65" t="s">
        <v>20</v>
      </c>
      <c r="H65">
        <v>10957.65</v>
      </c>
      <c r="I65" s="9">
        <v>45003</v>
      </c>
      <c r="J65">
        <v>2023</v>
      </c>
      <c r="K65" t="s">
        <v>14053</v>
      </c>
      <c r="L65">
        <v>3</v>
      </c>
      <c r="M65" t="s">
        <v>14050</v>
      </c>
      <c r="N65" t="s">
        <v>16</v>
      </c>
    </row>
    <row r="66" spans="1:14" x14ac:dyDescent="0.35">
      <c r="A66" t="s">
        <v>6219</v>
      </c>
      <c r="B66">
        <v>49</v>
      </c>
      <c r="C66" t="s">
        <v>14094</v>
      </c>
      <c r="D66" t="s">
        <v>12</v>
      </c>
      <c r="E66" t="s">
        <v>64</v>
      </c>
      <c r="F66" t="s">
        <v>25</v>
      </c>
      <c r="G66" t="s">
        <v>26</v>
      </c>
      <c r="H66">
        <v>13843.1</v>
      </c>
      <c r="I66" s="9">
        <v>44974</v>
      </c>
      <c r="J66">
        <v>2023</v>
      </c>
      <c r="K66" t="s">
        <v>14051</v>
      </c>
      <c r="L66">
        <v>2</v>
      </c>
      <c r="M66" t="s">
        <v>14048</v>
      </c>
      <c r="N66" t="s">
        <v>16</v>
      </c>
    </row>
    <row r="67" spans="1:14" x14ac:dyDescent="0.35">
      <c r="A67" t="s">
        <v>6235</v>
      </c>
      <c r="B67">
        <v>49</v>
      </c>
      <c r="C67" t="s">
        <v>14094</v>
      </c>
      <c r="D67" t="s">
        <v>12</v>
      </c>
      <c r="E67" t="s">
        <v>42</v>
      </c>
      <c r="F67" t="s">
        <v>55</v>
      </c>
      <c r="G67" t="s">
        <v>36</v>
      </c>
      <c r="H67">
        <v>2239.5</v>
      </c>
      <c r="I67" s="9">
        <v>45655</v>
      </c>
      <c r="J67">
        <v>2024</v>
      </c>
      <c r="K67" t="s">
        <v>14060</v>
      </c>
      <c r="L67">
        <v>12</v>
      </c>
      <c r="M67" t="s">
        <v>14059</v>
      </c>
      <c r="N67" t="s">
        <v>16</v>
      </c>
    </row>
    <row r="68" spans="1:14" x14ac:dyDescent="0.35">
      <c r="A68" t="s">
        <v>6617</v>
      </c>
      <c r="B68">
        <v>49</v>
      </c>
      <c r="C68" t="s">
        <v>14094</v>
      </c>
      <c r="D68" t="s">
        <v>12</v>
      </c>
      <c r="E68" t="s">
        <v>29</v>
      </c>
      <c r="F68" t="s">
        <v>14</v>
      </c>
      <c r="G68" t="s">
        <v>30</v>
      </c>
      <c r="H68">
        <v>15994.39</v>
      </c>
      <c r="I68" s="9">
        <v>45008</v>
      </c>
      <c r="J68">
        <v>2023</v>
      </c>
      <c r="K68" t="s">
        <v>14053</v>
      </c>
      <c r="L68">
        <v>3</v>
      </c>
      <c r="M68" t="s">
        <v>14057</v>
      </c>
      <c r="N68" t="s">
        <v>16</v>
      </c>
    </row>
    <row r="69" spans="1:14" x14ac:dyDescent="0.35">
      <c r="A69" t="s">
        <v>7001</v>
      </c>
      <c r="B69">
        <v>49</v>
      </c>
      <c r="C69" t="s">
        <v>14094</v>
      </c>
      <c r="D69" t="s">
        <v>39</v>
      </c>
      <c r="E69" t="s">
        <v>64</v>
      </c>
      <c r="F69" t="s">
        <v>14</v>
      </c>
      <c r="G69" t="s">
        <v>26</v>
      </c>
      <c r="H69">
        <v>12549.96</v>
      </c>
      <c r="I69" s="9">
        <v>45572</v>
      </c>
      <c r="J69">
        <v>2024</v>
      </c>
      <c r="K69" t="s">
        <v>14058</v>
      </c>
      <c r="L69">
        <v>10</v>
      </c>
      <c r="M69" t="s">
        <v>14062</v>
      </c>
      <c r="N69" t="s">
        <v>16</v>
      </c>
    </row>
    <row r="70" spans="1:14" x14ac:dyDescent="0.35">
      <c r="A70" t="s">
        <v>7021</v>
      </c>
      <c r="B70">
        <v>49</v>
      </c>
      <c r="C70" t="s">
        <v>14094</v>
      </c>
      <c r="D70" t="s">
        <v>39</v>
      </c>
      <c r="E70" t="s">
        <v>52</v>
      </c>
      <c r="F70" t="s">
        <v>14</v>
      </c>
      <c r="G70" t="s">
        <v>30</v>
      </c>
      <c r="H70">
        <v>29901.68</v>
      </c>
      <c r="I70" s="9">
        <v>45082</v>
      </c>
      <c r="J70">
        <v>2023</v>
      </c>
      <c r="K70" t="s">
        <v>14049</v>
      </c>
      <c r="L70">
        <v>6</v>
      </c>
      <c r="M70" t="s">
        <v>14062</v>
      </c>
      <c r="N70" t="s">
        <v>16</v>
      </c>
    </row>
    <row r="71" spans="1:14" x14ac:dyDescent="0.35">
      <c r="A71" t="s">
        <v>7157</v>
      </c>
      <c r="B71">
        <v>49</v>
      </c>
      <c r="C71" t="s">
        <v>14094</v>
      </c>
      <c r="D71" t="s">
        <v>12</v>
      </c>
      <c r="E71" t="s">
        <v>42</v>
      </c>
      <c r="F71" t="s">
        <v>35</v>
      </c>
      <c r="G71" t="s">
        <v>36</v>
      </c>
      <c r="H71">
        <v>15850.02</v>
      </c>
      <c r="I71" s="9">
        <v>45062</v>
      </c>
      <c r="J71">
        <v>2023</v>
      </c>
      <c r="K71" t="s">
        <v>14047</v>
      </c>
      <c r="L71">
        <v>5</v>
      </c>
      <c r="M71" t="s">
        <v>14046</v>
      </c>
      <c r="N71" t="s">
        <v>16</v>
      </c>
    </row>
    <row r="72" spans="1:14" x14ac:dyDescent="0.35">
      <c r="A72" t="s">
        <v>7301</v>
      </c>
      <c r="B72">
        <v>49</v>
      </c>
      <c r="C72" t="s">
        <v>14094</v>
      </c>
      <c r="D72" t="s">
        <v>39</v>
      </c>
      <c r="E72" t="s">
        <v>24</v>
      </c>
      <c r="F72" t="s">
        <v>55</v>
      </c>
      <c r="G72" t="s">
        <v>15</v>
      </c>
      <c r="H72">
        <v>471.68</v>
      </c>
      <c r="I72" s="9">
        <v>45282</v>
      </c>
      <c r="J72">
        <v>2023</v>
      </c>
      <c r="K72" t="s">
        <v>14060</v>
      </c>
      <c r="L72">
        <v>12</v>
      </c>
      <c r="M72" t="s">
        <v>14048</v>
      </c>
      <c r="N72" t="s">
        <v>16</v>
      </c>
    </row>
    <row r="73" spans="1:14" x14ac:dyDescent="0.35">
      <c r="A73" t="s">
        <v>7357</v>
      </c>
      <c r="B73">
        <v>49</v>
      </c>
      <c r="C73" t="s">
        <v>14094</v>
      </c>
      <c r="D73" t="s">
        <v>12</v>
      </c>
      <c r="E73" t="s">
        <v>64</v>
      </c>
      <c r="F73" t="s">
        <v>55</v>
      </c>
      <c r="G73" t="s">
        <v>26</v>
      </c>
      <c r="H73">
        <v>2299.9</v>
      </c>
      <c r="I73" s="9">
        <v>45231</v>
      </c>
      <c r="J73">
        <v>2023</v>
      </c>
      <c r="K73" t="s">
        <v>14054</v>
      </c>
      <c r="L73">
        <v>11</v>
      </c>
      <c r="M73" t="s">
        <v>14052</v>
      </c>
      <c r="N73" t="s">
        <v>16</v>
      </c>
    </row>
    <row r="74" spans="1:14" x14ac:dyDescent="0.35">
      <c r="A74" t="s">
        <v>7379</v>
      </c>
      <c r="B74">
        <v>49</v>
      </c>
      <c r="C74" t="s">
        <v>14094</v>
      </c>
      <c r="D74" t="s">
        <v>39</v>
      </c>
      <c r="E74" t="s">
        <v>52</v>
      </c>
      <c r="F74" t="s">
        <v>35</v>
      </c>
      <c r="G74" t="s">
        <v>20</v>
      </c>
      <c r="H74">
        <v>12518.55</v>
      </c>
      <c r="I74" s="9">
        <v>45342</v>
      </c>
      <c r="J74">
        <v>2024</v>
      </c>
      <c r="K74" t="s">
        <v>14051</v>
      </c>
      <c r="L74">
        <v>2</v>
      </c>
      <c r="M74" t="s">
        <v>14046</v>
      </c>
      <c r="N74" t="s">
        <v>16</v>
      </c>
    </row>
    <row r="75" spans="1:14" x14ac:dyDescent="0.35">
      <c r="A75" t="s">
        <v>7499</v>
      </c>
      <c r="B75">
        <v>49</v>
      </c>
      <c r="C75" t="s">
        <v>14094</v>
      </c>
      <c r="D75" t="s">
        <v>12</v>
      </c>
      <c r="E75" t="s">
        <v>52</v>
      </c>
      <c r="F75" t="s">
        <v>14</v>
      </c>
      <c r="G75" t="s">
        <v>36</v>
      </c>
      <c r="H75">
        <v>19158.560000000001</v>
      </c>
      <c r="I75" s="9">
        <v>45630</v>
      </c>
      <c r="J75">
        <v>2024</v>
      </c>
      <c r="K75" t="s">
        <v>14060</v>
      </c>
      <c r="L75">
        <v>12</v>
      </c>
      <c r="M75" t="s">
        <v>14052</v>
      </c>
      <c r="N75" t="s">
        <v>16</v>
      </c>
    </row>
    <row r="76" spans="1:14" x14ac:dyDescent="0.35">
      <c r="A76" t="s">
        <v>7583</v>
      </c>
      <c r="B76">
        <v>49</v>
      </c>
      <c r="C76" t="s">
        <v>14094</v>
      </c>
      <c r="D76" t="s">
        <v>39</v>
      </c>
      <c r="E76" t="s">
        <v>64</v>
      </c>
      <c r="F76" t="s">
        <v>25</v>
      </c>
      <c r="G76" t="s">
        <v>20</v>
      </c>
      <c r="H76">
        <v>6680.3</v>
      </c>
      <c r="I76" s="9">
        <v>45173</v>
      </c>
      <c r="J76">
        <v>2023</v>
      </c>
      <c r="K76" t="s">
        <v>14055</v>
      </c>
      <c r="L76">
        <v>9</v>
      </c>
      <c r="M76" t="s">
        <v>14062</v>
      </c>
      <c r="N76" t="s">
        <v>16</v>
      </c>
    </row>
    <row r="77" spans="1:14" x14ac:dyDescent="0.35">
      <c r="A77" t="s">
        <v>7595</v>
      </c>
      <c r="B77">
        <v>49</v>
      </c>
      <c r="C77" t="s">
        <v>14094</v>
      </c>
      <c r="D77" t="s">
        <v>12</v>
      </c>
      <c r="E77" t="s">
        <v>52</v>
      </c>
      <c r="F77" t="s">
        <v>19</v>
      </c>
      <c r="G77" t="s">
        <v>36</v>
      </c>
      <c r="H77">
        <v>2772.78</v>
      </c>
      <c r="I77" s="9">
        <v>45618</v>
      </c>
      <c r="J77">
        <v>2024</v>
      </c>
      <c r="K77" t="s">
        <v>14054</v>
      </c>
      <c r="L77">
        <v>11</v>
      </c>
      <c r="M77" t="s">
        <v>14048</v>
      </c>
      <c r="N77" t="s">
        <v>16</v>
      </c>
    </row>
    <row r="78" spans="1:14" x14ac:dyDescent="0.35">
      <c r="A78" t="s">
        <v>7649</v>
      </c>
      <c r="B78">
        <v>49</v>
      </c>
      <c r="C78" t="s">
        <v>14094</v>
      </c>
      <c r="D78" t="s">
        <v>39</v>
      </c>
      <c r="E78" t="s">
        <v>29</v>
      </c>
      <c r="F78" t="s">
        <v>35</v>
      </c>
      <c r="G78" t="s">
        <v>36</v>
      </c>
      <c r="H78">
        <v>897.22</v>
      </c>
      <c r="I78" s="9">
        <v>44946</v>
      </c>
      <c r="J78">
        <v>2023</v>
      </c>
      <c r="K78" t="s">
        <v>14045</v>
      </c>
      <c r="L78">
        <v>1</v>
      </c>
      <c r="M78" t="s">
        <v>14048</v>
      </c>
      <c r="N78" t="s">
        <v>16</v>
      </c>
    </row>
    <row r="79" spans="1:14" x14ac:dyDescent="0.35">
      <c r="A79" t="s">
        <v>7975</v>
      </c>
      <c r="B79">
        <v>49</v>
      </c>
      <c r="C79" t="s">
        <v>14094</v>
      </c>
      <c r="D79" t="s">
        <v>39</v>
      </c>
      <c r="E79" t="s">
        <v>13</v>
      </c>
      <c r="F79" t="s">
        <v>25</v>
      </c>
      <c r="G79" t="s">
        <v>36</v>
      </c>
      <c r="H79">
        <v>19362.5</v>
      </c>
      <c r="I79" s="9">
        <v>45614</v>
      </c>
      <c r="J79">
        <v>2024</v>
      </c>
      <c r="K79" t="s">
        <v>14054</v>
      </c>
      <c r="L79">
        <v>11</v>
      </c>
      <c r="M79" t="s">
        <v>14062</v>
      </c>
      <c r="N79" t="s">
        <v>16</v>
      </c>
    </row>
    <row r="80" spans="1:14" x14ac:dyDescent="0.35">
      <c r="A80" t="s">
        <v>7977</v>
      </c>
      <c r="B80">
        <v>49</v>
      </c>
      <c r="C80" t="s">
        <v>14094</v>
      </c>
      <c r="D80" t="s">
        <v>12</v>
      </c>
      <c r="E80" t="s">
        <v>52</v>
      </c>
      <c r="F80" t="s">
        <v>14</v>
      </c>
      <c r="G80" t="s">
        <v>15</v>
      </c>
      <c r="H80">
        <v>8391.34</v>
      </c>
      <c r="I80" s="9">
        <v>45402</v>
      </c>
      <c r="J80">
        <v>2024</v>
      </c>
      <c r="K80" t="s">
        <v>14061</v>
      </c>
      <c r="L80">
        <v>4</v>
      </c>
      <c r="M80" t="s">
        <v>14050</v>
      </c>
      <c r="N80" t="s">
        <v>16</v>
      </c>
    </row>
    <row r="81" spans="1:14" x14ac:dyDescent="0.35">
      <c r="A81" t="s">
        <v>8005</v>
      </c>
      <c r="B81">
        <v>49</v>
      </c>
      <c r="C81" t="s">
        <v>14094</v>
      </c>
      <c r="D81" t="s">
        <v>12</v>
      </c>
      <c r="E81" t="s">
        <v>29</v>
      </c>
      <c r="F81" t="s">
        <v>49</v>
      </c>
      <c r="G81" t="s">
        <v>20</v>
      </c>
      <c r="H81">
        <v>10377.41</v>
      </c>
      <c r="I81" s="9">
        <v>45629</v>
      </c>
      <c r="J81">
        <v>2024</v>
      </c>
      <c r="K81" t="s">
        <v>14060</v>
      </c>
      <c r="L81">
        <v>12</v>
      </c>
      <c r="M81" t="s">
        <v>14046</v>
      </c>
      <c r="N81" t="s">
        <v>16</v>
      </c>
    </row>
    <row r="82" spans="1:14" x14ac:dyDescent="0.35">
      <c r="A82" t="s">
        <v>8061</v>
      </c>
      <c r="B82">
        <v>49</v>
      </c>
      <c r="C82" t="s">
        <v>14094</v>
      </c>
      <c r="D82" t="s">
        <v>39</v>
      </c>
      <c r="E82" t="s">
        <v>74</v>
      </c>
      <c r="F82" t="s">
        <v>49</v>
      </c>
      <c r="G82" t="s">
        <v>26</v>
      </c>
      <c r="H82">
        <v>3236.93</v>
      </c>
      <c r="I82" s="9">
        <v>45502</v>
      </c>
      <c r="J82">
        <v>2024</v>
      </c>
      <c r="K82" t="s">
        <v>14063</v>
      </c>
      <c r="L82">
        <v>7</v>
      </c>
      <c r="M82" t="s">
        <v>14062</v>
      </c>
      <c r="N82" t="s">
        <v>16</v>
      </c>
    </row>
    <row r="83" spans="1:14" x14ac:dyDescent="0.35">
      <c r="A83" t="s">
        <v>8069</v>
      </c>
      <c r="B83">
        <v>49</v>
      </c>
      <c r="C83" t="s">
        <v>14094</v>
      </c>
      <c r="D83" t="s">
        <v>12</v>
      </c>
      <c r="E83" t="s">
        <v>13</v>
      </c>
      <c r="F83" t="s">
        <v>49</v>
      </c>
      <c r="G83" t="s">
        <v>36</v>
      </c>
      <c r="H83">
        <v>25099.57</v>
      </c>
      <c r="I83" s="9">
        <v>45030</v>
      </c>
      <c r="J83">
        <v>2023</v>
      </c>
      <c r="K83" t="s">
        <v>14061</v>
      </c>
      <c r="L83">
        <v>4</v>
      </c>
      <c r="M83" t="s">
        <v>14048</v>
      </c>
      <c r="N83" t="s">
        <v>16</v>
      </c>
    </row>
    <row r="84" spans="1:14" x14ac:dyDescent="0.35">
      <c r="A84" t="s">
        <v>8153</v>
      </c>
      <c r="B84">
        <v>49</v>
      </c>
      <c r="C84" t="s">
        <v>14094</v>
      </c>
      <c r="D84" t="s">
        <v>12</v>
      </c>
      <c r="E84" t="s">
        <v>42</v>
      </c>
      <c r="F84" t="s">
        <v>19</v>
      </c>
      <c r="G84" t="s">
        <v>36</v>
      </c>
      <c r="H84">
        <v>8726.51</v>
      </c>
      <c r="I84" s="9">
        <v>45574</v>
      </c>
      <c r="J84">
        <v>2024</v>
      </c>
      <c r="K84" t="s">
        <v>14058</v>
      </c>
      <c r="L84">
        <v>10</v>
      </c>
      <c r="M84" t="s">
        <v>14052</v>
      </c>
      <c r="N84" t="s">
        <v>16</v>
      </c>
    </row>
    <row r="85" spans="1:14" x14ac:dyDescent="0.35">
      <c r="A85" t="s">
        <v>8279</v>
      </c>
      <c r="B85">
        <v>49</v>
      </c>
      <c r="C85" t="s">
        <v>14094</v>
      </c>
      <c r="D85" t="s">
        <v>39</v>
      </c>
      <c r="E85" t="s">
        <v>64</v>
      </c>
      <c r="F85" t="s">
        <v>14</v>
      </c>
      <c r="G85" t="s">
        <v>30</v>
      </c>
      <c r="H85">
        <v>8453.44</v>
      </c>
      <c r="I85" s="9">
        <v>45248</v>
      </c>
      <c r="J85">
        <v>2023</v>
      </c>
      <c r="K85" t="s">
        <v>14054</v>
      </c>
      <c r="L85">
        <v>11</v>
      </c>
      <c r="M85" t="s">
        <v>14050</v>
      </c>
      <c r="N85" t="s">
        <v>16</v>
      </c>
    </row>
    <row r="86" spans="1:14" x14ac:dyDescent="0.35">
      <c r="A86" t="s">
        <v>8367</v>
      </c>
      <c r="B86">
        <v>49</v>
      </c>
      <c r="C86" t="s">
        <v>14094</v>
      </c>
      <c r="D86" t="s">
        <v>12</v>
      </c>
      <c r="E86" t="s">
        <v>29</v>
      </c>
      <c r="F86" t="s">
        <v>19</v>
      </c>
      <c r="G86" t="s">
        <v>15</v>
      </c>
      <c r="H86">
        <v>645</v>
      </c>
      <c r="I86" s="9">
        <v>45041</v>
      </c>
      <c r="J86">
        <v>2023</v>
      </c>
      <c r="K86" t="s">
        <v>14061</v>
      </c>
      <c r="L86">
        <v>4</v>
      </c>
      <c r="M86" t="s">
        <v>14046</v>
      </c>
      <c r="N86" t="s">
        <v>16</v>
      </c>
    </row>
    <row r="87" spans="1:14" x14ac:dyDescent="0.35">
      <c r="A87" t="s">
        <v>8639</v>
      </c>
      <c r="B87">
        <v>49</v>
      </c>
      <c r="C87" t="s">
        <v>14094</v>
      </c>
      <c r="D87" t="s">
        <v>12</v>
      </c>
      <c r="E87" t="s">
        <v>93</v>
      </c>
      <c r="F87" t="s">
        <v>19</v>
      </c>
      <c r="G87" t="s">
        <v>36</v>
      </c>
      <c r="H87">
        <v>33105.67</v>
      </c>
      <c r="I87" s="9">
        <v>45104</v>
      </c>
      <c r="J87">
        <v>2023</v>
      </c>
      <c r="K87" t="s">
        <v>14049</v>
      </c>
      <c r="L87">
        <v>6</v>
      </c>
      <c r="M87" t="s">
        <v>14046</v>
      </c>
      <c r="N87" t="s">
        <v>16</v>
      </c>
    </row>
    <row r="88" spans="1:14" x14ac:dyDescent="0.35">
      <c r="A88" t="s">
        <v>8687</v>
      </c>
      <c r="B88">
        <v>49</v>
      </c>
      <c r="C88" t="s">
        <v>14094</v>
      </c>
      <c r="D88" t="s">
        <v>12</v>
      </c>
      <c r="E88" t="s">
        <v>93</v>
      </c>
      <c r="F88" t="s">
        <v>49</v>
      </c>
      <c r="G88" t="s">
        <v>20</v>
      </c>
      <c r="H88">
        <v>2576.6799999999998</v>
      </c>
      <c r="I88" s="9">
        <v>45589</v>
      </c>
      <c r="J88">
        <v>2024</v>
      </c>
      <c r="K88" t="s">
        <v>14058</v>
      </c>
      <c r="L88">
        <v>10</v>
      </c>
      <c r="M88" t="s">
        <v>14057</v>
      </c>
      <c r="N88" t="s">
        <v>16</v>
      </c>
    </row>
    <row r="89" spans="1:14" x14ac:dyDescent="0.35">
      <c r="A89" t="s">
        <v>8741</v>
      </c>
      <c r="B89">
        <v>49</v>
      </c>
      <c r="C89" t="s">
        <v>14094</v>
      </c>
      <c r="D89" t="s">
        <v>39</v>
      </c>
      <c r="E89" t="s">
        <v>13</v>
      </c>
      <c r="F89" t="s">
        <v>14</v>
      </c>
      <c r="G89" t="s">
        <v>36</v>
      </c>
      <c r="H89">
        <v>7315.72</v>
      </c>
      <c r="I89" s="9">
        <v>45290</v>
      </c>
      <c r="J89">
        <v>2023</v>
      </c>
      <c r="K89" t="s">
        <v>14060</v>
      </c>
      <c r="L89">
        <v>12</v>
      </c>
      <c r="M89" t="s">
        <v>14050</v>
      </c>
      <c r="N89" t="s">
        <v>16</v>
      </c>
    </row>
    <row r="90" spans="1:14" x14ac:dyDescent="0.35">
      <c r="A90" t="s">
        <v>8743</v>
      </c>
      <c r="B90">
        <v>49</v>
      </c>
      <c r="C90" t="s">
        <v>14094</v>
      </c>
      <c r="D90" t="s">
        <v>12</v>
      </c>
      <c r="E90" t="s">
        <v>52</v>
      </c>
      <c r="F90" t="s">
        <v>55</v>
      </c>
      <c r="G90" t="s">
        <v>30</v>
      </c>
      <c r="H90">
        <v>4979.42</v>
      </c>
      <c r="I90" s="9">
        <v>45447</v>
      </c>
      <c r="J90">
        <v>2024</v>
      </c>
      <c r="K90" t="s">
        <v>14049</v>
      </c>
      <c r="L90">
        <v>6</v>
      </c>
      <c r="M90" t="s">
        <v>14046</v>
      </c>
      <c r="N90" t="s">
        <v>16</v>
      </c>
    </row>
    <row r="91" spans="1:14" x14ac:dyDescent="0.35">
      <c r="A91" t="s">
        <v>9033</v>
      </c>
      <c r="B91">
        <v>49</v>
      </c>
      <c r="C91" t="s">
        <v>14094</v>
      </c>
      <c r="D91" t="s">
        <v>12</v>
      </c>
      <c r="E91" t="s">
        <v>13</v>
      </c>
      <c r="F91" t="s">
        <v>14</v>
      </c>
      <c r="G91" t="s">
        <v>20</v>
      </c>
      <c r="H91">
        <v>845.54</v>
      </c>
      <c r="I91" s="9">
        <v>45399</v>
      </c>
      <c r="J91">
        <v>2024</v>
      </c>
      <c r="K91" t="s">
        <v>14061</v>
      </c>
      <c r="L91">
        <v>4</v>
      </c>
      <c r="M91" t="s">
        <v>14052</v>
      </c>
      <c r="N91" t="s">
        <v>16</v>
      </c>
    </row>
    <row r="92" spans="1:14" x14ac:dyDescent="0.35">
      <c r="A92" t="s">
        <v>9105</v>
      </c>
      <c r="B92">
        <v>49</v>
      </c>
      <c r="C92" t="s">
        <v>14094</v>
      </c>
      <c r="D92" t="s">
        <v>39</v>
      </c>
      <c r="E92" t="s">
        <v>52</v>
      </c>
      <c r="F92" t="s">
        <v>14</v>
      </c>
      <c r="G92" t="s">
        <v>36</v>
      </c>
      <c r="H92">
        <v>31332.63</v>
      </c>
      <c r="I92" s="9">
        <v>45035</v>
      </c>
      <c r="J92">
        <v>2023</v>
      </c>
      <c r="K92" t="s">
        <v>14061</v>
      </c>
      <c r="L92">
        <v>4</v>
      </c>
      <c r="M92" t="s">
        <v>14052</v>
      </c>
      <c r="N92" t="s">
        <v>16</v>
      </c>
    </row>
    <row r="93" spans="1:14" x14ac:dyDescent="0.35">
      <c r="A93" t="s">
        <v>9165</v>
      </c>
      <c r="B93">
        <v>49</v>
      </c>
      <c r="C93" t="s">
        <v>14094</v>
      </c>
      <c r="D93" t="s">
        <v>12</v>
      </c>
      <c r="E93" t="s">
        <v>29</v>
      </c>
      <c r="F93" t="s">
        <v>25</v>
      </c>
      <c r="G93" t="s">
        <v>30</v>
      </c>
      <c r="H93">
        <v>79.569999999999993</v>
      </c>
      <c r="I93" s="9">
        <v>45368</v>
      </c>
      <c r="J93">
        <v>2024</v>
      </c>
      <c r="K93" t="s">
        <v>14053</v>
      </c>
      <c r="L93">
        <v>3</v>
      </c>
      <c r="M93" t="s">
        <v>14059</v>
      </c>
      <c r="N93" t="s">
        <v>16</v>
      </c>
    </row>
    <row r="94" spans="1:14" x14ac:dyDescent="0.35">
      <c r="A94" t="s">
        <v>9363</v>
      </c>
      <c r="B94">
        <v>49</v>
      </c>
      <c r="C94" t="s">
        <v>14094</v>
      </c>
      <c r="D94" t="s">
        <v>12</v>
      </c>
      <c r="E94" t="s">
        <v>64</v>
      </c>
      <c r="F94" t="s">
        <v>25</v>
      </c>
      <c r="G94" t="s">
        <v>36</v>
      </c>
      <c r="H94">
        <v>655.51</v>
      </c>
      <c r="I94" s="9">
        <v>45311</v>
      </c>
      <c r="J94">
        <v>2024</v>
      </c>
      <c r="K94" t="s">
        <v>14045</v>
      </c>
      <c r="L94">
        <v>1</v>
      </c>
      <c r="M94" t="s">
        <v>14050</v>
      </c>
      <c r="N94" t="s">
        <v>16</v>
      </c>
    </row>
    <row r="95" spans="1:14" x14ac:dyDescent="0.35">
      <c r="A95" t="s">
        <v>9365</v>
      </c>
      <c r="B95">
        <v>49</v>
      </c>
      <c r="C95" t="s">
        <v>14094</v>
      </c>
      <c r="D95" t="s">
        <v>12</v>
      </c>
      <c r="E95" t="s">
        <v>29</v>
      </c>
      <c r="F95" t="s">
        <v>55</v>
      </c>
      <c r="G95" t="s">
        <v>36</v>
      </c>
      <c r="H95">
        <v>14806.91</v>
      </c>
      <c r="I95" s="9">
        <v>45146</v>
      </c>
      <c r="J95">
        <v>2023</v>
      </c>
      <c r="K95" t="s">
        <v>14056</v>
      </c>
      <c r="L95">
        <v>8</v>
      </c>
      <c r="M95" t="s">
        <v>14046</v>
      </c>
      <c r="N95" t="s">
        <v>16</v>
      </c>
    </row>
    <row r="96" spans="1:14" x14ac:dyDescent="0.35">
      <c r="A96" t="s">
        <v>9431</v>
      </c>
      <c r="B96">
        <v>49</v>
      </c>
      <c r="C96" t="s">
        <v>14094</v>
      </c>
      <c r="D96" t="s">
        <v>12</v>
      </c>
      <c r="E96" t="s">
        <v>64</v>
      </c>
      <c r="F96" t="s">
        <v>25</v>
      </c>
      <c r="G96" t="s">
        <v>36</v>
      </c>
      <c r="H96">
        <v>3743.52</v>
      </c>
      <c r="I96" s="9">
        <v>45604</v>
      </c>
      <c r="J96">
        <v>2024</v>
      </c>
      <c r="K96" t="s">
        <v>14054</v>
      </c>
      <c r="L96">
        <v>11</v>
      </c>
      <c r="M96" t="s">
        <v>14048</v>
      </c>
      <c r="N96" t="s">
        <v>16</v>
      </c>
    </row>
    <row r="97" spans="1:14" x14ac:dyDescent="0.35">
      <c r="A97" t="s">
        <v>9587</v>
      </c>
      <c r="B97">
        <v>49</v>
      </c>
      <c r="C97" t="s">
        <v>14094</v>
      </c>
      <c r="D97" t="s">
        <v>12</v>
      </c>
      <c r="E97" t="s">
        <v>52</v>
      </c>
      <c r="F97" t="s">
        <v>55</v>
      </c>
      <c r="G97" t="s">
        <v>15</v>
      </c>
      <c r="H97">
        <v>1785.14</v>
      </c>
      <c r="I97" s="9">
        <v>44999</v>
      </c>
      <c r="J97">
        <v>2023</v>
      </c>
      <c r="K97" t="s">
        <v>14053</v>
      </c>
      <c r="L97">
        <v>3</v>
      </c>
      <c r="M97" t="s">
        <v>14046</v>
      </c>
      <c r="N97" t="s">
        <v>16</v>
      </c>
    </row>
    <row r="98" spans="1:14" x14ac:dyDescent="0.35">
      <c r="A98" t="s">
        <v>9645</v>
      </c>
      <c r="B98">
        <v>49</v>
      </c>
      <c r="C98" t="s">
        <v>14094</v>
      </c>
      <c r="D98" t="s">
        <v>39</v>
      </c>
      <c r="E98" t="s">
        <v>24</v>
      </c>
      <c r="F98" t="s">
        <v>35</v>
      </c>
      <c r="G98" t="s">
        <v>20</v>
      </c>
      <c r="H98">
        <v>18455.830000000002</v>
      </c>
      <c r="I98" s="9">
        <v>45084</v>
      </c>
      <c r="J98">
        <v>2023</v>
      </c>
      <c r="K98" t="s">
        <v>14049</v>
      </c>
      <c r="L98">
        <v>6</v>
      </c>
      <c r="M98" t="s">
        <v>14052</v>
      </c>
      <c r="N98" t="s">
        <v>16</v>
      </c>
    </row>
    <row r="99" spans="1:14" x14ac:dyDescent="0.35">
      <c r="A99" t="s">
        <v>9703</v>
      </c>
      <c r="B99">
        <v>49</v>
      </c>
      <c r="C99" t="s">
        <v>14094</v>
      </c>
      <c r="D99" t="s">
        <v>39</v>
      </c>
      <c r="E99" t="s">
        <v>42</v>
      </c>
      <c r="F99" t="s">
        <v>35</v>
      </c>
      <c r="G99" t="s">
        <v>36</v>
      </c>
      <c r="H99">
        <v>10854.71</v>
      </c>
      <c r="I99" s="9">
        <v>45618</v>
      </c>
      <c r="J99">
        <v>2024</v>
      </c>
      <c r="K99" t="s">
        <v>14054</v>
      </c>
      <c r="L99">
        <v>11</v>
      </c>
      <c r="M99" t="s">
        <v>14048</v>
      </c>
      <c r="N99" t="s">
        <v>16</v>
      </c>
    </row>
    <row r="100" spans="1:14" x14ac:dyDescent="0.35">
      <c r="A100" t="s">
        <v>9737</v>
      </c>
      <c r="B100">
        <v>49</v>
      </c>
      <c r="C100" t="s">
        <v>14094</v>
      </c>
      <c r="D100" t="s">
        <v>39</v>
      </c>
      <c r="E100" t="s">
        <v>64</v>
      </c>
      <c r="F100" t="s">
        <v>25</v>
      </c>
      <c r="G100" t="s">
        <v>26</v>
      </c>
      <c r="H100">
        <v>4418.53</v>
      </c>
      <c r="I100" s="9">
        <v>45058</v>
      </c>
      <c r="J100">
        <v>2023</v>
      </c>
      <c r="K100" t="s">
        <v>14047</v>
      </c>
      <c r="L100">
        <v>5</v>
      </c>
      <c r="M100" t="s">
        <v>14048</v>
      </c>
      <c r="N100" t="s">
        <v>16</v>
      </c>
    </row>
    <row r="101" spans="1:14" x14ac:dyDescent="0.35">
      <c r="A101" t="s">
        <v>9837</v>
      </c>
      <c r="B101">
        <v>49</v>
      </c>
      <c r="C101" t="s">
        <v>14094</v>
      </c>
      <c r="D101" t="s">
        <v>12</v>
      </c>
      <c r="E101" t="s">
        <v>93</v>
      </c>
      <c r="F101" t="s">
        <v>19</v>
      </c>
      <c r="G101" t="s">
        <v>36</v>
      </c>
      <c r="H101">
        <v>28945.42</v>
      </c>
      <c r="I101" s="9">
        <v>45451</v>
      </c>
      <c r="J101">
        <v>2024</v>
      </c>
      <c r="K101" t="s">
        <v>14049</v>
      </c>
      <c r="L101">
        <v>6</v>
      </c>
      <c r="M101" t="s">
        <v>14050</v>
      </c>
      <c r="N101" t="s">
        <v>16</v>
      </c>
    </row>
    <row r="102" spans="1:14" x14ac:dyDescent="0.35">
      <c r="A102" t="s">
        <v>9857</v>
      </c>
      <c r="B102">
        <v>49</v>
      </c>
      <c r="C102" t="s">
        <v>14094</v>
      </c>
      <c r="D102" t="s">
        <v>39</v>
      </c>
      <c r="E102" t="s">
        <v>24</v>
      </c>
      <c r="F102" t="s">
        <v>25</v>
      </c>
      <c r="G102" t="s">
        <v>36</v>
      </c>
      <c r="H102">
        <v>26564.82</v>
      </c>
      <c r="I102" s="9">
        <v>45180</v>
      </c>
      <c r="J102">
        <v>2023</v>
      </c>
      <c r="K102" t="s">
        <v>14055</v>
      </c>
      <c r="L102">
        <v>9</v>
      </c>
      <c r="M102" t="s">
        <v>14062</v>
      </c>
      <c r="N102" t="s">
        <v>16</v>
      </c>
    </row>
    <row r="103" spans="1:14" x14ac:dyDescent="0.35">
      <c r="A103" t="s">
        <v>9917</v>
      </c>
      <c r="B103">
        <v>49</v>
      </c>
      <c r="C103" t="s">
        <v>14094</v>
      </c>
      <c r="D103" t="s">
        <v>39</v>
      </c>
      <c r="E103" t="s">
        <v>24</v>
      </c>
      <c r="F103" t="s">
        <v>49</v>
      </c>
      <c r="G103" t="s">
        <v>15</v>
      </c>
      <c r="H103">
        <v>3280.02</v>
      </c>
      <c r="I103" s="9">
        <v>45638</v>
      </c>
      <c r="J103">
        <v>2024</v>
      </c>
      <c r="K103" t="s">
        <v>14060</v>
      </c>
      <c r="L103">
        <v>12</v>
      </c>
      <c r="M103" t="s">
        <v>14057</v>
      </c>
      <c r="N103" t="s">
        <v>16</v>
      </c>
    </row>
    <row r="104" spans="1:14" x14ac:dyDescent="0.35">
      <c r="A104" t="s">
        <v>9969</v>
      </c>
      <c r="B104">
        <v>49</v>
      </c>
      <c r="C104" t="s">
        <v>14094</v>
      </c>
      <c r="D104" t="s">
        <v>12</v>
      </c>
      <c r="E104" t="s">
        <v>29</v>
      </c>
      <c r="F104" t="s">
        <v>14</v>
      </c>
      <c r="G104" t="s">
        <v>20</v>
      </c>
      <c r="H104">
        <v>9545.27</v>
      </c>
      <c r="I104" s="9">
        <v>45259</v>
      </c>
      <c r="J104">
        <v>2023</v>
      </c>
      <c r="K104" t="s">
        <v>14054</v>
      </c>
      <c r="L104">
        <v>11</v>
      </c>
      <c r="M104" t="s">
        <v>14052</v>
      </c>
      <c r="N104" t="s">
        <v>16</v>
      </c>
    </row>
    <row r="105" spans="1:14" x14ac:dyDescent="0.35">
      <c r="A105" t="s">
        <v>10011</v>
      </c>
      <c r="B105">
        <v>49</v>
      </c>
      <c r="C105" t="s">
        <v>14094</v>
      </c>
      <c r="D105" t="s">
        <v>12</v>
      </c>
      <c r="E105" t="s">
        <v>52</v>
      </c>
      <c r="F105" t="s">
        <v>25</v>
      </c>
      <c r="G105" t="s">
        <v>15</v>
      </c>
      <c r="H105">
        <v>13015.84</v>
      </c>
      <c r="I105" s="9">
        <v>45616</v>
      </c>
      <c r="J105">
        <v>2024</v>
      </c>
      <c r="K105" t="s">
        <v>14054</v>
      </c>
      <c r="L105">
        <v>11</v>
      </c>
      <c r="M105" t="s">
        <v>14052</v>
      </c>
      <c r="N105" t="s">
        <v>16</v>
      </c>
    </row>
    <row r="106" spans="1:14" x14ac:dyDescent="0.35">
      <c r="A106" t="s">
        <v>10015</v>
      </c>
      <c r="B106">
        <v>49</v>
      </c>
      <c r="C106" t="s">
        <v>14094</v>
      </c>
      <c r="D106" t="s">
        <v>39</v>
      </c>
      <c r="E106" t="s">
        <v>24</v>
      </c>
      <c r="F106" t="s">
        <v>25</v>
      </c>
      <c r="G106" t="s">
        <v>36</v>
      </c>
      <c r="H106">
        <v>19156.54</v>
      </c>
      <c r="I106" s="9">
        <v>45192</v>
      </c>
      <c r="J106">
        <v>2023</v>
      </c>
      <c r="K106" t="s">
        <v>14055</v>
      </c>
      <c r="L106">
        <v>9</v>
      </c>
      <c r="M106" t="s">
        <v>14050</v>
      </c>
      <c r="N106" t="s">
        <v>16</v>
      </c>
    </row>
    <row r="107" spans="1:14" x14ac:dyDescent="0.35">
      <c r="A107" t="s">
        <v>10091</v>
      </c>
      <c r="B107">
        <v>49</v>
      </c>
      <c r="C107" t="s">
        <v>14094</v>
      </c>
      <c r="D107" t="s">
        <v>39</v>
      </c>
      <c r="E107" t="s">
        <v>64</v>
      </c>
      <c r="F107" t="s">
        <v>25</v>
      </c>
      <c r="G107" t="s">
        <v>30</v>
      </c>
      <c r="H107">
        <v>10109.76</v>
      </c>
      <c r="I107" s="9">
        <v>44982</v>
      </c>
      <c r="J107">
        <v>2023</v>
      </c>
      <c r="K107" t="s">
        <v>14051</v>
      </c>
      <c r="L107">
        <v>2</v>
      </c>
      <c r="M107" t="s">
        <v>14050</v>
      </c>
      <c r="N107" t="s">
        <v>16</v>
      </c>
    </row>
    <row r="108" spans="1:14" x14ac:dyDescent="0.35">
      <c r="A108" t="s">
        <v>10305</v>
      </c>
      <c r="B108">
        <v>49</v>
      </c>
      <c r="C108" t="s">
        <v>14094</v>
      </c>
      <c r="D108" t="s">
        <v>12</v>
      </c>
      <c r="E108" t="s">
        <v>42</v>
      </c>
      <c r="F108" t="s">
        <v>49</v>
      </c>
      <c r="G108" t="s">
        <v>15</v>
      </c>
      <c r="H108">
        <v>11102.27</v>
      </c>
      <c r="I108" s="9">
        <v>45403</v>
      </c>
      <c r="J108">
        <v>2024</v>
      </c>
      <c r="K108" t="s">
        <v>14061</v>
      </c>
      <c r="L108">
        <v>4</v>
      </c>
      <c r="M108" t="s">
        <v>14059</v>
      </c>
      <c r="N108" t="s">
        <v>16</v>
      </c>
    </row>
    <row r="109" spans="1:14" x14ac:dyDescent="0.35">
      <c r="A109" t="s">
        <v>10349</v>
      </c>
      <c r="B109">
        <v>49</v>
      </c>
      <c r="C109" t="s">
        <v>14094</v>
      </c>
      <c r="D109" t="s">
        <v>12</v>
      </c>
      <c r="E109" t="s">
        <v>64</v>
      </c>
      <c r="F109" t="s">
        <v>49</v>
      </c>
      <c r="G109" t="s">
        <v>30</v>
      </c>
      <c r="H109">
        <v>1434.27</v>
      </c>
      <c r="I109" s="9">
        <v>45119</v>
      </c>
      <c r="J109">
        <v>2023</v>
      </c>
      <c r="K109" t="s">
        <v>14063</v>
      </c>
      <c r="L109">
        <v>7</v>
      </c>
      <c r="M109" t="s">
        <v>14052</v>
      </c>
      <c r="N109" t="s">
        <v>16</v>
      </c>
    </row>
    <row r="110" spans="1:14" x14ac:dyDescent="0.35">
      <c r="A110" t="s">
        <v>10447</v>
      </c>
      <c r="B110">
        <v>49</v>
      </c>
      <c r="C110" t="s">
        <v>14094</v>
      </c>
      <c r="D110" t="s">
        <v>12</v>
      </c>
      <c r="E110" t="s">
        <v>29</v>
      </c>
      <c r="F110" t="s">
        <v>35</v>
      </c>
      <c r="G110" t="s">
        <v>15</v>
      </c>
      <c r="H110">
        <v>6395.7</v>
      </c>
      <c r="I110" s="9">
        <v>45506</v>
      </c>
      <c r="J110">
        <v>2024</v>
      </c>
      <c r="K110" t="s">
        <v>14056</v>
      </c>
      <c r="L110">
        <v>8</v>
      </c>
      <c r="M110" t="s">
        <v>14048</v>
      </c>
      <c r="N110" t="s">
        <v>16</v>
      </c>
    </row>
    <row r="111" spans="1:14" x14ac:dyDescent="0.35">
      <c r="A111" t="s">
        <v>10491</v>
      </c>
      <c r="B111">
        <v>49</v>
      </c>
      <c r="C111" t="s">
        <v>14094</v>
      </c>
      <c r="D111" t="s">
        <v>12</v>
      </c>
      <c r="E111" t="s">
        <v>42</v>
      </c>
      <c r="F111" t="s">
        <v>49</v>
      </c>
      <c r="G111" t="s">
        <v>26</v>
      </c>
      <c r="H111">
        <v>19593.54</v>
      </c>
      <c r="I111" s="9">
        <v>45211</v>
      </c>
      <c r="J111">
        <v>2023</v>
      </c>
      <c r="K111" t="s">
        <v>14058</v>
      </c>
      <c r="L111">
        <v>10</v>
      </c>
      <c r="M111" t="s">
        <v>14057</v>
      </c>
      <c r="N111" t="s">
        <v>16</v>
      </c>
    </row>
    <row r="112" spans="1:14" x14ac:dyDescent="0.35">
      <c r="A112" t="s">
        <v>10525</v>
      </c>
      <c r="B112">
        <v>49</v>
      </c>
      <c r="C112" t="s">
        <v>14094</v>
      </c>
      <c r="D112" t="s">
        <v>39</v>
      </c>
      <c r="E112" t="s">
        <v>13</v>
      </c>
      <c r="F112" t="s">
        <v>49</v>
      </c>
      <c r="G112" t="s">
        <v>36</v>
      </c>
      <c r="H112">
        <v>30396.26</v>
      </c>
      <c r="I112" s="9">
        <v>45408</v>
      </c>
      <c r="J112">
        <v>2024</v>
      </c>
      <c r="K112" t="s">
        <v>14061</v>
      </c>
      <c r="L112">
        <v>4</v>
      </c>
      <c r="M112" t="s">
        <v>14048</v>
      </c>
      <c r="N112" t="s">
        <v>16</v>
      </c>
    </row>
    <row r="113" spans="1:14" x14ac:dyDescent="0.35">
      <c r="A113" t="s">
        <v>10561</v>
      </c>
      <c r="B113">
        <v>49</v>
      </c>
      <c r="C113" t="s">
        <v>14094</v>
      </c>
      <c r="D113" t="s">
        <v>12</v>
      </c>
      <c r="E113" t="s">
        <v>42</v>
      </c>
      <c r="F113" t="s">
        <v>49</v>
      </c>
      <c r="G113" t="s">
        <v>20</v>
      </c>
      <c r="H113">
        <v>21185.42</v>
      </c>
      <c r="I113" s="9">
        <v>44979</v>
      </c>
      <c r="J113">
        <v>2023</v>
      </c>
      <c r="K113" t="s">
        <v>14051</v>
      </c>
      <c r="L113">
        <v>2</v>
      </c>
      <c r="M113" t="s">
        <v>14052</v>
      </c>
      <c r="N113" t="s">
        <v>16</v>
      </c>
    </row>
    <row r="114" spans="1:14" x14ac:dyDescent="0.35">
      <c r="A114" t="s">
        <v>10661</v>
      </c>
      <c r="B114">
        <v>49</v>
      </c>
      <c r="C114" t="s">
        <v>14094</v>
      </c>
      <c r="D114" t="s">
        <v>39</v>
      </c>
      <c r="E114" t="s">
        <v>29</v>
      </c>
      <c r="F114" t="s">
        <v>35</v>
      </c>
      <c r="G114" t="s">
        <v>20</v>
      </c>
      <c r="H114">
        <v>9007.56</v>
      </c>
      <c r="I114" s="9">
        <v>45557</v>
      </c>
      <c r="J114">
        <v>2024</v>
      </c>
      <c r="K114" t="s">
        <v>14055</v>
      </c>
      <c r="L114">
        <v>9</v>
      </c>
      <c r="M114" t="s">
        <v>14059</v>
      </c>
      <c r="N114" t="s">
        <v>16</v>
      </c>
    </row>
    <row r="115" spans="1:14" x14ac:dyDescent="0.35">
      <c r="A115" t="s">
        <v>10761</v>
      </c>
      <c r="B115">
        <v>49</v>
      </c>
      <c r="C115" t="s">
        <v>14094</v>
      </c>
      <c r="D115" t="s">
        <v>12</v>
      </c>
      <c r="E115" t="s">
        <v>74</v>
      </c>
      <c r="F115" t="s">
        <v>55</v>
      </c>
      <c r="G115" t="s">
        <v>26</v>
      </c>
      <c r="H115">
        <v>35684.97</v>
      </c>
      <c r="I115" s="9">
        <v>45264</v>
      </c>
      <c r="J115">
        <v>2023</v>
      </c>
      <c r="K115" t="s">
        <v>14060</v>
      </c>
      <c r="L115">
        <v>12</v>
      </c>
      <c r="M115" t="s">
        <v>14062</v>
      </c>
      <c r="N115" t="s">
        <v>16</v>
      </c>
    </row>
    <row r="116" spans="1:14" x14ac:dyDescent="0.35">
      <c r="A116" t="s">
        <v>10833</v>
      </c>
      <c r="B116">
        <v>49</v>
      </c>
      <c r="C116" t="s">
        <v>14094</v>
      </c>
      <c r="D116" t="s">
        <v>39</v>
      </c>
      <c r="E116" t="s">
        <v>13</v>
      </c>
      <c r="F116" t="s">
        <v>49</v>
      </c>
      <c r="G116" t="s">
        <v>15</v>
      </c>
      <c r="H116">
        <v>4690.68</v>
      </c>
      <c r="I116" s="9">
        <v>45327</v>
      </c>
      <c r="J116">
        <v>2024</v>
      </c>
      <c r="K116" t="s">
        <v>14051</v>
      </c>
      <c r="L116">
        <v>2</v>
      </c>
      <c r="M116" t="s">
        <v>14062</v>
      </c>
      <c r="N116" t="s">
        <v>16</v>
      </c>
    </row>
    <row r="117" spans="1:14" x14ac:dyDescent="0.35">
      <c r="A117" t="s">
        <v>11245</v>
      </c>
      <c r="B117">
        <v>49</v>
      </c>
      <c r="C117" t="s">
        <v>14094</v>
      </c>
      <c r="D117" t="s">
        <v>12</v>
      </c>
      <c r="E117" t="s">
        <v>74</v>
      </c>
      <c r="F117" t="s">
        <v>14</v>
      </c>
      <c r="G117" t="s">
        <v>36</v>
      </c>
      <c r="H117">
        <v>17003.5</v>
      </c>
      <c r="I117" s="9">
        <v>45079</v>
      </c>
      <c r="J117">
        <v>2023</v>
      </c>
      <c r="K117" t="s">
        <v>14049</v>
      </c>
      <c r="L117">
        <v>6</v>
      </c>
      <c r="M117" t="s">
        <v>14048</v>
      </c>
      <c r="N117" t="s">
        <v>16</v>
      </c>
    </row>
    <row r="118" spans="1:14" x14ac:dyDescent="0.35">
      <c r="A118" t="s">
        <v>11263</v>
      </c>
      <c r="B118">
        <v>49</v>
      </c>
      <c r="C118" t="s">
        <v>14094</v>
      </c>
      <c r="D118" t="s">
        <v>39</v>
      </c>
      <c r="E118" t="s">
        <v>64</v>
      </c>
      <c r="F118" t="s">
        <v>14</v>
      </c>
      <c r="G118" t="s">
        <v>36</v>
      </c>
      <c r="H118">
        <v>5231.34</v>
      </c>
      <c r="I118" s="9">
        <v>45477</v>
      </c>
      <c r="J118">
        <v>2024</v>
      </c>
      <c r="K118" t="s">
        <v>14063</v>
      </c>
      <c r="L118">
        <v>7</v>
      </c>
      <c r="M118" t="s">
        <v>14057</v>
      </c>
      <c r="N118" t="s">
        <v>16</v>
      </c>
    </row>
    <row r="119" spans="1:14" x14ac:dyDescent="0.35">
      <c r="A119" t="s">
        <v>11297</v>
      </c>
      <c r="B119">
        <v>49</v>
      </c>
      <c r="C119" t="s">
        <v>14094</v>
      </c>
      <c r="D119" t="s">
        <v>12</v>
      </c>
      <c r="E119" t="s">
        <v>13</v>
      </c>
      <c r="F119" t="s">
        <v>35</v>
      </c>
      <c r="G119" t="s">
        <v>26</v>
      </c>
      <c r="H119">
        <v>7591.58</v>
      </c>
      <c r="I119" s="9">
        <v>44957</v>
      </c>
      <c r="J119">
        <v>2023</v>
      </c>
      <c r="K119" t="s">
        <v>14045</v>
      </c>
      <c r="L119">
        <v>1</v>
      </c>
      <c r="M119" t="s">
        <v>14046</v>
      </c>
      <c r="N119" t="s">
        <v>16</v>
      </c>
    </row>
    <row r="120" spans="1:14" x14ac:dyDescent="0.35">
      <c r="A120" t="s">
        <v>11379</v>
      </c>
      <c r="B120">
        <v>49</v>
      </c>
      <c r="C120" t="s">
        <v>14094</v>
      </c>
      <c r="D120" t="s">
        <v>12</v>
      </c>
      <c r="E120" t="s">
        <v>93</v>
      </c>
      <c r="F120" t="s">
        <v>25</v>
      </c>
      <c r="G120" t="s">
        <v>30</v>
      </c>
      <c r="H120">
        <v>11457.27</v>
      </c>
      <c r="I120" s="9">
        <v>45367</v>
      </c>
      <c r="J120">
        <v>2024</v>
      </c>
      <c r="K120" t="s">
        <v>14053</v>
      </c>
      <c r="L120">
        <v>3</v>
      </c>
      <c r="M120" t="s">
        <v>14050</v>
      </c>
      <c r="N120" t="s">
        <v>16</v>
      </c>
    </row>
    <row r="121" spans="1:14" x14ac:dyDescent="0.35">
      <c r="A121" t="s">
        <v>11389</v>
      </c>
      <c r="B121">
        <v>49</v>
      </c>
      <c r="C121" t="s">
        <v>14094</v>
      </c>
      <c r="D121" t="s">
        <v>39</v>
      </c>
      <c r="E121" t="s">
        <v>24</v>
      </c>
      <c r="F121" t="s">
        <v>25</v>
      </c>
      <c r="G121" t="s">
        <v>30</v>
      </c>
      <c r="H121">
        <v>4843.7</v>
      </c>
      <c r="I121" s="9">
        <v>44950</v>
      </c>
      <c r="J121">
        <v>2023</v>
      </c>
      <c r="K121" t="s">
        <v>14045</v>
      </c>
      <c r="L121">
        <v>1</v>
      </c>
      <c r="M121" t="s">
        <v>14046</v>
      </c>
      <c r="N121" t="s">
        <v>16</v>
      </c>
    </row>
    <row r="122" spans="1:14" x14ac:dyDescent="0.35">
      <c r="A122" t="s">
        <v>11411</v>
      </c>
      <c r="B122">
        <v>49</v>
      </c>
      <c r="C122" t="s">
        <v>14094</v>
      </c>
      <c r="D122" t="s">
        <v>39</v>
      </c>
      <c r="E122" t="s">
        <v>24</v>
      </c>
      <c r="F122" t="s">
        <v>14</v>
      </c>
      <c r="G122" t="s">
        <v>20</v>
      </c>
      <c r="H122">
        <v>15987.12</v>
      </c>
      <c r="I122" s="9">
        <v>44976</v>
      </c>
      <c r="J122">
        <v>2023</v>
      </c>
      <c r="K122" t="s">
        <v>14051</v>
      </c>
      <c r="L122">
        <v>2</v>
      </c>
      <c r="M122" t="s">
        <v>14059</v>
      </c>
      <c r="N122" t="s">
        <v>16</v>
      </c>
    </row>
    <row r="123" spans="1:14" x14ac:dyDescent="0.35">
      <c r="A123" t="s">
        <v>11425</v>
      </c>
      <c r="B123">
        <v>49</v>
      </c>
      <c r="C123" t="s">
        <v>14094</v>
      </c>
      <c r="D123" t="s">
        <v>12</v>
      </c>
      <c r="E123" t="s">
        <v>24</v>
      </c>
      <c r="F123" t="s">
        <v>55</v>
      </c>
      <c r="G123" t="s">
        <v>26</v>
      </c>
      <c r="H123">
        <v>4879.79</v>
      </c>
      <c r="I123" s="9">
        <v>45252</v>
      </c>
      <c r="J123">
        <v>2023</v>
      </c>
      <c r="K123" t="s">
        <v>14054</v>
      </c>
      <c r="L123">
        <v>11</v>
      </c>
      <c r="M123" t="s">
        <v>14052</v>
      </c>
      <c r="N123" t="s">
        <v>16</v>
      </c>
    </row>
    <row r="124" spans="1:14" x14ac:dyDescent="0.35">
      <c r="A124" t="s">
        <v>11681</v>
      </c>
      <c r="B124">
        <v>49</v>
      </c>
      <c r="C124" t="s">
        <v>14094</v>
      </c>
      <c r="D124" t="s">
        <v>12</v>
      </c>
      <c r="E124" t="s">
        <v>24</v>
      </c>
      <c r="F124" t="s">
        <v>35</v>
      </c>
      <c r="G124" t="s">
        <v>36</v>
      </c>
      <c r="H124">
        <v>8161.87</v>
      </c>
      <c r="I124" s="9">
        <v>45163</v>
      </c>
      <c r="J124">
        <v>2023</v>
      </c>
      <c r="K124" t="s">
        <v>14056</v>
      </c>
      <c r="L124">
        <v>8</v>
      </c>
      <c r="M124" t="s">
        <v>14048</v>
      </c>
      <c r="N124" t="s">
        <v>16</v>
      </c>
    </row>
    <row r="125" spans="1:14" x14ac:dyDescent="0.35">
      <c r="A125" t="s">
        <v>11791</v>
      </c>
      <c r="B125">
        <v>49</v>
      </c>
      <c r="C125" t="s">
        <v>14094</v>
      </c>
      <c r="D125" t="s">
        <v>39</v>
      </c>
      <c r="E125" t="s">
        <v>93</v>
      </c>
      <c r="F125" t="s">
        <v>49</v>
      </c>
      <c r="G125" t="s">
        <v>20</v>
      </c>
      <c r="H125">
        <v>2667.5</v>
      </c>
      <c r="I125" s="9">
        <v>45086</v>
      </c>
      <c r="J125">
        <v>2023</v>
      </c>
      <c r="K125" t="s">
        <v>14049</v>
      </c>
      <c r="L125">
        <v>6</v>
      </c>
      <c r="M125" t="s">
        <v>14048</v>
      </c>
      <c r="N125" t="s">
        <v>16</v>
      </c>
    </row>
    <row r="126" spans="1:14" x14ac:dyDescent="0.35">
      <c r="A126" t="s">
        <v>11805</v>
      </c>
      <c r="B126">
        <v>49</v>
      </c>
      <c r="C126" t="s">
        <v>14094</v>
      </c>
      <c r="D126" t="s">
        <v>12</v>
      </c>
      <c r="E126" t="s">
        <v>93</v>
      </c>
      <c r="F126" t="s">
        <v>14</v>
      </c>
      <c r="G126" t="s">
        <v>20</v>
      </c>
      <c r="H126">
        <v>16035.81</v>
      </c>
      <c r="I126" s="9">
        <v>45611</v>
      </c>
      <c r="J126">
        <v>2024</v>
      </c>
      <c r="K126" t="s">
        <v>14054</v>
      </c>
      <c r="L126">
        <v>11</v>
      </c>
      <c r="M126" t="s">
        <v>14048</v>
      </c>
      <c r="N126" t="s">
        <v>16</v>
      </c>
    </row>
    <row r="127" spans="1:14" x14ac:dyDescent="0.35">
      <c r="A127" t="s">
        <v>11909</v>
      </c>
      <c r="B127">
        <v>49</v>
      </c>
      <c r="C127" t="s">
        <v>14094</v>
      </c>
      <c r="D127" t="s">
        <v>12</v>
      </c>
      <c r="E127" t="s">
        <v>52</v>
      </c>
      <c r="F127" t="s">
        <v>35</v>
      </c>
      <c r="G127" t="s">
        <v>30</v>
      </c>
      <c r="H127">
        <v>5888.02</v>
      </c>
      <c r="I127" s="9">
        <v>45321</v>
      </c>
      <c r="J127">
        <v>2024</v>
      </c>
      <c r="K127" t="s">
        <v>14045</v>
      </c>
      <c r="L127">
        <v>1</v>
      </c>
      <c r="M127" t="s">
        <v>14046</v>
      </c>
      <c r="N127" t="s">
        <v>16</v>
      </c>
    </row>
    <row r="128" spans="1:14" x14ac:dyDescent="0.35">
      <c r="A128" t="s">
        <v>11947</v>
      </c>
      <c r="B128">
        <v>49</v>
      </c>
      <c r="C128" t="s">
        <v>14094</v>
      </c>
      <c r="D128" t="s">
        <v>12</v>
      </c>
      <c r="E128" t="s">
        <v>24</v>
      </c>
      <c r="F128" t="s">
        <v>19</v>
      </c>
      <c r="G128" t="s">
        <v>15</v>
      </c>
      <c r="H128">
        <v>11333.94</v>
      </c>
      <c r="I128" s="9">
        <v>45534</v>
      </c>
      <c r="J128">
        <v>2024</v>
      </c>
      <c r="K128" t="s">
        <v>14056</v>
      </c>
      <c r="L128">
        <v>8</v>
      </c>
      <c r="M128" t="s">
        <v>14048</v>
      </c>
      <c r="N128" t="s">
        <v>16</v>
      </c>
    </row>
    <row r="129" spans="1:14" x14ac:dyDescent="0.35">
      <c r="A129" t="s">
        <v>11969</v>
      </c>
      <c r="B129">
        <v>49</v>
      </c>
      <c r="C129" t="s">
        <v>14094</v>
      </c>
      <c r="D129" t="s">
        <v>12</v>
      </c>
      <c r="E129" t="s">
        <v>93</v>
      </c>
      <c r="F129" t="s">
        <v>19</v>
      </c>
      <c r="G129" t="s">
        <v>26</v>
      </c>
      <c r="H129">
        <v>11757.3</v>
      </c>
      <c r="I129" s="9">
        <v>45434</v>
      </c>
      <c r="J129">
        <v>2024</v>
      </c>
      <c r="K129" t="s">
        <v>14047</v>
      </c>
      <c r="L129">
        <v>5</v>
      </c>
      <c r="M129" t="s">
        <v>14052</v>
      </c>
      <c r="N129" t="s">
        <v>16</v>
      </c>
    </row>
    <row r="130" spans="1:14" x14ac:dyDescent="0.35">
      <c r="A130" t="s">
        <v>12051</v>
      </c>
      <c r="B130">
        <v>49</v>
      </c>
      <c r="C130" t="s">
        <v>14094</v>
      </c>
      <c r="D130" t="s">
        <v>12</v>
      </c>
      <c r="E130" t="s">
        <v>24</v>
      </c>
      <c r="F130" t="s">
        <v>49</v>
      </c>
      <c r="G130" t="s">
        <v>36</v>
      </c>
      <c r="H130">
        <v>8159.48</v>
      </c>
      <c r="I130" s="9">
        <v>45383</v>
      </c>
      <c r="J130">
        <v>2024</v>
      </c>
      <c r="K130" t="s">
        <v>14061</v>
      </c>
      <c r="L130">
        <v>4</v>
      </c>
      <c r="M130" t="s">
        <v>14062</v>
      </c>
      <c r="N130" t="s">
        <v>16</v>
      </c>
    </row>
    <row r="131" spans="1:14" x14ac:dyDescent="0.35">
      <c r="A131" t="s">
        <v>12069</v>
      </c>
      <c r="B131">
        <v>49</v>
      </c>
      <c r="C131" t="s">
        <v>14094</v>
      </c>
      <c r="D131" t="s">
        <v>12</v>
      </c>
      <c r="E131" t="s">
        <v>42</v>
      </c>
      <c r="F131" t="s">
        <v>25</v>
      </c>
      <c r="G131" t="s">
        <v>15</v>
      </c>
      <c r="H131">
        <v>2056.9299999999998</v>
      </c>
      <c r="I131" s="9">
        <v>44931</v>
      </c>
      <c r="J131">
        <v>2023</v>
      </c>
      <c r="K131" t="s">
        <v>14045</v>
      </c>
      <c r="L131">
        <v>1</v>
      </c>
      <c r="M131" t="s">
        <v>14057</v>
      </c>
      <c r="N131" t="s">
        <v>16</v>
      </c>
    </row>
    <row r="132" spans="1:14" x14ac:dyDescent="0.35">
      <c r="A132" t="s">
        <v>12109</v>
      </c>
      <c r="B132">
        <v>49</v>
      </c>
      <c r="C132" t="s">
        <v>14094</v>
      </c>
      <c r="D132" t="s">
        <v>39</v>
      </c>
      <c r="E132" t="s">
        <v>42</v>
      </c>
      <c r="F132" t="s">
        <v>19</v>
      </c>
      <c r="G132" t="s">
        <v>26</v>
      </c>
      <c r="H132">
        <v>37524.370000000003</v>
      </c>
      <c r="I132" s="9">
        <v>45217</v>
      </c>
      <c r="J132">
        <v>2023</v>
      </c>
      <c r="K132" t="s">
        <v>14058</v>
      </c>
      <c r="L132">
        <v>10</v>
      </c>
      <c r="M132" t="s">
        <v>14052</v>
      </c>
      <c r="N132" t="s">
        <v>16</v>
      </c>
    </row>
    <row r="133" spans="1:14" x14ac:dyDescent="0.35">
      <c r="A133" t="s">
        <v>12157</v>
      </c>
      <c r="B133">
        <v>49</v>
      </c>
      <c r="C133" t="s">
        <v>14094</v>
      </c>
      <c r="D133" t="s">
        <v>39</v>
      </c>
      <c r="E133" t="s">
        <v>13</v>
      </c>
      <c r="F133" t="s">
        <v>25</v>
      </c>
      <c r="G133" t="s">
        <v>36</v>
      </c>
      <c r="H133">
        <v>2661.87</v>
      </c>
      <c r="I133" s="9">
        <v>45641</v>
      </c>
      <c r="J133">
        <v>2024</v>
      </c>
      <c r="K133" t="s">
        <v>14060</v>
      </c>
      <c r="L133">
        <v>12</v>
      </c>
      <c r="M133" t="s">
        <v>14059</v>
      </c>
      <c r="N133" t="s">
        <v>16</v>
      </c>
    </row>
    <row r="134" spans="1:14" x14ac:dyDescent="0.35">
      <c r="A134" t="s">
        <v>12411</v>
      </c>
      <c r="B134">
        <v>49</v>
      </c>
      <c r="C134" t="s">
        <v>14094</v>
      </c>
      <c r="D134" t="s">
        <v>12</v>
      </c>
      <c r="E134" t="s">
        <v>29</v>
      </c>
      <c r="F134" t="s">
        <v>35</v>
      </c>
      <c r="G134" t="s">
        <v>20</v>
      </c>
      <c r="H134">
        <v>9921.7199999999993</v>
      </c>
      <c r="I134" s="9">
        <v>45039</v>
      </c>
      <c r="J134">
        <v>2023</v>
      </c>
      <c r="K134" t="s">
        <v>14061</v>
      </c>
      <c r="L134">
        <v>4</v>
      </c>
      <c r="M134" t="s">
        <v>14059</v>
      </c>
      <c r="N134" t="s">
        <v>16</v>
      </c>
    </row>
    <row r="135" spans="1:14" x14ac:dyDescent="0.35">
      <c r="A135" t="s">
        <v>12553</v>
      </c>
      <c r="B135">
        <v>49</v>
      </c>
      <c r="C135" t="s">
        <v>14094</v>
      </c>
      <c r="D135" t="s">
        <v>12</v>
      </c>
      <c r="E135" t="s">
        <v>29</v>
      </c>
      <c r="F135" t="s">
        <v>35</v>
      </c>
      <c r="G135" t="s">
        <v>26</v>
      </c>
      <c r="H135">
        <v>5669.4</v>
      </c>
      <c r="I135" s="9">
        <v>45435</v>
      </c>
      <c r="J135">
        <v>2024</v>
      </c>
      <c r="K135" t="s">
        <v>14047</v>
      </c>
      <c r="L135">
        <v>5</v>
      </c>
      <c r="M135" t="s">
        <v>14057</v>
      </c>
      <c r="N135" t="s">
        <v>16</v>
      </c>
    </row>
    <row r="136" spans="1:14" x14ac:dyDescent="0.35">
      <c r="A136" t="s">
        <v>12743</v>
      </c>
      <c r="B136">
        <v>49</v>
      </c>
      <c r="C136" t="s">
        <v>14094</v>
      </c>
      <c r="D136" t="s">
        <v>39</v>
      </c>
      <c r="E136" t="s">
        <v>24</v>
      </c>
      <c r="F136" t="s">
        <v>19</v>
      </c>
      <c r="G136" t="s">
        <v>15</v>
      </c>
      <c r="H136">
        <v>4102.3100000000004</v>
      </c>
      <c r="I136" s="9">
        <v>45213</v>
      </c>
      <c r="J136">
        <v>2023</v>
      </c>
      <c r="K136" t="s">
        <v>14058</v>
      </c>
      <c r="L136">
        <v>10</v>
      </c>
      <c r="M136" t="s">
        <v>14050</v>
      </c>
      <c r="N136" t="s">
        <v>16</v>
      </c>
    </row>
    <row r="137" spans="1:14" x14ac:dyDescent="0.35">
      <c r="A137" t="s">
        <v>12763</v>
      </c>
      <c r="B137">
        <v>49</v>
      </c>
      <c r="C137" t="s">
        <v>14094</v>
      </c>
      <c r="D137" t="s">
        <v>39</v>
      </c>
      <c r="E137" t="s">
        <v>64</v>
      </c>
      <c r="F137" t="s">
        <v>14</v>
      </c>
      <c r="G137" t="s">
        <v>20</v>
      </c>
      <c r="H137">
        <v>19254.29</v>
      </c>
      <c r="I137" s="9">
        <v>45059</v>
      </c>
      <c r="J137">
        <v>2023</v>
      </c>
      <c r="K137" t="s">
        <v>14047</v>
      </c>
      <c r="L137">
        <v>5</v>
      </c>
      <c r="M137" t="s">
        <v>14050</v>
      </c>
      <c r="N137" t="s">
        <v>16</v>
      </c>
    </row>
    <row r="138" spans="1:14" x14ac:dyDescent="0.35">
      <c r="A138" t="s">
        <v>12919</v>
      </c>
      <c r="B138">
        <v>49</v>
      </c>
      <c r="C138" t="s">
        <v>14094</v>
      </c>
      <c r="D138" t="s">
        <v>12</v>
      </c>
      <c r="E138" t="s">
        <v>24</v>
      </c>
      <c r="F138" t="s">
        <v>49</v>
      </c>
      <c r="G138" t="s">
        <v>15</v>
      </c>
      <c r="H138">
        <v>6495.52</v>
      </c>
      <c r="I138" s="9">
        <v>45010</v>
      </c>
      <c r="J138">
        <v>2023</v>
      </c>
      <c r="K138" t="s">
        <v>14053</v>
      </c>
      <c r="L138">
        <v>3</v>
      </c>
      <c r="M138" t="s">
        <v>14050</v>
      </c>
      <c r="N138" t="s">
        <v>16</v>
      </c>
    </row>
    <row r="139" spans="1:14" x14ac:dyDescent="0.35">
      <c r="A139" t="s">
        <v>12927</v>
      </c>
      <c r="B139">
        <v>49</v>
      </c>
      <c r="C139" t="s">
        <v>14094</v>
      </c>
      <c r="D139" t="s">
        <v>12</v>
      </c>
      <c r="E139" t="s">
        <v>74</v>
      </c>
      <c r="F139" t="s">
        <v>19</v>
      </c>
      <c r="G139" t="s">
        <v>36</v>
      </c>
      <c r="H139">
        <v>16614.919999999998</v>
      </c>
      <c r="I139" s="9">
        <v>45612</v>
      </c>
      <c r="J139">
        <v>2024</v>
      </c>
      <c r="K139" t="s">
        <v>14054</v>
      </c>
      <c r="L139">
        <v>11</v>
      </c>
      <c r="M139" t="s">
        <v>14050</v>
      </c>
      <c r="N139" t="s">
        <v>16</v>
      </c>
    </row>
    <row r="140" spans="1:14" x14ac:dyDescent="0.35">
      <c r="A140" t="s">
        <v>13281</v>
      </c>
      <c r="B140">
        <v>49</v>
      </c>
      <c r="C140" t="s">
        <v>14094</v>
      </c>
      <c r="D140" t="s">
        <v>39</v>
      </c>
      <c r="E140" t="s">
        <v>42</v>
      </c>
      <c r="F140" t="s">
        <v>35</v>
      </c>
      <c r="G140" t="s">
        <v>15</v>
      </c>
      <c r="H140">
        <v>7664.58</v>
      </c>
      <c r="I140" s="9">
        <v>45062</v>
      </c>
      <c r="J140">
        <v>2023</v>
      </c>
      <c r="K140" t="s">
        <v>14047</v>
      </c>
      <c r="L140">
        <v>5</v>
      </c>
      <c r="M140" t="s">
        <v>14046</v>
      </c>
      <c r="N140" t="s">
        <v>16</v>
      </c>
    </row>
    <row r="141" spans="1:14" x14ac:dyDescent="0.35">
      <c r="A141" t="s">
        <v>13579</v>
      </c>
      <c r="B141">
        <v>49</v>
      </c>
      <c r="C141" t="s">
        <v>14094</v>
      </c>
      <c r="D141" t="s">
        <v>39</v>
      </c>
      <c r="E141" t="s">
        <v>24</v>
      </c>
      <c r="F141" t="s">
        <v>49</v>
      </c>
      <c r="G141" t="s">
        <v>20</v>
      </c>
      <c r="H141">
        <v>3485.04</v>
      </c>
      <c r="I141" s="9">
        <v>45504</v>
      </c>
      <c r="J141">
        <v>2024</v>
      </c>
      <c r="K141" t="s">
        <v>14063</v>
      </c>
      <c r="L141">
        <v>7</v>
      </c>
      <c r="M141" t="s">
        <v>14052</v>
      </c>
      <c r="N141" t="s">
        <v>16</v>
      </c>
    </row>
    <row r="142" spans="1:14" x14ac:dyDescent="0.35">
      <c r="A142" t="s">
        <v>13643</v>
      </c>
      <c r="B142">
        <v>49</v>
      </c>
      <c r="C142" t="s">
        <v>14094</v>
      </c>
      <c r="D142" t="s">
        <v>12</v>
      </c>
      <c r="E142" t="s">
        <v>74</v>
      </c>
      <c r="F142" t="s">
        <v>14</v>
      </c>
      <c r="G142" t="s">
        <v>20</v>
      </c>
      <c r="H142">
        <v>6169.67</v>
      </c>
      <c r="I142" s="9">
        <v>45256</v>
      </c>
      <c r="J142">
        <v>2023</v>
      </c>
      <c r="K142" t="s">
        <v>14054</v>
      </c>
      <c r="L142">
        <v>11</v>
      </c>
      <c r="M142" t="s">
        <v>14059</v>
      </c>
      <c r="N142" t="s">
        <v>16</v>
      </c>
    </row>
    <row r="143" spans="1:14" x14ac:dyDescent="0.35">
      <c r="A143" t="s">
        <v>13697</v>
      </c>
      <c r="B143">
        <v>49</v>
      </c>
      <c r="C143" t="s">
        <v>14094</v>
      </c>
      <c r="D143" t="s">
        <v>12</v>
      </c>
      <c r="E143" t="s">
        <v>13</v>
      </c>
      <c r="F143" t="s">
        <v>35</v>
      </c>
      <c r="G143" t="s">
        <v>36</v>
      </c>
      <c r="H143">
        <v>12206.15</v>
      </c>
      <c r="I143" s="9">
        <v>44978</v>
      </c>
      <c r="J143">
        <v>2023</v>
      </c>
      <c r="K143" t="s">
        <v>14051</v>
      </c>
      <c r="L143">
        <v>2</v>
      </c>
      <c r="M143" t="s">
        <v>14046</v>
      </c>
      <c r="N143" t="s">
        <v>16</v>
      </c>
    </row>
    <row r="144" spans="1:14" x14ac:dyDescent="0.35">
      <c r="A144" t="s">
        <v>13699</v>
      </c>
      <c r="B144">
        <v>49</v>
      </c>
      <c r="C144" t="s">
        <v>14094</v>
      </c>
      <c r="D144" t="s">
        <v>12</v>
      </c>
      <c r="E144" t="s">
        <v>64</v>
      </c>
      <c r="F144" t="s">
        <v>35</v>
      </c>
      <c r="G144" t="s">
        <v>26</v>
      </c>
      <c r="H144">
        <v>10575.23</v>
      </c>
      <c r="I144" s="9">
        <v>45305</v>
      </c>
      <c r="J144">
        <v>2024</v>
      </c>
      <c r="K144" t="s">
        <v>14045</v>
      </c>
      <c r="L144">
        <v>1</v>
      </c>
      <c r="M144" t="s">
        <v>14059</v>
      </c>
      <c r="N144" t="s">
        <v>16</v>
      </c>
    </row>
    <row r="145" spans="1:14" x14ac:dyDescent="0.35">
      <c r="A145" t="s">
        <v>13855</v>
      </c>
      <c r="B145">
        <v>49</v>
      </c>
      <c r="C145" t="s">
        <v>14094</v>
      </c>
      <c r="D145" t="s">
        <v>12</v>
      </c>
      <c r="E145" t="s">
        <v>13</v>
      </c>
      <c r="F145" t="s">
        <v>49</v>
      </c>
      <c r="G145" t="s">
        <v>36</v>
      </c>
      <c r="H145">
        <v>5562.06</v>
      </c>
      <c r="I145" s="9">
        <v>45525</v>
      </c>
      <c r="J145">
        <v>2024</v>
      </c>
      <c r="K145" t="s">
        <v>14056</v>
      </c>
      <c r="L145">
        <v>8</v>
      </c>
      <c r="M145" t="s">
        <v>14052</v>
      </c>
      <c r="N145" t="s">
        <v>16</v>
      </c>
    </row>
    <row r="146" spans="1:14" x14ac:dyDescent="0.35">
      <c r="A146" t="s">
        <v>147</v>
      </c>
      <c r="B146">
        <v>52</v>
      </c>
      <c r="C146" t="s">
        <v>14094</v>
      </c>
      <c r="D146" t="s">
        <v>39</v>
      </c>
      <c r="E146" t="s">
        <v>52</v>
      </c>
      <c r="F146" t="s">
        <v>49</v>
      </c>
      <c r="G146" t="s">
        <v>15</v>
      </c>
      <c r="H146">
        <v>3676.6</v>
      </c>
      <c r="I146" s="9">
        <v>45065</v>
      </c>
      <c r="J146">
        <v>2023</v>
      </c>
      <c r="K146" t="s">
        <v>14047</v>
      </c>
      <c r="L146">
        <v>5</v>
      </c>
      <c r="M146" t="s">
        <v>14048</v>
      </c>
      <c r="N146" t="s">
        <v>16</v>
      </c>
    </row>
    <row r="147" spans="1:14" x14ac:dyDescent="0.35">
      <c r="A147" t="s">
        <v>245</v>
      </c>
      <c r="B147">
        <v>52</v>
      </c>
      <c r="C147" t="s">
        <v>14094</v>
      </c>
      <c r="D147" t="s">
        <v>12</v>
      </c>
      <c r="E147" t="s">
        <v>74</v>
      </c>
      <c r="F147" t="s">
        <v>25</v>
      </c>
      <c r="G147" t="s">
        <v>26</v>
      </c>
      <c r="H147">
        <v>5621.6</v>
      </c>
      <c r="I147" s="9">
        <v>45440</v>
      </c>
      <c r="J147">
        <v>2024</v>
      </c>
      <c r="K147" t="s">
        <v>14047</v>
      </c>
      <c r="L147">
        <v>5</v>
      </c>
      <c r="M147" t="s">
        <v>14046</v>
      </c>
      <c r="N147" t="s">
        <v>16</v>
      </c>
    </row>
    <row r="148" spans="1:14" x14ac:dyDescent="0.35">
      <c r="A148" t="s">
        <v>247</v>
      </c>
      <c r="B148">
        <v>52</v>
      </c>
      <c r="C148" t="s">
        <v>14094</v>
      </c>
      <c r="D148" t="s">
        <v>39</v>
      </c>
      <c r="E148" t="s">
        <v>74</v>
      </c>
      <c r="F148" t="s">
        <v>55</v>
      </c>
      <c r="G148" t="s">
        <v>20</v>
      </c>
      <c r="H148">
        <v>6529.31</v>
      </c>
      <c r="I148" s="9">
        <v>45627</v>
      </c>
      <c r="J148">
        <v>2024</v>
      </c>
      <c r="K148" t="s">
        <v>14060</v>
      </c>
      <c r="L148">
        <v>12</v>
      </c>
      <c r="M148" t="s">
        <v>14059</v>
      </c>
      <c r="N148" t="s">
        <v>16</v>
      </c>
    </row>
    <row r="149" spans="1:14" x14ac:dyDescent="0.35">
      <c r="A149" t="s">
        <v>289</v>
      </c>
      <c r="B149">
        <v>52</v>
      </c>
      <c r="C149" t="s">
        <v>14094</v>
      </c>
      <c r="D149" t="s">
        <v>39</v>
      </c>
      <c r="E149" t="s">
        <v>74</v>
      </c>
      <c r="F149" t="s">
        <v>49</v>
      </c>
      <c r="G149" t="s">
        <v>15</v>
      </c>
      <c r="H149">
        <v>1837.8</v>
      </c>
      <c r="I149" s="9">
        <v>45449</v>
      </c>
      <c r="J149">
        <v>2024</v>
      </c>
      <c r="K149" t="s">
        <v>14049</v>
      </c>
      <c r="L149">
        <v>6</v>
      </c>
      <c r="M149" t="s">
        <v>14057</v>
      </c>
      <c r="N149" t="s">
        <v>16</v>
      </c>
    </row>
    <row r="150" spans="1:14" x14ac:dyDescent="0.35">
      <c r="A150" t="s">
        <v>293</v>
      </c>
      <c r="B150">
        <v>52</v>
      </c>
      <c r="C150" t="s">
        <v>14094</v>
      </c>
      <c r="D150" t="s">
        <v>12</v>
      </c>
      <c r="E150" t="s">
        <v>64</v>
      </c>
      <c r="F150" t="s">
        <v>19</v>
      </c>
      <c r="G150" t="s">
        <v>36</v>
      </c>
      <c r="H150">
        <v>15927.22</v>
      </c>
      <c r="I150" s="9">
        <v>45015</v>
      </c>
      <c r="J150">
        <v>2023</v>
      </c>
      <c r="K150" t="s">
        <v>14053</v>
      </c>
      <c r="L150">
        <v>3</v>
      </c>
      <c r="M150" t="s">
        <v>14057</v>
      </c>
      <c r="N150" t="s">
        <v>16</v>
      </c>
    </row>
    <row r="151" spans="1:14" x14ac:dyDescent="0.35">
      <c r="A151" t="s">
        <v>555</v>
      </c>
      <c r="B151">
        <v>52</v>
      </c>
      <c r="C151" t="s">
        <v>14094</v>
      </c>
      <c r="D151" t="s">
        <v>12</v>
      </c>
      <c r="E151" t="s">
        <v>64</v>
      </c>
      <c r="F151" t="s">
        <v>25</v>
      </c>
      <c r="G151" t="s">
        <v>36</v>
      </c>
      <c r="H151">
        <v>3711</v>
      </c>
      <c r="I151" s="9">
        <v>44978</v>
      </c>
      <c r="J151">
        <v>2023</v>
      </c>
      <c r="K151" t="s">
        <v>14051</v>
      </c>
      <c r="L151">
        <v>2</v>
      </c>
      <c r="M151" t="s">
        <v>14046</v>
      </c>
      <c r="N151" t="s">
        <v>16</v>
      </c>
    </row>
    <row r="152" spans="1:14" x14ac:dyDescent="0.35">
      <c r="A152" t="s">
        <v>579</v>
      </c>
      <c r="B152">
        <v>52</v>
      </c>
      <c r="C152" t="s">
        <v>14094</v>
      </c>
      <c r="D152" t="s">
        <v>39</v>
      </c>
      <c r="E152" t="s">
        <v>64</v>
      </c>
      <c r="F152" t="s">
        <v>55</v>
      </c>
      <c r="G152" t="s">
        <v>36</v>
      </c>
      <c r="H152">
        <v>36763.919999999998</v>
      </c>
      <c r="I152" s="9">
        <v>45018</v>
      </c>
      <c r="J152">
        <v>2023</v>
      </c>
      <c r="K152" t="s">
        <v>14061</v>
      </c>
      <c r="L152">
        <v>4</v>
      </c>
      <c r="M152" t="s">
        <v>14059</v>
      </c>
      <c r="N152" t="s">
        <v>16</v>
      </c>
    </row>
    <row r="153" spans="1:14" x14ac:dyDescent="0.35">
      <c r="A153" t="s">
        <v>607</v>
      </c>
      <c r="B153">
        <v>52</v>
      </c>
      <c r="C153" t="s">
        <v>14094</v>
      </c>
      <c r="D153" t="s">
        <v>39</v>
      </c>
      <c r="E153" t="s">
        <v>42</v>
      </c>
      <c r="F153" t="s">
        <v>19</v>
      </c>
      <c r="G153" t="s">
        <v>26</v>
      </c>
      <c r="H153">
        <v>2149.58</v>
      </c>
      <c r="I153" s="9">
        <v>45380</v>
      </c>
      <c r="J153">
        <v>2024</v>
      </c>
      <c r="K153" t="s">
        <v>14053</v>
      </c>
      <c r="L153">
        <v>3</v>
      </c>
      <c r="M153" t="s">
        <v>14048</v>
      </c>
      <c r="N153" t="s">
        <v>16</v>
      </c>
    </row>
    <row r="154" spans="1:14" x14ac:dyDescent="0.35">
      <c r="A154" t="s">
        <v>611</v>
      </c>
      <c r="B154">
        <v>52</v>
      </c>
      <c r="C154" t="s">
        <v>14094</v>
      </c>
      <c r="D154" t="s">
        <v>12</v>
      </c>
      <c r="E154" t="s">
        <v>29</v>
      </c>
      <c r="F154" t="s">
        <v>19</v>
      </c>
      <c r="G154" t="s">
        <v>30</v>
      </c>
      <c r="H154">
        <v>648.28</v>
      </c>
      <c r="I154" s="9">
        <v>45110</v>
      </c>
      <c r="J154">
        <v>2023</v>
      </c>
      <c r="K154" t="s">
        <v>14063</v>
      </c>
      <c r="L154">
        <v>7</v>
      </c>
      <c r="M154" t="s">
        <v>14062</v>
      </c>
      <c r="N154" t="s">
        <v>16</v>
      </c>
    </row>
    <row r="155" spans="1:14" x14ac:dyDescent="0.35">
      <c r="A155" t="s">
        <v>625</v>
      </c>
      <c r="B155">
        <v>52</v>
      </c>
      <c r="C155" t="s">
        <v>14094</v>
      </c>
      <c r="D155" t="s">
        <v>39</v>
      </c>
      <c r="E155" t="s">
        <v>74</v>
      </c>
      <c r="F155" t="s">
        <v>55</v>
      </c>
      <c r="G155" t="s">
        <v>26</v>
      </c>
      <c r="H155">
        <v>5213.4799999999996</v>
      </c>
      <c r="I155" s="9">
        <v>45144</v>
      </c>
      <c r="J155">
        <v>2023</v>
      </c>
      <c r="K155" t="s">
        <v>14056</v>
      </c>
      <c r="L155">
        <v>8</v>
      </c>
      <c r="M155" t="s">
        <v>14059</v>
      </c>
      <c r="N155" t="s">
        <v>16</v>
      </c>
    </row>
    <row r="156" spans="1:14" x14ac:dyDescent="0.35">
      <c r="A156" t="s">
        <v>713</v>
      </c>
      <c r="B156">
        <v>52</v>
      </c>
      <c r="C156" t="s">
        <v>14094</v>
      </c>
      <c r="D156" t="s">
        <v>39</v>
      </c>
      <c r="E156" t="s">
        <v>42</v>
      </c>
      <c r="F156" t="s">
        <v>14</v>
      </c>
      <c r="G156" t="s">
        <v>20</v>
      </c>
      <c r="H156">
        <v>9564.94</v>
      </c>
      <c r="I156" s="9">
        <v>45097</v>
      </c>
      <c r="J156">
        <v>2023</v>
      </c>
      <c r="K156" t="s">
        <v>14049</v>
      </c>
      <c r="L156">
        <v>6</v>
      </c>
      <c r="M156" t="s">
        <v>14046</v>
      </c>
      <c r="N156" t="s">
        <v>16</v>
      </c>
    </row>
    <row r="157" spans="1:14" x14ac:dyDescent="0.35">
      <c r="A157" t="s">
        <v>727</v>
      </c>
      <c r="B157">
        <v>52</v>
      </c>
      <c r="C157" t="s">
        <v>14094</v>
      </c>
      <c r="D157" t="s">
        <v>39</v>
      </c>
      <c r="E157" t="s">
        <v>52</v>
      </c>
      <c r="F157" t="s">
        <v>49</v>
      </c>
      <c r="G157" t="s">
        <v>30</v>
      </c>
      <c r="H157">
        <v>4874.68</v>
      </c>
      <c r="I157" s="9">
        <v>45026</v>
      </c>
      <c r="J157">
        <v>2023</v>
      </c>
      <c r="K157" t="s">
        <v>14061</v>
      </c>
      <c r="L157">
        <v>4</v>
      </c>
      <c r="M157" t="s">
        <v>14062</v>
      </c>
      <c r="N157" t="s">
        <v>16</v>
      </c>
    </row>
    <row r="158" spans="1:14" x14ac:dyDescent="0.35">
      <c r="A158" t="s">
        <v>793</v>
      </c>
      <c r="B158">
        <v>52</v>
      </c>
      <c r="C158" t="s">
        <v>14094</v>
      </c>
      <c r="D158" t="s">
        <v>39</v>
      </c>
      <c r="E158" t="s">
        <v>64</v>
      </c>
      <c r="F158" t="s">
        <v>35</v>
      </c>
      <c r="G158" t="s">
        <v>36</v>
      </c>
      <c r="H158">
        <v>3123.68</v>
      </c>
      <c r="I158" s="9">
        <v>45376</v>
      </c>
      <c r="J158">
        <v>2024</v>
      </c>
      <c r="K158" t="s">
        <v>14053</v>
      </c>
      <c r="L158">
        <v>3</v>
      </c>
      <c r="M158" t="s">
        <v>14062</v>
      </c>
      <c r="N158" t="s">
        <v>16</v>
      </c>
    </row>
    <row r="159" spans="1:14" x14ac:dyDescent="0.35">
      <c r="A159" t="s">
        <v>877</v>
      </c>
      <c r="B159">
        <v>52</v>
      </c>
      <c r="C159" t="s">
        <v>14094</v>
      </c>
      <c r="D159" t="s">
        <v>12</v>
      </c>
      <c r="E159" t="s">
        <v>42</v>
      </c>
      <c r="F159" t="s">
        <v>19</v>
      </c>
      <c r="G159" t="s">
        <v>30</v>
      </c>
      <c r="H159">
        <v>9000.0300000000007</v>
      </c>
      <c r="I159" s="9">
        <v>45008</v>
      </c>
      <c r="J159">
        <v>2023</v>
      </c>
      <c r="K159" t="s">
        <v>14053</v>
      </c>
      <c r="L159">
        <v>3</v>
      </c>
      <c r="M159" t="s">
        <v>14057</v>
      </c>
      <c r="N159" t="s">
        <v>16</v>
      </c>
    </row>
    <row r="160" spans="1:14" x14ac:dyDescent="0.35">
      <c r="A160" t="s">
        <v>1069</v>
      </c>
      <c r="B160">
        <v>52</v>
      </c>
      <c r="C160" t="s">
        <v>14094</v>
      </c>
      <c r="D160" t="s">
        <v>39</v>
      </c>
      <c r="E160" t="s">
        <v>29</v>
      </c>
      <c r="F160" t="s">
        <v>25</v>
      </c>
      <c r="G160" t="s">
        <v>15</v>
      </c>
      <c r="H160">
        <v>8965.36</v>
      </c>
      <c r="I160" s="9">
        <v>45292</v>
      </c>
      <c r="J160">
        <v>2024</v>
      </c>
      <c r="K160" t="s">
        <v>14045</v>
      </c>
      <c r="L160">
        <v>1</v>
      </c>
      <c r="M160" t="s">
        <v>14062</v>
      </c>
      <c r="N160" t="s">
        <v>16</v>
      </c>
    </row>
    <row r="161" spans="1:14" x14ac:dyDescent="0.35">
      <c r="A161" t="s">
        <v>1117</v>
      </c>
      <c r="B161">
        <v>52</v>
      </c>
      <c r="C161" t="s">
        <v>14094</v>
      </c>
      <c r="D161" t="s">
        <v>39</v>
      </c>
      <c r="E161" t="s">
        <v>42</v>
      </c>
      <c r="F161" t="s">
        <v>35</v>
      </c>
      <c r="G161" t="s">
        <v>30</v>
      </c>
      <c r="H161">
        <v>28135.66</v>
      </c>
      <c r="I161" s="9">
        <v>44963</v>
      </c>
      <c r="J161">
        <v>2023</v>
      </c>
      <c r="K161" t="s">
        <v>14051</v>
      </c>
      <c r="L161">
        <v>2</v>
      </c>
      <c r="M161" t="s">
        <v>14062</v>
      </c>
      <c r="N161" t="s">
        <v>16</v>
      </c>
    </row>
    <row r="162" spans="1:14" x14ac:dyDescent="0.35">
      <c r="A162" t="s">
        <v>1145</v>
      </c>
      <c r="B162">
        <v>52</v>
      </c>
      <c r="C162" t="s">
        <v>14094</v>
      </c>
      <c r="D162" t="s">
        <v>12</v>
      </c>
      <c r="E162" t="s">
        <v>74</v>
      </c>
      <c r="F162" t="s">
        <v>19</v>
      </c>
      <c r="G162" t="s">
        <v>15</v>
      </c>
      <c r="H162">
        <v>8498.7099999999991</v>
      </c>
      <c r="I162" s="9">
        <v>45561</v>
      </c>
      <c r="J162">
        <v>2024</v>
      </c>
      <c r="K162" t="s">
        <v>14055</v>
      </c>
      <c r="L162">
        <v>9</v>
      </c>
      <c r="M162" t="s">
        <v>14057</v>
      </c>
      <c r="N162" t="s">
        <v>16</v>
      </c>
    </row>
    <row r="163" spans="1:14" x14ac:dyDescent="0.35">
      <c r="A163" t="s">
        <v>1191</v>
      </c>
      <c r="B163">
        <v>52</v>
      </c>
      <c r="C163" t="s">
        <v>14094</v>
      </c>
      <c r="D163" t="s">
        <v>12</v>
      </c>
      <c r="E163" t="s">
        <v>13</v>
      </c>
      <c r="F163" t="s">
        <v>19</v>
      </c>
      <c r="G163" t="s">
        <v>15</v>
      </c>
      <c r="H163">
        <v>11766.93</v>
      </c>
      <c r="I163" s="9">
        <v>45641</v>
      </c>
      <c r="J163">
        <v>2024</v>
      </c>
      <c r="K163" t="s">
        <v>14060</v>
      </c>
      <c r="L163">
        <v>12</v>
      </c>
      <c r="M163" t="s">
        <v>14059</v>
      </c>
      <c r="N163" t="s">
        <v>16</v>
      </c>
    </row>
    <row r="164" spans="1:14" x14ac:dyDescent="0.35">
      <c r="A164" t="s">
        <v>1219</v>
      </c>
      <c r="B164">
        <v>52</v>
      </c>
      <c r="C164" t="s">
        <v>14094</v>
      </c>
      <c r="D164" t="s">
        <v>39</v>
      </c>
      <c r="E164" t="s">
        <v>93</v>
      </c>
      <c r="F164" t="s">
        <v>14</v>
      </c>
      <c r="G164" t="s">
        <v>26</v>
      </c>
      <c r="H164">
        <v>4761.09</v>
      </c>
      <c r="I164" s="9">
        <v>45517</v>
      </c>
      <c r="J164">
        <v>2024</v>
      </c>
      <c r="K164" t="s">
        <v>14056</v>
      </c>
      <c r="L164">
        <v>8</v>
      </c>
      <c r="M164" t="s">
        <v>14046</v>
      </c>
      <c r="N164" t="s">
        <v>16</v>
      </c>
    </row>
    <row r="165" spans="1:14" x14ac:dyDescent="0.35">
      <c r="A165" t="s">
        <v>1367</v>
      </c>
      <c r="B165">
        <v>52</v>
      </c>
      <c r="C165" t="s">
        <v>14094</v>
      </c>
      <c r="D165" t="s">
        <v>39</v>
      </c>
      <c r="E165" t="s">
        <v>42</v>
      </c>
      <c r="F165" t="s">
        <v>35</v>
      </c>
      <c r="G165" t="s">
        <v>30</v>
      </c>
      <c r="H165">
        <v>14953.48</v>
      </c>
      <c r="I165" s="9">
        <v>45527</v>
      </c>
      <c r="J165">
        <v>2024</v>
      </c>
      <c r="K165" t="s">
        <v>14056</v>
      </c>
      <c r="L165">
        <v>8</v>
      </c>
      <c r="M165" t="s">
        <v>14048</v>
      </c>
      <c r="N165" t="s">
        <v>16</v>
      </c>
    </row>
    <row r="166" spans="1:14" x14ac:dyDescent="0.35">
      <c r="A166" t="s">
        <v>1453</v>
      </c>
      <c r="B166">
        <v>52</v>
      </c>
      <c r="C166" t="s">
        <v>14094</v>
      </c>
      <c r="D166" t="s">
        <v>12</v>
      </c>
      <c r="E166" t="s">
        <v>93</v>
      </c>
      <c r="F166" t="s">
        <v>55</v>
      </c>
      <c r="G166" t="s">
        <v>36</v>
      </c>
      <c r="H166">
        <v>326.20999999999998</v>
      </c>
      <c r="I166" s="9">
        <v>45445</v>
      </c>
      <c r="J166">
        <v>2024</v>
      </c>
      <c r="K166" t="s">
        <v>14049</v>
      </c>
      <c r="L166">
        <v>6</v>
      </c>
      <c r="M166" t="s">
        <v>14059</v>
      </c>
      <c r="N166" t="s">
        <v>16</v>
      </c>
    </row>
    <row r="167" spans="1:14" x14ac:dyDescent="0.35">
      <c r="A167" t="s">
        <v>1505</v>
      </c>
      <c r="B167">
        <v>52</v>
      </c>
      <c r="C167" t="s">
        <v>14094</v>
      </c>
      <c r="D167" t="s">
        <v>39</v>
      </c>
      <c r="E167" t="s">
        <v>29</v>
      </c>
      <c r="F167" t="s">
        <v>25</v>
      </c>
      <c r="G167" t="s">
        <v>15</v>
      </c>
      <c r="H167">
        <v>16164.67</v>
      </c>
      <c r="I167" s="9">
        <v>45093</v>
      </c>
      <c r="J167">
        <v>2023</v>
      </c>
      <c r="K167" t="s">
        <v>14049</v>
      </c>
      <c r="L167">
        <v>6</v>
      </c>
      <c r="M167" t="s">
        <v>14048</v>
      </c>
      <c r="N167" t="s">
        <v>16</v>
      </c>
    </row>
    <row r="168" spans="1:14" x14ac:dyDescent="0.35">
      <c r="A168" t="s">
        <v>1775</v>
      </c>
      <c r="B168">
        <v>52</v>
      </c>
      <c r="C168" t="s">
        <v>14094</v>
      </c>
      <c r="D168" t="s">
        <v>12</v>
      </c>
      <c r="E168" t="s">
        <v>93</v>
      </c>
      <c r="F168" t="s">
        <v>14</v>
      </c>
      <c r="G168" t="s">
        <v>26</v>
      </c>
      <c r="H168">
        <v>2723.5</v>
      </c>
      <c r="I168" s="9">
        <v>45560</v>
      </c>
      <c r="J168">
        <v>2024</v>
      </c>
      <c r="K168" t="s">
        <v>14055</v>
      </c>
      <c r="L168">
        <v>9</v>
      </c>
      <c r="M168" t="s">
        <v>14052</v>
      </c>
      <c r="N168" t="s">
        <v>16</v>
      </c>
    </row>
    <row r="169" spans="1:14" x14ac:dyDescent="0.35">
      <c r="A169" t="s">
        <v>1823</v>
      </c>
      <c r="B169">
        <v>52</v>
      </c>
      <c r="C169" t="s">
        <v>14094</v>
      </c>
      <c r="D169" t="s">
        <v>39</v>
      </c>
      <c r="E169" t="s">
        <v>64</v>
      </c>
      <c r="F169" t="s">
        <v>55</v>
      </c>
      <c r="G169" t="s">
        <v>26</v>
      </c>
      <c r="H169">
        <v>7015.31</v>
      </c>
      <c r="I169" s="9">
        <v>45104</v>
      </c>
      <c r="J169">
        <v>2023</v>
      </c>
      <c r="K169" t="s">
        <v>14049</v>
      </c>
      <c r="L169">
        <v>6</v>
      </c>
      <c r="M169" t="s">
        <v>14046</v>
      </c>
      <c r="N169" t="s">
        <v>16</v>
      </c>
    </row>
    <row r="170" spans="1:14" x14ac:dyDescent="0.35">
      <c r="A170" t="s">
        <v>2061</v>
      </c>
      <c r="B170">
        <v>52</v>
      </c>
      <c r="C170" t="s">
        <v>14094</v>
      </c>
      <c r="D170" t="s">
        <v>39</v>
      </c>
      <c r="E170" t="s">
        <v>93</v>
      </c>
      <c r="F170" t="s">
        <v>35</v>
      </c>
      <c r="G170" t="s">
        <v>30</v>
      </c>
      <c r="H170">
        <v>2878.61</v>
      </c>
      <c r="I170" s="9">
        <v>45090</v>
      </c>
      <c r="J170">
        <v>2023</v>
      </c>
      <c r="K170" t="s">
        <v>14049</v>
      </c>
      <c r="L170">
        <v>6</v>
      </c>
      <c r="M170" t="s">
        <v>14046</v>
      </c>
      <c r="N170" t="s">
        <v>16</v>
      </c>
    </row>
    <row r="171" spans="1:14" x14ac:dyDescent="0.35">
      <c r="A171" t="s">
        <v>2081</v>
      </c>
      <c r="B171">
        <v>52</v>
      </c>
      <c r="C171" t="s">
        <v>14094</v>
      </c>
      <c r="D171" t="s">
        <v>39</v>
      </c>
      <c r="E171" t="s">
        <v>24</v>
      </c>
      <c r="F171" t="s">
        <v>35</v>
      </c>
      <c r="G171" t="s">
        <v>15</v>
      </c>
      <c r="H171">
        <v>10588.24</v>
      </c>
      <c r="I171" s="9">
        <v>45446</v>
      </c>
      <c r="J171">
        <v>2024</v>
      </c>
      <c r="K171" t="s">
        <v>14049</v>
      </c>
      <c r="L171">
        <v>6</v>
      </c>
      <c r="M171" t="s">
        <v>14062</v>
      </c>
      <c r="N171" t="s">
        <v>16</v>
      </c>
    </row>
    <row r="172" spans="1:14" x14ac:dyDescent="0.35">
      <c r="A172" t="s">
        <v>2105</v>
      </c>
      <c r="B172">
        <v>52</v>
      </c>
      <c r="C172" t="s">
        <v>14094</v>
      </c>
      <c r="D172" t="s">
        <v>12</v>
      </c>
      <c r="E172" t="s">
        <v>93</v>
      </c>
      <c r="F172" t="s">
        <v>14</v>
      </c>
      <c r="G172" t="s">
        <v>36</v>
      </c>
      <c r="H172">
        <v>1271.4100000000001</v>
      </c>
      <c r="I172" s="9">
        <v>45634</v>
      </c>
      <c r="J172">
        <v>2024</v>
      </c>
      <c r="K172" t="s">
        <v>14060</v>
      </c>
      <c r="L172">
        <v>12</v>
      </c>
      <c r="M172" t="s">
        <v>14059</v>
      </c>
      <c r="N172" t="s">
        <v>16</v>
      </c>
    </row>
    <row r="173" spans="1:14" x14ac:dyDescent="0.35">
      <c r="A173" t="s">
        <v>2391</v>
      </c>
      <c r="B173">
        <v>52</v>
      </c>
      <c r="C173" t="s">
        <v>14094</v>
      </c>
      <c r="D173" t="s">
        <v>39</v>
      </c>
      <c r="E173" t="s">
        <v>29</v>
      </c>
      <c r="F173" t="s">
        <v>14</v>
      </c>
      <c r="G173" t="s">
        <v>20</v>
      </c>
      <c r="H173">
        <v>8837.69</v>
      </c>
      <c r="I173" s="9">
        <v>45319</v>
      </c>
      <c r="J173">
        <v>2024</v>
      </c>
      <c r="K173" t="s">
        <v>14045</v>
      </c>
      <c r="L173">
        <v>1</v>
      </c>
      <c r="M173" t="s">
        <v>14059</v>
      </c>
      <c r="N173" t="s">
        <v>16</v>
      </c>
    </row>
    <row r="174" spans="1:14" x14ac:dyDescent="0.35">
      <c r="A174" t="s">
        <v>2659</v>
      </c>
      <c r="B174">
        <v>52</v>
      </c>
      <c r="C174" t="s">
        <v>14094</v>
      </c>
      <c r="D174" t="s">
        <v>39</v>
      </c>
      <c r="E174" t="s">
        <v>13</v>
      </c>
      <c r="F174" t="s">
        <v>49</v>
      </c>
      <c r="G174" t="s">
        <v>20</v>
      </c>
      <c r="H174">
        <v>13387.71</v>
      </c>
      <c r="I174" s="9">
        <v>45364</v>
      </c>
      <c r="J174">
        <v>2024</v>
      </c>
      <c r="K174" t="s">
        <v>14053</v>
      </c>
      <c r="L174">
        <v>3</v>
      </c>
      <c r="M174" t="s">
        <v>14052</v>
      </c>
      <c r="N174" t="s">
        <v>16</v>
      </c>
    </row>
    <row r="175" spans="1:14" x14ac:dyDescent="0.35">
      <c r="A175" t="s">
        <v>2813</v>
      </c>
      <c r="B175">
        <v>52</v>
      </c>
      <c r="C175" t="s">
        <v>14094</v>
      </c>
      <c r="D175" t="s">
        <v>39</v>
      </c>
      <c r="E175" t="s">
        <v>29</v>
      </c>
      <c r="F175" t="s">
        <v>25</v>
      </c>
      <c r="G175" t="s">
        <v>30</v>
      </c>
      <c r="H175">
        <v>3563.92</v>
      </c>
      <c r="I175" s="9">
        <v>45141</v>
      </c>
      <c r="J175">
        <v>2023</v>
      </c>
      <c r="K175" t="s">
        <v>14056</v>
      </c>
      <c r="L175">
        <v>8</v>
      </c>
      <c r="M175" t="s">
        <v>14057</v>
      </c>
      <c r="N175" t="s">
        <v>16</v>
      </c>
    </row>
    <row r="176" spans="1:14" x14ac:dyDescent="0.35">
      <c r="A176" t="s">
        <v>2835</v>
      </c>
      <c r="B176">
        <v>52</v>
      </c>
      <c r="C176" t="s">
        <v>14094</v>
      </c>
      <c r="D176" t="s">
        <v>39</v>
      </c>
      <c r="E176" t="s">
        <v>74</v>
      </c>
      <c r="F176" t="s">
        <v>25</v>
      </c>
      <c r="G176" t="s">
        <v>26</v>
      </c>
      <c r="H176">
        <v>6759.28</v>
      </c>
      <c r="I176" s="9">
        <v>45226</v>
      </c>
      <c r="J176">
        <v>2023</v>
      </c>
      <c r="K176" t="s">
        <v>14058</v>
      </c>
      <c r="L176">
        <v>10</v>
      </c>
      <c r="M176" t="s">
        <v>14048</v>
      </c>
      <c r="N176" t="s">
        <v>16</v>
      </c>
    </row>
    <row r="177" spans="1:14" x14ac:dyDescent="0.35">
      <c r="A177" t="s">
        <v>2875</v>
      </c>
      <c r="B177">
        <v>52</v>
      </c>
      <c r="C177" t="s">
        <v>14094</v>
      </c>
      <c r="D177" t="s">
        <v>39</v>
      </c>
      <c r="E177" t="s">
        <v>93</v>
      </c>
      <c r="F177" t="s">
        <v>49</v>
      </c>
      <c r="G177" t="s">
        <v>30</v>
      </c>
      <c r="H177">
        <v>12354.18</v>
      </c>
      <c r="I177" s="9">
        <v>45376</v>
      </c>
      <c r="J177">
        <v>2024</v>
      </c>
      <c r="K177" t="s">
        <v>14053</v>
      </c>
      <c r="L177">
        <v>3</v>
      </c>
      <c r="M177" t="s">
        <v>14062</v>
      </c>
      <c r="N177" t="s">
        <v>16</v>
      </c>
    </row>
    <row r="178" spans="1:14" x14ac:dyDescent="0.35">
      <c r="A178" t="s">
        <v>2993</v>
      </c>
      <c r="B178">
        <v>52</v>
      </c>
      <c r="C178" t="s">
        <v>14094</v>
      </c>
      <c r="D178" t="s">
        <v>39</v>
      </c>
      <c r="E178" t="s">
        <v>42</v>
      </c>
      <c r="F178" t="s">
        <v>35</v>
      </c>
      <c r="G178" t="s">
        <v>30</v>
      </c>
      <c r="H178">
        <v>83970.91</v>
      </c>
      <c r="I178" s="9">
        <v>45024</v>
      </c>
      <c r="J178">
        <v>2023</v>
      </c>
      <c r="K178" t="s">
        <v>14061</v>
      </c>
      <c r="L178">
        <v>4</v>
      </c>
      <c r="M178" t="s">
        <v>14050</v>
      </c>
      <c r="N178" t="s">
        <v>16</v>
      </c>
    </row>
    <row r="179" spans="1:14" x14ac:dyDescent="0.35">
      <c r="A179" t="s">
        <v>3009</v>
      </c>
      <c r="B179">
        <v>52</v>
      </c>
      <c r="C179" t="s">
        <v>14094</v>
      </c>
      <c r="D179" t="s">
        <v>12</v>
      </c>
      <c r="E179" t="s">
        <v>42</v>
      </c>
      <c r="F179" t="s">
        <v>19</v>
      </c>
      <c r="G179" t="s">
        <v>36</v>
      </c>
      <c r="H179">
        <v>7892.54</v>
      </c>
      <c r="I179" s="9">
        <v>45303</v>
      </c>
      <c r="J179">
        <v>2024</v>
      </c>
      <c r="K179" t="s">
        <v>14045</v>
      </c>
      <c r="L179">
        <v>1</v>
      </c>
      <c r="M179" t="s">
        <v>14048</v>
      </c>
      <c r="N179" t="s">
        <v>16</v>
      </c>
    </row>
    <row r="180" spans="1:14" x14ac:dyDescent="0.35">
      <c r="A180" t="s">
        <v>3059</v>
      </c>
      <c r="B180">
        <v>52</v>
      </c>
      <c r="C180" t="s">
        <v>14094</v>
      </c>
      <c r="D180" t="s">
        <v>39</v>
      </c>
      <c r="E180" t="s">
        <v>29</v>
      </c>
      <c r="F180" t="s">
        <v>35</v>
      </c>
      <c r="G180" t="s">
        <v>26</v>
      </c>
      <c r="H180">
        <v>21139.56</v>
      </c>
      <c r="I180" s="9">
        <v>45117</v>
      </c>
      <c r="J180">
        <v>2023</v>
      </c>
      <c r="K180" t="s">
        <v>14063</v>
      </c>
      <c r="L180">
        <v>7</v>
      </c>
      <c r="M180" t="s">
        <v>14062</v>
      </c>
      <c r="N180" t="s">
        <v>16</v>
      </c>
    </row>
    <row r="181" spans="1:14" x14ac:dyDescent="0.35">
      <c r="A181" t="s">
        <v>3077</v>
      </c>
      <c r="B181">
        <v>52</v>
      </c>
      <c r="C181" t="s">
        <v>14094</v>
      </c>
      <c r="D181" t="s">
        <v>12</v>
      </c>
      <c r="E181" t="s">
        <v>52</v>
      </c>
      <c r="F181" t="s">
        <v>35</v>
      </c>
      <c r="G181" t="s">
        <v>36</v>
      </c>
      <c r="H181">
        <v>498.22</v>
      </c>
      <c r="I181" s="9">
        <v>45602</v>
      </c>
      <c r="J181">
        <v>2024</v>
      </c>
      <c r="K181" t="s">
        <v>14054</v>
      </c>
      <c r="L181">
        <v>11</v>
      </c>
      <c r="M181" t="s">
        <v>14052</v>
      </c>
      <c r="N181" t="s">
        <v>16</v>
      </c>
    </row>
    <row r="182" spans="1:14" x14ac:dyDescent="0.35">
      <c r="A182" t="s">
        <v>3203</v>
      </c>
      <c r="B182">
        <v>52</v>
      </c>
      <c r="C182" t="s">
        <v>14094</v>
      </c>
      <c r="D182" t="s">
        <v>39</v>
      </c>
      <c r="E182" t="s">
        <v>93</v>
      </c>
      <c r="F182" t="s">
        <v>14</v>
      </c>
      <c r="G182" t="s">
        <v>36</v>
      </c>
      <c r="H182">
        <v>9820.83</v>
      </c>
      <c r="I182" s="9">
        <v>45266</v>
      </c>
      <c r="J182">
        <v>2023</v>
      </c>
      <c r="K182" t="s">
        <v>14060</v>
      </c>
      <c r="L182">
        <v>12</v>
      </c>
      <c r="M182" t="s">
        <v>14052</v>
      </c>
      <c r="N182" t="s">
        <v>16</v>
      </c>
    </row>
    <row r="183" spans="1:14" x14ac:dyDescent="0.35">
      <c r="A183" t="s">
        <v>3209</v>
      </c>
      <c r="B183">
        <v>52</v>
      </c>
      <c r="C183" t="s">
        <v>14094</v>
      </c>
      <c r="D183" t="s">
        <v>39</v>
      </c>
      <c r="E183" t="s">
        <v>24</v>
      </c>
      <c r="F183" t="s">
        <v>25</v>
      </c>
      <c r="G183" t="s">
        <v>26</v>
      </c>
      <c r="H183">
        <v>35804.54</v>
      </c>
      <c r="I183" s="9">
        <v>45273</v>
      </c>
      <c r="J183">
        <v>2023</v>
      </c>
      <c r="K183" t="s">
        <v>14060</v>
      </c>
      <c r="L183">
        <v>12</v>
      </c>
      <c r="M183" t="s">
        <v>14052</v>
      </c>
      <c r="N183" t="s">
        <v>16</v>
      </c>
    </row>
    <row r="184" spans="1:14" x14ac:dyDescent="0.35">
      <c r="A184" t="s">
        <v>3221</v>
      </c>
      <c r="B184">
        <v>52</v>
      </c>
      <c r="C184" t="s">
        <v>14094</v>
      </c>
      <c r="D184" t="s">
        <v>12</v>
      </c>
      <c r="E184" t="s">
        <v>42</v>
      </c>
      <c r="F184" t="s">
        <v>49</v>
      </c>
      <c r="G184" t="s">
        <v>26</v>
      </c>
      <c r="H184">
        <v>6376.5</v>
      </c>
      <c r="I184" s="9">
        <v>44930</v>
      </c>
      <c r="J184">
        <v>2023</v>
      </c>
      <c r="K184" t="s">
        <v>14045</v>
      </c>
      <c r="L184">
        <v>1</v>
      </c>
      <c r="M184" t="s">
        <v>14052</v>
      </c>
      <c r="N184" t="s">
        <v>16</v>
      </c>
    </row>
    <row r="185" spans="1:14" x14ac:dyDescent="0.35">
      <c r="A185" t="s">
        <v>3427</v>
      </c>
      <c r="B185">
        <v>52</v>
      </c>
      <c r="C185" t="s">
        <v>14094</v>
      </c>
      <c r="D185" t="s">
        <v>39</v>
      </c>
      <c r="E185" t="s">
        <v>64</v>
      </c>
      <c r="F185" t="s">
        <v>14</v>
      </c>
      <c r="G185" t="s">
        <v>36</v>
      </c>
      <c r="H185">
        <v>1324.83</v>
      </c>
      <c r="I185" s="9">
        <v>45636</v>
      </c>
      <c r="J185">
        <v>2024</v>
      </c>
      <c r="K185" t="s">
        <v>14060</v>
      </c>
      <c r="L185">
        <v>12</v>
      </c>
      <c r="M185" t="s">
        <v>14046</v>
      </c>
      <c r="N185" t="s">
        <v>16</v>
      </c>
    </row>
    <row r="186" spans="1:14" x14ac:dyDescent="0.35">
      <c r="A186" t="s">
        <v>3497</v>
      </c>
      <c r="B186">
        <v>52</v>
      </c>
      <c r="C186" t="s">
        <v>14094</v>
      </c>
      <c r="D186" t="s">
        <v>12</v>
      </c>
      <c r="E186" t="s">
        <v>64</v>
      </c>
      <c r="F186" t="s">
        <v>35</v>
      </c>
      <c r="G186" t="s">
        <v>20</v>
      </c>
      <c r="H186">
        <v>5193.3500000000004</v>
      </c>
      <c r="I186" s="9">
        <v>45014</v>
      </c>
      <c r="J186">
        <v>2023</v>
      </c>
      <c r="K186" t="s">
        <v>14053</v>
      </c>
      <c r="L186">
        <v>3</v>
      </c>
      <c r="M186" t="s">
        <v>14052</v>
      </c>
      <c r="N186" t="s">
        <v>16</v>
      </c>
    </row>
    <row r="187" spans="1:14" x14ac:dyDescent="0.35">
      <c r="A187" t="s">
        <v>3535</v>
      </c>
      <c r="B187">
        <v>52</v>
      </c>
      <c r="C187" t="s">
        <v>14094</v>
      </c>
      <c r="D187" t="s">
        <v>12</v>
      </c>
      <c r="E187" t="s">
        <v>74</v>
      </c>
      <c r="F187" t="s">
        <v>55</v>
      </c>
      <c r="G187" t="s">
        <v>26</v>
      </c>
      <c r="H187">
        <v>2826.3</v>
      </c>
      <c r="I187" s="9">
        <v>45646</v>
      </c>
      <c r="J187">
        <v>2024</v>
      </c>
      <c r="K187" t="s">
        <v>14060</v>
      </c>
      <c r="L187">
        <v>12</v>
      </c>
      <c r="M187" t="s">
        <v>14048</v>
      </c>
      <c r="N187" t="s">
        <v>16</v>
      </c>
    </row>
    <row r="188" spans="1:14" x14ac:dyDescent="0.35">
      <c r="A188" t="s">
        <v>3603</v>
      </c>
      <c r="B188">
        <v>52</v>
      </c>
      <c r="C188" t="s">
        <v>14094</v>
      </c>
      <c r="D188" t="s">
        <v>12</v>
      </c>
      <c r="E188" t="s">
        <v>93</v>
      </c>
      <c r="F188" t="s">
        <v>55</v>
      </c>
      <c r="G188" t="s">
        <v>26</v>
      </c>
      <c r="H188">
        <v>2317.91</v>
      </c>
      <c r="I188" s="9">
        <v>45130</v>
      </c>
      <c r="J188">
        <v>2023</v>
      </c>
      <c r="K188" t="s">
        <v>14063</v>
      </c>
      <c r="L188">
        <v>7</v>
      </c>
      <c r="M188" t="s">
        <v>14059</v>
      </c>
      <c r="N188" t="s">
        <v>16</v>
      </c>
    </row>
    <row r="189" spans="1:14" x14ac:dyDescent="0.35">
      <c r="A189" t="s">
        <v>3913</v>
      </c>
      <c r="B189">
        <v>52</v>
      </c>
      <c r="C189" t="s">
        <v>14094</v>
      </c>
      <c r="D189" t="s">
        <v>39</v>
      </c>
      <c r="E189" t="s">
        <v>64</v>
      </c>
      <c r="F189" t="s">
        <v>55</v>
      </c>
      <c r="G189" t="s">
        <v>30</v>
      </c>
      <c r="H189">
        <v>86346.559999999998</v>
      </c>
      <c r="I189" s="9">
        <v>44980</v>
      </c>
      <c r="J189">
        <v>2023</v>
      </c>
      <c r="K189" t="s">
        <v>14051</v>
      </c>
      <c r="L189">
        <v>2</v>
      </c>
      <c r="M189" t="s">
        <v>14057</v>
      </c>
      <c r="N189" t="s">
        <v>16</v>
      </c>
    </row>
    <row r="190" spans="1:14" x14ac:dyDescent="0.35">
      <c r="A190" t="s">
        <v>3987</v>
      </c>
      <c r="B190">
        <v>52</v>
      </c>
      <c r="C190" t="s">
        <v>14094</v>
      </c>
      <c r="D190" t="s">
        <v>39</v>
      </c>
      <c r="E190" t="s">
        <v>93</v>
      </c>
      <c r="F190" t="s">
        <v>35</v>
      </c>
      <c r="G190" t="s">
        <v>30</v>
      </c>
      <c r="H190">
        <v>22440.959999999999</v>
      </c>
      <c r="I190" s="9">
        <v>45466</v>
      </c>
      <c r="J190">
        <v>2024</v>
      </c>
      <c r="K190" t="s">
        <v>14049</v>
      </c>
      <c r="L190">
        <v>6</v>
      </c>
      <c r="M190" t="s">
        <v>14059</v>
      </c>
      <c r="N190" t="s">
        <v>16</v>
      </c>
    </row>
    <row r="191" spans="1:14" x14ac:dyDescent="0.35">
      <c r="A191" t="s">
        <v>4147</v>
      </c>
      <c r="B191">
        <v>52</v>
      </c>
      <c r="C191" t="s">
        <v>14094</v>
      </c>
      <c r="D191" t="s">
        <v>39</v>
      </c>
      <c r="E191" t="s">
        <v>52</v>
      </c>
      <c r="F191" t="s">
        <v>25</v>
      </c>
      <c r="G191" t="s">
        <v>20</v>
      </c>
      <c r="H191">
        <v>397.5</v>
      </c>
      <c r="I191" s="9">
        <v>45252</v>
      </c>
      <c r="J191">
        <v>2023</v>
      </c>
      <c r="K191" t="s">
        <v>14054</v>
      </c>
      <c r="L191">
        <v>11</v>
      </c>
      <c r="M191" t="s">
        <v>14052</v>
      </c>
      <c r="N191" t="s">
        <v>16</v>
      </c>
    </row>
    <row r="192" spans="1:14" x14ac:dyDescent="0.35">
      <c r="A192" t="s">
        <v>4365</v>
      </c>
      <c r="B192">
        <v>52</v>
      </c>
      <c r="C192" t="s">
        <v>14094</v>
      </c>
      <c r="D192" t="s">
        <v>39</v>
      </c>
      <c r="E192" t="s">
        <v>29</v>
      </c>
      <c r="F192" t="s">
        <v>49</v>
      </c>
      <c r="G192" t="s">
        <v>20</v>
      </c>
      <c r="H192">
        <v>1791.39</v>
      </c>
      <c r="I192" s="9">
        <v>45648</v>
      </c>
      <c r="J192">
        <v>2024</v>
      </c>
      <c r="K192" t="s">
        <v>14060</v>
      </c>
      <c r="L192">
        <v>12</v>
      </c>
      <c r="M192" t="s">
        <v>14059</v>
      </c>
      <c r="N192" t="s">
        <v>16</v>
      </c>
    </row>
    <row r="193" spans="1:14" x14ac:dyDescent="0.35">
      <c r="A193" t="s">
        <v>4375</v>
      </c>
      <c r="B193">
        <v>52</v>
      </c>
      <c r="C193" t="s">
        <v>14094</v>
      </c>
      <c r="D193" t="s">
        <v>12</v>
      </c>
      <c r="E193" t="s">
        <v>29</v>
      </c>
      <c r="F193" t="s">
        <v>25</v>
      </c>
      <c r="G193" t="s">
        <v>26</v>
      </c>
      <c r="H193">
        <v>18007.62</v>
      </c>
      <c r="I193" s="9">
        <v>45402</v>
      </c>
      <c r="J193">
        <v>2024</v>
      </c>
      <c r="K193" t="s">
        <v>14061</v>
      </c>
      <c r="L193">
        <v>4</v>
      </c>
      <c r="M193" t="s">
        <v>14050</v>
      </c>
      <c r="N193" t="s">
        <v>16</v>
      </c>
    </row>
    <row r="194" spans="1:14" x14ac:dyDescent="0.35">
      <c r="A194" t="s">
        <v>4487</v>
      </c>
      <c r="B194">
        <v>52</v>
      </c>
      <c r="C194" t="s">
        <v>14094</v>
      </c>
      <c r="D194" t="s">
        <v>12</v>
      </c>
      <c r="E194" t="s">
        <v>29</v>
      </c>
      <c r="F194" t="s">
        <v>35</v>
      </c>
      <c r="G194" t="s">
        <v>36</v>
      </c>
      <c r="H194">
        <v>27978.33</v>
      </c>
      <c r="I194" s="9">
        <v>45533</v>
      </c>
      <c r="J194">
        <v>2024</v>
      </c>
      <c r="K194" t="s">
        <v>14056</v>
      </c>
      <c r="L194">
        <v>8</v>
      </c>
      <c r="M194" t="s">
        <v>14057</v>
      </c>
      <c r="N194" t="s">
        <v>16</v>
      </c>
    </row>
    <row r="195" spans="1:14" x14ac:dyDescent="0.35">
      <c r="A195" t="s">
        <v>4617</v>
      </c>
      <c r="B195">
        <v>52</v>
      </c>
      <c r="C195" t="s">
        <v>14094</v>
      </c>
      <c r="D195" t="s">
        <v>39</v>
      </c>
      <c r="E195" t="s">
        <v>93</v>
      </c>
      <c r="F195" t="s">
        <v>35</v>
      </c>
      <c r="G195" t="s">
        <v>36</v>
      </c>
      <c r="H195">
        <v>27909.37</v>
      </c>
      <c r="I195" s="9">
        <v>45073</v>
      </c>
      <c r="J195">
        <v>2023</v>
      </c>
      <c r="K195" t="s">
        <v>14047</v>
      </c>
      <c r="L195">
        <v>5</v>
      </c>
      <c r="M195" t="s">
        <v>14050</v>
      </c>
      <c r="N195" t="s">
        <v>16</v>
      </c>
    </row>
    <row r="196" spans="1:14" x14ac:dyDescent="0.35">
      <c r="A196" t="s">
        <v>4635</v>
      </c>
      <c r="B196">
        <v>52</v>
      </c>
      <c r="C196" t="s">
        <v>14094</v>
      </c>
      <c r="D196" t="s">
        <v>39</v>
      </c>
      <c r="E196" t="s">
        <v>29</v>
      </c>
      <c r="F196" t="s">
        <v>35</v>
      </c>
      <c r="G196" t="s">
        <v>30</v>
      </c>
      <c r="H196">
        <v>9416.81</v>
      </c>
      <c r="I196" s="9">
        <v>45052</v>
      </c>
      <c r="J196">
        <v>2023</v>
      </c>
      <c r="K196" t="s">
        <v>14047</v>
      </c>
      <c r="L196">
        <v>5</v>
      </c>
      <c r="M196" t="s">
        <v>14050</v>
      </c>
      <c r="N196" t="s">
        <v>16</v>
      </c>
    </row>
    <row r="197" spans="1:14" x14ac:dyDescent="0.35">
      <c r="A197" t="s">
        <v>4657</v>
      </c>
      <c r="B197">
        <v>52</v>
      </c>
      <c r="C197" t="s">
        <v>14094</v>
      </c>
      <c r="D197" t="s">
        <v>39</v>
      </c>
      <c r="E197" t="s">
        <v>74</v>
      </c>
      <c r="F197" t="s">
        <v>49</v>
      </c>
      <c r="G197" t="s">
        <v>26</v>
      </c>
      <c r="H197">
        <v>539.12</v>
      </c>
      <c r="I197" s="9">
        <v>45425</v>
      </c>
      <c r="J197">
        <v>2024</v>
      </c>
      <c r="K197" t="s">
        <v>14047</v>
      </c>
      <c r="L197">
        <v>5</v>
      </c>
      <c r="M197" t="s">
        <v>14062</v>
      </c>
      <c r="N197" t="s">
        <v>16</v>
      </c>
    </row>
    <row r="198" spans="1:14" x14ac:dyDescent="0.35">
      <c r="A198" t="s">
        <v>4903</v>
      </c>
      <c r="B198">
        <v>52</v>
      </c>
      <c r="C198" t="s">
        <v>14094</v>
      </c>
      <c r="D198" t="s">
        <v>39</v>
      </c>
      <c r="E198" t="s">
        <v>93</v>
      </c>
      <c r="F198" t="s">
        <v>14</v>
      </c>
      <c r="G198" t="s">
        <v>15</v>
      </c>
      <c r="H198">
        <v>12984.76</v>
      </c>
      <c r="I198" s="9">
        <v>44958</v>
      </c>
      <c r="J198">
        <v>2023</v>
      </c>
      <c r="K198" t="s">
        <v>14051</v>
      </c>
      <c r="L198">
        <v>2</v>
      </c>
      <c r="M198" t="s">
        <v>14052</v>
      </c>
      <c r="N198" t="s">
        <v>16</v>
      </c>
    </row>
    <row r="199" spans="1:14" x14ac:dyDescent="0.35">
      <c r="A199" t="s">
        <v>4929</v>
      </c>
      <c r="B199">
        <v>52</v>
      </c>
      <c r="C199" t="s">
        <v>14094</v>
      </c>
      <c r="D199" t="s">
        <v>12</v>
      </c>
      <c r="E199" t="s">
        <v>29</v>
      </c>
      <c r="F199" t="s">
        <v>19</v>
      </c>
      <c r="G199" t="s">
        <v>20</v>
      </c>
      <c r="H199">
        <v>14223.28</v>
      </c>
      <c r="I199" s="9">
        <v>44942</v>
      </c>
      <c r="J199">
        <v>2023</v>
      </c>
      <c r="K199" t="s">
        <v>14045</v>
      </c>
      <c r="L199">
        <v>1</v>
      </c>
      <c r="M199" t="s">
        <v>14062</v>
      </c>
      <c r="N199" t="s">
        <v>16</v>
      </c>
    </row>
    <row r="200" spans="1:14" x14ac:dyDescent="0.35">
      <c r="A200" t="s">
        <v>4957</v>
      </c>
      <c r="B200">
        <v>52</v>
      </c>
      <c r="C200" t="s">
        <v>14094</v>
      </c>
      <c r="D200" t="s">
        <v>39</v>
      </c>
      <c r="E200" t="s">
        <v>29</v>
      </c>
      <c r="F200" t="s">
        <v>35</v>
      </c>
      <c r="G200" t="s">
        <v>15</v>
      </c>
      <c r="H200">
        <v>679.05</v>
      </c>
      <c r="I200" s="9">
        <v>45254</v>
      </c>
      <c r="J200">
        <v>2023</v>
      </c>
      <c r="K200" t="s">
        <v>14054</v>
      </c>
      <c r="L200">
        <v>11</v>
      </c>
      <c r="M200" t="s">
        <v>14048</v>
      </c>
      <c r="N200" t="s">
        <v>16</v>
      </c>
    </row>
    <row r="201" spans="1:14" x14ac:dyDescent="0.35">
      <c r="A201" t="s">
        <v>4965</v>
      </c>
      <c r="B201">
        <v>52</v>
      </c>
      <c r="C201" t="s">
        <v>14094</v>
      </c>
      <c r="D201" t="s">
        <v>12</v>
      </c>
      <c r="E201" t="s">
        <v>13</v>
      </c>
      <c r="F201" t="s">
        <v>55</v>
      </c>
      <c r="G201" t="s">
        <v>30</v>
      </c>
      <c r="H201">
        <v>15714.46</v>
      </c>
      <c r="I201" s="9">
        <v>45268</v>
      </c>
      <c r="J201">
        <v>2023</v>
      </c>
      <c r="K201" t="s">
        <v>14060</v>
      </c>
      <c r="L201">
        <v>12</v>
      </c>
      <c r="M201" t="s">
        <v>14048</v>
      </c>
      <c r="N201" t="s">
        <v>16</v>
      </c>
    </row>
    <row r="202" spans="1:14" x14ac:dyDescent="0.35">
      <c r="A202" t="s">
        <v>5091</v>
      </c>
      <c r="B202">
        <v>52</v>
      </c>
      <c r="C202" t="s">
        <v>14094</v>
      </c>
      <c r="D202" t="s">
        <v>12</v>
      </c>
      <c r="E202" t="s">
        <v>74</v>
      </c>
      <c r="F202" t="s">
        <v>25</v>
      </c>
      <c r="G202" t="s">
        <v>36</v>
      </c>
      <c r="H202">
        <v>16638.34</v>
      </c>
      <c r="I202" s="9">
        <v>45480</v>
      </c>
      <c r="J202">
        <v>2024</v>
      </c>
      <c r="K202" t="s">
        <v>14063</v>
      </c>
      <c r="L202">
        <v>7</v>
      </c>
      <c r="M202" t="s">
        <v>14059</v>
      </c>
      <c r="N202" t="s">
        <v>16</v>
      </c>
    </row>
    <row r="203" spans="1:14" x14ac:dyDescent="0.35">
      <c r="A203" t="s">
        <v>5133</v>
      </c>
      <c r="B203">
        <v>52</v>
      </c>
      <c r="C203" t="s">
        <v>14094</v>
      </c>
      <c r="D203" t="s">
        <v>39</v>
      </c>
      <c r="E203" t="s">
        <v>93</v>
      </c>
      <c r="F203" t="s">
        <v>49</v>
      </c>
      <c r="G203" t="s">
        <v>26</v>
      </c>
      <c r="H203">
        <v>16368.94</v>
      </c>
      <c r="I203" s="9">
        <v>45254</v>
      </c>
      <c r="J203">
        <v>2023</v>
      </c>
      <c r="K203" t="s">
        <v>14054</v>
      </c>
      <c r="L203">
        <v>11</v>
      </c>
      <c r="M203" t="s">
        <v>14048</v>
      </c>
      <c r="N203" t="s">
        <v>16</v>
      </c>
    </row>
    <row r="204" spans="1:14" x14ac:dyDescent="0.35">
      <c r="A204" t="s">
        <v>5197</v>
      </c>
      <c r="B204">
        <v>52</v>
      </c>
      <c r="C204" t="s">
        <v>14094</v>
      </c>
      <c r="D204" t="s">
        <v>39</v>
      </c>
      <c r="E204" t="s">
        <v>93</v>
      </c>
      <c r="F204" t="s">
        <v>49</v>
      </c>
      <c r="G204" t="s">
        <v>15</v>
      </c>
      <c r="H204">
        <v>10959.14</v>
      </c>
      <c r="I204" s="9">
        <v>45187</v>
      </c>
      <c r="J204">
        <v>2023</v>
      </c>
      <c r="K204" t="s">
        <v>14055</v>
      </c>
      <c r="L204">
        <v>9</v>
      </c>
      <c r="M204" t="s">
        <v>14062</v>
      </c>
      <c r="N204" t="s">
        <v>16</v>
      </c>
    </row>
    <row r="205" spans="1:14" x14ac:dyDescent="0.35">
      <c r="A205" t="s">
        <v>5213</v>
      </c>
      <c r="B205">
        <v>52</v>
      </c>
      <c r="C205" t="s">
        <v>14094</v>
      </c>
      <c r="D205" t="s">
        <v>39</v>
      </c>
      <c r="E205" t="s">
        <v>29</v>
      </c>
      <c r="F205" t="s">
        <v>25</v>
      </c>
      <c r="G205" t="s">
        <v>20</v>
      </c>
      <c r="H205">
        <v>17690.39</v>
      </c>
      <c r="I205" s="9">
        <v>45632</v>
      </c>
      <c r="J205">
        <v>2024</v>
      </c>
      <c r="K205" t="s">
        <v>14060</v>
      </c>
      <c r="L205">
        <v>12</v>
      </c>
      <c r="M205" t="s">
        <v>14048</v>
      </c>
      <c r="N205" t="s">
        <v>16</v>
      </c>
    </row>
    <row r="206" spans="1:14" x14ac:dyDescent="0.35">
      <c r="A206" t="s">
        <v>5305</v>
      </c>
      <c r="B206">
        <v>52</v>
      </c>
      <c r="C206" t="s">
        <v>14094</v>
      </c>
      <c r="D206" t="s">
        <v>12</v>
      </c>
      <c r="E206" t="s">
        <v>13</v>
      </c>
      <c r="F206" t="s">
        <v>14</v>
      </c>
      <c r="G206" t="s">
        <v>20</v>
      </c>
      <c r="H206">
        <v>6169.49</v>
      </c>
      <c r="I206" s="9">
        <v>45543</v>
      </c>
      <c r="J206">
        <v>2024</v>
      </c>
      <c r="K206" t="s">
        <v>14055</v>
      </c>
      <c r="L206">
        <v>9</v>
      </c>
      <c r="M206" t="s">
        <v>14059</v>
      </c>
      <c r="N206" t="s">
        <v>16</v>
      </c>
    </row>
    <row r="207" spans="1:14" x14ac:dyDescent="0.35">
      <c r="A207" t="s">
        <v>5453</v>
      </c>
      <c r="B207">
        <v>52</v>
      </c>
      <c r="C207" t="s">
        <v>14094</v>
      </c>
      <c r="D207" t="s">
        <v>39</v>
      </c>
      <c r="E207" t="s">
        <v>42</v>
      </c>
      <c r="F207" t="s">
        <v>25</v>
      </c>
      <c r="G207" t="s">
        <v>20</v>
      </c>
      <c r="H207">
        <v>9861.4599999999991</v>
      </c>
      <c r="I207" s="9">
        <v>45265</v>
      </c>
      <c r="J207">
        <v>2023</v>
      </c>
      <c r="K207" t="s">
        <v>14060</v>
      </c>
      <c r="L207">
        <v>12</v>
      </c>
      <c r="M207" t="s">
        <v>14046</v>
      </c>
      <c r="N207" t="s">
        <v>16</v>
      </c>
    </row>
    <row r="208" spans="1:14" x14ac:dyDescent="0.35">
      <c r="A208" t="s">
        <v>5585</v>
      </c>
      <c r="B208">
        <v>52</v>
      </c>
      <c r="C208" t="s">
        <v>14094</v>
      </c>
      <c r="D208" t="s">
        <v>12</v>
      </c>
      <c r="E208" t="s">
        <v>52</v>
      </c>
      <c r="F208" t="s">
        <v>14</v>
      </c>
      <c r="G208" t="s">
        <v>36</v>
      </c>
      <c r="H208">
        <v>447.38</v>
      </c>
      <c r="I208" s="9">
        <v>45011</v>
      </c>
      <c r="J208">
        <v>2023</v>
      </c>
      <c r="K208" t="s">
        <v>14053</v>
      </c>
      <c r="L208">
        <v>3</v>
      </c>
      <c r="M208" t="s">
        <v>14059</v>
      </c>
      <c r="N208" t="s">
        <v>16</v>
      </c>
    </row>
    <row r="209" spans="1:14" x14ac:dyDescent="0.35">
      <c r="A209" t="s">
        <v>5661</v>
      </c>
      <c r="B209">
        <v>52</v>
      </c>
      <c r="C209" t="s">
        <v>14094</v>
      </c>
      <c r="D209" t="s">
        <v>12</v>
      </c>
      <c r="E209" t="s">
        <v>24</v>
      </c>
      <c r="F209" t="s">
        <v>35</v>
      </c>
      <c r="G209" t="s">
        <v>26</v>
      </c>
      <c r="H209">
        <v>3304.7</v>
      </c>
      <c r="I209" s="9">
        <v>45135</v>
      </c>
      <c r="J209">
        <v>2023</v>
      </c>
      <c r="K209" t="s">
        <v>14063</v>
      </c>
      <c r="L209">
        <v>7</v>
      </c>
      <c r="M209" t="s">
        <v>14048</v>
      </c>
      <c r="N209" t="s">
        <v>16</v>
      </c>
    </row>
    <row r="210" spans="1:14" x14ac:dyDescent="0.35">
      <c r="A210" t="s">
        <v>5819</v>
      </c>
      <c r="B210">
        <v>52</v>
      </c>
      <c r="C210" t="s">
        <v>14094</v>
      </c>
      <c r="D210" t="s">
        <v>12</v>
      </c>
      <c r="E210" t="s">
        <v>42</v>
      </c>
      <c r="F210" t="s">
        <v>55</v>
      </c>
      <c r="G210" t="s">
        <v>15</v>
      </c>
      <c r="H210">
        <v>1997.49</v>
      </c>
      <c r="I210" s="9">
        <v>44985</v>
      </c>
      <c r="J210">
        <v>2023</v>
      </c>
      <c r="K210" t="s">
        <v>14051</v>
      </c>
      <c r="L210">
        <v>2</v>
      </c>
      <c r="M210" t="s">
        <v>14046</v>
      </c>
      <c r="N210" t="s">
        <v>16</v>
      </c>
    </row>
    <row r="211" spans="1:14" x14ac:dyDescent="0.35">
      <c r="A211" t="s">
        <v>5895</v>
      </c>
      <c r="B211">
        <v>52</v>
      </c>
      <c r="C211" t="s">
        <v>14094</v>
      </c>
      <c r="D211" t="s">
        <v>12</v>
      </c>
      <c r="E211" t="s">
        <v>42</v>
      </c>
      <c r="F211" t="s">
        <v>14</v>
      </c>
      <c r="G211" t="s">
        <v>26</v>
      </c>
      <c r="H211">
        <v>6002.47</v>
      </c>
      <c r="I211" s="9">
        <v>45053</v>
      </c>
      <c r="J211">
        <v>2023</v>
      </c>
      <c r="K211" t="s">
        <v>14047</v>
      </c>
      <c r="L211">
        <v>5</v>
      </c>
      <c r="M211" t="s">
        <v>14059</v>
      </c>
      <c r="N211" t="s">
        <v>16</v>
      </c>
    </row>
    <row r="212" spans="1:14" x14ac:dyDescent="0.35">
      <c r="A212" t="s">
        <v>6075</v>
      </c>
      <c r="B212">
        <v>52</v>
      </c>
      <c r="C212" t="s">
        <v>14094</v>
      </c>
      <c r="D212" t="s">
        <v>12</v>
      </c>
      <c r="E212" t="s">
        <v>74</v>
      </c>
      <c r="F212" t="s">
        <v>14</v>
      </c>
      <c r="G212" t="s">
        <v>26</v>
      </c>
      <c r="H212">
        <v>3199.69</v>
      </c>
      <c r="I212" s="9">
        <v>45021</v>
      </c>
      <c r="J212">
        <v>2023</v>
      </c>
      <c r="K212" t="s">
        <v>14061</v>
      </c>
      <c r="L212">
        <v>4</v>
      </c>
      <c r="M212" t="s">
        <v>14052</v>
      </c>
      <c r="N212" t="s">
        <v>16</v>
      </c>
    </row>
    <row r="213" spans="1:14" x14ac:dyDescent="0.35">
      <c r="A213" t="s">
        <v>6131</v>
      </c>
      <c r="B213">
        <v>52</v>
      </c>
      <c r="C213" t="s">
        <v>14094</v>
      </c>
      <c r="D213" t="s">
        <v>12</v>
      </c>
      <c r="E213" t="s">
        <v>29</v>
      </c>
      <c r="F213" t="s">
        <v>14</v>
      </c>
      <c r="G213" t="s">
        <v>26</v>
      </c>
      <c r="H213">
        <v>12941.58</v>
      </c>
      <c r="I213" s="9">
        <v>45362</v>
      </c>
      <c r="J213">
        <v>2024</v>
      </c>
      <c r="K213" t="s">
        <v>14053</v>
      </c>
      <c r="L213">
        <v>3</v>
      </c>
      <c r="M213" t="s">
        <v>14062</v>
      </c>
      <c r="N213" t="s">
        <v>16</v>
      </c>
    </row>
    <row r="214" spans="1:14" x14ac:dyDescent="0.35">
      <c r="A214" t="s">
        <v>6289</v>
      </c>
      <c r="B214">
        <v>52</v>
      </c>
      <c r="C214" t="s">
        <v>14094</v>
      </c>
      <c r="D214" t="s">
        <v>39</v>
      </c>
      <c r="E214" t="s">
        <v>64</v>
      </c>
      <c r="F214" t="s">
        <v>35</v>
      </c>
      <c r="G214" t="s">
        <v>36</v>
      </c>
      <c r="H214">
        <v>9707.2999999999993</v>
      </c>
      <c r="I214" s="9">
        <v>45274</v>
      </c>
      <c r="J214">
        <v>2023</v>
      </c>
      <c r="K214" t="s">
        <v>14060</v>
      </c>
      <c r="L214">
        <v>12</v>
      </c>
      <c r="M214" t="s">
        <v>14057</v>
      </c>
      <c r="N214" t="s">
        <v>16</v>
      </c>
    </row>
    <row r="215" spans="1:14" x14ac:dyDescent="0.35">
      <c r="A215" t="s">
        <v>6345</v>
      </c>
      <c r="B215">
        <v>52</v>
      </c>
      <c r="C215" t="s">
        <v>14094</v>
      </c>
      <c r="D215" t="s">
        <v>12</v>
      </c>
      <c r="E215" t="s">
        <v>24</v>
      </c>
      <c r="F215" t="s">
        <v>49</v>
      </c>
      <c r="G215" t="s">
        <v>15</v>
      </c>
      <c r="H215">
        <v>1632.64</v>
      </c>
      <c r="I215" s="9">
        <v>45019</v>
      </c>
      <c r="J215">
        <v>2023</v>
      </c>
      <c r="K215" t="s">
        <v>14061</v>
      </c>
      <c r="L215">
        <v>4</v>
      </c>
      <c r="M215" t="s">
        <v>14062</v>
      </c>
      <c r="N215" t="s">
        <v>16</v>
      </c>
    </row>
    <row r="216" spans="1:14" x14ac:dyDescent="0.35">
      <c r="A216" t="s">
        <v>6375</v>
      </c>
      <c r="B216">
        <v>52</v>
      </c>
      <c r="C216" t="s">
        <v>14094</v>
      </c>
      <c r="D216" t="s">
        <v>39</v>
      </c>
      <c r="E216" t="s">
        <v>24</v>
      </c>
      <c r="F216" t="s">
        <v>14</v>
      </c>
      <c r="G216" t="s">
        <v>36</v>
      </c>
      <c r="H216">
        <v>19124.55</v>
      </c>
      <c r="I216" s="9">
        <v>45068</v>
      </c>
      <c r="J216">
        <v>2023</v>
      </c>
      <c r="K216" t="s">
        <v>14047</v>
      </c>
      <c r="L216">
        <v>5</v>
      </c>
      <c r="M216" t="s">
        <v>14062</v>
      </c>
      <c r="N216" t="s">
        <v>16</v>
      </c>
    </row>
    <row r="217" spans="1:14" x14ac:dyDescent="0.35">
      <c r="A217" t="s">
        <v>6423</v>
      </c>
      <c r="B217">
        <v>52</v>
      </c>
      <c r="C217" t="s">
        <v>14094</v>
      </c>
      <c r="D217" t="s">
        <v>39</v>
      </c>
      <c r="E217" t="s">
        <v>42</v>
      </c>
      <c r="F217" t="s">
        <v>19</v>
      </c>
      <c r="G217" t="s">
        <v>26</v>
      </c>
      <c r="H217">
        <v>197.36</v>
      </c>
      <c r="I217" s="9">
        <v>44988</v>
      </c>
      <c r="J217">
        <v>2023</v>
      </c>
      <c r="K217" t="s">
        <v>14053</v>
      </c>
      <c r="L217">
        <v>3</v>
      </c>
      <c r="M217" t="s">
        <v>14048</v>
      </c>
      <c r="N217" t="s">
        <v>16</v>
      </c>
    </row>
    <row r="218" spans="1:14" x14ac:dyDescent="0.35">
      <c r="A218" t="s">
        <v>6439</v>
      </c>
      <c r="B218">
        <v>52</v>
      </c>
      <c r="C218" t="s">
        <v>14094</v>
      </c>
      <c r="D218" t="s">
        <v>39</v>
      </c>
      <c r="E218" t="s">
        <v>64</v>
      </c>
      <c r="F218" t="s">
        <v>55</v>
      </c>
      <c r="G218" t="s">
        <v>20</v>
      </c>
      <c r="H218">
        <v>23626.13</v>
      </c>
      <c r="I218" s="9">
        <v>45237</v>
      </c>
      <c r="J218">
        <v>2023</v>
      </c>
      <c r="K218" t="s">
        <v>14054</v>
      </c>
      <c r="L218">
        <v>11</v>
      </c>
      <c r="M218" t="s">
        <v>14046</v>
      </c>
      <c r="N218" t="s">
        <v>16</v>
      </c>
    </row>
    <row r="219" spans="1:14" x14ac:dyDescent="0.35">
      <c r="A219" t="s">
        <v>6469</v>
      </c>
      <c r="B219">
        <v>52</v>
      </c>
      <c r="C219" t="s">
        <v>14094</v>
      </c>
      <c r="D219" t="s">
        <v>39</v>
      </c>
      <c r="E219" t="s">
        <v>42</v>
      </c>
      <c r="F219" t="s">
        <v>14</v>
      </c>
      <c r="G219" t="s">
        <v>26</v>
      </c>
      <c r="H219">
        <v>1545.59</v>
      </c>
      <c r="I219" s="9">
        <v>45400</v>
      </c>
      <c r="J219">
        <v>2024</v>
      </c>
      <c r="K219" t="s">
        <v>14061</v>
      </c>
      <c r="L219">
        <v>4</v>
      </c>
      <c r="M219" t="s">
        <v>14057</v>
      </c>
      <c r="N219" t="s">
        <v>16</v>
      </c>
    </row>
    <row r="220" spans="1:14" x14ac:dyDescent="0.35">
      <c r="A220" t="s">
        <v>6581</v>
      </c>
      <c r="B220">
        <v>52</v>
      </c>
      <c r="C220" t="s">
        <v>14094</v>
      </c>
      <c r="D220" t="s">
        <v>12</v>
      </c>
      <c r="E220" t="s">
        <v>64</v>
      </c>
      <c r="F220" t="s">
        <v>49</v>
      </c>
      <c r="G220" t="s">
        <v>36</v>
      </c>
      <c r="H220">
        <v>4951.41</v>
      </c>
      <c r="I220" s="9">
        <v>44973</v>
      </c>
      <c r="J220">
        <v>2023</v>
      </c>
      <c r="K220" t="s">
        <v>14051</v>
      </c>
      <c r="L220">
        <v>2</v>
      </c>
      <c r="M220" t="s">
        <v>14057</v>
      </c>
      <c r="N220" t="s">
        <v>16</v>
      </c>
    </row>
    <row r="221" spans="1:14" x14ac:dyDescent="0.35">
      <c r="A221" t="s">
        <v>6609</v>
      </c>
      <c r="B221">
        <v>52</v>
      </c>
      <c r="C221" t="s">
        <v>14094</v>
      </c>
      <c r="D221" t="s">
        <v>39</v>
      </c>
      <c r="E221" t="s">
        <v>29</v>
      </c>
      <c r="F221" t="s">
        <v>19</v>
      </c>
      <c r="G221" t="s">
        <v>20</v>
      </c>
      <c r="H221">
        <v>30675.39</v>
      </c>
      <c r="I221" s="9">
        <v>44952</v>
      </c>
      <c r="J221">
        <v>2023</v>
      </c>
      <c r="K221" t="s">
        <v>14045</v>
      </c>
      <c r="L221">
        <v>1</v>
      </c>
      <c r="M221" t="s">
        <v>14057</v>
      </c>
      <c r="N221" t="s">
        <v>16</v>
      </c>
    </row>
    <row r="222" spans="1:14" x14ac:dyDescent="0.35">
      <c r="A222" t="s">
        <v>6731</v>
      </c>
      <c r="B222">
        <v>52</v>
      </c>
      <c r="C222" t="s">
        <v>14094</v>
      </c>
      <c r="D222" t="s">
        <v>12</v>
      </c>
      <c r="E222" t="s">
        <v>24</v>
      </c>
      <c r="F222" t="s">
        <v>19</v>
      </c>
      <c r="G222" t="s">
        <v>26</v>
      </c>
      <c r="H222">
        <v>8106.04</v>
      </c>
      <c r="I222" s="9">
        <v>45532</v>
      </c>
      <c r="J222">
        <v>2024</v>
      </c>
      <c r="K222" t="s">
        <v>14056</v>
      </c>
      <c r="L222">
        <v>8</v>
      </c>
      <c r="M222" t="s">
        <v>14052</v>
      </c>
      <c r="N222" t="s">
        <v>16</v>
      </c>
    </row>
    <row r="223" spans="1:14" x14ac:dyDescent="0.35">
      <c r="A223" t="s">
        <v>6737</v>
      </c>
      <c r="B223">
        <v>52</v>
      </c>
      <c r="C223" t="s">
        <v>14094</v>
      </c>
      <c r="D223" t="s">
        <v>12</v>
      </c>
      <c r="E223" t="s">
        <v>64</v>
      </c>
      <c r="F223" t="s">
        <v>55</v>
      </c>
      <c r="G223" t="s">
        <v>20</v>
      </c>
      <c r="H223">
        <v>49567.9</v>
      </c>
      <c r="I223" s="9">
        <v>45180</v>
      </c>
      <c r="J223">
        <v>2023</v>
      </c>
      <c r="K223" t="s">
        <v>14055</v>
      </c>
      <c r="L223">
        <v>9</v>
      </c>
      <c r="M223" t="s">
        <v>14062</v>
      </c>
      <c r="N223" t="s">
        <v>16</v>
      </c>
    </row>
    <row r="224" spans="1:14" x14ac:dyDescent="0.35">
      <c r="A224" t="s">
        <v>6951</v>
      </c>
      <c r="B224">
        <v>52</v>
      </c>
      <c r="C224" t="s">
        <v>14094</v>
      </c>
      <c r="D224" t="s">
        <v>12</v>
      </c>
      <c r="E224" t="s">
        <v>13</v>
      </c>
      <c r="F224" t="s">
        <v>35</v>
      </c>
      <c r="G224" t="s">
        <v>26</v>
      </c>
      <c r="H224">
        <v>10276.81</v>
      </c>
      <c r="I224" s="9">
        <v>45134</v>
      </c>
      <c r="J224">
        <v>2023</v>
      </c>
      <c r="K224" t="s">
        <v>14063</v>
      </c>
      <c r="L224">
        <v>7</v>
      </c>
      <c r="M224" t="s">
        <v>14057</v>
      </c>
      <c r="N224" t="s">
        <v>16</v>
      </c>
    </row>
    <row r="225" spans="1:14" x14ac:dyDescent="0.35">
      <c r="A225" t="s">
        <v>6987</v>
      </c>
      <c r="B225">
        <v>52</v>
      </c>
      <c r="C225" t="s">
        <v>14094</v>
      </c>
      <c r="D225" t="s">
        <v>12</v>
      </c>
      <c r="E225" t="s">
        <v>13</v>
      </c>
      <c r="F225" t="s">
        <v>25</v>
      </c>
      <c r="G225" t="s">
        <v>15</v>
      </c>
      <c r="H225">
        <v>2594.2800000000002</v>
      </c>
      <c r="I225" s="9">
        <v>45138</v>
      </c>
      <c r="J225">
        <v>2023</v>
      </c>
      <c r="K225" t="s">
        <v>14063</v>
      </c>
      <c r="L225">
        <v>7</v>
      </c>
      <c r="M225" t="s">
        <v>14062</v>
      </c>
      <c r="N225" t="s">
        <v>16</v>
      </c>
    </row>
    <row r="226" spans="1:14" x14ac:dyDescent="0.35">
      <c r="A226" t="s">
        <v>7061</v>
      </c>
      <c r="B226">
        <v>52</v>
      </c>
      <c r="C226" t="s">
        <v>14094</v>
      </c>
      <c r="D226" t="s">
        <v>12</v>
      </c>
      <c r="E226" t="s">
        <v>24</v>
      </c>
      <c r="F226" t="s">
        <v>14</v>
      </c>
      <c r="G226" t="s">
        <v>20</v>
      </c>
      <c r="H226">
        <v>1030.43</v>
      </c>
      <c r="I226" s="9">
        <v>45326</v>
      </c>
      <c r="J226">
        <v>2024</v>
      </c>
      <c r="K226" t="s">
        <v>14051</v>
      </c>
      <c r="L226">
        <v>2</v>
      </c>
      <c r="M226" t="s">
        <v>14059</v>
      </c>
      <c r="N226" t="s">
        <v>16</v>
      </c>
    </row>
    <row r="227" spans="1:14" x14ac:dyDescent="0.35">
      <c r="A227" t="s">
        <v>7135</v>
      </c>
      <c r="B227">
        <v>52</v>
      </c>
      <c r="C227" t="s">
        <v>14094</v>
      </c>
      <c r="D227" t="s">
        <v>39</v>
      </c>
      <c r="E227" t="s">
        <v>64</v>
      </c>
      <c r="F227" t="s">
        <v>25</v>
      </c>
      <c r="G227" t="s">
        <v>36</v>
      </c>
      <c r="H227">
        <v>3734.18</v>
      </c>
      <c r="I227" s="9">
        <v>45113</v>
      </c>
      <c r="J227">
        <v>2023</v>
      </c>
      <c r="K227" t="s">
        <v>14063</v>
      </c>
      <c r="L227">
        <v>7</v>
      </c>
      <c r="M227" t="s">
        <v>14057</v>
      </c>
      <c r="N227" t="s">
        <v>16</v>
      </c>
    </row>
    <row r="228" spans="1:14" x14ac:dyDescent="0.35">
      <c r="A228" t="s">
        <v>7211</v>
      </c>
      <c r="B228">
        <v>52</v>
      </c>
      <c r="C228" t="s">
        <v>14094</v>
      </c>
      <c r="D228" t="s">
        <v>12</v>
      </c>
      <c r="E228" t="s">
        <v>29</v>
      </c>
      <c r="F228" t="s">
        <v>14</v>
      </c>
      <c r="G228" t="s">
        <v>30</v>
      </c>
      <c r="H228">
        <v>68155.12</v>
      </c>
      <c r="I228" s="9">
        <v>45620</v>
      </c>
      <c r="J228">
        <v>2024</v>
      </c>
      <c r="K228" t="s">
        <v>14054</v>
      </c>
      <c r="L228">
        <v>11</v>
      </c>
      <c r="M228" t="s">
        <v>14059</v>
      </c>
      <c r="N228" t="s">
        <v>16</v>
      </c>
    </row>
    <row r="229" spans="1:14" x14ac:dyDescent="0.35">
      <c r="A229" t="s">
        <v>7225</v>
      </c>
      <c r="B229">
        <v>52</v>
      </c>
      <c r="C229" t="s">
        <v>14094</v>
      </c>
      <c r="D229" t="s">
        <v>12</v>
      </c>
      <c r="E229" t="s">
        <v>93</v>
      </c>
      <c r="F229" t="s">
        <v>14</v>
      </c>
      <c r="G229" t="s">
        <v>20</v>
      </c>
      <c r="H229">
        <v>8452.9</v>
      </c>
      <c r="I229" s="9">
        <v>45615</v>
      </c>
      <c r="J229">
        <v>2024</v>
      </c>
      <c r="K229" t="s">
        <v>14054</v>
      </c>
      <c r="L229">
        <v>11</v>
      </c>
      <c r="M229" t="s">
        <v>14046</v>
      </c>
      <c r="N229" t="s">
        <v>16</v>
      </c>
    </row>
    <row r="230" spans="1:14" x14ac:dyDescent="0.35">
      <c r="A230" t="s">
        <v>7407</v>
      </c>
      <c r="B230">
        <v>52</v>
      </c>
      <c r="C230" t="s">
        <v>14094</v>
      </c>
      <c r="D230" t="s">
        <v>39</v>
      </c>
      <c r="E230" t="s">
        <v>52</v>
      </c>
      <c r="F230" t="s">
        <v>25</v>
      </c>
      <c r="G230" t="s">
        <v>36</v>
      </c>
      <c r="H230">
        <v>18762.45</v>
      </c>
      <c r="I230" s="9">
        <v>45442</v>
      </c>
      <c r="J230">
        <v>2024</v>
      </c>
      <c r="K230" t="s">
        <v>14047</v>
      </c>
      <c r="L230">
        <v>5</v>
      </c>
      <c r="M230" t="s">
        <v>14057</v>
      </c>
      <c r="N230" t="s">
        <v>16</v>
      </c>
    </row>
    <row r="231" spans="1:14" x14ac:dyDescent="0.35">
      <c r="A231" t="s">
        <v>7415</v>
      </c>
      <c r="B231">
        <v>52</v>
      </c>
      <c r="C231" t="s">
        <v>14094</v>
      </c>
      <c r="D231" t="s">
        <v>39</v>
      </c>
      <c r="E231" t="s">
        <v>52</v>
      </c>
      <c r="F231" t="s">
        <v>19</v>
      </c>
      <c r="G231" t="s">
        <v>36</v>
      </c>
      <c r="H231">
        <v>12264.7</v>
      </c>
      <c r="I231" s="9">
        <v>45344</v>
      </c>
      <c r="J231">
        <v>2024</v>
      </c>
      <c r="K231" t="s">
        <v>14051</v>
      </c>
      <c r="L231">
        <v>2</v>
      </c>
      <c r="M231" t="s">
        <v>14057</v>
      </c>
      <c r="N231" t="s">
        <v>16</v>
      </c>
    </row>
    <row r="232" spans="1:14" x14ac:dyDescent="0.35">
      <c r="A232" t="s">
        <v>7487</v>
      </c>
      <c r="B232">
        <v>52</v>
      </c>
      <c r="C232" t="s">
        <v>14094</v>
      </c>
      <c r="D232" t="s">
        <v>39</v>
      </c>
      <c r="E232" t="s">
        <v>74</v>
      </c>
      <c r="F232" t="s">
        <v>25</v>
      </c>
      <c r="G232" t="s">
        <v>36</v>
      </c>
      <c r="H232">
        <v>4971.32</v>
      </c>
      <c r="I232" s="9">
        <v>45341</v>
      </c>
      <c r="J232">
        <v>2024</v>
      </c>
      <c r="K232" t="s">
        <v>14051</v>
      </c>
      <c r="L232">
        <v>2</v>
      </c>
      <c r="M232" t="s">
        <v>14062</v>
      </c>
      <c r="N232" t="s">
        <v>16</v>
      </c>
    </row>
    <row r="233" spans="1:14" x14ac:dyDescent="0.35">
      <c r="A233" t="s">
        <v>7791</v>
      </c>
      <c r="B233">
        <v>52</v>
      </c>
      <c r="C233" t="s">
        <v>14094</v>
      </c>
      <c r="D233" t="s">
        <v>39</v>
      </c>
      <c r="E233" t="s">
        <v>74</v>
      </c>
      <c r="F233" t="s">
        <v>55</v>
      </c>
      <c r="G233" t="s">
        <v>36</v>
      </c>
      <c r="H233">
        <v>13229.79</v>
      </c>
      <c r="I233" s="9">
        <v>45598</v>
      </c>
      <c r="J233">
        <v>2024</v>
      </c>
      <c r="K233" t="s">
        <v>14054</v>
      </c>
      <c r="L233">
        <v>11</v>
      </c>
      <c r="M233" t="s">
        <v>14050</v>
      </c>
      <c r="N233" t="s">
        <v>16</v>
      </c>
    </row>
    <row r="234" spans="1:14" x14ac:dyDescent="0.35">
      <c r="A234" t="s">
        <v>7877</v>
      </c>
      <c r="B234">
        <v>52</v>
      </c>
      <c r="C234" t="s">
        <v>14094</v>
      </c>
      <c r="D234" t="s">
        <v>39</v>
      </c>
      <c r="E234" t="s">
        <v>74</v>
      </c>
      <c r="F234" t="s">
        <v>55</v>
      </c>
      <c r="G234" t="s">
        <v>36</v>
      </c>
      <c r="H234">
        <v>20232.259999999998</v>
      </c>
      <c r="I234" s="9">
        <v>45156</v>
      </c>
      <c r="J234">
        <v>2023</v>
      </c>
      <c r="K234" t="s">
        <v>14056</v>
      </c>
      <c r="L234">
        <v>8</v>
      </c>
      <c r="M234" t="s">
        <v>14048</v>
      </c>
      <c r="N234" t="s">
        <v>16</v>
      </c>
    </row>
    <row r="235" spans="1:14" x14ac:dyDescent="0.35">
      <c r="A235" t="s">
        <v>7911</v>
      </c>
      <c r="B235">
        <v>52</v>
      </c>
      <c r="C235" t="s">
        <v>14094</v>
      </c>
      <c r="D235" t="s">
        <v>39</v>
      </c>
      <c r="E235" t="s">
        <v>13</v>
      </c>
      <c r="F235" t="s">
        <v>55</v>
      </c>
      <c r="G235" t="s">
        <v>26</v>
      </c>
      <c r="H235">
        <v>19554.86</v>
      </c>
      <c r="I235" s="9">
        <v>45604</v>
      </c>
      <c r="J235">
        <v>2024</v>
      </c>
      <c r="K235" t="s">
        <v>14054</v>
      </c>
      <c r="L235">
        <v>11</v>
      </c>
      <c r="M235" t="s">
        <v>14048</v>
      </c>
      <c r="N235" t="s">
        <v>16</v>
      </c>
    </row>
    <row r="236" spans="1:14" x14ac:dyDescent="0.35">
      <c r="A236" t="s">
        <v>8223</v>
      </c>
      <c r="B236">
        <v>52</v>
      </c>
      <c r="C236" t="s">
        <v>14094</v>
      </c>
      <c r="D236" t="s">
        <v>12</v>
      </c>
      <c r="E236" t="s">
        <v>74</v>
      </c>
      <c r="F236" t="s">
        <v>25</v>
      </c>
      <c r="G236" t="s">
        <v>36</v>
      </c>
      <c r="H236">
        <v>17685.650000000001</v>
      </c>
      <c r="I236" s="9">
        <v>45138</v>
      </c>
      <c r="J236">
        <v>2023</v>
      </c>
      <c r="K236" t="s">
        <v>14063</v>
      </c>
      <c r="L236">
        <v>7</v>
      </c>
      <c r="M236" t="s">
        <v>14062</v>
      </c>
      <c r="N236" t="s">
        <v>16</v>
      </c>
    </row>
    <row r="237" spans="1:14" x14ac:dyDescent="0.35">
      <c r="A237" t="s">
        <v>8385</v>
      </c>
      <c r="B237">
        <v>52</v>
      </c>
      <c r="C237" t="s">
        <v>14094</v>
      </c>
      <c r="D237" t="s">
        <v>39</v>
      </c>
      <c r="E237" t="s">
        <v>64</v>
      </c>
      <c r="F237" t="s">
        <v>14</v>
      </c>
      <c r="G237" t="s">
        <v>36</v>
      </c>
      <c r="H237">
        <v>14216.12</v>
      </c>
      <c r="I237" s="9">
        <v>45453</v>
      </c>
      <c r="J237">
        <v>2024</v>
      </c>
      <c r="K237" t="s">
        <v>14049</v>
      </c>
      <c r="L237">
        <v>6</v>
      </c>
      <c r="M237" t="s">
        <v>14062</v>
      </c>
      <c r="N237" t="s">
        <v>16</v>
      </c>
    </row>
    <row r="238" spans="1:14" x14ac:dyDescent="0.35">
      <c r="A238" t="s">
        <v>8455</v>
      </c>
      <c r="B238">
        <v>52</v>
      </c>
      <c r="C238" t="s">
        <v>14094</v>
      </c>
      <c r="D238" t="s">
        <v>39</v>
      </c>
      <c r="E238" t="s">
        <v>52</v>
      </c>
      <c r="F238" t="s">
        <v>35</v>
      </c>
      <c r="G238" t="s">
        <v>15</v>
      </c>
      <c r="H238">
        <v>5809.66</v>
      </c>
      <c r="I238" s="9">
        <v>45070</v>
      </c>
      <c r="J238">
        <v>2023</v>
      </c>
      <c r="K238" t="s">
        <v>14047</v>
      </c>
      <c r="L238">
        <v>5</v>
      </c>
      <c r="M238" t="s">
        <v>14052</v>
      </c>
      <c r="N238" t="s">
        <v>16</v>
      </c>
    </row>
    <row r="239" spans="1:14" x14ac:dyDescent="0.35">
      <c r="A239" t="s">
        <v>8515</v>
      </c>
      <c r="B239">
        <v>52</v>
      </c>
      <c r="C239" t="s">
        <v>14094</v>
      </c>
      <c r="D239" t="s">
        <v>39</v>
      </c>
      <c r="E239" t="s">
        <v>13</v>
      </c>
      <c r="F239" t="s">
        <v>25</v>
      </c>
      <c r="G239" t="s">
        <v>30</v>
      </c>
      <c r="H239">
        <v>9848.48</v>
      </c>
      <c r="I239" s="9">
        <v>45022</v>
      </c>
      <c r="J239">
        <v>2023</v>
      </c>
      <c r="K239" t="s">
        <v>14061</v>
      </c>
      <c r="L239">
        <v>4</v>
      </c>
      <c r="M239" t="s">
        <v>14057</v>
      </c>
      <c r="N239" t="s">
        <v>16</v>
      </c>
    </row>
    <row r="240" spans="1:14" x14ac:dyDescent="0.35">
      <c r="A240" t="s">
        <v>8753</v>
      </c>
      <c r="B240">
        <v>52</v>
      </c>
      <c r="C240" t="s">
        <v>14094</v>
      </c>
      <c r="D240" t="s">
        <v>12</v>
      </c>
      <c r="E240" t="s">
        <v>42</v>
      </c>
      <c r="F240" t="s">
        <v>25</v>
      </c>
      <c r="G240" t="s">
        <v>15</v>
      </c>
      <c r="H240">
        <v>4009.89</v>
      </c>
      <c r="I240" s="9">
        <v>45427</v>
      </c>
      <c r="J240">
        <v>2024</v>
      </c>
      <c r="K240" t="s">
        <v>14047</v>
      </c>
      <c r="L240">
        <v>5</v>
      </c>
      <c r="M240" t="s">
        <v>14052</v>
      </c>
      <c r="N240" t="s">
        <v>16</v>
      </c>
    </row>
    <row r="241" spans="1:14" x14ac:dyDescent="0.35">
      <c r="A241" t="s">
        <v>8795</v>
      </c>
      <c r="B241">
        <v>52</v>
      </c>
      <c r="C241" t="s">
        <v>14094</v>
      </c>
      <c r="D241" t="s">
        <v>39</v>
      </c>
      <c r="E241" t="s">
        <v>42</v>
      </c>
      <c r="F241" t="s">
        <v>49</v>
      </c>
      <c r="G241" t="s">
        <v>20</v>
      </c>
      <c r="H241">
        <v>2612.56</v>
      </c>
      <c r="I241" s="9">
        <v>45355</v>
      </c>
      <c r="J241">
        <v>2024</v>
      </c>
      <c r="K241" t="s">
        <v>14053</v>
      </c>
      <c r="L241">
        <v>3</v>
      </c>
      <c r="M241" t="s">
        <v>14062</v>
      </c>
      <c r="N241" t="s">
        <v>16</v>
      </c>
    </row>
    <row r="242" spans="1:14" x14ac:dyDescent="0.35">
      <c r="A242" t="s">
        <v>8965</v>
      </c>
      <c r="B242">
        <v>52</v>
      </c>
      <c r="C242" t="s">
        <v>14094</v>
      </c>
      <c r="D242" t="s">
        <v>39</v>
      </c>
      <c r="E242" t="s">
        <v>52</v>
      </c>
      <c r="F242" t="s">
        <v>35</v>
      </c>
      <c r="G242" t="s">
        <v>15</v>
      </c>
      <c r="H242">
        <v>26442.06</v>
      </c>
      <c r="I242" s="9">
        <v>45314</v>
      </c>
      <c r="J242">
        <v>2024</v>
      </c>
      <c r="K242" t="s">
        <v>14045</v>
      </c>
      <c r="L242">
        <v>1</v>
      </c>
      <c r="M242" t="s">
        <v>14046</v>
      </c>
      <c r="N242" t="s">
        <v>16</v>
      </c>
    </row>
    <row r="243" spans="1:14" x14ac:dyDescent="0.35">
      <c r="A243" t="s">
        <v>9007</v>
      </c>
      <c r="B243">
        <v>52</v>
      </c>
      <c r="C243" t="s">
        <v>14094</v>
      </c>
      <c r="D243" t="s">
        <v>12</v>
      </c>
      <c r="E243" t="s">
        <v>29</v>
      </c>
      <c r="F243" t="s">
        <v>49</v>
      </c>
      <c r="G243" t="s">
        <v>20</v>
      </c>
      <c r="H243">
        <v>4546.55</v>
      </c>
      <c r="I243" s="9">
        <v>45282</v>
      </c>
      <c r="J243">
        <v>2023</v>
      </c>
      <c r="K243" t="s">
        <v>14060</v>
      </c>
      <c r="L243">
        <v>12</v>
      </c>
      <c r="M243" t="s">
        <v>14048</v>
      </c>
      <c r="N243" t="s">
        <v>16</v>
      </c>
    </row>
    <row r="244" spans="1:14" x14ac:dyDescent="0.35">
      <c r="A244" t="s">
        <v>9119</v>
      </c>
      <c r="B244">
        <v>52</v>
      </c>
      <c r="C244" t="s">
        <v>14094</v>
      </c>
      <c r="D244" t="s">
        <v>12</v>
      </c>
      <c r="E244" t="s">
        <v>64</v>
      </c>
      <c r="F244" t="s">
        <v>35</v>
      </c>
      <c r="G244" t="s">
        <v>15</v>
      </c>
      <c r="H244">
        <v>1082.3800000000001</v>
      </c>
      <c r="I244" s="9">
        <v>45125</v>
      </c>
      <c r="J244">
        <v>2023</v>
      </c>
      <c r="K244" t="s">
        <v>14063</v>
      </c>
      <c r="L244">
        <v>7</v>
      </c>
      <c r="M244" t="s">
        <v>14046</v>
      </c>
      <c r="N244" t="s">
        <v>16</v>
      </c>
    </row>
    <row r="245" spans="1:14" x14ac:dyDescent="0.35">
      <c r="A245" t="s">
        <v>9333</v>
      </c>
      <c r="B245">
        <v>52</v>
      </c>
      <c r="C245" t="s">
        <v>14094</v>
      </c>
      <c r="D245" t="s">
        <v>39</v>
      </c>
      <c r="E245" t="s">
        <v>24</v>
      </c>
      <c r="F245" t="s">
        <v>55</v>
      </c>
      <c r="G245" t="s">
        <v>20</v>
      </c>
      <c r="H245">
        <v>15168.43</v>
      </c>
      <c r="I245" s="9">
        <v>45141</v>
      </c>
      <c r="J245">
        <v>2023</v>
      </c>
      <c r="K245" t="s">
        <v>14056</v>
      </c>
      <c r="L245">
        <v>8</v>
      </c>
      <c r="M245" t="s">
        <v>14057</v>
      </c>
      <c r="N245" t="s">
        <v>16</v>
      </c>
    </row>
    <row r="246" spans="1:14" x14ac:dyDescent="0.35">
      <c r="A246" t="s">
        <v>9391</v>
      </c>
      <c r="B246">
        <v>52</v>
      </c>
      <c r="C246" t="s">
        <v>14094</v>
      </c>
      <c r="D246" t="s">
        <v>12</v>
      </c>
      <c r="E246" t="s">
        <v>93</v>
      </c>
      <c r="F246" t="s">
        <v>19</v>
      </c>
      <c r="G246" t="s">
        <v>26</v>
      </c>
      <c r="H246">
        <v>17212.97</v>
      </c>
      <c r="I246" s="9">
        <v>45467</v>
      </c>
      <c r="J246">
        <v>2024</v>
      </c>
      <c r="K246" t="s">
        <v>14049</v>
      </c>
      <c r="L246">
        <v>6</v>
      </c>
      <c r="M246" t="s">
        <v>14062</v>
      </c>
      <c r="N246" t="s">
        <v>16</v>
      </c>
    </row>
    <row r="247" spans="1:14" x14ac:dyDescent="0.35">
      <c r="A247" t="s">
        <v>9919</v>
      </c>
      <c r="B247">
        <v>52</v>
      </c>
      <c r="C247" t="s">
        <v>14094</v>
      </c>
      <c r="D247" t="s">
        <v>12</v>
      </c>
      <c r="E247" t="s">
        <v>64</v>
      </c>
      <c r="F247" t="s">
        <v>49</v>
      </c>
      <c r="G247" t="s">
        <v>15</v>
      </c>
      <c r="H247">
        <v>4385.76</v>
      </c>
      <c r="I247" s="9">
        <v>45475</v>
      </c>
      <c r="J247">
        <v>2024</v>
      </c>
      <c r="K247" t="s">
        <v>14063</v>
      </c>
      <c r="L247">
        <v>7</v>
      </c>
      <c r="M247" t="s">
        <v>14046</v>
      </c>
      <c r="N247" t="s">
        <v>16</v>
      </c>
    </row>
    <row r="248" spans="1:14" x14ac:dyDescent="0.35">
      <c r="A248" t="s">
        <v>9979</v>
      </c>
      <c r="B248">
        <v>52</v>
      </c>
      <c r="C248" t="s">
        <v>14094</v>
      </c>
      <c r="D248" t="s">
        <v>12</v>
      </c>
      <c r="E248" t="s">
        <v>24</v>
      </c>
      <c r="F248" t="s">
        <v>25</v>
      </c>
      <c r="G248" t="s">
        <v>30</v>
      </c>
      <c r="H248">
        <v>252.2</v>
      </c>
      <c r="I248" s="9">
        <v>45235</v>
      </c>
      <c r="J248">
        <v>2023</v>
      </c>
      <c r="K248" t="s">
        <v>14054</v>
      </c>
      <c r="L248">
        <v>11</v>
      </c>
      <c r="M248" t="s">
        <v>14059</v>
      </c>
      <c r="N248" t="s">
        <v>16</v>
      </c>
    </row>
    <row r="249" spans="1:14" x14ac:dyDescent="0.35">
      <c r="A249" t="s">
        <v>9989</v>
      </c>
      <c r="B249">
        <v>52</v>
      </c>
      <c r="C249" t="s">
        <v>14094</v>
      </c>
      <c r="D249" t="s">
        <v>39</v>
      </c>
      <c r="E249" t="s">
        <v>74</v>
      </c>
      <c r="F249" t="s">
        <v>14</v>
      </c>
      <c r="G249" t="s">
        <v>20</v>
      </c>
      <c r="H249">
        <v>8274</v>
      </c>
      <c r="I249" s="9">
        <v>45252</v>
      </c>
      <c r="J249">
        <v>2023</v>
      </c>
      <c r="K249" t="s">
        <v>14054</v>
      </c>
      <c r="L249">
        <v>11</v>
      </c>
      <c r="M249" t="s">
        <v>14052</v>
      </c>
      <c r="N249" t="s">
        <v>16</v>
      </c>
    </row>
    <row r="250" spans="1:14" x14ac:dyDescent="0.35">
      <c r="A250" t="s">
        <v>10021</v>
      </c>
      <c r="B250">
        <v>52</v>
      </c>
      <c r="C250" t="s">
        <v>14094</v>
      </c>
      <c r="D250" t="s">
        <v>12</v>
      </c>
      <c r="E250" t="s">
        <v>42</v>
      </c>
      <c r="F250" t="s">
        <v>55</v>
      </c>
      <c r="G250" t="s">
        <v>20</v>
      </c>
      <c r="H250">
        <v>25919.78</v>
      </c>
      <c r="I250" s="9">
        <v>44929</v>
      </c>
      <c r="J250">
        <v>2023</v>
      </c>
      <c r="K250" t="s">
        <v>14045</v>
      </c>
      <c r="L250">
        <v>1</v>
      </c>
      <c r="M250" t="s">
        <v>14046</v>
      </c>
      <c r="N250" t="s">
        <v>16</v>
      </c>
    </row>
    <row r="251" spans="1:14" x14ac:dyDescent="0.35">
      <c r="A251" t="s">
        <v>10245</v>
      </c>
      <c r="B251">
        <v>52</v>
      </c>
      <c r="C251" t="s">
        <v>14094</v>
      </c>
      <c r="D251" t="s">
        <v>39</v>
      </c>
      <c r="E251" t="s">
        <v>24</v>
      </c>
      <c r="F251" t="s">
        <v>19</v>
      </c>
      <c r="G251" t="s">
        <v>20</v>
      </c>
      <c r="H251">
        <v>8781.35</v>
      </c>
      <c r="I251" s="9">
        <v>45244</v>
      </c>
      <c r="J251">
        <v>2023</v>
      </c>
      <c r="K251" t="s">
        <v>14054</v>
      </c>
      <c r="L251">
        <v>11</v>
      </c>
      <c r="M251" t="s">
        <v>14046</v>
      </c>
      <c r="N251" t="s">
        <v>16</v>
      </c>
    </row>
    <row r="252" spans="1:14" x14ac:dyDescent="0.35">
      <c r="A252" t="s">
        <v>10397</v>
      </c>
      <c r="B252">
        <v>52</v>
      </c>
      <c r="C252" t="s">
        <v>14094</v>
      </c>
      <c r="D252" t="s">
        <v>12</v>
      </c>
      <c r="E252" t="s">
        <v>24</v>
      </c>
      <c r="F252" t="s">
        <v>19</v>
      </c>
      <c r="G252" t="s">
        <v>20</v>
      </c>
      <c r="H252">
        <v>171.98</v>
      </c>
      <c r="I252" s="9">
        <v>45117</v>
      </c>
      <c r="J252">
        <v>2023</v>
      </c>
      <c r="K252" t="s">
        <v>14063</v>
      </c>
      <c r="L252">
        <v>7</v>
      </c>
      <c r="M252" t="s">
        <v>14062</v>
      </c>
      <c r="N252" t="s">
        <v>16</v>
      </c>
    </row>
    <row r="253" spans="1:14" x14ac:dyDescent="0.35">
      <c r="A253" t="s">
        <v>10479</v>
      </c>
      <c r="B253">
        <v>52</v>
      </c>
      <c r="C253" t="s">
        <v>14094</v>
      </c>
      <c r="D253" t="s">
        <v>12</v>
      </c>
      <c r="E253" t="s">
        <v>64</v>
      </c>
      <c r="F253" t="s">
        <v>35</v>
      </c>
      <c r="G253" t="s">
        <v>30</v>
      </c>
      <c r="H253">
        <v>10100.24</v>
      </c>
      <c r="I253" s="9">
        <v>45283</v>
      </c>
      <c r="J253">
        <v>2023</v>
      </c>
      <c r="K253" t="s">
        <v>14060</v>
      </c>
      <c r="L253">
        <v>12</v>
      </c>
      <c r="M253" t="s">
        <v>14050</v>
      </c>
      <c r="N253" t="s">
        <v>16</v>
      </c>
    </row>
    <row r="254" spans="1:14" x14ac:dyDescent="0.35">
      <c r="A254" t="s">
        <v>10563</v>
      </c>
      <c r="B254">
        <v>52</v>
      </c>
      <c r="C254" t="s">
        <v>14094</v>
      </c>
      <c r="D254" t="s">
        <v>39</v>
      </c>
      <c r="E254" t="s">
        <v>64</v>
      </c>
      <c r="F254" t="s">
        <v>35</v>
      </c>
      <c r="G254" t="s">
        <v>36</v>
      </c>
      <c r="H254">
        <v>13837.26</v>
      </c>
      <c r="I254" s="9">
        <v>45065</v>
      </c>
      <c r="J254">
        <v>2023</v>
      </c>
      <c r="K254" t="s">
        <v>14047</v>
      </c>
      <c r="L254">
        <v>5</v>
      </c>
      <c r="M254" t="s">
        <v>14048</v>
      </c>
      <c r="N254" t="s">
        <v>16</v>
      </c>
    </row>
    <row r="255" spans="1:14" x14ac:dyDescent="0.35">
      <c r="A255" t="s">
        <v>10711</v>
      </c>
      <c r="B255">
        <v>52</v>
      </c>
      <c r="C255" t="s">
        <v>14094</v>
      </c>
      <c r="D255" t="s">
        <v>39</v>
      </c>
      <c r="E255" t="s">
        <v>42</v>
      </c>
      <c r="F255" t="s">
        <v>55</v>
      </c>
      <c r="G255" t="s">
        <v>26</v>
      </c>
      <c r="H255">
        <v>3258.46</v>
      </c>
      <c r="I255" s="9">
        <v>45497</v>
      </c>
      <c r="J255">
        <v>2024</v>
      </c>
      <c r="K255" t="s">
        <v>14063</v>
      </c>
      <c r="L255">
        <v>7</v>
      </c>
      <c r="M255" t="s">
        <v>14052</v>
      </c>
      <c r="N255" t="s">
        <v>16</v>
      </c>
    </row>
    <row r="256" spans="1:14" x14ac:dyDescent="0.35">
      <c r="A256" t="s">
        <v>10787</v>
      </c>
      <c r="B256">
        <v>52</v>
      </c>
      <c r="C256" t="s">
        <v>14094</v>
      </c>
      <c r="D256" t="s">
        <v>39</v>
      </c>
      <c r="E256" t="s">
        <v>29</v>
      </c>
      <c r="F256" t="s">
        <v>25</v>
      </c>
      <c r="G256" t="s">
        <v>26</v>
      </c>
      <c r="H256">
        <v>3426.21</v>
      </c>
      <c r="I256" s="9">
        <v>45167</v>
      </c>
      <c r="J256">
        <v>2023</v>
      </c>
      <c r="K256" t="s">
        <v>14056</v>
      </c>
      <c r="L256">
        <v>8</v>
      </c>
      <c r="M256" t="s">
        <v>14046</v>
      </c>
      <c r="N256" t="s">
        <v>16</v>
      </c>
    </row>
    <row r="257" spans="1:14" x14ac:dyDescent="0.35">
      <c r="A257" t="s">
        <v>10845</v>
      </c>
      <c r="B257">
        <v>52</v>
      </c>
      <c r="C257" t="s">
        <v>14094</v>
      </c>
      <c r="D257" t="s">
        <v>12</v>
      </c>
      <c r="E257" t="s">
        <v>74</v>
      </c>
      <c r="F257" t="s">
        <v>25</v>
      </c>
      <c r="G257" t="s">
        <v>20</v>
      </c>
      <c r="H257">
        <v>2956.18</v>
      </c>
      <c r="I257" s="9">
        <v>45295</v>
      </c>
      <c r="J257">
        <v>2024</v>
      </c>
      <c r="K257" t="s">
        <v>14045</v>
      </c>
      <c r="L257">
        <v>1</v>
      </c>
      <c r="M257" t="s">
        <v>14057</v>
      </c>
      <c r="N257" t="s">
        <v>16</v>
      </c>
    </row>
    <row r="258" spans="1:14" x14ac:dyDescent="0.35">
      <c r="A258" t="s">
        <v>10931</v>
      </c>
      <c r="B258">
        <v>52</v>
      </c>
      <c r="C258" t="s">
        <v>14094</v>
      </c>
      <c r="D258" t="s">
        <v>12</v>
      </c>
      <c r="E258" t="s">
        <v>74</v>
      </c>
      <c r="F258" t="s">
        <v>55</v>
      </c>
      <c r="G258" t="s">
        <v>15</v>
      </c>
      <c r="H258">
        <v>14853.04</v>
      </c>
      <c r="I258" s="9">
        <v>45459</v>
      </c>
      <c r="J258">
        <v>2024</v>
      </c>
      <c r="K258" t="s">
        <v>14049</v>
      </c>
      <c r="L258">
        <v>6</v>
      </c>
      <c r="M258" t="s">
        <v>14059</v>
      </c>
      <c r="N258" t="s">
        <v>16</v>
      </c>
    </row>
    <row r="259" spans="1:14" x14ac:dyDescent="0.35">
      <c r="A259" t="s">
        <v>11129</v>
      </c>
      <c r="B259">
        <v>52</v>
      </c>
      <c r="C259" t="s">
        <v>14094</v>
      </c>
      <c r="D259" t="s">
        <v>39</v>
      </c>
      <c r="E259" t="s">
        <v>64</v>
      </c>
      <c r="F259" t="s">
        <v>19</v>
      </c>
      <c r="G259" t="s">
        <v>15</v>
      </c>
      <c r="H259">
        <v>17857.45</v>
      </c>
      <c r="I259" s="9">
        <v>45401</v>
      </c>
      <c r="J259">
        <v>2024</v>
      </c>
      <c r="K259" t="s">
        <v>14061</v>
      </c>
      <c r="L259">
        <v>4</v>
      </c>
      <c r="M259" t="s">
        <v>14048</v>
      </c>
      <c r="N259" t="s">
        <v>16</v>
      </c>
    </row>
    <row r="260" spans="1:14" x14ac:dyDescent="0.35">
      <c r="A260" t="s">
        <v>11159</v>
      </c>
      <c r="B260">
        <v>52</v>
      </c>
      <c r="C260" t="s">
        <v>14094</v>
      </c>
      <c r="D260" t="s">
        <v>12</v>
      </c>
      <c r="E260" t="s">
        <v>13</v>
      </c>
      <c r="F260" t="s">
        <v>35</v>
      </c>
      <c r="G260" t="s">
        <v>36</v>
      </c>
      <c r="H260">
        <v>12013.59</v>
      </c>
      <c r="I260" s="9">
        <v>45564</v>
      </c>
      <c r="J260">
        <v>2024</v>
      </c>
      <c r="K260" t="s">
        <v>14055</v>
      </c>
      <c r="L260">
        <v>9</v>
      </c>
      <c r="M260" t="s">
        <v>14059</v>
      </c>
      <c r="N260" t="s">
        <v>16</v>
      </c>
    </row>
    <row r="261" spans="1:14" x14ac:dyDescent="0.35">
      <c r="A261" t="s">
        <v>11177</v>
      </c>
      <c r="B261">
        <v>52</v>
      </c>
      <c r="C261" t="s">
        <v>14094</v>
      </c>
      <c r="D261" t="s">
        <v>12</v>
      </c>
      <c r="E261" t="s">
        <v>52</v>
      </c>
      <c r="F261" t="s">
        <v>25</v>
      </c>
      <c r="G261" t="s">
        <v>36</v>
      </c>
      <c r="H261">
        <v>4101.59</v>
      </c>
      <c r="I261" s="9">
        <v>45012</v>
      </c>
      <c r="J261">
        <v>2023</v>
      </c>
      <c r="K261" t="s">
        <v>14053</v>
      </c>
      <c r="L261">
        <v>3</v>
      </c>
      <c r="M261" t="s">
        <v>14062</v>
      </c>
      <c r="N261" t="s">
        <v>16</v>
      </c>
    </row>
    <row r="262" spans="1:14" x14ac:dyDescent="0.35">
      <c r="A262" t="s">
        <v>11243</v>
      </c>
      <c r="B262">
        <v>52</v>
      </c>
      <c r="C262" t="s">
        <v>14094</v>
      </c>
      <c r="D262" t="s">
        <v>12</v>
      </c>
      <c r="E262" t="s">
        <v>42</v>
      </c>
      <c r="F262" t="s">
        <v>14</v>
      </c>
      <c r="G262" t="s">
        <v>30</v>
      </c>
      <c r="H262">
        <v>30975.75</v>
      </c>
      <c r="I262" s="9">
        <v>45562</v>
      </c>
      <c r="J262">
        <v>2024</v>
      </c>
      <c r="K262" t="s">
        <v>14055</v>
      </c>
      <c r="L262">
        <v>9</v>
      </c>
      <c r="M262" t="s">
        <v>14048</v>
      </c>
      <c r="N262" t="s">
        <v>16</v>
      </c>
    </row>
    <row r="263" spans="1:14" x14ac:dyDescent="0.35">
      <c r="A263" t="s">
        <v>11261</v>
      </c>
      <c r="B263">
        <v>52</v>
      </c>
      <c r="C263" t="s">
        <v>14094</v>
      </c>
      <c r="D263" t="s">
        <v>39</v>
      </c>
      <c r="E263" t="s">
        <v>52</v>
      </c>
      <c r="F263" t="s">
        <v>35</v>
      </c>
      <c r="G263" t="s">
        <v>30</v>
      </c>
      <c r="H263">
        <v>16832.849999999999</v>
      </c>
      <c r="I263" s="9">
        <v>45102</v>
      </c>
      <c r="J263">
        <v>2023</v>
      </c>
      <c r="K263" t="s">
        <v>14049</v>
      </c>
      <c r="L263">
        <v>6</v>
      </c>
      <c r="M263" t="s">
        <v>14059</v>
      </c>
      <c r="N263" t="s">
        <v>16</v>
      </c>
    </row>
    <row r="264" spans="1:14" x14ac:dyDescent="0.35">
      <c r="A264" t="s">
        <v>11337</v>
      </c>
      <c r="B264">
        <v>52</v>
      </c>
      <c r="C264" t="s">
        <v>14094</v>
      </c>
      <c r="D264" t="s">
        <v>39</v>
      </c>
      <c r="E264" t="s">
        <v>13</v>
      </c>
      <c r="F264" t="s">
        <v>25</v>
      </c>
      <c r="G264" t="s">
        <v>15</v>
      </c>
      <c r="H264">
        <v>5961.28</v>
      </c>
      <c r="I264" s="9">
        <v>45143</v>
      </c>
      <c r="J264">
        <v>2023</v>
      </c>
      <c r="K264" t="s">
        <v>14056</v>
      </c>
      <c r="L264">
        <v>8</v>
      </c>
      <c r="M264" t="s">
        <v>14050</v>
      </c>
      <c r="N264" t="s">
        <v>16</v>
      </c>
    </row>
    <row r="265" spans="1:14" x14ac:dyDescent="0.35">
      <c r="A265" t="s">
        <v>11431</v>
      </c>
      <c r="B265">
        <v>52</v>
      </c>
      <c r="C265" t="s">
        <v>14094</v>
      </c>
      <c r="D265" t="s">
        <v>39</v>
      </c>
      <c r="E265" t="s">
        <v>52</v>
      </c>
      <c r="F265" t="s">
        <v>35</v>
      </c>
      <c r="G265" t="s">
        <v>26</v>
      </c>
      <c r="H265">
        <v>7387.04</v>
      </c>
      <c r="I265" s="9">
        <v>45394</v>
      </c>
      <c r="J265">
        <v>2024</v>
      </c>
      <c r="K265" t="s">
        <v>14061</v>
      </c>
      <c r="L265">
        <v>4</v>
      </c>
      <c r="M265" t="s">
        <v>14048</v>
      </c>
      <c r="N265" t="s">
        <v>16</v>
      </c>
    </row>
    <row r="266" spans="1:14" x14ac:dyDescent="0.35">
      <c r="A266" t="s">
        <v>11509</v>
      </c>
      <c r="B266">
        <v>52</v>
      </c>
      <c r="C266" t="s">
        <v>14094</v>
      </c>
      <c r="D266" t="s">
        <v>39</v>
      </c>
      <c r="E266" t="s">
        <v>64</v>
      </c>
      <c r="F266" t="s">
        <v>14</v>
      </c>
      <c r="G266" t="s">
        <v>26</v>
      </c>
      <c r="H266">
        <v>3078.55</v>
      </c>
      <c r="I266" s="9">
        <v>45624</v>
      </c>
      <c r="J266">
        <v>2024</v>
      </c>
      <c r="K266" t="s">
        <v>14054</v>
      </c>
      <c r="L266">
        <v>11</v>
      </c>
      <c r="M266" t="s">
        <v>14057</v>
      </c>
      <c r="N266" t="s">
        <v>16</v>
      </c>
    </row>
    <row r="267" spans="1:14" x14ac:dyDescent="0.35">
      <c r="A267" t="s">
        <v>11515</v>
      </c>
      <c r="B267">
        <v>52</v>
      </c>
      <c r="C267" t="s">
        <v>14094</v>
      </c>
      <c r="D267" t="s">
        <v>12</v>
      </c>
      <c r="E267" t="s">
        <v>13</v>
      </c>
      <c r="F267" t="s">
        <v>35</v>
      </c>
      <c r="G267" t="s">
        <v>26</v>
      </c>
      <c r="H267">
        <v>24437.919999999998</v>
      </c>
      <c r="I267" s="9">
        <v>45485</v>
      </c>
      <c r="J267">
        <v>2024</v>
      </c>
      <c r="K267" t="s">
        <v>14063</v>
      </c>
      <c r="L267">
        <v>7</v>
      </c>
      <c r="M267" t="s">
        <v>14048</v>
      </c>
      <c r="N267" t="s">
        <v>16</v>
      </c>
    </row>
    <row r="268" spans="1:14" x14ac:dyDescent="0.35">
      <c r="A268" t="s">
        <v>11547</v>
      </c>
      <c r="B268">
        <v>52</v>
      </c>
      <c r="C268" t="s">
        <v>14094</v>
      </c>
      <c r="D268" t="s">
        <v>39</v>
      </c>
      <c r="E268" t="s">
        <v>24</v>
      </c>
      <c r="F268" t="s">
        <v>14</v>
      </c>
      <c r="G268" t="s">
        <v>20</v>
      </c>
      <c r="H268">
        <v>8402.11</v>
      </c>
      <c r="I268" s="9">
        <v>45195</v>
      </c>
      <c r="J268">
        <v>2023</v>
      </c>
      <c r="K268" t="s">
        <v>14055</v>
      </c>
      <c r="L268">
        <v>9</v>
      </c>
      <c r="M268" t="s">
        <v>14046</v>
      </c>
      <c r="N268" t="s">
        <v>16</v>
      </c>
    </row>
    <row r="269" spans="1:14" x14ac:dyDescent="0.35">
      <c r="A269" t="s">
        <v>12145</v>
      </c>
      <c r="B269">
        <v>52</v>
      </c>
      <c r="C269" t="s">
        <v>14094</v>
      </c>
      <c r="D269" t="s">
        <v>12</v>
      </c>
      <c r="E269" t="s">
        <v>74</v>
      </c>
      <c r="F269" t="s">
        <v>49</v>
      </c>
      <c r="G269" t="s">
        <v>15</v>
      </c>
      <c r="H269">
        <v>20391.490000000002</v>
      </c>
      <c r="I269" s="9">
        <v>45521</v>
      </c>
      <c r="J269">
        <v>2024</v>
      </c>
      <c r="K269" t="s">
        <v>14056</v>
      </c>
      <c r="L269">
        <v>8</v>
      </c>
      <c r="M269" t="s">
        <v>14050</v>
      </c>
      <c r="N269" t="s">
        <v>16</v>
      </c>
    </row>
    <row r="270" spans="1:14" x14ac:dyDescent="0.35">
      <c r="A270" t="s">
        <v>12165</v>
      </c>
      <c r="B270">
        <v>52</v>
      </c>
      <c r="C270" t="s">
        <v>14094</v>
      </c>
      <c r="D270" t="s">
        <v>39</v>
      </c>
      <c r="E270" t="s">
        <v>13</v>
      </c>
      <c r="F270" t="s">
        <v>25</v>
      </c>
      <c r="G270" t="s">
        <v>20</v>
      </c>
      <c r="H270">
        <v>31963.63</v>
      </c>
      <c r="I270" s="9">
        <v>45224</v>
      </c>
      <c r="J270">
        <v>2023</v>
      </c>
      <c r="K270" t="s">
        <v>14058</v>
      </c>
      <c r="L270">
        <v>10</v>
      </c>
      <c r="M270" t="s">
        <v>14052</v>
      </c>
      <c r="N270" t="s">
        <v>16</v>
      </c>
    </row>
    <row r="271" spans="1:14" x14ac:dyDescent="0.35">
      <c r="A271" t="s">
        <v>12219</v>
      </c>
      <c r="B271">
        <v>52</v>
      </c>
      <c r="C271" t="s">
        <v>14094</v>
      </c>
      <c r="D271" t="s">
        <v>39</v>
      </c>
      <c r="E271" t="s">
        <v>29</v>
      </c>
      <c r="F271" t="s">
        <v>19</v>
      </c>
      <c r="G271" t="s">
        <v>20</v>
      </c>
      <c r="H271">
        <v>6760.4</v>
      </c>
      <c r="I271" s="9">
        <v>45276</v>
      </c>
      <c r="J271">
        <v>2023</v>
      </c>
      <c r="K271" t="s">
        <v>14060</v>
      </c>
      <c r="L271">
        <v>12</v>
      </c>
      <c r="M271" t="s">
        <v>14050</v>
      </c>
      <c r="N271" t="s">
        <v>16</v>
      </c>
    </row>
    <row r="272" spans="1:14" x14ac:dyDescent="0.35">
      <c r="A272" t="s">
        <v>12365</v>
      </c>
      <c r="B272">
        <v>52</v>
      </c>
      <c r="C272" t="s">
        <v>14094</v>
      </c>
      <c r="D272" t="s">
        <v>39</v>
      </c>
      <c r="E272" t="s">
        <v>29</v>
      </c>
      <c r="F272" t="s">
        <v>35</v>
      </c>
      <c r="G272" t="s">
        <v>20</v>
      </c>
      <c r="H272">
        <v>5135.7299999999996</v>
      </c>
      <c r="I272" s="9">
        <v>45554</v>
      </c>
      <c r="J272">
        <v>2024</v>
      </c>
      <c r="K272" t="s">
        <v>14055</v>
      </c>
      <c r="L272">
        <v>9</v>
      </c>
      <c r="M272" t="s">
        <v>14057</v>
      </c>
      <c r="N272" t="s">
        <v>16</v>
      </c>
    </row>
    <row r="273" spans="1:14" x14ac:dyDescent="0.35">
      <c r="A273" t="s">
        <v>12565</v>
      </c>
      <c r="B273">
        <v>52</v>
      </c>
      <c r="C273" t="s">
        <v>14094</v>
      </c>
      <c r="D273" t="s">
        <v>39</v>
      </c>
      <c r="E273" t="s">
        <v>52</v>
      </c>
      <c r="F273" t="s">
        <v>49</v>
      </c>
      <c r="G273" t="s">
        <v>20</v>
      </c>
      <c r="H273">
        <v>28443.02</v>
      </c>
      <c r="I273" s="9">
        <v>45377</v>
      </c>
      <c r="J273">
        <v>2024</v>
      </c>
      <c r="K273" t="s">
        <v>14053</v>
      </c>
      <c r="L273">
        <v>3</v>
      </c>
      <c r="M273" t="s">
        <v>14046</v>
      </c>
      <c r="N273" t="s">
        <v>16</v>
      </c>
    </row>
    <row r="274" spans="1:14" x14ac:dyDescent="0.35">
      <c r="A274" t="s">
        <v>12789</v>
      </c>
      <c r="B274">
        <v>52</v>
      </c>
      <c r="C274" t="s">
        <v>14094</v>
      </c>
      <c r="D274" t="s">
        <v>39</v>
      </c>
      <c r="E274" t="s">
        <v>64</v>
      </c>
      <c r="F274" t="s">
        <v>19</v>
      </c>
      <c r="G274" t="s">
        <v>20</v>
      </c>
      <c r="H274">
        <v>4014.78</v>
      </c>
      <c r="I274" s="9">
        <v>45521</v>
      </c>
      <c r="J274">
        <v>2024</v>
      </c>
      <c r="K274" t="s">
        <v>14056</v>
      </c>
      <c r="L274">
        <v>8</v>
      </c>
      <c r="M274" t="s">
        <v>14050</v>
      </c>
      <c r="N274" t="s">
        <v>16</v>
      </c>
    </row>
    <row r="275" spans="1:14" x14ac:dyDescent="0.35">
      <c r="A275" t="s">
        <v>13039</v>
      </c>
      <c r="B275">
        <v>52</v>
      </c>
      <c r="C275" t="s">
        <v>14094</v>
      </c>
      <c r="D275" t="s">
        <v>12</v>
      </c>
      <c r="E275" t="s">
        <v>64</v>
      </c>
      <c r="F275" t="s">
        <v>49</v>
      </c>
      <c r="G275" t="s">
        <v>36</v>
      </c>
      <c r="H275">
        <v>40202.85</v>
      </c>
      <c r="I275" s="9">
        <v>45064</v>
      </c>
      <c r="J275">
        <v>2023</v>
      </c>
      <c r="K275" t="s">
        <v>14047</v>
      </c>
      <c r="L275">
        <v>5</v>
      </c>
      <c r="M275" t="s">
        <v>14057</v>
      </c>
      <c r="N275" t="s">
        <v>16</v>
      </c>
    </row>
    <row r="276" spans="1:14" x14ac:dyDescent="0.35">
      <c r="A276" t="s">
        <v>13043</v>
      </c>
      <c r="B276">
        <v>52</v>
      </c>
      <c r="C276" t="s">
        <v>14094</v>
      </c>
      <c r="D276" t="s">
        <v>39</v>
      </c>
      <c r="E276" t="s">
        <v>24</v>
      </c>
      <c r="F276" t="s">
        <v>55</v>
      </c>
      <c r="G276" t="s">
        <v>30</v>
      </c>
      <c r="H276">
        <v>9928.25</v>
      </c>
      <c r="I276" s="9">
        <v>44990</v>
      </c>
      <c r="J276">
        <v>2023</v>
      </c>
      <c r="K276" t="s">
        <v>14053</v>
      </c>
      <c r="L276">
        <v>3</v>
      </c>
      <c r="M276" t="s">
        <v>14059</v>
      </c>
      <c r="N276" t="s">
        <v>16</v>
      </c>
    </row>
    <row r="277" spans="1:14" x14ac:dyDescent="0.35">
      <c r="A277" t="s">
        <v>13061</v>
      </c>
      <c r="B277">
        <v>52</v>
      </c>
      <c r="C277" t="s">
        <v>14094</v>
      </c>
      <c r="D277" t="s">
        <v>12</v>
      </c>
      <c r="E277" t="s">
        <v>93</v>
      </c>
      <c r="F277" t="s">
        <v>25</v>
      </c>
      <c r="G277" t="s">
        <v>26</v>
      </c>
      <c r="H277">
        <v>22983.65</v>
      </c>
      <c r="I277" s="9">
        <v>45333</v>
      </c>
      <c r="J277">
        <v>2024</v>
      </c>
      <c r="K277" t="s">
        <v>14051</v>
      </c>
      <c r="L277">
        <v>2</v>
      </c>
      <c r="M277" t="s">
        <v>14059</v>
      </c>
      <c r="N277" t="s">
        <v>16</v>
      </c>
    </row>
    <row r="278" spans="1:14" x14ac:dyDescent="0.35">
      <c r="A278" t="s">
        <v>13203</v>
      </c>
      <c r="B278">
        <v>52</v>
      </c>
      <c r="C278" t="s">
        <v>14094</v>
      </c>
      <c r="D278" t="s">
        <v>12</v>
      </c>
      <c r="E278" t="s">
        <v>93</v>
      </c>
      <c r="F278" t="s">
        <v>19</v>
      </c>
      <c r="G278" t="s">
        <v>30</v>
      </c>
      <c r="H278">
        <v>11591.34</v>
      </c>
      <c r="I278" s="9">
        <v>45210</v>
      </c>
      <c r="J278">
        <v>2023</v>
      </c>
      <c r="K278" t="s">
        <v>14058</v>
      </c>
      <c r="L278">
        <v>10</v>
      </c>
      <c r="M278" t="s">
        <v>14052</v>
      </c>
      <c r="N278" t="s">
        <v>16</v>
      </c>
    </row>
    <row r="279" spans="1:14" x14ac:dyDescent="0.35">
      <c r="A279" t="s">
        <v>13217</v>
      </c>
      <c r="B279">
        <v>52</v>
      </c>
      <c r="C279" t="s">
        <v>14094</v>
      </c>
      <c r="D279" t="s">
        <v>39</v>
      </c>
      <c r="E279" t="s">
        <v>13</v>
      </c>
      <c r="F279" t="s">
        <v>19</v>
      </c>
      <c r="G279" t="s">
        <v>26</v>
      </c>
      <c r="H279">
        <v>20539.77</v>
      </c>
      <c r="I279" s="9">
        <v>45283</v>
      </c>
      <c r="J279">
        <v>2023</v>
      </c>
      <c r="K279" t="s">
        <v>14060</v>
      </c>
      <c r="L279">
        <v>12</v>
      </c>
      <c r="M279" t="s">
        <v>14050</v>
      </c>
      <c r="N279" t="s">
        <v>16</v>
      </c>
    </row>
    <row r="280" spans="1:14" x14ac:dyDescent="0.35">
      <c r="A280" t="s">
        <v>13371</v>
      </c>
      <c r="B280">
        <v>52</v>
      </c>
      <c r="C280" t="s">
        <v>14094</v>
      </c>
      <c r="D280" t="s">
        <v>12</v>
      </c>
      <c r="E280" t="s">
        <v>24</v>
      </c>
      <c r="F280" t="s">
        <v>55</v>
      </c>
      <c r="G280" t="s">
        <v>36</v>
      </c>
      <c r="H280">
        <v>12888.6</v>
      </c>
      <c r="I280" s="9">
        <v>45115</v>
      </c>
      <c r="J280">
        <v>2023</v>
      </c>
      <c r="K280" t="s">
        <v>14063</v>
      </c>
      <c r="L280">
        <v>7</v>
      </c>
      <c r="M280" t="s">
        <v>14050</v>
      </c>
      <c r="N280" t="s">
        <v>16</v>
      </c>
    </row>
    <row r="281" spans="1:14" x14ac:dyDescent="0.35">
      <c r="A281" t="s">
        <v>13445</v>
      </c>
      <c r="B281">
        <v>52</v>
      </c>
      <c r="C281" t="s">
        <v>14094</v>
      </c>
      <c r="D281" t="s">
        <v>39</v>
      </c>
      <c r="E281" t="s">
        <v>29</v>
      </c>
      <c r="F281" t="s">
        <v>49</v>
      </c>
      <c r="G281" t="s">
        <v>36</v>
      </c>
      <c r="H281">
        <v>23055.61</v>
      </c>
      <c r="I281" s="9">
        <v>45085</v>
      </c>
      <c r="J281">
        <v>2023</v>
      </c>
      <c r="K281" t="s">
        <v>14049</v>
      </c>
      <c r="L281">
        <v>6</v>
      </c>
      <c r="M281" t="s">
        <v>14057</v>
      </c>
      <c r="N281" t="s">
        <v>16</v>
      </c>
    </row>
    <row r="282" spans="1:14" x14ac:dyDescent="0.35">
      <c r="A282" t="s">
        <v>13477</v>
      </c>
      <c r="B282">
        <v>52</v>
      </c>
      <c r="C282" t="s">
        <v>14094</v>
      </c>
      <c r="D282" t="s">
        <v>12</v>
      </c>
      <c r="E282" t="s">
        <v>64</v>
      </c>
      <c r="F282" t="s">
        <v>49</v>
      </c>
      <c r="G282" t="s">
        <v>26</v>
      </c>
      <c r="H282">
        <v>2435.5700000000002</v>
      </c>
      <c r="I282" s="9">
        <v>45019</v>
      </c>
      <c r="J282">
        <v>2023</v>
      </c>
      <c r="K282" t="s">
        <v>14061</v>
      </c>
      <c r="L282">
        <v>4</v>
      </c>
      <c r="M282" t="s">
        <v>14062</v>
      </c>
      <c r="N282" t="s">
        <v>16</v>
      </c>
    </row>
    <row r="283" spans="1:14" x14ac:dyDescent="0.35">
      <c r="A283" t="s">
        <v>13597</v>
      </c>
      <c r="B283">
        <v>52</v>
      </c>
      <c r="C283" t="s">
        <v>14094</v>
      </c>
      <c r="D283" t="s">
        <v>12</v>
      </c>
      <c r="E283" t="s">
        <v>64</v>
      </c>
      <c r="F283" t="s">
        <v>19</v>
      </c>
      <c r="G283" t="s">
        <v>26</v>
      </c>
      <c r="H283">
        <v>3356.49</v>
      </c>
      <c r="I283" s="9">
        <v>45228</v>
      </c>
      <c r="J283">
        <v>2023</v>
      </c>
      <c r="K283" t="s">
        <v>14058</v>
      </c>
      <c r="L283">
        <v>10</v>
      </c>
      <c r="M283" t="s">
        <v>14059</v>
      </c>
      <c r="N283" t="s">
        <v>16</v>
      </c>
    </row>
    <row r="284" spans="1:14" x14ac:dyDescent="0.35">
      <c r="A284" t="s">
        <v>13639</v>
      </c>
      <c r="B284">
        <v>52</v>
      </c>
      <c r="C284" t="s">
        <v>14094</v>
      </c>
      <c r="D284" t="s">
        <v>12</v>
      </c>
      <c r="E284" t="s">
        <v>24</v>
      </c>
      <c r="F284" t="s">
        <v>35</v>
      </c>
      <c r="G284" t="s">
        <v>30</v>
      </c>
      <c r="H284">
        <v>15602.18</v>
      </c>
      <c r="I284" s="9">
        <v>45267</v>
      </c>
      <c r="J284">
        <v>2023</v>
      </c>
      <c r="K284" t="s">
        <v>14060</v>
      </c>
      <c r="L284">
        <v>12</v>
      </c>
      <c r="M284" t="s">
        <v>14057</v>
      </c>
      <c r="N284" t="s">
        <v>16</v>
      </c>
    </row>
    <row r="285" spans="1:14" x14ac:dyDescent="0.35">
      <c r="A285" t="s">
        <v>13649</v>
      </c>
      <c r="B285">
        <v>52</v>
      </c>
      <c r="C285" t="s">
        <v>14094</v>
      </c>
      <c r="D285" t="s">
        <v>39</v>
      </c>
      <c r="E285" t="s">
        <v>64</v>
      </c>
      <c r="F285" t="s">
        <v>49</v>
      </c>
      <c r="G285" t="s">
        <v>36</v>
      </c>
      <c r="H285">
        <v>19173.46</v>
      </c>
      <c r="I285" s="9">
        <v>45127</v>
      </c>
      <c r="J285">
        <v>2023</v>
      </c>
      <c r="K285" t="s">
        <v>14063</v>
      </c>
      <c r="L285">
        <v>7</v>
      </c>
      <c r="M285" t="s">
        <v>14057</v>
      </c>
      <c r="N285" t="s">
        <v>16</v>
      </c>
    </row>
    <row r="286" spans="1:14" x14ac:dyDescent="0.35">
      <c r="A286" t="s">
        <v>13757</v>
      </c>
      <c r="B286">
        <v>52</v>
      </c>
      <c r="C286" t="s">
        <v>14094</v>
      </c>
      <c r="D286" t="s">
        <v>12</v>
      </c>
      <c r="E286" t="s">
        <v>52</v>
      </c>
      <c r="F286" t="s">
        <v>55</v>
      </c>
      <c r="G286" t="s">
        <v>30</v>
      </c>
      <c r="H286">
        <v>20145.580000000002</v>
      </c>
      <c r="I286" s="9">
        <v>45595</v>
      </c>
      <c r="J286">
        <v>2024</v>
      </c>
      <c r="K286" t="s">
        <v>14058</v>
      </c>
      <c r="L286">
        <v>10</v>
      </c>
      <c r="M286" t="s">
        <v>14052</v>
      </c>
      <c r="N286" t="s">
        <v>16</v>
      </c>
    </row>
    <row r="287" spans="1:14" x14ac:dyDescent="0.35">
      <c r="A287" t="s">
        <v>14023</v>
      </c>
      <c r="B287">
        <v>52</v>
      </c>
      <c r="C287" t="s">
        <v>14094</v>
      </c>
      <c r="D287" t="s">
        <v>12</v>
      </c>
      <c r="E287" t="s">
        <v>52</v>
      </c>
      <c r="F287" t="s">
        <v>55</v>
      </c>
      <c r="G287" t="s">
        <v>26</v>
      </c>
      <c r="H287">
        <v>11689.6</v>
      </c>
      <c r="I287" s="9">
        <v>45420</v>
      </c>
      <c r="J287">
        <v>2024</v>
      </c>
      <c r="K287" t="s">
        <v>14047</v>
      </c>
      <c r="L287">
        <v>5</v>
      </c>
      <c r="M287" t="s">
        <v>14052</v>
      </c>
      <c r="N287" t="s">
        <v>16</v>
      </c>
    </row>
    <row r="288" spans="1:14" x14ac:dyDescent="0.35">
      <c r="A288" t="s">
        <v>97</v>
      </c>
      <c r="B288">
        <v>45</v>
      </c>
      <c r="C288" t="s">
        <v>14094</v>
      </c>
      <c r="D288" t="s">
        <v>39</v>
      </c>
      <c r="E288" t="s">
        <v>24</v>
      </c>
      <c r="F288" t="s">
        <v>49</v>
      </c>
      <c r="G288" t="s">
        <v>20</v>
      </c>
      <c r="H288">
        <v>12799.53</v>
      </c>
      <c r="I288" s="9">
        <v>44981</v>
      </c>
      <c r="J288">
        <v>2023</v>
      </c>
      <c r="K288" t="s">
        <v>14051</v>
      </c>
      <c r="L288">
        <v>2</v>
      </c>
      <c r="M288" t="s">
        <v>14048</v>
      </c>
      <c r="N288" t="s">
        <v>16</v>
      </c>
    </row>
    <row r="289" spans="1:14" x14ac:dyDescent="0.35">
      <c r="A289" t="s">
        <v>135</v>
      </c>
      <c r="B289">
        <v>45</v>
      </c>
      <c r="C289" t="s">
        <v>14094</v>
      </c>
      <c r="D289" t="s">
        <v>12</v>
      </c>
      <c r="E289" t="s">
        <v>52</v>
      </c>
      <c r="F289" t="s">
        <v>35</v>
      </c>
      <c r="G289" t="s">
        <v>26</v>
      </c>
      <c r="H289">
        <v>659.57</v>
      </c>
      <c r="I289" s="9">
        <v>45108</v>
      </c>
      <c r="J289">
        <v>2023</v>
      </c>
      <c r="K289" t="s">
        <v>14063</v>
      </c>
      <c r="L289">
        <v>7</v>
      </c>
      <c r="M289" t="s">
        <v>14050</v>
      </c>
      <c r="N289" t="s">
        <v>16</v>
      </c>
    </row>
    <row r="290" spans="1:14" x14ac:dyDescent="0.35">
      <c r="A290" t="s">
        <v>259</v>
      </c>
      <c r="B290">
        <v>45</v>
      </c>
      <c r="C290" t="s">
        <v>14094</v>
      </c>
      <c r="D290" t="s">
        <v>12</v>
      </c>
      <c r="E290" t="s">
        <v>24</v>
      </c>
      <c r="F290" t="s">
        <v>14</v>
      </c>
      <c r="G290" t="s">
        <v>26</v>
      </c>
      <c r="H290">
        <v>2897.26</v>
      </c>
      <c r="I290" s="9">
        <v>45535</v>
      </c>
      <c r="J290">
        <v>2024</v>
      </c>
      <c r="K290" t="s">
        <v>14056</v>
      </c>
      <c r="L290">
        <v>8</v>
      </c>
      <c r="M290" t="s">
        <v>14050</v>
      </c>
      <c r="N290" t="s">
        <v>16</v>
      </c>
    </row>
    <row r="291" spans="1:14" x14ac:dyDescent="0.35">
      <c r="A291" t="s">
        <v>361</v>
      </c>
      <c r="B291">
        <v>45</v>
      </c>
      <c r="C291" t="s">
        <v>14094</v>
      </c>
      <c r="D291" t="s">
        <v>39</v>
      </c>
      <c r="E291" t="s">
        <v>74</v>
      </c>
      <c r="F291" t="s">
        <v>25</v>
      </c>
      <c r="G291" t="s">
        <v>15</v>
      </c>
      <c r="H291">
        <v>21500.36</v>
      </c>
      <c r="I291" s="9">
        <v>45025</v>
      </c>
      <c r="J291">
        <v>2023</v>
      </c>
      <c r="K291" t="s">
        <v>14061</v>
      </c>
      <c r="L291">
        <v>4</v>
      </c>
      <c r="M291" t="s">
        <v>14059</v>
      </c>
      <c r="N291" t="s">
        <v>16</v>
      </c>
    </row>
    <row r="292" spans="1:14" x14ac:dyDescent="0.35">
      <c r="A292" t="s">
        <v>371</v>
      </c>
      <c r="B292">
        <v>45</v>
      </c>
      <c r="C292" t="s">
        <v>14094</v>
      </c>
      <c r="D292" t="s">
        <v>12</v>
      </c>
      <c r="E292" t="s">
        <v>52</v>
      </c>
      <c r="F292" t="s">
        <v>55</v>
      </c>
      <c r="G292" t="s">
        <v>30</v>
      </c>
      <c r="H292">
        <v>2916.27</v>
      </c>
      <c r="I292" s="9">
        <v>44953</v>
      </c>
      <c r="J292">
        <v>2023</v>
      </c>
      <c r="K292" t="s">
        <v>14045</v>
      </c>
      <c r="L292">
        <v>1</v>
      </c>
      <c r="M292" t="s">
        <v>14048</v>
      </c>
      <c r="N292" t="s">
        <v>16</v>
      </c>
    </row>
    <row r="293" spans="1:14" x14ac:dyDescent="0.35">
      <c r="A293" t="s">
        <v>385</v>
      </c>
      <c r="B293">
        <v>45</v>
      </c>
      <c r="C293" t="s">
        <v>14094</v>
      </c>
      <c r="D293" t="s">
        <v>39</v>
      </c>
      <c r="E293" t="s">
        <v>74</v>
      </c>
      <c r="F293" t="s">
        <v>35</v>
      </c>
      <c r="G293" t="s">
        <v>20</v>
      </c>
      <c r="H293">
        <v>19372.53</v>
      </c>
      <c r="I293" s="9">
        <v>45032</v>
      </c>
      <c r="J293">
        <v>2023</v>
      </c>
      <c r="K293" t="s">
        <v>14061</v>
      </c>
      <c r="L293">
        <v>4</v>
      </c>
      <c r="M293" t="s">
        <v>14059</v>
      </c>
      <c r="N293" t="s">
        <v>16</v>
      </c>
    </row>
    <row r="294" spans="1:14" x14ac:dyDescent="0.35">
      <c r="A294" t="s">
        <v>449</v>
      </c>
      <c r="B294">
        <v>45</v>
      </c>
      <c r="C294" t="s">
        <v>14094</v>
      </c>
      <c r="D294" t="s">
        <v>12</v>
      </c>
      <c r="E294" t="s">
        <v>74</v>
      </c>
      <c r="F294" t="s">
        <v>49</v>
      </c>
      <c r="G294" t="s">
        <v>15</v>
      </c>
      <c r="H294">
        <v>5372.08</v>
      </c>
      <c r="I294" s="9">
        <v>44977</v>
      </c>
      <c r="J294">
        <v>2023</v>
      </c>
      <c r="K294" t="s">
        <v>14051</v>
      </c>
      <c r="L294">
        <v>2</v>
      </c>
      <c r="M294" t="s">
        <v>14062</v>
      </c>
      <c r="N294" t="s">
        <v>16</v>
      </c>
    </row>
    <row r="295" spans="1:14" x14ac:dyDescent="0.35">
      <c r="A295" t="s">
        <v>543</v>
      </c>
      <c r="B295">
        <v>45</v>
      </c>
      <c r="C295" t="s">
        <v>14094</v>
      </c>
      <c r="D295" t="s">
        <v>39</v>
      </c>
      <c r="E295" t="s">
        <v>24</v>
      </c>
      <c r="F295" t="s">
        <v>19</v>
      </c>
      <c r="G295" t="s">
        <v>26</v>
      </c>
      <c r="H295">
        <v>2045.95</v>
      </c>
      <c r="I295" s="9">
        <v>45652</v>
      </c>
      <c r="J295">
        <v>2024</v>
      </c>
      <c r="K295" t="s">
        <v>14060</v>
      </c>
      <c r="L295">
        <v>12</v>
      </c>
      <c r="M295" t="s">
        <v>14057</v>
      </c>
      <c r="N295" t="s">
        <v>16</v>
      </c>
    </row>
    <row r="296" spans="1:14" x14ac:dyDescent="0.35">
      <c r="A296" t="s">
        <v>685</v>
      </c>
      <c r="B296">
        <v>45</v>
      </c>
      <c r="C296" t="s">
        <v>14094</v>
      </c>
      <c r="D296" t="s">
        <v>39</v>
      </c>
      <c r="E296" t="s">
        <v>93</v>
      </c>
      <c r="F296" t="s">
        <v>35</v>
      </c>
      <c r="G296" t="s">
        <v>26</v>
      </c>
      <c r="H296">
        <v>3922.51</v>
      </c>
      <c r="I296" s="9">
        <v>45514</v>
      </c>
      <c r="J296">
        <v>2024</v>
      </c>
      <c r="K296" t="s">
        <v>14056</v>
      </c>
      <c r="L296">
        <v>8</v>
      </c>
      <c r="M296" t="s">
        <v>14050</v>
      </c>
      <c r="N296" t="s">
        <v>16</v>
      </c>
    </row>
    <row r="297" spans="1:14" x14ac:dyDescent="0.35">
      <c r="A297" t="s">
        <v>703</v>
      </c>
      <c r="B297">
        <v>45</v>
      </c>
      <c r="C297" t="s">
        <v>14094</v>
      </c>
      <c r="D297" t="s">
        <v>39</v>
      </c>
      <c r="E297" t="s">
        <v>24</v>
      </c>
      <c r="F297" t="s">
        <v>14</v>
      </c>
      <c r="G297" t="s">
        <v>15</v>
      </c>
      <c r="H297">
        <v>3725.89</v>
      </c>
      <c r="I297" s="9">
        <v>45102</v>
      </c>
      <c r="J297">
        <v>2023</v>
      </c>
      <c r="K297" t="s">
        <v>14049</v>
      </c>
      <c r="L297">
        <v>6</v>
      </c>
      <c r="M297" t="s">
        <v>14059</v>
      </c>
      <c r="N297" t="s">
        <v>16</v>
      </c>
    </row>
    <row r="298" spans="1:14" x14ac:dyDescent="0.35">
      <c r="A298" t="s">
        <v>895</v>
      </c>
      <c r="B298">
        <v>45</v>
      </c>
      <c r="C298" t="s">
        <v>14094</v>
      </c>
      <c r="D298" t="s">
        <v>12</v>
      </c>
      <c r="E298" t="s">
        <v>29</v>
      </c>
      <c r="F298" t="s">
        <v>25</v>
      </c>
      <c r="G298" t="s">
        <v>30</v>
      </c>
      <c r="H298">
        <v>5517</v>
      </c>
      <c r="I298" s="9">
        <v>45134</v>
      </c>
      <c r="J298">
        <v>2023</v>
      </c>
      <c r="K298" t="s">
        <v>14063</v>
      </c>
      <c r="L298">
        <v>7</v>
      </c>
      <c r="M298" t="s">
        <v>14057</v>
      </c>
      <c r="N298" t="s">
        <v>16</v>
      </c>
    </row>
    <row r="299" spans="1:14" x14ac:dyDescent="0.35">
      <c r="A299" t="s">
        <v>953</v>
      </c>
      <c r="B299">
        <v>45</v>
      </c>
      <c r="C299" t="s">
        <v>14094</v>
      </c>
      <c r="D299" t="s">
        <v>39</v>
      </c>
      <c r="E299" t="s">
        <v>52</v>
      </c>
      <c r="F299" t="s">
        <v>25</v>
      </c>
      <c r="G299" t="s">
        <v>36</v>
      </c>
      <c r="H299">
        <v>9596.64</v>
      </c>
      <c r="I299" s="9">
        <v>45125</v>
      </c>
      <c r="J299">
        <v>2023</v>
      </c>
      <c r="K299" t="s">
        <v>14063</v>
      </c>
      <c r="L299">
        <v>7</v>
      </c>
      <c r="M299" t="s">
        <v>14046</v>
      </c>
      <c r="N299" t="s">
        <v>16</v>
      </c>
    </row>
    <row r="300" spans="1:14" x14ac:dyDescent="0.35">
      <c r="A300" t="s">
        <v>1019</v>
      </c>
      <c r="B300">
        <v>45</v>
      </c>
      <c r="C300" t="s">
        <v>14094</v>
      </c>
      <c r="D300" t="s">
        <v>39</v>
      </c>
      <c r="E300" t="s">
        <v>74</v>
      </c>
      <c r="F300" t="s">
        <v>49</v>
      </c>
      <c r="G300" t="s">
        <v>26</v>
      </c>
      <c r="H300">
        <v>6159.22</v>
      </c>
      <c r="I300" s="9">
        <v>44940</v>
      </c>
      <c r="J300">
        <v>2023</v>
      </c>
      <c r="K300" t="s">
        <v>14045</v>
      </c>
      <c r="L300">
        <v>1</v>
      </c>
      <c r="M300" t="s">
        <v>14050</v>
      </c>
      <c r="N300" t="s">
        <v>16</v>
      </c>
    </row>
    <row r="301" spans="1:14" x14ac:dyDescent="0.35">
      <c r="A301" t="s">
        <v>1317</v>
      </c>
      <c r="B301">
        <v>45</v>
      </c>
      <c r="C301" t="s">
        <v>14094</v>
      </c>
      <c r="D301" t="s">
        <v>12</v>
      </c>
      <c r="E301" t="s">
        <v>64</v>
      </c>
      <c r="F301" t="s">
        <v>55</v>
      </c>
      <c r="G301" t="s">
        <v>26</v>
      </c>
      <c r="H301">
        <v>34585.82</v>
      </c>
      <c r="I301" s="9">
        <v>45534</v>
      </c>
      <c r="J301">
        <v>2024</v>
      </c>
      <c r="K301" t="s">
        <v>14056</v>
      </c>
      <c r="L301">
        <v>8</v>
      </c>
      <c r="M301" t="s">
        <v>14048</v>
      </c>
      <c r="N301" t="s">
        <v>16</v>
      </c>
    </row>
    <row r="302" spans="1:14" x14ac:dyDescent="0.35">
      <c r="A302" t="s">
        <v>1335</v>
      </c>
      <c r="B302">
        <v>45</v>
      </c>
      <c r="C302" t="s">
        <v>14094</v>
      </c>
      <c r="D302" t="s">
        <v>12</v>
      </c>
      <c r="E302" t="s">
        <v>52</v>
      </c>
      <c r="F302" t="s">
        <v>19</v>
      </c>
      <c r="G302" t="s">
        <v>20</v>
      </c>
      <c r="H302">
        <v>4052.84</v>
      </c>
      <c r="I302" s="9">
        <v>45028</v>
      </c>
      <c r="J302">
        <v>2023</v>
      </c>
      <c r="K302" t="s">
        <v>14061</v>
      </c>
      <c r="L302">
        <v>4</v>
      </c>
      <c r="M302" t="s">
        <v>14052</v>
      </c>
      <c r="N302" t="s">
        <v>16</v>
      </c>
    </row>
    <row r="303" spans="1:14" x14ac:dyDescent="0.35">
      <c r="A303" t="s">
        <v>1411</v>
      </c>
      <c r="B303">
        <v>45</v>
      </c>
      <c r="C303" t="s">
        <v>14094</v>
      </c>
      <c r="D303" t="s">
        <v>12</v>
      </c>
      <c r="E303" t="s">
        <v>64</v>
      </c>
      <c r="F303" t="s">
        <v>49</v>
      </c>
      <c r="G303" t="s">
        <v>26</v>
      </c>
      <c r="H303">
        <v>9696.98</v>
      </c>
      <c r="I303" s="9">
        <v>45267</v>
      </c>
      <c r="J303">
        <v>2023</v>
      </c>
      <c r="K303" t="s">
        <v>14060</v>
      </c>
      <c r="L303">
        <v>12</v>
      </c>
      <c r="M303" t="s">
        <v>14057</v>
      </c>
      <c r="N303" t="s">
        <v>16</v>
      </c>
    </row>
    <row r="304" spans="1:14" x14ac:dyDescent="0.35">
      <c r="A304" t="s">
        <v>1415</v>
      </c>
      <c r="B304">
        <v>45</v>
      </c>
      <c r="C304" t="s">
        <v>14094</v>
      </c>
      <c r="D304" t="s">
        <v>39</v>
      </c>
      <c r="E304" t="s">
        <v>42</v>
      </c>
      <c r="F304" t="s">
        <v>19</v>
      </c>
      <c r="G304" t="s">
        <v>30</v>
      </c>
      <c r="H304">
        <v>1007.72</v>
      </c>
      <c r="I304" s="9">
        <v>44977</v>
      </c>
      <c r="J304">
        <v>2023</v>
      </c>
      <c r="K304" t="s">
        <v>14051</v>
      </c>
      <c r="L304">
        <v>2</v>
      </c>
      <c r="M304" t="s">
        <v>14062</v>
      </c>
      <c r="N304" t="s">
        <v>16</v>
      </c>
    </row>
    <row r="305" spans="1:14" x14ac:dyDescent="0.35">
      <c r="A305" t="s">
        <v>1423</v>
      </c>
      <c r="B305">
        <v>45</v>
      </c>
      <c r="C305" t="s">
        <v>14094</v>
      </c>
      <c r="D305" t="s">
        <v>39</v>
      </c>
      <c r="E305" t="s">
        <v>42</v>
      </c>
      <c r="F305" t="s">
        <v>35</v>
      </c>
      <c r="G305" t="s">
        <v>36</v>
      </c>
      <c r="H305">
        <v>19516.96</v>
      </c>
      <c r="I305" s="9">
        <v>45440</v>
      </c>
      <c r="J305">
        <v>2024</v>
      </c>
      <c r="K305" t="s">
        <v>14047</v>
      </c>
      <c r="L305">
        <v>5</v>
      </c>
      <c r="M305" t="s">
        <v>14046</v>
      </c>
      <c r="N305" t="s">
        <v>16</v>
      </c>
    </row>
    <row r="306" spans="1:14" x14ac:dyDescent="0.35">
      <c r="A306" t="s">
        <v>1425</v>
      </c>
      <c r="B306">
        <v>45</v>
      </c>
      <c r="C306" t="s">
        <v>14094</v>
      </c>
      <c r="D306" t="s">
        <v>39</v>
      </c>
      <c r="E306" t="s">
        <v>42</v>
      </c>
      <c r="F306" t="s">
        <v>55</v>
      </c>
      <c r="G306" t="s">
        <v>15</v>
      </c>
      <c r="H306">
        <v>8550.4</v>
      </c>
      <c r="I306" s="9">
        <v>45428</v>
      </c>
      <c r="J306">
        <v>2024</v>
      </c>
      <c r="K306" t="s">
        <v>14047</v>
      </c>
      <c r="L306">
        <v>5</v>
      </c>
      <c r="M306" t="s">
        <v>14057</v>
      </c>
      <c r="N306" t="s">
        <v>16</v>
      </c>
    </row>
    <row r="307" spans="1:14" x14ac:dyDescent="0.35">
      <c r="A307" t="s">
        <v>1445</v>
      </c>
      <c r="B307">
        <v>45</v>
      </c>
      <c r="C307" t="s">
        <v>14094</v>
      </c>
      <c r="D307" t="s">
        <v>12</v>
      </c>
      <c r="E307" t="s">
        <v>52</v>
      </c>
      <c r="F307" t="s">
        <v>25</v>
      </c>
      <c r="G307" t="s">
        <v>30</v>
      </c>
      <c r="H307">
        <v>9433.6</v>
      </c>
      <c r="I307" s="9">
        <v>45510</v>
      </c>
      <c r="J307">
        <v>2024</v>
      </c>
      <c r="K307" t="s">
        <v>14056</v>
      </c>
      <c r="L307">
        <v>8</v>
      </c>
      <c r="M307" t="s">
        <v>14046</v>
      </c>
      <c r="N307" t="s">
        <v>16</v>
      </c>
    </row>
    <row r="308" spans="1:14" x14ac:dyDescent="0.35">
      <c r="A308" t="s">
        <v>1513</v>
      </c>
      <c r="B308">
        <v>45</v>
      </c>
      <c r="C308" t="s">
        <v>14094</v>
      </c>
      <c r="D308" t="s">
        <v>39</v>
      </c>
      <c r="E308" t="s">
        <v>42</v>
      </c>
      <c r="F308" t="s">
        <v>55</v>
      </c>
      <c r="G308" t="s">
        <v>15</v>
      </c>
      <c r="H308">
        <v>708.11</v>
      </c>
      <c r="I308" s="9">
        <v>45568</v>
      </c>
      <c r="J308">
        <v>2024</v>
      </c>
      <c r="K308" t="s">
        <v>14058</v>
      </c>
      <c r="L308">
        <v>10</v>
      </c>
      <c r="M308" t="s">
        <v>14057</v>
      </c>
      <c r="N308" t="s">
        <v>16</v>
      </c>
    </row>
    <row r="309" spans="1:14" x14ac:dyDescent="0.35">
      <c r="A309" t="s">
        <v>1565</v>
      </c>
      <c r="B309">
        <v>45</v>
      </c>
      <c r="C309" t="s">
        <v>14094</v>
      </c>
      <c r="D309" t="s">
        <v>39</v>
      </c>
      <c r="E309" t="s">
        <v>42</v>
      </c>
      <c r="F309" t="s">
        <v>35</v>
      </c>
      <c r="G309" t="s">
        <v>30</v>
      </c>
      <c r="H309">
        <v>2505.9699999999998</v>
      </c>
      <c r="I309" s="9">
        <v>45019</v>
      </c>
      <c r="J309">
        <v>2023</v>
      </c>
      <c r="K309" t="s">
        <v>14061</v>
      </c>
      <c r="L309">
        <v>4</v>
      </c>
      <c r="M309" t="s">
        <v>14062</v>
      </c>
      <c r="N309" t="s">
        <v>16</v>
      </c>
    </row>
    <row r="310" spans="1:14" x14ac:dyDescent="0.35">
      <c r="A310" t="s">
        <v>1719</v>
      </c>
      <c r="B310">
        <v>45</v>
      </c>
      <c r="C310" t="s">
        <v>14094</v>
      </c>
      <c r="D310" t="s">
        <v>39</v>
      </c>
      <c r="E310" t="s">
        <v>24</v>
      </c>
      <c r="F310" t="s">
        <v>35</v>
      </c>
      <c r="G310" t="s">
        <v>15</v>
      </c>
      <c r="H310">
        <v>32525.55</v>
      </c>
      <c r="I310" s="9">
        <v>45335</v>
      </c>
      <c r="J310">
        <v>2024</v>
      </c>
      <c r="K310" t="s">
        <v>14051</v>
      </c>
      <c r="L310">
        <v>2</v>
      </c>
      <c r="M310" t="s">
        <v>14046</v>
      </c>
      <c r="N310" t="s">
        <v>16</v>
      </c>
    </row>
    <row r="311" spans="1:14" x14ac:dyDescent="0.35">
      <c r="A311" t="s">
        <v>1787</v>
      </c>
      <c r="B311">
        <v>45</v>
      </c>
      <c r="C311" t="s">
        <v>14094</v>
      </c>
      <c r="D311" t="s">
        <v>39</v>
      </c>
      <c r="E311" t="s">
        <v>64</v>
      </c>
      <c r="F311" t="s">
        <v>14</v>
      </c>
      <c r="G311" t="s">
        <v>26</v>
      </c>
      <c r="H311">
        <v>30894.97</v>
      </c>
      <c r="I311" s="9">
        <v>45366</v>
      </c>
      <c r="J311">
        <v>2024</v>
      </c>
      <c r="K311" t="s">
        <v>14053</v>
      </c>
      <c r="L311">
        <v>3</v>
      </c>
      <c r="M311" t="s">
        <v>14048</v>
      </c>
      <c r="N311" t="s">
        <v>16</v>
      </c>
    </row>
    <row r="312" spans="1:14" x14ac:dyDescent="0.35">
      <c r="A312" t="s">
        <v>1831</v>
      </c>
      <c r="B312">
        <v>45</v>
      </c>
      <c r="C312" t="s">
        <v>14094</v>
      </c>
      <c r="D312" t="s">
        <v>39</v>
      </c>
      <c r="E312" t="s">
        <v>13</v>
      </c>
      <c r="F312" t="s">
        <v>19</v>
      </c>
      <c r="G312" t="s">
        <v>20</v>
      </c>
      <c r="H312">
        <v>10810.02</v>
      </c>
      <c r="I312" s="9">
        <v>45363</v>
      </c>
      <c r="J312">
        <v>2024</v>
      </c>
      <c r="K312" t="s">
        <v>14053</v>
      </c>
      <c r="L312">
        <v>3</v>
      </c>
      <c r="M312" t="s">
        <v>14046</v>
      </c>
      <c r="N312" t="s">
        <v>16</v>
      </c>
    </row>
    <row r="313" spans="1:14" x14ac:dyDescent="0.35">
      <c r="A313" t="s">
        <v>1951</v>
      </c>
      <c r="B313">
        <v>45</v>
      </c>
      <c r="C313" t="s">
        <v>14094</v>
      </c>
      <c r="D313" t="s">
        <v>12</v>
      </c>
      <c r="E313" t="s">
        <v>29</v>
      </c>
      <c r="F313" t="s">
        <v>14</v>
      </c>
      <c r="G313" t="s">
        <v>15</v>
      </c>
      <c r="H313">
        <v>1301.2</v>
      </c>
      <c r="I313" s="9">
        <v>44967</v>
      </c>
      <c r="J313">
        <v>2023</v>
      </c>
      <c r="K313" t="s">
        <v>14051</v>
      </c>
      <c r="L313">
        <v>2</v>
      </c>
      <c r="M313" t="s">
        <v>14048</v>
      </c>
      <c r="N313" t="s">
        <v>16</v>
      </c>
    </row>
    <row r="314" spans="1:14" x14ac:dyDescent="0.35">
      <c r="A314" t="s">
        <v>2439</v>
      </c>
      <c r="B314">
        <v>45</v>
      </c>
      <c r="C314" t="s">
        <v>14094</v>
      </c>
      <c r="D314" t="s">
        <v>39</v>
      </c>
      <c r="E314" t="s">
        <v>64</v>
      </c>
      <c r="F314" t="s">
        <v>25</v>
      </c>
      <c r="G314" t="s">
        <v>30</v>
      </c>
      <c r="H314">
        <v>6563.36</v>
      </c>
      <c r="I314" s="9">
        <v>45332</v>
      </c>
      <c r="J314">
        <v>2024</v>
      </c>
      <c r="K314" t="s">
        <v>14051</v>
      </c>
      <c r="L314">
        <v>2</v>
      </c>
      <c r="M314" t="s">
        <v>14050</v>
      </c>
      <c r="N314" t="s">
        <v>16</v>
      </c>
    </row>
    <row r="315" spans="1:14" x14ac:dyDescent="0.35">
      <c r="A315" t="s">
        <v>2455</v>
      </c>
      <c r="B315">
        <v>45</v>
      </c>
      <c r="C315" t="s">
        <v>14094</v>
      </c>
      <c r="D315" t="s">
        <v>39</v>
      </c>
      <c r="E315" t="s">
        <v>24</v>
      </c>
      <c r="F315" t="s">
        <v>35</v>
      </c>
      <c r="G315" t="s">
        <v>26</v>
      </c>
      <c r="H315">
        <v>144.11000000000001</v>
      </c>
      <c r="I315" s="9">
        <v>45141</v>
      </c>
      <c r="J315">
        <v>2023</v>
      </c>
      <c r="K315" t="s">
        <v>14056</v>
      </c>
      <c r="L315">
        <v>8</v>
      </c>
      <c r="M315" t="s">
        <v>14057</v>
      </c>
      <c r="N315" t="s">
        <v>16</v>
      </c>
    </row>
    <row r="316" spans="1:14" x14ac:dyDescent="0.35">
      <c r="A316" t="s">
        <v>2501</v>
      </c>
      <c r="B316">
        <v>45</v>
      </c>
      <c r="C316" t="s">
        <v>14094</v>
      </c>
      <c r="D316" t="s">
        <v>39</v>
      </c>
      <c r="E316" t="s">
        <v>24</v>
      </c>
      <c r="F316" t="s">
        <v>55</v>
      </c>
      <c r="G316" t="s">
        <v>26</v>
      </c>
      <c r="H316">
        <v>8405.2099999999991</v>
      </c>
      <c r="I316" s="9">
        <v>45083</v>
      </c>
      <c r="J316">
        <v>2023</v>
      </c>
      <c r="K316" t="s">
        <v>14049</v>
      </c>
      <c r="L316">
        <v>6</v>
      </c>
      <c r="M316" t="s">
        <v>14046</v>
      </c>
      <c r="N316" t="s">
        <v>16</v>
      </c>
    </row>
    <row r="317" spans="1:14" x14ac:dyDescent="0.35">
      <c r="A317" t="s">
        <v>2535</v>
      </c>
      <c r="B317">
        <v>45</v>
      </c>
      <c r="C317" t="s">
        <v>14094</v>
      </c>
      <c r="D317" t="s">
        <v>12</v>
      </c>
      <c r="E317" t="s">
        <v>29</v>
      </c>
      <c r="F317" t="s">
        <v>19</v>
      </c>
      <c r="G317" t="s">
        <v>30</v>
      </c>
      <c r="H317">
        <v>1585.25</v>
      </c>
      <c r="I317" s="9">
        <v>44957</v>
      </c>
      <c r="J317">
        <v>2023</v>
      </c>
      <c r="K317" t="s">
        <v>14045</v>
      </c>
      <c r="L317">
        <v>1</v>
      </c>
      <c r="M317" t="s">
        <v>14046</v>
      </c>
      <c r="N317" t="s">
        <v>16</v>
      </c>
    </row>
    <row r="318" spans="1:14" x14ac:dyDescent="0.35">
      <c r="A318" t="s">
        <v>2563</v>
      </c>
      <c r="B318">
        <v>45</v>
      </c>
      <c r="C318" t="s">
        <v>14094</v>
      </c>
      <c r="D318" t="s">
        <v>39</v>
      </c>
      <c r="E318" t="s">
        <v>74</v>
      </c>
      <c r="F318" t="s">
        <v>14</v>
      </c>
      <c r="G318" t="s">
        <v>36</v>
      </c>
      <c r="H318">
        <v>6606.02</v>
      </c>
      <c r="I318" s="9">
        <v>45259</v>
      </c>
      <c r="J318">
        <v>2023</v>
      </c>
      <c r="K318" t="s">
        <v>14054</v>
      </c>
      <c r="L318">
        <v>11</v>
      </c>
      <c r="M318" t="s">
        <v>14052</v>
      </c>
      <c r="N318" t="s">
        <v>16</v>
      </c>
    </row>
    <row r="319" spans="1:14" x14ac:dyDescent="0.35">
      <c r="A319" t="s">
        <v>2783</v>
      </c>
      <c r="B319">
        <v>45</v>
      </c>
      <c r="C319" t="s">
        <v>14094</v>
      </c>
      <c r="D319" t="s">
        <v>12</v>
      </c>
      <c r="E319" t="s">
        <v>64</v>
      </c>
      <c r="F319" t="s">
        <v>19</v>
      </c>
      <c r="G319" t="s">
        <v>20</v>
      </c>
      <c r="H319">
        <v>35407.14</v>
      </c>
      <c r="I319" s="9">
        <v>45592</v>
      </c>
      <c r="J319">
        <v>2024</v>
      </c>
      <c r="K319" t="s">
        <v>14058</v>
      </c>
      <c r="L319">
        <v>10</v>
      </c>
      <c r="M319" t="s">
        <v>14059</v>
      </c>
      <c r="N319" t="s">
        <v>16</v>
      </c>
    </row>
    <row r="320" spans="1:14" x14ac:dyDescent="0.35">
      <c r="A320" t="s">
        <v>3247</v>
      </c>
      <c r="B320">
        <v>45</v>
      </c>
      <c r="C320" t="s">
        <v>14094</v>
      </c>
      <c r="D320" t="s">
        <v>12</v>
      </c>
      <c r="E320" t="s">
        <v>64</v>
      </c>
      <c r="F320" t="s">
        <v>55</v>
      </c>
      <c r="G320" t="s">
        <v>20</v>
      </c>
      <c r="H320">
        <v>47770.02</v>
      </c>
      <c r="I320" s="9">
        <v>45075</v>
      </c>
      <c r="J320">
        <v>2023</v>
      </c>
      <c r="K320" t="s">
        <v>14047</v>
      </c>
      <c r="L320">
        <v>5</v>
      </c>
      <c r="M320" t="s">
        <v>14062</v>
      </c>
      <c r="N320" t="s">
        <v>16</v>
      </c>
    </row>
    <row r="321" spans="1:14" x14ac:dyDescent="0.35">
      <c r="A321" t="s">
        <v>3297</v>
      </c>
      <c r="B321">
        <v>45</v>
      </c>
      <c r="C321" t="s">
        <v>14094</v>
      </c>
      <c r="D321" t="s">
        <v>12</v>
      </c>
      <c r="E321" t="s">
        <v>74</v>
      </c>
      <c r="F321" t="s">
        <v>49</v>
      </c>
      <c r="G321" t="s">
        <v>20</v>
      </c>
      <c r="H321">
        <v>11108.21</v>
      </c>
      <c r="I321" s="9">
        <v>44969</v>
      </c>
      <c r="J321">
        <v>2023</v>
      </c>
      <c r="K321" t="s">
        <v>14051</v>
      </c>
      <c r="L321">
        <v>2</v>
      </c>
      <c r="M321" t="s">
        <v>14059</v>
      </c>
      <c r="N321" t="s">
        <v>16</v>
      </c>
    </row>
    <row r="322" spans="1:14" x14ac:dyDescent="0.35">
      <c r="A322" t="s">
        <v>3339</v>
      </c>
      <c r="B322">
        <v>45</v>
      </c>
      <c r="C322" t="s">
        <v>14094</v>
      </c>
      <c r="D322" t="s">
        <v>39</v>
      </c>
      <c r="E322" t="s">
        <v>93</v>
      </c>
      <c r="F322" t="s">
        <v>19</v>
      </c>
      <c r="G322" t="s">
        <v>20</v>
      </c>
      <c r="H322">
        <v>24564.59</v>
      </c>
      <c r="I322" s="9">
        <v>45513</v>
      </c>
      <c r="J322">
        <v>2024</v>
      </c>
      <c r="K322" t="s">
        <v>14056</v>
      </c>
      <c r="L322">
        <v>8</v>
      </c>
      <c r="M322" t="s">
        <v>14048</v>
      </c>
      <c r="N322" t="s">
        <v>16</v>
      </c>
    </row>
    <row r="323" spans="1:14" x14ac:dyDescent="0.35">
      <c r="A323" t="s">
        <v>3445</v>
      </c>
      <c r="B323">
        <v>45</v>
      </c>
      <c r="C323" t="s">
        <v>14094</v>
      </c>
      <c r="D323" t="s">
        <v>39</v>
      </c>
      <c r="E323" t="s">
        <v>52</v>
      </c>
      <c r="F323" t="s">
        <v>14</v>
      </c>
      <c r="G323" t="s">
        <v>15</v>
      </c>
      <c r="H323">
        <v>8928.9500000000007</v>
      </c>
      <c r="I323" s="9">
        <v>45479</v>
      </c>
      <c r="J323">
        <v>2024</v>
      </c>
      <c r="K323" t="s">
        <v>14063</v>
      </c>
      <c r="L323">
        <v>7</v>
      </c>
      <c r="M323" t="s">
        <v>14050</v>
      </c>
      <c r="N323" t="s">
        <v>16</v>
      </c>
    </row>
    <row r="324" spans="1:14" x14ac:dyDescent="0.35">
      <c r="A324" t="s">
        <v>3573</v>
      </c>
      <c r="B324">
        <v>45</v>
      </c>
      <c r="C324" t="s">
        <v>14094</v>
      </c>
      <c r="D324" t="s">
        <v>39</v>
      </c>
      <c r="E324" t="s">
        <v>64</v>
      </c>
      <c r="F324" t="s">
        <v>25</v>
      </c>
      <c r="G324" t="s">
        <v>30</v>
      </c>
      <c r="H324">
        <v>2199.35</v>
      </c>
      <c r="I324" s="9">
        <v>45419</v>
      </c>
      <c r="J324">
        <v>2024</v>
      </c>
      <c r="K324" t="s">
        <v>14047</v>
      </c>
      <c r="L324">
        <v>5</v>
      </c>
      <c r="M324" t="s">
        <v>14046</v>
      </c>
      <c r="N324" t="s">
        <v>16</v>
      </c>
    </row>
    <row r="325" spans="1:14" x14ac:dyDescent="0.35">
      <c r="A325" t="s">
        <v>3747</v>
      </c>
      <c r="B325">
        <v>45</v>
      </c>
      <c r="C325" t="s">
        <v>14094</v>
      </c>
      <c r="D325" t="s">
        <v>39</v>
      </c>
      <c r="E325" t="s">
        <v>24</v>
      </c>
      <c r="F325" t="s">
        <v>55</v>
      </c>
      <c r="G325" t="s">
        <v>15</v>
      </c>
      <c r="H325">
        <v>5916.41</v>
      </c>
      <c r="I325" s="9">
        <v>45546</v>
      </c>
      <c r="J325">
        <v>2024</v>
      </c>
      <c r="K325" t="s">
        <v>14055</v>
      </c>
      <c r="L325">
        <v>9</v>
      </c>
      <c r="M325" t="s">
        <v>14052</v>
      </c>
      <c r="N325" t="s">
        <v>16</v>
      </c>
    </row>
    <row r="326" spans="1:14" x14ac:dyDescent="0.35">
      <c r="A326" t="s">
        <v>3829</v>
      </c>
      <c r="B326">
        <v>45</v>
      </c>
      <c r="C326" t="s">
        <v>14094</v>
      </c>
      <c r="D326" t="s">
        <v>39</v>
      </c>
      <c r="E326" t="s">
        <v>13</v>
      </c>
      <c r="F326" t="s">
        <v>25</v>
      </c>
      <c r="G326" t="s">
        <v>15</v>
      </c>
      <c r="H326">
        <v>19596.560000000001</v>
      </c>
      <c r="I326" s="9">
        <v>45594</v>
      </c>
      <c r="J326">
        <v>2024</v>
      </c>
      <c r="K326" t="s">
        <v>14058</v>
      </c>
      <c r="L326">
        <v>10</v>
      </c>
      <c r="M326" t="s">
        <v>14046</v>
      </c>
      <c r="N326" t="s">
        <v>16</v>
      </c>
    </row>
    <row r="327" spans="1:14" x14ac:dyDescent="0.35">
      <c r="A327" t="s">
        <v>3909</v>
      </c>
      <c r="B327">
        <v>45</v>
      </c>
      <c r="C327" t="s">
        <v>14094</v>
      </c>
      <c r="D327" t="s">
        <v>12</v>
      </c>
      <c r="E327" t="s">
        <v>74</v>
      </c>
      <c r="F327" t="s">
        <v>14</v>
      </c>
      <c r="G327" t="s">
        <v>26</v>
      </c>
      <c r="H327">
        <v>11742.26</v>
      </c>
      <c r="I327" s="9">
        <v>45148</v>
      </c>
      <c r="J327">
        <v>2023</v>
      </c>
      <c r="K327" t="s">
        <v>14056</v>
      </c>
      <c r="L327">
        <v>8</v>
      </c>
      <c r="M327" t="s">
        <v>14057</v>
      </c>
      <c r="N327" t="s">
        <v>16</v>
      </c>
    </row>
    <row r="328" spans="1:14" x14ac:dyDescent="0.35">
      <c r="A328" t="s">
        <v>4039</v>
      </c>
      <c r="B328">
        <v>45</v>
      </c>
      <c r="C328" t="s">
        <v>14094</v>
      </c>
      <c r="D328" t="s">
        <v>12</v>
      </c>
      <c r="E328" t="s">
        <v>93</v>
      </c>
      <c r="F328" t="s">
        <v>49</v>
      </c>
      <c r="G328" t="s">
        <v>26</v>
      </c>
      <c r="H328">
        <v>22876.400000000001</v>
      </c>
      <c r="I328" s="9">
        <v>45603</v>
      </c>
      <c r="J328">
        <v>2024</v>
      </c>
      <c r="K328" t="s">
        <v>14054</v>
      </c>
      <c r="L328">
        <v>11</v>
      </c>
      <c r="M328" t="s">
        <v>14057</v>
      </c>
      <c r="N328" t="s">
        <v>16</v>
      </c>
    </row>
    <row r="329" spans="1:14" x14ac:dyDescent="0.35">
      <c r="A329" t="s">
        <v>4103</v>
      </c>
      <c r="B329">
        <v>45</v>
      </c>
      <c r="C329" t="s">
        <v>14094</v>
      </c>
      <c r="D329" t="s">
        <v>39</v>
      </c>
      <c r="E329" t="s">
        <v>13</v>
      </c>
      <c r="F329" t="s">
        <v>49</v>
      </c>
      <c r="G329" t="s">
        <v>36</v>
      </c>
      <c r="H329">
        <v>19124.64</v>
      </c>
      <c r="I329" s="9">
        <v>45645</v>
      </c>
      <c r="J329">
        <v>2024</v>
      </c>
      <c r="K329" t="s">
        <v>14060</v>
      </c>
      <c r="L329">
        <v>12</v>
      </c>
      <c r="M329" t="s">
        <v>14057</v>
      </c>
      <c r="N329" t="s">
        <v>16</v>
      </c>
    </row>
    <row r="330" spans="1:14" x14ac:dyDescent="0.35">
      <c r="A330" t="s">
        <v>4119</v>
      </c>
      <c r="B330">
        <v>45</v>
      </c>
      <c r="C330" t="s">
        <v>14094</v>
      </c>
      <c r="D330" t="s">
        <v>12</v>
      </c>
      <c r="E330" t="s">
        <v>42</v>
      </c>
      <c r="F330" t="s">
        <v>14</v>
      </c>
      <c r="G330" t="s">
        <v>36</v>
      </c>
      <c r="H330">
        <v>19256.5</v>
      </c>
      <c r="I330" s="9">
        <v>45432</v>
      </c>
      <c r="J330">
        <v>2024</v>
      </c>
      <c r="K330" t="s">
        <v>14047</v>
      </c>
      <c r="L330">
        <v>5</v>
      </c>
      <c r="M330" t="s">
        <v>14062</v>
      </c>
      <c r="N330" t="s">
        <v>16</v>
      </c>
    </row>
    <row r="331" spans="1:14" x14ac:dyDescent="0.35">
      <c r="A331" t="s">
        <v>4275</v>
      </c>
      <c r="B331">
        <v>45</v>
      </c>
      <c r="C331" t="s">
        <v>14094</v>
      </c>
      <c r="D331" t="s">
        <v>12</v>
      </c>
      <c r="E331" t="s">
        <v>42</v>
      </c>
      <c r="F331" t="s">
        <v>55</v>
      </c>
      <c r="G331" t="s">
        <v>20</v>
      </c>
      <c r="H331">
        <v>4214.84</v>
      </c>
      <c r="I331" s="9">
        <v>45013</v>
      </c>
      <c r="J331">
        <v>2023</v>
      </c>
      <c r="K331" t="s">
        <v>14053</v>
      </c>
      <c r="L331">
        <v>3</v>
      </c>
      <c r="M331" t="s">
        <v>14046</v>
      </c>
      <c r="N331" t="s">
        <v>16</v>
      </c>
    </row>
    <row r="332" spans="1:14" x14ac:dyDescent="0.35">
      <c r="A332" t="s">
        <v>4403</v>
      </c>
      <c r="B332">
        <v>45</v>
      </c>
      <c r="C332" t="s">
        <v>14094</v>
      </c>
      <c r="D332" t="s">
        <v>39</v>
      </c>
      <c r="E332" t="s">
        <v>29</v>
      </c>
      <c r="F332" t="s">
        <v>14</v>
      </c>
      <c r="G332" t="s">
        <v>26</v>
      </c>
      <c r="H332">
        <v>14918.21</v>
      </c>
      <c r="I332" s="9">
        <v>45566</v>
      </c>
      <c r="J332">
        <v>2024</v>
      </c>
      <c r="K332" t="s">
        <v>14058</v>
      </c>
      <c r="L332">
        <v>10</v>
      </c>
      <c r="M332" t="s">
        <v>14046</v>
      </c>
      <c r="N332" t="s">
        <v>16</v>
      </c>
    </row>
    <row r="333" spans="1:14" x14ac:dyDescent="0.35">
      <c r="A333" t="s">
        <v>4485</v>
      </c>
      <c r="B333">
        <v>45</v>
      </c>
      <c r="C333" t="s">
        <v>14094</v>
      </c>
      <c r="D333" t="s">
        <v>12</v>
      </c>
      <c r="E333" t="s">
        <v>52</v>
      </c>
      <c r="F333" t="s">
        <v>14</v>
      </c>
      <c r="G333" t="s">
        <v>30</v>
      </c>
      <c r="H333">
        <v>3234.52</v>
      </c>
      <c r="I333" s="9">
        <v>45435</v>
      </c>
      <c r="J333">
        <v>2024</v>
      </c>
      <c r="K333" t="s">
        <v>14047</v>
      </c>
      <c r="L333">
        <v>5</v>
      </c>
      <c r="M333" t="s">
        <v>14057</v>
      </c>
      <c r="N333" t="s">
        <v>16</v>
      </c>
    </row>
    <row r="334" spans="1:14" x14ac:dyDescent="0.35">
      <c r="A334" t="s">
        <v>4561</v>
      </c>
      <c r="B334">
        <v>45</v>
      </c>
      <c r="C334" t="s">
        <v>14094</v>
      </c>
      <c r="D334" t="s">
        <v>12</v>
      </c>
      <c r="E334" t="s">
        <v>93</v>
      </c>
      <c r="F334" t="s">
        <v>49</v>
      </c>
      <c r="G334" t="s">
        <v>26</v>
      </c>
      <c r="H334">
        <v>3539.35</v>
      </c>
      <c r="I334" s="9">
        <v>45178</v>
      </c>
      <c r="J334">
        <v>2023</v>
      </c>
      <c r="K334" t="s">
        <v>14055</v>
      </c>
      <c r="L334">
        <v>9</v>
      </c>
      <c r="M334" t="s">
        <v>14050</v>
      </c>
      <c r="N334" t="s">
        <v>16</v>
      </c>
    </row>
    <row r="335" spans="1:14" x14ac:dyDescent="0.35">
      <c r="A335" t="s">
        <v>5035</v>
      </c>
      <c r="B335">
        <v>45</v>
      </c>
      <c r="C335" t="s">
        <v>14094</v>
      </c>
      <c r="D335" t="s">
        <v>39</v>
      </c>
      <c r="E335" t="s">
        <v>64</v>
      </c>
      <c r="F335" t="s">
        <v>35</v>
      </c>
      <c r="G335" t="s">
        <v>36</v>
      </c>
      <c r="H335">
        <v>5641.98</v>
      </c>
      <c r="I335" s="9">
        <v>45482</v>
      </c>
      <c r="J335">
        <v>2024</v>
      </c>
      <c r="K335" t="s">
        <v>14063</v>
      </c>
      <c r="L335">
        <v>7</v>
      </c>
      <c r="M335" t="s">
        <v>14046</v>
      </c>
      <c r="N335" t="s">
        <v>16</v>
      </c>
    </row>
    <row r="336" spans="1:14" x14ac:dyDescent="0.35">
      <c r="A336" t="s">
        <v>5097</v>
      </c>
      <c r="B336">
        <v>45</v>
      </c>
      <c r="C336" t="s">
        <v>14094</v>
      </c>
      <c r="D336" t="s">
        <v>39</v>
      </c>
      <c r="E336" t="s">
        <v>42</v>
      </c>
      <c r="F336" t="s">
        <v>35</v>
      </c>
      <c r="G336" t="s">
        <v>30</v>
      </c>
      <c r="H336">
        <v>4648.3500000000004</v>
      </c>
      <c r="I336" s="9">
        <v>45506</v>
      </c>
      <c r="J336">
        <v>2024</v>
      </c>
      <c r="K336" t="s">
        <v>14056</v>
      </c>
      <c r="L336">
        <v>8</v>
      </c>
      <c r="M336" t="s">
        <v>14048</v>
      </c>
      <c r="N336" t="s">
        <v>16</v>
      </c>
    </row>
    <row r="337" spans="1:14" x14ac:dyDescent="0.35">
      <c r="A337" t="s">
        <v>5139</v>
      </c>
      <c r="B337">
        <v>45</v>
      </c>
      <c r="C337" t="s">
        <v>14094</v>
      </c>
      <c r="D337" t="s">
        <v>39</v>
      </c>
      <c r="E337" t="s">
        <v>13</v>
      </c>
      <c r="F337" t="s">
        <v>19</v>
      </c>
      <c r="G337" t="s">
        <v>15</v>
      </c>
      <c r="H337">
        <v>10494.39</v>
      </c>
      <c r="I337" s="9">
        <v>45161</v>
      </c>
      <c r="J337">
        <v>2023</v>
      </c>
      <c r="K337" t="s">
        <v>14056</v>
      </c>
      <c r="L337">
        <v>8</v>
      </c>
      <c r="M337" t="s">
        <v>14052</v>
      </c>
      <c r="N337" t="s">
        <v>16</v>
      </c>
    </row>
    <row r="338" spans="1:14" x14ac:dyDescent="0.35">
      <c r="A338" t="s">
        <v>5253</v>
      </c>
      <c r="B338">
        <v>45</v>
      </c>
      <c r="C338" t="s">
        <v>14094</v>
      </c>
      <c r="D338" t="s">
        <v>12</v>
      </c>
      <c r="E338" t="s">
        <v>24</v>
      </c>
      <c r="F338" t="s">
        <v>25</v>
      </c>
      <c r="G338" t="s">
        <v>15</v>
      </c>
      <c r="H338">
        <v>20355.21</v>
      </c>
      <c r="I338" s="9">
        <v>45651</v>
      </c>
      <c r="J338">
        <v>2024</v>
      </c>
      <c r="K338" t="s">
        <v>14060</v>
      </c>
      <c r="L338">
        <v>12</v>
      </c>
      <c r="M338" t="s">
        <v>14052</v>
      </c>
      <c r="N338" t="s">
        <v>16</v>
      </c>
    </row>
    <row r="339" spans="1:14" x14ac:dyDescent="0.35">
      <c r="A339" t="s">
        <v>5333</v>
      </c>
      <c r="B339">
        <v>45</v>
      </c>
      <c r="C339" t="s">
        <v>14094</v>
      </c>
      <c r="D339" t="s">
        <v>12</v>
      </c>
      <c r="E339" t="s">
        <v>52</v>
      </c>
      <c r="F339" t="s">
        <v>25</v>
      </c>
      <c r="G339" t="s">
        <v>36</v>
      </c>
      <c r="H339">
        <v>20385.54</v>
      </c>
      <c r="I339" s="9">
        <v>44936</v>
      </c>
      <c r="J339">
        <v>2023</v>
      </c>
      <c r="K339" t="s">
        <v>14045</v>
      </c>
      <c r="L339">
        <v>1</v>
      </c>
      <c r="M339" t="s">
        <v>14046</v>
      </c>
      <c r="N339" t="s">
        <v>16</v>
      </c>
    </row>
    <row r="340" spans="1:14" x14ac:dyDescent="0.35">
      <c r="A340" t="s">
        <v>5355</v>
      </c>
      <c r="B340">
        <v>45</v>
      </c>
      <c r="C340" t="s">
        <v>14094</v>
      </c>
      <c r="D340" t="s">
        <v>39</v>
      </c>
      <c r="E340" t="s">
        <v>93</v>
      </c>
      <c r="F340" t="s">
        <v>35</v>
      </c>
      <c r="G340" t="s">
        <v>15</v>
      </c>
      <c r="H340">
        <v>12399.43</v>
      </c>
      <c r="I340" s="9">
        <v>45265</v>
      </c>
      <c r="J340">
        <v>2023</v>
      </c>
      <c r="K340" t="s">
        <v>14060</v>
      </c>
      <c r="L340">
        <v>12</v>
      </c>
      <c r="M340" t="s">
        <v>14046</v>
      </c>
      <c r="N340" t="s">
        <v>16</v>
      </c>
    </row>
    <row r="341" spans="1:14" x14ac:dyDescent="0.35">
      <c r="A341" t="s">
        <v>5503</v>
      </c>
      <c r="B341">
        <v>45</v>
      </c>
      <c r="C341" t="s">
        <v>14094</v>
      </c>
      <c r="D341" t="s">
        <v>12</v>
      </c>
      <c r="E341" t="s">
        <v>93</v>
      </c>
      <c r="F341" t="s">
        <v>49</v>
      </c>
      <c r="G341" t="s">
        <v>15</v>
      </c>
      <c r="H341">
        <v>7006.58</v>
      </c>
      <c r="I341" s="9">
        <v>45431</v>
      </c>
      <c r="J341">
        <v>2024</v>
      </c>
      <c r="K341" t="s">
        <v>14047</v>
      </c>
      <c r="L341">
        <v>5</v>
      </c>
      <c r="M341" t="s">
        <v>14059</v>
      </c>
      <c r="N341" t="s">
        <v>16</v>
      </c>
    </row>
    <row r="342" spans="1:14" x14ac:dyDescent="0.35">
      <c r="A342" t="s">
        <v>5755</v>
      </c>
      <c r="B342">
        <v>45</v>
      </c>
      <c r="C342" t="s">
        <v>14094</v>
      </c>
      <c r="D342" t="s">
        <v>39</v>
      </c>
      <c r="E342" t="s">
        <v>13</v>
      </c>
      <c r="F342" t="s">
        <v>19</v>
      </c>
      <c r="G342" t="s">
        <v>30</v>
      </c>
      <c r="H342">
        <v>1372.23</v>
      </c>
      <c r="I342" s="9">
        <v>45197</v>
      </c>
      <c r="J342">
        <v>2023</v>
      </c>
      <c r="K342" t="s">
        <v>14055</v>
      </c>
      <c r="L342">
        <v>9</v>
      </c>
      <c r="M342" t="s">
        <v>14057</v>
      </c>
      <c r="N342" t="s">
        <v>16</v>
      </c>
    </row>
    <row r="343" spans="1:14" x14ac:dyDescent="0.35">
      <c r="A343" t="s">
        <v>5891</v>
      </c>
      <c r="B343">
        <v>45</v>
      </c>
      <c r="C343" t="s">
        <v>14094</v>
      </c>
      <c r="D343" t="s">
        <v>39</v>
      </c>
      <c r="E343" t="s">
        <v>74</v>
      </c>
      <c r="F343" t="s">
        <v>55</v>
      </c>
      <c r="G343" t="s">
        <v>36</v>
      </c>
      <c r="H343">
        <v>1248.18</v>
      </c>
      <c r="I343" s="9">
        <v>45066</v>
      </c>
      <c r="J343">
        <v>2023</v>
      </c>
      <c r="K343" t="s">
        <v>14047</v>
      </c>
      <c r="L343">
        <v>5</v>
      </c>
      <c r="M343" t="s">
        <v>14050</v>
      </c>
      <c r="N343" t="s">
        <v>16</v>
      </c>
    </row>
    <row r="344" spans="1:14" x14ac:dyDescent="0.35">
      <c r="A344" t="s">
        <v>5897</v>
      </c>
      <c r="B344">
        <v>45</v>
      </c>
      <c r="C344" t="s">
        <v>14094</v>
      </c>
      <c r="D344" t="s">
        <v>39</v>
      </c>
      <c r="E344" t="s">
        <v>74</v>
      </c>
      <c r="F344" t="s">
        <v>55</v>
      </c>
      <c r="G344" t="s">
        <v>36</v>
      </c>
      <c r="H344">
        <v>2963.03</v>
      </c>
      <c r="I344" s="9">
        <v>45040</v>
      </c>
      <c r="J344">
        <v>2023</v>
      </c>
      <c r="K344" t="s">
        <v>14061</v>
      </c>
      <c r="L344">
        <v>4</v>
      </c>
      <c r="M344" t="s">
        <v>14062</v>
      </c>
      <c r="N344" t="s">
        <v>16</v>
      </c>
    </row>
    <row r="345" spans="1:14" x14ac:dyDescent="0.35">
      <c r="A345" t="s">
        <v>6103</v>
      </c>
      <c r="B345">
        <v>45</v>
      </c>
      <c r="C345" t="s">
        <v>14094</v>
      </c>
      <c r="D345" t="s">
        <v>12</v>
      </c>
      <c r="E345" t="s">
        <v>29</v>
      </c>
      <c r="F345" t="s">
        <v>19</v>
      </c>
      <c r="G345" t="s">
        <v>26</v>
      </c>
      <c r="H345">
        <v>1842.19</v>
      </c>
      <c r="I345" s="9">
        <v>45544</v>
      </c>
      <c r="J345">
        <v>2024</v>
      </c>
      <c r="K345" t="s">
        <v>14055</v>
      </c>
      <c r="L345">
        <v>9</v>
      </c>
      <c r="M345" t="s">
        <v>14062</v>
      </c>
      <c r="N345" t="s">
        <v>16</v>
      </c>
    </row>
    <row r="346" spans="1:14" x14ac:dyDescent="0.35">
      <c r="A346" t="s">
        <v>6157</v>
      </c>
      <c r="B346">
        <v>45</v>
      </c>
      <c r="C346" t="s">
        <v>14094</v>
      </c>
      <c r="D346" t="s">
        <v>39</v>
      </c>
      <c r="E346" t="s">
        <v>29</v>
      </c>
      <c r="F346" t="s">
        <v>25</v>
      </c>
      <c r="G346" t="s">
        <v>36</v>
      </c>
      <c r="H346">
        <v>22239.85</v>
      </c>
      <c r="I346" s="9">
        <v>45348</v>
      </c>
      <c r="J346">
        <v>2024</v>
      </c>
      <c r="K346" t="s">
        <v>14051</v>
      </c>
      <c r="L346">
        <v>2</v>
      </c>
      <c r="M346" t="s">
        <v>14062</v>
      </c>
      <c r="N346" t="s">
        <v>16</v>
      </c>
    </row>
    <row r="347" spans="1:14" x14ac:dyDescent="0.35">
      <c r="A347" t="s">
        <v>6211</v>
      </c>
      <c r="B347">
        <v>45</v>
      </c>
      <c r="C347" t="s">
        <v>14094</v>
      </c>
      <c r="D347" t="s">
        <v>12</v>
      </c>
      <c r="E347" t="s">
        <v>74</v>
      </c>
      <c r="F347" t="s">
        <v>55</v>
      </c>
      <c r="G347" t="s">
        <v>15</v>
      </c>
      <c r="H347">
        <v>2604.94</v>
      </c>
      <c r="I347" s="9">
        <v>44955</v>
      </c>
      <c r="J347">
        <v>2023</v>
      </c>
      <c r="K347" t="s">
        <v>14045</v>
      </c>
      <c r="L347">
        <v>1</v>
      </c>
      <c r="M347" t="s">
        <v>14059</v>
      </c>
      <c r="N347" t="s">
        <v>16</v>
      </c>
    </row>
    <row r="348" spans="1:14" x14ac:dyDescent="0.35">
      <c r="A348" t="s">
        <v>6261</v>
      </c>
      <c r="B348">
        <v>45</v>
      </c>
      <c r="C348" t="s">
        <v>14094</v>
      </c>
      <c r="D348" t="s">
        <v>12</v>
      </c>
      <c r="E348" t="s">
        <v>64</v>
      </c>
      <c r="F348" t="s">
        <v>19</v>
      </c>
      <c r="G348" t="s">
        <v>15</v>
      </c>
      <c r="H348">
        <v>10224.44</v>
      </c>
      <c r="I348" s="9">
        <v>45289</v>
      </c>
      <c r="J348">
        <v>2023</v>
      </c>
      <c r="K348" t="s">
        <v>14060</v>
      </c>
      <c r="L348">
        <v>12</v>
      </c>
      <c r="M348" t="s">
        <v>14048</v>
      </c>
      <c r="N348" t="s">
        <v>16</v>
      </c>
    </row>
    <row r="349" spans="1:14" x14ac:dyDescent="0.35">
      <c r="A349" t="s">
        <v>6291</v>
      </c>
      <c r="B349">
        <v>45</v>
      </c>
      <c r="C349" t="s">
        <v>14094</v>
      </c>
      <c r="D349" t="s">
        <v>12</v>
      </c>
      <c r="E349" t="s">
        <v>42</v>
      </c>
      <c r="F349" t="s">
        <v>19</v>
      </c>
      <c r="G349" t="s">
        <v>26</v>
      </c>
      <c r="H349">
        <v>3290.98</v>
      </c>
      <c r="I349" s="9">
        <v>45025</v>
      </c>
      <c r="J349">
        <v>2023</v>
      </c>
      <c r="K349" t="s">
        <v>14061</v>
      </c>
      <c r="L349">
        <v>4</v>
      </c>
      <c r="M349" t="s">
        <v>14059</v>
      </c>
      <c r="N349" t="s">
        <v>16</v>
      </c>
    </row>
    <row r="350" spans="1:14" x14ac:dyDescent="0.35">
      <c r="A350" t="s">
        <v>6329</v>
      </c>
      <c r="B350">
        <v>45</v>
      </c>
      <c r="C350" t="s">
        <v>14094</v>
      </c>
      <c r="D350" t="s">
        <v>12</v>
      </c>
      <c r="E350" t="s">
        <v>74</v>
      </c>
      <c r="F350" t="s">
        <v>49</v>
      </c>
      <c r="G350" t="s">
        <v>15</v>
      </c>
      <c r="H350">
        <v>4369</v>
      </c>
      <c r="I350" s="9">
        <v>45210</v>
      </c>
      <c r="J350">
        <v>2023</v>
      </c>
      <c r="K350" t="s">
        <v>14058</v>
      </c>
      <c r="L350">
        <v>10</v>
      </c>
      <c r="M350" t="s">
        <v>14052</v>
      </c>
      <c r="N350" t="s">
        <v>16</v>
      </c>
    </row>
    <row r="351" spans="1:14" x14ac:dyDescent="0.35">
      <c r="A351" t="s">
        <v>6337</v>
      </c>
      <c r="B351">
        <v>45</v>
      </c>
      <c r="C351" t="s">
        <v>14094</v>
      </c>
      <c r="D351" t="s">
        <v>12</v>
      </c>
      <c r="E351" t="s">
        <v>29</v>
      </c>
      <c r="F351" t="s">
        <v>25</v>
      </c>
      <c r="G351" t="s">
        <v>15</v>
      </c>
      <c r="H351">
        <v>2899.47</v>
      </c>
      <c r="I351" s="9">
        <v>45004</v>
      </c>
      <c r="J351">
        <v>2023</v>
      </c>
      <c r="K351" t="s">
        <v>14053</v>
      </c>
      <c r="L351">
        <v>3</v>
      </c>
      <c r="M351" t="s">
        <v>14059</v>
      </c>
      <c r="N351" t="s">
        <v>16</v>
      </c>
    </row>
    <row r="352" spans="1:14" x14ac:dyDescent="0.35">
      <c r="A352" t="s">
        <v>6391</v>
      </c>
      <c r="B352">
        <v>45</v>
      </c>
      <c r="C352" t="s">
        <v>14094</v>
      </c>
      <c r="D352" t="s">
        <v>39</v>
      </c>
      <c r="E352" t="s">
        <v>52</v>
      </c>
      <c r="F352" t="s">
        <v>35</v>
      </c>
      <c r="G352" t="s">
        <v>15</v>
      </c>
      <c r="H352">
        <v>11591.19</v>
      </c>
      <c r="I352" s="9">
        <v>45313</v>
      </c>
      <c r="J352">
        <v>2024</v>
      </c>
      <c r="K352" t="s">
        <v>14045</v>
      </c>
      <c r="L352">
        <v>1</v>
      </c>
      <c r="M352" t="s">
        <v>14062</v>
      </c>
      <c r="N352" t="s">
        <v>16</v>
      </c>
    </row>
    <row r="353" spans="1:14" x14ac:dyDescent="0.35">
      <c r="A353" t="s">
        <v>6507</v>
      </c>
      <c r="B353">
        <v>45</v>
      </c>
      <c r="C353" t="s">
        <v>14094</v>
      </c>
      <c r="D353" t="s">
        <v>12</v>
      </c>
      <c r="E353" t="s">
        <v>13</v>
      </c>
      <c r="F353" t="s">
        <v>14</v>
      </c>
      <c r="G353" t="s">
        <v>36</v>
      </c>
      <c r="H353">
        <v>1905.01</v>
      </c>
      <c r="I353" s="9">
        <v>45193</v>
      </c>
      <c r="J353">
        <v>2023</v>
      </c>
      <c r="K353" t="s">
        <v>14055</v>
      </c>
      <c r="L353">
        <v>9</v>
      </c>
      <c r="M353" t="s">
        <v>14059</v>
      </c>
      <c r="N353" t="s">
        <v>16</v>
      </c>
    </row>
    <row r="354" spans="1:14" x14ac:dyDescent="0.35">
      <c r="A354" t="s">
        <v>6667</v>
      </c>
      <c r="B354">
        <v>45</v>
      </c>
      <c r="C354" t="s">
        <v>14094</v>
      </c>
      <c r="D354" t="s">
        <v>39</v>
      </c>
      <c r="E354" t="s">
        <v>64</v>
      </c>
      <c r="F354" t="s">
        <v>19</v>
      </c>
      <c r="G354" t="s">
        <v>20</v>
      </c>
      <c r="H354">
        <v>10973.58</v>
      </c>
      <c r="I354" s="9">
        <v>45385</v>
      </c>
      <c r="J354">
        <v>2024</v>
      </c>
      <c r="K354" t="s">
        <v>14061</v>
      </c>
      <c r="L354">
        <v>4</v>
      </c>
      <c r="M354" t="s">
        <v>14052</v>
      </c>
      <c r="N354" t="s">
        <v>16</v>
      </c>
    </row>
    <row r="355" spans="1:14" x14ac:dyDescent="0.35">
      <c r="A355" t="s">
        <v>6831</v>
      </c>
      <c r="B355">
        <v>45</v>
      </c>
      <c r="C355" t="s">
        <v>14094</v>
      </c>
      <c r="D355" t="s">
        <v>39</v>
      </c>
      <c r="E355" t="s">
        <v>93</v>
      </c>
      <c r="F355" t="s">
        <v>25</v>
      </c>
      <c r="G355" t="s">
        <v>15</v>
      </c>
      <c r="H355">
        <v>13761.19</v>
      </c>
      <c r="I355" s="9">
        <v>45625</v>
      </c>
      <c r="J355">
        <v>2024</v>
      </c>
      <c r="K355" t="s">
        <v>14054</v>
      </c>
      <c r="L355">
        <v>11</v>
      </c>
      <c r="M355" t="s">
        <v>14048</v>
      </c>
      <c r="N355" t="s">
        <v>16</v>
      </c>
    </row>
    <row r="356" spans="1:14" x14ac:dyDescent="0.35">
      <c r="A356" t="s">
        <v>6879</v>
      </c>
      <c r="B356">
        <v>45</v>
      </c>
      <c r="C356" t="s">
        <v>14094</v>
      </c>
      <c r="D356" t="s">
        <v>12</v>
      </c>
      <c r="E356" t="s">
        <v>52</v>
      </c>
      <c r="F356" t="s">
        <v>14</v>
      </c>
      <c r="G356" t="s">
        <v>30</v>
      </c>
      <c r="H356">
        <v>13144.41</v>
      </c>
      <c r="I356" s="9">
        <v>45464</v>
      </c>
      <c r="J356">
        <v>2024</v>
      </c>
      <c r="K356" t="s">
        <v>14049</v>
      </c>
      <c r="L356">
        <v>6</v>
      </c>
      <c r="M356" t="s">
        <v>14048</v>
      </c>
      <c r="N356" t="s">
        <v>16</v>
      </c>
    </row>
    <row r="357" spans="1:14" x14ac:dyDescent="0.35">
      <c r="A357" t="s">
        <v>6919</v>
      </c>
      <c r="B357">
        <v>45</v>
      </c>
      <c r="C357" t="s">
        <v>14094</v>
      </c>
      <c r="D357" t="s">
        <v>12</v>
      </c>
      <c r="E357" t="s">
        <v>64</v>
      </c>
      <c r="F357" t="s">
        <v>14</v>
      </c>
      <c r="G357" t="s">
        <v>30</v>
      </c>
      <c r="H357">
        <v>3227.43</v>
      </c>
      <c r="I357" s="9">
        <v>45576</v>
      </c>
      <c r="J357">
        <v>2024</v>
      </c>
      <c r="K357" t="s">
        <v>14058</v>
      </c>
      <c r="L357">
        <v>10</v>
      </c>
      <c r="M357" t="s">
        <v>14048</v>
      </c>
      <c r="N357" t="s">
        <v>16</v>
      </c>
    </row>
    <row r="358" spans="1:14" x14ac:dyDescent="0.35">
      <c r="A358" t="s">
        <v>6977</v>
      </c>
      <c r="B358">
        <v>45</v>
      </c>
      <c r="C358" t="s">
        <v>14094</v>
      </c>
      <c r="D358" t="s">
        <v>12</v>
      </c>
      <c r="E358" t="s">
        <v>13</v>
      </c>
      <c r="F358" t="s">
        <v>35</v>
      </c>
      <c r="G358" t="s">
        <v>26</v>
      </c>
      <c r="H358">
        <v>5236.96</v>
      </c>
      <c r="I358" s="9">
        <v>45080</v>
      </c>
      <c r="J358">
        <v>2023</v>
      </c>
      <c r="K358" t="s">
        <v>14049</v>
      </c>
      <c r="L358">
        <v>6</v>
      </c>
      <c r="M358" t="s">
        <v>14050</v>
      </c>
      <c r="N358" t="s">
        <v>16</v>
      </c>
    </row>
    <row r="359" spans="1:14" x14ac:dyDescent="0.35">
      <c r="A359" t="s">
        <v>7033</v>
      </c>
      <c r="B359">
        <v>45</v>
      </c>
      <c r="C359" t="s">
        <v>14094</v>
      </c>
      <c r="D359" t="s">
        <v>12</v>
      </c>
      <c r="E359" t="s">
        <v>52</v>
      </c>
      <c r="F359" t="s">
        <v>14</v>
      </c>
      <c r="G359" t="s">
        <v>36</v>
      </c>
      <c r="H359">
        <v>993.74</v>
      </c>
      <c r="I359" s="9">
        <v>45184</v>
      </c>
      <c r="J359">
        <v>2023</v>
      </c>
      <c r="K359" t="s">
        <v>14055</v>
      </c>
      <c r="L359">
        <v>9</v>
      </c>
      <c r="M359" t="s">
        <v>14048</v>
      </c>
      <c r="N359" t="s">
        <v>16</v>
      </c>
    </row>
    <row r="360" spans="1:14" x14ac:dyDescent="0.35">
      <c r="A360" t="s">
        <v>7059</v>
      </c>
      <c r="B360">
        <v>45</v>
      </c>
      <c r="C360" t="s">
        <v>14094</v>
      </c>
      <c r="D360" t="s">
        <v>39</v>
      </c>
      <c r="E360" t="s">
        <v>42</v>
      </c>
      <c r="F360" t="s">
        <v>49</v>
      </c>
      <c r="G360" t="s">
        <v>15</v>
      </c>
      <c r="H360">
        <v>2621.48</v>
      </c>
      <c r="I360" s="9">
        <v>45548</v>
      </c>
      <c r="J360">
        <v>2024</v>
      </c>
      <c r="K360" t="s">
        <v>14055</v>
      </c>
      <c r="L360">
        <v>9</v>
      </c>
      <c r="M360" t="s">
        <v>14048</v>
      </c>
      <c r="N360" t="s">
        <v>16</v>
      </c>
    </row>
    <row r="361" spans="1:14" x14ac:dyDescent="0.35">
      <c r="A361" t="s">
        <v>7245</v>
      </c>
      <c r="B361">
        <v>45</v>
      </c>
      <c r="C361" t="s">
        <v>14094</v>
      </c>
      <c r="D361" t="s">
        <v>12</v>
      </c>
      <c r="E361" t="s">
        <v>74</v>
      </c>
      <c r="F361" t="s">
        <v>55</v>
      </c>
      <c r="G361" t="s">
        <v>30</v>
      </c>
      <c r="H361">
        <v>5603.05</v>
      </c>
      <c r="I361" s="9">
        <v>45315</v>
      </c>
      <c r="J361">
        <v>2024</v>
      </c>
      <c r="K361" t="s">
        <v>14045</v>
      </c>
      <c r="L361">
        <v>1</v>
      </c>
      <c r="M361" t="s">
        <v>14052</v>
      </c>
      <c r="N361" t="s">
        <v>16</v>
      </c>
    </row>
    <row r="362" spans="1:14" x14ac:dyDescent="0.35">
      <c r="A362" t="s">
        <v>7275</v>
      </c>
      <c r="B362">
        <v>45</v>
      </c>
      <c r="C362" t="s">
        <v>14094</v>
      </c>
      <c r="D362" t="s">
        <v>12</v>
      </c>
      <c r="E362" t="s">
        <v>24</v>
      </c>
      <c r="F362" t="s">
        <v>35</v>
      </c>
      <c r="G362" t="s">
        <v>26</v>
      </c>
      <c r="H362">
        <v>2649.3</v>
      </c>
      <c r="I362" s="9">
        <v>45321</v>
      </c>
      <c r="J362">
        <v>2024</v>
      </c>
      <c r="K362" t="s">
        <v>14045</v>
      </c>
      <c r="L362">
        <v>1</v>
      </c>
      <c r="M362" t="s">
        <v>14046</v>
      </c>
      <c r="N362" t="s">
        <v>16</v>
      </c>
    </row>
    <row r="363" spans="1:14" x14ac:dyDescent="0.35">
      <c r="A363" t="s">
        <v>7331</v>
      </c>
      <c r="B363">
        <v>45</v>
      </c>
      <c r="C363" t="s">
        <v>14094</v>
      </c>
      <c r="D363" t="s">
        <v>39</v>
      </c>
      <c r="E363" t="s">
        <v>42</v>
      </c>
      <c r="F363" t="s">
        <v>25</v>
      </c>
      <c r="G363" t="s">
        <v>36</v>
      </c>
      <c r="H363">
        <v>6302.38</v>
      </c>
      <c r="I363" s="9">
        <v>45426</v>
      </c>
      <c r="J363">
        <v>2024</v>
      </c>
      <c r="K363" t="s">
        <v>14047</v>
      </c>
      <c r="L363">
        <v>5</v>
      </c>
      <c r="M363" t="s">
        <v>14046</v>
      </c>
      <c r="N363" t="s">
        <v>16</v>
      </c>
    </row>
    <row r="364" spans="1:14" x14ac:dyDescent="0.35">
      <c r="A364" t="s">
        <v>7599</v>
      </c>
      <c r="B364">
        <v>45</v>
      </c>
      <c r="C364" t="s">
        <v>14094</v>
      </c>
      <c r="D364" t="s">
        <v>12</v>
      </c>
      <c r="E364" t="s">
        <v>13</v>
      </c>
      <c r="F364" t="s">
        <v>49</v>
      </c>
      <c r="G364" t="s">
        <v>15</v>
      </c>
      <c r="H364">
        <v>16810.84</v>
      </c>
      <c r="I364" s="9">
        <v>45457</v>
      </c>
      <c r="J364">
        <v>2024</v>
      </c>
      <c r="K364" t="s">
        <v>14049</v>
      </c>
      <c r="L364">
        <v>6</v>
      </c>
      <c r="M364" t="s">
        <v>14048</v>
      </c>
      <c r="N364" t="s">
        <v>16</v>
      </c>
    </row>
    <row r="365" spans="1:14" x14ac:dyDescent="0.35">
      <c r="A365" t="s">
        <v>7673</v>
      </c>
      <c r="B365">
        <v>45</v>
      </c>
      <c r="C365" t="s">
        <v>14094</v>
      </c>
      <c r="D365" t="s">
        <v>12</v>
      </c>
      <c r="E365" t="s">
        <v>93</v>
      </c>
      <c r="F365" t="s">
        <v>25</v>
      </c>
      <c r="G365" t="s">
        <v>36</v>
      </c>
      <c r="H365">
        <v>3929.81</v>
      </c>
      <c r="I365" s="9">
        <v>45039</v>
      </c>
      <c r="J365">
        <v>2023</v>
      </c>
      <c r="K365" t="s">
        <v>14061</v>
      </c>
      <c r="L365">
        <v>4</v>
      </c>
      <c r="M365" t="s">
        <v>14059</v>
      </c>
      <c r="N365" t="s">
        <v>16</v>
      </c>
    </row>
    <row r="366" spans="1:14" x14ac:dyDescent="0.35">
      <c r="A366" t="s">
        <v>7779</v>
      </c>
      <c r="B366">
        <v>45</v>
      </c>
      <c r="C366" t="s">
        <v>14094</v>
      </c>
      <c r="D366" t="s">
        <v>12</v>
      </c>
      <c r="E366" t="s">
        <v>13</v>
      </c>
      <c r="F366" t="s">
        <v>49</v>
      </c>
      <c r="G366" t="s">
        <v>15</v>
      </c>
      <c r="H366">
        <v>2741.31</v>
      </c>
      <c r="I366" s="9">
        <v>45653</v>
      </c>
      <c r="J366">
        <v>2024</v>
      </c>
      <c r="K366" t="s">
        <v>14060</v>
      </c>
      <c r="L366">
        <v>12</v>
      </c>
      <c r="M366" t="s">
        <v>14048</v>
      </c>
      <c r="N366" t="s">
        <v>16</v>
      </c>
    </row>
    <row r="367" spans="1:14" x14ac:dyDescent="0.35">
      <c r="A367" t="s">
        <v>7855</v>
      </c>
      <c r="B367">
        <v>45</v>
      </c>
      <c r="C367" t="s">
        <v>14094</v>
      </c>
      <c r="D367" t="s">
        <v>39</v>
      </c>
      <c r="E367" t="s">
        <v>24</v>
      </c>
      <c r="F367" t="s">
        <v>19</v>
      </c>
      <c r="G367" t="s">
        <v>26</v>
      </c>
      <c r="H367">
        <v>22196.44</v>
      </c>
      <c r="I367" s="9">
        <v>44980</v>
      </c>
      <c r="J367">
        <v>2023</v>
      </c>
      <c r="K367" t="s">
        <v>14051</v>
      </c>
      <c r="L367">
        <v>2</v>
      </c>
      <c r="M367" t="s">
        <v>14057</v>
      </c>
      <c r="N367" t="s">
        <v>16</v>
      </c>
    </row>
    <row r="368" spans="1:14" x14ac:dyDescent="0.35">
      <c r="A368" t="s">
        <v>7865</v>
      </c>
      <c r="B368">
        <v>45</v>
      </c>
      <c r="C368" t="s">
        <v>14094</v>
      </c>
      <c r="D368" t="s">
        <v>12</v>
      </c>
      <c r="E368" t="s">
        <v>93</v>
      </c>
      <c r="F368" t="s">
        <v>35</v>
      </c>
      <c r="G368" t="s">
        <v>36</v>
      </c>
      <c r="H368">
        <v>3695.41</v>
      </c>
      <c r="I368" s="9">
        <v>44939</v>
      </c>
      <c r="J368">
        <v>2023</v>
      </c>
      <c r="K368" t="s">
        <v>14045</v>
      </c>
      <c r="L368">
        <v>1</v>
      </c>
      <c r="M368" t="s">
        <v>14048</v>
      </c>
      <c r="N368" t="s">
        <v>16</v>
      </c>
    </row>
    <row r="369" spans="1:14" x14ac:dyDescent="0.35">
      <c r="A369" t="s">
        <v>7943</v>
      </c>
      <c r="B369">
        <v>45</v>
      </c>
      <c r="C369" t="s">
        <v>14094</v>
      </c>
      <c r="D369" t="s">
        <v>39</v>
      </c>
      <c r="E369" t="s">
        <v>74</v>
      </c>
      <c r="F369" t="s">
        <v>49</v>
      </c>
      <c r="G369" t="s">
        <v>36</v>
      </c>
      <c r="H369">
        <v>14917.74</v>
      </c>
      <c r="I369" s="9">
        <v>45506</v>
      </c>
      <c r="J369">
        <v>2024</v>
      </c>
      <c r="K369" t="s">
        <v>14056</v>
      </c>
      <c r="L369">
        <v>8</v>
      </c>
      <c r="M369" t="s">
        <v>14048</v>
      </c>
      <c r="N369" t="s">
        <v>16</v>
      </c>
    </row>
    <row r="370" spans="1:14" x14ac:dyDescent="0.35">
      <c r="A370" t="s">
        <v>8039</v>
      </c>
      <c r="B370">
        <v>45</v>
      </c>
      <c r="C370" t="s">
        <v>14094</v>
      </c>
      <c r="D370" t="s">
        <v>39</v>
      </c>
      <c r="E370" t="s">
        <v>29</v>
      </c>
      <c r="F370" t="s">
        <v>55</v>
      </c>
      <c r="G370" t="s">
        <v>20</v>
      </c>
      <c r="H370">
        <v>18556.29</v>
      </c>
      <c r="I370" s="9">
        <v>45626</v>
      </c>
      <c r="J370">
        <v>2024</v>
      </c>
      <c r="K370" t="s">
        <v>14054</v>
      </c>
      <c r="L370">
        <v>11</v>
      </c>
      <c r="M370" t="s">
        <v>14050</v>
      </c>
      <c r="N370" t="s">
        <v>16</v>
      </c>
    </row>
    <row r="371" spans="1:14" x14ac:dyDescent="0.35">
      <c r="A371" t="s">
        <v>8071</v>
      </c>
      <c r="B371">
        <v>45</v>
      </c>
      <c r="C371" t="s">
        <v>14094</v>
      </c>
      <c r="D371" t="s">
        <v>12</v>
      </c>
      <c r="E371" t="s">
        <v>24</v>
      </c>
      <c r="F371" t="s">
        <v>25</v>
      </c>
      <c r="G371" t="s">
        <v>26</v>
      </c>
      <c r="H371">
        <v>8735.57</v>
      </c>
      <c r="I371" s="9">
        <v>45590</v>
      </c>
      <c r="J371">
        <v>2024</v>
      </c>
      <c r="K371" t="s">
        <v>14058</v>
      </c>
      <c r="L371">
        <v>10</v>
      </c>
      <c r="M371" t="s">
        <v>14048</v>
      </c>
      <c r="N371" t="s">
        <v>16</v>
      </c>
    </row>
    <row r="372" spans="1:14" x14ac:dyDescent="0.35">
      <c r="A372" t="s">
        <v>8111</v>
      </c>
      <c r="B372">
        <v>45</v>
      </c>
      <c r="C372" t="s">
        <v>14094</v>
      </c>
      <c r="D372" t="s">
        <v>39</v>
      </c>
      <c r="E372" t="s">
        <v>42</v>
      </c>
      <c r="F372" t="s">
        <v>14</v>
      </c>
      <c r="G372" t="s">
        <v>15</v>
      </c>
      <c r="H372">
        <v>3149.24</v>
      </c>
      <c r="I372" s="9">
        <v>45516</v>
      </c>
      <c r="J372">
        <v>2024</v>
      </c>
      <c r="K372" t="s">
        <v>14056</v>
      </c>
      <c r="L372">
        <v>8</v>
      </c>
      <c r="M372" t="s">
        <v>14062</v>
      </c>
      <c r="N372" t="s">
        <v>16</v>
      </c>
    </row>
    <row r="373" spans="1:14" x14ac:dyDescent="0.35">
      <c r="A373" t="s">
        <v>8317</v>
      </c>
      <c r="B373">
        <v>45</v>
      </c>
      <c r="C373" t="s">
        <v>14094</v>
      </c>
      <c r="D373" t="s">
        <v>39</v>
      </c>
      <c r="E373" t="s">
        <v>52</v>
      </c>
      <c r="F373" t="s">
        <v>55</v>
      </c>
      <c r="G373" t="s">
        <v>26</v>
      </c>
      <c r="H373">
        <v>2914.72</v>
      </c>
      <c r="I373" s="9">
        <v>45446</v>
      </c>
      <c r="J373">
        <v>2024</v>
      </c>
      <c r="K373" t="s">
        <v>14049</v>
      </c>
      <c r="L373">
        <v>6</v>
      </c>
      <c r="M373" t="s">
        <v>14062</v>
      </c>
      <c r="N373" t="s">
        <v>16</v>
      </c>
    </row>
    <row r="374" spans="1:14" x14ac:dyDescent="0.35">
      <c r="A374" t="s">
        <v>8319</v>
      </c>
      <c r="B374">
        <v>45</v>
      </c>
      <c r="C374" t="s">
        <v>14094</v>
      </c>
      <c r="D374" t="s">
        <v>39</v>
      </c>
      <c r="E374" t="s">
        <v>64</v>
      </c>
      <c r="F374" t="s">
        <v>19</v>
      </c>
      <c r="G374" t="s">
        <v>20</v>
      </c>
      <c r="H374">
        <v>700.55</v>
      </c>
      <c r="I374" s="9">
        <v>45545</v>
      </c>
      <c r="J374">
        <v>2024</v>
      </c>
      <c r="K374" t="s">
        <v>14055</v>
      </c>
      <c r="L374">
        <v>9</v>
      </c>
      <c r="M374" t="s">
        <v>14046</v>
      </c>
      <c r="N374" t="s">
        <v>16</v>
      </c>
    </row>
    <row r="375" spans="1:14" x14ac:dyDescent="0.35">
      <c r="A375" t="s">
        <v>8587</v>
      </c>
      <c r="B375">
        <v>45</v>
      </c>
      <c r="C375" t="s">
        <v>14094</v>
      </c>
      <c r="D375" t="s">
        <v>12</v>
      </c>
      <c r="E375" t="s">
        <v>93</v>
      </c>
      <c r="F375" t="s">
        <v>19</v>
      </c>
      <c r="G375" t="s">
        <v>15</v>
      </c>
      <c r="H375">
        <v>2651.31</v>
      </c>
      <c r="I375" s="9">
        <v>45466</v>
      </c>
      <c r="J375">
        <v>2024</v>
      </c>
      <c r="K375" t="s">
        <v>14049</v>
      </c>
      <c r="L375">
        <v>6</v>
      </c>
      <c r="M375" t="s">
        <v>14059</v>
      </c>
      <c r="N375" t="s">
        <v>16</v>
      </c>
    </row>
    <row r="376" spans="1:14" x14ac:dyDescent="0.35">
      <c r="A376" t="s">
        <v>8863</v>
      </c>
      <c r="B376">
        <v>45</v>
      </c>
      <c r="C376" t="s">
        <v>14094</v>
      </c>
      <c r="D376" t="s">
        <v>12</v>
      </c>
      <c r="E376" t="s">
        <v>29</v>
      </c>
      <c r="F376" t="s">
        <v>14</v>
      </c>
      <c r="G376" t="s">
        <v>15</v>
      </c>
      <c r="H376">
        <v>8966.34</v>
      </c>
      <c r="I376" s="9">
        <v>45052</v>
      </c>
      <c r="J376">
        <v>2023</v>
      </c>
      <c r="K376" t="s">
        <v>14047</v>
      </c>
      <c r="L376">
        <v>5</v>
      </c>
      <c r="M376" t="s">
        <v>14050</v>
      </c>
      <c r="N376" t="s">
        <v>16</v>
      </c>
    </row>
    <row r="377" spans="1:14" x14ac:dyDescent="0.35">
      <c r="A377" t="s">
        <v>8937</v>
      </c>
      <c r="B377">
        <v>45</v>
      </c>
      <c r="C377" t="s">
        <v>14094</v>
      </c>
      <c r="D377" t="s">
        <v>39</v>
      </c>
      <c r="E377" t="s">
        <v>29</v>
      </c>
      <c r="F377" t="s">
        <v>25</v>
      </c>
      <c r="G377" t="s">
        <v>30</v>
      </c>
      <c r="H377">
        <v>9273.1</v>
      </c>
      <c r="I377" s="9">
        <v>45215</v>
      </c>
      <c r="J377">
        <v>2023</v>
      </c>
      <c r="K377" t="s">
        <v>14058</v>
      </c>
      <c r="L377">
        <v>10</v>
      </c>
      <c r="M377" t="s">
        <v>14062</v>
      </c>
      <c r="N377" t="s">
        <v>16</v>
      </c>
    </row>
    <row r="378" spans="1:14" x14ac:dyDescent="0.35">
      <c r="A378" t="s">
        <v>9075</v>
      </c>
      <c r="B378">
        <v>45</v>
      </c>
      <c r="C378" t="s">
        <v>14094</v>
      </c>
      <c r="D378" t="s">
        <v>39</v>
      </c>
      <c r="E378" t="s">
        <v>29</v>
      </c>
      <c r="F378" t="s">
        <v>19</v>
      </c>
      <c r="G378" t="s">
        <v>36</v>
      </c>
      <c r="H378">
        <v>1149.1199999999999</v>
      </c>
      <c r="I378" s="9">
        <v>45601</v>
      </c>
      <c r="J378">
        <v>2024</v>
      </c>
      <c r="K378" t="s">
        <v>14054</v>
      </c>
      <c r="L378">
        <v>11</v>
      </c>
      <c r="M378" t="s">
        <v>14046</v>
      </c>
      <c r="N378" t="s">
        <v>16</v>
      </c>
    </row>
    <row r="379" spans="1:14" x14ac:dyDescent="0.35">
      <c r="A379" t="s">
        <v>9125</v>
      </c>
      <c r="B379">
        <v>45</v>
      </c>
      <c r="C379" t="s">
        <v>14094</v>
      </c>
      <c r="D379" t="s">
        <v>12</v>
      </c>
      <c r="E379" t="s">
        <v>64</v>
      </c>
      <c r="F379" t="s">
        <v>55</v>
      </c>
      <c r="G379" t="s">
        <v>26</v>
      </c>
      <c r="H379">
        <v>13559.49</v>
      </c>
      <c r="I379" s="9">
        <v>45270</v>
      </c>
      <c r="J379">
        <v>2023</v>
      </c>
      <c r="K379" t="s">
        <v>14060</v>
      </c>
      <c r="L379">
        <v>12</v>
      </c>
      <c r="M379" t="s">
        <v>14059</v>
      </c>
      <c r="N379" t="s">
        <v>16</v>
      </c>
    </row>
    <row r="380" spans="1:14" x14ac:dyDescent="0.35">
      <c r="A380" t="s">
        <v>9143</v>
      </c>
      <c r="B380">
        <v>45</v>
      </c>
      <c r="C380" t="s">
        <v>14094</v>
      </c>
      <c r="D380" t="s">
        <v>39</v>
      </c>
      <c r="E380" t="s">
        <v>64</v>
      </c>
      <c r="F380" t="s">
        <v>25</v>
      </c>
      <c r="G380" t="s">
        <v>36</v>
      </c>
      <c r="H380">
        <v>3570.05</v>
      </c>
      <c r="I380" s="9">
        <v>45546</v>
      </c>
      <c r="J380">
        <v>2024</v>
      </c>
      <c r="K380" t="s">
        <v>14055</v>
      </c>
      <c r="L380">
        <v>9</v>
      </c>
      <c r="M380" t="s">
        <v>14052</v>
      </c>
      <c r="N380" t="s">
        <v>16</v>
      </c>
    </row>
    <row r="381" spans="1:14" x14ac:dyDescent="0.35">
      <c r="A381" t="s">
        <v>9239</v>
      </c>
      <c r="B381">
        <v>45</v>
      </c>
      <c r="C381" t="s">
        <v>14094</v>
      </c>
      <c r="D381" t="s">
        <v>39</v>
      </c>
      <c r="E381" t="s">
        <v>93</v>
      </c>
      <c r="F381" t="s">
        <v>25</v>
      </c>
      <c r="G381" t="s">
        <v>26</v>
      </c>
      <c r="H381">
        <v>19033.990000000002</v>
      </c>
      <c r="I381" s="9">
        <v>45178</v>
      </c>
      <c r="J381">
        <v>2023</v>
      </c>
      <c r="K381" t="s">
        <v>14055</v>
      </c>
      <c r="L381">
        <v>9</v>
      </c>
      <c r="M381" t="s">
        <v>14050</v>
      </c>
      <c r="N381" t="s">
        <v>16</v>
      </c>
    </row>
    <row r="382" spans="1:14" x14ac:dyDescent="0.35">
      <c r="A382" t="s">
        <v>9267</v>
      </c>
      <c r="B382">
        <v>45</v>
      </c>
      <c r="C382" t="s">
        <v>14094</v>
      </c>
      <c r="D382" t="s">
        <v>12</v>
      </c>
      <c r="E382" t="s">
        <v>64</v>
      </c>
      <c r="F382" t="s">
        <v>35</v>
      </c>
      <c r="G382" t="s">
        <v>15</v>
      </c>
      <c r="H382">
        <v>9421.6200000000008</v>
      </c>
      <c r="I382" s="9">
        <v>45220</v>
      </c>
      <c r="J382">
        <v>2023</v>
      </c>
      <c r="K382" t="s">
        <v>14058</v>
      </c>
      <c r="L382">
        <v>10</v>
      </c>
      <c r="M382" t="s">
        <v>14050</v>
      </c>
      <c r="N382" t="s">
        <v>16</v>
      </c>
    </row>
    <row r="383" spans="1:14" x14ac:dyDescent="0.35">
      <c r="A383" t="s">
        <v>9291</v>
      </c>
      <c r="B383">
        <v>45</v>
      </c>
      <c r="C383" t="s">
        <v>14094</v>
      </c>
      <c r="D383" t="s">
        <v>12</v>
      </c>
      <c r="E383" t="s">
        <v>93</v>
      </c>
      <c r="F383" t="s">
        <v>35</v>
      </c>
      <c r="G383" t="s">
        <v>15</v>
      </c>
      <c r="H383">
        <v>4610.45</v>
      </c>
      <c r="I383" s="9">
        <v>45606</v>
      </c>
      <c r="J383">
        <v>2024</v>
      </c>
      <c r="K383" t="s">
        <v>14054</v>
      </c>
      <c r="L383">
        <v>11</v>
      </c>
      <c r="M383" t="s">
        <v>14059</v>
      </c>
      <c r="N383" t="s">
        <v>16</v>
      </c>
    </row>
    <row r="384" spans="1:14" x14ac:dyDescent="0.35">
      <c r="A384" t="s">
        <v>9487</v>
      </c>
      <c r="B384">
        <v>45</v>
      </c>
      <c r="C384" t="s">
        <v>14094</v>
      </c>
      <c r="D384" t="s">
        <v>12</v>
      </c>
      <c r="E384" t="s">
        <v>29</v>
      </c>
      <c r="F384" t="s">
        <v>25</v>
      </c>
      <c r="G384" t="s">
        <v>30</v>
      </c>
      <c r="H384">
        <v>41880.089999999997</v>
      </c>
      <c r="I384" s="9">
        <v>45029</v>
      </c>
      <c r="J384">
        <v>2023</v>
      </c>
      <c r="K384" t="s">
        <v>14061</v>
      </c>
      <c r="L384">
        <v>4</v>
      </c>
      <c r="M384" t="s">
        <v>14057</v>
      </c>
      <c r="N384" t="s">
        <v>16</v>
      </c>
    </row>
    <row r="385" spans="1:14" x14ac:dyDescent="0.35">
      <c r="A385" t="s">
        <v>9501</v>
      </c>
      <c r="B385">
        <v>45</v>
      </c>
      <c r="C385" t="s">
        <v>14094</v>
      </c>
      <c r="D385" t="s">
        <v>12</v>
      </c>
      <c r="E385" t="s">
        <v>64</v>
      </c>
      <c r="F385" t="s">
        <v>35</v>
      </c>
      <c r="G385" t="s">
        <v>15</v>
      </c>
      <c r="H385">
        <v>10912.46</v>
      </c>
      <c r="I385" s="9">
        <v>45285</v>
      </c>
      <c r="J385">
        <v>2023</v>
      </c>
      <c r="K385" t="s">
        <v>14060</v>
      </c>
      <c r="L385">
        <v>12</v>
      </c>
      <c r="M385" t="s">
        <v>14062</v>
      </c>
      <c r="N385" t="s">
        <v>16</v>
      </c>
    </row>
    <row r="386" spans="1:14" x14ac:dyDescent="0.35">
      <c r="A386" t="s">
        <v>9595</v>
      </c>
      <c r="B386">
        <v>45</v>
      </c>
      <c r="C386" t="s">
        <v>14094</v>
      </c>
      <c r="D386" t="s">
        <v>12</v>
      </c>
      <c r="E386" t="s">
        <v>24</v>
      </c>
      <c r="F386" t="s">
        <v>55</v>
      </c>
      <c r="G386" t="s">
        <v>20</v>
      </c>
      <c r="H386">
        <v>6886.09</v>
      </c>
      <c r="I386" s="9">
        <v>45410</v>
      </c>
      <c r="J386">
        <v>2024</v>
      </c>
      <c r="K386" t="s">
        <v>14061</v>
      </c>
      <c r="L386">
        <v>4</v>
      </c>
      <c r="M386" t="s">
        <v>14059</v>
      </c>
      <c r="N386" t="s">
        <v>16</v>
      </c>
    </row>
    <row r="387" spans="1:14" x14ac:dyDescent="0.35">
      <c r="A387" t="s">
        <v>9663</v>
      </c>
      <c r="B387">
        <v>45</v>
      </c>
      <c r="C387" t="s">
        <v>14094</v>
      </c>
      <c r="D387" t="s">
        <v>39</v>
      </c>
      <c r="E387" t="s">
        <v>74</v>
      </c>
      <c r="F387" t="s">
        <v>49</v>
      </c>
      <c r="G387" t="s">
        <v>15</v>
      </c>
      <c r="H387">
        <v>12088.48</v>
      </c>
      <c r="I387" s="9">
        <v>45108</v>
      </c>
      <c r="J387">
        <v>2023</v>
      </c>
      <c r="K387" t="s">
        <v>14063</v>
      </c>
      <c r="L387">
        <v>7</v>
      </c>
      <c r="M387" t="s">
        <v>14050</v>
      </c>
      <c r="N387" t="s">
        <v>16</v>
      </c>
    </row>
    <row r="388" spans="1:14" x14ac:dyDescent="0.35">
      <c r="A388" t="s">
        <v>9753</v>
      </c>
      <c r="B388">
        <v>45</v>
      </c>
      <c r="C388" t="s">
        <v>14094</v>
      </c>
      <c r="D388" t="s">
        <v>12</v>
      </c>
      <c r="E388" t="s">
        <v>24</v>
      </c>
      <c r="F388" t="s">
        <v>49</v>
      </c>
      <c r="G388" t="s">
        <v>15</v>
      </c>
      <c r="H388">
        <v>4160.8900000000003</v>
      </c>
      <c r="I388" s="9">
        <v>45371</v>
      </c>
      <c r="J388">
        <v>2024</v>
      </c>
      <c r="K388" t="s">
        <v>14053</v>
      </c>
      <c r="L388">
        <v>3</v>
      </c>
      <c r="M388" t="s">
        <v>14052</v>
      </c>
      <c r="N388" t="s">
        <v>16</v>
      </c>
    </row>
    <row r="389" spans="1:14" x14ac:dyDescent="0.35">
      <c r="A389" t="s">
        <v>9859</v>
      </c>
      <c r="B389">
        <v>45</v>
      </c>
      <c r="C389" t="s">
        <v>14094</v>
      </c>
      <c r="D389" t="s">
        <v>39</v>
      </c>
      <c r="E389" t="s">
        <v>24</v>
      </c>
      <c r="F389" t="s">
        <v>49</v>
      </c>
      <c r="G389" t="s">
        <v>36</v>
      </c>
      <c r="H389">
        <v>25768.01</v>
      </c>
      <c r="I389" s="9">
        <v>45109</v>
      </c>
      <c r="J389">
        <v>2023</v>
      </c>
      <c r="K389" t="s">
        <v>14063</v>
      </c>
      <c r="L389">
        <v>7</v>
      </c>
      <c r="M389" t="s">
        <v>14059</v>
      </c>
      <c r="N389" t="s">
        <v>16</v>
      </c>
    </row>
    <row r="390" spans="1:14" x14ac:dyDescent="0.35">
      <c r="A390" t="s">
        <v>9903</v>
      </c>
      <c r="B390">
        <v>45</v>
      </c>
      <c r="C390" t="s">
        <v>14094</v>
      </c>
      <c r="D390" t="s">
        <v>39</v>
      </c>
      <c r="E390" t="s">
        <v>13</v>
      </c>
      <c r="F390" t="s">
        <v>35</v>
      </c>
      <c r="G390" t="s">
        <v>36</v>
      </c>
      <c r="H390">
        <v>11194.94</v>
      </c>
      <c r="I390" s="9">
        <v>45233</v>
      </c>
      <c r="J390">
        <v>2023</v>
      </c>
      <c r="K390" t="s">
        <v>14054</v>
      </c>
      <c r="L390">
        <v>11</v>
      </c>
      <c r="M390" t="s">
        <v>14048</v>
      </c>
      <c r="N390" t="s">
        <v>16</v>
      </c>
    </row>
    <row r="391" spans="1:14" x14ac:dyDescent="0.35">
      <c r="A391" t="s">
        <v>10067</v>
      </c>
      <c r="B391">
        <v>45</v>
      </c>
      <c r="C391" t="s">
        <v>14094</v>
      </c>
      <c r="D391" t="s">
        <v>39</v>
      </c>
      <c r="E391" t="s">
        <v>29</v>
      </c>
      <c r="F391" t="s">
        <v>14</v>
      </c>
      <c r="G391" t="s">
        <v>20</v>
      </c>
      <c r="H391">
        <v>2418.52</v>
      </c>
      <c r="I391" s="9">
        <v>45466</v>
      </c>
      <c r="J391">
        <v>2024</v>
      </c>
      <c r="K391" t="s">
        <v>14049</v>
      </c>
      <c r="L391">
        <v>6</v>
      </c>
      <c r="M391" t="s">
        <v>14059</v>
      </c>
      <c r="N391" t="s">
        <v>16</v>
      </c>
    </row>
    <row r="392" spans="1:14" x14ac:dyDescent="0.35">
      <c r="A392" t="s">
        <v>10173</v>
      </c>
      <c r="B392">
        <v>45</v>
      </c>
      <c r="C392" t="s">
        <v>14094</v>
      </c>
      <c r="D392" t="s">
        <v>39</v>
      </c>
      <c r="E392" t="s">
        <v>74</v>
      </c>
      <c r="F392" t="s">
        <v>19</v>
      </c>
      <c r="G392" t="s">
        <v>30</v>
      </c>
      <c r="H392">
        <v>892.89</v>
      </c>
      <c r="I392" s="9">
        <v>45654</v>
      </c>
      <c r="J392">
        <v>2024</v>
      </c>
      <c r="K392" t="s">
        <v>14060</v>
      </c>
      <c r="L392">
        <v>12</v>
      </c>
      <c r="M392" t="s">
        <v>14050</v>
      </c>
      <c r="N392" t="s">
        <v>16</v>
      </c>
    </row>
    <row r="393" spans="1:14" x14ac:dyDescent="0.35">
      <c r="A393" t="s">
        <v>10343</v>
      </c>
      <c r="B393">
        <v>45</v>
      </c>
      <c r="C393" t="s">
        <v>14094</v>
      </c>
      <c r="D393" t="s">
        <v>39</v>
      </c>
      <c r="E393" t="s">
        <v>64</v>
      </c>
      <c r="F393" t="s">
        <v>25</v>
      </c>
      <c r="G393" t="s">
        <v>30</v>
      </c>
      <c r="H393">
        <v>6003.84</v>
      </c>
      <c r="I393" s="9">
        <v>45184</v>
      </c>
      <c r="J393">
        <v>2023</v>
      </c>
      <c r="K393" t="s">
        <v>14055</v>
      </c>
      <c r="L393">
        <v>9</v>
      </c>
      <c r="M393" t="s">
        <v>14048</v>
      </c>
      <c r="N393" t="s">
        <v>16</v>
      </c>
    </row>
    <row r="394" spans="1:14" x14ac:dyDescent="0.35">
      <c r="A394" t="s">
        <v>10379</v>
      </c>
      <c r="B394">
        <v>45</v>
      </c>
      <c r="C394" t="s">
        <v>14094</v>
      </c>
      <c r="D394" t="s">
        <v>39</v>
      </c>
      <c r="E394" t="s">
        <v>13</v>
      </c>
      <c r="F394" t="s">
        <v>55</v>
      </c>
      <c r="G394" t="s">
        <v>30</v>
      </c>
      <c r="H394">
        <v>30773.56</v>
      </c>
      <c r="I394" s="9">
        <v>45214</v>
      </c>
      <c r="J394">
        <v>2023</v>
      </c>
      <c r="K394" t="s">
        <v>14058</v>
      </c>
      <c r="L394">
        <v>10</v>
      </c>
      <c r="M394" t="s">
        <v>14059</v>
      </c>
      <c r="N394" t="s">
        <v>16</v>
      </c>
    </row>
    <row r="395" spans="1:14" x14ac:dyDescent="0.35">
      <c r="A395" t="s">
        <v>10531</v>
      </c>
      <c r="B395">
        <v>45</v>
      </c>
      <c r="C395" t="s">
        <v>14094</v>
      </c>
      <c r="D395" t="s">
        <v>12</v>
      </c>
      <c r="E395" t="s">
        <v>64</v>
      </c>
      <c r="F395" t="s">
        <v>35</v>
      </c>
      <c r="G395" t="s">
        <v>20</v>
      </c>
      <c r="H395">
        <v>13808.42</v>
      </c>
      <c r="I395" s="9">
        <v>45326</v>
      </c>
      <c r="J395">
        <v>2024</v>
      </c>
      <c r="K395" t="s">
        <v>14051</v>
      </c>
      <c r="L395">
        <v>2</v>
      </c>
      <c r="M395" t="s">
        <v>14059</v>
      </c>
      <c r="N395" t="s">
        <v>16</v>
      </c>
    </row>
    <row r="396" spans="1:14" x14ac:dyDescent="0.35">
      <c r="A396" t="s">
        <v>10537</v>
      </c>
      <c r="B396">
        <v>45</v>
      </c>
      <c r="C396" t="s">
        <v>14094</v>
      </c>
      <c r="D396" t="s">
        <v>12</v>
      </c>
      <c r="E396" t="s">
        <v>24</v>
      </c>
      <c r="F396" t="s">
        <v>25</v>
      </c>
      <c r="G396" t="s">
        <v>20</v>
      </c>
      <c r="H396">
        <v>19720.740000000002</v>
      </c>
      <c r="I396" s="9">
        <v>45000</v>
      </c>
      <c r="J396">
        <v>2023</v>
      </c>
      <c r="K396" t="s">
        <v>14053</v>
      </c>
      <c r="L396">
        <v>3</v>
      </c>
      <c r="M396" t="s">
        <v>14052</v>
      </c>
      <c r="N396" t="s">
        <v>16</v>
      </c>
    </row>
    <row r="397" spans="1:14" x14ac:dyDescent="0.35">
      <c r="A397" t="s">
        <v>10643</v>
      </c>
      <c r="B397">
        <v>45</v>
      </c>
      <c r="C397" t="s">
        <v>14094</v>
      </c>
      <c r="D397" t="s">
        <v>39</v>
      </c>
      <c r="E397" t="s">
        <v>42</v>
      </c>
      <c r="F397" t="s">
        <v>49</v>
      </c>
      <c r="G397" t="s">
        <v>20</v>
      </c>
      <c r="H397">
        <v>3219.75</v>
      </c>
      <c r="I397" s="9">
        <v>45538</v>
      </c>
      <c r="J397">
        <v>2024</v>
      </c>
      <c r="K397" t="s">
        <v>14055</v>
      </c>
      <c r="L397">
        <v>9</v>
      </c>
      <c r="M397" t="s">
        <v>14046</v>
      </c>
      <c r="N397" t="s">
        <v>16</v>
      </c>
    </row>
    <row r="398" spans="1:14" x14ac:dyDescent="0.35">
      <c r="A398" t="s">
        <v>10803</v>
      </c>
      <c r="B398">
        <v>45</v>
      </c>
      <c r="C398" t="s">
        <v>14094</v>
      </c>
      <c r="D398" t="s">
        <v>12</v>
      </c>
      <c r="E398" t="s">
        <v>29</v>
      </c>
      <c r="F398" t="s">
        <v>19</v>
      </c>
      <c r="G398" t="s">
        <v>20</v>
      </c>
      <c r="H398">
        <v>6028.19</v>
      </c>
      <c r="I398" s="9">
        <v>45292</v>
      </c>
      <c r="J398">
        <v>2024</v>
      </c>
      <c r="K398" t="s">
        <v>14045</v>
      </c>
      <c r="L398">
        <v>1</v>
      </c>
      <c r="M398" t="s">
        <v>14062</v>
      </c>
      <c r="N398" t="s">
        <v>16</v>
      </c>
    </row>
    <row r="399" spans="1:14" x14ac:dyDescent="0.35">
      <c r="A399" t="s">
        <v>10813</v>
      </c>
      <c r="B399">
        <v>45</v>
      </c>
      <c r="C399" t="s">
        <v>14094</v>
      </c>
      <c r="D399" t="s">
        <v>39</v>
      </c>
      <c r="E399" t="s">
        <v>64</v>
      </c>
      <c r="F399" t="s">
        <v>14</v>
      </c>
      <c r="G399" t="s">
        <v>36</v>
      </c>
      <c r="H399">
        <v>4005.48</v>
      </c>
      <c r="I399" s="9">
        <v>45020</v>
      </c>
      <c r="J399">
        <v>2023</v>
      </c>
      <c r="K399" t="s">
        <v>14061</v>
      </c>
      <c r="L399">
        <v>4</v>
      </c>
      <c r="M399" t="s">
        <v>14046</v>
      </c>
      <c r="N399" t="s">
        <v>16</v>
      </c>
    </row>
    <row r="400" spans="1:14" x14ac:dyDescent="0.35">
      <c r="A400" t="s">
        <v>10851</v>
      </c>
      <c r="B400">
        <v>45</v>
      </c>
      <c r="C400" t="s">
        <v>14094</v>
      </c>
      <c r="D400" t="s">
        <v>39</v>
      </c>
      <c r="E400" t="s">
        <v>42</v>
      </c>
      <c r="F400" t="s">
        <v>49</v>
      </c>
      <c r="G400" t="s">
        <v>15</v>
      </c>
      <c r="H400">
        <v>8347.4599999999991</v>
      </c>
      <c r="I400" s="9">
        <v>45482</v>
      </c>
      <c r="J400">
        <v>2024</v>
      </c>
      <c r="K400" t="s">
        <v>14063</v>
      </c>
      <c r="L400">
        <v>7</v>
      </c>
      <c r="M400" t="s">
        <v>14046</v>
      </c>
      <c r="N400" t="s">
        <v>16</v>
      </c>
    </row>
    <row r="401" spans="1:14" x14ac:dyDescent="0.35">
      <c r="A401" t="s">
        <v>11065</v>
      </c>
      <c r="B401">
        <v>45</v>
      </c>
      <c r="C401" t="s">
        <v>14094</v>
      </c>
      <c r="D401" t="s">
        <v>12</v>
      </c>
      <c r="E401" t="s">
        <v>52</v>
      </c>
      <c r="F401" t="s">
        <v>35</v>
      </c>
      <c r="G401" t="s">
        <v>20</v>
      </c>
      <c r="H401">
        <v>1236.1400000000001</v>
      </c>
      <c r="I401" s="9">
        <v>45088</v>
      </c>
      <c r="J401">
        <v>2023</v>
      </c>
      <c r="K401" t="s">
        <v>14049</v>
      </c>
      <c r="L401">
        <v>6</v>
      </c>
      <c r="M401" t="s">
        <v>14059</v>
      </c>
      <c r="N401" t="s">
        <v>16</v>
      </c>
    </row>
    <row r="402" spans="1:14" x14ac:dyDescent="0.35">
      <c r="A402" t="s">
        <v>11079</v>
      </c>
      <c r="B402">
        <v>45</v>
      </c>
      <c r="C402" t="s">
        <v>14094</v>
      </c>
      <c r="D402" t="s">
        <v>12</v>
      </c>
      <c r="E402" t="s">
        <v>29</v>
      </c>
      <c r="F402" t="s">
        <v>25</v>
      </c>
      <c r="G402" t="s">
        <v>20</v>
      </c>
      <c r="H402">
        <v>955.06</v>
      </c>
      <c r="I402" s="9">
        <v>44935</v>
      </c>
      <c r="J402">
        <v>2023</v>
      </c>
      <c r="K402" t="s">
        <v>14045</v>
      </c>
      <c r="L402">
        <v>1</v>
      </c>
      <c r="M402" t="s">
        <v>14062</v>
      </c>
      <c r="N402" t="s">
        <v>16</v>
      </c>
    </row>
    <row r="403" spans="1:14" x14ac:dyDescent="0.35">
      <c r="A403" t="s">
        <v>11295</v>
      </c>
      <c r="B403">
        <v>45</v>
      </c>
      <c r="C403" t="s">
        <v>14094</v>
      </c>
      <c r="D403" t="s">
        <v>39</v>
      </c>
      <c r="E403" t="s">
        <v>64</v>
      </c>
      <c r="F403" t="s">
        <v>19</v>
      </c>
      <c r="G403" t="s">
        <v>30</v>
      </c>
      <c r="H403">
        <v>15428.7</v>
      </c>
      <c r="I403" s="9">
        <v>45586</v>
      </c>
      <c r="J403">
        <v>2024</v>
      </c>
      <c r="K403" t="s">
        <v>14058</v>
      </c>
      <c r="L403">
        <v>10</v>
      </c>
      <c r="M403" t="s">
        <v>14062</v>
      </c>
      <c r="N403" t="s">
        <v>16</v>
      </c>
    </row>
    <row r="404" spans="1:14" x14ac:dyDescent="0.35">
      <c r="A404" t="s">
        <v>11483</v>
      </c>
      <c r="B404">
        <v>45</v>
      </c>
      <c r="C404" t="s">
        <v>14094</v>
      </c>
      <c r="D404" t="s">
        <v>12</v>
      </c>
      <c r="E404" t="s">
        <v>29</v>
      </c>
      <c r="F404" t="s">
        <v>55</v>
      </c>
      <c r="G404" t="s">
        <v>15</v>
      </c>
      <c r="H404">
        <v>9894.65</v>
      </c>
      <c r="I404" s="9">
        <v>45271</v>
      </c>
      <c r="J404">
        <v>2023</v>
      </c>
      <c r="K404" t="s">
        <v>14060</v>
      </c>
      <c r="L404">
        <v>12</v>
      </c>
      <c r="M404" t="s">
        <v>14062</v>
      </c>
      <c r="N404" t="s">
        <v>16</v>
      </c>
    </row>
    <row r="405" spans="1:14" x14ac:dyDescent="0.35">
      <c r="A405" t="s">
        <v>11617</v>
      </c>
      <c r="B405">
        <v>45</v>
      </c>
      <c r="C405" t="s">
        <v>14094</v>
      </c>
      <c r="D405" t="s">
        <v>12</v>
      </c>
      <c r="E405" t="s">
        <v>93</v>
      </c>
      <c r="F405" t="s">
        <v>14</v>
      </c>
      <c r="G405" t="s">
        <v>20</v>
      </c>
      <c r="H405">
        <v>10867.44</v>
      </c>
      <c r="I405" s="9">
        <v>45321</v>
      </c>
      <c r="J405">
        <v>2024</v>
      </c>
      <c r="K405" t="s">
        <v>14045</v>
      </c>
      <c r="L405">
        <v>1</v>
      </c>
      <c r="M405" t="s">
        <v>14046</v>
      </c>
      <c r="N405" t="s">
        <v>16</v>
      </c>
    </row>
    <row r="406" spans="1:14" x14ac:dyDescent="0.35">
      <c r="A406" t="s">
        <v>11853</v>
      </c>
      <c r="B406">
        <v>45</v>
      </c>
      <c r="C406" t="s">
        <v>14094</v>
      </c>
      <c r="D406" t="s">
        <v>39</v>
      </c>
      <c r="E406" t="s">
        <v>74</v>
      </c>
      <c r="F406" t="s">
        <v>35</v>
      </c>
      <c r="G406" t="s">
        <v>30</v>
      </c>
      <c r="H406">
        <v>16036.52</v>
      </c>
      <c r="I406" s="9">
        <v>45536</v>
      </c>
      <c r="J406">
        <v>2024</v>
      </c>
      <c r="K406" t="s">
        <v>14055</v>
      </c>
      <c r="L406">
        <v>9</v>
      </c>
      <c r="M406" t="s">
        <v>14059</v>
      </c>
      <c r="N406" t="s">
        <v>16</v>
      </c>
    </row>
    <row r="407" spans="1:14" x14ac:dyDescent="0.35">
      <c r="A407" t="s">
        <v>11905</v>
      </c>
      <c r="B407">
        <v>45</v>
      </c>
      <c r="C407" t="s">
        <v>14094</v>
      </c>
      <c r="D407" t="s">
        <v>39</v>
      </c>
      <c r="E407" t="s">
        <v>29</v>
      </c>
      <c r="F407" t="s">
        <v>55</v>
      </c>
      <c r="G407" t="s">
        <v>36</v>
      </c>
      <c r="H407">
        <v>7615.99</v>
      </c>
      <c r="I407" s="9">
        <v>45191</v>
      </c>
      <c r="J407">
        <v>2023</v>
      </c>
      <c r="K407" t="s">
        <v>14055</v>
      </c>
      <c r="L407">
        <v>9</v>
      </c>
      <c r="M407" t="s">
        <v>14048</v>
      </c>
      <c r="N407" t="s">
        <v>16</v>
      </c>
    </row>
    <row r="408" spans="1:14" x14ac:dyDescent="0.35">
      <c r="A408" t="s">
        <v>12149</v>
      </c>
      <c r="B408">
        <v>45</v>
      </c>
      <c r="C408" t="s">
        <v>14094</v>
      </c>
      <c r="D408" t="s">
        <v>12</v>
      </c>
      <c r="E408" t="s">
        <v>42</v>
      </c>
      <c r="F408" t="s">
        <v>35</v>
      </c>
      <c r="G408" t="s">
        <v>30</v>
      </c>
      <c r="H408">
        <v>290.58999999999997</v>
      </c>
      <c r="I408" s="9">
        <v>45655</v>
      </c>
      <c r="J408">
        <v>2024</v>
      </c>
      <c r="K408" t="s">
        <v>14060</v>
      </c>
      <c r="L408">
        <v>12</v>
      </c>
      <c r="M408" t="s">
        <v>14059</v>
      </c>
      <c r="N408" t="s">
        <v>16</v>
      </c>
    </row>
    <row r="409" spans="1:14" x14ac:dyDescent="0.35">
      <c r="A409" t="s">
        <v>12289</v>
      </c>
      <c r="B409">
        <v>45</v>
      </c>
      <c r="C409" t="s">
        <v>14094</v>
      </c>
      <c r="D409" t="s">
        <v>39</v>
      </c>
      <c r="E409" t="s">
        <v>42</v>
      </c>
      <c r="F409" t="s">
        <v>19</v>
      </c>
      <c r="G409" t="s">
        <v>15</v>
      </c>
      <c r="H409">
        <v>6276.33</v>
      </c>
      <c r="I409" s="9">
        <v>45528</v>
      </c>
      <c r="J409">
        <v>2024</v>
      </c>
      <c r="K409" t="s">
        <v>14056</v>
      </c>
      <c r="L409">
        <v>8</v>
      </c>
      <c r="M409" t="s">
        <v>14050</v>
      </c>
      <c r="N409" t="s">
        <v>16</v>
      </c>
    </row>
    <row r="410" spans="1:14" x14ac:dyDescent="0.35">
      <c r="A410" t="s">
        <v>12317</v>
      </c>
      <c r="B410">
        <v>45</v>
      </c>
      <c r="C410" t="s">
        <v>14094</v>
      </c>
      <c r="D410" t="s">
        <v>39</v>
      </c>
      <c r="E410" t="s">
        <v>52</v>
      </c>
      <c r="F410" t="s">
        <v>35</v>
      </c>
      <c r="G410" t="s">
        <v>20</v>
      </c>
      <c r="H410">
        <v>2980.82</v>
      </c>
      <c r="I410" s="9">
        <v>44993</v>
      </c>
      <c r="J410">
        <v>2023</v>
      </c>
      <c r="K410" t="s">
        <v>14053</v>
      </c>
      <c r="L410">
        <v>3</v>
      </c>
      <c r="M410" t="s">
        <v>14052</v>
      </c>
      <c r="N410" t="s">
        <v>16</v>
      </c>
    </row>
    <row r="411" spans="1:14" x14ac:dyDescent="0.35">
      <c r="A411" t="s">
        <v>12361</v>
      </c>
      <c r="B411">
        <v>45</v>
      </c>
      <c r="C411" t="s">
        <v>14094</v>
      </c>
      <c r="D411" t="s">
        <v>12</v>
      </c>
      <c r="E411" t="s">
        <v>29</v>
      </c>
      <c r="F411" t="s">
        <v>49</v>
      </c>
      <c r="G411" t="s">
        <v>36</v>
      </c>
      <c r="H411">
        <v>16822.29</v>
      </c>
      <c r="I411" s="9">
        <v>45208</v>
      </c>
      <c r="J411">
        <v>2023</v>
      </c>
      <c r="K411" t="s">
        <v>14058</v>
      </c>
      <c r="L411">
        <v>10</v>
      </c>
      <c r="M411" t="s">
        <v>14062</v>
      </c>
      <c r="N411" t="s">
        <v>16</v>
      </c>
    </row>
    <row r="412" spans="1:14" x14ac:dyDescent="0.35">
      <c r="A412" t="s">
        <v>12419</v>
      </c>
      <c r="B412">
        <v>45</v>
      </c>
      <c r="C412" t="s">
        <v>14094</v>
      </c>
      <c r="D412" t="s">
        <v>12</v>
      </c>
      <c r="E412" t="s">
        <v>74</v>
      </c>
      <c r="F412" t="s">
        <v>35</v>
      </c>
      <c r="G412" t="s">
        <v>15</v>
      </c>
      <c r="H412">
        <v>12942.42</v>
      </c>
      <c r="I412" s="9">
        <v>45100</v>
      </c>
      <c r="J412">
        <v>2023</v>
      </c>
      <c r="K412" t="s">
        <v>14049</v>
      </c>
      <c r="L412">
        <v>6</v>
      </c>
      <c r="M412" t="s">
        <v>14048</v>
      </c>
      <c r="N412" t="s">
        <v>16</v>
      </c>
    </row>
    <row r="413" spans="1:14" x14ac:dyDescent="0.35">
      <c r="A413" t="s">
        <v>12455</v>
      </c>
      <c r="B413">
        <v>45</v>
      </c>
      <c r="C413" t="s">
        <v>14094</v>
      </c>
      <c r="D413" t="s">
        <v>12</v>
      </c>
      <c r="E413" t="s">
        <v>93</v>
      </c>
      <c r="F413" t="s">
        <v>35</v>
      </c>
      <c r="G413" t="s">
        <v>20</v>
      </c>
      <c r="H413">
        <v>13154.03</v>
      </c>
      <c r="I413" s="9">
        <v>45274</v>
      </c>
      <c r="J413">
        <v>2023</v>
      </c>
      <c r="K413" t="s">
        <v>14060</v>
      </c>
      <c r="L413">
        <v>12</v>
      </c>
      <c r="M413" t="s">
        <v>14057</v>
      </c>
      <c r="N413" t="s">
        <v>16</v>
      </c>
    </row>
    <row r="414" spans="1:14" x14ac:dyDescent="0.35">
      <c r="A414" t="s">
        <v>12559</v>
      </c>
      <c r="B414">
        <v>45</v>
      </c>
      <c r="C414" t="s">
        <v>14094</v>
      </c>
      <c r="D414" t="s">
        <v>12</v>
      </c>
      <c r="E414" t="s">
        <v>24</v>
      </c>
      <c r="F414" t="s">
        <v>14</v>
      </c>
      <c r="G414" t="s">
        <v>36</v>
      </c>
      <c r="H414">
        <v>6755.86</v>
      </c>
      <c r="I414" s="9">
        <v>45042</v>
      </c>
      <c r="J414">
        <v>2023</v>
      </c>
      <c r="K414" t="s">
        <v>14061</v>
      </c>
      <c r="L414">
        <v>4</v>
      </c>
      <c r="M414" t="s">
        <v>14052</v>
      </c>
      <c r="N414" t="s">
        <v>16</v>
      </c>
    </row>
    <row r="415" spans="1:14" x14ac:dyDescent="0.35">
      <c r="A415" t="s">
        <v>12741</v>
      </c>
      <c r="B415">
        <v>45</v>
      </c>
      <c r="C415" t="s">
        <v>14094</v>
      </c>
      <c r="D415" t="s">
        <v>39</v>
      </c>
      <c r="E415" t="s">
        <v>13</v>
      </c>
      <c r="F415" t="s">
        <v>35</v>
      </c>
      <c r="G415" t="s">
        <v>20</v>
      </c>
      <c r="H415">
        <v>5713.97</v>
      </c>
      <c r="I415" s="9">
        <v>45315</v>
      </c>
      <c r="J415">
        <v>2024</v>
      </c>
      <c r="K415" t="s">
        <v>14045</v>
      </c>
      <c r="L415">
        <v>1</v>
      </c>
      <c r="M415" t="s">
        <v>14052</v>
      </c>
      <c r="N415" t="s">
        <v>16</v>
      </c>
    </row>
    <row r="416" spans="1:14" x14ac:dyDescent="0.35">
      <c r="A416" t="s">
        <v>12745</v>
      </c>
      <c r="B416">
        <v>45</v>
      </c>
      <c r="C416" t="s">
        <v>14094</v>
      </c>
      <c r="D416" t="s">
        <v>39</v>
      </c>
      <c r="E416" t="s">
        <v>29</v>
      </c>
      <c r="F416" t="s">
        <v>49</v>
      </c>
      <c r="G416" t="s">
        <v>20</v>
      </c>
      <c r="H416">
        <v>6759.36</v>
      </c>
      <c r="I416" s="9">
        <v>45085</v>
      </c>
      <c r="J416">
        <v>2023</v>
      </c>
      <c r="K416" t="s">
        <v>14049</v>
      </c>
      <c r="L416">
        <v>6</v>
      </c>
      <c r="M416" t="s">
        <v>14057</v>
      </c>
      <c r="N416" t="s">
        <v>16</v>
      </c>
    </row>
    <row r="417" spans="1:14" x14ac:dyDescent="0.35">
      <c r="A417" t="s">
        <v>12915</v>
      </c>
      <c r="B417">
        <v>45</v>
      </c>
      <c r="C417" t="s">
        <v>14094</v>
      </c>
      <c r="D417" t="s">
        <v>39</v>
      </c>
      <c r="E417" t="s">
        <v>13</v>
      </c>
      <c r="F417" t="s">
        <v>49</v>
      </c>
      <c r="G417" t="s">
        <v>20</v>
      </c>
      <c r="H417">
        <v>29561.57</v>
      </c>
      <c r="I417" s="9">
        <v>45572</v>
      </c>
      <c r="J417">
        <v>2024</v>
      </c>
      <c r="K417" t="s">
        <v>14058</v>
      </c>
      <c r="L417">
        <v>10</v>
      </c>
      <c r="M417" t="s">
        <v>14062</v>
      </c>
      <c r="N417" t="s">
        <v>16</v>
      </c>
    </row>
    <row r="418" spans="1:14" x14ac:dyDescent="0.35">
      <c r="A418" t="s">
        <v>12931</v>
      </c>
      <c r="B418">
        <v>45</v>
      </c>
      <c r="C418" t="s">
        <v>14094</v>
      </c>
      <c r="D418" t="s">
        <v>39</v>
      </c>
      <c r="E418" t="s">
        <v>42</v>
      </c>
      <c r="F418" t="s">
        <v>25</v>
      </c>
      <c r="G418" t="s">
        <v>15</v>
      </c>
      <c r="H418">
        <v>559.39</v>
      </c>
      <c r="I418" s="9">
        <v>44981</v>
      </c>
      <c r="J418">
        <v>2023</v>
      </c>
      <c r="K418" t="s">
        <v>14051</v>
      </c>
      <c r="L418">
        <v>2</v>
      </c>
      <c r="M418" t="s">
        <v>14048</v>
      </c>
      <c r="N418" t="s">
        <v>16</v>
      </c>
    </row>
    <row r="419" spans="1:14" x14ac:dyDescent="0.35">
      <c r="A419" t="s">
        <v>13025</v>
      </c>
      <c r="B419">
        <v>45</v>
      </c>
      <c r="C419" t="s">
        <v>14094</v>
      </c>
      <c r="D419" t="s">
        <v>12</v>
      </c>
      <c r="E419" t="s">
        <v>29</v>
      </c>
      <c r="F419" t="s">
        <v>35</v>
      </c>
      <c r="G419" t="s">
        <v>15</v>
      </c>
      <c r="H419">
        <v>979.77</v>
      </c>
      <c r="I419" s="9">
        <v>45083</v>
      </c>
      <c r="J419">
        <v>2023</v>
      </c>
      <c r="K419" t="s">
        <v>14049</v>
      </c>
      <c r="L419">
        <v>6</v>
      </c>
      <c r="M419" t="s">
        <v>14046</v>
      </c>
      <c r="N419" t="s">
        <v>16</v>
      </c>
    </row>
    <row r="420" spans="1:14" x14ac:dyDescent="0.35">
      <c r="A420" t="s">
        <v>13027</v>
      </c>
      <c r="B420">
        <v>45</v>
      </c>
      <c r="C420" t="s">
        <v>14094</v>
      </c>
      <c r="D420" t="s">
        <v>39</v>
      </c>
      <c r="E420" t="s">
        <v>74</v>
      </c>
      <c r="F420" t="s">
        <v>25</v>
      </c>
      <c r="G420" t="s">
        <v>36</v>
      </c>
      <c r="H420">
        <v>4335.25</v>
      </c>
      <c r="I420" s="9">
        <v>45026</v>
      </c>
      <c r="J420">
        <v>2023</v>
      </c>
      <c r="K420" t="s">
        <v>14061</v>
      </c>
      <c r="L420">
        <v>4</v>
      </c>
      <c r="M420" t="s">
        <v>14062</v>
      </c>
      <c r="N420" t="s">
        <v>16</v>
      </c>
    </row>
    <row r="421" spans="1:14" x14ac:dyDescent="0.35">
      <c r="A421" t="s">
        <v>13059</v>
      </c>
      <c r="B421">
        <v>45</v>
      </c>
      <c r="C421" t="s">
        <v>14094</v>
      </c>
      <c r="D421" t="s">
        <v>12</v>
      </c>
      <c r="E421" t="s">
        <v>29</v>
      </c>
      <c r="F421" t="s">
        <v>55</v>
      </c>
      <c r="G421" t="s">
        <v>15</v>
      </c>
      <c r="H421">
        <v>6626.35</v>
      </c>
      <c r="I421" s="9">
        <v>45480</v>
      </c>
      <c r="J421">
        <v>2024</v>
      </c>
      <c r="K421" t="s">
        <v>14063</v>
      </c>
      <c r="L421">
        <v>7</v>
      </c>
      <c r="M421" t="s">
        <v>14059</v>
      </c>
      <c r="N421" t="s">
        <v>16</v>
      </c>
    </row>
    <row r="422" spans="1:14" x14ac:dyDescent="0.35">
      <c r="A422" t="s">
        <v>13169</v>
      </c>
      <c r="B422">
        <v>45</v>
      </c>
      <c r="C422" t="s">
        <v>14094</v>
      </c>
      <c r="D422" t="s">
        <v>39</v>
      </c>
      <c r="E422" t="s">
        <v>52</v>
      </c>
      <c r="F422" t="s">
        <v>49</v>
      </c>
      <c r="G422" t="s">
        <v>36</v>
      </c>
      <c r="H422">
        <v>11018.17</v>
      </c>
      <c r="I422" s="9">
        <v>45068</v>
      </c>
      <c r="J422">
        <v>2023</v>
      </c>
      <c r="K422" t="s">
        <v>14047</v>
      </c>
      <c r="L422">
        <v>5</v>
      </c>
      <c r="M422" t="s">
        <v>14062</v>
      </c>
      <c r="N422" t="s">
        <v>16</v>
      </c>
    </row>
    <row r="423" spans="1:14" x14ac:dyDescent="0.35">
      <c r="A423" t="s">
        <v>13173</v>
      </c>
      <c r="B423">
        <v>45</v>
      </c>
      <c r="C423" t="s">
        <v>14094</v>
      </c>
      <c r="D423" t="s">
        <v>39</v>
      </c>
      <c r="E423" t="s">
        <v>52</v>
      </c>
      <c r="F423" t="s">
        <v>49</v>
      </c>
      <c r="G423" t="s">
        <v>36</v>
      </c>
      <c r="H423">
        <v>16427.599999999999</v>
      </c>
      <c r="I423" s="9">
        <v>45133</v>
      </c>
      <c r="J423">
        <v>2023</v>
      </c>
      <c r="K423" t="s">
        <v>14063</v>
      </c>
      <c r="L423">
        <v>7</v>
      </c>
      <c r="M423" t="s">
        <v>14052</v>
      </c>
      <c r="N423" t="s">
        <v>16</v>
      </c>
    </row>
    <row r="424" spans="1:14" x14ac:dyDescent="0.35">
      <c r="A424" t="s">
        <v>13437</v>
      </c>
      <c r="B424">
        <v>45</v>
      </c>
      <c r="C424" t="s">
        <v>14094</v>
      </c>
      <c r="D424" t="s">
        <v>39</v>
      </c>
      <c r="E424" t="s">
        <v>42</v>
      </c>
      <c r="F424" t="s">
        <v>49</v>
      </c>
      <c r="G424" t="s">
        <v>36</v>
      </c>
      <c r="H424">
        <v>832.58</v>
      </c>
      <c r="I424" s="9">
        <v>45633</v>
      </c>
      <c r="J424">
        <v>2024</v>
      </c>
      <c r="K424" t="s">
        <v>14060</v>
      </c>
      <c r="L424">
        <v>12</v>
      </c>
      <c r="M424" t="s">
        <v>14050</v>
      </c>
      <c r="N424" t="s">
        <v>16</v>
      </c>
    </row>
    <row r="425" spans="1:14" x14ac:dyDescent="0.35">
      <c r="A425" t="s">
        <v>13557</v>
      </c>
      <c r="B425">
        <v>45</v>
      </c>
      <c r="C425" t="s">
        <v>14094</v>
      </c>
      <c r="D425" t="s">
        <v>12</v>
      </c>
      <c r="E425" t="s">
        <v>74</v>
      </c>
      <c r="F425" t="s">
        <v>49</v>
      </c>
      <c r="G425" t="s">
        <v>20</v>
      </c>
      <c r="H425">
        <v>8055.5</v>
      </c>
      <c r="I425" s="9">
        <v>45614</v>
      </c>
      <c r="J425">
        <v>2024</v>
      </c>
      <c r="K425" t="s">
        <v>14054</v>
      </c>
      <c r="L425">
        <v>11</v>
      </c>
      <c r="M425" t="s">
        <v>14062</v>
      </c>
      <c r="N425" t="s">
        <v>16</v>
      </c>
    </row>
    <row r="426" spans="1:14" x14ac:dyDescent="0.35">
      <c r="A426" t="s">
        <v>13859</v>
      </c>
      <c r="B426">
        <v>45</v>
      </c>
      <c r="C426" t="s">
        <v>14094</v>
      </c>
      <c r="D426" t="s">
        <v>39</v>
      </c>
      <c r="E426" t="s">
        <v>13</v>
      </c>
      <c r="F426" t="s">
        <v>19</v>
      </c>
      <c r="G426" t="s">
        <v>20</v>
      </c>
      <c r="H426">
        <v>1628.62</v>
      </c>
      <c r="I426" s="9">
        <v>44934</v>
      </c>
      <c r="J426">
        <v>2023</v>
      </c>
      <c r="K426" t="s">
        <v>14045</v>
      </c>
      <c r="L426">
        <v>1</v>
      </c>
      <c r="M426" t="s">
        <v>14059</v>
      </c>
      <c r="N426" t="s">
        <v>16</v>
      </c>
    </row>
    <row r="427" spans="1:14" x14ac:dyDescent="0.35">
      <c r="A427" t="s">
        <v>109</v>
      </c>
      <c r="B427">
        <v>54</v>
      </c>
      <c r="C427" t="s">
        <v>14094</v>
      </c>
      <c r="D427" t="s">
        <v>12</v>
      </c>
      <c r="E427" t="s">
        <v>13</v>
      </c>
      <c r="F427" t="s">
        <v>19</v>
      </c>
      <c r="G427" t="s">
        <v>30</v>
      </c>
      <c r="H427">
        <v>12172.03</v>
      </c>
      <c r="I427" s="9">
        <v>45137</v>
      </c>
      <c r="J427">
        <v>2023</v>
      </c>
      <c r="K427" t="s">
        <v>14063</v>
      </c>
      <c r="L427">
        <v>7</v>
      </c>
      <c r="M427" t="s">
        <v>14059</v>
      </c>
      <c r="N427" t="s">
        <v>16</v>
      </c>
    </row>
    <row r="428" spans="1:14" x14ac:dyDescent="0.35">
      <c r="A428" t="s">
        <v>277</v>
      </c>
      <c r="B428">
        <v>54</v>
      </c>
      <c r="C428" t="s">
        <v>14094</v>
      </c>
      <c r="D428" t="s">
        <v>12</v>
      </c>
      <c r="E428" t="s">
        <v>64</v>
      </c>
      <c r="F428" t="s">
        <v>25</v>
      </c>
      <c r="G428" t="s">
        <v>15</v>
      </c>
      <c r="H428">
        <v>7101.16</v>
      </c>
      <c r="I428" s="9">
        <v>45243</v>
      </c>
      <c r="J428">
        <v>2023</v>
      </c>
      <c r="K428" t="s">
        <v>14054</v>
      </c>
      <c r="L428">
        <v>11</v>
      </c>
      <c r="M428" t="s">
        <v>14062</v>
      </c>
      <c r="N428" t="s">
        <v>16</v>
      </c>
    </row>
    <row r="429" spans="1:14" x14ac:dyDescent="0.35">
      <c r="A429" t="s">
        <v>295</v>
      </c>
      <c r="B429">
        <v>54</v>
      </c>
      <c r="C429" t="s">
        <v>14094</v>
      </c>
      <c r="D429" t="s">
        <v>12</v>
      </c>
      <c r="E429" t="s">
        <v>29</v>
      </c>
      <c r="F429" t="s">
        <v>19</v>
      </c>
      <c r="G429" t="s">
        <v>36</v>
      </c>
      <c r="H429">
        <v>3174.58</v>
      </c>
      <c r="I429" s="9">
        <v>44929</v>
      </c>
      <c r="J429">
        <v>2023</v>
      </c>
      <c r="K429" t="s">
        <v>14045</v>
      </c>
      <c r="L429">
        <v>1</v>
      </c>
      <c r="M429" t="s">
        <v>14046</v>
      </c>
      <c r="N429" t="s">
        <v>16</v>
      </c>
    </row>
    <row r="430" spans="1:14" x14ac:dyDescent="0.35">
      <c r="A430" t="s">
        <v>337</v>
      </c>
      <c r="B430">
        <v>54</v>
      </c>
      <c r="C430" t="s">
        <v>14094</v>
      </c>
      <c r="D430" t="s">
        <v>39</v>
      </c>
      <c r="E430" t="s">
        <v>13</v>
      </c>
      <c r="F430" t="s">
        <v>25</v>
      </c>
      <c r="G430" t="s">
        <v>30</v>
      </c>
      <c r="H430">
        <v>7641.5</v>
      </c>
      <c r="I430" s="9">
        <v>45481</v>
      </c>
      <c r="J430">
        <v>2024</v>
      </c>
      <c r="K430" t="s">
        <v>14063</v>
      </c>
      <c r="L430">
        <v>7</v>
      </c>
      <c r="M430" t="s">
        <v>14062</v>
      </c>
      <c r="N430" t="s">
        <v>16</v>
      </c>
    </row>
    <row r="431" spans="1:14" x14ac:dyDescent="0.35">
      <c r="A431" t="s">
        <v>413</v>
      </c>
      <c r="B431">
        <v>54</v>
      </c>
      <c r="C431" t="s">
        <v>14094</v>
      </c>
      <c r="D431" t="s">
        <v>12</v>
      </c>
      <c r="E431" t="s">
        <v>42</v>
      </c>
      <c r="F431" t="s">
        <v>19</v>
      </c>
      <c r="G431" t="s">
        <v>20</v>
      </c>
      <c r="H431">
        <v>10392.56</v>
      </c>
      <c r="I431" s="9">
        <v>45627</v>
      </c>
      <c r="J431">
        <v>2024</v>
      </c>
      <c r="K431" t="s">
        <v>14060</v>
      </c>
      <c r="L431">
        <v>12</v>
      </c>
      <c r="M431" t="s">
        <v>14059</v>
      </c>
      <c r="N431" t="s">
        <v>16</v>
      </c>
    </row>
    <row r="432" spans="1:14" x14ac:dyDescent="0.35">
      <c r="A432" t="s">
        <v>441</v>
      </c>
      <c r="B432">
        <v>54</v>
      </c>
      <c r="C432" t="s">
        <v>14094</v>
      </c>
      <c r="D432" t="s">
        <v>12</v>
      </c>
      <c r="E432" t="s">
        <v>29</v>
      </c>
      <c r="F432" t="s">
        <v>14</v>
      </c>
      <c r="G432" t="s">
        <v>20</v>
      </c>
      <c r="H432">
        <v>2628.14</v>
      </c>
      <c r="I432" s="9">
        <v>45160</v>
      </c>
      <c r="J432">
        <v>2023</v>
      </c>
      <c r="K432" t="s">
        <v>14056</v>
      </c>
      <c r="L432">
        <v>8</v>
      </c>
      <c r="M432" t="s">
        <v>14046</v>
      </c>
      <c r="N432" t="s">
        <v>16</v>
      </c>
    </row>
    <row r="433" spans="1:14" x14ac:dyDescent="0.35">
      <c r="A433" t="s">
        <v>453</v>
      </c>
      <c r="B433">
        <v>54</v>
      </c>
      <c r="C433" t="s">
        <v>14094</v>
      </c>
      <c r="D433" t="s">
        <v>39</v>
      </c>
      <c r="E433" t="s">
        <v>13</v>
      </c>
      <c r="F433" t="s">
        <v>25</v>
      </c>
      <c r="G433" t="s">
        <v>15</v>
      </c>
      <c r="H433">
        <v>16563.46</v>
      </c>
      <c r="I433" s="9">
        <v>45533</v>
      </c>
      <c r="J433">
        <v>2024</v>
      </c>
      <c r="K433" t="s">
        <v>14056</v>
      </c>
      <c r="L433">
        <v>8</v>
      </c>
      <c r="M433" t="s">
        <v>14057</v>
      </c>
      <c r="N433" t="s">
        <v>16</v>
      </c>
    </row>
    <row r="434" spans="1:14" x14ac:dyDescent="0.35">
      <c r="A434" t="s">
        <v>571</v>
      </c>
      <c r="B434">
        <v>54</v>
      </c>
      <c r="C434" t="s">
        <v>14094</v>
      </c>
      <c r="D434" t="s">
        <v>12</v>
      </c>
      <c r="E434" t="s">
        <v>13</v>
      </c>
      <c r="F434" t="s">
        <v>35</v>
      </c>
      <c r="G434" t="s">
        <v>15</v>
      </c>
      <c r="H434">
        <v>13554.27</v>
      </c>
      <c r="I434" s="9">
        <v>45337</v>
      </c>
      <c r="J434">
        <v>2024</v>
      </c>
      <c r="K434" t="s">
        <v>14051</v>
      </c>
      <c r="L434">
        <v>2</v>
      </c>
      <c r="M434" t="s">
        <v>14057</v>
      </c>
      <c r="N434" t="s">
        <v>16</v>
      </c>
    </row>
    <row r="435" spans="1:14" x14ac:dyDescent="0.35">
      <c r="A435" t="s">
        <v>717</v>
      </c>
      <c r="B435">
        <v>54</v>
      </c>
      <c r="C435" t="s">
        <v>14094</v>
      </c>
      <c r="D435" t="s">
        <v>39</v>
      </c>
      <c r="E435" t="s">
        <v>74</v>
      </c>
      <c r="F435" t="s">
        <v>55</v>
      </c>
      <c r="G435" t="s">
        <v>20</v>
      </c>
      <c r="H435">
        <v>14792.86</v>
      </c>
      <c r="I435" s="9">
        <v>45192</v>
      </c>
      <c r="J435">
        <v>2023</v>
      </c>
      <c r="K435" t="s">
        <v>14055</v>
      </c>
      <c r="L435">
        <v>9</v>
      </c>
      <c r="M435" t="s">
        <v>14050</v>
      </c>
      <c r="N435" t="s">
        <v>16</v>
      </c>
    </row>
    <row r="436" spans="1:14" x14ac:dyDescent="0.35">
      <c r="A436" t="s">
        <v>851</v>
      </c>
      <c r="B436">
        <v>54</v>
      </c>
      <c r="C436" t="s">
        <v>14094</v>
      </c>
      <c r="D436" t="s">
        <v>12</v>
      </c>
      <c r="E436" t="s">
        <v>13</v>
      </c>
      <c r="F436" t="s">
        <v>19</v>
      </c>
      <c r="G436" t="s">
        <v>36</v>
      </c>
      <c r="H436">
        <v>14152.42</v>
      </c>
      <c r="I436" s="9">
        <v>45461</v>
      </c>
      <c r="J436">
        <v>2024</v>
      </c>
      <c r="K436" t="s">
        <v>14049</v>
      </c>
      <c r="L436">
        <v>6</v>
      </c>
      <c r="M436" t="s">
        <v>14046</v>
      </c>
      <c r="N436" t="s">
        <v>16</v>
      </c>
    </row>
    <row r="437" spans="1:14" x14ac:dyDescent="0.35">
      <c r="A437" t="s">
        <v>945</v>
      </c>
      <c r="B437">
        <v>54</v>
      </c>
      <c r="C437" t="s">
        <v>14094</v>
      </c>
      <c r="D437" t="s">
        <v>12</v>
      </c>
      <c r="E437" t="s">
        <v>74</v>
      </c>
      <c r="F437" t="s">
        <v>49</v>
      </c>
      <c r="G437" t="s">
        <v>30</v>
      </c>
      <c r="H437">
        <v>1238.72</v>
      </c>
      <c r="I437" s="9">
        <v>45025</v>
      </c>
      <c r="J437">
        <v>2023</v>
      </c>
      <c r="K437" t="s">
        <v>14061</v>
      </c>
      <c r="L437">
        <v>4</v>
      </c>
      <c r="M437" t="s">
        <v>14059</v>
      </c>
      <c r="N437" t="s">
        <v>16</v>
      </c>
    </row>
    <row r="438" spans="1:14" x14ac:dyDescent="0.35">
      <c r="A438" t="s">
        <v>983</v>
      </c>
      <c r="B438">
        <v>54</v>
      </c>
      <c r="C438" t="s">
        <v>14094</v>
      </c>
      <c r="D438" t="s">
        <v>12</v>
      </c>
      <c r="E438" t="s">
        <v>24</v>
      </c>
      <c r="F438" t="s">
        <v>19</v>
      </c>
      <c r="G438" t="s">
        <v>15</v>
      </c>
      <c r="H438">
        <v>3934.52</v>
      </c>
      <c r="I438" s="9">
        <v>45474</v>
      </c>
      <c r="J438">
        <v>2024</v>
      </c>
      <c r="K438" t="s">
        <v>14063</v>
      </c>
      <c r="L438">
        <v>7</v>
      </c>
      <c r="M438" t="s">
        <v>14062</v>
      </c>
      <c r="N438" t="s">
        <v>16</v>
      </c>
    </row>
    <row r="439" spans="1:14" x14ac:dyDescent="0.35">
      <c r="A439" t="s">
        <v>1039</v>
      </c>
      <c r="B439">
        <v>54</v>
      </c>
      <c r="C439" t="s">
        <v>14094</v>
      </c>
      <c r="D439" t="s">
        <v>39</v>
      </c>
      <c r="E439" t="s">
        <v>64</v>
      </c>
      <c r="F439" t="s">
        <v>19</v>
      </c>
      <c r="G439" t="s">
        <v>20</v>
      </c>
      <c r="H439">
        <v>8074.41</v>
      </c>
      <c r="I439" s="9">
        <v>45268</v>
      </c>
      <c r="J439">
        <v>2023</v>
      </c>
      <c r="K439" t="s">
        <v>14060</v>
      </c>
      <c r="L439">
        <v>12</v>
      </c>
      <c r="M439" t="s">
        <v>14048</v>
      </c>
      <c r="N439" t="s">
        <v>16</v>
      </c>
    </row>
    <row r="440" spans="1:14" x14ac:dyDescent="0.35">
      <c r="A440" t="s">
        <v>1111</v>
      </c>
      <c r="B440">
        <v>54</v>
      </c>
      <c r="C440" t="s">
        <v>14094</v>
      </c>
      <c r="D440" t="s">
        <v>39</v>
      </c>
      <c r="E440" t="s">
        <v>93</v>
      </c>
      <c r="F440" t="s">
        <v>35</v>
      </c>
      <c r="G440" t="s">
        <v>30</v>
      </c>
      <c r="H440">
        <v>9153.82</v>
      </c>
      <c r="I440" s="9">
        <v>45384</v>
      </c>
      <c r="J440">
        <v>2024</v>
      </c>
      <c r="K440" t="s">
        <v>14061</v>
      </c>
      <c r="L440">
        <v>4</v>
      </c>
      <c r="M440" t="s">
        <v>14046</v>
      </c>
      <c r="N440" t="s">
        <v>16</v>
      </c>
    </row>
    <row r="441" spans="1:14" x14ac:dyDescent="0.35">
      <c r="A441" t="s">
        <v>1135</v>
      </c>
      <c r="B441">
        <v>54</v>
      </c>
      <c r="C441" t="s">
        <v>14094</v>
      </c>
      <c r="D441" t="s">
        <v>39</v>
      </c>
      <c r="E441" t="s">
        <v>13</v>
      </c>
      <c r="F441" t="s">
        <v>25</v>
      </c>
      <c r="G441" t="s">
        <v>20</v>
      </c>
      <c r="H441">
        <v>2219.5</v>
      </c>
      <c r="I441" s="9">
        <v>45466</v>
      </c>
      <c r="J441">
        <v>2024</v>
      </c>
      <c r="K441" t="s">
        <v>14049</v>
      </c>
      <c r="L441">
        <v>6</v>
      </c>
      <c r="M441" t="s">
        <v>14059</v>
      </c>
      <c r="N441" t="s">
        <v>16</v>
      </c>
    </row>
    <row r="442" spans="1:14" x14ac:dyDescent="0.35">
      <c r="A442" t="s">
        <v>1363</v>
      </c>
      <c r="B442">
        <v>54</v>
      </c>
      <c r="C442" t="s">
        <v>14094</v>
      </c>
      <c r="D442" t="s">
        <v>12</v>
      </c>
      <c r="E442" t="s">
        <v>13</v>
      </c>
      <c r="F442" t="s">
        <v>35</v>
      </c>
      <c r="G442" t="s">
        <v>30</v>
      </c>
      <c r="H442">
        <v>234.6</v>
      </c>
      <c r="I442" s="9">
        <v>45476</v>
      </c>
      <c r="J442">
        <v>2024</v>
      </c>
      <c r="K442" t="s">
        <v>14063</v>
      </c>
      <c r="L442">
        <v>7</v>
      </c>
      <c r="M442" t="s">
        <v>14052</v>
      </c>
      <c r="N442" t="s">
        <v>16</v>
      </c>
    </row>
    <row r="443" spans="1:14" x14ac:dyDescent="0.35">
      <c r="A443" t="s">
        <v>1427</v>
      </c>
      <c r="B443">
        <v>54</v>
      </c>
      <c r="C443" t="s">
        <v>14094</v>
      </c>
      <c r="D443" t="s">
        <v>12</v>
      </c>
      <c r="E443" t="s">
        <v>74</v>
      </c>
      <c r="F443" t="s">
        <v>55</v>
      </c>
      <c r="G443" t="s">
        <v>15</v>
      </c>
      <c r="H443">
        <v>9642.69</v>
      </c>
      <c r="I443" s="9">
        <v>45456</v>
      </c>
      <c r="J443">
        <v>2024</v>
      </c>
      <c r="K443" t="s">
        <v>14049</v>
      </c>
      <c r="L443">
        <v>6</v>
      </c>
      <c r="M443" t="s">
        <v>14057</v>
      </c>
      <c r="N443" t="s">
        <v>16</v>
      </c>
    </row>
    <row r="444" spans="1:14" x14ac:dyDescent="0.35">
      <c r="A444" t="s">
        <v>1529</v>
      </c>
      <c r="B444">
        <v>54</v>
      </c>
      <c r="C444" t="s">
        <v>14094</v>
      </c>
      <c r="D444" t="s">
        <v>39</v>
      </c>
      <c r="E444" t="s">
        <v>64</v>
      </c>
      <c r="F444" t="s">
        <v>35</v>
      </c>
      <c r="G444" t="s">
        <v>20</v>
      </c>
      <c r="H444">
        <v>1161.57</v>
      </c>
      <c r="I444" s="9">
        <v>45222</v>
      </c>
      <c r="J444">
        <v>2023</v>
      </c>
      <c r="K444" t="s">
        <v>14058</v>
      </c>
      <c r="L444">
        <v>10</v>
      </c>
      <c r="M444" t="s">
        <v>14062</v>
      </c>
      <c r="N444" t="s">
        <v>16</v>
      </c>
    </row>
    <row r="445" spans="1:14" x14ac:dyDescent="0.35">
      <c r="A445" t="s">
        <v>1531</v>
      </c>
      <c r="B445">
        <v>54</v>
      </c>
      <c r="C445" t="s">
        <v>14094</v>
      </c>
      <c r="D445" t="s">
        <v>39</v>
      </c>
      <c r="E445" t="s">
        <v>52</v>
      </c>
      <c r="F445" t="s">
        <v>35</v>
      </c>
      <c r="G445" t="s">
        <v>15</v>
      </c>
      <c r="H445">
        <v>7255.44</v>
      </c>
      <c r="I445" s="9">
        <v>45582</v>
      </c>
      <c r="J445">
        <v>2024</v>
      </c>
      <c r="K445" t="s">
        <v>14058</v>
      </c>
      <c r="L445">
        <v>10</v>
      </c>
      <c r="M445" t="s">
        <v>14057</v>
      </c>
      <c r="N445" t="s">
        <v>16</v>
      </c>
    </row>
    <row r="446" spans="1:14" x14ac:dyDescent="0.35">
      <c r="A446" t="s">
        <v>1829</v>
      </c>
      <c r="B446">
        <v>54</v>
      </c>
      <c r="C446" t="s">
        <v>14094</v>
      </c>
      <c r="D446" t="s">
        <v>12</v>
      </c>
      <c r="E446" t="s">
        <v>42</v>
      </c>
      <c r="F446" t="s">
        <v>19</v>
      </c>
      <c r="G446" t="s">
        <v>26</v>
      </c>
      <c r="H446">
        <v>21343.79</v>
      </c>
      <c r="I446" s="9">
        <v>45465</v>
      </c>
      <c r="J446">
        <v>2024</v>
      </c>
      <c r="K446" t="s">
        <v>14049</v>
      </c>
      <c r="L446">
        <v>6</v>
      </c>
      <c r="M446" t="s">
        <v>14050</v>
      </c>
      <c r="N446" t="s">
        <v>16</v>
      </c>
    </row>
    <row r="447" spans="1:14" x14ac:dyDescent="0.35">
      <c r="A447" t="s">
        <v>1893</v>
      </c>
      <c r="B447">
        <v>54</v>
      </c>
      <c r="C447" t="s">
        <v>14094</v>
      </c>
      <c r="D447" t="s">
        <v>39</v>
      </c>
      <c r="E447" t="s">
        <v>29</v>
      </c>
      <c r="F447" t="s">
        <v>49</v>
      </c>
      <c r="G447" t="s">
        <v>36</v>
      </c>
      <c r="H447">
        <v>4220.7299999999996</v>
      </c>
      <c r="I447" s="9">
        <v>45267</v>
      </c>
      <c r="J447">
        <v>2023</v>
      </c>
      <c r="K447" t="s">
        <v>14060</v>
      </c>
      <c r="L447">
        <v>12</v>
      </c>
      <c r="M447" t="s">
        <v>14057</v>
      </c>
      <c r="N447" t="s">
        <v>16</v>
      </c>
    </row>
    <row r="448" spans="1:14" x14ac:dyDescent="0.35">
      <c r="A448" t="s">
        <v>1905</v>
      </c>
      <c r="B448">
        <v>54</v>
      </c>
      <c r="C448" t="s">
        <v>14094</v>
      </c>
      <c r="D448" t="s">
        <v>12</v>
      </c>
      <c r="E448" t="s">
        <v>29</v>
      </c>
      <c r="F448" t="s">
        <v>25</v>
      </c>
      <c r="G448" t="s">
        <v>15</v>
      </c>
      <c r="H448">
        <v>1281.3499999999999</v>
      </c>
      <c r="I448" s="9">
        <v>44947</v>
      </c>
      <c r="J448">
        <v>2023</v>
      </c>
      <c r="K448" t="s">
        <v>14045</v>
      </c>
      <c r="L448">
        <v>1</v>
      </c>
      <c r="M448" t="s">
        <v>14050</v>
      </c>
      <c r="N448" t="s">
        <v>16</v>
      </c>
    </row>
    <row r="449" spans="1:14" x14ac:dyDescent="0.35">
      <c r="A449" t="s">
        <v>1937</v>
      </c>
      <c r="B449">
        <v>54</v>
      </c>
      <c r="C449" t="s">
        <v>14094</v>
      </c>
      <c r="D449" t="s">
        <v>12</v>
      </c>
      <c r="E449" t="s">
        <v>42</v>
      </c>
      <c r="F449" t="s">
        <v>35</v>
      </c>
      <c r="G449" t="s">
        <v>15</v>
      </c>
      <c r="H449">
        <v>10119.52</v>
      </c>
      <c r="I449" s="9">
        <v>45072</v>
      </c>
      <c r="J449">
        <v>2023</v>
      </c>
      <c r="K449" t="s">
        <v>14047</v>
      </c>
      <c r="L449">
        <v>5</v>
      </c>
      <c r="M449" t="s">
        <v>14048</v>
      </c>
      <c r="N449" t="s">
        <v>16</v>
      </c>
    </row>
    <row r="450" spans="1:14" x14ac:dyDescent="0.35">
      <c r="A450" t="s">
        <v>2045</v>
      </c>
      <c r="B450">
        <v>54</v>
      </c>
      <c r="C450" t="s">
        <v>14094</v>
      </c>
      <c r="D450" t="s">
        <v>12</v>
      </c>
      <c r="E450" t="s">
        <v>64</v>
      </c>
      <c r="F450" t="s">
        <v>49</v>
      </c>
      <c r="G450" t="s">
        <v>15</v>
      </c>
      <c r="H450">
        <v>10281.52</v>
      </c>
      <c r="I450" s="9">
        <v>45527</v>
      </c>
      <c r="J450">
        <v>2024</v>
      </c>
      <c r="K450" t="s">
        <v>14056</v>
      </c>
      <c r="L450">
        <v>8</v>
      </c>
      <c r="M450" t="s">
        <v>14048</v>
      </c>
      <c r="N450" t="s">
        <v>16</v>
      </c>
    </row>
    <row r="451" spans="1:14" x14ac:dyDescent="0.35">
      <c r="A451" t="s">
        <v>2099</v>
      </c>
      <c r="B451">
        <v>54</v>
      </c>
      <c r="C451" t="s">
        <v>14094</v>
      </c>
      <c r="D451" t="s">
        <v>12</v>
      </c>
      <c r="E451" t="s">
        <v>24</v>
      </c>
      <c r="F451" t="s">
        <v>35</v>
      </c>
      <c r="G451" t="s">
        <v>15</v>
      </c>
      <c r="H451">
        <v>12217.72</v>
      </c>
      <c r="I451" s="9">
        <v>45444</v>
      </c>
      <c r="J451">
        <v>2024</v>
      </c>
      <c r="K451" t="s">
        <v>14049</v>
      </c>
      <c r="L451">
        <v>6</v>
      </c>
      <c r="M451" t="s">
        <v>14050</v>
      </c>
      <c r="N451" t="s">
        <v>16</v>
      </c>
    </row>
    <row r="452" spans="1:14" x14ac:dyDescent="0.35">
      <c r="A452" t="s">
        <v>2109</v>
      </c>
      <c r="B452">
        <v>54</v>
      </c>
      <c r="C452" t="s">
        <v>14094</v>
      </c>
      <c r="D452" t="s">
        <v>12</v>
      </c>
      <c r="E452" t="s">
        <v>42</v>
      </c>
      <c r="F452" t="s">
        <v>14</v>
      </c>
      <c r="G452" t="s">
        <v>36</v>
      </c>
      <c r="H452">
        <v>9199.64</v>
      </c>
      <c r="I452" s="9">
        <v>45559</v>
      </c>
      <c r="J452">
        <v>2024</v>
      </c>
      <c r="K452" t="s">
        <v>14055</v>
      </c>
      <c r="L452">
        <v>9</v>
      </c>
      <c r="M452" t="s">
        <v>14046</v>
      </c>
      <c r="N452" t="s">
        <v>16</v>
      </c>
    </row>
    <row r="453" spans="1:14" x14ac:dyDescent="0.35">
      <c r="A453" t="s">
        <v>2205</v>
      </c>
      <c r="B453">
        <v>54</v>
      </c>
      <c r="C453" t="s">
        <v>14094</v>
      </c>
      <c r="D453" t="s">
        <v>39</v>
      </c>
      <c r="E453" t="s">
        <v>52</v>
      </c>
      <c r="F453" t="s">
        <v>19</v>
      </c>
      <c r="G453" t="s">
        <v>30</v>
      </c>
      <c r="H453">
        <v>2458.4299999999998</v>
      </c>
      <c r="I453" s="9">
        <v>45596</v>
      </c>
      <c r="J453">
        <v>2024</v>
      </c>
      <c r="K453" t="s">
        <v>14058</v>
      </c>
      <c r="L453">
        <v>10</v>
      </c>
      <c r="M453" t="s">
        <v>14057</v>
      </c>
      <c r="N453" t="s">
        <v>16</v>
      </c>
    </row>
    <row r="454" spans="1:14" x14ac:dyDescent="0.35">
      <c r="A454" t="s">
        <v>2329</v>
      </c>
      <c r="B454">
        <v>54</v>
      </c>
      <c r="C454" t="s">
        <v>14094</v>
      </c>
      <c r="D454" t="s">
        <v>12</v>
      </c>
      <c r="E454" t="s">
        <v>74</v>
      </c>
      <c r="F454" t="s">
        <v>14</v>
      </c>
      <c r="G454" t="s">
        <v>30</v>
      </c>
      <c r="H454">
        <v>21528.41</v>
      </c>
      <c r="I454" s="9">
        <v>45269</v>
      </c>
      <c r="J454">
        <v>2023</v>
      </c>
      <c r="K454" t="s">
        <v>14060</v>
      </c>
      <c r="L454">
        <v>12</v>
      </c>
      <c r="M454" t="s">
        <v>14050</v>
      </c>
      <c r="N454" t="s">
        <v>16</v>
      </c>
    </row>
    <row r="455" spans="1:14" x14ac:dyDescent="0.35">
      <c r="A455" t="s">
        <v>2359</v>
      </c>
      <c r="B455">
        <v>54</v>
      </c>
      <c r="C455" t="s">
        <v>14094</v>
      </c>
      <c r="D455" t="s">
        <v>39</v>
      </c>
      <c r="E455" t="s">
        <v>74</v>
      </c>
      <c r="F455" t="s">
        <v>14</v>
      </c>
      <c r="G455" t="s">
        <v>30</v>
      </c>
      <c r="H455">
        <v>9220.01</v>
      </c>
      <c r="I455" s="9">
        <v>45104</v>
      </c>
      <c r="J455">
        <v>2023</v>
      </c>
      <c r="K455" t="s">
        <v>14049</v>
      </c>
      <c r="L455">
        <v>6</v>
      </c>
      <c r="M455" t="s">
        <v>14046</v>
      </c>
      <c r="N455" t="s">
        <v>16</v>
      </c>
    </row>
    <row r="456" spans="1:14" x14ac:dyDescent="0.35">
      <c r="A456" t="s">
        <v>2557</v>
      </c>
      <c r="B456">
        <v>54</v>
      </c>
      <c r="C456" t="s">
        <v>14094</v>
      </c>
      <c r="D456" t="s">
        <v>39</v>
      </c>
      <c r="E456" t="s">
        <v>52</v>
      </c>
      <c r="F456" t="s">
        <v>25</v>
      </c>
      <c r="G456" t="s">
        <v>26</v>
      </c>
      <c r="H456">
        <v>861.08</v>
      </c>
      <c r="I456" s="9">
        <v>45386</v>
      </c>
      <c r="J456">
        <v>2024</v>
      </c>
      <c r="K456" t="s">
        <v>14061</v>
      </c>
      <c r="L456">
        <v>4</v>
      </c>
      <c r="M456" t="s">
        <v>14057</v>
      </c>
      <c r="N456" t="s">
        <v>16</v>
      </c>
    </row>
    <row r="457" spans="1:14" x14ac:dyDescent="0.35">
      <c r="A457" t="s">
        <v>2647</v>
      </c>
      <c r="B457">
        <v>54</v>
      </c>
      <c r="C457" t="s">
        <v>14094</v>
      </c>
      <c r="D457" t="s">
        <v>12</v>
      </c>
      <c r="E457" t="s">
        <v>93</v>
      </c>
      <c r="F457" t="s">
        <v>49</v>
      </c>
      <c r="G457" t="s">
        <v>30</v>
      </c>
      <c r="H457">
        <v>17228.93</v>
      </c>
      <c r="I457" s="9">
        <v>45651</v>
      </c>
      <c r="J457">
        <v>2024</v>
      </c>
      <c r="K457" t="s">
        <v>14060</v>
      </c>
      <c r="L457">
        <v>12</v>
      </c>
      <c r="M457" t="s">
        <v>14052</v>
      </c>
      <c r="N457" t="s">
        <v>16</v>
      </c>
    </row>
    <row r="458" spans="1:14" x14ac:dyDescent="0.35">
      <c r="A458" t="s">
        <v>2717</v>
      </c>
      <c r="B458">
        <v>54</v>
      </c>
      <c r="C458" t="s">
        <v>14094</v>
      </c>
      <c r="D458" t="s">
        <v>12</v>
      </c>
      <c r="E458" t="s">
        <v>93</v>
      </c>
      <c r="F458" t="s">
        <v>19</v>
      </c>
      <c r="G458" t="s">
        <v>15</v>
      </c>
      <c r="H458">
        <v>3042.74</v>
      </c>
      <c r="I458" s="9">
        <v>45247</v>
      </c>
      <c r="J458">
        <v>2023</v>
      </c>
      <c r="K458" t="s">
        <v>14054</v>
      </c>
      <c r="L458">
        <v>11</v>
      </c>
      <c r="M458" t="s">
        <v>14048</v>
      </c>
      <c r="N458" t="s">
        <v>16</v>
      </c>
    </row>
    <row r="459" spans="1:14" x14ac:dyDescent="0.35">
      <c r="A459" t="s">
        <v>2879</v>
      </c>
      <c r="B459">
        <v>54</v>
      </c>
      <c r="C459" t="s">
        <v>14094</v>
      </c>
      <c r="D459" t="s">
        <v>39</v>
      </c>
      <c r="E459" t="s">
        <v>93</v>
      </c>
      <c r="F459" t="s">
        <v>55</v>
      </c>
      <c r="G459" t="s">
        <v>15</v>
      </c>
      <c r="H459">
        <v>19548.22</v>
      </c>
      <c r="I459" s="9">
        <v>45334</v>
      </c>
      <c r="J459">
        <v>2024</v>
      </c>
      <c r="K459" t="s">
        <v>14051</v>
      </c>
      <c r="L459">
        <v>2</v>
      </c>
      <c r="M459" t="s">
        <v>14062</v>
      </c>
      <c r="N459" t="s">
        <v>16</v>
      </c>
    </row>
    <row r="460" spans="1:14" x14ac:dyDescent="0.35">
      <c r="A460" t="s">
        <v>2895</v>
      </c>
      <c r="B460">
        <v>54</v>
      </c>
      <c r="C460" t="s">
        <v>14094</v>
      </c>
      <c r="D460" t="s">
        <v>12</v>
      </c>
      <c r="E460" t="s">
        <v>64</v>
      </c>
      <c r="F460" t="s">
        <v>19</v>
      </c>
      <c r="G460" t="s">
        <v>30</v>
      </c>
      <c r="H460">
        <v>15842.01</v>
      </c>
      <c r="I460" s="9">
        <v>44963</v>
      </c>
      <c r="J460">
        <v>2023</v>
      </c>
      <c r="K460" t="s">
        <v>14051</v>
      </c>
      <c r="L460">
        <v>2</v>
      </c>
      <c r="M460" t="s">
        <v>14062</v>
      </c>
      <c r="N460" t="s">
        <v>16</v>
      </c>
    </row>
    <row r="461" spans="1:14" x14ac:dyDescent="0.35">
      <c r="A461" t="s">
        <v>2923</v>
      </c>
      <c r="B461">
        <v>54</v>
      </c>
      <c r="C461" t="s">
        <v>14094</v>
      </c>
      <c r="D461" t="s">
        <v>12</v>
      </c>
      <c r="E461" t="s">
        <v>24</v>
      </c>
      <c r="F461" t="s">
        <v>19</v>
      </c>
      <c r="G461" t="s">
        <v>30</v>
      </c>
      <c r="H461">
        <v>469.94</v>
      </c>
      <c r="I461" s="9">
        <v>44931</v>
      </c>
      <c r="J461">
        <v>2023</v>
      </c>
      <c r="K461" t="s">
        <v>14045</v>
      </c>
      <c r="L461">
        <v>1</v>
      </c>
      <c r="M461" t="s">
        <v>14057</v>
      </c>
      <c r="N461" t="s">
        <v>16</v>
      </c>
    </row>
    <row r="462" spans="1:14" x14ac:dyDescent="0.35">
      <c r="A462" t="s">
        <v>3019</v>
      </c>
      <c r="B462">
        <v>54</v>
      </c>
      <c r="C462" t="s">
        <v>14094</v>
      </c>
      <c r="D462" t="s">
        <v>39</v>
      </c>
      <c r="E462" t="s">
        <v>93</v>
      </c>
      <c r="F462" t="s">
        <v>19</v>
      </c>
      <c r="G462" t="s">
        <v>15</v>
      </c>
      <c r="H462">
        <v>19657</v>
      </c>
      <c r="I462" s="9">
        <v>45367</v>
      </c>
      <c r="J462">
        <v>2024</v>
      </c>
      <c r="K462" t="s">
        <v>14053</v>
      </c>
      <c r="L462">
        <v>3</v>
      </c>
      <c r="M462" t="s">
        <v>14050</v>
      </c>
      <c r="N462" t="s">
        <v>16</v>
      </c>
    </row>
    <row r="463" spans="1:14" x14ac:dyDescent="0.35">
      <c r="A463" t="s">
        <v>3123</v>
      </c>
      <c r="B463">
        <v>54</v>
      </c>
      <c r="C463" t="s">
        <v>14094</v>
      </c>
      <c r="D463" t="s">
        <v>12</v>
      </c>
      <c r="E463" t="s">
        <v>74</v>
      </c>
      <c r="F463" t="s">
        <v>19</v>
      </c>
      <c r="G463" t="s">
        <v>26</v>
      </c>
      <c r="H463">
        <v>26060.48</v>
      </c>
      <c r="I463" s="9">
        <v>44973</v>
      </c>
      <c r="J463">
        <v>2023</v>
      </c>
      <c r="K463" t="s">
        <v>14051</v>
      </c>
      <c r="L463">
        <v>2</v>
      </c>
      <c r="M463" t="s">
        <v>14057</v>
      </c>
      <c r="N463" t="s">
        <v>16</v>
      </c>
    </row>
    <row r="464" spans="1:14" x14ac:dyDescent="0.35">
      <c r="A464" t="s">
        <v>3143</v>
      </c>
      <c r="B464">
        <v>54</v>
      </c>
      <c r="C464" t="s">
        <v>14094</v>
      </c>
      <c r="D464" t="s">
        <v>12</v>
      </c>
      <c r="E464" t="s">
        <v>29</v>
      </c>
      <c r="F464" t="s">
        <v>35</v>
      </c>
      <c r="G464" t="s">
        <v>15</v>
      </c>
      <c r="H464">
        <v>25218.83</v>
      </c>
      <c r="I464" s="9">
        <v>45494</v>
      </c>
      <c r="J464">
        <v>2024</v>
      </c>
      <c r="K464" t="s">
        <v>14063</v>
      </c>
      <c r="L464">
        <v>7</v>
      </c>
      <c r="M464" t="s">
        <v>14059</v>
      </c>
      <c r="N464" t="s">
        <v>16</v>
      </c>
    </row>
    <row r="465" spans="1:14" x14ac:dyDescent="0.35">
      <c r="A465" t="s">
        <v>3145</v>
      </c>
      <c r="B465">
        <v>54</v>
      </c>
      <c r="C465" t="s">
        <v>14094</v>
      </c>
      <c r="D465" t="s">
        <v>39</v>
      </c>
      <c r="E465" t="s">
        <v>42</v>
      </c>
      <c r="F465" t="s">
        <v>35</v>
      </c>
      <c r="G465" t="s">
        <v>15</v>
      </c>
      <c r="H465">
        <v>12276.42</v>
      </c>
      <c r="I465" s="9">
        <v>45004</v>
      </c>
      <c r="J465">
        <v>2023</v>
      </c>
      <c r="K465" t="s">
        <v>14053</v>
      </c>
      <c r="L465">
        <v>3</v>
      </c>
      <c r="M465" t="s">
        <v>14059</v>
      </c>
      <c r="N465" t="s">
        <v>16</v>
      </c>
    </row>
    <row r="466" spans="1:14" x14ac:dyDescent="0.35">
      <c r="A466" t="s">
        <v>3237</v>
      </c>
      <c r="B466">
        <v>54</v>
      </c>
      <c r="C466" t="s">
        <v>14094</v>
      </c>
      <c r="D466" t="s">
        <v>12</v>
      </c>
      <c r="E466" t="s">
        <v>74</v>
      </c>
      <c r="F466" t="s">
        <v>49</v>
      </c>
      <c r="G466" t="s">
        <v>26</v>
      </c>
      <c r="H466">
        <v>13209.62</v>
      </c>
      <c r="I466" s="9">
        <v>45126</v>
      </c>
      <c r="J466">
        <v>2023</v>
      </c>
      <c r="K466" t="s">
        <v>14063</v>
      </c>
      <c r="L466">
        <v>7</v>
      </c>
      <c r="M466" t="s">
        <v>14052</v>
      </c>
      <c r="N466" t="s">
        <v>16</v>
      </c>
    </row>
    <row r="467" spans="1:14" x14ac:dyDescent="0.35">
      <c r="A467" t="s">
        <v>3451</v>
      </c>
      <c r="B467">
        <v>54</v>
      </c>
      <c r="C467" t="s">
        <v>14094</v>
      </c>
      <c r="D467" t="s">
        <v>12</v>
      </c>
      <c r="E467" t="s">
        <v>93</v>
      </c>
      <c r="F467" t="s">
        <v>49</v>
      </c>
      <c r="G467" t="s">
        <v>20</v>
      </c>
      <c r="H467">
        <v>3590.23</v>
      </c>
      <c r="I467" s="9">
        <v>45591</v>
      </c>
      <c r="J467">
        <v>2024</v>
      </c>
      <c r="K467" t="s">
        <v>14058</v>
      </c>
      <c r="L467">
        <v>10</v>
      </c>
      <c r="M467" t="s">
        <v>14050</v>
      </c>
      <c r="N467" t="s">
        <v>16</v>
      </c>
    </row>
    <row r="468" spans="1:14" x14ac:dyDescent="0.35">
      <c r="A468" t="s">
        <v>3583</v>
      </c>
      <c r="B468">
        <v>54</v>
      </c>
      <c r="C468" t="s">
        <v>14094</v>
      </c>
      <c r="D468" t="s">
        <v>12</v>
      </c>
      <c r="E468" t="s">
        <v>74</v>
      </c>
      <c r="F468" t="s">
        <v>14</v>
      </c>
      <c r="G468" t="s">
        <v>30</v>
      </c>
      <c r="H468">
        <v>196.69</v>
      </c>
      <c r="I468" s="9">
        <v>45402</v>
      </c>
      <c r="J468">
        <v>2024</v>
      </c>
      <c r="K468" t="s">
        <v>14061</v>
      </c>
      <c r="L468">
        <v>4</v>
      </c>
      <c r="M468" t="s">
        <v>14050</v>
      </c>
      <c r="N468" t="s">
        <v>16</v>
      </c>
    </row>
    <row r="469" spans="1:14" x14ac:dyDescent="0.35">
      <c r="A469" t="s">
        <v>3901</v>
      </c>
      <c r="B469">
        <v>54</v>
      </c>
      <c r="C469" t="s">
        <v>14094</v>
      </c>
      <c r="D469" t="s">
        <v>39</v>
      </c>
      <c r="E469" t="s">
        <v>29</v>
      </c>
      <c r="F469" t="s">
        <v>55</v>
      </c>
      <c r="G469" t="s">
        <v>20</v>
      </c>
      <c r="H469">
        <v>2110.0100000000002</v>
      </c>
      <c r="I469" s="9">
        <v>45604</v>
      </c>
      <c r="J469">
        <v>2024</v>
      </c>
      <c r="K469" t="s">
        <v>14054</v>
      </c>
      <c r="L469">
        <v>11</v>
      </c>
      <c r="M469" t="s">
        <v>14048</v>
      </c>
      <c r="N469" t="s">
        <v>16</v>
      </c>
    </row>
    <row r="470" spans="1:14" x14ac:dyDescent="0.35">
      <c r="A470" t="s">
        <v>3935</v>
      </c>
      <c r="B470">
        <v>54</v>
      </c>
      <c r="C470" t="s">
        <v>14094</v>
      </c>
      <c r="D470" t="s">
        <v>39</v>
      </c>
      <c r="E470" t="s">
        <v>52</v>
      </c>
      <c r="F470" t="s">
        <v>49</v>
      </c>
      <c r="G470" t="s">
        <v>26</v>
      </c>
      <c r="H470">
        <v>3378.03</v>
      </c>
      <c r="I470" s="9">
        <v>44942</v>
      </c>
      <c r="J470">
        <v>2023</v>
      </c>
      <c r="K470" t="s">
        <v>14045</v>
      </c>
      <c r="L470">
        <v>1</v>
      </c>
      <c r="M470" t="s">
        <v>14062</v>
      </c>
      <c r="N470" t="s">
        <v>16</v>
      </c>
    </row>
    <row r="471" spans="1:14" x14ac:dyDescent="0.35">
      <c r="A471" t="s">
        <v>4009</v>
      </c>
      <c r="B471">
        <v>54</v>
      </c>
      <c r="C471" t="s">
        <v>14094</v>
      </c>
      <c r="D471" t="s">
        <v>39</v>
      </c>
      <c r="E471" t="s">
        <v>64</v>
      </c>
      <c r="F471" t="s">
        <v>19</v>
      </c>
      <c r="G471" t="s">
        <v>15</v>
      </c>
      <c r="H471">
        <v>25813.34</v>
      </c>
      <c r="I471" s="9">
        <v>45234</v>
      </c>
      <c r="J471">
        <v>2023</v>
      </c>
      <c r="K471" t="s">
        <v>14054</v>
      </c>
      <c r="L471">
        <v>11</v>
      </c>
      <c r="M471" t="s">
        <v>14050</v>
      </c>
      <c r="N471" t="s">
        <v>16</v>
      </c>
    </row>
    <row r="472" spans="1:14" x14ac:dyDescent="0.35">
      <c r="A472" t="s">
        <v>4045</v>
      </c>
      <c r="B472">
        <v>54</v>
      </c>
      <c r="C472" t="s">
        <v>14094</v>
      </c>
      <c r="D472" t="s">
        <v>12</v>
      </c>
      <c r="E472" t="s">
        <v>13</v>
      </c>
      <c r="F472" t="s">
        <v>19</v>
      </c>
      <c r="G472" t="s">
        <v>15</v>
      </c>
      <c r="H472">
        <v>3057.67</v>
      </c>
      <c r="I472" s="9">
        <v>45032</v>
      </c>
      <c r="J472">
        <v>2023</v>
      </c>
      <c r="K472" t="s">
        <v>14061</v>
      </c>
      <c r="L472">
        <v>4</v>
      </c>
      <c r="M472" t="s">
        <v>14059</v>
      </c>
      <c r="N472" t="s">
        <v>16</v>
      </c>
    </row>
    <row r="473" spans="1:14" x14ac:dyDescent="0.35">
      <c r="A473" t="s">
        <v>4107</v>
      </c>
      <c r="B473">
        <v>54</v>
      </c>
      <c r="C473" t="s">
        <v>14094</v>
      </c>
      <c r="D473" t="s">
        <v>12</v>
      </c>
      <c r="E473" t="s">
        <v>93</v>
      </c>
      <c r="F473" t="s">
        <v>19</v>
      </c>
      <c r="G473" t="s">
        <v>36</v>
      </c>
      <c r="H473">
        <v>3541.16</v>
      </c>
      <c r="I473" s="9">
        <v>45304</v>
      </c>
      <c r="J473">
        <v>2024</v>
      </c>
      <c r="K473" t="s">
        <v>14045</v>
      </c>
      <c r="L473">
        <v>1</v>
      </c>
      <c r="M473" t="s">
        <v>14050</v>
      </c>
      <c r="N473" t="s">
        <v>16</v>
      </c>
    </row>
    <row r="474" spans="1:14" x14ac:dyDescent="0.35">
      <c r="A474" t="s">
        <v>4111</v>
      </c>
      <c r="B474">
        <v>54</v>
      </c>
      <c r="C474" t="s">
        <v>14094</v>
      </c>
      <c r="D474" t="s">
        <v>39</v>
      </c>
      <c r="E474" t="s">
        <v>24</v>
      </c>
      <c r="F474" t="s">
        <v>19</v>
      </c>
      <c r="G474" t="s">
        <v>30</v>
      </c>
      <c r="H474">
        <v>5583.33</v>
      </c>
      <c r="I474" s="9">
        <v>45274</v>
      </c>
      <c r="J474">
        <v>2023</v>
      </c>
      <c r="K474" t="s">
        <v>14060</v>
      </c>
      <c r="L474">
        <v>12</v>
      </c>
      <c r="M474" t="s">
        <v>14057</v>
      </c>
      <c r="N474" t="s">
        <v>16</v>
      </c>
    </row>
    <row r="475" spans="1:14" x14ac:dyDescent="0.35">
      <c r="A475" t="s">
        <v>4115</v>
      </c>
      <c r="B475">
        <v>54</v>
      </c>
      <c r="C475" t="s">
        <v>14094</v>
      </c>
      <c r="D475" t="s">
        <v>39</v>
      </c>
      <c r="E475" t="s">
        <v>13</v>
      </c>
      <c r="F475" t="s">
        <v>35</v>
      </c>
      <c r="G475" t="s">
        <v>20</v>
      </c>
      <c r="H475">
        <v>3974.94</v>
      </c>
      <c r="I475" s="9">
        <v>45451</v>
      </c>
      <c r="J475">
        <v>2024</v>
      </c>
      <c r="K475" t="s">
        <v>14049</v>
      </c>
      <c r="L475">
        <v>6</v>
      </c>
      <c r="M475" t="s">
        <v>14050</v>
      </c>
      <c r="N475" t="s">
        <v>16</v>
      </c>
    </row>
    <row r="476" spans="1:14" x14ac:dyDescent="0.35">
      <c r="A476" t="s">
        <v>4137</v>
      </c>
      <c r="B476">
        <v>54</v>
      </c>
      <c r="C476" t="s">
        <v>14094</v>
      </c>
      <c r="D476" t="s">
        <v>39</v>
      </c>
      <c r="E476" t="s">
        <v>13</v>
      </c>
      <c r="F476" t="s">
        <v>25</v>
      </c>
      <c r="G476" t="s">
        <v>15</v>
      </c>
      <c r="H476">
        <v>8319.86</v>
      </c>
      <c r="I476" s="9">
        <v>45106</v>
      </c>
      <c r="J476">
        <v>2023</v>
      </c>
      <c r="K476" t="s">
        <v>14049</v>
      </c>
      <c r="L476">
        <v>6</v>
      </c>
      <c r="M476" t="s">
        <v>14057</v>
      </c>
      <c r="N476" t="s">
        <v>16</v>
      </c>
    </row>
    <row r="477" spans="1:14" x14ac:dyDescent="0.35">
      <c r="A477" t="s">
        <v>4151</v>
      </c>
      <c r="B477">
        <v>54</v>
      </c>
      <c r="C477" t="s">
        <v>14094</v>
      </c>
      <c r="D477" t="s">
        <v>12</v>
      </c>
      <c r="E477" t="s">
        <v>52</v>
      </c>
      <c r="F477" t="s">
        <v>55</v>
      </c>
      <c r="G477" t="s">
        <v>30</v>
      </c>
      <c r="H477">
        <v>953.66</v>
      </c>
      <c r="I477" s="9">
        <v>45113</v>
      </c>
      <c r="J477">
        <v>2023</v>
      </c>
      <c r="K477" t="s">
        <v>14063</v>
      </c>
      <c r="L477">
        <v>7</v>
      </c>
      <c r="M477" t="s">
        <v>14057</v>
      </c>
      <c r="N477" t="s">
        <v>16</v>
      </c>
    </row>
    <row r="478" spans="1:14" x14ac:dyDescent="0.35">
      <c r="A478" t="s">
        <v>4417</v>
      </c>
      <c r="B478">
        <v>54</v>
      </c>
      <c r="C478" t="s">
        <v>14094</v>
      </c>
      <c r="D478" t="s">
        <v>12</v>
      </c>
      <c r="E478" t="s">
        <v>64</v>
      </c>
      <c r="F478" t="s">
        <v>25</v>
      </c>
      <c r="G478" t="s">
        <v>36</v>
      </c>
      <c r="H478">
        <v>4059.83</v>
      </c>
      <c r="I478" s="9">
        <v>44982</v>
      </c>
      <c r="J478">
        <v>2023</v>
      </c>
      <c r="K478" t="s">
        <v>14051</v>
      </c>
      <c r="L478">
        <v>2</v>
      </c>
      <c r="M478" t="s">
        <v>14050</v>
      </c>
      <c r="N478" t="s">
        <v>16</v>
      </c>
    </row>
    <row r="479" spans="1:14" x14ac:dyDescent="0.35">
      <c r="A479" t="s">
        <v>4587</v>
      </c>
      <c r="B479">
        <v>54</v>
      </c>
      <c r="C479" t="s">
        <v>14094</v>
      </c>
      <c r="D479" t="s">
        <v>39</v>
      </c>
      <c r="E479" t="s">
        <v>52</v>
      </c>
      <c r="F479" t="s">
        <v>14</v>
      </c>
      <c r="G479" t="s">
        <v>15</v>
      </c>
      <c r="H479">
        <v>279.91000000000003</v>
      </c>
      <c r="I479" s="9">
        <v>45161</v>
      </c>
      <c r="J479">
        <v>2023</v>
      </c>
      <c r="K479" t="s">
        <v>14056</v>
      </c>
      <c r="L479">
        <v>8</v>
      </c>
      <c r="M479" t="s">
        <v>14052</v>
      </c>
      <c r="N479" t="s">
        <v>16</v>
      </c>
    </row>
    <row r="480" spans="1:14" x14ac:dyDescent="0.35">
      <c r="A480" t="s">
        <v>4631</v>
      </c>
      <c r="B480">
        <v>54</v>
      </c>
      <c r="C480" t="s">
        <v>14094</v>
      </c>
      <c r="D480" t="s">
        <v>39</v>
      </c>
      <c r="E480" t="s">
        <v>42</v>
      </c>
      <c r="F480" t="s">
        <v>55</v>
      </c>
      <c r="G480" t="s">
        <v>36</v>
      </c>
      <c r="H480">
        <v>1459.14</v>
      </c>
      <c r="I480" s="9">
        <v>45263</v>
      </c>
      <c r="J480">
        <v>2023</v>
      </c>
      <c r="K480" t="s">
        <v>14060</v>
      </c>
      <c r="L480">
        <v>12</v>
      </c>
      <c r="M480" t="s">
        <v>14059</v>
      </c>
      <c r="N480" t="s">
        <v>16</v>
      </c>
    </row>
    <row r="481" spans="1:14" x14ac:dyDescent="0.35">
      <c r="A481" t="s">
        <v>4703</v>
      </c>
      <c r="B481">
        <v>54</v>
      </c>
      <c r="C481" t="s">
        <v>14094</v>
      </c>
      <c r="D481" t="s">
        <v>12</v>
      </c>
      <c r="E481" t="s">
        <v>64</v>
      </c>
      <c r="F481" t="s">
        <v>19</v>
      </c>
      <c r="G481" t="s">
        <v>20</v>
      </c>
      <c r="H481">
        <v>23386.639999999999</v>
      </c>
      <c r="I481" s="9">
        <v>45292</v>
      </c>
      <c r="J481">
        <v>2024</v>
      </c>
      <c r="K481" t="s">
        <v>14045</v>
      </c>
      <c r="L481">
        <v>1</v>
      </c>
      <c r="M481" t="s">
        <v>14062</v>
      </c>
      <c r="N481" t="s">
        <v>16</v>
      </c>
    </row>
    <row r="482" spans="1:14" x14ac:dyDescent="0.35">
      <c r="A482" t="s">
        <v>4913</v>
      </c>
      <c r="B482">
        <v>54</v>
      </c>
      <c r="C482" t="s">
        <v>14094</v>
      </c>
      <c r="D482" t="s">
        <v>12</v>
      </c>
      <c r="E482" t="s">
        <v>64</v>
      </c>
      <c r="F482" t="s">
        <v>55</v>
      </c>
      <c r="G482" t="s">
        <v>36</v>
      </c>
      <c r="H482">
        <v>34436.269999999997</v>
      </c>
      <c r="I482" s="9">
        <v>45601</v>
      </c>
      <c r="J482">
        <v>2024</v>
      </c>
      <c r="K482" t="s">
        <v>14054</v>
      </c>
      <c r="L482">
        <v>11</v>
      </c>
      <c r="M482" t="s">
        <v>14046</v>
      </c>
      <c r="N482" t="s">
        <v>16</v>
      </c>
    </row>
    <row r="483" spans="1:14" x14ac:dyDescent="0.35">
      <c r="A483" t="s">
        <v>5131</v>
      </c>
      <c r="B483">
        <v>54</v>
      </c>
      <c r="C483" t="s">
        <v>14094</v>
      </c>
      <c r="D483" t="s">
        <v>12</v>
      </c>
      <c r="E483" t="s">
        <v>24</v>
      </c>
      <c r="F483" t="s">
        <v>14</v>
      </c>
      <c r="G483" t="s">
        <v>30</v>
      </c>
      <c r="H483">
        <v>3155.99</v>
      </c>
      <c r="I483" s="9">
        <v>45351</v>
      </c>
      <c r="J483">
        <v>2024</v>
      </c>
      <c r="K483" t="s">
        <v>14051</v>
      </c>
      <c r="L483">
        <v>2</v>
      </c>
      <c r="M483" t="s">
        <v>14057</v>
      </c>
      <c r="N483" t="s">
        <v>16</v>
      </c>
    </row>
    <row r="484" spans="1:14" x14ac:dyDescent="0.35">
      <c r="A484" t="s">
        <v>5187</v>
      </c>
      <c r="B484">
        <v>54</v>
      </c>
      <c r="C484" t="s">
        <v>14094</v>
      </c>
      <c r="D484" t="s">
        <v>12</v>
      </c>
      <c r="E484" t="s">
        <v>29</v>
      </c>
      <c r="F484" t="s">
        <v>35</v>
      </c>
      <c r="G484" t="s">
        <v>30</v>
      </c>
      <c r="H484">
        <v>31469.37</v>
      </c>
      <c r="I484" s="9">
        <v>45391</v>
      </c>
      <c r="J484">
        <v>2024</v>
      </c>
      <c r="K484" t="s">
        <v>14061</v>
      </c>
      <c r="L484">
        <v>4</v>
      </c>
      <c r="M484" t="s">
        <v>14046</v>
      </c>
      <c r="N484" t="s">
        <v>16</v>
      </c>
    </row>
    <row r="485" spans="1:14" x14ac:dyDescent="0.35">
      <c r="A485" t="s">
        <v>5287</v>
      </c>
      <c r="B485">
        <v>54</v>
      </c>
      <c r="C485" t="s">
        <v>14094</v>
      </c>
      <c r="D485" t="s">
        <v>39</v>
      </c>
      <c r="E485" t="s">
        <v>64</v>
      </c>
      <c r="F485" t="s">
        <v>49</v>
      </c>
      <c r="G485" t="s">
        <v>30</v>
      </c>
      <c r="H485">
        <v>37643.11</v>
      </c>
      <c r="I485" s="9">
        <v>45302</v>
      </c>
      <c r="J485">
        <v>2024</v>
      </c>
      <c r="K485" t="s">
        <v>14045</v>
      </c>
      <c r="L485">
        <v>1</v>
      </c>
      <c r="M485" t="s">
        <v>14057</v>
      </c>
      <c r="N485" t="s">
        <v>16</v>
      </c>
    </row>
    <row r="486" spans="1:14" x14ac:dyDescent="0.35">
      <c r="A486" t="s">
        <v>5537</v>
      </c>
      <c r="B486">
        <v>54</v>
      </c>
      <c r="C486" t="s">
        <v>14094</v>
      </c>
      <c r="D486" t="s">
        <v>12</v>
      </c>
      <c r="E486" t="s">
        <v>74</v>
      </c>
      <c r="F486" t="s">
        <v>19</v>
      </c>
      <c r="G486" t="s">
        <v>15</v>
      </c>
      <c r="H486">
        <v>17099.5</v>
      </c>
      <c r="I486" s="9">
        <v>45175</v>
      </c>
      <c r="J486">
        <v>2023</v>
      </c>
      <c r="K486" t="s">
        <v>14055</v>
      </c>
      <c r="L486">
        <v>9</v>
      </c>
      <c r="M486" t="s">
        <v>14052</v>
      </c>
      <c r="N486" t="s">
        <v>16</v>
      </c>
    </row>
    <row r="487" spans="1:14" x14ac:dyDescent="0.35">
      <c r="A487" t="s">
        <v>5559</v>
      </c>
      <c r="B487">
        <v>54</v>
      </c>
      <c r="C487" t="s">
        <v>14094</v>
      </c>
      <c r="D487" t="s">
        <v>39</v>
      </c>
      <c r="E487" t="s">
        <v>29</v>
      </c>
      <c r="F487" t="s">
        <v>49</v>
      </c>
      <c r="G487" t="s">
        <v>30</v>
      </c>
      <c r="H487">
        <v>16111.26</v>
      </c>
      <c r="I487" s="9">
        <v>45123</v>
      </c>
      <c r="J487">
        <v>2023</v>
      </c>
      <c r="K487" t="s">
        <v>14063</v>
      </c>
      <c r="L487">
        <v>7</v>
      </c>
      <c r="M487" t="s">
        <v>14059</v>
      </c>
      <c r="N487" t="s">
        <v>16</v>
      </c>
    </row>
    <row r="488" spans="1:14" x14ac:dyDescent="0.35">
      <c r="A488" t="s">
        <v>5647</v>
      </c>
      <c r="B488">
        <v>54</v>
      </c>
      <c r="C488" t="s">
        <v>14094</v>
      </c>
      <c r="D488" t="s">
        <v>39</v>
      </c>
      <c r="E488" t="s">
        <v>93</v>
      </c>
      <c r="F488" t="s">
        <v>35</v>
      </c>
      <c r="G488" t="s">
        <v>15</v>
      </c>
      <c r="H488">
        <v>1437.75</v>
      </c>
      <c r="I488" s="9">
        <v>45565</v>
      </c>
      <c r="J488">
        <v>2024</v>
      </c>
      <c r="K488" t="s">
        <v>14055</v>
      </c>
      <c r="L488">
        <v>9</v>
      </c>
      <c r="M488" t="s">
        <v>14062</v>
      </c>
      <c r="N488" t="s">
        <v>16</v>
      </c>
    </row>
    <row r="489" spans="1:14" x14ac:dyDescent="0.35">
      <c r="A489" t="s">
        <v>5665</v>
      </c>
      <c r="B489">
        <v>54</v>
      </c>
      <c r="C489" t="s">
        <v>14094</v>
      </c>
      <c r="D489" t="s">
        <v>12</v>
      </c>
      <c r="E489" t="s">
        <v>52</v>
      </c>
      <c r="F489" t="s">
        <v>19</v>
      </c>
      <c r="G489" t="s">
        <v>20</v>
      </c>
      <c r="H489">
        <v>20000.669999999998</v>
      </c>
      <c r="I489" s="9">
        <v>45561</v>
      </c>
      <c r="J489">
        <v>2024</v>
      </c>
      <c r="K489" t="s">
        <v>14055</v>
      </c>
      <c r="L489">
        <v>9</v>
      </c>
      <c r="M489" t="s">
        <v>14057</v>
      </c>
      <c r="N489" t="s">
        <v>16</v>
      </c>
    </row>
    <row r="490" spans="1:14" x14ac:dyDescent="0.35">
      <c r="A490" t="s">
        <v>5703</v>
      </c>
      <c r="B490">
        <v>54</v>
      </c>
      <c r="C490" t="s">
        <v>14094</v>
      </c>
      <c r="D490" t="s">
        <v>12</v>
      </c>
      <c r="E490" t="s">
        <v>24</v>
      </c>
      <c r="F490" t="s">
        <v>55</v>
      </c>
      <c r="G490" t="s">
        <v>36</v>
      </c>
      <c r="H490">
        <v>8028.88</v>
      </c>
      <c r="I490" s="9">
        <v>45196</v>
      </c>
      <c r="J490">
        <v>2023</v>
      </c>
      <c r="K490" t="s">
        <v>14055</v>
      </c>
      <c r="L490">
        <v>9</v>
      </c>
      <c r="M490" t="s">
        <v>14052</v>
      </c>
      <c r="N490" t="s">
        <v>16</v>
      </c>
    </row>
    <row r="491" spans="1:14" x14ac:dyDescent="0.35">
      <c r="A491" t="s">
        <v>5829</v>
      </c>
      <c r="B491">
        <v>54</v>
      </c>
      <c r="C491" t="s">
        <v>14094</v>
      </c>
      <c r="D491" t="s">
        <v>12</v>
      </c>
      <c r="E491" t="s">
        <v>64</v>
      </c>
      <c r="F491" t="s">
        <v>35</v>
      </c>
      <c r="G491" t="s">
        <v>30</v>
      </c>
      <c r="H491">
        <v>8746.2199999999993</v>
      </c>
      <c r="I491" s="9">
        <v>45130</v>
      </c>
      <c r="J491">
        <v>2023</v>
      </c>
      <c r="K491" t="s">
        <v>14063</v>
      </c>
      <c r="L491">
        <v>7</v>
      </c>
      <c r="M491" t="s">
        <v>14059</v>
      </c>
      <c r="N491" t="s">
        <v>16</v>
      </c>
    </row>
    <row r="492" spans="1:14" x14ac:dyDescent="0.35">
      <c r="A492" t="s">
        <v>5971</v>
      </c>
      <c r="B492">
        <v>54</v>
      </c>
      <c r="C492" t="s">
        <v>14094</v>
      </c>
      <c r="D492" t="s">
        <v>12</v>
      </c>
      <c r="E492" t="s">
        <v>64</v>
      </c>
      <c r="F492" t="s">
        <v>55</v>
      </c>
      <c r="G492" t="s">
        <v>20</v>
      </c>
      <c r="H492">
        <v>3857.99</v>
      </c>
      <c r="I492" s="9">
        <v>44971</v>
      </c>
      <c r="J492">
        <v>2023</v>
      </c>
      <c r="K492" t="s">
        <v>14051</v>
      </c>
      <c r="L492">
        <v>2</v>
      </c>
      <c r="M492" t="s">
        <v>14046</v>
      </c>
      <c r="N492" t="s">
        <v>16</v>
      </c>
    </row>
    <row r="493" spans="1:14" x14ac:dyDescent="0.35">
      <c r="A493" t="s">
        <v>5985</v>
      </c>
      <c r="B493">
        <v>54</v>
      </c>
      <c r="C493" t="s">
        <v>14094</v>
      </c>
      <c r="D493" t="s">
        <v>39</v>
      </c>
      <c r="E493" t="s">
        <v>93</v>
      </c>
      <c r="F493" t="s">
        <v>19</v>
      </c>
      <c r="G493" t="s">
        <v>26</v>
      </c>
      <c r="H493">
        <v>26599.55</v>
      </c>
      <c r="I493" s="9">
        <v>45193</v>
      </c>
      <c r="J493">
        <v>2023</v>
      </c>
      <c r="K493" t="s">
        <v>14055</v>
      </c>
      <c r="L493">
        <v>9</v>
      </c>
      <c r="M493" t="s">
        <v>14059</v>
      </c>
      <c r="N493" t="s">
        <v>16</v>
      </c>
    </row>
    <row r="494" spans="1:14" x14ac:dyDescent="0.35">
      <c r="A494" t="s">
        <v>6163</v>
      </c>
      <c r="B494">
        <v>54</v>
      </c>
      <c r="C494" t="s">
        <v>14094</v>
      </c>
      <c r="D494" t="s">
        <v>12</v>
      </c>
      <c r="E494" t="s">
        <v>24</v>
      </c>
      <c r="F494" t="s">
        <v>35</v>
      </c>
      <c r="G494" t="s">
        <v>20</v>
      </c>
      <c r="H494">
        <v>26266.01</v>
      </c>
      <c r="I494" s="9">
        <v>45364</v>
      </c>
      <c r="J494">
        <v>2024</v>
      </c>
      <c r="K494" t="s">
        <v>14053</v>
      </c>
      <c r="L494">
        <v>3</v>
      </c>
      <c r="M494" t="s">
        <v>14052</v>
      </c>
      <c r="N494" t="s">
        <v>16</v>
      </c>
    </row>
    <row r="495" spans="1:14" x14ac:dyDescent="0.35">
      <c r="A495" t="s">
        <v>6217</v>
      </c>
      <c r="B495">
        <v>54</v>
      </c>
      <c r="C495" t="s">
        <v>14094</v>
      </c>
      <c r="D495" t="s">
        <v>39</v>
      </c>
      <c r="E495" t="s">
        <v>52</v>
      </c>
      <c r="F495" t="s">
        <v>49</v>
      </c>
      <c r="G495" t="s">
        <v>15</v>
      </c>
      <c r="H495">
        <v>18454.45</v>
      </c>
      <c r="I495" s="9">
        <v>44988</v>
      </c>
      <c r="J495">
        <v>2023</v>
      </c>
      <c r="K495" t="s">
        <v>14053</v>
      </c>
      <c r="L495">
        <v>3</v>
      </c>
      <c r="M495" t="s">
        <v>14048</v>
      </c>
      <c r="N495" t="s">
        <v>16</v>
      </c>
    </row>
    <row r="496" spans="1:14" x14ac:dyDescent="0.35">
      <c r="A496" t="s">
        <v>6223</v>
      </c>
      <c r="B496">
        <v>54</v>
      </c>
      <c r="C496" t="s">
        <v>14094</v>
      </c>
      <c r="D496" t="s">
        <v>12</v>
      </c>
      <c r="E496" t="s">
        <v>93</v>
      </c>
      <c r="F496" t="s">
        <v>35</v>
      </c>
      <c r="G496" t="s">
        <v>20</v>
      </c>
      <c r="H496">
        <v>3321.68</v>
      </c>
      <c r="I496" s="9">
        <v>45473</v>
      </c>
      <c r="J496">
        <v>2024</v>
      </c>
      <c r="K496" t="s">
        <v>14049</v>
      </c>
      <c r="L496">
        <v>6</v>
      </c>
      <c r="M496" t="s">
        <v>14059</v>
      </c>
      <c r="N496" t="s">
        <v>16</v>
      </c>
    </row>
    <row r="497" spans="1:14" x14ac:dyDescent="0.35">
      <c r="A497" t="s">
        <v>6595</v>
      </c>
      <c r="B497">
        <v>54</v>
      </c>
      <c r="C497" t="s">
        <v>14094</v>
      </c>
      <c r="D497" t="s">
        <v>39</v>
      </c>
      <c r="E497" t="s">
        <v>64</v>
      </c>
      <c r="F497" t="s">
        <v>35</v>
      </c>
      <c r="G497" t="s">
        <v>15</v>
      </c>
      <c r="H497">
        <v>55722.41</v>
      </c>
      <c r="I497" s="9">
        <v>45120</v>
      </c>
      <c r="J497">
        <v>2023</v>
      </c>
      <c r="K497" t="s">
        <v>14063</v>
      </c>
      <c r="L497">
        <v>7</v>
      </c>
      <c r="M497" t="s">
        <v>14057</v>
      </c>
      <c r="N497" t="s">
        <v>16</v>
      </c>
    </row>
    <row r="498" spans="1:14" x14ac:dyDescent="0.35">
      <c r="A498" t="s">
        <v>6773</v>
      </c>
      <c r="B498">
        <v>54</v>
      </c>
      <c r="C498" t="s">
        <v>14094</v>
      </c>
      <c r="D498" t="s">
        <v>39</v>
      </c>
      <c r="E498" t="s">
        <v>93</v>
      </c>
      <c r="F498" t="s">
        <v>49</v>
      </c>
      <c r="G498" t="s">
        <v>20</v>
      </c>
      <c r="H498">
        <v>9166.51</v>
      </c>
      <c r="I498" s="9">
        <v>45228</v>
      </c>
      <c r="J498">
        <v>2023</v>
      </c>
      <c r="K498" t="s">
        <v>14058</v>
      </c>
      <c r="L498">
        <v>10</v>
      </c>
      <c r="M498" t="s">
        <v>14059</v>
      </c>
      <c r="N498" t="s">
        <v>16</v>
      </c>
    </row>
    <row r="499" spans="1:14" x14ac:dyDescent="0.35">
      <c r="A499" t="s">
        <v>6873</v>
      </c>
      <c r="B499">
        <v>54</v>
      </c>
      <c r="C499" t="s">
        <v>14094</v>
      </c>
      <c r="D499" t="s">
        <v>12</v>
      </c>
      <c r="E499" t="s">
        <v>93</v>
      </c>
      <c r="F499" t="s">
        <v>35</v>
      </c>
      <c r="G499" t="s">
        <v>26</v>
      </c>
      <c r="H499">
        <v>21668.52</v>
      </c>
      <c r="I499" s="9">
        <v>45474</v>
      </c>
      <c r="J499">
        <v>2024</v>
      </c>
      <c r="K499" t="s">
        <v>14063</v>
      </c>
      <c r="L499">
        <v>7</v>
      </c>
      <c r="M499" t="s">
        <v>14062</v>
      </c>
      <c r="N499" t="s">
        <v>16</v>
      </c>
    </row>
    <row r="500" spans="1:14" x14ac:dyDescent="0.35">
      <c r="A500" t="s">
        <v>6963</v>
      </c>
      <c r="B500">
        <v>54</v>
      </c>
      <c r="C500" t="s">
        <v>14094</v>
      </c>
      <c r="D500" t="s">
        <v>39</v>
      </c>
      <c r="E500" t="s">
        <v>52</v>
      </c>
      <c r="F500" t="s">
        <v>55</v>
      </c>
      <c r="G500" t="s">
        <v>36</v>
      </c>
      <c r="H500">
        <v>16991.72</v>
      </c>
      <c r="I500" s="9">
        <v>45102</v>
      </c>
      <c r="J500">
        <v>2023</v>
      </c>
      <c r="K500" t="s">
        <v>14049</v>
      </c>
      <c r="L500">
        <v>6</v>
      </c>
      <c r="M500" t="s">
        <v>14059</v>
      </c>
      <c r="N500" t="s">
        <v>16</v>
      </c>
    </row>
    <row r="501" spans="1:14" x14ac:dyDescent="0.35">
      <c r="A501" t="s">
        <v>7035</v>
      </c>
      <c r="B501">
        <v>54</v>
      </c>
      <c r="C501" t="s">
        <v>14094</v>
      </c>
      <c r="D501" t="s">
        <v>12</v>
      </c>
      <c r="E501" t="s">
        <v>93</v>
      </c>
      <c r="F501" t="s">
        <v>14</v>
      </c>
      <c r="G501" t="s">
        <v>26</v>
      </c>
      <c r="H501">
        <v>899.29</v>
      </c>
      <c r="I501" s="9">
        <v>45511</v>
      </c>
      <c r="J501">
        <v>2024</v>
      </c>
      <c r="K501" t="s">
        <v>14056</v>
      </c>
      <c r="L501">
        <v>8</v>
      </c>
      <c r="M501" t="s">
        <v>14052</v>
      </c>
      <c r="N501" t="s">
        <v>16</v>
      </c>
    </row>
    <row r="502" spans="1:14" x14ac:dyDescent="0.35">
      <c r="A502" t="s">
        <v>7041</v>
      </c>
      <c r="B502">
        <v>54</v>
      </c>
      <c r="C502" t="s">
        <v>14094</v>
      </c>
      <c r="D502" t="s">
        <v>12</v>
      </c>
      <c r="E502" t="s">
        <v>42</v>
      </c>
      <c r="F502" t="s">
        <v>14</v>
      </c>
      <c r="G502" t="s">
        <v>36</v>
      </c>
      <c r="H502">
        <v>2414.15</v>
      </c>
      <c r="I502" s="9">
        <v>45356</v>
      </c>
      <c r="J502">
        <v>2024</v>
      </c>
      <c r="K502" t="s">
        <v>14053</v>
      </c>
      <c r="L502">
        <v>3</v>
      </c>
      <c r="M502" t="s">
        <v>14046</v>
      </c>
      <c r="N502" t="s">
        <v>16</v>
      </c>
    </row>
    <row r="503" spans="1:14" x14ac:dyDescent="0.35">
      <c r="A503" t="s">
        <v>7127</v>
      </c>
      <c r="B503">
        <v>54</v>
      </c>
      <c r="C503" t="s">
        <v>14094</v>
      </c>
      <c r="D503" t="s">
        <v>12</v>
      </c>
      <c r="E503" t="s">
        <v>42</v>
      </c>
      <c r="F503" t="s">
        <v>14</v>
      </c>
      <c r="G503" t="s">
        <v>36</v>
      </c>
      <c r="H503">
        <v>2821.5</v>
      </c>
      <c r="I503" s="9">
        <v>45144</v>
      </c>
      <c r="J503">
        <v>2023</v>
      </c>
      <c r="K503" t="s">
        <v>14056</v>
      </c>
      <c r="L503">
        <v>8</v>
      </c>
      <c r="M503" t="s">
        <v>14059</v>
      </c>
      <c r="N503" t="s">
        <v>16</v>
      </c>
    </row>
    <row r="504" spans="1:14" x14ac:dyDescent="0.35">
      <c r="A504" t="s">
        <v>7129</v>
      </c>
      <c r="B504">
        <v>54</v>
      </c>
      <c r="C504" t="s">
        <v>14094</v>
      </c>
      <c r="D504" t="s">
        <v>12</v>
      </c>
      <c r="E504" t="s">
        <v>42</v>
      </c>
      <c r="F504" t="s">
        <v>55</v>
      </c>
      <c r="G504" t="s">
        <v>26</v>
      </c>
      <c r="H504">
        <v>4869.2</v>
      </c>
      <c r="I504" s="9">
        <v>45355</v>
      </c>
      <c r="J504">
        <v>2024</v>
      </c>
      <c r="K504" t="s">
        <v>14053</v>
      </c>
      <c r="L504">
        <v>3</v>
      </c>
      <c r="M504" t="s">
        <v>14062</v>
      </c>
      <c r="N504" t="s">
        <v>16</v>
      </c>
    </row>
    <row r="505" spans="1:14" x14ac:dyDescent="0.35">
      <c r="A505" t="s">
        <v>7133</v>
      </c>
      <c r="B505">
        <v>54</v>
      </c>
      <c r="C505" t="s">
        <v>14094</v>
      </c>
      <c r="D505" t="s">
        <v>12</v>
      </c>
      <c r="E505" t="s">
        <v>74</v>
      </c>
      <c r="F505" t="s">
        <v>49</v>
      </c>
      <c r="G505" t="s">
        <v>15</v>
      </c>
      <c r="H505">
        <v>11688.46</v>
      </c>
      <c r="I505" s="9">
        <v>44929</v>
      </c>
      <c r="J505">
        <v>2023</v>
      </c>
      <c r="K505" t="s">
        <v>14045</v>
      </c>
      <c r="L505">
        <v>1</v>
      </c>
      <c r="M505" t="s">
        <v>14046</v>
      </c>
      <c r="N505" t="s">
        <v>16</v>
      </c>
    </row>
    <row r="506" spans="1:14" x14ac:dyDescent="0.35">
      <c r="A506" t="s">
        <v>7165</v>
      </c>
      <c r="B506">
        <v>54</v>
      </c>
      <c r="C506" t="s">
        <v>14094</v>
      </c>
      <c r="D506" t="s">
        <v>12</v>
      </c>
      <c r="E506" t="s">
        <v>74</v>
      </c>
      <c r="F506" t="s">
        <v>25</v>
      </c>
      <c r="G506" t="s">
        <v>20</v>
      </c>
      <c r="H506">
        <v>1978.43</v>
      </c>
      <c r="I506" s="9">
        <v>45505</v>
      </c>
      <c r="J506">
        <v>2024</v>
      </c>
      <c r="K506" t="s">
        <v>14056</v>
      </c>
      <c r="L506">
        <v>8</v>
      </c>
      <c r="M506" t="s">
        <v>14057</v>
      </c>
      <c r="N506" t="s">
        <v>16</v>
      </c>
    </row>
    <row r="507" spans="1:14" x14ac:dyDescent="0.35">
      <c r="A507" t="s">
        <v>7237</v>
      </c>
      <c r="B507">
        <v>54</v>
      </c>
      <c r="C507" t="s">
        <v>14094</v>
      </c>
      <c r="D507" t="s">
        <v>39</v>
      </c>
      <c r="E507" t="s">
        <v>74</v>
      </c>
      <c r="F507" t="s">
        <v>55</v>
      </c>
      <c r="G507" t="s">
        <v>15</v>
      </c>
      <c r="H507">
        <v>11381.49</v>
      </c>
      <c r="I507" s="9">
        <v>45138</v>
      </c>
      <c r="J507">
        <v>2023</v>
      </c>
      <c r="K507" t="s">
        <v>14063</v>
      </c>
      <c r="L507">
        <v>7</v>
      </c>
      <c r="M507" t="s">
        <v>14062</v>
      </c>
      <c r="N507" t="s">
        <v>16</v>
      </c>
    </row>
    <row r="508" spans="1:14" x14ac:dyDescent="0.35">
      <c r="A508" t="s">
        <v>7251</v>
      </c>
      <c r="B508">
        <v>54</v>
      </c>
      <c r="C508" t="s">
        <v>14094</v>
      </c>
      <c r="D508" t="s">
        <v>12</v>
      </c>
      <c r="E508" t="s">
        <v>52</v>
      </c>
      <c r="F508" t="s">
        <v>49</v>
      </c>
      <c r="G508" t="s">
        <v>30</v>
      </c>
      <c r="H508">
        <v>14483.4</v>
      </c>
      <c r="I508" s="9">
        <v>45009</v>
      </c>
      <c r="J508">
        <v>2023</v>
      </c>
      <c r="K508" t="s">
        <v>14053</v>
      </c>
      <c r="L508">
        <v>3</v>
      </c>
      <c r="M508" t="s">
        <v>14048</v>
      </c>
      <c r="N508" t="s">
        <v>16</v>
      </c>
    </row>
    <row r="509" spans="1:14" x14ac:dyDescent="0.35">
      <c r="A509" t="s">
        <v>7439</v>
      </c>
      <c r="B509">
        <v>54</v>
      </c>
      <c r="C509" t="s">
        <v>14094</v>
      </c>
      <c r="D509" t="s">
        <v>39</v>
      </c>
      <c r="E509" t="s">
        <v>13</v>
      </c>
      <c r="F509" t="s">
        <v>55</v>
      </c>
      <c r="G509" t="s">
        <v>30</v>
      </c>
      <c r="H509">
        <v>6438.92</v>
      </c>
      <c r="I509" s="9">
        <v>45250</v>
      </c>
      <c r="J509">
        <v>2023</v>
      </c>
      <c r="K509" t="s">
        <v>14054</v>
      </c>
      <c r="L509">
        <v>11</v>
      </c>
      <c r="M509" t="s">
        <v>14062</v>
      </c>
      <c r="N509" t="s">
        <v>16</v>
      </c>
    </row>
    <row r="510" spans="1:14" x14ac:dyDescent="0.35">
      <c r="A510" t="s">
        <v>7445</v>
      </c>
      <c r="B510">
        <v>54</v>
      </c>
      <c r="C510" t="s">
        <v>14094</v>
      </c>
      <c r="D510" t="s">
        <v>12</v>
      </c>
      <c r="E510" t="s">
        <v>74</v>
      </c>
      <c r="F510" t="s">
        <v>49</v>
      </c>
      <c r="G510" t="s">
        <v>26</v>
      </c>
      <c r="H510">
        <v>3647.18</v>
      </c>
      <c r="I510" s="9">
        <v>44985</v>
      </c>
      <c r="J510">
        <v>2023</v>
      </c>
      <c r="K510" t="s">
        <v>14051</v>
      </c>
      <c r="L510">
        <v>2</v>
      </c>
      <c r="M510" t="s">
        <v>14046</v>
      </c>
      <c r="N510" t="s">
        <v>16</v>
      </c>
    </row>
    <row r="511" spans="1:14" x14ac:dyDescent="0.35">
      <c r="A511" t="s">
        <v>7707</v>
      </c>
      <c r="B511">
        <v>54</v>
      </c>
      <c r="C511" t="s">
        <v>14094</v>
      </c>
      <c r="D511" t="s">
        <v>39</v>
      </c>
      <c r="E511" t="s">
        <v>52</v>
      </c>
      <c r="F511" t="s">
        <v>25</v>
      </c>
      <c r="G511" t="s">
        <v>20</v>
      </c>
      <c r="H511">
        <v>12435.83</v>
      </c>
      <c r="I511" s="9">
        <v>45465</v>
      </c>
      <c r="J511">
        <v>2024</v>
      </c>
      <c r="K511" t="s">
        <v>14049</v>
      </c>
      <c r="L511">
        <v>6</v>
      </c>
      <c r="M511" t="s">
        <v>14050</v>
      </c>
      <c r="N511" t="s">
        <v>16</v>
      </c>
    </row>
    <row r="512" spans="1:14" x14ac:dyDescent="0.35">
      <c r="A512" t="s">
        <v>7737</v>
      </c>
      <c r="B512">
        <v>54</v>
      </c>
      <c r="C512" t="s">
        <v>14094</v>
      </c>
      <c r="D512" t="s">
        <v>12</v>
      </c>
      <c r="E512" t="s">
        <v>13</v>
      </c>
      <c r="F512" t="s">
        <v>55</v>
      </c>
      <c r="G512" t="s">
        <v>30</v>
      </c>
      <c r="H512">
        <v>494.85</v>
      </c>
      <c r="I512" s="9">
        <v>45575</v>
      </c>
      <c r="J512">
        <v>2024</v>
      </c>
      <c r="K512" t="s">
        <v>14058</v>
      </c>
      <c r="L512">
        <v>10</v>
      </c>
      <c r="M512" t="s">
        <v>14057</v>
      </c>
      <c r="N512" t="s">
        <v>16</v>
      </c>
    </row>
    <row r="513" spans="1:14" x14ac:dyDescent="0.35">
      <c r="A513" t="s">
        <v>7769</v>
      </c>
      <c r="B513">
        <v>54</v>
      </c>
      <c r="C513" t="s">
        <v>14094</v>
      </c>
      <c r="D513" t="s">
        <v>12</v>
      </c>
      <c r="E513" t="s">
        <v>64</v>
      </c>
      <c r="F513" t="s">
        <v>19</v>
      </c>
      <c r="G513" t="s">
        <v>30</v>
      </c>
      <c r="H513">
        <v>11384.14</v>
      </c>
      <c r="I513" s="9">
        <v>45427</v>
      </c>
      <c r="J513">
        <v>2024</v>
      </c>
      <c r="K513" t="s">
        <v>14047</v>
      </c>
      <c r="L513">
        <v>5</v>
      </c>
      <c r="M513" t="s">
        <v>14052</v>
      </c>
      <c r="N513" t="s">
        <v>16</v>
      </c>
    </row>
    <row r="514" spans="1:14" x14ac:dyDescent="0.35">
      <c r="A514" t="s">
        <v>7775</v>
      </c>
      <c r="B514">
        <v>54</v>
      </c>
      <c r="C514" t="s">
        <v>14094</v>
      </c>
      <c r="D514" t="s">
        <v>12</v>
      </c>
      <c r="E514" t="s">
        <v>29</v>
      </c>
      <c r="F514" t="s">
        <v>55</v>
      </c>
      <c r="G514" t="s">
        <v>26</v>
      </c>
      <c r="H514">
        <v>8865.73</v>
      </c>
      <c r="I514" s="9">
        <v>45309</v>
      </c>
      <c r="J514">
        <v>2024</v>
      </c>
      <c r="K514" t="s">
        <v>14045</v>
      </c>
      <c r="L514">
        <v>1</v>
      </c>
      <c r="M514" t="s">
        <v>14057</v>
      </c>
      <c r="N514" t="s">
        <v>16</v>
      </c>
    </row>
    <row r="515" spans="1:14" x14ac:dyDescent="0.35">
      <c r="A515" t="s">
        <v>7805</v>
      </c>
      <c r="B515">
        <v>54</v>
      </c>
      <c r="C515" t="s">
        <v>14094</v>
      </c>
      <c r="D515" t="s">
        <v>12</v>
      </c>
      <c r="E515" t="s">
        <v>24</v>
      </c>
      <c r="F515" t="s">
        <v>19</v>
      </c>
      <c r="G515" t="s">
        <v>36</v>
      </c>
      <c r="H515">
        <v>14348.59</v>
      </c>
      <c r="I515" s="9">
        <v>45358</v>
      </c>
      <c r="J515">
        <v>2024</v>
      </c>
      <c r="K515" t="s">
        <v>14053</v>
      </c>
      <c r="L515">
        <v>3</v>
      </c>
      <c r="M515" t="s">
        <v>14057</v>
      </c>
      <c r="N515" t="s">
        <v>16</v>
      </c>
    </row>
    <row r="516" spans="1:14" x14ac:dyDescent="0.35">
      <c r="A516" t="s">
        <v>7893</v>
      </c>
      <c r="B516">
        <v>54</v>
      </c>
      <c r="C516" t="s">
        <v>14094</v>
      </c>
      <c r="D516" t="s">
        <v>39</v>
      </c>
      <c r="E516" t="s">
        <v>42</v>
      </c>
      <c r="F516" t="s">
        <v>49</v>
      </c>
      <c r="G516" t="s">
        <v>15</v>
      </c>
      <c r="H516">
        <v>2948.27</v>
      </c>
      <c r="I516" s="9">
        <v>45561</v>
      </c>
      <c r="J516">
        <v>2024</v>
      </c>
      <c r="K516" t="s">
        <v>14055</v>
      </c>
      <c r="L516">
        <v>9</v>
      </c>
      <c r="M516" t="s">
        <v>14057</v>
      </c>
      <c r="N516" t="s">
        <v>16</v>
      </c>
    </row>
    <row r="517" spans="1:14" x14ac:dyDescent="0.35">
      <c r="A517" t="s">
        <v>7969</v>
      </c>
      <c r="B517">
        <v>54</v>
      </c>
      <c r="C517" t="s">
        <v>14094</v>
      </c>
      <c r="D517" t="s">
        <v>12</v>
      </c>
      <c r="E517" t="s">
        <v>13</v>
      </c>
      <c r="F517" t="s">
        <v>55</v>
      </c>
      <c r="G517" t="s">
        <v>26</v>
      </c>
      <c r="H517">
        <v>5380.16</v>
      </c>
      <c r="I517" s="9">
        <v>45172</v>
      </c>
      <c r="J517">
        <v>2023</v>
      </c>
      <c r="K517" t="s">
        <v>14055</v>
      </c>
      <c r="L517">
        <v>9</v>
      </c>
      <c r="M517" t="s">
        <v>14059</v>
      </c>
      <c r="N517" t="s">
        <v>16</v>
      </c>
    </row>
    <row r="518" spans="1:14" x14ac:dyDescent="0.35">
      <c r="A518" t="s">
        <v>8231</v>
      </c>
      <c r="B518">
        <v>54</v>
      </c>
      <c r="C518" t="s">
        <v>14094</v>
      </c>
      <c r="D518" t="s">
        <v>12</v>
      </c>
      <c r="E518" t="s">
        <v>52</v>
      </c>
      <c r="F518" t="s">
        <v>35</v>
      </c>
      <c r="G518" t="s">
        <v>30</v>
      </c>
      <c r="H518">
        <v>8330.69</v>
      </c>
      <c r="I518" s="9">
        <v>45480</v>
      </c>
      <c r="J518">
        <v>2024</v>
      </c>
      <c r="K518" t="s">
        <v>14063</v>
      </c>
      <c r="L518">
        <v>7</v>
      </c>
      <c r="M518" t="s">
        <v>14059</v>
      </c>
      <c r="N518" t="s">
        <v>16</v>
      </c>
    </row>
    <row r="519" spans="1:14" x14ac:dyDescent="0.35">
      <c r="A519" t="s">
        <v>8309</v>
      </c>
      <c r="B519">
        <v>54</v>
      </c>
      <c r="C519" t="s">
        <v>14094</v>
      </c>
      <c r="D519" t="s">
        <v>12</v>
      </c>
      <c r="E519" t="s">
        <v>29</v>
      </c>
      <c r="F519" t="s">
        <v>25</v>
      </c>
      <c r="G519" t="s">
        <v>26</v>
      </c>
      <c r="H519">
        <v>3838.94</v>
      </c>
      <c r="I519" s="9">
        <v>45084</v>
      </c>
      <c r="J519">
        <v>2023</v>
      </c>
      <c r="K519" t="s">
        <v>14049</v>
      </c>
      <c r="L519">
        <v>6</v>
      </c>
      <c r="M519" t="s">
        <v>14052</v>
      </c>
      <c r="N519" t="s">
        <v>16</v>
      </c>
    </row>
    <row r="520" spans="1:14" x14ac:dyDescent="0.35">
      <c r="A520" t="s">
        <v>8315</v>
      </c>
      <c r="B520">
        <v>54</v>
      </c>
      <c r="C520" t="s">
        <v>14094</v>
      </c>
      <c r="D520" t="s">
        <v>39</v>
      </c>
      <c r="E520" t="s">
        <v>42</v>
      </c>
      <c r="F520" t="s">
        <v>19</v>
      </c>
      <c r="G520" t="s">
        <v>26</v>
      </c>
      <c r="H520">
        <v>442.47</v>
      </c>
      <c r="I520" s="9">
        <v>45042</v>
      </c>
      <c r="J520">
        <v>2023</v>
      </c>
      <c r="K520" t="s">
        <v>14061</v>
      </c>
      <c r="L520">
        <v>4</v>
      </c>
      <c r="M520" t="s">
        <v>14052</v>
      </c>
      <c r="N520" t="s">
        <v>16</v>
      </c>
    </row>
    <row r="521" spans="1:14" x14ac:dyDescent="0.35">
      <c r="A521" t="s">
        <v>8341</v>
      </c>
      <c r="B521">
        <v>54</v>
      </c>
      <c r="C521" t="s">
        <v>14094</v>
      </c>
      <c r="D521" t="s">
        <v>12</v>
      </c>
      <c r="E521" t="s">
        <v>74</v>
      </c>
      <c r="F521" t="s">
        <v>49</v>
      </c>
      <c r="G521" t="s">
        <v>36</v>
      </c>
      <c r="H521">
        <v>4727.51</v>
      </c>
      <c r="I521" s="9">
        <v>45635</v>
      </c>
      <c r="J521">
        <v>2024</v>
      </c>
      <c r="K521" t="s">
        <v>14060</v>
      </c>
      <c r="L521">
        <v>12</v>
      </c>
      <c r="M521" t="s">
        <v>14062</v>
      </c>
      <c r="N521" t="s">
        <v>16</v>
      </c>
    </row>
    <row r="522" spans="1:14" x14ac:dyDescent="0.35">
      <c r="A522" t="s">
        <v>8563</v>
      </c>
      <c r="B522">
        <v>54</v>
      </c>
      <c r="C522" t="s">
        <v>14094</v>
      </c>
      <c r="D522" t="s">
        <v>39</v>
      </c>
      <c r="E522" t="s">
        <v>64</v>
      </c>
      <c r="F522" t="s">
        <v>25</v>
      </c>
      <c r="G522" t="s">
        <v>30</v>
      </c>
      <c r="H522">
        <v>12573.07</v>
      </c>
      <c r="I522" s="9">
        <v>45550</v>
      </c>
      <c r="J522">
        <v>2024</v>
      </c>
      <c r="K522" t="s">
        <v>14055</v>
      </c>
      <c r="L522">
        <v>9</v>
      </c>
      <c r="M522" t="s">
        <v>14059</v>
      </c>
      <c r="N522" t="s">
        <v>16</v>
      </c>
    </row>
    <row r="523" spans="1:14" x14ac:dyDescent="0.35">
      <c r="A523" t="s">
        <v>9243</v>
      </c>
      <c r="B523">
        <v>54</v>
      </c>
      <c r="C523" t="s">
        <v>14094</v>
      </c>
      <c r="D523" t="s">
        <v>12</v>
      </c>
      <c r="E523" t="s">
        <v>93</v>
      </c>
      <c r="F523" t="s">
        <v>19</v>
      </c>
      <c r="G523" t="s">
        <v>30</v>
      </c>
      <c r="H523">
        <v>12001.75</v>
      </c>
      <c r="I523" s="9">
        <v>45209</v>
      </c>
      <c r="J523">
        <v>2023</v>
      </c>
      <c r="K523" t="s">
        <v>14058</v>
      </c>
      <c r="L523">
        <v>10</v>
      </c>
      <c r="M523" t="s">
        <v>14046</v>
      </c>
      <c r="N523" t="s">
        <v>16</v>
      </c>
    </row>
    <row r="524" spans="1:14" x14ac:dyDescent="0.35">
      <c r="A524" t="s">
        <v>9263</v>
      </c>
      <c r="B524">
        <v>54</v>
      </c>
      <c r="C524" t="s">
        <v>14094</v>
      </c>
      <c r="D524" t="s">
        <v>12</v>
      </c>
      <c r="E524" t="s">
        <v>52</v>
      </c>
      <c r="F524" t="s">
        <v>25</v>
      </c>
      <c r="G524" t="s">
        <v>26</v>
      </c>
      <c r="H524">
        <v>5086.68</v>
      </c>
      <c r="I524" s="9">
        <v>45152</v>
      </c>
      <c r="J524">
        <v>2023</v>
      </c>
      <c r="K524" t="s">
        <v>14056</v>
      </c>
      <c r="L524">
        <v>8</v>
      </c>
      <c r="M524" t="s">
        <v>14062</v>
      </c>
      <c r="N524" t="s">
        <v>16</v>
      </c>
    </row>
    <row r="525" spans="1:14" x14ac:dyDescent="0.35">
      <c r="A525" t="s">
        <v>9425</v>
      </c>
      <c r="B525">
        <v>54</v>
      </c>
      <c r="C525" t="s">
        <v>14094</v>
      </c>
      <c r="D525" t="s">
        <v>39</v>
      </c>
      <c r="E525" t="s">
        <v>52</v>
      </c>
      <c r="F525" t="s">
        <v>14</v>
      </c>
      <c r="G525" t="s">
        <v>20</v>
      </c>
      <c r="H525">
        <v>0.21</v>
      </c>
      <c r="I525" s="9">
        <v>45233</v>
      </c>
      <c r="J525">
        <v>2023</v>
      </c>
      <c r="K525" t="s">
        <v>14054</v>
      </c>
      <c r="L525">
        <v>11</v>
      </c>
      <c r="M525" t="s">
        <v>14048</v>
      </c>
      <c r="N525" t="s">
        <v>16</v>
      </c>
    </row>
    <row r="526" spans="1:14" x14ac:dyDescent="0.35">
      <c r="A526" t="s">
        <v>9449</v>
      </c>
      <c r="B526">
        <v>54</v>
      </c>
      <c r="C526" t="s">
        <v>14094</v>
      </c>
      <c r="D526" t="s">
        <v>39</v>
      </c>
      <c r="E526" t="s">
        <v>42</v>
      </c>
      <c r="F526" t="s">
        <v>14</v>
      </c>
      <c r="G526" t="s">
        <v>15</v>
      </c>
      <c r="H526">
        <v>5832.4</v>
      </c>
      <c r="I526" s="9">
        <v>45275</v>
      </c>
      <c r="J526">
        <v>2023</v>
      </c>
      <c r="K526" t="s">
        <v>14060</v>
      </c>
      <c r="L526">
        <v>12</v>
      </c>
      <c r="M526" t="s">
        <v>14048</v>
      </c>
      <c r="N526" t="s">
        <v>16</v>
      </c>
    </row>
    <row r="527" spans="1:14" x14ac:dyDescent="0.35">
      <c r="A527" t="s">
        <v>9731</v>
      </c>
      <c r="B527">
        <v>54</v>
      </c>
      <c r="C527" t="s">
        <v>14094</v>
      </c>
      <c r="D527" t="s">
        <v>12</v>
      </c>
      <c r="E527" t="s">
        <v>24</v>
      </c>
      <c r="F527" t="s">
        <v>35</v>
      </c>
      <c r="G527" t="s">
        <v>15</v>
      </c>
      <c r="H527">
        <v>16899.23</v>
      </c>
      <c r="I527" s="9">
        <v>45429</v>
      </c>
      <c r="J527">
        <v>2024</v>
      </c>
      <c r="K527" t="s">
        <v>14047</v>
      </c>
      <c r="L527">
        <v>5</v>
      </c>
      <c r="M527" t="s">
        <v>14048</v>
      </c>
      <c r="N527" t="s">
        <v>16</v>
      </c>
    </row>
    <row r="528" spans="1:14" x14ac:dyDescent="0.35">
      <c r="A528" t="s">
        <v>9743</v>
      </c>
      <c r="B528">
        <v>54</v>
      </c>
      <c r="C528" t="s">
        <v>14094</v>
      </c>
      <c r="D528" t="s">
        <v>12</v>
      </c>
      <c r="E528" t="s">
        <v>42</v>
      </c>
      <c r="F528" t="s">
        <v>49</v>
      </c>
      <c r="G528" t="s">
        <v>15</v>
      </c>
      <c r="H528">
        <v>7610.92</v>
      </c>
      <c r="I528" s="9">
        <v>45282</v>
      </c>
      <c r="J528">
        <v>2023</v>
      </c>
      <c r="K528" t="s">
        <v>14060</v>
      </c>
      <c r="L528">
        <v>12</v>
      </c>
      <c r="M528" t="s">
        <v>14048</v>
      </c>
      <c r="N528" t="s">
        <v>16</v>
      </c>
    </row>
    <row r="529" spans="1:14" x14ac:dyDescent="0.35">
      <c r="A529" t="s">
        <v>9781</v>
      </c>
      <c r="B529">
        <v>54</v>
      </c>
      <c r="C529" t="s">
        <v>14094</v>
      </c>
      <c r="D529" t="s">
        <v>39</v>
      </c>
      <c r="E529" t="s">
        <v>24</v>
      </c>
      <c r="F529" t="s">
        <v>49</v>
      </c>
      <c r="G529" t="s">
        <v>20</v>
      </c>
      <c r="H529">
        <v>28153.86</v>
      </c>
      <c r="I529" s="9">
        <v>45405</v>
      </c>
      <c r="J529">
        <v>2024</v>
      </c>
      <c r="K529" t="s">
        <v>14061</v>
      </c>
      <c r="L529">
        <v>4</v>
      </c>
      <c r="M529" t="s">
        <v>14046</v>
      </c>
      <c r="N529" t="s">
        <v>16</v>
      </c>
    </row>
    <row r="530" spans="1:14" x14ac:dyDescent="0.35">
      <c r="A530" t="s">
        <v>9895</v>
      </c>
      <c r="B530">
        <v>54</v>
      </c>
      <c r="C530" t="s">
        <v>14094</v>
      </c>
      <c r="D530" t="s">
        <v>39</v>
      </c>
      <c r="E530" t="s">
        <v>52</v>
      </c>
      <c r="F530" t="s">
        <v>49</v>
      </c>
      <c r="G530" t="s">
        <v>26</v>
      </c>
      <c r="H530">
        <v>1683.74</v>
      </c>
      <c r="I530" s="9">
        <v>45134</v>
      </c>
      <c r="J530">
        <v>2023</v>
      </c>
      <c r="K530" t="s">
        <v>14063</v>
      </c>
      <c r="L530">
        <v>7</v>
      </c>
      <c r="M530" t="s">
        <v>14057</v>
      </c>
      <c r="N530" t="s">
        <v>16</v>
      </c>
    </row>
    <row r="531" spans="1:14" x14ac:dyDescent="0.35">
      <c r="A531" t="s">
        <v>9909</v>
      </c>
      <c r="B531">
        <v>54</v>
      </c>
      <c r="C531" t="s">
        <v>14094</v>
      </c>
      <c r="D531" t="s">
        <v>39</v>
      </c>
      <c r="E531" t="s">
        <v>93</v>
      </c>
      <c r="F531" t="s">
        <v>55</v>
      </c>
      <c r="G531" t="s">
        <v>15</v>
      </c>
      <c r="H531">
        <v>6043.54</v>
      </c>
      <c r="I531" s="9">
        <v>45051</v>
      </c>
      <c r="J531">
        <v>2023</v>
      </c>
      <c r="K531" t="s">
        <v>14047</v>
      </c>
      <c r="L531">
        <v>5</v>
      </c>
      <c r="M531" t="s">
        <v>14048</v>
      </c>
      <c r="N531" t="s">
        <v>16</v>
      </c>
    </row>
    <row r="532" spans="1:14" x14ac:dyDescent="0.35">
      <c r="A532" t="s">
        <v>10249</v>
      </c>
      <c r="B532">
        <v>54</v>
      </c>
      <c r="C532" t="s">
        <v>14094</v>
      </c>
      <c r="D532" t="s">
        <v>39</v>
      </c>
      <c r="E532" t="s">
        <v>42</v>
      </c>
      <c r="F532" t="s">
        <v>55</v>
      </c>
      <c r="G532" t="s">
        <v>15</v>
      </c>
      <c r="H532">
        <v>18128.060000000001</v>
      </c>
      <c r="I532" s="9">
        <v>45358</v>
      </c>
      <c r="J532">
        <v>2024</v>
      </c>
      <c r="K532" t="s">
        <v>14053</v>
      </c>
      <c r="L532">
        <v>3</v>
      </c>
      <c r="M532" t="s">
        <v>14057</v>
      </c>
      <c r="N532" t="s">
        <v>16</v>
      </c>
    </row>
    <row r="533" spans="1:14" x14ac:dyDescent="0.35">
      <c r="A533" t="s">
        <v>10309</v>
      </c>
      <c r="B533">
        <v>54</v>
      </c>
      <c r="C533" t="s">
        <v>14094</v>
      </c>
      <c r="D533" t="s">
        <v>12</v>
      </c>
      <c r="E533" t="s">
        <v>52</v>
      </c>
      <c r="F533" t="s">
        <v>14</v>
      </c>
      <c r="G533" t="s">
        <v>20</v>
      </c>
      <c r="H533">
        <v>5148.6000000000004</v>
      </c>
      <c r="I533" s="9">
        <v>45501</v>
      </c>
      <c r="J533">
        <v>2024</v>
      </c>
      <c r="K533" t="s">
        <v>14063</v>
      </c>
      <c r="L533">
        <v>7</v>
      </c>
      <c r="M533" t="s">
        <v>14059</v>
      </c>
      <c r="N533" t="s">
        <v>16</v>
      </c>
    </row>
    <row r="534" spans="1:14" x14ac:dyDescent="0.35">
      <c r="A534" t="s">
        <v>10315</v>
      </c>
      <c r="B534">
        <v>54</v>
      </c>
      <c r="C534" t="s">
        <v>14094</v>
      </c>
      <c r="D534" t="s">
        <v>39</v>
      </c>
      <c r="E534" t="s">
        <v>52</v>
      </c>
      <c r="F534" t="s">
        <v>55</v>
      </c>
      <c r="G534" t="s">
        <v>15</v>
      </c>
      <c r="H534">
        <v>10845.15</v>
      </c>
      <c r="I534" s="9">
        <v>45381</v>
      </c>
      <c r="J534">
        <v>2024</v>
      </c>
      <c r="K534" t="s">
        <v>14053</v>
      </c>
      <c r="L534">
        <v>3</v>
      </c>
      <c r="M534" t="s">
        <v>14050</v>
      </c>
      <c r="N534" t="s">
        <v>16</v>
      </c>
    </row>
    <row r="535" spans="1:14" x14ac:dyDescent="0.35">
      <c r="A535" t="s">
        <v>10353</v>
      </c>
      <c r="B535">
        <v>54</v>
      </c>
      <c r="C535" t="s">
        <v>14094</v>
      </c>
      <c r="D535" t="s">
        <v>12</v>
      </c>
      <c r="E535" t="s">
        <v>13</v>
      </c>
      <c r="F535" t="s">
        <v>25</v>
      </c>
      <c r="G535" t="s">
        <v>36</v>
      </c>
      <c r="H535">
        <v>21409.86</v>
      </c>
      <c r="I535" s="9">
        <v>44947</v>
      </c>
      <c r="J535">
        <v>2023</v>
      </c>
      <c r="K535" t="s">
        <v>14045</v>
      </c>
      <c r="L535">
        <v>1</v>
      </c>
      <c r="M535" t="s">
        <v>14050</v>
      </c>
      <c r="N535" t="s">
        <v>16</v>
      </c>
    </row>
    <row r="536" spans="1:14" x14ac:dyDescent="0.35">
      <c r="A536" t="s">
        <v>10501</v>
      </c>
      <c r="B536">
        <v>54</v>
      </c>
      <c r="C536" t="s">
        <v>14094</v>
      </c>
      <c r="D536" t="s">
        <v>12</v>
      </c>
      <c r="E536" t="s">
        <v>64</v>
      </c>
      <c r="F536" t="s">
        <v>49</v>
      </c>
      <c r="G536" t="s">
        <v>36</v>
      </c>
      <c r="H536">
        <v>4557.8100000000004</v>
      </c>
      <c r="I536" s="9">
        <v>44979</v>
      </c>
      <c r="J536">
        <v>2023</v>
      </c>
      <c r="K536" t="s">
        <v>14051</v>
      </c>
      <c r="L536">
        <v>2</v>
      </c>
      <c r="M536" t="s">
        <v>14052</v>
      </c>
      <c r="N536" t="s">
        <v>16</v>
      </c>
    </row>
    <row r="537" spans="1:14" x14ac:dyDescent="0.35">
      <c r="A537" t="s">
        <v>10779</v>
      </c>
      <c r="B537">
        <v>54</v>
      </c>
      <c r="C537" t="s">
        <v>14094</v>
      </c>
      <c r="D537" t="s">
        <v>12</v>
      </c>
      <c r="E537" t="s">
        <v>29</v>
      </c>
      <c r="F537" t="s">
        <v>25</v>
      </c>
      <c r="G537" t="s">
        <v>30</v>
      </c>
      <c r="H537">
        <v>2453.17</v>
      </c>
      <c r="I537" s="9">
        <v>45474</v>
      </c>
      <c r="J537">
        <v>2024</v>
      </c>
      <c r="K537" t="s">
        <v>14063</v>
      </c>
      <c r="L537">
        <v>7</v>
      </c>
      <c r="M537" t="s">
        <v>14062</v>
      </c>
      <c r="N537" t="s">
        <v>16</v>
      </c>
    </row>
    <row r="538" spans="1:14" x14ac:dyDescent="0.35">
      <c r="A538" t="s">
        <v>10819</v>
      </c>
      <c r="B538">
        <v>54</v>
      </c>
      <c r="C538" t="s">
        <v>14094</v>
      </c>
      <c r="D538" t="s">
        <v>12</v>
      </c>
      <c r="E538" t="s">
        <v>13</v>
      </c>
      <c r="F538" t="s">
        <v>49</v>
      </c>
      <c r="G538" t="s">
        <v>20</v>
      </c>
      <c r="H538">
        <v>4136.5600000000004</v>
      </c>
      <c r="I538" s="9">
        <v>45223</v>
      </c>
      <c r="J538">
        <v>2023</v>
      </c>
      <c r="K538" t="s">
        <v>14058</v>
      </c>
      <c r="L538">
        <v>10</v>
      </c>
      <c r="M538" t="s">
        <v>14046</v>
      </c>
      <c r="N538" t="s">
        <v>16</v>
      </c>
    </row>
    <row r="539" spans="1:14" x14ac:dyDescent="0.35">
      <c r="A539" t="s">
        <v>11107</v>
      </c>
      <c r="B539">
        <v>54</v>
      </c>
      <c r="C539" t="s">
        <v>14094</v>
      </c>
      <c r="D539" t="s">
        <v>39</v>
      </c>
      <c r="E539" t="s">
        <v>29</v>
      </c>
      <c r="F539" t="s">
        <v>49</v>
      </c>
      <c r="G539" t="s">
        <v>30</v>
      </c>
      <c r="H539">
        <v>7611.22</v>
      </c>
      <c r="I539" s="9">
        <v>45498</v>
      </c>
      <c r="J539">
        <v>2024</v>
      </c>
      <c r="K539" t="s">
        <v>14063</v>
      </c>
      <c r="L539">
        <v>7</v>
      </c>
      <c r="M539" t="s">
        <v>14057</v>
      </c>
      <c r="N539" t="s">
        <v>16</v>
      </c>
    </row>
    <row r="540" spans="1:14" x14ac:dyDescent="0.35">
      <c r="A540" t="s">
        <v>11273</v>
      </c>
      <c r="B540">
        <v>54</v>
      </c>
      <c r="C540" t="s">
        <v>14094</v>
      </c>
      <c r="D540" t="s">
        <v>39</v>
      </c>
      <c r="E540" t="s">
        <v>64</v>
      </c>
      <c r="F540" t="s">
        <v>49</v>
      </c>
      <c r="G540" t="s">
        <v>26</v>
      </c>
      <c r="H540">
        <v>1238.3399999999999</v>
      </c>
      <c r="I540" s="9">
        <v>45072</v>
      </c>
      <c r="J540">
        <v>2023</v>
      </c>
      <c r="K540" t="s">
        <v>14047</v>
      </c>
      <c r="L540">
        <v>5</v>
      </c>
      <c r="M540" t="s">
        <v>14048</v>
      </c>
      <c r="N540" t="s">
        <v>16</v>
      </c>
    </row>
    <row r="541" spans="1:14" x14ac:dyDescent="0.35">
      <c r="A541" t="s">
        <v>11393</v>
      </c>
      <c r="B541">
        <v>54</v>
      </c>
      <c r="C541" t="s">
        <v>14094</v>
      </c>
      <c r="D541" t="s">
        <v>12</v>
      </c>
      <c r="E541" t="s">
        <v>42</v>
      </c>
      <c r="F541" t="s">
        <v>55</v>
      </c>
      <c r="G541" t="s">
        <v>20</v>
      </c>
      <c r="H541">
        <v>3145.21</v>
      </c>
      <c r="I541" s="9">
        <v>45234</v>
      </c>
      <c r="J541">
        <v>2023</v>
      </c>
      <c r="K541" t="s">
        <v>14054</v>
      </c>
      <c r="L541">
        <v>11</v>
      </c>
      <c r="M541" t="s">
        <v>14050</v>
      </c>
      <c r="N541" t="s">
        <v>16</v>
      </c>
    </row>
    <row r="542" spans="1:14" x14ac:dyDescent="0.35">
      <c r="A542" t="s">
        <v>11625</v>
      </c>
      <c r="B542">
        <v>54</v>
      </c>
      <c r="C542" t="s">
        <v>14094</v>
      </c>
      <c r="D542" t="s">
        <v>39</v>
      </c>
      <c r="E542" t="s">
        <v>93</v>
      </c>
      <c r="F542" t="s">
        <v>14</v>
      </c>
      <c r="G542" t="s">
        <v>20</v>
      </c>
      <c r="H542">
        <v>38152.25</v>
      </c>
      <c r="I542" s="9">
        <v>45443</v>
      </c>
      <c r="J542">
        <v>2024</v>
      </c>
      <c r="K542" t="s">
        <v>14047</v>
      </c>
      <c r="L542">
        <v>5</v>
      </c>
      <c r="M542" t="s">
        <v>14048</v>
      </c>
      <c r="N542" t="s">
        <v>16</v>
      </c>
    </row>
    <row r="543" spans="1:14" x14ac:dyDescent="0.35">
      <c r="A543" t="s">
        <v>11641</v>
      </c>
      <c r="B543">
        <v>54</v>
      </c>
      <c r="C543" t="s">
        <v>14094</v>
      </c>
      <c r="D543" t="s">
        <v>12</v>
      </c>
      <c r="E543" t="s">
        <v>29</v>
      </c>
      <c r="F543" t="s">
        <v>14</v>
      </c>
      <c r="G543" t="s">
        <v>15</v>
      </c>
      <c r="H543">
        <v>1210.58</v>
      </c>
      <c r="I543" s="9">
        <v>45317</v>
      </c>
      <c r="J543">
        <v>2024</v>
      </c>
      <c r="K543" t="s">
        <v>14045</v>
      </c>
      <c r="L543">
        <v>1</v>
      </c>
      <c r="M543" t="s">
        <v>14048</v>
      </c>
      <c r="N543" t="s">
        <v>16</v>
      </c>
    </row>
    <row r="544" spans="1:14" x14ac:dyDescent="0.35">
      <c r="A544" t="s">
        <v>11663</v>
      </c>
      <c r="B544">
        <v>54</v>
      </c>
      <c r="C544" t="s">
        <v>14094</v>
      </c>
      <c r="D544" t="s">
        <v>39</v>
      </c>
      <c r="E544" t="s">
        <v>24</v>
      </c>
      <c r="F544" t="s">
        <v>19</v>
      </c>
      <c r="G544" t="s">
        <v>26</v>
      </c>
      <c r="H544">
        <v>14401.3</v>
      </c>
      <c r="I544" s="9">
        <v>45289</v>
      </c>
      <c r="J544">
        <v>2023</v>
      </c>
      <c r="K544" t="s">
        <v>14060</v>
      </c>
      <c r="L544">
        <v>12</v>
      </c>
      <c r="M544" t="s">
        <v>14048</v>
      </c>
      <c r="N544" t="s">
        <v>16</v>
      </c>
    </row>
    <row r="545" spans="1:14" x14ac:dyDescent="0.35">
      <c r="A545" t="s">
        <v>11747</v>
      </c>
      <c r="B545">
        <v>54</v>
      </c>
      <c r="C545" t="s">
        <v>14094</v>
      </c>
      <c r="D545" t="s">
        <v>12</v>
      </c>
      <c r="E545" t="s">
        <v>13</v>
      </c>
      <c r="F545" t="s">
        <v>35</v>
      </c>
      <c r="G545" t="s">
        <v>26</v>
      </c>
      <c r="H545">
        <v>16505.87</v>
      </c>
      <c r="I545" s="9">
        <v>45532</v>
      </c>
      <c r="J545">
        <v>2024</v>
      </c>
      <c r="K545" t="s">
        <v>14056</v>
      </c>
      <c r="L545">
        <v>8</v>
      </c>
      <c r="M545" t="s">
        <v>14052</v>
      </c>
      <c r="N545" t="s">
        <v>16</v>
      </c>
    </row>
    <row r="546" spans="1:14" x14ac:dyDescent="0.35">
      <c r="A546" t="s">
        <v>11927</v>
      </c>
      <c r="B546">
        <v>54</v>
      </c>
      <c r="C546" t="s">
        <v>14094</v>
      </c>
      <c r="D546" t="s">
        <v>39</v>
      </c>
      <c r="E546" t="s">
        <v>42</v>
      </c>
      <c r="F546" t="s">
        <v>19</v>
      </c>
      <c r="G546" t="s">
        <v>20</v>
      </c>
      <c r="H546">
        <v>54.23</v>
      </c>
      <c r="I546" s="9">
        <v>45547</v>
      </c>
      <c r="J546">
        <v>2024</v>
      </c>
      <c r="K546" t="s">
        <v>14055</v>
      </c>
      <c r="L546">
        <v>9</v>
      </c>
      <c r="M546" t="s">
        <v>14057</v>
      </c>
      <c r="N546" t="s">
        <v>16</v>
      </c>
    </row>
    <row r="547" spans="1:14" x14ac:dyDescent="0.35">
      <c r="A547" t="s">
        <v>12001</v>
      </c>
      <c r="B547">
        <v>54</v>
      </c>
      <c r="C547" t="s">
        <v>14094</v>
      </c>
      <c r="D547" t="s">
        <v>39</v>
      </c>
      <c r="E547" t="s">
        <v>74</v>
      </c>
      <c r="F547" t="s">
        <v>49</v>
      </c>
      <c r="G547" t="s">
        <v>15</v>
      </c>
      <c r="H547">
        <v>1204.48</v>
      </c>
      <c r="I547" s="9">
        <v>45465</v>
      </c>
      <c r="J547">
        <v>2024</v>
      </c>
      <c r="K547" t="s">
        <v>14049</v>
      </c>
      <c r="L547">
        <v>6</v>
      </c>
      <c r="M547" t="s">
        <v>14050</v>
      </c>
      <c r="N547" t="s">
        <v>16</v>
      </c>
    </row>
    <row r="548" spans="1:14" x14ac:dyDescent="0.35">
      <c r="A548" t="s">
        <v>12019</v>
      </c>
      <c r="B548">
        <v>54</v>
      </c>
      <c r="C548" t="s">
        <v>14094</v>
      </c>
      <c r="D548" t="s">
        <v>39</v>
      </c>
      <c r="E548" t="s">
        <v>24</v>
      </c>
      <c r="F548" t="s">
        <v>19</v>
      </c>
      <c r="G548" t="s">
        <v>20</v>
      </c>
      <c r="H548">
        <v>48716.76</v>
      </c>
      <c r="I548" s="9">
        <v>45050</v>
      </c>
      <c r="J548">
        <v>2023</v>
      </c>
      <c r="K548" t="s">
        <v>14047</v>
      </c>
      <c r="L548">
        <v>5</v>
      </c>
      <c r="M548" t="s">
        <v>14057</v>
      </c>
      <c r="N548" t="s">
        <v>16</v>
      </c>
    </row>
    <row r="549" spans="1:14" x14ac:dyDescent="0.35">
      <c r="A549" t="s">
        <v>12395</v>
      </c>
      <c r="B549">
        <v>54</v>
      </c>
      <c r="C549" t="s">
        <v>14094</v>
      </c>
      <c r="D549" t="s">
        <v>39</v>
      </c>
      <c r="E549" t="s">
        <v>42</v>
      </c>
      <c r="F549" t="s">
        <v>35</v>
      </c>
      <c r="G549" t="s">
        <v>15</v>
      </c>
      <c r="H549">
        <v>18182.04</v>
      </c>
      <c r="I549" s="9">
        <v>45128</v>
      </c>
      <c r="J549">
        <v>2023</v>
      </c>
      <c r="K549" t="s">
        <v>14063</v>
      </c>
      <c r="L549">
        <v>7</v>
      </c>
      <c r="M549" t="s">
        <v>14048</v>
      </c>
      <c r="N549" t="s">
        <v>16</v>
      </c>
    </row>
    <row r="550" spans="1:14" x14ac:dyDescent="0.35">
      <c r="A550" t="s">
        <v>12573</v>
      </c>
      <c r="B550">
        <v>54</v>
      </c>
      <c r="C550" t="s">
        <v>14094</v>
      </c>
      <c r="D550" t="s">
        <v>39</v>
      </c>
      <c r="E550" t="s">
        <v>13</v>
      </c>
      <c r="F550" t="s">
        <v>49</v>
      </c>
      <c r="G550" t="s">
        <v>36</v>
      </c>
      <c r="H550">
        <v>1416.29</v>
      </c>
      <c r="I550" s="9">
        <v>45512</v>
      </c>
      <c r="J550">
        <v>2024</v>
      </c>
      <c r="K550" t="s">
        <v>14056</v>
      </c>
      <c r="L550">
        <v>8</v>
      </c>
      <c r="M550" t="s">
        <v>14057</v>
      </c>
      <c r="N550" t="s">
        <v>16</v>
      </c>
    </row>
    <row r="551" spans="1:14" x14ac:dyDescent="0.35">
      <c r="A551" t="s">
        <v>12643</v>
      </c>
      <c r="B551">
        <v>54</v>
      </c>
      <c r="C551" t="s">
        <v>14094</v>
      </c>
      <c r="D551" t="s">
        <v>12</v>
      </c>
      <c r="E551" t="s">
        <v>52</v>
      </c>
      <c r="F551" t="s">
        <v>49</v>
      </c>
      <c r="G551" t="s">
        <v>15</v>
      </c>
      <c r="H551">
        <v>20413.63</v>
      </c>
      <c r="I551" s="9">
        <v>45148</v>
      </c>
      <c r="J551">
        <v>2023</v>
      </c>
      <c r="K551" t="s">
        <v>14056</v>
      </c>
      <c r="L551">
        <v>8</v>
      </c>
      <c r="M551" t="s">
        <v>14057</v>
      </c>
      <c r="N551" t="s">
        <v>16</v>
      </c>
    </row>
    <row r="552" spans="1:14" x14ac:dyDescent="0.35">
      <c r="A552" t="s">
        <v>12653</v>
      </c>
      <c r="B552">
        <v>54</v>
      </c>
      <c r="C552" t="s">
        <v>14094</v>
      </c>
      <c r="D552" t="s">
        <v>12</v>
      </c>
      <c r="E552" t="s">
        <v>64</v>
      </c>
      <c r="F552" t="s">
        <v>55</v>
      </c>
      <c r="G552" t="s">
        <v>30</v>
      </c>
      <c r="H552">
        <v>7442.48</v>
      </c>
      <c r="I552" s="9">
        <v>45468</v>
      </c>
      <c r="J552">
        <v>2024</v>
      </c>
      <c r="K552" t="s">
        <v>14049</v>
      </c>
      <c r="L552">
        <v>6</v>
      </c>
      <c r="M552" t="s">
        <v>14046</v>
      </c>
      <c r="N552" t="s">
        <v>16</v>
      </c>
    </row>
    <row r="553" spans="1:14" x14ac:dyDescent="0.35">
      <c r="A553" t="s">
        <v>12697</v>
      </c>
      <c r="B553">
        <v>54</v>
      </c>
      <c r="C553" t="s">
        <v>14094</v>
      </c>
      <c r="D553" t="s">
        <v>39</v>
      </c>
      <c r="E553" t="s">
        <v>52</v>
      </c>
      <c r="F553" t="s">
        <v>19</v>
      </c>
      <c r="G553" t="s">
        <v>20</v>
      </c>
      <c r="H553">
        <v>3986.53</v>
      </c>
      <c r="I553" s="9">
        <v>44953</v>
      </c>
      <c r="J553">
        <v>2023</v>
      </c>
      <c r="K553" t="s">
        <v>14045</v>
      </c>
      <c r="L553">
        <v>1</v>
      </c>
      <c r="M553" t="s">
        <v>14048</v>
      </c>
      <c r="N553" t="s">
        <v>16</v>
      </c>
    </row>
    <row r="554" spans="1:14" x14ac:dyDescent="0.35">
      <c r="A554" t="s">
        <v>12855</v>
      </c>
      <c r="B554">
        <v>54</v>
      </c>
      <c r="C554" t="s">
        <v>14094</v>
      </c>
      <c r="D554" t="s">
        <v>12</v>
      </c>
      <c r="E554" t="s">
        <v>42</v>
      </c>
      <c r="F554" t="s">
        <v>19</v>
      </c>
      <c r="G554" t="s">
        <v>26</v>
      </c>
      <c r="H554">
        <v>5754.38</v>
      </c>
      <c r="I554" s="9">
        <v>45632</v>
      </c>
      <c r="J554">
        <v>2024</v>
      </c>
      <c r="K554" t="s">
        <v>14060</v>
      </c>
      <c r="L554">
        <v>12</v>
      </c>
      <c r="M554" t="s">
        <v>14048</v>
      </c>
      <c r="N554" t="s">
        <v>16</v>
      </c>
    </row>
    <row r="555" spans="1:14" x14ac:dyDescent="0.35">
      <c r="A555" t="s">
        <v>13035</v>
      </c>
      <c r="B555">
        <v>54</v>
      </c>
      <c r="C555" t="s">
        <v>14094</v>
      </c>
      <c r="D555" t="s">
        <v>39</v>
      </c>
      <c r="E555" t="s">
        <v>29</v>
      </c>
      <c r="F555" t="s">
        <v>19</v>
      </c>
      <c r="G555" t="s">
        <v>26</v>
      </c>
      <c r="H555">
        <v>6206.86</v>
      </c>
      <c r="I555" s="9">
        <v>45568</v>
      </c>
      <c r="J555">
        <v>2024</v>
      </c>
      <c r="K555" t="s">
        <v>14058</v>
      </c>
      <c r="L555">
        <v>10</v>
      </c>
      <c r="M555" t="s">
        <v>14057</v>
      </c>
      <c r="N555" t="s">
        <v>16</v>
      </c>
    </row>
    <row r="556" spans="1:14" x14ac:dyDescent="0.35">
      <c r="A556" t="s">
        <v>13167</v>
      </c>
      <c r="B556">
        <v>54</v>
      </c>
      <c r="C556" t="s">
        <v>14094</v>
      </c>
      <c r="D556" t="s">
        <v>39</v>
      </c>
      <c r="E556" t="s">
        <v>24</v>
      </c>
      <c r="F556" t="s">
        <v>14</v>
      </c>
      <c r="G556" t="s">
        <v>26</v>
      </c>
      <c r="H556">
        <v>4011.02</v>
      </c>
      <c r="I556" s="9">
        <v>45370</v>
      </c>
      <c r="J556">
        <v>2024</v>
      </c>
      <c r="K556" t="s">
        <v>14053</v>
      </c>
      <c r="L556">
        <v>3</v>
      </c>
      <c r="M556" t="s">
        <v>14046</v>
      </c>
      <c r="N556" t="s">
        <v>16</v>
      </c>
    </row>
    <row r="557" spans="1:14" x14ac:dyDescent="0.35">
      <c r="A557" t="s">
        <v>13373</v>
      </c>
      <c r="B557">
        <v>54</v>
      </c>
      <c r="C557" t="s">
        <v>14094</v>
      </c>
      <c r="D557" t="s">
        <v>39</v>
      </c>
      <c r="E557" t="s">
        <v>93</v>
      </c>
      <c r="F557" t="s">
        <v>25</v>
      </c>
      <c r="G557" t="s">
        <v>36</v>
      </c>
      <c r="H557">
        <v>15757.26</v>
      </c>
      <c r="I557" s="9">
        <v>45376</v>
      </c>
      <c r="J557">
        <v>2024</v>
      </c>
      <c r="K557" t="s">
        <v>14053</v>
      </c>
      <c r="L557">
        <v>3</v>
      </c>
      <c r="M557" t="s">
        <v>14062</v>
      </c>
      <c r="N557" t="s">
        <v>16</v>
      </c>
    </row>
    <row r="558" spans="1:14" x14ac:dyDescent="0.35">
      <c r="A558" t="s">
        <v>13385</v>
      </c>
      <c r="B558">
        <v>54</v>
      </c>
      <c r="C558" t="s">
        <v>14094</v>
      </c>
      <c r="D558" t="s">
        <v>12</v>
      </c>
      <c r="E558" t="s">
        <v>24</v>
      </c>
      <c r="F558" t="s">
        <v>49</v>
      </c>
      <c r="G558" t="s">
        <v>26</v>
      </c>
      <c r="H558">
        <v>2508.61</v>
      </c>
      <c r="I558" s="9">
        <v>45247</v>
      </c>
      <c r="J558">
        <v>2023</v>
      </c>
      <c r="K558" t="s">
        <v>14054</v>
      </c>
      <c r="L558">
        <v>11</v>
      </c>
      <c r="M558" t="s">
        <v>14048</v>
      </c>
      <c r="N558" t="s">
        <v>16</v>
      </c>
    </row>
    <row r="559" spans="1:14" x14ac:dyDescent="0.35">
      <c r="A559" t="s">
        <v>13633</v>
      </c>
      <c r="B559">
        <v>54</v>
      </c>
      <c r="C559" t="s">
        <v>14094</v>
      </c>
      <c r="D559" t="s">
        <v>39</v>
      </c>
      <c r="E559" t="s">
        <v>64</v>
      </c>
      <c r="F559" t="s">
        <v>49</v>
      </c>
      <c r="G559" t="s">
        <v>30</v>
      </c>
      <c r="H559">
        <v>1168.25</v>
      </c>
      <c r="I559" s="9">
        <v>45056</v>
      </c>
      <c r="J559">
        <v>2023</v>
      </c>
      <c r="K559" t="s">
        <v>14047</v>
      </c>
      <c r="L559">
        <v>5</v>
      </c>
      <c r="M559" t="s">
        <v>14052</v>
      </c>
      <c r="N559" t="s">
        <v>16</v>
      </c>
    </row>
    <row r="560" spans="1:14" x14ac:dyDescent="0.35">
      <c r="A560" t="s">
        <v>13741</v>
      </c>
      <c r="B560">
        <v>54</v>
      </c>
      <c r="C560" t="s">
        <v>14094</v>
      </c>
      <c r="D560" t="s">
        <v>12</v>
      </c>
      <c r="E560" t="s">
        <v>52</v>
      </c>
      <c r="F560" t="s">
        <v>49</v>
      </c>
      <c r="G560" t="s">
        <v>20</v>
      </c>
      <c r="H560">
        <v>14976.81</v>
      </c>
      <c r="I560" s="9">
        <v>45559</v>
      </c>
      <c r="J560">
        <v>2024</v>
      </c>
      <c r="K560" t="s">
        <v>14055</v>
      </c>
      <c r="L560">
        <v>9</v>
      </c>
      <c r="M560" t="s">
        <v>14046</v>
      </c>
      <c r="N560" t="s">
        <v>16</v>
      </c>
    </row>
    <row r="561" spans="1:14" x14ac:dyDescent="0.35">
      <c r="A561" t="s">
        <v>13759</v>
      </c>
      <c r="B561">
        <v>54</v>
      </c>
      <c r="C561" t="s">
        <v>14094</v>
      </c>
      <c r="D561" t="s">
        <v>39</v>
      </c>
      <c r="E561" t="s">
        <v>74</v>
      </c>
      <c r="F561" t="s">
        <v>55</v>
      </c>
      <c r="G561" t="s">
        <v>15</v>
      </c>
      <c r="H561">
        <v>3036.93</v>
      </c>
      <c r="I561" s="9">
        <v>45157</v>
      </c>
      <c r="J561">
        <v>2023</v>
      </c>
      <c r="K561" t="s">
        <v>14056</v>
      </c>
      <c r="L561">
        <v>8</v>
      </c>
      <c r="M561" t="s">
        <v>14050</v>
      </c>
      <c r="N561" t="s">
        <v>16</v>
      </c>
    </row>
    <row r="562" spans="1:14" x14ac:dyDescent="0.35">
      <c r="A562" t="s">
        <v>13799</v>
      </c>
      <c r="B562">
        <v>54</v>
      </c>
      <c r="C562" t="s">
        <v>14094</v>
      </c>
      <c r="D562" t="s">
        <v>12</v>
      </c>
      <c r="E562" t="s">
        <v>29</v>
      </c>
      <c r="F562" t="s">
        <v>25</v>
      </c>
      <c r="G562" t="s">
        <v>20</v>
      </c>
      <c r="H562">
        <v>69.239999999999995</v>
      </c>
      <c r="I562" s="9">
        <v>45407</v>
      </c>
      <c r="J562">
        <v>2024</v>
      </c>
      <c r="K562" t="s">
        <v>14061</v>
      </c>
      <c r="L562">
        <v>4</v>
      </c>
      <c r="M562" t="s">
        <v>14057</v>
      </c>
      <c r="N562" t="s">
        <v>16</v>
      </c>
    </row>
    <row r="563" spans="1:14" x14ac:dyDescent="0.35">
      <c r="A563" t="s">
        <v>14033</v>
      </c>
      <c r="B563">
        <v>54</v>
      </c>
      <c r="C563" t="s">
        <v>14094</v>
      </c>
      <c r="D563" t="s">
        <v>39</v>
      </c>
      <c r="E563" t="s">
        <v>13</v>
      </c>
      <c r="F563" t="s">
        <v>35</v>
      </c>
      <c r="G563" t="s">
        <v>30</v>
      </c>
      <c r="H563">
        <v>507.77</v>
      </c>
      <c r="I563" s="9">
        <v>45196</v>
      </c>
      <c r="J563">
        <v>2023</v>
      </c>
      <c r="K563" t="s">
        <v>14055</v>
      </c>
      <c r="L563">
        <v>9</v>
      </c>
      <c r="M563" t="s">
        <v>14052</v>
      </c>
      <c r="N563" t="s">
        <v>16</v>
      </c>
    </row>
    <row r="564" spans="1:14" x14ac:dyDescent="0.35">
      <c r="A564" t="s">
        <v>349</v>
      </c>
      <c r="B564">
        <v>46</v>
      </c>
      <c r="C564" t="s">
        <v>14094</v>
      </c>
      <c r="D564" t="s">
        <v>12</v>
      </c>
      <c r="E564" t="s">
        <v>64</v>
      </c>
      <c r="F564" t="s">
        <v>35</v>
      </c>
      <c r="G564" t="s">
        <v>36</v>
      </c>
      <c r="H564">
        <v>2714.32</v>
      </c>
      <c r="I564" s="9">
        <v>45334</v>
      </c>
      <c r="J564">
        <v>2024</v>
      </c>
      <c r="K564" t="s">
        <v>14051</v>
      </c>
      <c r="L564">
        <v>2</v>
      </c>
      <c r="M564" t="s">
        <v>14062</v>
      </c>
      <c r="N564" t="s">
        <v>16</v>
      </c>
    </row>
    <row r="565" spans="1:14" x14ac:dyDescent="0.35">
      <c r="A565" t="s">
        <v>505</v>
      </c>
      <c r="B565">
        <v>46</v>
      </c>
      <c r="C565" t="s">
        <v>14094</v>
      </c>
      <c r="D565" t="s">
        <v>12</v>
      </c>
      <c r="E565" t="s">
        <v>13</v>
      </c>
      <c r="F565" t="s">
        <v>25</v>
      </c>
      <c r="G565" t="s">
        <v>30</v>
      </c>
      <c r="H565">
        <v>4420.4399999999996</v>
      </c>
      <c r="I565" s="9">
        <v>45474</v>
      </c>
      <c r="J565">
        <v>2024</v>
      </c>
      <c r="K565" t="s">
        <v>14063</v>
      </c>
      <c r="L565">
        <v>7</v>
      </c>
      <c r="M565" t="s">
        <v>14062</v>
      </c>
      <c r="N565" t="s">
        <v>16</v>
      </c>
    </row>
    <row r="566" spans="1:14" x14ac:dyDescent="0.35">
      <c r="A566" t="s">
        <v>615</v>
      </c>
      <c r="B566">
        <v>46</v>
      </c>
      <c r="C566" t="s">
        <v>14094</v>
      </c>
      <c r="D566" t="s">
        <v>12</v>
      </c>
      <c r="E566" t="s">
        <v>74</v>
      </c>
      <c r="F566" t="s">
        <v>55</v>
      </c>
      <c r="G566" t="s">
        <v>20</v>
      </c>
      <c r="H566">
        <v>1584.4</v>
      </c>
      <c r="I566" s="9">
        <v>45131</v>
      </c>
      <c r="J566">
        <v>2023</v>
      </c>
      <c r="K566" t="s">
        <v>14063</v>
      </c>
      <c r="L566">
        <v>7</v>
      </c>
      <c r="M566" t="s">
        <v>14062</v>
      </c>
      <c r="N566" t="s">
        <v>16</v>
      </c>
    </row>
    <row r="567" spans="1:14" x14ac:dyDescent="0.35">
      <c r="A567" t="s">
        <v>707</v>
      </c>
      <c r="B567">
        <v>46</v>
      </c>
      <c r="C567" t="s">
        <v>14094</v>
      </c>
      <c r="D567" t="s">
        <v>39</v>
      </c>
      <c r="E567" t="s">
        <v>13</v>
      </c>
      <c r="F567" t="s">
        <v>35</v>
      </c>
      <c r="G567" t="s">
        <v>26</v>
      </c>
      <c r="H567">
        <v>1167.06</v>
      </c>
      <c r="I567" s="9">
        <v>45574</v>
      </c>
      <c r="J567">
        <v>2024</v>
      </c>
      <c r="K567" t="s">
        <v>14058</v>
      </c>
      <c r="L567">
        <v>10</v>
      </c>
      <c r="M567" t="s">
        <v>14052</v>
      </c>
      <c r="N567" t="s">
        <v>16</v>
      </c>
    </row>
    <row r="568" spans="1:14" x14ac:dyDescent="0.35">
      <c r="A568" t="s">
        <v>787</v>
      </c>
      <c r="B568">
        <v>46</v>
      </c>
      <c r="C568" t="s">
        <v>14094</v>
      </c>
      <c r="D568" t="s">
        <v>12</v>
      </c>
      <c r="E568" t="s">
        <v>74</v>
      </c>
      <c r="F568" t="s">
        <v>49</v>
      </c>
      <c r="G568" t="s">
        <v>15</v>
      </c>
      <c r="H568">
        <v>49488.15</v>
      </c>
      <c r="I568" s="9">
        <v>45190</v>
      </c>
      <c r="J568">
        <v>2023</v>
      </c>
      <c r="K568" t="s">
        <v>14055</v>
      </c>
      <c r="L568">
        <v>9</v>
      </c>
      <c r="M568" t="s">
        <v>14057</v>
      </c>
      <c r="N568" t="s">
        <v>16</v>
      </c>
    </row>
    <row r="569" spans="1:14" x14ac:dyDescent="0.35">
      <c r="A569" t="s">
        <v>935</v>
      </c>
      <c r="B569">
        <v>46</v>
      </c>
      <c r="C569" t="s">
        <v>14094</v>
      </c>
      <c r="D569" t="s">
        <v>12</v>
      </c>
      <c r="E569" t="s">
        <v>13</v>
      </c>
      <c r="F569" t="s">
        <v>55</v>
      </c>
      <c r="G569" t="s">
        <v>26</v>
      </c>
      <c r="H569">
        <v>3297.37</v>
      </c>
      <c r="I569" s="9">
        <v>45470</v>
      </c>
      <c r="J569">
        <v>2024</v>
      </c>
      <c r="K569" t="s">
        <v>14049</v>
      </c>
      <c r="L569">
        <v>6</v>
      </c>
      <c r="M569" t="s">
        <v>14057</v>
      </c>
      <c r="N569" t="s">
        <v>16</v>
      </c>
    </row>
    <row r="570" spans="1:14" x14ac:dyDescent="0.35">
      <c r="A570" t="s">
        <v>949</v>
      </c>
      <c r="B570">
        <v>46</v>
      </c>
      <c r="C570" t="s">
        <v>14094</v>
      </c>
      <c r="D570" t="s">
        <v>39</v>
      </c>
      <c r="E570" t="s">
        <v>29</v>
      </c>
      <c r="F570" t="s">
        <v>35</v>
      </c>
      <c r="G570" t="s">
        <v>26</v>
      </c>
      <c r="H570">
        <v>18886.18</v>
      </c>
      <c r="I570" s="9">
        <v>45232</v>
      </c>
      <c r="J570">
        <v>2023</v>
      </c>
      <c r="K570" t="s">
        <v>14054</v>
      </c>
      <c r="L570">
        <v>11</v>
      </c>
      <c r="M570" t="s">
        <v>14057</v>
      </c>
      <c r="N570" t="s">
        <v>16</v>
      </c>
    </row>
    <row r="571" spans="1:14" x14ac:dyDescent="0.35">
      <c r="A571" t="s">
        <v>1057</v>
      </c>
      <c r="B571">
        <v>46</v>
      </c>
      <c r="C571" t="s">
        <v>14094</v>
      </c>
      <c r="D571" t="s">
        <v>12</v>
      </c>
      <c r="E571" t="s">
        <v>52</v>
      </c>
      <c r="F571" t="s">
        <v>35</v>
      </c>
      <c r="G571" t="s">
        <v>20</v>
      </c>
      <c r="H571">
        <v>11780.29</v>
      </c>
      <c r="I571" s="9">
        <v>45556</v>
      </c>
      <c r="J571">
        <v>2024</v>
      </c>
      <c r="K571" t="s">
        <v>14055</v>
      </c>
      <c r="L571">
        <v>9</v>
      </c>
      <c r="M571" t="s">
        <v>14050</v>
      </c>
      <c r="N571" t="s">
        <v>16</v>
      </c>
    </row>
    <row r="572" spans="1:14" x14ac:dyDescent="0.35">
      <c r="A572" t="s">
        <v>1079</v>
      </c>
      <c r="B572">
        <v>46</v>
      </c>
      <c r="C572" t="s">
        <v>14094</v>
      </c>
      <c r="D572" t="s">
        <v>39</v>
      </c>
      <c r="E572" t="s">
        <v>52</v>
      </c>
      <c r="F572" t="s">
        <v>49</v>
      </c>
      <c r="G572" t="s">
        <v>30</v>
      </c>
      <c r="H572">
        <v>1950.85</v>
      </c>
      <c r="I572" s="9">
        <v>44961</v>
      </c>
      <c r="J572">
        <v>2023</v>
      </c>
      <c r="K572" t="s">
        <v>14051</v>
      </c>
      <c r="L572">
        <v>2</v>
      </c>
      <c r="M572" t="s">
        <v>14050</v>
      </c>
      <c r="N572" t="s">
        <v>16</v>
      </c>
    </row>
    <row r="573" spans="1:14" x14ac:dyDescent="0.35">
      <c r="A573" t="s">
        <v>1099</v>
      </c>
      <c r="B573">
        <v>46</v>
      </c>
      <c r="C573" t="s">
        <v>14094</v>
      </c>
      <c r="D573" t="s">
        <v>12</v>
      </c>
      <c r="E573" t="s">
        <v>29</v>
      </c>
      <c r="F573" t="s">
        <v>19</v>
      </c>
      <c r="G573" t="s">
        <v>26</v>
      </c>
      <c r="H573">
        <v>11794.2</v>
      </c>
      <c r="I573" s="9">
        <v>45460</v>
      </c>
      <c r="J573">
        <v>2024</v>
      </c>
      <c r="K573" t="s">
        <v>14049</v>
      </c>
      <c r="L573">
        <v>6</v>
      </c>
      <c r="M573" t="s">
        <v>14062</v>
      </c>
      <c r="N573" t="s">
        <v>16</v>
      </c>
    </row>
    <row r="574" spans="1:14" x14ac:dyDescent="0.35">
      <c r="A574" t="s">
        <v>1223</v>
      </c>
      <c r="B574">
        <v>46</v>
      </c>
      <c r="C574" t="s">
        <v>14094</v>
      </c>
      <c r="D574" t="s">
        <v>39</v>
      </c>
      <c r="E574" t="s">
        <v>24</v>
      </c>
      <c r="F574" t="s">
        <v>55</v>
      </c>
      <c r="G574" t="s">
        <v>20</v>
      </c>
      <c r="H574">
        <v>4489.12</v>
      </c>
      <c r="I574" s="9">
        <v>45351</v>
      </c>
      <c r="J574">
        <v>2024</v>
      </c>
      <c r="K574" t="s">
        <v>14051</v>
      </c>
      <c r="L574">
        <v>2</v>
      </c>
      <c r="M574" t="s">
        <v>14057</v>
      </c>
      <c r="N574" t="s">
        <v>16</v>
      </c>
    </row>
    <row r="575" spans="1:14" x14ac:dyDescent="0.35">
      <c r="A575" t="s">
        <v>1447</v>
      </c>
      <c r="B575">
        <v>46</v>
      </c>
      <c r="C575" t="s">
        <v>14094</v>
      </c>
      <c r="D575" t="s">
        <v>39</v>
      </c>
      <c r="E575" t="s">
        <v>42</v>
      </c>
      <c r="F575" t="s">
        <v>25</v>
      </c>
      <c r="G575" t="s">
        <v>20</v>
      </c>
      <c r="H575">
        <v>22270.89</v>
      </c>
      <c r="I575" s="9">
        <v>45043</v>
      </c>
      <c r="J575">
        <v>2023</v>
      </c>
      <c r="K575" t="s">
        <v>14061</v>
      </c>
      <c r="L575">
        <v>4</v>
      </c>
      <c r="M575" t="s">
        <v>14057</v>
      </c>
      <c r="N575" t="s">
        <v>16</v>
      </c>
    </row>
    <row r="576" spans="1:14" x14ac:dyDescent="0.35">
      <c r="A576" t="s">
        <v>1645</v>
      </c>
      <c r="B576">
        <v>46</v>
      </c>
      <c r="C576" t="s">
        <v>14094</v>
      </c>
      <c r="D576" t="s">
        <v>39</v>
      </c>
      <c r="E576" t="s">
        <v>24</v>
      </c>
      <c r="F576" t="s">
        <v>35</v>
      </c>
      <c r="G576" t="s">
        <v>20</v>
      </c>
      <c r="H576">
        <v>24619.61</v>
      </c>
      <c r="I576" s="9">
        <v>45319</v>
      </c>
      <c r="J576">
        <v>2024</v>
      </c>
      <c r="K576" t="s">
        <v>14045</v>
      </c>
      <c r="L576">
        <v>1</v>
      </c>
      <c r="M576" t="s">
        <v>14059</v>
      </c>
      <c r="N576" t="s">
        <v>16</v>
      </c>
    </row>
    <row r="577" spans="1:14" x14ac:dyDescent="0.35">
      <c r="A577" t="s">
        <v>1707</v>
      </c>
      <c r="B577">
        <v>46</v>
      </c>
      <c r="C577" t="s">
        <v>14094</v>
      </c>
      <c r="D577" t="s">
        <v>12</v>
      </c>
      <c r="E577" t="s">
        <v>64</v>
      </c>
      <c r="F577" t="s">
        <v>55</v>
      </c>
      <c r="G577" t="s">
        <v>30</v>
      </c>
      <c r="H577">
        <v>2824.36</v>
      </c>
      <c r="I577" s="9">
        <v>45551</v>
      </c>
      <c r="J577">
        <v>2024</v>
      </c>
      <c r="K577" t="s">
        <v>14055</v>
      </c>
      <c r="L577">
        <v>9</v>
      </c>
      <c r="M577" t="s">
        <v>14062</v>
      </c>
      <c r="N577" t="s">
        <v>16</v>
      </c>
    </row>
    <row r="578" spans="1:14" x14ac:dyDescent="0.35">
      <c r="A578" t="s">
        <v>2091</v>
      </c>
      <c r="B578">
        <v>46</v>
      </c>
      <c r="C578" t="s">
        <v>14094</v>
      </c>
      <c r="D578" t="s">
        <v>12</v>
      </c>
      <c r="E578" t="s">
        <v>24</v>
      </c>
      <c r="F578" t="s">
        <v>35</v>
      </c>
      <c r="G578" t="s">
        <v>20</v>
      </c>
      <c r="H578">
        <v>12949.43</v>
      </c>
      <c r="I578" s="9">
        <v>44979</v>
      </c>
      <c r="J578">
        <v>2023</v>
      </c>
      <c r="K578" t="s">
        <v>14051</v>
      </c>
      <c r="L578">
        <v>2</v>
      </c>
      <c r="M578" t="s">
        <v>14052</v>
      </c>
      <c r="N578" t="s">
        <v>16</v>
      </c>
    </row>
    <row r="579" spans="1:14" x14ac:dyDescent="0.35">
      <c r="A579" t="s">
        <v>2187</v>
      </c>
      <c r="B579">
        <v>46</v>
      </c>
      <c r="C579" t="s">
        <v>14094</v>
      </c>
      <c r="D579" t="s">
        <v>12</v>
      </c>
      <c r="E579" t="s">
        <v>64</v>
      </c>
      <c r="F579" t="s">
        <v>35</v>
      </c>
      <c r="G579" t="s">
        <v>36</v>
      </c>
      <c r="H579">
        <v>6855.09</v>
      </c>
      <c r="I579" s="9">
        <v>45349</v>
      </c>
      <c r="J579">
        <v>2024</v>
      </c>
      <c r="K579" t="s">
        <v>14051</v>
      </c>
      <c r="L579">
        <v>2</v>
      </c>
      <c r="M579" t="s">
        <v>14046</v>
      </c>
      <c r="N579" t="s">
        <v>16</v>
      </c>
    </row>
    <row r="580" spans="1:14" x14ac:dyDescent="0.35">
      <c r="A580" t="s">
        <v>2241</v>
      </c>
      <c r="B580">
        <v>46</v>
      </c>
      <c r="C580" t="s">
        <v>14094</v>
      </c>
      <c r="D580" t="s">
        <v>12</v>
      </c>
      <c r="E580" t="s">
        <v>64</v>
      </c>
      <c r="F580" t="s">
        <v>14</v>
      </c>
      <c r="G580" t="s">
        <v>26</v>
      </c>
      <c r="H580">
        <v>81.96</v>
      </c>
      <c r="I580" s="9">
        <v>45493</v>
      </c>
      <c r="J580">
        <v>2024</v>
      </c>
      <c r="K580" t="s">
        <v>14063</v>
      </c>
      <c r="L580">
        <v>7</v>
      </c>
      <c r="M580" t="s">
        <v>14050</v>
      </c>
      <c r="N580" t="s">
        <v>16</v>
      </c>
    </row>
    <row r="581" spans="1:14" x14ac:dyDescent="0.35">
      <c r="A581" t="s">
        <v>2247</v>
      </c>
      <c r="B581">
        <v>46</v>
      </c>
      <c r="C581" t="s">
        <v>14094</v>
      </c>
      <c r="D581" t="s">
        <v>39</v>
      </c>
      <c r="E581" t="s">
        <v>93</v>
      </c>
      <c r="F581" t="s">
        <v>49</v>
      </c>
      <c r="G581" t="s">
        <v>36</v>
      </c>
      <c r="H581">
        <v>2591.4</v>
      </c>
      <c r="I581" s="9">
        <v>45332</v>
      </c>
      <c r="J581">
        <v>2024</v>
      </c>
      <c r="K581" t="s">
        <v>14051</v>
      </c>
      <c r="L581">
        <v>2</v>
      </c>
      <c r="M581" t="s">
        <v>14050</v>
      </c>
      <c r="N581" t="s">
        <v>16</v>
      </c>
    </row>
    <row r="582" spans="1:14" x14ac:dyDescent="0.35">
      <c r="A582" t="s">
        <v>2431</v>
      </c>
      <c r="B582">
        <v>46</v>
      </c>
      <c r="C582" t="s">
        <v>14094</v>
      </c>
      <c r="D582" t="s">
        <v>12</v>
      </c>
      <c r="E582" t="s">
        <v>93</v>
      </c>
      <c r="F582" t="s">
        <v>25</v>
      </c>
      <c r="G582" t="s">
        <v>20</v>
      </c>
      <c r="H582">
        <v>19297.57</v>
      </c>
      <c r="I582" s="9">
        <v>44956</v>
      </c>
      <c r="J582">
        <v>2023</v>
      </c>
      <c r="K582" t="s">
        <v>14045</v>
      </c>
      <c r="L582">
        <v>1</v>
      </c>
      <c r="M582" t="s">
        <v>14062</v>
      </c>
      <c r="N582" t="s">
        <v>16</v>
      </c>
    </row>
    <row r="583" spans="1:14" x14ac:dyDescent="0.35">
      <c r="A583" t="s">
        <v>2477</v>
      </c>
      <c r="B583">
        <v>46</v>
      </c>
      <c r="C583" t="s">
        <v>14094</v>
      </c>
      <c r="D583" t="s">
        <v>12</v>
      </c>
      <c r="E583" t="s">
        <v>24</v>
      </c>
      <c r="F583" t="s">
        <v>49</v>
      </c>
      <c r="G583" t="s">
        <v>30</v>
      </c>
      <c r="H583">
        <v>8158.9</v>
      </c>
      <c r="I583" s="9">
        <v>45004</v>
      </c>
      <c r="J583">
        <v>2023</v>
      </c>
      <c r="K583" t="s">
        <v>14053</v>
      </c>
      <c r="L583">
        <v>3</v>
      </c>
      <c r="M583" t="s">
        <v>14059</v>
      </c>
      <c r="N583" t="s">
        <v>16</v>
      </c>
    </row>
    <row r="584" spans="1:14" x14ac:dyDescent="0.35">
      <c r="A584" t="s">
        <v>2481</v>
      </c>
      <c r="B584">
        <v>46</v>
      </c>
      <c r="C584" t="s">
        <v>14094</v>
      </c>
      <c r="D584" t="s">
        <v>39</v>
      </c>
      <c r="E584" t="s">
        <v>74</v>
      </c>
      <c r="F584" t="s">
        <v>19</v>
      </c>
      <c r="G584" t="s">
        <v>36</v>
      </c>
      <c r="H584">
        <v>1372.14</v>
      </c>
      <c r="I584" s="9">
        <v>44940</v>
      </c>
      <c r="J584">
        <v>2023</v>
      </c>
      <c r="K584" t="s">
        <v>14045</v>
      </c>
      <c r="L584">
        <v>1</v>
      </c>
      <c r="M584" t="s">
        <v>14050</v>
      </c>
      <c r="N584" t="s">
        <v>16</v>
      </c>
    </row>
    <row r="585" spans="1:14" x14ac:dyDescent="0.35">
      <c r="A585" t="s">
        <v>2513</v>
      </c>
      <c r="B585">
        <v>46</v>
      </c>
      <c r="C585" t="s">
        <v>14094</v>
      </c>
      <c r="D585" t="s">
        <v>39</v>
      </c>
      <c r="E585" t="s">
        <v>29</v>
      </c>
      <c r="F585" t="s">
        <v>49</v>
      </c>
      <c r="G585" t="s">
        <v>20</v>
      </c>
      <c r="H585">
        <v>738.88</v>
      </c>
      <c r="I585" s="9">
        <v>45125</v>
      </c>
      <c r="J585">
        <v>2023</v>
      </c>
      <c r="K585" t="s">
        <v>14063</v>
      </c>
      <c r="L585">
        <v>7</v>
      </c>
      <c r="M585" t="s">
        <v>14046</v>
      </c>
      <c r="N585" t="s">
        <v>16</v>
      </c>
    </row>
    <row r="586" spans="1:14" x14ac:dyDescent="0.35">
      <c r="A586" t="s">
        <v>2541</v>
      </c>
      <c r="B586">
        <v>46</v>
      </c>
      <c r="C586" t="s">
        <v>14094</v>
      </c>
      <c r="D586" t="s">
        <v>39</v>
      </c>
      <c r="E586" t="s">
        <v>29</v>
      </c>
      <c r="F586" t="s">
        <v>49</v>
      </c>
      <c r="G586" t="s">
        <v>26</v>
      </c>
      <c r="H586">
        <v>18492.21</v>
      </c>
      <c r="I586" s="9">
        <v>45635</v>
      </c>
      <c r="J586">
        <v>2024</v>
      </c>
      <c r="K586" t="s">
        <v>14060</v>
      </c>
      <c r="L586">
        <v>12</v>
      </c>
      <c r="M586" t="s">
        <v>14062</v>
      </c>
      <c r="N586" t="s">
        <v>16</v>
      </c>
    </row>
    <row r="587" spans="1:14" x14ac:dyDescent="0.35">
      <c r="A587" t="s">
        <v>2617</v>
      </c>
      <c r="B587">
        <v>46</v>
      </c>
      <c r="C587" t="s">
        <v>14094</v>
      </c>
      <c r="D587" t="s">
        <v>39</v>
      </c>
      <c r="E587" t="s">
        <v>24</v>
      </c>
      <c r="F587" t="s">
        <v>35</v>
      </c>
      <c r="G587" t="s">
        <v>30</v>
      </c>
      <c r="H587">
        <v>19848.47</v>
      </c>
      <c r="I587" s="9">
        <v>45341</v>
      </c>
      <c r="J587">
        <v>2024</v>
      </c>
      <c r="K587" t="s">
        <v>14051</v>
      </c>
      <c r="L587">
        <v>2</v>
      </c>
      <c r="M587" t="s">
        <v>14062</v>
      </c>
      <c r="N587" t="s">
        <v>16</v>
      </c>
    </row>
    <row r="588" spans="1:14" x14ac:dyDescent="0.35">
      <c r="A588" t="s">
        <v>2709</v>
      </c>
      <c r="B588">
        <v>46</v>
      </c>
      <c r="C588" t="s">
        <v>14094</v>
      </c>
      <c r="D588" t="s">
        <v>39</v>
      </c>
      <c r="E588" t="s">
        <v>74</v>
      </c>
      <c r="F588" t="s">
        <v>35</v>
      </c>
      <c r="G588" t="s">
        <v>30</v>
      </c>
      <c r="H588">
        <v>16936.55</v>
      </c>
      <c r="I588" s="9">
        <v>45416</v>
      </c>
      <c r="J588">
        <v>2024</v>
      </c>
      <c r="K588" t="s">
        <v>14047</v>
      </c>
      <c r="L588">
        <v>5</v>
      </c>
      <c r="M588" t="s">
        <v>14050</v>
      </c>
      <c r="N588" t="s">
        <v>16</v>
      </c>
    </row>
    <row r="589" spans="1:14" x14ac:dyDescent="0.35">
      <c r="A589" t="s">
        <v>2983</v>
      </c>
      <c r="B589">
        <v>46</v>
      </c>
      <c r="C589" t="s">
        <v>14094</v>
      </c>
      <c r="D589" t="s">
        <v>39</v>
      </c>
      <c r="E589" t="s">
        <v>24</v>
      </c>
      <c r="F589" t="s">
        <v>55</v>
      </c>
      <c r="G589" t="s">
        <v>26</v>
      </c>
      <c r="H589">
        <v>127.68</v>
      </c>
      <c r="I589" s="9">
        <v>45059</v>
      </c>
      <c r="J589">
        <v>2023</v>
      </c>
      <c r="K589" t="s">
        <v>14047</v>
      </c>
      <c r="L589">
        <v>5</v>
      </c>
      <c r="M589" t="s">
        <v>14050</v>
      </c>
      <c r="N589" t="s">
        <v>16</v>
      </c>
    </row>
    <row r="590" spans="1:14" x14ac:dyDescent="0.35">
      <c r="A590" t="s">
        <v>3037</v>
      </c>
      <c r="B590">
        <v>46</v>
      </c>
      <c r="C590" t="s">
        <v>14094</v>
      </c>
      <c r="D590" t="s">
        <v>12</v>
      </c>
      <c r="E590" t="s">
        <v>93</v>
      </c>
      <c r="F590" t="s">
        <v>14</v>
      </c>
      <c r="G590" t="s">
        <v>15</v>
      </c>
      <c r="H590">
        <v>2408.02</v>
      </c>
      <c r="I590" s="9">
        <v>45553</v>
      </c>
      <c r="J590">
        <v>2024</v>
      </c>
      <c r="K590" t="s">
        <v>14055</v>
      </c>
      <c r="L590">
        <v>9</v>
      </c>
      <c r="M590" t="s">
        <v>14052</v>
      </c>
      <c r="N590" t="s">
        <v>16</v>
      </c>
    </row>
    <row r="591" spans="1:14" x14ac:dyDescent="0.35">
      <c r="A591" t="s">
        <v>3083</v>
      </c>
      <c r="B591">
        <v>46</v>
      </c>
      <c r="C591" t="s">
        <v>14094</v>
      </c>
      <c r="D591" t="s">
        <v>12</v>
      </c>
      <c r="E591" t="s">
        <v>13</v>
      </c>
      <c r="F591" t="s">
        <v>25</v>
      </c>
      <c r="G591" t="s">
        <v>15</v>
      </c>
      <c r="H591">
        <v>31596.32</v>
      </c>
      <c r="I591" s="9">
        <v>45457</v>
      </c>
      <c r="J591">
        <v>2024</v>
      </c>
      <c r="K591" t="s">
        <v>14049</v>
      </c>
      <c r="L591">
        <v>6</v>
      </c>
      <c r="M591" t="s">
        <v>14048</v>
      </c>
      <c r="N591" t="s">
        <v>16</v>
      </c>
    </row>
    <row r="592" spans="1:14" x14ac:dyDescent="0.35">
      <c r="A592" t="s">
        <v>3085</v>
      </c>
      <c r="B592">
        <v>46</v>
      </c>
      <c r="C592" t="s">
        <v>14094</v>
      </c>
      <c r="D592" t="s">
        <v>12</v>
      </c>
      <c r="E592" t="s">
        <v>74</v>
      </c>
      <c r="F592" t="s">
        <v>14</v>
      </c>
      <c r="G592" t="s">
        <v>15</v>
      </c>
      <c r="H592">
        <v>9085.34</v>
      </c>
      <c r="I592" s="9">
        <v>45458</v>
      </c>
      <c r="J592">
        <v>2024</v>
      </c>
      <c r="K592" t="s">
        <v>14049</v>
      </c>
      <c r="L592">
        <v>6</v>
      </c>
      <c r="M592" t="s">
        <v>14050</v>
      </c>
      <c r="N592" t="s">
        <v>16</v>
      </c>
    </row>
    <row r="593" spans="1:14" x14ac:dyDescent="0.35">
      <c r="A593" t="s">
        <v>3173</v>
      </c>
      <c r="B593">
        <v>46</v>
      </c>
      <c r="C593" t="s">
        <v>14094</v>
      </c>
      <c r="D593" t="s">
        <v>39</v>
      </c>
      <c r="E593" t="s">
        <v>42</v>
      </c>
      <c r="F593" t="s">
        <v>19</v>
      </c>
      <c r="G593" t="s">
        <v>36</v>
      </c>
      <c r="H593">
        <v>1688.57</v>
      </c>
      <c r="I593" s="9">
        <v>45509</v>
      </c>
      <c r="J593">
        <v>2024</v>
      </c>
      <c r="K593" t="s">
        <v>14056</v>
      </c>
      <c r="L593">
        <v>8</v>
      </c>
      <c r="M593" t="s">
        <v>14062</v>
      </c>
      <c r="N593" t="s">
        <v>16</v>
      </c>
    </row>
    <row r="594" spans="1:14" x14ac:dyDescent="0.35">
      <c r="A594" t="s">
        <v>3249</v>
      </c>
      <c r="B594">
        <v>46</v>
      </c>
      <c r="C594" t="s">
        <v>14094</v>
      </c>
      <c r="D594" t="s">
        <v>12</v>
      </c>
      <c r="E594" t="s">
        <v>29</v>
      </c>
      <c r="F594" t="s">
        <v>14</v>
      </c>
      <c r="G594" t="s">
        <v>20</v>
      </c>
      <c r="H594">
        <v>5593.7</v>
      </c>
      <c r="I594" s="9">
        <v>45078</v>
      </c>
      <c r="J594">
        <v>2023</v>
      </c>
      <c r="K594" t="s">
        <v>14049</v>
      </c>
      <c r="L594">
        <v>6</v>
      </c>
      <c r="M594" t="s">
        <v>14057</v>
      </c>
      <c r="N594" t="s">
        <v>16</v>
      </c>
    </row>
    <row r="595" spans="1:14" x14ac:dyDescent="0.35">
      <c r="A595" t="s">
        <v>3311</v>
      </c>
      <c r="B595">
        <v>46</v>
      </c>
      <c r="C595" t="s">
        <v>14094</v>
      </c>
      <c r="D595" t="s">
        <v>39</v>
      </c>
      <c r="E595" t="s">
        <v>13</v>
      </c>
      <c r="F595" t="s">
        <v>55</v>
      </c>
      <c r="G595" t="s">
        <v>20</v>
      </c>
      <c r="H595">
        <v>3919.65</v>
      </c>
      <c r="I595" s="9">
        <v>44985</v>
      </c>
      <c r="J595">
        <v>2023</v>
      </c>
      <c r="K595" t="s">
        <v>14051</v>
      </c>
      <c r="L595">
        <v>2</v>
      </c>
      <c r="M595" t="s">
        <v>14046</v>
      </c>
      <c r="N595" t="s">
        <v>16</v>
      </c>
    </row>
    <row r="596" spans="1:14" x14ac:dyDescent="0.35">
      <c r="A596" t="s">
        <v>3397</v>
      </c>
      <c r="B596">
        <v>46</v>
      </c>
      <c r="C596" t="s">
        <v>14094</v>
      </c>
      <c r="D596" t="s">
        <v>12</v>
      </c>
      <c r="E596" t="s">
        <v>74</v>
      </c>
      <c r="F596" t="s">
        <v>25</v>
      </c>
      <c r="G596" t="s">
        <v>36</v>
      </c>
      <c r="H596">
        <v>6008.97</v>
      </c>
      <c r="I596" s="9">
        <v>45295</v>
      </c>
      <c r="J596">
        <v>2024</v>
      </c>
      <c r="K596" t="s">
        <v>14045</v>
      </c>
      <c r="L596">
        <v>1</v>
      </c>
      <c r="M596" t="s">
        <v>14057</v>
      </c>
      <c r="N596" t="s">
        <v>16</v>
      </c>
    </row>
    <row r="597" spans="1:14" x14ac:dyDescent="0.35">
      <c r="A597" t="s">
        <v>3453</v>
      </c>
      <c r="B597">
        <v>46</v>
      </c>
      <c r="C597" t="s">
        <v>14094</v>
      </c>
      <c r="D597" t="s">
        <v>39</v>
      </c>
      <c r="E597" t="s">
        <v>42</v>
      </c>
      <c r="F597" t="s">
        <v>25</v>
      </c>
      <c r="G597" t="s">
        <v>30</v>
      </c>
      <c r="H597">
        <v>701.05</v>
      </c>
      <c r="I597" s="9">
        <v>45372</v>
      </c>
      <c r="J597">
        <v>2024</v>
      </c>
      <c r="K597" t="s">
        <v>14053</v>
      </c>
      <c r="L597">
        <v>3</v>
      </c>
      <c r="M597" t="s">
        <v>14057</v>
      </c>
      <c r="N597" t="s">
        <v>16</v>
      </c>
    </row>
    <row r="598" spans="1:14" x14ac:dyDescent="0.35">
      <c r="A598" t="s">
        <v>3491</v>
      </c>
      <c r="B598">
        <v>46</v>
      </c>
      <c r="C598" t="s">
        <v>14094</v>
      </c>
      <c r="D598" t="s">
        <v>39</v>
      </c>
      <c r="E598" t="s">
        <v>93</v>
      </c>
      <c r="F598" t="s">
        <v>25</v>
      </c>
      <c r="G598" t="s">
        <v>26</v>
      </c>
      <c r="H598">
        <v>2553.2600000000002</v>
      </c>
      <c r="I598" s="9">
        <v>44932</v>
      </c>
      <c r="J598">
        <v>2023</v>
      </c>
      <c r="K598" t="s">
        <v>14045</v>
      </c>
      <c r="L598">
        <v>1</v>
      </c>
      <c r="M598" t="s">
        <v>14048</v>
      </c>
      <c r="N598" t="s">
        <v>16</v>
      </c>
    </row>
    <row r="599" spans="1:14" x14ac:dyDescent="0.35">
      <c r="A599" t="s">
        <v>3503</v>
      </c>
      <c r="B599">
        <v>46</v>
      </c>
      <c r="C599" t="s">
        <v>14094</v>
      </c>
      <c r="D599" t="s">
        <v>12</v>
      </c>
      <c r="E599" t="s">
        <v>74</v>
      </c>
      <c r="F599" t="s">
        <v>19</v>
      </c>
      <c r="G599" t="s">
        <v>20</v>
      </c>
      <c r="H599">
        <v>1765.88</v>
      </c>
      <c r="I599" s="9">
        <v>45482</v>
      </c>
      <c r="J599">
        <v>2024</v>
      </c>
      <c r="K599" t="s">
        <v>14063</v>
      </c>
      <c r="L599">
        <v>7</v>
      </c>
      <c r="M599" t="s">
        <v>14046</v>
      </c>
      <c r="N599" t="s">
        <v>16</v>
      </c>
    </row>
    <row r="600" spans="1:14" x14ac:dyDescent="0.35">
      <c r="A600" t="s">
        <v>3529</v>
      </c>
      <c r="B600">
        <v>46</v>
      </c>
      <c r="C600" t="s">
        <v>14094</v>
      </c>
      <c r="D600" t="s">
        <v>39</v>
      </c>
      <c r="E600" t="s">
        <v>74</v>
      </c>
      <c r="F600" t="s">
        <v>35</v>
      </c>
      <c r="G600" t="s">
        <v>15</v>
      </c>
      <c r="H600">
        <v>11181.66</v>
      </c>
      <c r="I600" s="9">
        <v>45620</v>
      </c>
      <c r="J600">
        <v>2024</v>
      </c>
      <c r="K600" t="s">
        <v>14054</v>
      </c>
      <c r="L600">
        <v>11</v>
      </c>
      <c r="M600" t="s">
        <v>14059</v>
      </c>
      <c r="N600" t="s">
        <v>16</v>
      </c>
    </row>
    <row r="601" spans="1:14" x14ac:dyDescent="0.35">
      <c r="A601" t="s">
        <v>3545</v>
      </c>
      <c r="B601">
        <v>46</v>
      </c>
      <c r="C601" t="s">
        <v>14094</v>
      </c>
      <c r="D601" t="s">
        <v>12</v>
      </c>
      <c r="E601" t="s">
        <v>42</v>
      </c>
      <c r="F601" t="s">
        <v>49</v>
      </c>
      <c r="G601" t="s">
        <v>26</v>
      </c>
      <c r="H601">
        <v>8376.41</v>
      </c>
      <c r="I601" s="9">
        <v>45331</v>
      </c>
      <c r="J601">
        <v>2024</v>
      </c>
      <c r="K601" t="s">
        <v>14051</v>
      </c>
      <c r="L601">
        <v>2</v>
      </c>
      <c r="M601" t="s">
        <v>14048</v>
      </c>
      <c r="N601" t="s">
        <v>16</v>
      </c>
    </row>
    <row r="602" spans="1:14" x14ac:dyDescent="0.35">
      <c r="A602" t="s">
        <v>3575</v>
      </c>
      <c r="B602">
        <v>46</v>
      </c>
      <c r="C602" t="s">
        <v>14094</v>
      </c>
      <c r="D602" t="s">
        <v>12</v>
      </c>
      <c r="E602" t="s">
        <v>29</v>
      </c>
      <c r="F602" t="s">
        <v>19</v>
      </c>
      <c r="G602" t="s">
        <v>30</v>
      </c>
      <c r="H602">
        <v>9223.0499999999993</v>
      </c>
      <c r="I602" s="9">
        <v>45532</v>
      </c>
      <c r="J602">
        <v>2024</v>
      </c>
      <c r="K602" t="s">
        <v>14056</v>
      </c>
      <c r="L602">
        <v>8</v>
      </c>
      <c r="M602" t="s">
        <v>14052</v>
      </c>
      <c r="N602" t="s">
        <v>16</v>
      </c>
    </row>
    <row r="603" spans="1:14" x14ac:dyDescent="0.35">
      <c r="A603" t="s">
        <v>3629</v>
      </c>
      <c r="B603">
        <v>46</v>
      </c>
      <c r="C603" t="s">
        <v>14094</v>
      </c>
      <c r="D603" t="s">
        <v>12</v>
      </c>
      <c r="E603" t="s">
        <v>52</v>
      </c>
      <c r="F603" t="s">
        <v>14</v>
      </c>
      <c r="G603" t="s">
        <v>30</v>
      </c>
      <c r="H603">
        <v>38544.92</v>
      </c>
      <c r="I603" s="9">
        <v>45448</v>
      </c>
      <c r="J603">
        <v>2024</v>
      </c>
      <c r="K603" t="s">
        <v>14049</v>
      </c>
      <c r="L603">
        <v>6</v>
      </c>
      <c r="M603" t="s">
        <v>14052</v>
      </c>
      <c r="N603" t="s">
        <v>16</v>
      </c>
    </row>
    <row r="604" spans="1:14" x14ac:dyDescent="0.35">
      <c r="A604" t="s">
        <v>3643</v>
      </c>
      <c r="B604">
        <v>46</v>
      </c>
      <c r="C604" t="s">
        <v>14094</v>
      </c>
      <c r="D604" t="s">
        <v>39</v>
      </c>
      <c r="E604" t="s">
        <v>13</v>
      </c>
      <c r="F604" t="s">
        <v>14</v>
      </c>
      <c r="G604" t="s">
        <v>20</v>
      </c>
      <c r="H604">
        <v>33658.18</v>
      </c>
      <c r="I604" s="9">
        <v>45615</v>
      </c>
      <c r="J604">
        <v>2024</v>
      </c>
      <c r="K604" t="s">
        <v>14054</v>
      </c>
      <c r="L604">
        <v>11</v>
      </c>
      <c r="M604" t="s">
        <v>14046</v>
      </c>
      <c r="N604" t="s">
        <v>16</v>
      </c>
    </row>
    <row r="605" spans="1:14" x14ac:dyDescent="0.35">
      <c r="A605" t="s">
        <v>3885</v>
      </c>
      <c r="B605">
        <v>46</v>
      </c>
      <c r="C605" t="s">
        <v>14094</v>
      </c>
      <c r="D605" t="s">
        <v>12</v>
      </c>
      <c r="E605" t="s">
        <v>93</v>
      </c>
      <c r="F605" t="s">
        <v>49</v>
      </c>
      <c r="G605" t="s">
        <v>36</v>
      </c>
      <c r="H605">
        <v>258.35000000000002</v>
      </c>
      <c r="I605" s="9">
        <v>45520</v>
      </c>
      <c r="J605">
        <v>2024</v>
      </c>
      <c r="K605" t="s">
        <v>14056</v>
      </c>
      <c r="L605">
        <v>8</v>
      </c>
      <c r="M605" t="s">
        <v>14048</v>
      </c>
      <c r="N605" t="s">
        <v>16</v>
      </c>
    </row>
    <row r="606" spans="1:14" x14ac:dyDescent="0.35">
      <c r="A606" t="s">
        <v>4077</v>
      </c>
      <c r="B606">
        <v>46</v>
      </c>
      <c r="C606" t="s">
        <v>14094</v>
      </c>
      <c r="D606" t="s">
        <v>39</v>
      </c>
      <c r="E606" t="s">
        <v>74</v>
      </c>
      <c r="F606" t="s">
        <v>35</v>
      </c>
      <c r="G606" t="s">
        <v>20</v>
      </c>
      <c r="H606">
        <v>26474.85</v>
      </c>
      <c r="I606" s="9">
        <v>45211</v>
      </c>
      <c r="J606">
        <v>2023</v>
      </c>
      <c r="K606" t="s">
        <v>14058</v>
      </c>
      <c r="L606">
        <v>10</v>
      </c>
      <c r="M606" t="s">
        <v>14057</v>
      </c>
      <c r="N606" t="s">
        <v>16</v>
      </c>
    </row>
    <row r="607" spans="1:14" x14ac:dyDescent="0.35">
      <c r="A607" t="s">
        <v>4143</v>
      </c>
      <c r="B607">
        <v>46</v>
      </c>
      <c r="C607" t="s">
        <v>14094</v>
      </c>
      <c r="D607" t="s">
        <v>39</v>
      </c>
      <c r="E607" t="s">
        <v>24</v>
      </c>
      <c r="F607" t="s">
        <v>55</v>
      </c>
      <c r="G607" t="s">
        <v>36</v>
      </c>
      <c r="H607">
        <v>21453.74</v>
      </c>
      <c r="I607" s="9">
        <v>45422</v>
      </c>
      <c r="J607">
        <v>2024</v>
      </c>
      <c r="K607" t="s">
        <v>14047</v>
      </c>
      <c r="L607">
        <v>5</v>
      </c>
      <c r="M607" t="s">
        <v>14048</v>
      </c>
      <c r="N607" t="s">
        <v>16</v>
      </c>
    </row>
    <row r="608" spans="1:14" x14ac:dyDescent="0.35">
      <c r="A608" t="s">
        <v>4207</v>
      </c>
      <c r="B608">
        <v>46</v>
      </c>
      <c r="C608" t="s">
        <v>14094</v>
      </c>
      <c r="D608" t="s">
        <v>39</v>
      </c>
      <c r="E608" t="s">
        <v>13</v>
      </c>
      <c r="F608" t="s">
        <v>49</v>
      </c>
      <c r="G608" t="s">
        <v>15</v>
      </c>
      <c r="H608">
        <v>4369.16</v>
      </c>
      <c r="I608" s="9">
        <v>45624</v>
      </c>
      <c r="J608">
        <v>2024</v>
      </c>
      <c r="K608" t="s">
        <v>14054</v>
      </c>
      <c r="L608">
        <v>11</v>
      </c>
      <c r="M608" t="s">
        <v>14057</v>
      </c>
      <c r="N608" t="s">
        <v>16</v>
      </c>
    </row>
    <row r="609" spans="1:14" x14ac:dyDescent="0.35">
      <c r="A609" t="s">
        <v>4357</v>
      </c>
      <c r="B609">
        <v>46</v>
      </c>
      <c r="C609" t="s">
        <v>14094</v>
      </c>
      <c r="D609" t="s">
        <v>12</v>
      </c>
      <c r="E609" t="s">
        <v>13</v>
      </c>
      <c r="F609" t="s">
        <v>14</v>
      </c>
      <c r="G609" t="s">
        <v>30</v>
      </c>
      <c r="H609">
        <v>19047.009999999998</v>
      </c>
      <c r="I609" s="9">
        <v>44935</v>
      </c>
      <c r="J609">
        <v>2023</v>
      </c>
      <c r="K609" t="s">
        <v>14045</v>
      </c>
      <c r="L609">
        <v>1</v>
      </c>
      <c r="M609" t="s">
        <v>14062</v>
      </c>
      <c r="N609" t="s">
        <v>16</v>
      </c>
    </row>
    <row r="610" spans="1:14" x14ac:dyDescent="0.35">
      <c r="A610" t="s">
        <v>4405</v>
      </c>
      <c r="B610">
        <v>46</v>
      </c>
      <c r="C610" t="s">
        <v>14094</v>
      </c>
      <c r="D610" t="s">
        <v>12</v>
      </c>
      <c r="E610" t="s">
        <v>24</v>
      </c>
      <c r="F610" t="s">
        <v>19</v>
      </c>
      <c r="G610" t="s">
        <v>36</v>
      </c>
      <c r="H610">
        <v>21581.79</v>
      </c>
      <c r="I610" s="9">
        <v>45300</v>
      </c>
      <c r="J610">
        <v>2024</v>
      </c>
      <c r="K610" t="s">
        <v>14045</v>
      </c>
      <c r="L610">
        <v>1</v>
      </c>
      <c r="M610" t="s">
        <v>14046</v>
      </c>
      <c r="N610" t="s">
        <v>16</v>
      </c>
    </row>
    <row r="611" spans="1:14" x14ac:dyDescent="0.35">
      <c r="A611" t="s">
        <v>4481</v>
      </c>
      <c r="B611">
        <v>46</v>
      </c>
      <c r="C611" t="s">
        <v>14094</v>
      </c>
      <c r="D611" t="s">
        <v>39</v>
      </c>
      <c r="E611" t="s">
        <v>93</v>
      </c>
      <c r="F611" t="s">
        <v>49</v>
      </c>
      <c r="G611" t="s">
        <v>26</v>
      </c>
      <c r="H611">
        <v>29654.1</v>
      </c>
      <c r="I611" s="9">
        <v>45060</v>
      </c>
      <c r="J611">
        <v>2023</v>
      </c>
      <c r="K611" t="s">
        <v>14047</v>
      </c>
      <c r="L611">
        <v>5</v>
      </c>
      <c r="M611" t="s">
        <v>14059</v>
      </c>
      <c r="N611" t="s">
        <v>16</v>
      </c>
    </row>
    <row r="612" spans="1:14" x14ac:dyDescent="0.35">
      <c r="A612" t="s">
        <v>4787</v>
      </c>
      <c r="B612">
        <v>46</v>
      </c>
      <c r="C612" t="s">
        <v>14094</v>
      </c>
      <c r="D612" t="s">
        <v>39</v>
      </c>
      <c r="E612" t="s">
        <v>93</v>
      </c>
      <c r="F612" t="s">
        <v>25</v>
      </c>
      <c r="G612" t="s">
        <v>26</v>
      </c>
      <c r="H612">
        <v>130.47</v>
      </c>
      <c r="I612" s="9">
        <v>45419</v>
      </c>
      <c r="J612">
        <v>2024</v>
      </c>
      <c r="K612" t="s">
        <v>14047</v>
      </c>
      <c r="L612">
        <v>5</v>
      </c>
      <c r="M612" t="s">
        <v>14046</v>
      </c>
      <c r="N612" t="s">
        <v>16</v>
      </c>
    </row>
    <row r="613" spans="1:14" x14ac:dyDescent="0.35">
      <c r="A613" t="s">
        <v>5047</v>
      </c>
      <c r="B613">
        <v>46</v>
      </c>
      <c r="C613" t="s">
        <v>14094</v>
      </c>
      <c r="D613" t="s">
        <v>39</v>
      </c>
      <c r="E613" t="s">
        <v>42</v>
      </c>
      <c r="F613" t="s">
        <v>55</v>
      </c>
      <c r="G613" t="s">
        <v>36</v>
      </c>
      <c r="H613">
        <v>17906.25</v>
      </c>
      <c r="I613" s="9">
        <v>44992</v>
      </c>
      <c r="J613">
        <v>2023</v>
      </c>
      <c r="K613" t="s">
        <v>14053</v>
      </c>
      <c r="L613">
        <v>3</v>
      </c>
      <c r="M613" t="s">
        <v>14046</v>
      </c>
      <c r="N613" t="s">
        <v>16</v>
      </c>
    </row>
    <row r="614" spans="1:14" x14ac:dyDescent="0.35">
      <c r="A614" t="s">
        <v>5053</v>
      </c>
      <c r="B614">
        <v>46</v>
      </c>
      <c r="C614" t="s">
        <v>14094</v>
      </c>
      <c r="D614" t="s">
        <v>12</v>
      </c>
      <c r="E614" t="s">
        <v>24</v>
      </c>
      <c r="F614" t="s">
        <v>25</v>
      </c>
      <c r="G614" t="s">
        <v>15</v>
      </c>
      <c r="H614">
        <v>7226.29</v>
      </c>
      <c r="I614" s="9">
        <v>45403</v>
      </c>
      <c r="J614">
        <v>2024</v>
      </c>
      <c r="K614" t="s">
        <v>14061</v>
      </c>
      <c r="L614">
        <v>4</v>
      </c>
      <c r="M614" t="s">
        <v>14059</v>
      </c>
      <c r="N614" t="s">
        <v>16</v>
      </c>
    </row>
    <row r="615" spans="1:14" x14ac:dyDescent="0.35">
      <c r="A615" t="s">
        <v>5123</v>
      </c>
      <c r="B615">
        <v>46</v>
      </c>
      <c r="C615" t="s">
        <v>14094</v>
      </c>
      <c r="D615" t="s">
        <v>39</v>
      </c>
      <c r="E615" t="s">
        <v>13</v>
      </c>
      <c r="F615" t="s">
        <v>55</v>
      </c>
      <c r="G615" t="s">
        <v>30</v>
      </c>
      <c r="H615">
        <v>9807.49</v>
      </c>
      <c r="I615" s="9">
        <v>45037</v>
      </c>
      <c r="J615">
        <v>2023</v>
      </c>
      <c r="K615" t="s">
        <v>14061</v>
      </c>
      <c r="L615">
        <v>4</v>
      </c>
      <c r="M615" t="s">
        <v>14048</v>
      </c>
      <c r="N615" t="s">
        <v>16</v>
      </c>
    </row>
    <row r="616" spans="1:14" x14ac:dyDescent="0.35">
      <c r="A616" t="s">
        <v>5219</v>
      </c>
      <c r="B616">
        <v>46</v>
      </c>
      <c r="C616" t="s">
        <v>14094</v>
      </c>
      <c r="D616" t="s">
        <v>12</v>
      </c>
      <c r="E616" t="s">
        <v>93</v>
      </c>
      <c r="F616" t="s">
        <v>14</v>
      </c>
      <c r="G616" t="s">
        <v>36</v>
      </c>
      <c r="H616">
        <v>6272.76</v>
      </c>
      <c r="I616" s="9">
        <v>45264</v>
      </c>
      <c r="J616">
        <v>2023</v>
      </c>
      <c r="K616" t="s">
        <v>14060</v>
      </c>
      <c r="L616">
        <v>12</v>
      </c>
      <c r="M616" t="s">
        <v>14062</v>
      </c>
      <c r="N616" t="s">
        <v>16</v>
      </c>
    </row>
    <row r="617" spans="1:14" x14ac:dyDescent="0.35">
      <c r="A617" t="s">
        <v>5243</v>
      </c>
      <c r="B617">
        <v>46</v>
      </c>
      <c r="C617" t="s">
        <v>14094</v>
      </c>
      <c r="D617" t="s">
        <v>39</v>
      </c>
      <c r="E617" t="s">
        <v>29</v>
      </c>
      <c r="F617" t="s">
        <v>19</v>
      </c>
      <c r="G617" t="s">
        <v>20</v>
      </c>
      <c r="H617">
        <v>2204.41</v>
      </c>
      <c r="I617" s="9">
        <v>45339</v>
      </c>
      <c r="J617">
        <v>2024</v>
      </c>
      <c r="K617" t="s">
        <v>14051</v>
      </c>
      <c r="L617">
        <v>2</v>
      </c>
      <c r="M617" t="s">
        <v>14050</v>
      </c>
      <c r="N617" t="s">
        <v>16</v>
      </c>
    </row>
    <row r="618" spans="1:14" x14ac:dyDescent="0.35">
      <c r="A618" t="s">
        <v>5505</v>
      </c>
      <c r="B618">
        <v>46</v>
      </c>
      <c r="C618" t="s">
        <v>14094</v>
      </c>
      <c r="D618" t="s">
        <v>39</v>
      </c>
      <c r="E618" t="s">
        <v>52</v>
      </c>
      <c r="F618" t="s">
        <v>25</v>
      </c>
      <c r="G618" t="s">
        <v>15</v>
      </c>
      <c r="H618">
        <v>3140.32</v>
      </c>
      <c r="I618" s="9">
        <v>45521</v>
      </c>
      <c r="J618">
        <v>2024</v>
      </c>
      <c r="K618" t="s">
        <v>14056</v>
      </c>
      <c r="L618">
        <v>8</v>
      </c>
      <c r="M618" t="s">
        <v>14050</v>
      </c>
      <c r="N618" t="s">
        <v>16</v>
      </c>
    </row>
    <row r="619" spans="1:14" x14ac:dyDescent="0.35">
      <c r="A619" t="s">
        <v>5513</v>
      </c>
      <c r="B619">
        <v>46</v>
      </c>
      <c r="C619" t="s">
        <v>14094</v>
      </c>
      <c r="D619" t="s">
        <v>12</v>
      </c>
      <c r="E619" t="s">
        <v>29</v>
      </c>
      <c r="F619" t="s">
        <v>25</v>
      </c>
      <c r="G619" t="s">
        <v>26</v>
      </c>
      <c r="H619">
        <v>15261.28</v>
      </c>
      <c r="I619" s="9">
        <v>45026</v>
      </c>
      <c r="J619">
        <v>2023</v>
      </c>
      <c r="K619" t="s">
        <v>14061</v>
      </c>
      <c r="L619">
        <v>4</v>
      </c>
      <c r="M619" t="s">
        <v>14062</v>
      </c>
      <c r="N619" t="s">
        <v>16</v>
      </c>
    </row>
    <row r="620" spans="1:14" x14ac:dyDescent="0.35">
      <c r="A620" t="s">
        <v>5547</v>
      </c>
      <c r="B620">
        <v>46</v>
      </c>
      <c r="C620" t="s">
        <v>14094</v>
      </c>
      <c r="D620" t="s">
        <v>39</v>
      </c>
      <c r="E620" t="s">
        <v>13</v>
      </c>
      <c r="F620" t="s">
        <v>14</v>
      </c>
      <c r="G620" t="s">
        <v>26</v>
      </c>
      <c r="H620">
        <v>34762.94</v>
      </c>
      <c r="I620" s="9">
        <v>45517</v>
      </c>
      <c r="J620">
        <v>2024</v>
      </c>
      <c r="K620" t="s">
        <v>14056</v>
      </c>
      <c r="L620">
        <v>8</v>
      </c>
      <c r="M620" t="s">
        <v>14046</v>
      </c>
      <c r="N620" t="s">
        <v>16</v>
      </c>
    </row>
    <row r="621" spans="1:14" x14ac:dyDescent="0.35">
      <c r="A621" t="s">
        <v>5695</v>
      </c>
      <c r="B621">
        <v>46</v>
      </c>
      <c r="C621" t="s">
        <v>14094</v>
      </c>
      <c r="D621" t="s">
        <v>39</v>
      </c>
      <c r="E621" t="s">
        <v>42</v>
      </c>
      <c r="F621" t="s">
        <v>35</v>
      </c>
      <c r="G621" t="s">
        <v>30</v>
      </c>
      <c r="H621">
        <v>3173.22</v>
      </c>
      <c r="I621" s="9">
        <v>45240</v>
      </c>
      <c r="J621">
        <v>2023</v>
      </c>
      <c r="K621" t="s">
        <v>14054</v>
      </c>
      <c r="L621">
        <v>11</v>
      </c>
      <c r="M621" t="s">
        <v>14048</v>
      </c>
      <c r="N621" t="s">
        <v>16</v>
      </c>
    </row>
    <row r="622" spans="1:14" x14ac:dyDescent="0.35">
      <c r="A622" t="s">
        <v>5827</v>
      </c>
      <c r="B622">
        <v>46</v>
      </c>
      <c r="C622" t="s">
        <v>14094</v>
      </c>
      <c r="D622" t="s">
        <v>39</v>
      </c>
      <c r="E622" t="s">
        <v>93</v>
      </c>
      <c r="F622" t="s">
        <v>49</v>
      </c>
      <c r="G622" t="s">
        <v>26</v>
      </c>
      <c r="H622">
        <v>23548.17</v>
      </c>
      <c r="I622" s="9">
        <v>44948</v>
      </c>
      <c r="J622">
        <v>2023</v>
      </c>
      <c r="K622" t="s">
        <v>14045</v>
      </c>
      <c r="L622">
        <v>1</v>
      </c>
      <c r="M622" t="s">
        <v>14059</v>
      </c>
      <c r="N622" t="s">
        <v>16</v>
      </c>
    </row>
    <row r="623" spans="1:14" x14ac:dyDescent="0.35">
      <c r="A623" t="s">
        <v>6293</v>
      </c>
      <c r="B623">
        <v>46</v>
      </c>
      <c r="C623" t="s">
        <v>14094</v>
      </c>
      <c r="D623" t="s">
        <v>12</v>
      </c>
      <c r="E623" t="s">
        <v>42</v>
      </c>
      <c r="F623" t="s">
        <v>25</v>
      </c>
      <c r="G623" t="s">
        <v>36</v>
      </c>
      <c r="H623">
        <v>13274.79</v>
      </c>
      <c r="I623" s="9">
        <v>45287</v>
      </c>
      <c r="J623">
        <v>2023</v>
      </c>
      <c r="K623" t="s">
        <v>14060</v>
      </c>
      <c r="L623">
        <v>12</v>
      </c>
      <c r="M623" t="s">
        <v>14052</v>
      </c>
      <c r="N623" t="s">
        <v>16</v>
      </c>
    </row>
    <row r="624" spans="1:14" x14ac:dyDescent="0.35">
      <c r="A624" t="s">
        <v>6575</v>
      </c>
      <c r="B624">
        <v>46</v>
      </c>
      <c r="C624" t="s">
        <v>14094</v>
      </c>
      <c r="D624" t="s">
        <v>39</v>
      </c>
      <c r="E624" t="s">
        <v>24</v>
      </c>
      <c r="F624" t="s">
        <v>49</v>
      </c>
      <c r="G624" t="s">
        <v>15</v>
      </c>
      <c r="H624">
        <v>8574.24</v>
      </c>
      <c r="I624" s="9">
        <v>44979</v>
      </c>
      <c r="J624">
        <v>2023</v>
      </c>
      <c r="K624" t="s">
        <v>14051</v>
      </c>
      <c r="L624">
        <v>2</v>
      </c>
      <c r="M624" t="s">
        <v>14052</v>
      </c>
      <c r="N624" t="s">
        <v>16</v>
      </c>
    </row>
    <row r="625" spans="1:14" x14ac:dyDescent="0.35">
      <c r="A625" t="s">
        <v>6647</v>
      </c>
      <c r="B625">
        <v>46</v>
      </c>
      <c r="C625" t="s">
        <v>14094</v>
      </c>
      <c r="D625" t="s">
        <v>12</v>
      </c>
      <c r="E625" t="s">
        <v>13</v>
      </c>
      <c r="F625" t="s">
        <v>55</v>
      </c>
      <c r="G625" t="s">
        <v>30</v>
      </c>
      <c r="H625">
        <v>7580.39</v>
      </c>
      <c r="I625" s="9">
        <v>45036</v>
      </c>
      <c r="J625">
        <v>2023</v>
      </c>
      <c r="K625" t="s">
        <v>14061</v>
      </c>
      <c r="L625">
        <v>4</v>
      </c>
      <c r="M625" t="s">
        <v>14057</v>
      </c>
      <c r="N625" t="s">
        <v>16</v>
      </c>
    </row>
    <row r="626" spans="1:14" x14ac:dyDescent="0.35">
      <c r="A626" t="s">
        <v>6659</v>
      </c>
      <c r="B626">
        <v>46</v>
      </c>
      <c r="C626" t="s">
        <v>14094</v>
      </c>
      <c r="D626" t="s">
        <v>12</v>
      </c>
      <c r="E626" t="s">
        <v>42</v>
      </c>
      <c r="F626" t="s">
        <v>55</v>
      </c>
      <c r="G626" t="s">
        <v>36</v>
      </c>
      <c r="H626">
        <v>45696.17</v>
      </c>
      <c r="I626" s="9">
        <v>45183</v>
      </c>
      <c r="J626">
        <v>2023</v>
      </c>
      <c r="K626" t="s">
        <v>14055</v>
      </c>
      <c r="L626">
        <v>9</v>
      </c>
      <c r="M626" t="s">
        <v>14057</v>
      </c>
      <c r="N626" t="s">
        <v>16</v>
      </c>
    </row>
    <row r="627" spans="1:14" x14ac:dyDescent="0.35">
      <c r="A627" t="s">
        <v>6727</v>
      </c>
      <c r="B627">
        <v>46</v>
      </c>
      <c r="C627" t="s">
        <v>14094</v>
      </c>
      <c r="D627" t="s">
        <v>39</v>
      </c>
      <c r="E627" t="s">
        <v>13</v>
      </c>
      <c r="F627" t="s">
        <v>19</v>
      </c>
      <c r="G627" t="s">
        <v>36</v>
      </c>
      <c r="H627">
        <v>2045.83</v>
      </c>
      <c r="I627" s="9">
        <v>44952</v>
      </c>
      <c r="J627">
        <v>2023</v>
      </c>
      <c r="K627" t="s">
        <v>14045</v>
      </c>
      <c r="L627">
        <v>1</v>
      </c>
      <c r="M627" t="s">
        <v>14057</v>
      </c>
      <c r="N627" t="s">
        <v>16</v>
      </c>
    </row>
    <row r="628" spans="1:14" x14ac:dyDescent="0.35">
      <c r="A628" t="s">
        <v>6897</v>
      </c>
      <c r="B628">
        <v>46</v>
      </c>
      <c r="C628" t="s">
        <v>14094</v>
      </c>
      <c r="D628" t="s">
        <v>39</v>
      </c>
      <c r="E628" t="s">
        <v>24</v>
      </c>
      <c r="F628" t="s">
        <v>19</v>
      </c>
      <c r="G628" t="s">
        <v>36</v>
      </c>
      <c r="H628">
        <v>4993.47</v>
      </c>
      <c r="I628" s="9">
        <v>44986</v>
      </c>
      <c r="J628">
        <v>2023</v>
      </c>
      <c r="K628" t="s">
        <v>14053</v>
      </c>
      <c r="L628">
        <v>3</v>
      </c>
      <c r="M628" t="s">
        <v>14052</v>
      </c>
      <c r="N628" t="s">
        <v>16</v>
      </c>
    </row>
    <row r="629" spans="1:14" x14ac:dyDescent="0.35">
      <c r="A629" t="s">
        <v>6931</v>
      </c>
      <c r="B629">
        <v>46</v>
      </c>
      <c r="C629" t="s">
        <v>14094</v>
      </c>
      <c r="D629" t="s">
        <v>12</v>
      </c>
      <c r="E629" t="s">
        <v>52</v>
      </c>
      <c r="F629" t="s">
        <v>14</v>
      </c>
      <c r="G629" t="s">
        <v>36</v>
      </c>
      <c r="H629">
        <v>5536.97</v>
      </c>
      <c r="I629" s="9">
        <v>45005</v>
      </c>
      <c r="J629">
        <v>2023</v>
      </c>
      <c r="K629" t="s">
        <v>14053</v>
      </c>
      <c r="L629">
        <v>3</v>
      </c>
      <c r="M629" t="s">
        <v>14062</v>
      </c>
      <c r="N629" t="s">
        <v>16</v>
      </c>
    </row>
    <row r="630" spans="1:14" x14ac:dyDescent="0.35">
      <c r="A630" t="s">
        <v>7053</v>
      </c>
      <c r="B630">
        <v>46</v>
      </c>
      <c r="C630" t="s">
        <v>14094</v>
      </c>
      <c r="D630" t="s">
        <v>39</v>
      </c>
      <c r="E630" t="s">
        <v>64</v>
      </c>
      <c r="F630" t="s">
        <v>55</v>
      </c>
      <c r="G630" t="s">
        <v>26</v>
      </c>
      <c r="H630">
        <v>14203.08</v>
      </c>
      <c r="I630" s="9">
        <v>45563</v>
      </c>
      <c r="J630">
        <v>2024</v>
      </c>
      <c r="K630" t="s">
        <v>14055</v>
      </c>
      <c r="L630">
        <v>9</v>
      </c>
      <c r="M630" t="s">
        <v>14050</v>
      </c>
      <c r="N630" t="s">
        <v>16</v>
      </c>
    </row>
    <row r="631" spans="1:14" x14ac:dyDescent="0.35">
      <c r="A631" t="s">
        <v>7147</v>
      </c>
      <c r="B631">
        <v>46</v>
      </c>
      <c r="C631" t="s">
        <v>14094</v>
      </c>
      <c r="D631" t="s">
        <v>39</v>
      </c>
      <c r="E631" t="s">
        <v>93</v>
      </c>
      <c r="F631" t="s">
        <v>25</v>
      </c>
      <c r="G631" t="s">
        <v>30</v>
      </c>
      <c r="H631">
        <v>28578.35</v>
      </c>
      <c r="I631" s="9">
        <v>45023</v>
      </c>
      <c r="J631">
        <v>2023</v>
      </c>
      <c r="K631" t="s">
        <v>14061</v>
      </c>
      <c r="L631">
        <v>4</v>
      </c>
      <c r="M631" t="s">
        <v>14048</v>
      </c>
      <c r="N631" t="s">
        <v>16</v>
      </c>
    </row>
    <row r="632" spans="1:14" x14ac:dyDescent="0.35">
      <c r="A632" t="s">
        <v>7383</v>
      </c>
      <c r="B632">
        <v>46</v>
      </c>
      <c r="C632" t="s">
        <v>14094</v>
      </c>
      <c r="D632" t="s">
        <v>39</v>
      </c>
      <c r="E632" t="s">
        <v>52</v>
      </c>
      <c r="F632" t="s">
        <v>19</v>
      </c>
      <c r="G632" t="s">
        <v>15</v>
      </c>
      <c r="H632">
        <v>8662.7900000000009</v>
      </c>
      <c r="I632" s="9">
        <v>45588</v>
      </c>
      <c r="J632">
        <v>2024</v>
      </c>
      <c r="K632" t="s">
        <v>14058</v>
      </c>
      <c r="L632">
        <v>10</v>
      </c>
      <c r="M632" t="s">
        <v>14052</v>
      </c>
      <c r="N632" t="s">
        <v>16</v>
      </c>
    </row>
    <row r="633" spans="1:14" x14ac:dyDescent="0.35">
      <c r="A633" t="s">
        <v>7551</v>
      </c>
      <c r="B633">
        <v>46</v>
      </c>
      <c r="C633" t="s">
        <v>14094</v>
      </c>
      <c r="D633" t="s">
        <v>39</v>
      </c>
      <c r="E633" t="s">
        <v>13</v>
      </c>
      <c r="F633" t="s">
        <v>25</v>
      </c>
      <c r="G633" t="s">
        <v>20</v>
      </c>
      <c r="H633">
        <v>3036.46</v>
      </c>
      <c r="I633" s="9">
        <v>45458</v>
      </c>
      <c r="J633">
        <v>2024</v>
      </c>
      <c r="K633" t="s">
        <v>14049</v>
      </c>
      <c r="L633">
        <v>6</v>
      </c>
      <c r="M633" t="s">
        <v>14050</v>
      </c>
      <c r="N633" t="s">
        <v>16</v>
      </c>
    </row>
    <row r="634" spans="1:14" x14ac:dyDescent="0.35">
      <c r="A634" t="s">
        <v>7643</v>
      </c>
      <c r="B634">
        <v>46</v>
      </c>
      <c r="C634" t="s">
        <v>14094</v>
      </c>
      <c r="D634" t="s">
        <v>39</v>
      </c>
      <c r="E634" t="s">
        <v>52</v>
      </c>
      <c r="F634" t="s">
        <v>14</v>
      </c>
      <c r="G634" t="s">
        <v>26</v>
      </c>
      <c r="H634">
        <v>12300.74</v>
      </c>
      <c r="I634" s="9">
        <v>45084</v>
      </c>
      <c r="J634">
        <v>2023</v>
      </c>
      <c r="K634" t="s">
        <v>14049</v>
      </c>
      <c r="L634">
        <v>6</v>
      </c>
      <c r="M634" t="s">
        <v>14052</v>
      </c>
      <c r="N634" t="s">
        <v>16</v>
      </c>
    </row>
    <row r="635" spans="1:14" x14ac:dyDescent="0.35">
      <c r="A635" t="s">
        <v>7671</v>
      </c>
      <c r="B635">
        <v>46</v>
      </c>
      <c r="C635" t="s">
        <v>14094</v>
      </c>
      <c r="D635" t="s">
        <v>39</v>
      </c>
      <c r="E635" t="s">
        <v>52</v>
      </c>
      <c r="F635" t="s">
        <v>14</v>
      </c>
      <c r="G635" t="s">
        <v>36</v>
      </c>
      <c r="H635">
        <v>18100.27</v>
      </c>
      <c r="I635" s="9">
        <v>45005</v>
      </c>
      <c r="J635">
        <v>2023</v>
      </c>
      <c r="K635" t="s">
        <v>14053</v>
      </c>
      <c r="L635">
        <v>3</v>
      </c>
      <c r="M635" t="s">
        <v>14062</v>
      </c>
      <c r="N635" t="s">
        <v>16</v>
      </c>
    </row>
    <row r="636" spans="1:14" x14ac:dyDescent="0.35">
      <c r="A636" t="s">
        <v>7715</v>
      </c>
      <c r="B636">
        <v>46</v>
      </c>
      <c r="C636" t="s">
        <v>14094</v>
      </c>
      <c r="D636" t="s">
        <v>39</v>
      </c>
      <c r="E636" t="s">
        <v>74</v>
      </c>
      <c r="F636" t="s">
        <v>19</v>
      </c>
      <c r="G636" t="s">
        <v>36</v>
      </c>
      <c r="H636">
        <v>1443.91</v>
      </c>
      <c r="I636" s="9">
        <v>45227</v>
      </c>
      <c r="J636">
        <v>2023</v>
      </c>
      <c r="K636" t="s">
        <v>14058</v>
      </c>
      <c r="L636">
        <v>10</v>
      </c>
      <c r="M636" t="s">
        <v>14050</v>
      </c>
      <c r="N636" t="s">
        <v>16</v>
      </c>
    </row>
    <row r="637" spans="1:14" x14ac:dyDescent="0.35">
      <c r="A637" t="s">
        <v>7927</v>
      </c>
      <c r="B637">
        <v>46</v>
      </c>
      <c r="C637" t="s">
        <v>14094</v>
      </c>
      <c r="D637" t="s">
        <v>12</v>
      </c>
      <c r="E637" t="s">
        <v>24</v>
      </c>
      <c r="F637" t="s">
        <v>19</v>
      </c>
      <c r="G637" t="s">
        <v>15</v>
      </c>
      <c r="H637">
        <v>16492.61</v>
      </c>
      <c r="I637" s="9">
        <v>45154</v>
      </c>
      <c r="J637">
        <v>2023</v>
      </c>
      <c r="K637" t="s">
        <v>14056</v>
      </c>
      <c r="L637">
        <v>8</v>
      </c>
      <c r="M637" t="s">
        <v>14052</v>
      </c>
      <c r="N637" t="s">
        <v>16</v>
      </c>
    </row>
    <row r="638" spans="1:14" x14ac:dyDescent="0.35">
      <c r="A638" t="s">
        <v>8029</v>
      </c>
      <c r="B638">
        <v>46</v>
      </c>
      <c r="C638" t="s">
        <v>14094</v>
      </c>
      <c r="D638" t="s">
        <v>12</v>
      </c>
      <c r="E638" t="s">
        <v>93</v>
      </c>
      <c r="F638" t="s">
        <v>19</v>
      </c>
      <c r="G638" t="s">
        <v>36</v>
      </c>
      <c r="H638">
        <v>9488.2099999999991</v>
      </c>
      <c r="I638" s="9">
        <v>45557</v>
      </c>
      <c r="J638">
        <v>2024</v>
      </c>
      <c r="K638" t="s">
        <v>14055</v>
      </c>
      <c r="L638">
        <v>9</v>
      </c>
      <c r="M638" t="s">
        <v>14059</v>
      </c>
      <c r="N638" t="s">
        <v>16</v>
      </c>
    </row>
    <row r="639" spans="1:14" x14ac:dyDescent="0.35">
      <c r="A639" t="s">
        <v>8033</v>
      </c>
      <c r="B639">
        <v>46</v>
      </c>
      <c r="C639" t="s">
        <v>14094</v>
      </c>
      <c r="D639" t="s">
        <v>12</v>
      </c>
      <c r="E639" t="s">
        <v>42</v>
      </c>
      <c r="F639" t="s">
        <v>14</v>
      </c>
      <c r="G639" t="s">
        <v>36</v>
      </c>
      <c r="H639">
        <v>14144.43</v>
      </c>
      <c r="I639" s="9">
        <v>45007</v>
      </c>
      <c r="J639">
        <v>2023</v>
      </c>
      <c r="K639" t="s">
        <v>14053</v>
      </c>
      <c r="L639">
        <v>3</v>
      </c>
      <c r="M639" t="s">
        <v>14052</v>
      </c>
      <c r="N639" t="s">
        <v>16</v>
      </c>
    </row>
    <row r="640" spans="1:14" x14ac:dyDescent="0.35">
      <c r="A640" t="s">
        <v>8187</v>
      </c>
      <c r="B640">
        <v>46</v>
      </c>
      <c r="C640" t="s">
        <v>14094</v>
      </c>
      <c r="D640" t="s">
        <v>39</v>
      </c>
      <c r="E640" t="s">
        <v>74</v>
      </c>
      <c r="F640" t="s">
        <v>19</v>
      </c>
      <c r="G640" t="s">
        <v>30</v>
      </c>
      <c r="H640">
        <v>41469.300000000003</v>
      </c>
      <c r="I640" s="9">
        <v>45367</v>
      </c>
      <c r="J640">
        <v>2024</v>
      </c>
      <c r="K640" t="s">
        <v>14053</v>
      </c>
      <c r="L640">
        <v>3</v>
      </c>
      <c r="M640" t="s">
        <v>14050</v>
      </c>
      <c r="N640" t="s">
        <v>16</v>
      </c>
    </row>
    <row r="641" spans="1:14" x14ac:dyDescent="0.35">
      <c r="A641" t="s">
        <v>8253</v>
      </c>
      <c r="B641">
        <v>46</v>
      </c>
      <c r="C641" t="s">
        <v>14094</v>
      </c>
      <c r="D641" t="s">
        <v>39</v>
      </c>
      <c r="E641" t="s">
        <v>24</v>
      </c>
      <c r="F641" t="s">
        <v>14</v>
      </c>
      <c r="G641" t="s">
        <v>36</v>
      </c>
      <c r="H641">
        <v>16353.71</v>
      </c>
      <c r="I641" s="9">
        <v>45557</v>
      </c>
      <c r="J641">
        <v>2024</v>
      </c>
      <c r="K641" t="s">
        <v>14055</v>
      </c>
      <c r="L641">
        <v>9</v>
      </c>
      <c r="M641" t="s">
        <v>14059</v>
      </c>
      <c r="N641" t="s">
        <v>16</v>
      </c>
    </row>
    <row r="642" spans="1:14" x14ac:dyDescent="0.35">
      <c r="A642" t="s">
        <v>8345</v>
      </c>
      <c r="B642">
        <v>46</v>
      </c>
      <c r="C642" t="s">
        <v>14094</v>
      </c>
      <c r="D642" t="s">
        <v>39</v>
      </c>
      <c r="E642" t="s">
        <v>52</v>
      </c>
      <c r="F642" t="s">
        <v>14</v>
      </c>
      <c r="G642" t="s">
        <v>20</v>
      </c>
      <c r="H642">
        <v>7240.04</v>
      </c>
      <c r="I642" s="9">
        <v>45148</v>
      </c>
      <c r="J642">
        <v>2023</v>
      </c>
      <c r="K642" t="s">
        <v>14056</v>
      </c>
      <c r="L642">
        <v>8</v>
      </c>
      <c r="M642" t="s">
        <v>14057</v>
      </c>
      <c r="N642" t="s">
        <v>16</v>
      </c>
    </row>
    <row r="643" spans="1:14" x14ac:dyDescent="0.35">
      <c r="A643" t="s">
        <v>8371</v>
      </c>
      <c r="B643">
        <v>46</v>
      </c>
      <c r="C643" t="s">
        <v>14094</v>
      </c>
      <c r="D643" t="s">
        <v>12</v>
      </c>
      <c r="E643" t="s">
        <v>29</v>
      </c>
      <c r="F643" t="s">
        <v>19</v>
      </c>
      <c r="G643" t="s">
        <v>20</v>
      </c>
      <c r="H643">
        <v>19100.34</v>
      </c>
      <c r="I643" s="9">
        <v>45293</v>
      </c>
      <c r="J643">
        <v>2024</v>
      </c>
      <c r="K643" t="s">
        <v>14045</v>
      </c>
      <c r="L643">
        <v>1</v>
      </c>
      <c r="M643" t="s">
        <v>14046</v>
      </c>
      <c r="N643" t="s">
        <v>16</v>
      </c>
    </row>
    <row r="644" spans="1:14" x14ac:dyDescent="0.35">
      <c r="A644" t="s">
        <v>8401</v>
      </c>
      <c r="B644">
        <v>46</v>
      </c>
      <c r="C644" t="s">
        <v>14094</v>
      </c>
      <c r="D644" t="s">
        <v>39</v>
      </c>
      <c r="E644" t="s">
        <v>24</v>
      </c>
      <c r="F644" t="s">
        <v>19</v>
      </c>
      <c r="G644" t="s">
        <v>26</v>
      </c>
      <c r="H644">
        <v>11.84</v>
      </c>
      <c r="I644" s="9">
        <v>45251</v>
      </c>
      <c r="J644">
        <v>2023</v>
      </c>
      <c r="K644" t="s">
        <v>14054</v>
      </c>
      <c r="L644">
        <v>11</v>
      </c>
      <c r="M644" t="s">
        <v>14046</v>
      </c>
      <c r="N644" t="s">
        <v>16</v>
      </c>
    </row>
    <row r="645" spans="1:14" x14ac:dyDescent="0.35">
      <c r="A645" t="s">
        <v>8445</v>
      </c>
      <c r="B645">
        <v>46</v>
      </c>
      <c r="C645" t="s">
        <v>14094</v>
      </c>
      <c r="D645" t="s">
        <v>39</v>
      </c>
      <c r="E645" t="s">
        <v>29</v>
      </c>
      <c r="F645" t="s">
        <v>35</v>
      </c>
      <c r="G645" t="s">
        <v>26</v>
      </c>
      <c r="H645">
        <v>4216.1000000000004</v>
      </c>
      <c r="I645" s="9">
        <v>45354</v>
      </c>
      <c r="J645">
        <v>2024</v>
      </c>
      <c r="K645" t="s">
        <v>14053</v>
      </c>
      <c r="L645">
        <v>3</v>
      </c>
      <c r="M645" t="s">
        <v>14059</v>
      </c>
      <c r="N645" t="s">
        <v>16</v>
      </c>
    </row>
    <row r="646" spans="1:14" x14ac:dyDescent="0.35">
      <c r="A646" t="s">
        <v>8535</v>
      </c>
      <c r="B646">
        <v>46</v>
      </c>
      <c r="C646" t="s">
        <v>14094</v>
      </c>
      <c r="D646" t="s">
        <v>12</v>
      </c>
      <c r="E646" t="s">
        <v>24</v>
      </c>
      <c r="F646" t="s">
        <v>25</v>
      </c>
      <c r="G646" t="s">
        <v>30</v>
      </c>
      <c r="H646">
        <v>29764.92</v>
      </c>
      <c r="I646" s="9">
        <v>45548</v>
      </c>
      <c r="J646">
        <v>2024</v>
      </c>
      <c r="K646" t="s">
        <v>14055</v>
      </c>
      <c r="L646">
        <v>9</v>
      </c>
      <c r="M646" t="s">
        <v>14048</v>
      </c>
      <c r="N646" t="s">
        <v>16</v>
      </c>
    </row>
    <row r="647" spans="1:14" x14ac:dyDescent="0.35">
      <c r="A647" t="s">
        <v>8707</v>
      </c>
      <c r="B647">
        <v>46</v>
      </c>
      <c r="C647" t="s">
        <v>14094</v>
      </c>
      <c r="D647" t="s">
        <v>39</v>
      </c>
      <c r="E647" t="s">
        <v>93</v>
      </c>
      <c r="F647" t="s">
        <v>35</v>
      </c>
      <c r="G647" t="s">
        <v>20</v>
      </c>
      <c r="H647">
        <v>2151.35</v>
      </c>
      <c r="I647" s="9">
        <v>45427</v>
      </c>
      <c r="J647">
        <v>2024</v>
      </c>
      <c r="K647" t="s">
        <v>14047</v>
      </c>
      <c r="L647">
        <v>5</v>
      </c>
      <c r="M647" t="s">
        <v>14052</v>
      </c>
      <c r="N647" t="s">
        <v>16</v>
      </c>
    </row>
    <row r="648" spans="1:14" x14ac:dyDescent="0.35">
      <c r="A648" t="s">
        <v>8769</v>
      </c>
      <c r="B648">
        <v>46</v>
      </c>
      <c r="C648" t="s">
        <v>14094</v>
      </c>
      <c r="D648" t="s">
        <v>39</v>
      </c>
      <c r="E648" t="s">
        <v>42</v>
      </c>
      <c r="F648" t="s">
        <v>55</v>
      </c>
      <c r="G648" t="s">
        <v>26</v>
      </c>
      <c r="H648">
        <v>4039.07</v>
      </c>
      <c r="I648" s="9">
        <v>45407</v>
      </c>
      <c r="J648">
        <v>2024</v>
      </c>
      <c r="K648" t="s">
        <v>14061</v>
      </c>
      <c r="L648">
        <v>4</v>
      </c>
      <c r="M648" t="s">
        <v>14057</v>
      </c>
      <c r="N648" t="s">
        <v>16</v>
      </c>
    </row>
    <row r="649" spans="1:14" x14ac:dyDescent="0.35">
      <c r="A649" t="s">
        <v>8907</v>
      </c>
      <c r="B649">
        <v>46</v>
      </c>
      <c r="C649" t="s">
        <v>14094</v>
      </c>
      <c r="D649" t="s">
        <v>12</v>
      </c>
      <c r="E649" t="s">
        <v>93</v>
      </c>
      <c r="F649" t="s">
        <v>49</v>
      </c>
      <c r="G649" t="s">
        <v>30</v>
      </c>
      <c r="H649">
        <v>7987.45</v>
      </c>
      <c r="I649" s="9">
        <v>45576</v>
      </c>
      <c r="J649">
        <v>2024</v>
      </c>
      <c r="K649" t="s">
        <v>14058</v>
      </c>
      <c r="L649">
        <v>10</v>
      </c>
      <c r="M649" t="s">
        <v>14048</v>
      </c>
      <c r="N649" t="s">
        <v>16</v>
      </c>
    </row>
    <row r="650" spans="1:14" x14ac:dyDescent="0.35">
      <c r="A650" t="s">
        <v>8911</v>
      </c>
      <c r="B650">
        <v>46</v>
      </c>
      <c r="C650" t="s">
        <v>14094</v>
      </c>
      <c r="D650" t="s">
        <v>12</v>
      </c>
      <c r="E650" t="s">
        <v>13</v>
      </c>
      <c r="F650" t="s">
        <v>55</v>
      </c>
      <c r="G650" t="s">
        <v>36</v>
      </c>
      <c r="H650">
        <v>7802.34</v>
      </c>
      <c r="I650" s="9">
        <v>45572</v>
      </c>
      <c r="J650">
        <v>2024</v>
      </c>
      <c r="K650" t="s">
        <v>14058</v>
      </c>
      <c r="L650">
        <v>10</v>
      </c>
      <c r="M650" t="s">
        <v>14062</v>
      </c>
      <c r="N650" t="s">
        <v>16</v>
      </c>
    </row>
    <row r="651" spans="1:14" x14ac:dyDescent="0.35">
      <c r="A651" t="s">
        <v>8925</v>
      </c>
      <c r="B651">
        <v>46</v>
      </c>
      <c r="C651" t="s">
        <v>14094</v>
      </c>
      <c r="D651" t="s">
        <v>39</v>
      </c>
      <c r="E651" t="s">
        <v>52</v>
      </c>
      <c r="F651" t="s">
        <v>35</v>
      </c>
      <c r="G651" t="s">
        <v>15</v>
      </c>
      <c r="H651">
        <v>2039.12</v>
      </c>
      <c r="I651" s="9">
        <v>45138</v>
      </c>
      <c r="J651">
        <v>2023</v>
      </c>
      <c r="K651" t="s">
        <v>14063</v>
      </c>
      <c r="L651">
        <v>7</v>
      </c>
      <c r="M651" t="s">
        <v>14062</v>
      </c>
      <c r="N651" t="s">
        <v>16</v>
      </c>
    </row>
    <row r="652" spans="1:14" x14ac:dyDescent="0.35">
      <c r="A652" t="s">
        <v>8987</v>
      </c>
      <c r="B652">
        <v>46</v>
      </c>
      <c r="C652" t="s">
        <v>14094</v>
      </c>
      <c r="D652" t="s">
        <v>12</v>
      </c>
      <c r="E652" t="s">
        <v>42</v>
      </c>
      <c r="F652" t="s">
        <v>19</v>
      </c>
      <c r="G652" t="s">
        <v>20</v>
      </c>
      <c r="H652">
        <v>8709.74</v>
      </c>
      <c r="I652" s="9">
        <v>45198</v>
      </c>
      <c r="J652">
        <v>2023</v>
      </c>
      <c r="K652" t="s">
        <v>14055</v>
      </c>
      <c r="L652">
        <v>9</v>
      </c>
      <c r="M652" t="s">
        <v>14048</v>
      </c>
      <c r="N652" t="s">
        <v>16</v>
      </c>
    </row>
    <row r="653" spans="1:14" x14ac:dyDescent="0.35">
      <c r="A653" t="s">
        <v>9043</v>
      </c>
      <c r="B653">
        <v>46</v>
      </c>
      <c r="C653" t="s">
        <v>14094</v>
      </c>
      <c r="D653" t="s">
        <v>39</v>
      </c>
      <c r="E653" t="s">
        <v>29</v>
      </c>
      <c r="F653" t="s">
        <v>19</v>
      </c>
      <c r="G653" t="s">
        <v>36</v>
      </c>
      <c r="H653">
        <v>3290.26</v>
      </c>
      <c r="I653" s="9">
        <v>45600</v>
      </c>
      <c r="J653">
        <v>2024</v>
      </c>
      <c r="K653" t="s">
        <v>14054</v>
      </c>
      <c r="L653">
        <v>11</v>
      </c>
      <c r="M653" t="s">
        <v>14062</v>
      </c>
      <c r="N653" t="s">
        <v>16</v>
      </c>
    </row>
    <row r="654" spans="1:14" x14ac:dyDescent="0.35">
      <c r="A654" t="s">
        <v>9133</v>
      </c>
      <c r="B654">
        <v>46</v>
      </c>
      <c r="C654" t="s">
        <v>14094</v>
      </c>
      <c r="D654" t="s">
        <v>39</v>
      </c>
      <c r="E654" t="s">
        <v>29</v>
      </c>
      <c r="F654" t="s">
        <v>25</v>
      </c>
      <c r="G654" t="s">
        <v>20</v>
      </c>
      <c r="H654">
        <v>3627.09</v>
      </c>
      <c r="I654" s="9">
        <v>45006</v>
      </c>
      <c r="J654">
        <v>2023</v>
      </c>
      <c r="K654" t="s">
        <v>14053</v>
      </c>
      <c r="L654">
        <v>3</v>
      </c>
      <c r="M654" t="s">
        <v>14046</v>
      </c>
      <c r="N654" t="s">
        <v>16</v>
      </c>
    </row>
    <row r="655" spans="1:14" x14ac:dyDescent="0.35">
      <c r="A655" t="s">
        <v>9311</v>
      </c>
      <c r="B655">
        <v>46</v>
      </c>
      <c r="C655" t="s">
        <v>14094</v>
      </c>
      <c r="D655" t="s">
        <v>12</v>
      </c>
      <c r="E655" t="s">
        <v>74</v>
      </c>
      <c r="F655" t="s">
        <v>25</v>
      </c>
      <c r="G655" t="s">
        <v>26</v>
      </c>
      <c r="H655">
        <v>3956.48</v>
      </c>
      <c r="I655" s="9">
        <v>45615</v>
      </c>
      <c r="J655">
        <v>2024</v>
      </c>
      <c r="K655" t="s">
        <v>14054</v>
      </c>
      <c r="L655">
        <v>11</v>
      </c>
      <c r="M655" t="s">
        <v>14046</v>
      </c>
      <c r="N655" t="s">
        <v>16</v>
      </c>
    </row>
    <row r="656" spans="1:14" x14ac:dyDescent="0.35">
      <c r="A656" t="s">
        <v>9421</v>
      </c>
      <c r="B656">
        <v>46</v>
      </c>
      <c r="C656" t="s">
        <v>14094</v>
      </c>
      <c r="D656" t="s">
        <v>39</v>
      </c>
      <c r="E656" t="s">
        <v>29</v>
      </c>
      <c r="F656" t="s">
        <v>35</v>
      </c>
      <c r="G656" t="s">
        <v>20</v>
      </c>
      <c r="H656">
        <v>4863.95</v>
      </c>
      <c r="I656" s="9">
        <v>45007</v>
      </c>
      <c r="J656">
        <v>2023</v>
      </c>
      <c r="K656" t="s">
        <v>14053</v>
      </c>
      <c r="L656">
        <v>3</v>
      </c>
      <c r="M656" t="s">
        <v>14052</v>
      </c>
      <c r="N656" t="s">
        <v>16</v>
      </c>
    </row>
    <row r="657" spans="1:14" x14ac:dyDescent="0.35">
      <c r="A657" t="s">
        <v>9531</v>
      </c>
      <c r="B657">
        <v>46</v>
      </c>
      <c r="C657" t="s">
        <v>14094</v>
      </c>
      <c r="D657" t="s">
        <v>39</v>
      </c>
      <c r="E657" t="s">
        <v>74</v>
      </c>
      <c r="F657" t="s">
        <v>55</v>
      </c>
      <c r="G657" t="s">
        <v>30</v>
      </c>
      <c r="H657">
        <v>6256.84</v>
      </c>
      <c r="I657" s="9">
        <v>45509</v>
      </c>
      <c r="J657">
        <v>2024</v>
      </c>
      <c r="K657" t="s">
        <v>14056</v>
      </c>
      <c r="L657">
        <v>8</v>
      </c>
      <c r="M657" t="s">
        <v>14062</v>
      </c>
      <c r="N657" t="s">
        <v>16</v>
      </c>
    </row>
    <row r="658" spans="1:14" x14ac:dyDescent="0.35">
      <c r="A658" t="s">
        <v>9541</v>
      </c>
      <c r="B658">
        <v>46</v>
      </c>
      <c r="C658" t="s">
        <v>14094</v>
      </c>
      <c r="D658" t="s">
        <v>12</v>
      </c>
      <c r="E658" t="s">
        <v>93</v>
      </c>
      <c r="F658" t="s">
        <v>35</v>
      </c>
      <c r="G658" t="s">
        <v>20</v>
      </c>
      <c r="H658">
        <v>7946.11</v>
      </c>
      <c r="I658" s="9">
        <v>45352</v>
      </c>
      <c r="J658">
        <v>2024</v>
      </c>
      <c r="K658" t="s">
        <v>14053</v>
      </c>
      <c r="L658">
        <v>3</v>
      </c>
      <c r="M658" t="s">
        <v>14048</v>
      </c>
      <c r="N658" t="s">
        <v>16</v>
      </c>
    </row>
    <row r="659" spans="1:14" x14ac:dyDescent="0.35">
      <c r="A659" t="s">
        <v>9547</v>
      </c>
      <c r="B659">
        <v>46</v>
      </c>
      <c r="C659" t="s">
        <v>14094</v>
      </c>
      <c r="D659" t="s">
        <v>12</v>
      </c>
      <c r="E659" t="s">
        <v>24</v>
      </c>
      <c r="F659" t="s">
        <v>49</v>
      </c>
      <c r="G659" t="s">
        <v>20</v>
      </c>
      <c r="H659">
        <v>691.32</v>
      </c>
      <c r="I659" s="9">
        <v>45494</v>
      </c>
      <c r="J659">
        <v>2024</v>
      </c>
      <c r="K659" t="s">
        <v>14063</v>
      </c>
      <c r="L659">
        <v>7</v>
      </c>
      <c r="M659" t="s">
        <v>14059</v>
      </c>
      <c r="N659" t="s">
        <v>16</v>
      </c>
    </row>
    <row r="660" spans="1:14" x14ac:dyDescent="0.35">
      <c r="A660" t="s">
        <v>9601</v>
      </c>
      <c r="B660">
        <v>46</v>
      </c>
      <c r="C660" t="s">
        <v>14094</v>
      </c>
      <c r="D660" t="s">
        <v>39</v>
      </c>
      <c r="E660" t="s">
        <v>64</v>
      </c>
      <c r="F660" t="s">
        <v>14</v>
      </c>
      <c r="G660" t="s">
        <v>26</v>
      </c>
      <c r="H660">
        <v>11110.05</v>
      </c>
      <c r="I660" s="9">
        <v>45544</v>
      </c>
      <c r="J660">
        <v>2024</v>
      </c>
      <c r="K660" t="s">
        <v>14055</v>
      </c>
      <c r="L660">
        <v>9</v>
      </c>
      <c r="M660" t="s">
        <v>14062</v>
      </c>
      <c r="N660" t="s">
        <v>16</v>
      </c>
    </row>
    <row r="661" spans="1:14" x14ac:dyDescent="0.35">
      <c r="A661" t="s">
        <v>9679</v>
      </c>
      <c r="B661">
        <v>46</v>
      </c>
      <c r="C661" t="s">
        <v>14094</v>
      </c>
      <c r="D661" t="s">
        <v>12</v>
      </c>
      <c r="E661" t="s">
        <v>64</v>
      </c>
      <c r="F661" t="s">
        <v>49</v>
      </c>
      <c r="G661" t="s">
        <v>26</v>
      </c>
      <c r="H661">
        <v>3146.54</v>
      </c>
      <c r="I661" s="9">
        <v>45448</v>
      </c>
      <c r="J661">
        <v>2024</v>
      </c>
      <c r="K661" t="s">
        <v>14049</v>
      </c>
      <c r="L661">
        <v>6</v>
      </c>
      <c r="M661" t="s">
        <v>14052</v>
      </c>
      <c r="N661" t="s">
        <v>16</v>
      </c>
    </row>
    <row r="662" spans="1:14" x14ac:dyDescent="0.35">
      <c r="A662" t="s">
        <v>9683</v>
      </c>
      <c r="B662">
        <v>46</v>
      </c>
      <c r="C662" t="s">
        <v>14094</v>
      </c>
      <c r="D662" t="s">
        <v>12</v>
      </c>
      <c r="E662" t="s">
        <v>29</v>
      </c>
      <c r="F662" t="s">
        <v>55</v>
      </c>
      <c r="G662" t="s">
        <v>26</v>
      </c>
      <c r="H662">
        <v>12160.7</v>
      </c>
      <c r="I662" s="9">
        <v>45654</v>
      </c>
      <c r="J662">
        <v>2024</v>
      </c>
      <c r="K662" t="s">
        <v>14060</v>
      </c>
      <c r="L662">
        <v>12</v>
      </c>
      <c r="M662" t="s">
        <v>14050</v>
      </c>
      <c r="N662" t="s">
        <v>16</v>
      </c>
    </row>
    <row r="663" spans="1:14" x14ac:dyDescent="0.35">
      <c r="A663" t="s">
        <v>9749</v>
      </c>
      <c r="B663">
        <v>46</v>
      </c>
      <c r="C663" t="s">
        <v>14094</v>
      </c>
      <c r="D663" t="s">
        <v>39</v>
      </c>
      <c r="E663" t="s">
        <v>13</v>
      </c>
      <c r="F663" t="s">
        <v>35</v>
      </c>
      <c r="G663" t="s">
        <v>15</v>
      </c>
      <c r="H663">
        <v>9867.74</v>
      </c>
      <c r="I663" s="9">
        <v>45064</v>
      </c>
      <c r="J663">
        <v>2023</v>
      </c>
      <c r="K663" t="s">
        <v>14047</v>
      </c>
      <c r="L663">
        <v>5</v>
      </c>
      <c r="M663" t="s">
        <v>14057</v>
      </c>
      <c r="N663" t="s">
        <v>16</v>
      </c>
    </row>
    <row r="664" spans="1:14" x14ac:dyDescent="0.35">
      <c r="A664" t="s">
        <v>9761</v>
      </c>
      <c r="B664">
        <v>46</v>
      </c>
      <c r="C664" t="s">
        <v>14094</v>
      </c>
      <c r="D664" t="s">
        <v>39</v>
      </c>
      <c r="E664" t="s">
        <v>13</v>
      </c>
      <c r="F664" t="s">
        <v>14</v>
      </c>
      <c r="G664" t="s">
        <v>36</v>
      </c>
      <c r="H664">
        <v>572.46</v>
      </c>
      <c r="I664" s="9">
        <v>45465</v>
      </c>
      <c r="J664">
        <v>2024</v>
      </c>
      <c r="K664" t="s">
        <v>14049</v>
      </c>
      <c r="L664">
        <v>6</v>
      </c>
      <c r="M664" t="s">
        <v>14050</v>
      </c>
      <c r="N664" t="s">
        <v>16</v>
      </c>
    </row>
    <row r="665" spans="1:14" x14ac:dyDescent="0.35">
      <c r="A665" t="s">
        <v>9935</v>
      </c>
      <c r="B665">
        <v>46</v>
      </c>
      <c r="C665" t="s">
        <v>14094</v>
      </c>
      <c r="D665" t="s">
        <v>12</v>
      </c>
      <c r="E665" t="s">
        <v>52</v>
      </c>
      <c r="F665" t="s">
        <v>14</v>
      </c>
      <c r="G665" t="s">
        <v>30</v>
      </c>
      <c r="H665">
        <v>11942.47</v>
      </c>
      <c r="I665" s="9">
        <v>45021</v>
      </c>
      <c r="J665">
        <v>2023</v>
      </c>
      <c r="K665" t="s">
        <v>14061</v>
      </c>
      <c r="L665">
        <v>4</v>
      </c>
      <c r="M665" t="s">
        <v>14052</v>
      </c>
      <c r="N665" t="s">
        <v>16</v>
      </c>
    </row>
    <row r="666" spans="1:14" x14ac:dyDescent="0.35">
      <c r="A666" t="s">
        <v>10147</v>
      </c>
      <c r="B666">
        <v>46</v>
      </c>
      <c r="C666" t="s">
        <v>14094</v>
      </c>
      <c r="D666" t="s">
        <v>12</v>
      </c>
      <c r="E666" t="s">
        <v>24</v>
      </c>
      <c r="F666" t="s">
        <v>14</v>
      </c>
      <c r="G666" t="s">
        <v>36</v>
      </c>
      <c r="H666">
        <v>15779.04</v>
      </c>
      <c r="I666" s="9">
        <v>45265</v>
      </c>
      <c r="J666">
        <v>2023</v>
      </c>
      <c r="K666" t="s">
        <v>14060</v>
      </c>
      <c r="L666">
        <v>12</v>
      </c>
      <c r="M666" t="s">
        <v>14046</v>
      </c>
      <c r="N666" t="s">
        <v>16</v>
      </c>
    </row>
    <row r="667" spans="1:14" x14ac:dyDescent="0.35">
      <c r="A667" t="s">
        <v>10211</v>
      </c>
      <c r="B667">
        <v>46</v>
      </c>
      <c r="C667" t="s">
        <v>14094</v>
      </c>
      <c r="D667" t="s">
        <v>39</v>
      </c>
      <c r="E667" t="s">
        <v>52</v>
      </c>
      <c r="F667" t="s">
        <v>55</v>
      </c>
      <c r="G667" t="s">
        <v>26</v>
      </c>
      <c r="H667">
        <v>5221.59</v>
      </c>
      <c r="I667" s="9">
        <v>44965</v>
      </c>
      <c r="J667">
        <v>2023</v>
      </c>
      <c r="K667" t="s">
        <v>14051</v>
      </c>
      <c r="L667">
        <v>2</v>
      </c>
      <c r="M667" t="s">
        <v>14052</v>
      </c>
      <c r="N667" t="s">
        <v>16</v>
      </c>
    </row>
    <row r="668" spans="1:14" x14ac:dyDescent="0.35">
      <c r="A668" t="s">
        <v>10335</v>
      </c>
      <c r="B668">
        <v>46</v>
      </c>
      <c r="C668" t="s">
        <v>14094</v>
      </c>
      <c r="D668" t="s">
        <v>39</v>
      </c>
      <c r="E668" t="s">
        <v>13</v>
      </c>
      <c r="F668" t="s">
        <v>55</v>
      </c>
      <c r="G668" t="s">
        <v>36</v>
      </c>
      <c r="H668">
        <v>6457.24</v>
      </c>
      <c r="I668" s="9">
        <v>45625</v>
      </c>
      <c r="J668">
        <v>2024</v>
      </c>
      <c r="K668" t="s">
        <v>14054</v>
      </c>
      <c r="L668">
        <v>11</v>
      </c>
      <c r="M668" t="s">
        <v>14048</v>
      </c>
      <c r="N668" t="s">
        <v>16</v>
      </c>
    </row>
    <row r="669" spans="1:14" x14ac:dyDescent="0.35">
      <c r="A669" t="s">
        <v>10573</v>
      </c>
      <c r="B669">
        <v>46</v>
      </c>
      <c r="C669" t="s">
        <v>14094</v>
      </c>
      <c r="D669" t="s">
        <v>39</v>
      </c>
      <c r="E669" t="s">
        <v>93</v>
      </c>
      <c r="F669" t="s">
        <v>19</v>
      </c>
      <c r="G669" t="s">
        <v>36</v>
      </c>
      <c r="H669">
        <v>1287.23</v>
      </c>
      <c r="I669" s="9">
        <v>45151</v>
      </c>
      <c r="J669">
        <v>2023</v>
      </c>
      <c r="K669" t="s">
        <v>14056</v>
      </c>
      <c r="L669">
        <v>8</v>
      </c>
      <c r="M669" t="s">
        <v>14059</v>
      </c>
      <c r="N669" t="s">
        <v>16</v>
      </c>
    </row>
    <row r="670" spans="1:14" x14ac:dyDescent="0.35">
      <c r="A670" t="s">
        <v>10663</v>
      </c>
      <c r="B670">
        <v>46</v>
      </c>
      <c r="C670" t="s">
        <v>14094</v>
      </c>
      <c r="D670" t="s">
        <v>39</v>
      </c>
      <c r="E670" t="s">
        <v>13</v>
      </c>
      <c r="F670" t="s">
        <v>14</v>
      </c>
      <c r="G670" t="s">
        <v>20</v>
      </c>
      <c r="H670">
        <v>1229.3</v>
      </c>
      <c r="I670" s="9">
        <v>45304</v>
      </c>
      <c r="J670">
        <v>2024</v>
      </c>
      <c r="K670" t="s">
        <v>14045</v>
      </c>
      <c r="L670">
        <v>1</v>
      </c>
      <c r="M670" t="s">
        <v>14050</v>
      </c>
      <c r="N670" t="s">
        <v>16</v>
      </c>
    </row>
    <row r="671" spans="1:14" x14ac:dyDescent="0.35">
      <c r="A671" t="s">
        <v>10763</v>
      </c>
      <c r="B671">
        <v>46</v>
      </c>
      <c r="C671" t="s">
        <v>14094</v>
      </c>
      <c r="D671" t="s">
        <v>12</v>
      </c>
      <c r="E671" t="s">
        <v>74</v>
      </c>
      <c r="F671" t="s">
        <v>19</v>
      </c>
      <c r="G671" t="s">
        <v>36</v>
      </c>
      <c r="H671">
        <v>10949.1</v>
      </c>
      <c r="I671" s="9">
        <v>44977</v>
      </c>
      <c r="J671">
        <v>2023</v>
      </c>
      <c r="K671" t="s">
        <v>14051</v>
      </c>
      <c r="L671">
        <v>2</v>
      </c>
      <c r="M671" t="s">
        <v>14062</v>
      </c>
      <c r="N671" t="s">
        <v>16</v>
      </c>
    </row>
    <row r="672" spans="1:14" x14ac:dyDescent="0.35">
      <c r="A672" t="s">
        <v>11049</v>
      </c>
      <c r="B672">
        <v>46</v>
      </c>
      <c r="C672" t="s">
        <v>14094</v>
      </c>
      <c r="D672" t="s">
        <v>39</v>
      </c>
      <c r="E672" t="s">
        <v>29</v>
      </c>
      <c r="F672" t="s">
        <v>25</v>
      </c>
      <c r="G672" t="s">
        <v>36</v>
      </c>
      <c r="H672">
        <v>3704.12</v>
      </c>
      <c r="I672" s="9">
        <v>45281</v>
      </c>
      <c r="J672">
        <v>2023</v>
      </c>
      <c r="K672" t="s">
        <v>14060</v>
      </c>
      <c r="L672">
        <v>12</v>
      </c>
      <c r="M672" t="s">
        <v>14057</v>
      </c>
      <c r="N672" t="s">
        <v>16</v>
      </c>
    </row>
    <row r="673" spans="1:14" x14ac:dyDescent="0.35">
      <c r="A673" t="s">
        <v>11373</v>
      </c>
      <c r="B673">
        <v>46</v>
      </c>
      <c r="C673" t="s">
        <v>14094</v>
      </c>
      <c r="D673" t="s">
        <v>39</v>
      </c>
      <c r="E673" t="s">
        <v>29</v>
      </c>
      <c r="F673" t="s">
        <v>25</v>
      </c>
      <c r="G673" t="s">
        <v>30</v>
      </c>
      <c r="H673">
        <v>19619.18</v>
      </c>
      <c r="I673" s="9">
        <v>45039</v>
      </c>
      <c r="J673">
        <v>2023</v>
      </c>
      <c r="K673" t="s">
        <v>14061</v>
      </c>
      <c r="L673">
        <v>4</v>
      </c>
      <c r="M673" t="s">
        <v>14059</v>
      </c>
      <c r="N673" t="s">
        <v>16</v>
      </c>
    </row>
    <row r="674" spans="1:14" x14ac:dyDescent="0.35">
      <c r="A674" t="s">
        <v>11619</v>
      </c>
      <c r="B674">
        <v>46</v>
      </c>
      <c r="C674" t="s">
        <v>14094</v>
      </c>
      <c r="D674" t="s">
        <v>12</v>
      </c>
      <c r="E674" t="s">
        <v>74</v>
      </c>
      <c r="F674" t="s">
        <v>49</v>
      </c>
      <c r="G674" t="s">
        <v>15</v>
      </c>
      <c r="H674">
        <v>4703.45</v>
      </c>
      <c r="I674" s="9">
        <v>45182</v>
      </c>
      <c r="J674">
        <v>2023</v>
      </c>
      <c r="K674" t="s">
        <v>14055</v>
      </c>
      <c r="L674">
        <v>9</v>
      </c>
      <c r="M674" t="s">
        <v>14052</v>
      </c>
      <c r="N674" t="s">
        <v>16</v>
      </c>
    </row>
    <row r="675" spans="1:14" x14ac:dyDescent="0.35">
      <c r="A675" t="s">
        <v>11667</v>
      </c>
      <c r="B675">
        <v>46</v>
      </c>
      <c r="C675" t="s">
        <v>14094</v>
      </c>
      <c r="D675" t="s">
        <v>12</v>
      </c>
      <c r="E675" t="s">
        <v>52</v>
      </c>
      <c r="F675" t="s">
        <v>19</v>
      </c>
      <c r="G675" t="s">
        <v>26</v>
      </c>
      <c r="H675">
        <v>14752.24</v>
      </c>
      <c r="I675" s="9">
        <v>45500</v>
      </c>
      <c r="J675">
        <v>2024</v>
      </c>
      <c r="K675" t="s">
        <v>14063</v>
      </c>
      <c r="L675">
        <v>7</v>
      </c>
      <c r="M675" t="s">
        <v>14050</v>
      </c>
      <c r="N675" t="s">
        <v>16</v>
      </c>
    </row>
    <row r="676" spans="1:14" x14ac:dyDescent="0.35">
      <c r="A676" t="s">
        <v>11705</v>
      </c>
      <c r="B676">
        <v>46</v>
      </c>
      <c r="C676" t="s">
        <v>14094</v>
      </c>
      <c r="D676" t="s">
        <v>12</v>
      </c>
      <c r="E676" t="s">
        <v>24</v>
      </c>
      <c r="F676" t="s">
        <v>25</v>
      </c>
      <c r="G676" t="s">
        <v>26</v>
      </c>
      <c r="H676">
        <v>9375.68</v>
      </c>
      <c r="I676" s="9">
        <v>44931</v>
      </c>
      <c r="J676">
        <v>2023</v>
      </c>
      <c r="K676" t="s">
        <v>14045</v>
      </c>
      <c r="L676">
        <v>1</v>
      </c>
      <c r="M676" t="s">
        <v>14057</v>
      </c>
      <c r="N676" t="s">
        <v>16</v>
      </c>
    </row>
    <row r="677" spans="1:14" x14ac:dyDescent="0.35">
      <c r="A677" t="s">
        <v>11753</v>
      </c>
      <c r="B677">
        <v>46</v>
      </c>
      <c r="C677" t="s">
        <v>14094</v>
      </c>
      <c r="D677" t="s">
        <v>12</v>
      </c>
      <c r="E677" t="s">
        <v>29</v>
      </c>
      <c r="F677" t="s">
        <v>14</v>
      </c>
      <c r="G677" t="s">
        <v>26</v>
      </c>
      <c r="H677">
        <v>7715.68</v>
      </c>
      <c r="I677" s="9">
        <v>45575</v>
      </c>
      <c r="J677">
        <v>2024</v>
      </c>
      <c r="K677" t="s">
        <v>14058</v>
      </c>
      <c r="L677">
        <v>10</v>
      </c>
      <c r="M677" t="s">
        <v>14057</v>
      </c>
      <c r="N677" t="s">
        <v>16</v>
      </c>
    </row>
    <row r="678" spans="1:14" x14ac:dyDescent="0.35">
      <c r="A678" t="s">
        <v>11995</v>
      </c>
      <c r="B678">
        <v>46</v>
      </c>
      <c r="C678" t="s">
        <v>14094</v>
      </c>
      <c r="D678" t="s">
        <v>39</v>
      </c>
      <c r="E678" t="s">
        <v>74</v>
      </c>
      <c r="F678" t="s">
        <v>19</v>
      </c>
      <c r="G678" t="s">
        <v>36</v>
      </c>
      <c r="H678">
        <v>1447.25</v>
      </c>
      <c r="I678" s="9">
        <v>45424</v>
      </c>
      <c r="J678">
        <v>2024</v>
      </c>
      <c r="K678" t="s">
        <v>14047</v>
      </c>
      <c r="L678">
        <v>5</v>
      </c>
      <c r="M678" t="s">
        <v>14059</v>
      </c>
      <c r="N678" t="s">
        <v>16</v>
      </c>
    </row>
    <row r="679" spans="1:14" x14ac:dyDescent="0.35">
      <c r="A679" t="s">
        <v>12171</v>
      </c>
      <c r="B679">
        <v>46</v>
      </c>
      <c r="C679" t="s">
        <v>14094</v>
      </c>
      <c r="D679" t="s">
        <v>12</v>
      </c>
      <c r="E679" t="s">
        <v>42</v>
      </c>
      <c r="F679" t="s">
        <v>49</v>
      </c>
      <c r="G679" t="s">
        <v>36</v>
      </c>
      <c r="H679">
        <v>21898.73</v>
      </c>
      <c r="I679" s="9">
        <v>45376</v>
      </c>
      <c r="J679">
        <v>2024</v>
      </c>
      <c r="K679" t="s">
        <v>14053</v>
      </c>
      <c r="L679">
        <v>3</v>
      </c>
      <c r="M679" t="s">
        <v>14062</v>
      </c>
      <c r="N679" t="s">
        <v>16</v>
      </c>
    </row>
    <row r="680" spans="1:14" x14ac:dyDescent="0.35">
      <c r="A680" t="s">
        <v>12213</v>
      </c>
      <c r="B680">
        <v>46</v>
      </c>
      <c r="C680" t="s">
        <v>14094</v>
      </c>
      <c r="D680" t="s">
        <v>12</v>
      </c>
      <c r="E680" t="s">
        <v>74</v>
      </c>
      <c r="F680" t="s">
        <v>25</v>
      </c>
      <c r="G680" t="s">
        <v>30</v>
      </c>
      <c r="H680">
        <v>2950.51</v>
      </c>
      <c r="I680" s="9">
        <v>45483</v>
      </c>
      <c r="J680">
        <v>2024</v>
      </c>
      <c r="K680" t="s">
        <v>14063</v>
      </c>
      <c r="L680">
        <v>7</v>
      </c>
      <c r="M680" t="s">
        <v>14052</v>
      </c>
      <c r="N680" t="s">
        <v>16</v>
      </c>
    </row>
    <row r="681" spans="1:14" x14ac:dyDescent="0.35">
      <c r="A681" t="s">
        <v>12237</v>
      </c>
      <c r="B681">
        <v>46</v>
      </c>
      <c r="C681" t="s">
        <v>14094</v>
      </c>
      <c r="D681" t="s">
        <v>12</v>
      </c>
      <c r="E681" t="s">
        <v>29</v>
      </c>
      <c r="F681" t="s">
        <v>55</v>
      </c>
      <c r="G681" t="s">
        <v>26</v>
      </c>
      <c r="H681">
        <v>12436.9</v>
      </c>
      <c r="I681" s="9">
        <v>45310</v>
      </c>
      <c r="J681">
        <v>2024</v>
      </c>
      <c r="K681" t="s">
        <v>14045</v>
      </c>
      <c r="L681">
        <v>1</v>
      </c>
      <c r="M681" t="s">
        <v>14048</v>
      </c>
      <c r="N681" t="s">
        <v>16</v>
      </c>
    </row>
    <row r="682" spans="1:14" x14ac:dyDescent="0.35">
      <c r="A682" t="s">
        <v>12245</v>
      </c>
      <c r="B682">
        <v>46</v>
      </c>
      <c r="C682" t="s">
        <v>14094</v>
      </c>
      <c r="D682" t="s">
        <v>12</v>
      </c>
      <c r="E682" t="s">
        <v>93</v>
      </c>
      <c r="F682" t="s">
        <v>14</v>
      </c>
      <c r="G682" t="s">
        <v>36</v>
      </c>
      <c r="H682">
        <v>40237.5</v>
      </c>
      <c r="I682" s="9">
        <v>45376</v>
      </c>
      <c r="J682">
        <v>2024</v>
      </c>
      <c r="K682" t="s">
        <v>14053</v>
      </c>
      <c r="L682">
        <v>3</v>
      </c>
      <c r="M682" t="s">
        <v>14062</v>
      </c>
      <c r="N682" t="s">
        <v>16</v>
      </c>
    </row>
    <row r="683" spans="1:14" x14ac:dyDescent="0.35">
      <c r="A683" t="s">
        <v>12439</v>
      </c>
      <c r="B683">
        <v>46</v>
      </c>
      <c r="C683" t="s">
        <v>14094</v>
      </c>
      <c r="D683" t="s">
        <v>12</v>
      </c>
      <c r="E683" t="s">
        <v>74</v>
      </c>
      <c r="F683" t="s">
        <v>19</v>
      </c>
      <c r="G683" t="s">
        <v>26</v>
      </c>
      <c r="H683">
        <v>3690.77</v>
      </c>
      <c r="I683" s="9">
        <v>45489</v>
      </c>
      <c r="J683">
        <v>2024</v>
      </c>
      <c r="K683" t="s">
        <v>14063</v>
      </c>
      <c r="L683">
        <v>7</v>
      </c>
      <c r="M683" t="s">
        <v>14046</v>
      </c>
      <c r="N683" t="s">
        <v>16</v>
      </c>
    </row>
    <row r="684" spans="1:14" x14ac:dyDescent="0.35">
      <c r="A684" t="s">
        <v>12467</v>
      </c>
      <c r="B684">
        <v>46</v>
      </c>
      <c r="C684" t="s">
        <v>14094</v>
      </c>
      <c r="D684" t="s">
        <v>12</v>
      </c>
      <c r="E684" t="s">
        <v>52</v>
      </c>
      <c r="F684" t="s">
        <v>55</v>
      </c>
      <c r="G684" t="s">
        <v>15</v>
      </c>
      <c r="H684">
        <v>10264.27</v>
      </c>
      <c r="I684" s="9">
        <v>45208</v>
      </c>
      <c r="J684">
        <v>2023</v>
      </c>
      <c r="K684" t="s">
        <v>14058</v>
      </c>
      <c r="L684">
        <v>10</v>
      </c>
      <c r="M684" t="s">
        <v>14062</v>
      </c>
      <c r="N684" t="s">
        <v>16</v>
      </c>
    </row>
    <row r="685" spans="1:14" x14ac:dyDescent="0.35">
      <c r="A685" t="s">
        <v>12669</v>
      </c>
      <c r="B685">
        <v>46</v>
      </c>
      <c r="C685" t="s">
        <v>14094</v>
      </c>
      <c r="D685" t="s">
        <v>12</v>
      </c>
      <c r="E685" t="s">
        <v>74</v>
      </c>
      <c r="F685" t="s">
        <v>49</v>
      </c>
      <c r="G685" t="s">
        <v>26</v>
      </c>
      <c r="H685">
        <v>742.02</v>
      </c>
      <c r="I685" s="9">
        <v>44997</v>
      </c>
      <c r="J685">
        <v>2023</v>
      </c>
      <c r="K685" t="s">
        <v>14053</v>
      </c>
      <c r="L685">
        <v>3</v>
      </c>
      <c r="M685" t="s">
        <v>14059</v>
      </c>
      <c r="N685" t="s">
        <v>16</v>
      </c>
    </row>
    <row r="686" spans="1:14" x14ac:dyDescent="0.35">
      <c r="A686" t="s">
        <v>12715</v>
      </c>
      <c r="B686">
        <v>46</v>
      </c>
      <c r="C686" t="s">
        <v>14094</v>
      </c>
      <c r="D686" t="s">
        <v>12</v>
      </c>
      <c r="E686" t="s">
        <v>74</v>
      </c>
      <c r="F686" t="s">
        <v>55</v>
      </c>
      <c r="G686" t="s">
        <v>20</v>
      </c>
      <c r="H686">
        <v>8870.0300000000007</v>
      </c>
      <c r="I686" s="9">
        <v>45346</v>
      </c>
      <c r="J686">
        <v>2024</v>
      </c>
      <c r="K686" t="s">
        <v>14051</v>
      </c>
      <c r="L686">
        <v>2</v>
      </c>
      <c r="M686" t="s">
        <v>14050</v>
      </c>
      <c r="N686" t="s">
        <v>16</v>
      </c>
    </row>
    <row r="687" spans="1:14" x14ac:dyDescent="0.35">
      <c r="A687" t="s">
        <v>12785</v>
      </c>
      <c r="B687">
        <v>46</v>
      </c>
      <c r="C687" t="s">
        <v>14094</v>
      </c>
      <c r="D687" t="s">
        <v>12</v>
      </c>
      <c r="E687" t="s">
        <v>42</v>
      </c>
      <c r="F687" t="s">
        <v>55</v>
      </c>
      <c r="G687" t="s">
        <v>26</v>
      </c>
      <c r="H687">
        <v>23119.8</v>
      </c>
      <c r="I687" s="9">
        <v>45354</v>
      </c>
      <c r="J687">
        <v>2024</v>
      </c>
      <c r="K687" t="s">
        <v>14053</v>
      </c>
      <c r="L687">
        <v>3</v>
      </c>
      <c r="M687" t="s">
        <v>14059</v>
      </c>
      <c r="N687" t="s">
        <v>16</v>
      </c>
    </row>
    <row r="688" spans="1:14" x14ac:dyDescent="0.35">
      <c r="A688" t="s">
        <v>12801</v>
      </c>
      <c r="B688">
        <v>46</v>
      </c>
      <c r="C688" t="s">
        <v>14094</v>
      </c>
      <c r="D688" t="s">
        <v>12</v>
      </c>
      <c r="E688" t="s">
        <v>93</v>
      </c>
      <c r="F688" t="s">
        <v>14</v>
      </c>
      <c r="G688" t="s">
        <v>30</v>
      </c>
      <c r="H688">
        <v>8017.51</v>
      </c>
      <c r="I688" s="9">
        <v>45297</v>
      </c>
      <c r="J688">
        <v>2024</v>
      </c>
      <c r="K688" t="s">
        <v>14045</v>
      </c>
      <c r="L688">
        <v>1</v>
      </c>
      <c r="M688" t="s">
        <v>14050</v>
      </c>
      <c r="N688" t="s">
        <v>16</v>
      </c>
    </row>
    <row r="689" spans="1:14" x14ac:dyDescent="0.35">
      <c r="A689" t="s">
        <v>13407</v>
      </c>
      <c r="B689">
        <v>46</v>
      </c>
      <c r="C689" t="s">
        <v>14094</v>
      </c>
      <c r="D689" t="s">
        <v>12</v>
      </c>
      <c r="E689" t="s">
        <v>74</v>
      </c>
      <c r="F689" t="s">
        <v>49</v>
      </c>
      <c r="G689" t="s">
        <v>15</v>
      </c>
      <c r="H689">
        <v>4269.55</v>
      </c>
      <c r="I689" s="9">
        <v>45528</v>
      </c>
      <c r="J689">
        <v>2024</v>
      </c>
      <c r="K689" t="s">
        <v>14056</v>
      </c>
      <c r="L689">
        <v>8</v>
      </c>
      <c r="M689" t="s">
        <v>14050</v>
      </c>
      <c r="N689" t="s">
        <v>16</v>
      </c>
    </row>
    <row r="690" spans="1:14" x14ac:dyDescent="0.35">
      <c r="A690" t="s">
        <v>13541</v>
      </c>
      <c r="B690">
        <v>46</v>
      </c>
      <c r="C690" t="s">
        <v>14094</v>
      </c>
      <c r="D690" t="s">
        <v>12</v>
      </c>
      <c r="E690" t="s">
        <v>64</v>
      </c>
      <c r="F690" t="s">
        <v>55</v>
      </c>
      <c r="G690" t="s">
        <v>36</v>
      </c>
      <c r="H690">
        <v>5553.38</v>
      </c>
      <c r="I690" s="9">
        <v>45351</v>
      </c>
      <c r="J690">
        <v>2024</v>
      </c>
      <c r="K690" t="s">
        <v>14051</v>
      </c>
      <c r="L690">
        <v>2</v>
      </c>
      <c r="M690" t="s">
        <v>14057</v>
      </c>
      <c r="N690" t="s">
        <v>16</v>
      </c>
    </row>
    <row r="691" spans="1:14" x14ac:dyDescent="0.35">
      <c r="A691" t="s">
        <v>13591</v>
      </c>
      <c r="B691">
        <v>46</v>
      </c>
      <c r="C691" t="s">
        <v>14094</v>
      </c>
      <c r="D691" t="s">
        <v>39</v>
      </c>
      <c r="E691" t="s">
        <v>52</v>
      </c>
      <c r="F691" t="s">
        <v>14</v>
      </c>
      <c r="G691" t="s">
        <v>30</v>
      </c>
      <c r="H691">
        <v>717.31</v>
      </c>
      <c r="I691" s="9">
        <v>45034</v>
      </c>
      <c r="J691">
        <v>2023</v>
      </c>
      <c r="K691" t="s">
        <v>14061</v>
      </c>
      <c r="L691">
        <v>4</v>
      </c>
      <c r="M691" t="s">
        <v>14046</v>
      </c>
      <c r="N691" t="s">
        <v>16</v>
      </c>
    </row>
    <row r="692" spans="1:14" x14ac:dyDescent="0.35">
      <c r="A692" t="s">
        <v>13715</v>
      </c>
      <c r="B692">
        <v>46</v>
      </c>
      <c r="C692" t="s">
        <v>14094</v>
      </c>
      <c r="D692" t="s">
        <v>12</v>
      </c>
      <c r="E692" t="s">
        <v>13</v>
      </c>
      <c r="F692" t="s">
        <v>19</v>
      </c>
      <c r="G692" t="s">
        <v>15</v>
      </c>
      <c r="H692">
        <v>17107.79</v>
      </c>
      <c r="I692" s="9">
        <v>45419</v>
      </c>
      <c r="J692">
        <v>2024</v>
      </c>
      <c r="K692" t="s">
        <v>14047</v>
      </c>
      <c r="L692">
        <v>5</v>
      </c>
      <c r="M692" t="s">
        <v>14046</v>
      </c>
      <c r="N692" t="s">
        <v>16</v>
      </c>
    </row>
    <row r="693" spans="1:14" x14ac:dyDescent="0.35">
      <c r="A693" t="s">
        <v>13749</v>
      </c>
      <c r="B693">
        <v>46</v>
      </c>
      <c r="C693" t="s">
        <v>14094</v>
      </c>
      <c r="D693" t="s">
        <v>39</v>
      </c>
      <c r="E693" t="s">
        <v>64</v>
      </c>
      <c r="F693" t="s">
        <v>14</v>
      </c>
      <c r="G693" t="s">
        <v>26</v>
      </c>
      <c r="H693">
        <v>26619.87</v>
      </c>
      <c r="I693" s="9">
        <v>45547</v>
      </c>
      <c r="J693">
        <v>2024</v>
      </c>
      <c r="K693" t="s">
        <v>14055</v>
      </c>
      <c r="L693">
        <v>9</v>
      </c>
      <c r="M693" t="s">
        <v>14057</v>
      </c>
      <c r="N693" t="s">
        <v>16</v>
      </c>
    </row>
    <row r="694" spans="1:14" x14ac:dyDescent="0.35">
      <c r="A694" t="s">
        <v>13825</v>
      </c>
      <c r="B694">
        <v>46</v>
      </c>
      <c r="C694" t="s">
        <v>14094</v>
      </c>
      <c r="D694" t="s">
        <v>12</v>
      </c>
      <c r="E694" t="s">
        <v>29</v>
      </c>
      <c r="F694" t="s">
        <v>49</v>
      </c>
      <c r="G694" t="s">
        <v>30</v>
      </c>
      <c r="H694">
        <v>35648.61</v>
      </c>
      <c r="I694" s="9">
        <v>45562</v>
      </c>
      <c r="J694">
        <v>2024</v>
      </c>
      <c r="K694" t="s">
        <v>14055</v>
      </c>
      <c r="L694">
        <v>9</v>
      </c>
      <c r="M694" t="s">
        <v>14048</v>
      </c>
      <c r="N694" t="s">
        <v>16</v>
      </c>
    </row>
    <row r="695" spans="1:14" x14ac:dyDescent="0.35">
      <c r="A695" t="s">
        <v>13975</v>
      </c>
      <c r="B695">
        <v>46</v>
      </c>
      <c r="C695" t="s">
        <v>14094</v>
      </c>
      <c r="D695" t="s">
        <v>39</v>
      </c>
      <c r="E695" t="s">
        <v>64</v>
      </c>
      <c r="F695" t="s">
        <v>55</v>
      </c>
      <c r="G695" t="s">
        <v>15</v>
      </c>
      <c r="H695">
        <v>13459.86</v>
      </c>
      <c r="I695" s="9">
        <v>45406</v>
      </c>
      <c r="J695">
        <v>2024</v>
      </c>
      <c r="K695" t="s">
        <v>14061</v>
      </c>
      <c r="L695">
        <v>4</v>
      </c>
      <c r="M695" t="s">
        <v>14052</v>
      </c>
      <c r="N695" t="s">
        <v>16</v>
      </c>
    </row>
    <row r="696" spans="1:14" x14ac:dyDescent="0.35">
      <c r="A696" t="s">
        <v>14029</v>
      </c>
      <c r="B696">
        <v>46</v>
      </c>
      <c r="C696" t="s">
        <v>14094</v>
      </c>
      <c r="D696" t="s">
        <v>39</v>
      </c>
      <c r="E696" t="s">
        <v>29</v>
      </c>
      <c r="F696" t="s">
        <v>25</v>
      </c>
      <c r="G696" t="s">
        <v>26</v>
      </c>
      <c r="H696">
        <v>18136.28</v>
      </c>
      <c r="I696" s="9">
        <v>44950</v>
      </c>
      <c r="J696">
        <v>2023</v>
      </c>
      <c r="K696" t="s">
        <v>14045</v>
      </c>
      <c r="L696">
        <v>1</v>
      </c>
      <c r="M696" t="s">
        <v>14046</v>
      </c>
      <c r="N696" t="s">
        <v>16</v>
      </c>
    </row>
    <row r="697" spans="1:14" x14ac:dyDescent="0.35">
      <c r="A697" t="s">
        <v>269</v>
      </c>
      <c r="B697">
        <v>51</v>
      </c>
      <c r="C697" t="s">
        <v>14094</v>
      </c>
      <c r="D697" t="s">
        <v>39</v>
      </c>
      <c r="E697" t="s">
        <v>42</v>
      </c>
      <c r="F697" t="s">
        <v>25</v>
      </c>
      <c r="G697" t="s">
        <v>15</v>
      </c>
      <c r="H697">
        <v>139.12</v>
      </c>
      <c r="I697" s="9">
        <v>45099</v>
      </c>
      <c r="J697">
        <v>2023</v>
      </c>
      <c r="K697" t="s">
        <v>14049</v>
      </c>
      <c r="L697">
        <v>6</v>
      </c>
      <c r="M697" t="s">
        <v>14057</v>
      </c>
      <c r="N697" t="s">
        <v>16</v>
      </c>
    </row>
    <row r="698" spans="1:14" x14ac:dyDescent="0.35">
      <c r="A698" t="s">
        <v>487</v>
      </c>
      <c r="B698">
        <v>51</v>
      </c>
      <c r="C698" t="s">
        <v>14094</v>
      </c>
      <c r="D698" t="s">
        <v>39</v>
      </c>
      <c r="E698" t="s">
        <v>24</v>
      </c>
      <c r="F698" t="s">
        <v>25</v>
      </c>
      <c r="G698" t="s">
        <v>20</v>
      </c>
      <c r="H698">
        <v>3143.01</v>
      </c>
      <c r="I698" s="9">
        <v>45351</v>
      </c>
      <c r="J698">
        <v>2024</v>
      </c>
      <c r="K698" t="s">
        <v>14051</v>
      </c>
      <c r="L698">
        <v>2</v>
      </c>
      <c r="M698" t="s">
        <v>14057</v>
      </c>
      <c r="N698" t="s">
        <v>16</v>
      </c>
    </row>
    <row r="699" spans="1:14" x14ac:dyDescent="0.35">
      <c r="A699" t="s">
        <v>677</v>
      </c>
      <c r="B699">
        <v>51</v>
      </c>
      <c r="C699" t="s">
        <v>14094</v>
      </c>
      <c r="D699" t="s">
        <v>12</v>
      </c>
      <c r="E699" t="s">
        <v>13</v>
      </c>
      <c r="F699" t="s">
        <v>55</v>
      </c>
      <c r="G699" t="s">
        <v>20</v>
      </c>
      <c r="H699">
        <v>6464.44</v>
      </c>
      <c r="I699" s="9">
        <v>45620</v>
      </c>
      <c r="J699">
        <v>2024</v>
      </c>
      <c r="K699" t="s">
        <v>14054</v>
      </c>
      <c r="L699">
        <v>11</v>
      </c>
      <c r="M699" t="s">
        <v>14059</v>
      </c>
      <c r="N699" t="s">
        <v>16</v>
      </c>
    </row>
    <row r="700" spans="1:14" x14ac:dyDescent="0.35">
      <c r="A700" t="s">
        <v>827</v>
      </c>
      <c r="B700">
        <v>51</v>
      </c>
      <c r="C700" t="s">
        <v>14094</v>
      </c>
      <c r="D700" t="s">
        <v>12</v>
      </c>
      <c r="E700" t="s">
        <v>13</v>
      </c>
      <c r="F700" t="s">
        <v>55</v>
      </c>
      <c r="G700" t="s">
        <v>15</v>
      </c>
      <c r="H700">
        <v>2932.75</v>
      </c>
      <c r="I700" s="9">
        <v>45533</v>
      </c>
      <c r="J700">
        <v>2024</v>
      </c>
      <c r="K700" t="s">
        <v>14056</v>
      </c>
      <c r="L700">
        <v>8</v>
      </c>
      <c r="M700" t="s">
        <v>14057</v>
      </c>
      <c r="N700" t="s">
        <v>16</v>
      </c>
    </row>
    <row r="701" spans="1:14" x14ac:dyDescent="0.35">
      <c r="A701" t="s">
        <v>915</v>
      </c>
      <c r="B701">
        <v>51</v>
      </c>
      <c r="C701" t="s">
        <v>14094</v>
      </c>
      <c r="D701" t="s">
        <v>39</v>
      </c>
      <c r="E701" t="s">
        <v>13</v>
      </c>
      <c r="F701" t="s">
        <v>55</v>
      </c>
      <c r="G701" t="s">
        <v>30</v>
      </c>
      <c r="H701">
        <v>5571.02</v>
      </c>
      <c r="I701" s="9">
        <v>45475</v>
      </c>
      <c r="J701">
        <v>2024</v>
      </c>
      <c r="K701" t="s">
        <v>14063</v>
      </c>
      <c r="L701">
        <v>7</v>
      </c>
      <c r="M701" t="s">
        <v>14046</v>
      </c>
      <c r="N701" t="s">
        <v>16</v>
      </c>
    </row>
    <row r="702" spans="1:14" x14ac:dyDescent="0.35">
      <c r="A702" t="s">
        <v>993</v>
      </c>
      <c r="B702">
        <v>51</v>
      </c>
      <c r="C702" t="s">
        <v>14094</v>
      </c>
      <c r="D702" t="s">
        <v>12</v>
      </c>
      <c r="E702" t="s">
        <v>64</v>
      </c>
      <c r="F702" t="s">
        <v>55</v>
      </c>
      <c r="G702" t="s">
        <v>36</v>
      </c>
      <c r="H702">
        <v>1172.2</v>
      </c>
      <c r="I702" s="9">
        <v>45352</v>
      </c>
      <c r="J702">
        <v>2024</v>
      </c>
      <c r="K702" t="s">
        <v>14053</v>
      </c>
      <c r="L702">
        <v>3</v>
      </c>
      <c r="M702" t="s">
        <v>14048</v>
      </c>
      <c r="N702" t="s">
        <v>16</v>
      </c>
    </row>
    <row r="703" spans="1:14" x14ac:dyDescent="0.35">
      <c r="A703" t="s">
        <v>1501</v>
      </c>
      <c r="B703">
        <v>51</v>
      </c>
      <c r="C703" t="s">
        <v>14094</v>
      </c>
      <c r="D703" t="s">
        <v>12</v>
      </c>
      <c r="E703" t="s">
        <v>42</v>
      </c>
      <c r="F703" t="s">
        <v>14</v>
      </c>
      <c r="G703" t="s">
        <v>36</v>
      </c>
      <c r="H703">
        <v>2715.31</v>
      </c>
      <c r="I703" s="9">
        <v>45187</v>
      </c>
      <c r="J703">
        <v>2023</v>
      </c>
      <c r="K703" t="s">
        <v>14055</v>
      </c>
      <c r="L703">
        <v>9</v>
      </c>
      <c r="M703" t="s">
        <v>14062</v>
      </c>
      <c r="N703" t="s">
        <v>16</v>
      </c>
    </row>
    <row r="704" spans="1:14" x14ac:dyDescent="0.35">
      <c r="A704" t="s">
        <v>1563</v>
      </c>
      <c r="B704">
        <v>51</v>
      </c>
      <c r="C704" t="s">
        <v>14094</v>
      </c>
      <c r="D704" t="s">
        <v>39</v>
      </c>
      <c r="E704" t="s">
        <v>29</v>
      </c>
      <c r="F704" t="s">
        <v>49</v>
      </c>
      <c r="G704" t="s">
        <v>15</v>
      </c>
      <c r="H704">
        <v>10053.31</v>
      </c>
      <c r="I704" s="9">
        <v>45645</v>
      </c>
      <c r="J704">
        <v>2024</v>
      </c>
      <c r="K704" t="s">
        <v>14060</v>
      </c>
      <c r="L704">
        <v>12</v>
      </c>
      <c r="M704" t="s">
        <v>14057</v>
      </c>
      <c r="N704" t="s">
        <v>16</v>
      </c>
    </row>
    <row r="705" spans="1:14" x14ac:dyDescent="0.35">
      <c r="A705" t="s">
        <v>1575</v>
      </c>
      <c r="B705">
        <v>51</v>
      </c>
      <c r="C705" t="s">
        <v>14094</v>
      </c>
      <c r="D705" t="s">
        <v>12</v>
      </c>
      <c r="E705" t="s">
        <v>74</v>
      </c>
      <c r="F705" t="s">
        <v>49</v>
      </c>
      <c r="G705" t="s">
        <v>26</v>
      </c>
      <c r="H705">
        <v>6656.53</v>
      </c>
      <c r="I705" s="9">
        <v>45383</v>
      </c>
      <c r="J705">
        <v>2024</v>
      </c>
      <c r="K705" t="s">
        <v>14061</v>
      </c>
      <c r="L705">
        <v>4</v>
      </c>
      <c r="M705" t="s">
        <v>14062</v>
      </c>
      <c r="N705" t="s">
        <v>16</v>
      </c>
    </row>
    <row r="706" spans="1:14" x14ac:dyDescent="0.35">
      <c r="A706" t="s">
        <v>1613</v>
      </c>
      <c r="B706">
        <v>51</v>
      </c>
      <c r="C706" t="s">
        <v>14094</v>
      </c>
      <c r="D706" t="s">
        <v>39</v>
      </c>
      <c r="E706" t="s">
        <v>42</v>
      </c>
      <c r="F706" t="s">
        <v>25</v>
      </c>
      <c r="G706" t="s">
        <v>36</v>
      </c>
      <c r="H706">
        <v>1280.77</v>
      </c>
      <c r="I706" s="9">
        <v>45369</v>
      </c>
      <c r="J706">
        <v>2024</v>
      </c>
      <c r="K706" t="s">
        <v>14053</v>
      </c>
      <c r="L706">
        <v>3</v>
      </c>
      <c r="M706" t="s">
        <v>14062</v>
      </c>
      <c r="N706" t="s">
        <v>16</v>
      </c>
    </row>
    <row r="707" spans="1:14" x14ac:dyDescent="0.35">
      <c r="A707" t="s">
        <v>1617</v>
      </c>
      <c r="B707">
        <v>51</v>
      </c>
      <c r="C707" t="s">
        <v>14094</v>
      </c>
      <c r="D707" t="s">
        <v>39</v>
      </c>
      <c r="E707" t="s">
        <v>24</v>
      </c>
      <c r="F707" t="s">
        <v>55</v>
      </c>
      <c r="G707" t="s">
        <v>30</v>
      </c>
      <c r="H707">
        <v>31202.27</v>
      </c>
      <c r="I707" s="9">
        <v>45302</v>
      </c>
      <c r="J707">
        <v>2024</v>
      </c>
      <c r="K707" t="s">
        <v>14045</v>
      </c>
      <c r="L707">
        <v>1</v>
      </c>
      <c r="M707" t="s">
        <v>14057</v>
      </c>
      <c r="N707" t="s">
        <v>16</v>
      </c>
    </row>
    <row r="708" spans="1:14" x14ac:dyDescent="0.35">
      <c r="A708" t="s">
        <v>1627</v>
      </c>
      <c r="B708">
        <v>51</v>
      </c>
      <c r="C708" t="s">
        <v>14094</v>
      </c>
      <c r="D708" t="s">
        <v>12</v>
      </c>
      <c r="E708" t="s">
        <v>64</v>
      </c>
      <c r="F708" t="s">
        <v>55</v>
      </c>
      <c r="G708" t="s">
        <v>20</v>
      </c>
      <c r="H708">
        <v>14433.21</v>
      </c>
      <c r="I708" s="9">
        <v>45412</v>
      </c>
      <c r="J708">
        <v>2024</v>
      </c>
      <c r="K708" t="s">
        <v>14061</v>
      </c>
      <c r="L708">
        <v>4</v>
      </c>
      <c r="M708" t="s">
        <v>14046</v>
      </c>
      <c r="N708" t="s">
        <v>16</v>
      </c>
    </row>
    <row r="709" spans="1:14" x14ac:dyDescent="0.35">
      <c r="A709" t="s">
        <v>1663</v>
      </c>
      <c r="B709">
        <v>51</v>
      </c>
      <c r="C709" t="s">
        <v>14094</v>
      </c>
      <c r="D709" t="s">
        <v>39</v>
      </c>
      <c r="E709" t="s">
        <v>13</v>
      </c>
      <c r="F709" t="s">
        <v>25</v>
      </c>
      <c r="G709" t="s">
        <v>26</v>
      </c>
      <c r="H709">
        <v>866.83</v>
      </c>
      <c r="I709" s="9">
        <v>45545</v>
      </c>
      <c r="J709">
        <v>2024</v>
      </c>
      <c r="K709" t="s">
        <v>14055</v>
      </c>
      <c r="L709">
        <v>9</v>
      </c>
      <c r="M709" t="s">
        <v>14046</v>
      </c>
      <c r="N709" t="s">
        <v>16</v>
      </c>
    </row>
    <row r="710" spans="1:14" x14ac:dyDescent="0.35">
      <c r="A710" t="s">
        <v>1741</v>
      </c>
      <c r="B710">
        <v>51</v>
      </c>
      <c r="C710" t="s">
        <v>14094</v>
      </c>
      <c r="D710" t="s">
        <v>12</v>
      </c>
      <c r="E710" t="s">
        <v>24</v>
      </c>
      <c r="F710" t="s">
        <v>14</v>
      </c>
      <c r="G710" t="s">
        <v>15</v>
      </c>
      <c r="H710">
        <v>3490.85</v>
      </c>
      <c r="I710" s="9">
        <v>44938</v>
      </c>
      <c r="J710">
        <v>2023</v>
      </c>
      <c r="K710" t="s">
        <v>14045</v>
      </c>
      <c r="L710">
        <v>1</v>
      </c>
      <c r="M710" t="s">
        <v>14057</v>
      </c>
      <c r="N710" t="s">
        <v>16</v>
      </c>
    </row>
    <row r="711" spans="1:14" x14ac:dyDescent="0.35">
      <c r="A711" t="s">
        <v>1877</v>
      </c>
      <c r="B711">
        <v>51</v>
      </c>
      <c r="C711" t="s">
        <v>14094</v>
      </c>
      <c r="D711" t="s">
        <v>39</v>
      </c>
      <c r="E711" t="s">
        <v>52</v>
      </c>
      <c r="F711" t="s">
        <v>25</v>
      </c>
      <c r="G711" t="s">
        <v>20</v>
      </c>
      <c r="H711">
        <v>8493.52</v>
      </c>
      <c r="I711" s="9">
        <v>45228</v>
      </c>
      <c r="J711">
        <v>2023</v>
      </c>
      <c r="K711" t="s">
        <v>14058</v>
      </c>
      <c r="L711">
        <v>10</v>
      </c>
      <c r="M711" t="s">
        <v>14059</v>
      </c>
      <c r="N711" t="s">
        <v>16</v>
      </c>
    </row>
    <row r="712" spans="1:14" x14ac:dyDescent="0.35">
      <c r="A712" t="s">
        <v>1899</v>
      </c>
      <c r="B712">
        <v>51</v>
      </c>
      <c r="C712" t="s">
        <v>14094</v>
      </c>
      <c r="D712" t="s">
        <v>39</v>
      </c>
      <c r="E712" t="s">
        <v>93</v>
      </c>
      <c r="F712" t="s">
        <v>55</v>
      </c>
      <c r="G712" t="s">
        <v>15</v>
      </c>
      <c r="H712">
        <v>46.11</v>
      </c>
      <c r="I712" s="9">
        <v>44968</v>
      </c>
      <c r="J712">
        <v>2023</v>
      </c>
      <c r="K712" t="s">
        <v>14051</v>
      </c>
      <c r="L712">
        <v>2</v>
      </c>
      <c r="M712" t="s">
        <v>14050</v>
      </c>
      <c r="N712" t="s">
        <v>16</v>
      </c>
    </row>
    <row r="713" spans="1:14" x14ac:dyDescent="0.35">
      <c r="A713" t="s">
        <v>2077</v>
      </c>
      <c r="B713">
        <v>51</v>
      </c>
      <c r="C713" t="s">
        <v>14094</v>
      </c>
      <c r="D713" t="s">
        <v>39</v>
      </c>
      <c r="E713" t="s">
        <v>64</v>
      </c>
      <c r="F713" t="s">
        <v>49</v>
      </c>
      <c r="G713" t="s">
        <v>36</v>
      </c>
      <c r="H713">
        <v>4568.4399999999996</v>
      </c>
      <c r="I713" s="9">
        <v>45220</v>
      </c>
      <c r="J713">
        <v>2023</v>
      </c>
      <c r="K713" t="s">
        <v>14058</v>
      </c>
      <c r="L713">
        <v>10</v>
      </c>
      <c r="M713" t="s">
        <v>14050</v>
      </c>
      <c r="N713" t="s">
        <v>16</v>
      </c>
    </row>
    <row r="714" spans="1:14" x14ac:dyDescent="0.35">
      <c r="A714" t="s">
        <v>2409</v>
      </c>
      <c r="B714">
        <v>51</v>
      </c>
      <c r="C714" t="s">
        <v>14094</v>
      </c>
      <c r="D714" t="s">
        <v>39</v>
      </c>
      <c r="E714" t="s">
        <v>74</v>
      </c>
      <c r="F714" t="s">
        <v>19</v>
      </c>
      <c r="G714" t="s">
        <v>15</v>
      </c>
      <c r="H714">
        <v>7948.64</v>
      </c>
      <c r="I714" s="9">
        <v>45549</v>
      </c>
      <c r="J714">
        <v>2024</v>
      </c>
      <c r="K714" t="s">
        <v>14055</v>
      </c>
      <c r="L714">
        <v>9</v>
      </c>
      <c r="M714" t="s">
        <v>14050</v>
      </c>
      <c r="N714" t="s">
        <v>16</v>
      </c>
    </row>
    <row r="715" spans="1:14" x14ac:dyDescent="0.35">
      <c r="A715" t="s">
        <v>2529</v>
      </c>
      <c r="B715">
        <v>51</v>
      </c>
      <c r="C715" t="s">
        <v>14094</v>
      </c>
      <c r="D715" t="s">
        <v>39</v>
      </c>
      <c r="E715" t="s">
        <v>64</v>
      </c>
      <c r="F715" t="s">
        <v>25</v>
      </c>
      <c r="G715" t="s">
        <v>26</v>
      </c>
      <c r="H715">
        <v>6691.21</v>
      </c>
      <c r="I715" s="9">
        <v>44930</v>
      </c>
      <c r="J715">
        <v>2023</v>
      </c>
      <c r="K715" t="s">
        <v>14045</v>
      </c>
      <c r="L715">
        <v>1</v>
      </c>
      <c r="M715" t="s">
        <v>14052</v>
      </c>
      <c r="N715" t="s">
        <v>16</v>
      </c>
    </row>
    <row r="716" spans="1:14" x14ac:dyDescent="0.35">
      <c r="A716" t="s">
        <v>2569</v>
      </c>
      <c r="B716">
        <v>51</v>
      </c>
      <c r="C716" t="s">
        <v>14094</v>
      </c>
      <c r="D716" t="s">
        <v>39</v>
      </c>
      <c r="E716" t="s">
        <v>29</v>
      </c>
      <c r="F716" t="s">
        <v>49</v>
      </c>
      <c r="G716" t="s">
        <v>26</v>
      </c>
      <c r="H716">
        <v>21846.47</v>
      </c>
      <c r="I716" s="9">
        <v>45087</v>
      </c>
      <c r="J716">
        <v>2023</v>
      </c>
      <c r="K716" t="s">
        <v>14049</v>
      </c>
      <c r="L716">
        <v>6</v>
      </c>
      <c r="M716" t="s">
        <v>14050</v>
      </c>
      <c r="N716" t="s">
        <v>16</v>
      </c>
    </row>
    <row r="717" spans="1:14" x14ac:dyDescent="0.35">
      <c r="A717" t="s">
        <v>2655</v>
      </c>
      <c r="B717">
        <v>51</v>
      </c>
      <c r="C717" t="s">
        <v>14094</v>
      </c>
      <c r="D717" t="s">
        <v>12</v>
      </c>
      <c r="E717" t="s">
        <v>13</v>
      </c>
      <c r="F717" t="s">
        <v>19</v>
      </c>
      <c r="G717" t="s">
        <v>26</v>
      </c>
      <c r="H717">
        <v>50672.89</v>
      </c>
      <c r="I717" s="9">
        <v>45106</v>
      </c>
      <c r="J717">
        <v>2023</v>
      </c>
      <c r="K717" t="s">
        <v>14049</v>
      </c>
      <c r="L717">
        <v>6</v>
      </c>
      <c r="M717" t="s">
        <v>14057</v>
      </c>
      <c r="N717" t="s">
        <v>16</v>
      </c>
    </row>
    <row r="718" spans="1:14" x14ac:dyDescent="0.35">
      <c r="A718" t="s">
        <v>2713</v>
      </c>
      <c r="B718">
        <v>51</v>
      </c>
      <c r="C718" t="s">
        <v>14094</v>
      </c>
      <c r="D718" t="s">
        <v>39</v>
      </c>
      <c r="E718" t="s">
        <v>64</v>
      </c>
      <c r="F718" t="s">
        <v>14</v>
      </c>
      <c r="G718" t="s">
        <v>15</v>
      </c>
      <c r="H718">
        <v>9949.27</v>
      </c>
      <c r="I718" s="9">
        <v>45539</v>
      </c>
      <c r="J718">
        <v>2024</v>
      </c>
      <c r="K718" t="s">
        <v>14055</v>
      </c>
      <c r="L718">
        <v>9</v>
      </c>
      <c r="M718" t="s">
        <v>14052</v>
      </c>
      <c r="N718" t="s">
        <v>16</v>
      </c>
    </row>
    <row r="719" spans="1:14" x14ac:dyDescent="0.35">
      <c r="A719" t="s">
        <v>2735</v>
      </c>
      <c r="B719">
        <v>51</v>
      </c>
      <c r="C719" t="s">
        <v>14094</v>
      </c>
      <c r="D719" t="s">
        <v>39</v>
      </c>
      <c r="E719" t="s">
        <v>24</v>
      </c>
      <c r="F719" t="s">
        <v>25</v>
      </c>
      <c r="G719" t="s">
        <v>20</v>
      </c>
      <c r="H719">
        <v>11773.58</v>
      </c>
      <c r="I719" s="9">
        <v>45653</v>
      </c>
      <c r="J719">
        <v>2024</v>
      </c>
      <c r="K719" t="s">
        <v>14060</v>
      </c>
      <c r="L719">
        <v>12</v>
      </c>
      <c r="M719" t="s">
        <v>14048</v>
      </c>
      <c r="N719" t="s">
        <v>16</v>
      </c>
    </row>
    <row r="720" spans="1:14" x14ac:dyDescent="0.35">
      <c r="A720" t="s">
        <v>2815</v>
      </c>
      <c r="B720">
        <v>51</v>
      </c>
      <c r="C720" t="s">
        <v>14094</v>
      </c>
      <c r="D720" t="s">
        <v>12</v>
      </c>
      <c r="E720" t="s">
        <v>64</v>
      </c>
      <c r="F720" t="s">
        <v>55</v>
      </c>
      <c r="G720" t="s">
        <v>36</v>
      </c>
      <c r="H720">
        <v>17173.23</v>
      </c>
      <c r="I720" s="9">
        <v>45309</v>
      </c>
      <c r="J720">
        <v>2024</v>
      </c>
      <c r="K720" t="s">
        <v>14045</v>
      </c>
      <c r="L720">
        <v>1</v>
      </c>
      <c r="M720" t="s">
        <v>14057</v>
      </c>
      <c r="N720" t="s">
        <v>16</v>
      </c>
    </row>
    <row r="721" spans="1:14" x14ac:dyDescent="0.35">
      <c r="A721" t="s">
        <v>2845</v>
      </c>
      <c r="B721">
        <v>51</v>
      </c>
      <c r="C721" t="s">
        <v>14094</v>
      </c>
      <c r="D721" t="s">
        <v>12</v>
      </c>
      <c r="E721" t="s">
        <v>29</v>
      </c>
      <c r="F721" t="s">
        <v>55</v>
      </c>
      <c r="G721" t="s">
        <v>20</v>
      </c>
      <c r="H721">
        <v>24522.76</v>
      </c>
      <c r="I721" s="9">
        <v>45511</v>
      </c>
      <c r="J721">
        <v>2024</v>
      </c>
      <c r="K721" t="s">
        <v>14056</v>
      </c>
      <c r="L721">
        <v>8</v>
      </c>
      <c r="M721" t="s">
        <v>14052</v>
      </c>
      <c r="N721" t="s">
        <v>16</v>
      </c>
    </row>
    <row r="722" spans="1:14" x14ac:dyDescent="0.35">
      <c r="A722" t="s">
        <v>2889</v>
      </c>
      <c r="B722">
        <v>51</v>
      </c>
      <c r="C722" t="s">
        <v>14094</v>
      </c>
      <c r="D722" t="s">
        <v>12</v>
      </c>
      <c r="E722" t="s">
        <v>13</v>
      </c>
      <c r="F722" t="s">
        <v>35</v>
      </c>
      <c r="G722" t="s">
        <v>30</v>
      </c>
      <c r="H722">
        <v>10214.98</v>
      </c>
      <c r="I722" s="9">
        <v>44972</v>
      </c>
      <c r="J722">
        <v>2023</v>
      </c>
      <c r="K722" t="s">
        <v>14051</v>
      </c>
      <c r="L722">
        <v>2</v>
      </c>
      <c r="M722" t="s">
        <v>14052</v>
      </c>
      <c r="N722" t="s">
        <v>16</v>
      </c>
    </row>
    <row r="723" spans="1:14" x14ac:dyDescent="0.35">
      <c r="A723" t="s">
        <v>3015</v>
      </c>
      <c r="B723">
        <v>51</v>
      </c>
      <c r="C723" t="s">
        <v>14094</v>
      </c>
      <c r="D723" t="s">
        <v>12</v>
      </c>
      <c r="E723" t="s">
        <v>13</v>
      </c>
      <c r="F723" t="s">
        <v>25</v>
      </c>
      <c r="G723" t="s">
        <v>26</v>
      </c>
      <c r="H723">
        <v>2470.0700000000002</v>
      </c>
      <c r="I723" s="9">
        <v>45424</v>
      </c>
      <c r="J723">
        <v>2024</v>
      </c>
      <c r="K723" t="s">
        <v>14047</v>
      </c>
      <c r="L723">
        <v>5</v>
      </c>
      <c r="M723" t="s">
        <v>14059</v>
      </c>
      <c r="N723" t="s">
        <v>16</v>
      </c>
    </row>
    <row r="724" spans="1:14" x14ac:dyDescent="0.35">
      <c r="A724" t="s">
        <v>3063</v>
      </c>
      <c r="B724">
        <v>51</v>
      </c>
      <c r="C724" t="s">
        <v>14094</v>
      </c>
      <c r="D724" t="s">
        <v>12</v>
      </c>
      <c r="E724" t="s">
        <v>24</v>
      </c>
      <c r="F724" t="s">
        <v>25</v>
      </c>
      <c r="G724" t="s">
        <v>15</v>
      </c>
      <c r="H724">
        <v>27241.86</v>
      </c>
      <c r="I724" s="9">
        <v>45425</v>
      </c>
      <c r="J724">
        <v>2024</v>
      </c>
      <c r="K724" t="s">
        <v>14047</v>
      </c>
      <c r="L724">
        <v>5</v>
      </c>
      <c r="M724" t="s">
        <v>14062</v>
      </c>
      <c r="N724" t="s">
        <v>16</v>
      </c>
    </row>
    <row r="725" spans="1:14" x14ac:dyDescent="0.35">
      <c r="A725" t="s">
        <v>3161</v>
      </c>
      <c r="B725">
        <v>51</v>
      </c>
      <c r="C725" t="s">
        <v>14094</v>
      </c>
      <c r="D725" t="s">
        <v>12</v>
      </c>
      <c r="E725" t="s">
        <v>24</v>
      </c>
      <c r="F725" t="s">
        <v>19</v>
      </c>
      <c r="G725" t="s">
        <v>36</v>
      </c>
      <c r="H725">
        <v>4701.76</v>
      </c>
      <c r="I725" s="9">
        <v>45277</v>
      </c>
      <c r="J725">
        <v>2023</v>
      </c>
      <c r="K725" t="s">
        <v>14060</v>
      </c>
      <c r="L725">
        <v>12</v>
      </c>
      <c r="M725" t="s">
        <v>14059</v>
      </c>
      <c r="N725" t="s">
        <v>16</v>
      </c>
    </row>
    <row r="726" spans="1:14" x14ac:dyDescent="0.35">
      <c r="A726" t="s">
        <v>3183</v>
      </c>
      <c r="B726">
        <v>51</v>
      </c>
      <c r="C726" t="s">
        <v>14094</v>
      </c>
      <c r="D726" t="s">
        <v>39</v>
      </c>
      <c r="E726" t="s">
        <v>24</v>
      </c>
      <c r="F726" t="s">
        <v>14</v>
      </c>
      <c r="G726" t="s">
        <v>36</v>
      </c>
      <c r="H726">
        <v>2032.14</v>
      </c>
      <c r="I726" s="9">
        <v>45232</v>
      </c>
      <c r="J726">
        <v>2023</v>
      </c>
      <c r="K726" t="s">
        <v>14054</v>
      </c>
      <c r="L726">
        <v>11</v>
      </c>
      <c r="M726" t="s">
        <v>14057</v>
      </c>
      <c r="N726" t="s">
        <v>16</v>
      </c>
    </row>
    <row r="727" spans="1:14" x14ac:dyDescent="0.35">
      <c r="A727" t="s">
        <v>3239</v>
      </c>
      <c r="B727">
        <v>51</v>
      </c>
      <c r="C727" t="s">
        <v>14094</v>
      </c>
      <c r="D727" t="s">
        <v>12</v>
      </c>
      <c r="E727" t="s">
        <v>93</v>
      </c>
      <c r="F727" t="s">
        <v>55</v>
      </c>
      <c r="G727" t="s">
        <v>20</v>
      </c>
      <c r="H727">
        <v>9604.4599999999991</v>
      </c>
      <c r="I727" s="9">
        <v>45653</v>
      </c>
      <c r="J727">
        <v>2024</v>
      </c>
      <c r="K727" t="s">
        <v>14060</v>
      </c>
      <c r="L727">
        <v>12</v>
      </c>
      <c r="M727" t="s">
        <v>14048</v>
      </c>
      <c r="N727" t="s">
        <v>16</v>
      </c>
    </row>
    <row r="728" spans="1:14" x14ac:dyDescent="0.35">
      <c r="A728" t="s">
        <v>3257</v>
      </c>
      <c r="B728">
        <v>51</v>
      </c>
      <c r="C728" t="s">
        <v>14094</v>
      </c>
      <c r="D728" t="s">
        <v>39</v>
      </c>
      <c r="E728" t="s">
        <v>29</v>
      </c>
      <c r="F728" t="s">
        <v>25</v>
      </c>
      <c r="G728" t="s">
        <v>36</v>
      </c>
      <c r="H728">
        <v>7110.99</v>
      </c>
      <c r="I728" s="9">
        <v>45605</v>
      </c>
      <c r="J728">
        <v>2024</v>
      </c>
      <c r="K728" t="s">
        <v>14054</v>
      </c>
      <c r="L728">
        <v>11</v>
      </c>
      <c r="M728" t="s">
        <v>14050</v>
      </c>
      <c r="N728" t="s">
        <v>16</v>
      </c>
    </row>
    <row r="729" spans="1:14" x14ac:dyDescent="0.35">
      <c r="A729" t="s">
        <v>3275</v>
      </c>
      <c r="B729">
        <v>51</v>
      </c>
      <c r="C729" t="s">
        <v>14094</v>
      </c>
      <c r="D729" t="s">
        <v>39</v>
      </c>
      <c r="E729" t="s">
        <v>64</v>
      </c>
      <c r="F729" t="s">
        <v>14</v>
      </c>
      <c r="G729" t="s">
        <v>30</v>
      </c>
      <c r="H729">
        <v>17266.14</v>
      </c>
      <c r="I729" s="9">
        <v>45633</v>
      </c>
      <c r="J729">
        <v>2024</v>
      </c>
      <c r="K729" t="s">
        <v>14060</v>
      </c>
      <c r="L729">
        <v>12</v>
      </c>
      <c r="M729" t="s">
        <v>14050</v>
      </c>
      <c r="N729" t="s">
        <v>16</v>
      </c>
    </row>
    <row r="730" spans="1:14" x14ac:dyDescent="0.35">
      <c r="A730" t="s">
        <v>3317</v>
      </c>
      <c r="B730">
        <v>51</v>
      </c>
      <c r="C730" t="s">
        <v>14094</v>
      </c>
      <c r="D730" t="s">
        <v>12</v>
      </c>
      <c r="E730" t="s">
        <v>13</v>
      </c>
      <c r="F730" t="s">
        <v>55</v>
      </c>
      <c r="G730" t="s">
        <v>26</v>
      </c>
      <c r="H730">
        <v>27838.34</v>
      </c>
      <c r="I730" s="9">
        <v>45203</v>
      </c>
      <c r="J730">
        <v>2023</v>
      </c>
      <c r="K730" t="s">
        <v>14058</v>
      </c>
      <c r="L730">
        <v>10</v>
      </c>
      <c r="M730" t="s">
        <v>14052</v>
      </c>
      <c r="N730" t="s">
        <v>16</v>
      </c>
    </row>
    <row r="731" spans="1:14" x14ac:dyDescent="0.35">
      <c r="A731" t="s">
        <v>3421</v>
      </c>
      <c r="B731">
        <v>51</v>
      </c>
      <c r="C731" t="s">
        <v>14094</v>
      </c>
      <c r="D731" t="s">
        <v>39</v>
      </c>
      <c r="E731" t="s">
        <v>74</v>
      </c>
      <c r="F731" t="s">
        <v>25</v>
      </c>
      <c r="G731" t="s">
        <v>26</v>
      </c>
      <c r="H731">
        <v>828.42</v>
      </c>
      <c r="I731" s="9">
        <v>45025</v>
      </c>
      <c r="J731">
        <v>2023</v>
      </c>
      <c r="K731" t="s">
        <v>14061</v>
      </c>
      <c r="L731">
        <v>4</v>
      </c>
      <c r="M731" t="s">
        <v>14059</v>
      </c>
      <c r="N731" t="s">
        <v>16</v>
      </c>
    </row>
    <row r="732" spans="1:14" x14ac:dyDescent="0.35">
      <c r="A732" t="s">
        <v>3443</v>
      </c>
      <c r="B732">
        <v>51</v>
      </c>
      <c r="C732" t="s">
        <v>14094</v>
      </c>
      <c r="D732" t="s">
        <v>12</v>
      </c>
      <c r="E732" t="s">
        <v>64</v>
      </c>
      <c r="F732" t="s">
        <v>55</v>
      </c>
      <c r="G732" t="s">
        <v>20</v>
      </c>
      <c r="H732">
        <v>4147</v>
      </c>
      <c r="I732" s="9">
        <v>45285</v>
      </c>
      <c r="J732">
        <v>2023</v>
      </c>
      <c r="K732" t="s">
        <v>14060</v>
      </c>
      <c r="L732">
        <v>12</v>
      </c>
      <c r="M732" t="s">
        <v>14062</v>
      </c>
      <c r="N732" t="s">
        <v>16</v>
      </c>
    </row>
    <row r="733" spans="1:14" x14ac:dyDescent="0.35">
      <c r="A733" t="s">
        <v>3523</v>
      </c>
      <c r="B733">
        <v>51</v>
      </c>
      <c r="C733" t="s">
        <v>14094</v>
      </c>
      <c r="D733" t="s">
        <v>12</v>
      </c>
      <c r="E733" t="s">
        <v>52</v>
      </c>
      <c r="F733" t="s">
        <v>14</v>
      </c>
      <c r="G733" t="s">
        <v>20</v>
      </c>
      <c r="H733">
        <v>2067.6</v>
      </c>
      <c r="I733" s="9">
        <v>45431</v>
      </c>
      <c r="J733">
        <v>2024</v>
      </c>
      <c r="K733" t="s">
        <v>14047</v>
      </c>
      <c r="L733">
        <v>5</v>
      </c>
      <c r="M733" t="s">
        <v>14059</v>
      </c>
      <c r="N733" t="s">
        <v>16</v>
      </c>
    </row>
    <row r="734" spans="1:14" x14ac:dyDescent="0.35">
      <c r="A734" t="s">
        <v>3527</v>
      </c>
      <c r="B734">
        <v>51</v>
      </c>
      <c r="C734" t="s">
        <v>14094</v>
      </c>
      <c r="D734" t="s">
        <v>39</v>
      </c>
      <c r="E734" t="s">
        <v>13</v>
      </c>
      <c r="F734" t="s">
        <v>55</v>
      </c>
      <c r="G734" t="s">
        <v>26</v>
      </c>
      <c r="H734">
        <v>7393.77</v>
      </c>
      <c r="I734" s="9">
        <v>45526</v>
      </c>
      <c r="J734">
        <v>2024</v>
      </c>
      <c r="K734" t="s">
        <v>14056</v>
      </c>
      <c r="L734">
        <v>8</v>
      </c>
      <c r="M734" t="s">
        <v>14057</v>
      </c>
      <c r="N734" t="s">
        <v>16</v>
      </c>
    </row>
    <row r="735" spans="1:14" x14ac:dyDescent="0.35">
      <c r="A735" t="s">
        <v>3601</v>
      </c>
      <c r="B735">
        <v>51</v>
      </c>
      <c r="C735" t="s">
        <v>14094</v>
      </c>
      <c r="D735" t="s">
        <v>39</v>
      </c>
      <c r="E735" t="s">
        <v>13</v>
      </c>
      <c r="F735" t="s">
        <v>14</v>
      </c>
      <c r="G735" t="s">
        <v>36</v>
      </c>
      <c r="H735">
        <v>18410.34</v>
      </c>
      <c r="I735" s="9">
        <v>45209</v>
      </c>
      <c r="J735">
        <v>2023</v>
      </c>
      <c r="K735" t="s">
        <v>14058</v>
      </c>
      <c r="L735">
        <v>10</v>
      </c>
      <c r="M735" t="s">
        <v>14046</v>
      </c>
      <c r="N735" t="s">
        <v>16</v>
      </c>
    </row>
    <row r="736" spans="1:14" x14ac:dyDescent="0.35">
      <c r="A736" t="s">
        <v>3795</v>
      </c>
      <c r="B736">
        <v>51</v>
      </c>
      <c r="C736" t="s">
        <v>14094</v>
      </c>
      <c r="D736" t="s">
        <v>39</v>
      </c>
      <c r="E736" t="s">
        <v>52</v>
      </c>
      <c r="F736" t="s">
        <v>49</v>
      </c>
      <c r="G736" t="s">
        <v>30</v>
      </c>
      <c r="H736">
        <v>22920.35</v>
      </c>
      <c r="I736" s="9">
        <v>44991</v>
      </c>
      <c r="J736">
        <v>2023</v>
      </c>
      <c r="K736" t="s">
        <v>14053</v>
      </c>
      <c r="L736">
        <v>3</v>
      </c>
      <c r="M736" t="s">
        <v>14062</v>
      </c>
      <c r="N736" t="s">
        <v>16</v>
      </c>
    </row>
    <row r="737" spans="1:14" x14ac:dyDescent="0.35">
      <c r="A737" t="s">
        <v>3953</v>
      </c>
      <c r="B737">
        <v>51</v>
      </c>
      <c r="C737" t="s">
        <v>14094</v>
      </c>
      <c r="D737" t="s">
        <v>12</v>
      </c>
      <c r="E737" t="s">
        <v>93</v>
      </c>
      <c r="F737" t="s">
        <v>35</v>
      </c>
      <c r="G737" t="s">
        <v>15</v>
      </c>
      <c r="H737">
        <v>7269.22</v>
      </c>
      <c r="I737" s="9">
        <v>45222</v>
      </c>
      <c r="J737">
        <v>2023</v>
      </c>
      <c r="K737" t="s">
        <v>14058</v>
      </c>
      <c r="L737">
        <v>10</v>
      </c>
      <c r="M737" t="s">
        <v>14062</v>
      </c>
      <c r="N737" t="s">
        <v>16</v>
      </c>
    </row>
    <row r="738" spans="1:14" x14ac:dyDescent="0.35">
      <c r="A738" t="s">
        <v>3961</v>
      </c>
      <c r="B738">
        <v>51</v>
      </c>
      <c r="C738" t="s">
        <v>14094</v>
      </c>
      <c r="D738" t="s">
        <v>12</v>
      </c>
      <c r="E738" t="s">
        <v>42</v>
      </c>
      <c r="F738" t="s">
        <v>49</v>
      </c>
      <c r="G738" t="s">
        <v>26</v>
      </c>
      <c r="H738">
        <v>5107.45</v>
      </c>
      <c r="I738" s="9">
        <v>45516</v>
      </c>
      <c r="J738">
        <v>2024</v>
      </c>
      <c r="K738" t="s">
        <v>14056</v>
      </c>
      <c r="L738">
        <v>8</v>
      </c>
      <c r="M738" t="s">
        <v>14062</v>
      </c>
      <c r="N738" t="s">
        <v>16</v>
      </c>
    </row>
    <row r="739" spans="1:14" x14ac:dyDescent="0.35">
      <c r="A739" t="s">
        <v>4169</v>
      </c>
      <c r="B739">
        <v>51</v>
      </c>
      <c r="C739" t="s">
        <v>14094</v>
      </c>
      <c r="D739" t="s">
        <v>39</v>
      </c>
      <c r="E739" t="s">
        <v>64</v>
      </c>
      <c r="F739" t="s">
        <v>55</v>
      </c>
      <c r="G739" t="s">
        <v>30</v>
      </c>
      <c r="H739">
        <v>2603.77</v>
      </c>
      <c r="I739" s="9">
        <v>45630</v>
      </c>
      <c r="J739">
        <v>2024</v>
      </c>
      <c r="K739" t="s">
        <v>14060</v>
      </c>
      <c r="L739">
        <v>12</v>
      </c>
      <c r="M739" t="s">
        <v>14052</v>
      </c>
      <c r="N739" t="s">
        <v>16</v>
      </c>
    </row>
    <row r="740" spans="1:14" x14ac:dyDescent="0.35">
      <c r="A740" t="s">
        <v>4317</v>
      </c>
      <c r="B740">
        <v>51</v>
      </c>
      <c r="C740" t="s">
        <v>14094</v>
      </c>
      <c r="D740" t="s">
        <v>12</v>
      </c>
      <c r="E740" t="s">
        <v>93</v>
      </c>
      <c r="F740" t="s">
        <v>14</v>
      </c>
      <c r="G740" t="s">
        <v>20</v>
      </c>
      <c r="H740">
        <v>26318.38</v>
      </c>
      <c r="I740" s="9">
        <v>45029</v>
      </c>
      <c r="J740">
        <v>2023</v>
      </c>
      <c r="K740" t="s">
        <v>14061</v>
      </c>
      <c r="L740">
        <v>4</v>
      </c>
      <c r="M740" t="s">
        <v>14057</v>
      </c>
      <c r="N740" t="s">
        <v>16</v>
      </c>
    </row>
    <row r="741" spans="1:14" x14ac:dyDescent="0.35">
      <c r="A741" t="s">
        <v>4471</v>
      </c>
      <c r="B741">
        <v>51</v>
      </c>
      <c r="C741" t="s">
        <v>14094</v>
      </c>
      <c r="D741" t="s">
        <v>39</v>
      </c>
      <c r="E741" t="s">
        <v>52</v>
      </c>
      <c r="F741" t="s">
        <v>35</v>
      </c>
      <c r="G741" t="s">
        <v>26</v>
      </c>
      <c r="H741">
        <v>34001.18</v>
      </c>
      <c r="I741" s="9">
        <v>45411</v>
      </c>
      <c r="J741">
        <v>2024</v>
      </c>
      <c r="K741" t="s">
        <v>14061</v>
      </c>
      <c r="L741">
        <v>4</v>
      </c>
      <c r="M741" t="s">
        <v>14062</v>
      </c>
      <c r="N741" t="s">
        <v>16</v>
      </c>
    </row>
    <row r="742" spans="1:14" x14ac:dyDescent="0.35">
      <c r="A742" t="s">
        <v>4621</v>
      </c>
      <c r="B742">
        <v>51</v>
      </c>
      <c r="C742" t="s">
        <v>14094</v>
      </c>
      <c r="D742" t="s">
        <v>12</v>
      </c>
      <c r="E742" t="s">
        <v>13</v>
      </c>
      <c r="F742" t="s">
        <v>19</v>
      </c>
      <c r="G742" t="s">
        <v>30</v>
      </c>
      <c r="H742">
        <v>1489.54</v>
      </c>
      <c r="I742" s="9">
        <v>45490</v>
      </c>
      <c r="J742">
        <v>2024</v>
      </c>
      <c r="K742" t="s">
        <v>14063</v>
      </c>
      <c r="L742">
        <v>7</v>
      </c>
      <c r="M742" t="s">
        <v>14052</v>
      </c>
      <c r="N742" t="s">
        <v>16</v>
      </c>
    </row>
    <row r="743" spans="1:14" x14ac:dyDescent="0.35">
      <c r="A743" t="s">
        <v>4769</v>
      </c>
      <c r="B743">
        <v>51</v>
      </c>
      <c r="C743" t="s">
        <v>14094</v>
      </c>
      <c r="D743" t="s">
        <v>12</v>
      </c>
      <c r="E743" t="s">
        <v>29</v>
      </c>
      <c r="F743" t="s">
        <v>25</v>
      </c>
      <c r="G743" t="s">
        <v>15</v>
      </c>
      <c r="H743">
        <v>408.65</v>
      </c>
      <c r="I743" s="9">
        <v>45365</v>
      </c>
      <c r="J743">
        <v>2024</v>
      </c>
      <c r="K743" t="s">
        <v>14053</v>
      </c>
      <c r="L743">
        <v>3</v>
      </c>
      <c r="M743" t="s">
        <v>14057</v>
      </c>
      <c r="N743" t="s">
        <v>16</v>
      </c>
    </row>
    <row r="744" spans="1:14" x14ac:dyDescent="0.35">
      <c r="A744" t="s">
        <v>4863</v>
      </c>
      <c r="B744">
        <v>51</v>
      </c>
      <c r="C744" t="s">
        <v>14094</v>
      </c>
      <c r="D744" t="s">
        <v>12</v>
      </c>
      <c r="E744" t="s">
        <v>74</v>
      </c>
      <c r="F744" t="s">
        <v>49</v>
      </c>
      <c r="G744" t="s">
        <v>15</v>
      </c>
      <c r="H744">
        <v>30284.27</v>
      </c>
      <c r="I744" s="9">
        <v>45235</v>
      </c>
      <c r="J744">
        <v>2023</v>
      </c>
      <c r="K744" t="s">
        <v>14054</v>
      </c>
      <c r="L744">
        <v>11</v>
      </c>
      <c r="M744" t="s">
        <v>14059</v>
      </c>
      <c r="N744" t="s">
        <v>16</v>
      </c>
    </row>
    <row r="745" spans="1:14" x14ac:dyDescent="0.35">
      <c r="A745" t="s">
        <v>5017</v>
      </c>
      <c r="B745">
        <v>51</v>
      </c>
      <c r="C745" t="s">
        <v>14094</v>
      </c>
      <c r="D745" t="s">
        <v>39</v>
      </c>
      <c r="E745" t="s">
        <v>42</v>
      </c>
      <c r="F745" t="s">
        <v>49</v>
      </c>
      <c r="G745" t="s">
        <v>36</v>
      </c>
      <c r="H745">
        <v>679.23</v>
      </c>
      <c r="I745" s="9">
        <v>45190</v>
      </c>
      <c r="J745">
        <v>2023</v>
      </c>
      <c r="K745" t="s">
        <v>14055</v>
      </c>
      <c r="L745">
        <v>9</v>
      </c>
      <c r="M745" t="s">
        <v>14057</v>
      </c>
      <c r="N745" t="s">
        <v>16</v>
      </c>
    </row>
    <row r="746" spans="1:14" x14ac:dyDescent="0.35">
      <c r="A746" t="s">
        <v>5069</v>
      </c>
      <c r="B746">
        <v>51</v>
      </c>
      <c r="C746" t="s">
        <v>14094</v>
      </c>
      <c r="D746" t="s">
        <v>12</v>
      </c>
      <c r="E746" t="s">
        <v>64</v>
      </c>
      <c r="F746" t="s">
        <v>49</v>
      </c>
      <c r="G746" t="s">
        <v>15</v>
      </c>
      <c r="H746">
        <v>8298.93</v>
      </c>
      <c r="I746" s="9">
        <v>44951</v>
      </c>
      <c r="J746">
        <v>2023</v>
      </c>
      <c r="K746" t="s">
        <v>14045</v>
      </c>
      <c r="L746">
        <v>1</v>
      </c>
      <c r="M746" t="s">
        <v>14052</v>
      </c>
      <c r="N746" t="s">
        <v>16</v>
      </c>
    </row>
    <row r="747" spans="1:14" x14ac:dyDescent="0.35">
      <c r="A747" t="s">
        <v>5207</v>
      </c>
      <c r="B747">
        <v>51</v>
      </c>
      <c r="C747" t="s">
        <v>14094</v>
      </c>
      <c r="D747" t="s">
        <v>12</v>
      </c>
      <c r="E747" t="s">
        <v>64</v>
      </c>
      <c r="F747" t="s">
        <v>35</v>
      </c>
      <c r="G747" t="s">
        <v>36</v>
      </c>
      <c r="H747">
        <v>9993.9599999999991</v>
      </c>
      <c r="I747" s="9">
        <v>45623</v>
      </c>
      <c r="J747">
        <v>2024</v>
      </c>
      <c r="K747" t="s">
        <v>14054</v>
      </c>
      <c r="L747">
        <v>11</v>
      </c>
      <c r="M747" t="s">
        <v>14052</v>
      </c>
      <c r="N747" t="s">
        <v>16</v>
      </c>
    </row>
    <row r="748" spans="1:14" x14ac:dyDescent="0.35">
      <c r="A748" t="s">
        <v>5257</v>
      </c>
      <c r="B748">
        <v>51</v>
      </c>
      <c r="C748" t="s">
        <v>14094</v>
      </c>
      <c r="D748" t="s">
        <v>39</v>
      </c>
      <c r="E748" t="s">
        <v>64</v>
      </c>
      <c r="F748" t="s">
        <v>25</v>
      </c>
      <c r="G748" t="s">
        <v>15</v>
      </c>
      <c r="H748">
        <v>6130.07</v>
      </c>
      <c r="I748" s="9">
        <v>45036</v>
      </c>
      <c r="J748">
        <v>2023</v>
      </c>
      <c r="K748" t="s">
        <v>14061</v>
      </c>
      <c r="L748">
        <v>4</v>
      </c>
      <c r="M748" t="s">
        <v>14057</v>
      </c>
      <c r="N748" t="s">
        <v>16</v>
      </c>
    </row>
    <row r="749" spans="1:14" x14ac:dyDescent="0.35">
      <c r="A749" t="s">
        <v>5413</v>
      </c>
      <c r="B749">
        <v>51</v>
      </c>
      <c r="C749" t="s">
        <v>14094</v>
      </c>
      <c r="D749" t="s">
        <v>39</v>
      </c>
      <c r="E749" t="s">
        <v>24</v>
      </c>
      <c r="F749" t="s">
        <v>19</v>
      </c>
      <c r="G749" t="s">
        <v>36</v>
      </c>
      <c r="H749">
        <v>1559.6</v>
      </c>
      <c r="I749" s="9">
        <v>45520</v>
      </c>
      <c r="J749">
        <v>2024</v>
      </c>
      <c r="K749" t="s">
        <v>14056</v>
      </c>
      <c r="L749">
        <v>8</v>
      </c>
      <c r="M749" t="s">
        <v>14048</v>
      </c>
      <c r="N749" t="s">
        <v>16</v>
      </c>
    </row>
    <row r="750" spans="1:14" x14ac:dyDescent="0.35">
      <c r="A750" t="s">
        <v>5591</v>
      </c>
      <c r="B750">
        <v>51</v>
      </c>
      <c r="C750" t="s">
        <v>14094</v>
      </c>
      <c r="D750" t="s">
        <v>39</v>
      </c>
      <c r="E750" t="s">
        <v>13</v>
      </c>
      <c r="F750" t="s">
        <v>49</v>
      </c>
      <c r="G750" t="s">
        <v>26</v>
      </c>
      <c r="H750">
        <v>17254.240000000002</v>
      </c>
      <c r="I750" s="9">
        <v>45038</v>
      </c>
      <c r="J750">
        <v>2023</v>
      </c>
      <c r="K750" t="s">
        <v>14061</v>
      </c>
      <c r="L750">
        <v>4</v>
      </c>
      <c r="M750" t="s">
        <v>14050</v>
      </c>
      <c r="N750" t="s">
        <v>16</v>
      </c>
    </row>
    <row r="751" spans="1:14" x14ac:dyDescent="0.35">
      <c r="A751" t="s">
        <v>5633</v>
      </c>
      <c r="B751">
        <v>51</v>
      </c>
      <c r="C751" t="s">
        <v>14094</v>
      </c>
      <c r="D751" t="s">
        <v>39</v>
      </c>
      <c r="E751" t="s">
        <v>93</v>
      </c>
      <c r="F751" t="s">
        <v>49</v>
      </c>
      <c r="G751" t="s">
        <v>20</v>
      </c>
      <c r="H751">
        <v>4665.1099999999997</v>
      </c>
      <c r="I751" s="9">
        <v>45224</v>
      </c>
      <c r="J751">
        <v>2023</v>
      </c>
      <c r="K751" t="s">
        <v>14058</v>
      </c>
      <c r="L751">
        <v>10</v>
      </c>
      <c r="M751" t="s">
        <v>14052</v>
      </c>
      <c r="N751" t="s">
        <v>16</v>
      </c>
    </row>
    <row r="752" spans="1:14" x14ac:dyDescent="0.35">
      <c r="A752" t="s">
        <v>5711</v>
      </c>
      <c r="B752">
        <v>51</v>
      </c>
      <c r="C752" t="s">
        <v>14094</v>
      </c>
      <c r="D752" t="s">
        <v>12</v>
      </c>
      <c r="E752" t="s">
        <v>64</v>
      </c>
      <c r="F752" t="s">
        <v>14</v>
      </c>
      <c r="G752" t="s">
        <v>30</v>
      </c>
      <c r="H752">
        <v>24218.36</v>
      </c>
      <c r="I752" s="9">
        <v>45600</v>
      </c>
      <c r="J752">
        <v>2024</v>
      </c>
      <c r="K752" t="s">
        <v>14054</v>
      </c>
      <c r="L752">
        <v>11</v>
      </c>
      <c r="M752" t="s">
        <v>14062</v>
      </c>
      <c r="N752" t="s">
        <v>16</v>
      </c>
    </row>
    <row r="753" spans="1:14" x14ac:dyDescent="0.35">
      <c r="A753" t="s">
        <v>6015</v>
      </c>
      <c r="B753">
        <v>51</v>
      </c>
      <c r="C753" t="s">
        <v>14094</v>
      </c>
      <c r="D753" t="s">
        <v>12</v>
      </c>
      <c r="E753" t="s">
        <v>24</v>
      </c>
      <c r="F753" t="s">
        <v>49</v>
      </c>
      <c r="G753" t="s">
        <v>30</v>
      </c>
      <c r="H753">
        <v>3713.53</v>
      </c>
      <c r="I753" s="9">
        <v>45377</v>
      </c>
      <c r="J753">
        <v>2024</v>
      </c>
      <c r="K753" t="s">
        <v>14053</v>
      </c>
      <c r="L753">
        <v>3</v>
      </c>
      <c r="M753" t="s">
        <v>14046</v>
      </c>
      <c r="N753" t="s">
        <v>16</v>
      </c>
    </row>
    <row r="754" spans="1:14" x14ac:dyDescent="0.35">
      <c r="A754" t="s">
        <v>6029</v>
      </c>
      <c r="B754">
        <v>51</v>
      </c>
      <c r="C754" t="s">
        <v>14094</v>
      </c>
      <c r="D754" t="s">
        <v>39</v>
      </c>
      <c r="E754" t="s">
        <v>42</v>
      </c>
      <c r="F754" t="s">
        <v>25</v>
      </c>
      <c r="G754" t="s">
        <v>26</v>
      </c>
      <c r="H754">
        <v>22581.45</v>
      </c>
      <c r="I754" s="9">
        <v>45400</v>
      </c>
      <c r="J754">
        <v>2024</v>
      </c>
      <c r="K754" t="s">
        <v>14061</v>
      </c>
      <c r="L754">
        <v>4</v>
      </c>
      <c r="M754" t="s">
        <v>14057</v>
      </c>
      <c r="N754" t="s">
        <v>16</v>
      </c>
    </row>
    <row r="755" spans="1:14" x14ac:dyDescent="0.35">
      <c r="A755" t="s">
        <v>6037</v>
      </c>
      <c r="B755">
        <v>51</v>
      </c>
      <c r="C755" t="s">
        <v>14094</v>
      </c>
      <c r="D755" t="s">
        <v>39</v>
      </c>
      <c r="E755" t="s">
        <v>42</v>
      </c>
      <c r="F755" t="s">
        <v>49</v>
      </c>
      <c r="G755" t="s">
        <v>36</v>
      </c>
      <c r="H755">
        <v>6281.41</v>
      </c>
      <c r="I755" s="9">
        <v>45482</v>
      </c>
      <c r="J755">
        <v>2024</v>
      </c>
      <c r="K755" t="s">
        <v>14063</v>
      </c>
      <c r="L755">
        <v>7</v>
      </c>
      <c r="M755" t="s">
        <v>14046</v>
      </c>
      <c r="N755" t="s">
        <v>16</v>
      </c>
    </row>
    <row r="756" spans="1:14" x14ac:dyDescent="0.35">
      <c r="A756" t="s">
        <v>6055</v>
      </c>
      <c r="B756">
        <v>51</v>
      </c>
      <c r="C756" t="s">
        <v>14094</v>
      </c>
      <c r="D756" t="s">
        <v>39</v>
      </c>
      <c r="E756" t="s">
        <v>42</v>
      </c>
      <c r="F756" t="s">
        <v>55</v>
      </c>
      <c r="G756" t="s">
        <v>15</v>
      </c>
      <c r="H756">
        <v>4400.76</v>
      </c>
      <c r="I756" s="9">
        <v>45084</v>
      </c>
      <c r="J756">
        <v>2023</v>
      </c>
      <c r="K756" t="s">
        <v>14049</v>
      </c>
      <c r="L756">
        <v>6</v>
      </c>
      <c r="M756" t="s">
        <v>14052</v>
      </c>
      <c r="N756" t="s">
        <v>16</v>
      </c>
    </row>
    <row r="757" spans="1:14" x14ac:dyDescent="0.35">
      <c r="A757" t="s">
        <v>6257</v>
      </c>
      <c r="B757">
        <v>51</v>
      </c>
      <c r="C757" t="s">
        <v>14094</v>
      </c>
      <c r="D757" t="s">
        <v>12</v>
      </c>
      <c r="E757" t="s">
        <v>74</v>
      </c>
      <c r="F757" t="s">
        <v>14</v>
      </c>
      <c r="G757" t="s">
        <v>15</v>
      </c>
      <c r="H757">
        <v>3804.23</v>
      </c>
      <c r="I757" s="9">
        <v>45649</v>
      </c>
      <c r="J757">
        <v>2024</v>
      </c>
      <c r="K757" t="s">
        <v>14060</v>
      </c>
      <c r="L757">
        <v>12</v>
      </c>
      <c r="M757" t="s">
        <v>14062</v>
      </c>
      <c r="N757" t="s">
        <v>16</v>
      </c>
    </row>
    <row r="758" spans="1:14" x14ac:dyDescent="0.35">
      <c r="A758" t="s">
        <v>6283</v>
      </c>
      <c r="B758">
        <v>51</v>
      </c>
      <c r="C758" t="s">
        <v>14094</v>
      </c>
      <c r="D758" t="s">
        <v>12</v>
      </c>
      <c r="E758" t="s">
        <v>52</v>
      </c>
      <c r="F758" t="s">
        <v>55</v>
      </c>
      <c r="G758" t="s">
        <v>15</v>
      </c>
      <c r="H758">
        <v>14783.05</v>
      </c>
      <c r="I758" s="9">
        <v>45574</v>
      </c>
      <c r="J758">
        <v>2024</v>
      </c>
      <c r="K758" t="s">
        <v>14058</v>
      </c>
      <c r="L758">
        <v>10</v>
      </c>
      <c r="M758" t="s">
        <v>14052</v>
      </c>
      <c r="N758" t="s">
        <v>16</v>
      </c>
    </row>
    <row r="759" spans="1:14" x14ac:dyDescent="0.35">
      <c r="A759" t="s">
        <v>6321</v>
      </c>
      <c r="B759">
        <v>51</v>
      </c>
      <c r="C759" t="s">
        <v>14094</v>
      </c>
      <c r="D759" t="s">
        <v>39</v>
      </c>
      <c r="E759" t="s">
        <v>74</v>
      </c>
      <c r="F759" t="s">
        <v>49</v>
      </c>
      <c r="G759" t="s">
        <v>15</v>
      </c>
      <c r="H759">
        <v>21109.09</v>
      </c>
      <c r="I759" s="9">
        <v>45506</v>
      </c>
      <c r="J759">
        <v>2024</v>
      </c>
      <c r="K759" t="s">
        <v>14056</v>
      </c>
      <c r="L759">
        <v>8</v>
      </c>
      <c r="M759" t="s">
        <v>14048</v>
      </c>
      <c r="N759" t="s">
        <v>16</v>
      </c>
    </row>
    <row r="760" spans="1:14" x14ac:dyDescent="0.35">
      <c r="A760" t="s">
        <v>6383</v>
      </c>
      <c r="B760">
        <v>51</v>
      </c>
      <c r="C760" t="s">
        <v>14094</v>
      </c>
      <c r="D760" t="s">
        <v>12</v>
      </c>
      <c r="E760" t="s">
        <v>42</v>
      </c>
      <c r="F760" t="s">
        <v>19</v>
      </c>
      <c r="G760" t="s">
        <v>15</v>
      </c>
      <c r="H760">
        <v>12217.68</v>
      </c>
      <c r="I760" s="9">
        <v>45238</v>
      </c>
      <c r="J760">
        <v>2023</v>
      </c>
      <c r="K760" t="s">
        <v>14054</v>
      </c>
      <c r="L760">
        <v>11</v>
      </c>
      <c r="M760" t="s">
        <v>14052</v>
      </c>
      <c r="N760" t="s">
        <v>16</v>
      </c>
    </row>
    <row r="761" spans="1:14" x14ac:dyDescent="0.35">
      <c r="A761" t="s">
        <v>6457</v>
      </c>
      <c r="B761">
        <v>51</v>
      </c>
      <c r="C761" t="s">
        <v>14094</v>
      </c>
      <c r="D761" t="s">
        <v>39</v>
      </c>
      <c r="E761" t="s">
        <v>93</v>
      </c>
      <c r="F761" t="s">
        <v>14</v>
      </c>
      <c r="G761" t="s">
        <v>20</v>
      </c>
      <c r="H761">
        <v>19436.14</v>
      </c>
      <c r="I761" s="9">
        <v>44985</v>
      </c>
      <c r="J761">
        <v>2023</v>
      </c>
      <c r="K761" t="s">
        <v>14051</v>
      </c>
      <c r="L761">
        <v>2</v>
      </c>
      <c r="M761" t="s">
        <v>14046</v>
      </c>
      <c r="N761" t="s">
        <v>16</v>
      </c>
    </row>
    <row r="762" spans="1:14" x14ac:dyDescent="0.35">
      <c r="A762" t="s">
        <v>6613</v>
      </c>
      <c r="B762">
        <v>51</v>
      </c>
      <c r="C762" t="s">
        <v>14094</v>
      </c>
      <c r="D762" t="s">
        <v>12</v>
      </c>
      <c r="E762" t="s">
        <v>42</v>
      </c>
      <c r="F762" t="s">
        <v>19</v>
      </c>
      <c r="G762" t="s">
        <v>15</v>
      </c>
      <c r="H762">
        <v>10207.85</v>
      </c>
      <c r="I762" s="9">
        <v>45402</v>
      </c>
      <c r="J762">
        <v>2024</v>
      </c>
      <c r="K762" t="s">
        <v>14061</v>
      </c>
      <c r="L762">
        <v>4</v>
      </c>
      <c r="M762" t="s">
        <v>14050</v>
      </c>
      <c r="N762" t="s">
        <v>16</v>
      </c>
    </row>
    <row r="763" spans="1:14" x14ac:dyDescent="0.35">
      <c r="A763" t="s">
        <v>6687</v>
      </c>
      <c r="B763">
        <v>51</v>
      </c>
      <c r="C763" t="s">
        <v>14094</v>
      </c>
      <c r="D763" t="s">
        <v>12</v>
      </c>
      <c r="E763" t="s">
        <v>42</v>
      </c>
      <c r="F763" t="s">
        <v>49</v>
      </c>
      <c r="G763" t="s">
        <v>30</v>
      </c>
      <c r="H763">
        <v>19248.330000000002</v>
      </c>
      <c r="I763" s="9">
        <v>45331</v>
      </c>
      <c r="J763">
        <v>2024</v>
      </c>
      <c r="K763" t="s">
        <v>14051</v>
      </c>
      <c r="L763">
        <v>2</v>
      </c>
      <c r="M763" t="s">
        <v>14048</v>
      </c>
      <c r="N763" t="s">
        <v>16</v>
      </c>
    </row>
    <row r="764" spans="1:14" x14ac:dyDescent="0.35">
      <c r="A764" t="s">
        <v>6999</v>
      </c>
      <c r="B764">
        <v>51</v>
      </c>
      <c r="C764" t="s">
        <v>14094</v>
      </c>
      <c r="D764" t="s">
        <v>39</v>
      </c>
      <c r="E764" t="s">
        <v>29</v>
      </c>
      <c r="F764" t="s">
        <v>55</v>
      </c>
      <c r="G764" t="s">
        <v>26</v>
      </c>
      <c r="H764">
        <v>9550.0499999999993</v>
      </c>
      <c r="I764" s="9">
        <v>45433</v>
      </c>
      <c r="J764">
        <v>2024</v>
      </c>
      <c r="K764" t="s">
        <v>14047</v>
      </c>
      <c r="L764">
        <v>5</v>
      </c>
      <c r="M764" t="s">
        <v>14046</v>
      </c>
      <c r="N764" t="s">
        <v>16</v>
      </c>
    </row>
    <row r="765" spans="1:14" x14ac:dyDescent="0.35">
      <c r="A765" t="s">
        <v>7031</v>
      </c>
      <c r="B765">
        <v>51</v>
      </c>
      <c r="C765" t="s">
        <v>14094</v>
      </c>
      <c r="D765" t="s">
        <v>12</v>
      </c>
      <c r="E765" t="s">
        <v>42</v>
      </c>
      <c r="F765" t="s">
        <v>55</v>
      </c>
      <c r="G765" t="s">
        <v>20</v>
      </c>
      <c r="H765">
        <v>1027.95</v>
      </c>
      <c r="I765" s="9">
        <v>45354</v>
      </c>
      <c r="J765">
        <v>2024</v>
      </c>
      <c r="K765" t="s">
        <v>14053</v>
      </c>
      <c r="L765">
        <v>3</v>
      </c>
      <c r="M765" t="s">
        <v>14059</v>
      </c>
      <c r="N765" t="s">
        <v>16</v>
      </c>
    </row>
    <row r="766" spans="1:14" x14ac:dyDescent="0.35">
      <c r="A766" t="s">
        <v>7183</v>
      </c>
      <c r="B766">
        <v>51</v>
      </c>
      <c r="C766" t="s">
        <v>14094</v>
      </c>
      <c r="D766" t="s">
        <v>12</v>
      </c>
      <c r="E766" t="s">
        <v>13</v>
      </c>
      <c r="F766" t="s">
        <v>35</v>
      </c>
      <c r="G766" t="s">
        <v>15</v>
      </c>
      <c r="H766">
        <v>13184.5</v>
      </c>
      <c r="I766" s="9">
        <v>45616</v>
      </c>
      <c r="J766">
        <v>2024</v>
      </c>
      <c r="K766" t="s">
        <v>14054</v>
      </c>
      <c r="L766">
        <v>11</v>
      </c>
      <c r="M766" t="s">
        <v>14052</v>
      </c>
      <c r="N766" t="s">
        <v>16</v>
      </c>
    </row>
    <row r="767" spans="1:14" x14ac:dyDescent="0.35">
      <c r="A767" t="s">
        <v>7217</v>
      </c>
      <c r="B767">
        <v>51</v>
      </c>
      <c r="C767" t="s">
        <v>14094</v>
      </c>
      <c r="D767" t="s">
        <v>39</v>
      </c>
      <c r="E767" t="s">
        <v>52</v>
      </c>
      <c r="F767" t="s">
        <v>14</v>
      </c>
      <c r="G767" t="s">
        <v>20</v>
      </c>
      <c r="H767">
        <v>164.97</v>
      </c>
      <c r="I767" s="9">
        <v>45230</v>
      </c>
      <c r="J767">
        <v>2023</v>
      </c>
      <c r="K767" t="s">
        <v>14058</v>
      </c>
      <c r="L767">
        <v>10</v>
      </c>
      <c r="M767" t="s">
        <v>14046</v>
      </c>
      <c r="N767" t="s">
        <v>16</v>
      </c>
    </row>
    <row r="768" spans="1:14" x14ac:dyDescent="0.35">
      <c r="A768" t="s">
        <v>7259</v>
      </c>
      <c r="B768">
        <v>51</v>
      </c>
      <c r="C768" t="s">
        <v>14094</v>
      </c>
      <c r="D768" t="s">
        <v>12</v>
      </c>
      <c r="E768" t="s">
        <v>29</v>
      </c>
      <c r="F768" t="s">
        <v>35</v>
      </c>
      <c r="G768" t="s">
        <v>36</v>
      </c>
      <c r="H768">
        <v>19579.02</v>
      </c>
      <c r="I768" s="9">
        <v>45093</v>
      </c>
      <c r="J768">
        <v>2023</v>
      </c>
      <c r="K768" t="s">
        <v>14049</v>
      </c>
      <c r="L768">
        <v>6</v>
      </c>
      <c r="M768" t="s">
        <v>14048</v>
      </c>
      <c r="N768" t="s">
        <v>16</v>
      </c>
    </row>
    <row r="769" spans="1:14" x14ac:dyDescent="0.35">
      <c r="A769" t="s">
        <v>7471</v>
      </c>
      <c r="B769">
        <v>51</v>
      </c>
      <c r="C769" t="s">
        <v>14094</v>
      </c>
      <c r="D769" t="s">
        <v>39</v>
      </c>
      <c r="E769" t="s">
        <v>74</v>
      </c>
      <c r="F769" t="s">
        <v>49</v>
      </c>
      <c r="G769" t="s">
        <v>30</v>
      </c>
      <c r="H769">
        <v>28966.720000000001</v>
      </c>
      <c r="I769" s="9">
        <v>45534</v>
      </c>
      <c r="J769">
        <v>2024</v>
      </c>
      <c r="K769" t="s">
        <v>14056</v>
      </c>
      <c r="L769">
        <v>8</v>
      </c>
      <c r="M769" t="s">
        <v>14048</v>
      </c>
      <c r="N769" t="s">
        <v>16</v>
      </c>
    </row>
    <row r="770" spans="1:14" x14ac:dyDescent="0.35">
      <c r="A770" t="s">
        <v>7501</v>
      </c>
      <c r="B770">
        <v>51</v>
      </c>
      <c r="C770" t="s">
        <v>14094</v>
      </c>
      <c r="D770" t="s">
        <v>39</v>
      </c>
      <c r="E770" t="s">
        <v>93</v>
      </c>
      <c r="F770" t="s">
        <v>35</v>
      </c>
      <c r="G770" t="s">
        <v>15</v>
      </c>
      <c r="H770">
        <v>7592.75</v>
      </c>
      <c r="I770" s="9">
        <v>45541</v>
      </c>
      <c r="J770">
        <v>2024</v>
      </c>
      <c r="K770" t="s">
        <v>14055</v>
      </c>
      <c r="L770">
        <v>9</v>
      </c>
      <c r="M770" t="s">
        <v>14048</v>
      </c>
      <c r="N770" t="s">
        <v>16</v>
      </c>
    </row>
    <row r="771" spans="1:14" x14ac:dyDescent="0.35">
      <c r="A771" t="s">
        <v>7517</v>
      </c>
      <c r="B771">
        <v>51</v>
      </c>
      <c r="C771" t="s">
        <v>14094</v>
      </c>
      <c r="D771" t="s">
        <v>39</v>
      </c>
      <c r="E771" t="s">
        <v>42</v>
      </c>
      <c r="F771" t="s">
        <v>19</v>
      </c>
      <c r="G771" t="s">
        <v>20</v>
      </c>
      <c r="H771">
        <v>2607.63</v>
      </c>
      <c r="I771" s="9">
        <v>45025</v>
      </c>
      <c r="J771">
        <v>2023</v>
      </c>
      <c r="K771" t="s">
        <v>14061</v>
      </c>
      <c r="L771">
        <v>4</v>
      </c>
      <c r="M771" t="s">
        <v>14059</v>
      </c>
      <c r="N771" t="s">
        <v>16</v>
      </c>
    </row>
    <row r="772" spans="1:14" x14ac:dyDescent="0.35">
      <c r="A772" t="s">
        <v>7537</v>
      </c>
      <c r="B772">
        <v>51</v>
      </c>
      <c r="C772" t="s">
        <v>14094</v>
      </c>
      <c r="D772" t="s">
        <v>12</v>
      </c>
      <c r="E772" t="s">
        <v>64</v>
      </c>
      <c r="F772" t="s">
        <v>55</v>
      </c>
      <c r="G772" t="s">
        <v>15</v>
      </c>
      <c r="H772">
        <v>24911</v>
      </c>
      <c r="I772" s="9">
        <v>45178</v>
      </c>
      <c r="J772">
        <v>2023</v>
      </c>
      <c r="K772" t="s">
        <v>14055</v>
      </c>
      <c r="L772">
        <v>9</v>
      </c>
      <c r="M772" t="s">
        <v>14050</v>
      </c>
      <c r="N772" t="s">
        <v>16</v>
      </c>
    </row>
    <row r="773" spans="1:14" x14ac:dyDescent="0.35">
      <c r="A773" t="s">
        <v>7627</v>
      </c>
      <c r="B773">
        <v>51</v>
      </c>
      <c r="C773" t="s">
        <v>14094</v>
      </c>
      <c r="D773" t="s">
        <v>39</v>
      </c>
      <c r="E773" t="s">
        <v>64</v>
      </c>
      <c r="F773" t="s">
        <v>55</v>
      </c>
      <c r="G773" t="s">
        <v>26</v>
      </c>
      <c r="H773">
        <v>323.20999999999998</v>
      </c>
      <c r="I773" s="9">
        <v>45274</v>
      </c>
      <c r="J773">
        <v>2023</v>
      </c>
      <c r="K773" t="s">
        <v>14060</v>
      </c>
      <c r="L773">
        <v>12</v>
      </c>
      <c r="M773" t="s">
        <v>14057</v>
      </c>
      <c r="N773" t="s">
        <v>16</v>
      </c>
    </row>
    <row r="774" spans="1:14" x14ac:dyDescent="0.35">
      <c r="A774" t="s">
        <v>7631</v>
      </c>
      <c r="B774">
        <v>51</v>
      </c>
      <c r="C774" t="s">
        <v>14094</v>
      </c>
      <c r="D774" t="s">
        <v>12</v>
      </c>
      <c r="E774" t="s">
        <v>24</v>
      </c>
      <c r="F774" t="s">
        <v>55</v>
      </c>
      <c r="G774" t="s">
        <v>26</v>
      </c>
      <c r="H774">
        <v>3459.87</v>
      </c>
      <c r="I774" s="9">
        <v>45370</v>
      </c>
      <c r="J774">
        <v>2024</v>
      </c>
      <c r="K774" t="s">
        <v>14053</v>
      </c>
      <c r="L774">
        <v>3</v>
      </c>
      <c r="M774" t="s">
        <v>14046</v>
      </c>
      <c r="N774" t="s">
        <v>16</v>
      </c>
    </row>
    <row r="775" spans="1:14" x14ac:dyDescent="0.35">
      <c r="A775" t="s">
        <v>7687</v>
      </c>
      <c r="B775">
        <v>51</v>
      </c>
      <c r="C775" t="s">
        <v>14094</v>
      </c>
      <c r="D775" t="s">
        <v>39</v>
      </c>
      <c r="E775" t="s">
        <v>29</v>
      </c>
      <c r="F775" t="s">
        <v>49</v>
      </c>
      <c r="G775" t="s">
        <v>30</v>
      </c>
      <c r="H775">
        <v>2955.63</v>
      </c>
      <c r="I775" s="9">
        <v>45216</v>
      </c>
      <c r="J775">
        <v>2023</v>
      </c>
      <c r="K775" t="s">
        <v>14058</v>
      </c>
      <c r="L775">
        <v>10</v>
      </c>
      <c r="M775" t="s">
        <v>14046</v>
      </c>
      <c r="N775" t="s">
        <v>16</v>
      </c>
    </row>
    <row r="776" spans="1:14" x14ac:dyDescent="0.35">
      <c r="A776" t="s">
        <v>7839</v>
      </c>
      <c r="B776">
        <v>51</v>
      </c>
      <c r="C776" t="s">
        <v>14094</v>
      </c>
      <c r="D776" t="s">
        <v>39</v>
      </c>
      <c r="E776" t="s">
        <v>93</v>
      </c>
      <c r="F776" t="s">
        <v>14</v>
      </c>
      <c r="G776" t="s">
        <v>36</v>
      </c>
      <c r="H776">
        <v>4756.8599999999997</v>
      </c>
      <c r="I776" s="9">
        <v>45429</v>
      </c>
      <c r="J776">
        <v>2024</v>
      </c>
      <c r="K776" t="s">
        <v>14047</v>
      </c>
      <c r="L776">
        <v>5</v>
      </c>
      <c r="M776" t="s">
        <v>14048</v>
      </c>
      <c r="N776" t="s">
        <v>16</v>
      </c>
    </row>
    <row r="777" spans="1:14" x14ac:dyDescent="0.35">
      <c r="A777" t="s">
        <v>7967</v>
      </c>
      <c r="B777">
        <v>51</v>
      </c>
      <c r="C777" t="s">
        <v>14094</v>
      </c>
      <c r="D777" t="s">
        <v>12</v>
      </c>
      <c r="E777" t="s">
        <v>29</v>
      </c>
      <c r="F777" t="s">
        <v>19</v>
      </c>
      <c r="G777" t="s">
        <v>26</v>
      </c>
      <c r="H777">
        <v>26732.2</v>
      </c>
      <c r="I777" s="9">
        <v>45069</v>
      </c>
      <c r="J777">
        <v>2023</v>
      </c>
      <c r="K777" t="s">
        <v>14047</v>
      </c>
      <c r="L777">
        <v>5</v>
      </c>
      <c r="M777" t="s">
        <v>14046</v>
      </c>
      <c r="N777" t="s">
        <v>16</v>
      </c>
    </row>
    <row r="778" spans="1:14" x14ac:dyDescent="0.35">
      <c r="A778" t="s">
        <v>8035</v>
      </c>
      <c r="B778">
        <v>51</v>
      </c>
      <c r="C778" t="s">
        <v>14094</v>
      </c>
      <c r="D778" t="s">
        <v>12</v>
      </c>
      <c r="E778" t="s">
        <v>13</v>
      </c>
      <c r="F778" t="s">
        <v>55</v>
      </c>
      <c r="G778" t="s">
        <v>20</v>
      </c>
      <c r="H778">
        <v>1465.9</v>
      </c>
      <c r="I778" s="9">
        <v>45598</v>
      </c>
      <c r="J778">
        <v>2024</v>
      </c>
      <c r="K778" t="s">
        <v>14054</v>
      </c>
      <c r="L778">
        <v>11</v>
      </c>
      <c r="M778" t="s">
        <v>14050</v>
      </c>
      <c r="N778" t="s">
        <v>16</v>
      </c>
    </row>
    <row r="779" spans="1:14" x14ac:dyDescent="0.35">
      <c r="A779" t="s">
        <v>8037</v>
      </c>
      <c r="B779">
        <v>51</v>
      </c>
      <c r="C779" t="s">
        <v>14094</v>
      </c>
      <c r="D779" t="s">
        <v>39</v>
      </c>
      <c r="E779" t="s">
        <v>64</v>
      </c>
      <c r="F779" t="s">
        <v>19</v>
      </c>
      <c r="G779" t="s">
        <v>36</v>
      </c>
      <c r="H779">
        <v>33593.67</v>
      </c>
      <c r="I779" s="9">
        <v>45114</v>
      </c>
      <c r="J779">
        <v>2023</v>
      </c>
      <c r="K779" t="s">
        <v>14063</v>
      </c>
      <c r="L779">
        <v>7</v>
      </c>
      <c r="M779" t="s">
        <v>14048</v>
      </c>
      <c r="N779" t="s">
        <v>16</v>
      </c>
    </row>
    <row r="780" spans="1:14" x14ac:dyDescent="0.35">
      <c r="A780" t="s">
        <v>8149</v>
      </c>
      <c r="B780">
        <v>51</v>
      </c>
      <c r="C780" t="s">
        <v>14094</v>
      </c>
      <c r="D780" t="s">
        <v>39</v>
      </c>
      <c r="E780" t="s">
        <v>29</v>
      </c>
      <c r="F780" t="s">
        <v>35</v>
      </c>
      <c r="G780" t="s">
        <v>20</v>
      </c>
      <c r="H780">
        <v>1639.79</v>
      </c>
      <c r="I780" s="9">
        <v>44930</v>
      </c>
      <c r="J780">
        <v>2023</v>
      </c>
      <c r="K780" t="s">
        <v>14045</v>
      </c>
      <c r="L780">
        <v>1</v>
      </c>
      <c r="M780" t="s">
        <v>14052</v>
      </c>
      <c r="N780" t="s">
        <v>16</v>
      </c>
    </row>
    <row r="781" spans="1:14" x14ac:dyDescent="0.35">
      <c r="A781" t="s">
        <v>8255</v>
      </c>
      <c r="B781">
        <v>51</v>
      </c>
      <c r="C781" t="s">
        <v>14094</v>
      </c>
      <c r="D781" t="s">
        <v>12</v>
      </c>
      <c r="E781" t="s">
        <v>13</v>
      </c>
      <c r="F781" t="s">
        <v>49</v>
      </c>
      <c r="G781" t="s">
        <v>36</v>
      </c>
      <c r="H781">
        <v>18699.75</v>
      </c>
      <c r="I781" s="9">
        <v>44983</v>
      </c>
      <c r="J781">
        <v>2023</v>
      </c>
      <c r="K781" t="s">
        <v>14051</v>
      </c>
      <c r="L781">
        <v>2</v>
      </c>
      <c r="M781" t="s">
        <v>14059</v>
      </c>
      <c r="N781" t="s">
        <v>16</v>
      </c>
    </row>
    <row r="782" spans="1:14" x14ac:dyDescent="0.35">
      <c r="A782" t="s">
        <v>8267</v>
      </c>
      <c r="B782">
        <v>51</v>
      </c>
      <c r="C782" t="s">
        <v>14094</v>
      </c>
      <c r="D782" t="s">
        <v>39</v>
      </c>
      <c r="E782" t="s">
        <v>93</v>
      </c>
      <c r="F782" t="s">
        <v>14</v>
      </c>
      <c r="G782" t="s">
        <v>26</v>
      </c>
      <c r="H782">
        <v>10834.1</v>
      </c>
      <c r="I782" s="9">
        <v>45264</v>
      </c>
      <c r="J782">
        <v>2023</v>
      </c>
      <c r="K782" t="s">
        <v>14060</v>
      </c>
      <c r="L782">
        <v>12</v>
      </c>
      <c r="M782" t="s">
        <v>14062</v>
      </c>
      <c r="N782" t="s">
        <v>16</v>
      </c>
    </row>
    <row r="783" spans="1:14" x14ac:dyDescent="0.35">
      <c r="A783" t="s">
        <v>8533</v>
      </c>
      <c r="B783">
        <v>51</v>
      </c>
      <c r="C783" t="s">
        <v>14094</v>
      </c>
      <c r="D783" t="s">
        <v>12</v>
      </c>
      <c r="E783" t="s">
        <v>52</v>
      </c>
      <c r="F783" t="s">
        <v>49</v>
      </c>
      <c r="G783" t="s">
        <v>15</v>
      </c>
      <c r="H783">
        <v>8058.42</v>
      </c>
      <c r="I783" s="9">
        <v>45296</v>
      </c>
      <c r="J783">
        <v>2024</v>
      </c>
      <c r="K783" t="s">
        <v>14045</v>
      </c>
      <c r="L783">
        <v>1</v>
      </c>
      <c r="M783" t="s">
        <v>14048</v>
      </c>
      <c r="N783" t="s">
        <v>16</v>
      </c>
    </row>
    <row r="784" spans="1:14" x14ac:dyDescent="0.35">
      <c r="A784" t="s">
        <v>8547</v>
      </c>
      <c r="B784">
        <v>51</v>
      </c>
      <c r="C784" t="s">
        <v>14094</v>
      </c>
      <c r="D784" t="s">
        <v>12</v>
      </c>
      <c r="E784" t="s">
        <v>93</v>
      </c>
      <c r="F784" t="s">
        <v>49</v>
      </c>
      <c r="G784" t="s">
        <v>36</v>
      </c>
      <c r="H784">
        <v>4869.1400000000003</v>
      </c>
      <c r="I784" s="9">
        <v>45474</v>
      </c>
      <c r="J784">
        <v>2024</v>
      </c>
      <c r="K784" t="s">
        <v>14063</v>
      </c>
      <c r="L784">
        <v>7</v>
      </c>
      <c r="M784" t="s">
        <v>14062</v>
      </c>
      <c r="N784" t="s">
        <v>16</v>
      </c>
    </row>
    <row r="785" spans="1:14" x14ac:dyDescent="0.35">
      <c r="A785" t="s">
        <v>8703</v>
      </c>
      <c r="B785">
        <v>51</v>
      </c>
      <c r="C785" t="s">
        <v>14094</v>
      </c>
      <c r="D785" t="s">
        <v>12</v>
      </c>
      <c r="E785" t="s">
        <v>93</v>
      </c>
      <c r="F785" t="s">
        <v>35</v>
      </c>
      <c r="G785" t="s">
        <v>30</v>
      </c>
      <c r="H785">
        <v>9853.1</v>
      </c>
      <c r="I785" s="9">
        <v>45549</v>
      </c>
      <c r="J785">
        <v>2024</v>
      </c>
      <c r="K785" t="s">
        <v>14055</v>
      </c>
      <c r="L785">
        <v>9</v>
      </c>
      <c r="M785" t="s">
        <v>14050</v>
      </c>
      <c r="N785" t="s">
        <v>16</v>
      </c>
    </row>
    <row r="786" spans="1:14" x14ac:dyDescent="0.35">
      <c r="A786" t="s">
        <v>8763</v>
      </c>
      <c r="B786">
        <v>51</v>
      </c>
      <c r="C786" t="s">
        <v>14094</v>
      </c>
      <c r="D786" t="s">
        <v>39</v>
      </c>
      <c r="E786" t="s">
        <v>52</v>
      </c>
      <c r="F786" t="s">
        <v>55</v>
      </c>
      <c r="G786" t="s">
        <v>36</v>
      </c>
      <c r="H786">
        <v>3157.35</v>
      </c>
      <c r="I786" s="9">
        <v>45537</v>
      </c>
      <c r="J786">
        <v>2024</v>
      </c>
      <c r="K786" t="s">
        <v>14055</v>
      </c>
      <c r="L786">
        <v>9</v>
      </c>
      <c r="M786" t="s">
        <v>14062</v>
      </c>
      <c r="N786" t="s">
        <v>16</v>
      </c>
    </row>
    <row r="787" spans="1:14" x14ac:dyDescent="0.35">
      <c r="A787" t="s">
        <v>9015</v>
      </c>
      <c r="B787">
        <v>51</v>
      </c>
      <c r="C787" t="s">
        <v>14094</v>
      </c>
      <c r="D787" t="s">
        <v>12</v>
      </c>
      <c r="E787" t="s">
        <v>13</v>
      </c>
      <c r="F787" t="s">
        <v>19</v>
      </c>
      <c r="G787" t="s">
        <v>26</v>
      </c>
      <c r="H787">
        <v>6370.81</v>
      </c>
      <c r="I787" s="9">
        <v>45293</v>
      </c>
      <c r="J787">
        <v>2024</v>
      </c>
      <c r="K787" t="s">
        <v>14045</v>
      </c>
      <c r="L787">
        <v>1</v>
      </c>
      <c r="M787" t="s">
        <v>14046</v>
      </c>
      <c r="N787" t="s">
        <v>16</v>
      </c>
    </row>
    <row r="788" spans="1:14" x14ac:dyDescent="0.35">
      <c r="A788" t="s">
        <v>9067</v>
      </c>
      <c r="B788">
        <v>51</v>
      </c>
      <c r="C788" t="s">
        <v>14094</v>
      </c>
      <c r="D788" t="s">
        <v>12</v>
      </c>
      <c r="E788" t="s">
        <v>74</v>
      </c>
      <c r="F788" t="s">
        <v>14</v>
      </c>
      <c r="G788" t="s">
        <v>30</v>
      </c>
      <c r="H788">
        <v>4396.43</v>
      </c>
      <c r="I788" s="9">
        <v>45032</v>
      </c>
      <c r="J788">
        <v>2023</v>
      </c>
      <c r="K788" t="s">
        <v>14061</v>
      </c>
      <c r="L788">
        <v>4</v>
      </c>
      <c r="M788" t="s">
        <v>14059</v>
      </c>
      <c r="N788" t="s">
        <v>16</v>
      </c>
    </row>
    <row r="789" spans="1:14" x14ac:dyDescent="0.35">
      <c r="A789" t="s">
        <v>9177</v>
      </c>
      <c r="B789">
        <v>51</v>
      </c>
      <c r="C789" t="s">
        <v>14094</v>
      </c>
      <c r="D789" t="s">
        <v>39</v>
      </c>
      <c r="E789" t="s">
        <v>13</v>
      </c>
      <c r="F789" t="s">
        <v>35</v>
      </c>
      <c r="G789" t="s">
        <v>26</v>
      </c>
      <c r="H789">
        <v>10957.92</v>
      </c>
      <c r="I789" s="9">
        <v>44938</v>
      </c>
      <c r="J789">
        <v>2023</v>
      </c>
      <c r="K789" t="s">
        <v>14045</v>
      </c>
      <c r="L789">
        <v>1</v>
      </c>
      <c r="M789" t="s">
        <v>14057</v>
      </c>
      <c r="N789" t="s">
        <v>16</v>
      </c>
    </row>
    <row r="790" spans="1:14" x14ac:dyDescent="0.35">
      <c r="A790" t="s">
        <v>9271</v>
      </c>
      <c r="B790">
        <v>51</v>
      </c>
      <c r="C790" t="s">
        <v>14094</v>
      </c>
      <c r="D790" t="s">
        <v>39</v>
      </c>
      <c r="E790" t="s">
        <v>74</v>
      </c>
      <c r="F790" t="s">
        <v>55</v>
      </c>
      <c r="G790" t="s">
        <v>20</v>
      </c>
      <c r="H790">
        <v>6351.93</v>
      </c>
      <c r="I790" s="9">
        <v>44991</v>
      </c>
      <c r="J790">
        <v>2023</v>
      </c>
      <c r="K790" t="s">
        <v>14053</v>
      </c>
      <c r="L790">
        <v>3</v>
      </c>
      <c r="M790" t="s">
        <v>14062</v>
      </c>
      <c r="N790" t="s">
        <v>16</v>
      </c>
    </row>
    <row r="791" spans="1:14" x14ac:dyDescent="0.35">
      <c r="A791" t="s">
        <v>9481</v>
      </c>
      <c r="B791">
        <v>51</v>
      </c>
      <c r="C791" t="s">
        <v>14094</v>
      </c>
      <c r="D791" t="s">
        <v>39</v>
      </c>
      <c r="E791" t="s">
        <v>74</v>
      </c>
      <c r="F791" t="s">
        <v>19</v>
      </c>
      <c r="G791" t="s">
        <v>36</v>
      </c>
      <c r="H791">
        <v>7191.06</v>
      </c>
      <c r="I791" s="9">
        <v>44977</v>
      </c>
      <c r="J791">
        <v>2023</v>
      </c>
      <c r="K791" t="s">
        <v>14051</v>
      </c>
      <c r="L791">
        <v>2</v>
      </c>
      <c r="M791" t="s">
        <v>14062</v>
      </c>
      <c r="N791" t="s">
        <v>16</v>
      </c>
    </row>
    <row r="792" spans="1:14" x14ac:dyDescent="0.35">
      <c r="A792" t="s">
        <v>9533</v>
      </c>
      <c r="B792">
        <v>51</v>
      </c>
      <c r="C792" t="s">
        <v>14094</v>
      </c>
      <c r="D792" t="s">
        <v>39</v>
      </c>
      <c r="E792" t="s">
        <v>13</v>
      </c>
      <c r="F792" t="s">
        <v>14</v>
      </c>
      <c r="G792" t="s">
        <v>30</v>
      </c>
      <c r="H792">
        <v>3502.92</v>
      </c>
      <c r="I792" s="9">
        <v>45189</v>
      </c>
      <c r="J792">
        <v>2023</v>
      </c>
      <c r="K792" t="s">
        <v>14055</v>
      </c>
      <c r="L792">
        <v>9</v>
      </c>
      <c r="M792" t="s">
        <v>14052</v>
      </c>
      <c r="N792" t="s">
        <v>16</v>
      </c>
    </row>
    <row r="793" spans="1:14" x14ac:dyDescent="0.35">
      <c r="A793" t="s">
        <v>9539</v>
      </c>
      <c r="B793">
        <v>51</v>
      </c>
      <c r="C793" t="s">
        <v>14094</v>
      </c>
      <c r="D793" t="s">
        <v>12</v>
      </c>
      <c r="E793" t="s">
        <v>24</v>
      </c>
      <c r="F793" t="s">
        <v>55</v>
      </c>
      <c r="G793" t="s">
        <v>26</v>
      </c>
      <c r="H793">
        <v>12715.34</v>
      </c>
      <c r="I793" s="9">
        <v>44983</v>
      </c>
      <c r="J793">
        <v>2023</v>
      </c>
      <c r="K793" t="s">
        <v>14051</v>
      </c>
      <c r="L793">
        <v>2</v>
      </c>
      <c r="M793" t="s">
        <v>14059</v>
      </c>
      <c r="N793" t="s">
        <v>16</v>
      </c>
    </row>
    <row r="794" spans="1:14" x14ac:dyDescent="0.35">
      <c r="A794" t="s">
        <v>10289</v>
      </c>
      <c r="B794">
        <v>51</v>
      </c>
      <c r="C794" t="s">
        <v>14094</v>
      </c>
      <c r="D794" t="s">
        <v>39</v>
      </c>
      <c r="E794" t="s">
        <v>42</v>
      </c>
      <c r="F794" t="s">
        <v>55</v>
      </c>
      <c r="G794" t="s">
        <v>26</v>
      </c>
      <c r="H794">
        <v>11216.49</v>
      </c>
      <c r="I794" s="9">
        <v>45018</v>
      </c>
      <c r="J794">
        <v>2023</v>
      </c>
      <c r="K794" t="s">
        <v>14061</v>
      </c>
      <c r="L794">
        <v>4</v>
      </c>
      <c r="M794" t="s">
        <v>14059</v>
      </c>
      <c r="N794" t="s">
        <v>16</v>
      </c>
    </row>
    <row r="795" spans="1:14" x14ac:dyDescent="0.35">
      <c r="A795" t="s">
        <v>10295</v>
      </c>
      <c r="B795">
        <v>51</v>
      </c>
      <c r="C795" t="s">
        <v>14094</v>
      </c>
      <c r="D795" t="s">
        <v>39</v>
      </c>
      <c r="E795" t="s">
        <v>29</v>
      </c>
      <c r="F795" t="s">
        <v>25</v>
      </c>
      <c r="G795" t="s">
        <v>20</v>
      </c>
      <c r="H795">
        <v>19368.53</v>
      </c>
      <c r="I795" s="9">
        <v>45171</v>
      </c>
      <c r="J795">
        <v>2023</v>
      </c>
      <c r="K795" t="s">
        <v>14055</v>
      </c>
      <c r="L795">
        <v>9</v>
      </c>
      <c r="M795" t="s">
        <v>14050</v>
      </c>
      <c r="N795" t="s">
        <v>16</v>
      </c>
    </row>
    <row r="796" spans="1:14" x14ac:dyDescent="0.35">
      <c r="A796" t="s">
        <v>10415</v>
      </c>
      <c r="B796">
        <v>51</v>
      </c>
      <c r="C796" t="s">
        <v>14094</v>
      </c>
      <c r="D796" t="s">
        <v>39</v>
      </c>
      <c r="E796" t="s">
        <v>42</v>
      </c>
      <c r="F796" t="s">
        <v>25</v>
      </c>
      <c r="G796" t="s">
        <v>36</v>
      </c>
      <c r="H796">
        <v>43369.440000000002</v>
      </c>
      <c r="I796" s="9">
        <v>45057</v>
      </c>
      <c r="J796">
        <v>2023</v>
      </c>
      <c r="K796" t="s">
        <v>14047</v>
      </c>
      <c r="L796">
        <v>5</v>
      </c>
      <c r="M796" t="s">
        <v>14057</v>
      </c>
      <c r="N796" t="s">
        <v>16</v>
      </c>
    </row>
    <row r="797" spans="1:14" x14ac:dyDescent="0.35">
      <c r="A797" t="s">
        <v>10543</v>
      </c>
      <c r="B797">
        <v>51</v>
      </c>
      <c r="C797" t="s">
        <v>14094</v>
      </c>
      <c r="D797" t="s">
        <v>12</v>
      </c>
      <c r="E797" t="s">
        <v>24</v>
      </c>
      <c r="F797" t="s">
        <v>35</v>
      </c>
      <c r="G797" t="s">
        <v>20</v>
      </c>
      <c r="H797">
        <v>3606.34</v>
      </c>
      <c r="I797" s="9">
        <v>44987</v>
      </c>
      <c r="J797">
        <v>2023</v>
      </c>
      <c r="K797" t="s">
        <v>14053</v>
      </c>
      <c r="L797">
        <v>3</v>
      </c>
      <c r="M797" t="s">
        <v>14057</v>
      </c>
      <c r="N797" t="s">
        <v>16</v>
      </c>
    </row>
    <row r="798" spans="1:14" x14ac:dyDescent="0.35">
      <c r="A798" t="s">
        <v>10897</v>
      </c>
      <c r="B798">
        <v>51</v>
      </c>
      <c r="C798" t="s">
        <v>14094</v>
      </c>
      <c r="D798" t="s">
        <v>12</v>
      </c>
      <c r="E798" t="s">
        <v>64</v>
      </c>
      <c r="F798" t="s">
        <v>25</v>
      </c>
      <c r="G798" t="s">
        <v>15</v>
      </c>
      <c r="H798">
        <v>1761.88</v>
      </c>
      <c r="I798" s="9">
        <v>45373</v>
      </c>
      <c r="J798">
        <v>2024</v>
      </c>
      <c r="K798" t="s">
        <v>14053</v>
      </c>
      <c r="L798">
        <v>3</v>
      </c>
      <c r="M798" t="s">
        <v>14048</v>
      </c>
      <c r="N798" t="s">
        <v>16</v>
      </c>
    </row>
    <row r="799" spans="1:14" x14ac:dyDescent="0.35">
      <c r="A799" t="s">
        <v>10943</v>
      </c>
      <c r="B799">
        <v>51</v>
      </c>
      <c r="C799" t="s">
        <v>14094</v>
      </c>
      <c r="D799" t="s">
        <v>12</v>
      </c>
      <c r="E799" t="s">
        <v>64</v>
      </c>
      <c r="F799" t="s">
        <v>19</v>
      </c>
      <c r="G799" t="s">
        <v>30</v>
      </c>
      <c r="H799">
        <v>4620.43</v>
      </c>
      <c r="I799" s="9">
        <v>45062</v>
      </c>
      <c r="J799">
        <v>2023</v>
      </c>
      <c r="K799" t="s">
        <v>14047</v>
      </c>
      <c r="L799">
        <v>5</v>
      </c>
      <c r="M799" t="s">
        <v>14046</v>
      </c>
      <c r="N799" t="s">
        <v>16</v>
      </c>
    </row>
    <row r="800" spans="1:14" x14ac:dyDescent="0.35">
      <c r="A800" t="s">
        <v>11093</v>
      </c>
      <c r="B800">
        <v>51</v>
      </c>
      <c r="C800" t="s">
        <v>14094</v>
      </c>
      <c r="D800" t="s">
        <v>39</v>
      </c>
      <c r="E800" t="s">
        <v>64</v>
      </c>
      <c r="F800" t="s">
        <v>49</v>
      </c>
      <c r="G800" t="s">
        <v>30</v>
      </c>
      <c r="H800">
        <v>28784.73</v>
      </c>
      <c r="I800" s="9">
        <v>45641</v>
      </c>
      <c r="J800">
        <v>2024</v>
      </c>
      <c r="K800" t="s">
        <v>14060</v>
      </c>
      <c r="L800">
        <v>12</v>
      </c>
      <c r="M800" t="s">
        <v>14059</v>
      </c>
      <c r="N800" t="s">
        <v>16</v>
      </c>
    </row>
    <row r="801" spans="1:14" x14ac:dyDescent="0.35">
      <c r="A801" t="s">
        <v>11189</v>
      </c>
      <c r="B801">
        <v>51</v>
      </c>
      <c r="C801" t="s">
        <v>14094</v>
      </c>
      <c r="D801" t="s">
        <v>12</v>
      </c>
      <c r="E801" t="s">
        <v>13</v>
      </c>
      <c r="F801" t="s">
        <v>14</v>
      </c>
      <c r="G801" t="s">
        <v>15</v>
      </c>
      <c r="H801">
        <v>23088.1</v>
      </c>
      <c r="I801" s="9">
        <v>45234</v>
      </c>
      <c r="J801">
        <v>2023</v>
      </c>
      <c r="K801" t="s">
        <v>14054</v>
      </c>
      <c r="L801">
        <v>11</v>
      </c>
      <c r="M801" t="s">
        <v>14050</v>
      </c>
      <c r="N801" t="s">
        <v>16</v>
      </c>
    </row>
    <row r="802" spans="1:14" x14ac:dyDescent="0.35">
      <c r="A802" t="s">
        <v>11353</v>
      </c>
      <c r="B802">
        <v>51</v>
      </c>
      <c r="C802" t="s">
        <v>14094</v>
      </c>
      <c r="D802" t="s">
        <v>39</v>
      </c>
      <c r="E802" t="s">
        <v>42</v>
      </c>
      <c r="F802" t="s">
        <v>19</v>
      </c>
      <c r="G802" t="s">
        <v>30</v>
      </c>
      <c r="H802">
        <v>34992.25</v>
      </c>
      <c r="I802" s="9">
        <v>45100</v>
      </c>
      <c r="J802">
        <v>2023</v>
      </c>
      <c r="K802" t="s">
        <v>14049</v>
      </c>
      <c r="L802">
        <v>6</v>
      </c>
      <c r="M802" t="s">
        <v>14048</v>
      </c>
      <c r="N802" t="s">
        <v>16</v>
      </c>
    </row>
    <row r="803" spans="1:14" x14ac:dyDescent="0.35">
      <c r="A803" t="s">
        <v>11485</v>
      </c>
      <c r="B803">
        <v>51</v>
      </c>
      <c r="C803" t="s">
        <v>14094</v>
      </c>
      <c r="D803" t="s">
        <v>12</v>
      </c>
      <c r="E803" t="s">
        <v>24</v>
      </c>
      <c r="F803" t="s">
        <v>35</v>
      </c>
      <c r="G803" t="s">
        <v>36</v>
      </c>
      <c r="H803">
        <v>1356.97</v>
      </c>
      <c r="I803" s="9">
        <v>45187</v>
      </c>
      <c r="J803">
        <v>2023</v>
      </c>
      <c r="K803" t="s">
        <v>14055</v>
      </c>
      <c r="L803">
        <v>9</v>
      </c>
      <c r="M803" t="s">
        <v>14062</v>
      </c>
      <c r="N803" t="s">
        <v>16</v>
      </c>
    </row>
    <row r="804" spans="1:14" x14ac:dyDescent="0.35">
      <c r="A804" t="s">
        <v>11511</v>
      </c>
      <c r="B804">
        <v>51</v>
      </c>
      <c r="C804" t="s">
        <v>14094</v>
      </c>
      <c r="D804" t="s">
        <v>39</v>
      </c>
      <c r="E804" t="s">
        <v>52</v>
      </c>
      <c r="F804" t="s">
        <v>14</v>
      </c>
      <c r="G804" t="s">
        <v>36</v>
      </c>
      <c r="H804">
        <v>11727.01</v>
      </c>
      <c r="I804" s="9">
        <v>45596</v>
      </c>
      <c r="J804">
        <v>2024</v>
      </c>
      <c r="K804" t="s">
        <v>14058</v>
      </c>
      <c r="L804">
        <v>10</v>
      </c>
      <c r="M804" t="s">
        <v>14057</v>
      </c>
      <c r="N804" t="s">
        <v>16</v>
      </c>
    </row>
    <row r="805" spans="1:14" x14ac:dyDescent="0.35">
      <c r="A805" t="s">
        <v>11699</v>
      </c>
      <c r="B805">
        <v>51</v>
      </c>
      <c r="C805" t="s">
        <v>14094</v>
      </c>
      <c r="D805" t="s">
        <v>39</v>
      </c>
      <c r="E805" t="s">
        <v>29</v>
      </c>
      <c r="F805" t="s">
        <v>49</v>
      </c>
      <c r="G805" t="s">
        <v>15</v>
      </c>
      <c r="H805">
        <v>7365.08</v>
      </c>
      <c r="I805" s="9">
        <v>45069</v>
      </c>
      <c r="J805">
        <v>2023</v>
      </c>
      <c r="K805" t="s">
        <v>14047</v>
      </c>
      <c r="L805">
        <v>5</v>
      </c>
      <c r="M805" t="s">
        <v>14046</v>
      </c>
      <c r="N805" t="s">
        <v>16</v>
      </c>
    </row>
    <row r="806" spans="1:14" x14ac:dyDescent="0.35">
      <c r="A806" t="s">
        <v>11757</v>
      </c>
      <c r="B806">
        <v>51</v>
      </c>
      <c r="C806" t="s">
        <v>14094</v>
      </c>
      <c r="D806" t="s">
        <v>12</v>
      </c>
      <c r="E806" t="s">
        <v>13</v>
      </c>
      <c r="F806" t="s">
        <v>35</v>
      </c>
      <c r="G806" t="s">
        <v>20</v>
      </c>
      <c r="H806">
        <v>5465.01</v>
      </c>
      <c r="I806" s="9">
        <v>45057</v>
      </c>
      <c r="J806">
        <v>2023</v>
      </c>
      <c r="K806" t="s">
        <v>14047</v>
      </c>
      <c r="L806">
        <v>5</v>
      </c>
      <c r="M806" t="s">
        <v>14057</v>
      </c>
      <c r="N806" t="s">
        <v>16</v>
      </c>
    </row>
    <row r="807" spans="1:14" x14ac:dyDescent="0.35">
      <c r="A807" t="s">
        <v>11945</v>
      </c>
      <c r="B807">
        <v>51</v>
      </c>
      <c r="C807" t="s">
        <v>14094</v>
      </c>
      <c r="D807" t="s">
        <v>39</v>
      </c>
      <c r="E807" t="s">
        <v>24</v>
      </c>
      <c r="F807" t="s">
        <v>19</v>
      </c>
      <c r="G807" t="s">
        <v>30</v>
      </c>
      <c r="H807">
        <v>5518.66</v>
      </c>
      <c r="I807" s="9">
        <v>45324</v>
      </c>
      <c r="J807">
        <v>2024</v>
      </c>
      <c r="K807" t="s">
        <v>14051</v>
      </c>
      <c r="L807">
        <v>2</v>
      </c>
      <c r="M807" t="s">
        <v>14048</v>
      </c>
      <c r="N807" t="s">
        <v>16</v>
      </c>
    </row>
    <row r="808" spans="1:14" x14ac:dyDescent="0.35">
      <c r="A808" t="s">
        <v>12027</v>
      </c>
      <c r="B808">
        <v>51</v>
      </c>
      <c r="C808" t="s">
        <v>14094</v>
      </c>
      <c r="D808" t="s">
        <v>12</v>
      </c>
      <c r="E808" t="s">
        <v>93</v>
      </c>
      <c r="F808" t="s">
        <v>55</v>
      </c>
      <c r="G808" t="s">
        <v>26</v>
      </c>
      <c r="H808">
        <v>79.36</v>
      </c>
      <c r="I808" s="9">
        <v>44965</v>
      </c>
      <c r="J808">
        <v>2023</v>
      </c>
      <c r="K808" t="s">
        <v>14051</v>
      </c>
      <c r="L808">
        <v>2</v>
      </c>
      <c r="M808" t="s">
        <v>14052</v>
      </c>
      <c r="N808" t="s">
        <v>16</v>
      </c>
    </row>
    <row r="809" spans="1:14" x14ac:dyDescent="0.35">
      <c r="A809" t="s">
        <v>12347</v>
      </c>
      <c r="B809">
        <v>51</v>
      </c>
      <c r="C809" t="s">
        <v>14094</v>
      </c>
      <c r="D809" t="s">
        <v>12</v>
      </c>
      <c r="E809" t="s">
        <v>74</v>
      </c>
      <c r="F809" t="s">
        <v>49</v>
      </c>
      <c r="G809" t="s">
        <v>30</v>
      </c>
      <c r="H809">
        <v>6934.22</v>
      </c>
      <c r="I809" s="9">
        <v>45288</v>
      </c>
      <c r="J809">
        <v>2023</v>
      </c>
      <c r="K809" t="s">
        <v>14060</v>
      </c>
      <c r="L809">
        <v>12</v>
      </c>
      <c r="M809" t="s">
        <v>14057</v>
      </c>
      <c r="N809" t="s">
        <v>16</v>
      </c>
    </row>
    <row r="810" spans="1:14" x14ac:dyDescent="0.35">
      <c r="A810" t="s">
        <v>12517</v>
      </c>
      <c r="B810">
        <v>51</v>
      </c>
      <c r="C810" t="s">
        <v>14094</v>
      </c>
      <c r="D810" t="s">
        <v>12</v>
      </c>
      <c r="E810" t="s">
        <v>64</v>
      </c>
      <c r="F810" t="s">
        <v>35</v>
      </c>
      <c r="G810" t="s">
        <v>30</v>
      </c>
      <c r="H810">
        <v>9403.0300000000007</v>
      </c>
      <c r="I810" s="9">
        <v>45519</v>
      </c>
      <c r="J810">
        <v>2024</v>
      </c>
      <c r="K810" t="s">
        <v>14056</v>
      </c>
      <c r="L810">
        <v>8</v>
      </c>
      <c r="M810" t="s">
        <v>14057</v>
      </c>
      <c r="N810" t="s">
        <v>16</v>
      </c>
    </row>
    <row r="811" spans="1:14" x14ac:dyDescent="0.35">
      <c r="A811" t="s">
        <v>12713</v>
      </c>
      <c r="B811">
        <v>51</v>
      </c>
      <c r="C811" t="s">
        <v>14094</v>
      </c>
      <c r="D811" t="s">
        <v>12</v>
      </c>
      <c r="E811" t="s">
        <v>52</v>
      </c>
      <c r="F811" t="s">
        <v>25</v>
      </c>
      <c r="G811" t="s">
        <v>30</v>
      </c>
      <c r="H811">
        <v>9010.57</v>
      </c>
      <c r="I811" s="9">
        <v>45142</v>
      </c>
      <c r="J811">
        <v>2023</v>
      </c>
      <c r="K811" t="s">
        <v>14056</v>
      </c>
      <c r="L811">
        <v>8</v>
      </c>
      <c r="M811" t="s">
        <v>14048</v>
      </c>
      <c r="N811" t="s">
        <v>16</v>
      </c>
    </row>
    <row r="812" spans="1:14" x14ac:dyDescent="0.35">
      <c r="A812" t="s">
        <v>12847</v>
      </c>
      <c r="B812">
        <v>51</v>
      </c>
      <c r="C812" t="s">
        <v>14094</v>
      </c>
      <c r="D812" t="s">
        <v>39</v>
      </c>
      <c r="E812" t="s">
        <v>29</v>
      </c>
      <c r="F812" t="s">
        <v>25</v>
      </c>
      <c r="G812" t="s">
        <v>36</v>
      </c>
      <c r="H812">
        <v>26313.7</v>
      </c>
      <c r="I812" s="9">
        <v>45123</v>
      </c>
      <c r="J812">
        <v>2023</v>
      </c>
      <c r="K812" t="s">
        <v>14063</v>
      </c>
      <c r="L812">
        <v>7</v>
      </c>
      <c r="M812" t="s">
        <v>14059</v>
      </c>
      <c r="N812" t="s">
        <v>16</v>
      </c>
    </row>
    <row r="813" spans="1:14" x14ac:dyDescent="0.35">
      <c r="A813" t="s">
        <v>12939</v>
      </c>
      <c r="B813">
        <v>51</v>
      </c>
      <c r="C813" t="s">
        <v>14094</v>
      </c>
      <c r="D813" t="s">
        <v>12</v>
      </c>
      <c r="E813" t="s">
        <v>52</v>
      </c>
      <c r="F813" t="s">
        <v>14</v>
      </c>
      <c r="G813" t="s">
        <v>30</v>
      </c>
      <c r="H813">
        <v>11063.52</v>
      </c>
      <c r="I813" s="9">
        <v>45568</v>
      </c>
      <c r="J813">
        <v>2024</v>
      </c>
      <c r="K813" t="s">
        <v>14058</v>
      </c>
      <c r="L813">
        <v>10</v>
      </c>
      <c r="M813" t="s">
        <v>14057</v>
      </c>
      <c r="N813" t="s">
        <v>16</v>
      </c>
    </row>
    <row r="814" spans="1:14" x14ac:dyDescent="0.35">
      <c r="A814" t="s">
        <v>13041</v>
      </c>
      <c r="B814">
        <v>51</v>
      </c>
      <c r="C814" t="s">
        <v>14094</v>
      </c>
      <c r="D814" t="s">
        <v>12</v>
      </c>
      <c r="E814" t="s">
        <v>24</v>
      </c>
      <c r="F814" t="s">
        <v>49</v>
      </c>
      <c r="G814" t="s">
        <v>36</v>
      </c>
      <c r="H814">
        <v>15732.78</v>
      </c>
      <c r="I814" s="9">
        <v>45614</v>
      </c>
      <c r="J814">
        <v>2024</v>
      </c>
      <c r="K814" t="s">
        <v>14054</v>
      </c>
      <c r="L814">
        <v>11</v>
      </c>
      <c r="M814" t="s">
        <v>14062</v>
      </c>
      <c r="N814" t="s">
        <v>16</v>
      </c>
    </row>
    <row r="815" spans="1:14" x14ac:dyDescent="0.35">
      <c r="A815" t="s">
        <v>13229</v>
      </c>
      <c r="B815">
        <v>51</v>
      </c>
      <c r="C815" t="s">
        <v>14094</v>
      </c>
      <c r="D815" t="s">
        <v>12</v>
      </c>
      <c r="E815" t="s">
        <v>13</v>
      </c>
      <c r="F815" t="s">
        <v>55</v>
      </c>
      <c r="G815" t="s">
        <v>30</v>
      </c>
      <c r="H815">
        <v>8664.58</v>
      </c>
      <c r="I815" s="9">
        <v>45280</v>
      </c>
      <c r="J815">
        <v>2023</v>
      </c>
      <c r="K815" t="s">
        <v>14060</v>
      </c>
      <c r="L815">
        <v>12</v>
      </c>
      <c r="M815" t="s">
        <v>14052</v>
      </c>
      <c r="N815" t="s">
        <v>16</v>
      </c>
    </row>
    <row r="816" spans="1:14" x14ac:dyDescent="0.35">
      <c r="A816" t="s">
        <v>13235</v>
      </c>
      <c r="B816">
        <v>51</v>
      </c>
      <c r="C816" t="s">
        <v>14094</v>
      </c>
      <c r="D816" t="s">
        <v>12</v>
      </c>
      <c r="E816" t="s">
        <v>13</v>
      </c>
      <c r="F816" t="s">
        <v>19</v>
      </c>
      <c r="G816" t="s">
        <v>36</v>
      </c>
      <c r="H816">
        <v>12915.82</v>
      </c>
      <c r="I816" s="9">
        <v>44962</v>
      </c>
      <c r="J816">
        <v>2023</v>
      </c>
      <c r="K816" t="s">
        <v>14051</v>
      </c>
      <c r="L816">
        <v>2</v>
      </c>
      <c r="M816" t="s">
        <v>14059</v>
      </c>
      <c r="N816" t="s">
        <v>16</v>
      </c>
    </row>
    <row r="817" spans="1:14" x14ac:dyDescent="0.35">
      <c r="A817" t="s">
        <v>13259</v>
      </c>
      <c r="B817">
        <v>51</v>
      </c>
      <c r="C817" t="s">
        <v>14094</v>
      </c>
      <c r="D817" t="s">
        <v>39</v>
      </c>
      <c r="E817" t="s">
        <v>93</v>
      </c>
      <c r="F817" t="s">
        <v>35</v>
      </c>
      <c r="G817" t="s">
        <v>30</v>
      </c>
      <c r="H817">
        <v>94.17</v>
      </c>
      <c r="I817" s="9">
        <v>45209</v>
      </c>
      <c r="J817">
        <v>2023</v>
      </c>
      <c r="K817" t="s">
        <v>14058</v>
      </c>
      <c r="L817">
        <v>10</v>
      </c>
      <c r="M817" t="s">
        <v>14046</v>
      </c>
      <c r="N817" t="s">
        <v>16</v>
      </c>
    </row>
    <row r="818" spans="1:14" x14ac:dyDescent="0.35">
      <c r="A818" t="s">
        <v>13269</v>
      </c>
      <c r="B818">
        <v>51</v>
      </c>
      <c r="C818" t="s">
        <v>14094</v>
      </c>
      <c r="D818" t="s">
        <v>12</v>
      </c>
      <c r="E818" t="s">
        <v>24</v>
      </c>
      <c r="F818" t="s">
        <v>14</v>
      </c>
      <c r="G818" t="s">
        <v>15</v>
      </c>
      <c r="H818">
        <v>3103.57</v>
      </c>
      <c r="I818" s="9">
        <v>45616</v>
      </c>
      <c r="J818">
        <v>2024</v>
      </c>
      <c r="K818" t="s">
        <v>14054</v>
      </c>
      <c r="L818">
        <v>11</v>
      </c>
      <c r="M818" t="s">
        <v>14052</v>
      </c>
      <c r="N818" t="s">
        <v>16</v>
      </c>
    </row>
    <row r="819" spans="1:14" x14ac:dyDescent="0.35">
      <c r="A819" t="s">
        <v>13525</v>
      </c>
      <c r="B819">
        <v>51</v>
      </c>
      <c r="C819" t="s">
        <v>14094</v>
      </c>
      <c r="D819" t="s">
        <v>12</v>
      </c>
      <c r="E819" t="s">
        <v>74</v>
      </c>
      <c r="F819" t="s">
        <v>19</v>
      </c>
      <c r="G819" t="s">
        <v>20</v>
      </c>
      <c r="H819">
        <v>22168.47</v>
      </c>
      <c r="I819" s="9">
        <v>45045</v>
      </c>
      <c r="J819">
        <v>2023</v>
      </c>
      <c r="K819" t="s">
        <v>14061</v>
      </c>
      <c r="L819">
        <v>4</v>
      </c>
      <c r="M819" t="s">
        <v>14050</v>
      </c>
      <c r="N819" t="s">
        <v>16</v>
      </c>
    </row>
    <row r="820" spans="1:14" x14ac:dyDescent="0.35">
      <c r="A820" t="s">
        <v>13555</v>
      </c>
      <c r="B820">
        <v>51</v>
      </c>
      <c r="C820" t="s">
        <v>14094</v>
      </c>
      <c r="D820" t="s">
        <v>12</v>
      </c>
      <c r="E820" t="s">
        <v>64</v>
      </c>
      <c r="F820" t="s">
        <v>49</v>
      </c>
      <c r="G820" t="s">
        <v>15</v>
      </c>
      <c r="H820">
        <v>4368.87</v>
      </c>
      <c r="I820" s="9">
        <v>45197</v>
      </c>
      <c r="J820">
        <v>2023</v>
      </c>
      <c r="K820" t="s">
        <v>14055</v>
      </c>
      <c r="L820">
        <v>9</v>
      </c>
      <c r="M820" t="s">
        <v>14057</v>
      </c>
      <c r="N820" t="s">
        <v>16</v>
      </c>
    </row>
    <row r="821" spans="1:14" x14ac:dyDescent="0.35">
      <c r="A821" t="s">
        <v>13691</v>
      </c>
      <c r="B821">
        <v>51</v>
      </c>
      <c r="C821" t="s">
        <v>14094</v>
      </c>
      <c r="D821" t="s">
        <v>12</v>
      </c>
      <c r="E821" t="s">
        <v>42</v>
      </c>
      <c r="F821" t="s">
        <v>19</v>
      </c>
      <c r="G821" t="s">
        <v>36</v>
      </c>
      <c r="H821">
        <v>252.66</v>
      </c>
      <c r="I821" s="9">
        <v>45299</v>
      </c>
      <c r="J821">
        <v>2024</v>
      </c>
      <c r="K821" t="s">
        <v>14045</v>
      </c>
      <c r="L821">
        <v>1</v>
      </c>
      <c r="M821" t="s">
        <v>14062</v>
      </c>
      <c r="N821" t="s">
        <v>16</v>
      </c>
    </row>
    <row r="822" spans="1:14" x14ac:dyDescent="0.35">
      <c r="A822" t="s">
        <v>13707</v>
      </c>
      <c r="B822">
        <v>51</v>
      </c>
      <c r="C822" t="s">
        <v>14094</v>
      </c>
      <c r="D822" t="s">
        <v>39</v>
      </c>
      <c r="E822" t="s">
        <v>52</v>
      </c>
      <c r="F822" t="s">
        <v>25</v>
      </c>
      <c r="G822" t="s">
        <v>15</v>
      </c>
      <c r="H822">
        <v>8802.67</v>
      </c>
      <c r="I822" s="9">
        <v>45230</v>
      </c>
      <c r="J822">
        <v>2023</v>
      </c>
      <c r="K822" t="s">
        <v>14058</v>
      </c>
      <c r="L822">
        <v>10</v>
      </c>
      <c r="M822" t="s">
        <v>14046</v>
      </c>
      <c r="N822" t="s">
        <v>16</v>
      </c>
    </row>
    <row r="823" spans="1:14" x14ac:dyDescent="0.35">
      <c r="A823" t="s">
        <v>13717</v>
      </c>
      <c r="B823">
        <v>51</v>
      </c>
      <c r="C823" t="s">
        <v>14094</v>
      </c>
      <c r="D823" t="s">
        <v>12</v>
      </c>
      <c r="E823" t="s">
        <v>29</v>
      </c>
      <c r="F823" t="s">
        <v>49</v>
      </c>
      <c r="G823" t="s">
        <v>26</v>
      </c>
      <c r="H823">
        <v>329.5</v>
      </c>
      <c r="I823" s="9">
        <v>45417</v>
      </c>
      <c r="J823">
        <v>2024</v>
      </c>
      <c r="K823" t="s">
        <v>14047</v>
      </c>
      <c r="L823">
        <v>5</v>
      </c>
      <c r="M823" t="s">
        <v>14059</v>
      </c>
      <c r="N823" t="s">
        <v>16</v>
      </c>
    </row>
    <row r="824" spans="1:14" x14ac:dyDescent="0.35">
      <c r="A824" t="s">
        <v>13823</v>
      </c>
      <c r="B824">
        <v>51</v>
      </c>
      <c r="C824" t="s">
        <v>14094</v>
      </c>
      <c r="D824" t="s">
        <v>39</v>
      </c>
      <c r="E824" t="s">
        <v>74</v>
      </c>
      <c r="F824" t="s">
        <v>49</v>
      </c>
      <c r="G824" t="s">
        <v>30</v>
      </c>
      <c r="H824">
        <v>537.6</v>
      </c>
      <c r="I824" s="9">
        <v>45423</v>
      </c>
      <c r="J824">
        <v>2024</v>
      </c>
      <c r="K824" t="s">
        <v>14047</v>
      </c>
      <c r="L824">
        <v>5</v>
      </c>
      <c r="M824" t="s">
        <v>14050</v>
      </c>
      <c r="N824" t="s">
        <v>16</v>
      </c>
    </row>
    <row r="825" spans="1:14" x14ac:dyDescent="0.35">
      <c r="A825" t="s">
        <v>13871</v>
      </c>
      <c r="B825">
        <v>51</v>
      </c>
      <c r="C825" t="s">
        <v>14094</v>
      </c>
      <c r="D825" t="s">
        <v>39</v>
      </c>
      <c r="E825" t="s">
        <v>13</v>
      </c>
      <c r="F825" t="s">
        <v>49</v>
      </c>
      <c r="G825" t="s">
        <v>15</v>
      </c>
      <c r="H825">
        <v>5003.47</v>
      </c>
      <c r="I825" s="9">
        <v>44993</v>
      </c>
      <c r="J825">
        <v>2023</v>
      </c>
      <c r="K825" t="s">
        <v>14053</v>
      </c>
      <c r="L825">
        <v>3</v>
      </c>
      <c r="M825" t="s">
        <v>14052</v>
      </c>
      <c r="N825" t="s">
        <v>16</v>
      </c>
    </row>
    <row r="826" spans="1:14" x14ac:dyDescent="0.35">
      <c r="A826" t="s">
        <v>13903</v>
      </c>
      <c r="B826">
        <v>51</v>
      </c>
      <c r="C826" t="s">
        <v>14094</v>
      </c>
      <c r="D826" t="s">
        <v>12</v>
      </c>
      <c r="E826" t="s">
        <v>13</v>
      </c>
      <c r="F826" t="s">
        <v>14</v>
      </c>
      <c r="G826" t="s">
        <v>20</v>
      </c>
      <c r="H826">
        <v>5946.22</v>
      </c>
      <c r="I826" s="9">
        <v>45024</v>
      </c>
      <c r="J826">
        <v>2023</v>
      </c>
      <c r="K826" t="s">
        <v>14061</v>
      </c>
      <c r="L826">
        <v>4</v>
      </c>
      <c r="M826" t="s">
        <v>14050</v>
      </c>
      <c r="N826" t="s">
        <v>16</v>
      </c>
    </row>
    <row r="827" spans="1:14" x14ac:dyDescent="0.35">
      <c r="A827" t="s">
        <v>13989</v>
      </c>
      <c r="B827">
        <v>51</v>
      </c>
      <c r="C827" t="s">
        <v>14094</v>
      </c>
      <c r="D827" t="s">
        <v>39</v>
      </c>
      <c r="E827" t="s">
        <v>64</v>
      </c>
      <c r="F827" t="s">
        <v>19</v>
      </c>
      <c r="G827" t="s">
        <v>30</v>
      </c>
      <c r="H827">
        <v>30476.78</v>
      </c>
      <c r="I827" s="9">
        <v>44969</v>
      </c>
      <c r="J827">
        <v>2023</v>
      </c>
      <c r="K827" t="s">
        <v>14051</v>
      </c>
      <c r="L827">
        <v>2</v>
      </c>
      <c r="M827" t="s">
        <v>14059</v>
      </c>
      <c r="N827" t="s">
        <v>16</v>
      </c>
    </row>
    <row r="828" spans="1:14" x14ac:dyDescent="0.35">
      <c r="A828" t="s">
        <v>14021</v>
      </c>
      <c r="B828">
        <v>51</v>
      </c>
      <c r="C828" t="s">
        <v>14094</v>
      </c>
      <c r="D828" t="s">
        <v>12</v>
      </c>
      <c r="E828" t="s">
        <v>24</v>
      </c>
      <c r="F828" t="s">
        <v>49</v>
      </c>
      <c r="G828" t="s">
        <v>36</v>
      </c>
      <c r="H828">
        <v>12885.89</v>
      </c>
      <c r="I828" s="9">
        <v>45363</v>
      </c>
      <c r="J828">
        <v>2024</v>
      </c>
      <c r="K828" t="s">
        <v>14053</v>
      </c>
      <c r="L828">
        <v>3</v>
      </c>
      <c r="M828" t="s">
        <v>14046</v>
      </c>
      <c r="N828" t="s">
        <v>16</v>
      </c>
    </row>
    <row r="829" spans="1:14" x14ac:dyDescent="0.35">
      <c r="A829" t="s">
        <v>54</v>
      </c>
      <c r="B829">
        <v>53</v>
      </c>
      <c r="C829" t="s">
        <v>14094</v>
      </c>
      <c r="D829" t="s">
        <v>39</v>
      </c>
      <c r="E829" t="s">
        <v>42</v>
      </c>
      <c r="F829" t="s">
        <v>55</v>
      </c>
      <c r="G829" t="s">
        <v>26</v>
      </c>
      <c r="H829">
        <v>14835.37</v>
      </c>
      <c r="I829" s="9">
        <v>44962</v>
      </c>
      <c r="J829">
        <v>2023</v>
      </c>
      <c r="K829" t="s">
        <v>14051</v>
      </c>
      <c r="L829">
        <v>2</v>
      </c>
      <c r="M829" t="s">
        <v>14059</v>
      </c>
      <c r="N829" t="s">
        <v>16</v>
      </c>
    </row>
    <row r="830" spans="1:14" x14ac:dyDescent="0.35">
      <c r="A830" t="s">
        <v>153</v>
      </c>
      <c r="B830">
        <v>53</v>
      </c>
      <c r="C830" t="s">
        <v>14094</v>
      </c>
      <c r="D830" t="s">
        <v>39</v>
      </c>
      <c r="E830" t="s">
        <v>24</v>
      </c>
      <c r="F830" t="s">
        <v>25</v>
      </c>
      <c r="G830" t="s">
        <v>30</v>
      </c>
      <c r="H830">
        <v>24403.98</v>
      </c>
      <c r="I830" s="9">
        <v>45199</v>
      </c>
      <c r="J830">
        <v>2023</v>
      </c>
      <c r="K830" t="s">
        <v>14055</v>
      </c>
      <c r="L830">
        <v>9</v>
      </c>
      <c r="M830" t="s">
        <v>14050</v>
      </c>
      <c r="N830" t="s">
        <v>16</v>
      </c>
    </row>
    <row r="831" spans="1:14" x14ac:dyDescent="0.35">
      <c r="A831" t="s">
        <v>179</v>
      </c>
      <c r="B831">
        <v>53</v>
      </c>
      <c r="C831" t="s">
        <v>14094</v>
      </c>
      <c r="D831" t="s">
        <v>12</v>
      </c>
      <c r="E831" t="s">
        <v>24</v>
      </c>
      <c r="F831" t="s">
        <v>25</v>
      </c>
      <c r="G831" t="s">
        <v>30</v>
      </c>
      <c r="H831">
        <v>22202.07</v>
      </c>
      <c r="I831" s="9">
        <v>45618</v>
      </c>
      <c r="J831">
        <v>2024</v>
      </c>
      <c r="K831" t="s">
        <v>14054</v>
      </c>
      <c r="L831">
        <v>11</v>
      </c>
      <c r="M831" t="s">
        <v>14048</v>
      </c>
      <c r="N831" t="s">
        <v>16</v>
      </c>
    </row>
    <row r="832" spans="1:14" x14ac:dyDescent="0.35">
      <c r="A832" t="s">
        <v>351</v>
      </c>
      <c r="B832">
        <v>53</v>
      </c>
      <c r="C832" t="s">
        <v>14094</v>
      </c>
      <c r="D832" t="s">
        <v>12</v>
      </c>
      <c r="E832" t="s">
        <v>93</v>
      </c>
      <c r="F832" t="s">
        <v>19</v>
      </c>
      <c r="G832" t="s">
        <v>20</v>
      </c>
      <c r="H832">
        <v>13885.49</v>
      </c>
      <c r="I832" s="9">
        <v>45386</v>
      </c>
      <c r="J832">
        <v>2024</v>
      </c>
      <c r="K832" t="s">
        <v>14061</v>
      </c>
      <c r="L832">
        <v>4</v>
      </c>
      <c r="M832" t="s">
        <v>14057</v>
      </c>
      <c r="N832" t="s">
        <v>16</v>
      </c>
    </row>
    <row r="833" spans="1:14" x14ac:dyDescent="0.35">
      <c r="A833" t="s">
        <v>511</v>
      </c>
      <c r="B833">
        <v>53</v>
      </c>
      <c r="C833" t="s">
        <v>14094</v>
      </c>
      <c r="D833" t="s">
        <v>12</v>
      </c>
      <c r="E833" t="s">
        <v>24</v>
      </c>
      <c r="F833" t="s">
        <v>55</v>
      </c>
      <c r="G833" t="s">
        <v>20</v>
      </c>
      <c r="H833">
        <v>25005.72</v>
      </c>
      <c r="I833" s="9">
        <v>45085</v>
      </c>
      <c r="J833">
        <v>2023</v>
      </c>
      <c r="K833" t="s">
        <v>14049</v>
      </c>
      <c r="L833">
        <v>6</v>
      </c>
      <c r="M833" t="s">
        <v>14057</v>
      </c>
      <c r="N833" t="s">
        <v>16</v>
      </c>
    </row>
    <row r="834" spans="1:14" x14ac:dyDescent="0.35">
      <c r="A834" t="s">
        <v>599</v>
      </c>
      <c r="B834">
        <v>53</v>
      </c>
      <c r="C834" t="s">
        <v>14094</v>
      </c>
      <c r="D834" t="s">
        <v>39</v>
      </c>
      <c r="E834" t="s">
        <v>24</v>
      </c>
      <c r="F834" t="s">
        <v>55</v>
      </c>
      <c r="G834" t="s">
        <v>20</v>
      </c>
      <c r="H834">
        <v>15976.16</v>
      </c>
      <c r="I834" s="9">
        <v>45313</v>
      </c>
      <c r="J834">
        <v>2024</v>
      </c>
      <c r="K834" t="s">
        <v>14045</v>
      </c>
      <c r="L834">
        <v>1</v>
      </c>
      <c r="M834" t="s">
        <v>14062</v>
      </c>
      <c r="N834" t="s">
        <v>16</v>
      </c>
    </row>
    <row r="835" spans="1:14" x14ac:dyDescent="0.35">
      <c r="A835" t="s">
        <v>631</v>
      </c>
      <c r="B835">
        <v>53</v>
      </c>
      <c r="C835" t="s">
        <v>14094</v>
      </c>
      <c r="D835" t="s">
        <v>12</v>
      </c>
      <c r="E835" t="s">
        <v>29</v>
      </c>
      <c r="F835" t="s">
        <v>55</v>
      </c>
      <c r="G835" t="s">
        <v>26</v>
      </c>
      <c r="H835">
        <v>13325.87</v>
      </c>
      <c r="I835" s="9">
        <v>45541</v>
      </c>
      <c r="J835">
        <v>2024</v>
      </c>
      <c r="K835" t="s">
        <v>14055</v>
      </c>
      <c r="L835">
        <v>9</v>
      </c>
      <c r="M835" t="s">
        <v>14048</v>
      </c>
      <c r="N835" t="s">
        <v>16</v>
      </c>
    </row>
    <row r="836" spans="1:14" x14ac:dyDescent="0.35">
      <c r="A836" t="s">
        <v>803</v>
      </c>
      <c r="B836">
        <v>53</v>
      </c>
      <c r="C836" t="s">
        <v>14094</v>
      </c>
      <c r="D836" t="s">
        <v>39</v>
      </c>
      <c r="E836" t="s">
        <v>74</v>
      </c>
      <c r="F836" t="s">
        <v>14</v>
      </c>
      <c r="G836" t="s">
        <v>30</v>
      </c>
      <c r="H836">
        <v>2930.67</v>
      </c>
      <c r="I836" s="9">
        <v>45645</v>
      </c>
      <c r="J836">
        <v>2024</v>
      </c>
      <c r="K836" t="s">
        <v>14060</v>
      </c>
      <c r="L836">
        <v>12</v>
      </c>
      <c r="M836" t="s">
        <v>14057</v>
      </c>
      <c r="N836" t="s">
        <v>16</v>
      </c>
    </row>
    <row r="837" spans="1:14" x14ac:dyDescent="0.35">
      <c r="A837" t="s">
        <v>977</v>
      </c>
      <c r="B837">
        <v>53</v>
      </c>
      <c r="C837" t="s">
        <v>14094</v>
      </c>
      <c r="D837" t="s">
        <v>39</v>
      </c>
      <c r="E837" t="s">
        <v>93</v>
      </c>
      <c r="F837" t="s">
        <v>14</v>
      </c>
      <c r="G837" t="s">
        <v>15</v>
      </c>
      <c r="H837">
        <v>10946.04</v>
      </c>
      <c r="I837" s="9">
        <v>45221</v>
      </c>
      <c r="J837">
        <v>2023</v>
      </c>
      <c r="K837" t="s">
        <v>14058</v>
      </c>
      <c r="L837">
        <v>10</v>
      </c>
      <c r="M837" t="s">
        <v>14059</v>
      </c>
      <c r="N837" t="s">
        <v>16</v>
      </c>
    </row>
    <row r="838" spans="1:14" x14ac:dyDescent="0.35">
      <c r="A838" t="s">
        <v>1107</v>
      </c>
      <c r="B838">
        <v>53</v>
      </c>
      <c r="C838" t="s">
        <v>14094</v>
      </c>
      <c r="D838" t="s">
        <v>12</v>
      </c>
      <c r="E838" t="s">
        <v>42</v>
      </c>
      <c r="F838" t="s">
        <v>55</v>
      </c>
      <c r="G838" t="s">
        <v>15</v>
      </c>
      <c r="H838">
        <v>4480.16</v>
      </c>
      <c r="I838" s="9">
        <v>45320</v>
      </c>
      <c r="J838">
        <v>2024</v>
      </c>
      <c r="K838" t="s">
        <v>14045</v>
      </c>
      <c r="L838">
        <v>1</v>
      </c>
      <c r="M838" t="s">
        <v>14062</v>
      </c>
      <c r="N838" t="s">
        <v>16</v>
      </c>
    </row>
    <row r="839" spans="1:14" x14ac:dyDescent="0.35">
      <c r="A839" t="s">
        <v>1121</v>
      </c>
      <c r="B839">
        <v>53</v>
      </c>
      <c r="C839" t="s">
        <v>14094</v>
      </c>
      <c r="D839" t="s">
        <v>39</v>
      </c>
      <c r="E839" t="s">
        <v>52</v>
      </c>
      <c r="F839" t="s">
        <v>49</v>
      </c>
      <c r="G839" t="s">
        <v>36</v>
      </c>
      <c r="H839">
        <v>21313.58</v>
      </c>
      <c r="I839" s="9">
        <v>45498</v>
      </c>
      <c r="J839">
        <v>2024</v>
      </c>
      <c r="K839" t="s">
        <v>14063</v>
      </c>
      <c r="L839">
        <v>7</v>
      </c>
      <c r="M839" t="s">
        <v>14057</v>
      </c>
      <c r="N839" t="s">
        <v>16</v>
      </c>
    </row>
    <row r="840" spans="1:14" x14ac:dyDescent="0.35">
      <c r="A840" t="s">
        <v>1163</v>
      </c>
      <c r="B840">
        <v>53</v>
      </c>
      <c r="C840" t="s">
        <v>14094</v>
      </c>
      <c r="D840" t="s">
        <v>12</v>
      </c>
      <c r="E840" t="s">
        <v>29</v>
      </c>
      <c r="F840" t="s">
        <v>25</v>
      </c>
      <c r="G840" t="s">
        <v>26</v>
      </c>
      <c r="H840">
        <v>6868</v>
      </c>
      <c r="I840" s="9">
        <v>44991</v>
      </c>
      <c r="J840">
        <v>2023</v>
      </c>
      <c r="K840" t="s">
        <v>14053</v>
      </c>
      <c r="L840">
        <v>3</v>
      </c>
      <c r="M840" t="s">
        <v>14062</v>
      </c>
      <c r="N840" t="s">
        <v>16</v>
      </c>
    </row>
    <row r="841" spans="1:14" x14ac:dyDescent="0.35">
      <c r="A841" t="s">
        <v>1289</v>
      </c>
      <c r="B841">
        <v>53</v>
      </c>
      <c r="C841" t="s">
        <v>14094</v>
      </c>
      <c r="D841" t="s">
        <v>12</v>
      </c>
      <c r="E841" t="s">
        <v>74</v>
      </c>
      <c r="F841" t="s">
        <v>55</v>
      </c>
      <c r="G841" t="s">
        <v>20</v>
      </c>
      <c r="H841">
        <v>10496.62</v>
      </c>
      <c r="I841" s="9">
        <v>45329</v>
      </c>
      <c r="J841">
        <v>2024</v>
      </c>
      <c r="K841" t="s">
        <v>14051</v>
      </c>
      <c r="L841">
        <v>2</v>
      </c>
      <c r="M841" t="s">
        <v>14052</v>
      </c>
      <c r="N841" t="s">
        <v>16</v>
      </c>
    </row>
    <row r="842" spans="1:14" x14ac:dyDescent="0.35">
      <c r="A842" t="s">
        <v>1365</v>
      </c>
      <c r="B842">
        <v>53</v>
      </c>
      <c r="C842" t="s">
        <v>14094</v>
      </c>
      <c r="D842" t="s">
        <v>39</v>
      </c>
      <c r="E842" t="s">
        <v>29</v>
      </c>
      <c r="F842" t="s">
        <v>35</v>
      </c>
      <c r="G842" t="s">
        <v>15</v>
      </c>
      <c r="H842">
        <v>6910.92</v>
      </c>
      <c r="I842" s="9">
        <v>45302</v>
      </c>
      <c r="J842">
        <v>2024</v>
      </c>
      <c r="K842" t="s">
        <v>14045</v>
      </c>
      <c r="L842">
        <v>1</v>
      </c>
      <c r="M842" t="s">
        <v>14057</v>
      </c>
      <c r="N842" t="s">
        <v>16</v>
      </c>
    </row>
    <row r="843" spans="1:14" x14ac:dyDescent="0.35">
      <c r="A843" t="s">
        <v>1417</v>
      </c>
      <c r="B843">
        <v>53</v>
      </c>
      <c r="C843" t="s">
        <v>14094</v>
      </c>
      <c r="D843" t="s">
        <v>12</v>
      </c>
      <c r="E843" t="s">
        <v>64</v>
      </c>
      <c r="F843" t="s">
        <v>25</v>
      </c>
      <c r="G843" t="s">
        <v>30</v>
      </c>
      <c r="H843">
        <v>962.75</v>
      </c>
      <c r="I843" s="9">
        <v>45324</v>
      </c>
      <c r="J843">
        <v>2024</v>
      </c>
      <c r="K843" t="s">
        <v>14051</v>
      </c>
      <c r="L843">
        <v>2</v>
      </c>
      <c r="M843" t="s">
        <v>14048</v>
      </c>
      <c r="N843" t="s">
        <v>16</v>
      </c>
    </row>
    <row r="844" spans="1:14" x14ac:dyDescent="0.35">
      <c r="A844" t="s">
        <v>1431</v>
      </c>
      <c r="B844">
        <v>53</v>
      </c>
      <c r="C844" t="s">
        <v>14094</v>
      </c>
      <c r="D844" t="s">
        <v>12</v>
      </c>
      <c r="E844" t="s">
        <v>64</v>
      </c>
      <c r="F844" t="s">
        <v>14</v>
      </c>
      <c r="G844" t="s">
        <v>15</v>
      </c>
      <c r="H844">
        <v>1798.64</v>
      </c>
      <c r="I844" s="9">
        <v>45345</v>
      </c>
      <c r="J844">
        <v>2024</v>
      </c>
      <c r="K844" t="s">
        <v>14051</v>
      </c>
      <c r="L844">
        <v>2</v>
      </c>
      <c r="M844" t="s">
        <v>14048</v>
      </c>
      <c r="N844" t="s">
        <v>16</v>
      </c>
    </row>
    <row r="845" spans="1:14" x14ac:dyDescent="0.35">
      <c r="A845" t="s">
        <v>1769</v>
      </c>
      <c r="B845">
        <v>53</v>
      </c>
      <c r="C845" t="s">
        <v>14094</v>
      </c>
      <c r="D845" t="s">
        <v>39</v>
      </c>
      <c r="E845" t="s">
        <v>64</v>
      </c>
      <c r="F845" t="s">
        <v>55</v>
      </c>
      <c r="G845" t="s">
        <v>36</v>
      </c>
      <c r="H845">
        <v>5082.3</v>
      </c>
      <c r="I845" s="9">
        <v>45129</v>
      </c>
      <c r="J845">
        <v>2023</v>
      </c>
      <c r="K845" t="s">
        <v>14063</v>
      </c>
      <c r="L845">
        <v>7</v>
      </c>
      <c r="M845" t="s">
        <v>14050</v>
      </c>
      <c r="N845" t="s">
        <v>16</v>
      </c>
    </row>
    <row r="846" spans="1:14" x14ac:dyDescent="0.35">
      <c r="A846" t="s">
        <v>1871</v>
      </c>
      <c r="B846">
        <v>53</v>
      </c>
      <c r="C846" t="s">
        <v>14094</v>
      </c>
      <c r="D846" t="s">
        <v>12</v>
      </c>
      <c r="E846" t="s">
        <v>52</v>
      </c>
      <c r="F846" t="s">
        <v>19</v>
      </c>
      <c r="G846" t="s">
        <v>30</v>
      </c>
      <c r="H846">
        <v>28551.26</v>
      </c>
      <c r="I846" s="9">
        <v>45316</v>
      </c>
      <c r="J846">
        <v>2024</v>
      </c>
      <c r="K846" t="s">
        <v>14045</v>
      </c>
      <c r="L846">
        <v>1</v>
      </c>
      <c r="M846" t="s">
        <v>14057</v>
      </c>
      <c r="N846" t="s">
        <v>16</v>
      </c>
    </row>
    <row r="847" spans="1:14" x14ac:dyDescent="0.35">
      <c r="A847" t="s">
        <v>1939</v>
      </c>
      <c r="B847">
        <v>53</v>
      </c>
      <c r="C847" t="s">
        <v>14094</v>
      </c>
      <c r="D847" t="s">
        <v>12</v>
      </c>
      <c r="E847" t="s">
        <v>52</v>
      </c>
      <c r="F847" t="s">
        <v>55</v>
      </c>
      <c r="G847" t="s">
        <v>26</v>
      </c>
      <c r="H847">
        <v>2622.69</v>
      </c>
      <c r="I847" s="9">
        <v>45379</v>
      </c>
      <c r="J847">
        <v>2024</v>
      </c>
      <c r="K847" t="s">
        <v>14053</v>
      </c>
      <c r="L847">
        <v>3</v>
      </c>
      <c r="M847" t="s">
        <v>14057</v>
      </c>
      <c r="N847" t="s">
        <v>16</v>
      </c>
    </row>
    <row r="848" spans="1:14" x14ac:dyDescent="0.35">
      <c r="A848" t="s">
        <v>2011</v>
      </c>
      <c r="B848">
        <v>53</v>
      </c>
      <c r="C848" t="s">
        <v>14094</v>
      </c>
      <c r="D848" t="s">
        <v>39</v>
      </c>
      <c r="E848" t="s">
        <v>64</v>
      </c>
      <c r="F848" t="s">
        <v>49</v>
      </c>
      <c r="G848" t="s">
        <v>20</v>
      </c>
      <c r="H848">
        <v>7643.85</v>
      </c>
      <c r="I848" s="9">
        <v>45452</v>
      </c>
      <c r="J848">
        <v>2024</v>
      </c>
      <c r="K848" t="s">
        <v>14049</v>
      </c>
      <c r="L848">
        <v>6</v>
      </c>
      <c r="M848" t="s">
        <v>14059</v>
      </c>
      <c r="N848" t="s">
        <v>16</v>
      </c>
    </row>
    <row r="849" spans="1:14" x14ac:dyDescent="0.35">
      <c r="A849" t="s">
        <v>2197</v>
      </c>
      <c r="B849">
        <v>53</v>
      </c>
      <c r="C849" t="s">
        <v>14094</v>
      </c>
      <c r="D849" t="s">
        <v>12</v>
      </c>
      <c r="E849" t="s">
        <v>42</v>
      </c>
      <c r="F849" t="s">
        <v>49</v>
      </c>
      <c r="G849" t="s">
        <v>20</v>
      </c>
      <c r="H849">
        <v>4183.83</v>
      </c>
      <c r="I849" s="9">
        <v>45373</v>
      </c>
      <c r="J849">
        <v>2024</v>
      </c>
      <c r="K849" t="s">
        <v>14053</v>
      </c>
      <c r="L849">
        <v>3</v>
      </c>
      <c r="M849" t="s">
        <v>14048</v>
      </c>
      <c r="N849" t="s">
        <v>16</v>
      </c>
    </row>
    <row r="850" spans="1:14" x14ac:dyDescent="0.35">
      <c r="A850" t="s">
        <v>2233</v>
      </c>
      <c r="B850">
        <v>53</v>
      </c>
      <c r="C850" t="s">
        <v>14094</v>
      </c>
      <c r="D850" t="s">
        <v>12</v>
      </c>
      <c r="E850" t="s">
        <v>29</v>
      </c>
      <c r="F850" t="s">
        <v>19</v>
      </c>
      <c r="G850" t="s">
        <v>30</v>
      </c>
      <c r="H850">
        <v>17121.53</v>
      </c>
      <c r="I850" s="9">
        <v>45344</v>
      </c>
      <c r="J850">
        <v>2024</v>
      </c>
      <c r="K850" t="s">
        <v>14051</v>
      </c>
      <c r="L850">
        <v>2</v>
      </c>
      <c r="M850" t="s">
        <v>14057</v>
      </c>
      <c r="N850" t="s">
        <v>16</v>
      </c>
    </row>
    <row r="851" spans="1:14" x14ac:dyDescent="0.35">
      <c r="A851" t="s">
        <v>2263</v>
      </c>
      <c r="B851">
        <v>53</v>
      </c>
      <c r="C851" t="s">
        <v>14094</v>
      </c>
      <c r="D851" t="s">
        <v>12</v>
      </c>
      <c r="E851" t="s">
        <v>64</v>
      </c>
      <c r="F851" t="s">
        <v>35</v>
      </c>
      <c r="G851" t="s">
        <v>26</v>
      </c>
      <c r="H851">
        <v>2107.62</v>
      </c>
      <c r="I851" s="9">
        <v>45337</v>
      </c>
      <c r="J851">
        <v>2024</v>
      </c>
      <c r="K851" t="s">
        <v>14051</v>
      </c>
      <c r="L851">
        <v>2</v>
      </c>
      <c r="M851" t="s">
        <v>14057</v>
      </c>
      <c r="N851" t="s">
        <v>16</v>
      </c>
    </row>
    <row r="852" spans="1:14" x14ac:dyDescent="0.35">
      <c r="A852" t="s">
        <v>2323</v>
      </c>
      <c r="B852">
        <v>53</v>
      </c>
      <c r="C852" t="s">
        <v>14094</v>
      </c>
      <c r="D852" t="s">
        <v>39</v>
      </c>
      <c r="E852" t="s">
        <v>29</v>
      </c>
      <c r="F852" t="s">
        <v>14</v>
      </c>
      <c r="G852" t="s">
        <v>15</v>
      </c>
      <c r="H852">
        <v>9299.25</v>
      </c>
      <c r="I852" s="9">
        <v>45116</v>
      </c>
      <c r="J852">
        <v>2023</v>
      </c>
      <c r="K852" t="s">
        <v>14063</v>
      </c>
      <c r="L852">
        <v>7</v>
      </c>
      <c r="M852" t="s">
        <v>14059</v>
      </c>
      <c r="N852" t="s">
        <v>16</v>
      </c>
    </row>
    <row r="853" spans="1:14" x14ac:dyDescent="0.35">
      <c r="A853" t="s">
        <v>2367</v>
      </c>
      <c r="B853">
        <v>53</v>
      </c>
      <c r="C853" t="s">
        <v>14094</v>
      </c>
      <c r="D853" t="s">
        <v>12</v>
      </c>
      <c r="E853" t="s">
        <v>24</v>
      </c>
      <c r="F853" t="s">
        <v>25</v>
      </c>
      <c r="G853" t="s">
        <v>15</v>
      </c>
      <c r="H853">
        <v>7837.42</v>
      </c>
      <c r="I853" s="9">
        <v>45171</v>
      </c>
      <c r="J853">
        <v>2023</v>
      </c>
      <c r="K853" t="s">
        <v>14055</v>
      </c>
      <c r="L853">
        <v>9</v>
      </c>
      <c r="M853" t="s">
        <v>14050</v>
      </c>
      <c r="N853" t="s">
        <v>16</v>
      </c>
    </row>
    <row r="854" spans="1:14" x14ac:dyDescent="0.35">
      <c r="A854" t="s">
        <v>2615</v>
      </c>
      <c r="B854">
        <v>53</v>
      </c>
      <c r="C854" t="s">
        <v>14094</v>
      </c>
      <c r="D854" t="s">
        <v>39</v>
      </c>
      <c r="E854" t="s">
        <v>29</v>
      </c>
      <c r="F854" t="s">
        <v>25</v>
      </c>
      <c r="G854" t="s">
        <v>15</v>
      </c>
      <c r="H854">
        <v>22625.21</v>
      </c>
      <c r="I854" s="9">
        <v>45128</v>
      </c>
      <c r="J854">
        <v>2023</v>
      </c>
      <c r="K854" t="s">
        <v>14063</v>
      </c>
      <c r="L854">
        <v>7</v>
      </c>
      <c r="M854" t="s">
        <v>14048</v>
      </c>
      <c r="N854" t="s">
        <v>16</v>
      </c>
    </row>
    <row r="855" spans="1:14" x14ac:dyDescent="0.35">
      <c r="A855" t="s">
        <v>2729</v>
      </c>
      <c r="B855">
        <v>53</v>
      </c>
      <c r="C855" t="s">
        <v>14094</v>
      </c>
      <c r="D855" t="s">
        <v>12</v>
      </c>
      <c r="E855" t="s">
        <v>13</v>
      </c>
      <c r="F855" t="s">
        <v>19</v>
      </c>
      <c r="G855" t="s">
        <v>30</v>
      </c>
      <c r="H855">
        <v>10564.06</v>
      </c>
      <c r="I855" s="9">
        <v>45103</v>
      </c>
      <c r="J855">
        <v>2023</v>
      </c>
      <c r="K855" t="s">
        <v>14049</v>
      </c>
      <c r="L855">
        <v>6</v>
      </c>
      <c r="M855" t="s">
        <v>14062</v>
      </c>
      <c r="N855" t="s">
        <v>16</v>
      </c>
    </row>
    <row r="856" spans="1:14" x14ac:dyDescent="0.35">
      <c r="A856" t="s">
        <v>2793</v>
      </c>
      <c r="B856">
        <v>53</v>
      </c>
      <c r="C856" t="s">
        <v>14094</v>
      </c>
      <c r="D856" t="s">
        <v>12</v>
      </c>
      <c r="E856" t="s">
        <v>52</v>
      </c>
      <c r="F856" t="s">
        <v>19</v>
      </c>
      <c r="G856" t="s">
        <v>36</v>
      </c>
      <c r="H856">
        <v>1801.45</v>
      </c>
      <c r="I856" s="9">
        <v>45239</v>
      </c>
      <c r="J856">
        <v>2023</v>
      </c>
      <c r="K856" t="s">
        <v>14054</v>
      </c>
      <c r="L856">
        <v>11</v>
      </c>
      <c r="M856" t="s">
        <v>14057</v>
      </c>
      <c r="N856" t="s">
        <v>16</v>
      </c>
    </row>
    <row r="857" spans="1:14" x14ac:dyDescent="0.35">
      <c r="A857" t="s">
        <v>2807</v>
      </c>
      <c r="B857">
        <v>53</v>
      </c>
      <c r="C857" t="s">
        <v>14094</v>
      </c>
      <c r="D857" t="s">
        <v>39</v>
      </c>
      <c r="E857" t="s">
        <v>24</v>
      </c>
      <c r="F857" t="s">
        <v>35</v>
      </c>
      <c r="G857" t="s">
        <v>36</v>
      </c>
      <c r="H857">
        <v>4819.18</v>
      </c>
      <c r="I857" s="9">
        <v>45600</v>
      </c>
      <c r="J857">
        <v>2024</v>
      </c>
      <c r="K857" t="s">
        <v>14054</v>
      </c>
      <c r="L857">
        <v>11</v>
      </c>
      <c r="M857" t="s">
        <v>14062</v>
      </c>
      <c r="N857" t="s">
        <v>16</v>
      </c>
    </row>
    <row r="858" spans="1:14" x14ac:dyDescent="0.35">
      <c r="A858" t="s">
        <v>2827</v>
      </c>
      <c r="B858">
        <v>53</v>
      </c>
      <c r="C858" t="s">
        <v>14094</v>
      </c>
      <c r="D858" t="s">
        <v>39</v>
      </c>
      <c r="E858" t="s">
        <v>93</v>
      </c>
      <c r="F858" t="s">
        <v>19</v>
      </c>
      <c r="G858" t="s">
        <v>20</v>
      </c>
      <c r="H858">
        <v>14351.63</v>
      </c>
      <c r="I858" s="9">
        <v>45491</v>
      </c>
      <c r="J858">
        <v>2024</v>
      </c>
      <c r="K858" t="s">
        <v>14063</v>
      </c>
      <c r="L858">
        <v>7</v>
      </c>
      <c r="M858" t="s">
        <v>14057</v>
      </c>
      <c r="N858" t="s">
        <v>16</v>
      </c>
    </row>
    <row r="859" spans="1:14" x14ac:dyDescent="0.35">
      <c r="A859" t="s">
        <v>3355</v>
      </c>
      <c r="B859">
        <v>53</v>
      </c>
      <c r="C859" t="s">
        <v>14094</v>
      </c>
      <c r="D859" t="s">
        <v>12</v>
      </c>
      <c r="E859" t="s">
        <v>29</v>
      </c>
      <c r="F859" t="s">
        <v>25</v>
      </c>
      <c r="G859" t="s">
        <v>30</v>
      </c>
      <c r="H859">
        <v>2643.54</v>
      </c>
      <c r="I859" s="9">
        <v>45085</v>
      </c>
      <c r="J859">
        <v>2023</v>
      </c>
      <c r="K859" t="s">
        <v>14049</v>
      </c>
      <c r="L859">
        <v>6</v>
      </c>
      <c r="M859" t="s">
        <v>14057</v>
      </c>
      <c r="N859" t="s">
        <v>16</v>
      </c>
    </row>
    <row r="860" spans="1:14" x14ac:dyDescent="0.35">
      <c r="A860" t="s">
        <v>3389</v>
      </c>
      <c r="B860">
        <v>53</v>
      </c>
      <c r="C860" t="s">
        <v>14094</v>
      </c>
      <c r="D860" t="s">
        <v>39</v>
      </c>
      <c r="E860" t="s">
        <v>13</v>
      </c>
      <c r="F860" t="s">
        <v>25</v>
      </c>
      <c r="G860" t="s">
        <v>26</v>
      </c>
      <c r="H860">
        <v>10508.41</v>
      </c>
      <c r="I860" s="9">
        <v>44963</v>
      </c>
      <c r="J860">
        <v>2023</v>
      </c>
      <c r="K860" t="s">
        <v>14051</v>
      </c>
      <c r="L860">
        <v>2</v>
      </c>
      <c r="M860" t="s">
        <v>14062</v>
      </c>
      <c r="N860" t="s">
        <v>16</v>
      </c>
    </row>
    <row r="861" spans="1:14" x14ac:dyDescent="0.35">
      <c r="A861" t="s">
        <v>3463</v>
      </c>
      <c r="B861">
        <v>53</v>
      </c>
      <c r="C861" t="s">
        <v>14094</v>
      </c>
      <c r="D861" t="s">
        <v>39</v>
      </c>
      <c r="E861" t="s">
        <v>74</v>
      </c>
      <c r="F861" t="s">
        <v>49</v>
      </c>
      <c r="G861" t="s">
        <v>30</v>
      </c>
      <c r="H861">
        <v>2039.4</v>
      </c>
      <c r="I861" s="9">
        <v>45568</v>
      </c>
      <c r="J861">
        <v>2024</v>
      </c>
      <c r="K861" t="s">
        <v>14058</v>
      </c>
      <c r="L861">
        <v>10</v>
      </c>
      <c r="M861" t="s">
        <v>14057</v>
      </c>
      <c r="N861" t="s">
        <v>16</v>
      </c>
    </row>
    <row r="862" spans="1:14" x14ac:dyDescent="0.35">
      <c r="A862" t="s">
        <v>3495</v>
      </c>
      <c r="B862">
        <v>53</v>
      </c>
      <c r="C862" t="s">
        <v>14094</v>
      </c>
      <c r="D862" t="s">
        <v>39</v>
      </c>
      <c r="E862" t="s">
        <v>24</v>
      </c>
      <c r="F862" t="s">
        <v>19</v>
      </c>
      <c r="G862" t="s">
        <v>30</v>
      </c>
      <c r="H862">
        <v>4293.09</v>
      </c>
      <c r="I862" s="9">
        <v>44990</v>
      </c>
      <c r="J862">
        <v>2023</v>
      </c>
      <c r="K862" t="s">
        <v>14053</v>
      </c>
      <c r="L862">
        <v>3</v>
      </c>
      <c r="M862" t="s">
        <v>14059</v>
      </c>
      <c r="N862" t="s">
        <v>16</v>
      </c>
    </row>
    <row r="863" spans="1:14" x14ac:dyDescent="0.35">
      <c r="A863" t="s">
        <v>3671</v>
      </c>
      <c r="B863">
        <v>53</v>
      </c>
      <c r="C863" t="s">
        <v>14094</v>
      </c>
      <c r="D863" t="s">
        <v>39</v>
      </c>
      <c r="E863" t="s">
        <v>93</v>
      </c>
      <c r="F863" t="s">
        <v>55</v>
      </c>
      <c r="G863" t="s">
        <v>20</v>
      </c>
      <c r="H863">
        <v>12548.52</v>
      </c>
      <c r="I863" s="9">
        <v>45496</v>
      </c>
      <c r="J863">
        <v>2024</v>
      </c>
      <c r="K863" t="s">
        <v>14063</v>
      </c>
      <c r="L863">
        <v>7</v>
      </c>
      <c r="M863" t="s">
        <v>14046</v>
      </c>
      <c r="N863" t="s">
        <v>16</v>
      </c>
    </row>
    <row r="864" spans="1:14" x14ac:dyDescent="0.35">
      <c r="A864" t="s">
        <v>3879</v>
      </c>
      <c r="B864">
        <v>53</v>
      </c>
      <c r="C864" t="s">
        <v>14094</v>
      </c>
      <c r="D864" t="s">
        <v>39</v>
      </c>
      <c r="E864" t="s">
        <v>52</v>
      </c>
      <c r="F864" t="s">
        <v>19</v>
      </c>
      <c r="G864" t="s">
        <v>36</v>
      </c>
      <c r="H864">
        <v>1361.24</v>
      </c>
      <c r="I864" s="9">
        <v>45459</v>
      </c>
      <c r="J864">
        <v>2024</v>
      </c>
      <c r="K864" t="s">
        <v>14049</v>
      </c>
      <c r="L864">
        <v>6</v>
      </c>
      <c r="M864" t="s">
        <v>14059</v>
      </c>
      <c r="N864" t="s">
        <v>16</v>
      </c>
    </row>
    <row r="865" spans="1:14" x14ac:dyDescent="0.35">
      <c r="A865" t="s">
        <v>3951</v>
      </c>
      <c r="B865">
        <v>53</v>
      </c>
      <c r="C865" t="s">
        <v>14094</v>
      </c>
      <c r="D865" t="s">
        <v>39</v>
      </c>
      <c r="E865" t="s">
        <v>52</v>
      </c>
      <c r="F865" t="s">
        <v>19</v>
      </c>
      <c r="G865" t="s">
        <v>36</v>
      </c>
      <c r="H865">
        <v>12639.96</v>
      </c>
      <c r="I865" s="9">
        <v>45302</v>
      </c>
      <c r="J865">
        <v>2024</v>
      </c>
      <c r="K865" t="s">
        <v>14045</v>
      </c>
      <c r="L865">
        <v>1</v>
      </c>
      <c r="M865" t="s">
        <v>14057</v>
      </c>
      <c r="N865" t="s">
        <v>16</v>
      </c>
    </row>
    <row r="866" spans="1:14" x14ac:dyDescent="0.35">
      <c r="A866" t="s">
        <v>3955</v>
      </c>
      <c r="B866">
        <v>53</v>
      </c>
      <c r="C866" t="s">
        <v>14094</v>
      </c>
      <c r="D866" t="s">
        <v>39</v>
      </c>
      <c r="E866" t="s">
        <v>64</v>
      </c>
      <c r="F866" t="s">
        <v>49</v>
      </c>
      <c r="G866" t="s">
        <v>30</v>
      </c>
      <c r="H866">
        <v>76.680000000000007</v>
      </c>
      <c r="I866" s="9">
        <v>45124</v>
      </c>
      <c r="J866">
        <v>2023</v>
      </c>
      <c r="K866" t="s">
        <v>14063</v>
      </c>
      <c r="L866">
        <v>7</v>
      </c>
      <c r="M866" t="s">
        <v>14062</v>
      </c>
      <c r="N866" t="s">
        <v>16</v>
      </c>
    </row>
    <row r="867" spans="1:14" x14ac:dyDescent="0.35">
      <c r="A867" t="s">
        <v>3993</v>
      </c>
      <c r="B867">
        <v>53</v>
      </c>
      <c r="C867" t="s">
        <v>14094</v>
      </c>
      <c r="D867" t="s">
        <v>39</v>
      </c>
      <c r="E867" t="s">
        <v>52</v>
      </c>
      <c r="F867" t="s">
        <v>35</v>
      </c>
      <c r="G867" t="s">
        <v>36</v>
      </c>
      <c r="H867">
        <v>5597.99</v>
      </c>
      <c r="I867" s="9">
        <v>45099</v>
      </c>
      <c r="J867">
        <v>2023</v>
      </c>
      <c r="K867" t="s">
        <v>14049</v>
      </c>
      <c r="L867">
        <v>6</v>
      </c>
      <c r="M867" t="s">
        <v>14057</v>
      </c>
      <c r="N867" t="s">
        <v>16</v>
      </c>
    </row>
    <row r="868" spans="1:14" x14ac:dyDescent="0.35">
      <c r="A868" t="s">
        <v>4055</v>
      </c>
      <c r="B868">
        <v>53</v>
      </c>
      <c r="C868" t="s">
        <v>14094</v>
      </c>
      <c r="D868" t="s">
        <v>12</v>
      </c>
      <c r="E868" t="s">
        <v>24</v>
      </c>
      <c r="F868" t="s">
        <v>49</v>
      </c>
      <c r="G868" t="s">
        <v>30</v>
      </c>
      <c r="H868">
        <v>17218.59</v>
      </c>
      <c r="I868" s="9">
        <v>45045</v>
      </c>
      <c r="J868">
        <v>2023</v>
      </c>
      <c r="K868" t="s">
        <v>14061</v>
      </c>
      <c r="L868">
        <v>4</v>
      </c>
      <c r="M868" t="s">
        <v>14050</v>
      </c>
      <c r="N868" t="s">
        <v>16</v>
      </c>
    </row>
    <row r="869" spans="1:14" x14ac:dyDescent="0.35">
      <c r="A869" t="s">
        <v>4423</v>
      </c>
      <c r="B869">
        <v>53</v>
      </c>
      <c r="C869" t="s">
        <v>14094</v>
      </c>
      <c r="D869" t="s">
        <v>39</v>
      </c>
      <c r="E869" t="s">
        <v>29</v>
      </c>
      <c r="F869" t="s">
        <v>35</v>
      </c>
      <c r="G869" t="s">
        <v>15</v>
      </c>
      <c r="H869">
        <v>1196.76</v>
      </c>
      <c r="I869" s="9">
        <v>45416</v>
      </c>
      <c r="J869">
        <v>2024</v>
      </c>
      <c r="K869" t="s">
        <v>14047</v>
      </c>
      <c r="L869">
        <v>5</v>
      </c>
      <c r="M869" t="s">
        <v>14050</v>
      </c>
      <c r="N869" t="s">
        <v>16</v>
      </c>
    </row>
    <row r="870" spans="1:14" x14ac:dyDescent="0.35">
      <c r="A870" t="s">
        <v>4455</v>
      </c>
      <c r="B870">
        <v>53</v>
      </c>
      <c r="C870" t="s">
        <v>14094</v>
      </c>
      <c r="D870" t="s">
        <v>39</v>
      </c>
      <c r="E870" t="s">
        <v>64</v>
      </c>
      <c r="F870" t="s">
        <v>19</v>
      </c>
      <c r="G870" t="s">
        <v>20</v>
      </c>
      <c r="H870">
        <v>27402.79</v>
      </c>
      <c r="I870" s="9">
        <v>45387</v>
      </c>
      <c r="J870">
        <v>2024</v>
      </c>
      <c r="K870" t="s">
        <v>14061</v>
      </c>
      <c r="L870">
        <v>4</v>
      </c>
      <c r="M870" t="s">
        <v>14048</v>
      </c>
      <c r="N870" t="s">
        <v>16</v>
      </c>
    </row>
    <row r="871" spans="1:14" x14ac:dyDescent="0.35">
      <c r="A871" t="s">
        <v>4495</v>
      </c>
      <c r="B871">
        <v>53</v>
      </c>
      <c r="C871" t="s">
        <v>14094</v>
      </c>
      <c r="D871" t="s">
        <v>12</v>
      </c>
      <c r="E871" t="s">
        <v>42</v>
      </c>
      <c r="F871" t="s">
        <v>25</v>
      </c>
      <c r="G871" t="s">
        <v>20</v>
      </c>
      <c r="H871">
        <v>14018.14</v>
      </c>
      <c r="I871" s="9">
        <v>45328</v>
      </c>
      <c r="J871">
        <v>2024</v>
      </c>
      <c r="K871" t="s">
        <v>14051</v>
      </c>
      <c r="L871">
        <v>2</v>
      </c>
      <c r="M871" t="s">
        <v>14046</v>
      </c>
      <c r="N871" t="s">
        <v>16</v>
      </c>
    </row>
    <row r="872" spans="1:14" x14ac:dyDescent="0.35">
      <c r="A872" t="s">
        <v>4535</v>
      </c>
      <c r="B872">
        <v>53</v>
      </c>
      <c r="C872" t="s">
        <v>14094</v>
      </c>
      <c r="D872" t="s">
        <v>12</v>
      </c>
      <c r="E872" t="s">
        <v>13</v>
      </c>
      <c r="F872" t="s">
        <v>49</v>
      </c>
      <c r="G872" t="s">
        <v>20</v>
      </c>
      <c r="H872">
        <v>15872.38</v>
      </c>
      <c r="I872" s="9">
        <v>45388</v>
      </c>
      <c r="J872">
        <v>2024</v>
      </c>
      <c r="K872" t="s">
        <v>14061</v>
      </c>
      <c r="L872">
        <v>4</v>
      </c>
      <c r="M872" t="s">
        <v>14050</v>
      </c>
      <c r="N872" t="s">
        <v>16</v>
      </c>
    </row>
    <row r="873" spans="1:14" x14ac:dyDescent="0.35">
      <c r="A873" t="s">
        <v>4595</v>
      </c>
      <c r="B873">
        <v>53</v>
      </c>
      <c r="C873" t="s">
        <v>14094</v>
      </c>
      <c r="D873" t="s">
        <v>39</v>
      </c>
      <c r="E873" t="s">
        <v>24</v>
      </c>
      <c r="F873" t="s">
        <v>55</v>
      </c>
      <c r="G873" t="s">
        <v>36</v>
      </c>
      <c r="H873">
        <v>4168.49</v>
      </c>
      <c r="I873" s="9">
        <v>45035</v>
      </c>
      <c r="J873">
        <v>2023</v>
      </c>
      <c r="K873" t="s">
        <v>14061</v>
      </c>
      <c r="L873">
        <v>4</v>
      </c>
      <c r="M873" t="s">
        <v>14052</v>
      </c>
      <c r="N873" t="s">
        <v>16</v>
      </c>
    </row>
    <row r="874" spans="1:14" x14ac:dyDescent="0.35">
      <c r="A874" t="s">
        <v>4607</v>
      </c>
      <c r="B874">
        <v>53</v>
      </c>
      <c r="C874" t="s">
        <v>14094</v>
      </c>
      <c r="D874" t="s">
        <v>39</v>
      </c>
      <c r="E874" t="s">
        <v>74</v>
      </c>
      <c r="F874" t="s">
        <v>49</v>
      </c>
      <c r="G874" t="s">
        <v>30</v>
      </c>
      <c r="H874">
        <v>2454.2199999999998</v>
      </c>
      <c r="I874" s="9">
        <v>45470</v>
      </c>
      <c r="J874">
        <v>2024</v>
      </c>
      <c r="K874" t="s">
        <v>14049</v>
      </c>
      <c r="L874">
        <v>6</v>
      </c>
      <c r="M874" t="s">
        <v>14057</v>
      </c>
      <c r="N874" t="s">
        <v>16</v>
      </c>
    </row>
    <row r="875" spans="1:14" x14ac:dyDescent="0.35">
      <c r="A875" t="s">
        <v>4699</v>
      </c>
      <c r="B875">
        <v>53</v>
      </c>
      <c r="C875" t="s">
        <v>14094</v>
      </c>
      <c r="D875" t="s">
        <v>12</v>
      </c>
      <c r="E875" t="s">
        <v>74</v>
      </c>
      <c r="F875" t="s">
        <v>19</v>
      </c>
      <c r="G875" t="s">
        <v>30</v>
      </c>
      <c r="H875">
        <v>6397.92</v>
      </c>
      <c r="I875" s="9">
        <v>45436</v>
      </c>
      <c r="J875">
        <v>2024</v>
      </c>
      <c r="K875" t="s">
        <v>14047</v>
      </c>
      <c r="L875">
        <v>5</v>
      </c>
      <c r="M875" t="s">
        <v>14048</v>
      </c>
      <c r="N875" t="s">
        <v>16</v>
      </c>
    </row>
    <row r="876" spans="1:14" x14ac:dyDescent="0.35">
      <c r="A876" t="s">
        <v>4707</v>
      </c>
      <c r="B876">
        <v>53</v>
      </c>
      <c r="C876" t="s">
        <v>14094</v>
      </c>
      <c r="D876" t="s">
        <v>12</v>
      </c>
      <c r="E876" t="s">
        <v>13</v>
      </c>
      <c r="F876" t="s">
        <v>49</v>
      </c>
      <c r="G876" t="s">
        <v>15</v>
      </c>
      <c r="H876">
        <v>966.24</v>
      </c>
      <c r="I876" s="9">
        <v>44994</v>
      </c>
      <c r="J876">
        <v>2023</v>
      </c>
      <c r="K876" t="s">
        <v>14053</v>
      </c>
      <c r="L876">
        <v>3</v>
      </c>
      <c r="M876" t="s">
        <v>14057</v>
      </c>
      <c r="N876" t="s">
        <v>16</v>
      </c>
    </row>
    <row r="877" spans="1:14" x14ac:dyDescent="0.35">
      <c r="A877" t="s">
        <v>4781</v>
      </c>
      <c r="B877">
        <v>53</v>
      </c>
      <c r="C877" t="s">
        <v>14094</v>
      </c>
      <c r="D877" t="s">
        <v>12</v>
      </c>
      <c r="E877" t="s">
        <v>93</v>
      </c>
      <c r="F877" t="s">
        <v>49</v>
      </c>
      <c r="G877" t="s">
        <v>30</v>
      </c>
      <c r="H877">
        <v>4711.57</v>
      </c>
      <c r="I877" s="9">
        <v>45047</v>
      </c>
      <c r="J877">
        <v>2023</v>
      </c>
      <c r="K877" t="s">
        <v>14047</v>
      </c>
      <c r="L877">
        <v>5</v>
      </c>
      <c r="M877" t="s">
        <v>14062</v>
      </c>
      <c r="N877" t="s">
        <v>16</v>
      </c>
    </row>
    <row r="878" spans="1:14" x14ac:dyDescent="0.35">
      <c r="A878" t="s">
        <v>4867</v>
      </c>
      <c r="B878">
        <v>53</v>
      </c>
      <c r="C878" t="s">
        <v>14094</v>
      </c>
      <c r="D878" t="s">
        <v>39</v>
      </c>
      <c r="E878" t="s">
        <v>52</v>
      </c>
      <c r="F878" t="s">
        <v>55</v>
      </c>
      <c r="G878" t="s">
        <v>36</v>
      </c>
      <c r="H878">
        <v>15058.87</v>
      </c>
      <c r="I878" s="9">
        <v>45162</v>
      </c>
      <c r="J878">
        <v>2023</v>
      </c>
      <c r="K878" t="s">
        <v>14056</v>
      </c>
      <c r="L878">
        <v>8</v>
      </c>
      <c r="M878" t="s">
        <v>14057</v>
      </c>
      <c r="N878" t="s">
        <v>16</v>
      </c>
    </row>
    <row r="879" spans="1:14" x14ac:dyDescent="0.35">
      <c r="A879" t="s">
        <v>4985</v>
      </c>
      <c r="B879">
        <v>53</v>
      </c>
      <c r="C879" t="s">
        <v>14094</v>
      </c>
      <c r="D879" t="s">
        <v>39</v>
      </c>
      <c r="E879" t="s">
        <v>42</v>
      </c>
      <c r="F879" t="s">
        <v>19</v>
      </c>
      <c r="G879" t="s">
        <v>26</v>
      </c>
      <c r="H879">
        <v>4561.91</v>
      </c>
      <c r="I879" s="9">
        <v>45047</v>
      </c>
      <c r="J879">
        <v>2023</v>
      </c>
      <c r="K879" t="s">
        <v>14047</v>
      </c>
      <c r="L879">
        <v>5</v>
      </c>
      <c r="M879" t="s">
        <v>14062</v>
      </c>
      <c r="N879" t="s">
        <v>16</v>
      </c>
    </row>
    <row r="880" spans="1:14" x14ac:dyDescent="0.35">
      <c r="A880" t="s">
        <v>5125</v>
      </c>
      <c r="B880">
        <v>53</v>
      </c>
      <c r="C880" t="s">
        <v>14094</v>
      </c>
      <c r="D880" t="s">
        <v>39</v>
      </c>
      <c r="E880" t="s">
        <v>42</v>
      </c>
      <c r="F880" t="s">
        <v>49</v>
      </c>
      <c r="G880" t="s">
        <v>26</v>
      </c>
      <c r="H880">
        <v>21621.08</v>
      </c>
      <c r="I880" s="9">
        <v>45135</v>
      </c>
      <c r="J880">
        <v>2023</v>
      </c>
      <c r="K880" t="s">
        <v>14063</v>
      </c>
      <c r="L880">
        <v>7</v>
      </c>
      <c r="M880" t="s">
        <v>14048</v>
      </c>
      <c r="N880" t="s">
        <v>16</v>
      </c>
    </row>
    <row r="881" spans="1:14" x14ac:dyDescent="0.35">
      <c r="A881" t="s">
        <v>5193</v>
      </c>
      <c r="B881">
        <v>53</v>
      </c>
      <c r="C881" t="s">
        <v>14094</v>
      </c>
      <c r="D881" t="s">
        <v>12</v>
      </c>
      <c r="E881" t="s">
        <v>42</v>
      </c>
      <c r="F881" t="s">
        <v>55</v>
      </c>
      <c r="G881" t="s">
        <v>36</v>
      </c>
      <c r="H881">
        <v>7806.05</v>
      </c>
      <c r="I881" s="9">
        <v>45067</v>
      </c>
      <c r="J881">
        <v>2023</v>
      </c>
      <c r="K881" t="s">
        <v>14047</v>
      </c>
      <c r="L881">
        <v>5</v>
      </c>
      <c r="M881" t="s">
        <v>14059</v>
      </c>
      <c r="N881" t="s">
        <v>16</v>
      </c>
    </row>
    <row r="882" spans="1:14" x14ac:dyDescent="0.35">
      <c r="A882" t="s">
        <v>5323</v>
      </c>
      <c r="B882">
        <v>53</v>
      </c>
      <c r="C882" t="s">
        <v>14094</v>
      </c>
      <c r="D882" t="s">
        <v>12</v>
      </c>
      <c r="E882" t="s">
        <v>64</v>
      </c>
      <c r="F882" t="s">
        <v>49</v>
      </c>
      <c r="G882" t="s">
        <v>26</v>
      </c>
      <c r="H882">
        <v>12044.93</v>
      </c>
      <c r="I882" s="9">
        <v>45154</v>
      </c>
      <c r="J882">
        <v>2023</v>
      </c>
      <c r="K882" t="s">
        <v>14056</v>
      </c>
      <c r="L882">
        <v>8</v>
      </c>
      <c r="M882" t="s">
        <v>14052</v>
      </c>
      <c r="N882" t="s">
        <v>16</v>
      </c>
    </row>
    <row r="883" spans="1:14" x14ac:dyDescent="0.35">
      <c r="A883" t="s">
        <v>5375</v>
      </c>
      <c r="B883">
        <v>53</v>
      </c>
      <c r="C883" t="s">
        <v>14094</v>
      </c>
      <c r="D883" t="s">
        <v>39</v>
      </c>
      <c r="E883" t="s">
        <v>24</v>
      </c>
      <c r="F883" t="s">
        <v>14</v>
      </c>
      <c r="G883" t="s">
        <v>26</v>
      </c>
      <c r="H883">
        <v>1925.83</v>
      </c>
      <c r="I883" s="9">
        <v>45165</v>
      </c>
      <c r="J883">
        <v>2023</v>
      </c>
      <c r="K883" t="s">
        <v>14056</v>
      </c>
      <c r="L883">
        <v>8</v>
      </c>
      <c r="M883" t="s">
        <v>14059</v>
      </c>
      <c r="N883" t="s">
        <v>16</v>
      </c>
    </row>
    <row r="884" spans="1:14" x14ac:dyDescent="0.35">
      <c r="A884" t="s">
        <v>5391</v>
      </c>
      <c r="B884">
        <v>53</v>
      </c>
      <c r="C884" t="s">
        <v>14094</v>
      </c>
      <c r="D884" t="s">
        <v>39</v>
      </c>
      <c r="E884" t="s">
        <v>29</v>
      </c>
      <c r="F884" t="s">
        <v>55</v>
      </c>
      <c r="G884" t="s">
        <v>20</v>
      </c>
      <c r="H884">
        <v>17226.39</v>
      </c>
      <c r="I884" s="9">
        <v>45136</v>
      </c>
      <c r="J884">
        <v>2023</v>
      </c>
      <c r="K884" t="s">
        <v>14063</v>
      </c>
      <c r="L884">
        <v>7</v>
      </c>
      <c r="M884" t="s">
        <v>14050</v>
      </c>
      <c r="N884" t="s">
        <v>16</v>
      </c>
    </row>
    <row r="885" spans="1:14" x14ac:dyDescent="0.35">
      <c r="A885" t="s">
        <v>5617</v>
      </c>
      <c r="B885">
        <v>53</v>
      </c>
      <c r="C885" t="s">
        <v>14094</v>
      </c>
      <c r="D885" t="s">
        <v>39</v>
      </c>
      <c r="E885" t="s">
        <v>64</v>
      </c>
      <c r="F885" t="s">
        <v>14</v>
      </c>
      <c r="G885" t="s">
        <v>20</v>
      </c>
      <c r="H885">
        <v>9350.49</v>
      </c>
      <c r="I885" s="9">
        <v>45581</v>
      </c>
      <c r="J885">
        <v>2024</v>
      </c>
      <c r="K885" t="s">
        <v>14058</v>
      </c>
      <c r="L885">
        <v>10</v>
      </c>
      <c r="M885" t="s">
        <v>14052</v>
      </c>
      <c r="N885" t="s">
        <v>16</v>
      </c>
    </row>
    <row r="886" spans="1:14" x14ac:dyDescent="0.35">
      <c r="A886" t="s">
        <v>5747</v>
      </c>
      <c r="B886">
        <v>53</v>
      </c>
      <c r="C886" t="s">
        <v>14094</v>
      </c>
      <c r="D886" t="s">
        <v>39</v>
      </c>
      <c r="E886" t="s">
        <v>13</v>
      </c>
      <c r="F886" t="s">
        <v>35</v>
      </c>
      <c r="G886" t="s">
        <v>26</v>
      </c>
      <c r="H886">
        <v>15072.37</v>
      </c>
      <c r="I886" s="9">
        <v>45584</v>
      </c>
      <c r="J886">
        <v>2024</v>
      </c>
      <c r="K886" t="s">
        <v>14058</v>
      </c>
      <c r="L886">
        <v>10</v>
      </c>
      <c r="M886" t="s">
        <v>14050</v>
      </c>
      <c r="N886" t="s">
        <v>16</v>
      </c>
    </row>
    <row r="887" spans="1:14" x14ac:dyDescent="0.35">
      <c r="A887" t="s">
        <v>5839</v>
      </c>
      <c r="B887">
        <v>53</v>
      </c>
      <c r="C887" t="s">
        <v>14094</v>
      </c>
      <c r="D887" t="s">
        <v>12</v>
      </c>
      <c r="E887" t="s">
        <v>74</v>
      </c>
      <c r="F887" t="s">
        <v>19</v>
      </c>
      <c r="G887" t="s">
        <v>30</v>
      </c>
      <c r="H887">
        <v>4225.32</v>
      </c>
      <c r="I887" s="9">
        <v>45424</v>
      </c>
      <c r="J887">
        <v>2024</v>
      </c>
      <c r="K887" t="s">
        <v>14047</v>
      </c>
      <c r="L887">
        <v>5</v>
      </c>
      <c r="M887" t="s">
        <v>14059</v>
      </c>
      <c r="N887" t="s">
        <v>16</v>
      </c>
    </row>
    <row r="888" spans="1:14" x14ac:dyDescent="0.35">
      <c r="A888" t="s">
        <v>5857</v>
      </c>
      <c r="B888">
        <v>53</v>
      </c>
      <c r="C888" t="s">
        <v>14094</v>
      </c>
      <c r="D888" t="s">
        <v>12</v>
      </c>
      <c r="E888" t="s">
        <v>64</v>
      </c>
      <c r="F888" t="s">
        <v>19</v>
      </c>
      <c r="G888" t="s">
        <v>30</v>
      </c>
      <c r="H888">
        <v>1023.67</v>
      </c>
      <c r="I888" s="9">
        <v>45399</v>
      </c>
      <c r="J888">
        <v>2024</v>
      </c>
      <c r="K888" t="s">
        <v>14061</v>
      </c>
      <c r="L888">
        <v>4</v>
      </c>
      <c r="M888" t="s">
        <v>14052</v>
      </c>
      <c r="N888" t="s">
        <v>16</v>
      </c>
    </row>
    <row r="889" spans="1:14" x14ac:dyDescent="0.35">
      <c r="A889" t="s">
        <v>5875</v>
      </c>
      <c r="B889">
        <v>53</v>
      </c>
      <c r="C889" t="s">
        <v>14094</v>
      </c>
      <c r="D889" t="s">
        <v>39</v>
      </c>
      <c r="E889" t="s">
        <v>24</v>
      </c>
      <c r="F889" t="s">
        <v>49</v>
      </c>
      <c r="G889" t="s">
        <v>36</v>
      </c>
      <c r="H889">
        <v>15216.94</v>
      </c>
      <c r="I889" s="9">
        <v>45124</v>
      </c>
      <c r="J889">
        <v>2023</v>
      </c>
      <c r="K889" t="s">
        <v>14063</v>
      </c>
      <c r="L889">
        <v>7</v>
      </c>
      <c r="M889" t="s">
        <v>14062</v>
      </c>
      <c r="N889" t="s">
        <v>16</v>
      </c>
    </row>
    <row r="890" spans="1:14" x14ac:dyDescent="0.35">
      <c r="A890" t="s">
        <v>5923</v>
      </c>
      <c r="B890">
        <v>53</v>
      </c>
      <c r="C890" t="s">
        <v>14094</v>
      </c>
      <c r="D890" t="s">
        <v>39</v>
      </c>
      <c r="E890" t="s">
        <v>64</v>
      </c>
      <c r="F890" t="s">
        <v>19</v>
      </c>
      <c r="G890" t="s">
        <v>15</v>
      </c>
      <c r="H890">
        <v>18713.669999999998</v>
      </c>
      <c r="I890" s="9">
        <v>45031</v>
      </c>
      <c r="J890">
        <v>2023</v>
      </c>
      <c r="K890" t="s">
        <v>14061</v>
      </c>
      <c r="L890">
        <v>4</v>
      </c>
      <c r="M890" t="s">
        <v>14050</v>
      </c>
      <c r="N890" t="s">
        <v>16</v>
      </c>
    </row>
    <row r="891" spans="1:14" x14ac:dyDescent="0.35">
      <c r="A891" t="s">
        <v>6161</v>
      </c>
      <c r="B891">
        <v>53</v>
      </c>
      <c r="C891" t="s">
        <v>14094</v>
      </c>
      <c r="D891" t="s">
        <v>39</v>
      </c>
      <c r="E891" t="s">
        <v>93</v>
      </c>
      <c r="F891" t="s">
        <v>19</v>
      </c>
      <c r="G891" t="s">
        <v>15</v>
      </c>
      <c r="H891">
        <v>10031.09</v>
      </c>
      <c r="I891" s="9">
        <v>45149</v>
      </c>
      <c r="J891">
        <v>2023</v>
      </c>
      <c r="K891" t="s">
        <v>14056</v>
      </c>
      <c r="L891">
        <v>8</v>
      </c>
      <c r="M891" t="s">
        <v>14048</v>
      </c>
      <c r="N891" t="s">
        <v>16</v>
      </c>
    </row>
    <row r="892" spans="1:14" x14ac:dyDescent="0.35">
      <c r="A892" t="s">
        <v>6465</v>
      </c>
      <c r="B892">
        <v>53</v>
      </c>
      <c r="C892" t="s">
        <v>14094</v>
      </c>
      <c r="D892" t="s">
        <v>12</v>
      </c>
      <c r="E892" t="s">
        <v>74</v>
      </c>
      <c r="F892" t="s">
        <v>25</v>
      </c>
      <c r="G892" t="s">
        <v>15</v>
      </c>
      <c r="H892">
        <v>668.31</v>
      </c>
      <c r="I892" s="9">
        <v>45364</v>
      </c>
      <c r="J892">
        <v>2024</v>
      </c>
      <c r="K892" t="s">
        <v>14053</v>
      </c>
      <c r="L892">
        <v>3</v>
      </c>
      <c r="M892" t="s">
        <v>14052</v>
      </c>
      <c r="N892" t="s">
        <v>16</v>
      </c>
    </row>
    <row r="893" spans="1:14" x14ac:dyDescent="0.35">
      <c r="A893" t="s">
        <v>6869</v>
      </c>
      <c r="B893">
        <v>53</v>
      </c>
      <c r="C893" t="s">
        <v>14094</v>
      </c>
      <c r="D893" t="s">
        <v>39</v>
      </c>
      <c r="E893" t="s">
        <v>13</v>
      </c>
      <c r="F893" t="s">
        <v>14</v>
      </c>
      <c r="G893" t="s">
        <v>15</v>
      </c>
      <c r="H893">
        <v>11450.6</v>
      </c>
      <c r="I893" s="9">
        <v>45458</v>
      </c>
      <c r="J893">
        <v>2024</v>
      </c>
      <c r="K893" t="s">
        <v>14049</v>
      </c>
      <c r="L893">
        <v>6</v>
      </c>
      <c r="M893" t="s">
        <v>14050</v>
      </c>
      <c r="N893" t="s">
        <v>16</v>
      </c>
    </row>
    <row r="894" spans="1:14" x14ac:dyDescent="0.35">
      <c r="A894" t="s">
        <v>6985</v>
      </c>
      <c r="B894">
        <v>53</v>
      </c>
      <c r="C894" t="s">
        <v>14094</v>
      </c>
      <c r="D894" t="s">
        <v>12</v>
      </c>
      <c r="E894" t="s">
        <v>24</v>
      </c>
      <c r="F894" t="s">
        <v>35</v>
      </c>
      <c r="G894" t="s">
        <v>30</v>
      </c>
      <c r="H894">
        <v>8169.14</v>
      </c>
      <c r="I894" s="9">
        <v>45177</v>
      </c>
      <c r="J894">
        <v>2023</v>
      </c>
      <c r="K894" t="s">
        <v>14055</v>
      </c>
      <c r="L894">
        <v>9</v>
      </c>
      <c r="M894" t="s">
        <v>14048</v>
      </c>
      <c r="N894" t="s">
        <v>16</v>
      </c>
    </row>
    <row r="895" spans="1:14" x14ac:dyDescent="0.35">
      <c r="A895" t="s">
        <v>7023</v>
      </c>
      <c r="B895">
        <v>53</v>
      </c>
      <c r="C895" t="s">
        <v>14094</v>
      </c>
      <c r="D895" t="s">
        <v>12</v>
      </c>
      <c r="E895" t="s">
        <v>64</v>
      </c>
      <c r="F895" t="s">
        <v>49</v>
      </c>
      <c r="G895" t="s">
        <v>20</v>
      </c>
      <c r="H895">
        <v>23781.47</v>
      </c>
      <c r="I895" s="9">
        <v>45276</v>
      </c>
      <c r="J895">
        <v>2023</v>
      </c>
      <c r="K895" t="s">
        <v>14060</v>
      </c>
      <c r="L895">
        <v>12</v>
      </c>
      <c r="M895" t="s">
        <v>14050</v>
      </c>
      <c r="N895" t="s">
        <v>16</v>
      </c>
    </row>
    <row r="896" spans="1:14" x14ac:dyDescent="0.35">
      <c r="A896" t="s">
        <v>7221</v>
      </c>
      <c r="B896">
        <v>53</v>
      </c>
      <c r="C896" t="s">
        <v>14094</v>
      </c>
      <c r="D896" t="s">
        <v>12</v>
      </c>
      <c r="E896" t="s">
        <v>74</v>
      </c>
      <c r="F896" t="s">
        <v>25</v>
      </c>
      <c r="G896" t="s">
        <v>15</v>
      </c>
      <c r="H896">
        <v>9866.1</v>
      </c>
      <c r="I896" s="9">
        <v>45456</v>
      </c>
      <c r="J896">
        <v>2024</v>
      </c>
      <c r="K896" t="s">
        <v>14049</v>
      </c>
      <c r="L896">
        <v>6</v>
      </c>
      <c r="M896" t="s">
        <v>14057</v>
      </c>
      <c r="N896" t="s">
        <v>16</v>
      </c>
    </row>
    <row r="897" spans="1:14" x14ac:dyDescent="0.35">
      <c r="A897" t="s">
        <v>7305</v>
      </c>
      <c r="B897">
        <v>53</v>
      </c>
      <c r="C897" t="s">
        <v>14094</v>
      </c>
      <c r="D897" t="s">
        <v>39</v>
      </c>
      <c r="E897" t="s">
        <v>29</v>
      </c>
      <c r="F897" t="s">
        <v>25</v>
      </c>
      <c r="G897" t="s">
        <v>20</v>
      </c>
      <c r="H897">
        <v>12738.72</v>
      </c>
      <c r="I897" s="9">
        <v>45517</v>
      </c>
      <c r="J897">
        <v>2024</v>
      </c>
      <c r="K897" t="s">
        <v>14056</v>
      </c>
      <c r="L897">
        <v>8</v>
      </c>
      <c r="M897" t="s">
        <v>14046</v>
      </c>
      <c r="N897" t="s">
        <v>16</v>
      </c>
    </row>
    <row r="898" spans="1:14" x14ac:dyDescent="0.35">
      <c r="A898" t="s">
        <v>7435</v>
      </c>
      <c r="B898">
        <v>53</v>
      </c>
      <c r="C898" t="s">
        <v>14094</v>
      </c>
      <c r="D898" t="s">
        <v>12</v>
      </c>
      <c r="E898" t="s">
        <v>93</v>
      </c>
      <c r="F898" t="s">
        <v>35</v>
      </c>
      <c r="G898" t="s">
        <v>30</v>
      </c>
      <c r="H898">
        <v>11894.3</v>
      </c>
      <c r="I898" s="9">
        <v>45217</v>
      </c>
      <c r="J898">
        <v>2023</v>
      </c>
      <c r="K898" t="s">
        <v>14058</v>
      </c>
      <c r="L898">
        <v>10</v>
      </c>
      <c r="M898" t="s">
        <v>14052</v>
      </c>
      <c r="N898" t="s">
        <v>16</v>
      </c>
    </row>
    <row r="899" spans="1:14" x14ac:dyDescent="0.35">
      <c r="A899" t="s">
        <v>7459</v>
      </c>
      <c r="B899">
        <v>53</v>
      </c>
      <c r="C899" t="s">
        <v>14094</v>
      </c>
      <c r="D899" t="s">
        <v>12</v>
      </c>
      <c r="E899" t="s">
        <v>13</v>
      </c>
      <c r="F899" t="s">
        <v>19</v>
      </c>
      <c r="G899" t="s">
        <v>26</v>
      </c>
      <c r="H899">
        <v>234.08</v>
      </c>
      <c r="I899" s="9">
        <v>45441</v>
      </c>
      <c r="J899">
        <v>2024</v>
      </c>
      <c r="K899" t="s">
        <v>14047</v>
      </c>
      <c r="L899">
        <v>5</v>
      </c>
      <c r="M899" t="s">
        <v>14052</v>
      </c>
      <c r="N899" t="s">
        <v>16</v>
      </c>
    </row>
    <row r="900" spans="1:14" x14ac:dyDescent="0.35">
      <c r="A900" t="s">
        <v>7589</v>
      </c>
      <c r="B900">
        <v>53</v>
      </c>
      <c r="C900" t="s">
        <v>14094</v>
      </c>
      <c r="D900" t="s">
        <v>39</v>
      </c>
      <c r="E900" t="s">
        <v>13</v>
      </c>
      <c r="F900" t="s">
        <v>49</v>
      </c>
      <c r="G900" t="s">
        <v>15</v>
      </c>
      <c r="H900">
        <v>5056.1400000000003</v>
      </c>
      <c r="I900" s="9">
        <v>45402</v>
      </c>
      <c r="J900">
        <v>2024</v>
      </c>
      <c r="K900" t="s">
        <v>14061</v>
      </c>
      <c r="L900">
        <v>4</v>
      </c>
      <c r="M900" t="s">
        <v>14050</v>
      </c>
      <c r="N900" t="s">
        <v>16</v>
      </c>
    </row>
    <row r="901" spans="1:14" x14ac:dyDescent="0.35">
      <c r="A901" t="s">
        <v>7693</v>
      </c>
      <c r="B901">
        <v>53</v>
      </c>
      <c r="C901" t="s">
        <v>14094</v>
      </c>
      <c r="D901" t="s">
        <v>12</v>
      </c>
      <c r="E901" t="s">
        <v>13</v>
      </c>
      <c r="F901" t="s">
        <v>55</v>
      </c>
      <c r="G901" t="s">
        <v>36</v>
      </c>
      <c r="H901">
        <v>17803.84</v>
      </c>
      <c r="I901" s="9">
        <v>45401</v>
      </c>
      <c r="J901">
        <v>2024</v>
      </c>
      <c r="K901" t="s">
        <v>14061</v>
      </c>
      <c r="L901">
        <v>4</v>
      </c>
      <c r="M901" t="s">
        <v>14048</v>
      </c>
      <c r="N901" t="s">
        <v>16</v>
      </c>
    </row>
    <row r="902" spans="1:14" x14ac:dyDescent="0.35">
      <c r="A902" t="s">
        <v>7809</v>
      </c>
      <c r="B902">
        <v>53</v>
      </c>
      <c r="C902" t="s">
        <v>14094</v>
      </c>
      <c r="D902" t="s">
        <v>12</v>
      </c>
      <c r="E902" t="s">
        <v>42</v>
      </c>
      <c r="F902" t="s">
        <v>25</v>
      </c>
      <c r="G902" t="s">
        <v>30</v>
      </c>
      <c r="H902">
        <v>8615.17</v>
      </c>
      <c r="I902" s="9">
        <v>45255</v>
      </c>
      <c r="J902">
        <v>2023</v>
      </c>
      <c r="K902" t="s">
        <v>14054</v>
      </c>
      <c r="L902">
        <v>11</v>
      </c>
      <c r="M902" t="s">
        <v>14050</v>
      </c>
      <c r="N902" t="s">
        <v>16</v>
      </c>
    </row>
    <row r="903" spans="1:14" x14ac:dyDescent="0.35">
      <c r="A903" t="s">
        <v>7829</v>
      </c>
      <c r="B903">
        <v>53</v>
      </c>
      <c r="C903" t="s">
        <v>14094</v>
      </c>
      <c r="D903" t="s">
        <v>12</v>
      </c>
      <c r="E903" t="s">
        <v>42</v>
      </c>
      <c r="F903" t="s">
        <v>35</v>
      </c>
      <c r="G903" t="s">
        <v>30</v>
      </c>
      <c r="H903">
        <v>12402.69</v>
      </c>
      <c r="I903" s="9">
        <v>45634</v>
      </c>
      <c r="J903">
        <v>2024</v>
      </c>
      <c r="K903" t="s">
        <v>14060</v>
      </c>
      <c r="L903">
        <v>12</v>
      </c>
      <c r="M903" t="s">
        <v>14059</v>
      </c>
      <c r="N903" t="s">
        <v>16</v>
      </c>
    </row>
    <row r="904" spans="1:14" x14ac:dyDescent="0.35">
      <c r="A904" t="s">
        <v>7849</v>
      </c>
      <c r="B904">
        <v>53</v>
      </c>
      <c r="C904" t="s">
        <v>14094</v>
      </c>
      <c r="D904" t="s">
        <v>12</v>
      </c>
      <c r="E904" t="s">
        <v>64</v>
      </c>
      <c r="F904" t="s">
        <v>25</v>
      </c>
      <c r="G904" t="s">
        <v>30</v>
      </c>
      <c r="H904">
        <v>2419.12</v>
      </c>
      <c r="I904" s="9">
        <v>44996</v>
      </c>
      <c r="J904">
        <v>2023</v>
      </c>
      <c r="K904" t="s">
        <v>14053</v>
      </c>
      <c r="L904">
        <v>3</v>
      </c>
      <c r="M904" t="s">
        <v>14050</v>
      </c>
      <c r="N904" t="s">
        <v>16</v>
      </c>
    </row>
    <row r="905" spans="1:14" x14ac:dyDescent="0.35">
      <c r="A905" t="s">
        <v>7871</v>
      </c>
      <c r="B905">
        <v>53</v>
      </c>
      <c r="C905" t="s">
        <v>14094</v>
      </c>
      <c r="D905" t="s">
        <v>39</v>
      </c>
      <c r="E905" t="s">
        <v>64</v>
      </c>
      <c r="F905" t="s">
        <v>49</v>
      </c>
      <c r="G905" t="s">
        <v>30</v>
      </c>
      <c r="H905">
        <v>2464.86</v>
      </c>
      <c r="I905" s="9">
        <v>44983</v>
      </c>
      <c r="J905">
        <v>2023</v>
      </c>
      <c r="K905" t="s">
        <v>14051</v>
      </c>
      <c r="L905">
        <v>2</v>
      </c>
      <c r="M905" t="s">
        <v>14059</v>
      </c>
      <c r="N905" t="s">
        <v>16</v>
      </c>
    </row>
    <row r="906" spans="1:14" x14ac:dyDescent="0.35">
      <c r="A906" t="s">
        <v>7905</v>
      </c>
      <c r="B906">
        <v>53</v>
      </c>
      <c r="C906" t="s">
        <v>14094</v>
      </c>
      <c r="D906" t="s">
        <v>39</v>
      </c>
      <c r="E906" t="s">
        <v>13</v>
      </c>
      <c r="F906" t="s">
        <v>19</v>
      </c>
      <c r="G906" t="s">
        <v>36</v>
      </c>
      <c r="H906">
        <v>2232.34</v>
      </c>
      <c r="I906" s="9">
        <v>45629</v>
      </c>
      <c r="J906">
        <v>2024</v>
      </c>
      <c r="K906" t="s">
        <v>14060</v>
      </c>
      <c r="L906">
        <v>12</v>
      </c>
      <c r="M906" t="s">
        <v>14046</v>
      </c>
      <c r="N906" t="s">
        <v>16</v>
      </c>
    </row>
    <row r="907" spans="1:14" x14ac:dyDescent="0.35">
      <c r="A907" t="s">
        <v>7993</v>
      </c>
      <c r="B907">
        <v>53</v>
      </c>
      <c r="C907" t="s">
        <v>14094</v>
      </c>
      <c r="D907" t="s">
        <v>12</v>
      </c>
      <c r="E907" t="s">
        <v>64</v>
      </c>
      <c r="F907" t="s">
        <v>35</v>
      </c>
      <c r="G907" t="s">
        <v>20</v>
      </c>
      <c r="H907">
        <v>13518.68</v>
      </c>
      <c r="I907" s="9">
        <v>45079</v>
      </c>
      <c r="J907">
        <v>2023</v>
      </c>
      <c r="K907" t="s">
        <v>14049</v>
      </c>
      <c r="L907">
        <v>6</v>
      </c>
      <c r="M907" t="s">
        <v>14048</v>
      </c>
      <c r="N907" t="s">
        <v>16</v>
      </c>
    </row>
    <row r="908" spans="1:14" x14ac:dyDescent="0.35">
      <c r="A908" t="s">
        <v>7999</v>
      </c>
      <c r="B908">
        <v>53</v>
      </c>
      <c r="C908" t="s">
        <v>14094</v>
      </c>
      <c r="D908" t="s">
        <v>12</v>
      </c>
      <c r="E908" t="s">
        <v>64</v>
      </c>
      <c r="F908" t="s">
        <v>35</v>
      </c>
      <c r="G908" t="s">
        <v>15</v>
      </c>
      <c r="H908">
        <v>8109.74</v>
      </c>
      <c r="I908" s="9">
        <v>45616</v>
      </c>
      <c r="J908">
        <v>2024</v>
      </c>
      <c r="K908" t="s">
        <v>14054</v>
      </c>
      <c r="L908">
        <v>11</v>
      </c>
      <c r="M908" t="s">
        <v>14052</v>
      </c>
      <c r="N908" t="s">
        <v>16</v>
      </c>
    </row>
    <row r="909" spans="1:14" x14ac:dyDescent="0.35">
      <c r="A909" t="s">
        <v>8281</v>
      </c>
      <c r="B909">
        <v>53</v>
      </c>
      <c r="C909" t="s">
        <v>14094</v>
      </c>
      <c r="D909" t="s">
        <v>39</v>
      </c>
      <c r="E909" t="s">
        <v>93</v>
      </c>
      <c r="F909" t="s">
        <v>35</v>
      </c>
      <c r="G909" t="s">
        <v>36</v>
      </c>
      <c r="H909">
        <v>14057.93</v>
      </c>
      <c r="I909" s="9">
        <v>45255</v>
      </c>
      <c r="J909">
        <v>2023</v>
      </c>
      <c r="K909" t="s">
        <v>14054</v>
      </c>
      <c r="L909">
        <v>11</v>
      </c>
      <c r="M909" t="s">
        <v>14050</v>
      </c>
      <c r="N909" t="s">
        <v>16</v>
      </c>
    </row>
    <row r="910" spans="1:14" x14ac:dyDescent="0.35">
      <c r="A910" t="s">
        <v>8313</v>
      </c>
      <c r="B910">
        <v>53</v>
      </c>
      <c r="C910" t="s">
        <v>14094</v>
      </c>
      <c r="D910" t="s">
        <v>39</v>
      </c>
      <c r="E910" t="s">
        <v>93</v>
      </c>
      <c r="F910" t="s">
        <v>14</v>
      </c>
      <c r="G910" t="s">
        <v>26</v>
      </c>
      <c r="H910">
        <v>6509.09</v>
      </c>
      <c r="I910" s="9">
        <v>45251</v>
      </c>
      <c r="J910">
        <v>2023</v>
      </c>
      <c r="K910" t="s">
        <v>14054</v>
      </c>
      <c r="L910">
        <v>11</v>
      </c>
      <c r="M910" t="s">
        <v>14046</v>
      </c>
      <c r="N910" t="s">
        <v>16</v>
      </c>
    </row>
    <row r="911" spans="1:14" x14ac:dyDescent="0.35">
      <c r="A911" t="s">
        <v>8357</v>
      </c>
      <c r="B911">
        <v>53</v>
      </c>
      <c r="C911" t="s">
        <v>14094</v>
      </c>
      <c r="D911" t="s">
        <v>12</v>
      </c>
      <c r="E911" t="s">
        <v>52</v>
      </c>
      <c r="F911" t="s">
        <v>25</v>
      </c>
      <c r="G911" t="s">
        <v>30</v>
      </c>
      <c r="H911">
        <v>1575.81</v>
      </c>
      <c r="I911" s="9">
        <v>45507</v>
      </c>
      <c r="J911">
        <v>2024</v>
      </c>
      <c r="K911" t="s">
        <v>14056</v>
      </c>
      <c r="L911">
        <v>8</v>
      </c>
      <c r="M911" t="s">
        <v>14050</v>
      </c>
      <c r="N911" t="s">
        <v>16</v>
      </c>
    </row>
    <row r="912" spans="1:14" x14ac:dyDescent="0.35">
      <c r="A912" t="s">
        <v>8531</v>
      </c>
      <c r="B912">
        <v>53</v>
      </c>
      <c r="C912" t="s">
        <v>14094</v>
      </c>
      <c r="D912" t="s">
        <v>39</v>
      </c>
      <c r="E912" t="s">
        <v>13</v>
      </c>
      <c r="F912" t="s">
        <v>49</v>
      </c>
      <c r="G912" t="s">
        <v>15</v>
      </c>
      <c r="H912">
        <v>13039.99</v>
      </c>
      <c r="I912" s="9">
        <v>45287</v>
      </c>
      <c r="J912">
        <v>2023</v>
      </c>
      <c r="K912" t="s">
        <v>14060</v>
      </c>
      <c r="L912">
        <v>12</v>
      </c>
      <c r="M912" t="s">
        <v>14052</v>
      </c>
      <c r="N912" t="s">
        <v>16</v>
      </c>
    </row>
    <row r="913" spans="1:14" x14ac:dyDescent="0.35">
      <c r="A913" t="s">
        <v>8593</v>
      </c>
      <c r="B913">
        <v>53</v>
      </c>
      <c r="C913" t="s">
        <v>14094</v>
      </c>
      <c r="D913" t="s">
        <v>39</v>
      </c>
      <c r="E913" t="s">
        <v>13</v>
      </c>
      <c r="F913" t="s">
        <v>35</v>
      </c>
      <c r="G913" t="s">
        <v>15</v>
      </c>
      <c r="H913">
        <v>2163.2800000000002</v>
      </c>
      <c r="I913" s="9">
        <v>45243</v>
      </c>
      <c r="J913">
        <v>2023</v>
      </c>
      <c r="K913" t="s">
        <v>14054</v>
      </c>
      <c r="L913">
        <v>11</v>
      </c>
      <c r="M913" t="s">
        <v>14062</v>
      </c>
      <c r="N913" t="s">
        <v>16</v>
      </c>
    </row>
    <row r="914" spans="1:14" x14ac:dyDescent="0.35">
      <c r="A914" t="s">
        <v>8617</v>
      </c>
      <c r="B914">
        <v>53</v>
      </c>
      <c r="C914" t="s">
        <v>14094</v>
      </c>
      <c r="D914" t="s">
        <v>39</v>
      </c>
      <c r="E914" t="s">
        <v>52</v>
      </c>
      <c r="F914" t="s">
        <v>35</v>
      </c>
      <c r="G914" t="s">
        <v>26</v>
      </c>
      <c r="H914">
        <v>28182.240000000002</v>
      </c>
      <c r="I914" s="9">
        <v>45447</v>
      </c>
      <c r="J914">
        <v>2024</v>
      </c>
      <c r="K914" t="s">
        <v>14049</v>
      </c>
      <c r="L914">
        <v>6</v>
      </c>
      <c r="M914" t="s">
        <v>14046</v>
      </c>
      <c r="N914" t="s">
        <v>16</v>
      </c>
    </row>
    <row r="915" spans="1:14" x14ac:dyDescent="0.35">
      <c r="A915" t="s">
        <v>8739</v>
      </c>
      <c r="B915">
        <v>53</v>
      </c>
      <c r="C915" t="s">
        <v>14094</v>
      </c>
      <c r="D915" t="s">
        <v>12</v>
      </c>
      <c r="E915" t="s">
        <v>29</v>
      </c>
      <c r="F915" t="s">
        <v>14</v>
      </c>
      <c r="G915" t="s">
        <v>30</v>
      </c>
      <c r="H915">
        <v>1175.8699999999999</v>
      </c>
      <c r="I915" s="9">
        <v>45188</v>
      </c>
      <c r="J915">
        <v>2023</v>
      </c>
      <c r="K915" t="s">
        <v>14055</v>
      </c>
      <c r="L915">
        <v>9</v>
      </c>
      <c r="M915" t="s">
        <v>14046</v>
      </c>
      <c r="N915" t="s">
        <v>16</v>
      </c>
    </row>
    <row r="916" spans="1:14" x14ac:dyDescent="0.35">
      <c r="A916" t="s">
        <v>9039</v>
      </c>
      <c r="B916">
        <v>53</v>
      </c>
      <c r="C916" t="s">
        <v>14094</v>
      </c>
      <c r="D916" t="s">
        <v>39</v>
      </c>
      <c r="E916" t="s">
        <v>74</v>
      </c>
      <c r="F916" t="s">
        <v>14</v>
      </c>
      <c r="G916" t="s">
        <v>15</v>
      </c>
      <c r="H916">
        <v>1044.8599999999999</v>
      </c>
      <c r="I916" s="9">
        <v>45395</v>
      </c>
      <c r="J916">
        <v>2024</v>
      </c>
      <c r="K916" t="s">
        <v>14061</v>
      </c>
      <c r="L916">
        <v>4</v>
      </c>
      <c r="M916" t="s">
        <v>14050</v>
      </c>
      <c r="N916" t="s">
        <v>16</v>
      </c>
    </row>
    <row r="917" spans="1:14" x14ac:dyDescent="0.35">
      <c r="A917" t="s">
        <v>9065</v>
      </c>
      <c r="B917">
        <v>53</v>
      </c>
      <c r="C917" t="s">
        <v>14094</v>
      </c>
      <c r="D917" t="s">
        <v>39</v>
      </c>
      <c r="E917" t="s">
        <v>52</v>
      </c>
      <c r="F917" t="s">
        <v>55</v>
      </c>
      <c r="G917" t="s">
        <v>30</v>
      </c>
      <c r="H917">
        <v>2982.22</v>
      </c>
      <c r="I917" s="9">
        <v>45398</v>
      </c>
      <c r="J917">
        <v>2024</v>
      </c>
      <c r="K917" t="s">
        <v>14061</v>
      </c>
      <c r="L917">
        <v>4</v>
      </c>
      <c r="M917" t="s">
        <v>14046</v>
      </c>
      <c r="N917" t="s">
        <v>16</v>
      </c>
    </row>
    <row r="918" spans="1:14" x14ac:dyDescent="0.35">
      <c r="A918" t="s">
        <v>9087</v>
      </c>
      <c r="B918">
        <v>53</v>
      </c>
      <c r="C918" t="s">
        <v>14094</v>
      </c>
      <c r="D918" t="s">
        <v>12</v>
      </c>
      <c r="E918" t="s">
        <v>24</v>
      </c>
      <c r="F918" t="s">
        <v>55</v>
      </c>
      <c r="G918" t="s">
        <v>15</v>
      </c>
      <c r="H918">
        <v>1947.69</v>
      </c>
      <c r="I918" s="9">
        <v>45587</v>
      </c>
      <c r="J918">
        <v>2024</v>
      </c>
      <c r="K918" t="s">
        <v>14058</v>
      </c>
      <c r="L918">
        <v>10</v>
      </c>
      <c r="M918" t="s">
        <v>14046</v>
      </c>
      <c r="N918" t="s">
        <v>16</v>
      </c>
    </row>
    <row r="919" spans="1:14" x14ac:dyDescent="0.35">
      <c r="A919" t="s">
        <v>9095</v>
      </c>
      <c r="B919">
        <v>53</v>
      </c>
      <c r="C919" t="s">
        <v>14094</v>
      </c>
      <c r="D919" t="s">
        <v>12</v>
      </c>
      <c r="E919" t="s">
        <v>13</v>
      </c>
      <c r="F919" t="s">
        <v>55</v>
      </c>
      <c r="G919" t="s">
        <v>20</v>
      </c>
      <c r="H919">
        <v>12683.59</v>
      </c>
      <c r="I919" s="9">
        <v>45319</v>
      </c>
      <c r="J919">
        <v>2024</v>
      </c>
      <c r="K919" t="s">
        <v>14045</v>
      </c>
      <c r="L919">
        <v>1</v>
      </c>
      <c r="M919" t="s">
        <v>14059</v>
      </c>
      <c r="N919" t="s">
        <v>16</v>
      </c>
    </row>
    <row r="920" spans="1:14" x14ac:dyDescent="0.35">
      <c r="A920" t="s">
        <v>9203</v>
      </c>
      <c r="B920">
        <v>53</v>
      </c>
      <c r="C920" t="s">
        <v>14094</v>
      </c>
      <c r="D920" t="s">
        <v>12</v>
      </c>
      <c r="E920" t="s">
        <v>42</v>
      </c>
      <c r="F920" t="s">
        <v>35</v>
      </c>
      <c r="G920" t="s">
        <v>30</v>
      </c>
      <c r="H920">
        <v>7233.59</v>
      </c>
      <c r="I920" s="9">
        <v>45311</v>
      </c>
      <c r="J920">
        <v>2024</v>
      </c>
      <c r="K920" t="s">
        <v>14045</v>
      </c>
      <c r="L920">
        <v>1</v>
      </c>
      <c r="M920" t="s">
        <v>14050</v>
      </c>
      <c r="N920" t="s">
        <v>16</v>
      </c>
    </row>
    <row r="921" spans="1:14" x14ac:dyDescent="0.35">
      <c r="A921" t="s">
        <v>9259</v>
      </c>
      <c r="B921">
        <v>53</v>
      </c>
      <c r="C921" t="s">
        <v>14094</v>
      </c>
      <c r="D921" t="s">
        <v>12</v>
      </c>
      <c r="E921" t="s">
        <v>74</v>
      </c>
      <c r="F921" t="s">
        <v>35</v>
      </c>
      <c r="G921" t="s">
        <v>15</v>
      </c>
      <c r="H921">
        <v>19776.29</v>
      </c>
      <c r="I921" s="9">
        <v>44946</v>
      </c>
      <c r="J921">
        <v>2023</v>
      </c>
      <c r="K921" t="s">
        <v>14045</v>
      </c>
      <c r="L921">
        <v>1</v>
      </c>
      <c r="M921" t="s">
        <v>14048</v>
      </c>
      <c r="N921" t="s">
        <v>16</v>
      </c>
    </row>
    <row r="922" spans="1:14" x14ac:dyDescent="0.35">
      <c r="A922" t="s">
        <v>9369</v>
      </c>
      <c r="B922">
        <v>53</v>
      </c>
      <c r="C922" t="s">
        <v>14094</v>
      </c>
      <c r="D922" t="s">
        <v>12</v>
      </c>
      <c r="E922" t="s">
        <v>74</v>
      </c>
      <c r="F922" t="s">
        <v>19</v>
      </c>
      <c r="G922" t="s">
        <v>15</v>
      </c>
      <c r="H922">
        <v>6774.45</v>
      </c>
      <c r="I922" s="9">
        <v>45360</v>
      </c>
      <c r="J922">
        <v>2024</v>
      </c>
      <c r="K922" t="s">
        <v>14053</v>
      </c>
      <c r="L922">
        <v>3</v>
      </c>
      <c r="M922" t="s">
        <v>14050</v>
      </c>
      <c r="N922" t="s">
        <v>16</v>
      </c>
    </row>
    <row r="923" spans="1:14" x14ac:dyDescent="0.35">
      <c r="A923" t="s">
        <v>9479</v>
      </c>
      <c r="B923">
        <v>53</v>
      </c>
      <c r="C923" t="s">
        <v>14094</v>
      </c>
      <c r="D923" t="s">
        <v>39</v>
      </c>
      <c r="E923" t="s">
        <v>93</v>
      </c>
      <c r="F923" t="s">
        <v>35</v>
      </c>
      <c r="G923" t="s">
        <v>26</v>
      </c>
      <c r="H923">
        <v>8246.27</v>
      </c>
      <c r="I923" s="9">
        <v>45168</v>
      </c>
      <c r="J923">
        <v>2023</v>
      </c>
      <c r="K923" t="s">
        <v>14056</v>
      </c>
      <c r="L923">
        <v>8</v>
      </c>
      <c r="M923" t="s">
        <v>14052</v>
      </c>
      <c r="N923" t="s">
        <v>16</v>
      </c>
    </row>
    <row r="924" spans="1:14" x14ac:dyDescent="0.35">
      <c r="A924" t="s">
        <v>9659</v>
      </c>
      <c r="B924">
        <v>53</v>
      </c>
      <c r="C924" t="s">
        <v>14094</v>
      </c>
      <c r="D924" t="s">
        <v>12</v>
      </c>
      <c r="E924" t="s">
        <v>42</v>
      </c>
      <c r="F924" t="s">
        <v>49</v>
      </c>
      <c r="G924" t="s">
        <v>15</v>
      </c>
      <c r="H924">
        <v>1934.41</v>
      </c>
      <c r="I924" s="9">
        <v>44928</v>
      </c>
      <c r="J924">
        <v>2023</v>
      </c>
      <c r="K924" t="s">
        <v>14045</v>
      </c>
      <c r="L924">
        <v>1</v>
      </c>
      <c r="M924" t="s">
        <v>14062</v>
      </c>
      <c r="N924" t="s">
        <v>16</v>
      </c>
    </row>
    <row r="925" spans="1:14" x14ac:dyDescent="0.35">
      <c r="A925" t="s">
        <v>9725</v>
      </c>
      <c r="B925">
        <v>53</v>
      </c>
      <c r="C925" t="s">
        <v>14094</v>
      </c>
      <c r="D925" t="s">
        <v>39</v>
      </c>
      <c r="E925" t="s">
        <v>64</v>
      </c>
      <c r="F925" t="s">
        <v>25</v>
      </c>
      <c r="G925" t="s">
        <v>30</v>
      </c>
      <c r="H925">
        <v>3549.56</v>
      </c>
      <c r="I925" s="9">
        <v>45374</v>
      </c>
      <c r="J925">
        <v>2024</v>
      </c>
      <c r="K925" t="s">
        <v>14053</v>
      </c>
      <c r="L925">
        <v>3</v>
      </c>
      <c r="M925" t="s">
        <v>14050</v>
      </c>
      <c r="N925" t="s">
        <v>16</v>
      </c>
    </row>
    <row r="926" spans="1:14" x14ac:dyDescent="0.35">
      <c r="A926" t="s">
        <v>9777</v>
      </c>
      <c r="B926">
        <v>53</v>
      </c>
      <c r="C926" t="s">
        <v>14094</v>
      </c>
      <c r="D926" t="s">
        <v>12</v>
      </c>
      <c r="E926" t="s">
        <v>42</v>
      </c>
      <c r="F926" t="s">
        <v>49</v>
      </c>
      <c r="G926" t="s">
        <v>26</v>
      </c>
      <c r="H926">
        <v>9220.1</v>
      </c>
      <c r="I926" s="9">
        <v>45556</v>
      </c>
      <c r="J926">
        <v>2024</v>
      </c>
      <c r="K926" t="s">
        <v>14055</v>
      </c>
      <c r="L926">
        <v>9</v>
      </c>
      <c r="M926" t="s">
        <v>14050</v>
      </c>
      <c r="N926" t="s">
        <v>16</v>
      </c>
    </row>
    <row r="927" spans="1:14" x14ac:dyDescent="0.35">
      <c r="A927" t="s">
        <v>10013</v>
      </c>
      <c r="B927">
        <v>53</v>
      </c>
      <c r="C927" t="s">
        <v>14094</v>
      </c>
      <c r="D927" t="s">
        <v>39</v>
      </c>
      <c r="E927" t="s">
        <v>93</v>
      </c>
      <c r="F927" t="s">
        <v>14</v>
      </c>
      <c r="G927" t="s">
        <v>20</v>
      </c>
      <c r="H927">
        <v>22932.74</v>
      </c>
      <c r="I927" s="9">
        <v>45420</v>
      </c>
      <c r="J927">
        <v>2024</v>
      </c>
      <c r="K927" t="s">
        <v>14047</v>
      </c>
      <c r="L927">
        <v>5</v>
      </c>
      <c r="M927" t="s">
        <v>14052</v>
      </c>
      <c r="N927" t="s">
        <v>16</v>
      </c>
    </row>
    <row r="928" spans="1:14" x14ac:dyDescent="0.35">
      <c r="A928" t="s">
        <v>10191</v>
      </c>
      <c r="B928">
        <v>53</v>
      </c>
      <c r="C928" t="s">
        <v>14094</v>
      </c>
      <c r="D928" t="s">
        <v>12</v>
      </c>
      <c r="E928" t="s">
        <v>24</v>
      </c>
      <c r="F928" t="s">
        <v>25</v>
      </c>
      <c r="G928" t="s">
        <v>26</v>
      </c>
      <c r="H928">
        <v>1447.43</v>
      </c>
      <c r="I928" s="9">
        <v>45118</v>
      </c>
      <c r="J928">
        <v>2023</v>
      </c>
      <c r="K928" t="s">
        <v>14063</v>
      </c>
      <c r="L928">
        <v>7</v>
      </c>
      <c r="M928" t="s">
        <v>14046</v>
      </c>
      <c r="N928" t="s">
        <v>16</v>
      </c>
    </row>
    <row r="929" spans="1:14" x14ac:dyDescent="0.35">
      <c r="A929" t="s">
        <v>10345</v>
      </c>
      <c r="B929">
        <v>53</v>
      </c>
      <c r="C929" t="s">
        <v>14094</v>
      </c>
      <c r="D929" t="s">
        <v>39</v>
      </c>
      <c r="E929" t="s">
        <v>24</v>
      </c>
      <c r="F929" t="s">
        <v>55</v>
      </c>
      <c r="G929" t="s">
        <v>15</v>
      </c>
      <c r="H929">
        <v>1338.3</v>
      </c>
      <c r="I929" s="9">
        <v>45028</v>
      </c>
      <c r="J929">
        <v>2023</v>
      </c>
      <c r="K929" t="s">
        <v>14061</v>
      </c>
      <c r="L929">
        <v>4</v>
      </c>
      <c r="M929" t="s">
        <v>14052</v>
      </c>
      <c r="N929" t="s">
        <v>16</v>
      </c>
    </row>
    <row r="930" spans="1:14" x14ac:dyDescent="0.35">
      <c r="A930" t="s">
        <v>10351</v>
      </c>
      <c r="B930">
        <v>53</v>
      </c>
      <c r="C930" t="s">
        <v>14094</v>
      </c>
      <c r="D930" t="s">
        <v>12</v>
      </c>
      <c r="E930" t="s">
        <v>13</v>
      </c>
      <c r="F930" t="s">
        <v>25</v>
      </c>
      <c r="G930" t="s">
        <v>26</v>
      </c>
      <c r="H930">
        <v>1155.47</v>
      </c>
      <c r="I930" s="9">
        <v>45225</v>
      </c>
      <c r="J930">
        <v>2023</v>
      </c>
      <c r="K930" t="s">
        <v>14058</v>
      </c>
      <c r="L930">
        <v>10</v>
      </c>
      <c r="M930" t="s">
        <v>14057</v>
      </c>
      <c r="N930" t="s">
        <v>16</v>
      </c>
    </row>
    <row r="931" spans="1:14" x14ac:dyDescent="0.35">
      <c r="A931" t="s">
        <v>10605</v>
      </c>
      <c r="B931">
        <v>53</v>
      </c>
      <c r="C931" t="s">
        <v>14094</v>
      </c>
      <c r="D931" t="s">
        <v>12</v>
      </c>
      <c r="E931" t="s">
        <v>13</v>
      </c>
      <c r="F931" t="s">
        <v>55</v>
      </c>
      <c r="G931" t="s">
        <v>15</v>
      </c>
      <c r="H931">
        <v>8068.02</v>
      </c>
      <c r="I931" s="9">
        <v>45452</v>
      </c>
      <c r="J931">
        <v>2024</v>
      </c>
      <c r="K931" t="s">
        <v>14049</v>
      </c>
      <c r="L931">
        <v>6</v>
      </c>
      <c r="M931" t="s">
        <v>14059</v>
      </c>
      <c r="N931" t="s">
        <v>16</v>
      </c>
    </row>
    <row r="932" spans="1:14" x14ac:dyDescent="0.35">
      <c r="A932" t="s">
        <v>10829</v>
      </c>
      <c r="B932">
        <v>53</v>
      </c>
      <c r="C932" t="s">
        <v>14094</v>
      </c>
      <c r="D932" t="s">
        <v>39</v>
      </c>
      <c r="E932" t="s">
        <v>29</v>
      </c>
      <c r="F932" t="s">
        <v>55</v>
      </c>
      <c r="G932" t="s">
        <v>20</v>
      </c>
      <c r="H932">
        <v>9830.4</v>
      </c>
      <c r="I932" s="9">
        <v>45505</v>
      </c>
      <c r="J932">
        <v>2024</v>
      </c>
      <c r="K932" t="s">
        <v>14056</v>
      </c>
      <c r="L932">
        <v>8</v>
      </c>
      <c r="M932" t="s">
        <v>14057</v>
      </c>
      <c r="N932" t="s">
        <v>16</v>
      </c>
    </row>
    <row r="933" spans="1:14" x14ac:dyDescent="0.35">
      <c r="A933" t="s">
        <v>10839</v>
      </c>
      <c r="B933">
        <v>53</v>
      </c>
      <c r="C933" t="s">
        <v>14094</v>
      </c>
      <c r="D933" t="s">
        <v>39</v>
      </c>
      <c r="E933" t="s">
        <v>93</v>
      </c>
      <c r="F933" t="s">
        <v>25</v>
      </c>
      <c r="G933" t="s">
        <v>15</v>
      </c>
      <c r="H933">
        <v>9129.8700000000008</v>
      </c>
      <c r="I933" s="9">
        <v>45345</v>
      </c>
      <c r="J933">
        <v>2024</v>
      </c>
      <c r="K933" t="s">
        <v>14051</v>
      </c>
      <c r="L933">
        <v>2</v>
      </c>
      <c r="M933" t="s">
        <v>14048</v>
      </c>
      <c r="N933" t="s">
        <v>16</v>
      </c>
    </row>
    <row r="934" spans="1:14" x14ac:dyDescent="0.35">
      <c r="A934" t="s">
        <v>11241</v>
      </c>
      <c r="B934">
        <v>53</v>
      </c>
      <c r="C934" t="s">
        <v>14094</v>
      </c>
      <c r="D934" t="s">
        <v>39</v>
      </c>
      <c r="E934" t="s">
        <v>42</v>
      </c>
      <c r="F934" t="s">
        <v>49</v>
      </c>
      <c r="G934" t="s">
        <v>15</v>
      </c>
      <c r="H934">
        <v>7147.15</v>
      </c>
      <c r="I934" s="9">
        <v>45254</v>
      </c>
      <c r="J934">
        <v>2023</v>
      </c>
      <c r="K934" t="s">
        <v>14054</v>
      </c>
      <c r="L934">
        <v>11</v>
      </c>
      <c r="M934" t="s">
        <v>14048</v>
      </c>
      <c r="N934" t="s">
        <v>16</v>
      </c>
    </row>
    <row r="935" spans="1:14" x14ac:dyDescent="0.35">
      <c r="A935" t="s">
        <v>11265</v>
      </c>
      <c r="B935">
        <v>53</v>
      </c>
      <c r="C935" t="s">
        <v>14094</v>
      </c>
      <c r="D935" t="s">
        <v>12</v>
      </c>
      <c r="E935" t="s">
        <v>74</v>
      </c>
      <c r="F935" t="s">
        <v>49</v>
      </c>
      <c r="G935" t="s">
        <v>36</v>
      </c>
      <c r="H935">
        <v>14212.54</v>
      </c>
      <c r="I935" s="9">
        <v>45069</v>
      </c>
      <c r="J935">
        <v>2023</v>
      </c>
      <c r="K935" t="s">
        <v>14047</v>
      </c>
      <c r="L935">
        <v>5</v>
      </c>
      <c r="M935" t="s">
        <v>14046</v>
      </c>
      <c r="N935" t="s">
        <v>16</v>
      </c>
    </row>
    <row r="936" spans="1:14" x14ac:dyDescent="0.35">
      <c r="A936" t="s">
        <v>11649</v>
      </c>
      <c r="B936">
        <v>53</v>
      </c>
      <c r="C936" t="s">
        <v>14094</v>
      </c>
      <c r="D936" t="s">
        <v>12</v>
      </c>
      <c r="E936" t="s">
        <v>52</v>
      </c>
      <c r="F936" t="s">
        <v>49</v>
      </c>
      <c r="G936" t="s">
        <v>20</v>
      </c>
      <c r="H936">
        <v>5457.43</v>
      </c>
      <c r="I936" s="9">
        <v>45336</v>
      </c>
      <c r="J936">
        <v>2024</v>
      </c>
      <c r="K936" t="s">
        <v>14051</v>
      </c>
      <c r="L936">
        <v>2</v>
      </c>
      <c r="M936" t="s">
        <v>14052</v>
      </c>
      <c r="N936" t="s">
        <v>16</v>
      </c>
    </row>
    <row r="937" spans="1:14" x14ac:dyDescent="0.35">
      <c r="A937" t="s">
        <v>11675</v>
      </c>
      <c r="B937">
        <v>53</v>
      </c>
      <c r="C937" t="s">
        <v>14094</v>
      </c>
      <c r="D937" t="s">
        <v>39</v>
      </c>
      <c r="E937" t="s">
        <v>24</v>
      </c>
      <c r="F937" t="s">
        <v>35</v>
      </c>
      <c r="G937" t="s">
        <v>26</v>
      </c>
      <c r="H937">
        <v>7591.25</v>
      </c>
      <c r="I937" s="9">
        <v>45597</v>
      </c>
      <c r="J937">
        <v>2024</v>
      </c>
      <c r="K937" t="s">
        <v>14054</v>
      </c>
      <c r="L937">
        <v>11</v>
      </c>
      <c r="M937" t="s">
        <v>14048</v>
      </c>
      <c r="N937" t="s">
        <v>16</v>
      </c>
    </row>
    <row r="938" spans="1:14" x14ac:dyDescent="0.35">
      <c r="A938" t="s">
        <v>11689</v>
      </c>
      <c r="B938">
        <v>53</v>
      </c>
      <c r="C938" t="s">
        <v>14094</v>
      </c>
      <c r="D938" t="s">
        <v>39</v>
      </c>
      <c r="E938" t="s">
        <v>74</v>
      </c>
      <c r="F938" t="s">
        <v>14</v>
      </c>
      <c r="G938" t="s">
        <v>26</v>
      </c>
      <c r="H938">
        <v>16404.48</v>
      </c>
      <c r="I938" s="9">
        <v>45616</v>
      </c>
      <c r="J938">
        <v>2024</v>
      </c>
      <c r="K938" t="s">
        <v>14054</v>
      </c>
      <c r="L938">
        <v>11</v>
      </c>
      <c r="M938" t="s">
        <v>14052</v>
      </c>
      <c r="N938" t="s">
        <v>16</v>
      </c>
    </row>
    <row r="939" spans="1:14" x14ac:dyDescent="0.35">
      <c r="A939" t="s">
        <v>11707</v>
      </c>
      <c r="B939">
        <v>53</v>
      </c>
      <c r="C939" t="s">
        <v>14094</v>
      </c>
      <c r="D939" t="s">
        <v>39</v>
      </c>
      <c r="E939" t="s">
        <v>29</v>
      </c>
      <c r="F939" t="s">
        <v>14</v>
      </c>
      <c r="G939" t="s">
        <v>26</v>
      </c>
      <c r="H939">
        <v>32677.81</v>
      </c>
      <c r="I939" s="9">
        <v>45449</v>
      </c>
      <c r="J939">
        <v>2024</v>
      </c>
      <c r="K939" t="s">
        <v>14049</v>
      </c>
      <c r="L939">
        <v>6</v>
      </c>
      <c r="M939" t="s">
        <v>14057</v>
      </c>
      <c r="N939" t="s">
        <v>16</v>
      </c>
    </row>
    <row r="940" spans="1:14" x14ac:dyDescent="0.35">
      <c r="A940" t="s">
        <v>11713</v>
      </c>
      <c r="B940">
        <v>53</v>
      </c>
      <c r="C940" t="s">
        <v>14094</v>
      </c>
      <c r="D940" t="s">
        <v>39</v>
      </c>
      <c r="E940" t="s">
        <v>52</v>
      </c>
      <c r="F940" t="s">
        <v>14</v>
      </c>
      <c r="G940" t="s">
        <v>26</v>
      </c>
      <c r="H940">
        <v>8347.33</v>
      </c>
      <c r="I940" s="9">
        <v>45344</v>
      </c>
      <c r="J940">
        <v>2024</v>
      </c>
      <c r="K940" t="s">
        <v>14051</v>
      </c>
      <c r="L940">
        <v>2</v>
      </c>
      <c r="M940" t="s">
        <v>14057</v>
      </c>
      <c r="N940" t="s">
        <v>16</v>
      </c>
    </row>
    <row r="941" spans="1:14" x14ac:dyDescent="0.35">
      <c r="A941" t="s">
        <v>11981</v>
      </c>
      <c r="B941">
        <v>53</v>
      </c>
      <c r="C941" t="s">
        <v>14094</v>
      </c>
      <c r="D941" t="s">
        <v>12</v>
      </c>
      <c r="E941" t="s">
        <v>13</v>
      </c>
      <c r="F941" t="s">
        <v>35</v>
      </c>
      <c r="G941" t="s">
        <v>15</v>
      </c>
      <c r="H941">
        <v>7512.53</v>
      </c>
      <c r="I941" s="9">
        <v>44944</v>
      </c>
      <c r="J941">
        <v>2023</v>
      </c>
      <c r="K941" t="s">
        <v>14045</v>
      </c>
      <c r="L941">
        <v>1</v>
      </c>
      <c r="M941" t="s">
        <v>14052</v>
      </c>
      <c r="N941" t="s">
        <v>16</v>
      </c>
    </row>
    <row r="942" spans="1:14" x14ac:dyDescent="0.35">
      <c r="A942" t="s">
        <v>12035</v>
      </c>
      <c r="B942">
        <v>53</v>
      </c>
      <c r="C942" t="s">
        <v>14094</v>
      </c>
      <c r="D942" t="s">
        <v>39</v>
      </c>
      <c r="E942" t="s">
        <v>74</v>
      </c>
      <c r="F942" t="s">
        <v>25</v>
      </c>
      <c r="G942" t="s">
        <v>36</v>
      </c>
      <c r="H942">
        <v>12977.43</v>
      </c>
      <c r="I942" s="9">
        <v>45279</v>
      </c>
      <c r="J942">
        <v>2023</v>
      </c>
      <c r="K942" t="s">
        <v>14060</v>
      </c>
      <c r="L942">
        <v>12</v>
      </c>
      <c r="M942" t="s">
        <v>14046</v>
      </c>
      <c r="N942" t="s">
        <v>16</v>
      </c>
    </row>
    <row r="943" spans="1:14" x14ac:dyDescent="0.35">
      <c r="A943" t="s">
        <v>12039</v>
      </c>
      <c r="B943">
        <v>53</v>
      </c>
      <c r="C943" t="s">
        <v>14094</v>
      </c>
      <c r="D943" t="s">
        <v>39</v>
      </c>
      <c r="E943" t="s">
        <v>64</v>
      </c>
      <c r="F943" t="s">
        <v>55</v>
      </c>
      <c r="G943" t="s">
        <v>30</v>
      </c>
      <c r="H943">
        <v>12650.44</v>
      </c>
      <c r="I943" s="9">
        <v>45316</v>
      </c>
      <c r="J943">
        <v>2024</v>
      </c>
      <c r="K943" t="s">
        <v>14045</v>
      </c>
      <c r="L943">
        <v>1</v>
      </c>
      <c r="M943" t="s">
        <v>14057</v>
      </c>
      <c r="N943" t="s">
        <v>16</v>
      </c>
    </row>
    <row r="944" spans="1:14" x14ac:dyDescent="0.35">
      <c r="A944" t="s">
        <v>12047</v>
      </c>
      <c r="B944">
        <v>53</v>
      </c>
      <c r="C944" t="s">
        <v>14094</v>
      </c>
      <c r="D944" t="s">
        <v>39</v>
      </c>
      <c r="E944" t="s">
        <v>29</v>
      </c>
      <c r="F944" t="s">
        <v>25</v>
      </c>
      <c r="G944" t="s">
        <v>15</v>
      </c>
      <c r="H944">
        <v>1632.56</v>
      </c>
      <c r="I944" s="9">
        <v>45113</v>
      </c>
      <c r="J944">
        <v>2023</v>
      </c>
      <c r="K944" t="s">
        <v>14063</v>
      </c>
      <c r="L944">
        <v>7</v>
      </c>
      <c r="M944" t="s">
        <v>14057</v>
      </c>
      <c r="N944" t="s">
        <v>16</v>
      </c>
    </row>
    <row r="945" spans="1:14" x14ac:dyDescent="0.35">
      <c r="A945" t="s">
        <v>12445</v>
      </c>
      <c r="B945">
        <v>53</v>
      </c>
      <c r="C945" t="s">
        <v>14094</v>
      </c>
      <c r="D945" t="s">
        <v>12</v>
      </c>
      <c r="E945" t="s">
        <v>64</v>
      </c>
      <c r="F945" t="s">
        <v>35</v>
      </c>
      <c r="G945" t="s">
        <v>20</v>
      </c>
      <c r="H945">
        <v>918.7</v>
      </c>
      <c r="I945" s="9">
        <v>45160</v>
      </c>
      <c r="J945">
        <v>2023</v>
      </c>
      <c r="K945" t="s">
        <v>14056</v>
      </c>
      <c r="L945">
        <v>8</v>
      </c>
      <c r="M945" t="s">
        <v>14046</v>
      </c>
      <c r="N945" t="s">
        <v>16</v>
      </c>
    </row>
    <row r="946" spans="1:14" x14ac:dyDescent="0.35">
      <c r="A946" t="s">
        <v>12547</v>
      </c>
      <c r="B946">
        <v>53</v>
      </c>
      <c r="C946" t="s">
        <v>14094</v>
      </c>
      <c r="D946" t="s">
        <v>12</v>
      </c>
      <c r="E946" t="s">
        <v>74</v>
      </c>
      <c r="F946" t="s">
        <v>14</v>
      </c>
      <c r="G946" t="s">
        <v>26</v>
      </c>
      <c r="H946">
        <v>8817.31</v>
      </c>
      <c r="I946" s="9">
        <v>45149</v>
      </c>
      <c r="J946">
        <v>2023</v>
      </c>
      <c r="K946" t="s">
        <v>14056</v>
      </c>
      <c r="L946">
        <v>8</v>
      </c>
      <c r="M946" t="s">
        <v>14048</v>
      </c>
      <c r="N946" t="s">
        <v>16</v>
      </c>
    </row>
    <row r="947" spans="1:14" x14ac:dyDescent="0.35">
      <c r="A947" t="s">
        <v>12887</v>
      </c>
      <c r="B947">
        <v>53</v>
      </c>
      <c r="C947" t="s">
        <v>14094</v>
      </c>
      <c r="D947" t="s">
        <v>39</v>
      </c>
      <c r="E947" t="s">
        <v>42</v>
      </c>
      <c r="F947" t="s">
        <v>14</v>
      </c>
      <c r="G947" t="s">
        <v>20</v>
      </c>
      <c r="H947">
        <v>1156.76</v>
      </c>
      <c r="I947" s="9">
        <v>44995</v>
      </c>
      <c r="J947">
        <v>2023</v>
      </c>
      <c r="K947" t="s">
        <v>14053</v>
      </c>
      <c r="L947">
        <v>3</v>
      </c>
      <c r="M947" t="s">
        <v>14048</v>
      </c>
      <c r="N947" t="s">
        <v>16</v>
      </c>
    </row>
    <row r="948" spans="1:14" x14ac:dyDescent="0.35">
      <c r="A948" t="s">
        <v>13221</v>
      </c>
      <c r="B948">
        <v>53</v>
      </c>
      <c r="C948" t="s">
        <v>14094</v>
      </c>
      <c r="D948" t="s">
        <v>39</v>
      </c>
      <c r="E948" t="s">
        <v>42</v>
      </c>
      <c r="F948" t="s">
        <v>35</v>
      </c>
      <c r="G948" t="s">
        <v>30</v>
      </c>
      <c r="H948">
        <v>11692.54</v>
      </c>
      <c r="I948" s="9">
        <v>45162</v>
      </c>
      <c r="J948">
        <v>2023</v>
      </c>
      <c r="K948" t="s">
        <v>14056</v>
      </c>
      <c r="L948">
        <v>8</v>
      </c>
      <c r="M948" t="s">
        <v>14057</v>
      </c>
      <c r="N948" t="s">
        <v>16</v>
      </c>
    </row>
    <row r="949" spans="1:14" x14ac:dyDescent="0.35">
      <c r="A949" t="s">
        <v>13379</v>
      </c>
      <c r="B949">
        <v>53</v>
      </c>
      <c r="C949" t="s">
        <v>14094</v>
      </c>
      <c r="D949" t="s">
        <v>39</v>
      </c>
      <c r="E949" t="s">
        <v>29</v>
      </c>
      <c r="F949" t="s">
        <v>14</v>
      </c>
      <c r="G949" t="s">
        <v>36</v>
      </c>
      <c r="H949">
        <v>4813.2</v>
      </c>
      <c r="I949" s="9">
        <v>45247</v>
      </c>
      <c r="J949">
        <v>2023</v>
      </c>
      <c r="K949" t="s">
        <v>14054</v>
      </c>
      <c r="L949">
        <v>11</v>
      </c>
      <c r="M949" t="s">
        <v>14048</v>
      </c>
      <c r="N949" t="s">
        <v>16</v>
      </c>
    </row>
    <row r="950" spans="1:14" x14ac:dyDescent="0.35">
      <c r="A950" t="s">
        <v>13485</v>
      </c>
      <c r="B950">
        <v>53</v>
      </c>
      <c r="C950" t="s">
        <v>14094</v>
      </c>
      <c r="D950" t="s">
        <v>12</v>
      </c>
      <c r="E950" t="s">
        <v>52</v>
      </c>
      <c r="F950" t="s">
        <v>55</v>
      </c>
      <c r="G950" t="s">
        <v>26</v>
      </c>
      <c r="H950">
        <v>20403.36</v>
      </c>
      <c r="I950" s="9">
        <v>45433</v>
      </c>
      <c r="J950">
        <v>2024</v>
      </c>
      <c r="K950" t="s">
        <v>14047</v>
      </c>
      <c r="L950">
        <v>5</v>
      </c>
      <c r="M950" t="s">
        <v>14046</v>
      </c>
      <c r="N950" t="s">
        <v>16</v>
      </c>
    </row>
    <row r="951" spans="1:14" x14ac:dyDescent="0.35">
      <c r="A951" t="s">
        <v>13631</v>
      </c>
      <c r="B951">
        <v>53</v>
      </c>
      <c r="C951" t="s">
        <v>14094</v>
      </c>
      <c r="D951" t="s">
        <v>12</v>
      </c>
      <c r="E951" t="s">
        <v>52</v>
      </c>
      <c r="F951" t="s">
        <v>49</v>
      </c>
      <c r="G951" t="s">
        <v>30</v>
      </c>
      <c r="H951">
        <v>2005.29</v>
      </c>
      <c r="I951" s="9">
        <v>45019</v>
      </c>
      <c r="J951">
        <v>2023</v>
      </c>
      <c r="K951" t="s">
        <v>14061</v>
      </c>
      <c r="L951">
        <v>4</v>
      </c>
      <c r="M951" t="s">
        <v>14062</v>
      </c>
      <c r="N951" t="s">
        <v>16</v>
      </c>
    </row>
    <row r="952" spans="1:14" x14ac:dyDescent="0.35">
      <c r="A952" t="s">
        <v>13677</v>
      </c>
      <c r="B952">
        <v>53</v>
      </c>
      <c r="C952" t="s">
        <v>14094</v>
      </c>
      <c r="D952" t="s">
        <v>39</v>
      </c>
      <c r="E952" t="s">
        <v>42</v>
      </c>
      <c r="F952" t="s">
        <v>55</v>
      </c>
      <c r="G952" t="s">
        <v>30</v>
      </c>
      <c r="H952">
        <v>12994.2</v>
      </c>
      <c r="I952" s="9">
        <v>45060</v>
      </c>
      <c r="J952">
        <v>2023</v>
      </c>
      <c r="K952" t="s">
        <v>14047</v>
      </c>
      <c r="L952">
        <v>5</v>
      </c>
      <c r="M952" t="s">
        <v>14059</v>
      </c>
      <c r="N952" t="s">
        <v>16</v>
      </c>
    </row>
    <row r="953" spans="1:14" x14ac:dyDescent="0.35">
      <c r="A953" t="s">
        <v>13815</v>
      </c>
      <c r="B953">
        <v>53</v>
      </c>
      <c r="C953" t="s">
        <v>14094</v>
      </c>
      <c r="D953" t="s">
        <v>39</v>
      </c>
      <c r="E953" t="s">
        <v>24</v>
      </c>
      <c r="F953" t="s">
        <v>35</v>
      </c>
      <c r="G953" t="s">
        <v>26</v>
      </c>
      <c r="H953">
        <v>36830.04</v>
      </c>
      <c r="I953" s="9">
        <v>45354</v>
      </c>
      <c r="J953">
        <v>2024</v>
      </c>
      <c r="K953" t="s">
        <v>14053</v>
      </c>
      <c r="L953">
        <v>3</v>
      </c>
      <c r="M953" t="s">
        <v>14059</v>
      </c>
      <c r="N953" t="s">
        <v>16</v>
      </c>
    </row>
    <row r="954" spans="1:14" x14ac:dyDescent="0.35">
      <c r="A954" t="s">
        <v>13865</v>
      </c>
      <c r="B954">
        <v>53</v>
      </c>
      <c r="C954" t="s">
        <v>14094</v>
      </c>
      <c r="D954" t="s">
        <v>39</v>
      </c>
      <c r="E954" t="s">
        <v>29</v>
      </c>
      <c r="F954" t="s">
        <v>55</v>
      </c>
      <c r="G954" t="s">
        <v>15</v>
      </c>
      <c r="H954">
        <v>555.15</v>
      </c>
      <c r="I954" s="9">
        <v>44998</v>
      </c>
      <c r="J954">
        <v>2023</v>
      </c>
      <c r="K954" t="s">
        <v>14053</v>
      </c>
      <c r="L954">
        <v>3</v>
      </c>
      <c r="M954" t="s">
        <v>14062</v>
      </c>
      <c r="N954" t="s">
        <v>16</v>
      </c>
    </row>
    <row r="955" spans="1:14" x14ac:dyDescent="0.35">
      <c r="A955" t="s">
        <v>73</v>
      </c>
      <c r="B955">
        <v>47</v>
      </c>
      <c r="C955" t="s">
        <v>14094</v>
      </c>
      <c r="D955" t="s">
        <v>12</v>
      </c>
      <c r="E955" t="s">
        <v>74</v>
      </c>
      <c r="F955" t="s">
        <v>25</v>
      </c>
      <c r="G955" t="s">
        <v>30</v>
      </c>
      <c r="H955">
        <v>5835.34</v>
      </c>
      <c r="I955" s="9">
        <v>45404</v>
      </c>
      <c r="J955">
        <v>2024</v>
      </c>
      <c r="K955" t="s">
        <v>14061</v>
      </c>
      <c r="L955">
        <v>4</v>
      </c>
      <c r="M955" t="s">
        <v>14062</v>
      </c>
      <c r="N955" t="s">
        <v>16</v>
      </c>
    </row>
    <row r="956" spans="1:14" x14ac:dyDescent="0.35">
      <c r="A956" t="s">
        <v>335</v>
      </c>
      <c r="B956">
        <v>47</v>
      </c>
      <c r="C956" t="s">
        <v>14094</v>
      </c>
      <c r="D956" t="s">
        <v>12</v>
      </c>
      <c r="E956" t="s">
        <v>24</v>
      </c>
      <c r="F956" t="s">
        <v>49</v>
      </c>
      <c r="G956" t="s">
        <v>30</v>
      </c>
      <c r="H956">
        <v>5905.2</v>
      </c>
      <c r="I956" s="9">
        <v>45378</v>
      </c>
      <c r="J956">
        <v>2024</v>
      </c>
      <c r="K956" t="s">
        <v>14053</v>
      </c>
      <c r="L956">
        <v>3</v>
      </c>
      <c r="M956" t="s">
        <v>14052</v>
      </c>
      <c r="N956" t="s">
        <v>16</v>
      </c>
    </row>
    <row r="957" spans="1:14" x14ac:dyDescent="0.35">
      <c r="A957" t="s">
        <v>381</v>
      </c>
      <c r="B957">
        <v>47</v>
      </c>
      <c r="C957" t="s">
        <v>14094</v>
      </c>
      <c r="D957" t="s">
        <v>12</v>
      </c>
      <c r="E957" t="s">
        <v>64</v>
      </c>
      <c r="F957" t="s">
        <v>55</v>
      </c>
      <c r="G957" t="s">
        <v>20</v>
      </c>
      <c r="H957">
        <v>6015.03</v>
      </c>
      <c r="I957" s="9">
        <v>45255</v>
      </c>
      <c r="J957">
        <v>2023</v>
      </c>
      <c r="K957" t="s">
        <v>14054</v>
      </c>
      <c r="L957">
        <v>11</v>
      </c>
      <c r="M957" t="s">
        <v>14050</v>
      </c>
      <c r="N957" t="s">
        <v>16</v>
      </c>
    </row>
    <row r="958" spans="1:14" x14ac:dyDescent="0.35">
      <c r="A958" t="s">
        <v>551</v>
      </c>
      <c r="B958">
        <v>47</v>
      </c>
      <c r="C958" t="s">
        <v>14094</v>
      </c>
      <c r="D958" t="s">
        <v>12</v>
      </c>
      <c r="E958" t="s">
        <v>52</v>
      </c>
      <c r="F958" t="s">
        <v>19</v>
      </c>
      <c r="G958" t="s">
        <v>36</v>
      </c>
      <c r="H958">
        <v>6595.02</v>
      </c>
      <c r="I958" s="9">
        <v>45458</v>
      </c>
      <c r="J958">
        <v>2024</v>
      </c>
      <c r="K958" t="s">
        <v>14049</v>
      </c>
      <c r="L958">
        <v>6</v>
      </c>
      <c r="M958" t="s">
        <v>14050</v>
      </c>
      <c r="N958" t="s">
        <v>16</v>
      </c>
    </row>
    <row r="959" spans="1:14" x14ac:dyDescent="0.35">
      <c r="A959" t="s">
        <v>663</v>
      </c>
      <c r="B959">
        <v>47</v>
      </c>
      <c r="C959" t="s">
        <v>14094</v>
      </c>
      <c r="D959" t="s">
        <v>12</v>
      </c>
      <c r="E959" t="s">
        <v>93</v>
      </c>
      <c r="F959" t="s">
        <v>49</v>
      </c>
      <c r="G959" t="s">
        <v>36</v>
      </c>
      <c r="H959">
        <v>47158.98</v>
      </c>
      <c r="I959" s="9">
        <v>45262</v>
      </c>
      <c r="J959">
        <v>2023</v>
      </c>
      <c r="K959" t="s">
        <v>14060</v>
      </c>
      <c r="L959">
        <v>12</v>
      </c>
      <c r="M959" t="s">
        <v>14050</v>
      </c>
      <c r="N959" t="s">
        <v>16</v>
      </c>
    </row>
    <row r="960" spans="1:14" x14ac:dyDescent="0.35">
      <c r="A960" t="s">
        <v>681</v>
      </c>
      <c r="B960">
        <v>47</v>
      </c>
      <c r="C960" t="s">
        <v>14094</v>
      </c>
      <c r="D960" t="s">
        <v>12</v>
      </c>
      <c r="E960" t="s">
        <v>24</v>
      </c>
      <c r="F960" t="s">
        <v>19</v>
      </c>
      <c r="G960" t="s">
        <v>15</v>
      </c>
      <c r="H960">
        <v>4467.16</v>
      </c>
      <c r="I960" s="9">
        <v>45153</v>
      </c>
      <c r="J960">
        <v>2023</v>
      </c>
      <c r="K960" t="s">
        <v>14056</v>
      </c>
      <c r="L960">
        <v>8</v>
      </c>
      <c r="M960" t="s">
        <v>14046</v>
      </c>
      <c r="N960" t="s">
        <v>16</v>
      </c>
    </row>
    <row r="961" spans="1:14" x14ac:dyDescent="0.35">
      <c r="A961" t="s">
        <v>705</v>
      </c>
      <c r="B961">
        <v>47</v>
      </c>
      <c r="C961" t="s">
        <v>14094</v>
      </c>
      <c r="D961" t="s">
        <v>39</v>
      </c>
      <c r="E961" t="s">
        <v>24</v>
      </c>
      <c r="F961" t="s">
        <v>14</v>
      </c>
      <c r="G961" t="s">
        <v>30</v>
      </c>
      <c r="H961">
        <v>15980.36</v>
      </c>
      <c r="I961" s="9">
        <v>45346</v>
      </c>
      <c r="J961">
        <v>2024</v>
      </c>
      <c r="K961" t="s">
        <v>14051</v>
      </c>
      <c r="L961">
        <v>2</v>
      </c>
      <c r="M961" t="s">
        <v>14050</v>
      </c>
      <c r="N961" t="s">
        <v>16</v>
      </c>
    </row>
    <row r="962" spans="1:14" x14ac:dyDescent="0.35">
      <c r="A962" t="s">
        <v>887</v>
      </c>
      <c r="B962">
        <v>47</v>
      </c>
      <c r="C962" t="s">
        <v>14094</v>
      </c>
      <c r="D962" t="s">
        <v>39</v>
      </c>
      <c r="E962" t="s">
        <v>52</v>
      </c>
      <c r="F962" t="s">
        <v>25</v>
      </c>
      <c r="G962" t="s">
        <v>30</v>
      </c>
      <c r="H962">
        <v>7589.56</v>
      </c>
      <c r="I962" s="9">
        <v>45273</v>
      </c>
      <c r="J962">
        <v>2023</v>
      </c>
      <c r="K962" t="s">
        <v>14060</v>
      </c>
      <c r="L962">
        <v>12</v>
      </c>
      <c r="M962" t="s">
        <v>14052</v>
      </c>
      <c r="N962" t="s">
        <v>16</v>
      </c>
    </row>
    <row r="963" spans="1:14" x14ac:dyDescent="0.35">
      <c r="A963" t="s">
        <v>959</v>
      </c>
      <c r="B963">
        <v>47</v>
      </c>
      <c r="C963" t="s">
        <v>14094</v>
      </c>
      <c r="D963" t="s">
        <v>39</v>
      </c>
      <c r="E963" t="s">
        <v>52</v>
      </c>
      <c r="F963" t="s">
        <v>35</v>
      </c>
      <c r="G963" t="s">
        <v>26</v>
      </c>
      <c r="H963">
        <v>9246.19</v>
      </c>
      <c r="I963" s="9">
        <v>45501</v>
      </c>
      <c r="J963">
        <v>2024</v>
      </c>
      <c r="K963" t="s">
        <v>14063</v>
      </c>
      <c r="L963">
        <v>7</v>
      </c>
      <c r="M963" t="s">
        <v>14059</v>
      </c>
      <c r="N963" t="s">
        <v>16</v>
      </c>
    </row>
    <row r="964" spans="1:14" x14ac:dyDescent="0.35">
      <c r="A964" t="s">
        <v>981</v>
      </c>
      <c r="B964">
        <v>47</v>
      </c>
      <c r="C964" t="s">
        <v>14094</v>
      </c>
      <c r="D964" t="s">
        <v>12</v>
      </c>
      <c r="E964" t="s">
        <v>13</v>
      </c>
      <c r="F964" t="s">
        <v>14</v>
      </c>
      <c r="G964" t="s">
        <v>30</v>
      </c>
      <c r="H964">
        <v>14279.94</v>
      </c>
      <c r="I964" s="9">
        <v>45398</v>
      </c>
      <c r="J964">
        <v>2024</v>
      </c>
      <c r="K964" t="s">
        <v>14061</v>
      </c>
      <c r="L964">
        <v>4</v>
      </c>
      <c r="M964" t="s">
        <v>14046</v>
      </c>
      <c r="N964" t="s">
        <v>16</v>
      </c>
    </row>
    <row r="965" spans="1:14" x14ac:dyDescent="0.35">
      <c r="A965" t="s">
        <v>1149</v>
      </c>
      <c r="B965">
        <v>47</v>
      </c>
      <c r="C965" t="s">
        <v>14094</v>
      </c>
      <c r="D965" t="s">
        <v>39</v>
      </c>
      <c r="E965" t="s">
        <v>29</v>
      </c>
      <c r="F965" t="s">
        <v>19</v>
      </c>
      <c r="G965" t="s">
        <v>36</v>
      </c>
      <c r="H965">
        <v>14546.75</v>
      </c>
      <c r="I965" s="9">
        <v>45404</v>
      </c>
      <c r="J965">
        <v>2024</v>
      </c>
      <c r="K965" t="s">
        <v>14061</v>
      </c>
      <c r="L965">
        <v>4</v>
      </c>
      <c r="M965" t="s">
        <v>14062</v>
      </c>
      <c r="N965" t="s">
        <v>16</v>
      </c>
    </row>
    <row r="966" spans="1:14" x14ac:dyDescent="0.35">
      <c r="A966" t="s">
        <v>1469</v>
      </c>
      <c r="B966">
        <v>47</v>
      </c>
      <c r="C966" t="s">
        <v>14094</v>
      </c>
      <c r="D966" t="s">
        <v>12</v>
      </c>
      <c r="E966" t="s">
        <v>42</v>
      </c>
      <c r="F966" t="s">
        <v>49</v>
      </c>
      <c r="G966" t="s">
        <v>36</v>
      </c>
      <c r="H966">
        <v>48532.67</v>
      </c>
      <c r="I966" s="9">
        <v>45557</v>
      </c>
      <c r="J966">
        <v>2024</v>
      </c>
      <c r="K966" t="s">
        <v>14055</v>
      </c>
      <c r="L966">
        <v>9</v>
      </c>
      <c r="M966" t="s">
        <v>14059</v>
      </c>
      <c r="N966" t="s">
        <v>16</v>
      </c>
    </row>
    <row r="967" spans="1:14" x14ac:dyDescent="0.35">
      <c r="A967" t="s">
        <v>1587</v>
      </c>
      <c r="B967">
        <v>47</v>
      </c>
      <c r="C967" t="s">
        <v>14094</v>
      </c>
      <c r="D967" t="s">
        <v>12</v>
      </c>
      <c r="E967" t="s">
        <v>93</v>
      </c>
      <c r="F967" t="s">
        <v>55</v>
      </c>
      <c r="G967" t="s">
        <v>36</v>
      </c>
      <c r="H967">
        <v>28446.86</v>
      </c>
      <c r="I967" s="9">
        <v>45150</v>
      </c>
      <c r="J967">
        <v>2023</v>
      </c>
      <c r="K967" t="s">
        <v>14056</v>
      </c>
      <c r="L967">
        <v>8</v>
      </c>
      <c r="M967" t="s">
        <v>14050</v>
      </c>
      <c r="N967" t="s">
        <v>16</v>
      </c>
    </row>
    <row r="968" spans="1:14" x14ac:dyDescent="0.35">
      <c r="A968" t="s">
        <v>1589</v>
      </c>
      <c r="B968">
        <v>47</v>
      </c>
      <c r="C968" t="s">
        <v>14094</v>
      </c>
      <c r="D968" t="s">
        <v>12</v>
      </c>
      <c r="E968" t="s">
        <v>74</v>
      </c>
      <c r="F968" t="s">
        <v>49</v>
      </c>
      <c r="G968" t="s">
        <v>30</v>
      </c>
      <c r="H968">
        <v>6693.41</v>
      </c>
      <c r="I968" s="9">
        <v>45094</v>
      </c>
      <c r="J968">
        <v>2023</v>
      </c>
      <c r="K968" t="s">
        <v>14049</v>
      </c>
      <c r="L968">
        <v>6</v>
      </c>
      <c r="M968" t="s">
        <v>14050</v>
      </c>
      <c r="N968" t="s">
        <v>16</v>
      </c>
    </row>
    <row r="969" spans="1:14" x14ac:dyDescent="0.35">
      <c r="A969" t="s">
        <v>1621</v>
      </c>
      <c r="B969">
        <v>47</v>
      </c>
      <c r="C969" t="s">
        <v>14094</v>
      </c>
      <c r="D969" t="s">
        <v>39</v>
      </c>
      <c r="E969" t="s">
        <v>74</v>
      </c>
      <c r="F969" t="s">
        <v>55</v>
      </c>
      <c r="G969" t="s">
        <v>26</v>
      </c>
      <c r="H969">
        <v>8379.6</v>
      </c>
      <c r="I969" s="9">
        <v>45639</v>
      </c>
      <c r="J969">
        <v>2024</v>
      </c>
      <c r="K969" t="s">
        <v>14060</v>
      </c>
      <c r="L969">
        <v>12</v>
      </c>
      <c r="M969" t="s">
        <v>14048</v>
      </c>
      <c r="N969" t="s">
        <v>16</v>
      </c>
    </row>
    <row r="970" spans="1:14" x14ac:dyDescent="0.35">
      <c r="A970" t="s">
        <v>1637</v>
      </c>
      <c r="B970">
        <v>47</v>
      </c>
      <c r="C970" t="s">
        <v>14094</v>
      </c>
      <c r="D970" t="s">
        <v>12</v>
      </c>
      <c r="E970" t="s">
        <v>29</v>
      </c>
      <c r="F970" t="s">
        <v>49</v>
      </c>
      <c r="G970" t="s">
        <v>30</v>
      </c>
      <c r="H970">
        <v>19523.099999999999</v>
      </c>
      <c r="I970" s="9">
        <v>45627</v>
      </c>
      <c r="J970">
        <v>2024</v>
      </c>
      <c r="K970" t="s">
        <v>14060</v>
      </c>
      <c r="L970">
        <v>12</v>
      </c>
      <c r="M970" t="s">
        <v>14059</v>
      </c>
      <c r="N970" t="s">
        <v>16</v>
      </c>
    </row>
    <row r="971" spans="1:14" x14ac:dyDescent="0.35">
      <c r="A971" t="s">
        <v>1761</v>
      </c>
      <c r="B971">
        <v>47</v>
      </c>
      <c r="C971" t="s">
        <v>14094</v>
      </c>
      <c r="D971" t="s">
        <v>12</v>
      </c>
      <c r="E971" t="s">
        <v>24</v>
      </c>
      <c r="F971" t="s">
        <v>19</v>
      </c>
      <c r="G971" t="s">
        <v>30</v>
      </c>
      <c r="H971">
        <v>8801.89</v>
      </c>
      <c r="I971" s="9">
        <v>45152</v>
      </c>
      <c r="J971">
        <v>2023</v>
      </c>
      <c r="K971" t="s">
        <v>14056</v>
      </c>
      <c r="L971">
        <v>8</v>
      </c>
      <c r="M971" t="s">
        <v>14062</v>
      </c>
      <c r="N971" t="s">
        <v>16</v>
      </c>
    </row>
    <row r="972" spans="1:14" x14ac:dyDescent="0.35">
      <c r="A972" t="s">
        <v>1919</v>
      </c>
      <c r="B972">
        <v>47</v>
      </c>
      <c r="C972" t="s">
        <v>14094</v>
      </c>
      <c r="D972" t="s">
        <v>12</v>
      </c>
      <c r="E972" t="s">
        <v>93</v>
      </c>
      <c r="F972" t="s">
        <v>25</v>
      </c>
      <c r="G972" t="s">
        <v>30</v>
      </c>
      <c r="H972">
        <v>494.79</v>
      </c>
      <c r="I972" s="9">
        <v>45645</v>
      </c>
      <c r="J972">
        <v>2024</v>
      </c>
      <c r="K972" t="s">
        <v>14060</v>
      </c>
      <c r="L972">
        <v>12</v>
      </c>
      <c r="M972" t="s">
        <v>14057</v>
      </c>
      <c r="N972" t="s">
        <v>16</v>
      </c>
    </row>
    <row r="973" spans="1:14" x14ac:dyDescent="0.35">
      <c r="A973" t="s">
        <v>1961</v>
      </c>
      <c r="B973">
        <v>47</v>
      </c>
      <c r="C973" t="s">
        <v>14094</v>
      </c>
      <c r="D973" t="s">
        <v>39</v>
      </c>
      <c r="E973" t="s">
        <v>52</v>
      </c>
      <c r="F973" t="s">
        <v>35</v>
      </c>
      <c r="G973" t="s">
        <v>20</v>
      </c>
      <c r="H973">
        <v>1423.59</v>
      </c>
      <c r="I973" s="9">
        <v>45577</v>
      </c>
      <c r="J973">
        <v>2024</v>
      </c>
      <c r="K973" t="s">
        <v>14058</v>
      </c>
      <c r="L973">
        <v>10</v>
      </c>
      <c r="M973" t="s">
        <v>14050</v>
      </c>
      <c r="N973" t="s">
        <v>16</v>
      </c>
    </row>
    <row r="974" spans="1:14" x14ac:dyDescent="0.35">
      <c r="A974" t="s">
        <v>2063</v>
      </c>
      <c r="B974">
        <v>47</v>
      </c>
      <c r="C974" t="s">
        <v>14094</v>
      </c>
      <c r="D974" t="s">
        <v>39</v>
      </c>
      <c r="E974" t="s">
        <v>64</v>
      </c>
      <c r="F974" t="s">
        <v>25</v>
      </c>
      <c r="G974" t="s">
        <v>30</v>
      </c>
      <c r="H974">
        <v>47.78</v>
      </c>
      <c r="I974" s="9">
        <v>45032</v>
      </c>
      <c r="J974">
        <v>2023</v>
      </c>
      <c r="K974" t="s">
        <v>14061</v>
      </c>
      <c r="L974">
        <v>4</v>
      </c>
      <c r="M974" t="s">
        <v>14059</v>
      </c>
      <c r="N974" t="s">
        <v>16</v>
      </c>
    </row>
    <row r="975" spans="1:14" x14ac:dyDescent="0.35">
      <c r="A975" t="s">
        <v>2103</v>
      </c>
      <c r="B975">
        <v>47</v>
      </c>
      <c r="C975" t="s">
        <v>14094</v>
      </c>
      <c r="D975" t="s">
        <v>12</v>
      </c>
      <c r="E975" t="s">
        <v>29</v>
      </c>
      <c r="F975" t="s">
        <v>55</v>
      </c>
      <c r="G975" t="s">
        <v>30</v>
      </c>
      <c r="H975">
        <v>6546.35</v>
      </c>
      <c r="I975" s="9">
        <v>45529</v>
      </c>
      <c r="J975">
        <v>2024</v>
      </c>
      <c r="K975" t="s">
        <v>14056</v>
      </c>
      <c r="L975">
        <v>8</v>
      </c>
      <c r="M975" t="s">
        <v>14059</v>
      </c>
      <c r="N975" t="s">
        <v>16</v>
      </c>
    </row>
    <row r="976" spans="1:14" x14ac:dyDescent="0.35">
      <c r="A976" t="s">
        <v>2467</v>
      </c>
      <c r="B976">
        <v>47</v>
      </c>
      <c r="C976" t="s">
        <v>14094</v>
      </c>
      <c r="D976" t="s">
        <v>12</v>
      </c>
      <c r="E976" t="s">
        <v>93</v>
      </c>
      <c r="F976" t="s">
        <v>25</v>
      </c>
      <c r="G976" t="s">
        <v>20</v>
      </c>
      <c r="H976">
        <v>1849.67</v>
      </c>
      <c r="I976" s="9">
        <v>45215</v>
      </c>
      <c r="J976">
        <v>2023</v>
      </c>
      <c r="K976" t="s">
        <v>14058</v>
      </c>
      <c r="L976">
        <v>10</v>
      </c>
      <c r="M976" t="s">
        <v>14062</v>
      </c>
      <c r="N976" t="s">
        <v>16</v>
      </c>
    </row>
    <row r="977" spans="1:14" x14ac:dyDescent="0.35">
      <c r="A977" t="s">
        <v>2475</v>
      </c>
      <c r="B977">
        <v>47</v>
      </c>
      <c r="C977" t="s">
        <v>14094</v>
      </c>
      <c r="D977" t="s">
        <v>12</v>
      </c>
      <c r="E977" t="s">
        <v>52</v>
      </c>
      <c r="F977" t="s">
        <v>35</v>
      </c>
      <c r="G977" t="s">
        <v>15</v>
      </c>
      <c r="H977">
        <v>1127.8</v>
      </c>
      <c r="I977" s="9">
        <v>44948</v>
      </c>
      <c r="J977">
        <v>2023</v>
      </c>
      <c r="K977" t="s">
        <v>14045</v>
      </c>
      <c r="L977">
        <v>1</v>
      </c>
      <c r="M977" t="s">
        <v>14059</v>
      </c>
      <c r="N977" t="s">
        <v>16</v>
      </c>
    </row>
    <row r="978" spans="1:14" x14ac:dyDescent="0.35">
      <c r="A978" t="s">
        <v>2651</v>
      </c>
      <c r="B978">
        <v>47</v>
      </c>
      <c r="C978" t="s">
        <v>14094</v>
      </c>
      <c r="D978" t="s">
        <v>39</v>
      </c>
      <c r="E978" t="s">
        <v>29</v>
      </c>
      <c r="F978" t="s">
        <v>55</v>
      </c>
      <c r="G978" t="s">
        <v>30</v>
      </c>
      <c r="H978">
        <v>12238.97</v>
      </c>
      <c r="I978" s="9">
        <v>45537</v>
      </c>
      <c r="J978">
        <v>2024</v>
      </c>
      <c r="K978" t="s">
        <v>14055</v>
      </c>
      <c r="L978">
        <v>9</v>
      </c>
      <c r="M978" t="s">
        <v>14062</v>
      </c>
      <c r="N978" t="s">
        <v>16</v>
      </c>
    </row>
    <row r="979" spans="1:14" x14ac:dyDescent="0.35">
      <c r="A979" t="s">
        <v>2671</v>
      </c>
      <c r="B979">
        <v>47</v>
      </c>
      <c r="C979" t="s">
        <v>14094</v>
      </c>
      <c r="D979" t="s">
        <v>12</v>
      </c>
      <c r="E979" t="s">
        <v>74</v>
      </c>
      <c r="F979" t="s">
        <v>49</v>
      </c>
      <c r="G979" t="s">
        <v>30</v>
      </c>
      <c r="H979">
        <v>2696.65</v>
      </c>
      <c r="I979" s="9">
        <v>44983</v>
      </c>
      <c r="J979">
        <v>2023</v>
      </c>
      <c r="K979" t="s">
        <v>14051</v>
      </c>
      <c r="L979">
        <v>2</v>
      </c>
      <c r="M979" t="s">
        <v>14059</v>
      </c>
      <c r="N979" t="s">
        <v>16</v>
      </c>
    </row>
    <row r="980" spans="1:14" x14ac:dyDescent="0.35">
      <c r="A980" t="s">
        <v>2885</v>
      </c>
      <c r="B980">
        <v>47</v>
      </c>
      <c r="C980" t="s">
        <v>14094</v>
      </c>
      <c r="D980" t="s">
        <v>39</v>
      </c>
      <c r="E980" t="s">
        <v>29</v>
      </c>
      <c r="F980" t="s">
        <v>19</v>
      </c>
      <c r="G980" t="s">
        <v>26</v>
      </c>
      <c r="H980">
        <v>734.41</v>
      </c>
      <c r="I980" s="9">
        <v>45058</v>
      </c>
      <c r="J980">
        <v>2023</v>
      </c>
      <c r="K980" t="s">
        <v>14047</v>
      </c>
      <c r="L980">
        <v>5</v>
      </c>
      <c r="M980" t="s">
        <v>14048</v>
      </c>
      <c r="N980" t="s">
        <v>16</v>
      </c>
    </row>
    <row r="981" spans="1:14" x14ac:dyDescent="0.35">
      <c r="A981" t="s">
        <v>2989</v>
      </c>
      <c r="B981">
        <v>47</v>
      </c>
      <c r="C981" t="s">
        <v>14094</v>
      </c>
      <c r="D981" t="s">
        <v>12</v>
      </c>
      <c r="E981" t="s">
        <v>13</v>
      </c>
      <c r="F981" t="s">
        <v>19</v>
      </c>
      <c r="G981" t="s">
        <v>15</v>
      </c>
      <c r="H981">
        <v>8394.0499999999993</v>
      </c>
      <c r="I981" s="9">
        <v>45317</v>
      </c>
      <c r="J981">
        <v>2024</v>
      </c>
      <c r="K981" t="s">
        <v>14045</v>
      </c>
      <c r="L981">
        <v>1</v>
      </c>
      <c r="M981" t="s">
        <v>14048</v>
      </c>
      <c r="N981" t="s">
        <v>16</v>
      </c>
    </row>
    <row r="982" spans="1:14" x14ac:dyDescent="0.35">
      <c r="A982" t="s">
        <v>3065</v>
      </c>
      <c r="B982">
        <v>47</v>
      </c>
      <c r="C982" t="s">
        <v>14094</v>
      </c>
      <c r="D982" t="s">
        <v>39</v>
      </c>
      <c r="E982" t="s">
        <v>24</v>
      </c>
      <c r="F982" t="s">
        <v>35</v>
      </c>
      <c r="G982" t="s">
        <v>30</v>
      </c>
      <c r="H982">
        <v>5244.04</v>
      </c>
      <c r="I982" s="9">
        <v>45542</v>
      </c>
      <c r="J982">
        <v>2024</v>
      </c>
      <c r="K982" t="s">
        <v>14055</v>
      </c>
      <c r="L982">
        <v>9</v>
      </c>
      <c r="M982" t="s">
        <v>14050</v>
      </c>
      <c r="N982" t="s">
        <v>16</v>
      </c>
    </row>
    <row r="983" spans="1:14" x14ac:dyDescent="0.35">
      <c r="A983" t="s">
        <v>3097</v>
      </c>
      <c r="B983">
        <v>47</v>
      </c>
      <c r="C983" t="s">
        <v>14094</v>
      </c>
      <c r="D983" t="s">
        <v>12</v>
      </c>
      <c r="E983" t="s">
        <v>52</v>
      </c>
      <c r="F983" t="s">
        <v>14</v>
      </c>
      <c r="G983" t="s">
        <v>30</v>
      </c>
      <c r="H983">
        <v>8295.9599999999991</v>
      </c>
      <c r="I983" s="9">
        <v>45283</v>
      </c>
      <c r="J983">
        <v>2023</v>
      </c>
      <c r="K983" t="s">
        <v>14060</v>
      </c>
      <c r="L983">
        <v>12</v>
      </c>
      <c r="M983" t="s">
        <v>14050</v>
      </c>
      <c r="N983" t="s">
        <v>16</v>
      </c>
    </row>
    <row r="984" spans="1:14" x14ac:dyDescent="0.35">
      <c r="A984" t="s">
        <v>3433</v>
      </c>
      <c r="B984">
        <v>47</v>
      </c>
      <c r="C984" t="s">
        <v>14094</v>
      </c>
      <c r="D984" t="s">
        <v>12</v>
      </c>
      <c r="E984" t="s">
        <v>42</v>
      </c>
      <c r="F984" t="s">
        <v>35</v>
      </c>
      <c r="G984" t="s">
        <v>36</v>
      </c>
      <c r="H984">
        <v>4834.1899999999996</v>
      </c>
      <c r="I984" s="9">
        <v>44983</v>
      </c>
      <c r="J984">
        <v>2023</v>
      </c>
      <c r="K984" t="s">
        <v>14051</v>
      </c>
      <c r="L984">
        <v>2</v>
      </c>
      <c r="M984" t="s">
        <v>14059</v>
      </c>
      <c r="N984" t="s">
        <v>16</v>
      </c>
    </row>
    <row r="985" spans="1:14" x14ac:dyDescent="0.35">
      <c r="A985" t="s">
        <v>3449</v>
      </c>
      <c r="B985">
        <v>47</v>
      </c>
      <c r="C985" t="s">
        <v>14094</v>
      </c>
      <c r="D985" t="s">
        <v>39</v>
      </c>
      <c r="E985" t="s">
        <v>74</v>
      </c>
      <c r="F985" t="s">
        <v>55</v>
      </c>
      <c r="G985" t="s">
        <v>26</v>
      </c>
      <c r="H985">
        <v>14356.32</v>
      </c>
      <c r="I985" s="9">
        <v>45400</v>
      </c>
      <c r="J985">
        <v>2024</v>
      </c>
      <c r="K985" t="s">
        <v>14061</v>
      </c>
      <c r="L985">
        <v>4</v>
      </c>
      <c r="M985" t="s">
        <v>14057</v>
      </c>
      <c r="N985" t="s">
        <v>16</v>
      </c>
    </row>
    <row r="986" spans="1:14" x14ac:dyDescent="0.35">
      <c r="A986" t="s">
        <v>3659</v>
      </c>
      <c r="B986">
        <v>47</v>
      </c>
      <c r="C986" t="s">
        <v>14094</v>
      </c>
      <c r="D986" t="s">
        <v>12</v>
      </c>
      <c r="E986" t="s">
        <v>24</v>
      </c>
      <c r="F986" t="s">
        <v>49</v>
      </c>
      <c r="G986" t="s">
        <v>30</v>
      </c>
      <c r="H986">
        <v>547.13</v>
      </c>
      <c r="I986" s="9">
        <v>45580</v>
      </c>
      <c r="J986">
        <v>2024</v>
      </c>
      <c r="K986" t="s">
        <v>14058</v>
      </c>
      <c r="L986">
        <v>10</v>
      </c>
      <c r="M986" t="s">
        <v>14046</v>
      </c>
      <c r="N986" t="s">
        <v>16</v>
      </c>
    </row>
    <row r="987" spans="1:14" x14ac:dyDescent="0.35">
      <c r="A987" t="s">
        <v>3697</v>
      </c>
      <c r="B987">
        <v>47</v>
      </c>
      <c r="C987" t="s">
        <v>14094</v>
      </c>
      <c r="D987" t="s">
        <v>12</v>
      </c>
      <c r="E987" t="s">
        <v>74</v>
      </c>
      <c r="F987" t="s">
        <v>55</v>
      </c>
      <c r="G987" t="s">
        <v>26</v>
      </c>
      <c r="H987">
        <v>743.49</v>
      </c>
      <c r="I987" s="9">
        <v>45298</v>
      </c>
      <c r="J987">
        <v>2024</v>
      </c>
      <c r="K987" t="s">
        <v>14045</v>
      </c>
      <c r="L987">
        <v>1</v>
      </c>
      <c r="M987" t="s">
        <v>14059</v>
      </c>
      <c r="N987" t="s">
        <v>16</v>
      </c>
    </row>
    <row r="988" spans="1:14" x14ac:dyDescent="0.35">
      <c r="A988" t="s">
        <v>3771</v>
      </c>
      <c r="B988">
        <v>47</v>
      </c>
      <c r="C988" t="s">
        <v>14094</v>
      </c>
      <c r="D988" t="s">
        <v>39</v>
      </c>
      <c r="E988" t="s">
        <v>42</v>
      </c>
      <c r="F988" t="s">
        <v>19</v>
      </c>
      <c r="G988" t="s">
        <v>26</v>
      </c>
      <c r="H988">
        <v>5861.04</v>
      </c>
      <c r="I988" s="9">
        <v>45144</v>
      </c>
      <c r="J988">
        <v>2023</v>
      </c>
      <c r="K988" t="s">
        <v>14056</v>
      </c>
      <c r="L988">
        <v>8</v>
      </c>
      <c r="M988" t="s">
        <v>14059</v>
      </c>
      <c r="N988" t="s">
        <v>16</v>
      </c>
    </row>
    <row r="989" spans="1:14" x14ac:dyDescent="0.35">
      <c r="A989" t="s">
        <v>3995</v>
      </c>
      <c r="B989">
        <v>47</v>
      </c>
      <c r="C989" t="s">
        <v>14094</v>
      </c>
      <c r="D989" t="s">
        <v>12</v>
      </c>
      <c r="E989" t="s">
        <v>93</v>
      </c>
      <c r="F989" t="s">
        <v>49</v>
      </c>
      <c r="G989" t="s">
        <v>30</v>
      </c>
      <c r="H989">
        <v>4101.47</v>
      </c>
      <c r="I989" s="9">
        <v>44946</v>
      </c>
      <c r="J989">
        <v>2023</v>
      </c>
      <c r="K989" t="s">
        <v>14045</v>
      </c>
      <c r="L989">
        <v>1</v>
      </c>
      <c r="M989" t="s">
        <v>14048</v>
      </c>
      <c r="N989" t="s">
        <v>16</v>
      </c>
    </row>
    <row r="990" spans="1:14" x14ac:dyDescent="0.35">
      <c r="A990" t="s">
        <v>4231</v>
      </c>
      <c r="B990">
        <v>47</v>
      </c>
      <c r="C990" t="s">
        <v>14094</v>
      </c>
      <c r="D990" t="s">
        <v>39</v>
      </c>
      <c r="E990" t="s">
        <v>74</v>
      </c>
      <c r="F990" t="s">
        <v>49</v>
      </c>
      <c r="G990" t="s">
        <v>26</v>
      </c>
      <c r="H990">
        <v>30847.33</v>
      </c>
      <c r="I990" s="9">
        <v>45452</v>
      </c>
      <c r="J990">
        <v>2024</v>
      </c>
      <c r="K990" t="s">
        <v>14049</v>
      </c>
      <c r="L990">
        <v>6</v>
      </c>
      <c r="M990" t="s">
        <v>14059</v>
      </c>
      <c r="N990" t="s">
        <v>16</v>
      </c>
    </row>
    <row r="991" spans="1:14" x14ac:dyDescent="0.35">
      <c r="A991" t="s">
        <v>4497</v>
      </c>
      <c r="B991">
        <v>47</v>
      </c>
      <c r="C991" t="s">
        <v>14094</v>
      </c>
      <c r="D991" t="s">
        <v>39</v>
      </c>
      <c r="E991" t="s">
        <v>29</v>
      </c>
      <c r="F991" t="s">
        <v>19</v>
      </c>
      <c r="G991" t="s">
        <v>30</v>
      </c>
      <c r="H991">
        <v>463.56</v>
      </c>
      <c r="I991" s="9">
        <v>45422</v>
      </c>
      <c r="J991">
        <v>2024</v>
      </c>
      <c r="K991" t="s">
        <v>14047</v>
      </c>
      <c r="L991">
        <v>5</v>
      </c>
      <c r="M991" t="s">
        <v>14048</v>
      </c>
      <c r="N991" t="s">
        <v>16</v>
      </c>
    </row>
    <row r="992" spans="1:14" x14ac:dyDescent="0.35">
      <c r="A992" t="s">
        <v>4511</v>
      </c>
      <c r="B992">
        <v>47</v>
      </c>
      <c r="C992" t="s">
        <v>14094</v>
      </c>
      <c r="D992" t="s">
        <v>39</v>
      </c>
      <c r="E992" t="s">
        <v>64</v>
      </c>
      <c r="F992" t="s">
        <v>49</v>
      </c>
      <c r="G992" t="s">
        <v>26</v>
      </c>
      <c r="H992">
        <v>13745.03</v>
      </c>
      <c r="I992" s="9">
        <v>45240</v>
      </c>
      <c r="J992">
        <v>2023</v>
      </c>
      <c r="K992" t="s">
        <v>14054</v>
      </c>
      <c r="L992">
        <v>11</v>
      </c>
      <c r="M992" t="s">
        <v>14048</v>
      </c>
      <c r="N992" t="s">
        <v>16</v>
      </c>
    </row>
    <row r="993" spans="1:14" x14ac:dyDescent="0.35">
      <c r="A993" t="s">
        <v>4773</v>
      </c>
      <c r="B993">
        <v>47</v>
      </c>
      <c r="C993" t="s">
        <v>14094</v>
      </c>
      <c r="D993" t="s">
        <v>12</v>
      </c>
      <c r="E993" t="s">
        <v>24</v>
      </c>
      <c r="F993" t="s">
        <v>55</v>
      </c>
      <c r="G993" t="s">
        <v>20</v>
      </c>
      <c r="H993">
        <v>10405.58</v>
      </c>
      <c r="I993" s="9">
        <v>45556</v>
      </c>
      <c r="J993">
        <v>2024</v>
      </c>
      <c r="K993" t="s">
        <v>14055</v>
      </c>
      <c r="L993">
        <v>9</v>
      </c>
      <c r="M993" t="s">
        <v>14050</v>
      </c>
      <c r="N993" t="s">
        <v>16</v>
      </c>
    </row>
    <row r="994" spans="1:14" x14ac:dyDescent="0.35">
      <c r="A994" t="s">
        <v>4797</v>
      </c>
      <c r="B994">
        <v>47</v>
      </c>
      <c r="C994" t="s">
        <v>14094</v>
      </c>
      <c r="D994" t="s">
        <v>39</v>
      </c>
      <c r="E994" t="s">
        <v>42</v>
      </c>
      <c r="F994" t="s">
        <v>49</v>
      </c>
      <c r="G994" t="s">
        <v>15</v>
      </c>
      <c r="H994">
        <v>18442.580000000002</v>
      </c>
      <c r="I994" s="9">
        <v>45247</v>
      </c>
      <c r="J994">
        <v>2023</v>
      </c>
      <c r="K994" t="s">
        <v>14054</v>
      </c>
      <c r="L994">
        <v>11</v>
      </c>
      <c r="M994" t="s">
        <v>14048</v>
      </c>
      <c r="N994" t="s">
        <v>16</v>
      </c>
    </row>
    <row r="995" spans="1:14" x14ac:dyDescent="0.35">
      <c r="A995" t="s">
        <v>4931</v>
      </c>
      <c r="B995">
        <v>47</v>
      </c>
      <c r="C995" t="s">
        <v>14094</v>
      </c>
      <c r="D995" t="s">
        <v>39</v>
      </c>
      <c r="E995" t="s">
        <v>42</v>
      </c>
      <c r="F995" t="s">
        <v>25</v>
      </c>
      <c r="G995" t="s">
        <v>20</v>
      </c>
      <c r="H995">
        <v>24671.1</v>
      </c>
      <c r="I995" s="9">
        <v>45513</v>
      </c>
      <c r="J995">
        <v>2024</v>
      </c>
      <c r="K995" t="s">
        <v>14056</v>
      </c>
      <c r="L995">
        <v>8</v>
      </c>
      <c r="M995" t="s">
        <v>14048</v>
      </c>
      <c r="N995" t="s">
        <v>16</v>
      </c>
    </row>
    <row r="996" spans="1:14" x14ac:dyDescent="0.35">
      <c r="A996" t="s">
        <v>4937</v>
      </c>
      <c r="B996">
        <v>47</v>
      </c>
      <c r="C996" t="s">
        <v>14094</v>
      </c>
      <c r="D996" t="s">
        <v>39</v>
      </c>
      <c r="E996" t="s">
        <v>52</v>
      </c>
      <c r="F996" t="s">
        <v>14</v>
      </c>
      <c r="G996" t="s">
        <v>15</v>
      </c>
      <c r="H996">
        <v>6532.37</v>
      </c>
      <c r="I996" s="9">
        <v>45325</v>
      </c>
      <c r="J996">
        <v>2024</v>
      </c>
      <c r="K996" t="s">
        <v>14051</v>
      </c>
      <c r="L996">
        <v>2</v>
      </c>
      <c r="M996" t="s">
        <v>14050</v>
      </c>
      <c r="N996" t="s">
        <v>16</v>
      </c>
    </row>
    <row r="997" spans="1:14" x14ac:dyDescent="0.35">
      <c r="A997" t="s">
        <v>5341</v>
      </c>
      <c r="B997">
        <v>47</v>
      </c>
      <c r="C997" t="s">
        <v>14094</v>
      </c>
      <c r="D997" t="s">
        <v>39</v>
      </c>
      <c r="E997" t="s">
        <v>13</v>
      </c>
      <c r="F997" t="s">
        <v>14</v>
      </c>
      <c r="G997" t="s">
        <v>20</v>
      </c>
      <c r="H997">
        <v>9704.68</v>
      </c>
      <c r="I997" s="9">
        <v>45246</v>
      </c>
      <c r="J997">
        <v>2023</v>
      </c>
      <c r="K997" t="s">
        <v>14054</v>
      </c>
      <c r="L997">
        <v>11</v>
      </c>
      <c r="M997" t="s">
        <v>14057</v>
      </c>
      <c r="N997" t="s">
        <v>16</v>
      </c>
    </row>
    <row r="998" spans="1:14" x14ac:dyDescent="0.35">
      <c r="A998" t="s">
        <v>5439</v>
      </c>
      <c r="B998">
        <v>47</v>
      </c>
      <c r="C998" t="s">
        <v>14094</v>
      </c>
      <c r="D998" t="s">
        <v>12</v>
      </c>
      <c r="E998" t="s">
        <v>29</v>
      </c>
      <c r="F998" t="s">
        <v>25</v>
      </c>
      <c r="G998" t="s">
        <v>15</v>
      </c>
      <c r="H998">
        <v>3267.45</v>
      </c>
      <c r="I998" s="9">
        <v>45021</v>
      </c>
      <c r="J998">
        <v>2023</v>
      </c>
      <c r="K998" t="s">
        <v>14061</v>
      </c>
      <c r="L998">
        <v>4</v>
      </c>
      <c r="M998" t="s">
        <v>14052</v>
      </c>
      <c r="N998" t="s">
        <v>16</v>
      </c>
    </row>
    <row r="999" spans="1:14" x14ac:dyDescent="0.35">
      <c r="A999" t="s">
        <v>5457</v>
      </c>
      <c r="B999">
        <v>47</v>
      </c>
      <c r="C999" t="s">
        <v>14094</v>
      </c>
      <c r="D999" t="s">
        <v>39</v>
      </c>
      <c r="E999" t="s">
        <v>13</v>
      </c>
      <c r="F999" t="s">
        <v>49</v>
      </c>
      <c r="G999" t="s">
        <v>26</v>
      </c>
      <c r="H999">
        <v>11141.26</v>
      </c>
      <c r="I999" s="9">
        <v>45073</v>
      </c>
      <c r="J999">
        <v>2023</v>
      </c>
      <c r="K999" t="s">
        <v>14047</v>
      </c>
      <c r="L999">
        <v>5</v>
      </c>
      <c r="M999" t="s">
        <v>14050</v>
      </c>
      <c r="N999" t="s">
        <v>16</v>
      </c>
    </row>
    <row r="1000" spans="1:14" x14ac:dyDescent="0.35">
      <c r="A1000" t="s">
        <v>5549</v>
      </c>
      <c r="B1000">
        <v>47</v>
      </c>
      <c r="C1000" t="s">
        <v>14094</v>
      </c>
      <c r="D1000" t="s">
        <v>12</v>
      </c>
      <c r="E1000" t="s">
        <v>42</v>
      </c>
      <c r="F1000" t="s">
        <v>55</v>
      </c>
      <c r="G1000" t="s">
        <v>15</v>
      </c>
      <c r="H1000">
        <v>529.77</v>
      </c>
      <c r="I1000" s="9">
        <v>45139</v>
      </c>
      <c r="J1000">
        <v>2023</v>
      </c>
      <c r="K1000" t="s">
        <v>14056</v>
      </c>
      <c r="L1000">
        <v>8</v>
      </c>
      <c r="M1000" t="s">
        <v>14046</v>
      </c>
      <c r="N1000" t="s">
        <v>16</v>
      </c>
    </row>
    <row r="1001" spans="1:14" x14ac:dyDescent="0.35">
      <c r="A1001" t="s">
        <v>5713</v>
      </c>
      <c r="B1001">
        <v>47</v>
      </c>
      <c r="C1001" t="s">
        <v>14094</v>
      </c>
      <c r="D1001" t="s">
        <v>39</v>
      </c>
      <c r="E1001" t="s">
        <v>24</v>
      </c>
      <c r="F1001" t="s">
        <v>14</v>
      </c>
      <c r="G1001" t="s">
        <v>30</v>
      </c>
      <c r="H1001">
        <v>2333.69</v>
      </c>
      <c r="I1001" s="9">
        <v>45172</v>
      </c>
      <c r="J1001">
        <v>2023</v>
      </c>
      <c r="K1001" t="s">
        <v>14055</v>
      </c>
      <c r="L1001">
        <v>9</v>
      </c>
      <c r="M1001" t="s">
        <v>14059</v>
      </c>
      <c r="N1001" t="s">
        <v>16</v>
      </c>
    </row>
    <row r="1002" spans="1:14" x14ac:dyDescent="0.35">
      <c r="A1002" t="s">
        <v>5735</v>
      </c>
      <c r="B1002">
        <v>47</v>
      </c>
      <c r="C1002" t="s">
        <v>14094</v>
      </c>
      <c r="D1002" t="s">
        <v>12</v>
      </c>
      <c r="E1002" t="s">
        <v>29</v>
      </c>
      <c r="F1002" t="s">
        <v>25</v>
      </c>
      <c r="G1002" t="s">
        <v>15</v>
      </c>
      <c r="H1002">
        <v>15840.24</v>
      </c>
      <c r="I1002" s="9">
        <v>45099</v>
      </c>
      <c r="J1002">
        <v>2023</v>
      </c>
      <c r="K1002" t="s">
        <v>14049</v>
      </c>
      <c r="L1002">
        <v>6</v>
      </c>
      <c r="M1002" t="s">
        <v>14057</v>
      </c>
      <c r="N1002" t="s">
        <v>16</v>
      </c>
    </row>
    <row r="1003" spans="1:14" x14ac:dyDescent="0.35">
      <c r="A1003" t="s">
        <v>5749</v>
      </c>
      <c r="B1003">
        <v>47</v>
      </c>
      <c r="C1003" t="s">
        <v>14094</v>
      </c>
      <c r="D1003" t="s">
        <v>39</v>
      </c>
      <c r="E1003" t="s">
        <v>42</v>
      </c>
      <c r="F1003" t="s">
        <v>35</v>
      </c>
      <c r="G1003" t="s">
        <v>26</v>
      </c>
      <c r="H1003">
        <v>6823.36</v>
      </c>
      <c r="I1003" s="9">
        <v>44940</v>
      </c>
      <c r="J1003">
        <v>2023</v>
      </c>
      <c r="K1003" t="s">
        <v>14045</v>
      </c>
      <c r="L1003">
        <v>1</v>
      </c>
      <c r="M1003" t="s">
        <v>14050</v>
      </c>
      <c r="N1003" t="s">
        <v>16</v>
      </c>
    </row>
    <row r="1004" spans="1:14" x14ac:dyDescent="0.35">
      <c r="A1004" t="s">
        <v>5879</v>
      </c>
      <c r="B1004">
        <v>47</v>
      </c>
      <c r="C1004" t="s">
        <v>14094</v>
      </c>
      <c r="D1004" t="s">
        <v>12</v>
      </c>
      <c r="E1004" t="s">
        <v>52</v>
      </c>
      <c r="F1004" t="s">
        <v>25</v>
      </c>
      <c r="G1004" t="s">
        <v>36</v>
      </c>
      <c r="H1004">
        <v>4071.69</v>
      </c>
      <c r="I1004" s="9">
        <v>44967</v>
      </c>
      <c r="J1004">
        <v>2023</v>
      </c>
      <c r="K1004" t="s">
        <v>14051</v>
      </c>
      <c r="L1004">
        <v>2</v>
      </c>
      <c r="M1004" t="s">
        <v>14048</v>
      </c>
      <c r="N1004" t="s">
        <v>16</v>
      </c>
    </row>
    <row r="1005" spans="1:14" x14ac:dyDescent="0.35">
      <c r="A1005" t="s">
        <v>5887</v>
      </c>
      <c r="B1005">
        <v>47</v>
      </c>
      <c r="C1005" t="s">
        <v>14094</v>
      </c>
      <c r="D1005" t="s">
        <v>12</v>
      </c>
      <c r="E1005" t="s">
        <v>24</v>
      </c>
      <c r="F1005" t="s">
        <v>49</v>
      </c>
      <c r="G1005" t="s">
        <v>30</v>
      </c>
      <c r="H1005">
        <v>3089.64</v>
      </c>
      <c r="I1005" s="9">
        <v>45162</v>
      </c>
      <c r="J1005">
        <v>2023</v>
      </c>
      <c r="K1005" t="s">
        <v>14056</v>
      </c>
      <c r="L1005">
        <v>8</v>
      </c>
      <c r="M1005" t="s">
        <v>14057</v>
      </c>
      <c r="N1005" t="s">
        <v>16</v>
      </c>
    </row>
    <row r="1006" spans="1:14" x14ac:dyDescent="0.35">
      <c r="A1006" t="s">
        <v>6369</v>
      </c>
      <c r="B1006">
        <v>47</v>
      </c>
      <c r="C1006" t="s">
        <v>14094</v>
      </c>
      <c r="D1006" t="s">
        <v>39</v>
      </c>
      <c r="E1006" t="s">
        <v>52</v>
      </c>
      <c r="F1006" t="s">
        <v>19</v>
      </c>
      <c r="G1006" t="s">
        <v>30</v>
      </c>
      <c r="H1006">
        <v>10234.67</v>
      </c>
      <c r="I1006" s="9">
        <v>45178</v>
      </c>
      <c r="J1006">
        <v>2023</v>
      </c>
      <c r="K1006" t="s">
        <v>14055</v>
      </c>
      <c r="L1006">
        <v>9</v>
      </c>
      <c r="M1006" t="s">
        <v>14050</v>
      </c>
      <c r="N1006" t="s">
        <v>16</v>
      </c>
    </row>
    <row r="1007" spans="1:14" x14ac:dyDescent="0.35">
      <c r="A1007" t="s">
        <v>6473</v>
      </c>
      <c r="B1007">
        <v>47</v>
      </c>
      <c r="C1007" t="s">
        <v>14094</v>
      </c>
      <c r="D1007" t="s">
        <v>39</v>
      </c>
      <c r="E1007" t="s">
        <v>93</v>
      </c>
      <c r="F1007" t="s">
        <v>49</v>
      </c>
      <c r="G1007" t="s">
        <v>20</v>
      </c>
      <c r="H1007">
        <v>306.97000000000003</v>
      </c>
      <c r="I1007" s="9">
        <v>45094</v>
      </c>
      <c r="J1007">
        <v>2023</v>
      </c>
      <c r="K1007" t="s">
        <v>14049</v>
      </c>
      <c r="L1007">
        <v>6</v>
      </c>
      <c r="M1007" t="s">
        <v>14050</v>
      </c>
      <c r="N1007" t="s">
        <v>16</v>
      </c>
    </row>
    <row r="1008" spans="1:14" x14ac:dyDescent="0.35">
      <c r="A1008" t="s">
        <v>6533</v>
      </c>
      <c r="B1008">
        <v>47</v>
      </c>
      <c r="C1008" t="s">
        <v>14094</v>
      </c>
      <c r="D1008" t="s">
        <v>12</v>
      </c>
      <c r="E1008" t="s">
        <v>74</v>
      </c>
      <c r="F1008" t="s">
        <v>25</v>
      </c>
      <c r="G1008" t="s">
        <v>15</v>
      </c>
      <c r="H1008">
        <v>14181.26</v>
      </c>
      <c r="I1008" s="9">
        <v>45168</v>
      </c>
      <c r="J1008">
        <v>2023</v>
      </c>
      <c r="K1008" t="s">
        <v>14056</v>
      </c>
      <c r="L1008">
        <v>8</v>
      </c>
      <c r="M1008" t="s">
        <v>14052</v>
      </c>
      <c r="N1008" t="s">
        <v>16</v>
      </c>
    </row>
    <row r="1009" spans="1:14" x14ac:dyDescent="0.35">
      <c r="A1009" t="s">
        <v>6551</v>
      </c>
      <c r="B1009">
        <v>47</v>
      </c>
      <c r="C1009" t="s">
        <v>14094</v>
      </c>
      <c r="D1009" t="s">
        <v>39</v>
      </c>
      <c r="E1009" t="s">
        <v>42</v>
      </c>
      <c r="F1009" t="s">
        <v>14</v>
      </c>
      <c r="G1009" t="s">
        <v>26</v>
      </c>
      <c r="H1009">
        <v>15971.35</v>
      </c>
      <c r="I1009" s="9">
        <v>45206</v>
      </c>
      <c r="J1009">
        <v>2023</v>
      </c>
      <c r="K1009" t="s">
        <v>14058</v>
      </c>
      <c r="L1009">
        <v>10</v>
      </c>
      <c r="M1009" t="s">
        <v>14050</v>
      </c>
      <c r="N1009" t="s">
        <v>16</v>
      </c>
    </row>
    <row r="1010" spans="1:14" x14ac:dyDescent="0.35">
      <c r="A1010" t="s">
        <v>6577</v>
      </c>
      <c r="B1010">
        <v>47</v>
      </c>
      <c r="C1010" t="s">
        <v>14094</v>
      </c>
      <c r="D1010" t="s">
        <v>12</v>
      </c>
      <c r="E1010" t="s">
        <v>24</v>
      </c>
      <c r="F1010" t="s">
        <v>19</v>
      </c>
      <c r="G1010" t="s">
        <v>26</v>
      </c>
      <c r="H1010">
        <v>11970.27</v>
      </c>
      <c r="I1010" s="9">
        <v>45630</v>
      </c>
      <c r="J1010">
        <v>2024</v>
      </c>
      <c r="K1010" t="s">
        <v>14060</v>
      </c>
      <c r="L1010">
        <v>12</v>
      </c>
      <c r="M1010" t="s">
        <v>14052</v>
      </c>
      <c r="N1010" t="s">
        <v>16</v>
      </c>
    </row>
    <row r="1011" spans="1:14" x14ac:dyDescent="0.35">
      <c r="A1011" t="s">
        <v>6845</v>
      </c>
      <c r="B1011">
        <v>47</v>
      </c>
      <c r="C1011" t="s">
        <v>14094</v>
      </c>
      <c r="D1011" t="s">
        <v>39</v>
      </c>
      <c r="E1011" t="s">
        <v>24</v>
      </c>
      <c r="F1011" t="s">
        <v>25</v>
      </c>
      <c r="G1011" t="s">
        <v>15</v>
      </c>
      <c r="H1011">
        <v>2469.04</v>
      </c>
      <c r="I1011" s="9">
        <v>45423</v>
      </c>
      <c r="J1011">
        <v>2024</v>
      </c>
      <c r="K1011" t="s">
        <v>14047</v>
      </c>
      <c r="L1011">
        <v>5</v>
      </c>
      <c r="M1011" t="s">
        <v>14050</v>
      </c>
      <c r="N1011" t="s">
        <v>16</v>
      </c>
    </row>
    <row r="1012" spans="1:14" x14ac:dyDescent="0.35">
      <c r="A1012" t="s">
        <v>6865</v>
      </c>
      <c r="B1012">
        <v>47</v>
      </c>
      <c r="C1012" t="s">
        <v>14094</v>
      </c>
      <c r="D1012" t="s">
        <v>12</v>
      </c>
      <c r="E1012" t="s">
        <v>13</v>
      </c>
      <c r="F1012" t="s">
        <v>25</v>
      </c>
      <c r="G1012" t="s">
        <v>15</v>
      </c>
      <c r="H1012">
        <v>419.28</v>
      </c>
      <c r="I1012" s="9">
        <v>45214</v>
      </c>
      <c r="J1012">
        <v>2023</v>
      </c>
      <c r="K1012" t="s">
        <v>14058</v>
      </c>
      <c r="L1012">
        <v>10</v>
      </c>
      <c r="M1012" t="s">
        <v>14059</v>
      </c>
      <c r="N1012" t="s">
        <v>16</v>
      </c>
    </row>
    <row r="1013" spans="1:14" x14ac:dyDescent="0.35">
      <c r="A1013" t="s">
        <v>6939</v>
      </c>
      <c r="B1013">
        <v>47</v>
      </c>
      <c r="C1013" t="s">
        <v>14094</v>
      </c>
      <c r="D1013" t="s">
        <v>39</v>
      </c>
      <c r="E1013" t="s">
        <v>42</v>
      </c>
      <c r="F1013" t="s">
        <v>49</v>
      </c>
      <c r="G1013" t="s">
        <v>30</v>
      </c>
      <c r="H1013">
        <v>16754.349999999999</v>
      </c>
      <c r="I1013" s="9">
        <v>45393</v>
      </c>
      <c r="J1013">
        <v>2024</v>
      </c>
      <c r="K1013" t="s">
        <v>14061</v>
      </c>
      <c r="L1013">
        <v>4</v>
      </c>
      <c r="M1013" t="s">
        <v>14057</v>
      </c>
      <c r="N1013" t="s">
        <v>16</v>
      </c>
    </row>
    <row r="1014" spans="1:14" x14ac:dyDescent="0.35">
      <c r="A1014" t="s">
        <v>6995</v>
      </c>
      <c r="B1014">
        <v>47</v>
      </c>
      <c r="C1014" t="s">
        <v>14094</v>
      </c>
      <c r="D1014" t="s">
        <v>12</v>
      </c>
      <c r="E1014" t="s">
        <v>52</v>
      </c>
      <c r="F1014" t="s">
        <v>19</v>
      </c>
      <c r="G1014" t="s">
        <v>30</v>
      </c>
      <c r="H1014">
        <v>2023.49</v>
      </c>
      <c r="I1014" s="9">
        <v>45345</v>
      </c>
      <c r="J1014">
        <v>2024</v>
      </c>
      <c r="K1014" t="s">
        <v>14051</v>
      </c>
      <c r="L1014">
        <v>2</v>
      </c>
      <c r="M1014" t="s">
        <v>14048</v>
      </c>
      <c r="N1014" t="s">
        <v>16</v>
      </c>
    </row>
    <row r="1015" spans="1:14" x14ac:dyDescent="0.35">
      <c r="A1015" t="s">
        <v>7095</v>
      </c>
      <c r="B1015">
        <v>47</v>
      </c>
      <c r="C1015" t="s">
        <v>14094</v>
      </c>
      <c r="D1015" t="s">
        <v>12</v>
      </c>
      <c r="E1015" t="s">
        <v>42</v>
      </c>
      <c r="F1015" t="s">
        <v>19</v>
      </c>
      <c r="G1015" t="s">
        <v>30</v>
      </c>
      <c r="H1015">
        <v>7189.88</v>
      </c>
      <c r="I1015" s="9">
        <v>45491</v>
      </c>
      <c r="J1015">
        <v>2024</v>
      </c>
      <c r="K1015" t="s">
        <v>14063</v>
      </c>
      <c r="L1015">
        <v>7</v>
      </c>
      <c r="M1015" t="s">
        <v>14057</v>
      </c>
      <c r="N1015" t="s">
        <v>16</v>
      </c>
    </row>
    <row r="1016" spans="1:14" x14ac:dyDescent="0.35">
      <c r="A1016" t="s">
        <v>7123</v>
      </c>
      <c r="B1016">
        <v>47</v>
      </c>
      <c r="C1016" t="s">
        <v>14094</v>
      </c>
      <c r="D1016" t="s">
        <v>39</v>
      </c>
      <c r="E1016" t="s">
        <v>29</v>
      </c>
      <c r="F1016" t="s">
        <v>25</v>
      </c>
      <c r="G1016" t="s">
        <v>20</v>
      </c>
      <c r="H1016">
        <v>7108.36</v>
      </c>
      <c r="I1016" s="9">
        <v>45589</v>
      </c>
      <c r="J1016">
        <v>2024</v>
      </c>
      <c r="K1016" t="s">
        <v>14058</v>
      </c>
      <c r="L1016">
        <v>10</v>
      </c>
      <c r="M1016" t="s">
        <v>14057</v>
      </c>
      <c r="N1016" t="s">
        <v>16</v>
      </c>
    </row>
    <row r="1017" spans="1:14" x14ac:dyDescent="0.35">
      <c r="A1017" t="s">
        <v>7409</v>
      </c>
      <c r="B1017">
        <v>47</v>
      </c>
      <c r="C1017" t="s">
        <v>14094</v>
      </c>
      <c r="D1017" t="s">
        <v>12</v>
      </c>
      <c r="E1017" t="s">
        <v>42</v>
      </c>
      <c r="F1017" t="s">
        <v>14</v>
      </c>
      <c r="G1017" t="s">
        <v>15</v>
      </c>
      <c r="H1017">
        <v>7038.83</v>
      </c>
      <c r="I1017" s="9">
        <v>45426</v>
      </c>
      <c r="J1017">
        <v>2024</v>
      </c>
      <c r="K1017" t="s">
        <v>14047</v>
      </c>
      <c r="L1017">
        <v>5</v>
      </c>
      <c r="M1017" t="s">
        <v>14046</v>
      </c>
      <c r="N1017" t="s">
        <v>16</v>
      </c>
    </row>
    <row r="1018" spans="1:14" x14ac:dyDescent="0.35">
      <c r="A1018" t="s">
        <v>7411</v>
      </c>
      <c r="B1018">
        <v>47</v>
      </c>
      <c r="C1018" t="s">
        <v>14094</v>
      </c>
      <c r="D1018" t="s">
        <v>12</v>
      </c>
      <c r="E1018" t="s">
        <v>29</v>
      </c>
      <c r="F1018" t="s">
        <v>55</v>
      </c>
      <c r="G1018" t="s">
        <v>30</v>
      </c>
      <c r="H1018">
        <v>9670.02</v>
      </c>
      <c r="I1018" s="9">
        <v>45205</v>
      </c>
      <c r="J1018">
        <v>2023</v>
      </c>
      <c r="K1018" t="s">
        <v>14058</v>
      </c>
      <c r="L1018">
        <v>10</v>
      </c>
      <c r="M1018" t="s">
        <v>14048</v>
      </c>
      <c r="N1018" t="s">
        <v>16</v>
      </c>
    </row>
    <row r="1019" spans="1:14" x14ac:dyDescent="0.35">
      <c r="A1019" t="s">
        <v>7427</v>
      </c>
      <c r="B1019">
        <v>47</v>
      </c>
      <c r="C1019" t="s">
        <v>14094</v>
      </c>
      <c r="D1019" t="s">
        <v>39</v>
      </c>
      <c r="E1019" t="s">
        <v>64</v>
      </c>
      <c r="F1019" t="s">
        <v>19</v>
      </c>
      <c r="G1019" t="s">
        <v>20</v>
      </c>
      <c r="H1019">
        <v>4607.08</v>
      </c>
      <c r="I1019" s="9">
        <v>45396</v>
      </c>
      <c r="J1019">
        <v>2024</v>
      </c>
      <c r="K1019" t="s">
        <v>14061</v>
      </c>
      <c r="L1019">
        <v>4</v>
      </c>
      <c r="M1019" t="s">
        <v>14059</v>
      </c>
      <c r="N1019" t="s">
        <v>16</v>
      </c>
    </row>
    <row r="1020" spans="1:14" x14ac:dyDescent="0.35">
      <c r="A1020" t="s">
        <v>7479</v>
      </c>
      <c r="B1020">
        <v>47</v>
      </c>
      <c r="C1020" t="s">
        <v>14094</v>
      </c>
      <c r="D1020" t="s">
        <v>39</v>
      </c>
      <c r="E1020" t="s">
        <v>42</v>
      </c>
      <c r="F1020" t="s">
        <v>14</v>
      </c>
      <c r="G1020" t="s">
        <v>26</v>
      </c>
      <c r="H1020">
        <v>2164.16</v>
      </c>
      <c r="I1020" s="9">
        <v>45468</v>
      </c>
      <c r="J1020">
        <v>2024</v>
      </c>
      <c r="K1020" t="s">
        <v>14049</v>
      </c>
      <c r="L1020">
        <v>6</v>
      </c>
      <c r="M1020" t="s">
        <v>14046</v>
      </c>
      <c r="N1020" t="s">
        <v>16</v>
      </c>
    </row>
    <row r="1021" spans="1:14" x14ac:dyDescent="0.35">
      <c r="A1021" t="s">
        <v>7563</v>
      </c>
      <c r="B1021">
        <v>47</v>
      </c>
      <c r="C1021" t="s">
        <v>14094</v>
      </c>
      <c r="D1021" t="s">
        <v>12</v>
      </c>
      <c r="E1021" t="s">
        <v>74</v>
      </c>
      <c r="F1021" t="s">
        <v>35</v>
      </c>
      <c r="G1021" t="s">
        <v>15</v>
      </c>
      <c r="H1021">
        <v>39630.31</v>
      </c>
      <c r="I1021" s="9">
        <v>44944</v>
      </c>
      <c r="J1021">
        <v>2023</v>
      </c>
      <c r="K1021" t="s">
        <v>14045</v>
      </c>
      <c r="L1021">
        <v>1</v>
      </c>
      <c r="M1021" t="s">
        <v>14052</v>
      </c>
      <c r="N1021" t="s">
        <v>16</v>
      </c>
    </row>
    <row r="1022" spans="1:14" x14ac:dyDescent="0.35">
      <c r="A1022" t="s">
        <v>7609</v>
      </c>
      <c r="B1022">
        <v>47</v>
      </c>
      <c r="C1022" t="s">
        <v>14094</v>
      </c>
      <c r="D1022" t="s">
        <v>39</v>
      </c>
      <c r="E1022" t="s">
        <v>13</v>
      </c>
      <c r="F1022" t="s">
        <v>14</v>
      </c>
      <c r="G1022" t="s">
        <v>36</v>
      </c>
      <c r="H1022">
        <v>22127.84</v>
      </c>
      <c r="I1022" s="9">
        <v>45277</v>
      </c>
      <c r="J1022">
        <v>2023</v>
      </c>
      <c r="K1022" t="s">
        <v>14060</v>
      </c>
      <c r="L1022">
        <v>12</v>
      </c>
      <c r="M1022" t="s">
        <v>14059</v>
      </c>
      <c r="N1022" t="s">
        <v>16</v>
      </c>
    </row>
    <row r="1023" spans="1:14" x14ac:dyDescent="0.35">
      <c r="A1023" t="s">
        <v>7755</v>
      </c>
      <c r="B1023">
        <v>47</v>
      </c>
      <c r="C1023" t="s">
        <v>14094</v>
      </c>
      <c r="D1023" t="s">
        <v>12</v>
      </c>
      <c r="E1023" t="s">
        <v>52</v>
      </c>
      <c r="F1023" t="s">
        <v>55</v>
      </c>
      <c r="G1023" t="s">
        <v>15</v>
      </c>
      <c r="H1023">
        <v>8285.17</v>
      </c>
      <c r="I1023" s="9">
        <v>45511</v>
      </c>
      <c r="J1023">
        <v>2024</v>
      </c>
      <c r="K1023" t="s">
        <v>14056</v>
      </c>
      <c r="L1023">
        <v>8</v>
      </c>
      <c r="M1023" t="s">
        <v>14052</v>
      </c>
      <c r="N1023" t="s">
        <v>16</v>
      </c>
    </row>
    <row r="1024" spans="1:14" x14ac:dyDescent="0.35">
      <c r="A1024" t="s">
        <v>7963</v>
      </c>
      <c r="B1024">
        <v>47</v>
      </c>
      <c r="C1024" t="s">
        <v>14094</v>
      </c>
      <c r="D1024" t="s">
        <v>12</v>
      </c>
      <c r="E1024" t="s">
        <v>93</v>
      </c>
      <c r="F1024" t="s">
        <v>19</v>
      </c>
      <c r="G1024" t="s">
        <v>20</v>
      </c>
      <c r="H1024">
        <v>2999.55</v>
      </c>
      <c r="I1024" s="9">
        <v>45610</v>
      </c>
      <c r="J1024">
        <v>2024</v>
      </c>
      <c r="K1024" t="s">
        <v>14054</v>
      </c>
      <c r="L1024">
        <v>11</v>
      </c>
      <c r="M1024" t="s">
        <v>14057</v>
      </c>
      <c r="N1024" t="s">
        <v>16</v>
      </c>
    </row>
    <row r="1025" spans="1:14" x14ac:dyDescent="0.35">
      <c r="A1025" t="s">
        <v>8179</v>
      </c>
      <c r="B1025">
        <v>47</v>
      </c>
      <c r="C1025" t="s">
        <v>14094</v>
      </c>
      <c r="D1025" t="s">
        <v>39</v>
      </c>
      <c r="E1025" t="s">
        <v>74</v>
      </c>
      <c r="F1025" t="s">
        <v>14</v>
      </c>
      <c r="G1025" t="s">
        <v>30</v>
      </c>
      <c r="H1025">
        <v>24696.959999999999</v>
      </c>
      <c r="I1025" s="9">
        <v>45473</v>
      </c>
      <c r="J1025">
        <v>2024</v>
      </c>
      <c r="K1025" t="s">
        <v>14049</v>
      </c>
      <c r="L1025">
        <v>6</v>
      </c>
      <c r="M1025" t="s">
        <v>14059</v>
      </c>
      <c r="N1025" t="s">
        <v>16</v>
      </c>
    </row>
    <row r="1026" spans="1:14" x14ac:dyDescent="0.35">
      <c r="A1026" t="s">
        <v>8183</v>
      </c>
      <c r="B1026">
        <v>47</v>
      </c>
      <c r="C1026" t="s">
        <v>14094</v>
      </c>
      <c r="D1026" t="s">
        <v>39</v>
      </c>
      <c r="E1026" t="s">
        <v>64</v>
      </c>
      <c r="F1026" t="s">
        <v>55</v>
      </c>
      <c r="G1026" t="s">
        <v>30</v>
      </c>
      <c r="H1026">
        <v>24190.62</v>
      </c>
      <c r="I1026" s="9">
        <v>45436</v>
      </c>
      <c r="J1026">
        <v>2024</v>
      </c>
      <c r="K1026" t="s">
        <v>14047</v>
      </c>
      <c r="L1026">
        <v>5</v>
      </c>
      <c r="M1026" t="s">
        <v>14048</v>
      </c>
      <c r="N1026" t="s">
        <v>16</v>
      </c>
    </row>
    <row r="1027" spans="1:14" x14ac:dyDescent="0.35">
      <c r="A1027" t="s">
        <v>8277</v>
      </c>
      <c r="B1027">
        <v>47</v>
      </c>
      <c r="C1027" t="s">
        <v>14094</v>
      </c>
      <c r="D1027" t="s">
        <v>39</v>
      </c>
      <c r="E1027" t="s">
        <v>93</v>
      </c>
      <c r="F1027" t="s">
        <v>55</v>
      </c>
      <c r="G1027" t="s">
        <v>30</v>
      </c>
      <c r="H1027">
        <v>14491.79</v>
      </c>
      <c r="I1027" s="9">
        <v>45221</v>
      </c>
      <c r="J1027">
        <v>2023</v>
      </c>
      <c r="K1027" t="s">
        <v>14058</v>
      </c>
      <c r="L1027">
        <v>10</v>
      </c>
      <c r="M1027" t="s">
        <v>14059</v>
      </c>
      <c r="N1027" t="s">
        <v>16</v>
      </c>
    </row>
    <row r="1028" spans="1:14" x14ac:dyDescent="0.35">
      <c r="A1028" t="s">
        <v>8285</v>
      </c>
      <c r="B1028">
        <v>47</v>
      </c>
      <c r="C1028" t="s">
        <v>14094</v>
      </c>
      <c r="D1028" t="s">
        <v>39</v>
      </c>
      <c r="E1028" t="s">
        <v>64</v>
      </c>
      <c r="F1028" t="s">
        <v>55</v>
      </c>
      <c r="G1028" t="s">
        <v>15</v>
      </c>
      <c r="H1028">
        <v>21048.720000000001</v>
      </c>
      <c r="I1028" s="9">
        <v>45210</v>
      </c>
      <c r="J1028">
        <v>2023</v>
      </c>
      <c r="K1028" t="s">
        <v>14058</v>
      </c>
      <c r="L1028">
        <v>10</v>
      </c>
      <c r="M1028" t="s">
        <v>14052</v>
      </c>
      <c r="N1028" t="s">
        <v>16</v>
      </c>
    </row>
    <row r="1029" spans="1:14" x14ac:dyDescent="0.35">
      <c r="A1029" t="s">
        <v>8381</v>
      </c>
      <c r="B1029">
        <v>47</v>
      </c>
      <c r="C1029" t="s">
        <v>14094</v>
      </c>
      <c r="D1029" t="s">
        <v>12</v>
      </c>
      <c r="E1029" t="s">
        <v>24</v>
      </c>
      <c r="F1029" t="s">
        <v>19</v>
      </c>
      <c r="G1029" t="s">
        <v>36</v>
      </c>
      <c r="H1029">
        <v>4944.83</v>
      </c>
      <c r="I1029" s="9">
        <v>45044</v>
      </c>
      <c r="J1029">
        <v>2023</v>
      </c>
      <c r="K1029" t="s">
        <v>14061</v>
      </c>
      <c r="L1029">
        <v>4</v>
      </c>
      <c r="M1029" t="s">
        <v>14048</v>
      </c>
      <c r="N1029" t="s">
        <v>16</v>
      </c>
    </row>
    <row r="1030" spans="1:14" x14ac:dyDescent="0.35">
      <c r="A1030" t="s">
        <v>8605</v>
      </c>
      <c r="B1030">
        <v>47</v>
      </c>
      <c r="C1030" t="s">
        <v>14094</v>
      </c>
      <c r="D1030" t="s">
        <v>39</v>
      </c>
      <c r="E1030" t="s">
        <v>74</v>
      </c>
      <c r="F1030" t="s">
        <v>35</v>
      </c>
      <c r="G1030" t="s">
        <v>15</v>
      </c>
      <c r="H1030">
        <v>7740.84</v>
      </c>
      <c r="I1030" s="9">
        <v>45637</v>
      </c>
      <c r="J1030">
        <v>2024</v>
      </c>
      <c r="K1030" t="s">
        <v>14060</v>
      </c>
      <c r="L1030">
        <v>12</v>
      </c>
      <c r="M1030" t="s">
        <v>14052</v>
      </c>
      <c r="N1030" t="s">
        <v>16</v>
      </c>
    </row>
    <row r="1031" spans="1:14" x14ac:dyDescent="0.35">
      <c r="A1031" t="s">
        <v>8881</v>
      </c>
      <c r="B1031">
        <v>47</v>
      </c>
      <c r="C1031" t="s">
        <v>14094</v>
      </c>
      <c r="D1031" t="s">
        <v>12</v>
      </c>
      <c r="E1031" t="s">
        <v>64</v>
      </c>
      <c r="F1031" t="s">
        <v>14</v>
      </c>
      <c r="G1031" t="s">
        <v>36</v>
      </c>
      <c r="H1031">
        <v>337.61</v>
      </c>
      <c r="I1031" s="9">
        <v>45020</v>
      </c>
      <c r="J1031">
        <v>2023</v>
      </c>
      <c r="K1031" t="s">
        <v>14061</v>
      </c>
      <c r="L1031">
        <v>4</v>
      </c>
      <c r="M1031" t="s">
        <v>14046</v>
      </c>
      <c r="N1031" t="s">
        <v>16</v>
      </c>
    </row>
    <row r="1032" spans="1:14" x14ac:dyDescent="0.35">
      <c r="A1032" t="s">
        <v>9013</v>
      </c>
      <c r="B1032">
        <v>47</v>
      </c>
      <c r="C1032" t="s">
        <v>14094</v>
      </c>
      <c r="D1032" t="s">
        <v>12</v>
      </c>
      <c r="E1032" t="s">
        <v>64</v>
      </c>
      <c r="F1032" t="s">
        <v>25</v>
      </c>
      <c r="G1032" t="s">
        <v>36</v>
      </c>
      <c r="H1032">
        <v>95.38</v>
      </c>
      <c r="I1032" s="9">
        <v>45466</v>
      </c>
      <c r="J1032">
        <v>2024</v>
      </c>
      <c r="K1032" t="s">
        <v>14049</v>
      </c>
      <c r="L1032">
        <v>6</v>
      </c>
      <c r="M1032" t="s">
        <v>14059</v>
      </c>
      <c r="N1032" t="s">
        <v>16</v>
      </c>
    </row>
    <row r="1033" spans="1:14" x14ac:dyDescent="0.35">
      <c r="A1033" t="s">
        <v>9069</v>
      </c>
      <c r="B1033">
        <v>47</v>
      </c>
      <c r="C1033" t="s">
        <v>14094</v>
      </c>
      <c r="D1033" t="s">
        <v>12</v>
      </c>
      <c r="E1033" t="s">
        <v>74</v>
      </c>
      <c r="F1033" t="s">
        <v>35</v>
      </c>
      <c r="G1033" t="s">
        <v>30</v>
      </c>
      <c r="H1033">
        <v>6713.7</v>
      </c>
      <c r="I1033" s="9">
        <v>45052</v>
      </c>
      <c r="J1033">
        <v>2023</v>
      </c>
      <c r="K1033" t="s">
        <v>14047</v>
      </c>
      <c r="L1033">
        <v>5</v>
      </c>
      <c r="M1033" t="s">
        <v>14050</v>
      </c>
      <c r="N1033" t="s">
        <v>16</v>
      </c>
    </row>
    <row r="1034" spans="1:14" x14ac:dyDescent="0.35">
      <c r="A1034" t="s">
        <v>9193</v>
      </c>
      <c r="B1034">
        <v>47</v>
      </c>
      <c r="C1034" t="s">
        <v>14094</v>
      </c>
      <c r="D1034" t="s">
        <v>39</v>
      </c>
      <c r="E1034" t="s">
        <v>64</v>
      </c>
      <c r="F1034" t="s">
        <v>14</v>
      </c>
      <c r="G1034" t="s">
        <v>20</v>
      </c>
      <c r="H1034">
        <v>533.41</v>
      </c>
      <c r="I1034" s="9">
        <v>45042</v>
      </c>
      <c r="J1034">
        <v>2023</v>
      </c>
      <c r="K1034" t="s">
        <v>14061</v>
      </c>
      <c r="L1034">
        <v>4</v>
      </c>
      <c r="M1034" t="s">
        <v>14052</v>
      </c>
      <c r="N1034" t="s">
        <v>16</v>
      </c>
    </row>
    <row r="1035" spans="1:14" x14ac:dyDescent="0.35">
      <c r="A1035" t="s">
        <v>9415</v>
      </c>
      <c r="B1035">
        <v>47</v>
      </c>
      <c r="C1035" t="s">
        <v>14094</v>
      </c>
      <c r="D1035" t="s">
        <v>39</v>
      </c>
      <c r="E1035" t="s">
        <v>42</v>
      </c>
      <c r="F1035" t="s">
        <v>35</v>
      </c>
      <c r="G1035" t="s">
        <v>26</v>
      </c>
      <c r="H1035">
        <v>6313.35</v>
      </c>
      <c r="I1035" s="9">
        <v>45006</v>
      </c>
      <c r="J1035">
        <v>2023</v>
      </c>
      <c r="K1035" t="s">
        <v>14053</v>
      </c>
      <c r="L1035">
        <v>3</v>
      </c>
      <c r="M1035" t="s">
        <v>14046</v>
      </c>
      <c r="N1035" t="s">
        <v>16</v>
      </c>
    </row>
    <row r="1036" spans="1:14" x14ac:dyDescent="0.35">
      <c r="A1036" t="s">
        <v>9457</v>
      </c>
      <c r="B1036">
        <v>47</v>
      </c>
      <c r="C1036" t="s">
        <v>14094</v>
      </c>
      <c r="D1036" t="s">
        <v>39</v>
      </c>
      <c r="E1036" t="s">
        <v>52</v>
      </c>
      <c r="F1036" t="s">
        <v>35</v>
      </c>
      <c r="G1036" t="s">
        <v>20</v>
      </c>
      <c r="H1036">
        <v>8153.26</v>
      </c>
      <c r="I1036" s="9">
        <v>45003</v>
      </c>
      <c r="J1036">
        <v>2023</v>
      </c>
      <c r="K1036" t="s">
        <v>14053</v>
      </c>
      <c r="L1036">
        <v>3</v>
      </c>
      <c r="M1036" t="s">
        <v>14050</v>
      </c>
      <c r="N1036" t="s">
        <v>16</v>
      </c>
    </row>
    <row r="1037" spans="1:14" x14ac:dyDescent="0.35">
      <c r="A1037" t="s">
        <v>9637</v>
      </c>
      <c r="B1037">
        <v>47</v>
      </c>
      <c r="C1037" t="s">
        <v>14094</v>
      </c>
      <c r="D1037" t="s">
        <v>12</v>
      </c>
      <c r="E1037" t="s">
        <v>42</v>
      </c>
      <c r="F1037" t="s">
        <v>14</v>
      </c>
      <c r="G1037" t="s">
        <v>15</v>
      </c>
      <c r="H1037">
        <v>1880.66</v>
      </c>
      <c r="I1037" s="9">
        <v>45046</v>
      </c>
      <c r="J1037">
        <v>2023</v>
      </c>
      <c r="K1037" t="s">
        <v>14061</v>
      </c>
      <c r="L1037">
        <v>4</v>
      </c>
      <c r="M1037" t="s">
        <v>14059</v>
      </c>
      <c r="N1037" t="s">
        <v>16</v>
      </c>
    </row>
    <row r="1038" spans="1:14" x14ac:dyDescent="0.35">
      <c r="A1038" t="s">
        <v>9707</v>
      </c>
      <c r="B1038">
        <v>47</v>
      </c>
      <c r="C1038" t="s">
        <v>14094</v>
      </c>
      <c r="D1038" t="s">
        <v>39</v>
      </c>
      <c r="E1038" t="s">
        <v>24</v>
      </c>
      <c r="F1038" t="s">
        <v>35</v>
      </c>
      <c r="G1038" t="s">
        <v>20</v>
      </c>
      <c r="H1038">
        <v>18324.75</v>
      </c>
      <c r="I1038" s="9">
        <v>45538</v>
      </c>
      <c r="J1038">
        <v>2024</v>
      </c>
      <c r="K1038" t="s">
        <v>14055</v>
      </c>
      <c r="L1038">
        <v>9</v>
      </c>
      <c r="M1038" t="s">
        <v>14046</v>
      </c>
      <c r="N1038" t="s">
        <v>16</v>
      </c>
    </row>
    <row r="1039" spans="1:14" x14ac:dyDescent="0.35">
      <c r="A1039" t="s">
        <v>9807</v>
      </c>
      <c r="B1039">
        <v>47</v>
      </c>
      <c r="C1039" t="s">
        <v>14094</v>
      </c>
      <c r="D1039" t="s">
        <v>39</v>
      </c>
      <c r="E1039" t="s">
        <v>24</v>
      </c>
      <c r="F1039" t="s">
        <v>14</v>
      </c>
      <c r="G1039" t="s">
        <v>20</v>
      </c>
      <c r="H1039">
        <v>3859.84</v>
      </c>
      <c r="I1039" s="9">
        <v>45170</v>
      </c>
      <c r="J1039">
        <v>2023</v>
      </c>
      <c r="K1039" t="s">
        <v>14055</v>
      </c>
      <c r="L1039">
        <v>9</v>
      </c>
      <c r="M1039" t="s">
        <v>14048</v>
      </c>
      <c r="N1039" t="s">
        <v>16</v>
      </c>
    </row>
    <row r="1040" spans="1:14" x14ac:dyDescent="0.35">
      <c r="A1040" t="s">
        <v>9809</v>
      </c>
      <c r="B1040">
        <v>47</v>
      </c>
      <c r="C1040" t="s">
        <v>14094</v>
      </c>
      <c r="D1040" t="s">
        <v>12</v>
      </c>
      <c r="E1040" t="s">
        <v>93</v>
      </c>
      <c r="F1040" t="s">
        <v>25</v>
      </c>
      <c r="G1040" t="s">
        <v>15</v>
      </c>
      <c r="H1040">
        <v>9759.34</v>
      </c>
      <c r="I1040" s="9">
        <v>45067</v>
      </c>
      <c r="J1040">
        <v>2023</v>
      </c>
      <c r="K1040" t="s">
        <v>14047</v>
      </c>
      <c r="L1040">
        <v>5</v>
      </c>
      <c r="M1040" t="s">
        <v>14059</v>
      </c>
      <c r="N1040" t="s">
        <v>16</v>
      </c>
    </row>
    <row r="1041" spans="1:14" x14ac:dyDescent="0.35">
      <c r="A1041" t="s">
        <v>9849</v>
      </c>
      <c r="B1041">
        <v>47</v>
      </c>
      <c r="C1041" t="s">
        <v>14094</v>
      </c>
      <c r="D1041" t="s">
        <v>12</v>
      </c>
      <c r="E1041" t="s">
        <v>24</v>
      </c>
      <c r="F1041" t="s">
        <v>49</v>
      </c>
      <c r="G1041" t="s">
        <v>30</v>
      </c>
      <c r="H1041">
        <v>5116.3900000000003</v>
      </c>
      <c r="I1041" s="9">
        <v>45542</v>
      </c>
      <c r="J1041">
        <v>2024</v>
      </c>
      <c r="K1041" t="s">
        <v>14055</v>
      </c>
      <c r="L1041">
        <v>9</v>
      </c>
      <c r="M1041" t="s">
        <v>14050</v>
      </c>
      <c r="N1041" t="s">
        <v>16</v>
      </c>
    </row>
    <row r="1042" spans="1:14" x14ac:dyDescent="0.35">
      <c r="A1042" t="s">
        <v>9853</v>
      </c>
      <c r="B1042">
        <v>47</v>
      </c>
      <c r="C1042" t="s">
        <v>14094</v>
      </c>
      <c r="D1042" t="s">
        <v>39</v>
      </c>
      <c r="E1042" t="s">
        <v>52</v>
      </c>
      <c r="F1042" t="s">
        <v>35</v>
      </c>
      <c r="G1042" t="s">
        <v>20</v>
      </c>
      <c r="H1042">
        <v>3406.69</v>
      </c>
      <c r="I1042" s="9">
        <v>45059</v>
      </c>
      <c r="J1042">
        <v>2023</v>
      </c>
      <c r="K1042" t="s">
        <v>14047</v>
      </c>
      <c r="L1042">
        <v>5</v>
      </c>
      <c r="M1042" t="s">
        <v>14050</v>
      </c>
      <c r="N1042" t="s">
        <v>16</v>
      </c>
    </row>
    <row r="1043" spans="1:14" x14ac:dyDescent="0.35">
      <c r="A1043" t="s">
        <v>10167</v>
      </c>
      <c r="B1043">
        <v>47</v>
      </c>
      <c r="C1043" t="s">
        <v>14094</v>
      </c>
      <c r="D1043" t="s">
        <v>12</v>
      </c>
      <c r="E1043" t="s">
        <v>24</v>
      </c>
      <c r="F1043" t="s">
        <v>55</v>
      </c>
      <c r="G1043" t="s">
        <v>30</v>
      </c>
      <c r="H1043">
        <v>9186.17</v>
      </c>
      <c r="I1043" s="9">
        <v>45002</v>
      </c>
      <c r="J1043">
        <v>2023</v>
      </c>
      <c r="K1043" t="s">
        <v>14053</v>
      </c>
      <c r="L1043">
        <v>3</v>
      </c>
      <c r="M1043" t="s">
        <v>14048</v>
      </c>
      <c r="N1043" t="s">
        <v>16</v>
      </c>
    </row>
    <row r="1044" spans="1:14" x14ac:dyDescent="0.35">
      <c r="A1044" t="s">
        <v>10177</v>
      </c>
      <c r="B1044">
        <v>47</v>
      </c>
      <c r="C1044" t="s">
        <v>14094</v>
      </c>
      <c r="D1044" t="s">
        <v>39</v>
      </c>
      <c r="E1044" t="s">
        <v>42</v>
      </c>
      <c r="F1044" t="s">
        <v>14</v>
      </c>
      <c r="G1044" t="s">
        <v>26</v>
      </c>
      <c r="H1044">
        <v>58.74</v>
      </c>
      <c r="I1044" s="9">
        <v>45119</v>
      </c>
      <c r="J1044">
        <v>2023</v>
      </c>
      <c r="K1044" t="s">
        <v>14063</v>
      </c>
      <c r="L1044">
        <v>7</v>
      </c>
      <c r="M1044" t="s">
        <v>14052</v>
      </c>
      <c r="N1044" t="s">
        <v>16</v>
      </c>
    </row>
    <row r="1045" spans="1:14" x14ac:dyDescent="0.35">
      <c r="A1045" t="s">
        <v>10217</v>
      </c>
      <c r="B1045">
        <v>47</v>
      </c>
      <c r="C1045" t="s">
        <v>14094</v>
      </c>
      <c r="D1045" t="s">
        <v>39</v>
      </c>
      <c r="E1045" t="s">
        <v>52</v>
      </c>
      <c r="F1045" t="s">
        <v>35</v>
      </c>
      <c r="G1045" t="s">
        <v>26</v>
      </c>
      <c r="H1045">
        <v>2234.4699999999998</v>
      </c>
      <c r="I1045" s="9">
        <v>45005</v>
      </c>
      <c r="J1045">
        <v>2023</v>
      </c>
      <c r="K1045" t="s">
        <v>14053</v>
      </c>
      <c r="L1045">
        <v>3</v>
      </c>
      <c r="M1045" t="s">
        <v>14062</v>
      </c>
      <c r="N1045" t="s">
        <v>16</v>
      </c>
    </row>
    <row r="1046" spans="1:14" x14ac:dyDescent="0.35">
      <c r="A1046" t="s">
        <v>10265</v>
      </c>
      <c r="B1046">
        <v>47</v>
      </c>
      <c r="C1046" t="s">
        <v>14094</v>
      </c>
      <c r="D1046" t="s">
        <v>12</v>
      </c>
      <c r="E1046" t="s">
        <v>64</v>
      </c>
      <c r="F1046" t="s">
        <v>35</v>
      </c>
      <c r="G1046" t="s">
        <v>36</v>
      </c>
      <c r="H1046">
        <v>15039.99</v>
      </c>
      <c r="I1046" s="9">
        <v>45477</v>
      </c>
      <c r="J1046">
        <v>2024</v>
      </c>
      <c r="K1046" t="s">
        <v>14063</v>
      </c>
      <c r="L1046">
        <v>7</v>
      </c>
      <c r="M1046" t="s">
        <v>14057</v>
      </c>
      <c r="N1046" t="s">
        <v>16</v>
      </c>
    </row>
    <row r="1047" spans="1:14" x14ac:dyDescent="0.35">
      <c r="A1047" t="s">
        <v>10279</v>
      </c>
      <c r="B1047">
        <v>47</v>
      </c>
      <c r="C1047" t="s">
        <v>14094</v>
      </c>
      <c r="D1047" t="s">
        <v>12</v>
      </c>
      <c r="E1047" t="s">
        <v>24</v>
      </c>
      <c r="F1047" t="s">
        <v>14</v>
      </c>
      <c r="G1047" t="s">
        <v>30</v>
      </c>
      <c r="H1047">
        <v>11114.45</v>
      </c>
      <c r="I1047" s="9">
        <v>45116</v>
      </c>
      <c r="J1047">
        <v>2023</v>
      </c>
      <c r="K1047" t="s">
        <v>14063</v>
      </c>
      <c r="L1047">
        <v>7</v>
      </c>
      <c r="M1047" t="s">
        <v>14059</v>
      </c>
      <c r="N1047" t="s">
        <v>16</v>
      </c>
    </row>
    <row r="1048" spans="1:14" x14ac:dyDescent="0.35">
      <c r="A1048" t="s">
        <v>10337</v>
      </c>
      <c r="B1048">
        <v>47</v>
      </c>
      <c r="C1048" t="s">
        <v>14094</v>
      </c>
      <c r="D1048" t="s">
        <v>39</v>
      </c>
      <c r="E1048" t="s">
        <v>64</v>
      </c>
      <c r="F1048" t="s">
        <v>19</v>
      </c>
      <c r="G1048" t="s">
        <v>26</v>
      </c>
      <c r="H1048">
        <v>3360.71</v>
      </c>
      <c r="I1048" s="9">
        <v>45597</v>
      </c>
      <c r="J1048">
        <v>2024</v>
      </c>
      <c r="K1048" t="s">
        <v>14054</v>
      </c>
      <c r="L1048">
        <v>11</v>
      </c>
      <c r="M1048" t="s">
        <v>14048</v>
      </c>
      <c r="N1048" t="s">
        <v>16</v>
      </c>
    </row>
    <row r="1049" spans="1:14" x14ac:dyDescent="0.35">
      <c r="A1049" t="s">
        <v>10533</v>
      </c>
      <c r="B1049">
        <v>47</v>
      </c>
      <c r="C1049" t="s">
        <v>14094</v>
      </c>
      <c r="D1049" t="s">
        <v>12</v>
      </c>
      <c r="E1049" t="s">
        <v>29</v>
      </c>
      <c r="F1049" t="s">
        <v>35</v>
      </c>
      <c r="G1049" t="s">
        <v>36</v>
      </c>
      <c r="H1049">
        <v>12912.93</v>
      </c>
      <c r="I1049" s="9">
        <v>45587</v>
      </c>
      <c r="J1049">
        <v>2024</v>
      </c>
      <c r="K1049" t="s">
        <v>14058</v>
      </c>
      <c r="L1049">
        <v>10</v>
      </c>
      <c r="M1049" t="s">
        <v>14046</v>
      </c>
      <c r="N1049" t="s">
        <v>16</v>
      </c>
    </row>
    <row r="1050" spans="1:14" x14ac:dyDescent="0.35">
      <c r="A1050" t="s">
        <v>10655</v>
      </c>
      <c r="B1050">
        <v>47</v>
      </c>
      <c r="C1050" t="s">
        <v>14094</v>
      </c>
      <c r="D1050" t="s">
        <v>12</v>
      </c>
      <c r="E1050" t="s">
        <v>52</v>
      </c>
      <c r="F1050" t="s">
        <v>55</v>
      </c>
      <c r="G1050" t="s">
        <v>15</v>
      </c>
      <c r="H1050">
        <v>2269.62</v>
      </c>
      <c r="I1050" s="9">
        <v>45467</v>
      </c>
      <c r="J1050">
        <v>2024</v>
      </c>
      <c r="K1050" t="s">
        <v>14049</v>
      </c>
      <c r="L1050">
        <v>6</v>
      </c>
      <c r="M1050" t="s">
        <v>14062</v>
      </c>
      <c r="N1050" t="s">
        <v>16</v>
      </c>
    </row>
    <row r="1051" spans="1:14" x14ac:dyDescent="0.35">
      <c r="A1051" t="s">
        <v>10667</v>
      </c>
      <c r="B1051">
        <v>47</v>
      </c>
      <c r="C1051" t="s">
        <v>14094</v>
      </c>
      <c r="D1051" t="s">
        <v>12</v>
      </c>
      <c r="E1051" t="s">
        <v>93</v>
      </c>
      <c r="F1051" t="s">
        <v>55</v>
      </c>
      <c r="G1051" t="s">
        <v>30</v>
      </c>
      <c r="H1051">
        <v>6453.38</v>
      </c>
      <c r="I1051" s="9">
        <v>45591</v>
      </c>
      <c r="J1051">
        <v>2024</v>
      </c>
      <c r="K1051" t="s">
        <v>14058</v>
      </c>
      <c r="L1051">
        <v>10</v>
      </c>
      <c r="M1051" t="s">
        <v>14050</v>
      </c>
      <c r="N1051" t="s">
        <v>16</v>
      </c>
    </row>
    <row r="1052" spans="1:14" x14ac:dyDescent="0.35">
      <c r="A1052" t="s">
        <v>10677</v>
      </c>
      <c r="B1052">
        <v>47</v>
      </c>
      <c r="C1052" t="s">
        <v>14094</v>
      </c>
      <c r="D1052" t="s">
        <v>12</v>
      </c>
      <c r="E1052" t="s">
        <v>93</v>
      </c>
      <c r="F1052" t="s">
        <v>25</v>
      </c>
      <c r="G1052" t="s">
        <v>26</v>
      </c>
      <c r="H1052">
        <v>437.81</v>
      </c>
      <c r="I1052" s="9">
        <v>45356</v>
      </c>
      <c r="J1052">
        <v>2024</v>
      </c>
      <c r="K1052" t="s">
        <v>14053</v>
      </c>
      <c r="L1052">
        <v>3</v>
      </c>
      <c r="M1052" t="s">
        <v>14046</v>
      </c>
      <c r="N1052" t="s">
        <v>16</v>
      </c>
    </row>
    <row r="1053" spans="1:14" x14ac:dyDescent="0.35">
      <c r="A1053" t="s">
        <v>10699</v>
      </c>
      <c r="B1053">
        <v>47</v>
      </c>
      <c r="C1053" t="s">
        <v>14094</v>
      </c>
      <c r="D1053" t="s">
        <v>12</v>
      </c>
      <c r="E1053" t="s">
        <v>74</v>
      </c>
      <c r="F1053" t="s">
        <v>35</v>
      </c>
      <c r="G1053" t="s">
        <v>20</v>
      </c>
      <c r="H1053">
        <v>14204.24</v>
      </c>
      <c r="I1053" s="9">
        <v>45087</v>
      </c>
      <c r="J1053">
        <v>2023</v>
      </c>
      <c r="K1053" t="s">
        <v>14049</v>
      </c>
      <c r="L1053">
        <v>6</v>
      </c>
      <c r="M1053" t="s">
        <v>14050</v>
      </c>
      <c r="N1053" t="s">
        <v>16</v>
      </c>
    </row>
    <row r="1054" spans="1:14" x14ac:dyDescent="0.35">
      <c r="A1054" t="s">
        <v>10965</v>
      </c>
      <c r="B1054">
        <v>47</v>
      </c>
      <c r="C1054" t="s">
        <v>14094</v>
      </c>
      <c r="D1054" t="s">
        <v>12</v>
      </c>
      <c r="E1054" t="s">
        <v>13</v>
      </c>
      <c r="F1054" t="s">
        <v>55</v>
      </c>
      <c r="G1054" t="s">
        <v>20</v>
      </c>
      <c r="H1054">
        <v>9668.86</v>
      </c>
      <c r="I1054" s="9">
        <v>45500</v>
      </c>
      <c r="J1054">
        <v>2024</v>
      </c>
      <c r="K1054" t="s">
        <v>14063</v>
      </c>
      <c r="L1054">
        <v>7</v>
      </c>
      <c r="M1054" t="s">
        <v>14050</v>
      </c>
      <c r="N1054" t="s">
        <v>16</v>
      </c>
    </row>
    <row r="1055" spans="1:14" x14ac:dyDescent="0.35">
      <c r="A1055" t="s">
        <v>11061</v>
      </c>
      <c r="B1055">
        <v>47</v>
      </c>
      <c r="C1055" t="s">
        <v>14094</v>
      </c>
      <c r="D1055" t="s">
        <v>12</v>
      </c>
      <c r="E1055" t="s">
        <v>93</v>
      </c>
      <c r="F1055" t="s">
        <v>19</v>
      </c>
      <c r="G1055" t="s">
        <v>26</v>
      </c>
      <c r="H1055">
        <v>5758.24</v>
      </c>
      <c r="I1055" s="9">
        <v>44953</v>
      </c>
      <c r="J1055">
        <v>2023</v>
      </c>
      <c r="K1055" t="s">
        <v>14045</v>
      </c>
      <c r="L1055">
        <v>1</v>
      </c>
      <c r="M1055" t="s">
        <v>14048</v>
      </c>
      <c r="N1055" t="s">
        <v>16</v>
      </c>
    </row>
    <row r="1056" spans="1:14" x14ac:dyDescent="0.35">
      <c r="A1056" t="s">
        <v>11081</v>
      </c>
      <c r="B1056">
        <v>47</v>
      </c>
      <c r="C1056" t="s">
        <v>14094</v>
      </c>
      <c r="D1056" t="s">
        <v>39</v>
      </c>
      <c r="E1056" t="s">
        <v>93</v>
      </c>
      <c r="F1056" t="s">
        <v>14</v>
      </c>
      <c r="G1056" t="s">
        <v>15</v>
      </c>
      <c r="H1056">
        <v>8736.7900000000009</v>
      </c>
      <c r="I1056" s="9">
        <v>45138</v>
      </c>
      <c r="J1056">
        <v>2023</v>
      </c>
      <c r="K1056" t="s">
        <v>14063</v>
      </c>
      <c r="L1056">
        <v>7</v>
      </c>
      <c r="M1056" t="s">
        <v>14062</v>
      </c>
      <c r="N1056" t="s">
        <v>16</v>
      </c>
    </row>
    <row r="1057" spans="1:14" x14ac:dyDescent="0.35">
      <c r="A1057" t="s">
        <v>11339</v>
      </c>
      <c r="B1057">
        <v>47</v>
      </c>
      <c r="C1057" t="s">
        <v>14094</v>
      </c>
      <c r="D1057" t="s">
        <v>39</v>
      </c>
      <c r="E1057" t="s">
        <v>42</v>
      </c>
      <c r="F1057" t="s">
        <v>19</v>
      </c>
      <c r="G1057" t="s">
        <v>20</v>
      </c>
      <c r="H1057">
        <v>5410.84</v>
      </c>
      <c r="I1057" s="9">
        <v>45632</v>
      </c>
      <c r="J1057">
        <v>2024</v>
      </c>
      <c r="K1057" t="s">
        <v>14060</v>
      </c>
      <c r="L1057">
        <v>12</v>
      </c>
      <c r="M1057" t="s">
        <v>14048</v>
      </c>
      <c r="N1057" t="s">
        <v>16</v>
      </c>
    </row>
    <row r="1058" spans="1:14" x14ac:dyDescent="0.35">
      <c r="A1058" t="s">
        <v>11363</v>
      </c>
      <c r="B1058">
        <v>47</v>
      </c>
      <c r="C1058" t="s">
        <v>14094</v>
      </c>
      <c r="D1058" t="s">
        <v>12</v>
      </c>
      <c r="E1058" t="s">
        <v>24</v>
      </c>
      <c r="F1058" t="s">
        <v>19</v>
      </c>
      <c r="G1058" t="s">
        <v>15</v>
      </c>
      <c r="H1058">
        <v>2653.98</v>
      </c>
      <c r="I1058" s="9">
        <v>45563</v>
      </c>
      <c r="J1058">
        <v>2024</v>
      </c>
      <c r="K1058" t="s">
        <v>14055</v>
      </c>
      <c r="L1058">
        <v>9</v>
      </c>
      <c r="M1058" t="s">
        <v>14050</v>
      </c>
      <c r="N1058" t="s">
        <v>16</v>
      </c>
    </row>
    <row r="1059" spans="1:14" x14ac:dyDescent="0.35">
      <c r="A1059" t="s">
        <v>11479</v>
      </c>
      <c r="B1059">
        <v>47</v>
      </c>
      <c r="C1059" t="s">
        <v>14094</v>
      </c>
      <c r="D1059" t="s">
        <v>39</v>
      </c>
      <c r="E1059" t="s">
        <v>13</v>
      </c>
      <c r="F1059" t="s">
        <v>25</v>
      </c>
      <c r="G1059" t="s">
        <v>36</v>
      </c>
      <c r="H1059">
        <v>7514.14</v>
      </c>
      <c r="I1059" s="9">
        <v>45052</v>
      </c>
      <c r="J1059">
        <v>2023</v>
      </c>
      <c r="K1059" t="s">
        <v>14047</v>
      </c>
      <c r="L1059">
        <v>5</v>
      </c>
      <c r="M1059" t="s">
        <v>14050</v>
      </c>
      <c r="N1059" t="s">
        <v>16</v>
      </c>
    </row>
    <row r="1060" spans="1:14" x14ac:dyDescent="0.35">
      <c r="A1060" t="s">
        <v>11501</v>
      </c>
      <c r="B1060">
        <v>47</v>
      </c>
      <c r="C1060" t="s">
        <v>14094</v>
      </c>
      <c r="D1060" t="s">
        <v>12</v>
      </c>
      <c r="E1060" t="s">
        <v>42</v>
      </c>
      <c r="F1060" t="s">
        <v>35</v>
      </c>
      <c r="G1060" t="s">
        <v>20</v>
      </c>
      <c r="H1060">
        <v>5387.69</v>
      </c>
      <c r="I1060" s="9">
        <v>45141</v>
      </c>
      <c r="J1060">
        <v>2023</v>
      </c>
      <c r="K1060" t="s">
        <v>14056</v>
      </c>
      <c r="L1060">
        <v>8</v>
      </c>
      <c r="M1060" t="s">
        <v>14057</v>
      </c>
      <c r="N1060" t="s">
        <v>16</v>
      </c>
    </row>
    <row r="1061" spans="1:14" x14ac:dyDescent="0.35">
      <c r="A1061" t="s">
        <v>11627</v>
      </c>
      <c r="B1061">
        <v>47</v>
      </c>
      <c r="C1061" t="s">
        <v>14094</v>
      </c>
      <c r="D1061" t="s">
        <v>12</v>
      </c>
      <c r="E1061" t="s">
        <v>52</v>
      </c>
      <c r="F1061" t="s">
        <v>55</v>
      </c>
      <c r="G1061" t="s">
        <v>20</v>
      </c>
      <c r="H1061">
        <v>704.06</v>
      </c>
      <c r="I1061" s="9">
        <v>44936</v>
      </c>
      <c r="J1061">
        <v>2023</v>
      </c>
      <c r="K1061" t="s">
        <v>14045</v>
      </c>
      <c r="L1061">
        <v>1</v>
      </c>
      <c r="M1061" t="s">
        <v>14046</v>
      </c>
      <c r="N1061" t="s">
        <v>16</v>
      </c>
    </row>
    <row r="1062" spans="1:14" x14ac:dyDescent="0.35">
      <c r="A1062" t="s">
        <v>11691</v>
      </c>
      <c r="B1062">
        <v>47</v>
      </c>
      <c r="C1062" t="s">
        <v>14094</v>
      </c>
      <c r="D1062" t="s">
        <v>39</v>
      </c>
      <c r="E1062" t="s">
        <v>52</v>
      </c>
      <c r="F1062" t="s">
        <v>19</v>
      </c>
      <c r="G1062" t="s">
        <v>36</v>
      </c>
      <c r="H1062">
        <v>615.54</v>
      </c>
      <c r="I1062" s="9">
        <v>45334</v>
      </c>
      <c r="J1062">
        <v>2024</v>
      </c>
      <c r="K1062" t="s">
        <v>14051</v>
      </c>
      <c r="L1062">
        <v>2</v>
      </c>
      <c r="M1062" t="s">
        <v>14062</v>
      </c>
      <c r="N1062" t="s">
        <v>16</v>
      </c>
    </row>
    <row r="1063" spans="1:14" x14ac:dyDescent="0.35">
      <c r="A1063" t="s">
        <v>11777</v>
      </c>
      <c r="B1063">
        <v>47</v>
      </c>
      <c r="C1063" t="s">
        <v>14094</v>
      </c>
      <c r="D1063" t="s">
        <v>39</v>
      </c>
      <c r="E1063" t="s">
        <v>64</v>
      </c>
      <c r="F1063" t="s">
        <v>55</v>
      </c>
      <c r="G1063" t="s">
        <v>30</v>
      </c>
      <c r="H1063">
        <v>14759.26</v>
      </c>
      <c r="I1063" s="9">
        <v>45057</v>
      </c>
      <c r="J1063">
        <v>2023</v>
      </c>
      <c r="K1063" t="s">
        <v>14047</v>
      </c>
      <c r="L1063">
        <v>5</v>
      </c>
      <c r="M1063" t="s">
        <v>14057</v>
      </c>
      <c r="N1063" t="s">
        <v>16</v>
      </c>
    </row>
    <row r="1064" spans="1:14" x14ac:dyDescent="0.35">
      <c r="A1064" t="s">
        <v>11899</v>
      </c>
      <c r="B1064">
        <v>47</v>
      </c>
      <c r="C1064" t="s">
        <v>14094</v>
      </c>
      <c r="D1064" t="s">
        <v>12</v>
      </c>
      <c r="E1064" t="s">
        <v>29</v>
      </c>
      <c r="F1064" t="s">
        <v>49</v>
      </c>
      <c r="G1064" t="s">
        <v>26</v>
      </c>
      <c r="H1064">
        <v>21636.7</v>
      </c>
      <c r="I1064" s="9">
        <v>45598</v>
      </c>
      <c r="J1064">
        <v>2024</v>
      </c>
      <c r="K1064" t="s">
        <v>14054</v>
      </c>
      <c r="L1064">
        <v>11</v>
      </c>
      <c r="M1064" t="s">
        <v>14050</v>
      </c>
      <c r="N1064" t="s">
        <v>16</v>
      </c>
    </row>
    <row r="1065" spans="1:14" x14ac:dyDescent="0.35">
      <c r="A1065" t="s">
        <v>12453</v>
      </c>
      <c r="B1065">
        <v>47</v>
      </c>
      <c r="C1065" t="s">
        <v>14094</v>
      </c>
      <c r="D1065" t="s">
        <v>39</v>
      </c>
      <c r="E1065" t="s">
        <v>64</v>
      </c>
      <c r="F1065" t="s">
        <v>49</v>
      </c>
      <c r="G1065" t="s">
        <v>15</v>
      </c>
      <c r="H1065">
        <v>13379.38</v>
      </c>
      <c r="I1065" s="9">
        <v>45293</v>
      </c>
      <c r="J1065">
        <v>2024</v>
      </c>
      <c r="K1065" t="s">
        <v>14045</v>
      </c>
      <c r="L1065">
        <v>1</v>
      </c>
      <c r="M1065" t="s">
        <v>14046</v>
      </c>
      <c r="N1065" t="s">
        <v>16</v>
      </c>
    </row>
    <row r="1066" spans="1:14" x14ac:dyDescent="0.35">
      <c r="A1066" t="s">
        <v>12465</v>
      </c>
      <c r="B1066">
        <v>47</v>
      </c>
      <c r="C1066" t="s">
        <v>14094</v>
      </c>
      <c r="D1066" t="s">
        <v>12</v>
      </c>
      <c r="E1066" t="s">
        <v>74</v>
      </c>
      <c r="F1066" t="s">
        <v>14</v>
      </c>
      <c r="G1066" t="s">
        <v>30</v>
      </c>
      <c r="H1066">
        <v>6226.82</v>
      </c>
      <c r="I1066" s="9">
        <v>45141</v>
      </c>
      <c r="J1066">
        <v>2023</v>
      </c>
      <c r="K1066" t="s">
        <v>14056</v>
      </c>
      <c r="L1066">
        <v>8</v>
      </c>
      <c r="M1066" t="s">
        <v>14057</v>
      </c>
      <c r="N1066" t="s">
        <v>16</v>
      </c>
    </row>
    <row r="1067" spans="1:14" x14ac:dyDescent="0.35">
      <c r="A1067" t="s">
        <v>12589</v>
      </c>
      <c r="B1067">
        <v>47</v>
      </c>
      <c r="C1067" t="s">
        <v>14094</v>
      </c>
      <c r="D1067" t="s">
        <v>39</v>
      </c>
      <c r="E1067" t="s">
        <v>24</v>
      </c>
      <c r="F1067" t="s">
        <v>55</v>
      </c>
      <c r="G1067" t="s">
        <v>26</v>
      </c>
      <c r="H1067">
        <v>12856.98</v>
      </c>
      <c r="I1067" s="9">
        <v>45638</v>
      </c>
      <c r="J1067">
        <v>2024</v>
      </c>
      <c r="K1067" t="s">
        <v>14060</v>
      </c>
      <c r="L1067">
        <v>12</v>
      </c>
      <c r="M1067" t="s">
        <v>14057</v>
      </c>
      <c r="N1067" t="s">
        <v>16</v>
      </c>
    </row>
    <row r="1068" spans="1:14" x14ac:dyDescent="0.35">
      <c r="A1068" t="s">
        <v>12591</v>
      </c>
      <c r="B1068">
        <v>47</v>
      </c>
      <c r="C1068" t="s">
        <v>14094</v>
      </c>
      <c r="D1068" t="s">
        <v>12</v>
      </c>
      <c r="E1068" t="s">
        <v>13</v>
      </c>
      <c r="F1068" t="s">
        <v>19</v>
      </c>
      <c r="G1068" t="s">
        <v>15</v>
      </c>
      <c r="H1068">
        <v>317.45</v>
      </c>
      <c r="I1068" s="9">
        <v>45167</v>
      </c>
      <c r="J1068">
        <v>2023</v>
      </c>
      <c r="K1068" t="s">
        <v>14056</v>
      </c>
      <c r="L1068">
        <v>8</v>
      </c>
      <c r="M1068" t="s">
        <v>14046</v>
      </c>
      <c r="N1068" t="s">
        <v>16</v>
      </c>
    </row>
    <row r="1069" spans="1:14" x14ac:dyDescent="0.35">
      <c r="A1069" t="s">
        <v>12603</v>
      </c>
      <c r="B1069">
        <v>47</v>
      </c>
      <c r="C1069" t="s">
        <v>14094</v>
      </c>
      <c r="D1069" t="s">
        <v>12</v>
      </c>
      <c r="E1069" t="s">
        <v>29</v>
      </c>
      <c r="F1069" t="s">
        <v>14</v>
      </c>
      <c r="G1069" t="s">
        <v>36</v>
      </c>
      <c r="H1069">
        <v>6681.5</v>
      </c>
      <c r="I1069" s="9">
        <v>45062</v>
      </c>
      <c r="J1069">
        <v>2023</v>
      </c>
      <c r="K1069" t="s">
        <v>14047</v>
      </c>
      <c r="L1069">
        <v>5</v>
      </c>
      <c r="M1069" t="s">
        <v>14046</v>
      </c>
      <c r="N1069" t="s">
        <v>16</v>
      </c>
    </row>
    <row r="1070" spans="1:14" x14ac:dyDescent="0.35">
      <c r="A1070" t="s">
        <v>12657</v>
      </c>
      <c r="B1070">
        <v>47</v>
      </c>
      <c r="C1070" t="s">
        <v>14094</v>
      </c>
      <c r="D1070" t="s">
        <v>39</v>
      </c>
      <c r="E1070" t="s">
        <v>74</v>
      </c>
      <c r="F1070" t="s">
        <v>49</v>
      </c>
      <c r="G1070" t="s">
        <v>36</v>
      </c>
      <c r="H1070">
        <v>21284.18</v>
      </c>
      <c r="I1070" s="9">
        <v>45237</v>
      </c>
      <c r="J1070">
        <v>2023</v>
      </c>
      <c r="K1070" t="s">
        <v>14054</v>
      </c>
      <c r="L1070">
        <v>11</v>
      </c>
      <c r="M1070" t="s">
        <v>14046</v>
      </c>
      <c r="N1070" t="s">
        <v>16</v>
      </c>
    </row>
    <row r="1071" spans="1:14" x14ac:dyDescent="0.35">
      <c r="A1071" t="s">
        <v>12955</v>
      </c>
      <c r="B1071">
        <v>47</v>
      </c>
      <c r="C1071" t="s">
        <v>14094</v>
      </c>
      <c r="D1071" t="s">
        <v>39</v>
      </c>
      <c r="E1071" t="s">
        <v>64</v>
      </c>
      <c r="F1071" t="s">
        <v>25</v>
      </c>
      <c r="G1071" t="s">
        <v>30</v>
      </c>
      <c r="H1071">
        <v>2522.86</v>
      </c>
      <c r="I1071" s="9">
        <v>45419</v>
      </c>
      <c r="J1071">
        <v>2024</v>
      </c>
      <c r="K1071" t="s">
        <v>14047</v>
      </c>
      <c r="L1071">
        <v>5</v>
      </c>
      <c r="M1071" t="s">
        <v>14046</v>
      </c>
      <c r="N1071" t="s">
        <v>16</v>
      </c>
    </row>
    <row r="1072" spans="1:14" x14ac:dyDescent="0.35">
      <c r="A1072" t="s">
        <v>13101</v>
      </c>
      <c r="B1072">
        <v>47</v>
      </c>
      <c r="C1072" t="s">
        <v>14094</v>
      </c>
      <c r="D1072" t="s">
        <v>12</v>
      </c>
      <c r="E1072" t="s">
        <v>29</v>
      </c>
      <c r="F1072" t="s">
        <v>14</v>
      </c>
      <c r="G1072" t="s">
        <v>20</v>
      </c>
      <c r="H1072">
        <v>3557.04</v>
      </c>
      <c r="I1072" s="9">
        <v>45165</v>
      </c>
      <c r="J1072">
        <v>2023</v>
      </c>
      <c r="K1072" t="s">
        <v>14056</v>
      </c>
      <c r="L1072">
        <v>8</v>
      </c>
      <c r="M1072" t="s">
        <v>14059</v>
      </c>
      <c r="N1072" t="s">
        <v>16</v>
      </c>
    </row>
    <row r="1073" spans="1:14" x14ac:dyDescent="0.35">
      <c r="A1073" t="s">
        <v>13295</v>
      </c>
      <c r="B1073">
        <v>47</v>
      </c>
      <c r="C1073" t="s">
        <v>14094</v>
      </c>
      <c r="D1073" t="s">
        <v>12</v>
      </c>
      <c r="E1073" t="s">
        <v>74</v>
      </c>
      <c r="F1073" t="s">
        <v>49</v>
      </c>
      <c r="G1073" t="s">
        <v>26</v>
      </c>
      <c r="H1073">
        <v>4310.93</v>
      </c>
      <c r="I1073" s="9">
        <v>45405</v>
      </c>
      <c r="J1073">
        <v>2024</v>
      </c>
      <c r="K1073" t="s">
        <v>14061</v>
      </c>
      <c r="L1073">
        <v>4</v>
      </c>
      <c r="M1073" t="s">
        <v>14046</v>
      </c>
      <c r="N1073" t="s">
        <v>16</v>
      </c>
    </row>
    <row r="1074" spans="1:14" x14ac:dyDescent="0.35">
      <c r="A1074" t="s">
        <v>13367</v>
      </c>
      <c r="B1074">
        <v>47</v>
      </c>
      <c r="C1074" t="s">
        <v>14094</v>
      </c>
      <c r="D1074" t="s">
        <v>39</v>
      </c>
      <c r="E1074" t="s">
        <v>74</v>
      </c>
      <c r="F1074" t="s">
        <v>25</v>
      </c>
      <c r="G1074" t="s">
        <v>26</v>
      </c>
      <c r="H1074">
        <v>9561.0300000000007</v>
      </c>
      <c r="I1074" s="9">
        <v>45576</v>
      </c>
      <c r="J1074">
        <v>2024</v>
      </c>
      <c r="K1074" t="s">
        <v>14058</v>
      </c>
      <c r="L1074">
        <v>10</v>
      </c>
      <c r="M1074" t="s">
        <v>14048</v>
      </c>
      <c r="N1074" t="s">
        <v>16</v>
      </c>
    </row>
    <row r="1075" spans="1:14" x14ac:dyDescent="0.35">
      <c r="A1075" t="s">
        <v>13489</v>
      </c>
      <c r="B1075">
        <v>47</v>
      </c>
      <c r="C1075" t="s">
        <v>14094</v>
      </c>
      <c r="D1075" t="s">
        <v>39</v>
      </c>
      <c r="E1075" t="s">
        <v>74</v>
      </c>
      <c r="F1075" t="s">
        <v>25</v>
      </c>
      <c r="G1075" t="s">
        <v>20</v>
      </c>
      <c r="H1075">
        <v>12997.06</v>
      </c>
      <c r="I1075" s="9">
        <v>45365</v>
      </c>
      <c r="J1075">
        <v>2024</v>
      </c>
      <c r="K1075" t="s">
        <v>14053</v>
      </c>
      <c r="L1075">
        <v>3</v>
      </c>
      <c r="M1075" t="s">
        <v>14057</v>
      </c>
      <c r="N1075" t="s">
        <v>16</v>
      </c>
    </row>
    <row r="1076" spans="1:14" x14ac:dyDescent="0.35">
      <c r="A1076" t="s">
        <v>13573</v>
      </c>
      <c r="B1076">
        <v>47</v>
      </c>
      <c r="C1076" t="s">
        <v>14094</v>
      </c>
      <c r="D1076" t="s">
        <v>12</v>
      </c>
      <c r="E1076" t="s">
        <v>24</v>
      </c>
      <c r="F1076" t="s">
        <v>49</v>
      </c>
      <c r="G1076" t="s">
        <v>30</v>
      </c>
      <c r="H1076">
        <v>21791.72</v>
      </c>
      <c r="I1076" s="9">
        <v>44971</v>
      </c>
      <c r="J1076">
        <v>2023</v>
      </c>
      <c r="K1076" t="s">
        <v>14051</v>
      </c>
      <c r="L1076">
        <v>2</v>
      </c>
      <c r="M1076" t="s">
        <v>14046</v>
      </c>
      <c r="N1076" t="s">
        <v>16</v>
      </c>
    </row>
    <row r="1077" spans="1:14" x14ac:dyDescent="0.35">
      <c r="A1077" t="s">
        <v>13701</v>
      </c>
      <c r="B1077">
        <v>47</v>
      </c>
      <c r="C1077" t="s">
        <v>14094</v>
      </c>
      <c r="D1077" t="s">
        <v>12</v>
      </c>
      <c r="E1077" t="s">
        <v>42</v>
      </c>
      <c r="F1077" t="s">
        <v>25</v>
      </c>
      <c r="G1077" t="s">
        <v>26</v>
      </c>
      <c r="H1077">
        <v>4181.25</v>
      </c>
      <c r="I1077" s="9">
        <v>45238</v>
      </c>
      <c r="J1077">
        <v>2023</v>
      </c>
      <c r="K1077" t="s">
        <v>14054</v>
      </c>
      <c r="L1077">
        <v>11</v>
      </c>
      <c r="M1077" t="s">
        <v>14052</v>
      </c>
      <c r="N1077" t="s">
        <v>16</v>
      </c>
    </row>
    <row r="1078" spans="1:14" x14ac:dyDescent="0.35">
      <c r="A1078" t="s">
        <v>13747</v>
      </c>
      <c r="B1078">
        <v>47</v>
      </c>
      <c r="C1078" t="s">
        <v>14094</v>
      </c>
      <c r="D1078" t="s">
        <v>39</v>
      </c>
      <c r="E1078" t="s">
        <v>13</v>
      </c>
      <c r="F1078" t="s">
        <v>55</v>
      </c>
      <c r="G1078" t="s">
        <v>15</v>
      </c>
      <c r="H1078">
        <v>9518.6299999999992</v>
      </c>
      <c r="I1078" s="9">
        <v>45256</v>
      </c>
      <c r="J1078">
        <v>2023</v>
      </c>
      <c r="K1078" t="s">
        <v>14054</v>
      </c>
      <c r="L1078">
        <v>11</v>
      </c>
      <c r="M1078" t="s">
        <v>14059</v>
      </c>
      <c r="N1078" t="s">
        <v>16</v>
      </c>
    </row>
    <row r="1079" spans="1:14" x14ac:dyDescent="0.35">
      <c r="A1079" t="s">
        <v>13901</v>
      </c>
      <c r="B1079">
        <v>47</v>
      </c>
      <c r="C1079" t="s">
        <v>14094</v>
      </c>
      <c r="D1079" t="s">
        <v>39</v>
      </c>
      <c r="E1079" t="s">
        <v>24</v>
      </c>
      <c r="F1079" t="s">
        <v>25</v>
      </c>
      <c r="G1079" t="s">
        <v>30</v>
      </c>
      <c r="H1079">
        <v>433.97</v>
      </c>
      <c r="I1079" s="9">
        <v>44952</v>
      </c>
      <c r="J1079">
        <v>2023</v>
      </c>
      <c r="K1079" t="s">
        <v>14045</v>
      </c>
      <c r="L1079">
        <v>1</v>
      </c>
      <c r="M1079" t="s">
        <v>14057</v>
      </c>
      <c r="N1079" t="s">
        <v>16</v>
      </c>
    </row>
    <row r="1080" spans="1:14" x14ac:dyDescent="0.35">
      <c r="A1080" t="s">
        <v>13973</v>
      </c>
      <c r="B1080">
        <v>47</v>
      </c>
      <c r="C1080" t="s">
        <v>14094</v>
      </c>
      <c r="D1080" t="s">
        <v>39</v>
      </c>
      <c r="E1080" t="s">
        <v>74</v>
      </c>
      <c r="F1080" t="s">
        <v>49</v>
      </c>
      <c r="G1080" t="s">
        <v>30</v>
      </c>
      <c r="H1080">
        <v>24207.17</v>
      </c>
      <c r="I1080" s="9">
        <v>45543</v>
      </c>
      <c r="J1080">
        <v>2024</v>
      </c>
      <c r="K1080" t="s">
        <v>14055</v>
      </c>
      <c r="L1080">
        <v>9</v>
      </c>
      <c r="M1080" t="s">
        <v>14059</v>
      </c>
      <c r="N1080" t="s">
        <v>16</v>
      </c>
    </row>
    <row r="1081" spans="1:14" x14ac:dyDescent="0.35">
      <c r="A1081" t="s">
        <v>13995</v>
      </c>
      <c r="B1081">
        <v>47</v>
      </c>
      <c r="C1081" t="s">
        <v>14094</v>
      </c>
      <c r="D1081" t="s">
        <v>12</v>
      </c>
      <c r="E1081" t="s">
        <v>13</v>
      </c>
      <c r="F1081" t="s">
        <v>49</v>
      </c>
      <c r="G1081" t="s">
        <v>20</v>
      </c>
      <c r="H1081">
        <v>17041.87</v>
      </c>
      <c r="I1081" s="9">
        <v>45496</v>
      </c>
      <c r="J1081">
        <v>2024</v>
      </c>
      <c r="K1081" t="s">
        <v>14063</v>
      </c>
      <c r="L1081">
        <v>7</v>
      </c>
      <c r="M1081" t="s">
        <v>14046</v>
      </c>
      <c r="N1081" t="s">
        <v>16</v>
      </c>
    </row>
    <row r="1082" spans="1:14" x14ac:dyDescent="0.35">
      <c r="A1082" t="s">
        <v>82</v>
      </c>
      <c r="B1082">
        <v>50</v>
      </c>
      <c r="C1082" t="s">
        <v>14094</v>
      </c>
      <c r="D1082" t="s">
        <v>12</v>
      </c>
      <c r="E1082" t="s">
        <v>29</v>
      </c>
      <c r="F1082" t="s">
        <v>49</v>
      </c>
      <c r="G1082" t="s">
        <v>26</v>
      </c>
      <c r="H1082">
        <v>1411.5</v>
      </c>
      <c r="I1082" s="9">
        <v>45275</v>
      </c>
      <c r="J1082">
        <v>2023</v>
      </c>
      <c r="K1082" t="s">
        <v>14060</v>
      </c>
      <c r="L1082">
        <v>12</v>
      </c>
      <c r="M1082" t="s">
        <v>14048</v>
      </c>
      <c r="N1082" t="s">
        <v>16</v>
      </c>
    </row>
    <row r="1083" spans="1:14" x14ac:dyDescent="0.35">
      <c r="A1083" t="s">
        <v>271</v>
      </c>
      <c r="B1083">
        <v>50</v>
      </c>
      <c r="C1083" t="s">
        <v>14094</v>
      </c>
      <c r="D1083" t="s">
        <v>39</v>
      </c>
      <c r="E1083" t="s">
        <v>64</v>
      </c>
      <c r="F1083" t="s">
        <v>19</v>
      </c>
      <c r="G1083" t="s">
        <v>15</v>
      </c>
      <c r="H1083">
        <v>22829.759999999998</v>
      </c>
      <c r="I1083" s="9">
        <v>45394</v>
      </c>
      <c r="J1083">
        <v>2024</v>
      </c>
      <c r="K1083" t="s">
        <v>14061</v>
      </c>
      <c r="L1083">
        <v>4</v>
      </c>
      <c r="M1083" t="s">
        <v>14048</v>
      </c>
      <c r="N1083" t="s">
        <v>16</v>
      </c>
    </row>
    <row r="1084" spans="1:14" x14ac:dyDescent="0.35">
      <c r="A1084" t="s">
        <v>415</v>
      </c>
      <c r="B1084">
        <v>50</v>
      </c>
      <c r="C1084" t="s">
        <v>14094</v>
      </c>
      <c r="D1084" t="s">
        <v>39</v>
      </c>
      <c r="E1084" t="s">
        <v>29</v>
      </c>
      <c r="F1084" t="s">
        <v>19</v>
      </c>
      <c r="G1084" t="s">
        <v>26</v>
      </c>
      <c r="H1084">
        <v>1964.7</v>
      </c>
      <c r="I1084" s="9">
        <v>45338</v>
      </c>
      <c r="J1084">
        <v>2024</v>
      </c>
      <c r="K1084" t="s">
        <v>14051</v>
      </c>
      <c r="L1084">
        <v>2</v>
      </c>
      <c r="M1084" t="s">
        <v>14048</v>
      </c>
      <c r="N1084" t="s">
        <v>16</v>
      </c>
    </row>
    <row r="1085" spans="1:14" x14ac:dyDescent="0.35">
      <c r="A1085" t="s">
        <v>457</v>
      </c>
      <c r="B1085">
        <v>50</v>
      </c>
      <c r="C1085" t="s">
        <v>14094</v>
      </c>
      <c r="D1085" t="s">
        <v>12</v>
      </c>
      <c r="E1085" t="s">
        <v>29</v>
      </c>
      <c r="F1085" t="s">
        <v>19</v>
      </c>
      <c r="G1085" t="s">
        <v>36</v>
      </c>
      <c r="H1085">
        <v>4023.1</v>
      </c>
      <c r="I1085" s="9">
        <v>45313</v>
      </c>
      <c r="J1085">
        <v>2024</v>
      </c>
      <c r="K1085" t="s">
        <v>14045</v>
      </c>
      <c r="L1085">
        <v>1</v>
      </c>
      <c r="M1085" t="s">
        <v>14062</v>
      </c>
      <c r="N1085" t="s">
        <v>16</v>
      </c>
    </row>
    <row r="1086" spans="1:14" x14ac:dyDescent="0.35">
      <c r="A1086" t="s">
        <v>497</v>
      </c>
      <c r="B1086">
        <v>50</v>
      </c>
      <c r="C1086" t="s">
        <v>14094</v>
      </c>
      <c r="D1086" t="s">
        <v>39</v>
      </c>
      <c r="E1086" t="s">
        <v>24</v>
      </c>
      <c r="F1086" t="s">
        <v>55</v>
      </c>
      <c r="G1086" t="s">
        <v>15</v>
      </c>
      <c r="H1086">
        <v>4933.9799999999996</v>
      </c>
      <c r="I1086" s="9">
        <v>45307</v>
      </c>
      <c r="J1086">
        <v>2024</v>
      </c>
      <c r="K1086" t="s">
        <v>14045</v>
      </c>
      <c r="L1086">
        <v>1</v>
      </c>
      <c r="M1086" t="s">
        <v>14046</v>
      </c>
      <c r="N1086" t="s">
        <v>16</v>
      </c>
    </row>
    <row r="1087" spans="1:14" x14ac:dyDescent="0.35">
      <c r="A1087" t="s">
        <v>529</v>
      </c>
      <c r="B1087">
        <v>50</v>
      </c>
      <c r="C1087" t="s">
        <v>14094</v>
      </c>
      <c r="D1087" t="s">
        <v>12</v>
      </c>
      <c r="E1087" t="s">
        <v>29</v>
      </c>
      <c r="F1087" t="s">
        <v>55</v>
      </c>
      <c r="G1087" t="s">
        <v>26</v>
      </c>
      <c r="H1087">
        <v>710.59</v>
      </c>
      <c r="I1087" s="9">
        <v>45269</v>
      </c>
      <c r="J1087">
        <v>2023</v>
      </c>
      <c r="K1087" t="s">
        <v>14060</v>
      </c>
      <c r="L1087">
        <v>12</v>
      </c>
      <c r="M1087" t="s">
        <v>14050</v>
      </c>
      <c r="N1087" t="s">
        <v>16</v>
      </c>
    </row>
    <row r="1088" spans="1:14" x14ac:dyDescent="0.35">
      <c r="A1088" t="s">
        <v>591</v>
      </c>
      <c r="B1088">
        <v>50</v>
      </c>
      <c r="C1088" t="s">
        <v>14094</v>
      </c>
      <c r="D1088" t="s">
        <v>39</v>
      </c>
      <c r="E1088" t="s">
        <v>74</v>
      </c>
      <c r="F1088" t="s">
        <v>55</v>
      </c>
      <c r="G1088" t="s">
        <v>36</v>
      </c>
      <c r="H1088">
        <v>2196.52</v>
      </c>
      <c r="I1088" s="9">
        <v>45401</v>
      </c>
      <c r="J1088">
        <v>2024</v>
      </c>
      <c r="K1088" t="s">
        <v>14061</v>
      </c>
      <c r="L1088">
        <v>4</v>
      </c>
      <c r="M1088" t="s">
        <v>14048</v>
      </c>
      <c r="N1088" t="s">
        <v>16</v>
      </c>
    </row>
    <row r="1089" spans="1:14" x14ac:dyDescent="0.35">
      <c r="A1089" t="s">
        <v>633</v>
      </c>
      <c r="B1089">
        <v>50</v>
      </c>
      <c r="C1089" t="s">
        <v>14094</v>
      </c>
      <c r="D1089" t="s">
        <v>39</v>
      </c>
      <c r="E1089" t="s">
        <v>74</v>
      </c>
      <c r="F1089" t="s">
        <v>14</v>
      </c>
      <c r="G1089" t="s">
        <v>26</v>
      </c>
      <c r="H1089">
        <v>11314.21</v>
      </c>
      <c r="I1089" s="9">
        <v>45093</v>
      </c>
      <c r="J1089">
        <v>2023</v>
      </c>
      <c r="K1089" t="s">
        <v>14049</v>
      </c>
      <c r="L1089">
        <v>6</v>
      </c>
      <c r="M1089" t="s">
        <v>14048</v>
      </c>
      <c r="N1089" t="s">
        <v>16</v>
      </c>
    </row>
    <row r="1090" spans="1:14" x14ac:dyDescent="0.35">
      <c r="A1090" t="s">
        <v>637</v>
      </c>
      <c r="B1090">
        <v>50</v>
      </c>
      <c r="C1090" t="s">
        <v>14094</v>
      </c>
      <c r="D1090" t="s">
        <v>39</v>
      </c>
      <c r="E1090" t="s">
        <v>13</v>
      </c>
      <c r="F1090" t="s">
        <v>49</v>
      </c>
      <c r="G1090" t="s">
        <v>26</v>
      </c>
      <c r="H1090">
        <v>145.94999999999999</v>
      </c>
      <c r="I1090" s="9">
        <v>45068</v>
      </c>
      <c r="J1090">
        <v>2023</v>
      </c>
      <c r="K1090" t="s">
        <v>14047</v>
      </c>
      <c r="L1090">
        <v>5</v>
      </c>
      <c r="M1090" t="s">
        <v>14062</v>
      </c>
      <c r="N1090" t="s">
        <v>16</v>
      </c>
    </row>
    <row r="1091" spans="1:14" x14ac:dyDescent="0.35">
      <c r="A1091" t="s">
        <v>653</v>
      </c>
      <c r="B1091">
        <v>50</v>
      </c>
      <c r="C1091" t="s">
        <v>14094</v>
      </c>
      <c r="D1091" t="s">
        <v>39</v>
      </c>
      <c r="E1091" t="s">
        <v>29</v>
      </c>
      <c r="F1091" t="s">
        <v>14</v>
      </c>
      <c r="G1091" t="s">
        <v>36</v>
      </c>
      <c r="H1091">
        <v>3319.8</v>
      </c>
      <c r="I1091" s="9">
        <v>45112</v>
      </c>
      <c r="J1091">
        <v>2023</v>
      </c>
      <c r="K1091" t="s">
        <v>14063</v>
      </c>
      <c r="L1091">
        <v>7</v>
      </c>
      <c r="M1091" t="s">
        <v>14052</v>
      </c>
      <c r="N1091" t="s">
        <v>16</v>
      </c>
    </row>
    <row r="1092" spans="1:14" x14ac:dyDescent="0.35">
      <c r="A1092" t="s">
        <v>683</v>
      </c>
      <c r="B1092">
        <v>50</v>
      </c>
      <c r="C1092" t="s">
        <v>14094</v>
      </c>
      <c r="D1092" t="s">
        <v>39</v>
      </c>
      <c r="E1092" t="s">
        <v>13</v>
      </c>
      <c r="F1092" t="s">
        <v>14</v>
      </c>
      <c r="G1092" t="s">
        <v>26</v>
      </c>
      <c r="H1092">
        <v>4071.88</v>
      </c>
      <c r="I1092" s="9">
        <v>45284</v>
      </c>
      <c r="J1092">
        <v>2023</v>
      </c>
      <c r="K1092" t="s">
        <v>14060</v>
      </c>
      <c r="L1092">
        <v>12</v>
      </c>
      <c r="M1092" t="s">
        <v>14059</v>
      </c>
      <c r="N1092" t="s">
        <v>16</v>
      </c>
    </row>
    <row r="1093" spans="1:14" x14ac:dyDescent="0.35">
      <c r="A1093" t="s">
        <v>689</v>
      </c>
      <c r="B1093">
        <v>50</v>
      </c>
      <c r="C1093" t="s">
        <v>14094</v>
      </c>
      <c r="D1093" t="s">
        <v>39</v>
      </c>
      <c r="E1093" t="s">
        <v>74</v>
      </c>
      <c r="F1093" t="s">
        <v>25</v>
      </c>
      <c r="G1093" t="s">
        <v>20</v>
      </c>
      <c r="H1093">
        <v>8860.26</v>
      </c>
      <c r="I1093" s="9">
        <v>44962</v>
      </c>
      <c r="J1093">
        <v>2023</v>
      </c>
      <c r="K1093" t="s">
        <v>14051</v>
      </c>
      <c r="L1093">
        <v>2</v>
      </c>
      <c r="M1093" t="s">
        <v>14059</v>
      </c>
      <c r="N1093" t="s">
        <v>16</v>
      </c>
    </row>
    <row r="1094" spans="1:14" x14ac:dyDescent="0.35">
      <c r="A1094" t="s">
        <v>729</v>
      </c>
      <c r="B1094">
        <v>50</v>
      </c>
      <c r="C1094" t="s">
        <v>14094</v>
      </c>
      <c r="D1094" t="s">
        <v>12</v>
      </c>
      <c r="E1094" t="s">
        <v>93</v>
      </c>
      <c r="F1094" t="s">
        <v>14</v>
      </c>
      <c r="G1094" t="s">
        <v>15</v>
      </c>
      <c r="H1094">
        <v>12089.97</v>
      </c>
      <c r="I1094" s="9">
        <v>45368</v>
      </c>
      <c r="J1094">
        <v>2024</v>
      </c>
      <c r="K1094" t="s">
        <v>14053</v>
      </c>
      <c r="L1094">
        <v>3</v>
      </c>
      <c r="M1094" t="s">
        <v>14059</v>
      </c>
      <c r="N1094" t="s">
        <v>16</v>
      </c>
    </row>
    <row r="1095" spans="1:14" x14ac:dyDescent="0.35">
      <c r="A1095" t="s">
        <v>737</v>
      </c>
      <c r="B1095">
        <v>50</v>
      </c>
      <c r="C1095" t="s">
        <v>14094</v>
      </c>
      <c r="D1095" t="s">
        <v>12</v>
      </c>
      <c r="E1095" t="s">
        <v>74</v>
      </c>
      <c r="F1095" t="s">
        <v>55</v>
      </c>
      <c r="G1095" t="s">
        <v>36</v>
      </c>
      <c r="H1095">
        <v>8266.2199999999993</v>
      </c>
      <c r="I1095" s="9">
        <v>45422</v>
      </c>
      <c r="J1095">
        <v>2024</v>
      </c>
      <c r="K1095" t="s">
        <v>14047</v>
      </c>
      <c r="L1095">
        <v>5</v>
      </c>
      <c r="M1095" t="s">
        <v>14048</v>
      </c>
      <c r="N1095" t="s">
        <v>16</v>
      </c>
    </row>
    <row r="1096" spans="1:14" x14ac:dyDescent="0.35">
      <c r="A1096" t="s">
        <v>779</v>
      </c>
      <c r="B1096">
        <v>50</v>
      </c>
      <c r="C1096" t="s">
        <v>14094</v>
      </c>
      <c r="D1096" t="s">
        <v>39</v>
      </c>
      <c r="E1096" t="s">
        <v>52</v>
      </c>
      <c r="F1096" t="s">
        <v>49</v>
      </c>
      <c r="G1096" t="s">
        <v>26</v>
      </c>
      <c r="H1096">
        <v>6357.21</v>
      </c>
      <c r="I1096" s="9">
        <v>45559</v>
      </c>
      <c r="J1096">
        <v>2024</v>
      </c>
      <c r="K1096" t="s">
        <v>14055</v>
      </c>
      <c r="L1096">
        <v>9</v>
      </c>
      <c r="M1096" t="s">
        <v>14046</v>
      </c>
      <c r="N1096" t="s">
        <v>16</v>
      </c>
    </row>
    <row r="1097" spans="1:14" x14ac:dyDescent="0.35">
      <c r="A1097" t="s">
        <v>853</v>
      </c>
      <c r="B1097">
        <v>50</v>
      </c>
      <c r="C1097" t="s">
        <v>14094</v>
      </c>
      <c r="D1097" t="s">
        <v>12</v>
      </c>
      <c r="E1097" t="s">
        <v>42</v>
      </c>
      <c r="F1097" t="s">
        <v>35</v>
      </c>
      <c r="G1097" t="s">
        <v>15</v>
      </c>
      <c r="H1097">
        <v>2621.44</v>
      </c>
      <c r="I1097" s="9">
        <v>45336</v>
      </c>
      <c r="J1097">
        <v>2024</v>
      </c>
      <c r="K1097" t="s">
        <v>14051</v>
      </c>
      <c r="L1097">
        <v>2</v>
      </c>
      <c r="M1097" t="s">
        <v>14052</v>
      </c>
      <c r="N1097" t="s">
        <v>16</v>
      </c>
    </row>
    <row r="1098" spans="1:14" x14ac:dyDescent="0.35">
      <c r="A1098" t="s">
        <v>979</v>
      </c>
      <c r="B1098">
        <v>50</v>
      </c>
      <c r="C1098" t="s">
        <v>14094</v>
      </c>
      <c r="D1098" t="s">
        <v>12</v>
      </c>
      <c r="E1098" t="s">
        <v>24</v>
      </c>
      <c r="F1098" t="s">
        <v>19</v>
      </c>
      <c r="G1098" t="s">
        <v>20</v>
      </c>
      <c r="H1098">
        <v>2674.24</v>
      </c>
      <c r="I1098" s="9">
        <v>45321</v>
      </c>
      <c r="J1098">
        <v>2024</v>
      </c>
      <c r="K1098" t="s">
        <v>14045</v>
      </c>
      <c r="L1098">
        <v>1</v>
      </c>
      <c r="M1098" t="s">
        <v>14046</v>
      </c>
      <c r="N1098" t="s">
        <v>16</v>
      </c>
    </row>
    <row r="1099" spans="1:14" x14ac:dyDescent="0.35">
      <c r="A1099" t="s">
        <v>1033</v>
      </c>
      <c r="B1099">
        <v>50</v>
      </c>
      <c r="C1099" t="s">
        <v>14094</v>
      </c>
      <c r="D1099" t="s">
        <v>39</v>
      </c>
      <c r="E1099" t="s">
        <v>29</v>
      </c>
      <c r="F1099" t="s">
        <v>49</v>
      </c>
      <c r="G1099" t="s">
        <v>26</v>
      </c>
      <c r="H1099">
        <v>165.43</v>
      </c>
      <c r="I1099" s="9">
        <v>45314</v>
      </c>
      <c r="J1099">
        <v>2024</v>
      </c>
      <c r="K1099" t="s">
        <v>14045</v>
      </c>
      <c r="L1099">
        <v>1</v>
      </c>
      <c r="M1099" t="s">
        <v>14046</v>
      </c>
      <c r="N1099" t="s">
        <v>16</v>
      </c>
    </row>
    <row r="1100" spans="1:14" x14ac:dyDescent="0.35">
      <c r="A1100" t="s">
        <v>1035</v>
      </c>
      <c r="B1100">
        <v>50</v>
      </c>
      <c r="C1100" t="s">
        <v>14094</v>
      </c>
      <c r="D1100" t="s">
        <v>39</v>
      </c>
      <c r="E1100" t="s">
        <v>42</v>
      </c>
      <c r="F1100" t="s">
        <v>49</v>
      </c>
      <c r="G1100" t="s">
        <v>20</v>
      </c>
      <c r="H1100">
        <v>859.52</v>
      </c>
      <c r="I1100" s="9">
        <v>45600</v>
      </c>
      <c r="J1100">
        <v>2024</v>
      </c>
      <c r="K1100" t="s">
        <v>14054</v>
      </c>
      <c r="L1100">
        <v>11</v>
      </c>
      <c r="M1100" t="s">
        <v>14062</v>
      </c>
      <c r="N1100" t="s">
        <v>16</v>
      </c>
    </row>
    <row r="1101" spans="1:14" x14ac:dyDescent="0.35">
      <c r="A1101" t="s">
        <v>1047</v>
      </c>
      <c r="B1101">
        <v>50</v>
      </c>
      <c r="C1101" t="s">
        <v>14094</v>
      </c>
      <c r="D1101" t="s">
        <v>39</v>
      </c>
      <c r="E1101" t="s">
        <v>74</v>
      </c>
      <c r="F1101" t="s">
        <v>55</v>
      </c>
      <c r="G1101" t="s">
        <v>26</v>
      </c>
      <c r="H1101">
        <v>5062.24</v>
      </c>
      <c r="I1101" s="9">
        <v>45649</v>
      </c>
      <c r="J1101">
        <v>2024</v>
      </c>
      <c r="K1101" t="s">
        <v>14060</v>
      </c>
      <c r="L1101">
        <v>12</v>
      </c>
      <c r="M1101" t="s">
        <v>14062</v>
      </c>
      <c r="N1101" t="s">
        <v>16</v>
      </c>
    </row>
    <row r="1102" spans="1:14" x14ac:dyDescent="0.35">
      <c r="A1102" t="s">
        <v>1339</v>
      </c>
      <c r="B1102">
        <v>50</v>
      </c>
      <c r="C1102" t="s">
        <v>14094</v>
      </c>
      <c r="D1102" t="s">
        <v>39</v>
      </c>
      <c r="E1102" t="s">
        <v>93</v>
      </c>
      <c r="F1102" t="s">
        <v>55</v>
      </c>
      <c r="G1102" t="s">
        <v>26</v>
      </c>
      <c r="H1102">
        <v>784.48</v>
      </c>
      <c r="I1102" s="9">
        <v>45209</v>
      </c>
      <c r="J1102">
        <v>2023</v>
      </c>
      <c r="K1102" t="s">
        <v>14058</v>
      </c>
      <c r="L1102">
        <v>10</v>
      </c>
      <c r="M1102" t="s">
        <v>14046</v>
      </c>
      <c r="N1102" t="s">
        <v>16</v>
      </c>
    </row>
    <row r="1103" spans="1:14" x14ac:dyDescent="0.35">
      <c r="A1103" t="s">
        <v>1439</v>
      </c>
      <c r="B1103">
        <v>50</v>
      </c>
      <c r="C1103" t="s">
        <v>14094</v>
      </c>
      <c r="D1103" t="s">
        <v>39</v>
      </c>
      <c r="E1103" t="s">
        <v>42</v>
      </c>
      <c r="F1103" t="s">
        <v>25</v>
      </c>
      <c r="G1103" t="s">
        <v>36</v>
      </c>
      <c r="H1103">
        <v>1602.84</v>
      </c>
      <c r="I1103" s="9">
        <v>45225</v>
      </c>
      <c r="J1103">
        <v>2023</v>
      </c>
      <c r="K1103" t="s">
        <v>14058</v>
      </c>
      <c r="L1103">
        <v>10</v>
      </c>
      <c r="M1103" t="s">
        <v>14057</v>
      </c>
      <c r="N1103" t="s">
        <v>16</v>
      </c>
    </row>
    <row r="1104" spans="1:14" x14ac:dyDescent="0.35">
      <c r="A1104" t="s">
        <v>1475</v>
      </c>
      <c r="B1104">
        <v>50</v>
      </c>
      <c r="C1104" t="s">
        <v>14094</v>
      </c>
      <c r="D1104" t="s">
        <v>12</v>
      </c>
      <c r="E1104" t="s">
        <v>52</v>
      </c>
      <c r="F1104" t="s">
        <v>49</v>
      </c>
      <c r="G1104" t="s">
        <v>36</v>
      </c>
      <c r="H1104">
        <v>7562.88</v>
      </c>
      <c r="I1104" s="9">
        <v>45268</v>
      </c>
      <c r="J1104">
        <v>2023</v>
      </c>
      <c r="K1104" t="s">
        <v>14060</v>
      </c>
      <c r="L1104">
        <v>12</v>
      </c>
      <c r="M1104" t="s">
        <v>14048</v>
      </c>
      <c r="N1104" t="s">
        <v>16</v>
      </c>
    </row>
    <row r="1105" spans="1:14" x14ac:dyDescent="0.35">
      <c r="A1105" t="s">
        <v>1499</v>
      </c>
      <c r="B1105">
        <v>50</v>
      </c>
      <c r="C1105" t="s">
        <v>14094</v>
      </c>
      <c r="D1105" t="s">
        <v>39</v>
      </c>
      <c r="E1105" t="s">
        <v>29</v>
      </c>
      <c r="F1105" t="s">
        <v>35</v>
      </c>
      <c r="G1105" t="s">
        <v>20</v>
      </c>
      <c r="H1105">
        <v>6788.16</v>
      </c>
      <c r="I1105" s="9">
        <v>45310</v>
      </c>
      <c r="J1105">
        <v>2024</v>
      </c>
      <c r="K1105" t="s">
        <v>14045</v>
      </c>
      <c r="L1105">
        <v>1</v>
      </c>
      <c r="M1105" t="s">
        <v>14048</v>
      </c>
      <c r="N1105" t="s">
        <v>16</v>
      </c>
    </row>
    <row r="1106" spans="1:14" x14ac:dyDescent="0.35">
      <c r="A1106" t="s">
        <v>1631</v>
      </c>
      <c r="B1106">
        <v>50</v>
      </c>
      <c r="C1106" t="s">
        <v>14094</v>
      </c>
      <c r="D1106" t="s">
        <v>39</v>
      </c>
      <c r="E1106" t="s">
        <v>52</v>
      </c>
      <c r="F1106" t="s">
        <v>35</v>
      </c>
      <c r="G1106" t="s">
        <v>36</v>
      </c>
      <c r="H1106">
        <v>7957.87</v>
      </c>
      <c r="I1106" s="9">
        <v>45261</v>
      </c>
      <c r="J1106">
        <v>2023</v>
      </c>
      <c r="K1106" t="s">
        <v>14060</v>
      </c>
      <c r="L1106">
        <v>12</v>
      </c>
      <c r="M1106" t="s">
        <v>14048</v>
      </c>
      <c r="N1106" t="s">
        <v>16</v>
      </c>
    </row>
    <row r="1107" spans="1:14" x14ac:dyDescent="0.35">
      <c r="A1107" t="s">
        <v>1907</v>
      </c>
      <c r="B1107">
        <v>50</v>
      </c>
      <c r="C1107" t="s">
        <v>14094</v>
      </c>
      <c r="D1107" t="s">
        <v>39</v>
      </c>
      <c r="E1107" t="s">
        <v>93</v>
      </c>
      <c r="F1107" t="s">
        <v>55</v>
      </c>
      <c r="G1107" t="s">
        <v>30</v>
      </c>
      <c r="H1107">
        <v>738.6</v>
      </c>
      <c r="I1107" s="9">
        <v>44927</v>
      </c>
      <c r="J1107">
        <v>2023</v>
      </c>
      <c r="K1107" t="s">
        <v>14045</v>
      </c>
      <c r="L1107">
        <v>1</v>
      </c>
      <c r="M1107" t="s">
        <v>14059</v>
      </c>
      <c r="N1107" t="s">
        <v>16</v>
      </c>
    </row>
    <row r="1108" spans="1:14" x14ac:dyDescent="0.35">
      <c r="A1108" t="s">
        <v>1991</v>
      </c>
      <c r="B1108">
        <v>50</v>
      </c>
      <c r="C1108" t="s">
        <v>14094</v>
      </c>
      <c r="D1108" t="s">
        <v>39</v>
      </c>
      <c r="E1108" t="s">
        <v>24</v>
      </c>
      <c r="F1108" t="s">
        <v>55</v>
      </c>
      <c r="G1108" t="s">
        <v>20</v>
      </c>
      <c r="H1108">
        <v>10428.09</v>
      </c>
      <c r="I1108" s="9">
        <v>45256</v>
      </c>
      <c r="J1108">
        <v>2023</v>
      </c>
      <c r="K1108" t="s">
        <v>14054</v>
      </c>
      <c r="L1108">
        <v>11</v>
      </c>
      <c r="M1108" t="s">
        <v>14059</v>
      </c>
      <c r="N1108" t="s">
        <v>16</v>
      </c>
    </row>
    <row r="1109" spans="1:14" x14ac:dyDescent="0.35">
      <c r="A1109" t="s">
        <v>2019</v>
      </c>
      <c r="B1109">
        <v>50</v>
      </c>
      <c r="C1109" t="s">
        <v>14094</v>
      </c>
      <c r="D1109" t="s">
        <v>39</v>
      </c>
      <c r="E1109" t="s">
        <v>29</v>
      </c>
      <c r="F1109" t="s">
        <v>14</v>
      </c>
      <c r="G1109" t="s">
        <v>36</v>
      </c>
      <c r="H1109">
        <v>18198.72</v>
      </c>
      <c r="I1109" s="9">
        <v>45225</v>
      </c>
      <c r="J1109">
        <v>2023</v>
      </c>
      <c r="K1109" t="s">
        <v>14058</v>
      </c>
      <c r="L1109">
        <v>10</v>
      </c>
      <c r="M1109" t="s">
        <v>14057</v>
      </c>
      <c r="N1109" t="s">
        <v>16</v>
      </c>
    </row>
    <row r="1110" spans="1:14" x14ac:dyDescent="0.35">
      <c r="A1110" t="s">
        <v>2145</v>
      </c>
      <c r="B1110">
        <v>50</v>
      </c>
      <c r="C1110" t="s">
        <v>14094</v>
      </c>
      <c r="D1110" t="s">
        <v>12</v>
      </c>
      <c r="E1110" t="s">
        <v>29</v>
      </c>
      <c r="F1110" t="s">
        <v>19</v>
      </c>
      <c r="G1110" t="s">
        <v>20</v>
      </c>
      <c r="H1110">
        <v>26418.75</v>
      </c>
      <c r="I1110" s="9">
        <v>44960</v>
      </c>
      <c r="J1110">
        <v>2023</v>
      </c>
      <c r="K1110" t="s">
        <v>14051</v>
      </c>
      <c r="L1110">
        <v>2</v>
      </c>
      <c r="M1110" t="s">
        <v>14048</v>
      </c>
      <c r="N1110" t="s">
        <v>16</v>
      </c>
    </row>
    <row r="1111" spans="1:14" x14ac:dyDescent="0.35">
      <c r="A1111" t="s">
        <v>2151</v>
      </c>
      <c r="B1111">
        <v>50</v>
      </c>
      <c r="C1111" t="s">
        <v>14094</v>
      </c>
      <c r="D1111" t="s">
        <v>39</v>
      </c>
      <c r="E1111" t="s">
        <v>24</v>
      </c>
      <c r="F1111" t="s">
        <v>25</v>
      </c>
      <c r="G1111" t="s">
        <v>30</v>
      </c>
      <c r="H1111">
        <v>1490.59</v>
      </c>
      <c r="I1111" s="9">
        <v>45427</v>
      </c>
      <c r="J1111">
        <v>2024</v>
      </c>
      <c r="K1111" t="s">
        <v>14047</v>
      </c>
      <c r="L1111">
        <v>5</v>
      </c>
      <c r="M1111" t="s">
        <v>14052</v>
      </c>
      <c r="N1111" t="s">
        <v>16</v>
      </c>
    </row>
    <row r="1112" spans="1:14" x14ac:dyDescent="0.35">
      <c r="A1112" t="s">
        <v>2157</v>
      </c>
      <c r="B1112">
        <v>50</v>
      </c>
      <c r="C1112" t="s">
        <v>14094</v>
      </c>
      <c r="D1112" t="s">
        <v>12</v>
      </c>
      <c r="E1112" t="s">
        <v>52</v>
      </c>
      <c r="F1112" t="s">
        <v>19</v>
      </c>
      <c r="G1112" t="s">
        <v>30</v>
      </c>
      <c r="H1112">
        <v>554.57000000000005</v>
      </c>
      <c r="I1112" s="9">
        <v>45140</v>
      </c>
      <c r="J1112">
        <v>2023</v>
      </c>
      <c r="K1112" t="s">
        <v>14056</v>
      </c>
      <c r="L1112">
        <v>8</v>
      </c>
      <c r="M1112" t="s">
        <v>14052</v>
      </c>
      <c r="N1112" t="s">
        <v>16</v>
      </c>
    </row>
    <row r="1113" spans="1:14" x14ac:dyDescent="0.35">
      <c r="A1113" t="s">
        <v>2189</v>
      </c>
      <c r="B1113">
        <v>50</v>
      </c>
      <c r="C1113" t="s">
        <v>14094</v>
      </c>
      <c r="D1113" t="s">
        <v>39</v>
      </c>
      <c r="E1113" t="s">
        <v>42</v>
      </c>
      <c r="F1113" t="s">
        <v>35</v>
      </c>
      <c r="G1113" t="s">
        <v>30</v>
      </c>
      <c r="H1113">
        <v>16666.07</v>
      </c>
      <c r="I1113" s="9">
        <v>45337</v>
      </c>
      <c r="J1113">
        <v>2024</v>
      </c>
      <c r="K1113" t="s">
        <v>14051</v>
      </c>
      <c r="L1113">
        <v>2</v>
      </c>
      <c r="M1113" t="s">
        <v>14057</v>
      </c>
      <c r="N1113" t="s">
        <v>16</v>
      </c>
    </row>
    <row r="1114" spans="1:14" x14ac:dyDescent="0.35">
      <c r="A1114" t="s">
        <v>2203</v>
      </c>
      <c r="B1114">
        <v>50</v>
      </c>
      <c r="C1114" t="s">
        <v>14094</v>
      </c>
      <c r="D1114" t="s">
        <v>39</v>
      </c>
      <c r="E1114" t="s">
        <v>24</v>
      </c>
      <c r="F1114" t="s">
        <v>19</v>
      </c>
      <c r="G1114" t="s">
        <v>15</v>
      </c>
      <c r="H1114">
        <v>25021.93</v>
      </c>
      <c r="I1114" s="9">
        <v>45305</v>
      </c>
      <c r="J1114">
        <v>2024</v>
      </c>
      <c r="K1114" t="s">
        <v>14045</v>
      </c>
      <c r="L1114">
        <v>1</v>
      </c>
      <c r="M1114" t="s">
        <v>14059</v>
      </c>
      <c r="N1114" t="s">
        <v>16</v>
      </c>
    </row>
    <row r="1115" spans="1:14" x14ac:dyDescent="0.35">
      <c r="A1115" t="s">
        <v>2209</v>
      </c>
      <c r="B1115">
        <v>50</v>
      </c>
      <c r="C1115" t="s">
        <v>14094</v>
      </c>
      <c r="D1115" t="s">
        <v>12</v>
      </c>
      <c r="E1115" t="s">
        <v>52</v>
      </c>
      <c r="F1115" t="s">
        <v>19</v>
      </c>
      <c r="G1115" t="s">
        <v>20</v>
      </c>
      <c r="H1115">
        <v>2643.62</v>
      </c>
      <c r="I1115" s="9">
        <v>45606</v>
      </c>
      <c r="J1115">
        <v>2024</v>
      </c>
      <c r="K1115" t="s">
        <v>14054</v>
      </c>
      <c r="L1115">
        <v>11</v>
      </c>
      <c r="M1115" t="s">
        <v>14059</v>
      </c>
      <c r="N1115" t="s">
        <v>16</v>
      </c>
    </row>
    <row r="1116" spans="1:14" x14ac:dyDescent="0.35">
      <c r="A1116" t="s">
        <v>2223</v>
      </c>
      <c r="B1116">
        <v>50</v>
      </c>
      <c r="C1116" t="s">
        <v>14094</v>
      </c>
      <c r="D1116" t="s">
        <v>12</v>
      </c>
      <c r="E1116" t="s">
        <v>24</v>
      </c>
      <c r="F1116" t="s">
        <v>25</v>
      </c>
      <c r="G1116" t="s">
        <v>20</v>
      </c>
      <c r="H1116">
        <v>1100.45</v>
      </c>
      <c r="I1116" s="9">
        <v>44991</v>
      </c>
      <c r="J1116">
        <v>2023</v>
      </c>
      <c r="K1116" t="s">
        <v>14053</v>
      </c>
      <c r="L1116">
        <v>3</v>
      </c>
      <c r="M1116" t="s">
        <v>14062</v>
      </c>
      <c r="N1116" t="s">
        <v>16</v>
      </c>
    </row>
    <row r="1117" spans="1:14" x14ac:dyDescent="0.35">
      <c r="A1117" t="s">
        <v>2311</v>
      </c>
      <c r="B1117">
        <v>50</v>
      </c>
      <c r="C1117" t="s">
        <v>14094</v>
      </c>
      <c r="D1117" t="s">
        <v>12</v>
      </c>
      <c r="E1117" t="s">
        <v>13</v>
      </c>
      <c r="F1117" t="s">
        <v>19</v>
      </c>
      <c r="G1117" t="s">
        <v>20</v>
      </c>
      <c r="H1117">
        <v>2188.61</v>
      </c>
      <c r="I1117" s="9">
        <v>45079</v>
      </c>
      <c r="J1117">
        <v>2023</v>
      </c>
      <c r="K1117" t="s">
        <v>14049</v>
      </c>
      <c r="L1117">
        <v>6</v>
      </c>
      <c r="M1117" t="s">
        <v>14048</v>
      </c>
      <c r="N1117" t="s">
        <v>16</v>
      </c>
    </row>
    <row r="1118" spans="1:14" x14ac:dyDescent="0.35">
      <c r="A1118" t="s">
        <v>2429</v>
      </c>
      <c r="B1118">
        <v>50</v>
      </c>
      <c r="C1118" t="s">
        <v>14094</v>
      </c>
      <c r="D1118" t="s">
        <v>39</v>
      </c>
      <c r="E1118" t="s">
        <v>13</v>
      </c>
      <c r="F1118" t="s">
        <v>55</v>
      </c>
      <c r="G1118" t="s">
        <v>26</v>
      </c>
      <c r="H1118">
        <v>20852.29</v>
      </c>
      <c r="I1118" s="9">
        <v>44993</v>
      </c>
      <c r="J1118">
        <v>2023</v>
      </c>
      <c r="K1118" t="s">
        <v>14053</v>
      </c>
      <c r="L1118">
        <v>3</v>
      </c>
      <c r="M1118" t="s">
        <v>14052</v>
      </c>
      <c r="N1118" t="s">
        <v>16</v>
      </c>
    </row>
    <row r="1119" spans="1:14" x14ac:dyDescent="0.35">
      <c r="A1119" t="s">
        <v>2531</v>
      </c>
      <c r="B1119">
        <v>50</v>
      </c>
      <c r="C1119" t="s">
        <v>14094</v>
      </c>
      <c r="D1119" t="s">
        <v>12</v>
      </c>
      <c r="E1119" t="s">
        <v>52</v>
      </c>
      <c r="F1119" t="s">
        <v>14</v>
      </c>
      <c r="G1119" t="s">
        <v>36</v>
      </c>
      <c r="H1119">
        <v>4229.01</v>
      </c>
      <c r="I1119" s="9">
        <v>45439</v>
      </c>
      <c r="J1119">
        <v>2024</v>
      </c>
      <c r="K1119" t="s">
        <v>14047</v>
      </c>
      <c r="L1119">
        <v>5</v>
      </c>
      <c r="M1119" t="s">
        <v>14062</v>
      </c>
      <c r="N1119" t="s">
        <v>16</v>
      </c>
    </row>
    <row r="1120" spans="1:14" x14ac:dyDescent="0.35">
      <c r="A1120" t="s">
        <v>2561</v>
      </c>
      <c r="B1120">
        <v>50</v>
      </c>
      <c r="C1120" t="s">
        <v>14094</v>
      </c>
      <c r="D1120" t="s">
        <v>39</v>
      </c>
      <c r="E1120" t="s">
        <v>24</v>
      </c>
      <c r="F1120" t="s">
        <v>19</v>
      </c>
      <c r="G1120" t="s">
        <v>30</v>
      </c>
      <c r="H1120">
        <v>1295.8599999999999</v>
      </c>
      <c r="I1120" s="9">
        <v>45649</v>
      </c>
      <c r="J1120">
        <v>2024</v>
      </c>
      <c r="K1120" t="s">
        <v>14060</v>
      </c>
      <c r="L1120">
        <v>12</v>
      </c>
      <c r="M1120" t="s">
        <v>14062</v>
      </c>
      <c r="N1120" t="s">
        <v>16</v>
      </c>
    </row>
    <row r="1121" spans="1:14" x14ac:dyDescent="0.35">
      <c r="A1121" t="s">
        <v>2605</v>
      </c>
      <c r="B1121">
        <v>50</v>
      </c>
      <c r="C1121" t="s">
        <v>14094</v>
      </c>
      <c r="D1121" t="s">
        <v>39</v>
      </c>
      <c r="E1121" t="s">
        <v>64</v>
      </c>
      <c r="F1121" t="s">
        <v>19</v>
      </c>
      <c r="G1121" t="s">
        <v>26</v>
      </c>
      <c r="H1121">
        <v>15592.57</v>
      </c>
      <c r="I1121" s="9">
        <v>45540</v>
      </c>
      <c r="J1121">
        <v>2024</v>
      </c>
      <c r="K1121" t="s">
        <v>14055</v>
      </c>
      <c r="L1121">
        <v>9</v>
      </c>
      <c r="M1121" t="s">
        <v>14057</v>
      </c>
      <c r="N1121" t="s">
        <v>16</v>
      </c>
    </row>
    <row r="1122" spans="1:14" x14ac:dyDescent="0.35">
      <c r="A1122" t="s">
        <v>2825</v>
      </c>
      <c r="B1122">
        <v>50</v>
      </c>
      <c r="C1122" t="s">
        <v>14094</v>
      </c>
      <c r="D1122" t="s">
        <v>39</v>
      </c>
      <c r="E1122" t="s">
        <v>42</v>
      </c>
      <c r="F1122" t="s">
        <v>19</v>
      </c>
      <c r="G1122" t="s">
        <v>20</v>
      </c>
      <c r="H1122">
        <v>16607.59</v>
      </c>
      <c r="I1122" s="9">
        <v>45254</v>
      </c>
      <c r="J1122">
        <v>2023</v>
      </c>
      <c r="K1122" t="s">
        <v>14054</v>
      </c>
      <c r="L1122">
        <v>11</v>
      </c>
      <c r="M1122" t="s">
        <v>14048</v>
      </c>
      <c r="N1122" t="s">
        <v>16</v>
      </c>
    </row>
    <row r="1123" spans="1:14" x14ac:dyDescent="0.35">
      <c r="A1123" t="s">
        <v>3047</v>
      </c>
      <c r="B1123">
        <v>50</v>
      </c>
      <c r="C1123" t="s">
        <v>14094</v>
      </c>
      <c r="D1123" t="s">
        <v>39</v>
      </c>
      <c r="E1123" t="s">
        <v>13</v>
      </c>
      <c r="F1123" t="s">
        <v>25</v>
      </c>
      <c r="G1123" t="s">
        <v>36</v>
      </c>
      <c r="H1123">
        <v>13311.58</v>
      </c>
      <c r="I1123" s="9">
        <v>45124</v>
      </c>
      <c r="J1123">
        <v>2023</v>
      </c>
      <c r="K1123" t="s">
        <v>14063</v>
      </c>
      <c r="L1123">
        <v>7</v>
      </c>
      <c r="M1123" t="s">
        <v>14062</v>
      </c>
      <c r="N1123" t="s">
        <v>16</v>
      </c>
    </row>
    <row r="1124" spans="1:14" x14ac:dyDescent="0.35">
      <c r="A1124" t="s">
        <v>3327</v>
      </c>
      <c r="B1124">
        <v>50</v>
      </c>
      <c r="C1124" t="s">
        <v>14094</v>
      </c>
      <c r="D1124" t="s">
        <v>39</v>
      </c>
      <c r="E1124" t="s">
        <v>74</v>
      </c>
      <c r="F1124" t="s">
        <v>25</v>
      </c>
      <c r="G1124" t="s">
        <v>30</v>
      </c>
      <c r="H1124">
        <v>12332.45</v>
      </c>
      <c r="I1124" s="9">
        <v>45656</v>
      </c>
      <c r="J1124">
        <v>2024</v>
      </c>
      <c r="K1124" t="s">
        <v>14060</v>
      </c>
      <c r="L1124">
        <v>12</v>
      </c>
      <c r="M1124" t="s">
        <v>14062</v>
      </c>
      <c r="N1124" t="s">
        <v>16</v>
      </c>
    </row>
    <row r="1125" spans="1:14" x14ac:dyDescent="0.35">
      <c r="A1125" t="s">
        <v>3341</v>
      </c>
      <c r="B1125">
        <v>50</v>
      </c>
      <c r="C1125" t="s">
        <v>14094</v>
      </c>
      <c r="D1125" t="s">
        <v>39</v>
      </c>
      <c r="E1125" t="s">
        <v>64</v>
      </c>
      <c r="F1125" t="s">
        <v>35</v>
      </c>
      <c r="G1125" t="s">
        <v>20</v>
      </c>
      <c r="H1125">
        <v>298.06</v>
      </c>
      <c r="I1125" s="9">
        <v>45384</v>
      </c>
      <c r="J1125">
        <v>2024</v>
      </c>
      <c r="K1125" t="s">
        <v>14061</v>
      </c>
      <c r="L1125">
        <v>4</v>
      </c>
      <c r="M1125" t="s">
        <v>14046</v>
      </c>
      <c r="N1125" t="s">
        <v>16</v>
      </c>
    </row>
    <row r="1126" spans="1:14" x14ac:dyDescent="0.35">
      <c r="A1126" t="s">
        <v>3507</v>
      </c>
      <c r="B1126">
        <v>50</v>
      </c>
      <c r="C1126" t="s">
        <v>14094</v>
      </c>
      <c r="D1126" t="s">
        <v>12</v>
      </c>
      <c r="E1126" t="s">
        <v>64</v>
      </c>
      <c r="F1126" t="s">
        <v>25</v>
      </c>
      <c r="G1126" t="s">
        <v>36</v>
      </c>
      <c r="H1126">
        <v>2167.2199999999998</v>
      </c>
      <c r="I1126" s="9">
        <v>45033</v>
      </c>
      <c r="J1126">
        <v>2023</v>
      </c>
      <c r="K1126" t="s">
        <v>14061</v>
      </c>
      <c r="L1126">
        <v>4</v>
      </c>
      <c r="M1126" t="s">
        <v>14062</v>
      </c>
      <c r="N1126" t="s">
        <v>16</v>
      </c>
    </row>
    <row r="1127" spans="1:14" x14ac:dyDescent="0.35">
      <c r="A1127" t="s">
        <v>3717</v>
      </c>
      <c r="B1127">
        <v>50</v>
      </c>
      <c r="C1127" t="s">
        <v>14094</v>
      </c>
      <c r="D1127" t="s">
        <v>12</v>
      </c>
      <c r="E1127" t="s">
        <v>93</v>
      </c>
      <c r="F1127" t="s">
        <v>19</v>
      </c>
      <c r="G1127" t="s">
        <v>30</v>
      </c>
      <c r="H1127">
        <v>4215.58</v>
      </c>
      <c r="I1127" s="9">
        <v>45299</v>
      </c>
      <c r="J1127">
        <v>2024</v>
      </c>
      <c r="K1127" t="s">
        <v>14045</v>
      </c>
      <c r="L1127">
        <v>1</v>
      </c>
      <c r="M1127" t="s">
        <v>14062</v>
      </c>
      <c r="N1127" t="s">
        <v>16</v>
      </c>
    </row>
    <row r="1128" spans="1:14" x14ac:dyDescent="0.35">
      <c r="A1128" t="s">
        <v>3759</v>
      </c>
      <c r="B1128">
        <v>50</v>
      </c>
      <c r="C1128" t="s">
        <v>14094</v>
      </c>
      <c r="D1128" t="s">
        <v>12</v>
      </c>
      <c r="E1128" t="s">
        <v>24</v>
      </c>
      <c r="F1128" t="s">
        <v>49</v>
      </c>
      <c r="G1128" t="s">
        <v>30</v>
      </c>
      <c r="H1128">
        <v>7387.42</v>
      </c>
      <c r="I1128" s="9">
        <v>44941</v>
      </c>
      <c r="J1128">
        <v>2023</v>
      </c>
      <c r="K1128" t="s">
        <v>14045</v>
      </c>
      <c r="L1128">
        <v>1</v>
      </c>
      <c r="M1128" t="s">
        <v>14059</v>
      </c>
      <c r="N1128" t="s">
        <v>16</v>
      </c>
    </row>
    <row r="1129" spans="1:14" x14ac:dyDescent="0.35">
      <c r="A1129" t="s">
        <v>3763</v>
      </c>
      <c r="B1129">
        <v>50</v>
      </c>
      <c r="C1129" t="s">
        <v>14094</v>
      </c>
      <c r="D1129" t="s">
        <v>39</v>
      </c>
      <c r="E1129" t="s">
        <v>13</v>
      </c>
      <c r="F1129" t="s">
        <v>49</v>
      </c>
      <c r="G1129" t="s">
        <v>36</v>
      </c>
      <c r="H1129">
        <v>21259.08</v>
      </c>
      <c r="I1129" s="9">
        <v>45033</v>
      </c>
      <c r="J1129">
        <v>2023</v>
      </c>
      <c r="K1129" t="s">
        <v>14061</v>
      </c>
      <c r="L1129">
        <v>4</v>
      </c>
      <c r="M1129" t="s">
        <v>14062</v>
      </c>
      <c r="N1129" t="s">
        <v>16</v>
      </c>
    </row>
    <row r="1130" spans="1:14" x14ac:dyDescent="0.35">
      <c r="A1130" t="s">
        <v>3765</v>
      </c>
      <c r="B1130">
        <v>50</v>
      </c>
      <c r="C1130" t="s">
        <v>14094</v>
      </c>
      <c r="D1130" t="s">
        <v>12</v>
      </c>
      <c r="E1130" t="s">
        <v>52</v>
      </c>
      <c r="F1130" t="s">
        <v>35</v>
      </c>
      <c r="G1130" t="s">
        <v>36</v>
      </c>
      <c r="H1130">
        <v>25322.15</v>
      </c>
      <c r="I1130" s="9">
        <v>45648</v>
      </c>
      <c r="J1130">
        <v>2024</v>
      </c>
      <c r="K1130" t="s">
        <v>14060</v>
      </c>
      <c r="L1130">
        <v>12</v>
      </c>
      <c r="M1130" t="s">
        <v>14059</v>
      </c>
      <c r="N1130" t="s">
        <v>16</v>
      </c>
    </row>
    <row r="1131" spans="1:14" x14ac:dyDescent="0.35">
      <c r="A1131" t="s">
        <v>3773</v>
      </c>
      <c r="B1131">
        <v>50</v>
      </c>
      <c r="C1131" t="s">
        <v>14094</v>
      </c>
      <c r="D1131" t="s">
        <v>12</v>
      </c>
      <c r="E1131" t="s">
        <v>52</v>
      </c>
      <c r="F1131" t="s">
        <v>19</v>
      </c>
      <c r="G1131" t="s">
        <v>26</v>
      </c>
      <c r="H1131">
        <v>4205.75</v>
      </c>
      <c r="I1131" s="9">
        <v>44967</v>
      </c>
      <c r="J1131">
        <v>2023</v>
      </c>
      <c r="K1131" t="s">
        <v>14051</v>
      </c>
      <c r="L1131">
        <v>2</v>
      </c>
      <c r="M1131" t="s">
        <v>14048</v>
      </c>
      <c r="N1131" t="s">
        <v>16</v>
      </c>
    </row>
    <row r="1132" spans="1:14" x14ac:dyDescent="0.35">
      <c r="A1132" t="s">
        <v>4155</v>
      </c>
      <c r="B1132">
        <v>50</v>
      </c>
      <c r="C1132" t="s">
        <v>14094</v>
      </c>
      <c r="D1132" t="s">
        <v>39</v>
      </c>
      <c r="E1132" t="s">
        <v>64</v>
      </c>
      <c r="F1132" t="s">
        <v>14</v>
      </c>
      <c r="G1132" t="s">
        <v>36</v>
      </c>
      <c r="H1132">
        <v>2099.0300000000002</v>
      </c>
      <c r="I1132" s="9">
        <v>45440</v>
      </c>
      <c r="J1132">
        <v>2024</v>
      </c>
      <c r="K1132" t="s">
        <v>14047</v>
      </c>
      <c r="L1132">
        <v>5</v>
      </c>
      <c r="M1132" t="s">
        <v>14046</v>
      </c>
      <c r="N1132" t="s">
        <v>16</v>
      </c>
    </row>
    <row r="1133" spans="1:14" x14ac:dyDescent="0.35">
      <c r="A1133" t="s">
        <v>4283</v>
      </c>
      <c r="B1133">
        <v>50</v>
      </c>
      <c r="C1133" t="s">
        <v>14094</v>
      </c>
      <c r="D1133" t="s">
        <v>12</v>
      </c>
      <c r="E1133" t="s">
        <v>42</v>
      </c>
      <c r="F1133" t="s">
        <v>49</v>
      </c>
      <c r="G1133" t="s">
        <v>30</v>
      </c>
      <c r="H1133">
        <v>2478.48</v>
      </c>
      <c r="I1133" s="9">
        <v>45066</v>
      </c>
      <c r="J1133">
        <v>2023</v>
      </c>
      <c r="K1133" t="s">
        <v>14047</v>
      </c>
      <c r="L1133">
        <v>5</v>
      </c>
      <c r="M1133" t="s">
        <v>14050</v>
      </c>
      <c r="N1133" t="s">
        <v>16</v>
      </c>
    </row>
    <row r="1134" spans="1:14" x14ac:dyDescent="0.35">
      <c r="A1134" t="s">
        <v>4361</v>
      </c>
      <c r="B1134">
        <v>50</v>
      </c>
      <c r="C1134" t="s">
        <v>14094</v>
      </c>
      <c r="D1134" t="s">
        <v>39</v>
      </c>
      <c r="E1134" t="s">
        <v>42</v>
      </c>
      <c r="F1134" t="s">
        <v>14</v>
      </c>
      <c r="G1134" t="s">
        <v>20</v>
      </c>
      <c r="H1134">
        <v>5790.3</v>
      </c>
      <c r="I1134" s="9">
        <v>45129</v>
      </c>
      <c r="J1134">
        <v>2023</v>
      </c>
      <c r="K1134" t="s">
        <v>14063</v>
      </c>
      <c r="L1134">
        <v>7</v>
      </c>
      <c r="M1134" t="s">
        <v>14050</v>
      </c>
      <c r="N1134" t="s">
        <v>16</v>
      </c>
    </row>
    <row r="1135" spans="1:14" x14ac:dyDescent="0.35">
      <c r="A1135" t="s">
        <v>4611</v>
      </c>
      <c r="B1135">
        <v>50</v>
      </c>
      <c r="C1135" t="s">
        <v>14094</v>
      </c>
      <c r="D1135" t="s">
        <v>12</v>
      </c>
      <c r="E1135" t="s">
        <v>24</v>
      </c>
      <c r="F1135" t="s">
        <v>25</v>
      </c>
      <c r="G1135" t="s">
        <v>20</v>
      </c>
      <c r="H1135">
        <v>8857.16</v>
      </c>
      <c r="I1135" s="9">
        <v>45152</v>
      </c>
      <c r="J1135">
        <v>2023</v>
      </c>
      <c r="K1135" t="s">
        <v>14056</v>
      </c>
      <c r="L1135">
        <v>8</v>
      </c>
      <c r="M1135" t="s">
        <v>14062</v>
      </c>
      <c r="N1135" t="s">
        <v>16</v>
      </c>
    </row>
    <row r="1136" spans="1:14" x14ac:dyDescent="0.35">
      <c r="A1136" t="s">
        <v>4623</v>
      </c>
      <c r="B1136">
        <v>50</v>
      </c>
      <c r="C1136" t="s">
        <v>14094</v>
      </c>
      <c r="D1136" t="s">
        <v>39</v>
      </c>
      <c r="E1136" t="s">
        <v>24</v>
      </c>
      <c r="F1136" t="s">
        <v>14</v>
      </c>
      <c r="G1136" t="s">
        <v>26</v>
      </c>
      <c r="H1136">
        <v>4432.53</v>
      </c>
      <c r="I1136" s="9">
        <v>45106</v>
      </c>
      <c r="J1136">
        <v>2023</v>
      </c>
      <c r="K1136" t="s">
        <v>14049</v>
      </c>
      <c r="L1136">
        <v>6</v>
      </c>
      <c r="M1136" t="s">
        <v>14057</v>
      </c>
      <c r="N1136" t="s">
        <v>16</v>
      </c>
    </row>
    <row r="1137" spans="1:14" x14ac:dyDescent="0.35">
      <c r="A1137" t="s">
        <v>4705</v>
      </c>
      <c r="B1137">
        <v>50</v>
      </c>
      <c r="C1137" t="s">
        <v>14094</v>
      </c>
      <c r="D1137" t="s">
        <v>12</v>
      </c>
      <c r="E1137" t="s">
        <v>93</v>
      </c>
      <c r="F1137" t="s">
        <v>55</v>
      </c>
      <c r="G1137" t="s">
        <v>20</v>
      </c>
      <c r="H1137">
        <v>24190.49</v>
      </c>
      <c r="I1137" s="9">
        <v>45546</v>
      </c>
      <c r="J1137">
        <v>2024</v>
      </c>
      <c r="K1137" t="s">
        <v>14055</v>
      </c>
      <c r="L1137">
        <v>9</v>
      </c>
      <c r="M1137" t="s">
        <v>14052</v>
      </c>
      <c r="N1137" t="s">
        <v>16</v>
      </c>
    </row>
    <row r="1138" spans="1:14" x14ac:dyDescent="0.35">
      <c r="A1138" t="s">
        <v>4715</v>
      </c>
      <c r="B1138">
        <v>50</v>
      </c>
      <c r="C1138" t="s">
        <v>14094</v>
      </c>
      <c r="D1138" t="s">
        <v>12</v>
      </c>
      <c r="E1138" t="s">
        <v>29</v>
      </c>
      <c r="F1138" t="s">
        <v>35</v>
      </c>
      <c r="G1138" t="s">
        <v>15</v>
      </c>
      <c r="H1138">
        <v>267.06</v>
      </c>
      <c r="I1138" s="9">
        <v>45603</v>
      </c>
      <c r="J1138">
        <v>2024</v>
      </c>
      <c r="K1138" t="s">
        <v>14054</v>
      </c>
      <c r="L1138">
        <v>11</v>
      </c>
      <c r="M1138" t="s">
        <v>14057</v>
      </c>
      <c r="N1138" t="s">
        <v>16</v>
      </c>
    </row>
    <row r="1139" spans="1:14" x14ac:dyDescent="0.35">
      <c r="A1139" t="s">
        <v>4855</v>
      </c>
      <c r="B1139">
        <v>50</v>
      </c>
      <c r="C1139" t="s">
        <v>14094</v>
      </c>
      <c r="D1139" t="s">
        <v>39</v>
      </c>
      <c r="E1139" t="s">
        <v>24</v>
      </c>
      <c r="F1139" t="s">
        <v>49</v>
      </c>
      <c r="G1139" t="s">
        <v>20</v>
      </c>
      <c r="H1139">
        <v>3164.07</v>
      </c>
      <c r="I1139" s="9">
        <v>45384</v>
      </c>
      <c r="J1139">
        <v>2024</v>
      </c>
      <c r="K1139" t="s">
        <v>14061</v>
      </c>
      <c r="L1139">
        <v>4</v>
      </c>
      <c r="M1139" t="s">
        <v>14046</v>
      </c>
      <c r="N1139" t="s">
        <v>16</v>
      </c>
    </row>
    <row r="1140" spans="1:14" x14ac:dyDescent="0.35">
      <c r="A1140" t="s">
        <v>4869</v>
      </c>
      <c r="B1140">
        <v>50</v>
      </c>
      <c r="C1140" t="s">
        <v>14094</v>
      </c>
      <c r="D1140" t="s">
        <v>39</v>
      </c>
      <c r="E1140" t="s">
        <v>13</v>
      </c>
      <c r="F1140" t="s">
        <v>49</v>
      </c>
      <c r="G1140" t="s">
        <v>20</v>
      </c>
      <c r="H1140">
        <v>3473.24</v>
      </c>
      <c r="I1140" s="9">
        <v>45594</v>
      </c>
      <c r="J1140">
        <v>2024</v>
      </c>
      <c r="K1140" t="s">
        <v>14058</v>
      </c>
      <c r="L1140">
        <v>10</v>
      </c>
      <c r="M1140" t="s">
        <v>14046</v>
      </c>
      <c r="N1140" t="s">
        <v>16</v>
      </c>
    </row>
    <row r="1141" spans="1:14" x14ac:dyDescent="0.35">
      <c r="A1141" t="s">
        <v>4983</v>
      </c>
      <c r="B1141">
        <v>50</v>
      </c>
      <c r="C1141" t="s">
        <v>14094</v>
      </c>
      <c r="D1141" t="s">
        <v>39</v>
      </c>
      <c r="E1141" t="s">
        <v>93</v>
      </c>
      <c r="F1141" t="s">
        <v>14</v>
      </c>
      <c r="G1141" t="s">
        <v>26</v>
      </c>
      <c r="H1141">
        <v>4858.57</v>
      </c>
      <c r="I1141" s="9">
        <v>45190</v>
      </c>
      <c r="J1141">
        <v>2023</v>
      </c>
      <c r="K1141" t="s">
        <v>14055</v>
      </c>
      <c r="L1141">
        <v>9</v>
      </c>
      <c r="M1141" t="s">
        <v>14057</v>
      </c>
      <c r="N1141" t="s">
        <v>16</v>
      </c>
    </row>
    <row r="1142" spans="1:14" x14ac:dyDescent="0.35">
      <c r="A1142" t="s">
        <v>5107</v>
      </c>
      <c r="B1142">
        <v>50</v>
      </c>
      <c r="C1142" t="s">
        <v>14094</v>
      </c>
      <c r="D1142" t="s">
        <v>12</v>
      </c>
      <c r="E1142" t="s">
        <v>93</v>
      </c>
      <c r="F1142" t="s">
        <v>19</v>
      </c>
      <c r="G1142" t="s">
        <v>15</v>
      </c>
      <c r="H1142">
        <v>4231.7</v>
      </c>
      <c r="I1142" s="9">
        <v>45323</v>
      </c>
      <c r="J1142">
        <v>2024</v>
      </c>
      <c r="K1142" t="s">
        <v>14051</v>
      </c>
      <c r="L1142">
        <v>2</v>
      </c>
      <c r="M1142" t="s">
        <v>14057</v>
      </c>
      <c r="N1142" t="s">
        <v>16</v>
      </c>
    </row>
    <row r="1143" spans="1:14" x14ac:dyDescent="0.35">
      <c r="A1143" t="s">
        <v>5245</v>
      </c>
      <c r="B1143">
        <v>50</v>
      </c>
      <c r="C1143" t="s">
        <v>14094</v>
      </c>
      <c r="D1143" t="s">
        <v>12</v>
      </c>
      <c r="E1143" t="s">
        <v>42</v>
      </c>
      <c r="F1143" t="s">
        <v>25</v>
      </c>
      <c r="G1143" t="s">
        <v>36</v>
      </c>
      <c r="H1143">
        <v>2806.92</v>
      </c>
      <c r="I1143" s="9">
        <v>45365</v>
      </c>
      <c r="J1143">
        <v>2024</v>
      </c>
      <c r="K1143" t="s">
        <v>14053</v>
      </c>
      <c r="L1143">
        <v>3</v>
      </c>
      <c r="M1143" t="s">
        <v>14057</v>
      </c>
      <c r="N1143" t="s">
        <v>16</v>
      </c>
    </row>
    <row r="1144" spans="1:14" x14ac:dyDescent="0.35">
      <c r="A1144" t="s">
        <v>5539</v>
      </c>
      <c r="B1144">
        <v>50</v>
      </c>
      <c r="C1144" t="s">
        <v>14094</v>
      </c>
      <c r="D1144" t="s">
        <v>39</v>
      </c>
      <c r="E1144" t="s">
        <v>93</v>
      </c>
      <c r="F1144" t="s">
        <v>25</v>
      </c>
      <c r="G1144" t="s">
        <v>36</v>
      </c>
      <c r="H1144">
        <v>120.52</v>
      </c>
      <c r="I1144" s="9">
        <v>45336</v>
      </c>
      <c r="J1144">
        <v>2024</v>
      </c>
      <c r="K1144" t="s">
        <v>14051</v>
      </c>
      <c r="L1144">
        <v>2</v>
      </c>
      <c r="M1144" t="s">
        <v>14052</v>
      </c>
      <c r="N1144" t="s">
        <v>16</v>
      </c>
    </row>
    <row r="1145" spans="1:14" x14ac:dyDescent="0.35">
      <c r="A1145" t="s">
        <v>5937</v>
      </c>
      <c r="B1145">
        <v>50</v>
      </c>
      <c r="C1145" t="s">
        <v>14094</v>
      </c>
      <c r="D1145" t="s">
        <v>12</v>
      </c>
      <c r="E1145" t="s">
        <v>42</v>
      </c>
      <c r="F1145" t="s">
        <v>25</v>
      </c>
      <c r="G1145" t="s">
        <v>36</v>
      </c>
      <c r="H1145">
        <v>3287.2</v>
      </c>
      <c r="I1145" s="9">
        <v>45156</v>
      </c>
      <c r="J1145">
        <v>2023</v>
      </c>
      <c r="K1145" t="s">
        <v>14056</v>
      </c>
      <c r="L1145">
        <v>8</v>
      </c>
      <c r="M1145" t="s">
        <v>14048</v>
      </c>
      <c r="N1145" t="s">
        <v>16</v>
      </c>
    </row>
    <row r="1146" spans="1:14" x14ac:dyDescent="0.35">
      <c r="A1146" t="s">
        <v>5999</v>
      </c>
      <c r="B1146">
        <v>50</v>
      </c>
      <c r="C1146" t="s">
        <v>14094</v>
      </c>
      <c r="D1146" t="s">
        <v>39</v>
      </c>
      <c r="E1146" t="s">
        <v>52</v>
      </c>
      <c r="F1146" t="s">
        <v>49</v>
      </c>
      <c r="G1146" t="s">
        <v>20</v>
      </c>
      <c r="H1146">
        <v>16851.59</v>
      </c>
      <c r="I1146" s="9">
        <v>45536</v>
      </c>
      <c r="J1146">
        <v>2024</v>
      </c>
      <c r="K1146" t="s">
        <v>14055</v>
      </c>
      <c r="L1146">
        <v>9</v>
      </c>
      <c r="M1146" t="s">
        <v>14059</v>
      </c>
      <c r="N1146" t="s">
        <v>16</v>
      </c>
    </row>
    <row r="1147" spans="1:14" x14ac:dyDescent="0.35">
      <c r="A1147" t="s">
        <v>6009</v>
      </c>
      <c r="B1147">
        <v>50</v>
      </c>
      <c r="C1147" t="s">
        <v>14094</v>
      </c>
      <c r="D1147" t="s">
        <v>12</v>
      </c>
      <c r="E1147" t="s">
        <v>93</v>
      </c>
      <c r="F1147" t="s">
        <v>49</v>
      </c>
      <c r="G1147" t="s">
        <v>20</v>
      </c>
      <c r="H1147">
        <v>6868.52</v>
      </c>
      <c r="I1147" s="9">
        <v>45503</v>
      </c>
      <c r="J1147">
        <v>2024</v>
      </c>
      <c r="K1147" t="s">
        <v>14063</v>
      </c>
      <c r="L1147">
        <v>7</v>
      </c>
      <c r="M1147" t="s">
        <v>14046</v>
      </c>
      <c r="N1147" t="s">
        <v>16</v>
      </c>
    </row>
    <row r="1148" spans="1:14" x14ac:dyDescent="0.35">
      <c r="A1148" t="s">
        <v>6127</v>
      </c>
      <c r="B1148">
        <v>50</v>
      </c>
      <c r="C1148" t="s">
        <v>14094</v>
      </c>
      <c r="D1148" t="s">
        <v>12</v>
      </c>
      <c r="E1148" t="s">
        <v>42</v>
      </c>
      <c r="F1148" t="s">
        <v>35</v>
      </c>
      <c r="G1148" t="s">
        <v>26</v>
      </c>
      <c r="H1148">
        <v>11050.44</v>
      </c>
      <c r="I1148" s="9">
        <v>45335</v>
      </c>
      <c r="J1148">
        <v>2024</v>
      </c>
      <c r="K1148" t="s">
        <v>14051</v>
      </c>
      <c r="L1148">
        <v>2</v>
      </c>
      <c r="M1148" t="s">
        <v>14046</v>
      </c>
      <c r="N1148" t="s">
        <v>16</v>
      </c>
    </row>
    <row r="1149" spans="1:14" x14ac:dyDescent="0.35">
      <c r="A1149" t="s">
        <v>6275</v>
      </c>
      <c r="B1149">
        <v>50</v>
      </c>
      <c r="C1149" t="s">
        <v>14094</v>
      </c>
      <c r="D1149" t="s">
        <v>12</v>
      </c>
      <c r="E1149" t="s">
        <v>52</v>
      </c>
      <c r="F1149" t="s">
        <v>55</v>
      </c>
      <c r="G1149" t="s">
        <v>30</v>
      </c>
      <c r="H1149">
        <v>3995.07</v>
      </c>
      <c r="I1149" s="9">
        <v>45514</v>
      </c>
      <c r="J1149">
        <v>2024</v>
      </c>
      <c r="K1149" t="s">
        <v>14056</v>
      </c>
      <c r="L1149">
        <v>8</v>
      </c>
      <c r="M1149" t="s">
        <v>14050</v>
      </c>
      <c r="N1149" t="s">
        <v>16</v>
      </c>
    </row>
    <row r="1150" spans="1:14" x14ac:dyDescent="0.35">
      <c r="A1150" t="s">
        <v>6341</v>
      </c>
      <c r="B1150">
        <v>50</v>
      </c>
      <c r="C1150" t="s">
        <v>14094</v>
      </c>
      <c r="D1150" t="s">
        <v>12</v>
      </c>
      <c r="E1150" t="s">
        <v>52</v>
      </c>
      <c r="F1150" t="s">
        <v>35</v>
      </c>
      <c r="G1150" t="s">
        <v>26</v>
      </c>
      <c r="H1150">
        <v>1704.25</v>
      </c>
      <c r="I1150" s="9">
        <v>45179</v>
      </c>
      <c r="J1150">
        <v>2023</v>
      </c>
      <c r="K1150" t="s">
        <v>14055</v>
      </c>
      <c r="L1150">
        <v>9</v>
      </c>
      <c r="M1150" t="s">
        <v>14059</v>
      </c>
      <c r="N1150" t="s">
        <v>16</v>
      </c>
    </row>
    <row r="1151" spans="1:14" x14ac:dyDescent="0.35">
      <c r="A1151" t="s">
        <v>6377</v>
      </c>
      <c r="B1151">
        <v>50</v>
      </c>
      <c r="C1151" t="s">
        <v>14094</v>
      </c>
      <c r="D1151" t="s">
        <v>12</v>
      </c>
      <c r="E1151" t="s">
        <v>42</v>
      </c>
      <c r="F1151" t="s">
        <v>49</v>
      </c>
      <c r="G1151" t="s">
        <v>36</v>
      </c>
      <c r="H1151">
        <v>2297.34</v>
      </c>
      <c r="I1151" s="9">
        <v>45237</v>
      </c>
      <c r="J1151">
        <v>2023</v>
      </c>
      <c r="K1151" t="s">
        <v>14054</v>
      </c>
      <c r="L1151">
        <v>11</v>
      </c>
      <c r="M1151" t="s">
        <v>14046</v>
      </c>
      <c r="N1151" t="s">
        <v>16</v>
      </c>
    </row>
    <row r="1152" spans="1:14" x14ac:dyDescent="0.35">
      <c r="A1152" t="s">
        <v>6447</v>
      </c>
      <c r="B1152">
        <v>50</v>
      </c>
      <c r="C1152" t="s">
        <v>14094</v>
      </c>
      <c r="D1152" t="s">
        <v>39</v>
      </c>
      <c r="E1152" t="s">
        <v>24</v>
      </c>
      <c r="F1152" t="s">
        <v>55</v>
      </c>
      <c r="G1152" t="s">
        <v>20</v>
      </c>
      <c r="H1152">
        <v>13501</v>
      </c>
      <c r="I1152" s="9">
        <v>45029</v>
      </c>
      <c r="J1152">
        <v>2023</v>
      </c>
      <c r="K1152" t="s">
        <v>14061</v>
      </c>
      <c r="L1152">
        <v>4</v>
      </c>
      <c r="M1152" t="s">
        <v>14057</v>
      </c>
      <c r="N1152" t="s">
        <v>16</v>
      </c>
    </row>
    <row r="1153" spans="1:14" x14ac:dyDescent="0.35">
      <c r="A1153" t="s">
        <v>6537</v>
      </c>
      <c r="B1153">
        <v>50</v>
      </c>
      <c r="C1153" t="s">
        <v>14094</v>
      </c>
      <c r="D1153" t="s">
        <v>39</v>
      </c>
      <c r="E1153" t="s">
        <v>24</v>
      </c>
      <c r="F1153" t="s">
        <v>49</v>
      </c>
      <c r="G1153" t="s">
        <v>26</v>
      </c>
      <c r="H1153">
        <v>12478.8</v>
      </c>
      <c r="I1153" s="9">
        <v>45212</v>
      </c>
      <c r="J1153">
        <v>2023</v>
      </c>
      <c r="K1153" t="s">
        <v>14058</v>
      </c>
      <c r="L1153">
        <v>10</v>
      </c>
      <c r="M1153" t="s">
        <v>14048</v>
      </c>
      <c r="N1153" t="s">
        <v>16</v>
      </c>
    </row>
    <row r="1154" spans="1:14" x14ac:dyDescent="0.35">
      <c r="A1154" t="s">
        <v>6601</v>
      </c>
      <c r="B1154">
        <v>50</v>
      </c>
      <c r="C1154" t="s">
        <v>14094</v>
      </c>
      <c r="D1154" t="s">
        <v>12</v>
      </c>
      <c r="E1154" t="s">
        <v>64</v>
      </c>
      <c r="F1154" t="s">
        <v>35</v>
      </c>
      <c r="G1154" t="s">
        <v>20</v>
      </c>
      <c r="H1154">
        <v>14187.97</v>
      </c>
      <c r="I1154" s="9">
        <v>45628</v>
      </c>
      <c r="J1154">
        <v>2024</v>
      </c>
      <c r="K1154" t="s">
        <v>14060</v>
      </c>
      <c r="L1154">
        <v>12</v>
      </c>
      <c r="M1154" t="s">
        <v>14062</v>
      </c>
      <c r="N1154" t="s">
        <v>16</v>
      </c>
    </row>
    <row r="1155" spans="1:14" x14ac:dyDescent="0.35">
      <c r="A1155" t="s">
        <v>6755</v>
      </c>
      <c r="B1155">
        <v>50</v>
      </c>
      <c r="C1155" t="s">
        <v>14094</v>
      </c>
      <c r="D1155" t="s">
        <v>39</v>
      </c>
      <c r="E1155" t="s">
        <v>29</v>
      </c>
      <c r="F1155" t="s">
        <v>19</v>
      </c>
      <c r="G1155" t="s">
        <v>36</v>
      </c>
      <c r="H1155">
        <v>8328.92</v>
      </c>
      <c r="I1155" s="9">
        <v>45140</v>
      </c>
      <c r="J1155">
        <v>2023</v>
      </c>
      <c r="K1155" t="s">
        <v>14056</v>
      </c>
      <c r="L1155">
        <v>8</v>
      </c>
      <c r="M1155" t="s">
        <v>14052</v>
      </c>
      <c r="N1155" t="s">
        <v>16</v>
      </c>
    </row>
    <row r="1156" spans="1:14" x14ac:dyDescent="0.35">
      <c r="A1156" t="s">
        <v>6823</v>
      </c>
      <c r="B1156">
        <v>50</v>
      </c>
      <c r="C1156" t="s">
        <v>14094</v>
      </c>
      <c r="D1156" t="s">
        <v>12</v>
      </c>
      <c r="E1156" t="s">
        <v>13</v>
      </c>
      <c r="F1156" t="s">
        <v>55</v>
      </c>
      <c r="G1156" t="s">
        <v>20</v>
      </c>
      <c r="H1156">
        <v>3338.77</v>
      </c>
      <c r="I1156" s="9">
        <v>45335</v>
      </c>
      <c r="J1156">
        <v>2024</v>
      </c>
      <c r="K1156" t="s">
        <v>14051</v>
      </c>
      <c r="L1156">
        <v>2</v>
      </c>
      <c r="M1156" t="s">
        <v>14046</v>
      </c>
      <c r="N1156" t="s">
        <v>16</v>
      </c>
    </row>
    <row r="1157" spans="1:14" x14ac:dyDescent="0.35">
      <c r="A1157" t="s">
        <v>6867</v>
      </c>
      <c r="B1157">
        <v>50</v>
      </c>
      <c r="C1157" t="s">
        <v>14094</v>
      </c>
      <c r="D1157" t="s">
        <v>12</v>
      </c>
      <c r="E1157" t="s">
        <v>29</v>
      </c>
      <c r="F1157" t="s">
        <v>49</v>
      </c>
      <c r="G1157" t="s">
        <v>15</v>
      </c>
      <c r="H1157">
        <v>11415.82</v>
      </c>
      <c r="I1157" s="9">
        <v>45140</v>
      </c>
      <c r="J1157">
        <v>2023</v>
      </c>
      <c r="K1157" t="s">
        <v>14056</v>
      </c>
      <c r="L1157">
        <v>8</v>
      </c>
      <c r="M1157" t="s">
        <v>14052</v>
      </c>
      <c r="N1157" t="s">
        <v>16</v>
      </c>
    </row>
    <row r="1158" spans="1:14" x14ac:dyDescent="0.35">
      <c r="A1158" t="s">
        <v>6885</v>
      </c>
      <c r="B1158">
        <v>50</v>
      </c>
      <c r="C1158" t="s">
        <v>14094</v>
      </c>
      <c r="D1158" t="s">
        <v>12</v>
      </c>
      <c r="E1158" t="s">
        <v>93</v>
      </c>
      <c r="F1158" t="s">
        <v>14</v>
      </c>
      <c r="G1158" t="s">
        <v>30</v>
      </c>
      <c r="H1158">
        <v>294.89999999999998</v>
      </c>
      <c r="I1158" s="9">
        <v>45316</v>
      </c>
      <c r="J1158">
        <v>2024</v>
      </c>
      <c r="K1158" t="s">
        <v>14045</v>
      </c>
      <c r="L1158">
        <v>1</v>
      </c>
      <c r="M1158" t="s">
        <v>14057</v>
      </c>
      <c r="N1158" t="s">
        <v>16</v>
      </c>
    </row>
    <row r="1159" spans="1:14" x14ac:dyDescent="0.35">
      <c r="A1159" t="s">
        <v>7025</v>
      </c>
      <c r="B1159">
        <v>50</v>
      </c>
      <c r="C1159" t="s">
        <v>14094</v>
      </c>
      <c r="D1159" t="s">
        <v>39</v>
      </c>
      <c r="E1159" t="s">
        <v>24</v>
      </c>
      <c r="F1159" t="s">
        <v>55</v>
      </c>
      <c r="G1159" t="s">
        <v>30</v>
      </c>
      <c r="H1159">
        <v>904.35</v>
      </c>
      <c r="I1159" s="9">
        <v>45368</v>
      </c>
      <c r="J1159">
        <v>2024</v>
      </c>
      <c r="K1159" t="s">
        <v>14053</v>
      </c>
      <c r="L1159">
        <v>3</v>
      </c>
      <c r="M1159" t="s">
        <v>14059</v>
      </c>
      <c r="N1159" t="s">
        <v>16</v>
      </c>
    </row>
    <row r="1160" spans="1:14" x14ac:dyDescent="0.35">
      <c r="A1160" t="s">
        <v>7355</v>
      </c>
      <c r="B1160">
        <v>50</v>
      </c>
      <c r="C1160" t="s">
        <v>14094</v>
      </c>
      <c r="D1160" t="s">
        <v>12</v>
      </c>
      <c r="E1160" t="s">
        <v>24</v>
      </c>
      <c r="F1160" t="s">
        <v>25</v>
      </c>
      <c r="G1160" t="s">
        <v>30</v>
      </c>
      <c r="H1160">
        <v>11774.12</v>
      </c>
      <c r="I1160" s="9">
        <v>45267</v>
      </c>
      <c r="J1160">
        <v>2023</v>
      </c>
      <c r="K1160" t="s">
        <v>14060</v>
      </c>
      <c r="L1160">
        <v>12</v>
      </c>
      <c r="M1160" t="s">
        <v>14057</v>
      </c>
      <c r="N1160" t="s">
        <v>16</v>
      </c>
    </row>
    <row r="1161" spans="1:14" x14ac:dyDescent="0.35">
      <c r="A1161" t="s">
        <v>7739</v>
      </c>
      <c r="B1161">
        <v>50</v>
      </c>
      <c r="C1161" t="s">
        <v>14094</v>
      </c>
      <c r="D1161" t="s">
        <v>39</v>
      </c>
      <c r="E1161" t="s">
        <v>29</v>
      </c>
      <c r="F1161" t="s">
        <v>49</v>
      </c>
      <c r="G1161" t="s">
        <v>15</v>
      </c>
      <c r="H1161">
        <v>8812.41</v>
      </c>
      <c r="I1161" s="9">
        <v>45148</v>
      </c>
      <c r="J1161">
        <v>2023</v>
      </c>
      <c r="K1161" t="s">
        <v>14056</v>
      </c>
      <c r="L1161">
        <v>8</v>
      </c>
      <c r="M1161" t="s">
        <v>14057</v>
      </c>
      <c r="N1161" t="s">
        <v>16</v>
      </c>
    </row>
    <row r="1162" spans="1:14" x14ac:dyDescent="0.35">
      <c r="A1162" t="s">
        <v>7827</v>
      </c>
      <c r="B1162">
        <v>50</v>
      </c>
      <c r="C1162" t="s">
        <v>14094</v>
      </c>
      <c r="D1162" t="s">
        <v>39</v>
      </c>
      <c r="E1162" t="s">
        <v>74</v>
      </c>
      <c r="F1162" t="s">
        <v>14</v>
      </c>
      <c r="G1162" t="s">
        <v>15</v>
      </c>
      <c r="H1162">
        <v>4968.6000000000004</v>
      </c>
      <c r="I1162" s="9">
        <v>45651</v>
      </c>
      <c r="J1162">
        <v>2024</v>
      </c>
      <c r="K1162" t="s">
        <v>14060</v>
      </c>
      <c r="L1162">
        <v>12</v>
      </c>
      <c r="M1162" t="s">
        <v>14052</v>
      </c>
      <c r="N1162" t="s">
        <v>16</v>
      </c>
    </row>
    <row r="1163" spans="1:14" x14ac:dyDescent="0.35">
      <c r="A1163" t="s">
        <v>7981</v>
      </c>
      <c r="B1163">
        <v>50</v>
      </c>
      <c r="C1163" t="s">
        <v>14094</v>
      </c>
      <c r="D1163" t="s">
        <v>12</v>
      </c>
      <c r="E1163" t="s">
        <v>64</v>
      </c>
      <c r="F1163" t="s">
        <v>14</v>
      </c>
      <c r="G1163" t="s">
        <v>36</v>
      </c>
      <c r="H1163">
        <v>19195.07</v>
      </c>
      <c r="I1163" s="9">
        <v>45583</v>
      </c>
      <c r="J1163">
        <v>2024</v>
      </c>
      <c r="K1163" t="s">
        <v>14058</v>
      </c>
      <c r="L1163">
        <v>10</v>
      </c>
      <c r="M1163" t="s">
        <v>14048</v>
      </c>
      <c r="N1163" t="s">
        <v>16</v>
      </c>
    </row>
    <row r="1164" spans="1:14" x14ac:dyDescent="0.35">
      <c r="A1164" t="s">
        <v>8011</v>
      </c>
      <c r="B1164">
        <v>50</v>
      </c>
      <c r="C1164" t="s">
        <v>14094</v>
      </c>
      <c r="D1164" t="s">
        <v>39</v>
      </c>
      <c r="E1164" t="s">
        <v>13</v>
      </c>
      <c r="F1164" t="s">
        <v>55</v>
      </c>
      <c r="G1164" t="s">
        <v>36</v>
      </c>
      <c r="H1164">
        <v>1301.4100000000001</v>
      </c>
      <c r="I1164" s="9">
        <v>45602</v>
      </c>
      <c r="J1164">
        <v>2024</v>
      </c>
      <c r="K1164" t="s">
        <v>14054</v>
      </c>
      <c r="L1164">
        <v>11</v>
      </c>
      <c r="M1164" t="s">
        <v>14052</v>
      </c>
      <c r="N1164" t="s">
        <v>16</v>
      </c>
    </row>
    <row r="1165" spans="1:14" x14ac:dyDescent="0.35">
      <c r="A1165" t="s">
        <v>8143</v>
      </c>
      <c r="B1165">
        <v>50</v>
      </c>
      <c r="C1165" t="s">
        <v>14094</v>
      </c>
      <c r="D1165" t="s">
        <v>39</v>
      </c>
      <c r="E1165" t="s">
        <v>13</v>
      </c>
      <c r="F1165" t="s">
        <v>55</v>
      </c>
      <c r="G1165" t="s">
        <v>36</v>
      </c>
      <c r="H1165">
        <v>835.1</v>
      </c>
      <c r="I1165" s="9">
        <v>45587</v>
      </c>
      <c r="J1165">
        <v>2024</v>
      </c>
      <c r="K1165" t="s">
        <v>14058</v>
      </c>
      <c r="L1165">
        <v>10</v>
      </c>
      <c r="M1165" t="s">
        <v>14046</v>
      </c>
      <c r="N1165" t="s">
        <v>16</v>
      </c>
    </row>
    <row r="1166" spans="1:14" x14ac:dyDescent="0.35">
      <c r="A1166" t="s">
        <v>8199</v>
      </c>
      <c r="B1166">
        <v>50</v>
      </c>
      <c r="C1166" t="s">
        <v>14094</v>
      </c>
      <c r="D1166" t="s">
        <v>12</v>
      </c>
      <c r="E1166" t="s">
        <v>24</v>
      </c>
      <c r="F1166" t="s">
        <v>25</v>
      </c>
      <c r="G1166" t="s">
        <v>15</v>
      </c>
      <c r="H1166">
        <v>12572.31</v>
      </c>
      <c r="I1166" s="9">
        <v>45268</v>
      </c>
      <c r="J1166">
        <v>2023</v>
      </c>
      <c r="K1166" t="s">
        <v>14060</v>
      </c>
      <c r="L1166">
        <v>12</v>
      </c>
      <c r="M1166" t="s">
        <v>14048</v>
      </c>
      <c r="N1166" t="s">
        <v>16</v>
      </c>
    </row>
    <row r="1167" spans="1:14" x14ac:dyDescent="0.35">
      <c r="A1167" t="s">
        <v>8759</v>
      </c>
      <c r="B1167">
        <v>50</v>
      </c>
      <c r="C1167" t="s">
        <v>14094</v>
      </c>
      <c r="D1167" t="s">
        <v>39</v>
      </c>
      <c r="E1167" t="s">
        <v>64</v>
      </c>
      <c r="F1167" t="s">
        <v>19</v>
      </c>
      <c r="G1167" t="s">
        <v>15</v>
      </c>
      <c r="H1167">
        <v>4289.1000000000004</v>
      </c>
      <c r="I1167" s="9">
        <v>45443</v>
      </c>
      <c r="J1167">
        <v>2024</v>
      </c>
      <c r="K1167" t="s">
        <v>14047</v>
      </c>
      <c r="L1167">
        <v>5</v>
      </c>
      <c r="M1167" t="s">
        <v>14048</v>
      </c>
      <c r="N1167" t="s">
        <v>16</v>
      </c>
    </row>
    <row r="1168" spans="1:14" x14ac:dyDescent="0.35">
      <c r="A1168" t="s">
        <v>8775</v>
      </c>
      <c r="B1168">
        <v>50</v>
      </c>
      <c r="C1168" t="s">
        <v>14094</v>
      </c>
      <c r="D1168" t="s">
        <v>12</v>
      </c>
      <c r="E1168" t="s">
        <v>74</v>
      </c>
      <c r="F1168" t="s">
        <v>35</v>
      </c>
      <c r="G1168" t="s">
        <v>26</v>
      </c>
      <c r="H1168">
        <v>1584.08</v>
      </c>
      <c r="I1168" s="9">
        <v>45068</v>
      </c>
      <c r="J1168">
        <v>2023</v>
      </c>
      <c r="K1168" t="s">
        <v>14047</v>
      </c>
      <c r="L1168">
        <v>5</v>
      </c>
      <c r="M1168" t="s">
        <v>14062</v>
      </c>
      <c r="N1168" t="s">
        <v>16</v>
      </c>
    </row>
    <row r="1169" spans="1:14" x14ac:dyDescent="0.35">
      <c r="A1169" t="s">
        <v>8843</v>
      </c>
      <c r="B1169">
        <v>50</v>
      </c>
      <c r="C1169" t="s">
        <v>14094</v>
      </c>
      <c r="D1169" t="s">
        <v>39</v>
      </c>
      <c r="E1169" t="s">
        <v>29</v>
      </c>
      <c r="F1169" t="s">
        <v>55</v>
      </c>
      <c r="G1169" t="s">
        <v>15</v>
      </c>
      <c r="H1169">
        <v>5086.8500000000004</v>
      </c>
      <c r="I1169" s="9">
        <v>45475</v>
      </c>
      <c r="J1169">
        <v>2024</v>
      </c>
      <c r="K1169" t="s">
        <v>14063</v>
      </c>
      <c r="L1169">
        <v>7</v>
      </c>
      <c r="M1169" t="s">
        <v>14046</v>
      </c>
      <c r="N1169" t="s">
        <v>16</v>
      </c>
    </row>
    <row r="1170" spans="1:14" x14ac:dyDescent="0.35">
      <c r="A1170" t="s">
        <v>8859</v>
      </c>
      <c r="B1170">
        <v>50</v>
      </c>
      <c r="C1170" t="s">
        <v>14094</v>
      </c>
      <c r="D1170" t="s">
        <v>39</v>
      </c>
      <c r="E1170" t="s">
        <v>52</v>
      </c>
      <c r="F1170" t="s">
        <v>55</v>
      </c>
      <c r="G1170" t="s">
        <v>30</v>
      </c>
      <c r="H1170">
        <v>3974.3</v>
      </c>
      <c r="I1170" s="9">
        <v>45160</v>
      </c>
      <c r="J1170">
        <v>2023</v>
      </c>
      <c r="K1170" t="s">
        <v>14056</v>
      </c>
      <c r="L1170">
        <v>8</v>
      </c>
      <c r="M1170" t="s">
        <v>14046</v>
      </c>
      <c r="N1170" t="s">
        <v>16</v>
      </c>
    </row>
    <row r="1171" spans="1:14" x14ac:dyDescent="0.35">
      <c r="A1171" t="s">
        <v>8869</v>
      </c>
      <c r="B1171">
        <v>50</v>
      </c>
      <c r="C1171" t="s">
        <v>14094</v>
      </c>
      <c r="D1171" t="s">
        <v>12</v>
      </c>
      <c r="E1171" t="s">
        <v>74</v>
      </c>
      <c r="F1171" t="s">
        <v>14</v>
      </c>
      <c r="G1171" t="s">
        <v>15</v>
      </c>
      <c r="H1171">
        <v>4163.45</v>
      </c>
      <c r="I1171" s="9">
        <v>45611</v>
      </c>
      <c r="J1171">
        <v>2024</v>
      </c>
      <c r="K1171" t="s">
        <v>14054</v>
      </c>
      <c r="L1171">
        <v>11</v>
      </c>
      <c r="M1171" t="s">
        <v>14048</v>
      </c>
      <c r="N1171" t="s">
        <v>16</v>
      </c>
    </row>
    <row r="1172" spans="1:14" x14ac:dyDescent="0.35">
      <c r="A1172" t="s">
        <v>8889</v>
      </c>
      <c r="B1172">
        <v>50</v>
      </c>
      <c r="C1172" t="s">
        <v>14094</v>
      </c>
      <c r="D1172" t="s">
        <v>39</v>
      </c>
      <c r="E1172" t="s">
        <v>24</v>
      </c>
      <c r="F1172" t="s">
        <v>55</v>
      </c>
      <c r="G1172" t="s">
        <v>36</v>
      </c>
      <c r="H1172">
        <v>25696.3</v>
      </c>
      <c r="I1172" s="9">
        <v>45512</v>
      </c>
      <c r="J1172">
        <v>2024</v>
      </c>
      <c r="K1172" t="s">
        <v>14056</v>
      </c>
      <c r="L1172">
        <v>8</v>
      </c>
      <c r="M1172" t="s">
        <v>14057</v>
      </c>
      <c r="N1172" t="s">
        <v>16</v>
      </c>
    </row>
    <row r="1173" spans="1:14" x14ac:dyDescent="0.35">
      <c r="A1173" t="s">
        <v>9031</v>
      </c>
      <c r="B1173">
        <v>50</v>
      </c>
      <c r="C1173" t="s">
        <v>14094</v>
      </c>
      <c r="D1173" t="s">
        <v>39</v>
      </c>
      <c r="E1173" t="s">
        <v>29</v>
      </c>
      <c r="F1173" t="s">
        <v>14</v>
      </c>
      <c r="G1173" t="s">
        <v>30</v>
      </c>
      <c r="H1173">
        <v>6096.41</v>
      </c>
      <c r="I1173" s="9">
        <v>45001</v>
      </c>
      <c r="J1173">
        <v>2023</v>
      </c>
      <c r="K1173" t="s">
        <v>14053</v>
      </c>
      <c r="L1173">
        <v>3</v>
      </c>
      <c r="M1173" t="s">
        <v>14057</v>
      </c>
      <c r="N1173" t="s">
        <v>16</v>
      </c>
    </row>
    <row r="1174" spans="1:14" x14ac:dyDescent="0.35">
      <c r="A1174" t="s">
        <v>9169</v>
      </c>
      <c r="B1174">
        <v>50</v>
      </c>
      <c r="C1174" t="s">
        <v>14094</v>
      </c>
      <c r="D1174" t="s">
        <v>39</v>
      </c>
      <c r="E1174" t="s">
        <v>93</v>
      </c>
      <c r="F1174" t="s">
        <v>49</v>
      </c>
      <c r="G1174" t="s">
        <v>20</v>
      </c>
      <c r="H1174">
        <v>21789.74</v>
      </c>
      <c r="I1174" s="9">
        <v>45291</v>
      </c>
      <c r="J1174">
        <v>2023</v>
      </c>
      <c r="K1174" t="s">
        <v>14060</v>
      </c>
      <c r="L1174">
        <v>12</v>
      </c>
      <c r="M1174" t="s">
        <v>14059</v>
      </c>
      <c r="N1174" t="s">
        <v>16</v>
      </c>
    </row>
    <row r="1175" spans="1:14" x14ac:dyDescent="0.35">
      <c r="A1175" t="s">
        <v>9185</v>
      </c>
      <c r="B1175">
        <v>50</v>
      </c>
      <c r="C1175" t="s">
        <v>14094</v>
      </c>
      <c r="D1175" t="s">
        <v>39</v>
      </c>
      <c r="E1175" t="s">
        <v>93</v>
      </c>
      <c r="F1175" t="s">
        <v>19</v>
      </c>
      <c r="G1175" t="s">
        <v>15</v>
      </c>
      <c r="H1175">
        <v>26042.25</v>
      </c>
      <c r="I1175" s="9">
        <v>45151</v>
      </c>
      <c r="J1175">
        <v>2023</v>
      </c>
      <c r="K1175" t="s">
        <v>14056</v>
      </c>
      <c r="L1175">
        <v>8</v>
      </c>
      <c r="M1175" t="s">
        <v>14059</v>
      </c>
      <c r="N1175" t="s">
        <v>16</v>
      </c>
    </row>
    <row r="1176" spans="1:14" x14ac:dyDescent="0.35">
      <c r="A1176" t="s">
        <v>9241</v>
      </c>
      <c r="B1176">
        <v>50</v>
      </c>
      <c r="C1176" t="s">
        <v>14094</v>
      </c>
      <c r="D1176" t="s">
        <v>39</v>
      </c>
      <c r="E1176" t="s">
        <v>29</v>
      </c>
      <c r="F1176" t="s">
        <v>35</v>
      </c>
      <c r="G1176" t="s">
        <v>26</v>
      </c>
      <c r="H1176">
        <v>16475.830000000002</v>
      </c>
      <c r="I1176" s="9">
        <v>45608</v>
      </c>
      <c r="J1176">
        <v>2024</v>
      </c>
      <c r="K1176" t="s">
        <v>14054</v>
      </c>
      <c r="L1176">
        <v>11</v>
      </c>
      <c r="M1176" t="s">
        <v>14046</v>
      </c>
      <c r="N1176" t="s">
        <v>16</v>
      </c>
    </row>
    <row r="1177" spans="1:14" x14ac:dyDescent="0.35">
      <c r="A1177" t="s">
        <v>9381</v>
      </c>
      <c r="B1177">
        <v>50</v>
      </c>
      <c r="C1177" t="s">
        <v>14094</v>
      </c>
      <c r="D1177" t="s">
        <v>39</v>
      </c>
      <c r="E1177" t="s">
        <v>24</v>
      </c>
      <c r="F1177" t="s">
        <v>49</v>
      </c>
      <c r="G1177" t="s">
        <v>26</v>
      </c>
      <c r="H1177">
        <v>18819.45</v>
      </c>
      <c r="I1177" s="9">
        <v>45475</v>
      </c>
      <c r="J1177">
        <v>2024</v>
      </c>
      <c r="K1177" t="s">
        <v>14063</v>
      </c>
      <c r="L1177">
        <v>7</v>
      </c>
      <c r="M1177" t="s">
        <v>14046</v>
      </c>
      <c r="N1177" t="s">
        <v>16</v>
      </c>
    </row>
    <row r="1178" spans="1:14" x14ac:dyDescent="0.35">
      <c r="A1178" t="s">
        <v>9461</v>
      </c>
      <c r="B1178">
        <v>50</v>
      </c>
      <c r="C1178" t="s">
        <v>14094</v>
      </c>
      <c r="D1178" t="s">
        <v>12</v>
      </c>
      <c r="E1178" t="s">
        <v>42</v>
      </c>
      <c r="F1178" t="s">
        <v>14</v>
      </c>
      <c r="G1178" t="s">
        <v>30</v>
      </c>
      <c r="H1178">
        <v>8865.14</v>
      </c>
      <c r="I1178" s="9">
        <v>45024</v>
      </c>
      <c r="J1178">
        <v>2023</v>
      </c>
      <c r="K1178" t="s">
        <v>14061</v>
      </c>
      <c r="L1178">
        <v>4</v>
      </c>
      <c r="M1178" t="s">
        <v>14050</v>
      </c>
      <c r="N1178" t="s">
        <v>16</v>
      </c>
    </row>
    <row r="1179" spans="1:14" x14ac:dyDescent="0.35">
      <c r="A1179" t="s">
        <v>9513</v>
      </c>
      <c r="B1179">
        <v>50</v>
      </c>
      <c r="C1179" t="s">
        <v>14094</v>
      </c>
      <c r="D1179" t="s">
        <v>39</v>
      </c>
      <c r="E1179" t="s">
        <v>13</v>
      </c>
      <c r="F1179" t="s">
        <v>14</v>
      </c>
      <c r="G1179" t="s">
        <v>30</v>
      </c>
      <c r="H1179">
        <v>1549.19</v>
      </c>
      <c r="I1179" s="9">
        <v>44932</v>
      </c>
      <c r="J1179">
        <v>2023</v>
      </c>
      <c r="K1179" t="s">
        <v>14045</v>
      </c>
      <c r="L1179">
        <v>1</v>
      </c>
      <c r="M1179" t="s">
        <v>14048</v>
      </c>
      <c r="N1179" t="s">
        <v>16</v>
      </c>
    </row>
    <row r="1180" spans="1:14" x14ac:dyDescent="0.35">
      <c r="A1180" t="s">
        <v>9515</v>
      </c>
      <c r="B1180">
        <v>50</v>
      </c>
      <c r="C1180" t="s">
        <v>14094</v>
      </c>
      <c r="D1180" t="s">
        <v>39</v>
      </c>
      <c r="E1180" t="s">
        <v>29</v>
      </c>
      <c r="F1180" t="s">
        <v>14</v>
      </c>
      <c r="G1180" t="s">
        <v>15</v>
      </c>
      <c r="H1180">
        <v>1253.1300000000001</v>
      </c>
      <c r="I1180" s="9">
        <v>45016</v>
      </c>
      <c r="J1180">
        <v>2023</v>
      </c>
      <c r="K1180" t="s">
        <v>14053</v>
      </c>
      <c r="L1180">
        <v>3</v>
      </c>
      <c r="M1180" t="s">
        <v>14048</v>
      </c>
      <c r="N1180" t="s">
        <v>16</v>
      </c>
    </row>
    <row r="1181" spans="1:14" x14ac:dyDescent="0.35">
      <c r="A1181" t="s">
        <v>9901</v>
      </c>
      <c r="B1181">
        <v>50</v>
      </c>
      <c r="C1181" t="s">
        <v>14094</v>
      </c>
      <c r="D1181" t="s">
        <v>12</v>
      </c>
      <c r="E1181" t="s">
        <v>64</v>
      </c>
      <c r="F1181" t="s">
        <v>55</v>
      </c>
      <c r="G1181" t="s">
        <v>20</v>
      </c>
      <c r="H1181">
        <v>15948.63</v>
      </c>
      <c r="I1181" s="9">
        <v>45513</v>
      </c>
      <c r="J1181">
        <v>2024</v>
      </c>
      <c r="K1181" t="s">
        <v>14056</v>
      </c>
      <c r="L1181">
        <v>8</v>
      </c>
      <c r="M1181" t="s">
        <v>14048</v>
      </c>
      <c r="N1181" t="s">
        <v>16</v>
      </c>
    </row>
    <row r="1182" spans="1:14" x14ac:dyDescent="0.35">
      <c r="A1182" t="s">
        <v>10155</v>
      </c>
      <c r="B1182">
        <v>50</v>
      </c>
      <c r="C1182" t="s">
        <v>14094</v>
      </c>
      <c r="D1182" t="s">
        <v>39</v>
      </c>
      <c r="E1182" t="s">
        <v>29</v>
      </c>
      <c r="F1182" t="s">
        <v>14</v>
      </c>
      <c r="G1182" t="s">
        <v>26</v>
      </c>
      <c r="H1182">
        <v>1817.39</v>
      </c>
      <c r="I1182" s="9">
        <v>45173</v>
      </c>
      <c r="J1182">
        <v>2023</v>
      </c>
      <c r="K1182" t="s">
        <v>14055</v>
      </c>
      <c r="L1182">
        <v>9</v>
      </c>
      <c r="M1182" t="s">
        <v>14062</v>
      </c>
      <c r="N1182" t="s">
        <v>16</v>
      </c>
    </row>
    <row r="1183" spans="1:14" x14ac:dyDescent="0.35">
      <c r="A1183" t="s">
        <v>10607</v>
      </c>
      <c r="B1183">
        <v>50</v>
      </c>
      <c r="C1183" t="s">
        <v>14094</v>
      </c>
      <c r="D1183" t="s">
        <v>12</v>
      </c>
      <c r="E1183" t="s">
        <v>29</v>
      </c>
      <c r="F1183" t="s">
        <v>25</v>
      </c>
      <c r="G1183" t="s">
        <v>30</v>
      </c>
      <c r="H1183">
        <v>21810.34</v>
      </c>
      <c r="I1183" s="9">
        <v>45092</v>
      </c>
      <c r="J1183">
        <v>2023</v>
      </c>
      <c r="K1183" t="s">
        <v>14049</v>
      </c>
      <c r="L1183">
        <v>6</v>
      </c>
      <c r="M1183" t="s">
        <v>14057</v>
      </c>
      <c r="N1183" t="s">
        <v>16</v>
      </c>
    </row>
    <row r="1184" spans="1:14" x14ac:dyDescent="0.35">
      <c r="A1184" t="s">
        <v>10701</v>
      </c>
      <c r="B1184">
        <v>50</v>
      </c>
      <c r="C1184" t="s">
        <v>14094</v>
      </c>
      <c r="D1184" t="s">
        <v>12</v>
      </c>
      <c r="E1184" t="s">
        <v>24</v>
      </c>
      <c r="F1184" t="s">
        <v>35</v>
      </c>
      <c r="G1184" t="s">
        <v>26</v>
      </c>
      <c r="H1184">
        <v>9191.82</v>
      </c>
      <c r="I1184" s="9">
        <v>45184</v>
      </c>
      <c r="J1184">
        <v>2023</v>
      </c>
      <c r="K1184" t="s">
        <v>14055</v>
      </c>
      <c r="L1184">
        <v>9</v>
      </c>
      <c r="M1184" t="s">
        <v>14048</v>
      </c>
      <c r="N1184" t="s">
        <v>16</v>
      </c>
    </row>
    <row r="1185" spans="1:14" x14ac:dyDescent="0.35">
      <c r="A1185" t="s">
        <v>10727</v>
      </c>
      <c r="B1185">
        <v>50</v>
      </c>
      <c r="C1185" t="s">
        <v>14094</v>
      </c>
      <c r="D1185" t="s">
        <v>12</v>
      </c>
      <c r="E1185" t="s">
        <v>64</v>
      </c>
      <c r="F1185" t="s">
        <v>35</v>
      </c>
      <c r="G1185" t="s">
        <v>30</v>
      </c>
      <c r="H1185">
        <v>14399.07</v>
      </c>
      <c r="I1185" s="9">
        <v>45330</v>
      </c>
      <c r="J1185">
        <v>2024</v>
      </c>
      <c r="K1185" t="s">
        <v>14051</v>
      </c>
      <c r="L1185">
        <v>2</v>
      </c>
      <c r="M1185" t="s">
        <v>14057</v>
      </c>
      <c r="N1185" t="s">
        <v>16</v>
      </c>
    </row>
    <row r="1186" spans="1:14" x14ac:dyDescent="0.35">
      <c r="A1186" t="s">
        <v>10759</v>
      </c>
      <c r="B1186">
        <v>50</v>
      </c>
      <c r="C1186" t="s">
        <v>14094</v>
      </c>
      <c r="D1186" t="s">
        <v>39</v>
      </c>
      <c r="E1186" t="s">
        <v>42</v>
      </c>
      <c r="F1186" t="s">
        <v>19</v>
      </c>
      <c r="G1186" t="s">
        <v>30</v>
      </c>
      <c r="H1186">
        <v>19141.29</v>
      </c>
      <c r="I1186" s="9">
        <v>45419</v>
      </c>
      <c r="J1186">
        <v>2024</v>
      </c>
      <c r="K1186" t="s">
        <v>14047</v>
      </c>
      <c r="L1186">
        <v>5</v>
      </c>
      <c r="M1186" t="s">
        <v>14046</v>
      </c>
      <c r="N1186" t="s">
        <v>16</v>
      </c>
    </row>
    <row r="1187" spans="1:14" x14ac:dyDescent="0.35">
      <c r="A1187" t="s">
        <v>10861</v>
      </c>
      <c r="B1187">
        <v>50</v>
      </c>
      <c r="C1187" t="s">
        <v>14094</v>
      </c>
      <c r="D1187" t="s">
        <v>12</v>
      </c>
      <c r="E1187" t="s">
        <v>29</v>
      </c>
      <c r="F1187" t="s">
        <v>25</v>
      </c>
      <c r="G1187" t="s">
        <v>15</v>
      </c>
      <c r="H1187">
        <v>3439.63</v>
      </c>
      <c r="I1187" s="9">
        <v>45342</v>
      </c>
      <c r="J1187">
        <v>2024</v>
      </c>
      <c r="K1187" t="s">
        <v>14051</v>
      </c>
      <c r="L1187">
        <v>2</v>
      </c>
      <c r="M1187" t="s">
        <v>14046</v>
      </c>
      <c r="N1187" t="s">
        <v>16</v>
      </c>
    </row>
    <row r="1188" spans="1:14" x14ac:dyDescent="0.35">
      <c r="A1188" t="s">
        <v>10979</v>
      </c>
      <c r="B1188">
        <v>50</v>
      </c>
      <c r="C1188" t="s">
        <v>14094</v>
      </c>
      <c r="D1188" t="s">
        <v>39</v>
      </c>
      <c r="E1188" t="s">
        <v>52</v>
      </c>
      <c r="F1188" t="s">
        <v>55</v>
      </c>
      <c r="G1188" t="s">
        <v>36</v>
      </c>
      <c r="H1188">
        <v>1728.35</v>
      </c>
      <c r="I1188" s="9">
        <v>45347</v>
      </c>
      <c r="J1188">
        <v>2024</v>
      </c>
      <c r="K1188" t="s">
        <v>14051</v>
      </c>
      <c r="L1188">
        <v>2</v>
      </c>
      <c r="M1188" t="s">
        <v>14059</v>
      </c>
      <c r="N1188" t="s">
        <v>16</v>
      </c>
    </row>
    <row r="1189" spans="1:14" x14ac:dyDescent="0.35">
      <c r="A1189" t="s">
        <v>11457</v>
      </c>
      <c r="B1189">
        <v>50</v>
      </c>
      <c r="C1189" t="s">
        <v>14094</v>
      </c>
      <c r="D1189" t="s">
        <v>12</v>
      </c>
      <c r="E1189" t="s">
        <v>64</v>
      </c>
      <c r="F1189" t="s">
        <v>49</v>
      </c>
      <c r="G1189" t="s">
        <v>36</v>
      </c>
      <c r="H1189">
        <v>1815.63</v>
      </c>
      <c r="I1189" s="9">
        <v>45504</v>
      </c>
      <c r="J1189">
        <v>2024</v>
      </c>
      <c r="K1189" t="s">
        <v>14063</v>
      </c>
      <c r="L1189">
        <v>7</v>
      </c>
      <c r="M1189" t="s">
        <v>14052</v>
      </c>
      <c r="N1189" t="s">
        <v>16</v>
      </c>
    </row>
    <row r="1190" spans="1:14" x14ac:dyDescent="0.35">
      <c r="A1190" t="s">
        <v>11841</v>
      </c>
      <c r="B1190">
        <v>50</v>
      </c>
      <c r="C1190" t="s">
        <v>14094</v>
      </c>
      <c r="D1190" t="s">
        <v>39</v>
      </c>
      <c r="E1190" t="s">
        <v>74</v>
      </c>
      <c r="F1190" t="s">
        <v>25</v>
      </c>
      <c r="G1190" t="s">
        <v>30</v>
      </c>
      <c r="H1190">
        <v>1446.26</v>
      </c>
      <c r="I1190" s="9">
        <v>44961</v>
      </c>
      <c r="J1190">
        <v>2023</v>
      </c>
      <c r="K1190" t="s">
        <v>14051</v>
      </c>
      <c r="L1190">
        <v>2</v>
      </c>
      <c r="M1190" t="s">
        <v>14050</v>
      </c>
      <c r="N1190" t="s">
        <v>16</v>
      </c>
    </row>
    <row r="1191" spans="1:14" x14ac:dyDescent="0.35">
      <c r="A1191" t="s">
        <v>11917</v>
      </c>
      <c r="B1191">
        <v>50</v>
      </c>
      <c r="C1191" t="s">
        <v>14094</v>
      </c>
      <c r="D1191" t="s">
        <v>12</v>
      </c>
      <c r="E1191" t="s">
        <v>29</v>
      </c>
      <c r="F1191" t="s">
        <v>25</v>
      </c>
      <c r="G1191" t="s">
        <v>20</v>
      </c>
      <c r="H1191">
        <v>5864.69</v>
      </c>
      <c r="I1191" s="9">
        <v>45463</v>
      </c>
      <c r="J1191">
        <v>2024</v>
      </c>
      <c r="K1191" t="s">
        <v>14049</v>
      </c>
      <c r="L1191">
        <v>6</v>
      </c>
      <c r="M1191" t="s">
        <v>14057</v>
      </c>
      <c r="N1191" t="s">
        <v>16</v>
      </c>
    </row>
    <row r="1192" spans="1:14" x14ac:dyDescent="0.35">
      <c r="A1192" t="s">
        <v>12053</v>
      </c>
      <c r="B1192">
        <v>50</v>
      </c>
      <c r="C1192" t="s">
        <v>14094</v>
      </c>
      <c r="D1192" t="s">
        <v>12</v>
      </c>
      <c r="E1192" t="s">
        <v>29</v>
      </c>
      <c r="F1192" t="s">
        <v>19</v>
      </c>
      <c r="G1192" t="s">
        <v>36</v>
      </c>
      <c r="H1192">
        <v>12094.87</v>
      </c>
      <c r="I1192" s="9">
        <v>45153</v>
      </c>
      <c r="J1192">
        <v>2023</v>
      </c>
      <c r="K1192" t="s">
        <v>14056</v>
      </c>
      <c r="L1192">
        <v>8</v>
      </c>
      <c r="M1192" t="s">
        <v>14046</v>
      </c>
      <c r="N1192" t="s">
        <v>16</v>
      </c>
    </row>
    <row r="1193" spans="1:14" x14ac:dyDescent="0.35">
      <c r="A1193" t="s">
        <v>12443</v>
      </c>
      <c r="B1193">
        <v>50</v>
      </c>
      <c r="C1193" t="s">
        <v>14094</v>
      </c>
      <c r="D1193" t="s">
        <v>39</v>
      </c>
      <c r="E1193" t="s">
        <v>74</v>
      </c>
      <c r="F1193" t="s">
        <v>19</v>
      </c>
      <c r="G1193" t="s">
        <v>15</v>
      </c>
      <c r="H1193">
        <v>31633.1</v>
      </c>
      <c r="I1193" s="9">
        <v>45202</v>
      </c>
      <c r="J1193">
        <v>2023</v>
      </c>
      <c r="K1193" t="s">
        <v>14058</v>
      </c>
      <c r="L1193">
        <v>10</v>
      </c>
      <c r="M1193" t="s">
        <v>14046</v>
      </c>
      <c r="N1193" t="s">
        <v>16</v>
      </c>
    </row>
    <row r="1194" spans="1:14" x14ac:dyDescent="0.35">
      <c r="A1194" t="s">
        <v>12511</v>
      </c>
      <c r="B1194">
        <v>50</v>
      </c>
      <c r="C1194" t="s">
        <v>14094</v>
      </c>
      <c r="D1194" t="s">
        <v>12</v>
      </c>
      <c r="E1194" t="s">
        <v>24</v>
      </c>
      <c r="F1194" t="s">
        <v>55</v>
      </c>
      <c r="G1194" t="s">
        <v>20</v>
      </c>
      <c r="H1194">
        <v>40286.78</v>
      </c>
      <c r="I1194" s="9">
        <v>45127</v>
      </c>
      <c r="J1194">
        <v>2023</v>
      </c>
      <c r="K1194" t="s">
        <v>14063</v>
      </c>
      <c r="L1194">
        <v>7</v>
      </c>
      <c r="M1194" t="s">
        <v>14057</v>
      </c>
      <c r="N1194" t="s">
        <v>16</v>
      </c>
    </row>
    <row r="1195" spans="1:14" x14ac:dyDescent="0.35">
      <c r="A1195" t="s">
        <v>12649</v>
      </c>
      <c r="B1195">
        <v>50</v>
      </c>
      <c r="C1195" t="s">
        <v>14094</v>
      </c>
      <c r="D1195" t="s">
        <v>12</v>
      </c>
      <c r="E1195" t="s">
        <v>64</v>
      </c>
      <c r="F1195" t="s">
        <v>25</v>
      </c>
      <c r="G1195" t="s">
        <v>26</v>
      </c>
      <c r="H1195">
        <v>1024.3900000000001</v>
      </c>
      <c r="I1195" s="9">
        <v>45062</v>
      </c>
      <c r="J1195">
        <v>2023</v>
      </c>
      <c r="K1195" t="s">
        <v>14047</v>
      </c>
      <c r="L1195">
        <v>5</v>
      </c>
      <c r="M1195" t="s">
        <v>14046</v>
      </c>
      <c r="N1195" t="s">
        <v>16</v>
      </c>
    </row>
    <row r="1196" spans="1:14" x14ac:dyDescent="0.35">
      <c r="A1196" t="s">
        <v>12671</v>
      </c>
      <c r="B1196">
        <v>50</v>
      </c>
      <c r="C1196" t="s">
        <v>14094</v>
      </c>
      <c r="D1196" t="s">
        <v>12</v>
      </c>
      <c r="E1196" t="s">
        <v>52</v>
      </c>
      <c r="F1196" t="s">
        <v>14</v>
      </c>
      <c r="G1196" t="s">
        <v>36</v>
      </c>
      <c r="H1196">
        <v>467.88</v>
      </c>
      <c r="I1196" s="9">
        <v>45036</v>
      </c>
      <c r="J1196">
        <v>2023</v>
      </c>
      <c r="K1196" t="s">
        <v>14061</v>
      </c>
      <c r="L1196">
        <v>4</v>
      </c>
      <c r="M1196" t="s">
        <v>14057</v>
      </c>
      <c r="N1196" t="s">
        <v>16</v>
      </c>
    </row>
    <row r="1197" spans="1:14" x14ac:dyDescent="0.35">
      <c r="A1197" t="s">
        <v>12933</v>
      </c>
      <c r="B1197">
        <v>50</v>
      </c>
      <c r="C1197" t="s">
        <v>14094</v>
      </c>
      <c r="D1197" t="s">
        <v>39</v>
      </c>
      <c r="E1197" t="s">
        <v>64</v>
      </c>
      <c r="F1197" t="s">
        <v>25</v>
      </c>
      <c r="G1197" t="s">
        <v>36</v>
      </c>
      <c r="H1197">
        <v>12446.01</v>
      </c>
      <c r="I1197" s="9">
        <v>45067</v>
      </c>
      <c r="J1197">
        <v>2023</v>
      </c>
      <c r="K1197" t="s">
        <v>14047</v>
      </c>
      <c r="L1197">
        <v>5</v>
      </c>
      <c r="M1197" t="s">
        <v>14059</v>
      </c>
      <c r="N1197" t="s">
        <v>16</v>
      </c>
    </row>
    <row r="1198" spans="1:14" x14ac:dyDescent="0.35">
      <c r="A1198" t="s">
        <v>13029</v>
      </c>
      <c r="B1198">
        <v>50</v>
      </c>
      <c r="C1198" t="s">
        <v>14094</v>
      </c>
      <c r="D1198" t="s">
        <v>12</v>
      </c>
      <c r="E1198" t="s">
        <v>29</v>
      </c>
      <c r="F1198" t="s">
        <v>55</v>
      </c>
      <c r="G1198" t="s">
        <v>36</v>
      </c>
      <c r="H1198">
        <v>1458.98</v>
      </c>
      <c r="I1198" s="9">
        <v>45560</v>
      </c>
      <c r="J1198">
        <v>2024</v>
      </c>
      <c r="K1198" t="s">
        <v>14055</v>
      </c>
      <c r="L1198">
        <v>9</v>
      </c>
      <c r="M1198" t="s">
        <v>14052</v>
      </c>
      <c r="N1198" t="s">
        <v>16</v>
      </c>
    </row>
    <row r="1199" spans="1:14" x14ac:dyDescent="0.35">
      <c r="A1199" t="s">
        <v>13113</v>
      </c>
      <c r="B1199">
        <v>50</v>
      </c>
      <c r="C1199" t="s">
        <v>14094</v>
      </c>
      <c r="D1199" t="s">
        <v>39</v>
      </c>
      <c r="E1199" t="s">
        <v>74</v>
      </c>
      <c r="F1199" t="s">
        <v>19</v>
      </c>
      <c r="G1199" t="s">
        <v>26</v>
      </c>
      <c r="H1199">
        <v>604.47</v>
      </c>
      <c r="I1199" s="9">
        <v>45233</v>
      </c>
      <c r="J1199">
        <v>2023</v>
      </c>
      <c r="K1199" t="s">
        <v>14054</v>
      </c>
      <c r="L1199">
        <v>11</v>
      </c>
      <c r="M1199" t="s">
        <v>14048</v>
      </c>
      <c r="N1199" t="s">
        <v>16</v>
      </c>
    </row>
    <row r="1200" spans="1:14" x14ac:dyDescent="0.35">
      <c r="A1200" t="s">
        <v>13205</v>
      </c>
      <c r="B1200">
        <v>50</v>
      </c>
      <c r="C1200" t="s">
        <v>14094</v>
      </c>
      <c r="D1200" t="s">
        <v>12</v>
      </c>
      <c r="E1200" t="s">
        <v>29</v>
      </c>
      <c r="F1200" t="s">
        <v>14</v>
      </c>
      <c r="G1200" t="s">
        <v>26</v>
      </c>
      <c r="H1200">
        <v>619.29999999999995</v>
      </c>
      <c r="I1200" s="9">
        <v>45409</v>
      </c>
      <c r="J1200">
        <v>2024</v>
      </c>
      <c r="K1200" t="s">
        <v>14061</v>
      </c>
      <c r="L1200">
        <v>4</v>
      </c>
      <c r="M1200" t="s">
        <v>14050</v>
      </c>
      <c r="N1200" t="s">
        <v>16</v>
      </c>
    </row>
    <row r="1201" spans="1:14" x14ac:dyDescent="0.35">
      <c r="A1201" t="s">
        <v>13257</v>
      </c>
      <c r="B1201">
        <v>50</v>
      </c>
      <c r="C1201" t="s">
        <v>14094</v>
      </c>
      <c r="D1201" t="s">
        <v>12</v>
      </c>
      <c r="E1201" t="s">
        <v>52</v>
      </c>
      <c r="F1201" t="s">
        <v>25</v>
      </c>
      <c r="G1201" t="s">
        <v>20</v>
      </c>
      <c r="H1201">
        <v>27392.73</v>
      </c>
      <c r="I1201" s="9">
        <v>44983</v>
      </c>
      <c r="J1201">
        <v>2023</v>
      </c>
      <c r="K1201" t="s">
        <v>14051</v>
      </c>
      <c r="L1201">
        <v>2</v>
      </c>
      <c r="M1201" t="s">
        <v>14059</v>
      </c>
      <c r="N1201" t="s">
        <v>16</v>
      </c>
    </row>
    <row r="1202" spans="1:14" x14ac:dyDescent="0.35">
      <c r="A1202" t="s">
        <v>13629</v>
      </c>
      <c r="B1202">
        <v>50</v>
      </c>
      <c r="C1202" t="s">
        <v>14094</v>
      </c>
      <c r="D1202" t="s">
        <v>39</v>
      </c>
      <c r="E1202" t="s">
        <v>42</v>
      </c>
      <c r="F1202" t="s">
        <v>19</v>
      </c>
      <c r="G1202" t="s">
        <v>20</v>
      </c>
      <c r="H1202">
        <v>1874.6</v>
      </c>
      <c r="I1202" s="9">
        <v>45222</v>
      </c>
      <c r="J1202">
        <v>2023</v>
      </c>
      <c r="K1202" t="s">
        <v>14058</v>
      </c>
      <c r="L1202">
        <v>10</v>
      </c>
      <c r="M1202" t="s">
        <v>14062</v>
      </c>
      <c r="N1202" t="s">
        <v>16</v>
      </c>
    </row>
    <row r="1203" spans="1:14" x14ac:dyDescent="0.35">
      <c r="A1203" t="s">
        <v>13831</v>
      </c>
      <c r="B1203">
        <v>50</v>
      </c>
      <c r="C1203" t="s">
        <v>14094</v>
      </c>
      <c r="D1203" t="s">
        <v>39</v>
      </c>
      <c r="E1203" t="s">
        <v>24</v>
      </c>
      <c r="F1203" t="s">
        <v>19</v>
      </c>
      <c r="G1203" t="s">
        <v>15</v>
      </c>
      <c r="H1203">
        <v>22030.11</v>
      </c>
      <c r="I1203" s="9">
        <v>45411</v>
      </c>
      <c r="J1203">
        <v>2024</v>
      </c>
      <c r="K1203" t="s">
        <v>14061</v>
      </c>
      <c r="L1203">
        <v>4</v>
      </c>
      <c r="M1203" t="s">
        <v>14062</v>
      </c>
      <c r="N1203" t="s">
        <v>16</v>
      </c>
    </row>
    <row r="1204" spans="1:14" x14ac:dyDescent="0.35">
      <c r="A1204" t="s">
        <v>13857</v>
      </c>
      <c r="B1204">
        <v>50</v>
      </c>
      <c r="C1204" t="s">
        <v>14094</v>
      </c>
      <c r="D1204" t="s">
        <v>39</v>
      </c>
      <c r="E1204" t="s">
        <v>52</v>
      </c>
      <c r="F1204" t="s">
        <v>25</v>
      </c>
      <c r="G1204" t="s">
        <v>26</v>
      </c>
      <c r="H1204">
        <v>21319.74</v>
      </c>
      <c r="I1204" s="9">
        <v>45580</v>
      </c>
      <c r="J1204">
        <v>2024</v>
      </c>
      <c r="K1204" t="s">
        <v>14058</v>
      </c>
      <c r="L1204">
        <v>10</v>
      </c>
      <c r="M1204" t="s">
        <v>14046</v>
      </c>
      <c r="N1204" t="s">
        <v>16</v>
      </c>
    </row>
    <row r="1205" spans="1:14" x14ac:dyDescent="0.35">
      <c r="A1205" t="s">
        <v>183</v>
      </c>
      <c r="B1205">
        <v>48</v>
      </c>
      <c r="C1205" t="s">
        <v>14094</v>
      </c>
      <c r="D1205" t="s">
        <v>39</v>
      </c>
      <c r="E1205" t="s">
        <v>42</v>
      </c>
      <c r="F1205" t="s">
        <v>49</v>
      </c>
      <c r="G1205" t="s">
        <v>26</v>
      </c>
      <c r="H1205">
        <v>18663.439999999999</v>
      </c>
      <c r="I1205" s="9">
        <v>44936</v>
      </c>
      <c r="J1205">
        <v>2023</v>
      </c>
      <c r="K1205" t="s">
        <v>14045</v>
      </c>
      <c r="L1205">
        <v>1</v>
      </c>
      <c r="M1205" t="s">
        <v>14046</v>
      </c>
      <c r="N1205" t="s">
        <v>16</v>
      </c>
    </row>
    <row r="1206" spans="1:14" x14ac:dyDescent="0.35">
      <c r="A1206" t="s">
        <v>549</v>
      </c>
      <c r="B1206">
        <v>48</v>
      </c>
      <c r="C1206" t="s">
        <v>14094</v>
      </c>
      <c r="D1206" t="s">
        <v>39</v>
      </c>
      <c r="E1206" t="s">
        <v>93</v>
      </c>
      <c r="F1206" t="s">
        <v>14</v>
      </c>
      <c r="G1206" t="s">
        <v>20</v>
      </c>
      <c r="H1206">
        <v>774.77</v>
      </c>
      <c r="I1206" s="9">
        <v>45079</v>
      </c>
      <c r="J1206">
        <v>2023</v>
      </c>
      <c r="K1206" t="s">
        <v>14049</v>
      </c>
      <c r="L1206">
        <v>6</v>
      </c>
      <c r="M1206" t="s">
        <v>14048</v>
      </c>
      <c r="N1206" t="s">
        <v>16</v>
      </c>
    </row>
    <row r="1207" spans="1:14" x14ac:dyDescent="0.35">
      <c r="A1207" t="s">
        <v>725</v>
      </c>
      <c r="B1207">
        <v>48</v>
      </c>
      <c r="C1207" t="s">
        <v>14094</v>
      </c>
      <c r="D1207" t="s">
        <v>39</v>
      </c>
      <c r="E1207" t="s">
        <v>29</v>
      </c>
      <c r="F1207" t="s">
        <v>19</v>
      </c>
      <c r="G1207" t="s">
        <v>26</v>
      </c>
      <c r="H1207">
        <v>4500.34</v>
      </c>
      <c r="I1207" s="9">
        <v>45203</v>
      </c>
      <c r="J1207">
        <v>2023</v>
      </c>
      <c r="K1207" t="s">
        <v>14058</v>
      </c>
      <c r="L1207">
        <v>10</v>
      </c>
      <c r="M1207" t="s">
        <v>14052</v>
      </c>
      <c r="N1207" t="s">
        <v>16</v>
      </c>
    </row>
    <row r="1208" spans="1:14" x14ac:dyDescent="0.35">
      <c r="A1208" t="s">
        <v>1063</v>
      </c>
      <c r="B1208">
        <v>48</v>
      </c>
      <c r="C1208" t="s">
        <v>14094</v>
      </c>
      <c r="D1208" t="s">
        <v>39</v>
      </c>
      <c r="E1208" t="s">
        <v>64</v>
      </c>
      <c r="F1208" t="s">
        <v>35</v>
      </c>
      <c r="G1208" t="s">
        <v>20</v>
      </c>
      <c r="H1208">
        <v>988.61</v>
      </c>
      <c r="I1208" s="9">
        <v>45131</v>
      </c>
      <c r="J1208">
        <v>2023</v>
      </c>
      <c r="K1208" t="s">
        <v>14063</v>
      </c>
      <c r="L1208">
        <v>7</v>
      </c>
      <c r="M1208" t="s">
        <v>14062</v>
      </c>
      <c r="N1208" t="s">
        <v>16</v>
      </c>
    </row>
    <row r="1209" spans="1:14" x14ac:dyDescent="0.35">
      <c r="A1209" t="s">
        <v>1215</v>
      </c>
      <c r="B1209">
        <v>48</v>
      </c>
      <c r="C1209" t="s">
        <v>14094</v>
      </c>
      <c r="D1209" t="s">
        <v>12</v>
      </c>
      <c r="E1209" t="s">
        <v>42</v>
      </c>
      <c r="F1209" t="s">
        <v>55</v>
      </c>
      <c r="G1209" t="s">
        <v>36</v>
      </c>
      <c r="H1209">
        <v>3831.31</v>
      </c>
      <c r="I1209" s="9">
        <v>45356</v>
      </c>
      <c r="J1209">
        <v>2024</v>
      </c>
      <c r="K1209" t="s">
        <v>14053</v>
      </c>
      <c r="L1209">
        <v>3</v>
      </c>
      <c r="M1209" t="s">
        <v>14046</v>
      </c>
      <c r="N1209" t="s">
        <v>16</v>
      </c>
    </row>
    <row r="1210" spans="1:14" x14ac:dyDescent="0.35">
      <c r="A1210" t="s">
        <v>1293</v>
      </c>
      <c r="B1210">
        <v>48</v>
      </c>
      <c r="C1210" t="s">
        <v>14094</v>
      </c>
      <c r="D1210" t="s">
        <v>39</v>
      </c>
      <c r="E1210" t="s">
        <v>13</v>
      </c>
      <c r="F1210" t="s">
        <v>25</v>
      </c>
      <c r="G1210" t="s">
        <v>30</v>
      </c>
      <c r="H1210">
        <v>2013.94</v>
      </c>
      <c r="I1210" s="9">
        <v>45419</v>
      </c>
      <c r="J1210">
        <v>2024</v>
      </c>
      <c r="K1210" t="s">
        <v>14047</v>
      </c>
      <c r="L1210">
        <v>5</v>
      </c>
      <c r="M1210" t="s">
        <v>14046</v>
      </c>
      <c r="N1210" t="s">
        <v>16</v>
      </c>
    </row>
    <row r="1211" spans="1:14" x14ac:dyDescent="0.35">
      <c r="A1211" t="s">
        <v>1383</v>
      </c>
      <c r="B1211">
        <v>48</v>
      </c>
      <c r="C1211" t="s">
        <v>14094</v>
      </c>
      <c r="D1211" t="s">
        <v>12</v>
      </c>
      <c r="E1211" t="s">
        <v>74</v>
      </c>
      <c r="F1211" t="s">
        <v>14</v>
      </c>
      <c r="G1211" t="s">
        <v>15</v>
      </c>
      <c r="H1211">
        <v>5239.7700000000004</v>
      </c>
      <c r="I1211" s="9">
        <v>44952</v>
      </c>
      <c r="J1211">
        <v>2023</v>
      </c>
      <c r="K1211" t="s">
        <v>14045</v>
      </c>
      <c r="L1211">
        <v>1</v>
      </c>
      <c r="M1211" t="s">
        <v>14057</v>
      </c>
      <c r="N1211" t="s">
        <v>16</v>
      </c>
    </row>
    <row r="1212" spans="1:14" x14ac:dyDescent="0.35">
      <c r="A1212" t="s">
        <v>1519</v>
      </c>
      <c r="B1212">
        <v>48</v>
      </c>
      <c r="C1212" t="s">
        <v>14094</v>
      </c>
      <c r="D1212" t="s">
        <v>12</v>
      </c>
      <c r="E1212" t="s">
        <v>74</v>
      </c>
      <c r="F1212" t="s">
        <v>19</v>
      </c>
      <c r="G1212" t="s">
        <v>15</v>
      </c>
      <c r="H1212">
        <v>1092.8900000000001</v>
      </c>
      <c r="I1212" s="9">
        <v>45246</v>
      </c>
      <c r="J1212">
        <v>2023</v>
      </c>
      <c r="K1212" t="s">
        <v>14054</v>
      </c>
      <c r="L1212">
        <v>11</v>
      </c>
      <c r="M1212" t="s">
        <v>14057</v>
      </c>
      <c r="N1212" t="s">
        <v>16</v>
      </c>
    </row>
    <row r="1213" spans="1:14" x14ac:dyDescent="0.35">
      <c r="A1213" t="s">
        <v>1567</v>
      </c>
      <c r="B1213">
        <v>48</v>
      </c>
      <c r="C1213" t="s">
        <v>14094</v>
      </c>
      <c r="D1213" t="s">
        <v>12</v>
      </c>
      <c r="E1213" t="s">
        <v>74</v>
      </c>
      <c r="F1213" t="s">
        <v>19</v>
      </c>
      <c r="G1213" t="s">
        <v>15</v>
      </c>
      <c r="H1213">
        <v>5372.16</v>
      </c>
      <c r="I1213" s="9">
        <v>45060</v>
      </c>
      <c r="J1213">
        <v>2023</v>
      </c>
      <c r="K1213" t="s">
        <v>14047</v>
      </c>
      <c r="L1213">
        <v>5</v>
      </c>
      <c r="M1213" t="s">
        <v>14059</v>
      </c>
      <c r="N1213" t="s">
        <v>16</v>
      </c>
    </row>
    <row r="1214" spans="1:14" x14ac:dyDescent="0.35">
      <c r="A1214" t="s">
        <v>1683</v>
      </c>
      <c r="B1214">
        <v>48</v>
      </c>
      <c r="C1214" t="s">
        <v>14094</v>
      </c>
      <c r="D1214" t="s">
        <v>39</v>
      </c>
      <c r="E1214" t="s">
        <v>24</v>
      </c>
      <c r="F1214" t="s">
        <v>19</v>
      </c>
      <c r="G1214" t="s">
        <v>26</v>
      </c>
      <c r="H1214">
        <v>5422.32</v>
      </c>
      <c r="I1214" s="9">
        <v>45556</v>
      </c>
      <c r="J1214">
        <v>2024</v>
      </c>
      <c r="K1214" t="s">
        <v>14055</v>
      </c>
      <c r="L1214">
        <v>9</v>
      </c>
      <c r="M1214" t="s">
        <v>14050</v>
      </c>
      <c r="N1214" t="s">
        <v>16</v>
      </c>
    </row>
    <row r="1215" spans="1:14" x14ac:dyDescent="0.35">
      <c r="A1215" t="s">
        <v>1925</v>
      </c>
      <c r="B1215">
        <v>48</v>
      </c>
      <c r="C1215" t="s">
        <v>14094</v>
      </c>
      <c r="D1215" t="s">
        <v>12</v>
      </c>
      <c r="E1215" t="s">
        <v>64</v>
      </c>
      <c r="F1215" t="s">
        <v>25</v>
      </c>
      <c r="G1215" t="s">
        <v>30</v>
      </c>
      <c r="H1215">
        <v>1464.49</v>
      </c>
      <c r="I1215" s="9">
        <v>44943</v>
      </c>
      <c r="J1215">
        <v>2023</v>
      </c>
      <c r="K1215" t="s">
        <v>14045</v>
      </c>
      <c r="L1215">
        <v>1</v>
      </c>
      <c r="M1215" t="s">
        <v>14046</v>
      </c>
      <c r="N1215" t="s">
        <v>16</v>
      </c>
    </row>
    <row r="1216" spans="1:14" x14ac:dyDescent="0.35">
      <c r="A1216" t="s">
        <v>1933</v>
      </c>
      <c r="B1216">
        <v>48</v>
      </c>
      <c r="C1216" t="s">
        <v>14094</v>
      </c>
      <c r="D1216" t="s">
        <v>39</v>
      </c>
      <c r="E1216" t="s">
        <v>64</v>
      </c>
      <c r="F1216" t="s">
        <v>25</v>
      </c>
      <c r="G1216" t="s">
        <v>15</v>
      </c>
      <c r="H1216">
        <v>22034.11</v>
      </c>
      <c r="I1216" s="9">
        <v>45491</v>
      </c>
      <c r="J1216">
        <v>2024</v>
      </c>
      <c r="K1216" t="s">
        <v>14063</v>
      </c>
      <c r="L1216">
        <v>7</v>
      </c>
      <c r="M1216" t="s">
        <v>14057</v>
      </c>
      <c r="N1216" t="s">
        <v>16</v>
      </c>
    </row>
    <row r="1217" spans="1:14" x14ac:dyDescent="0.35">
      <c r="A1217" t="s">
        <v>1943</v>
      </c>
      <c r="B1217">
        <v>48</v>
      </c>
      <c r="C1217" t="s">
        <v>14094</v>
      </c>
      <c r="D1217" t="s">
        <v>39</v>
      </c>
      <c r="E1217" t="s">
        <v>52</v>
      </c>
      <c r="F1217" t="s">
        <v>49</v>
      </c>
      <c r="G1217" t="s">
        <v>20</v>
      </c>
      <c r="H1217">
        <v>20493.59</v>
      </c>
      <c r="I1217" s="9">
        <v>45236</v>
      </c>
      <c r="J1217">
        <v>2023</v>
      </c>
      <c r="K1217" t="s">
        <v>14054</v>
      </c>
      <c r="L1217">
        <v>11</v>
      </c>
      <c r="M1217" t="s">
        <v>14062</v>
      </c>
      <c r="N1217" t="s">
        <v>16</v>
      </c>
    </row>
    <row r="1218" spans="1:14" x14ac:dyDescent="0.35">
      <c r="A1218" t="s">
        <v>2065</v>
      </c>
      <c r="B1218">
        <v>48</v>
      </c>
      <c r="C1218" t="s">
        <v>14094</v>
      </c>
      <c r="D1218" t="s">
        <v>12</v>
      </c>
      <c r="E1218" t="s">
        <v>74</v>
      </c>
      <c r="F1218" t="s">
        <v>25</v>
      </c>
      <c r="G1218" t="s">
        <v>36</v>
      </c>
      <c r="H1218">
        <v>5051.92</v>
      </c>
      <c r="I1218" s="9">
        <v>45158</v>
      </c>
      <c r="J1218">
        <v>2023</v>
      </c>
      <c r="K1218" t="s">
        <v>14056</v>
      </c>
      <c r="L1218">
        <v>8</v>
      </c>
      <c r="M1218" t="s">
        <v>14059</v>
      </c>
      <c r="N1218" t="s">
        <v>16</v>
      </c>
    </row>
    <row r="1219" spans="1:14" x14ac:dyDescent="0.35">
      <c r="A1219" t="s">
        <v>2229</v>
      </c>
      <c r="B1219">
        <v>48</v>
      </c>
      <c r="C1219" t="s">
        <v>14094</v>
      </c>
      <c r="D1219" t="s">
        <v>39</v>
      </c>
      <c r="E1219" t="s">
        <v>93</v>
      </c>
      <c r="F1219" t="s">
        <v>49</v>
      </c>
      <c r="G1219" t="s">
        <v>15</v>
      </c>
      <c r="H1219">
        <v>1663.52</v>
      </c>
      <c r="I1219" s="9">
        <v>45497</v>
      </c>
      <c r="J1219">
        <v>2024</v>
      </c>
      <c r="K1219" t="s">
        <v>14063</v>
      </c>
      <c r="L1219">
        <v>7</v>
      </c>
      <c r="M1219" t="s">
        <v>14052</v>
      </c>
      <c r="N1219" t="s">
        <v>16</v>
      </c>
    </row>
    <row r="1220" spans="1:14" x14ac:dyDescent="0.35">
      <c r="A1220" t="s">
        <v>2261</v>
      </c>
      <c r="B1220">
        <v>48</v>
      </c>
      <c r="C1220" t="s">
        <v>14094</v>
      </c>
      <c r="D1220" t="s">
        <v>39</v>
      </c>
      <c r="E1220" t="s">
        <v>93</v>
      </c>
      <c r="F1220" t="s">
        <v>25</v>
      </c>
      <c r="G1220" t="s">
        <v>36</v>
      </c>
      <c r="H1220">
        <v>25506.38</v>
      </c>
      <c r="I1220" s="9">
        <v>45473</v>
      </c>
      <c r="J1220">
        <v>2024</v>
      </c>
      <c r="K1220" t="s">
        <v>14049</v>
      </c>
      <c r="L1220">
        <v>6</v>
      </c>
      <c r="M1220" t="s">
        <v>14059</v>
      </c>
      <c r="N1220" t="s">
        <v>16</v>
      </c>
    </row>
    <row r="1221" spans="1:14" x14ac:dyDescent="0.35">
      <c r="A1221" t="s">
        <v>2337</v>
      </c>
      <c r="B1221">
        <v>48</v>
      </c>
      <c r="C1221" t="s">
        <v>14094</v>
      </c>
      <c r="D1221" t="s">
        <v>12</v>
      </c>
      <c r="E1221" t="s">
        <v>74</v>
      </c>
      <c r="F1221" t="s">
        <v>14</v>
      </c>
      <c r="G1221" t="s">
        <v>20</v>
      </c>
      <c r="H1221">
        <v>1614.52</v>
      </c>
      <c r="I1221" s="9">
        <v>45606</v>
      </c>
      <c r="J1221">
        <v>2024</v>
      </c>
      <c r="K1221" t="s">
        <v>14054</v>
      </c>
      <c r="L1221">
        <v>11</v>
      </c>
      <c r="M1221" t="s">
        <v>14059</v>
      </c>
      <c r="N1221" t="s">
        <v>16</v>
      </c>
    </row>
    <row r="1222" spans="1:14" x14ac:dyDescent="0.35">
      <c r="A1222" t="s">
        <v>2757</v>
      </c>
      <c r="B1222">
        <v>48</v>
      </c>
      <c r="C1222" t="s">
        <v>14094</v>
      </c>
      <c r="D1222" t="s">
        <v>12</v>
      </c>
      <c r="E1222" t="s">
        <v>64</v>
      </c>
      <c r="F1222" t="s">
        <v>49</v>
      </c>
      <c r="G1222" t="s">
        <v>26</v>
      </c>
      <c r="H1222">
        <v>20373.73</v>
      </c>
      <c r="I1222" s="9">
        <v>45342</v>
      </c>
      <c r="J1222">
        <v>2024</v>
      </c>
      <c r="K1222" t="s">
        <v>14051</v>
      </c>
      <c r="L1222">
        <v>2</v>
      </c>
      <c r="M1222" t="s">
        <v>14046</v>
      </c>
      <c r="N1222" t="s">
        <v>16</v>
      </c>
    </row>
    <row r="1223" spans="1:14" x14ac:dyDescent="0.35">
      <c r="A1223" t="s">
        <v>2915</v>
      </c>
      <c r="B1223">
        <v>48</v>
      </c>
      <c r="C1223" t="s">
        <v>14094</v>
      </c>
      <c r="D1223" t="s">
        <v>39</v>
      </c>
      <c r="E1223" t="s">
        <v>24</v>
      </c>
      <c r="F1223" t="s">
        <v>19</v>
      </c>
      <c r="G1223" t="s">
        <v>20</v>
      </c>
      <c r="H1223">
        <v>5118.74</v>
      </c>
      <c r="I1223" s="9">
        <v>45147</v>
      </c>
      <c r="J1223">
        <v>2023</v>
      </c>
      <c r="K1223" t="s">
        <v>14056</v>
      </c>
      <c r="L1223">
        <v>8</v>
      </c>
      <c r="M1223" t="s">
        <v>14052</v>
      </c>
      <c r="N1223" t="s">
        <v>16</v>
      </c>
    </row>
    <row r="1224" spans="1:14" x14ac:dyDescent="0.35">
      <c r="A1224" t="s">
        <v>3005</v>
      </c>
      <c r="B1224">
        <v>48</v>
      </c>
      <c r="C1224" t="s">
        <v>14094</v>
      </c>
      <c r="D1224" t="s">
        <v>39</v>
      </c>
      <c r="E1224" t="s">
        <v>42</v>
      </c>
      <c r="F1224" t="s">
        <v>14</v>
      </c>
      <c r="G1224" t="s">
        <v>36</v>
      </c>
      <c r="H1224">
        <v>2836.7</v>
      </c>
      <c r="I1224" s="9">
        <v>45136</v>
      </c>
      <c r="J1224">
        <v>2023</v>
      </c>
      <c r="K1224" t="s">
        <v>14063</v>
      </c>
      <c r="L1224">
        <v>7</v>
      </c>
      <c r="M1224" t="s">
        <v>14050</v>
      </c>
      <c r="N1224" t="s">
        <v>16</v>
      </c>
    </row>
    <row r="1225" spans="1:14" x14ac:dyDescent="0.35">
      <c r="A1225" t="s">
        <v>3369</v>
      </c>
      <c r="B1225">
        <v>48</v>
      </c>
      <c r="C1225" t="s">
        <v>14094</v>
      </c>
      <c r="D1225" t="s">
        <v>39</v>
      </c>
      <c r="E1225" t="s">
        <v>64</v>
      </c>
      <c r="F1225" t="s">
        <v>55</v>
      </c>
      <c r="G1225" t="s">
        <v>15</v>
      </c>
      <c r="H1225">
        <v>5408.86</v>
      </c>
      <c r="I1225" s="9">
        <v>45318</v>
      </c>
      <c r="J1225">
        <v>2024</v>
      </c>
      <c r="K1225" t="s">
        <v>14045</v>
      </c>
      <c r="L1225">
        <v>1</v>
      </c>
      <c r="M1225" t="s">
        <v>14050</v>
      </c>
      <c r="N1225" t="s">
        <v>16</v>
      </c>
    </row>
    <row r="1226" spans="1:14" x14ac:dyDescent="0.35">
      <c r="A1226" t="s">
        <v>3385</v>
      </c>
      <c r="B1226">
        <v>48</v>
      </c>
      <c r="C1226" t="s">
        <v>14094</v>
      </c>
      <c r="D1226" t="s">
        <v>12</v>
      </c>
      <c r="E1226" t="s">
        <v>24</v>
      </c>
      <c r="F1226" t="s">
        <v>19</v>
      </c>
      <c r="G1226" t="s">
        <v>15</v>
      </c>
      <c r="H1226">
        <v>18670.490000000002</v>
      </c>
      <c r="I1226" s="9">
        <v>45495</v>
      </c>
      <c r="J1226">
        <v>2024</v>
      </c>
      <c r="K1226" t="s">
        <v>14063</v>
      </c>
      <c r="L1226">
        <v>7</v>
      </c>
      <c r="M1226" t="s">
        <v>14062</v>
      </c>
      <c r="N1226" t="s">
        <v>16</v>
      </c>
    </row>
    <row r="1227" spans="1:14" x14ac:dyDescent="0.35">
      <c r="A1227" t="s">
        <v>3705</v>
      </c>
      <c r="B1227">
        <v>48</v>
      </c>
      <c r="C1227" t="s">
        <v>14094</v>
      </c>
      <c r="D1227" t="s">
        <v>39</v>
      </c>
      <c r="E1227" t="s">
        <v>93</v>
      </c>
      <c r="F1227" t="s">
        <v>55</v>
      </c>
      <c r="G1227" t="s">
        <v>26</v>
      </c>
      <c r="H1227">
        <v>22827.360000000001</v>
      </c>
      <c r="I1227" s="9">
        <v>45447</v>
      </c>
      <c r="J1227">
        <v>2024</v>
      </c>
      <c r="K1227" t="s">
        <v>14049</v>
      </c>
      <c r="L1227">
        <v>6</v>
      </c>
      <c r="M1227" t="s">
        <v>14046</v>
      </c>
      <c r="N1227" t="s">
        <v>16</v>
      </c>
    </row>
    <row r="1228" spans="1:14" x14ac:dyDescent="0.35">
      <c r="A1228" t="s">
        <v>3817</v>
      </c>
      <c r="B1228">
        <v>48</v>
      </c>
      <c r="C1228" t="s">
        <v>14094</v>
      </c>
      <c r="D1228" t="s">
        <v>12</v>
      </c>
      <c r="E1228" t="s">
        <v>29</v>
      </c>
      <c r="F1228" t="s">
        <v>19</v>
      </c>
      <c r="G1228" t="s">
        <v>36</v>
      </c>
      <c r="H1228">
        <v>14288.54</v>
      </c>
      <c r="I1228" s="9">
        <v>45644</v>
      </c>
      <c r="J1228">
        <v>2024</v>
      </c>
      <c r="K1228" t="s">
        <v>14060</v>
      </c>
      <c r="L1228">
        <v>12</v>
      </c>
      <c r="M1228" t="s">
        <v>14052</v>
      </c>
      <c r="N1228" t="s">
        <v>16</v>
      </c>
    </row>
    <row r="1229" spans="1:14" x14ac:dyDescent="0.35">
      <c r="A1229" t="s">
        <v>4177</v>
      </c>
      <c r="B1229">
        <v>48</v>
      </c>
      <c r="C1229" t="s">
        <v>14094</v>
      </c>
      <c r="D1229" t="s">
        <v>39</v>
      </c>
      <c r="E1229" t="s">
        <v>74</v>
      </c>
      <c r="F1229" t="s">
        <v>35</v>
      </c>
      <c r="G1229" t="s">
        <v>15</v>
      </c>
      <c r="H1229">
        <v>33386.120000000003</v>
      </c>
      <c r="I1229" s="9">
        <v>45080</v>
      </c>
      <c r="J1229">
        <v>2023</v>
      </c>
      <c r="K1229" t="s">
        <v>14049</v>
      </c>
      <c r="L1229">
        <v>6</v>
      </c>
      <c r="M1229" t="s">
        <v>14050</v>
      </c>
      <c r="N1229" t="s">
        <v>16</v>
      </c>
    </row>
    <row r="1230" spans="1:14" x14ac:dyDescent="0.35">
      <c r="A1230" t="s">
        <v>4263</v>
      </c>
      <c r="B1230">
        <v>48</v>
      </c>
      <c r="C1230" t="s">
        <v>14094</v>
      </c>
      <c r="D1230" t="s">
        <v>39</v>
      </c>
      <c r="E1230" t="s">
        <v>24</v>
      </c>
      <c r="F1230" t="s">
        <v>49</v>
      </c>
      <c r="G1230" t="s">
        <v>26</v>
      </c>
      <c r="H1230">
        <v>3651.67</v>
      </c>
      <c r="I1230" s="9">
        <v>45293</v>
      </c>
      <c r="J1230">
        <v>2024</v>
      </c>
      <c r="K1230" t="s">
        <v>14045</v>
      </c>
      <c r="L1230">
        <v>1</v>
      </c>
      <c r="M1230" t="s">
        <v>14046</v>
      </c>
      <c r="N1230" t="s">
        <v>16</v>
      </c>
    </row>
    <row r="1231" spans="1:14" x14ac:dyDescent="0.35">
      <c r="A1231" t="s">
        <v>4295</v>
      </c>
      <c r="B1231">
        <v>48</v>
      </c>
      <c r="C1231" t="s">
        <v>14094</v>
      </c>
      <c r="D1231" t="s">
        <v>39</v>
      </c>
      <c r="E1231" t="s">
        <v>42</v>
      </c>
      <c r="F1231" t="s">
        <v>35</v>
      </c>
      <c r="G1231" t="s">
        <v>26</v>
      </c>
      <c r="H1231">
        <v>897.09</v>
      </c>
      <c r="I1231" s="9">
        <v>45505</v>
      </c>
      <c r="J1231">
        <v>2024</v>
      </c>
      <c r="K1231" t="s">
        <v>14056</v>
      </c>
      <c r="L1231">
        <v>8</v>
      </c>
      <c r="M1231" t="s">
        <v>14057</v>
      </c>
      <c r="N1231" t="s">
        <v>16</v>
      </c>
    </row>
    <row r="1232" spans="1:14" x14ac:dyDescent="0.35">
      <c r="A1232" t="s">
        <v>4517</v>
      </c>
      <c r="B1232">
        <v>48</v>
      </c>
      <c r="C1232" t="s">
        <v>14094</v>
      </c>
      <c r="D1232" t="s">
        <v>12</v>
      </c>
      <c r="E1232" t="s">
        <v>64</v>
      </c>
      <c r="F1232" t="s">
        <v>19</v>
      </c>
      <c r="G1232" t="s">
        <v>36</v>
      </c>
      <c r="H1232">
        <v>24719.57</v>
      </c>
      <c r="I1232" s="9">
        <v>45583</v>
      </c>
      <c r="J1232">
        <v>2024</v>
      </c>
      <c r="K1232" t="s">
        <v>14058</v>
      </c>
      <c r="L1232">
        <v>10</v>
      </c>
      <c r="M1232" t="s">
        <v>14048</v>
      </c>
      <c r="N1232" t="s">
        <v>16</v>
      </c>
    </row>
    <row r="1233" spans="1:14" x14ac:dyDescent="0.35">
      <c r="A1233" t="s">
        <v>4527</v>
      </c>
      <c r="B1233">
        <v>48</v>
      </c>
      <c r="C1233" t="s">
        <v>14094</v>
      </c>
      <c r="D1233" t="s">
        <v>39</v>
      </c>
      <c r="E1233" t="s">
        <v>52</v>
      </c>
      <c r="F1233" t="s">
        <v>14</v>
      </c>
      <c r="G1233" t="s">
        <v>20</v>
      </c>
      <c r="H1233">
        <v>2488.7600000000002</v>
      </c>
      <c r="I1233" s="9">
        <v>45623</v>
      </c>
      <c r="J1233">
        <v>2024</v>
      </c>
      <c r="K1233" t="s">
        <v>14054</v>
      </c>
      <c r="L1233">
        <v>11</v>
      </c>
      <c r="M1233" t="s">
        <v>14052</v>
      </c>
      <c r="N1233" t="s">
        <v>16</v>
      </c>
    </row>
    <row r="1234" spans="1:14" x14ac:dyDescent="0.35">
      <c r="A1234" t="s">
        <v>4789</v>
      </c>
      <c r="B1234">
        <v>48</v>
      </c>
      <c r="C1234" t="s">
        <v>14094</v>
      </c>
      <c r="D1234" t="s">
        <v>39</v>
      </c>
      <c r="E1234" t="s">
        <v>52</v>
      </c>
      <c r="F1234" t="s">
        <v>14</v>
      </c>
      <c r="G1234" t="s">
        <v>15</v>
      </c>
      <c r="H1234">
        <v>22608.94</v>
      </c>
      <c r="I1234" s="9">
        <v>45202</v>
      </c>
      <c r="J1234">
        <v>2023</v>
      </c>
      <c r="K1234" t="s">
        <v>14058</v>
      </c>
      <c r="L1234">
        <v>10</v>
      </c>
      <c r="M1234" t="s">
        <v>14046</v>
      </c>
      <c r="N1234" t="s">
        <v>16</v>
      </c>
    </row>
    <row r="1235" spans="1:14" x14ac:dyDescent="0.35">
      <c r="A1235" t="s">
        <v>4987</v>
      </c>
      <c r="B1235">
        <v>48</v>
      </c>
      <c r="C1235" t="s">
        <v>14094</v>
      </c>
      <c r="D1235" t="s">
        <v>12</v>
      </c>
      <c r="E1235" t="s">
        <v>64</v>
      </c>
      <c r="F1235" t="s">
        <v>25</v>
      </c>
      <c r="G1235" t="s">
        <v>15</v>
      </c>
      <c r="H1235">
        <v>6354.61</v>
      </c>
      <c r="I1235" s="9">
        <v>44972</v>
      </c>
      <c r="J1235">
        <v>2023</v>
      </c>
      <c r="K1235" t="s">
        <v>14051</v>
      </c>
      <c r="L1235">
        <v>2</v>
      </c>
      <c r="M1235" t="s">
        <v>14052</v>
      </c>
      <c r="N1235" t="s">
        <v>16</v>
      </c>
    </row>
    <row r="1236" spans="1:14" x14ac:dyDescent="0.35">
      <c r="A1236" t="s">
        <v>5039</v>
      </c>
      <c r="B1236">
        <v>48</v>
      </c>
      <c r="C1236" t="s">
        <v>14094</v>
      </c>
      <c r="D1236" t="s">
        <v>39</v>
      </c>
      <c r="E1236" t="s">
        <v>42</v>
      </c>
      <c r="F1236" t="s">
        <v>55</v>
      </c>
      <c r="G1236" t="s">
        <v>15</v>
      </c>
      <c r="H1236">
        <v>3474.96</v>
      </c>
      <c r="I1236" s="9">
        <v>45166</v>
      </c>
      <c r="J1236">
        <v>2023</v>
      </c>
      <c r="K1236" t="s">
        <v>14056</v>
      </c>
      <c r="L1236">
        <v>8</v>
      </c>
      <c r="M1236" t="s">
        <v>14062</v>
      </c>
      <c r="N1236" t="s">
        <v>16</v>
      </c>
    </row>
    <row r="1237" spans="1:14" x14ac:dyDescent="0.35">
      <c r="A1237" t="s">
        <v>5063</v>
      </c>
      <c r="B1237">
        <v>48</v>
      </c>
      <c r="C1237" t="s">
        <v>14094</v>
      </c>
      <c r="D1237" t="s">
        <v>12</v>
      </c>
      <c r="E1237" t="s">
        <v>93</v>
      </c>
      <c r="F1237" t="s">
        <v>49</v>
      </c>
      <c r="G1237" t="s">
        <v>36</v>
      </c>
      <c r="H1237">
        <v>25094.98</v>
      </c>
      <c r="I1237" s="9">
        <v>45619</v>
      </c>
      <c r="J1237">
        <v>2024</v>
      </c>
      <c r="K1237" t="s">
        <v>14054</v>
      </c>
      <c r="L1237">
        <v>11</v>
      </c>
      <c r="M1237" t="s">
        <v>14050</v>
      </c>
      <c r="N1237" t="s">
        <v>16</v>
      </c>
    </row>
    <row r="1238" spans="1:14" x14ac:dyDescent="0.35">
      <c r="A1238" t="s">
        <v>5079</v>
      </c>
      <c r="B1238">
        <v>48</v>
      </c>
      <c r="C1238" t="s">
        <v>14094</v>
      </c>
      <c r="D1238" t="s">
        <v>12</v>
      </c>
      <c r="E1238" t="s">
        <v>64</v>
      </c>
      <c r="F1238" t="s">
        <v>35</v>
      </c>
      <c r="G1238" t="s">
        <v>26</v>
      </c>
      <c r="H1238">
        <v>3776.39</v>
      </c>
      <c r="I1238" s="9">
        <v>45206</v>
      </c>
      <c r="J1238">
        <v>2023</v>
      </c>
      <c r="K1238" t="s">
        <v>14058</v>
      </c>
      <c r="L1238">
        <v>10</v>
      </c>
      <c r="M1238" t="s">
        <v>14050</v>
      </c>
      <c r="N1238" t="s">
        <v>16</v>
      </c>
    </row>
    <row r="1239" spans="1:14" x14ac:dyDescent="0.35">
      <c r="A1239" t="s">
        <v>5359</v>
      </c>
      <c r="B1239">
        <v>48</v>
      </c>
      <c r="C1239" t="s">
        <v>14094</v>
      </c>
      <c r="D1239" t="s">
        <v>39</v>
      </c>
      <c r="E1239" t="s">
        <v>42</v>
      </c>
      <c r="F1239" t="s">
        <v>55</v>
      </c>
      <c r="G1239" t="s">
        <v>30</v>
      </c>
      <c r="H1239">
        <v>5357.66</v>
      </c>
      <c r="I1239" s="9">
        <v>45359</v>
      </c>
      <c r="J1239">
        <v>2024</v>
      </c>
      <c r="K1239" t="s">
        <v>14053</v>
      </c>
      <c r="L1239">
        <v>3</v>
      </c>
      <c r="M1239" t="s">
        <v>14048</v>
      </c>
      <c r="N1239" t="s">
        <v>16</v>
      </c>
    </row>
    <row r="1240" spans="1:14" x14ac:dyDescent="0.35">
      <c r="A1240" t="s">
        <v>5405</v>
      </c>
      <c r="B1240">
        <v>48</v>
      </c>
      <c r="C1240" t="s">
        <v>14094</v>
      </c>
      <c r="D1240" t="s">
        <v>12</v>
      </c>
      <c r="E1240" t="s">
        <v>52</v>
      </c>
      <c r="F1240" t="s">
        <v>49</v>
      </c>
      <c r="G1240" t="s">
        <v>26</v>
      </c>
      <c r="H1240">
        <v>6226.79</v>
      </c>
      <c r="I1240" s="9">
        <v>45482</v>
      </c>
      <c r="J1240">
        <v>2024</v>
      </c>
      <c r="K1240" t="s">
        <v>14063</v>
      </c>
      <c r="L1240">
        <v>7</v>
      </c>
      <c r="M1240" t="s">
        <v>14046</v>
      </c>
      <c r="N1240" t="s">
        <v>16</v>
      </c>
    </row>
    <row r="1241" spans="1:14" x14ac:dyDescent="0.35">
      <c r="A1241" t="s">
        <v>5521</v>
      </c>
      <c r="B1241">
        <v>48</v>
      </c>
      <c r="C1241" t="s">
        <v>14094</v>
      </c>
      <c r="D1241" t="s">
        <v>12</v>
      </c>
      <c r="E1241" t="s">
        <v>29</v>
      </c>
      <c r="F1241" t="s">
        <v>35</v>
      </c>
      <c r="G1241" t="s">
        <v>36</v>
      </c>
      <c r="H1241">
        <v>17593.34</v>
      </c>
      <c r="I1241" s="9">
        <v>44939</v>
      </c>
      <c r="J1241">
        <v>2023</v>
      </c>
      <c r="K1241" t="s">
        <v>14045</v>
      </c>
      <c r="L1241">
        <v>1</v>
      </c>
      <c r="M1241" t="s">
        <v>14048</v>
      </c>
      <c r="N1241" t="s">
        <v>16</v>
      </c>
    </row>
    <row r="1242" spans="1:14" x14ac:dyDescent="0.35">
      <c r="A1242" t="s">
        <v>5641</v>
      </c>
      <c r="B1242">
        <v>48</v>
      </c>
      <c r="C1242" t="s">
        <v>14094</v>
      </c>
      <c r="D1242" t="s">
        <v>39</v>
      </c>
      <c r="E1242" t="s">
        <v>42</v>
      </c>
      <c r="F1242" t="s">
        <v>55</v>
      </c>
      <c r="G1242" t="s">
        <v>15</v>
      </c>
      <c r="H1242">
        <v>29894.62</v>
      </c>
      <c r="I1242" s="9">
        <v>45225</v>
      </c>
      <c r="J1242">
        <v>2023</v>
      </c>
      <c r="K1242" t="s">
        <v>14058</v>
      </c>
      <c r="L1242">
        <v>10</v>
      </c>
      <c r="M1242" t="s">
        <v>14057</v>
      </c>
      <c r="N1242" t="s">
        <v>16</v>
      </c>
    </row>
    <row r="1243" spans="1:14" x14ac:dyDescent="0.35">
      <c r="A1243" t="s">
        <v>5719</v>
      </c>
      <c r="B1243">
        <v>48</v>
      </c>
      <c r="C1243" t="s">
        <v>14094</v>
      </c>
      <c r="D1243" t="s">
        <v>39</v>
      </c>
      <c r="E1243" t="s">
        <v>42</v>
      </c>
      <c r="F1243" t="s">
        <v>14</v>
      </c>
      <c r="G1243" t="s">
        <v>36</v>
      </c>
      <c r="H1243">
        <v>25430.78</v>
      </c>
      <c r="I1243" s="9">
        <v>45344</v>
      </c>
      <c r="J1243">
        <v>2024</v>
      </c>
      <c r="K1243" t="s">
        <v>14051</v>
      </c>
      <c r="L1243">
        <v>2</v>
      </c>
      <c r="M1243" t="s">
        <v>14057</v>
      </c>
      <c r="N1243" t="s">
        <v>16</v>
      </c>
    </row>
    <row r="1244" spans="1:14" x14ac:dyDescent="0.35">
      <c r="A1244" t="s">
        <v>5739</v>
      </c>
      <c r="B1244">
        <v>48</v>
      </c>
      <c r="C1244" t="s">
        <v>14094</v>
      </c>
      <c r="D1244" t="s">
        <v>39</v>
      </c>
      <c r="E1244" t="s">
        <v>24</v>
      </c>
      <c r="F1244" t="s">
        <v>35</v>
      </c>
      <c r="G1244" t="s">
        <v>36</v>
      </c>
      <c r="H1244">
        <v>13787.33</v>
      </c>
      <c r="I1244" s="9">
        <v>44997</v>
      </c>
      <c r="J1244">
        <v>2023</v>
      </c>
      <c r="K1244" t="s">
        <v>14053</v>
      </c>
      <c r="L1244">
        <v>3</v>
      </c>
      <c r="M1244" t="s">
        <v>14059</v>
      </c>
      <c r="N1244" t="s">
        <v>16</v>
      </c>
    </row>
    <row r="1245" spans="1:14" x14ac:dyDescent="0.35">
      <c r="A1245" t="s">
        <v>5867</v>
      </c>
      <c r="B1245">
        <v>48</v>
      </c>
      <c r="C1245" t="s">
        <v>14094</v>
      </c>
      <c r="D1245" t="s">
        <v>39</v>
      </c>
      <c r="E1245" t="s">
        <v>13</v>
      </c>
      <c r="F1245" t="s">
        <v>19</v>
      </c>
      <c r="G1245" t="s">
        <v>30</v>
      </c>
      <c r="H1245">
        <v>7292.16</v>
      </c>
      <c r="I1245" s="9">
        <v>45457</v>
      </c>
      <c r="J1245">
        <v>2024</v>
      </c>
      <c r="K1245" t="s">
        <v>14049</v>
      </c>
      <c r="L1245">
        <v>6</v>
      </c>
      <c r="M1245" t="s">
        <v>14048</v>
      </c>
      <c r="N1245" t="s">
        <v>16</v>
      </c>
    </row>
    <row r="1246" spans="1:14" x14ac:dyDescent="0.35">
      <c r="A1246" t="s">
        <v>5907</v>
      </c>
      <c r="B1246">
        <v>48</v>
      </c>
      <c r="C1246" t="s">
        <v>14094</v>
      </c>
      <c r="D1246" t="s">
        <v>39</v>
      </c>
      <c r="E1246" t="s">
        <v>29</v>
      </c>
      <c r="F1246" t="s">
        <v>49</v>
      </c>
      <c r="G1246" t="s">
        <v>20</v>
      </c>
      <c r="H1246">
        <v>2906.89</v>
      </c>
      <c r="I1246" s="9">
        <v>45089</v>
      </c>
      <c r="J1246">
        <v>2023</v>
      </c>
      <c r="K1246" t="s">
        <v>14049</v>
      </c>
      <c r="L1246">
        <v>6</v>
      </c>
      <c r="M1246" t="s">
        <v>14062</v>
      </c>
      <c r="N1246" t="s">
        <v>16</v>
      </c>
    </row>
    <row r="1247" spans="1:14" x14ac:dyDescent="0.35">
      <c r="A1247" t="s">
        <v>6265</v>
      </c>
      <c r="B1247">
        <v>48</v>
      </c>
      <c r="C1247" t="s">
        <v>14094</v>
      </c>
      <c r="D1247" t="s">
        <v>12</v>
      </c>
      <c r="E1247" t="s">
        <v>93</v>
      </c>
      <c r="F1247" t="s">
        <v>19</v>
      </c>
      <c r="G1247" t="s">
        <v>30</v>
      </c>
      <c r="H1247">
        <v>3457.94</v>
      </c>
      <c r="I1247" s="9">
        <v>45288</v>
      </c>
      <c r="J1247">
        <v>2023</v>
      </c>
      <c r="K1247" t="s">
        <v>14060</v>
      </c>
      <c r="L1247">
        <v>12</v>
      </c>
      <c r="M1247" t="s">
        <v>14057</v>
      </c>
      <c r="N1247" t="s">
        <v>16</v>
      </c>
    </row>
    <row r="1248" spans="1:14" x14ac:dyDescent="0.35">
      <c r="A1248" t="s">
        <v>7067</v>
      </c>
      <c r="B1248">
        <v>48</v>
      </c>
      <c r="C1248" t="s">
        <v>14094</v>
      </c>
      <c r="D1248" t="s">
        <v>39</v>
      </c>
      <c r="E1248" t="s">
        <v>52</v>
      </c>
      <c r="F1248" t="s">
        <v>55</v>
      </c>
      <c r="G1248" t="s">
        <v>20</v>
      </c>
      <c r="H1248">
        <v>4859.13</v>
      </c>
      <c r="I1248" s="9">
        <v>45060</v>
      </c>
      <c r="J1248">
        <v>2023</v>
      </c>
      <c r="K1248" t="s">
        <v>14047</v>
      </c>
      <c r="L1248">
        <v>5</v>
      </c>
      <c r="M1248" t="s">
        <v>14059</v>
      </c>
      <c r="N1248" t="s">
        <v>16</v>
      </c>
    </row>
    <row r="1249" spans="1:14" x14ac:dyDescent="0.35">
      <c r="A1249" t="s">
        <v>7087</v>
      </c>
      <c r="B1249">
        <v>48</v>
      </c>
      <c r="C1249" t="s">
        <v>14094</v>
      </c>
      <c r="D1249" t="s">
        <v>39</v>
      </c>
      <c r="E1249" t="s">
        <v>29</v>
      </c>
      <c r="F1249" t="s">
        <v>49</v>
      </c>
      <c r="G1249" t="s">
        <v>36</v>
      </c>
      <c r="H1249">
        <v>6985.86</v>
      </c>
      <c r="I1249" s="9">
        <v>45285</v>
      </c>
      <c r="J1249">
        <v>2023</v>
      </c>
      <c r="K1249" t="s">
        <v>14060</v>
      </c>
      <c r="L1249">
        <v>12</v>
      </c>
      <c r="M1249" t="s">
        <v>14062</v>
      </c>
      <c r="N1249" t="s">
        <v>16</v>
      </c>
    </row>
    <row r="1250" spans="1:14" x14ac:dyDescent="0.35">
      <c r="A1250" t="s">
        <v>7375</v>
      </c>
      <c r="B1250">
        <v>48</v>
      </c>
      <c r="C1250" t="s">
        <v>14094</v>
      </c>
      <c r="D1250" t="s">
        <v>12</v>
      </c>
      <c r="E1250" t="s">
        <v>24</v>
      </c>
      <c r="F1250" t="s">
        <v>55</v>
      </c>
      <c r="G1250" t="s">
        <v>15</v>
      </c>
      <c r="H1250">
        <v>8529.91</v>
      </c>
      <c r="I1250" s="9">
        <v>45096</v>
      </c>
      <c r="J1250">
        <v>2023</v>
      </c>
      <c r="K1250" t="s">
        <v>14049</v>
      </c>
      <c r="L1250">
        <v>6</v>
      </c>
      <c r="M1250" t="s">
        <v>14062</v>
      </c>
      <c r="N1250" t="s">
        <v>16</v>
      </c>
    </row>
    <row r="1251" spans="1:14" x14ac:dyDescent="0.35">
      <c r="A1251" t="s">
        <v>7481</v>
      </c>
      <c r="B1251">
        <v>48</v>
      </c>
      <c r="C1251" t="s">
        <v>14094</v>
      </c>
      <c r="D1251" t="s">
        <v>39</v>
      </c>
      <c r="E1251" t="s">
        <v>24</v>
      </c>
      <c r="F1251" t="s">
        <v>35</v>
      </c>
      <c r="G1251" t="s">
        <v>26</v>
      </c>
      <c r="H1251">
        <v>9829.1299999999992</v>
      </c>
      <c r="I1251" s="9">
        <v>45363</v>
      </c>
      <c r="J1251">
        <v>2024</v>
      </c>
      <c r="K1251" t="s">
        <v>14053</v>
      </c>
      <c r="L1251">
        <v>3</v>
      </c>
      <c r="M1251" t="s">
        <v>14046</v>
      </c>
      <c r="N1251" t="s">
        <v>16</v>
      </c>
    </row>
    <row r="1252" spans="1:14" x14ac:dyDescent="0.35">
      <c r="A1252" t="s">
        <v>7535</v>
      </c>
      <c r="B1252">
        <v>48</v>
      </c>
      <c r="C1252" t="s">
        <v>14094</v>
      </c>
      <c r="D1252" t="s">
        <v>12</v>
      </c>
      <c r="E1252" t="s">
        <v>42</v>
      </c>
      <c r="F1252" t="s">
        <v>35</v>
      </c>
      <c r="G1252" t="s">
        <v>26</v>
      </c>
      <c r="H1252">
        <v>3911.5</v>
      </c>
      <c r="I1252" s="9">
        <v>45507</v>
      </c>
      <c r="J1252">
        <v>2024</v>
      </c>
      <c r="K1252" t="s">
        <v>14056</v>
      </c>
      <c r="L1252">
        <v>8</v>
      </c>
      <c r="M1252" t="s">
        <v>14050</v>
      </c>
      <c r="N1252" t="s">
        <v>16</v>
      </c>
    </row>
    <row r="1253" spans="1:14" x14ac:dyDescent="0.35">
      <c r="A1253" t="s">
        <v>7577</v>
      </c>
      <c r="B1253">
        <v>48</v>
      </c>
      <c r="C1253" t="s">
        <v>14094</v>
      </c>
      <c r="D1253" t="s">
        <v>12</v>
      </c>
      <c r="E1253" t="s">
        <v>64</v>
      </c>
      <c r="F1253" t="s">
        <v>14</v>
      </c>
      <c r="G1253" t="s">
        <v>36</v>
      </c>
      <c r="H1253">
        <v>91247.33</v>
      </c>
      <c r="I1253" s="9">
        <v>45584</v>
      </c>
      <c r="J1253">
        <v>2024</v>
      </c>
      <c r="K1253" t="s">
        <v>14058</v>
      </c>
      <c r="L1253">
        <v>10</v>
      </c>
      <c r="M1253" t="s">
        <v>14050</v>
      </c>
      <c r="N1253" t="s">
        <v>16</v>
      </c>
    </row>
    <row r="1254" spans="1:14" x14ac:dyDescent="0.35">
      <c r="A1254" t="s">
        <v>7623</v>
      </c>
      <c r="B1254">
        <v>48</v>
      </c>
      <c r="C1254" t="s">
        <v>14094</v>
      </c>
      <c r="D1254" t="s">
        <v>39</v>
      </c>
      <c r="E1254" t="s">
        <v>24</v>
      </c>
      <c r="F1254" t="s">
        <v>49</v>
      </c>
      <c r="G1254" t="s">
        <v>26</v>
      </c>
      <c r="H1254">
        <v>5557.28</v>
      </c>
      <c r="I1254" s="9">
        <v>44943</v>
      </c>
      <c r="J1254">
        <v>2023</v>
      </c>
      <c r="K1254" t="s">
        <v>14045</v>
      </c>
      <c r="L1254">
        <v>1</v>
      </c>
      <c r="M1254" t="s">
        <v>14046</v>
      </c>
      <c r="N1254" t="s">
        <v>16</v>
      </c>
    </row>
    <row r="1255" spans="1:14" x14ac:dyDescent="0.35">
      <c r="A1255" t="s">
        <v>7641</v>
      </c>
      <c r="B1255">
        <v>48</v>
      </c>
      <c r="C1255" t="s">
        <v>14094</v>
      </c>
      <c r="D1255" t="s">
        <v>39</v>
      </c>
      <c r="E1255" t="s">
        <v>24</v>
      </c>
      <c r="F1255" t="s">
        <v>14</v>
      </c>
      <c r="G1255" t="s">
        <v>26</v>
      </c>
      <c r="H1255">
        <v>4733.88</v>
      </c>
      <c r="I1255" s="9">
        <v>45141</v>
      </c>
      <c r="J1255">
        <v>2023</v>
      </c>
      <c r="K1255" t="s">
        <v>14056</v>
      </c>
      <c r="L1255">
        <v>8</v>
      </c>
      <c r="M1255" t="s">
        <v>14057</v>
      </c>
      <c r="N1255" t="s">
        <v>16</v>
      </c>
    </row>
    <row r="1256" spans="1:14" x14ac:dyDescent="0.35">
      <c r="A1256" t="s">
        <v>7811</v>
      </c>
      <c r="B1256">
        <v>48</v>
      </c>
      <c r="C1256" t="s">
        <v>14094</v>
      </c>
      <c r="D1256" t="s">
        <v>39</v>
      </c>
      <c r="E1256" t="s">
        <v>52</v>
      </c>
      <c r="F1256" t="s">
        <v>19</v>
      </c>
      <c r="G1256" t="s">
        <v>36</v>
      </c>
      <c r="H1256">
        <v>6588.28</v>
      </c>
      <c r="I1256" s="9">
        <v>45287</v>
      </c>
      <c r="J1256">
        <v>2023</v>
      </c>
      <c r="K1256" t="s">
        <v>14060</v>
      </c>
      <c r="L1256">
        <v>12</v>
      </c>
      <c r="M1256" t="s">
        <v>14052</v>
      </c>
      <c r="N1256" t="s">
        <v>16</v>
      </c>
    </row>
    <row r="1257" spans="1:14" x14ac:dyDescent="0.35">
      <c r="A1257" t="s">
        <v>8109</v>
      </c>
      <c r="B1257">
        <v>48</v>
      </c>
      <c r="C1257" t="s">
        <v>14094</v>
      </c>
      <c r="D1257" t="s">
        <v>39</v>
      </c>
      <c r="E1257" t="s">
        <v>29</v>
      </c>
      <c r="F1257" t="s">
        <v>19</v>
      </c>
      <c r="G1257" t="s">
        <v>36</v>
      </c>
      <c r="H1257">
        <v>2707.86</v>
      </c>
      <c r="I1257" s="9">
        <v>45215</v>
      </c>
      <c r="J1257">
        <v>2023</v>
      </c>
      <c r="K1257" t="s">
        <v>14058</v>
      </c>
      <c r="L1257">
        <v>10</v>
      </c>
      <c r="M1257" t="s">
        <v>14062</v>
      </c>
      <c r="N1257" t="s">
        <v>16</v>
      </c>
    </row>
    <row r="1258" spans="1:14" x14ac:dyDescent="0.35">
      <c r="A1258" t="s">
        <v>8127</v>
      </c>
      <c r="B1258">
        <v>48</v>
      </c>
      <c r="C1258" t="s">
        <v>14094</v>
      </c>
      <c r="D1258" t="s">
        <v>39</v>
      </c>
      <c r="E1258" t="s">
        <v>42</v>
      </c>
      <c r="F1258" t="s">
        <v>19</v>
      </c>
      <c r="G1258" t="s">
        <v>15</v>
      </c>
      <c r="H1258">
        <v>3075.92</v>
      </c>
      <c r="I1258" s="9">
        <v>45188</v>
      </c>
      <c r="J1258">
        <v>2023</v>
      </c>
      <c r="K1258" t="s">
        <v>14055</v>
      </c>
      <c r="L1258">
        <v>9</v>
      </c>
      <c r="M1258" t="s">
        <v>14046</v>
      </c>
      <c r="N1258" t="s">
        <v>16</v>
      </c>
    </row>
    <row r="1259" spans="1:14" x14ac:dyDescent="0.35">
      <c r="A1259" t="s">
        <v>8209</v>
      </c>
      <c r="B1259">
        <v>48</v>
      </c>
      <c r="C1259" t="s">
        <v>14094</v>
      </c>
      <c r="D1259" t="s">
        <v>39</v>
      </c>
      <c r="E1259" t="s">
        <v>64</v>
      </c>
      <c r="F1259" t="s">
        <v>19</v>
      </c>
      <c r="G1259" t="s">
        <v>36</v>
      </c>
      <c r="H1259">
        <v>1604.75</v>
      </c>
      <c r="I1259" s="9">
        <v>45241</v>
      </c>
      <c r="J1259">
        <v>2023</v>
      </c>
      <c r="K1259" t="s">
        <v>14054</v>
      </c>
      <c r="L1259">
        <v>11</v>
      </c>
      <c r="M1259" t="s">
        <v>14050</v>
      </c>
      <c r="N1259" t="s">
        <v>16</v>
      </c>
    </row>
    <row r="1260" spans="1:14" x14ac:dyDescent="0.35">
      <c r="A1260" t="s">
        <v>8557</v>
      </c>
      <c r="B1260">
        <v>48</v>
      </c>
      <c r="C1260" t="s">
        <v>14094</v>
      </c>
      <c r="D1260" t="s">
        <v>12</v>
      </c>
      <c r="E1260" t="s">
        <v>29</v>
      </c>
      <c r="F1260" t="s">
        <v>35</v>
      </c>
      <c r="G1260" t="s">
        <v>36</v>
      </c>
      <c r="H1260">
        <v>10193.129999999999</v>
      </c>
      <c r="I1260" s="9">
        <v>45542</v>
      </c>
      <c r="J1260">
        <v>2024</v>
      </c>
      <c r="K1260" t="s">
        <v>14055</v>
      </c>
      <c r="L1260">
        <v>9</v>
      </c>
      <c r="M1260" t="s">
        <v>14050</v>
      </c>
      <c r="N1260" t="s">
        <v>16</v>
      </c>
    </row>
    <row r="1261" spans="1:14" x14ac:dyDescent="0.35">
      <c r="A1261" t="s">
        <v>8633</v>
      </c>
      <c r="B1261">
        <v>48</v>
      </c>
      <c r="C1261" t="s">
        <v>14094</v>
      </c>
      <c r="D1261" t="s">
        <v>39</v>
      </c>
      <c r="E1261" t="s">
        <v>52</v>
      </c>
      <c r="F1261" t="s">
        <v>35</v>
      </c>
      <c r="G1261" t="s">
        <v>30</v>
      </c>
      <c r="H1261">
        <v>474.42</v>
      </c>
      <c r="I1261" s="9">
        <v>45020</v>
      </c>
      <c r="J1261">
        <v>2023</v>
      </c>
      <c r="K1261" t="s">
        <v>14061</v>
      </c>
      <c r="L1261">
        <v>4</v>
      </c>
      <c r="M1261" t="s">
        <v>14046</v>
      </c>
      <c r="N1261" t="s">
        <v>16</v>
      </c>
    </row>
    <row r="1262" spans="1:14" x14ac:dyDescent="0.35">
      <c r="A1262" t="s">
        <v>8811</v>
      </c>
      <c r="B1262">
        <v>48</v>
      </c>
      <c r="C1262" t="s">
        <v>14094</v>
      </c>
      <c r="D1262" t="s">
        <v>12</v>
      </c>
      <c r="E1262" t="s">
        <v>64</v>
      </c>
      <c r="F1262" t="s">
        <v>35</v>
      </c>
      <c r="G1262" t="s">
        <v>26</v>
      </c>
      <c r="H1262">
        <v>6769.57</v>
      </c>
      <c r="I1262" s="9">
        <v>45476</v>
      </c>
      <c r="J1262">
        <v>2024</v>
      </c>
      <c r="K1262" t="s">
        <v>14063</v>
      </c>
      <c r="L1262">
        <v>7</v>
      </c>
      <c r="M1262" t="s">
        <v>14052</v>
      </c>
      <c r="N1262" t="s">
        <v>16</v>
      </c>
    </row>
    <row r="1263" spans="1:14" x14ac:dyDescent="0.35">
      <c r="A1263" t="s">
        <v>9699</v>
      </c>
      <c r="B1263">
        <v>48</v>
      </c>
      <c r="C1263" t="s">
        <v>14094</v>
      </c>
      <c r="D1263" t="s">
        <v>39</v>
      </c>
      <c r="E1263" t="s">
        <v>64</v>
      </c>
      <c r="F1263" t="s">
        <v>19</v>
      </c>
      <c r="G1263" t="s">
        <v>36</v>
      </c>
      <c r="H1263">
        <v>5933.75</v>
      </c>
      <c r="I1263" s="9">
        <v>45071</v>
      </c>
      <c r="J1263">
        <v>2023</v>
      </c>
      <c r="K1263" t="s">
        <v>14047</v>
      </c>
      <c r="L1263">
        <v>5</v>
      </c>
      <c r="M1263" t="s">
        <v>14057</v>
      </c>
      <c r="N1263" t="s">
        <v>16</v>
      </c>
    </row>
    <row r="1264" spans="1:14" x14ac:dyDescent="0.35">
      <c r="A1264" t="s">
        <v>9717</v>
      </c>
      <c r="B1264">
        <v>48</v>
      </c>
      <c r="C1264" t="s">
        <v>14094</v>
      </c>
      <c r="D1264" t="s">
        <v>39</v>
      </c>
      <c r="E1264" t="s">
        <v>24</v>
      </c>
      <c r="F1264" t="s">
        <v>19</v>
      </c>
      <c r="G1264" t="s">
        <v>36</v>
      </c>
      <c r="H1264">
        <v>3948.42</v>
      </c>
      <c r="I1264" s="9">
        <v>45054</v>
      </c>
      <c r="J1264">
        <v>2023</v>
      </c>
      <c r="K1264" t="s">
        <v>14047</v>
      </c>
      <c r="L1264">
        <v>5</v>
      </c>
      <c r="M1264" t="s">
        <v>14062</v>
      </c>
      <c r="N1264" t="s">
        <v>16</v>
      </c>
    </row>
    <row r="1265" spans="1:14" x14ac:dyDescent="0.35">
      <c r="A1265" t="s">
        <v>9769</v>
      </c>
      <c r="B1265">
        <v>48</v>
      </c>
      <c r="C1265" t="s">
        <v>14094</v>
      </c>
      <c r="D1265" t="s">
        <v>39</v>
      </c>
      <c r="E1265" t="s">
        <v>93</v>
      </c>
      <c r="F1265" t="s">
        <v>14</v>
      </c>
      <c r="G1265" t="s">
        <v>36</v>
      </c>
      <c r="H1265">
        <v>13369.21</v>
      </c>
      <c r="I1265" s="9">
        <v>45428</v>
      </c>
      <c r="J1265">
        <v>2024</v>
      </c>
      <c r="K1265" t="s">
        <v>14047</v>
      </c>
      <c r="L1265">
        <v>5</v>
      </c>
      <c r="M1265" t="s">
        <v>14057</v>
      </c>
      <c r="N1265" t="s">
        <v>16</v>
      </c>
    </row>
    <row r="1266" spans="1:14" x14ac:dyDescent="0.35">
      <c r="A1266" t="s">
        <v>9965</v>
      </c>
      <c r="B1266">
        <v>48</v>
      </c>
      <c r="C1266" t="s">
        <v>14094</v>
      </c>
      <c r="D1266" t="s">
        <v>12</v>
      </c>
      <c r="E1266" t="s">
        <v>93</v>
      </c>
      <c r="F1266" t="s">
        <v>19</v>
      </c>
      <c r="G1266" t="s">
        <v>20</v>
      </c>
      <c r="H1266">
        <v>3210.04</v>
      </c>
      <c r="I1266" s="9">
        <v>45054</v>
      </c>
      <c r="J1266">
        <v>2023</v>
      </c>
      <c r="K1266" t="s">
        <v>14047</v>
      </c>
      <c r="L1266">
        <v>5</v>
      </c>
      <c r="M1266" t="s">
        <v>14062</v>
      </c>
      <c r="N1266" t="s">
        <v>16</v>
      </c>
    </row>
    <row r="1267" spans="1:14" x14ac:dyDescent="0.35">
      <c r="A1267" t="s">
        <v>9981</v>
      </c>
      <c r="B1267">
        <v>48</v>
      </c>
      <c r="C1267" t="s">
        <v>14094</v>
      </c>
      <c r="D1267" t="s">
        <v>12</v>
      </c>
      <c r="E1267" t="s">
        <v>13</v>
      </c>
      <c r="F1267" t="s">
        <v>14</v>
      </c>
      <c r="G1267" t="s">
        <v>36</v>
      </c>
      <c r="H1267">
        <v>3837.46</v>
      </c>
      <c r="I1267" s="9">
        <v>45329</v>
      </c>
      <c r="J1267">
        <v>2024</v>
      </c>
      <c r="K1267" t="s">
        <v>14051</v>
      </c>
      <c r="L1267">
        <v>2</v>
      </c>
      <c r="M1267" t="s">
        <v>14052</v>
      </c>
      <c r="N1267" t="s">
        <v>16</v>
      </c>
    </row>
    <row r="1268" spans="1:14" x14ac:dyDescent="0.35">
      <c r="A1268" t="s">
        <v>10005</v>
      </c>
      <c r="B1268">
        <v>48</v>
      </c>
      <c r="C1268" t="s">
        <v>14094</v>
      </c>
      <c r="D1268" t="s">
        <v>39</v>
      </c>
      <c r="E1268" t="s">
        <v>74</v>
      </c>
      <c r="F1268" t="s">
        <v>25</v>
      </c>
      <c r="G1268" t="s">
        <v>30</v>
      </c>
      <c r="H1268">
        <v>1613</v>
      </c>
      <c r="I1268" s="9">
        <v>45277</v>
      </c>
      <c r="J1268">
        <v>2023</v>
      </c>
      <c r="K1268" t="s">
        <v>14060</v>
      </c>
      <c r="L1268">
        <v>12</v>
      </c>
      <c r="M1268" t="s">
        <v>14059</v>
      </c>
      <c r="N1268" t="s">
        <v>16</v>
      </c>
    </row>
    <row r="1269" spans="1:14" x14ac:dyDescent="0.35">
      <c r="A1269" t="s">
        <v>10257</v>
      </c>
      <c r="B1269">
        <v>48</v>
      </c>
      <c r="C1269" t="s">
        <v>14094</v>
      </c>
      <c r="D1269" t="s">
        <v>39</v>
      </c>
      <c r="E1269" t="s">
        <v>74</v>
      </c>
      <c r="F1269" t="s">
        <v>35</v>
      </c>
      <c r="G1269" t="s">
        <v>15</v>
      </c>
      <c r="H1269">
        <v>49020.82</v>
      </c>
      <c r="I1269" s="9">
        <v>45195</v>
      </c>
      <c r="J1269">
        <v>2023</v>
      </c>
      <c r="K1269" t="s">
        <v>14055</v>
      </c>
      <c r="L1269">
        <v>9</v>
      </c>
      <c r="M1269" t="s">
        <v>14046</v>
      </c>
      <c r="N1269" t="s">
        <v>16</v>
      </c>
    </row>
    <row r="1270" spans="1:14" x14ac:dyDescent="0.35">
      <c r="A1270" t="s">
        <v>10263</v>
      </c>
      <c r="B1270">
        <v>48</v>
      </c>
      <c r="C1270" t="s">
        <v>14094</v>
      </c>
      <c r="D1270" t="s">
        <v>39</v>
      </c>
      <c r="E1270" t="s">
        <v>42</v>
      </c>
      <c r="F1270" t="s">
        <v>25</v>
      </c>
      <c r="G1270" t="s">
        <v>20</v>
      </c>
      <c r="H1270">
        <v>12994.17</v>
      </c>
      <c r="I1270" s="9">
        <v>45424</v>
      </c>
      <c r="J1270">
        <v>2024</v>
      </c>
      <c r="K1270" t="s">
        <v>14047</v>
      </c>
      <c r="L1270">
        <v>5</v>
      </c>
      <c r="M1270" t="s">
        <v>14059</v>
      </c>
      <c r="N1270" t="s">
        <v>16</v>
      </c>
    </row>
    <row r="1271" spans="1:14" x14ac:dyDescent="0.35">
      <c r="A1271" t="s">
        <v>10361</v>
      </c>
      <c r="B1271">
        <v>48</v>
      </c>
      <c r="C1271" t="s">
        <v>14094</v>
      </c>
      <c r="D1271" t="s">
        <v>12</v>
      </c>
      <c r="E1271" t="s">
        <v>42</v>
      </c>
      <c r="F1271" t="s">
        <v>19</v>
      </c>
      <c r="G1271" t="s">
        <v>30</v>
      </c>
      <c r="H1271">
        <v>18575.849999999999</v>
      </c>
      <c r="I1271" s="9">
        <v>45609</v>
      </c>
      <c r="J1271">
        <v>2024</v>
      </c>
      <c r="K1271" t="s">
        <v>14054</v>
      </c>
      <c r="L1271">
        <v>11</v>
      </c>
      <c r="M1271" t="s">
        <v>14052</v>
      </c>
      <c r="N1271" t="s">
        <v>16</v>
      </c>
    </row>
    <row r="1272" spans="1:14" x14ac:dyDescent="0.35">
      <c r="A1272" t="s">
        <v>10375</v>
      </c>
      <c r="B1272">
        <v>48</v>
      </c>
      <c r="C1272" t="s">
        <v>14094</v>
      </c>
      <c r="D1272" t="s">
        <v>39</v>
      </c>
      <c r="E1272" t="s">
        <v>42</v>
      </c>
      <c r="F1272" t="s">
        <v>55</v>
      </c>
      <c r="G1272" t="s">
        <v>26</v>
      </c>
      <c r="H1272">
        <v>15248.83</v>
      </c>
      <c r="I1272" s="9">
        <v>45010</v>
      </c>
      <c r="J1272">
        <v>2023</v>
      </c>
      <c r="K1272" t="s">
        <v>14053</v>
      </c>
      <c r="L1272">
        <v>3</v>
      </c>
      <c r="M1272" t="s">
        <v>14050</v>
      </c>
      <c r="N1272" t="s">
        <v>16</v>
      </c>
    </row>
    <row r="1273" spans="1:14" x14ac:dyDescent="0.35">
      <c r="A1273" t="s">
        <v>10407</v>
      </c>
      <c r="B1273">
        <v>48</v>
      </c>
      <c r="C1273" t="s">
        <v>14094</v>
      </c>
      <c r="D1273" t="s">
        <v>12</v>
      </c>
      <c r="E1273" t="s">
        <v>13</v>
      </c>
      <c r="F1273" t="s">
        <v>49</v>
      </c>
      <c r="G1273" t="s">
        <v>30</v>
      </c>
      <c r="H1273">
        <v>6911.14</v>
      </c>
      <c r="I1273" s="9">
        <v>45480</v>
      </c>
      <c r="J1273">
        <v>2024</v>
      </c>
      <c r="K1273" t="s">
        <v>14063</v>
      </c>
      <c r="L1273">
        <v>7</v>
      </c>
      <c r="M1273" t="s">
        <v>14059</v>
      </c>
      <c r="N1273" t="s">
        <v>16</v>
      </c>
    </row>
    <row r="1274" spans="1:14" x14ac:dyDescent="0.35">
      <c r="A1274" t="s">
        <v>10409</v>
      </c>
      <c r="B1274">
        <v>48</v>
      </c>
      <c r="C1274" t="s">
        <v>14094</v>
      </c>
      <c r="D1274" t="s">
        <v>39</v>
      </c>
      <c r="E1274" t="s">
        <v>24</v>
      </c>
      <c r="F1274" t="s">
        <v>55</v>
      </c>
      <c r="G1274" t="s">
        <v>30</v>
      </c>
      <c r="H1274">
        <v>2851.01</v>
      </c>
      <c r="I1274" s="9">
        <v>45588</v>
      </c>
      <c r="J1274">
        <v>2024</v>
      </c>
      <c r="K1274" t="s">
        <v>14058</v>
      </c>
      <c r="L1274">
        <v>10</v>
      </c>
      <c r="M1274" t="s">
        <v>14052</v>
      </c>
      <c r="N1274" t="s">
        <v>16</v>
      </c>
    </row>
    <row r="1275" spans="1:14" x14ac:dyDescent="0.35">
      <c r="A1275" t="s">
        <v>10513</v>
      </c>
      <c r="B1275">
        <v>48</v>
      </c>
      <c r="C1275" t="s">
        <v>14094</v>
      </c>
      <c r="D1275" t="s">
        <v>12</v>
      </c>
      <c r="E1275" t="s">
        <v>13</v>
      </c>
      <c r="F1275" t="s">
        <v>49</v>
      </c>
      <c r="G1275" t="s">
        <v>15</v>
      </c>
      <c r="H1275">
        <v>702.73</v>
      </c>
      <c r="I1275" s="9">
        <v>45620</v>
      </c>
      <c r="J1275">
        <v>2024</v>
      </c>
      <c r="K1275" t="s">
        <v>14054</v>
      </c>
      <c r="L1275">
        <v>11</v>
      </c>
      <c r="M1275" t="s">
        <v>14059</v>
      </c>
      <c r="N1275" t="s">
        <v>16</v>
      </c>
    </row>
    <row r="1276" spans="1:14" x14ac:dyDescent="0.35">
      <c r="A1276" t="s">
        <v>10571</v>
      </c>
      <c r="B1276">
        <v>48</v>
      </c>
      <c r="C1276" t="s">
        <v>14094</v>
      </c>
      <c r="D1276" t="s">
        <v>39</v>
      </c>
      <c r="E1276" t="s">
        <v>52</v>
      </c>
      <c r="F1276" t="s">
        <v>55</v>
      </c>
      <c r="G1276" t="s">
        <v>30</v>
      </c>
      <c r="H1276">
        <v>4148.87</v>
      </c>
      <c r="I1276" s="9">
        <v>44962</v>
      </c>
      <c r="J1276">
        <v>2023</v>
      </c>
      <c r="K1276" t="s">
        <v>14051</v>
      </c>
      <c r="L1276">
        <v>2</v>
      </c>
      <c r="M1276" t="s">
        <v>14059</v>
      </c>
      <c r="N1276" t="s">
        <v>16</v>
      </c>
    </row>
    <row r="1277" spans="1:14" x14ac:dyDescent="0.35">
      <c r="A1277" t="s">
        <v>10581</v>
      </c>
      <c r="B1277">
        <v>48</v>
      </c>
      <c r="C1277" t="s">
        <v>14094</v>
      </c>
      <c r="D1277" t="s">
        <v>12</v>
      </c>
      <c r="E1277" t="s">
        <v>42</v>
      </c>
      <c r="F1277" t="s">
        <v>19</v>
      </c>
      <c r="G1277" t="s">
        <v>36</v>
      </c>
      <c r="H1277">
        <v>29991.8</v>
      </c>
      <c r="I1277" s="9">
        <v>45297</v>
      </c>
      <c r="J1277">
        <v>2024</v>
      </c>
      <c r="K1277" t="s">
        <v>14045</v>
      </c>
      <c r="L1277">
        <v>1</v>
      </c>
      <c r="M1277" t="s">
        <v>14050</v>
      </c>
      <c r="N1277" t="s">
        <v>16</v>
      </c>
    </row>
    <row r="1278" spans="1:14" x14ac:dyDescent="0.35">
      <c r="A1278" t="s">
        <v>10695</v>
      </c>
      <c r="B1278">
        <v>48</v>
      </c>
      <c r="C1278" t="s">
        <v>14094</v>
      </c>
      <c r="D1278" t="s">
        <v>12</v>
      </c>
      <c r="E1278" t="s">
        <v>13</v>
      </c>
      <c r="F1278" t="s">
        <v>49</v>
      </c>
      <c r="G1278" t="s">
        <v>30</v>
      </c>
      <c r="H1278">
        <v>3587.27</v>
      </c>
      <c r="I1278" s="9">
        <v>45060</v>
      </c>
      <c r="J1278">
        <v>2023</v>
      </c>
      <c r="K1278" t="s">
        <v>14047</v>
      </c>
      <c r="L1278">
        <v>5</v>
      </c>
      <c r="M1278" t="s">
        <v>14059</v>
      </c>
      <c r="N1278" t="s">
        <v>16</v>
      </c>
    </row>
    <row r="1279" spans="1:14" x14ac:dyDescent="0.35">
      <c r="A1279" t="s">
        <v>10755</v>
      </c>
      <c r="B1279">
        <v>48</v>
      </c>
      <c r="C1279" t="s">
        <v>14094</v>
      </c>
      <c r="D1279" t="s">
        <v>39</v>
      </c>
      <c r="E1279" t="s">
        <v>29</v>
      </c>
      <c r="F1279" t="s">
        <v>14</v>
      </c>
      <c r="G1279" t="s">
        <v>15</v>
      </c>
      <c r="H1279">
        <v>1665.64</v>
      </c>
      <c r="I1279" s="9">
        <v>45606</v>
      </c>
      <c r="J1279">
        <v>2024</v>
      </c>
      <c r="K1279" t="s">
        <v>14054</v>
      </c>
      <c r="L1279">
        <v>11</v>
      </c>
      <c r="M1279" t="s">
        <v>14059</v>
      </c>
      <c r="N1279" t="s">
        <v>16</v>
      </c>
    </row>
    <row r="1280" spans="1:14" x14ac:dyDescent="0.35">
      <c r="A1280" t="s">
        <v>10887</v>
      </c>
      <c r="B1280">
        <v>48</v>
      </c>
      <c r="C1280" t="s">
        <v>14094</v>
      </c>
      <c r="D1280" t="s">
        <v>39</v>
      </c>
      <c r="E1280" t="s">
        <v>29</v>
      </c>
      <c r="F1280" t="s">
        <v>25</v>
      </c>
      <c r="G1280" t="s">
        <v>26</v>
      </c>
      <c r="H1280">
        <v>658.94</v>
      </c>
      <c r="I1280" s="9">
        <v>45633</v>
      </c>
      <c r="J1280">
        <v>2024</v>
      </c>
      <c r="K1280" t="s">
        <v>14060</v>
      </c>
      <c r="L1280">
        <v>12</v>
      </c>
      <c r="M1280" t="s">
        <v>14050</v>
      </c>
      <c r="N1280" t="s">
        <v>16</v>
      </c>
    </row>
    <row r="1281" spans="1:14" x14ac:dyDescent="0.35">
      <c r="A1281" t="s">
        <v>10947</v>
      </c>
      <c r="B1281">
        <v>48</v>
      </c>
      <c r="C1281" t="s">
        <v>14094</v>
      </c>
      <c r="D1281" t="s">
        <v>39</v>
      </c>
      <c r="E1281" t="s">
        <v>52</v>
      </c>
      <c r="F1281" t="s">
        <v>19</v>
      </c>
      <c r="G1281" t="s">
        <v>15</v>
      </c>
      <c r="H1281">
        <v>1674.99</v>
      </c>
      <c r="I1281" s="9">
        <v>45280</v>
      </c>
      <c r="J1281">
        <v>2023</v>
      </c>
      <c r="K1281" t="s">
        <v>14060</v>
      </c>
      <c r="L1281">
        <v>12</v>
      </c>
      <c r="M1281" t="s">
        <v>14052</v>
      </c>
      <c r="N1281" t="s">
        <v>16</v>
      </c>
    </row>
    <row r="1282" spans="1:14" x14ac:dyDescent="0.35">
      <c r="A1282" t="s">
        <v>11087</v>
      </c>
      <c r="B1282">
        <v>48</v>
      </c>
      <c r="C1282" t="s">
        <v>14094</v>
      </c>
      <c r="D1282" t="s">
        <v>39</v>
      </c>
      <c r="E1282" t="s">
        <v>74</v>
      </c>
      <c r="F1282" t="s">
        <v>55</v>
      </c>
      <c r="G1282" t="s">
        <v>30</v>
      </c>
      <c r="H1282">
        <v>3875.86</v>
      </c>
      <c r="I1282" s="9">
        <v>45037</v>
      </c>
      <c r="J1282">
        <v>2023</v>
      </c>
      <c r="K1282" t="s">
        <v>14061</v>
      </c>
      <c r="L1282">
        <v>4</v>
      </c>
      <c r="M1282" t="s">
        <v>14048</v>
      </c>
      <c r="N1282" t="s">
        <v>16</v>
      </c>
    </row>
    <row r="1283" spans="1:14" x14ac:dyDescent="0.35">
      <c r="A1283" t="s">
        <v>11095</v>
      </c>
      <c r="B1283">
        <v>48</v>
      </c>
      <c r="C1283" t="s">
        <v>14094</v>
      </c>
      <c r="D1283" t="s">
        <v>39</v>
      </c>
      <c r="E1283" t="s">
        <v>64</v>
      </c>
      <c r="F1283" t="s">
        <v>49</v>
      </c>
      <c r="G1283" t="s">
        <v>15</v>
      </c>
      <c r="H1283">
        <v>4740.12</v>
      </c>
      <c r="I1283" s="9">
        <v>45087</v>
      </c>
      <c r="J1283">
        <v>2023</v>
      </c>
      <c r="K1283" t="s">
        <v>14049</v>
      </c>
      <c r="L1283">
        <v>6</v>
      </c>
      <c r="M1283" t="s">
        <v>14050</v>
      </c>
      <c r="N1283" t="s">
        <v>16</v>
      </c>
    </row>
    <row r="1284" spans="1:14" x14ac:dyDescent="0.35">
      <c r="A1284" t="s">
        <v>11315</v>
      </c>
      <c r="B1284">
        <v>48</v>
      </c>
      <c r="C1284" t="s">
        <v>14094</v>
      </c>
      <c r="D1284" t="s">
        <v>12</v>
      </c>
      <c r="E1284" t="s">
        <v>74</v>
      </c>
      <c r="F1284" t="s">
        <v>14</v>
      </c>
      <c r="G1284" t="s">
        <v>15</v>
      </c>
      <c r="H1284">
        <v>12876.51</v>
      </c>
      <c r="I1284" s="9">
        <v>45098</v>
      </c>
      <c r="J1284">
        <v>2023</v>
      </c>
      <c r="K1284" t="s">
        <v>14049</v>
      </c>
      <c r="L1284">
        <v>6</v>
      </c>
      <c r="M1284" t="s">
        <v>14052</v>
      </c>
      <c r="N1284" t="s">
        <v>16</v>
      </c>
    </row>
    <row r="1285" spans="1:14" x14ac:dyDescent="0.35">
      <c r="A1285" t="s">
        <v>11767</v>
      </c>
      <c r="B1285">
        <v>48</v>
      </c>
      <c r="C1285" t="s">
        <v>14094</v>
      </c>
      <c r="D1285" t="s">
        <v>39</v>
      </c>
      <c r="E1285" t="s">
        <v>93</v>
      </c>
      <c r="F1285" t="s">
        <v>49</v>
      </c>
      <c r="G1285" t="s">
        <v>30</v>
      </c>
      <c r="H1285">
        <v>22264.65</v>
      </c>
      <c r="I1285" s="9">
        <v>45110</v>
      </c>
      <c r="J1285">
        <v>2023</v>
      </c>
      <c r="K1285" t="s">
        <v>14063</v>
      </c>
      <c r="L1285">
        <v>7</v>
      </c>
      <c r="M1285" t="s">
        <v>14062</v>
      </c>
      <c r="N1285" t="s">
        <v>16</v>
      </c>
    </row>
    <row r="1286" spans="1:14" x14ac:dyDescent="0.35">
      <c r="A1286" t="s">
        <v>11779</v>
      </c>
      <c r="B1286">
        <v>48</v>
      </c>
      <c r="C1286" t="s">
        <v>14094</v>
      </c>
      <c r="D1286" t="s">
        <v>12</v>
      </c>
      <c r="E1286" t="s">
        <v>24</v>
      </c>
      <c r="F1286" t="s">
        <v>14</v>
      </c>
      <c r="G1286" t="s">
        <v>30</v>
      </c>
      <c r="H1286">
        <v>5203.83</v>
      </c>
      <c r="I1286" s="9">
        <v>45623</v>
      </c>
      <c r="J1286">
        <v>2024</v>
      </c>
      <c r="K1286" t="s">
        <v>14054</v>
      </c>
      <c r="L1286">
        <v>11</v>
      </c>
      <c r="M1286" t="s">
        <v>14052</v>
      </c>
      <c r="N1286" t="s">
        <v>16</v>
      </c>
    </row>
    <row r="1287" spans="1:14" x14ac:dyDescent="0.35">
      <c r="A1287" t="s">
        <v>11785</v>
      </c>
      <c r="B1287">
        <v>48</v>
      </c>
      <c r="C1287" t="s">
        <v>14094</v>
      </c>
      <c r="D1287" t="s">
        <v>39</v>
      </c>
      <c r="E1287" t="s">
        <v>13</v>
      </c>
      <c r="F1287" t="s">
        <v>35</v>
      </c>
      <c r="G1287" t="s">
        <v>26</v>
      </c>
      <c r="H1287">
        <v>3712.91</v>
      </c>
      <c r="I1287" s="9">
        <v>45306</v>
      </c>
      <c r="J1287">
        <v>2024</v>
      </c>
      <c r="K1287" t="s">
        <v>14045</v>
      </c>
      <c r="L1287">
        <v>1</v>
      </c>
      <c r="M1287" t="s">
        <v>14062</v>
      </c>
      <c r="N1287" t="s">
        <v>16</v>
      </c>
    </row>
    <row r="1288" spans="1:14" x14ac:dyDescent="0.35">
      <c r="A1288" t="s">
        <v>11789</v>
      </c>
      <c r="B1288">
        <v>48</v>
      </c>
      <c r="C1288" t="s">
        <v>14094</v>
      </c>
      <c r="D1288" t="s">
        <v>12</v>
      </c>
      <c r="E1288" t="s">
        <v>52</v>
      </c>
      <c r="F1288" t="s">
        <v>19</v>
      </c>
      <c r="G1288" t="s">
        <v>20</v>
      </c>
      <c r="H1288">
        <v>9616.9500000000007</v>
      </c>
      <c r="I1288" s="9">
        <v>45218</v>
      </c>
      <c r="J1288">
        <v>2023</v>
      </c>
      <c r="K1288" t="s">
        <v>14058</v>
      </c>
      <c r="L1288">
        <v>10</v>
      </c>
      <c r="M1288" t="s">
        <v>14057</v>
      </c>
      <c r="N1288" t="s">
        <v>16</v>
      </c>
    </row>
    <row r="1289" spans="1:14" x14ac:dyDescent="0.35">
      <c r="A1289" t="s">
        <v>11837</v>
      </c>
      <c r="B1289">
        <v>48</v>
      </c>
      <c r="C1289" t="s">
        <v>14094</v>
      </c>
      <c r="D1289" t="s">
        <v>12</v>
      </c>
      <c r="E1289" t="s">
        <v>24</v>
      </c>
      <c r="F1289" t="s">
        <v>55</v>
      </c>
      <c r="G1289" t="s">
        <v>36</v>
      </c>
      <c r="H1289">
        <v>2452.39</v>
      </c>
      <c r="I1289" s="9">
        <v>45647</v>
      </c>
      <c r="J1289">
        <v>2024</v>
      </c>
      <c r="K1289" t="s">
        <v>14060</v>
      </c>
      <c r="L1289">
        <v>12</v>
      </c>
      <c r="M1289" t="s">
        <v>14050</v>
      </c>
      <c r="N1289" t="s">
        <v>16</v>
      </c>
    </row>
    <row r="1290" spans="1:14" x14ac:dyDescent="0.35">
      <c r="A1290" t="s">
        <v>11989</v>
      </c>
      <c r="B1290">
        <v>48</v>
      </c>
      <c r="C1290" t="s">
        <v>14094</v>
      </c>
      <c r="D1290" t="s">
        <v>12</v>
      </c>
      <c r="E1290" t="s">
        <v>24</v>
      </c>
      <c r="F1290" t="s">
        <v>55</v>
      </c>
      <c r="G1290" t="s">
        <v>15</v>
      </c>
      <c r="H1290">
        <v>1197.53</v>
      </c>
      <c r="I1290" s="9">
        <v>45343</v>
      </c>
      <c r="J1290">
        <v>2024</v>
      </c>
      <c r="K1290" t="s">
        <v>14051</v>
      </c>
      <c r="L1290">
        <v>2</v>
      </c>
      <c r="M1290" t="s">
        <v>14052</v>
      </c>
      <c r="N1290" t="s">
        <v>16</v>
      </c>
    </row>
    <row r="1291" spans="1:14" x14ac:dyDescent="0.35">
      <c r="A1291" t="s">
        <v>12143</v>
      </c>
      <c r="B1291">
        <v>48</v>
      </c>
      <c r="C1291" t="s">
        <v>14094</v>
      </c>
      <c r="D1291" t="s">
        <v>12</v>
      </c>
      <c r="E1291" t="s">
        <v>74</v>
      </c>
      <c r="F1291" t="s">
        <v>19</v>
      </c>
      <c r="G1291" t="s">
        <v>26</v>
      </c>
      <c r="H1291">
        <v>14134.31</v>
      </c>
      <c r="I1291" s="9">
        <v>45380</v>
      </c>
      <c r="J1291">
        <v>2024</v>
      </c>
      <c r="K1291" t="s">
        <v>14053</v>
      </c>
      <c r="L1291">
        <v>3</v>
      </c>
      <c r="M1291" t="s">
        <v>14048</v>
      </c>
      <c r="N1291" t="s">
        <v>16</v>
      </c>
    </row>
    <row r="1292" spans="1:14" x14ac:dyDescent="0.35">
      <c r="A1292" t="s">
        <v>12177</v>
      </c>
      <c r="B1292">
        <v>48</v>
      </c>
      <c r="C1292" t="s">
        <v>14094</v>
      </c>
      <c r="D1292" t="s">
        <v>12</v>
      </c>
      <c r="E1292" t="s">
        <v>93</v>
      </c>
      <c r="F1292" t="s">
        <v>55</v>
      </c>
      <c r="G1292" t="s">
        <v>36</v>
      </c>
      <c r="H1292">
        <v>712.87</v>
      </c>
      <c r="I1292" s="9">
        <v>45014</v>
      </c>
      <c r="J1292">
        <v>2023</v>
      </c>
      <c r="K1292" t="s">
        <v>14053</v>
      </c>
      <c r="L1292">
        <v>3</v>
      </c>
      <c r="M1292" t="s">
        <v>14052</v>
      </c>
      <c r="N1292" t="s">
        <v>16</v>
      </c>
    </row>
    <row r="1293" spans="1:14" x14ac:dyDescent="0.35">
      <c r="A1293" t="s">
        <v>12331</v>
      </c>
      <c r="B1293">
        <v>48</v>
      </c>
      <c r="C1293" t="s">
        <v>14094</v>
      </c>
      <c r="D1293" t="s">
        <v>39</v>
      </c>
      <c r="E1293" t="s">
        <v>13</v>
      </c>
      <c r="F1293" t="s">
        <v>25</v>
      </c>
      <c r="G1293" t="s">
        <v>20</v>
      </c>
      <c r="H1293">
        <v>3265.65</v>
      </c>
      <c r="I1293" s="9">
        <v>44932</v>
      </c>
      <c r="J1293">
        <v>2023</v>
      </c>
      <c r="K1293" t="s">
        <v>14045</v>
      </c>
      <c r="L1293">
        <v>1</v>
      </c>
      <c r="M1293" t="s">
        <v>14048</v>
      </c>
      <c r="N1293" t="s">
        <v>16</v>
      </c>
    </row>
    <row r="1294" spans="1:14" x14ac:dyDescent="0.35">
      <c r="A1294" t="s">
        <v>12569</v>
      </c>
      <c r="B1294">
        <v>48</v>
      </c>
      <c r="C1294" t="s">
        <v>14094</v>
      </c>
      <c r="D1294" t="s">
        <v>12</v>
      </c>
      <c r="E1294" t="s">
        <v>13</v>
      </c>
      <c r="F1294" t="s">
        <v>25</v>
      </c>
      <c r="G1294" t="s">
        <v>26</v>
      </c>
      <c r="H1294">
        <v>1800.16</v>
      </c>
      <c r="I1294" s="9">
        <v>45283</v>
      </c>
      <c r="J1294">
        <v>2023</v>
      </c>
      <c r="K1294" t="s">
        <v>14060</v>
      </c>
      <c r="L1294">
        <v>12</v>
      </c>
      <c r="M1294" t="s">
        <v>14050</v>
      </c>
      <c r="N1294" t="s">
        <v>16</v>
      </c>
    </row>
    <row r="1295" spans="1:14" x14ac:dyDescent="0.35">
      <c r="A1295" t="s">
        <v>12641</v>
      </c>
      <c r="B1295">
        <v>48</v>
      </c>
      <c r="C1295" t="s">
        <v>14094</v>
      </c>
      <c r="D1295" t="s">
        <v>39</v>
      </c>
      <c r="E1295" t="s">
        <v>42</v>
      </c>
      <c r="F1295" t="s">
        <v>14</v>
      </c>
      <c r="G1295" t="s">
        <v>20</v>
      </c>
      <c r="H1295">
        <v>2816.15</v>
      </c>
      <c r="I1295" s="9">
        <v>45420</v>
      </c>
      <c r="J1295">
        <v>2024</v>
      </c>
      <c r="K1295" t="s">
        <v>14047</v>
      </c>
      <c r="L1295">
        <v>5</v>
      </c>
      <c r="M1295" t="s">
        <v>14052</v>
      </c>
      <c r="N1295" t="s">
        <v>16</v>
      </c>
    </row>
    <row r="1296" spans="1:14" x14ac:dyDescent="0.35">
      <c r="A1296" t="s">
        <v>12703</v>
      </c>
      <c r="B1296">
        <v>48</v>
      </c>
      <c r="C1296" t="s">
        <v>14094</v>
      </c>
      <c r="D1296" t="s">
        <v>39</v>
      </c>
      <c r="E1296" t="s">
        <v>64</v>
      </c>
      <c r="F1296" t="s">
        <v>35</v>
      </c>
      <c r="G1296" t="s">
        <v>26</v>
      </c>
      <c r="H1296">
        <v>11983.3</v>
      </c>
      <c r="I1296" s="9">
        <v>45430</v>
      </c>
      <c r="J1296">
        <v>2024</v>
      </c>
      <c r="K1296" t="s">
        <v>14047</v>
      </c>
      <c r="L1296">
        <v>5</v>
      </c>
      <c r="M1296" t="s">
        <v>14050</v>
      </c>
      <c r="N1296" t="s">
        <v>16</v>
      </c>
    </row>
    <row r="1297" spans="1:14" x14ac:dyDescent="0.35">
      <c r="A1297" t="s">
        <v>12735</v>
      </c>
      <c r="B1297">
        <v>48</v>
      </c>
      <c r="C1297" t="s">
        <v>14094</v>
      </c>
      <c r="D1297" t="s">
        <v>12</v>
      </c>
      <c r="E1297" t="s">
        <v>29</v>
      </c>
      <c r="F1297" t="s">
        <v>19</v>
      </c>
      <c r="G1297" t="s">
        <v>20</v>
      </c>
      <c r="H1297">
        <v>14185.19</v>
      </c>
      <c r="I1297" s="9">
        <v>45168</v>
      </c>
      <c r="J1297">
        <v>2023</v>
      </c>
      <c r="K1297" t="s">
        <v>14056</v>
      </c>
      <c r="L1297">
        <v>8</v>
      </c>
      <c r="M1297" t="s">
        <v>14052</v>
      </c>
      <c r="N1297" t="s">
        <v>16</v>
      </c>
    </row>
    <row r="1298" spans="1:14" x14ac:dyDescent="0.35">
      <c r="A1298" t="s">
        <v>13151</v>
      </c>
      <c r="B1298">
        <v>48</v>
      </c>
      <c r="C1298" t="s">
        <v>14094</v>
      </c>
      <c r="D1298" t="s">
        <v>12</v>
      </c>
      <c r="E1298" t="s">
        <v>29</v>
      </c>
      <c r="F1298" t="s">
        <v>19</v>
      </c>
      <c r="G1298" t="s">
        <v>30</v>
      </c>
      <c r="H1298">
        <v>16934.09</v>
      </c>
      <c r="I1298" s="9">
        <v>44949</v>
      </c>
      <c r="J1298">
        <v>2023</v>
      </c>
      <c r="K1298" t="s">
        <v>14045</v>
      </c>
      <c r="L1298">
        <v>1</v>
      </c>
      <c r="M1298" t="s">
        <v>14062</v>
      </c>
      <c r="N1298" t="s">
        <v>16</v>
      </c>
    </row>
    <row r="1299" spans="1:14" x14ac:dyDescent="0.35">
      <c r="A1299" t="s">
        <v>13289</v>
      </c>
      <c r="B1299">
        <v>48</v>
      </c>
      <c r="C1299" t="s">
        <v>14094</v>
      </c>
      <c r="D1299" t="s">
        <v>39</v>
      </c>
      <c r="E1299" t="s">
        <v>24</v>
      </c>
      <c r="F1299" t="s">
        <v>14</v>
      </c>
      <c r="G1299" t="s">
        <v>36</v>
      </c>
      <c r="H1299">
        <v>8871.9599999999991</v>
      </c>
      <c r="I1299" s="9">
        <v>45120</v>
      </c>
      <c r="J1299">
        <v>2023</v>
      </c>
      <c r="K1299" t="s">
        <v>14063</v>
      </c>
      <c r="L1299">
        <v>7</v>
      </c>
      <c r="M1299" t="s">
        <v>14057</v>
      </c>
      <c r="N1299" t="s">
        <v>16</v>
      </c>
    </row>
    <row r="1300" spans="1:14" x14ac:dyDescent="0.35">
      <c r="A1300" t="s">
        <v>13303</v>
      </c>
      <c r="B1300">
        <v>48</v>
      </c>
      <c r="C1300" t="s">
        <v>14094</v>
      </c>
      <c r="D1300" t="s">
        <v>39</v>
      </c>
      <c r="E1300" t="s">
        <v>42</v>
      </c>
      <c r="F1300" t="s">
        <v>14</v>
      </c>
      <c r="G1300" t="s">
        <v>15</v>
      </c>
      <c r="H1300">
        <v>1771.56</v>
      </c>
      <c r="I1300" s="9">
        <v>45331</v>
      </c>
      <c r="J1300">
        <v>2024</v>
      </c>
      <c r="K1300" t="s">
        <v>14051</v>
      </c>
      <c r="L1300">
        <v>2</v>
      </c>
      <c r="M1300" t="s">
        <v>14048</v>
      </c>
      <c r="N1300" t="s">
        <v>16</v>
      </c>
    </row>
    <row r="1301" spans="1:14" x14ac:dyDescent="0.35">
      <c r="A1301" t="s">
        <v>13355</v>
      </c>
      <c r="B1301">
        <v>48</v>
      </c>
      <c r="C1301" t="s">
        <v>14094</v>
      </c>
      <c r="D1301" t="s">
        <v>12</v>
      </c>
      <c r="E1301" t="s">
        <v>74</v>
      </c>
      <c r="F1301" t="s">
        <v>55</v>
      </c>
      <c r="G1301" t="s">
        <v>30</v>
      </c>
      <c r="H1301">
        <v>8326.9</v>
      </c>
      <c r="I1301" s="9">
        <v>45467</v>
      </c>
      <c r="J1301">
        <v>2024</v>
      </c>
      <c r="K1301" t="s">
        <v>14049</v>
      </c>
      <c r="L1301">
        <v>6</v>
      </c>
      <c r="M1301" t="s">
        <v>14062</v>
      </c>
      <c r="N1301" t="s">
        <v>16</v>
      </c>
    </row>
    <row r="1302" spans="1:14" x14ac:dyDescent="0.35">
      <c r="A1302" t="s">
        <v>13415</v>
      </c>
      <c r="B1302">
        <v>48</v>
      </c>
      <c r="C1302" t="s">
        <v>14094</v>
      </c>
      <c r="D1302" t="s">
        <v>39</v>
      </c>
      <c r="E1302" t="s">
        <v>52</v>
      </c>
      <c r="F1302" t="s">
        <v>25</v>
      </c>
      <c r="G1302" t="s">
        <v>20</v>
      </c>
      <c r="H1302">
        <v>3322.72</v>
      </c>
      <c r="I1302" s="9">
        <v>45539</v>
      </c>
      <c r="J1302">
        <v>2024</v>
      </c>
      <c r="K1302" t="s">
        <v>14055</v>
      </c>
      <c r="L1302">
        <v>9</v>
      </c>
      <c r="M1302" t="s">
        <v>14052</v>
      </c>
      <c r="N1302" t="s">
        <v>16</v>
      </c>
    </row>
    <row r="1303" spans="1:14" x14ac:dyDescent="0.35">
      <c r="A1303" t="s">
        <v>13419</v>
      </c>
      <c r="B1303">
        <v>48</v>
      </c>
      <c r="C1303" t="s">
        <v>14094</v>
      </c>
      <c r="D1303" t="s">
        <v>12</v>
      </c>
      <c r="E1303" t="s">
        <v>24</v>
      </c>
      <c r="F1303" t="s">
        <v>14</v>
      </c>
      <c r="G1303" t="s">
        <v>15</v>
      </c>
      <c r="H1303">
        <v>4849.96</v>
      </c>
      <c r="I1303" s="9">
        <v>45145</v>
      </c>
      <c r="J1303">
        <v>2023</v>
      </c>
      <c r="K1303" t="s">
        <v>14056</v>
      </c>
      <c r="L1303">
        <v>8</v>
      </c>
      <c r="M1303" t="s">
        <v>14062</v>
      </c>
      <c r="N1303" t="s">
        <v>16</v>
      </c>
    </row>
    <row r="1304" spans="1:14" x14ac:dyDescent="0.35">
      <c r="A1304" t="s">
        <v>13653</v>
      </c>
      <c r="B1304">
        <v>48</v>
      </c>
      <c r="C1304" t="s">
        <v>14094</v>
      </c>
      <c r="D1304" t="s">
        <v>39</v>
      </c>
      <c r="E1304" t="s">
        <v>74</v>
      </c>
      <c r="F1304" t="s">
        <v>25</v>
      </c>
      <c r="G1304" t="s">
        <v>20</v>
      </c>
      <c r="H1304">
        <v>600.71</v>
      </c>
      <c r="I1304" s="9">
        <v>45024</v>
      </c>
      <c r="J1304">
        <v>2023</v>
      </c>
      <c r="K1304" t="s">
        <v>14061</v>
      </c>
      <c r="L1304">
        <v>4</v>
      </c>
      <c r="M1304" t="s">
        <v>14050</v>
      </c>
      <c r="N1304" t="s">
        <v>16</v>
      </c>
    </row>
    <row r="1305" spans="1:14" x14ac:dyDescent="0.35">
      <c r="A1305" t="s">
        <v>13655</v>
      </c>
      <c r="B1305">
        <v>48</v>
      </c>
      <c r="C1305" t="s">
        <v>14094</v>
      </c>
      <c r="D1305" t="s">
        <v>39</v>
      </c>
      <c r="E1305" t="s">
        <v>64</v>
      </c>
      <c r="F1305" t="s">
        <v>14</v>
      </c>
      <c r="G1305" t="s">
        <v>20</v>
      </c>
      <c r="H1305">
        <v>1914.63</v>
      </c>
      <c r="I1305" s="9">
        <v>45029</v>
      </c>
      <c r="J1305">
        <v>2023</v>
      </c>
      <c r="K1305" t="s">
        <v>14061</v>
      </c>
      <c r="L1305">
        <v>4</v>
      </c>
      <c r="M1305" t="s">
        <v>14057</v>
      </c>
      <c r="N1305" t="s">
        <v>16</v>
      </c>
    </row>
    <row r="1306" spans="1:14" x14ac:dyDescent="0.35">
      <c r="A1306" t="s">
        <v>13725</v>
      </c>
      <c r="B1306">
        <v>48</v>
      </c>
      <c r="C1306" t="s">
        <v>14094</v>
      </c>
      <c r="D1306" t="s">
        <v>39</v>
      </c>
      <c r="E1306" t="s">
        <v>93</v>
      </c>
      <c r="F1306" t="s">
        <v>55</v>
      </c>
      <c r="G1306" t="s">
        <v>30</v>
      </c>
      <c r="H1306">
        <v>12750.27</v>
      </c>
      <c r="I1306" s="9">
        <v>45633</v>
      </c>
      <c r="J1306">
        <v>2024</v>
      </c>
      <c r="K1306" t="s">
        <v>14060</v>
      </c>
      <c r="L1306">
        <v>12</v>
      </c>
      <c r="M1306" t="s">
        <v>14050</v>
      </c>
      <c r="N1306" t="s">
        <v>16</v>
      </c>
    </row>
    <row r="1307" spans="1:14" x14ac:dyDescent="0.35">
      <c r="A1307" t="s">
        <v>287</v>
      </c>
      <c r="B1307">
        <v>44</v>
      </c>
      <c r="C1307" t="s">
        <v>14095</v>
      </c>
      <c r="D1307" t="s">
        <v>12</v>
      </c>
      <c r="E1307" t="s">
        <v>13</v>
      </c>
      <c r="F1307" t="s">
        <v>14</v>
      </c>
      <c r="G1307" t="s">
        <v>26</v>
      </c>
      <c r="H1307">
        <v>1817.4</v>
      </c>
      <c r="I1307" s="9">
        <v>45453</v>
      </c>
      <c r="J1307">
        <v>2024</v>
      </c>
      <c r="K1307" t="s">
        <v>14049</v>
      </c>
      <c r="L1307">
        <v>6</v>
      </c>
      <c r="M1307" t="s">
        <v>14062</v>
      </c>
      <c r="N1307" t="s">
        <v>16</v>
      </c>
    </row>
    <row r="1308" spans="1:14" x14ac:dyDescent="0.35">
      <c r="A1308" t="s">
        <v>313</v>
      </c>
      <c r="B1308">
        <v>44</v>
      </c>
      <c r="C1308" t="s">
        <v>14095</v>
      </c>
      <c r="D1308" t="s">
        <v>39</v>
      </c>
      <c r="E1308" t="s">
        <v>42</v>
      </c>
      <c r="F1308" t="s">
        <v>19</v>
      </c>
      <c r="G1308" t="s">
        <v>15</v>
      </c>
      <c r="H1308">
        <v>10145.34</v>
      </c>
      <c r="I1308" s="9">
        <v>44936</v>
      </c>
      <c r="J1308">
        <v>2023</v>
      </c>
      <c r="K1308" t="s">
        <v>14045</v>
      </c>
      <c r="L1308">
        <v>1</v>
      </c>
      <c r="M1308" t="s">
        <v>14046</v>
      </c>
      <c r="N1308" t="s">
        <v>16</v>
      </c>
    </row>
    <row r="1309" spans="1:14" x14ac:dyDescent="0.35">
      <c r="A1309" t="s">
        <v>395</v>
      </c>
      <c r="B1309">
        <v>44</v>
      </c>
      <c r="C1309" t="s">
        <v>14095</v>
      </c>
      <c r="D1309" t="s">
        <v>39</v>
      </c>
      <c r="E1309" t="s">
        <v>24</v>
      </c>
      <c r="F1309" t="s">
        <v>49</v>
      </c>
      <c r="G1309" t="s">
        <v>15</v>
      </c>
      <c r="H1309">
        <v>20229.939999999999</v>
      </c>
      <c r="I1309" s="9">
        <v>45189</v>
      </c>
      <c r="J1309">
        <v>2023</v>
      </c>
      <c r="K1309" t="s">
        <v>14055</v>
      </c>
      <c r="L1309">
        <v>9</v>
      </c>
      <c r="M1309" t="s">
        <v>14052</v>
      </c>
      <c r="N1309" t="s">
        <v>16</v>
      </c>
    </row>
    <row r="1310" spans="1:14" x14ac:dyDescent="0.35">
      <c r="A1310" t="s">
        <v>673</v>
      </c>
      <c r="B1310">
        <v>44</v>
      </c>
      <c r="C1310" t="s">
        <v>14095</v>
      </c>
      <c r="D1310" t="s">
        <v>39</v>
      </c>
      <c r="E1310" t="s">
        <v>29</v>
      </c>
      <c r="F1310" t="s">
        <v>55</v>
      </c>
      <c r="G1310" t="s">
        <v>20</v>
      </c>
      <c r="H1310">
        <v>28847.03</v>
      </c>
      <c r="I1310" s="9">
        <v>45641</v>
      </c>
      <c r="J1310">
        <v>2024</v>
      </c>
      <c r="K1310" t="s">
        <v>14060</v>
      </c>
      <c r="L1310">
        <v>12</v>
      </c>
      <c r="M1310" t="s">
        <v>14059</v>
      </c>
      <c r="N1310" t="s">
        <v>16</v>
      </c>
    </row>
    <row r="1311" spans="1:14" x14ac:dyDescent="0.35">
      <c r="A1311" t="s">
        <v>675</v>
      </c>
      <c r="B1311">
        <v>44</v>
      </c>
      <c r="C1311" t="s">
        <v>14095</v>
      </c>
      <c r="D1311" t="s">
        <v>39</v>
      </c>
      <c r="E1311" t="s">
        <v>29</v>
      </c>
      <c r="F1311" t="s">
        <v>35</v>
      </c>
      <c r="G1311" t="s">
        <v>26</v>
      </c>
      <c r="H1311">
        <v>10753.4</v>
      </c>
      <c r="I1311" s="9">
        <v>45328</v>
      </c>
      <c r="J1311">
        <v>2024</v>
      </c>
      <c r="K1311" t="s">
        <v>14051</v>
      </c>
      <c r="L1311">
        <v>2</v>
      </c>
      <c r="M1311" t="s">
        <v>14046</v>
      </c>
      <c r="N1311" t="s">
        <v>16</v>
      </c>
    </row>
    <row r="1312" spans="1:14" x14ac:dyDescent="0.35">
      <c r="A1312" t="s">
        <v>767</v>
      </c>
      <c r="B1312">
        <v>44</v>
      </c>
      <c r="C1312" t="s">
        <v>14095</v>
      </c>
      <c r="D1312" t="s">
        <v>39</v>
      </c>
      <c r="E1312" t="s">
        <v>64</v>
      </c>
      <c r="F1312" t="s">
        <v>49</v>
      </c>
      <c r="G1312" t="s">
        <v>15</v>
      </c>
      <c r="H1312">
        <v>18898.060000000001</v>
      </c>
      <c r="I1312" s="9">
        <v>45470</v>
      </c>
      <c r="J1312">
        <v>2024</v>
      </c>
      <c r="K1312" t="s">
        <v>14049</v>
      </c>
      <c r="L1312">
        <v>6</v>
      </c>
      <c r="M1312" t="s">
        <v>14057</v>
      </c>
      <c r="N1312" t="s">
        <v>16</v>
      </c>
    </row>
    <row r="1313" spans="1:14" x14ac:dyDescent="0.35">
      <c r="A1313" t="s">
        <v>1023</v>
      </c>
      <c r="B1313">
        <v>44</v>
      </c>
      <c r="C1313" t="s">
        <v>14095</v>
      </c>
      <c r="D1313" t="s">
        <v>39</v>
      </c>
      <c r="E1313" t="s">
        <v>29</v>
      </c>
      <c r="F1313" t="s">
        <v>55</v>
      </c>
      <c r="G1313" t="s">
        <v>36</v>
      </c>
      <c r="H1313">
        <v>41342.910000000003</v>
      </c>
      <c r="I1313" s="9">
        <v>45168</v>
      </c>
      <c r="J1313">
        <v>2023</v>
      </c>
      <c r="K1313" t="s">
        <v>14056</v>
      </c>
      <c r="L1313">
        <v>8</v>
      </c>
      <c r="M1313" t="s">
        <v>14052</v>
      </c>
      <c r="N1313" t="s">
        <v>16</v>
      </c>
    </row>
    <row r="1314" spans="1:14" x14ac:dyDescent="0.35">
      <c r="A1314" t="s">
        <v>1257</v>
      </c>
      <c r="B1314">
        <v>44</v>
      </c>
      <c r="C1314" t="s">
        <v>14095</v>
      </c>
      <c r="D1314" t="s">
        <v>12</v>
      </c>
      <c r="E1314" t="s">
        <v>74</v>
      </c>
      <c r="F1314" t="s">
        <v>35</v>
      </c>
      <c r="G1314" t="s">
        <v>30</v>
      </c>
      <c r="H1314">
        <v>657</v>
      </c>
      <c r="I1314" s="9">
        <v>45600</v>
      </c>
      <c r="J1314">
        <v>2024</v>
      </c>
      <c r="K1314" t="s">
        <v>14054</v>
      </c>
      <c r="L1314">
        <v>11</v>
      </c>
      <c r="M1314" t="s">
        <v>14062</v>
      </c>
      <c r="N1314" t="s">
        <v>16</v>
      </c>
    </row>
    <row r="1315" spans="1:14" x14ac:dyDescent="0.35">
      <c r="A1315" t="s">
        <v>1301</v>
      </c>
      <c r="B1315">
        <v>44</v>
      </c>
      <c r="C1315" t="s">
        <v>14095</v>
      </c>
      <c r="D1315" t="s">
        <v>39</v>
      </c>
      <c r="E1315" t="s">
        <v>13</v>
      </c>
      <c r="F1315" t="s">
        <v>19</v>
      </c>
      <c r="G1315" t="s">
        <v>15</v>
      </c>
      <c r="H1315">
        <v>15029.61</v>
      </c>
      <c r="I1315" s="9">
        <v>45351</v>
      </c>
      <c r="J1315">
        <v>2024</v>
      </c>
      <c r="K1315" t="s">
        <v>14051</v>
      </c>
      <c r="L1315">
        <v>2</v>
      </c>
      <c r="M1315" t="s">
        <v>14057</v>
      </c>
      <c r="N1315" t="s">
        <v>16</v>
      </c>
    </row>
    <row r="1316" spans="1:14" x14ac:dyDescent="0.35">
      <c r="A1316" t="s">
        <v>1433</v>
      </c>
      <c r="B1316">
        <v>44</v>
      </c>
      <c r="C1316" t="s">
        <v>14095</v>
      </c>
      <c r="D1316" t="s">
        <v>39</v>
      </c>
      <c r="E1316" t="s">
        <v>24</v>
      </c>
      <c r="F1316" t="s">
        <v>49</v>
      </c>
      <c r="G1316" t="s">
        <v>36</v>
      </c>
      <c r="H1316">
        <v>7831.25</v>
      </c>
      <c r="I1316" s="9">
        <v>45120</v>
      </c>
      <c r="J1316">
        <v>2023</v>
      </c>
      <c r="K1316" t="s">
        <v>14063</v>
      </c>
      <c r="L1316">
        <v>7</v>
      </c>
      <c r="M1316" t="s">
        <v>14057</v>
      </c>
      <c r="N1316" t="s">
        <v>16</v>
      </c>
    </row>
    <row r="1317" spans="1:14" x14ac:dyDescent="0.35">
      <c r="A1317" t="s">
        <v>1495</v>
      </c>
      <c r="B1317">
        <v>44</v>
      </c>
      <c r="C1317" t="s">
        <v>14095</v>
      </c>
      <c r="D1317" t="s">
        <v>12</v>
      </c>
      <c r="E1317" t="s">
        <v>29</v>
      </c>
      <c r="F1317" t="s">
        <v>19</v>
      </c>
      <c r="G1317" t="s">
        <v>36</v>
      </c>
      <c r="H1317">
        <v>1771.19</v>
      </c>
      <c r="I1317" s="9">
        <v>45341</v>
      </c>
      <c r="J1317">
        <v>2024</v>
      </c>
      <c r="K1317" t="s">
        <v>14051</v>
      </c>
      <c r="L1317">
        <v>2</v>
      </c>
      <c r="M1317" t="s">
        <v>14062</v>
      </c>
      <c r="N1317" t="s">
        <v>16</v>
      </c>
    </row>
    <row r="1318" spans="1:14" x14ac:dyDescent="0.35">
      <c r="A1318" t="s">
        <v>1625</v>
      </c>
      <c r="B1318">
        <v>44</v>
      </c>
      <c r="C1318" t="s">
        <v>14095</v>
      </c>
      <c r="D1318" t="s">
        <v>12</v>
      </c>
      <c r="E1318" t="s">
        <v>93</v>
      </c>
      <c r="F1318" t="s">
        <v>14</v>
      </c>
      <c r="G1318" t="s">
        <v>26</v>
      </c>
      <c r="H1318">
        <v>1779.91</v>
      </c>
      <c r="I1318" s="9">
        <v>45542</v>
      </c>
      <c r="J1318">
        <v>2024</v>
      </c>
      <c r="K1318" t="s">
        <v>14055</v>
      </c>
      <c r="L1318">
        <v>9</v>
      </c>
      <c r="M1318" t="s">
        <v>14050</v>
      </c>
      <c r="N1318" t="s">
        <v>16</v>
      </c>
    </row>
    <row r="1319" spans="1:14" x14ac:dyDescent="0.35">
      <c r="A1319" t="s">
        <v>1749</v>
      </c>
      <c r="B1319">
        <v>44</v>
      </c>
      <c r="C1319" t="s">
        <v>14095</v>
      </c>
      <c r="D1319" t="s">
        <v>39</v>
      </c>
      <c r="E1319" t="s">
        <v>29</v>
      </c>
      <c r="F1319" t="s">
        <v>49</v>
      </c>
      <c r="G1319" t="s">
        <v>15</v>
      </c>
      <c r="H1319">
        <v>33452.28</v>
      </c>
      <c r="I1319" s="9">
        <v>45420</v>
      </c>
      <c r="J1319">
        <v>2024</v>
      </c>
      <c r="K1319" t="s">
        <v>14047</v>
      </c>
      <c r="L1319">
        <v>5</v>
      </c>
      <c r="M1319" t="s">
        <v>14052</v>
      </c>
      <c r="N1319" t="s">
        <v>16</v>
      </c>
    </row>
    <row r="1320" spans="1:14" x14ac:dyDescent="0.35">
      <c r="A1320" t="s">
        <v>2207</v>
      </c>
      <c r="B1320">
        <v>44</v>
      </c>
      <c r="C1320" t="s">
        <v>14095</v>
      </c>
      <c r="D1320" t="s">
        <v>12</v>
      </c>
      <c r="E1320" t="s">
        <v>42</v>
      </c>
      <c r="F1320" t="s">
        <v>55</v>
      </c>
      <c r="G1320" t="s">
        <v>26</v>
      </c>
      <c r="H1320">
        <v>25992.880000000001</v>
      </c>
      <c r="I1320" s="9">
        <v>45112</v>
      </c>
      <c r="J1320">
        <v>2023</v>
      </c>
      <c r="K1320" t="s">
        <v>14063</v>
      </c>
      <c r="L1320">
        <v>7</v>
      </c>
      <c r="M1320" t="s">
        <v>14052</v>
      </c>
      <c r="N1320" t="s">
        <v>16</v>
      </c>
    </row>
    <row r="1321" spans="1:14" x14ac:dyDescent="0.35">
      <c r="A1321" t="s">
        <v>2259</v>
      </c>
      <c r="B1321">
        <v>44</v>
      </c>
      <c r="C1321" t="s">
        <v>14095</v>
      </c>
      <c r="D1321" t="s">
        <v>39</v>
      </c>
      <c r="E1321" t="s">
        <v>93</v>
      </c>
      <c r="F1321" t="s">
        <v>14</v>
      </c>
      <c r="G1321" t="s">
        <v>15</v>
      </c>
      <c r="H1321">
        <v>3961.55</v>
      </c>
      <c r="I1321" s="9">
        <v>45316</v>
      </c>
      <c r="J1321">
        <v>2024</v>
      </c>
      <c r="K1321" t="s">
        <v>14045</v>
      </c>
      <c r="L1321">
        <v>1</v>
      </c>
      <c r="M1321" t="s">
        <v>14057</v>
      </c>
      <c r="N1321" t="s">
        <v>16</v>
      </c>
    </row>
    <row r="1322" spans="1:14" x14ac:dyDescent="0.35">
      <c r="A1322" t="s">
        <v>2271</v>
      </c>
      <c r="B1322">
        <v>44</v>
      </c>
      <c r="C1322" t="s">
        <v>14095</v>
      </c>
      <c r="D1322" t="s">
        <v>12</v>
      </c>
      <c r="E1322" t="s">
        <v>52</v>
      </c>
      <c r="F1322" t="s">
        <v>35</v>
      </c>
      <c r="G1322" t="s">
        <v>30</v>
      </c>
      <c r="H1322">
        <v>16144.65</v>
      </c>
      <c r="I1322" s="9">
        <v>45094</v>
      </c>
      <c r="J1322">
        <v>2023</v>
      </c>
      <c r="K1322" t="s">
        <v>14049</v>
      </c>
      <c r="L1322">
        <v>6</v>
      </c>
      <c r="M1322" t="s">
        <v>14050</v>
      </c>
      <c r="N1322" t="s">
        <v>16</v>
      </c>
    </row>
    <row r="1323" spans="1:14" x14ac:dyDescent="0.35">
      <c r="A1323" t="s">
        <v>2407</v>
      </c>
      <c r="B1323">
        <v>44</v>
      </c>
      <c r="C1323" t="s">
        <v>14095</v>
      </c>
      <c r="D1323" t="s">
        <v>12</v>
      </c>
      <c r="E1323" t="s">
        <v>64</v>
      </c>
      <c r="F1323" t="s">
        <v>55</v>
      </c>
      <c r="G1323" t="s">
        <v>36</v>
      </c>
      <c r="H1323">
        <v>14681.91</v>
      </c>
      <c r="I1323" s="9">
        <v>44996</v>
      </c>
      <c r="J1323">
        <v>2023</v>
      </c>
      <c r="K1323" t="s">
        <v>14053</v>
      </c>
      <c r="L1323">
        <v>3</v>
      </c>
      <c r="M1323" t="s">
        <v>14050</v>
      </c>
      <c r="N1323" t="s">
        <v>16</v>
      </c>
    </row>
    <row r="1324" spans="1:14" x14ac:dyDescent="0.35">
      <c r="A1324" t="s">
        <v>2411</v>
      </c>
      <c r="B1324">
        <v>44</v>
      </c>
      <c r="C1324" t="s">
        <v>14095</v>
      </c>
      <c r="D1324" t="s">
        <v>39</v>
      </c>
      <c r="E1324" t="s">
        <v>42</v>
      </c>
      <c r="F1324" t="s">
        <v>35</v>
      </c>
      <c r="G1324" t="s">
        <v>36</v>
      </c>
      <c r="H1324">
        <v>11992.89</v>
      </c>
      <c r="I1324" s="9">
        <v>45384</v>
      </c>
      <c r="J1324">
        <v>2024</v>
      </c>
      <c r="K1324" t="s">
        <v>14061</v>
      </c>
      <c r="L1324">
        <v>4</v>
      </c>
      <c r="M1324" t="s">
        <v>14046</v>
      </c>
      <c r="N1324" t="s">
        <v>16</v>
      </c>
    </row>
    <row r="1325" spans="1:14" x14ac:dyDescent="0.35">
      <c r="A1325" t="s">
        <v>2755</v>
      </c>
      <c r="B1325">
        <v>44</v>
      </c>
      <c r="C1325" t="s">
        <v>14095</v>
      </c>
      <c r="D1325" t="s">
        <v>12</v>
      </c>
      <c r="E1325" t="s">
        <v>13</v>
      </c>
      <c r="F1325" t="s">
        <v>25</v>
      </c>
      <c r="G1325" t="s">
        <v>26</v>
      </c>
      <c r="H1325">
        <v>728.77</v>
      </c>
      <c r="I1325" s="9">
        <v>45386</v>
      </c>
      <c r="J1325">
        <v>2024</v>
      </c>
      <c r="K1325" t="s">
        <v>14061</v>
      </c>
      <c r="L1325">
        <v>4</v>
      </c>
      <c r="M1325" t="s">
        <v>14057</v>
      </c>
      <c r="N1325" t="s">
        <v>16</v>
      </c>
    </row>
    <row r="1326" spans="1:14" x14ac:dyDescent="0.35">
      <c r="A1326" t="s">
        <v>2761</v>
      </c>
      <c r="B1326">
        <v>44</v>
      </c>
      <c r="C1326" t="s">
        <v>14095</v>
      </c>
      <c r="D1326" t="s">
        <v>39</v>
      </c>
      <c r="E1326" t="s">
        <v>42</v>
      </c>
      <c r="F1326" t="s">
        <v>14</v>
      </c>
      <c r="G1326" t="s">
        <v>26</v>
      </c>
      <c r="H1326">
        <v>6216.67</v>
      </c>
      <c r="I1326" s="9">
        <v>45345</v>
      </c>
      <c r="J1326">
        <v>2024</v>
      </c>
      <c r="K1326" t="s">
        <v>14051</v>
      </c>
      <c r="L1326">
        <v>2</v>
      </c>
      <c r="M1326" t="s">
        <v>14048</v>
      </c>
      <c r="N1326" t="s">
        <v>16</v>
      </c>
    </row>
    <row r="1327" spans="1:14" x14ac:dyDescent="0.35">
      <c r="A1327" t="s">
        <v>3321</v>
      </c>
      <c r="B1327">
        <v>44</v>
      </c>
      <c r="C1327" t="s">
        <v>14095</v>
      </c>
      <c r="D1327" t="s">
        <v>39</v>
      </c>
      <c r="E1327" t="s">
        <v>24</v>
      </c>
      <c r="F1327" t="s">
        <v>49</v>
      </c>
      <c r="G1327" t="s">
        <v>36</v>
      </c>
      <c r="H1327">
        <v>3923.91</v>
      </c>
      <c r="I1327" s="9">
        <v>45104</v>
      </c>
      <c r="J1327">
        <v>2023</v>
      </c>
      <c r="K1327" t="s">
        <v>14049</v>
      </c>
      <c r="L1327">
        <v>6</v>
      </c>
      <c r="M1327" t="s">
        <v>14046</v>
      </c>
      <c r="N1327" t="s">
        <v>16</v>
      </c>
    </row>
    <row r="1328" spans="1:14" x14ac:dyDescent="0.35">
      <c r="A1328" t="s">
        <v>3357</v>
      </c>
      <c r="B1328">
        <v>44</v>
      </c>
      <c r="C1328" t="s">
        <v>14095</v>
      </c>
      <c r="D1328" t="s">
        <v>39</v>
      </c>
      <c r="E1328" t="s">
        <v>42</v>
      </c>
      <c r="F1328" t="s">
        <v>35</v>
      </c>
      <c r="G1328" t="s">
        <v>30</v>
      </c>
      <c r="H1328">
        <v>2511.48</v>
      </c>
      <c r="I1328" s="9">
        <v>45130</v>
      </c>
      <c r="J1328">
        <v>2023</v>
      </c>
      <c r="K1328" t="s">
        <v>14063</v>
      </c>
      <c r="L1328">
        <v>7</v>
      </c>
      <c r="M1328" t="s">
        <v>14059</v>
      </c>
      <c r="N1328" t="s">
        <v>16</v>
      </c>
    </row>
    <row r="1329" spans="1:14" x14ac:dyDescent="0.35">
      <c r="A1329" t="s">
        <v>3411</v>
      </c>
      <c r="B1329">
        <v>44</v>
      </c>
      <c r="C1329" t="s">
        <v>14095</v>
      </c>
      <c r="D1329" t="s">
        <v>12</v>
      </c>
      <c r="E1329" t="s">
        <v>42</v>
      </c>
      <c r="F1329" t="s">
        <v>25</v>
      </c>
      <c r="G1329" t="s">
        <v>30</v>
      </c>
      <c r="H1329">
        <v>32055.35</v>
      </c>
      <c r="I1329" s="9">
        <v>45629</v>
      </c>
      <c r="J1329">
        <v>2024</v>
      </c>
      <c r="K1329" t="s">
        <v>14060</v>
      </c>
      <c r="L1329">
        <v>12</v>
      </c>
      <c r="M1329" t="s">
        <v>14046</v>
      </c>
      <c r="N1329" t="s">
        <v>16</v>
      </c>
    </row>
    <row r="1330" spans="1:14" x14ac:dyDescent="0.35">
      <c r="A1330" t="s">
        <v>3565</v>
      </c>
      <c r="B1330">
        <v>44</v>
      </c>
      <c r="C1330" t="s">
        <v>14095</v>
      </c>
      <c r="D1330" t="s">
        <v>12</v>
      </c>
      <c r="E1330" t="s">
        <v>74</v>
      </c>
      <c r="F1330" t="s">
        <v>49</v>
      </c>
      <c r="G1330" t="s">
        <v>20</v>
      </c>
      <c r="H1330">
        <v>3505.66</v>
      </c>
      <c r="I1330" s="9">
        <v>45142</v>
      </c>
      <c r="J1330">
        <v>2023</v>
      </c>
      <c r="K1330" t="s">
        <v>14056</v>
      </c>
      <c r="L1330">
        <v>8</v>
      </c>
      <c r="M1330" t="s">
        <v>14048</v>
      </c>
      <c r="N1330" t="s">
        <v>16</v>
      </c>
    </row>
    <row r="1331" spans="1:14" x14ac:dyDescent="0.35">
      <c r="A1331" t="s">
        <v>3619</v>
      </c>
      <c r="B1331">
        <v>44</v>
      </c>
      <c r="C1331" t="s">
        <v>14095</v>
      </c>
      <c r="D1331" t="s">
        <v>12</v>
      </c>
      <c r="E1331" t="s">
        <v>24</v>
      </c>
      <c r="F1331" t="s">
        <v>25</v>
      </c>
      <c r="G1331" t="s">
        <v>20</v>
      </c>
      <c r="H1331">
        <v>11223.23</v>
      </c>
      <c r="I1331" s="9">
        <v>45227</v>
      </c>
      <c r="J1331">
        <v>2023</v>
      </c>
      <c r="K1331" t="s">
        <v>14058</v>
      </c>
      <c r="L1331">
        <v>10</v>
      </c>
      <c r="M1331" t="s">
        <v>14050</v>
      </c>
      <c r="N1331" t="s">
        <v>16</v>
      </c>
    </row>
    <row r="1332" spans="1:14" x14ac:dyDescent="0.35">
      <c r="A1332" t="s">
        <v>3635</v>
      </c>
      <c r="B1332">
        <v>44</v>
      </c>
      <c r="C1332" t="s">
        <v>14095</v>
      </c>
      <c r="D1332" t="s">
        <v>12</v>
      </c>
      <c r="E1332" t="s">
        <v>13</v>
      </c>
      <c r="F1332" t="s">
        <v>19</v>
      </c>
      <c r="G1332" t="s">
        <v>15</v>
      </c>
      <c r="H1332">
        <v>1898.84</v>
      </c>
      <c r="I1332" s="9">
        <v>44956</v>
      </c>
      <c r="J1332">
        <v>2023</v>
      </c>
      <c r="K1332" t="s">
        <v>14045</v>
      </c>
      <c r="L1332">
        <v>1</v>
      </c>
      <c r="M1332" t="s">
        <v>14062</v>
      </c>
      <c r="N1332" t="s">
        <v>16</v>
      </c>
    </row>
    <row r="1333" spans="1:14" x14ac:dyDescent="0.35">
      <c r="A1333" t="s">
        <v>4247</v>
      </c>
      <c r="B1333">
        <v>44</v>
      </c>
      <c r="C1333" t="s">
        <v>14095</v>
      </c>
      <c r="D1333" t="s">
        <v>12</v>
      </c>
      <c r="E1333" t="s">
        <v>42</v>
      </c>
      <c r="F1333" t="s">
        <v>49</v>
      </c>
      <c r="G1333" t="s">
        <v>26</v>
      </c>
      <c r="H1333">
        <v>3570.45</v>
      </c>
      <c r="I1333" s="9">
        <v>45322</v>
      </c>
      <c r="J1333">
        <v>2024</v>
      </c>
      <c r="K1333" t="s">
        <v>14045</v>
      </c>
      <c r="L1333">
        <v>1</v>
      </c>
      <c r="M1333" t="s">
        <v>14052</v>
      </c>
      <c r="N1333" t="s">
        <v>16</v>
      </c>
    </row>
    <row r="1334" spans="1:14" x14ac:dyDescent="0.35">
      <c r="A1334" t="s">
        <v>4479</v>
      </c>
      <c r="B1334">
        <v>44</v>
      </c>
      <c r="C1334" t="s">
        <v>14095</v>
      </c>
      <c r="D1334" t="s">
        <v>12</v>
      </c>
      <c r="E1334" t="s">
        <v>93</v>
      </c>
      <c r="F1334" t="s">
        <v>35</v>
      </c>
      <c r="G1334" t="s">
        <v>36</v>
      </c>
      <c r="H1334">
        <v>8871.69</v>
      </c>
      <c r="I1334" s="9">
        <v>45527</v>
      </c>
      <c r="J1334">
        <v>2024</v>
      </c>
      <c r="K1334" t="s">
        <v>14056</v>
      </c>
      <c r="L1334">
        <v>8</v>
      </c>
      <c r="M1334" t="s">
        <v>14048</v>
      </c>
      <c r="N1334" t="s">
        <v>16</v>
      </c>
    </row>
    <row r="1335" spans="1:14" x14ac:dyDescent="0.35">
      <c r="A1335" t="s">
        <v>4883</v>
      </c>
      <c r="B1335">
        <v>44</v>
      </c>
      <c r="C1335" t="s">
        <v>14095</v>
      </c>
      <c r="D1335" t="s">
        <v>39</v>
      </c>
      <c r="E1335" t="s">
        <v>93</v>
      </c>
      <c r="F1335" t="s">
        <v>35</v>
      </c>
      <c r="G1335" t="s">
        <v>30</v>
      </c>
      <c r="H1335">
        <v>12388.3</v>
      </c>
      <c r="I1335" s="9">
        <v>45137</v>
      </c>
      <c r="J1335">
        <v>2023</v>
      </c>
      <c r="K1335" t="s">
        <v>14063</v>
      </c>
      <c r="L1335">
        <v>7</v>
      </c>
      <c r="M1335" t="s">
        <v>14059</v>
      </c>
      <c r="N1335" t="s">
        <v>16</v>
      </c>
    </row>
    <row r="1336" spans="1:14" x14ac:dyDescent="0.35">
      <c r="A1336" t="s">
        <v>4961</v>
      </c>
      <c r="B1336">
        <v>44</v>
      </c>
      <c r="C1336" t="s">
        <v>14095</v>
      </c>
      <c r="D1336" t="s">
        <v>12</v>
      </c>
      <c r="E1336" t="s">
        <v>29</v>
      </c>
      <c r="F1336" t="s">
        <v>35</v>
      </c>
      <c r="G1336" t="s">
        <v>30</v>
      </c>
      <c r="H1336">
        <v>1463.38</v>
      </c>
      <c r="I1336" s="9">
        <v>44968</v>
      </c>
      <c r="J1336">
        <v>2023</v>
      </c>
      <c r="K1336" t="s">
        <v>14051</v>
      </c>
      <c r="L1336">
        <v>2</v>
      </c>
      <c r="M1336" t="s">
        <v>14050</v>
      </c>
      <c r="N1336" t="s">
        <v>16</v>
      </c>
    </row>
    <row r="1337" spans="1:14" x14ac:dyDescent="0.35">
      <c r="A1337" t="s">
        <v>5137</v>
      </c>
      <c r="B1337">
        <v>44</v>
      </c>
      <c r="C1337" t="s">
        <v>14095</v>
      </c>
      <c r="D1337" t="s">
        <v>39</v>
      </c>
      <c r="E1337" t="s">
        <v>74</v>
      </c>
      <c r="F1337" t="s">
        <v>49</v>
      </c>
      <c r="G1337" t="s">
        <v>15</v>
      </c>
      <c r="H1337">
        <v>7400.48</v>
      </c>
      <c r="I1337" s="9">
        <v>45178</v>
      </c>
      <c r="J1337">
        <v>2023</v>
      </c>
      <c r="K1337" t="s">
        <v>14055</v>
      </c>
      <c r="L1337">
        <v>9</v>
      </c>
      <c r="M1337" t="s">
        <v>14050</v>
      </c>
      <c r="N1337" t="s">
        <v>16</v>
      </c>
    </row>
    <row r="1338" spans="1:14" x14ac:dyDescent="0.35">
      <c r="A1338" t="s">
        <v>5395</v>
      </c>
      <c r="B1338">
        <v>44</v>
      </c>
      <c r="C1338" t="s">
        <v>14095</v>
      </c>
      <c r="D1338" t="s">
        <v>39</v>
      </c>
      <c r="E1338" t="s">
        <v>13</v>
      </c>
      <c r="F1338" t="s">
        <v>55</v>
      </c>
      <c r="G1338" t="s">
        <v>15</v>
      </c>
      <c r="H1338">
        <v>2528.2199999999998</v>
      </c>
      <c r="I1338" s="9">
        <v>45542</v>
      </c>
      <c r="J1338">
        <v>2024</v>
      </c>
      <c r="K1338" t="s">
        <v>14055</v>
      </c>
      <c r="L1338">
        <v>9</v>
      </c>
      <c r="M1338" t="s">
        <v>14050</v>
      </c>
      <c r="N1338" t="s">
        <v>16</v>
      </c>
    </row>
    <row r="1339" spans="1:14" x14ac:dyDescent="0.35">
      <c r="A1339" t="s">
        <v>5605</v>
      </c>
      <c r="B1339">
        <v>44</v>
      </c>
      <c r="C1339" t="s">
        <v>14095</v>
      </c>
      <c r="D1339" t="s">
        <v>39</v>
      </c>
      <c r="E1339" t="s">
        <v>24</v>
      </c>
      <c r="F1339" t="s">
        <v>19</v>
      </c>
      <c r="G1339" t="s">
        <v>36</v>
      </c>
      <c r="H1339">
        <v>23884.97</v>
      </c>
      <c r="I1339" s="9">
        <v>45657</v>
      </c>
      <c r="J1339">
        <v>2024</v>
      </c>
      <c r="K1339" t="s">
        <v>14060</v>
      </c>
      <c r="L1339">
        <v>12</v>
      </c>
      <c r="M1339" t="s">
        <v>14046</v>
      </c>
      <c r="N1339" t="s">
        <v>16</v>
      </c>
    </row>
    <row r="1340" spans="1:14" x14ac:dyDescent="0.35">
      <c r="A1340" t="s">
        <v>5607</v>
      </c>
      <c r="B1340">
        <v>44</v>
      </c>
      <c r="C1340" t="s">
        <v>14095</v>
      </c>
      <c r="D1340" t="s">
        <v>39</v>
      </c>
      <c r="E1340" t="s">
        <v>29</v>
      </c>
      <c r="F1340" t="s">
        <v>35</v>
      </c>
      <c r="G1340" t="s">
        <v>30</v>
      </c>
      <c r="H1340">
        <v>9254.02</v>
      </c>
      <c r="I1340" s="9">
        <v>45351</v>
      </c>
      <c r="J1340">
        <v>2024</v>
      </c>
      <c r="K1340" t="s">
        <v>14051</v>
      </c>
      <c r="L1340">
        <v>2</v>
      </c>
      <c r="M1340" t="s">
        <v>14057</v>
      </c>
      <c r="N1340" t="s">
        <v>16</v>
      </c>
    </row>
    <row r="1341" spans="1:14" x14ac:dyDescent="0.35">
      <c r="A1341" t="s">
        <v>5775</v>
      </c>
      <c r="B1341">
        <v>44</v>
      </c>
      <c r="C1341" t="s">
        <v>14095</v>
      </c>
      <c r="D1341" t="s">
        <v>39</v>
      </c>
      <c r="E1341" t="s">
        <v>64</v>
      </c>
      <c r="F1341" t="s">
        <v>25</v>
      </c>
      <c r="G1341" t="s">
        <v>36</v>
      </c>
      <c r="H1341">
        <v>19080.22</v>
      </c>
      <c r="I1341" s="9">
        <v>45177</v>
      </c>
      <c r="J1341">
        <v>2023</v>
      </c>
      <c r="K1341" t="s">
        <v>14055</v>
      </c>
      <c r="L1341">
        <v>9</v>
      </c>
      <c r="M1341" t="s">
        <v>14048</v>
      </c>
      <c r="N1341" t="s">
        <v>16</v>
      </c>
    </row>
    <row r="1342" spans="1:14" x14ac:dyDescent="0.35">
      <c r="A1342" t="s">
        <v>5939</v>
      </c>
      <c r="B1342">
        <v>44</v>
      </c>
      <c r="C1342" t="s">
        <v>14095</v>
      </c>
      <c r="D1342" t="s">
        <v>12</v>
      </c>
      <c r="E1342" t="s">
        <v>64</v>
      </c>
      <c r="F1342" t="s">
        <v>55</v>
      </c>
      <c r="G1342" t="s">
        <v>26</v>
      </c>
      <c r="H1342">
        <v>18411.78</v>
      </c>
      <c r="I1342" s="9">
        <v>44990</v>
      </c>
      <c r="J1342">
        <v>2023</v>
      </c>
      <c r="K1342" t="s">
        <v>14053</v>
      </c>
      <c r="L1342">
        <v>3</v>
      </c>
      <c r="M1342" t="s">
        <v>14059</v>
      </c>
      <c r="N1342" t="s">
        <v>16</v>
      </c>
    </row>
    <row r="1343" spans="1:14" x14ac:dyDescent="0.35">
      <c r="A1343" t="s">
        <v>6107</v>
      </c>
      <c r="B1343">
        <v>44</v>
      </c>
      <c r="C1343" t="s">
        <v>14095</v>
      </c>
      <c r="D1343" t="s">
        <v>39</v>
      </c>
      <c r="E1343" t="s">
        <v>52</v>
      </c>
      <c r="F1343" t="s">
        <v>49</v>
      </c>
      <c r="G1343" t="s">
        <v>36</v>
      </c>
      <c r="H1343">
        <v>7543.28</v>
      </c>
      <c r="I1343" s="9">
        <v>45497</v>
      </c>
      <c r="J1343">
        <v>2024</v>
      </c>
      <c r="K1343" t="s">
        <v>14063</v>
      </c>
      <c r="L1343">
        <v>7</v>
      </c>
      <c r="M1343" t="s">
        <v>14052</v>
      </c>
      <c r="N1343" t="s">
        <v>16</v>
      </c>
    </row>
    <row r="1344" spans="1:14" x14ac:dyDescent="0.35">
      <c r="A1344" t="s">
        <v>6201</v>
      </c>
      <c r="B1344">
        <v>44</v>
      </c>
      <c r="C1344" t="s">
        <v>14095</v>
      </c>
      <c r="D1344" t="s">
        <v>12</v>
      </c>
      <c r="E1344" t="s">
        <v>13</v>
      </c>
      <c r="F1344" t="s">
        <v>25</v>
      </c>
      <c r="G1344" t="s">
        <v>15</v>
      </c>
      <c r="H1344">
        <v>3146.3</v>
      </c>
      <c r="I1344" s="9">
        <v>45626</v>
      </c>
      <c r="J1344">
        <v>2024</v>
      </c>
      <c r="K1344" t="s">
        <v>14054</v>
      </c>
      <c r="L1344">
        <v>11</v>
      </c>
      <c r="M1344" t="s">
        <v>14050</v>
      </c>
      <c r="N1344" t="s">
        <v>16</v>
      </c>
    </row>
    <row r="1345" spans="1:14" x14ac:dyDescent="0.35">
      <c r="A1345" t="s">
        <v>6267</v>
      </c>
      <c r="B1345">
        <v>44</v>
      </c>
      <c r="C1345" t="s">
        <v>14095</v>
      </c>
      <c r="D1345" t="s">
        <v>39</v>
      </c>
      <c r="E1345" t="s">
        <v>29</v>
      </c>
      <c r="F1345" t="s">
        <v>25</v>
      </c>
      <c r="G1345" t="s">
        <v>20</v>
      </c>
      <c r="H1345">
        <v>3957.85</v>
      </c>
      <c r="I1345" s="9">
        <v>45293</v>
      </c>
      <c r="J1345">
        <v>2024</v>
      </c>
      <c r="K1345" t="s">
        <v>14045</v>
      </c>
      <c r="L1345">
        <v>1</v>
      </c>
      <c r="M1345" t="s">
        <v>14046</v>
      </c>
      <c r="N1345" t="s">
        <v>16</v>
      </c>
    </row>
    <row r="1346" spans="1:14" x14ac:dyDescent="0.35">
      <c r="A1346" t="s">
        <v>6373</v>
      </c>
      <c r="B1346">
        <v>44</v>
      </c>
      <c r="C1346" t="s">
        <v>14095</v>
      </c>
      <c r="D1346" t="s">
        <v>12</v>
      </c>
      <c r="E1346" t="s">
        <v>93</v>
      </c>
      <c r="F1346" t="s">
        <v>19</v>
      </c>
      <c r="G1346" t="s">
        <v>20</v>
      </c>
      <c r="H1346">
        <v>2536.7600000000002</v>
      </c>
      <c r="I1346" s="9">
        <v>45453</v>
      </c>
      <c r="J1346">
        <v>2024</v>
      </c>
      <c r="K1346" t="s">
        <v>14049</v>
      </c>
      <c r="L1346">
        <v>6</v>
      </c>
      <c r="M1346" t="s">
        <v>14062</v>
      </c>
      <c r="N1346" t="s">
        <v>16</v>
      </c>
    </row>
    <row r="1347" spans="1:14" x14ac:dyDescent="0.35">
      <c r="A1347" t="s">
        <v>6451</v>
      </c>
      <c r="B1347">
        <v>44</v>
      </c>
      <c r="C1347" t="s">
        <v>14095</v>
      </c>
      <c r="D1347" t="s">
        <v>12</v>
      </c>
      <c r="E1347" t="s">
        <v>29</v>
      </c>
      <c r="F1347" t="s">
        <v>25</v>
      </c>
      <c r="G1347" t="s">
        <v>30</v>
      </c>
      <c r="H1347">
        <v>1941.14</v>
      </c>
      <c r="I1347" s="9">
        <v>45522</v>
      </c>
      <c r="J1347">
        <v>2024</v>
      </c>
      <c r="K1347" t="s">
        <v>14056</v>
      </c>
      <c r="L1347">
        <v>8</v>
      </c>
      <c r="M1347" t="s">
        <v>14059</v>
      </c>
      <c r="N1347" t="s">
        <v>16</v>
      </c>
    </row>
    <row r="1348" spans="1:14" x14ac:dyDescent="0.35">
      <c r="A1348" t="s">
        <v>6455</v>
      </c>
      <c r="B1348">
        <v>44</v>
      </c>
      <c r="C1348" t="s">
        <v>14095</v>
      </c>
      <c r="D1348" t="s">
        <v>39</v>
      </c>
      <c r="E1348" t="s">
        <v>24</v>
      </c>
      <c r="F1348" t="s">
        <v>35</v>
      </c>
      <c r="G1348" t="s">
        <v>20</v>
      </c>
      <c r="H1348">
        <v>15383.83</v>
      </c>
      <c r="I1348" s="9">
        <v>45060</v>
      </c>
      <c r="J1348">
        <v>2023</v>
      </c>
      <c r="K1348" t="s">
        <v>14047</v>
      </c>
      <c r="L1348">
        <v>5</v>
      </c>
      <c r="M1348" t="s">
        <v>14059</v>
      </c>
      <c r="N1348" t="s">
        <v>16</v>
      </c>
    </row>
    <row r="1349" spans="1:14" x14ac:dyDescent="0.35">
      <c r="A1349" t="s">
        <v>6717</v>
      </c>
      <c r="B1349">
        <v>44</v>
      </c>
      <c r="C1349" t="s">
        <v>14095</v>
      </c>
      <c r="D1349" t="s">
        <v>39</v>
      </c>
      <c r="E1349" t="s">
        <v>52</v>
      </c>
      <c r="F1349" t="s">
        <v>19</v>
      </c>
      <c r="G1349" t="s">
        <v>26</v>
      </c>
      <c r="H1349">
        <v>6940.18</v>
      </c>
      <c r="I1349" s="9">
        <v>44986</v>
      </c>
      <c r="J1349">
        <v>2023</v>
      </c>
      <c r="K1349" t="s">
        <v>14053</v>
      </c>
      <c r="L1349">
        <v>3</v>
      </c>
      <c r="M1349" t="s">
        <v>14052</v>
      </c>
      <c r="N1349" t="s">
        <v>16</v>
      </c>
    </row>
    <row r="1350" spans="1:14" x14ac:dyDescent="0.35">
      <c r="A1350" t="s">
        <v>6839</v>
      </c>
      <c r="B1350">
        <v>44</v>
      </c>
      <c r="C1350" t="s">
        <v>14095</v>
      </c>
      <c r="D1350" t="s">
        <v>12</v>
      </c>
      <c r="E1350" t="s">
        <v>13</v>
      </c>
      <c r="F1350" t="s">
        <v>35</v>
      </c>
      <c r="G1350" t="s">
        <v>26</v>
      </c>
      <c r="H1350">
        <v>25345.68</v>
      </c>
      <c r="I1350" s="9">
        <v>44987</v>
      </c>
      <c r="J1350">
        <v>2023</v>
      </c>
      <c r="K1350" t="s">
        <v>14053</v>
      </c>
      <c r="L1350">
        <v>3</v>
      </c>
      <c r="M1350" t="s">
        <v>14057</v>
      </c>
      <c r="N1350" t="s">
        <v>16</v>
      </c>
    </row>
    <row r="1351" spans="1:14" x14ac:dyDescent="0.35">
      <c r="A1351" t="s">
        <v>6927</v>
      </c>
      <c r="B1351">
        <v>44</v>
      </c>
      <c r="C1351" t="s">
        <v>14095</v>
      </c>
      <c r="D1351" t="s">
        <v>12</v>
      </c>
      <c r="E1351" t="s">
        <v>24</v>
      </c>
      <c r="F1351" t="s">
        <v>55</v>
      </c>
      <c r="G1351" t="s">
        <v>15</v>
      </c>
      <c r="H1351">
        <v>4367.74</v>
      </c>
      <c r="I1351" s="9">
        <v>44990</v>
      </c>
      <c r="J1351">
        <v>2023</v>
      </c>
      <c r="K1351" t="s">
        <v>14053</v>
      </c>
      <c r="L1351">
        <v>3</v>
      </c>
      <c r="M1351" t="s">
        <v>14059</v>
      </c>
      <c r="N1351" t="s">
        <v>16</v>
      </c>
    </row>
    <row r="1352" spans="1:14" x14ac:dyDescent="0.35">
      <c r="A1352" t="s">
        <v>7069</v>
      </c>
      <c r="B1352">
        <v>44</v>
      </c>
      <c r="C1352" t="s">
        <v>14095</v>
      </c>
      <c r="D1352" t="s">
        <v>39</v>
      </c>
      <c r="E1352" t="s">
        <v>52</v>
      </c>
      <c r="F1352" t="s">
        <v>49</v>
      </c>
      <c r="G1352" t="s">
        <v>15</v>
      </c>
      <c r="H1352">
        <v>292.99</v>
      </c>
      <c r="I1352" s="9">
        <v>45371</v>
      </c>
      <c r="J1352">
        <v>2024</v>
      </c>
      <c r="K1352" t="s">
        <v>14053</v>
      </c>
      <c r="L1352">
        <v>3</v>
      </c>
      <c r="M1352" t="s">
        <v>14052</v>
      </c>
      <c r="N1352" t="s">
        <v>16</v>
      </c>
    </row>
    <row r="1353" spans="1:14" x14ac:dyDescent="0.35">
      <c r="A1353" t="s">
        <v>7109</v>
      </c>
      <c r="B1353">
        <v>44</v>
      </c>
      <c r="C1353" t="s">
        <v>14095</v>
      </c>
      <c r="D1353" t="s">
        <v>39</v>
      </c>
      <c r="E1353" t="s">
        <v>29</v>
      </c>
      <c r="F1353" t="s">
        <v>35</v>
      </c>
      <c r="G1353" t="s">
        <v>30</v>
      </c>
      <c r="H1353">
        <v>261.25</v>
      </c>
      <c r="I1353" s="9">
        <v>44954</v>
      </c>
      <c r="J1353">
        <v>2023</v>
      </c>
      <c r="K1353" t="s">
        <v>14045</v>
      </c>
      <c r="L1353">
        <v>1</v>
      </c>
      <c r="M1353" t="s">
        <v>14050</v>
      </c>
      <c r="N1353" t="s">
        <v>16</v>
      </c>
    </row>
    <row r="1354" spans="1:14" x14ac:dyDescent="0.35">
      <c r="A1354" t="s">
        <v>7257</v>
      </c>
      <c r="B1354">
        <v>44</v>
      </c>
      <c r="C1354" t="s">
        <v>14095</v>
      </c>
      <c r="D1354" t="s">
        <v>12</v>
      </c>
      <c r="E1354" t="s">
        <v>29</v>
      </c>
      <c r="F1354" t="s">
        <v>55</v>
      </c>
      <c r="G1354" t="s">
        <v>26</v>
      </c>
      <c r="H1354">
        <v>3226.25</v>
      </c>
      <c r="I1354" s="9">
        <v>45107</v>
      </c>
      <c r="J1354">
        <v>2023</v>
      </c>
      <c r="K1354" t="s">
        <v>14049</v>
      </c>
      <c r="L1354">
        <v>6</v>
      </c>
      <c r="M1354" t="s">
        <v>14048</v>
      </c>
      <c r="N1354" t="s">
        <v>16</v>
      </c>
    </row>
    <row r="1355" spans="1:14" x14ac:dyDescent="0.35">
      <c r="A1355" t="s">
        <v>7319</v>
      </c>
      <c r="B1355">
        <v>44</v>
      </c>
      <c r="C1355" t="s">
        <v>14095</v>
      </c>
      <c r="D1355" t="s">
        <v>39</v>
      </c>
      <c r="E1355" t="s">
        <v>24</v>
      </c>
      <c r="F1355" t="s">
        <v>25</v>
      </c>
      <c r="G1355" t="s">
        <v>15</v>
      </c>
      <c r="H1355">
        <v>315.61</v>
      </c>
      <c r="I1355" s="9">
        <v>45222</v>
      </c>
      <c r="J1355">
        <v>2023</v>
      </c>
      <c r="K1355" t="s">
        <v>14058</v>
      </c>
      <c r="L1355">
        <v>10</v>
      </c>
      <c r="M1355" t="s">
        <v>14062</v>
      </c>
      <c r="N1355" t="s">
        <v>16</v>
      </c>
    </row>
    <row r="1356" spans="1:14" x14ac:dyDescent="0.35">
      <c r="A1356" t="s">
        <v>7549</v>
      </c>
      <c r="B1356">
        <v>44</v>
      </c>
      <c r="C1356" t="s">
        <v>14095</v>
      </c>
      <c r="D1356" t="s">
        <v>39</v>
      </c>
      <c r="E1356" t="s">
        <v>64</v>
      </c>
      <c r="F1356" t="s">
        <v>19</v>
      </c>
      <c r="G1356" t="s">
        <v>30</v>
      </c>
      <c r="H1356">
        <v>5493.68</v>
      </c>
      <c r="I1356" s="9">
        <v>45114</v>
      </c>
      <c r="J1356">
        <v>2023</v>
      </c>
      <c r="K1356" t="s">
        <v>14063</v>
      </c>
      <c r="L1356">
        <v>7</v>
      </c>
      <c r="M1356" t="s">
        <v>14048</v>
      </c>
      <c r="N1356" t="s">
        <v>16</v>
      </c>
    </row>
    <row r="1357" spans="1:14" x14ac:dyDescent="0.35">
      <c r="A1357" t="s">
        <v>7685</v>
      </c>
      <c r="B1357">
        <v>44</v>
      </c>
      <c r="C1357" t="s">
        <v>14095</v>
      </c>
      <c r="D1357" t="s">
        <v>12</v>
      </c>
      <c r="E1357" t="s">
        <v>42</v>
      </c>
      <c r="F1357" t="s">
        <v>19</v>
      </c>
      <c r="G1357" t="s">
        <v>20</v>
      </c>
      <c r="H1357">
        <v>33887.64</v>
      </c>
      <c r="I1357" s="9">
        <v>45469</v>
      </c>
      <c r="J1357">
        <v>2024</v>
      </c>
      <c r="K1357" t="s">
        <v>14049</v>
      </c>
      <c r="L1357">
        <v>6</v>
      </c>
      <c r="M1357" t="s">
        <v>14052</v>
      </c>
      <c r="N1357" t="s">
        <v>16</v>
      </c>
    </row>
    <row r="1358" spans="1:14" x14ac:dyDescent="0.35">
      <c r="A1358" t="s">
        <v>7719</v>
      </c>
      <c r="B1358">
        <v>44</v>
      </c>
      <c r="C1358" t="s">
        <v>14095</v>
      </c>
      <c r="D1358" t="s">
        <v>12</v>
      </c>
      <c r="E1358" t="s">
        <v>42</v>
      </c>
      <c r="F1358" t="s">
        <v>25</v>
      </c>
      <c r="G1358" t="s">
        <v>30</v>
      </c>
      <c r="H1358">
        <v>9241.75</v>
      </c>
      <c r="I1358" s="9">
        <v>44928</v>
      </c>
      <c r="J1358">
        <v>2023</v>
      </c>
      <c r="K1358" t="s">
        <v>14045</v>
      </c>
      <c r="L1358">
        <v>1</v>
      </c>
      <c r="M1358" t="s">
        <v>14062</v>
      </c>
      <c r="N1358" t="s">
        <v>16</v>
      </c>
    </row>
    <row r="1359" spans="1:14" x14ac:dyDescent="0.35">
      <c r="A1359" t="s">
        <v>7957</v>
      </c>
      <c r="B1359">
        <v>44</v>
      </c>
      <c r="C1359" t="s">
        <v>14095</v>
      </c>
      <c r="D1359" t="s">
        <v>39</v>
      </c>
      <c r="E1359" t="s">
        <v>29</v>
      </c>
      <c r="F1359" t="s">
        <v>19</v>
      </c>
      <c r="G1359" t="s">
        <v>30</v>
      </c>
      <c r="H1359">
        <v>3833.03</v>
      </c>
      <c r="I1359" s="9">
        <v>45486</v>
      </c>
      <c r="J1359">
        <v>2024</v>
      </c>
      <c r="K1359" t="s">
        <v>14063</v>
      </c>
      <c r="L1359">
        <v>7</v>
      </c>
      <c r="M1359" t="s">
        <v>14050</v>
      </c>
      <c r="N1359" t="s">
        <v>16</v>
      </c>
    </row>
    <row r="1360" spans="1:14" x14ac:dyDescent="0.35">
      <c r="A1360" t="s">
        <v>8337</v>
      </c>
      <c r="B1360">
        <v>44</v>
      </c>
      <c r="C1360" t="s">
        <v>14095</v>
      </c>
      <c r="D1360" t="s">
        <v>12</v>
      </c>
      <c r="E1360" t="s">
        <v>24</v>
      </c>
      <c r="F1360" t="s">
        <v>35</v>
      </c>
      <c r="G1360" t="s">
        <v>30</v>
      </c>
      <c r="H1360">
        <v>4623.7</v>
      </c>
      <c r="I1360" s="9">
        <v>44989</v>
      </c>
      <c r="J1360">
        <v>2023</v>
      </c>
      <c r="K1360" t="s">
        <v>14053</v>
      </c>
      <c r="L1360">
        <v>3</v>
      </c>
      <c r="M1360" t="s">
        <v>14050</v>
      </c>
      <c r="N1360" t="s">
        <v>16</v>
      </c>
    </row>
    <row r="1361" spans="1:14" x14ac:dyDescent="0.35">
      <c r="A1361" t="s">
        <v>8343</v>
      </c>
      <c r="B1361">
        <v>44</v>
      </c>
      <c r="C1361" t="s">
        <v>14095</v>
      </c>
      <c r="D1361" t="s">
        <v>39</v>
      </c>
      <c r="E1361" t="s">
        <v>13</v>
      </c>
      <c r="F1361" t="s">
        <v>35</v>
      </c>
      <c r="G1361" t="s">
        <v>36</v>
      </c>
      <c r="H1361">
        <v>8699.07</v>
      </c>
      <c r="I1361" s="9">
        <v>45437</v>
      </c>
      <c r="J1361">
        <v>2024</v>
      </c>
      <c r="K1361" t="s">
        <v>14047</v>
      </c>
      <c r="L1361">
        <v>5</v>
      </c>
      <c r="M1361" t="s">
        <v>14050</v>
      </c>
      <c r="N1361" t="s">
        <v>16</v>
      </c>
    </row>
    <row r="1362" spans="1:14" x14ac:dyDescent="0.35">
      <c r="A1362" t="s">
        <v>8361</v>
      </c>
      <c r="B1362">
        <v>44</v>
      </c>
      <c r="C1362" t="s">
        <v>14095</v>
      </c>
      <c r="D1362" t="s">
        <v>39</v>
      </c>
      <c r="E1362" t="s">
        <v>64</v>
      </c>
      <c r="F1362" t="s">
        <v>14</v>
      </c>
      <c r="G1362" t="s">
        <v>26</v>
      </c>
      <c r="H1362">
        <v>10955.6</v>
      </c>
      <c r="I1362" s="9">
        <v>45277</v>
      </c>
      <c r="J1362">
        <v>2023</v>
      </c>
      <c r="K1362" t="s">
        <v>14060</v>
      </c>
      <c r="L1362">
        <v>12</v>
      </c>
      <c r="M1362" t="s">
        <v>14059</v>
      </c>
      <c r="N1362" t="s">
        <v>16</v>
      </c>
    </row>
    <row r="1363" spans="1:14" x14ac:dyDescent="0.35">
      <c r="A1363" t="s">
        <v>8389</v>
      </c>
      <c r="B1363">
        <v>44</v>
      </c>
      <c r="C1363" t="s">
        <v>14095</v>
      </c>
      <c r="D1363" t="s">
        <v>39</v>
      </c>
      <c r="E1363" t="s">
        <v>42</v>
      </c>
      <c r="F1363" t="s">
        <v>49</v>
      </c>
      <c r="G1363" t="s">
        <v>20</v>
      </c>
      <c r="H1363">
        <v>14591.08</v>
      </c>
      <c r="I1363" s="9">
        <v>45159</v>
      </c>
      <c r="J1363">
        <v>2023</v>
      </c>
      <c r="K1363" t="s">
        <v>14056</v>
      </c>
      <c r="L1363">
        <v>8</v>
      </c>
      <c r="M1363" t="s">
        <v>14062</v>
      </c>
      <c r="N1363" t="s">
        <v>16</v>
      </c>
    </row>
    <row r="1364" spans="1:14" x14ac:dyDescent="0.35">
      <c r="A1364" t="s">
        <v>8405</v>
      </c>
      <c r="B1364">
        <v>44</v>
      </c>
      <c r="C1364" t="s">
        <v>14095</v>
      </c>
      <c r="D1364" t="s">
        <v>39</v>
      </c>
      <c r="E1364" t="s">
        <v>24</v>
      </c>
      <c r="F1364" t="s">
        <v>55</v>
      </c>
      <c r="G1364" t="s">
        <v>36</v>
      </c>
      <c r="H1364">
        <v>5299.01</v>
      </c>
      <c r="I1364" s="9">
        <v>45531</v>
      </c>
      <c r="J1364">
        <v>2024</v>
      </c>
      <c r="K1364" t="s">
        <v>14056</v>
      </c>
      <c r="L1364">
        <v>8</v>
      </c>
      <c r="M1364" t="s">
        <v>14046</v>
      </c>
      <c r="N1364" t="s">
        <v>16</v>
      </c>
    </row>
    <row r="1365" spans="1:14" x14ac:dyDescent="0.35">
      <c r="A1365" t="s">
        <v>8509</v>
      </c>
      <c r="B1365">
        <v>44</v>
      </c>
      <c r="C1365" t="s">
        <v>14095</v>
      </c>
      <c r="D1365" t="s">
        <v>12</v>
      </c>
      <c r="E1365" t="s">
        <v>93</v>
      </c>
      <c r="F1365" t="s">
        <v>49</v>
      </c>
      <c r="G1365" t="s">
        <v>30</v>
      </c>
      <c r="H1365">
        <v>987.61</v>
      </c>
      <c r="I1365" s="9">
        <v>45067</v>
      </c>
      <c r="J1365">
        <v>2023</v>
      </c>
      <c r="K1365" t="s">
        <v>14047</v>
      </c>
      <c r="L1365">
        <v>5</v>
      </c>
      <c r="M1365" t="s">
        <v>14059</v>
      </c>
      <c r="N1365" t="s">
        <v>16</v>
      </c>
    </row>
    <row r="1366" spans="1:14" x14ac:dyDescent="0.35">
      <c r="A1366" t="s">
        <v>8527</v>
      </c>
      <c r="B1366">
        <v>44</v>
      </c>
      <c r="C1366" t="s">
        <v>14095</v>
      </c>
      <c r="D1366" t="s">
        <v>39</v>
      </c>
      <c r="E1366" t="s">
        <v>64</v>
      </c>
      <c r="F1366" t="s">
        <v>49</v>
      </c>
      <c r="G1366" t="s">
        <v>20</v>
      </c>
      <c r="H1366">
        <v>1282.5</v>
      </c>
      <c r="I1366" s="9">
        <v>45639</v>
      </c>
      <c r="J1366">
        <v>2024</v>
      </c>
      <c r="K1366" t="s">
        <v>14060</v>
      </c>
      <c r="L1366">
        <v>12</v>
      </c>
      <c r="M1366" t="s">
        <v>14048</v>
      </c>
      <c r="N1366" t="s">
        <v>16</v>
      </c>
    </row>
    <row r="1367" spans="1:14" x14ac:dyDescent="0.35">
      <c r="A1367" t="s">
        <v>8611</v>
      </c>
      <c r="B1367">
        <v>44</v>
      </c>
      <c r="C1367" t="s">
        <v>14095</v>
      </c>
      <c r="D1367" t="s">
        <v>12</v>
      </c>
      <c r="E1367" t="s">
        <v>64</v>
      </c>
      <c r="F1367" t="s">
        <v>55</v>
      </c>
      <c r="G1367" t="s">
        <v>15</v>
      </c>
      <c r="H1367">
        <v>8956.2900000000009</v>
      </c>
      <c r="I1367" s="9">
        <v>45434</v>
      </c>
      <c r="J1367">
        <v>2024</v>
      </c>
      <c r="K1367" t="s">
        <v>14047</v>
      </c>
      <c r="L1367">
        <v>5</v>
      </c>
      <c r="M1367" t="s">
        <v>14052</v>
      </c>
      <c r="N1367" t="s">
        <v>16</v>
      </c>
    </row>
    <row r="1368" spans="1:14" x14ac:dyDescent="0.35">
      <c r="A1368" t="s">
        <v>8785</v>
      </c>
      <c r="B1368">
        <v>44</v>
      </c>
      <c r="C1368" t="s">
        <v>14095</v>
      </c>
      <c r="D1368" t="s">
        <v>39</v>
      </c>
      <c r="E1368" t="s">
        <v>93</v>
      </c>
      <c r="F1368" t="s">
        <v>14</v>
      </c>
      <c r="G1368" t="s">
        <v>26</v>
      </c>
      <c r="H1368">
        <v>3378.5</v>
      </c>
      <c r="I1368" s="9">
        <v>45020</v>
      </c>
      <c r="J1368">
        <v>2023</v>
      </c>
      <c r="K1368" t="s">
        <v>14061</v>
      </c>
      <c r="L1368">
        <v>4</v>
      </c>
      <c r="M1368" t="s">
        <v>14046</v>
      </c>
      <c r="N1368" t="s">
        <v>16</v>
      </c>
    </row>
    <row r="1369" spans="1:14" x14ac:dyDescent="0.35">
      <c r="A1369" t="s">
        <v>8851</v>
      </c>
      <c r="B1369">
        <v>44</v>
      </c>
      <c r="C1369" t="s">
        <v>14095</v>
      </c>
      <c r="D1369" t="s">
        <v>12</v>
      </c>
      <c r="E1369" t="s">
        <v>74</v>
      </c>
      <c r="F1369" t="s">
        <v>25</v>
      </c>
      <c r="G1369" t="s">
        <v>30</v>
      </c>
      <c r="H1369">
        <v>3469.28</v>
      </c>
      <c r="I1369" s="9">
        <v>45611</v>
      </c>
      <c r="J1369">
        <v>2024</v>
      </c>
      <c r="K1369" t="s">
        <v>14054</v>
      </c>
      <c r="L1369">
        <v>11</v>
      </c>
      <c r="M1369" t="s">
        <v>14048</v>
      </c>
      <c r="N1369" t="s">
        <v>16</v>
      </c>
    </row>
    <row r="1370" spans="1:14" x14ac:dyDescent="0.35">
      <c r="A1370" t="s">
        <v>8951</v>
      </c>
      <c r="B1370">
        <v>44</v>
      </c>
      <c r="C1370" t="s">
        <v>14095</v>
      </c>
      <c r="D1370" t="s">
        <v>39</v>
      </c>
      <c r="E1370" t="s">
        <v>52</v>
      </c>
      <c r="F1370" t="s">
        <v>55</v>
      </c>
      <c r="G1370" t="s">
        <v>20</v>
      </c>
      <c r="H1370">
        <v>4511.66</v>
      </c>
      <c r="I1370" s="9">
        <v>45483</v>
      </c>
      <c r="J1370">
        <v>2024</v>
      </c>
      <c r="K1370" t="s">
        <v>14063</v>
      </c>
      <c r="L1370">
        <v>7</v>
      </c>
      <c r="M1370" t="s">
        <v>14052</v>
      </c>
      <c r="N1370" t="s">
        <v>16</v>
      </c>
    </row>
    <row r="1371" spans="1:14" x14ac:dyDescent="0.35">
      <c r="A1371" t="s">
        <v>8985</v>
      </c>
      <c r="B1371">
        <v>44</v>
      </c>
      <c r="C1371" t="s">
        <v>14095</v>
      </c>
      <c r="D1371" t="s">
        <v>39</v>
      </c>
      <c r="E1371" t="s">
        <v>74</v>
      </c>
      <c r="F1371" t="s">
        <v>49</v>
      </c>
      <c r="G1371" t="s">
        <v>26</v>
      </c>
      <c r="H1371">
        <v>3910.57</v>
      </c>
      <c r="I1371" s="9">
        <v>45273</v>
      </c>
      <c r="J1371">
        <v>2023</v>
      </c>
      <c r="K1371" t="s">
        <v>14060</v>
      </c>
      <c r="L1371">
        <v>12</v>
      </c>
      <c r="M1371" t="s">
        <v>14052</v>
      </c>
      <c r="N1371" t="s">
        <v>16</v>
      </c>
    </row>
    <row r="1372" spans="1:14" x14ac:dyDescent="0.35">
      <c r="A1372" t="s">
        <v>8995</v>
      </c>
      <c r="B1372">
        <v>44</v>
      </c>
      <c r="C1372" t="s">
        <v>14095</v>
      </c>
      <c r="D1372" t="s">
        <v>39</v>
      </c>
      <c r="E1372" t="s">
        <v>52</v>
      </c>
      <c r="F1372" t="s">
        <v>35</v>
      </c>
      <c r="G1372" t="s">
        <v>15</v>
      </c>
      <c r="H1372">
        <v>10924.4</v>
      </c>
      <c r="I1372" s="9">
        <v>45080</v>
      </c>
      <c r="J1372">
        <v>2023</v>
      </c>
      <c r="K1372" t="s">
        <v>14049</v>
      </c>
      <c r="L1372">
        <v>6</v>
      </c>
      <c r="M1372" t="s">
        <v>14050</v>
      </c>
      <c r="N1372" t="s">
        <v>16</v>
      </c>
    </row>
    <row r="1373" spans="1:14" x14ac:dyDescent="0.35">
      <c r="A1373" t="s">
        <v>9025</v>
      </c>
      <c r="B1373">
        <v>44</v>
      </c>
      <c r="C1373" t="s">
        <v>14095</v>
      </c>
      <c r="D1373" t="s">
        <v>39</v>
      </c>
      <c r="E1373" t="s">
        <v>29</v>
      </c>
      <c r="F1373" t="s">
        <v>19</v>
      </c>
      <c r="G1373" t="s">
        <v>26</v>
      </c>
      <c r="H1373">
        <v>4025.82</v>
      </c>
      <c r="I1373" s="9">
        <v>45029</v>
      </c>
      <c r="J1373">
        <v>2023</v>
      </c>
      <c r="K1373" t="s">
        <v>14061</v>
      </c>
      <c r="L1373">
        <v>4</v>
      </c>
      <c r="M1373" t="s">
        <v>14057</v>
      </c>
      <c r="N1373" t="s">
        <v>16</v>
      </c>
    </row>
    <row r="1374" spans="1:14" x14ac:dyDescent="0.35">
      <c r="A1374" t="s">
        <v>9117</v>
      </c>
      <c r="B1374">
        <v>44</v>
      </c>
      <c r="C1374" t="s">
        <v>14095</v>
      </c>
      <c r="D1374" t="s">
        <v>39</v>
      </c>
      <c r="E1374" t="s">
        <v>93</v>
      </c>
      <c r="F1374" t="s">
        <v>49</v>
      </c>
      <c r="G1374" t="s">
        <v>36</v>
      </c>
      <c r="H1374">
        <v>8739.15</v>
      </c>
      <c r="I1374" s="9">
        <v>45315</v>
      </c>
      <c r="J1374">
        <v>2024</v>
      </c>
      <c r="K1374" t="s">
        <v>14045</v>
      </c>
      <c r="L1374">
        <v>1</v>
      </c>
      <c r="M1374" t="s">
        <v>14052</v>
      </c>
      <c r="N1374" t="s">
        <v>16</v>
      </c>
    </row>
    <row r="1375" spans="1:14" x14ac:dyDescent="0.35">
      <c r="A1375" t="s">
        <v>9137</v>
      </c>
      <c r="B1375">
        <v>44</v>
      </c>
      <c r="C1375" t="s">
        <v>14095</v>
      </c>
      <c r="D1375" t="s">
        <v>12</v>
      </c>
      <c r="E1375" t="s">
        <v>74</v>
      </c>
      <c r="F1375" t="s">
        <v>49</v>
      </c>
      <c r="G1375" t="s">
        <v>36</v>
      </c>
      <c r="H1375">
        <v>7935.97</v>
      </c>
      <c r="I1375" s="9">
        <v>44951</v>
      </c>
      <c r="J1375">
        <v>2023</v>
      </c>
      <c r="K1375" t="s">
        <v>14045</v>
      </c>
      <c r="L1375">
        <v>1</v>
      </c>
      <c r="M1375" t="s">
        <v>14052</v>
      </c>
      <c r="N1375" t="s">
        <v>16</v>
      </c>
    </row>
    <row r="1376" spans="1:14" x14ac:dyDescent="0.35">
      <c r="A1376" t="s">
        <v>9217</v>
      </c>
      <c r="B1376">
        <v>44</v>
      </c>
      <c r="C1376" t="s">
        <v>14095</v>
      </c>
      <c r="D1376" t="s">
        <v>39</v>
      </c>
      <c r="E1376" t="s">
        <v>93</v>
      </c>
      <c r="F1376" t="s">
        <v>49</v>
      </c>
      <c r="G1376" t="s">
        <v>26</v>
      </c>
      <c r="H1376">
        <v>13852.63</v>
      </c>
      <c r="I1376" s="9">
        <v>45543</v>
      </c>
      <c r="J1376">
        <v>2024</v>
      </c>
      <c r="K1376" t="s">
        <v>14055</v>
      </c>
      <c r="L1376">
        <v>9</v>
      </c>
      <c r="M1376" t="s">
        <v>14059</v>
      </c>
      <c r="N1376" t="s">
        <v>16</v>
      </c>
    </row>
    <row r="1377" spans="1:14" x14ac:dyDescent="0.35">
      <c r="A1377" t="s">
        <v>9705</v>
      </c>
      <c r="B1377">
        <v>44</v>
      </c>
      <c r="C1377" t="s">
        <v>14095</v>
      </c>
      <c r="D1377" t="s">
        <v>39</v>
      </c>
      <c r="E1377" t="s">
        <v>13</v>
      </c>
      <c r="F1377" t="s">
        <v>49</v>
      </c>
      <c r="G1377" t="s">
        <v>36</v>
      </c>
      <c r="H1377">
        <v>1172.57</v>
      </c>
      <c r="I1377" s="9">
        <v>45464</v>
      </c>
      <c r="J1377">
        <v>2024</v>
      </c>
      <c r="K1377" t="s">
        <v>14049</v>
      </c>
      <c r="L1377">
        <v>6</v>
      </c>
      <c r="M1377" t="s">
        <v>14048</v>
      </c>
      <c r="N1377" t="s">
        <v>16</v>
      </c>
    </row>
    <row r="1378" spans="1:14" x14ac:dyDescent="0.35">
      <c r="A1378" t="s">
        <v>9867</v>
      </c>
      <c r="B1378">
        <v>44</v>
      </c>
      <c r="C1378" t="s">
        <v>14095</v>
      </c>
      <c r="D1378" t="s">
        <v>12</v>
      </c>
      <c r="E1378" t="s">
        <v>64</v>
      </c>
      <c r="F1378" t="s">
        <v>55</v>
      </c>
      <c r="G1378" t="s">
        <v>36</v>
      </c>
      <c r="H1378">
        <v>15852.57</v>
      </c>
      <c r="I1378" s="9">
        <v>45431</v>
      </c>
      <c r="J1378">
        <v>2024</v>
      </c>
      <c r="K1378" t="s">
        <v>14047</v>
      </c>
      <c r="L1378">
        <v>5</v>
      </c>
      <c r="M1378" t="s">
        <v>14059</v>
      </c>
      <c r="N1378" t="s">
        <v>16</v>
      </c>
    </row>
    <row r="1379" spans="1:14" x14ac:dyDescent="0.35">
      <c r="A1379" t="s">
        <v>9957</v>
      </c>
      <c r="B1379">
        <v>44</v>
      </c>
      <c r="C1379" t="s">
        <v>14095</v>
      </c>
      <c r="D1379" t="s">
        <v>39</v>
      </c>
      <c r="E1379" t="s">
        <v>64</v>
      </c>
      <c r="F1379" t="s">
        <v>35</v>
      </c>
      <c r="G1379" t="s">
        <v>30</v>
      </c>
      <c r="H1379">
        <v>13650.57</v>
      </c>
      <c r="I1379" s="9">
        <v>45299</v>
      </c>
      <c r="J1379">
        <v>2024</v>
      </c>
      <c r="K1379" t="s">
        <v>14045</v>
      </c>
      <c r="L1379">
        <v>1</v>
      </c>
      <c r="M1379" t="s">
        <v>14062</v>
      </c>
      <c r="N1379" t="s">
        <v>16</v>
      </c>
    </row>
    <row r="1380" spans="1:14" x14ac:dyDescent="0.35">
      <c r="A1380" t="s">
        <v>9967</v>
      </c>
      <c r="B1380">
        <v>44</v>
      </c>
      <c r="C1380" t="s">
        <v>14095</v>
      </c>
      <c r="D1380" t="s">
        <v>39</v>
      </c>
      <c r="E1380" t="s">
        <v>52</v>
      </c>
      <c r="F1380" t="s">
        <v>49</v>
      </c>
      <c r="G1380" t="s">
        <v>20</v>
      </c>
      <c r="H1380">
        <v>8046.23</v>
      </c>
      <c r="I1380" s="9">
        <v>45467</v>
      </c>
      <c r="J1380">
        <v>2024</v>
      </c>
      <c r="K1380" t="s">
        <v>14049</v>
      </c>
      <c r="L1380">
        <v>6</v>
      </c>
      <c r="M1380" t="s">
        <v>14062</v>
      </c>
      <c r="N1380" t="s">
        <v>16</v>
      </c>
    </row>
    <row r="1381" spans="1:14" x14ac:dyDescent="0.35">
      <c r="A1381" t="s">
        <v>9977</v>
      </c>
      <c r="B1381">
        <v>44</v>
      </c>
      <c r="C1381" t="s">
        <v>14095</v>
      </c>
      <c r="D1381" t="s">
        <v>12</v>
      </c>
      <c r="E1381" t="s">
        <v>52</v>
      </c>
      <c r="F1381" t="s">
        <v>14</v>
      </c>
      <c r="G1381" t="s">
        <v>36</v>
      </c>
      <c r="H1381">
        <v>19947.45</v>
      </c>
      <c r="I1381" s="9">
        <v>45198</v>
      </c>
      <c r="J1381">
        <v>2023</v>
      </c>
      <c r="K1381" t="s">
        <v>14055</v>
      </c>
      <c r="L1381">
        <v>9</v>
      </c>
      <c r="M1381" t="s">
        <v>14048</v>
      </c>
      <c r="N1381" t="s">
        <v>16</v>
      </c>
    </row>
    <row r="1382" spans="1:14" x14ac:dyDescent="0.35">
      <c r="A1382" t="s">
        <v>10097</v>
      </c>
      <c r="B1382">
        <v>44</v>
      </c>
      <c r="C1382" t="s">
        <v>14095</v>
      </c>
      <c r="D1382" t="s">
        <v>12</v>
      </c>
      <c r="E1382" t="s">
        <v>64</v>
      </c>
      <c r="F1382" t="s">
        <v>25</v>
      </c>
      <c r="G1382" t="s">
        <v>20</v>
      </c>
      <c r="H1382">
        <v>3371.55</v>
      </c>
      <c r="I1382" s="9">
        <v>44984</v>
      </c>
      <c r="J1382">
        <v>2023</v>
      </c>
      <c r="K1382" t="s">
        <v>14051</v>
      </c>
      <c r="L1382">
        <v>2</v>
      </c>
      <c r="M1382" t="s">
        <v>14062</v>
      </c>
      <c r="N1382" t="s">
        <v>16</v>
      </c>
    </row>
    <row r="1383" spans="1:14" x14ac:dyDescent="0.35">
      <c r="A1383" t="s">
        <v>10237</v>
      </c>
      <c r="B1383">
        <v>44</v>
      </c>
      <c r="C1383" t="s">
        <v>14095</v>
      </c>
      <c r="D1383" t="s">
        <v>12</v>
      </c>
      <c r="E1383" t="s">
        <v>24</v>
      </c>
      <c r="F1383" t="s">
        <v>19</v>
      </c>
      <c r="G1383" t="s">
        <v>30</v>
      </c>
      <c r="H1383">
        <v>14893.5</v>
      </c>
      <c r="I1383" s="9">
        <v>45077</v>
      </c>
      <c r="J1383">
        <v>2023</v>
      </c>
      <c r="K1383" t="s">
        <v>14047</v>
      </c>
      <c r="L1383">
        <v>5</v>
      </c>
      <c r="M1383" t="s">
        <v>14052</v>
      </c>
      <c r="N1383" t="s">
        <v>16</v>
      </c>
    </row>
    <row r="1384" spans="1:14" x14ac:dyDescent="0.35">
      <c r="A1384" t="s">
        <v>10457</v>
      </c>
      <c r="B1384">
        <v>44</v>
      </c>
      <c r="C1384" t="s">
        <v>14095</v>
      </c>
      <c r="D1384" t="s">
        <v>39</v>
      </c>
      <c r="E1384" t="s">
        <v>24</v>
      </c>
      <c r="F1384" t="s">
        <v>55</v>
      </c>
      <c r="G1384" t="s">
        <v>15</v>
      </c>
      <c r="H1384">
        <v>3981.81</v>
      </c>
      <c r="I1384" s="9">
        <v>45635</v>
      </c>
      <c r="J1384">
        <v>2024</v>
      </c>
      <c r="K1384" t="s">
        <v>14060</v>
      </c>
      <c r="L1384">
        <v>12</v>
      </c>
      <c r="M1384" t="s">
        <v>14062</v>
      </c>
      <c r="N1384" t="s">
        <v>16</v>
      </c>
    </row>
    <row r="1385" spans="1:14" x14ac:dyDescent="0.35">
      <c r="A1385" t="s">
        <v>10621</v>
      </c>
      <c r="B1385">
        <v>44</v>
      </c>
      <c r="C1385" t="s">
        <v>14095</v>
      </c>
      <c r="D1385" t="s">
        <v>39</v>
      </c>
      <c r="E1385" t="s">
        <v>64</v>
      </c>
      <c r="F1385" t="s">
        <v>14</v>
      </c>
      <c r="G1385" t="s">
        <v>20</v>
      </c>
      <c r="H1385">
        <v>20051.240000000002</v>
      </c>
      <c r="I1385" s="9">
        <v>45065</v>
      </c>
      <c r="J1385">
        <v>2023</v>
      </c>
      <c r="K1385" t="s">
        <v>14047</v>
      </c>
      <c r="L1385">
        <v>5</v>
      </c>
      <c r="M1385" t="s">
        <v>14048</v>
      </c>
      <c r="N1385" t="s">
        <v>16</v>
      </c>
    </row>
    <row r="1386" spans="1:14" x14ac:dyDescent="0.35">
      <c r="A1386" t="s">
        <v>10737</v>
      </c>
      <c r="B1386">
        <v>44</v>
      </c>
      <c r="C1386" t="s">
        <v>14095</v>
      </c>
      <c r="D1386" t="s">
        <v>39</v>
      </c>
      <c r="E1386" t="s">
        <v>24</v>
      </c>
      <c r="F1386" t="s">
        <v>14</v>
      </c>
      <c r="G1386" t="s">
        <v>20</v>
      </c>
      <c r="H1386">
        <v>812.44</v>
      </c>
      <c r="I1386" s="9">
        <v>45438</v>
      </c>
      <c r="J1386">
        <v>2024</v>
      </c>
      <c r="K1386" t="s">
        <v>14047</v>
      </c>
      <c r="L1386">
        <v>5</v>
      </c>
      <c r="M1386" t="s">
        <v>14059</v>
      </c>
      <c r="N1386" t="s">
        <v>16</v>
      </c>
    </row>
    <row r="1387" spans="1:14" x14ac:dyDescent="0.35">
      <c r="A1387" t="s">
        <v>10877</v>
      </c>
      <c r="B1387">
        <v>44</v>
      </c>
      <c r="C1387" t="s">
        <v>14095</v>
      </c>
      <c r="D1387" t="s">
        <v>39</v>
      </c>
      <c r="E1387" t="s">
        <v>24</v>
      </c>
      <c r="F1387" t="s">
        <v>55</v>
      </c>
      <c r="G1387" t="s">
        <v>36</v>
      </c>
      <c r="H1387">
        <v>281.43</v>
      </c>
      <c r="I1387" s="9">
        <v>45296</v>
      </c>
      <c r="J1387">
        <v>2024</v>
      </c>
      <c r="K1387" t="s">
        <v>14045</v>
      </c>
      <c r="L1387">
        <v>1</v>
      </c>
      <c r="M1387" t="s">
        <v>14048</v>
      </c>
      <c r="N1387" t="s">
        <v>16</v>
      </c>
    </row>
    <row r="1388" spans="1:14" x14ac:dyDescent="0.35">
      <c r="A1388" t="s">
        <v>10925</v>
      </c>
      <c r="B1388">
        <v>44</v>
      </c>
      <c r="C1388" t="s">
        <v>14095</v>
      </c>
      <c r="D1388" t="s">
        <v>12</v>
      </c>
      <c r="E1388" t="s">
        <v>13</v>
      </c>
      <c r="F1388" t="s">
        <v>55</v>
      </c>
      <c r="G1388" t="s">
        <v>15</v>
      </c>
      <c r="H1388">
        <v>4523.45</v>
      </c>
      <c r="I1388" s="9">
        <v>45151</v>
      </c>
      <c r="J1388">
        <v>2023</v>
      </c>
      <c r="K1388" t="s">
        <v>14056</v>
      </c>
      <c r="L1388">
        <v>8</v>
      </c>
      <c r="M1388" t="s">
        <v>14059</v>
      </c>
      <c r="N1388" t="s">
        <v>16</v>
      </c>
    </row>
    <row r="1389" spans="1:14" x14ac:dyDescent="0.35">
      <c r="A1389" t="s">
        <v>11011</v>
      </c>
      <c r="B1389">
        <v>44</v>
      </c>
      <c r="C1389" t="s">
        <v>14095</v>
      </c>
      <c r="D1389" t="s">
        <v>39</v>
      </c>
      <c r="E1389" t="s">
        <v>52</v>
      </c>
      <c r="F1389" t="s">
        <v>55</v>
      </c>
      <c r="G1389" t="s">
        <v>15</v>
      </c>
      <c r="H1389">
        <v>1861.33</v>
      </c>
      <c r="I1389" s="9">
        <v>45369</v>
      </c>
      <c r="J1389">
        <v>2024</v>
      </c>
      <c r="K1389" t="s">
        <v>14053</v>
      </c>
      <c r="L1389">
        <v>3</v>
      </c>
      <c r="M1389" t="s">
        <v>14062</v>
      </c>
      <c r="N1389" t="s">
        <v>16</v>
      </c>
    </row>
    <row r="1390" spans="1:14" x14ac:dyDescent="0.35">
      <c r="A1390" t="s">
        <v>11577</v>
      </c>
      <c r="B1390">
        <v>44</v>
      </c>
      <c r="C1390" t="s">
        <v>14095</v>
      </c>
      <c r="D1390" t="s">
        <v>12</v>
      </c>
      <c r="E1390" t="s">
        <v>24</v>
      </c>
      <c r="F1390" t="s">
        <v>35</v>
      </c>
      <c r="G1390" t="s">
        <v>30</v>
      </c>
      <c r="H1390">
        <v>2103.2800000000002</v>
      </c>
      <c r="I1390" s="9">
        <v>45040</v>
      </c>
      <c r="J1390">
        <v>2023</v>
      </c>
      <c r="K1390" t="s">
        <v>14061</v>
      </c>
      <c r="L1390">
        <v>4</v>
      </c>
      <c r="M1390" t="s">
        <v>14062</v>
      </c>
      <c r="N1390" t="s">
        <v>16</v>
      </c>
    </row>
    <row r="1391" spans="1:14" x14ac:dyDescent="0.35">
      <c r="A1391" t="s">
        <v>11665</v>
      </c>
      <c r="B1391">
        <v>44</v>
      </c>
      <c r="C1391" t="s">
        <v>14095</v>
      </c>
      <c r="D1391" t="s">
        <v>39</v>
      </c>
      <c r="E1391" t="s">
        <v>29</v>
      </c>
      <c r="F1391" t="s">
        <v>35</v>
      </c>
      <c r="G1391" t="s">
        <v>30</v>
      </c>
      <c r="H1391">
        <v>13472.91</v>
      </c>
      <c r="I1391" s="9">
        <v>45336</v>
      </c>
      <c r="J1391">
        <v>2024</v>
      </c>
      <c r="K1391" t="s">
        <v>14051</v>
      </c>
      <c r="L1391">
        <v>2</v>
      </c>
      <c r="M1391" t="s">
        <v>14052</v>
      </c>
      <c r="N1391" t="s">
        <v>16</v>
      </c>
    </row>
    <row r="1392" spans="1:14" x14ac:dyDescent="0.35">
      <c r="A1392" t="s">
        <v>11891</v>
      </c>
      <c r="B1392">
        <v>44</v>
      </c>
      <c r="C1392" t="s">
        <v>14095</v>
      </c>
      <c r="D1392" t="s">
        <v>39</v>
      </c>
      <c r="E1392" t="s">
        <v>52</v>
      </c>
      <c r="F1392" t="s">
        <v>49</v>
      </c>
      <c r="G1392" t="s">
        <v>15</v>
      </c>
      <c r="H1392">
        <v>21966.32</v>
      </c>
      <c r="I1392" s="9">
        <v>45567</v>
      </c>
      <c r="J1392">
        <v>2024</v>
      </c>
      <c r="K1392" t="s">
        <v>14058</v>
      </c>
      <c r="L1392">
        <v>10</v>
      </c>
      <c r="M1392" t="s">
        <v>14052</v>
      </c>
      <c r="N1392" t="s">
        <v>16</v>
      </c>
    </row>
    <row r="1393" spans="1:14" x14ac:dyDescent="0.35">
      <c r="A1393" t="s">
        <v>11985</v>
      </c>
      <c r="B1393">
        <v>44</v>
      </c>
      <c r="C1393" t="s">
        <v>14095</v>
      </c>
      <c r="D1393" t="s">
        <v>39</v>
      </c>
      <c r="E1393" t="s">
        <v>29</v>
      </c>
      <c r="F1393" t="s">
        <v>49</v>
      </c>
      <c r="G1393" t="s">
        <v>36</v>
      </c>
      <c r="H1393">
        <v>18949.3</v>
      </c>
      <c r="I1393" s="9">
        <v>45124</v>
      </c>
      <c r="J1393">
        <v>2023</v>
      </c>
      <c r="K1393" t="s">
        <v>14063</v>
      </c>
      <c r="L1393">
        <v>7</v>
      </c>
      <c r="M1393" t="s">
        <v>14062</v>
      </c>
      <c r="N1393" t="s">
        <v>16</v>
      </c>
    </row>
    <row r="1394" spans="1:14" x14ac:dyDescent="0.35">
      <c r="A1394" t="s">
        <v>12129</v>
      </c>
      <c r="B1394">
        <v>44</v>
      </c>
      <c r="C1394" t="s">
        <v>14095</v>
      </c>
      <c r="D1394" t="s">
        <v>39</v>
      </c>
      <c r="E1394" t="s">
        <v>13</v>
      </c>
      <c r="F1394" t="s">
        <v>19</v>
      </c>
      <c r="G1394" t="s">
        <v>20</v>
      </c>
      <c r="H1394">
        <v>19635.46</v>
      </c>
      <c r="I1394" s="9">
        <v>45368</v>
      </c>
      <c r="J1394">
        <v>2024</v>
      </c>
      <c r="K1394" t="s">
        <v>14053</v>
      </c>
      <c r="L1394">
        <v>3</v>
      </c>
      <c r="M1394" t="s">
        <v>14059</v>
      </c>
      <c r="N1394" t="s">
        <v>16</v>
      </c>
    </row>
    <row r="1395" spans="1:14" x14ac:dyDescent="0.35">
      <c r="A1395" t="s">
        <v>12187</v>
      </c>
      <c r="B1395">
        <v>44</v>
      </c>
      <c r="C1395" t="s">
        <v>14095</v>
      </c>
      <c r="D1395" t="s">
        <v>12</v>
      </c>
      <c r="E1395" t="s">
        <v>13</v>
      </c>
      <c r="F1395" t="s">
        <v>49</v>
      </c>
      <c r="G1395" t="s">
        <v>26</v>
      </c>
      <c r="H1395">
        <v>10432.31</v>
      </c>
      <c r="I1395" s="9">
        <v>45357</v>
      </c>
      <c r="J1395">
        <v>2024</v>
      </c>
      <c r="K1395" t="s">
        <v>14053</v>
      </c>
      <c r="L1395">
        <v>3</v>
      </c>
      <c r="M1395" t="s">
        <v>14052</v>
      </c>
      <c r="N1395" t="s">
        <v>16</v>
      </c>
    </row>
    <row r="1396" spans="1:14" x14ac:dyDescent="0.35">
      <c r="A1396" t="s">
        <v>12255</v>
      </c>
      <c r="B1396">
        <v>44</v>
      </c>
      <c r="C1396" t="s">
        <v>14095</v>
      </c>
      <c r="D1396" t="s">
        <v>39</v>
      </c>
      <c r="E1396" t="s">
        <v>64</v>
      </c>
      <c r="F1396" t="s">
        <v>49</v>
      </c>
      <c r="G1396" t="s">
        <v>30</v>
      </c>
      <c r="H1396">
        <v>9610.3799999999992</v>
      </c>
      <c r="I1396" s="9">
        <v>45214</v>
      </c>
      <c r="J1396">
        <v>2023</v>
      </c>
      <c r="K1396" t="s">
        <v>14058</v>
      </c>
      <c r="L1396">
        <v>10</v>
      </c>
      <c r="M1396" t="s">
        <v>14059</v>
      </c>
      <c r="N1396" t="s">
        <v>16</v>
      </c>
    </row>
    <row r="1397" spans="1:14" x14ac:dyDescent="0.35">
      <c r="A1397" t="s">
        <v>12277</v>
      </c>
      <c r="B1397">
        <v>44</v>
      </c>
      <c r="C1397" t="s">
        <v>14095</v>
      </c>
      <c r="D1397" t="s">
        <v>39</v>
      </c>
      <c r="E1397" t="s">
        <v>24</v>
      </c>
      <c r="F1397" t="s">
        <v>55</v>
      </c>
      <c r="G1397" t="s">
        <v>30</v>
      </c>
      <c r="H1397">
        <v>12518.24</v>
      </c>
      <c r="I1397" s="9">
        <v>45055</v>
      </c>
      <c r="J1397">
        <v>2023</v>
      </c>
      <c r="K1397" t="s">
        <v>14047</v>
      </c>
      <c r="L1397">
        <v>5</v>
      </c>
      <c r="M1397" t="s">
        <v>14046</v>
      </c>
      <c r="N1397" t="s">
        <v>16</v>
      </c>
    </row>
    <row r="1398" spans="1:14" x14ac:dyDescent="0.35">
      <c r="A1398" t="s">
        <v>12341</v>
      </c>
      <c r="B1398">
        <v>44</v>
      </c>
      <c r="C1398" t="s">
        <v>14095</v>
      </c>
      <c r="D1398" t="s">
        <v>39</v>
      </c>
      <c r="E1398" t="s">
        <v>13</v>
      </c>
      <c r="F1398" t="s">
        <v>35</v>
      </c>
      <c r="G1398" t="s">
        <v>20</v>
      </c>
      <c r="H1398">
        <v>3787.43</v>
      </c>
      <c r="I1398" s="9">
        <v>45337</v>
      </c>
      <c r="J1398">
        <v>2024</v>
      </c>
      <c r="K1398" t="s">
        <v>14051</v>
      </c>
      <c r="L1398">
        <v>2</v>
      </c>
      <c r="M1398" t="s">
        <v>14057</v>
      </c>
      <c r="N1398" t="s">
        <v>16</v>
      </c>
    </row>
    <row r="1399" spans="1:14" x14ac:dyDescent="0.35">
      <c r="A1399" t="s">
        <v>12509</v>
      </c>
      <c r="B1399">
        <v>44</v>
      </c>
      <c r="C1399" t="s">
        <v>14095</v>
      </c>
      <c r="D1399" t="s">
        <v>39</v>
      </c>
      <c r="E1399" t="s">
        <v>29</v>
      </c>
      <c r="F1399" t="s">
        <v>35</v>
      </c>
      <c r="G1399" t="s">
        <v>26</v>
      </c>
      <c r="H1399">
        <v>16528.330000000002</v>
      </c>
      <c r="I1399" s="9">
        <v>45371</v>
      </c>
      <c r="J1399">
        <v>2024</v>
      </c>
      <c r="K1399" t="s">
        <v>14053</v>
      </c>
      <c r="L1399">
        <v>3</v>
      </c>
      <c r="M1399" t="s">
        <v>14052</v>
      </c>
      <c r="N1399" t="s">
        <v>16</v>
      </c>
    </row>
    <row r="1400" spans="1:14" x14ac:dyDescent="0.35">
      <c r="A1400" t="s">
        <v>12551</v>
      </c>
      <c r="B1400">
        <v>44</v>
      </c>
      <c r="C1400" t="s">
        <v>14095</v>
      </c>
      <c r="D1400" t="s">
        <v>12</v>
      </c>
      <c r="E1400" t="s">
        <v>24</v>
      </c>
      <c r="F1400" t="s">
        <v>49</v>
      </c>
      <c r="G1400" t="s">
        <v>20</v>
      </c>
      <c r="H1400">
        <v>4719.8999999999996</v>
      </c>
      <c r="I1400" s="9">
        <v>45075</v>
      </c>
      <c r="J1400">
        <v>2023</v>
      </c>
      <c r="K1400" t="s">
        <v>14047</v>
      </c>
      <c r="L1400">
        <v>5</v>
      </c>
      <c r="M1400" t="s">
        <v>14062</v>
      </c>
      <c r="N1400" t="s">
        <v>16</v>
      </c>
    </row>
    <row r="1401" spans="1:14" x14ac:dyDescent="0.35">
      <c r="A1401" t="s">
        <v>12659</v>
      </c>
      <c r="B1401">
        <v>44</v>
      </c>
      <c r="C1401" t="s">
        <v>14095</v>
      </c>
      <c r="D1401" t="s">
        <v>12</v>
      </c>
      <c r="E1401" t="s">
        <v>24</v>
      </c>
      <c r="F1401" t="s">
        <v>49</v>
      </c>
      <c r="G1401" t="s">
        <v>36</v>
      </c>
      <c r="H1401">
        <v>18181.240000000002</v>
      </c>
      <c r="I1401" s="9">
        <v>45305</v>
      </c>
      <c r="J1401">
        <v>2024</v>
      </c>
      <c r="K1401" t="s">
        <v>14045</v>
      </c>
      <c r="L1401">
        <v>1</v>
      </c>
      <c r="M1401" t="s">
        <v>14059</v>
      </c>
      <c r="N1401" t="s">
        <v>16</v>
      </c>
    </row>
    <row r="1402" spans="1:14" x14ac:dyDescent="0.35">
      <c r="A1402" t="s">
        <v>12917</v>
      </c>
      <c r="B1402">
        <v>44</v>
      </c>
      <c r="C1402" t="s">
        <v>14095</v>
      </c>
      <c r="D1402" t="s">
        <v>12</v>
      </c>
      <c r="E1402" t="s">
        <v>24</v>
      </c>
      <c r="F1402" t="s">
        <v>55</v>
      </c>
      <c r="G1402" t="s">
        <v>15</v>
      </c>
      <c r="H1402">
        <v>8467.58</v>
      </c>
      <c r="I1402" s="9">
        <v>45192</v>
      </c>
      <c r="J1402">
        <v>2023</v>
      </c>
      <c r="K1402" t="s">
        <v>14055</v>
      </c>
      <c r="L1402">
        <v>9</v>
      </c>
      <c r="M1402" t="s">
        <v>14050</v>
      </c>
      <c r="N1402" t="s">
        <v>16</v>
      </c>
    </row>
    <row r="1403" spans="1:14" x14ac:dyDescent="0.35">
      <c r="A1403" t="s">
        <v>13121</v>
      </c>
      <c r="B1403">
        <v>44</v>
      </c>
      <c r="C1403" t="s">
        <v>14095</v>
      </c>
      <c r="D1403" t="s">
        <v>12</v>
      </c>
      <c r="E1403" t="s">
        <v>64</v>
      </c>
      <c r="F1403" t="s">
        <v>14</v>
      </c>
      <c r="G1403" t="s">
        <v>30</v>
      </c>
      <c r="H1403">
        <v>558.12</v>
      </c>
      <c r="I1403" s="9">
        <v>45488</v>
      </c>
      <c r="J1403">
        <v>2024</v>
      </c>
      <c r="K1403" t="s">
        <v>14063</v>
      </c>
      <c r="L1403">
        <v>7</v>
      </c>
      <c r="M1403" t="s">
        <v>14062</v>
      </c>
      <c r="N1403" t="s">
        <v>16</v>
      </c>
    </row>
    <row r="1404" spans="1:14" x14ac:dyDescent="0.35">
      <c r="A1404" t="s">
        <v>13141</v>
      </c>
      <c r="B1404">
        <v>44</v>
      </c>
      <c r="C1404" t="s">
        <v>14095</v>
      </c>
      <c r="D1404" t="s">
        <v>39</v>
      </c>
      <c r="E1404" t="s">
        <v>29</v>
      </c>
      <c r="F1404" t="s">
        <v>35</v>
      </c>
      <c r="G1404" t="s">
        <v>30</v>
      </c>
      <c r="H1404">
        <v>4579.4399999999996</v>
      </c>
      <c r="I1404" s="9">
        <v>45431</v>
      </c>
      <c r="J1404">
        <v>2024</v>
      </c>
      <c r="K1404" t="s">
        <v>14047</v>
      </c>
      <c r="L1404">
        <v>5</v>
      </c>
      <c r="M1404" t="s">
        <v>14059</v>
      </c>
      <c r="N1404" t="s">
        <v>16</v>
      </c>
    </row>
    <row r="1405" spans="1:14" x14ac:dyDescent="0.35">
      <c r="A1405" t="s">
        <v>13145</v>
      </c>
      <c r="B1405">
        <v>44</v>
      </c>
      <c r="C1405" t="s">
        <v>14095</v>
      </c>
      <c r="D1405" t="s">
        <v>39</v>
      </c>
      <c r="E1405" t="s">
        <v>13</v>
      </c>
      <c r="F1405" t="s">
        <v>55</v>
      </c>
      <c r="G1405" t="s">
        <v>36</v>
      </c>
      <c r="H1405">
        <v>6579.26</v>
      </c>
      <c r="I1405" s="9">
        <v>45205</v>
      </c>
      <c r="J1405">
        <v>2023</v>
      </c>
      <c r="K1405" t="s">
        <v>14058</v>
      </c>
      <c r="L1405">
        <v>10</v>
      </c>
      <c r="M1405" t="s">
        <v>14048</v>
      </c>
      <c r="N1405" t="s">
        <v>16</v>
      </c>
    </row>
    <row r="1406" spans="1:14" x14ac:dyDescent="0.35">
      <c r="A1406" t="s">
        <v>13521</v>
      </c>
      <c r="B1406">
        <v>44</v>
      </c>
      <c r="C1406" t="s">
        <v>14095</v>
      </c>
      <c r="D1406" t="s">
        <v>12</v>
      </c>
      <c r="E1406" t="s">
        <v>42</v>
      </c>
      <c r="F1406" t="s">
        <v>25</v>
      </c>
      <c r="G1406" t="s">
        <v>20</v>
      </c>
      <c r="H1406">
        <v>8669.25</v>
      </c>
      <c r="I1406" s="9">
        <v>45614</v>
      </c>
      <c r="J1406">
        <v>2024</v>
      </c>
      <c r="K1406" t="s">
        <v>14054</v>
      </c>
      <c r="L1406">
        <v>11</v>
      </c>
      <c r="M1406" t="s">
        <v>14062</v>
      </c>
      <c r="N1406" t="s">
        <v>16</v>
      </c>
    </row>
    <row r="1407" spans="1:14" x14ac:dyDescent="0.35">
      <c r="A1407" t="s">
        <v>13607</v>
      </c>
      <c r="B1407">
        <v>44</v>
      </c>
      <c r="C1407" t="s">
        <v>14095</v>
      </c>
      <c r="D1407" t="s">
        <v>39</v>
      </c>
      <c r="E1407" t="s">
        <v>52</v>
      </c>
      <c r="F1407" t="s">
        <v>35</v>
      </c>
      <c r="G1407" t="s">
        <v>36</v>
      </c>
      <c r="H1407">
        <v>2462.56</v>
      </c>
      <c r="I1407" s="9">
        <v>45332</v>
      </c>
      <c r="J1407">
        <v>2024</v>
      </c>
      <c r="K1407" t="s">
        <v>14051</v>
      </c>
      <c r="L1407">
        <v>2</v>
      </c>
      <c r="M1407" t="s">
        <v>14050</v>
      </c>
      <c r="N1407" t="s">
        <v>16</v>
      </c>
    </row>
    <row r="1408" spans="1:14" x14ac:dyDescent="0.35">
      <c r="A1408" t="s">
        <v>13611</v>
      </c>
      <c r="B1408">
        <v>44</v>
      </c>
      <c r="C1408" t="s">
        <v>14095</v>
      </c>
      <c r="D1408" t="s">
        <v>12</v>
      </c>
      <c r="E1408" t="s">
        <v>13</v>
      </c>
      <c r="F1408" t="s">
        <v>49</v>
      </c>
      <c r="G1408" t="s">
        <v>36</v>
      </c>
      <c r="H1408">
        <v>9256.66</v>
      </c>
      <c r="I1408" s="9">
        <v>45227</v>
      </c>
      <c r="J1408">
        <v>2023</v>
      </c>
      <c r="K1408" t="s">
        <v>14058</v>
      </c>
      <c r="L1408">
        <v>10</v>
      </c>
      <c r="M1408" t="s">
        <v>14050</v>
      </c>
      <c r="N1408" t="s">
        <v>16</v>
      </c>
    </row>
    <row r="1409" spans="1:14" x14ac:dyDescent="0.35">
      <c r="A1409" t="s">
        <v>13673</v>
      </c>
      <c r="B1409">
        <v>44</v>
      </c>
      <c r="C1409" t="s">
        <v>14095</v>
      </c>
      <c r="D1409" t="s">
        <v>39</v>
      </c>
      <c r="E1409" t="s">
        <v>29</v>
      </c>
      <c r="F1409" t="s">
        <v>19</v>
      </c>
      <c r="G1409" t="s">
        <v>30</v>
      </c>
      <c r="H1409">
        <v>32262.6</v>
      </c>
      <c r="I1409" s="9">
        <v>45382</v>
      </c>
      <c r="J1409">
        <v>2024</v>
      </c>
      <c r="K1409" t="s">
        <v>14053</v>
      </c>
      <c r="L1409">
        <v>3</v>
      </c>
      <c r="M1409" t="s">
        <v>14059</v>
      </c>
      <c r="N1409" t="s">
        <v>16</v>
      </c>
    </row>
    <row r="1410" spans="1:14" x14ac:dyDescent="0.35">
      <c r="A1410" t="s">
        <v>13735</v>
      </c>
      <c r="B1410">
        <v>44</v>
      </c>
      <c r="C1410" t="s">
        <v>14095</v>
      </c>
      <c r="D1410" t="s">
        <v>12</v>
      </c>
      <c r="E1410" t="s">
        <v>29</v>
      </c>
      <c r="F1410" t="s">
        <v>14</v>
      </c>
      <c r="G1410" t="s">
        <v>15</v>
      </c>
      <c r="H1410">
        <v>19494.34</v>
      </c>
      <c r="I1410" s="9">
        <v>45420</v>
      </c>
      <c r="J1410">
        <v>2024</v>
      </c>
      <c r="K1410" t="s">
        <v>14047</v>
      </c>
      <c r="L1410">
        <v>5</v>
      </c>
      <c r="M1410" t="s">
        <v>14052</v>
      </c>
      <c r="N1410" t="s">
        <v>16</v>
      </c>
    </row>
    <row r="1411" spans="1:14" x14ac:dyDescent="0.35">
      <c r="A1411" t="s">
        <v>13851</v>
      </c>
      <c r="B1411">
        <v>44</v>
      </c>
      <c r="C1411" t="s">
        <v>14095</v>
      </c>
      <c r="D1411" t="s">
        <v>39</v>
      </c>
      <c r="E1411" t="s">
        <v>29</v>
      </c>
      <c r="F1411" t="s">
        <v>35</v>
      </c>
      <c r="G1411" t="s">
        <v>36</v>
      </c>
      <c r="H1411">
        <v>2574.58</v>
      </c>
      <c r="I1411" s="9">
        <v>45114</v>
      </c>
      <c r="J1411">
        <v>2023</v>
      </c>
      <c r="K1411" t="s">
        <v>14063</v>
      </c>
      <c r="L1411">
        <v>7</v>
      </c>
      <c r="M1411" t="s">
        <v>14048</v>
      </c>
      <c r="N1411" t="s">
        <v>16</v>
      </c>
    </row>
    <row r="1412" spans="1:14" x14ac:dyDescent="0.35">
      <c r="A1412" t="s">
        <v>13953</v>
      </c>
      <c r="B1412">
        <v>44</v>
      </c>
      <c r="C1412" t="s">
        <v>14095</v>
      </c>
      <c r="D1412" t="s">
        <v>39</v>
      </c>
      <c r="E1412" t="s">
        <v>74</v>
      </c>
      <c r="F1412" t="s">
        <v>49</v>
      </c>
      <c r="G1412" t="s">
        <v>26</v>
      </c>
      <c r="H1412">
        <v>13234.23</v>
      </c>
      <c r="I1412" s="9">
        <v>45270</v>
      </c>
      <c r="J1412">
        <v>2023</v>
      </c>
      <c r="K1412" t="s">
        <v>14060</v>
      </c>
      <c r="L1412">
        <v>12</v>
      </c>
      <c r="M1412" t="s">
        <v>14059</v>
      </c>
      <c r="N1412" t="s">
        <v>16</v>
      </c>
    </row>
    <row r="1413" spans="1:14" x14ac:dyDescent="0.35">
      <c r="A1413" t="s">
        <v>51</v>
      </c>
      <c r="B1413">
        <v>41</v>
      </c>
      <c r="C1413" t="s">
        <v>14095</v>
      </c>
      <c r="D1413" t="s">
        <v>39</v>
      </c>
      <c r="E1413" t="s">
        <v>52</v>
      </c>
      <c r="F1413" t="s">
        <v>19</v>
      </c>
      <c r="G1413" t="s">
        <v>15</v>
      </c>
      <c r="H1413">
        <v>8798.75</v>
      </c>
      <c r="I1413" s="9">
        <v>45245</v>
      </c>
      <c r="J1413">
        <v>2023</v>
      </c>
      <c r="K1413" t="s">
        <v>14054</v>
      </c>
      <c r="L1413">
        <v>11</v>
      </c>
      <c r="M1413" t="s">
        <v>14052</v>
      </c>
      <c r="N1413" t="s">
        <v>16</v>
      </c>
    </row>
    <row r="1414" spans="1:14" x14ac:dyDescent="0.35">
      <c r="A1414" t="s">
        <v>59</v>
      </c>
      <c r="B1414">
        <v>41</v>
      </c>
      <c r="C1414" t="s">
        <v>14095</v>
      </c>
      <c r="D1414" t="s">
        <v>39</v>
      </c>
      <c r="E1414" t="s">
        <v>13</v>
      </c>
      <c r="F1414" t="s">
        <v>25</v>
      </c>
      <c r="G1414" t="s">
        <v>15</v>
      </c>
      <c r="H1414">
        <v>2280.1</v>
      </c>
      <c r="I1414" s="9">
        <v>45181</v>
      </c>
      <c r="J1414">
        <v>2023</v>
      </c>
      <c r="K1414" t="s">
        <v>14055</v>
      </c>
      <c r="L1414">
        <v>9</v>
      </c>
      <c r="M1414" t="s">
        <v>14046</v>
      </c>
      <c r="N1414" t="s">
        <v>16</v>
      </c>
    </row>
    <row r="1415" spans="1:14" x14ac:dyDescent="0.35">
      <c r="A1415" t="s">
        <v>205</v>
      </c>
      <c r="B1415">
        <v>41</v>
      </c>
      <c r="C1415" t="s">
        <v>14095</v>
      </c>
      <c r="D1415" t="s">
        <v>12</v>
      </c>
      <c r="E1415" t="s">
        <v>64</v>
      </c>
      <c r="F1415" t="s">
        <v>25</v>
      </c>
      <c r="G1415" t="s">
        <v>36</v>
      </c>
      <c r="H1415">
        <v>4931.8900000000003</v>
      </c>
      <c r="I1415" s="9">
        <v>45079</v>
      </c>
      <c r="J1415">
        <v>2023</v>
      </c>
      <c r="K1415" t="s">
        <v>14049</v>
      </c>
      <c r="L1415">
        <v>6</v>
      </c>
      <c r="M1415" t="s">
        <v>14048</v>
      </c>
      <c r="N1415" t="s">
        <v>16</v>
      </c>
    </row>
    <row r="1416" spans="1:14" x14ac:dyDescent="0.35">
      <c r="A1416" t="s">
        <v>229</v>
      </c>
      <c r="B1416">
        <v>41</v>
      </c>
      <c r="C1416" t="s">
        <v>14095</v>
      </c>
      <c r="D1416" t="s">
        <v>12</v>
      </c>
      <c r="E1416" t="s">
        <v>93</v>
      </c>
      <c r="F1416" t="s">
        <v>19</v>
      </c>
      <c r="G1416" t="s">
        <v>36</v>
      </c>
      <c r="H1416">
        <v>5492.34</v>
      </c>
      <c r="I1416" s="9">
        <v>45546</v>
      </c>
      <c r="J1416">
        <v>2024</v>
      </c>
      <c r="K1416" t="s">
        <v>14055</v>
      </c>
      <c r="L1416">
        <v>9</v>
      </c>
      <c r="M1416" t="s">
        <v>14052</v>
      </c>
      <c r="N1416" t="s">
        <v>16</v>
      </c>
    </row>
    <row r="1417" spans="1:14" x14ac:dyDescent="0.35">
      <c r="A1417" t="s">
        <v>237</v>
      </c>
      <c r="B1417">
        <v>41</v>
      </c>
      <c r="C1417" t="s">
        <v>14095</v>
      </c>
      <c r="D1417" t="s">
        <v>12</v>
      </c>
      <c r="E1417" t="s">
        <v>52</v>
      </c>
      <c r="F1417" t="s">
        <v>55</v>
      </c>
      <c r="G1417" t="s">
        <v>36</v>
      </c>
      <c r="H1417">
        <v>13858.95</v>
      </c>
      <c r="I1417" s="9">
        <v>45050</v>
      </c>
      <c r="J1417">
        <v>2023</v>
      </c>
      <c r="K1417" t="s">
        <v>14047</v>
      </c>
      <c r="L1417">
        <v>5</v>
      </c>
      <c r="M1417" t="s">
        <v>14057</v>
      </c>
      <c r="N1417" t="s">
        <v>16</v>
      </c>
    </row>
    <row r="1418" spans="1:14" x14ac:dyDescent="0.35">
      <c r="A1418" t="s">
        <v>421</v>
      </c>
      <c r="B1418">
        <v>41</v>
      </c>
      <c r="C1418" t="s">
        <v>14095</v>
      </c>
      <c r="D1418" t="s">
        <v>12</v>
      </c>
      <c r="E1418" t="s">
        <v>42</v>
      </c>
      <c r="F1418" t="s">
        <v>25</v>
      </c>
      <c r="G1418" t="s">
        <v>20</v>
      </c>
      <c r="H1418">
        <v>3994.14</v>
      </c>
      <c r="I1418" s="9">
        <v>45325</v>
      </c>
      <c r="J1418">
        <v>2024</v>
      </c>
      <c r="K1418" t="s">
        <v>14051</v>
      </c>
      <c r="L1418">
        <v>2</v>
      </c>
      <c r="M1418" t="s">
        <v>14050</v>
      </c>
      <c r="N1418" t="s">
        <v>16</v>
      </c>
    </row>
    <row r="1419" spans="1:14" x14ac:dyDescent="0.35">
      <c r="A1419" t="s">
        <v>429</v>
      </c>
      <c r="B1419">
        <v>41</v>
      </c>
      <c r="C1419" t="s">
        <v>14095</v>
      </c>
      <c r="D1419" t="s">
        <v>12</v>
      </c>
      <c r="E1419" t="s">
        <v>64</v>
      </c>
      <c r="F1419" t="s">
        <v>35</v>
      </c>
      <c r="G1419" t="s">
        <v>20</v>
      </c>
      <c r="H1419">
        <v>2726.28</v>
      </c>
      <c r="I1419" s="9">
        <v>45376</v>
      </c>
      <c r="J1419">
        <v>2024</v>
      </c>
      <c r="K1419" t="s">
        <v>14053</v>
      </c>
      <c r="L1419">
        <v>3</v>
      </c>
      <c r="M1419" t="s">
        <v>14062</v>
      </c>
      <c r="N1419" t="s">
        <v>16</v>
      </c>
    </row>
    <row r="1420" spans="1:14" x14ac:dyDescent="0.35">
      <c r="A1420" t="s">
        <v>483</v>
      </c>
      <c r="B1420">
        <v>41</v>
      </c>
      <c r="C1420" t="s">
        <v>14095</v>
      </c>
      <c r="D1420" t="s">
        <v>12</v>
      </c>
      <c r="E1420" t="s">
        <v>74</v>
      </c>
      <c r="F1420" t="s">
        <v>19</v>
      </c>
      <c r="G1420" t="s">
        <v>26</v>
      </c>
      <c r="H1420">
        <v>24206.12</v>
      </c>
      <c r="I1420" s="9">
        <v>44947</v>
      </c>
      <c r="J1420">
        <v>2023</v>
      </c>
      <c r="K1420" t="s">
        <v>14045</v>
      </c>
      <c r="L1420">
        <v>1</v>
      </c>
      <c r="M1420" t="s">
        <v>14050</v>
      </c>
      <c r="N1420" t="s">
        <v>16</v>
      </c>
    </row>
    <row r="1421" spans="1:14" x14ac:dyDescent="0.35">
      <c r="A1421" t="s">
        <v>593</v>
      </c>
      <c r="B1421">
        <v>41</v>
      </c>
      <c r="C1421" t="s">
        <v>14095</v>
      </c>
      <c r="D1421" t="s">
        <v>12</v>
      </c>
      <c r="E1421" t="s">
        <v>93</v>
      </c>
      <c r="F1421" t="s">
        <v>49</v>
      </c>
      <c r="G1421" t="s">
        <v>36</v>
      </c>
      <c r="H1421">
        <v>9325.82</v>
      </c>
      <c r="I1421" s="9">
        <v>45418</v>
      </c>
      <c r="J1421">
        <v>2024</v>
      </c>
      <c r="K1421" t="s">
        <v>14047</v>
      </c>
      <c r="L1421">
        <v>5</v>
      </c>
      <c r="M1421" t="s">
        <v>14062</v>
      </c>
      <c r="N1421" t="s">
        <v>16</v>
      </c>
    </row>
    <row r="1422" spans="1:14" x14ac:dyDescent="0.35">
      <c r="A1422" t="s">
        <v>755</v>
      </c>
      <c r="B1422">
        <v>41</v>
      </c>
      <c r="C1422" t="s">
        <v>14095</v>
      </c>
      <c r="D1422" t="s">
        <v>39</v>
      </c>
      <c r="E1422" t="s">
        <v>24</v>
      </c>
      <c r="F1422" t="s">
        <v>35</v>
      </c>
      <c r="G1422" t="s">
        <v>30</v>
      </c>
      <c r="H1422">
        <v>463.62</v>
      </c>
      <c r="I1422" s="9">
        <v>45305</v>
      </c>
      <c r="J1422">
        <v>2024</v>
      </c>
      <c r="K1422" t="s">
        <v>14045</v>
      </c>
      <c r="L1422">
        <v>1</v>
      </c>
      <c r="M1422" t="s">
        <v>14059</v>
      </c>
      <c r="N1422" t="s">
        <v>16</v>
      </c>
    </row>
    <row r="1423" spans="1:14" x14ac:dyDescent="0.35">
      <c r="A1423" t="s">
        <v>797</v>
      </c>
      <c r="B1423">
        <v>41</v>
      </c>
      <c r="C1423" t="s">
        <v>14095</v>
      </c>
      <c r="D1423" t="s">
        <v>39</v>
      </c>
      <c r="E1423" t="s">
        <v>52</v>
      </c>
      <c r="F1423" t="s">
        <v>19</v>
      </c>
      <c r="G1423" t="s">
        <v>15</v>
      </c>
      <c r="H1423">
        <v>24892.07</v>
      </c>
      <c r="I1423" s="9">
        <v>45565</v>
      </c>
      <c r="J1423">
        <v>2024</v>
      </c>
      <c r="K1423" t="s">
        <v>14055</v>
      </c>
      <c r="L1423">
        <v>9</v>
      </c>
      <c r="M1423" t="s">
        <v>14062</v>
      </c>
      <c r="N1423" t="s">
        <v>16</v>
      </c>
    </row>
    <row r="1424" spans="1:14" x14ac:dyDescent="0.35">
      <c r="A1424" t="s">
        <v>1027</v>
      </c>
      <c r="B1424">
        <v>41</v>
      </c>
      <c r="C1424" t="s">
        <v>14095</v>
      </c>
      <c r="D1424" t="s">
        <v>12</v>
      </c>
      <c r="E1424" t="s">
        <v>42</v>
      </c>
      <c r="F1424" t="s">
        <v>49</v>
      </c>
      <c r="G1424" t="s">
        <v>15</v>
      </c>
      <c r="H1424">
        <v>3659.16</v>
      </c>
      <c r="I1424" s="9">
        <v>45174</v>
      </c>
      <c r="J1424">
        <v>2023</v>
      </c>
      <c r="K1424" t="s">
        <v>14055</v>
      </c>
      <c r="L1424">
        <v>9</v>
      </c>
      <c r="M1424" t="s">
        <v>14046</v>
      </c>
      <c r="N1424" t="s">
        <v>16</v>
      </c>
    </row>
    <row r="1425" spans="1:14" x14ac:dyDescent="0.35">
      <c r="A1425" t="s">
        <v>1115</v>
      </c>
      <c r="B1425">
        <v>41</v>
      </c>
      <c r="C1425" t="s">
        <v>14095</v>
      </c>
      <c r="D1425" t="s">
        <v>12</v>
      </c>
      <c r="E1425" t="s">
        <v>52</v>
      </c>
      <c r="F1425" t="s">
        <v>35</v>
      </c>
      <c r="G1425" t="s">
        <v>26</v>
      </c>
      <c r="H1425">
        <v>40651.339999999997</v>
      </c>
      <c r="I1425" s="9">
        <v>45016</v>
      </c>
      <c r="J1425">
        <v>2023</v>
      </c>
      <c r="K1425" t="s">
        <v>14053</v>
      </c>
      <c r="L1425">
        <v>3</v>
      </c>
      <c r="M1425" t="s">
        <v>14048</v>
      </c>
      <c r="N1425" t="s">
        <v>16</v>
      </c>
    </row>
    <row r="1426" spans="1:14" x14ac:dyDescent="0.35">
      <c r="A1426" t="s">
        <v>1409</v>
      </c>
      <c r="B1426">
        <v>41</v>
      </c>
      <c r="C1426" t="s">
        <v>14095</v>
      </c>
      <c r="D1426" t="s">
        <v>39</v>
      </c>
      <c r="E1426" t="s">
        <v>13</v>
      </c>
      <c r="F1426" t="s">
        <v>49</v>
      </c>
      <c r="G1426" t="s">
        <v>20</v>
      </c>
      <c r="H1426">
        <v>11095.9</v>
      </c>
      <c r="I1426" s="9">
        <v>45545</v>
      </c>
      <c r="J1426">
        <v>2024</v>
      </c>
      <c r="K1426" t="s">
        <v>14055</v>
      </c>
      <c r="L1426">
        <v>9</v>
      </c>
      <c r="M1426" t="s">
        <v>14046</v>
      </c>
      <c r="N1426" t="s">
        <v>16</v>
      </c>
    </row>
    <row r="1427" spans="1:14" x14ac:dyDescent="0.35">
      <c r="A1427" t="s">
        <v>1659</v>
      </c>
      <c r="B1427">
        <v>41</v>
      </c>
      <c r="C1427" t="s">
        <v>14095</v>
      </c>
      <c r="D1427" t="s">
        <v>39</v>
      </c>
      <c r="E1427" t="s">
        <v>24</v>
      </c>
      <c r="F1427" t="s">
        <v>25</v>
      </c>
      <c r="G1427" t="s">
        <v>26</v>
      </c>
      <c r="H1427">
        <v>3296.52</v>
      </c>
      <c r="I1427" s="9">
        <v>45103</v>
      </c>
      <c r="J1427">
        <v>2023</v>
      </c>
      <c r="K1427" t="s">
        <v>14049</v>
      </c>
      <c r="L1427">
        <v>6</v>
      </c>
      <c r="M1427" t="s">
        <v>14062</v>
      </c>
      <c r="N1427" t="s">
        <v>16</v>
      </c>
    </row>
    <row r="1428" spans="1:14" x14ac:dyDescent="0.35">
      <c r="A1428" t="s">
        <v>1793</v>
      </c>
      <c r="B1428">
        <v>41</v>
      </c>
      <c r="C1428" t="s">
        <v>14095</v>
      </c>
      <c r="D1428" t="s">
        <v>12</v>
      </c>
      <c r="E1428" t="s">
        <v>64</v>
      </c>
      <c r="F1428" t="s">
        <v>14</v>
      </c>
      <c r="G1428" t="s">
        <v>15</v>
      </c>
      <c r="H1428">
        <v>10442.06</v>
      </c>
      <c r="I1428" s="9">
        <v>45318</v>
      </c>
      <c r="J1428">
        <v>2024</v>
      </c>
      <c r="K1428" t="s">
        <v>14045</v>
      </c>
      <c r="L1428">
        <v>1</v>
      </c>
      <c r="M1428" t="s">
        <v>14050</v>
      </c>
      <c r="N1428" t="s">
        <v>16</v>
      </c>
    </row>
    <row r="1429" spans="1:14" x14ac:dyDescent="0.35">
      <c r="A1429" t="s">
        <v>1927</v>
      </c>
      <c r="B1429">
        <v>41</v>
      </c>
      <c r="C1429" t="s">
        <v>14095</v>
      </c>
      <c r="D1429" t="s">
        <v>12</v>
      </c>
      <c r="E1429" t="s">
        <v>29</v>
      </c>
      <c r="F1429" t="s">
        <v>19</v>
      </c>
      <c r="G1429" t="s">
        <v>30</v>
      </c>
      <c r="H1429">
        <v>6645.01</v>
      </c>
      <c r="I1429" s="9">
        <v>45255</v>
      </c>
      <c r="J1429">
        <v>2023</v>
      </c>
      <c r="K1429" t="s">
        <v>14054</v>
      </c>
      <c r="L1429">
        <v>11</v>
      </c>
      <c r="M1429" t="s">
        <v>14050</v>
      </c>
      <c r="N1429" t="s">
        <v>16</v>
      </c>
    </row>
    <row r="1430" spans="1:14" x14ac:dyDescent="0.35">
      <c r="A1430" t="s">
        <v>2057</v>
      </c>
      <c r="B1430">
        <v>41</v>
      </c>
      <c r="C1430" t="s">
        <v>14095</v>
      </c>
      <c r="D1430" t="s">
        <v>12</v>
      </c>
      <c r="E1430" t="s">
        <v>13</v>
      </c>
      <c r="F1430" t="s">
        <v>55</v>
      </c>
      <c r="G1430" t="s">
        <v>26</v>
      </c>
      <c r="H1430">
        <v>7892.84</v>
      </c>
      <c r="I1430" s="9">
        <v>45261</v>
      </c>
      <c r="J1430">
        <v>2023</v>
      </c>
      <c r="K1430" t="s">
        <v>14060</v>
      </c>
      <c r="L1430">
        <v>12</v>
      </c>
      <c r="M1430" t="s">
        <v>14048</v>
      </c>
      <c r="N1430" t="s">
        <v>16</v>
      </c>
    </row>
    <row r="1431" spans="1:14" x14ac:dyDescent="0.35">
      <c r="A1431" t="s">
        <v>2237</v>
      </c>
      <c r="B1431">
        <v>41</v>
      </c>
      <c r="C1431" t="s">
        <v>14095</v>
      </c>
      <c r="D1431" t="s">
        <v>39</v>
      </c>
      <c r="E1431" t="s">
        <v>13</v>
      </c>
      <c r="F1431" t="s">
        <v>19</v>
      </c>
      <c r="G1431" t="s">
        <v>26</v>
      </c>
      <c r="H1431">
        <v>843.31</v>
      </c>
      <c r="I1431" s="9">
        <v>45559</v>
      </c>
      <c r="J1431">
        <v>2024</v>
      </c>
      <c r="K1431" t="s">
        <v>14055</v>
      </c>
      <c r="L1431">
        <v>9</v>
      </c>
      <c r="M1431" t="s">
        <v>14046</v>
      </c>
      <c r="N1431" t="s">
        <v>16</v>
      </c>
    </row>
    <row r="1432" spans="1:14" x14ac:dyDescent="0.35">
      <c r="A1432" t="s">
        <v>2419</v>
      </c>
      <c r="B1432">
        <v>41</v>
      </c>
      <c r="C1432" t="s">
        <v>14095</v>
      </c>
      <c r="D1432" t="s">
        <v>39</v>
      </c>
      <c r="E1432" t="s">
        <v>64</v>
      </c>
      <c r="F1432" t="s">
        <v>55</v>
      </c>
      <c r="G1432" t="s">
        <v>15</v>
      </c>
      <c r="H1432">
        <v>9368.3799999999992</v>
      </c>
      <c r="I1432" s="9">
        <v>45435</v>
      </c>
      <c r="J1432">
        <v>2024</v>
      </c>
      <c r="K1432" t="s">
        <v>14047</v>
      </c>
      <c r="L1432">
        <v>5</v>
      </c>
      <c r="M1432" t="s">
        <v>14057</v>
      </c>
      <c r="N1432" t="s">
        <v>16</v>
      </c>
    </row>
    <row r="1433" spans="1:14" x14ac:dyDescent="0.35">
      <c r="A1433" t="s">
        <v>2819</v>
      </c>
      <c r="B1433">
        <v>41</v>
      </c>
      <c r="C1433" t="s">
        <v>14095</v>
      </c>
      <c r="D1433" t="s">
        <v>12</v>
      </c>
      <c r="E1433" t="s">
        <v>74</v>
      </c>
      <c r="F1433" t="s">
        <v>55</v>
      </c>
      <c r="G1433" t="s">
        <v>20</v>
      </c>
      <c r="H1433">
        <v>7545.25</v>
      </c>
      <c r="I1433" s="9">
        <v>45218</v>
      </c>
      <c r="J1433">
        <v>2023</v>
      </c>
      <c r="K1433" t="s">
        <v>14058</v>
      </c>
      <c r="L1433">
        <v>10</v>
      </c>
      <c r="M1433" t="s">
        <v>14057</v>
      </c>
      <c r="N1433" t="s">
        <v>16</v>
      </c>
    </row>
    <row r="1434" spans="1:14" x14ac:dyDescent="0.35">
      <c r="A1434" t="s">
        <v>2909</v>
      </c>
      <c r="B1434">
        <v>41</v>
      </c>
      <c r="C1434" t="s">
        <v>14095</v>
      </c>
      <c r="D1434" t="s">
        <v>12</v>
      </c>
      <c r="E1434" t="s">
        <v>74</v>
      </c>
      <c r="F1434" t="s">
        <v>19</v>
      </c>
      <c r="G1434" t="s">
        <v>30</v>
      </c>
      <c r="H1434">
        <v>5984.03</v>
      </c>
      <c r="I1434" s="9">
        <v>45065</v>
      </c>
      <c r="J1434">
        <v>2023</v>
      </c>
      <c r="K1434" t="s">
        <v>14047</v>
      </c>
      <c r="L1434">
        <v>5</v>
      </c>
      <c r="M1434" t="s">
        <v>14048</v>
      </c>
      <c r="N1434" t="s">
        <v>16</v>
      </c>
    </row>
    <row r="1435" spans="1:14" x14ac:dyDescent="0.35">
      <c r="A1435" t="s">
        <v>3007</v>
      </c>
      <c r="B1435">
        <v>41</v>
      </c>
      <c r="C1435" t="s">
        <v>14095</v>
      </c>
      <c r="D1435" t="s">
        <v>12</v>
      </c>
      <c r="E1435" t="s">
        <v>24</v>
      </c>
      <c r="F1435" t="s">
        <v>35</v>
      </c>
      <c r="G1435" t="s">
        <v>30</v>
      </c>
      <c r="H1435">
        <v>16155.55</v>
      </c>
      <c r="I1435" s="9">
        <v>44931</v>
      </c>
      <c r="J1435">
        <v>2023</v>
      </c>
      <c r="K1435" t="s">
        <v>14045</v>
      </c>
      <c r="L1435">
        <v>1</v>
      </c>
      <c r="M1435" t="s">
        <v>14057</v>
      </c>
      <c r="N1435" t="s">
        <v>16</v>
      </c>
    </row>
    <row r="1436" spans="1:14" x14ac:dyDescent="0.35">
      <c r="A1436" t="s">
        <v>3137</v>
      </c>
      <c r="B1436">
        <v>41</v>
      </c>
      <c r="C1436" t="s">
        <v>14095</v>
      </c>
      <c r="D1436" t="s">
        <v>39</v>
      </c>
      <c r="E1436" t="s">
        <v>42</v>
      </c>
      <c r="F1436" t="s">
        <v>55</v>
      </c>
      <c r="G1436" t="s">
        <v>36</v>
      </c>
      <c r="H1436">
        <v>1110.06</v>
      </c>
      <c r="I1436" s="9">
        <v>45497</v>
      </c>
      <c r="J1436">
        <v>2024</v>
      </c>
      <c r="K1436" t="s">
        <v>14063</v>
      </c>
      <c r="L1436">
        <v>7</v>
      </c>
      <c r="M1436" t="s">
        <v>14052</v>
      </c>
      <c r="N1436" t="s">
        <v>16</v>
      </c>
    </row>
    <row r="1437" spans="1:14" x14ac:dyDescent="0.35">
      <c r="A1437" t="s">
        <v>3155</v>
      </c>
      <c r="B1437">
        <v>41</v>
      </c>
      <c r="C1437" t="s">
        <v>14095</v>
      </c>
      <c r="D1437" t="s">
        <v>39</v>
      </c>
      <c r="E1437" t="s">
        <v>93</v>
      </c>
      <c r="F1437" t="s">
        <v>49</v>
      </c>
      <c r="G1437" t="s">
        <v>26</v>
      </c>
      <c r="H1437">
        <v>5412.51</v>
      </c>
      <c r="I1437" s="9">
        <v>44955</v>
      </c>
      <c r="J1437">
        <v>2023</v>
      </c>
      <c r="K1437" t="s">
        <v>14045</v>
      </c>
      <c r="L1437">
        <v>1</v>
      </c>
      <c r="M1437" t="s">
        <v>14059</v>
      </c>
      <c r="N1437" t="s">
        <v>16</v>
      </c>
    </row>
    <row r="1438" spans="1:14" x14ac:dyDescent="0.35">
      <c r="A1438" t="s">
        <v>3215</v>
      </c>
      <c r="B1438">
        <v>41</v>
      </c>
      <c r="C1438" t="s">
        <v>14095</v>
      </c>
      <c r="D1438" t="s">
        <v>12</v>
      </c>
      <c r="E1438" t="s">
        <v>29</v>
      </c>
      <c r="F1438" t="s">
        <v>49</v>
      </c>
      <c r="G1438" t="s">
        <v>36</v>
      </c>
      <c r="H1438">
        <v>8214.57</v>
      </c>
      <c r="I1438" s="9">
        <v>45471</v>
      </c>
      <c r="J1438">
        <v>2024</v>
      </c>
      <c r="K1438" t="s">
        <v>14049</v>
      </c>
      <c r="L1438">
        <v>6</v>
      </c>
      <c r="M1438" t="s">
        <v>14048</v>
      </c>
      <c r="N1438" t="s">
        <v>16</v>
      </c>
    </row>
    <row r="1439" spans="1:14" x14ac:dyDescent="0.35">
      <c r="A1439" t="s">
        <v>3277</v>
      </c>
      <c r="B1439">
        <v>41</v>
      </c>
      <c r="C1439" t="s">
        <v>14095</v>
      </c>
      <c r="D1439" t="s">
        <v>39</v>
      </c>
      <c r="E1439" t="s">
        <v>13</v>
      </c>
      <c r="F1439" t="s">
        <v>25</v>
      </c>
      <c r="G1439" t="s">
        <v>30</v>
      </c>
      <c r="H1439">
        <v>839.53</v>
      </c>
      <c r="I1439" s="9">
        <v>45313</v>
      </c>
      <c r="J1439">
        <v>2024</v>
      </c>
      <c r="K1439" t="s">
        <v>14045</v>
      </c>
      <c r="L1439">
        <v>1</v>
      </c>
      <c r="M1439" t="s">
        <v>14062</v>
      </c>
      <c r="N1439" t="s">
        <v>16</v>
      </c>
    </row>
    <row r="1440" spans="1:14" x14ac:dyDescent="0.35">
      <c r="A1440" t="s">
        <v>3331</v>
      </c>
      <c r="B1440">
        <v>41</v>
      </c>
      <c r="C1440" t="s">
        <v>14095</v>
      </c>
      <c r="D1440" t="s">
        <v>39</v>
      </c>
      <c r="E1440" t="s">
        <v>64</v>
      </c>
      <c r="F1440" t="s">
        <v>14</v>
      </c>
      <c r="G1440" t="s">
        <v>36</v>
      </c>
      <c r="H1440">
        <v>8493.0400000000009</v>
      </c>
      <c r="I1440" s="9">
        <v>45192</v>
      </c>
      <c r="J1440">
        <v>2023</v>
      </c>
      <c r="K1440" t="s">
        <v>14055</v>
      </c>
      <c r="L1440">
        <v>9</v>
      </c>
      <c r="M1440" t="s">
        <v>14050</v>
      </c>
      <c r="N1440" t="s">
        <v>16</v>
      </c>
    </row>
    <row r="1441" spans="1:14" x14ac:dyDescent="0.35">
      <c r="A1441" t="s">
        <v>3423</v>
      </c>
      <c r="B1441">
        <v>41</v>
      </c>
      <c r="C1441" t="s">
        <v>14095</v>
      </c>
      <c r="D1441" t="s">
        <v>12</v>
      </c>
      <c r="E1441" t="s">
        <v>64</v>
      </c>
      <c r="F1441" t="s">
        <v>19</v>
      </c>
      <c r="G1441" t="s">
        <v>26</v>
      </c>
      <c r="H1441">
        <v>5552.03</v>
      </c>
      <c r="I1441" s="9">
        <v>45151</v>
      </c>
      <c r="J1441">
        <v>2023</v>
      </c>
      <c r="K1441" t="s">
        <v>14056</v>
      </c>
      <c r="L1441">
        <v>8</v>
      </c>
      <c r="M1441" t="s">
        <v>14059</v>
      </c>
      <c r="N1441" t="s">
        <v>16</v>
      </c>
    </row>
    <row r="1442" spans="1:14" x14ac:dyDescent="0.35">
      <c r="A1442" t="s">
        <v>3607</v>
      </c>
      <c r="B1442">
        <v>41</v>
      </c>
      <c r="C1442" t="s">
        <v>14095</v>
      </c>
      <c r="D1442" t="s">
        <v>39</v>
      </c>
      <c r="E1442" t="s">
        <v>42</v>
      </c>
      <c r="F1442" t="s">
        <v>55</v>
      </c>
      <c r="G1442" t="s">
        <v>20</v>
      </c>
      <c r="H1442">
        <v>23036.37</v>
      </c>
      <c r="I1442" s="9">
        <v>45250</v>
      </c>
      <c r="J1442">
        <v>2023</v>
      </c>
      <c r="K1442" t="s">
        <v>14054</v>
      </c>
      <c r="L1442">
        <v>11</v>
      </c>
      <c r="M1442" t="s">
        <v>14062</v>
      </c>
      <c r="N1442" t="s">
        <v>16</v>
      </c>
    </row>
    <row r="1443" spans="1:14" x14ac:dyDescent="0.35">
      <c r="A1443" t="s">
        <v>3647</v>
      </c>
      <c r="B1443">
        <v>41</v>
      </c>
      <c r="C1443" t="s">
        <v>14095</v>
      </c>
      <c r="D1443" t="s">
        <v>12</v>
      </c>
      <c r="E1443" t="s">
        <v>93</v>
      </c>
      <c r="F1443" t="s">
        <v>25</v>
      </c>
      <c r="G1443" t="s">
        <v>15</v>
      </c>
      <c r="H1443">
        <v>2132.37</v>
      </c>
      <c r="I1443" s="9">
        <v>45355</v>
      </c>
      <c r="J1443">
        <v>2024</v>
      </c>
      <c r="K1443" t="s">
        <v>14053</v>
      </c>
      <c r="L1443">
        <v>3</v>
      </c>
      <c r="M1443" t="s">
        <v>14062</v>
      </c>
      <c r="N1443" t="s">
        <v>16</v>
      </c>
    </row>
    <row r="1444" spans="1:14" x14ac:dyDescent="0.35">
      <c r="A1444" t="s">
        <v>3681</v>
      </c>
      <c r="B1444">
        <v>41</v>
      </c>
      <c r="C1444" t="s">
        <v>14095</v>
      </c>
      <c r="D1444" t="s">
        <v>39</v>
      </c>
      <c r="E1444" t="s">
        <v>24</v>
      </c>
      <c r="F1444" t="s">
        <v>14</v>
      </c>
      <c r="G1444" t="s">
        <v>26</v>
      </c>
      <c r="H1444">
        <v>4784.63</v>
      </c>
      <c r="I1444" s="9">
        <v>45475</v>
      </c>
      <c r="J1444">
        <v>2024</v>
      </c>
      <c r="K1444" t="s">
        <v>14063</v>
      </c>
      <c r="L1444">
        <v>7</v>
      </c>
      <c r="M1444" t="s">
        <v>14046</v>
      </c>
      <c r="N1444" t="s">
        <v>16</v>
      </c>
    </row>
    <row r="1445" spans="1:14" x14ac:dyDescent="0.35">
      <c r="A1445" t="s">
        <v>3729</v>
      </c>
      <c r="B1445">
        <v>41</v>
      </c>
      <c r="C1445" t="s">
        <v>14095</v>
      </c>
      <c r="D1445" t="s">
        <v>12</v>
      </c>
      <c r="E1445" t="s">
        <v>42</v>
      </c>
      <c r="F1445" t="s">
        <v>35</v>
      </c>
      <c r="G1445" t="s">
        <v>26</v>
      </c>
      <c r="H1445">
        <v>5582.23</v>
      </c>
      <c r="I1445" s="9">
        <v>44999</v>
      </c>
      <c r="J1445">
        <v>2023</v>
      </c>
      <c r="K1445" t="s">
        <v>14053</v>
      </c>
      <c r="L1445">
        <v>3</v>
      </c>
      <c r="M1445" t="s">
        <v>14046</v>
      </c>
      <c r="N1445" t="s">
        <v>16</v>
      </c>
    </row>
    <row r="1446" spans="1:14" x14ac:dyDescent="0.35">
      <c r="A1446" t="s">
        <v>3931</v>
      </c>
      <c r="B1446">
        <v>41</v>
      </c>
      <c r="C1446" t="s">
        <v>14095</v>
      </c>
      <c r="D1446" t="s">
        <v>12</v>
      </c>
      <c r="E1446" t="s">
        <v>64</v>
      </c>
      <c r="F1446" t="s">
        <v>49</v>
      </c>
      <c r="G1446" t="s">
        <v>15</v>
      </c>
      <c r="H1446">
        <v>18843.27</v>
      </c>
      <c r="I1446" s="9">
        <v>45484</v>
      </c>
      <c r="J1446">
        <v>2024</v>
      </c>
      <c r="K1446" t="s">
        <v>14063</v>
      </c>
      <c r="L1446">
        <v>7</v>
      </c>
      <c r="M1446" t="s">
        <v>14057</v>
      </c>
      <c r="N1446" t="s">
        <v>16</v>
      </c>
    </row>
    <row r="1447" spans="1:14" x14ac:dyDescent="0.35">
      <c r="A1447" t="s">
        <v>3945</v>
      </c>
      <c r="B1447">
        <v>41</v>
      </c>
      <c r="C1447" t="s">
        <v>14095</v>
      </c>
      <c r="D1447" t="s">
        <v>12</v>
      </c>
      <c r="E1447" t="s">
        <v>42</v>
      </c>
      <c r="F1447" t="s">
        <v>49</v>
      </c>
      <c r="G1447" t="s">
        <v>30</v>
      </c>
      <c r="H1447">
        <v>5277.75</v>
      </c>
      <c r="I1447" s="9">
        <v>45378</v>
      </c>
      <c r="J1447">
        <v>2024</v>
      </c>
      <c r="K1447" t="s">
        <v>14053</v>
      </c>
      <c r="L1447">
        <v>3</v>
      </c>
      <c r="M1447" t="s">
        <v>14052</v>
      </c>
      <c r="N1447" t="s">
        <v>16</v>
      </c>
    </row>
    <row r="1448" spans="1:14" x14ac:dyDescent="0.35">
      <c r="A1448" t="s">
        <v>4335</v>
      </c>
      <c r="B1448">
        <v>41</v>
      </c>
      <c r="C1448" t="s">
        <v>14095</v>
      </c>
      <c r="D1448" t="s">
        <v>39</v>
      </c>
      <c r="E1448" t="s">
        <v>74</v>
      </c>
      <c r="F1448" t="s">
        <v>49</v>
      </c>
      <c r="G1448" t="s">
        <v>15</v>
      </c>
      <c r="H1448">
        <v>10568.37</v>
      </c>
      <c r="I1448" s="9">
        <v>45117</v>
      </c>
      <c r="J1448">
        <v>2023</v>
      </c>
      <c r="K1448" t="s">
        <v>14063</v>
      </c>
      <c r="L1448">
        <v>7</v>
      </c>
      <c r="M1448" t="s">
        <v>14062</v>
      </c>
      <c r="N1448" t="s">
        <v>16</v>
      </c>
    </row>
    <row r="1449" spans="1:14" x14ac:dyDescent="0.35">
      <c r="A1449" t="s">
        <v>4579</v>
      </c>
      <c r="B1449">
        <v>41</v>
      </c>
      <c r="C1449" t="s">
        <v>14095</v>
      </c>
      <c r="D1449" t="s">
        <v>39</v>
      </c>
      <c r="E1449" t="s">
        <v>24</v>
      </c>
      <c r="F1449" t="s">
        <v>49</v>
      </c>
      <c r="G1449" t="s">
        <v>30</v>
      </c>
      <c r="H1449">
        <v>5627.32</v>
      </c>
      <c r="I1449" s="9">
        <v>45511</v>
      </c>
      <c r="J1449">
        <v>2024</v>
      </c>
      <c r="K1449" t="s">
        <v>14056</v>
      </c>
      <c r="L1449">
        <v>8</v>
      </c>
      <c r="M1449" t="s">
        <v>14052</v>
      </c>
      <c r="N1449" t="s">
        <v>16</v>
      </c>
    </row>
    <row r="1450" spans="1:14" x14ac:dyDescent="0.35">
      <c r="A1450" t="s">
        <v>4677</v>
      </c>
      <c r="B1450">
        <v>41</v>
      </c>
      <c r="C1450" t="s">
        <v>14095</v>
      </c>
      <c r="D1450" t="s">
        <v>39</v>
      </c>
      <c r="E1450" t="s">
        <v>64</v>
      </c>
      <c r="F1450" t="s">
        <v>49</v>
      </c>
      <c r="G1450" t="s">
        <v>15</v>
      </c>
      <c r="H1450">
        <v>5657.12</v>
      </c>
      <c r="I1450" s="9">
        <v>45088</v>
      </c>
      <c r="J1450">
        <v>2023</v>
      </c>
      <c r="K1450" t="s">
        <v>14049</v>
      </c>
      <c r="L1450">
        <v>6</v>
      </c>
      <c r="M1450" t="s">
        <v>14059</v>
      </c>
      <c r="N1450" t="s">
        <v>16</v>
      </c>
    </row>
    <row r="1451" spans="1:14" x14ac:dyDescent="0.35">
      <c r="A1451" t="s">
        <v>4933</v>
      </c>
      <c r="B1451">
        <v>41</v>
      </c>
      <c r="C1451" t="s">
        <v>14095</v>
      </c>
      <c r="D1451" t="s">
        <v>12</v>
      </c>
      <c r="E1451" t="s">
        <v>93</v>
      </c>
      <c r="F1451" t="s">
        <v>25</v>
      </c>
      <c r="G1451" t="s">
        <v>15</v>
      </c>
      <c r="H1451">
        <v>27071.53</v>
      </c>
      <c r="I1451" s="9">
        <v>45186</v>
      </c>
      <c r="J1451">
        <v>2023</v>
      </c>
      <c r="K1451" t="s">
        <v>14055</v>
      </c>
      <c r="L1451">
        <v>9</v>
      </c>
      <c r="M1451" t="s">
        <v>14059</v>
      </c>
      <c r="N1451" t="s">
        <v>16</v>
      </c>
    </row>
    <row r="1452" spans="1:14" x14ac:dyDescent="0.35">
      <c r="A1452" t="s">
        <v>5271</v>
      </c>
      <c r="B1452">
        <v>41</v>
      </c>
      <c r="C1452" t="s">
        <v>14095</v>
      </c>
      <c r="D1452" t="s">
        <v>12</v>
      </c>
      <c r="E1452" t="s">
        <v>52</v>
      </c>
      <c r="F1452" t="s">
        <v>25</v>
      </c>
      <c r="G1452" t="s">
        <v>26</v>
      </c>
      <c r="H1452">
        <v>14367.43</v>
      </c>
      <c r="I1452" s="9">
        <v>45242</v>
      </c>
      <c r="J1452">
        <v>2023</v>
      </c>
      <c r="K1452" t="s">
        <v>14054</v>
      </c>
      <c r="L1452">
        <v>11</v>
      </c>
      <c r="M1452" t="s">
        <v>14059</v>
      </c>
      <c r="N1452" t="s">
        <v>16</v>
      </c>
    </row>
    <row r="1453" spans="1:14" x14ac:dyDescent="0.35">
      <c r="A1453" t="s">
        <v>5303</v>
      </c>
      <c r="B1453">
        <v>41</v>
      </c>
      <c r="C1453" t="s">
        <v>14095</v>
      </c>
      <c r="D1453" t="s">
        <v>12</v>
      </c>
      <c r="E1453" t="s">
        <v>52</v>
      </c>
      <c r="F1453" t="s">
        <v>14</v>
      </c>
      <c r="G1453" t="s">
        <v>20</v>
      </c>
      <c r="H1453">
        <v>15221.48</v>
      </c>
      <c r="I1453" s="9">
        <v>45201</v>
      </c>
      <c r="J1453">
        <v>2023</v>
      </c>
      <c r="K1453" t="s">
        <v>14058</v>
      </c>
      <c r="L1453">
        <v>10</v>
      </c>
      <c r="M1453" t="s">
        <v>14062</v>
      </c>
      <c r="N1453" t="s">
        <v>16</v>
      </c>
    </row>
    <row r="1454" spans="1:14" x14ac:dyDescent="0.35">
      <c r="A1454" t="s">
        <v>5307</v>
      </c>
      <c r="B1454">
        <v>41</v>
      </c>
      <c r="C1454" t="s">
        <v>14095</v>
      </c>
      <c r="D1454" t="s">
        <v>12</v>
      </c>
      <c r="E1454" t="s">
        <v>24</v>
      </c>
      <c r="F1454" t="s">
        <v>49</v>
      </c>
      <c r="G1454" t="s">
        <v>15</v>
      </c>
      <c r="H1454">
        <v>50625.57</v>
      </c>
      <c r="I1454" s="9">
        <v>45466</v>
      </c>
      <c r="J1454">
        <v>2024</v>
      </c>
      <c r="K1454" t="s">
        <v>14049</v>
      </c>
      <c r="L1454">
        <v>6</v>
      </c>
      <c r="M1454" t="s">
        <v>14059</v>
      </c>
      <c r="N1454" t="s">
        <v>16</v>
      </c>
    </row>
    <row r="1455" spans="1:14" x14ac:dyDescent="0.35">
      <c r="A1455" t="s">
        <v>5527</v>
      </c>
      <c r="B1455">
        <v>41</v>
      </c>
      <c r="C1455" t="s">
        <v>14095</v>
      </c>
      <c r="D1455" t="s">
        <v>12</v>
      </c>
      <c r="E1455" t="s">
        <v>29</v>
      </c>
      <c r="F1455" t="s">
        <v>49</v>
      </c>
      <c r="G1455" t="s">
        <v>26</v>
      </c>
      <c r="H1455">
        <v>31417.15</v>
      </c>
      <c r="I1455" s="9">
        <v>45285</v>
      </c>
      <c r="J1455">
        <v>2023</v>
      </c>
      <c r="K1455" t="s">
        <v>14060</v>
      </c>
      <c r="L1455">
        <v>12</v>
      </c>
      <c r="M1455" t="s">
        <v>14062</v>
      </c>
      <c r="N1455" t="s">
        <v>16</v>
      </c>
    </row>
    <row r="1456" spans="1:14" x14ac:dyDescent="0.35">
      <c r="A1456" t="s">
        <v>5701</v>
      </c>
      <c r="B1456">
        <v>41</v>
      </c>
      <c r="C1456" t="s">
        <v>14095</v>
      </c>
      <c r="D1456" t="s">
        <v>39</v>
      </c>
      <c r="E1456" t="s">
        <v>52</v>
      </c>
      <c r="F1456" t="s">
        <v>19</v>
      </c>
      <c r="G1456" t="s">
        <v>30</v>
      </c>
      <c r="H1456">
        <v>15995.71</v>
      </c>
      <c r="I1456" s="9">
        <v>44954</v>
      </c>
      <c r="J1456">
        <v>2023</v>
      </c>
      <c r="K1456" t="s">
        <v>14045</v>
      </c>
      <c r="L1456">
        <v>1</v>
      </c>
      <c r="M1456" t="s">
        <v>14050</v>
      </c>
      <c r="N1456" t="s">
        <v>16</v>
      </c>
    </row>
    <row r="1457" spans="1:14" x14ac:dyDescent="0.35">
      <c r="A1457" t="s">
        <v>5709</v>
      </c>
      <c r="B1457">
        <v>41</v>
      </c>
      <c r="C1457" t="s">
        <v>14095</v>
      </c>
      <c r="D1457" t="s">
        <v>39</v>
      </c>
      <c r="E1457" t="s">
        <v>42</v>
      </c>
      <c r="F1457" t="s">
        <v>35</v>
      </c>
      <c r="G1457" t="s">
        <v>36</v>
      </c>
      <c r="H1457">
        <v>2017.96</v>
      </c>
      <c r="I1457" s="9">
        <v>45583</v>
      </c>
      <c r="J1457">
        <v>2024</v>
      </c>
      <c r="K1457" t="s">
        <v>14058</v>
      </c>
      <c r="L1457">
        <v>10</v>
      </c>
      <c r="M1457" t="s">
        <v>14048</v>
      </c>
      <c r="N1457" t="s">
        <v>16</v>
      </c>
    </row>
    <row r="1458" spans="1:14" x14ac:dyDescent="0.35">
      <c r="A1458" t="s">
        <v>5729</v>
      </c>
      <c r="B1458">
        <v>41</v>
      </c>
      <c r="C1458" t="s">
        <v>14095</v>
      </c>
      <c r="D1458" t="s">
        <v>12</v>
      </c>
      <c r="E1458" t="s">
        <v>64</v>
      </c>
      <c r="F1458" t="s">
        <v>19</v>
      </c>
      <c r="G1458" t="s">
        <v>26</v>
      </c>
      <c r="H1458">
        <v>11443.94</v>
      </c>
      <c r="I1458" s="9">
        <v>44946</v>
      </c>
      <c r="J1458">
        <v>2023</v>
      </c>
      <c r="K1458" t="s">
        <v>14045</v>
      </c>
      <c r="L1458">
        <v>1</v>
      </c>
      <c r="M1458" t="s">
        <v>14048</v>
      </c>
      <c r="N1458" t="s">
        <v>16</v>
      </c>
    </row>
    <row r="1459" spans="1:14" x14ac:dyDescent="0.35">
      <c r="A1459" t="s">
        <v>5855</v>
      </c>
      <c r="B1459">
        <v>41</v>
      </c>
      <c r="C1459" t="s">
        <v>14095</v>
      </c>
      <c r="D1459" t="s">
        <v>39</v>
      </c>
      <c r="E1459" t="s">
        <v>74</v>
      </c>
      <c r="F1459" t="s">
        <v>35</v>
      </c>
      <c r="G1459" t="s">
        <v>36</v>
      </c>
      <c r="H1459">
        <v>27677.19</v>
      </c>
      <c r="I1459" s="9">
        <v>45103</v>
      </c>
      <c r="J1459">
        <v>2023</v>
      </c>
      <c r="K1459" t="s">
        <v>14049</v>
      </c>
      <c r="L1459">
        <v>6</v>
      </c>
      <c r="M1459" t="s">
        <v>14062</v>
      </c>
      <c r="N1459" t="s">
        <v>16</v>
      </c>
    </row>
    <row r="1460" spans="1:14" x14ac:dyDescent="0.35">
      <c r="A1460" t="s">
        <v>5871</v>
      </c>
      <c r="B1460">
        <v>41</v>
      </c>
      <c r="C1460" t="s">
        <v>14095</v>
      </c>
      <c r="D1460" t="s">
        <v>39</v>
      </c>
      <c r="E1460" t="s">
        <v>24</v>
      </c>
      <c r="F1460" t="s">
        <v>25</v>
      </c>
      <c r="G1460" t="s">
        <v>15</v>
      </c>
      <c r="H1460">
        <v>292.73</v>
      </c>
      <c r="I1460" s="9">
        <v>44984</v>
      </c>
      <c r="J1460">
        <v>2023</v>
      </c>
      <c r="K1460" t="s">
        <v>14051</v>
      </c>
      <c r="L1460">
        <v>2</v>
      </c>
      <c r="M1460" t="s">
        <v>14062</v>
      </c>
      <c r="N1460" t="s">
        <v>16</v>
      </c>
    </row>
    <row r="1461" spans="1:14" x14ac:dyDescent="0.35">
      <c r="A1461" t="s">
        <v>5881</v>
      </c>
      <c r="B1461">
        <v>41</v>
      </c>
      <c r="C1461" t="s">
        <v>14095</v>
      </c>
      <c r="D1461" t="s">
        <v>39</v>
      </c>
      <c r="E1461" t="s">
        <v>64</v>
      </c>
      <c r="F1461" t="s">
        <v>55</v>
      </c>
      <c r="G1461" t="s">
        <v>30</v>
      </c>
      <c r="H1461">
        <v>15346.12</v>
      </c>
      <c r="I1461" s="9">
        <v>45171</v>
      </c>
      <c r="J1461">
        <v>2023</v>
      </c>
      <c r="K1461" t="s">
        <v>14055</v>
      </c>
      <c r="L1461">
        <v>9</v>
      </c>
      <c r="M1461" t="s">
        <v>14050</v>
      </c>
      <c r="N1461" t="s">
        <v>16</v>
      </c>
    </row>
    <row r="1462" spans="1:14" x14ac:dyDescent="0.35">
      <c r="A1462" t="s">
        <v>5987</v>
      </c>
      <c r="B1462">
        <v>41</v>
      </c>
      <c r="C1462" t="s">
        <v>14095</v>
      </c>
      <c r="D1462" t="s">
        <v>39</v>
      </c>
      <c r="E1462" t="s">
        <v>64</v>
      </c>
      <c r="F1462" t="s">
        <v>19</v>
      </c>
      <c r="G1462" t="s">
        <v>20</v>
      </c>
      <c r="H1462">
        <v>94</v>
      </c>
      <c r="I1462" s="9">
        <v>45280</v>
      </c>
      <c r="J1462">
        <v>2023</v>
      </c>
      <c r="K1462" t="s">
        <v>14060</v>
      </c>
      <c r="L1462">
        <v>12</v>
      </c>
      <c r="M1462" t="s">
        <v>14052</v>
      </c>
      <c r="N1462" t="s">
        <v>16</v>
      </c>
    </row>
    <row r="1463" spans="1:14" x14ac:dyDescent="0.35">
      <c r="A1463" t="s">
        <v>6013</v>
      </c>
      <c r="B1463">
        <v>41</v>
      </c>
      <c r="C1463" t="s">
        <v>14095</v>
      </c>
      <c r="D1463" t="s">
        <v>39</v>
      </c>
      <c r="E1463" t="s">
        <v>93</v>
      </c>
      <c r="F1463" t="s">
        <v>25</v>
      </c>
      <c r="G1463" t="s">
        <v>20</v>
      </c>
      <c r="H1463">
        <v>1399.62</v>
      </c>
      <c r="I1463" s="9">
        <v>45051</v>
      </c>
      <c r="J1463">
        <v>2023</v>
      </c>
      <c r="K1463" t="s">
        <v>14047</v>
      </c>
      <c r="L1463">
        <v>5</v>
      </c>
      <c r="M1463" t="s">
        <v>14048</v>
      </c>
      <c r="N1463" t="s">
        <v>16</v>
      </c>
    </row>
    <row r="1464" spans="1:14" x14ac:dyDescent="0.35">
      <c r="A1464" t="s">
        <v>6155</v>
      </c>
      <c r="B1464">
        <v>41</v>
      </c>
      <c r="C1464" t="s">
        <v>14095</v>
      </c>
      <c r="D1464" t="s">
        <v>12</v>
      </c>
      <c r="E1464" t="s">
        <v>24</v>
      </c>
      <c r="F1464" t="s">
        <v>14</v>
      </c>
      <c r="G1464" t="s">
        <v>20</v>
      </c>
      <c r="H1464">
        <v>348.14</v>
      </c>
      <c r="I1464" s="9">
        <v>45488</v>
      </c>
      <c r="J1464">
        <v>2024</v>
      </c>
      <c r="K1464" t="s">
        <v>14063</v>
      </c>
      <c r="L1464">
        <v>7</v>
      </c>
      <c r="M1464" t="s">
        <v>14062</v>
      </c>
      <c r="N1464" t="s">
        <v>16</v>
      </c>
    </row>
    <row r="1465" spans="1:14" x14ac:dyDescent="0.35">
      <c r="A1465" t="s">
        <v>6483</v>
      </c>
      <c r="B1465">
        <v>41</v>
      </c>
      <c r="C1465" t="s">
        <v>14095</v>
      </c>
      <c r="D1465" t="s">
        <v>12</v>
      </c>
      <c r="E1465" t="s">
        <v>29</v>
      </c>
      <c r="F1465" t="s">
        <v>49</v>
      </c>
      <c r="G1465" t="s">
        <v>36</v>
      </c>
      <c r="H1465">
        <v>10288.25</v>
      </c>
      <c r="I1465" s="9">
        <v>44997</v>
      </c>
      <c r="J1465">
        <v>2023</v>
      </c>
      <c r="K1465" t="s">
        <v>14053</v>
      </c>
      <c r="L1465">
        <v>3</v>
      </c>
      <c r="M1465" t="s">
        <v>14059</v>
      </c>
      <c r="N1465" t="s">
        <v>16</v>
      </c>
    </row>
    <row r="1466" spans="1:14" x14ac:dyDescent="0.35">
      <c r="A1466" t="s">
        <v>6615</v>
      </c>
      <c r="B1466">
        <v>41</v>
      </c>
      <c r="C1466" t="s">
        <v>14095</v>
      </c>
      <c r="D1466" t="s">
        <v>39</v>
      </c>
      <c r="E1466" t="s">
        <v>13</v>
      </c>
      <c r="F1466" t="s">
        <v>14</v>
      </c>
      <c r="G1466" t="s">
        <v>26</v>
      </c>
      <c r="H1466">
        <v>32039.31</v>
      </c>
      <c r="I1466" s="9">
        <v>45499</v>
      </c>
      <c r="J1466">
        <v>2024</v>
      </c>
      <c r="K1466" t="s">
        <v>14063</v>
      </c>
      <c r="L1466">
        <v>7</v>
      </c>
      <c r="M1466" t="s">
        <v>14048</v>
      </c>
      <c r="N1466" t="s">
        <v>16</v>
      </c>
    </row>
    <row r="1467" spans="1:14" x14ac:dyDescent="0.35">
      <c r="A1467" t="s">
        <v>6685</v>
      </c>
      <c r="B1467">
        <v>41</v>
      </c>
      <c r="C1467" t="s">
        <v>14095</v>
      </c>
      <c r="D1467" t="s">
        <v>39</v>
      </c>
      <c r="E1467" t="s">
        <v>52</v>
      </c>
      <c r="F1467" t="s">
        <v>19</v>
      </c>
      <c r="G1467" t="s">
        <v>30</v>
      </c>
      <c r="H1467">
        <v>12258.23</v>
      </c>
      <c r="I1467" s="9">
        <v>45537</v>
      </c>
      <c r="J1467">
        <v>2024</v>
      </c>
      <c r="K1467" t="s">
        <v>14055</v>
      </c>
      <c r="L1467">
        <v>9</v>
      </c>
      <c r="M1467" t="s">
        <v>14062</v>
      </c>
      <c r="N1467" t="s">
        <v>16</v>
      </c>
    </row>
    <row r="1468" spans="1:14" x14ac:dyDescent="0.35">
      <c r="A1468" t="s">
        <v>6771</v>
      </c>
      <c r="B1468">
        <v>41</v>
      </c>
      <c r="C1468" t="s">
        <v>14095</v>
      </c>
      <c r="D1468" t="s">
        <v>12</v>
      </c>
      <c r="E1468" t="s">
        <v>13</v>
      </c>
      <c r="F1468" t="s">
        <v>25</v>
      </c>
      <c r="G1468" t="s">
        <v>36</v>
      </c>
      <c r="H1468">
        <v>2223.09</v>
      </c>
      <c r="I1468" s="9">
        <v>45645</v>
      </c>
      <c r="J1468">
        <v>2024</v>
      </c>
      <c r="K1468" t="s">
        <v>14060</v>
      </c>
      <c r="L1468">
        <v>12</v>
      </c>
      <c r="M1468" t="s">
        <v>14057</v>
      </c>
      <c r="N1468" t="s">
        <v>16</v>
      </c>
    </row>
    <row r="1469" spans="1:14" x14ac:dyDescent="0.35">
      <c r="A1469" t="s">
        <v>6779</v>
      </c>
      <c r="B1469">
        <v>41</v>
      </c>
      <c r="C1469" t="s">
        <v>14095</v>
      </c>
      <c r="D1469" t="s">
        <v>12</v>
      </c>
      <c r="E1469" t="s">
        <v>29</v>
      </c>
      <c r="F1469" t="s">
        <v>55</v>
      </c>
      <c r="G1469" t="s">
        <v>15</v>
      </c>
      <c r="H1469">
        <v>5796.16</v>
      </c>
      <c r="I1469" s="9">
        <v>45494</v>
      </c>
      <c r="J1469">
        <v>2024</v>
      </c>
      <c r="K1469" t="s">
        <v>14063</v>
      </c>
      <c r="L1469">
        <v>7</v>
      </c>
      <c r="M1469" t="s">
        <v>14059</v>
      </c>
      <c r="N1469" t="s">
        <v>16</v>
      </c>
    </row>
    <row r="1470" spans="1:14" x14ac:dyDescent="0.35">
      <c r="A1470" t="s">
        <v>6973</v>
      </c>
      <c r="B1470">
        <v>41</v>
      </c>
      <c r="C1470" t="s">
        <v>14095</v>
      </c>
      <c r="D1470" t="s">
        <v>12</v>
      </c>
      <c r="E1470" t="s">
        <v>64</v>
      </c>
      <c r="F1470" t="s">
        <v>35</v>
      </c>
      <c r="G1470" t="s">
        <v>26</v>
      </c>
      <c r="H1470">
        <v>28064.76</v>
      </c>
      <c r="I1470" s="9">
        <v>45201</v>
      </c>
      <c r="J1470">
        <v>2023</v>
      </c>
      <c r="K1470" t="s">
        <v>14058</v>
      </c>
      <c r="L1470">
        <v>10</v>
      </c>
      <c r="M1470" t="s">
        <v>14062</v>
      </c>
      <c r="N1470" t="s">
        <v>16</v>
      </c>
    </row>
    <row r="1471" spans="1:14" x14ac:dyDescent="0.35">
      <c r="A1471" t="s">
        <v>7027</v>
      </c>
      <c r="B1471">
        <v>41</v>
      </c>
      <c r="C1471" t="s">
        <v>14095</v>
      </c>
      <c r="D1471" t="s">
        <v>12</v>
      </c>
      <c r="E1471" t="s">
        <v>64</v>
      </c>
      <c r="F1471" t="s">
        <v>25</v>
      </c>
      <c r="G1471" t="s">
        <v>15</v>
      </c>
      <c r="H1471">
        <v>3624.25</v>
      </c>
      <c r="I1471" s="9">
        <v>45169</v>
      </c>
      <c r="J1471">
        <v>2023</v>
      </c>
      <c r="K1471" t="s">
        <v>14056</v>
      </c>
      <c r="L1471">
        <v>8</v>
      </c>
      <c r="M1471" t="s">
        <v>14057</v>
      </c>
      <c r="N1471" t="s">
        <v>16</v>
      </c>
    </row>
    <row r="1472" spans="1:14" x14ac:dyDescent="0.35">
      <c r="A1472" t="s">
        <v>7097</v>
      </c>
      <c r="B1472">
        <v>41</v>
      </c>
      <c r="C1472" t="s">
        <v>14095</v>
      </c>
      <c r="D1472" t="s">
        <v>39</v>
      </c>
      <c r="E1472" t="s">
        <v>93</v>
      </c>
      <c r="F1472" t="s">
        <v>55</v>
      </c>
      <c r="G1472" t="s">
        <v>15</v>
      </c>
      <c r="H1472">
        <v>3662.42</v>
      </c>
      <c r="I1472" s="9">
        <v>44937</v>
      </c>
      <c r="J1472">
        <v>2023</v>
      </c>
      <c r="K1472" t="s">
        <v>14045</v>
      </c>
      <c r="L1472">
        <v>1</v>
      </c>
      <c r="M1472" t="s">
        <v>14052</v>
      </c>
      <c r="N1472" t="s">
        <v>16</v>
      </c>
    </row>
    <row r="1473" spans="1:14" x14ac:dyDescent="0.35">
      <c r="A1473" t="s">
        <v>7209</v>
      </c>
      <c r="B1473">
        <v>41</v>
      </c>
      <c r="C1473" t="s">
        <v>14095</v>
      </c>
      <c r="D1473" t="s">
        <v>12</v>
      </c>
      <c r="E1473" t="s">
        <v>64</v>
      </c>
      <c r="F1473" t="s">
        <v>35</v>
      </c>
      <c r="G1473" t="s">
        <v>36</v>
      </c>
      <c r="H1473">
        <v>6948.51</v>
      </c>
      <c r="I1473" s="9">
        <v>45145</v>
      </c>
      <c r="J1473">
        <v>2023</v>
      </c>
      <c r="K1473" t="s">
        <v>14056</v>
      </c>
      <c r="L1473">
        <v>8</v>
      </c>
      <c r="M1473" t="s">
        <v>14062</v>
      </c>
      <c r="N1473" t="s">
        <v>16</v>
      </c>
    </row>
    <row r="1474" spans="1:14" x14ac:dyDescent="0.35">
      <c r="A1474" t="s">
        <v>7313</v>
      </c>
      <c r="B1474">
        <v>41</v>
      </c>
      <c r="C1474" t="s">
        <v>14095</v>
      </c>
      <c r="D1474" t="s">
        <v>39</v>
      </c>
      <c r="E1474" t="s">
        <v>24</v>
      </c>
      <c r="F1474" t="s">
        <v>35</v>
      </c>
      <c r="G1474" t="s">
        <v>15</v>
      </c>
      <c r="H1474">
        <v>2870.16</v>
      </c>
      <c r="I1474" s="9">
        <v>45346</v>
      </c>
      <c r="J1474">
        <v>2024</v>
      </c>
      <c r="K1474" t="s">
        <v>14051</v>
      </c>
      <c r="L1474">
        <v>2</v>
      </c>
      <c r="M1474" t="s">
        <v>14050</v>
      </c>
      <c r="N1474" t="s">
        <v>16</v>
      </c>
    </row>
    <row r="1475" spans="1:14" x14ac:dyDescent="0.35">
      <c r="A1475" t="s">
        <v>7405</v>
      </c>
      <c r="B1475">
        <v>41</v>
      </c>
      <c r="C1475" t="s">
        <v>14095</v>
      </c>
      <c r="D1475" t="s">
        <v>39</v>
      </c>
      <c r="E1475" t="s">
        <v>64</v>
      </c>
      <c r="F1475" t="s">
        <v>25</v>
      </c>
      <c r="G1475" t="s">
        <v>20</v>
      </c>
      <c r="H1475">
        <v>3687.34</v>
      </c>
      <c r="I1475" s="9">
        <v>45300</v>
      </c>
      <c r="J1475">
        <v>2024</v>
      </c>
      <c r="K1475" t="s">
        <v>14045</v>
      </c>
      <c r="L1475">
        <v>1</v>
      </c>
      <c r="M1475" t="s">
        <v>14046</v>
      </c>
      <c r="N1475" t="s">
        <v>16</v>
      </c>
    </row>
    <row r="1476" spans="1:14" x14ac:dyDescent="0.35">
      <c r="A1476" t="s">
        <v>7603</v>
      </c>
      <c r="B1476">
        <v>41</v>
      </c>
      <c r="C1476" t="s">
        <v>14095</v>
      </c>
      <c r="D1476" t="s">
        <v>39</v>
      </c>
      <c r="E1476" t="s">
        <v>29</v>
      </c>
      <c r="F1476" t="s">
        <v>14</v>
      </c>
      <c r="G1476" t="s">
        <v>36</v>
      </c>
      <c r="H1476">
        <v>3735.42</v>
      </c>
      <c r="I1476" s="9">
        <v>45172</v>
      </c>
      <c r="J1476">
        <v>2023</v>
      </c>
      <c r="K1476" t="s">
        <v>14055</v>
      </c>
      <c r="L1476">
        <v>9</v>
      </c>
      <c r="M1476" t="s">
        <v>14059</v>
      </c>
      <c r="N1476" t="s">
        <v>16</v>
      </c>
    </row>
    <row r="1477" spans="1:14" x14ac:dyDescent="0.35">
      <c r="A1477" t="s">
        <v>7659</v>
      </c>
      <c r="B1477">
        <v>41</v>
      </c>
      <c r="C1477" t="s">
        <v>14095</v>
      </c>
      <c r="D1477" t="s">
        <v>39</v>
      </c>
      <c r="E1477" t="s">
        <v>29</v>
      </c>
      <c r="F1477" t="s">
        <v>35</v>
      </c>
      <c r="G1477" t="s">
        <v>20</v>
      </c>
      <c r="H1477">
        <v>754.34</v>
      </c>
      <c r="I1477" s="9">
        <v>45003</v>
      </c>
      <c r="J1477">
        <v>2023</v>
      </c>
      <c r="K1477" t="s">
        <v>14053</v>
      </c>
      <c r="L1477">
        <v>3</v>
      </c>
      <c r="M1477" t="s">
        <v>14050</v>
      </c>
      <c r="N1477" t="s">
        <v>16</v>
      </c>
    </row>
    <row r="1478" spans="1:14" x14ac:dyDescent="0.35">
      <c r="A1478" t="s">
        <v>7741</v>
      </c>
      <c r="B1478">
        <v>41</v>
      </c>
      <c r="C1478" t="s">
        <v>14095</v>
      </c>
      <c r="D1478" t="s">
        <v>39</v>
      </c>
      <c r="E1478" t="s">
        <v>13</v>
      </c>
      <c r="F1478" t="s">
        <v>35</v>
      </c>
      <c r="G1478" t="s">
        <v>20</v>
      </c>
      <c r="H1478">
        <v>487.17</v>
      </c>
      <c r="I1478" s="9">
        <v>45649</v>
      </c>
      <c r="J1478">
        <v>2024</v>
      </c>
      <c r="K1478" t="s">
        <v>14060</v>
      </c>
      <c r="L1478">
        <v>12</v>
      </c>
      <c r="M1478" t="s">
        <v>14062</v>
      </c>
      <c r="N1478" t="s">
        <v>16</v>
      </c>
    </row>
    <row r="1479" spans="1:14" x14ac:dyDescent="0.35">
      <c r="A1479" t="s">
        <v>7843</v>
      </c>
      <c r="B1479">
        <v>41</v>
      </c>
      <c r="C1479" t="s">
        <v>14095</v>
      </c>
      <c r="D1479" t="s">
        <v>12</v>
      </c>
      <c r="E1479" t="s">
        <v>29</v>
      </c>
      <c r="F1479" t="s">
        <v>49</v>
      </c>
      <c r="G1479" t="s">
        <v>20</v>
      </c>
      <c r="H1479">
        <v>2531.94</v>
      </c>
      <c r="I1479" s="9">
        <v>45608</v>
      </c>
      <c r="J1479">
        <v>2024</v>
      </c>
      <c r="K1479" t="s">
        <v>14054</v>
      </c>
      <c r="L1479">
        <v>11</v>
      </c>
      <c r="M1479" t="s">
        <v>14046</v>
      </c>
      <c r="N1479" t="s">
        <v>16</v>
      </c>
    </row>
    <row r="1480" spans="1:14" x14ac:dyDescent="0.35">
      <c r="A1480" t="s">
        <v>7897</v>
      </c>
      <c r="B1480">
        <v>41</v>
      </c>
      <c r="C1480" t="s">
        <v>14095</v>
      </c>
      <c r="D1480" t="s">
        <v>39</v>
      </c>
      <c r="E1480" t="s">
        <v>52</v>
      </c>
      <c r="F1480" t="s">
        <v>55</v>
      </c>
      <c r="G1480" t="s">
        <v>30</v>
      </c>
      <c r="H1480">
        <v>2912.19</v>
      </c>
      <c r="I1480" s="9">
        <v>45219</v>
      </c>
      <c r="J1480">
        <v>2023</v>
      </c>
      <c r="K1480" t="s">
        <v>14058</v>
      </c>
      <c r="L1480">
        <v>10</v>
      </c>
      <c r="M1480" t="s">
        <v>14048</v>
      </c>
      <c r="N1480" t="s">
        <v>16</v>
      </c>
    </row>
    <row r="1481" spans="1:14" x14ac:dyDescent="0.35">
      <c r="A1481" t="s">
        <v>7925</v>
      </c>
      <c r="B1481">
        <v>41</v>
      </c>
      <c r="C1481" t="s">
        <v>14095</v>
      </c>
      <c r="D1481" t="s">
        <v>39</v>
      </c>
      <c r="E1481" t="s">
        <v>64</v>
      </c>
      <c r="F1481" t="s">
        <v>19</v>
      </c>
      <c r="G1481" t="s">
        <v>36</v>
      </c>
      <c r="H1481">
        <v>16301.35</v>
      </c>
      <c r="I1481" s="9">
        <v>45148</v>
      </c>
      <c r="J1481">
        <v>2023</v>
      </c>
      <c r="K1481" t="s">
        <v>14056</v>
      </c>
      <c r="L1481">
        <v>8</v>
      </c>
      <c r="M1481" t="s">
        <v>14057</v>
      </c>
      <c r="N1481" t="s">
        <v>16</v>
      </c>
    </row>
    <row r="1482" spans="1:14" x14ac:dyDescent="0.35">
      <c r="A1482" t="s">
        <v>8123</v>
      </c>
      <c r="B1482">
        <v>41</v>
      </c>
      <c r="C1482" t="s">
        <v>14095</v>
      </c>
      <c r="D1482" t="s">
        <v>12</v>
      </c>
      <c r="E1482" t="s">
        <v>64</v>
      </c>
      <c r="F1482" t="s">
        <v>19</v>
      </c>
      <c r="G1482" t="s">
        <v>15</v>
      </c>
      <c r="H1482">
        <v>10471.41</v>
      </c>
      <c r="I1482" s="9">
        <v>45561</v>
      </c>
      <c r="J1482">
        <v>2024</v>
      </c>
      <c r="K1482" t="s">
        <v>14055</v>
      </c>
      <c r="L1482">
        <v>9</v>
      </c>
      <c r="M1482" t="s">
        <v>14057</v>
      </c>
      <c r="N1482" t="s">
        <v>16</v>
      </c>
    </row>
    <row r="1483" spans="1:14" x14ac:dyDescent="0.35">
      <c r="A1483" t="s">
        <v>8297</v>
      </c>
      <c r="B1483">
        <v>41</v>
      </c>
      <c r="C1483" t="s">
        <v>14095</v>
      </c>
      <c r="D1483" t="s">
        <v>12</v>
      </c>
      <c r="E1483" t="s">
        <v>74</v>
      </c>
      <c r="F1483" t="s">
        <v>14</v>
      </c>
      <c r="G1483" t="s">
        <v>26</v>
      </c>
      <c r="H1483">
        <v>14457.28</v>
      </c>
      <c r="I1483" s="9">
        <v>45308</v>
      </c>
      <c r="J1483">
        <v>2024</v>
      </c>
      <c r="K1483" t="s">
        <v>14045</v>
      </c>
      <c r="L1483">
        <v>1</v>
      </c>
      <c r="M1483" t="s">
        <v>14052</v>
      </c>
      <c r="N1483" t="s">
        <v>16</v>
      </c>
    </row>
    <row r="1484" spans="1:14" x14ac:dyDescent="0.35">
      <c r="A1484" t="s">
        <v>8327</v>
      </c>
      <c r="B1484">
        <v>41</v>
      </c>
      <c r="C1484" t="s">
        <v>14095</v>
      </c>
      <c r="D1484" t="s">
        <v>12</v>
      </c>
      <c r="E1484" t="s">
        <v>42</v>
      </c>
      <c r="F1484" t="s">
        <v>25</v>
      </c>
      <c r="G1484" t="s">
        <v>15</v>
      </c>
      <c r="H1484">
        <v>26654.92</v>
      </c>
      <c r="I1484" s="9">
        <v>45448</v>
      </c>
      <c r="J1484">
        <v>2024</v>
      </c>
      <c r="K1484" t="s">
        <v>14049</v>
      </c>
      <c r="L1484">
        <v>6</v>
      </c>
      <c r="M1484" t="s">
        <v>14052</v>
      </c>
      <c r="N1484" t="s">
        <v>16</v>
      </c>
    </row>
    <row r="1485" spans="1:14" x14ac:dyDescent="0.35">
      <c r="A1485" t="s">
        <v>8537</v>
      </c>
      <c r="B1485">
        <v>41</v>
      </c>
      <c r="C1485" t="s">
        <v>14095</v>
      </c>
      <c r="D1485" t="s">
        <v>39</v>
      </c>
      <c r="E1485" t="s">
        <v>74</v>
      </c>
      <c r="F1485" t="s">
        <v>25</v>
      </c>
      <c r="G1485" t="s">
        <v>30</v>
      </c>
      <c r="H1485">
        <v>1070.19</v>
      </c>
      <c r="I1485" s="9">
        <v>45138</v>
      </c>
      <c r="J1485">
        <v>2023</v>
      </c>
      <c r="K1485" t="s">
        <v>14063</v>
      </c>
      <c r="L1485">
        <v>7</v>
      </c>
      <c r="M1485" t="s">
        <v>14062</v>
      </c>
      <c r="N1485" t="s">
        <v>16</v>
      </c>
    </row>
    <row r="1486" spans="1:14" x14ac:dyDescent="0.35">
      <c r="A1486" t="s">
        <v>8539</v>
      </c>
      <c r="B1486">
        <v>41</v>
      </c>
      <c r="C1486" t="s">
        <v>14095</v>
      </c>
      <c r="D1486" t="s">
        <v>39</v>
      </c>
      <c r="E1486" t="s">
        <v>93</v>
      </c>
      <c r="F1486" t="s">
        <v>55</v>
      </c>
      <c r="G1486" t="s">
        <v>20</v>
      </c>
      <c r="H1486">
        <v>12812.92</v>
      </c>
      <c r="I1486" s="9">
        <v>45185</v>
      </c>
      <c r="J1486">
        <v>2023</v>
      </c>
      <c r="K1486" t="s">
        <v>14055</v>
      </c>
      <c r="L1486">
        <v>9</v>
      </c>
      <c r="M1486" t="s">
        <v>14050</v>
      </c>
      <c r="N1486" t="s">
        <v>16</v>
      </c>
    </row>
    <row r="1487" spans="1:14" x14ac:dyDescent="0.35">
      <c r="A1487" t="s">
        <v>8679</v>
      </c>
      <c r="B1487">
        <v>41</v>
      </c>
      <c r="C1487" t="s">
        <v>14095</v>
      </c>
      <c r="D1487" t="s">
        <v>12</v>
      </c>
      <c r="E1487" t="s">
        <v>24</v>
      </c>
      <c r="F1487" t="s">
        <v>49</v>
      </c>
      <c r="G1487" t="s">
        <v>26</v>
      </c>
      <c r="H1487">
        <v>1599.77</v>
      </c>
      <c r="I1487" s="9">
        <v>45135</v>
      </c>
      <c r="J1487">
        <v>2023</v>
      </c>
      <c r="K1487" t="s">
        <v>14063</v>
      </c>
      <c r="L1487">
        <v>7</v>
      </c>
      <c r="M1487" t="s">
        <v>14048</v>
      </c>
      <c r="N1487" t="s">
        <v>16</v>
      </c>
    </row>
    <row r="1488" spans="1:14" x14ac:dyDescent="0.35">
      <c r="A1488" t="s">
        <v>8767</v>
      </c>
      <c r="B1488">
        <v>41</v>
      </c>
      <c r="C1488" t="s">
        <v>14095</v>
      </c>
      <c r="D1488" t="s">
        <v>12</v>
      </c>
      <c r="E1488" t="s">
        <v>42</v>
      </c>
      <c r="F1488" t="s">
        <v>19</v>
      </c>
      <c r="G1488" t="s">
        <v>30</v>
      </c>
      <c r="H1488">
        <v>488.98</v>
      </c>
      <c r="I1488" s="9">
        <v>45077</v>
      </c>
      <c r="J1488">
        <v>2023</v>
      </c>
      <c r="K1488" t="s">
        <v>14047</v>
      </c>
      <c r="L1488">
        <v>5</v>
      </c>
      <c r="M1488" t="s">
        <v>14052</v>
      </c>
      <c r="N1488" t="s">
        <v>16</v>
      </c>
    </row>
    <row r="1489" spans="1:14" x14ac:dyDescent="0.35">
      <c r="A1489" t="s">
        <v>8913</v>
      </c>
      <c r="B1489">
        <v>41</v>
      </c>
      <c r="C1489" t="s">
        <v>14095</v>
      </c>
      <c r="D1489" t="s">
        <v>12</v>
      </c>
      <c r="E1489" t="s">
        <v>13</v>
      </c>
      <c r="F1489" t="s">
        <v>49</v>
      </c>
      <c r="G1489" t="s">
        <v>26</v>
      </c>
      <c r="H1489">
        <v>12480.8</v>
      </c>
      <c r="I1489" s="9">
        <v>45454</v>
      </c>
      <c r="J1489">
        <v>2024</v>
      </c>
      <c r="K1489" t="s">
        <v>14049</v>
      </c>
      <c r="L1489">
        <v>6</v>
      </c>
      <c r="M1489" t="s">
        <v>14046</v>
      </c>
      <c r="N1489" t="s">
        <v>16</v>
      </c>
    </row>
    <row r="1490" spans="1:14" x14ac:dyDescent="0.35">
      <c r="A1490" t="s">
        <v>8971</v>
      </c>
      <c r="B1490">
        <v>41</v>
      </c>
      <c r="C1490" t="s">
        <v>14095</v>
      </c>
      <c r="D1490" t="s">
        <v>12</v>
      </c>
      <c r="E1490" t="s">
        <v>64</v>
      </c>
      <c r="F1490" t="s">
        <v>49</v>
      </c>
      <c r="G1490" t="s">
        <v>20</v>
      </c>
      <c r="H1490">
        <v>7758.38</v>
      </c>
      <c r="I1490" s="9">
        <v>45521</v>
      </c>
      <c r="J1490">
        <v>2024</v>
      </c>
      <c r="K1490" t="s">
        <v>14056</v>
      </c>
      <c r="L1490">
        <v>8</v>
      </c>
      <c r="M1490" t="s">
        <v>14050</v>
      </c>
      <c r="N1490" t="s">
        <v>16</v>
      </c>
    </row>
    <row r="1491" spans="1:14" x14ac:dyDescent="0.35">
      <c r="A1491" t="s">
        <v>9287</v>
      </c>
      <c r="B1491">
        <v>41</v>
      </c>
      <c r="C1491" t="s">
        <v>14095</v>
      </c>
      <c r="D1491" t="s">
        <v>12</v>
      </c>
      <c r="E1491" t="s">
        <v>13</v>
      </c>
      <c r="F1491" t="s">
        <v>35</v>
      </c>
      <c r="G1491" t="s">
        <v>20</v>
      </c>
      <c r="H1491">
        <v>1323.7</v>
      </c>
      <c r="I1491" s="9">
        <v>45202</v>
      </c>
      <c r="J1491">
        <v>2023</v>
      </c>
      <c r="K1491" t="s">
        <v>14058</v>
      </c>
      <c r="L1491">
        <v>10</v>
      </c>
      <c r="M1491" t="s">
        <v>14046</v>
      </c>
      <c r="N1491" t="s">
        <v>16</v>
      </c>
    </row>
    <row r="1492" spans="1:14" x14ac:dyDescent="0.35">
      <c r="A1492" t="s">
        <v>9355</v>
      </c>
      <c r="B1492">
        <v>41</v>
      </c>
      <c r="C1492" t="s">
        <v>14095</v>
      </c>
      <c r="D1492" t="s">
        <v>12</v>
      </c>
      <c r="E1492" t="s">
        <v>93</v>
      </c>
      <c r="F1492" t="s">
        <v>49</v>
      </c>
      <c r="G1492" t="s">
        <v>15</v>
      </c>
      <c r="H1492">
        <v>30447.42</v>
      </c>
      <c r="I1492" s="9">
        <v>45077</v>
      </c>
      <c r="J1492">
        <v>2023</v>
      </c>
      <c r="K1492" t="s">
        <v>14047</v>
      </c>
      <c r="L1492">
        <v>5</v>
      </c>
      <c r="M1492" t="s">
        <v>14052</v>
      </c>
      <c r="N1492" t="s">
        <v>16</v>
      </c>
    </row>
    <row r="1493" spans="1:14" x14ac:dyDescent="0.35">
      <c r="A1493" t="s">
        <v>9503</v>
      </c>
      <c r="B1493">
        <v>41</v>
      </c>
      <c r="C1493" t="s">
        <v>14095</v>
      </c>
      <c r="D1493" t="s">
        <v>39</v>
      </c>
      <c r="E1493" t="s">
        <v>29</v>
      </c>
      <c r="F1493" t="s">
        <v>55</v>
      </c>
      <c r="G1493" t="s">
        <v>26</v>
      </c>
      <c r="H1493">
        <v>25509.67</v>
      </c>
      <c r="I1493" s="9">
        <v>44953</v>
      </c>
      <c r="J1493">
        <v>2023</v>
      </c>
      <c r="K1493" t="s">
        <v>14045</v>
      </c>
      <c r="L1493">
        <v>1</v>
      </c>
      <c r="M1493" t="s">
        <v>14048</v>
      </c>
      <c r="N1493" t="s">
        <v>16</v>
      </c>
    </row>
    <row r="1494" spans="1:14" x14ac:dyDescent="0.35">
      <c r="A1494" t="s">
        <v>9551</v>
      </c>
      <c r="B1494">
        <v>41</v>
      </c>
      <c r="C1494" t="s">
        <v>14095</v>
      </c>
      <c r="D1494" t="s">
        <v>12</v>
      </c>
      <c r="E1494" t="s">
        <v>42</v>
      </c>
      <c r="F1494" t="s">
        <v>49</v>
      </c>
      <c r="G1494" t="s">
        <v>36</v>
      </c>
      <c r="H1494">
        <v>2481.08</v>
      </c>
      <c r="I1494" s="9">
        <v>44941</v>
      </c>
      <c r="J1494">
        <v>2023</v>
      </c>
      <c r="K1494" t="s">
        <v>14045</v>
      </c>
      <c r="L1494">
        <v>1</v>
      </c>
      <c r="M1494" t="s">
        <v>14059</v>
      </c>
      <c r="N1494" t="s">
        <v>16</v>
      </c>
    </row>
    <row r="1495" spans="1:14" x14ac:dyDescent="0.35">
      <c r="A1495" t="s">
        <v>10009</v>
      </c>
      <c r="B1495">
        <v>41</v>
      </c>
      <c r="C1495" t="s">
        <v>14095</v>
      </c>
      <c r="D1495" t="s">
        <v>39</v>
      </c>
      <c r="E1495" t="s">
        <v>42</v>
      </c>
      <c r="F1495" t="s">
        <v>19</v>
      </c>
      <c r="G1495" t="s">
        <v>30</v>
      </c>
      <c r="H1495">
        <v>9506.6</v>
      </c>
      <c r="I1495" s="9">
        <v>45059</v>
      </c>
      <c r="J1495">
        <v>2023</v>
      </c>
      <c r="K1495" t="s">
        <v>14047</v>
      </c>
      <c r="L1495">
        <v>5</v>
      </c>
      <c r="M1495" t="s">
        <v>14050</v>
      </c>
      <c r="N1495" t="s">
        <v>16</v>
      </c>
    </row>
    <row r="1496" spans="1:14" x14ac:dyDescent="0.35">
      <c r="A1496" t="s">
        <v>10059</v>
      </c>
      <c r="B1496">
        <v>41</v>
      </c>
      <c r="C1496" t="s">
        <v>14095</v>
      </c>
      <c r="D1496" t="s">
        <v>12</v>
      </c>
      <c r="E1496" t="s">
        <v>13</v>
      </c>
      <c r="F1496" t="s">
        <v>35</v>
      </c>
      <c r="G1496" t="s">
        <v>26</v>
      </c>
      <c r="H1496">
        <v>11463.12</v>
      </c>
      <c r="I1496" s="9">
        <v>45489</v>
      </c>
      <c r="J1496">
        <v>2024</v>
      </c>
      <c r="K1496" t="s">
        <v>14063</v>
      </c>
      <c r="L1496">
        <v>7</v>
      </c>
      <c r="M1496" t="s">
        <v>14046</v>
      </c>
      <c r="N1496" t="s">
        <v>16</v>
      </c>
    </row>
    <row r="1497" spans="1:14" x14ac:dyDescent="0.35">
      <c r="A1497" t="s">
        <v>10241</v>
      </c>
      <c r="B1497">
        <v>41</v>
      </c>
      <c r="C1497" t="s">
        <v>14095</v>
      </c>
      <c r="D1497" t="s">
        <v>39</v>
      </c>
      <c r="E1497" t="s">
        <v>29</v>
      </c>
      <c r="F1497" t="s">
        <v>25</v>
      </c>
      <c r="G1497" t="s">
        <v>15</v>
      </c>
      <c r="H1497">
        <v>5318.38</v>
      </c>
      <c r="I1497" s="9">
        <v>45345</v>
      </c>
      <c r="J1497">
        <v>2024</v>
      </c>
      <c r="K1497" t="s">
        <v>14051</v>
      </c>
      <c r="L1497">
        <v>2</v>
      </c>
      <c r="M1497" t="s">
        <v>14048</v>
      </c>
      <c r="N1497" t="s">
        <v>16</v>
      </c>
    </row>
    <row r="1498" spans="1:14" x14ac:dyDescent="0.35">
      <c r="A1498" t="s">
        <v>10301</v>
      </c>
      <c r="B1498">
        <v>41</v>
      </c>
      <c r="C1498" t="s">
        <v>14095</v>
      </c>
      <c r="D1498" t="s">
        <v>39</v>
      </c>
      <c r="E1498" t="s">
        <v>64</v>
      </c>
      <c r="F1498" t="s">
        <v>19</v>
      </c>
      <c r="G1498" t="s">
        <v>30</v>
      </c>
      <c r="H1498">
        <v>6828.72</v>
      </c>
      <c r="I1498" s="9">
        <v>45524</v>
      </c>
      <c r="J1498">
        <v>2024</v>
      </c>
      <c r="K1498" t="s">
        <v>14056</v>
      </c>
      <c r="L1498">
        <v>8</v>
      </c>
      <c r="M1498" t="s">
        <v>14046</v>
      </c>
      <c r="N1498" t="s">
        <v>16</v>
      </c>
    </row>
    <row r="1499" spans="1:14" x14ac:dyDescent="0.35">
      <c r="A1499" t="s">
        <v>10367</v>
      </c>
      <c r="B1499">
        <v>41</v>
      </c>
      <c r="C1499" t="s">
        <v>14095</v>
      </c>
      <c r="D1499" t="s">
        <v>12</v>
      </c>
      <c r="E1499" t="s">
        <v>42</v>
      </c>
      <c r="F1499" t="s">
        <v>55</v>
      </c>
      <c r="G1499" t="s">
        <v>30</v>
      </c>
      <c r="H1499">
        <v>7517.88</v>
      </c>
      <c r="I1499" s="9">
        <v>45225</v>
      </c>
      <c r="J1499">
        <v>2023</v>
      </c>
      <c r="K1499" t="s">
        <v>14058</v>
      </c>
      <c r="L1499">
        <v>10</v>
      </c>
      <c r="M1499" t="s">
        <v>14057</v>
      </c>
      <c r="N1499" t="s">
        <v>16</v>
      </c>
    </row>
    <row r="1500" spans="1:14" x14ac:dyDescent="0.35">
      <c r="A1500" t="s">
        <v>10395</v>
      </c>
      <c r="B1500">
        <v>41</v>
      </c>
      <c r="C1500" t="s">
        <v>14095</v>
      </c>
      <c r="D1500" t="s">
        <v>12</v>
      </c>
      <c r="E1500" t="s">
        <v>42</v>
      </c>
      <c r="F1500" t="s">
        <v>49</v>
      </c>
      <c r="G1500" t="s">
        <v>15</v>
      </c>
      <c r="H1500">
        <v>831.42</v>
      </c>
      <c r="I1500" s="9">
        <v>45513</v>
      </c>
      <c r="J1500">
        <v>2024</v>
      </c>
      <c r="K1500" t="s">
        <v>14056</v>
      </c>
      <c r="L1500">
        <v>8</v>
      </c>
      <c r="M1500" t="s">
        <v>14048</v>
      </c>
      <c r="N1500" t="s">
        <v>16</v>
      </c>
    </row>
    <row r="1501" spans="1:14" x14ac:dyDescent="0.35">
      <c r="A1501" t="s">
        <v>10617</v>
      </c>
      <c r="B1501">
        <v>41</v>
      </c>
      <c r="C1501" t="s">
        <v>14095</v>
      </c>
      <c r="D1501" t="s">
        <v>12</v>
      </c>
      <c r="E1501" t="s">
        <v>74</v>
      </c>
      <c r="F1501" t="s">
        <v>14</v>
      </c>
      <c r="G1501" t="s">
        <v>20</v>
      </c>
      <c r="H1501">
        <v>20095.86</v>
      </c>
      <c r="I1501" s="9">
        <v>45038</v>
      </c>
      <c r="J1501">
        <v>2023</v>
      </c>
      <c r="K1501" t="s">
        <v>14061</v>
      </c>
      <c r="L1501">
        <v>4</v>
      </c>
      <c r="M1501" t="s">
        <v>14050</v>
      </c>
      <c r="N1501" t="s">
        <v>16</v>
      </c>
    </row>
    <row r="1502" spans="1:14" x14ac:dyDescent="0.35">
      <c r="A1502" t="s">
        <v>10791</v>
      </c>
      <c r="B1502">
        <v>41</v>
      </c>
      <c r="C1502" t="s">
        <v>14095</v>
      </c>
      <c r="D1502" t="s">
        <v>12</v>
      </c>
      <c r="E1502" t="s">
        <v>24</v>
      </c>
      <c r="F1502" t="s">
        <v>25</v>
      </c>
      <c r="G1502" t="s">
        <v>20</v>
      </c>
      <c r="H1502">
        <v>3491.37</v>
      </c>
      <c r="I1502" s="9">
        <v>45528</v>
      </c>
      <c r="J1502">
        <v>2024</v>
      </c>
      <c r="K1502" t="s">
        <v>14056</v>
      </c>
      <c r="L1502">
        <v>8</v>
      </c>
      <c r="M1502" t="s">
        <v>14050</v>
      </c>
      <c r="N1502" t="s">
        <v>16</v>
      </c>
    </row>
    <row r="1503" spans="1:14" x14ac:dyDescent="0.35">
      <c r="A1503" t="s">
        <v>10867</v>
      </c>
      <c r="B1503">
        <v>41</v>
      </c>
      <c r="C1503" t="s">
        <v>14095</v>
      </c>
      <c r="D1503" t="s">
        <v>39</v>
      </c>
      <c r="E1503" t="s">
        <v>52</v>
      </c>
      <c r="F1503" t="s">
        <v>49</v>
      </c>
      <c r="G1503" t="s">
        <v>15</v>
      </c>
      <c r="H1503">
        <v>39199.93</v>
      </c>
      <c r="I1503" s="9">
        <v>45564</v>
      </c>
      <c r="J1503">
        <v>2024</v>
      </c>
      <c r="K1503" t="s">
        <v>14055</v>
      </c>
      <c r="L1503">
        <v>9</v>
      </c>
      <c r="M1503" t="s">
        <v>14059</v>
      </c>
      <c r="N1503" t="s">
        <v>16</v>
      </c>
    </row>
    <row r="1504" spans="1:14" x14ac:dyDescent="0.35">
      <c r="A1504" t="s">
        <v>10889</v>
      </c>
      <c r="B1504">
        <v>41</v>
      </c>
      <c r="C1504" t="s">
        <v>14095</v>
      </c>
      <c r="D1504" t="s">
        <v>12</v>
      </c>
      <c r="E1504" t="s">
        <v>42</v>
      </c>
      <c r="F1504" t="s">
        <v>25</v>
      </c>
      <c r="G1504" t="s">
        <v>30</v>
      </c>
      <c r="H1504">
        <v>11730.4</v>
      </c>
      <c r="I1504" s="9">
        <v>45568</v>
      </c>
      <c r="J1504">
        <v>2024</v>
      </c>
      <c r="K1504" t="s">
        <v>14058</v>
      </c>
      <c r="L1504">
        <v>10</v>
      </c>
      <c r="M1504" t="s">
        <v>14057</v>
      </c>
      <c r="N1504" t="s">
        <v>16</v>
      </c>
    </row>
    <row r="1505" spans="1:14" x14ac:dyDescent="0.35">
      <c r="A1505" t="s">
        <v>10901</v>
      </c>
      <c r="B1505">
        <v>41</v>
      </c>
      <c r="C1505" t="s">
        <v>14095</v>
      </c>
      <c r="D1505" t="s">
        <v>39</v>
      </c>
      <c r="E1505" t="s">
        <v>64</v>
      </c>
      <c r="F1505" t="s">
        <v>55</v>
      </c>
      <c r="G1505" t="s">
        <v>20</v>
      </c>
      <c r="H1505">
        <v>16990.400000000001</v>
      </c>
      <c r="I1505" s="9">
        <v>45638</v>
      </c>
      <c r="J1505">
        <v>2024</v>
      </c>
      <c r="K1505" t="s">
        <v>14060</v>
      </c>
      <c r="L1505">
        <v>12</v>
      </c>
      <c r="M1505" t="s">
        <v>14057</v>
      </c>
      <c r="N1505" t="s">
        <v>16</v>
      </c>
    </row>
    <row r="1506" spans="1:14" x14ac:dyDescent="0.35">
      <c r="A1506" t="s">
        <v>10919</v>
      </c>
      <c r="B1506">
        <v>41</v>
      </c>
      <c r="C1506" t="s">
        <v>14095</v>
      </c>
      <c r="D1506" t="s">
        <v>12</v>
      </c>
      <c r="E1506" t="s">
        <v>74</v>
      </c>
      <c r="F1506" t="s">
        <v>49</v>
      </c>
      <c r="G1506" t="s">
        <v>15</v>
      </c>
      <c r="H1506">
        <v>9477.14</v>
      </c>
      <c r="I1506" s="9">
        <v>44949</v>
      </c>
      <c r="J1506">
        <v>2023</v>
      </c>
      <c r="K1506" t="s">
        <v>14045</v>
      </c>
      <c r="L1506">
        <v>1</v>
      </c>
      <c r="M1506" t="s">
        <v>14062</v>
      </c>
      <c r="N1506" t="s">
        <v>16</v>
      </c>
    </row>
    <row r="1507" spans="1:14" x14ac:dyDescent="0.35">
      <c r="A1507" t="s">
        <v>10995</v>
      </c>
      <c r="B1507">
        <v>41</v>
      </c>
      <c r="C1507" t="s">
        <v>14095</v>
      </c>
      <c r="D1507" t="s">
        <v>12</v>
      </c>
      <c r="E1507" t="s">
        <v>52</v>
      </c>
      <c r="F1507" t="s">
        <v>35</v>
      </c>
      <c r="G1507" t="s">
        <v>15</v>
      </c>
      <c r="H1507">
        <v>7431.78</v>
      </c>
      <c r="I1507" s="9">
        <v>45463</v>
      </c>
      <c r="J1507">
        <v>2024</v>
      </c>
      <c r="K1507" t="s">
        <v>14049</v>
      </c>
      <c r="L1507">
        <v>6</v>
      </c>
      <c r="M1507" t="s">
        <v>14057</v>
      </c>
      <c r="N1507" t="s">
        <v>16</v>
      </c>
    </row>
    <row r="1508" spans="1:14" x14ac:dyDescent="0.35">
      <c r="A1508" t="s">
        <v>11251</v>
      </c>
      <c r="B1508">
        <v>41</v>
      </c>
      <c r="C1508" t="s">
        <v>14095</v>
      </c>
      <c r="D1508" t="s">
        <v>12</v>
      </c>
      <c r="E1508" t="s">
        <v>13</v>
      </c>
      <c r="F1508" t="s">
        <v>55</v>
      </c>
      <c r="G1508" t="s">
        <v>30</v>
      </c>
      <c r="H1508">
        <v>4868.92</v>
      </c>
      <c r="I1508" s="9">
        <v>45350</v>
      </c>
      <c r="J1508">
        <v>2024</v>
      </c>
      <c r="K1508" t="s">
        <v>14051</v>
      </c>
      <c r="L1508">
        <v>2</v>
      </c>
      <c r="M1508" t="s">
        <v>14052</v>
      </c>
      <c r="N1508" t="s">
        <v>16</v>
      </c>
    </row>
    <row r="1509" spans="1:14" x14ac:dyDescent="0.35">
      <c r="A1509" t="s">
        <v>11801</v>
      </c>
      <c r="B1509">
        <v>41</v>
      </c>
      <c r="C1509" t="s">
        <v>14095</v>
      </c>
      <c r="D1509" t="s">
        <v>39</v>
      </c>
      <c r="E1509" t="s">
        <v>93</v>
      </c>
      <c r="F1509" t="s">
        <v>25</v>
      </c>
      <c r="G1509" t="s">
        <v>20</v>
      </c>
      <c r="H1509">
        <v>19643.14</v>
      </c>
      <c r="I1509" s="9">
        <v>44996</v>
      </c>
      <c r="J1509">
        <v>2023</v>
      </c>
      <c r="K1509" t="s">
        <v>14053</v>
      </c>
      <c r="L1509">
        <v>3</v>
      </c>
      <c r="M1509" t="s">
        <v>14050</v>
      </c>
      <c r="N1509" t="s">
        <v>16</v>
      </c>
    </row>
    <row r="1510" spans="1:14" x14ac:dyDescent="0.35">
      <c r="A1510" t="s">
        <v>11819</v>
      </c>
      <c r="B1510">
        <v>41</v>
      </c>
      <c r="C1510" t="s">
        <v>14095</v>
      </c>
      <c r="D1510" t="s">
        <v>12</v>
      </c>
      <c r="E1510" t="s">
        <v>74</v>
      </c>
      <c r="F1510" t="s">
        <v>49</v>
      </c>
      <c r="G1510" t="s">
        <v>36</v>
      </c>
      <c r="H1510">
        <v>27276.799999999999</v>
      </c>
      <c r="I1510" s="9">
        <v>45536</v>
      </c>
      <c r="J1510">
        <v>2024</v>
      </c>
      <c r="K1510" t="s">
        <v>14055</v>
      </c>
      <c r="L1510">
        <v>9</v>
      </c>
      <c r="M1510" t="s">
        <v>14059</v>
      </c>
      <c r="N1510" t="s">
        <v>16</v>
      </c>
    </row>
    <row r="1511" spans="1:14" x14ac:dyDescent="0.35">
      <c r="A1511" t="s">
        <v>11983</v>
      </c>
      <c r="B1511">
        <v>41</v>
      </c>
      <c r="C1511" t="s">
        <v>14095</v>
      </c>
      <c r="D1511" t="s">
        <v>12</v>
      </c>
      <c r="E1511" t="s">
        <v>42</v>
      </c>
      <c r="F1511" t="s">
        <v>14</v>
      </c>
      <c r="G1511" t="s">
        <v>26</v>
      </c>
      <c r="H1511">
        <v>8006.83</v>
      </c>
      <c r="I1511" s="9">
        <v>45217</v>
      </c>
      <c r="J1511">
        <v>2023</v>
      </c>
      <c r="K1511" t="s">
        <v>14058</v>
      </c>
      <c r="L1511">
        <v>10</v>
      </c>
      <c r="M1511" t="s">
        <v>14052</v>
      </c>
      <c r="N1511" t="s">
        <v>16</v>
      </c>
    </row>
    <row r="1512" spans="1:14" x14ac:dyDescent="0.35">
      <c r="A1512" t="s">
        <v>12023</v>
      </c>
      <c r="B1512">
        <v>41</v>
      </c>
      <c r="C1512" t="s">
        <v>14095</v>
      </c>
      <c r="D1512" t="s">
        <v>12</v>
      </c>
      <c r="E1512" t="s">
        <v>13</v>
      </c>
      <c r="F1512" t="s">
        <v>35</v>
      </c>
      <c r="G1512" t="s">
        <v>30</v>
      </c>
      <c r="H1512">
        <v>6460.28</v>
      </c>
      <c r="I1512" s="9">
        <v>45564</v>
      </c>
      <c r="J1512">
        <v>2024</v>
      </c>
      <c r="K1512" t="s">
        <v>14055</v>
      </c>
      <c r="L1512">
        <v>9</v>
      </c>
      <c r="M1512" t="s">
        <v>14059</v>
      </c>
      <c r="N1512" t="s">
        <v>16</v>
      </c>
    </row>
    <row r="1513" spans="1:14" x14ac:dyDescent="0.35">
      <c r="A1513" t="s">
        <v>12209</v>
      </c>
      <c r="B1513">
        <v>41</v>
      </c>
      <c r="C1513" t="s">
        <v>14095</v>
      </c>
      <c r="D1513" t="s">
        <v>39</v>
      </c>
      <c r="E1513" t="s">
        <v>74</v>
      </c>
      <c r="F1513" t="s">
        <v>19</v>
      </c>
      <c r="G1513" t="s">
        <v>20</v>
      </c>
      <c r="H1513">
        <v>2039.91</v>
      </c>
      <c r="I1513" s="9">
        <v>44985</v>
      </c>
      <c r="J1513">
        <v>2023</v>
      </c>
      <c r="K1513" t="s">
        <v>14051</v>
      </c>
      <c r="L1513">
        <v>2</v>
      </c>
      <c r="M1513" t="s">
        <v>14046</v>
      </c>
      <c r="N1513" t="s">
        <v>16</v>
      </c>
    </row>
    <row r="1514" spans="1:14" x14ac:dyDescent="0.35">
      <c r="A1514" t="s">
        <v>12543</v>
      </c>
      <c r="B1514">
        <v>41</v>
      </c>
      <c r="C1514" t="s">
        <v>14095</v>
      </c>
      <c r="D1514" t="s">
        <v>12</v>
      </c>
      <c r="E1514" t="s">
        <v>74</v>
      </c>
      <c r="F1514" t="s">
        <v>35</v>
      </c>
      <c r="G1514" t="s">
        <v>26</v>
      </c>
      <c r="H1514">
        <v>14958.78</v>
      </c>
      <c r="I1514" s="9">
        <v>45223</v>
      </c>
      <c r="J1514">
        <v>2023</v>
      </c>
      <c r="K1514" t="s">
        <v>14058</v>
      </c>
      <c r="L1514">
        <v>10</v>
      </c>
      <c r="M1514" t="s">
        <v>14046</v>
      </c>
      <c r="N1514" t="s">
        <v>16</v>
      </c>
    </row>
    <row r="1515" spans="1:14" x14ac:dyDescent="0.35">
      <c r="A1515" t="s">
        <v>12631</v>
      </c>
      <c r="B1515">
        <v>41</v>
      </c>
      <c r="C1515" t="s">
        <v>14095</v>
      </c>
      <c r="D1515" t="s">
        <v>39</v>
      </c>
      <c r="E1515" t="s">
        <v>24</v>
      </c>
      <c r="F1515" t="s">
        <v>14</v>
      </c>
      <c r="G1515" t="s">
        <v>36</v>
      </c>
      <c r="H1515">
        <v>7199.19</v>
      </c>
      <c r="I1515" s="9">
        <v>45274</v>
      </c>
      <c r="J1515">
        <v>2023</v>
      </c>
      <c r="K1515" t="s">
        <v>14060</v>
      </c>
      <c r="L1515">
        <v>12</v>
      </c>
      <c r="M1515" t="s">
        <v>14057</v>
      </c>
      <c r="N1515" t="s">
        <v>16</v>
      </c>
    </row>
    <row r="1516" spans="1:14" x14ac:dyDescent="0.35">
      <c r="A1516" t="s">
        <v>12717</v>
      </c>
      <c r="B1516">
        <v>41</v>
      </c>
      <c r="C1516" t="s">
        <v>14095</v>
      </c>
      <c r="D1516" t="s">
        <v>12</v>
      </c>
      <c r="E1516" t="s">
        <v>29</v>
      </c>
      <c r="F1516" t="s">
        <v>25</v>
      </c>
      <c r="G1516" t="s">
        <v>15</v>
      </c>
      <c r="H1516">
        <v>8653.0400000000009</v>
      </c>
      <c r="I1516" s="9">
        <v>45274</v>
      </c>
      <c r="J1516">
        <v>2023</v>
      </c>
      <c r="K1516" t="s">
        <v>14060</v>
      </c>
      <c r="L1516">
        <v>12</v>
      </c>
      <c r="M1516" t="s">
        <v>14057</v>
      </c>
      <c r="N1516" t="s">
        <v>16</v>
      </c>
    </row>
    <row r="1517" spans="1:14" x14ac:dyDescent="0.35">
      <c r="A1517" t="s">
        <v>12853</v>
      </c>
      <c r="B1517">
        <v>41</v>
      </c>
      <c r="C1517" t="s">
        <v>14095</v>
      </c>
      <c r="D1517" t="s">
        <v>39</v>
      </c>
      <c r="E1517" t="s">
        <v>42</v>
      </c>
      <c r="F1517" t="s">
        <v>55</v>
      </c>
      <c r="G1517" t="s">
        <v>36</v>
      </c>
      <c r="H1517">
        <v>5155.03</v>
      </c>
      <c r="I1517" s="9">
        <v>45305</v>
      </c>
      <c r="J1517">
        <v>2024</v>
      </c>
      <c r="K1517" t="s">
        <v>14045</v>
      </c>
      <c r="L1517">
        <v>1</v>
      </c>
      <c r="M1517" t="s">
        <v>14059</v>
      </c>
      <c r="N1517" t="s">
        <v>16</v>
      </c>
    </row>
    <row r="1518" spans="1:14" x14ac:dyDescent="0.35">
      <c r="A1518" t="s">
        <v>13007</v>
      </c>
      <c r="B1518">
        <v>41</v>
      </c>
      <c r="C1518" t="s">
        <v>14095</v>
      </c>
      <c r="D1518" t="s">
        <v>39</v>
      </c>
      <c r="E1518" t="s">
        <v>29</v>
      </c>
      <c r="F1518" t="s">
        <v>55</v>
      </c>
      <c r="G1518" t="s">
        <v>36</v>
      </c>
      <c r="H1518">
        <v>2861.95</v>
      </c>
      <c r="I1518" s="9">
        <v>45442</v>
      </c>
      <c r="J1518">
        <v>2024</v>
      </c>
      <c r="K1518" t="s">
        <v>14047</v>
      </c>
      <c r="L1518">
        <v>5</v>
      </c>
      <c r="M1518" t="s">
        <v>14057</v>
      </c>
      <c r="N1518" t="s">
        <v>16</v>
      </c>
    </row>
    <row r="1519" spans="1:14" x14ac:dyDescent="0.35">
      <c r="A1519" t="s">
        <v>13129</v>
      </c>
      <c r="B1519">
        <v>41</v>
      </c>
      <c r="C1519" t="s">
        <v>14095</v>
      </c>
      <c r="D1519" t="s">
        <v>12</v>
      </c>
      <c r="E1519" t="s">
        <v>64</v>
      </c>
      <c r="F1519" t="s">
        <v>25</v>
      </c>
      <c r="G1519" t="s">
        <v>30</v>
      </c>
      <c r="H1519">
        <v>29241.39</v>
      </c>
      <c r="I1519" s="9">
        <v>45111</v>
      </c>
      <c r="J1519">
        <v>2023</v>
      </c>
      <c r="K1519" t="s">
        <v>14063</v>
      </c>
      <c r="L1519">
        <v>7</v>
      </c>
      <c r="M1519" t="s">
        <v>14046</v>
      </c>
      <c r="N1519" t="s">
        <v>16</v>
      </c>
    </row>
    <row r="1520" spans="1:14" x14ac:dyDescent="0.35">
      <c r="A1520" t="s">
        <v>13207</v>
      </c>
      <c r="B1520">
        <v>41</v>
      </c>
      <c r="C1520" t="s">
        <v>14095</v>
      </c>
      <c r="D1520" t="s">
        <v>39</v>
      </c>
      <c r="E1520" t="s">
        <v>52</v>
      </c>
      <c r="F1520" t="s">
        <v>49</v>
      </c>
      <c r="G1520" t="s">
        <v>15</v>
      </c>
      <c r="H1520">
        <v>8094.59</v>
      </c>
      <c r="I1520" s="9">
        <v>45633</v>
      </c>
      <c r="J1520">
        <v>2024</v>
      </c>
      <c r="K1520" t="s">
        <v>14060</v>
      </c>
      <c r="L1520">
        <v>12</v>
      </c>
      <c r="M1520" t="s">
        <v>14050</v>
      </c>
      <c r="N1520" t="s">
        <v>16</v>
      </c>
    </row>
    <row r="1521" spans="1:14" x14ac:dyDescent="0.35">
      <c r="A1521" t="s">
        <v>13213</v>
      </c>
      <c r="B1521">
        <v>41</v>
      </c>
      <c r="C1521" t="s">
        <v>14095</v>
      </c>
      <c r="D1521" t="s">
        <v>39</v>
      </c>
      <c r="E1521" t="s">
        <v>24</v>
      </c>
      <c r="F1521" t="s">
        <v>19</v>
      </c>
      <c r="G1521" t="s">
        <v>30</v>
      </c>
      <c r="H1521">
        <v>2332.4</v>
      </c>
      <c r="I1521" s="9">
        <v>45172</v>
      </c>
      <c r="J1521">
        <v>2023</v>
      </c>
      <c r="K1521" t="s">
        <v>14055</v>
      </c>
      <c r="L1521">
        <v>9</v>
      </c>
      <c r="M1521" t="s">
        <v>14059</v>
      </c>
      <c r="N1521" t="s">
        <v>16</v>
      </c>
    </row>
    <row r="1522" spans="1:14" x14ac:dyDescent="0.35">
      <c r="A1522" t="s">
        <v>13299</v>
      </c>
      <c r="B1522">
        <v>41</v>
      </c>
      <c r="C1522" t="s">
        <v>14095</v>
      </c>
      <c r="D1522" t="s">
        <v>12</v>
      </c>
      <c r="E1522" t="s">
        <v>24</v>
      </c>
      <c r="F1522" t="s">
        <v>49</v>
      </c>
      <c r="G1522" t="s">
        <v>20</v>
      </c>
      <c r="H1522">
        <v>7799.57</v>
      </c>
      <c r="I1522" s="9">
        <v>45462</v>
      </c>
      <c r="J1522">
        <v>2024</v>
      </c>
      <c r="K1522" t="s">
        <v>14049</v>
      </c>
      <c r="L1522">
        <v>6</v>
      </c>
      <c r="M1522" t="s">
        <v>14052</v>
      </c>
      <c r="N1522" t="s">
        <v>16</v>
      </c>
    </row>
    <row r="1523" spans="1:14" x14ac:dyDescent="0.35">
      <c r="A1523" t="s">
        <v>13465</v>
      </c>
      <c r="B1523">
        <v>41</v>
      </c>
      <c r="C1523" t="s">
        <v>14095</v>
      </c>
      <c r="D1523" t="s">
        <v>12</v>
      </c>
      <c r="E1523" t="s">
        <v>52</v>
      </c>
      <c r="F1523" t="s">
        <v>25</v>
      </c>
      <c r="G1523" t="s">
        <v>26</v>
      </c>
      <c r="H1523">
        <v>3283.84</v>
      </c>
      <c r="I1523" s="9">
        <v>45568</v>
      </c>
      <c r="J1523">
        <v>2024</v>
      </c>
      <c r="K1523" t="s">
        <v>14058</v>
      </c>
      <c r="L1523">
        <v>10</v>
      </c>
      <c r="M1523" t="s">
        <v>14057</v>
      </c>
      <c r="N1523" t="s">
        <v>16</v>
      </c>
    </row>
    <row r="1524" spans="1:14" x14ac:dyDescent="0.35">
      <c r="A1524" t="s">
        <v>13549</v>
      </c>
      <c r="B1524">
        <v>41</v>
      </c>
      <c r="C1524" t="s">
        <v>14095</v>
      </c>
      <c r="D1524" t="s">
        <v>12</v>
      </c>
      <c r="E1524" t="s">
        <v>74</v>
      </c>
      <c r="F1524" t="s">
        <v>35</v>
      </c>
      <c r="G1524" t="s">
        <v>30</v>
      </c>
      <c r="H1524">
        <v>10243.299999999999</v>
      </c>
      <c r="I1524" s="9">
        <v>45609</v>
      </c>
      <c r="J1524">
        <v>2024</v>
      </c>
      <c r="K1524" t="s">
        <v>14054</v>
      </c>
      <c r="L1524">
        <v>11</v>
      </c>
      <c r="M1524" t="s">
        <v>14052</v>
      </c>
      <c r="N1524" t="s">
        <v>16</v>
      </c>
    </row>
    <row r="1525" spans="1:14" x14ac:dyDescent="0.35">
      <c r="A1525" t="s">
        <v>13659</v>
      </c>
      <c r="B1525">
        <v>41</v>
      </c>
      <c r="C1525" t="s">
        <v>14095</v>
      </c>
      <c r="D1525" t="s">
        <v>12</v>
      </c>
      <c r="E1525" t="s">
        <v>42</v>
      </c>
      <c r="F1525" t="s">
        <v>14</v>
      </c>
      <c r="G1525" t="s">
        <v>15</v>
      </c>
      <c r="H1525">
        <v>3052.52</v>
      </c>
      <c r="I1525" s="9">
        <v>45077</v>
      </c>
      <c r="J1525">
        <v>2023</v>
      </c>
      <c r="K1525" t="s">
        <v>14047</v>
      </c>
      <c r="L1525">
        <v>5</v>
      </c>
      <c r="M1525" t="s">
        <v>14052</v>
      </c>
      <c r="N1525" t="s">
        <v>16</v>
      </c>
    </row>
    <row r="1526" spans="1:14" x14ac:dyDescent="0.35">
      <c r="A1526" t="s">
        <v>13843</v>
      </c>
      <c r="B1526">
        <v>41</v>
      </c>
      <c r="C1526" t="s">
        <v>14095</v>
      </c>
      <c r="D1526" t="s">
        <v>39</v>
      </c>
      <c r="E1526" t="s">
        <v>42</v>
      </c>
      <c r="F1526" t="s">
        <v>25</v>
      </c>
      <c r="G1526" t="s">
        <v>30</v>
      </c>
      <c r="H1526">
        <v>14315.87</v>
      </c>
      <c r="I1526" s="9">
        <v>45055</v>
      </c>
      <c r="J1526">
        <v>2023</v>
      </c>
      <c r="K1526" t="s">
        <v>14047</v>
      </c>
      <c r="L1526">
        <v>5</v>
      </c>
      <c r="M1526" t="s">
        <v>14046</v>
      </c>
      <c r="N1526" t="s">
        <v>16</v>
      </c>
    </row>
    <row r="1527" spans="1:14" x14ac:dyDescent="0.35">
      <c r="A1527" t="s">
        <v>13877</v>
      </c>
      <c r="B1527">
        <v>41</v>
      </c>
      <c r="C1527" t="s">
        <v>14095</v>
      </c>
      <c r="D1527" t="s">
        <v>39</v>
      </c>
      <c r="E1527" t="s">
        <v>64</v>
      </c>
      <c r="F1527" t="s">
        <v>14</v>
      </c>
      <c r="G1527" t="s">
        <v>30</v>
      </c>
      <c r="H1527">
        <v>8947.73</v>
      </c>
      <c r="I1527" s="9">
        <v>44956</v>
      </c>
      <c r="J1527">
        <v>2023</v>
      </c>
      <c r="K1527" t="s">
        <v>14045</v>
      </c>
      <c r="L1527">
        <v>1</v>
      </c>
      <c r="M1527" t="s">
        <v>14062</v>
      </c>
      <c r="N1527" t="s">
        <v>16</v>
      </c>
    </row>
    <row r="1528" spans="1:14" x14ac:dyDescent="0.35">
      <c r="A1528" t="s">
        <v>13951</v>
      </c>
      <c r="B1528">
        <v>41</v>
      </c>
      <c r="C1528" t="s">
        <v>14095</v>
      </c>
      <c r="D1528" t="s">
        <v>12</v>
      </c>
      <c r="E1528" t="s">
        <v>64</v>
      </c>
      <c r="F1528" t="s">
        <v>49</v>
      </c>
      <c r="G1528" t="s">
        <v>15</v>
      </c>
      <c r="H1528">
        <v>10942.18</v>
      </c>
      <c r="I1528" s="9">
        <v>45538</v>
      </c>
      <c r="J1528">
        <v>2024</v>
      </c>
      <c r="K1528" t="s">
        <v>14055</v>
      </c>
      <c r="L1528">
        <v>9</v>
      </c>
      <c r="M1528" t="s">
        <v>14046</v>
      </c>
      <c r="N1528" t="s">
        <v>16</v>
      </c>
    </row>
    <row r="1529" spans="1:14" x14ac:dyDescent="0.35">
      <c r="A1529" t="s">
        <v>13961</v>
      </c>
      <c r="B1529">
        <v>41</v>
      </c>
      <c r="C1529" t="s">
        <v>14095</v>
      </c>
      <c r="D1529" t="s">
        <v>12</v>
      </c>
      <c r="E1529" t="s">
        <v>24</v>
      </c>
      <c r="F1529" t="s">
        <v>25</v>
      </c>
      <c r="G1529" t="s">
        <v>30</v>
      </c>
      <c r="H1529">
        <v>19665.87</v>
      </c>
      <c r="I1529" s="9">
        <v>44994</v>
      </c>
      <c r="J1529">
        <v>2023</v>
      </c>
      <c r="K1529" t="s">
        <v>14053</v>
      </c>
      <c r="L1529">
        <v>3</v>
      </c>
      <c r="M1529" t="s">
        <v>14057</v>
      </c>
      <c r="N1529" t="s">
        <v>16</v>
      </c>
    </row>
    <row r="1530" spans="1:14" x14ac:dyDescent="0.35">
      <c r="A1530" t="s">
        <v>133</v>
      </c>
      <c r="B1530">
        <v>37</v>
      </c>
      <c r="C1530" t="s">
        <v>14095</v>
      </c>
      <c r="D1530" t="s">
        <v>39</v>
      </c>
      <c r="E1530" t="s">
        <v>93</v>
      </c>
      <c r="F1530" t="s">
        <v>14</v>
      </c>
      <c r="G1530" t="s">
        <v>30</v>
      </c>
      <c r="H1530">
        <v>3369.69</v>
      </c>
      <c r="I1530" s="9">
        <v>45479</v>
      </c>
      <c r="J1530">
        <v>2024</v>
      </c>
      <c r="K1530" t="s">
        <v>14063</v>
      </c>
      <c r="L1530">
        <v>7</v>
      </c>
      <c r="M1530" t="s">
        <v>14050</v>
      </c>
      <c r="N1530" t="s">
        <v>16</v>
      </c>
    </row>
    <row r="1531" spans="1:14" x14ac:dyDescent="0.35">
      <c r="A1531" t="s">
        <v>379</v>
      </c>
      <c r="B1531">
        <v>37</v>
      </c>
      <c r="C1531" t="s">
        <v>14095</v>
      </c>
      <c r="D1531" t="s">
        <v>39</v>
      </c>
      <c r="E1531" t="s">
        <v>13</v>
      </c>
      <c r="F1531" t="s">
        <v>55</v>
      </c>
      <c r="G1531" t="s">
        <v>36</v>
      </c>
      <c r="H1531">
        <v>13085.66</v>
      </c>
      <c r="I1531" s="9">
        <v>44929</v>
      </c>
      <c r="J1531">
        <v>2023</v>
      </c>
      <c r="K1531" t="s">
        <v>14045</v>
      </c>
      <c r="L1531">
        <v>1</v>
      </c>
      <c r="M1531" t="s">
        <v>14046</v>
      </c>
      <c r="N1531" t="s">
        <v>16</v>
      </c>
    </row>
    <row r="1532" spans="1:14" x14ac:dyDescent="0.35">
      <c r="A1532" t="s">
        <v>509</v>
      </c>
      <c r="B1532">
        <v>37</v>
      </c>
      <c r="C1532" t="s">
        <v>14095</v>
      </c>
      <c r="D1532" t="s">
        <v>12</v>
      </c>
      <c r="E1532" t="s">
        <v>64</v>
      </c>
      <c r="F1532" t="s">
        <v>14</v>
      </c>
      <c r="G1532" t="s">
        <v>30</v>
      </c>
      <c r="H1532">
        <v>625.11</v>
      </c>
      <c r="I1532" s="9">
        <v>45294</v>
      </c>
      <c r="J1532">
        <v>2024</v>
      </c>
      <c r="K1532" t="s">
        <v>14045</v>
      </c>
      <c r="L1532">
        <v>1</v>
      </c>
      <c r="M1532" t="s">
        <v>14052</v>
      </c>
      <c r="N1532" t="s">
        <v>16</v>
      </c>
    </row>
    <row r="1533" spans="1:14" x14ac:dyDescent="0.35">
      <c r="A1533" t="s">
        <v>521</v>
      </c>
      <c r="B1533">
        <v>37</v>
      </c>
      <c r="C1533" t="s">
        <v>14095</v>
      </c>
      <c r="D1533" t="s">
        <v>12</v>
      </c>
      <c r="E1533" t="s">
        <v>24</v>
      </c>
      <c r="F1533" t="s">
        <v>19</v>
      </c>
      <c r="G1533" t="s">
        <v>26</v>
      </c>
      <c r="H1533">
        <v>975.83</v>
      </c>
      <c r="I1533" s="9">
        <v>45232</v>
      </c>
      <c r="J1533">
        <v>2023</v>
      </c>
      <c r="K1533" t="s">
        <v>14054</v>
      </c>
      <c r="L1533">
        <v>11</v>
      </c>
      <c r="M1533" t="s">
        <v>14057</v>
      </c>
      <c r="N1533" t="s">
        <v>16</v>
      </c>
    </row>
    <row r="1534" spans="1:14" x14ac:dyDescent="0.35">
      <c r="A1534" t="s">
        <v>587</v>
      </c>
      <c r="B1534">
        <v>37</v>
      </c>
      <c r="C1534" t="s">
        <v>14095</v>
      </c>
      <c r="D1534" t="s">
        <v>39</v>
      </c>
      <c r="E1534" t="s">
        <v>64</v>
      </c>
      <c r="F1534" t="s">
        <v>14</v>
      </c>
      <c r="G1534" t="s">
        <v>15</v>
      </c>
      <c r="H1534">
        <v>24312.68</v>
      </c>
      <c r="I1534" s="9">
        <v>45047</v>
      </c>
      <c r="J1534">
        <v>2023</v>
      </c>
      <c r="K1534" t="s">
        <v>14047</v>
      </c>
      <c r="L1534">
        <v>5</v>
      </c>
      <c r="M1534" t="s">
        <v>14062</v>
      </c>
      <c r="N1534" t="s">
        <v>16</v>
      </c>
    </row>
    <row r="1535" spans="1:14" x14ac:dyDescent="0.35">
      <c r="A1535" t="s">
        <v>605</v>
      </c>
      <c r="B1535">
        <v>37</v>
      </c>
      <c r="C1535" t="s">
        <v>14095</v>
      </c>
      <c r="D1535" t="s">
        <v>12</v>
      </c>
      <c r="E1535" t="s">
        <v>24</v>
      </c>
      <c r="F1535" t="s">
        <v>25</v>
      </c>
      <c r="G1535" t="s">
        <v>36</v>
      </c>
      <c r="H1535">
        <v>19412.98</v>
      </c>
      <c r="I1535" s="9">
        <v>45215</v>
      </c>
      <c r="J1535">
        <v>2023</v>
      </c>
      <c r="K1535" t="s">
        <v>14058</v>
      </c>
      <c r="L1535">
        <v>10</v>
      </c>
      <c r="M1535" t="s">
        <v>14062</v>
      </c>
      <c r="N1535" t="s">
        <v>16</v>
      </c>
    </row>
    <row r="1536" spans="1:14" x14ac:dyDescent="0.35">
      <c r="A1536" t="s">
        <v>807</v>
      </c>
      <c r="B1536">
        <v>37</v>
      </c>
      <c r="C1536" t="s">
        <v>14095</v>
      </c>
      <c r="D1536" t="s">
        <v>12</v>
      </c>
      <c r="E1536" t="s">
        <v>13</v>
      </c>
      <c r="F1536" t="s">
        <v>14</v>
      </c>
      <c r="G1536" t="s">
        <v>30</v>
      </c>
      <c r="H1536">
        <v>21782.78</v>
      </c>
      <c r="I1536" s="9">
        <v>45110</v>
      </c>
      <c r="J1536">
        <v>2023</v>
      </c>
      <c r="K1536" t="s">
        <v>14063</v>
      </c>
      <c r="L1536">
        <v>7</v>
      </c>
      <c r="M1536" t="s">
        <v>14062</v>
      </c>
      <c r="N1536" t="s">
        <v>16</v>
      </c>
    </row>
    <row r="1537" spans="1:14" x14ac:dyDescent="0.35">
      <c r="A1537" t="s">
        <v>1025</v>
      </c>
      <c r="B1537">
        <v>37</v>
      </c>
      <c r="C1537" t="s">
        <v>14095</v>
      </c>
      <c r="D1537" t="s">
        <v>39</v>
      </c>
      <c r="E1537" t="s">
        <v>93</v>
      </c>
      <c r="F1537" t="s">
        <v>19</v>
      </c>
      <c r="G1537" t="s">
        <v>36</v>
      </c>
      <c r="H1537">
        <v>795.73</v>
      </c>
      <c r="I1537" s="9">
        <v>45279</v>
      </c>
      <c r="J1537">
        <v>2023</v>
      </c>
      <c r="K1537" t="s">
        <v>14060</v>
      </c>
      <c r="L1537">
        <v>12</v>
      </c>
      <c r="M1537" t="s">
        <v>14046</v>
      </c>
      <c r="N1537" t="s">
        <v>16</v>
      </c>
    </row>
    <row r="1538" spans="1:14" x14ac:dyDescent="0.35">
      <c r="A1538" t="s">
        <v>1153</v>
      </c>
      <c r="B1538">
        <v>37</v>
      </c>
      <c r="C1538" t="s">
        <v>14095</v>
      </c>
      <c r="D1538" t="s">
        <v>39</v>
      </c>
      <c r="E1538" t="s">
        <v>29</v>
      </c>
      <c r="F1538" t="s">
        <v>14</v>
      </c>
      <c r="G1538" t="s">
        <v>20</v>
      </c>
      <c r="H1538">
        <v>24619.53</v>
      </c>
      <c r="I1538" s="9">
        <v>44956</v>
      </c>
      <c r="J1538">
        <v>2023</v>
      </c>
      <c r="K1538" t="s">
        <v>14045</v>
      </c>
      <c r="L1538">
        <v>1</v>
      </c>
      <c r="M1538" t="s">
        <v>14062</v>
      </c>
      <c r="N1538" t="s">
        <v>16</v>
      </c>
    </row>
    <row r="1539" spans="1:14" x14ac:dyDescent="0.35">
      <c r="A1539" t="s">
        <v>1319</v>
      </c>
      <c r="B1539">
        <v>37</v>
      </c>
      <c r="C1539" t="s">
        <v>14095</v>
      </c>
      <c r="D1539" t="s">
        <v>12</v>
      </c>
      <c r="E1539" t="s">
        <v>42</v>
      </c>
      <c r="F1539" t="s">
        <v>49</v>
      </c>
      <c r="G1539" t="s">
        <v>36</v>
      </c>
      <c r="H1539">
        <v>29673.200000000001</v>
      </c>
      <c r="I1539" s="9">
        <v>45407</v>
      </c>
      <c r="J1539">
        <v>2024</v>
      </c>
      <c r="K1539" t="s">
        <v>14061</v>
      </c>
      <c r="L1539">
        <v>4</v>
      </c>
      <c r="M1539" t="s">
        <v>14057</v>
      </c>
      <c r="N1539" t="s">
        <v>16</v>
      </c>
    </row>
    <row r="1540" spans="1:14" x14ac:dyDescent="0.35">
      <c r="A1540" t="s">
        <v>1371</v>
      </c>
      <c r="B1540">
        <v>37</v>
      </c>
      <c r="C1540" t="s">
        <v>14095</v>
      </c>
      <c r="D1540" t="s">
        <v>39</v>
      </c>
      <c r="E1540" t="s">
        <v>24</v>
      </c>
      <c r="F1540" t="s">
        <v>25</v>
      </c>
      <c r="G1540" t="s">
        <v>36</v>
      </c>
      <c r="H1540">
        <v>12081.09</v>
      </c>
      <c r="I1540" s="9">
        <v>45076</v>
      </c>
      <c r="J1540">
        <v>2023</v>
      </c>
      <c r="K1540" t="s">
        <v>14047</v>
      </c>
      <c r="L1540">
        <v>5</v>
      </c>
      <c r="M1540" t="s">
        <v>14046</v>
      </c>
      <c r="N1540" t="s">
        <v>16</v>
      </c>
    </row>
    <row r="1541" spans="1:14" x14ac:dyDescent="0.35">
      <c r="A1541" t="s">
        <v>1441</v>
      </c>
      <c r="B1541">
        <v>37</v>
      </c>
      <c r="C1541" t="s">
        <v>14095</v>
      </c>
      <c r="D1541" t="s">
        <v>12</v>
      </c>
      <c r="E1541" t="s">
        <v>24</v>
      </c>
      <c r="F1541" t="s">
        <v>35</v>
      </c>
      <c r="G1541" t="s">
        <v>15</v>
      </c>
      <c r="H1541">
        <v>2080.5300000000002</v>
      </c>
      <c r="I1541" s="9">
        <v>45255</v>
      </c>
      <c r="J1541">
        <v>2023</v>
      </c>
      <c r="K1541" t="s">
        <v>14054</v>
      </c>
      <c r="L1541">
        <v>11</v>
      </c>
      <c r="M1541" t="s">
        <v>14050</v>
      </c>
      <c r="N1541" t="s">
        <v>16</v>
      </c>
    </row>
    <row r="1542" spans="1:14" x14ac:dyDescent="0.35">
      <c r="A1542" t="s">
        <v>1853</v>
      </c>
      <c r="B1542">
        <v>37</v>
      </c>
      <c r="C1542" t="s">
        <v>14095</v>
      </c>
      <c r="D1542" t="s">
        <v>12</v>
      </c>
      <c r="E1542" t="s">
        <v>52</v>
      </c>
      <c r="F1542" t="s">
        <v>19</v>
      </c>
      <c r="G1542" t="s">
        <v>15</v>
      </c>
      <c r="H1542">
        <v>14871.85</v>
      </c>
      <c r="I1542" s="9">
        <v>45491</v>
      </c>
      <c r="J1542">
        <v>2024</v>
      </c>
      <c r="K1542" t="s">
        <v>14063</v>
      </c>
      <c r="L1542">
        <v>7</v>
      </c>
      <c r="M1542" t="s">
        <v>14057</v>
      </c>
      <c r="N1542" t="s">
        <v>16</v>
      </c>
    </row>
    <row r="1543" spans="1:14" x14ac:dyDescent="0.35">
      <c r="A1543" t="s">
        <v>1949</v>
      </c>
      <c r="B1543">
        <v>37</v>
      </c>
      <c r="C1543" t="s">
        <v>14095</v>
      </c>
      <c r="D1543" t="s">
        <v>39</v>
      </c>
      <c r="E1543" t="s">
        <v>24</v>
      </c>
      <c r="F1543" t="s">
        <v>19</v>
      </c>
      <c r="G1543" t="s">
        <v>20</v>
      </c>
      <c r="H1543">
        <v>20619.810000000001</v>
      </c>
      <c r="I1543" s="9">
        <v>44927</v>
      </c>
      <c r="J1543">
        <v>2023</v>
      </c>
      <c r="K1543" t="s">
        <v>14045</v>
      </c>
      <c r="L1543">
        <v>1</v>
      </c>
      <c r="M1543" t="s">
        <v>14059</v>
      </c>
      <c r="N1543" t="s">
        <v>16</v>
      </c>
    </row>
    <row r="1544" spans="1:14" x14ac:dyDescent="0.35">
      <c r="A1544" t="s">
        <v>1989</v>
      </c>
      <c r="B1544">
        <v>37</v>
      </c>
      <c r="C1544" t="s">
        <v>14095</v>
      </c>
      <c r="D1544" t="s">
        <v>12</v>
      </c>
      <c r="E1544" t="s">
        <v>24</v>
      </c>
      <c r="F1544" t="s">
        <v>49</v>
      </c>
      <c r="G1544" t="s">
        <v>26</v>
      </c>
      <c r="H1544">
        <v>2463.89</v>
      </c>
      <c r="I1544" s="9">
        <v>45034</v>
      </c>
      <c r="J1544">
        <v>2023</v>
      </c>
      <c r="K1544" t="s">
        <v>14061</v>
      </c>
      <c r="L1544">
        <v>4</v>
      </c>
      <c r="M1544" t="s">
        <v>14046</v>
      </c>
      <c r="N1544" t="s">
        <v>16</v>
      </c>
    </row>
    <row r="1545" spans="1:14" x14ac:dyDescent="0.35">
      <c r="A1545" t="s">
        <v>1993</v>
      </c>
      <c r="B1545">
        <v>37</v>
      </c>
      <c r="C1545" t="s">
        <v>14095</v>
      </c>
      <c r="D1545" t="s">
        <v>12</v>
      </c>
      <c r="E1545" t="s">
        <v>42</v>
      </c>
      <c r="F1545" t="s">
        <v>14</v>
      </c>
      <c r="G1545" t="s">
        <v>26</v>
      </c>
      <c r="H1545">
        <v>25643.68</v>
      </c>
      <c r="I1545" s="9">
        <v>45106</v>
      </c>
      <c r="J1545">
        <v>2023</v>
      </c>
      <c r="K1545" t="s">
        <v>14049</v>
      </c>
      <c r="L1545">
        <v>6</v>
      </c>
      <c r="M1545" t="s">
        <v>14057</v>
      </c>
      <c r="N1545" t="s">
        <v>16</v>
      </c>
    </row>
    <row r="1546" spans="1:14" x14ac:dyDescent="0.35">
      <c r="A1546" t="s">
        <v>2447</v>
      </c>
      <c r="B1546">
        <v>37</v>
      </c>
      <c r="C1546" t="s">
        <v>14095</v>
      </c>
      <c r="D1546" t="s">
        <v>39</v>
      </c>
      <c r="E1546" t="s">
        <v>42</v>
      </c>
      <c r="F1546" t="s">
        <v>55</v>
      </c>
      <c r="G1546" t="s">
        <v>15</v>
      </c>
      <c r="H1546">
        <v>7942.69</v>
      </c>
      <c r="I1546" s="9">
        <v>45273</v>
      </c>
      <c r="J1546">
        <v>2023</v>
      </c>
      <c r="K1546" t="s">
        <v>14060</v>
      </c>
      <c r="L1546">
        <v>12</v>
      </c>
      <c r="M1546" t="s">
        <v>14052</v>
      </c>
      <c r="N1546" t="s">
        <v>16</v>
      </c>
    </row>
    <row r="1547" spans="1:14" x14ac:dyDescent="0.35">
      <c r="A1547" t="s">
        <v>2451</v>
      </c>
      <c r="B1547">
        <v>37</v>
      </c>
      <c r="C1547" t="s">
        <v>14095</v>
      </c>
      <c r="D1547" t="s">
        <v>12</v>
      </c>
      <c r="E1547" t="s">
        <v>29</v>
      </c>
      <c r="F1547" t="s">
        <v>55</v>
      </c>
      <c r="G1547" t="s">
        <v>30</v>
      </c>
      <c r="H1547">
        <v>8148.32</v>
      </c>
      <c r="I1547" s="9">
        <v>45045</v>
      </c>
      <c r="J1547">
        <v>2023</v>
      </c>
      <c r="K1547" t="s">
        <v>14061</v>
      </c>
      <c r="L1547">
        <v>4</v>
      </c>
      <c r="M1547" t="s">
        <v>14050</v>
      </c>
      <c r="N1547" t="s">
        <v>16</v>
      </c>
    </row>
    <row r="1548" spans="1:14" x14ac:dyDescent="0.35">
      <c r="A1548" t="s">
        <v>2643</v>
      </c>
      <c r="B1548">
        <v>37</v>
      </c>
      <c r="C1548" t="s">
        <v>14095</v>
      </c>
      <c r="D1548" t="s">
        <v>39</v>
      </c>
      <c r="E1548" t="s">
        <v>42</v>
      </c>
      <c r="F1548" t="s">
        <v>55</v>
      </c>
      <c r="G1548" t="s">
        <v>26</v>
      </c>
      <c r="H1548">
        <v>697.62</v>
      </c>
      <c r="I1548" s="9">
        <v>45469</v>
      </c>
      <c r="J1548">
        <v>2024</v>
      </c>
      <c r="K1548" t="s">
        <v>14049</v>
      </c>
      <c r="L1548">
        <v>6</v>
      </c>
      <c r="M1548" t="s">
        <v>14052</v>
      </c>
      <c r="N1548" t="s">
        <v>16</v>
      </c>
    </row>
    <row r="1549" spans="1:14" x14ac:dyDescent="0.35">
      <c r="A1549" t="s">
        <v>3103</v>
      </c>
      <c r="B1549">
        <v>37</v>
      </c>
      <c r="C1549" t="s">
        <v>14095</v>
      </c>
      <c r="D1549" t="s">
        <v>12</v>
      </c>
      <c r="E1549" t="s">
        <v>13</v>
      </c>
      <c r="F1549" t="s">
        <v>35</v>
      </c>
      <c r="G1549" t="s">
        <v>30</v>
      </c>
      <c r="H1549">
        <v>8901.86</v>
      </c>
      <c r="I1549" s="9">
        <v>45570</v>
      </c>
      <c r="J1549">
        <v>2024</v>
      </c>
      <c r="K1549" t="s">
        <v>14058</v>
      </c>
      <c r="L1549">
        <v>10</v>
      </c>
      <c r="M1549" t="s">
        <v>14050</v>
      </c>
      <c r="N1549" t="s">
        <v>16</v>
      </c>
    </row>
    <row r="1550" spans="1:14" x14ac:dyDescent="0.35">
      <c r="A1550" t="s">
        <v>3171</v>
      </c>
      <c r="B1550">
        <v>37</v>
      </c>
      <c r="C1550" t="s">
        <v>14095</v>
      </c>
      <c r="D1550" t="s">
        <v>39</v>
      </c>
      <c r="E1550" t="s">
        <v>64</v>
      </c>
      <c r="F1550" t="s">
        <v>25</v>
      </c>
      <c r="G1550" t="s">
        <v>15</v>
      </c>
      <c r="H1550">
        <v>10327.34</v>
      </c>
      <c r="I1550" s="9">
        <v>45115</v>
      </c>
      <c r="J1550">
        <v>2023</v>
      </c>
      <c r="K1550" t="s">
        <v>14063</v>
      </c>
      <c r="L1550">
        <v>7</v>
      </c>
      <c r="M1550" t="s">
        <v>14050</v>
      </c>
      <c r="N1550" t="s">
        <v>16</v>
      </c>
    </row>
    <row r="1551" spans="1:14" x14ac:dyDescent="0.35">
      <c r="A1551" t="s">
        <v>3205</v>
      </c>
      <c r="B1551">
        <v>37</v>
      </c>
      <c r="C1551" t="s">
        <v>14095</v>
      </c>
      <c r="D1551" t="s">
        <v>39</v>
      </c>
      <c r="E1551" t="s">
        <v>64</v>
      </c>
      <c r="F1551" t="s">
        <v>19</v>
      </c>
      <c r="G1551" t="s">
        <v>15</v>
      </c>
      <c r="H1551">
        <v>18140.740000000002</v>
      </c>
      <c r="I1551" s="9">
        <v>45596</v>
      </c>
      <c r="J1551">
        <v>2024</v>
      </c>
      <c r="K1551" t="s">
        <v>14058</v>
      </c>
      <c r="L1551">
        <v>10</v>
      </c>
      <c r="M1551" t="s">
        <v>14057</v>
      </c>
      <c r="N1551" t="s">
        <v>16</v>
      </c>
    </row>
    <row r="1552" spans="1:14" x14ac:dyDescent="0.35">
      <c r="A1552" t="s">
        <v>3459</v>
      </c>
      <c r="B1552">
        <v>37</v>
      </c>
      <c r="C1552" t="s">
        <v>14095</v>
      </c>
      <c r="D1552" t="s">
        <v>39</v>
      </c>
      <c r="E1552" t="s">
        <v>93</v>
      </c>
      <c r="F1552" t="s">
        <v>19</v>
      </c>
      <c r="G1552" t="s">
        <v>15</v>
      </c>
      <c r="H1552">
        <v>4868.47</v>
      </c>
      <c r="I1552" s="9">
        <v>45544</v>
      </c>
      <c r="J1552">
        <v>2024</v>
      </c>
      <c r="K1552" t="s">
        <v>14055</v>
      </c>
      <c r="L1552">
        <v>9</v>
      </c>
      <c r="M1552" t="s">
        <v>14062</v>
      </c>
      <c r="N1552" t="s">
        <v>16</v>
      </c>
    </row>
    <row r="1553" spans="1:14" x14ac:dyDescent="0.35">
      <c r="A1553" t="s">
        <v>3559</v>
      </c>
      <c r="B1553">
        <v>37</v>
      </c>
      <c r="C1553" t="s">
        <v>14095</v>
      </c>
      <c r="D1553" t="s">
        <v>39</v>
      </c>
      <c r="E1553" t="s">
        <v>74</v>
      </c>
      <c r="F1553" t="s">
        <v>55</v>
      </c>
      <c r="G1553" t="s">
        <v>20</v>
      </c>
      <c r="H1553">
        <v>11997.42</v>
      </c>
      <c r="I1553" s="9">
        <v>45540</v>
      </c>
      <c r="J1553">
        <v>2024</v>
      </c>
      <c r="K1553" t="s">
        <v>14055</v>
      </c>
      <c r="L1553">
        <v>9</v>
      </c>
      <c r="M1553" t="s">
        <v>14057</v>
      </c>
      <c r="N1553" t="s">
        <v>16</v>
      </c>
    </row>
    <row r="1554" spans="1:14" x14ac:dyDescent="0.35">
      <c r="A1554" t="s">
        <v>3585</v>
      </c>
      <c r="B1554">
        <v>37</v>
      </c>
      <c r="C1554" t="s">
        <v>14095</v>
      </c>
      <c r="D1554" t="s">
        <v>12</v>
      </c>
      <c r="E1554" t="s">
        <v>93</v>
      </c>
      <c r="F1554" t="s">
        <v>25</v>
      </c>
      <c r="G1554" t="s">
        <v>36</v>
      </c>
      <c r="H1554">
        <v>4433.78</v>
      </c>
      <c r="I1554" s="9">
        <v>45378</v>
      </c>
      <c r="J1554">
        <v>2024</v>
      </c>
      <c r="K1554" t="s">
        <v>14053</v>
      </c>
      <c r="L1554">
        <v>3</v>
      </c>
      <c r="M1554" t="s">
        <v>14052</v>
      </c>
      <c r="N1554" t="s">
        <v>16</v>
      </c>
    </row>
    <row r="1555" spans="1:14" x14ac:dyDescent="0.35">
      <c r="A1555" t="s">
        <v>3669</v>
      </c>
      <c r="B1555">
        <v>37</v>
      </c>
      <c r="C1555" t="s">
        <v>14095</v>
      </c>
      <c r="D1555" t="s">
        <v>12</v>
      </c>
      <c r="E1555" t="s">
        <v>24</v>
      </c>
      <c r="F1555" t="s">
        <v>19</v>
      </c>
      <c r="G1555" t="s">
        <v>36</v>
      </c>
      <c r="H1555">
        <v>11999.04</v>
      </c>
      <c r="I1555" s="9">
        <v>45217</v>
      </c>
      <c r="J1555">
        <v>2023</v>
      </c>
      <c r="K1555" t="s">
        <v>14058</v>
      </c>
      <c r="L1555">
        <v>10</v>
      </c>
      <c r="M1555" t="s">
        <v>14052</v>
      </c>
      <c r="N1555" t="s">
        <v>16</v>
      </c>
    </row>
    <row r="1556" spans="1:14" x14ac:dyDescent="0.35">
      <c r="A1556" t="s">
        <v>3749</v>
      </c>
      <c r="B1556">
        <v>37</v>
      </c>
      <c r="C1556" t="s">
        <v>14095</v>
      </c>
      <c r="D1556" t="s">
        <v>39</v>
      </c>
      <c r="E1556" t="s">
        <v>13</v>
      </c>
      <c r="F1556" t="s">
        <v>35</v>
      </c>
      <c r="G1556" t="s">
        <v>36</v>
      </c>
      <c r="H1556">
        <v>17036.43</v>
      </c>
      <c r="I1556" s="9">
        <v>45005</v>
      </c>
      <c r="J1556">
        <v>2023</v>
      </c>
      <c r="K1556" t="s">
        <v>14053</v>
      </c>
      <c r="L1556">
        <v>3</v>
      </c>
      <c r="M1556" t="s">
        <v>14062</v>
      </c>
      <c r="N1556" t="s">
        <v>16</v>
      </c>
    </row>
    <row r="1557" spans="1:14" x14ac:dyDescent="0.35">
      <c r="A1557" t="s">
        <v>3831</v>
      </c>
      <c r="B1557">
        <v>37</v>
      </c>
      <c r="C1557" t="s">
        <v>14095</v>
      </c>
      <c r="D1557" t="s">
        <v>39</v>
      </c>
      <c r="E1557" t="s">
        <v>42</v>
      </c>
      <c r="F1557" t="s">
        <v>35</v>
      </c>
      <c r="G1557" t="s">
        <v>30</v>
      </c>
      <c r="H1557">
        <v>4051.53</v>
      </c>
      <c r="I1557" s="9">
        <v>45050</v>
      </c>
      <c r="J1557">
        <v>2023</v>
      </c>
      <c r="K1557" t="s">
        <v>14047</v>
      </c>
      <c r="L1557">
        <v>5</v>
      </c>
      <c r="M1557" t="s">
        <v>14057</v>
      </c>
      <c r="N1557" t="s">
        <v>16</v>
      </c>
    </row>
    <row r="1558" spans="1:14" x14ac:dyDescent="0.35">
      <c r="A1558" t="s">
        <v>3839</v>
      </c>
      <c r="B1558">
        <v>37</v>
      </c>
      <c r="C1558" t="s">
        <v>14095</v>
      </c>
      <c r="D1558" t="s">
        <v>39</v>
      </c>
      <c r="E1558" t="s">
        <v>13</v>
      </c>
      <c r="F1558" t="s">
        <v>35</v>
      </c>
      <c r="G1558" t="s">
        <v>15</v>
      </c>
      <c r="H1558">
        <v>8868.34</v>
      </c>
      <c r="I1558" s="9">
        <v>44953</v>
      </c>
      <c r="J1558">
        <v>2023</v>
      </c>
      <c r="K1558" t="s">
        <v>14045</v>
      </c>
      <c r="L1558">
        <v>1</v>
      </c>
      <c r="M1558" t="s">
        <v>14048</v>
      </c>
      <c r="N1558" t="s">
        <v>16</v>
      </c>
    </row>
    <row r="1559" spans="1:14" x14ac:dyDescent="0.35">
      <c r="A1559" t="s">
        <v>3933</v>
      </c>
      <c r="B1559">
        <v>37</v>
      </c>
      <c r="C1559" t="s">
        <v>14095</v>
      </c>
      <c r="D1559" t="s">
        <v>12</v>
      </c>
      <c r="E1559" t="s">
        <v>93</v>
      </c>
      <c r="F1559" t="s">
        <v>14</v>
      </c>
      <c r="G1559" t="s">
        <v>30</v>
      </c>
      <c r="H1559">
        <v>4787.33</v>
      </c>
      <c r="I1559" s="9">
        <v>45060</v>
      </c>
      <c r="J1559">
        <v>2023</v>
      </c>
      <c r="K1559" t="s">
        <v>14047</v>
      </c>
      <c r="L1559">
        <v>5</v>
      </c>
      <c r="M1559" t="s">
        <v>14059</v>
      </c>
      <c r="N1559" t="s">
        <v>16</v>
      </c>
    </row>
    <row r="1560" spans="1:14" x14ac:dyDescent="0.35">
      <c r="A1560" t="s">
        <v>3943</v>
      </c>
      <c r="B1560">
        <v>37</v>
      </c>
      <c r="C1560" t="s">
        <v>14095</v>
      </c>
      <c r="D1560" t="s">
        <v>39</v>
      </c>
      <c r="E1560" t="s">
        <v>24</v>
      </c>
      <c r="F1560" t="s">
        <v>25</v>
      </c>
      <c r="G1560" t="s">
        <v>36</v>
      </c>
      <c r="H1560">
        <v>20685.55</v>
      </c>
      <c r="I1560" s="9">
        <v>45351</v>
      </c>
      <c r="J1560">
        <v>2024</v>
      </c>
      <c r="K1560" t="s">
        <v>14051</v>
      </c>
      <c r="L1560">
        <v>2</v>
      </c>
      <c r="M1560" t="s">
        <v>14057</v>
      </c>
      <c r="N1560" t="s">
        <v>16</v>
      </c>
    </row>
    <row r="1561" spans="1:14" x14ac:dyDescent="0.35">
      <c r="A1561" t="s">
        <v>4027</v>
      </c>
      <c r="B1561">
        <v>37</v>
      </c>
      <c r="C1561" t="s">
        <v>14095</v>
      </c>
      <c r="D1561" t="s">
        <v>12</v>
      </c>
      <c r="E1561" t="s">
        <v>93</v>
      </c>
      <c r="F1561" t="s">
        <v>35</v>
      </c>
      <c r="G1561" t="s">
        <v>26</v>
      </c>
      <c r="H1561">
        <v>3863.03</v>
      </c>
      <c r="I1561" s="9">
        <v>45231</v>
      </c>
      <c r="J1561">
        <v>2023</v>
      </c>
      <c r="K1561" t="s">
        <v>14054</v>
      </c>
      <c r="L1561">
        <v>11</v>
      </c>
      <c r="M1561" t="s">
        <v>14052</v>
      </c>
      <c r="N1561" t="s">
        <v>16</v>
      </c>
    </row>
    <row r="1562" spans="1:14" x14ac:dyDescent="0.35">
      <c r="A1562" t="s">
        <v>4091</v>
      </c>
      <c r="B1562">
        <v>37</v>
      </c>
      <c r="C1562" t="s">
        <v>14095</v>
      </c>
      <c r="D1562" t="s">
        <v>12</v>
      </c>
      <c r="E1562" t="s">
        <v>13</v>
      </c>
      <c r="F1562" t="s">
        <v>35</v>
      </c>
      <c r="G1562" t="s">
        <v>15</v>
      </c>
      <c r="H1562">
        <v>33979.339999999997</v>
      </c>
      <c r="I1562" s="9">
        <v>45562</v>
      </c>
      <c r="J1562">
        <v>2024</v>
      </c>
      <c r="K1562" t="s">
        <v>14055</v>
      </c>
      <c r="L1562">
        <v>9</v>
      </c>
      <c r="M1562" t="s">
        <v>14048</v>
      </c>
      <c r="N1562" t="s">
        <v>16</v>
      </c>
    </row>
    <row r="1563" spans="1:14" x14ac:dyDescent="0.35">
      <c r="A1563" t="s">
        <v>4129</v>
      </c>
      <c r="B1563">
        <v>37</v>
      </c>
      <c r="C1563" t="s">
        <v>14095</v>
      </c>
      <c r="D1563" t="s">
        <v>12</v>
      </c>
      <c r="E1563" t="s">
        <v>29</v>
      </c>
      <c r="F1563" t="s">
        <v>14</v>
      </c>
      <c r="G1563" t="s">
        <v>30</v>
      </c>
      <c r="H1563">
        <v>2617.63</v>
      </c>
      <c r="I1563" s="9">
        <v>45633</v>
      </c>
      <c r="J1563">
        <v>2024</v>
      </c>
      <c r="K1563" t="s">
        <v>14060</v>
      </c>
      <c r="L1563">
        <v>12</v>
      </c>
      <c r="M1563" t="s">
        <v>14050</v>
      </c>
      <c r="N1563" t="s">
        <v>16</v>
      </c>
    </row>
    <row r="1564" spans="1:14" x14ac:dyDescent="0.35">
      <c r="A1564" t="s">
        <v>4139</v>
      </c>
      <c r="B1564">
        <v>37</v>
      </c>
      <c r="C1564" t="s">
        <v>14095</v>
      </c>
      <c r="D1564" t="s">
        <v>39</v>
      </c>
      <c r="E1564" t="s">
        <v>13</v>
      </c>
      <c r="F1564" t="s">
        <v>19</v>
      </c>
      <c r="G1564" t="s">
        <v>36</v>
      </c>
      <c r="H1564">
        <v>16337.94</v>
      </c>
      <c r="I1564" s="9">
        <v>45615</v>
      </c>
      <c r="J1564">
        <v>2024</v>
      </c>
      <c r="K1564" t="s">
        <v>14054</v>
      </c>
      <c r="L1564">
        <v>11</v>
      </c>
      <c r="M1564" t="s">
        <v>14046</v>
      </c>
      <c r="N1564" t="s">
        <v>16</v>
      </c>
    </row>
    <row r="1565" spans="1:14" x14ac:dyDescent="0.35">
      <c r="A1565" t="s">
        <v>4163</v>
      </c>
      <c r="B1565">
        <v>37</v>
      </c>
      <c r="C1565" t="s">
        <v>14095</v>
      </c>
      <c r="D1565" t="s">
        <v>12</v>
      </c>
      <c r="E1565" t="s">
        <v>93</v>
      </c>
      <c r="F1565" t="s">
        <v>55</v>
      </c>
      <c r="G1565" t="s">
        <v>26</v>
      </c>
      <c r="H1565">
        <v>16531.57</v>
      </c>
      <c r="I1565" s="9">
        <v>45014</v>
      </c>
      <c r="J1565">
        <v>2023</v>
      </c>
      <c r="K1565" t="s">
        <v>14053</v>
      </c>
      <c r="L1565">
        <v>3</v>
      </c>
      <c r="M1565" t="s">
        <v>14052</v>
      </c>
      <c r="N1565" t="s">
        <v>16</v>
      </c>
    </row>
    <row r="1566" spans="1:14" x14ac:dyDescent="0.35">
      <c r="A1566" t="s">
        <v>4189</v>
      </c>
      <c r="B1566">
        <v>37</v>
      </c>
      <c r="C1566" t="s">
        <v>14095</v>
      </c>
      <c r="D1566" t="s">
        <v>12</v>
      </c>
      <c r="E1566" t="s">
        <v>13</v>
      </c>
      <c r="F1566" t="s">
        <v>49</v>
      </c>
      <c r="G1566" t="s">
        <v>26</v>
      </c>
      <c r="H1566">
        <v>18145.13</v>
      </c>
      <c r="I1566" s="9">
        <v>45044</v>
      </c>
      <c r="J1566">
        <v>2023</v>
      </c>
      <c r="K1566" t="s">
        <v>14061</v>
      </c>
      <c r="L1566">
        <v>4</v>
      </c>
      <c r="M1566" t="s">
        <v>14048</v>
      </c>
      <c r="N1566" t="s">
        <v>16</v>
      </c>
    </row>
    <row r="1567" spans="1:14" x14ac:dyDescent="0.35">
      <c r="A1567" t="s">
        <v>4537</v>
      </c>
      <c r="B1567">
        <v>37</v>
      </c>
      <c r="C1567" t="s">
        <v>14095</v>
      </c>
      <c r="D1567" t="s">
        <v>12</v>
      </c>
      <c r="E1567" t="s">
        <v>74</v>
      </c>
      <c r="F1567" t="s">
        <v>25</v>
      </c>
      <c r="G1567" t="s">
        <v>30</v>
      </c>
      <c r="H1567">
        <v>5947.3</v>
      </c>
      <c r="I1567" s="9">
        <v>45626</v>
      </c>
      <c r="J1567">
        <v>2024</v>
      </c>
      <c r="K1567" t="s">
        <v>14054</v>
      </c>
      <c r="L1567">
        <v>11</v>
      </c>
      <c r="M1567" t="s">
        <v>14050</v>
      </c>
      <c r="N1567" t="s">
        <v>16</v>
      </c>
    </row>
    <row r="1568" spans="1:14" x14ac:dyDescent="0.35">
      <c r="A1568" t="s">
        <v>4811</v>
      </c>
      <c r="B1568">
        <v>37</v>
      </c>
      <c r="C1568" t="s">
        <v>14095</v>
      </c>
      <c r="D1568" t="s">
        <v>12</v>
      </c>
      <c r="E1568" t="s">
        <v>13</v>
      </c>
      <c r="F1568" t="s">
        <v>35</v>
      </c>
      <c r="G1568" t="s">
        <v>30</v>
      </c>
      <c r="H1568">
        <v>16534.509999999998</v>
      </c>
      <c r="I1568" s="9">
        <v>45423</v>
      </c>
      <c r="J1568">
        <v>2024</v>
      </c>
      <c r="K1568" t="s">
        <v>14047</v>
      </c>
      <c r="L1568">
        <v>5</v>
      </c>
      <c r="M1568" t="s">
        <v>14050</v>
      </c>
      <c r="N1568" t="s">
        <v>16</v>
      </c>
    </row>
    <row r="1569" spans="1:14" x14ac:dyDescent="0.35">
      <c r="A1569" t="s">
        <v>4829</v>
      </c>
      <c r="B1569">
        <v>37</v>
      </c>
      <c r="C1569" t="s">
        <v>14095</v>
      </c>
      <c r="D1569" t="s">
        <v>12</v>
      </c>
      <c r="E1569" t="s">
        <v>93</v>
      </c>
      <c r="F1569" t="s">
        <v>55</v>
      </c>
      <c r="G1569" t="s">
        <v>30</v>
      </c>
      <c r="H1569">
        <v>6759.95</v>
      </c>
      <c r="I1569" s="9">
        <v>45554</v>
      </c>
      <c r="J1569">
        <v>2024</v>
      </c>
      <c r="K1569" t="s">
        <v>14055</v>
      </c>
      <c r="L1569">
        <v>9</v>
      </c>
      <c r="M1569" t="s">
        <v>14057</v>
      </c>
      <c r="N1569" t="s">
        <v>16</v>
      </c>
    </row>
    <row r="1570" spans="1:14" x14ac:dyDescent="0.35">
      <c r="A1570" t="s">
        <v>4841</v>
      </c>
      <c r="B1570">
        <v>37</v>
      </c>
      <c r="C1570" t="s">
        <v>14095</v>
      </c>
      <c r="D1570" t="s">
        <v>39</v>
      </c>
      <c r="E1570" t="s">
        <v>93</v>
      </c>
      <c r="F1570" t="s">
        <v>49</v>
      </c>
      <c r="G1570" t="s">
        <v>36</v>
      </c>
      <c r="H1570">
        <v>38865.19</v>
      </c>
      <c r="I1570" s="9">
        <v>45489</v>
      </c>
      <c r="J1570">
        <v>2024</v>
      </c>
      <c r="K1570" t="s">
        <v>14063</v>
      </c>
      <c r="L1570">
        <v>7</v>
      </c>
      <c r="M1570" t="s">
        <v>14046</v>
      </c>
      <c r="N1570" t="s">
        <v>16</v>
      </c>
    </row>
    <row r="1571" spans="1:14" x14ac:dyDescent="0.35">
      <c r="A1571" t="s">
        <v>4971</v>
      </c>
      <c r="B1571">
        <v>37</v>
      </c>
      <c r="C1571" t="s">
        <v>14095</v>
      </c>
      <c r="D1571" t="s">
        <v>12</v>
      </c>
      <c r="E1571" t="s">
        <v>64</v>
      </c>
      <c r="F1571" t="s">
        <v>25</v>
      </c>
      <c r="G1571" t="s">
        <v>26</v>
      </c>
      <c r="H1571">
        <v>9352.09</v>
      </c>
      <c r="I1571" s="9">
        <v>45385</v>
      </c>
      <c r="J1571">
        <v>2024</v>
      </c>
      <c r="K1571" t="s">
        <v>14061</v>
      </c>
      <c r="L1571">
        <v>4</v>
      </c>
      <c r="M1571" t="s">
        <v>14052</v>
      </c>
      <c r="N1571" t="s">
        <v>16</v>
      </c>
    </row>
    <row r="1572" spans="1:14" x14ac:dyDescent="0.35">
      <c r="A1572" t="s">
        <v>5043</v>
      </c>
      <c r="B1572">
        <v>37</v>
      </c>
      <c r="C1572" t="s">
        <v>14095</v>
      </c>
      <c r="D1572" t="s">
        <v>12</v>
      </c>
      <c r="E1572" t="s">
        <v>42</v>
      </c>
      <c r="F1572" t="s">
        <v>19</v>
      </c>
      <c r="G1572" t="s">
        <v>15</v>
      </c>
      <c r="H1572">
        <v>2686.14</v>
      </c>
      <c r="I1572" s="9">
        <v>45375</v>
      </c>
      <c r="J1572">
        <v>2024</v>
      </c>
      <c r="K1572" t="s">
        <v>14053</v>
      </c>
      <c r="L1572">
        <v>3</v>
      </c>
      <c r="M1572" t="s">
        <v>14059</v>
      </c>
      <c r="N1572" t="s">
        <v>16</v>
      </c>
    </row>
    <row r="1573" spans="1:14" x14ac:dyDescent="0.35">
      <c r="A1573" t="s">
        <v>5313</v>
      </c>
      <c r="B1573">
        <v>37</v>
      </c>
      <c r="C1573" t="s">
        <v>14095</v>
      </c>
      <c r="D1573" t="s">
        <v>39</v>
      </c>
      <c r="E1573" t="s">
        <v>93</v>
      </c>
      <c r="F1573" t="s">
        <v>25</v>
      </c>
      <c r="G1573" t="s">
        <v>30</v>
      </c>
      <c r="H1573">
        <v>3570.43</v>
      </c>
      <c r="I1573" s="9">
        <v>45493</v>
      </c>
      <c r="J1573">
        <v>2024</v>
      </c>
      <c r="K1573" t="s">
        <v>14063</v>
      </c>
      <c r="L1573">
        <v>7</v>
      </c>
      <c r="M1573" t="s">
        <v>14050</v>
      </c>
      <c r="N1573" t="s">
        <v>16</v>
      </c>
    </row>
    <row r="1574" spans="1:14" x14ac:dyDescent="0.35">
      <c r="A1574" t="s">
        <v>5441</v>
      </c>
      <c r="B1574">
        <v>37</v>
      </c>
      <c r="C1574" t="s">
        <v>14095</v>
      </c>
      <c r="D1574" t="s">
        <v>12</v>
      </c>
      <c r="E1574" t="s">
        <v>42</v>
      </c>
      <c r="F1574" t="s">
        <v>25</v>
      </c>
      <c r="G1574" t="s">
        <v>20</v>
      </c>
      <c r="H1574">
        <v>6284.95</v>
      </c>
      <c r="I1574" s="9">
        <v>45645</v>
      </c>
      <c r="J1574">
        <v>2024</v>
      </c>
      <c r="K1574" t="s">
        <v>14060</v>
      </c>
      <c r="L1574">
        <v>12</v>
      </c>
      <c r="M1574" t="s">
        <v>14057</v>
      </c>
      <c r="N1574" t="s">
        <v>16</v>
      </c>
    </row>
    <row r="1575" spans="1:14" x14ac:dyDescent="0.35">
      <c r="A1575" t="s">
        <v>5687</v>
      </c>
      <c r="B1575">
        <v>37</v>
      </c>
      <c r="C1575" t="s">
        <v>14095</v>
      </c>
      <c r="D1575" t="s">
        <v>12</v>
      </c>
      <c r="E1575" t="s">
        <v>64</v>
      </c>
      <c r="F1575" t="s">
        <v>35</v>
      </c>
      <c r="G1575" t="s">
        <v>26</v>
      </c>
      <c r="H1575">
        <v>17665.650000000001</v>
      </c>
      <c r="I1575" s="9">
        <v>45215</v>
      </c>
      <c r="J1575">
        <v>2023</v>
      </c>
      <c r="K1575" t="s">
        <v>14058</v>
      </c>
      <c r="L1575">
        <v>10</v>
      </c>
      <c r="M1575" t="s">
        <v>14062</v>
      </c>
      <c r="N1575" t="s">
        <v>16</v>
      </c>
    </row>
    <row r="1576" spans="1:14" x14ac:dyDescent="0.35">
      <c r="A1576" t="s">
        <v>5771</v>
      </c>
      <c r="B1576">
        <v>37</v>
      </c>
      <c r="C1576" t="s">
        <v>14095</v>
      </c>
      <c r="D1576" t="s">
        <v>12</v>
      </c>
      <c r="E1576" t="s">
        <v>93</v>
      </c>
      <c r="F1576" t="s">
        <v>19</v>
      </c>
      <c r="G1576" t="s">
        <v>30</v>
      </c>
      <c r="H1576">
        <v>767.55</v>
      </c>
      <c r="I1576" s="9">
        <v>45450</v>
      </c>
      <c r="J1576">
        <v>2024</v>
      </c>
      <c r="K1576" t="s">
        <v>14049</v>
      </c>
      <c r="L1576">
        <v>6</v>
      </c>
      <c r="M1576" t="s">
        <v>14048</v>
      </c>
      <c r="N1576" t="s">
        <v>16</v>
      </c>
    </row>
    <row r="1577" spans="1:14" x14ac:dyDescent="0.35">
      <c r="A1577" t="s">
        <v>5831</v>
      </c>
      <c r="B1577">
        <v>37</v>
      </c>
      <c r="C1577" t="s">
        <v>14095</v>
      </c>
      <c r="D1577" t="s">
        <v>12</v>
      </c>
      <c r="E1577" t="s">
        <v>13</v>
      </c>
      <c r="F1577" t="s">
        <v>25</v>
      </c>
      <c r="G1577" t="s">
        <v>15</v>
      </c>
      <c r="H1577">
        <v>5275.13</v>
      </c>
      <c r="I1577" s="9">
        <v>45625</v>
      </c>
      <c r="J1577">
        <v>2024</v>
      </c>
      <c r="K1577" t="s">
        <v>14054</v>
      </c>
      <c r="L1577">
        <v>11</v>
      </c>
      <c r="M1577" t="s">
        <v>14048</v>
      </c>
      <c r="N1577" t="s">
        <v>16</v>
      </c>
    </row>
    <row r="1578" spans="1:14" x14ac:dyDescent="0.35">
      <c r="A1578" t="s">
        <v>5869</v>
      </c>
      <c r="B1578">
        <v>37</v>
      </c>
      <c r="C1578" t="s">
        <v>14095</v>
      </c>
      <c r="D1578" t="s">
        <v>39</v>
      </c>
      <c r="E1578" t="s">
        <v>13</v>
      </c>
      <c r="F1578" t="s">
        <v>55</v>
      </c>
      <c r="G1578" t="s">
        <v>30</v>
      </c>
      <c r="H1578">
        <v>228.99</v>
      </c>
      <c r="I1578" s="9">
        <v>45246</v>
      </c>
      <c r="J1578">
        <v>2023</v>
      </c>
      <c r="K1578" t="s">
        <v>14054</v>
      </c>
      <c r="L1578">
        <v>11</v>
      </c>
      <c r="M1578" t="s">
        <v>14057</v>
      </c>
      <c r="N1578" t="s">
        <v>16</v>
      </c>
    </row>
    <row r="1579" spans="1:14" x14ac:dyDescent="0.35">
      <c r="A1579" t="s">
        <v>5927</v>
      </c>
      <c r="B1579">
        <v>37</v>
      </c>
      <c r="C1579" t="s">
        <v>14095</v>
      </c>
      <c r="D1579" t="s">
        <v>12</v>
      </c>
      <c r="E1579" t="s">
        <v>64</v>
      </c>
      <c r="F1579" t="s">
        <v>55</v>
      </c>
      <c r="G1579" t="s">
        <v>30</v>
      </c>
      <c r="H1579">
        <v>30576.2</v>
      </c>
      <c r="I1579" s="9">
        <v>45439</v>
      </c>
      <c r="J1579">
        <v>2024</v>
      </c>
      <c r="K1579" t="s">
        <v>14047</v>
      </c>
      <c r="L1579">
        <v>5</v>
      </c>
      <c r="M1579" t="s">
        <v>14062</v>
      </c>
      <c r="N1579" t="s">
        <v>16</v>
      </c>
    </row>
    <row r="1580" spans="1:14" x14ac:dyDescent="0.35">
      <c r="A1580" t="s">
        <v>5953</v>
      </c>
      <c r="B1580">
        <v>37</v>
      </c>
      <c r="C1580" t="s">
        <v>14095</v>
      </c>
      <c r="D1580" t="s">
        <v>12</v>
      </c>
      <c r="E1580" t="s">
        <v>64</v>
      </c>
      <c r="F1580" t="s">
        <v>25</v>
      </c>
      <c r="G1580" t="s">
        <v>36</v>
      </c>
      <c r="H1580">
        <v>5439.02</v>
      </c>
      <c r="I1580" s="9">
        <v>45018</v>
      </c>
      <c r="J1580">
        <v>2023</v>
      </c>
      <c r="K1580" t="s">
        <v>14061</v>
      </c>
      <c r="L1580">
        <v>4</v>
      </c>
      <c r="M1580" t="s">
        <v>14059</v>
      </c>
      <c r="N1580" t="s">
        <v>16</v>
      </c>
    </row>
    <row r="1581" spans="1:14" x14ac:dyDescent="0.35">
      <c r="A1581" t="s">
        <v>6083</v>
      </c>
      <c r="B1581">
        <v>37</v>
      </c>
      <c r="C1581" t="s">
        <v>14095</v>
      </c>
      <c r="D1581" t="s">
        <v>12</v>
      </c>
      <c r="E1581" t="s">
        <v>42</v>
      </c>
      <c r="F1581" t="s">
        <v>25</v>
      </c>
      <c r="G1581" t="s">
        <v>26</v>
      </c>
      <c r="H1581">
        <v>363.54</v>
      </c>
      <c r="I1581" s="9">
        <v>45157</v>
      </c>
      <c r="J1581">
        <v>2023</v>
      </c>
      <c r="K1581" t="s">
        <v>14056</v>
      </c>
      <c r="L1581">
        <v>8</v>
      </c>
      <c r="M1581" t="s">
        <v>14050</v>
      </c>
      <c r="N1581" t="s">
        <v>16</v>
      </c>
    </row>
    <row r="1582" spans="1:14" x14ac:dyDescent="0.35">
      <c r="A1582" t="s">
        <v>6183</v>
      </c>
      <c r="B1582">
        <v>37</v>
      </c>
      <c r="C1582" t="s">
        <v>14095</v>
      </c>
      <c r="D1582" t="s">
        <v>12</v>
      </c>
      <c r="E1582" t="s">
        <v>29</v>
      </c>
      <c r="F1582" t="s">
        <v>14</v>
      </c>
      <c r="G1582" t="s">
        <v>36</v>
      </c>
      <c r="H1582">
        <v>6757.56</v>
      </c>
      <c r="I1582" s="9">
        <v>45474</v>
      </c>
      <c r="J1582">
        <v>2024</v>
      </c>
      <c r="K1582" t="s">
        <v>14063</v>
      </c>
      <c r="L1582">
        <v>7</v>
      </c>
      <c r="M1582" t="s">
        <v>14062</v>
      </c>
      <c r="N1582" t="s">
        <v>16</v>
      </c>
    </row>
    <row r="1583" spans="1:14" x14ac:dyDescent="0.35">
      <c r="A1583" t="s">
        <v>6281</v>
      </c>
      <c r="B1583">
        <v>37</v>
      </c>
      <c r="C1583" t="s">
        <v>14095</v>
      </c>
      <c r="D1583" t="s">
        <v>12</v>
      </c>
      <c r="E1583" t="s">
        <v>52</v>
      </c>
      <c r="F1583" t="s">
        <v>14</v>
      </c>
      <c r="G1583" t="s">
        <v>20</v>
      </c>
      <c r="H1583">
        <v>6029.92</v>
      </c>
      <c r="I1583" s="9">
        <v>45355</v>
      </c>
      <c r="J1583">
        <v>2024</v>
      </c>
      <c r="K1583" t="s">
        <v>14053</v>
      </c>
      <c r="L1583">
        <v>3</v>
      </c>
      <c r="M1583" t="s">
        <v>14062</v>
      </c>
      <c r="N1583" t="s">
        <v>16</v>
      </c>
    </row>
    <row r="1584" spans="1:14" x14ac:dyDescent="0.35">
      <c r="A1584" t="s">
        <v>6379</v>
      </c>
      <c r="B1584">
        <v>37</v>
      </c>
      <c r="C1584" t="s">
        <v>14095</v>
      </c>
      <c r="D1584" t="s">
        <v>12</v>
      </c>
      <c r="E1584" t="s">
        <v>13</v>
      </c>
      <c r="F1584" t="s">
        <v>14</v>
      </c>
      <c r="G1584" t="s">
        <v>26</v>
      </c>
      <c r="H1584">
        <v>10841.31</v>
      </c>
      <c r="I1584" s="9">
        <v>45311</v>
      </c>
      <c r="J1584">
        <v>2024</v>
      </c>
      <c r="K1584" t="s">
        <v>14045</v>
      </c>
      <c r="L1584">
        <v>1</v>
      </c>
      <c r="M1584" t="s">
        <v>14050</v>
      </c>
      <c r="N1584" t="s">
        <v>16</v>
      </c>
    </row>
    <row r="1585" spans="1:14" x14ac:dyDescent="0.35">
      <c r="A1585" t="s">
        <v>6401</v>
      </c>
      <c r="B1585">
        <v>37</v>
      </c>
      <c r="C1585" t="s">
        <v>14095</v>
      </c>
      <c r="D1585" t="s">
        <v>12</v>
      </c>
      <c r="E1585" t="s">
        <v>64</v>
      </c>
      <c r="F1585" t="s">
        <v>14</v>
      </c>
      <c r="G1585" t="s">
        <v>36</v>
      </c>
      <c r="H1585">
        <v>38359.599999999999</v>
      </c>
      <c r="I1585" s="9">
        <v>45414</v>
      </c>
      <c r="J1585">
        <v>2024</v>
      </c>
      <c r="K1585" t="s">
        <v>14047</v>
      </c>
      <c r="L1585">
        <v>5</v>
      </c>
      <c r="M1585" t="s">
        <v>14057</v>
      </c>
      <c r="N1585" t="s">
        <v>16</v>
      </c>
    </row>
    <row r="1586" spans="1:14" x14ac:dyDescent="0.35">
      <c r="A1586" t="s">
        <v>6477</v>
      </c>
      <c r="B1586">
        <v>37</v>
      </c>
      <c r="C1586" t="s">
        <v>14095</v>
      </c>
      <c r="D1586" t="s">
        <v>12</v>
      </c>
      <c r="E1586" t="s">
        <v>74</v>
      </c>
      <c r="F1586" t="s">
        <v>49</v>
      </c>
      <c r="G1586" t="s">
        <v>36</v>
      </c>
      <c r="H1586">
        <v>28856.86</v>
      </c>
      <c r="I1586" s="9">
        <v>45050</v>
      </c>
      <c r="J1586">
        <v>2023</v>
      </c>
      <c r="K1586" t="s">
        <v>14047</v>
      </c>
      <c r="L1586">
        <v>5</v>
      </c>
      <c r="M1586" t="s">
        <v>14057</v>
      </c>
      <c r="N1586" t="s">
        <v>16</v>
      </c>
    </row>
    <row r="1587" spans="1:14" x14ac:dyDescent="0.35">
      <c r="A1587" t="s">
        <v>6509</v>
      </c>
      <c r="B1587">
        <v>37</v>
      </c>
      <c r="C1587" t="s">
        <v>14095</v>
      </c>
      <c r="D1587" t="s">
        <v>39</v>
      </c>
      <c r="E1587" t="s">
        <v>13</v>
      </c>
      <c r="F1587" t="s">
        <v>35</v>
      </c>
      <c r="G1587" t="s">
        <v>36</v>
      </c>
      <c r="H1587">
        <v>3584.81</v>
      </c>
      <c r="I1587" s="9">
        <v>45302</v>
      </c>
      <c r="J1587">
        <v>2024</v>
      </c>
      <c r="K1587" t="s">
        <v>14045</v>
      </c>
      <c r="L1587">
        <v>1</v>
      </c>
      <c r="M1587" t="s">
        <v>14057</v>
      </c>
      <c r="N1587" t="s">
        <v>16</v>
      </c>
    </row>
    <row r="1588" spans="1:14" x14ac:dyDescent="0.35">
      <c r="A1588" t="s">
        <v>6593</v>
      </c>
      <c r="B1588">
        <v>37</v>
      </c>
      <c r="C1588" t="s">
        <v>14095</v>
      </c>
      <c r="D1588" t="s">
        <v>12</v>
      </c>
      <c r="E1588" t="s">
        <v>52</v>
      </c>
      <c r="F1588" t="s">
        <v>55</v>
      </c>
      <c r="G1588" t="s">
        <v>30</v>
      </c>
      <c r="H1588">
        <v>8263.39</v>
      </c>
      <c r="I1588" s="9">
        <v>45323</v>
      </c>
      <c r="J1588">
        <v>2024</v>
      </c>
      <c r="K1588" t="s">
        <v>14051</v>
      </c>
      <c r="L1588">
        <v>2</v>
      </c>
      <c r="M1588" t="s">
        <v>14057</v>
      </c>
      <c r="N1588" t="s">
        <v>16</v>
      </c>
    </row>
    <row r="1589" spans="1:14" x14ac:dyDescent="0.35">
      <c r="A1589" t="s">
        <v>6657</v>
      </c>
      <c r="B1589">
        <v>37</v>
      </c>
      <c r="C1589" t="s">
        <v>14095</v>
      </c>
      <c r="D1589" t="s">
        <v>12</v>
      </c>
      <c r="E1589" t="s">
        <v>93</v>
      </c>
      <c r="F1589" t="s">
        <v>55</v>
      </c>
      <c r="G1589" t="s">
        <v>15</v>
      </c>
      <c r="H1589">
        <v>2892.54</v>
      </c>
      <c r="I1589" s="9">
        <v>45563</v>
      </c>
      <c r="J1589">
        <v>2024</v>
      </c>
      <c r="K1589" t="s">
        <v>14055</v>
      </c>
      <c r="L1589">
        <v>9</v>
      </c>
      <c r="M1589" t="s">
        <v>14050</v>
      </c>
      <c r="N1589" t="s">
        <v>16</v>
      </c>
    </row>
    <row r="1590" spans="1:14" x14ac:dyDescent="0.35">
      <c r="A1590" t="s">
        <v>6741</v>
      </c>
      <c r="B1590">
        <v>37</v>
      </c>
      <c r="C1590" t="s">
        <v>14095</v>
      </c>
      <c r="D1590" t="s">
        <v>12</v>
      </c>
      <c r="E1590" t="s">
        <v>29</v>
      </c>
      <c r="F1590" t="s">
        <v>35</v>
      </c>
      <c r="G1590" t="s">
        <v>36</v>
      </c>
      <c r="H1590">
        <v>6769.94</v>
      </c>
      <c r="I1590" s="9">
        <v>45023</v>
      </c>
      <c r="J1590">
        <v>2023</v>
      </c>
      <c r="K1590" t="s">
        <v>14061</v>
      </c>
      <c r="L1590">
        <v>4</v>
      </c>
      <c r="M1590" t="s">
        <v>14048</v>
      </c>
      <c r="N1590" t="s">
        <v>16</v>
      </c>
    </row>
    <row r="1591" spans="1:14" x14ac:dyDescent="0.35">
      <c r="A1591" t="s">
        <v>6753</v>
      </c>
      <c r="B1591">
        <v>37</v>
      </c>
      <c r="C1591" t="s">
        <v>14095</v>
      </c>
      <c r="D1591" t="s">
        <v>39</v>
      </c>
      <c r="E1591" t="s">
        <v>24</v>
      </c>
      <c r="F1591" t="s">
        <v>25</v>
      </c>
      <c r="G1591" t="s">
        <v>26</v>
      </c>
      <c r="H1591">
        <v>10292.93</v>
      </c>
      <c r="I1591" s="9">
        <v>45422</v>
      </c>
      <c r="J1591">
        <v>2024</v>
      </c>
      <c r="K1591" t="s">
        <v>14047</v>
      </c>
      <c r="L1591">
        <v>5</v>
      </c>
      <c r="M1591" t="s">
        <v>14048</v>
      </c>
      <c r="N1591" t="s">
        <v>16</v>
      </c>
    </row>
    <row r="1592" spans="1:14" x14ac:dyDescent="0.35">
      <c r="A1592" t="s">
        <v>6855</v>
      </c>
      <c r="B1592">
        <v>37</v>
      </c>
      <c r="C1592" t="s">
        <v>14095</v>
      </c>
      <c r="D1592" t="s">
        <v>12</v>
      </c>
      <c r="E1592" t="s">
        <v>74</v>
      </c>
      <c r="F1592" t="s">
        <v>49</v>
      </c>
      <c r="G1592" t="s">
        <v>20</v>
      </c>
      <c r="H1592">
        <v>2715.47</v>
      </c>
      <c r="I1592" s="9">
        <v>45307</v>
      </c>
      <c r="J1592">
        <v>2024</v>
      </c>
      <c r="K1592" t="s">
        <v>14045</v>
      </c>
      <c r="L1592">
        <v>1</v>
      </c>
      <c r="M1592" t="s">
        <v>14046</v>
      </c>
      <c r="N1592" t="s">
        <v>16</v>
      </c>
    </row>
    <row r="1593" spans="1:14" x14ac:dyDescent="0.35">
      <c r="A1593" t="s">
        <v>6883</v>
      </c>
      <c r="B1593">
        <v>37</v>
      </c>
      <c r="C1593" t="s">
        <v>14095</v>
      </c>
      <c r="D1593" t="s">
        <v>12</v>
      </c>
      <c r="E1593" t="s">
        <v>93</v>
      </c>
      <c r="F1593" t="s">
        <v>14</v>
      </c>
      <c r="G1593" t="s">
        <v>26</v>
      </c>
      <c r="H1593">
        <v>19744.75</v>
      </c>
      <c r="I1593" s="9">
        <v>45602</v>
      </c>
      <c r="J1593">
        <v>2024</v>
      </c>
      <c r="K1593" t="s">
        <v>14054</v>
      </c>
      <c r="L1593">
        <v>11</v>
      </c>
      <c r="M1593" t="s">
        <v>14052</v>
      </c>
      <c r="N1593" t="s">
        <v>16</v>
      </c>
    </row>
    <row r="1594" spans="1:14" x14ac:dyDescent="0.35">
      <c r="A1594" t="s">
        <v>7049</v>
      </c>
      <c r="B1594">
        <v>37</v>
      </c>
      <c r="C1594" t="s">
        <v>14095</v>
      </c>
      <c r="D1594" t="s">
        <v>12</v>
      </c>
      <c r="E1594" t="s">
        <v>74</v>
      </c>
      <c r="F1594" t="s">
        <v>49</v>
      </c>
      <c r="G1594" t="s">
        <v>26</v>
      </c>
      <c r="H1594">
        <v>9122.3700000000008</v>
      </c>
      <c r="I1594" s="9">
        <v>45146</v>
      </c>
      <c r="J1594">
        <v>2023</v>
      </c>
      <c r="K1594" t="s">
        <v>14056</v>
      </c>
      <c r="L1594">
        <v>8</v>
      </c>
      <c r="M1594" t="s">
        <v>14046</v>
      </c>
      <c r="N1594" t="s">
        <v>16</v>
      </c>
    </row>
    <row r="1595" spans="1:14" x14ac:dyDescent="0.35">
      <c r="A1595" t="s">
        <v>7281</v>
      </c>
      <c r="B1595">
        <v>37</v>
      </c>
      <c r="C1595" t="s">
        <v>14095</v>
      </c>
      <c r="D1595" t="s">
        <v>39</v>
      </c>
      <c r="E1595" t="s">
        <v>24</v>
      </c>
      <c r="F1595" t="s">
        <v>49</v>
      </c>
      <c r="G1595" t="s">
        <v>26</v>
      </c>
      <c r="H1595">
        <v>6132.51</v>
      </c>
      <c r="I1595" s="9">
        <v>45035</v>
      </c>
      <c r="J1595">
        <v>2023</v>
      </c>
      <c r="K1595" t="s">
        <v>14061</v>
      </c>
      <c r="L1595">
        <v>4</v>
      </c>
      <c r="M1595" t="s">
        <v>14052</v>
      </c>
      <c r="N1595" t="s">
        <v>16</v>
      </c>
    </row>
    <row r="1596" spans="1:14" x14ac:dyDescent="0.35">
      <c r="A1596" t="s">
        <v>7593</v>
      </c>
      <c r="B1596">
        <v>37</v>
      </c>
      <c r="C1596" t="s">
        <v>14095</v>
      </c>
      <c r="D1596" t="s">
        <v>12</v>
      </c>
      <c r="E1596" t="s">
        <v>52</v>
      </c>
      <c r="F1596" t="s">
        <v>25</v>
      </c>
      <c r="G1596" t="s">
        <v>15</v>
      </c>
      <c r="H1596">
        <v>3472.77</v>
      </c>
      <c r="I1596" s="9">
        <v>44935</v>
      </c>
      <c r="J1596">
        <v>2023</v>
      </c>
      <c r="K1596" t="s">
        <v>14045</v>
      </c>
      <c r="L1596">
        <v>1</v>
      </c>
      <c r="M1596" t="s">
        <v>14062</v>
      </c>
      <c r="N1596" t="s">
        <v>16</v>
      </c>
    </row>
    <row r="1597" spans="1:14" x14ac:dyDescent="0.35">
      <c r="A1597" t="s">
        <v>7761</v>
      </c>
      <c r="B1597">
        <v>37</v>
      </c>
      <c r="C1597" t="s">
        <v>14095</v>
      </c>
      <c r="D1597" t="s">
        <v>12</v>
      </c>
      <c r="E1597" t="s">
        <v>74</v>
      </c>
      <c r="F1597" t="s">
        <v>25</v>
      </c>
      <c r="G1597" t="s">
        <v>36</v>
      </c>
      <c r="H1597">
        <v>8786.48</v>
      </c>
      <c r="I1597" s="9">
        <v>45171</v>
      </c>
      <c r="J1597">
        <v>2023</v>
      </c>
      <c r="K1597" t="s">
        <v>14055</v>
      </c>
      <c r="L1597">
        <v>9</v>
      </c>
      <c r="M1597" t="s">
        <v>14050</v>
      </c>
      <c r="N1597" t="s">
        <v>16</v>
      </c>
    </row>
    <row r="1598" spans="1:14" x14ac:dyDescent="0.35">
      <c r="A1598" t="s">
        <v>7941</v>
      </c>
      <c r="B1598">
        <v>37</v>
      </c>
      <c r="C1598" t="s">
        <v>14095</v>
      </c>
      <c r="D1598" t="s">
        <v>39</v>
      </c>
      <c r="E1598" t="s">
        <v>64</v>
      </c>
      <c r="F1598" t="s">
        <v>14</v>
      </c>
      <c r="G1598" t="s">
        <v>15</v>
      </c>
      <c r="H1598">
        <v>91.72</v>
      </c>
      <c r="I1598" s="9">
        <v>45333</v>
      </c>
      <c r="J1598">
        <v>2024</v>
      </c>
      <c r="K1598" t="s">
        <v>14051</v>
      </c>
      <c r="L1598">
        <v>2</v>
      </c>
      <c r="M1598" t="s">
        <v>14059</v>
      </c>
      <c r="N1598" t="s">
        <v>16</v>
      </c>
    </row>
    <row r="1599" spans="1:14" x14ac:dyDescent="0.35">
      <c r="A1599" t="s">
        <v>8137</v>
      </c>
      <c r="B1599">
        <v>37</v>
      </c>
      <c r="C1599" t="s">
        <v>14095</v>
      </c>
      <c r="D1599" t="s">
        <v>12</v>
      </c>
      <c r="E1599" t="s">
        <v>24</v>
      </c>
      <c r="F1599" t="s">
        <v>19</v>
      </c>
      <c r="G1599" t="s">
        <v>20</v>
      </c>
      <c r="H1599">
        <v>21107.66</v>
      </c>
      <c r="I1599" s="9">
        <v>45263</v>
      </c>
      <c r="J1599">
        <v>2023</v>
      </c>
      <c r="K1599" t="s">
        <v>14060</v>
      </c>
      <c r="L1599">
        <v>12</v>
      </c>
      <c r="M1599" t="s">
        <v>14059</v>
      </c>
      <c r="N1599" t="s">
        <v>16</v>
      </c>
    </row>
    <row r="1600" spans="1:14" x14ac:dyDescent="0.35">
      <c r="A1600" t="s">
        <v>8295</v>
      </c>
      <c r="B1600">
        <v>37</v>
      </c>
      <c r="C1600" t="s">
        <v>14095</v>
      </c>
      <c r="D1600" t="s">
        <v>12</v>
      </c>
      <c r="E1600" t="s">
        <v>93</v>
      </c>
      <c r="F1600" t="s">
        <v>25</v>
      </c>
      <c r="G1600" t="s">
        <v>36</v>
      </c>
      <c r="H1600">
        <v>2489.35</v>
      </c>
      <c r="I1600" s="9">
        <v>45620</v>
      </c>
      <c r="J1600">
        <v>2024</v>
      </c>
      <c r="K1600" t="s">
        <v>14054</v>
      </c>
      <c r="L1600">
        <v>11</v>
      </c>
      <c r="M1600" t="s">
        <v>14059</v>
      </c>
      <c r="N1600" t="s">
        <v>16</v>
      </c>
    </row>
    <row r="1601" spans="1:14" x14ac:dyDescent="0.35">
      <c r="A1601" t="s">
        <v>8377</v>
      </c>
      <c r="B1601">
        <v>37</v>
      </c>
      <c r="C1601" t="s">
        <v>14095</v>
      </c>
      <c r="D1601" t="s">
        <v>39</v>
      </c>
      <c r="E1601" t="s">
        <v>42</v>
      </c>
      <c r="F1601" t="s">
        <v>25</v>
      </c>
      <c r="G1601" t="s">
        <v>20</v>
      </c>
      <c r="H1601">
        <v>17399.599999999999</v>
      </c>
      <c r="I1601" s="9">
        <v>45304</v>
      </c>
      <c r="J1601">
        <v>2024</v>
      </c>
      <c r="K1601" t="s">
        <v>14045</v>
      </c>
      <c r="L1601">
        <v>1</v>
      </c>
      <c r="M1601" t="s">
        <v>14050</v>
      </c>
      <c r="N1601" t="s">
        <v>16</v>
      </c>
    </row>
    <row r="1602" spans="1:14" x14ac:dyDescent="0.35">
      <c r="A1602" t="s">
        <v>8379</v>
      </c>
      <c r="B1602">
        <v>37</v>
      </c>
      <c r="C1602" t="s">
        <v>14095</v>
      </c>
      <c r="D1602" t="s">
        <v>39</v>
      </c>
      <c r="E1602" t="s">
        <v>52</v>
      </c>
      <c r="F1602" t="s">
        <v>19</v>
      </c>
      <c r="G1602" t="s">
        <v>15</v>
      </c>
      <c r="H1602">
        <v>5632.98</v>
      </c>
      <c r="I1602" s="9">
        <v>45073</v>
      </c>
      <c r="J1602">
        <v>2023</v>
      </c>
      <c r="K1602" t="s">
        <v>14047</v>
      </c>
      <c r="L1602">
        <v>5</v>
      </c>
      <c r="M1602" t="s">
        <v>14050</v>
      </c>
      <c r="N1602" t="s">
        <v>16</v>
      </c>
    </row>
    <row r="1603" spans="1:14" x14ac:dyDescent="0.35">
      <c r="A1603" t="s">
        <v>8419</v>
      </c>
      <c r="B1603">
        <v>37</v>
      </c>
      <c r="C1603" t="s">
        <v>14095</v>
      </c>
      <c r="D1603" t="s">
        <v>39</v>
      </c>
      <c r="E1603" t="s">
        <v>13</v>
      </c>
      <c r="F1603" t="s">
        <v>19</v>
      </c>
      <c r="G1603" t="s">
        <v>20</v>
      </c>
      <c r="H1603">
        <v>195.16</v>
      </c>
      <c r="I1603" s="9">
        <v>45130</v>
      </c>
      <c r="J1603">
        <v>2023</v>
      </c>
      <c r="K1603" t="s">
        <v>14063</v>
      </c>
      <c r="L1603">
        <v>7</v>
      </c>
      <c r="M1603" t="s">
        <v>14059</v>
      </c>
      <c r="N1603" t="s">
        <v>16</v>
      </c>
    </row>
    <row r="1604" spans="1:14" x14ac:dyDescent="0.35">
      <c r="A1604" t="s">
        <v>8487</v>
      </c>
      <c r="B1604">
        <v>37</v>
      </c>
      <c r="C1604" t="s">
        <v>14095</v>
      </c>
      <c r="D1604" t="s">
        <v>39</v>
      </c>
      <c r="E1604" t="s">
        <v>93</v>
      </c>
      <c r="F1604" t="s">
        <v>25</v>
      </c>
      <c r="G1604" t="s">
        <v>30</v>
      </c>
      <c r="H1604">
        <v>1176.49</v>
      </c>
      <c r="I1604" s="9">
        <v>45452</v>
      </c>
      <c r="J1604">
        <v>2024</v>
      </c>
      <c r="K1604" t="s">
        <v>14049</v>
      </c>
      <c r="L1604">
        <v>6</v>
      </c>
      <c r="M1604" t="s">
        <v>14059</v>
      </c>
      <c r="N1604" t="s">
        <v>16</v>
      </c>
    </row>
    <row r="1605" spans="1:14" x14ac:dyDescent="0.35">
      <c r="A1605" t="s">
        <v>8577</v>
      </c>
      <c r="B1605">
        <v>37</v>
      </c>
      <c r="C1605" t="s">
        <v>14095</v>
      </c>
      <c r="D1605" t="s">
        <v>12</v>
      </c>
      <c r="E1605" t="s">
        <v>24</v>
      </c>
      <c r="F1605" t="s">
        <v>35</v>
      </c>
      <c r="G1605" t="s">
        <v>20</v>
      </c>
      <c r="H1605">
        <v>1182.75</v>
      </c>
      <c r="I1605" s="9">
        <v>45427</v>
      </c>
      <c r="J1605">
        <v>2024</v>
      </c>
      <c r="K1605" t="s">
        <v>14047</v>
      </c>
      <c r="L1605">
        <v>5</v>
      </c>
      <c r="M1605" t="s">
        <v>14052</v>
      </c>
      <c r="N1605" t="s">
        <v>16</v>
      </c>
    </row>
    <row r="1606" spans="1:14" x14ac:dyDescent="0.35">
      <c r="A1606" t="s">
        <v>8717</v>
      </c>
      <c r="B1606">
        <v>37</v>
      </c>
      <c r="C1606" t="s">
        <v>14095</v>
      </c>
      <c r="D1606" t="s">
        <v>12</v>
      </c>
      <c r="E1606" t="s">
        <v>64</v>
      </c>
      <c r="F1606" t="s">
        <v>55</v>
      </c>
      <c r="G1606" t="s">
        <v>15</v>
      </c>
      <c r="H1606">
        <v>7426.71</v>
      </c>
      <c r="I1606" s="9">
        <v>45243</v>
      </c>
      <c r="J1606">
        <v>2023</v>
      </c>
      <c r="K1606" t="s">
        <v>14054</v>
      </c>
      <c r="L1606">
        <v>11</v>
      </c>
      <c r="M1606" t="s">
        <v>14062</v>
      </c>
      <c r="N1606" t="s">
        <v>16</v>
      </c>
    </row>
    <row r="1607" spans="1:14" x14ac:dyDescent="0.35">
      <c r="A1607" t="s">
        <v>8809</v>
      </c>
      <c r="B1607">
        <v>37</v>
      </c>
      <c r="C1607" t="s">
        <v>14095</v>
      </c>
      <c r="D1607" t="s">
        <v>12</v>
      </c>
      <c r="E1607" t="s">
        <v>74</v>
      </c>
      <c r="F1607" t="s">
        <v>25</v>
      </c>
      <c r="G1607" t="s">
        <v>20</v>
      </c>
      <c r="H1607">
        <v>21266.76</v>
      </c>
      <c r="I1607" s="9">
        <v>45395</v>
      </c>
      <c r="J1607">
        <v>2024</v>
      </c>
      <c r="K1607" t="s">
        <v>14061</v>
      </c>
      <c r="L1607">
        <v>4</v>
      </c>
      <c r="M1607" t="s">
        <v>14050</v>
      </c>
      <c r="N1607" t="s">
        <v>16</v>
      </c>
    </row>
    <row r="1608" spans="1:14" x14ac:dyDescent="0.35">
      <c r="A1608" t="s">
        <v>8893</v>
      </c>
      <c r="B1608">
        <v>37</v>
      </c>
      <c r="C1608" t="s">
        <v>14095</v>
      </c>
      <c r="D1608" t="s">
        <v>12</v>
      </c>
      <c r="E1608" t="s">
        <v>93</v>
      </c>
      <c r="F1608" t="s">
        <v>55</v>
      </c>
      <c r="G1608" t="s">
        <v>36</v>
      </c>
      <c r="H1608">
        <v>4036.26</v>
      </c>
      <c r="I1608" s="9">
        <v>45343</v>
      </c>
      <c r="J1608">
        <v>2024</v>
      </c>
      <c r="K1608" t="s">
        <v>14051</v>
      </c>
      <c r="L1608">
        <v>2</v>
      </c>
      <c r="M1608" t="s">
        <v>14052</v>
      </c>
      <c r="N1608" t="s">
        <v>16</v>
      </c>
    </row>
    <row r="1609" spans="1:14" x14ac:dyDescent="0.35">
      <c r="A1609" t="s">
        <v>8947</v>
      </c>
      <c r="B1609">
        <v>37</v>
      </c>
      <c r="C1609" t="s">
        <v>14095</v>
      </c>
      <c r="D1609" t="s">
        <v>12</v>
      </c>
      <c r="E1609" t="s">
        <v>93</v>
      </c>
      <c r="F1609" t="s">
        <v>25</v>
      </c>
      <c r="G1609" t="s">
        <v>36</v>
      </c>
      <c r="H1609">
        <v>3938.78</v>
      </c>
      <c r="I1609" s="9">
        <v>45439</v>
      </c>
      <c r="J1609">
        <v>2024</v>
      </c>
      <c r="K1609" t="s">
        <v>14047</v>
      </c>
      <c r="L1609">
        <v>5</v>
      </c>
      <c r="M1609" t="s">
        <v>14062</v>
      </c>
      <c r="N1609" t="s">
        <v>16</v>
      </c>
    </row>
    <row r="1610" spans="1:14" x14ac:dyDescent="0.35">
      <c r="A1610" t="s">
        <v>8993</v>
      </c>
      <c r="B1610">
        <v>37</v>
      </c>
      <c r="C1610" t="s">
        <v>14095</v>
      </c>
      <c r="D1610" t="s">
        <v>39</v>
      </c>
      <c r="E1610" t="s">
        <v>29</v>
      </c>
      <c r="F1610" t="s">
        <v>25</v>
      </c>
      <c r="G1610" t="s">
        <v>30</v>
      </c>
      <c r="H1610">
        <v>9631.3799999999992</v>
      </c>
      <c r="I1610" s="9">
        <v>45618</v>
      </c>
      <c r="J1610">
        <v>2024</v>
      </c>
      <c r="K1610" t="s">
        <v>14054</v>
      </c>
      <c r="L1610">
        <v>11</v>
      </c>
      <c r="M1610" t="s">
        <v>14048</v>
      </c>
      <c r="N1610" t="s">
        <v>16</v>
      </c>
    </row>
    <row r="1611" spans="1:14" x14ac:dyDescent="0.35">
      <c r="A1611" t="s">
        <v>8999</v>
      </c>
      <c r="B1611">
        <v>37</v>
      </c>
      <c r="C1611" t="s">
        <v>14095</v>
      </c>
      <c r="D1611" t="s">
        <v>39</v>
      </c>
      <c r="E1611" t="s">
        <v>74</v>
      </c>
      <c r="F1611" t="s">
        <v>14</v>
      </c>
      <c r="G1611" t="s">
        <v>20</v>
      </c>
      <c r="H1611">
        <v>5908.32</v>
      </c>
      <c r="I1611" s="9">
        <v>44993</v>
      </c>
      <c r="J1611">
        <v>2023</v>
      </c>
      <c r="K1611" t="s">
        <v>14053</v>
      </c>
      <c r="L1611">
        <v>3</v>
      </c>
      <c r="M1611" t="s">
        <v>14052</v>
      </c>
      <c r="N1611" t="s">
        <v>16</v>
      </c>
    </row>
    <row r="1612" spans="1:14" x14ac:dyDescent="0.35">
      <c r="A1612" t="s">
        <v>9005</v>
      </c>
      <c r="B1612">
        <v>37</v>
      </c>
      <c r="C1612" t="s">
        <v>14095</v>
      </c>
      <c r="D1612" t="s">
        <v>12</v>
      </c>
      <c r="E1612" t="s">
        <v>52</v>
      </c>
      <c r="F1612" t="s">
        <v>14</v>
      </c>
      <c r="G1612" t="s">
        <v>30</v>
      </c>
      <c r="H1612">
        <v>5694.19</v>
      </c>
      <c r="I1612" s="9">
        <v>44989</v>
      </c>
      <c r="J1612">
        <v>2023</v>
      </c>
      <c r="K1612" t="s">
        <v>14053</v>
      </c>
      <c r="L1612">
        <v>3</v>
      </c>
      <c r="M1612" t="s">
        <v>14050</v>
      </c>
      <c r="N1612" t="s">
        <v>16</v>
      </c>
    </row>
    <row r="1613" spans="1:14" x14ac:dyDescent="0.35">
      <c r="A1613" t="s">
        <v>9329</v>
      </c>
      <c r="B1613">
        <v>37</v>
      </c>
      <c r="C1613" t="s">
        <v>14095</v>
      </c>
      <c r="D1613" t="s">
        <v>12</v>
      </c>
      <c r="E1613" t="s">
        <v>93</v>
      </c>
      <c r="F1613" t="s">
        <v>25</v>
      </c>
      <c r="G1613" t="s">
        <v>20</v>
      </c>
      <c r="H1613">
        <v>773.99</v>
      </c>
      <c r="I1613" s="9">
        <v>45529</v>
      </c>
      <c r="J1613">
        <v>2024</v>
      </c>
      <c r="K1613" t="s">
        <v>14056</v>
      </c>
      <c r="L1613">
        <v>8</v>
      </c>
      <c r="M1613" t="s">
        <v>14059</v>
      </c>
      <c r="N1613" t="s">
        <v>16</v>
      </c>
    </row>
    <row r="1614" spans="1:14" x14ac:dyDescent="0.35">
      <c r="A1614" t="s">
        <v>9677</v>
      </c>
      <c r="B1614">
        <v>37</v>
      </c>
      <c r="C1614" t="s">
        <v>14095</v>
      </c>
      <c r="D1614" t="s">
        <v>12</v>
      </c>
      <c r="E1614" t="s">
        <v>64</v>
      </c>
      <c r="F1614" t="s">
        <v>49</v>
      </c>
      <c r="G1614" t="s">
        <v>30</v>
      </c>
      <c r="H1614">
        <v>5070.43</v>
      </c>
      <c r="I1614" s="9">
        <v>45482</v>
      </c>
      <c r="J1614">
        <v>2024</v>
      </c>
      <c r="K1614" t="s">
        <v>14063</v>
      </c>
      <c r="L1614">
        <v>7</v>
      </c>
      <c r="M1614" t="s">
        <v>14046</v>
      </c>
      <c r="N1614" t="s">
        <v>16</v>
      </c>
    </row>
    <row r="1615" spans="1:14" x14ac:dyDescent="0.35">
      <c r="A1615" t="s">
        <v>9893</v>
      </c>
      <c r="B1615">
        <v>37</v>
      </c>
      <c r="C1615" t="s">
        <v>14095</v>
      </c>
      <c r="D1615" t="s">
        <v>39</v>
      </c>
      <c r="E1615" t="s">
        <v>93</v>
      </c>
      <c r="F1615" t="s">
        <v>49</v>
      </c>
      <c r="G1615" t="s">
        <v>26</v>
      </c>
      <c r="H1615">
        <v>893.27</v>
      </c>
      <c r="I1615" s="9">
        <v>45571</v>
      </c>
      <c r="J1615">
        <v>2024</v>
      </c>
      <c r="K1615" t="s">
        <v>14058</v>
      </c>
      <c r="L1615">
        <v>10</v>
      </c>
      <c r="M1615" t="s">
        <v>14059</v>
      </c>
      <c r="N1615" t="s">
        <v>16</v>
      </c>
    </row>
    <row r="1616" spans="1:14" x14ac:dyDescent="0.35">
      <c r="A1616" t="s">
        <v>10053</v>
      </c>
      <c r="B1616">
        <v>37</v>
      </c>
      <c r="C1616" t="s">
        <v>14095</v>
      </c>
      <c r="D1616" t="s">
        <v>12</v>
      </c>
      <c r="E1616" t="s">
        <v>42</v>
      </c>
      <c r="F1616" t="s">
        <v>35</v>
      </c>
      <c r="G1616" t="s">
        <v>20</v>
      </c>
      <c r="H1616">
        <v>13198.82</v>
      </c>
      <c r="I1616" s="9">
        <v>45010</v>
      </c>
      <c r="J1616">
        <v>2023</v>
      </c>
      <c r="K1616" t="s">
        <v>14053</v>
      </c>
      <c r="L1616">
        <v>3</v>
      </c>
      <c r="M1616" t="s">
        <v>14050</v>
      </c>
      <c r="N1616" t="s">
        <v>16</v>
      </c>
    </row>
    <row r="1617" spans="1:14" x14ac:dyDescent="0.35">
      <c r="A1617" t="s">
        <v>10153</v>
      </c>
      <c r="B1617">
        <v>37</v>
      </c>
      <c r="C1617" t="s">
        <v>14095</v>
      </c>
      <c r="D1617" t="s">
        <v>12</v>
      </c>
      <c r="E1617" t="s">
        <v>29</v>
      </c>
      <c r="F1617" t="s">
        <v>25</v>
      </c>
      <c r="G1617" t="s">
        <v>30</v>
      </c>
      <c r="H1617">
        <v>7328.89</v>
      </c>
      <c r="I1617" s="9">
        <v>45105</v>
      </c>
      <c r="J1617">
        <v>2023</v>
      </c>
      <c r="K1617" t="s">
        <v>14049</v>
      </c>
      <c r="L1617">
        <v>6</v>
      </c>
      <c r="M1617" t="s">
        <v>14052</v>
      </c>
      <c r="N1617" t="s">
        <v>16</v>
      </c>
    </row>
    <row r="1618" spans="1:14" x14ac:dyDescent="0.35">
      <c r="A1618" t="s">
        <v>10165</v>
      </c>
      <c r="B1618">
        <v>37</v>
      </c>
      <c r="C1618" t="s">
        <v>14095</v>
      </c>
      <c r="D1618" t="s">
        <v>12</v>
      </c>
      <c r="E1618" t="s">
        <v>64</v>
      </c>
      <c r="F1618" t="s">
        <v>19</v>
      </c>
      <c r="G1618" t="s">
        <v>36</v>
      </c>
      <c r="H1618">
        <v>1445.51</v>
      </c>
      <c r="I1618" s="9">
        <v>45212</v>
      </c>
      <c r="J1618">
        <v>2023</v>
      </c>
      <c r="K1618" t="s">
        <v>14058</v>
      </c>
      <c r="L1618">
        <v>10</v>
      </c>
      <c r="M1618" t="s">
        <v>14048</v>
      </c>
      <c r="N1618" t="s">
        <v>16</v>
      </c>
    </row>
    <row r="1619" spans="1:14" x14ac:dyDescent="0.35">
      <c r="A1619" t="s">
        <v>10207</v>
      </c>
      <c r="B1619">
        <v>37</v>
      </c>
      <c r="C1619" t="s">
        <v>14095</v>
      </c>
      <c r="D1619" t="s">
        <v>12</v>
      </c>
      <c r="E1619" t="s">
        <v>29</v>
      </c>
      <c r="F1619" t="s">
        <v>19</v>
      </c>
      <c r="G1619" t="s">
        <v>30</v>
      </c>
      <c r="H1619">
        <v>2484.62</v>
      </c>
      <c r="I1619" s="9">
        <v>45124</v>
      </c>
      <c r="J1619">
        <v>2023</v>
      </c>
      <c r="K1619" t="s">
        <v>14063</v>
      </c>
      <c r="L1619">
        <v>7</v>
      </c>
      <c r="M1619" t="s">
        <v>14062</v>
      </c>
      <c r="N1619" t="s">
        <v>16</v>
      </c>
    </row>
    <row r="1620" spans="1:14" x14ac:dyDescent="0.35">
      <c r="A1620" t="s">
        <v>10221</v>
      </c>
      <c r="B1620">
        <v>37</v>
      </c>
      <c r="C1620" t="s">
        <v>14095</v>
      </c>
      <c r="D1620" t="s">
        <v>39</v>
      </c>
      <c r="E1620" t="s">
        <v>24</v>
      </c>
      <c r="F1620" t="s">
        <v>49</v>
      </c>
      <c r="G1620" t="s">
        <v>36</v>
      </c>
      <c r="H1620">
        <v>633.97</v>
      </c>
      <c r="I1620" s="9">
        <v>45020</v>
      </c>
      <c r="J1620">
        <v>2023</v>
      </c>
      <c r="K1620" t="s">
        <v>14061</v>
      </c>
      <c r="L1620">
        <v>4</v>
      </c>
      <c r="M1620" t="s">
        <v>14046</v>
      </c>
      <c r="N1620" t="s">
        <v>16</v>
      </c>
    </row>
    <row r="1621" spans="1:14" x14ac:dyDescent="0.35">
      <c r="A1621" t="s">
        <v>10247</v>
      </c>
      <c r="B1621">
        <v>37</v>
      </c>
      <c r="C1621" t="s">
        <v>14095</v>
      </c>
      <c r="D1621" t="s">
        <v>12</v>
      </c>
      <c r="E1621" t="s">
        <v>93</v>
      </c>
      <c r="F1621" t="s">
        <v>49</v>
      </c>
      <c r="G1621" t="s">
        <v>20</v>
      </c>
      <c r="H1621">
        <v>715.3</v>
      </c>
      <c r="I1621" s="9">
        <v>45390</v>
      </c>
      <c r="J1621">
        <v>2024</v>
      </c>
      <c r="K1621" t="s">
        <v>14061</v>
      </c>
      <c r="L1621">
        <v>4</v>
      </c>
      <c r="M1621" t="s">
        <v>14062</v>
      </c>
      <c r="N1621" t="s">
        <v>16</v>
      </c>
    </row>
    <row r="1622" spans="1:14" x14ac:dyDescent="0.35">
      <c r="A1622" t="s">
        <v>10269</v>
      </c>
      <c r="B1622">
        <v>37</v>
      </c>
      <c r="C1622" t="s">
        <v>14095</v>
      </c>
      <c r="D1622" t="s">
        <v>39</v>
      </c>
      <c r="E1622" t="s">
        <v>74</v>
      </c>
      <c r="F1622" t="s">
        <v>35</v>
      </c>
      <c r="G1622" t="s">
        <v>30</v>
      </c>
      <c r="H1622">
        <v>3587.47</v>
      </c>
      <c r="I1622" s="9">
        <v>45168</v>
      </c>
      <c r="J1622">
        <v>2023</v>
      </c>
      <c r="K1622" t="s">
        <v>14056</v>
      </c>
      <c r="L1622">
        <v>8</v>
      </c>
      <c r="M1622" t="s">
        <v>14052</v>
      </c>
      <c r="N1622" t="s">
        <v>16</v>
      </c>
    </row>
    <row r="1623" spans="1:14" x14ac:dyDescent="0.35">
      <c r="A1623" t="s">
        <v>10297</v>
      </c>
      <c r="B1623">
        <v>37</v>
      </c>
      <c r="C1623" t="s">
        <v>14095</v>
      </c>
      <c r="D1623" t="s">
        <v>12</v>
      </c>
      <c r="E1623" t="s">
        <v>74</v>
      </c>
      <c r="F1623" t="s">
        <v>55</v>
      </c>
      <c r="G1623" t="s">
        <v>26</v>
      </c>
      <c r="H1623">
        <v>12884.62</v>
      </c>
      <c r="I1623" s="9">
        <v>45231</v>
      </c>
      <c r="J1623">
        <v>2023</v>
      </c>
      <c r="K1623" t="s">
        <v>14054</v>
      </c>
      <c r="L1623">
        <v>11</v>
      </c>
      <c r="M1623" t="s">
        <v>14052</v>
      </c>
      <c r="N1623" t="s">
        <v>16</v>
      </c>
    </row>
    <row r="1624" spans="1:14" x14ac:dyDescent="0.35">
      <c r="A1624" t="s">
        <v>10311</v>
      </c>
      <c r="B1624">
        <v>37</v>
      </c>
      <c r="C1624" t="s">
        <v>14095</v>
      </c>
      <c r="D1624" t="s">
        <v>39</v>
      </c>
      <c r="E1624" t="s">
        <v>13</v>
      </c>
      <c r="F1624" t="s">
        <v>14</v>
      </c>
      <c r="G1624" t="s">
        <v>15</v>
      </c>
      <c r="H1624">
        <v>5820.75</v>
      </c>
      <c r="I1624" s="9">
        <v>45029</v>
      </c>
      <c r="J1624">
        <v>2023</v>
      </c>
      <c r="K1624" t="s">
        <v>14061</v>
      </c>
      <c r="L1624">
        <v>4</v>
      </c>
      <c r="M1624" t="s">
        <v>14057</v>
      </c>
      <c r="N1624" t="s">
        <v>16</v>
      </c>
    </row>
    <row r="1625" spans="1:14" x14ac:dyDescent="0.35">
      <c r="A1625" t="s">
        <v>10453</v>
      </c>
      <c r="B1625">
        <v>37</v>
      </c>
      <c r="C1625" t="s">
        <v>14095</v>
      </c>
      <c r="D1625" t="s">
        <v>12</v>
      </c>
      <c r="E1625" t="s">
        <v>93</v>
      </c>
      <c r="F1625" t="s">
        <v>55</v>
      </c>
      <c r="G1625" t="s">
        <v>15</v>
      </c>
      <c r="H1625">
        <v>2559.58</v>
      </c>
      <c r="I1625" s="9">
        <v>45151</v>
      </c>
      <c r="J1625">
        <v>2023</v>
      </c>
      <c r="K1625" t="s">
        <v>14056</v>
      </c>
      <c r="L1625">
        <v>8</v>
      </c>
      <c r="M1625" t="s">
        <v>14059</v>
      </c>
      <c r="N1625" t="s">
        <v>16</v>
      </c>
    </row>
    <row r="1626" spans="1:14" x14ac:dyDescent="0.35">
      <c r="A1626" t="s">
        <v>10585</v>
      </c>
      <c r="B1626">
        <v>37</v>
      </c>
      <c r="C1626" t="s">
        <v>14095</v>
      </c>
      <c r="D1626" t="s">
        <v>39</v>
      </c>
      <c r="E1626" t="s">
        <v>74</v>
      </c>
      <c r="F1626" t="s">
        <v>55</v>
      </c>
      <c r="G1626" t="s">
        <v>26</v>
      </c>
      <c r="H1626">
        <v>19079.03</v>
      </c>
      <c r="I1626" s="9">
        <v>45048</v>
      </c>
      <c r="J1626">
        <v>2023</v>
      </c>
      <c r="K1626" t="s">
        <v>14047</v>
      </c>
      <c r="L1626">
        <v>5</v>
      </c>
      <c r="M1626" t="s">
        <v>14046</v>
      </c>
      <c r="N1626" t="s">
        <v>16</v>
      </c>
    </row>
    <row r="1627" spans="1:14" x14ac:dyDescent="0.35">
      <c r="A1627" t="s">
        <v>10599</v>
      </c>
      <c r="B1627">
        <v>37</v>
      </c>
      <c r="C1627" t="s">
        <v>14095</v>
      </c>
      <c r="D1627" t="s">
        <v>39</v>
      </c>
      <c r="E1627" t="s">
        <v>42</v>
      </c>
      <c r="F1627" t="s">
        <v>25</v>
      </c>
      <c r="G1627" t="s">
        <v>15</v>
      </c>
      <c r="H1627">
        <v>1078.1199999999999</v>
      </c>
      <c r="I1627" s="9">
        <v>44965</v>
      </c>
      <c r="J1627">
        <v>2023</v>
      </c>
      <c r="K1627" t="s">
        <v>14051</v>
      </c>
      <c r="L1627">
        <v>2</v>
      </c>
      <c r="M1627" t="s">
        <v>14052</v>
      </c>
      <c r="N1627" t="s">
        <v>16</v>
      </c>
    </row>
    <row r="1628" spans="1:14" x14ac:dyDescent="0.35">
      <c r="A1628" t="s">
        <v>10909</v>
      </c>
      <c r="B1628">
        <v>37</v>
      </c>
      <c r="C1628" t="s">
        <v>14095</v>
      </c>
      <c r="D1628" t="s">
        <v>12</v>
      </c>
      <c r="E1628" t="s">
        <v>42</v>
      </c>
      <c r="F1628" t="s">
        <v>35</v>
      </c>
      <c r="G1628" t="s">
        <v>20</v>
      </c>
      <c r="H1628">
        <v>25389.73</v>
      </c>
      <c r="I1628" s="9">
        <v>45301</v>
      </c>
      <c r="J1628">
        <v>2024</v>
      </c>
      <c r="K1628" t="s">
        <v>14045</v>
      </c>
      <c r="L1628">
        <v>1</v>
      </c>
      <c r="M1628" t="s">
        <v>14052</v>
      </c>
      <c r="N1628" t="s">
        <v>16</v>
      </c>
    </row>
    <row r="1629" spans="1:14" x14ac:dyDescent="0.35">
      <c r="A1629" t="s">
        <v>10949</v>
      </c>
      <c r="B1629">
        <v>37</v>
      </c>
      <c r="C1629" t="s">
        <v>14095</v>
      </c>
      <c r="D1629" t="s">
        <v>39</v>
      </c>
      <c r="E1629" t="s">
        <v>64</v>
      </c>
      <c r="F1629" t="s">
        <v>55</v>
      </c>
      <c r="G1629" t="s">
        <v>15</v>
      </c>
      <c r="H1629">
        <v>30120.69</v>
      </c>
      <c r="I1629" s="9">
        <v>44984</v>
      </c>
      <c r="J1629">
        <v>2023</v>
      </c>
      <c r="K1629" t="s">
        <v>14051</v>
      </c>
      <c r="L1629">
        <v>2</v>
      </c>
      <c r="M1629" t="s">
        <v>14062</v>
      </c>
      <c r="N1629" t="s">
        <v>16</v>
      </c>
    </row>
    <row r="1630" spans="1:14" x14ac:dyDescent="0.35">
      <c r="A1630" t="s">
        <v>10973</v>
      </c>
      <c r="B1630">
        <v>37</v>
      </c>
      <c r="C1630" t="s">
        <v>14095</v>
      </c>
      <c r="D1630" t="s">
        <v>39</v>
      </c>
      <c r="E1630" t="s">
        <v>64</v>
      </c>
      <c r="F1630" t="s">
        <v>55</v>
      </c>
      <c r="G1630" t="s">
        <v>26</v>
      </c>
      <c r="H1630">
        <v>10488</v>
      </c>
      <c r="I1630" s="9">
        <v>45448</v>
      </c>
      <c r="J1630">
        <v>2024</v>
      </c>
      <c r="K1630" t="s">
        <v>14049</v>
      </c>
      <c r="L1630">
        <v>6</v>
      </c>
      <c r="M1630" t="s">
        <v>14052</v>
      </c>
      <c r="N1630" t="s">
        <v>16</v>
      </c>
    </row>
    <row r="1631" spans="1:14" x14ac:dyDescent="0.35">
      <c r="A1631" t="s">
        <v>11239</v>
      </c>
      <c r="B1631">
        <v>37</v>
      </c>
      <c r="C1631" t="s">
        <v>14095</v>
      </c>
      <c r="D1631" t="s">
        <v>12</v>
      </c>
      <c r="E1631" t="s">
        <v>64</v>
      </c>
      <c r="F1631" t="s">
        <v>55</v>
      </c>
      <c r="G1631" t="s">
        <v>36</v>
      </c>
      <c r="H1631">
        <v>11152.16</v>
      </c>
      <c r="I1631" s="9">
        <v>45169</v>
      </c>
      <c r="J1631">
        <v>2023</v>
      </c>
      <c r="K1631" t="s">
        <v>14056</v>
      </c>
      <c r="L1631">
        <v>8</v>
      </c>
      <c r="M1631" t="s">
        <v>14057</v>
      </c>
      <c r="N1631" t="s">
        <v>16</v>
      </c>
    </row>
    <row r="1632" spans="1:14" x14ac:dyDescent="0.35">
      <c r="A1632" t="s">
        <v>11397</v>
      </c>
      <c r="B1632">
        <v>37</v>
      </c>
      <c r="C1632" t="s">
        <v>14095</v>
      </c>
      <c r="D1632" t="s">
        <v>39</v>
      </c>
      <c r="E1632" t="s">
        <v>64</v>
      </c>
      <c r="F1632" t="s">
        <v>49</v>
      </c>
      <c r="G1632" t="s">
        <v>26</v>
      </c>
      <c r="H1632">
        <v>611.80999999999995</v>
      </c>
      <c r="I1632" s="9">
        <v>45557</v>
      </c>
      <c r="J1632">
        <v>2024</v>
      </c>
      <c r="K1632" t="s">
        <v>14055</v>
      </c>
      <c r="L1632">
        <v>9</v>
      </c>
      <c r="M1632" t="s">
        <v>14059</v>
      </c>
      <c r="N1632" t="s">
        <v>16</v>
      </c>
    </row>
    <row r="1633" spans="1:14" x14ac:dyDescent="0.35">
      <c r="A1633" t="s">
        <v>11437</v>
      </c>
      <c r="B1633">
        <v>37</v>
      </c>
      <c r="C1633" t="s">
        <v>14095</v>
      </c>
      <c r="D1633" t="s">
        <v>12</v>
      </c>
      <c r="E1633" t="s">
        <v>52</v>
      </c>
      <c r="F1633" t="s">
        <v>19</v>
      </c>
      <c r="G1633" t="s">
        <v>15</v>
      </c>
      <c r="H1633">
        <v>1662.42</v>
      </c>
      <c r="I1633" s="9">
        <v>45111</v>
      </c>
      <c r="J1633">
        <v>2023</v>
      </c>
      <c r="K1633" t="s">
        <v>14063</v>
      </c>
      <c r="L1633">
        <v>7</v>
      </c>
      <c r="M1633" t="s">
        <v>14046</v>
      </c>
      <c r="N1633" t="s">
        <v>16</v>
      </c>
    </row>
    <row r="1634" spans="1:14" x14ac:dyDescent="0.35">
      <c r="A1634" t="s">
        <v>11669</v>
      </c>
      <c r="B1634">
        <v>37</v>
      </c>
      <c r="C1634" t="s">
        <v>14095</v>
      </c>
      <c r="D1634" t="s">
        <v>12</v>
      </c>
      <c r="E1634" t="s">
        <v>13</v>
      </c>
      <c r="F1634" t="s">
        <v>49</v>
      </c>
      <c r="G1634" t="s">
        <v>20</v>
      </c>
      <c r="H1634">
        <v>454.61</v>
      </c>
      <c r="I1634" s="9">
        <v>45320</v>
      </c>
      <c r="J1634">
        <v>2024</v>
      </c>
      <c r="K1634" t="s">
        <v>14045</v>
      </c>
      <c r="L1634">
        <v>1</v>
      </c>
      <c r="M1634" t="s">
        <v>14062</v>
      </c>
      <c r="N1634" t="s">
        <v>16</v>
      </c>
    </row>
    <row r="1635" spans="1:14" x14ac:dyDescent="0.35">
      <c r="A1635" t="s">
        <v>11901</v>
      </c>
      <c r="B1635">
        <v>37</v>
      </c>
      <c r="C1635" t="s">
        <v>14095</v>
      </c>
      <c r="D1635" t="s">
        <v>39</v>
      </c>
      <c r="E1635" t="s">
        <v>24</v>
      </c>
      <c r="F1635" t="s">
        <v>14</v>
      </c>
      <c r="G1635" t="s">
        <v>36</v>
      </c>
      <c r="H1635">
        <v>1063.68</v>
      </c>
      <c r="I1635" s="9">
        <v>45214</v>
      </c>
      <c r="J1635">
        <v>2023</v>
      </c>
      <c r="K1635" t="s">
        <v>14058</v>
      </c>
      <c r="L1635">
        <v>10</v>
      </c>
      <c r="M1635" t="s">
        <v>14059</v>
      </c>
      <c r="N1635" t="s">
        <v>16</v>
      </c>
    </row>
    <row r="1636" spans="1:14" x14ac:dyDescent="0.35">
      <c r="A1636" t="s">
        <v>11935</v>
      </c>
      <c r="B1636">
        <v>37</v>
      </c>
      <c r="C1636" t="s">
        <v>14095</v>
      </c>
      <c r="D1636" t="s">
        <v>39</v>
      </c>
      <c r="E1636" t="s">
        <v>93</v>
      </c>
      <c r="F1636" t="s">
        <v>19</v>
      </c>
      <c r="G1636" t="s">
        <v>36</v>
      </c>
      <c r="H1636">
        <v>6485.6</v>
      </c>
      <c r="I1636" s="9">
        <v>45273</v>
      </c>
      <c r="J1636">
        <v>2023</v>
      </c>
      <c r="K1636" t="s">
        <v>14060</v>
      </c>
      <c r="L1636">
        <v>12</v>
      </c>
      <c r="M1636" t="s">
        <v>14052</v>
      </c>
      <c r="N1636" t="s">
        <v>16</v>
      </c>
    </row>
    <row r="1637" spans="1:14" x14ac:dyDescent="0.35">
      <c r="A1637" t="s">
        <v>11973</v>
      </c>
      <c r="B1637">
        <v>37</v>
      </c>
      <c r="C1637" t="s">
        <v>14095</v>
      </c>
      <c r="D1637" t="s">
        <v>39</v>
      </c>
      <c r="E1637" t="s">
        <v>52</v>
      </c>
      <c r="F1637" t="s">
        <v>19</v>
      </c>
      <c r="G1637" t="s">
        <v>26</v>
      </c>
      <c r="H1637">
        <v>3980.62</v>
      </c>
      <c r="I1637" s="9">
        <v>45249</v>
      </c>
      <c r="J1637">
        <v>2023</v>
      </c>
      <c r="K1637" t="s">
        <v>14054</v>
      </c>
      <c r="L1637">
        <v>11</v>
      </c>
      <c r="M1637" t="s">
        <v>14059</v>
      </c>
      <c r="N1637" t="s">
        <v>16</v>
      </c>
    </row>
    <row r="1638" spans="1:14" x14ac:dyDescent="0.35">
      <c r="A1638" t="s">
        <v>12005</v>
      </c>
      <c r="B1638">
        <v>37</v>
      </c>
      <c r="C1638" t="s">
        <v>14095</v>
      </c>
      <c r="D1638" t="s">
        <v>39</v>
      </c>
      <c r="E1638" t="s">
        <v>74</v>
      </c>
      <c r="F1638" t="s">
        <v>55</v>
      </c>
      <c r="G1638" t="s">
        <v>20</v>
      </c>
      <c r="H1638">
        <v>5909.15</v>
      </c>
      <c r="I1638" s="9">
        <v>45507</v>
      </c>
      <c r="J1638">
        <v>2024</v>
      </c>
      <c r="K1638" t="s">
        <v>14056</v>
      </c>
      <c r="L1638">
        <v>8</v>
      </c>
      <c r="M1638" t="s">
        <v>14050</v>
      </c>
      <c r="N1638" t="s">
        <v>16</v>
      </c>
    </row>
    <row r="1639" spans="1:14" x14ac:dyDescent="0.35">
      <c r="A1639" t="s">
        <v>12059</v>
      </c>
      <c r="B1639">
        <v>37</v>
      </c>
      <c r="C1639" t="s">
        <v>14095</v>
      </c>
      <c r="D1639" t="s">
        <v>39</v>
      </c>
      <c r="E1639" t="s">
        <v>24</v>
      </c>
      <c r="F1639" t="s">
        <v>14</v>
      </c>
      <c r="G1639" t="s">
        <v>36</v>
      </c>
      <c r="H1639">
        <v>1854.68</v>
      </c>
      <c r="I1639" s="9">
        <v>45044</v>
      </c>
      <c r="J1639">
        <v>2023</v>
      </c>
      <c r="K1639" t="s">
        <v>14061</v>
      </c>
      <c r="L1639">
        <v>4</v>
      </c>
      <c r="M1639" t="s">
        <v>14048</v>
      </c>
      <c r="N1639" t="s">
        <v>16</v>
      </c>
    </row>
    <row r="1640" spans="1:14" x14ac:dyDescent="0.35">
      <c r="A1640" t="s">
        <v>12163</v>
      </c>
      <c r="B1640">
        <v>37</v>
      </c>
      <c r="C1640" t="s">
        <v>14095</v>
      </c>
      <c r="D1640" t="s">
        <v>39</v>
      </c>
      <c r="E1640" t="s">
        <v>13</v>
      </c>
      <c r="F1640" t="s">
        <v>49</v>
      </c>
      <c r="G1640" t="s">
        <v>15</v>
      </c>
      <c r="H1640">
        <v>12575.11</v>
      </c>
      <c r="I1640" s="9">
        <v>45483</v>
      </c>
      <c r="J1640">
        <v>2024</v>
      </c>
      <c r="K1640" t="s">
        <v>14063</v>
      </c>
      <c r="L1640">
        <v>7</v>
      </c>
      <c r="M1640" t="s">
        <v>14052</v>
      </c>
      <c r="N1640" t="s">
        <v>16</v>
      </c>
    </row>
    <row r="1641" spans="1:14" x14ac:dyDescent="0.35">
      <c r="A1641" t="s">
        <v>12195</v>
      </c>
      <c r="B1641">
        <v>37</v>
      </c>
      <c r="C1641" t="s">
        <v>14095</v>
      </c>
      <c r="D1641" t="s">
        <v>39</v>
      </c>
      <c r="E1641" t="s">
        <v>64</v>
      </c>
      <c r="F1641" t="s">
        <v>25</v>
      </c>
      <c r="G1641" t="s">
        <v>36</v>
      </c>
      <c r="H1641">
        <v>1150.3599999999999</v>
      </c>
      <c r="I1641" s="9">
        <v>45120</v>
      </c>
      <c r="J1641">
        <v>2023</v>
      </c>
      <c r="K1641" t="s">
        <v>14063</v>
      </c>
      <c r="L1641">
        <v>7</v>
      </c>
      <c r="M1641" t="s">
        <v>14057</v>
      </c>
      <c r="N1641" t="s">
        <v>16</v>
      </c>
    </row>
    <row r="1642" spans="1:14" x14ac:dyDescent="0.35">
      <c r="A1642" t="s">
        <v>12261</v>
      </c>
      <c r="B1642">
        <v>37</v>
      </c>
      <c r="C1642" t="s">
        <v>14095</v>
      </c>
      <c r="D1642" t="s">
        <v>39</v>
      </c>
      <c r="E1642" t="s">
        <v>93</v>
      </c>
      <c r="F1642" t="s">
        <v>55</v>
      </c>
      <c r="G1642" t="s">
        <v>36</v>
      </c>
      <c r="H1642">
        <v>19652.63</v>
      </c>
      <c r="I1642" s="9">
        <v>45237</v>
      </c>
      <c r="J1642">
        <v>2023</v>
      </c>
      <c r="K1642" t="s">
        <v>14054</v>
      </c>
      <c r="L1642">
        <v>11</v>
      </c>
      <c r="M1642" t="s">
        <v>14046</v>
      </c>
      <c r="N1642" t="s">
        <v>16</v>
      </c>
    </row>
    <row r="1643" spans="1:14" x14ac:dyDescent="0.35">
      <c r="A1643" t="s">
        <v>12321</v>
      </c>
      <c r="B1643">
        <v>37</v>
      </c>
      <c r="C1643" t="s">
        <v>14095</v>
      </c>
      <c r="D1643" t="s">
        <v>39</v>
      </c>
      <c r="E1643" t="s">
        <v>64</v>
      </c>
      <c r="F1643" t="s">
        <v>19</v>
      </c>
      <c r="G1643" t="s">
        <v>36</v>
      </c>
      <c r="H1643">
        <v>5388.8</v>
      </c>
      <c r="I1643" s="9">
        <v>45176</v>
      </c>
      <c r="J1643">
        <v>2023</v>
      </c>
      <c r="K1643" t="s">
        <v>14055</v>
      </c>
      <c r="L1643">
        <v>9</v>
      </c>
      <c r="M1643" t="s">
        <v>14057</v>
      </c>
      <c r="N1643" t="s">
        <v>16</v>
      </c>
    </row>
    <row r="1644" spans="1:14" x14ac:dyDescent="0.35">
      <c r="A1644" t="s">
        <v>12811</v>
      </c>
      <c r="B1644">
        <v>37</v>
      </c>
      <c r="C1644" t="s">
        <v>14095</v>
      </c>
      <c r="D1644" t="s">
        <v>39</v>
      </c>
      <c r="E1644" t="s">
        <v>74</v>
      </c>
      <c r="F1644" t="s">
        <v>25</v>
      </c>
      <c r="G1644" t="s">
        <v>20</v>
      </c>
      <c r="H1644">
        <v>40079.31</v>
      </c>
      <c r="I1644" s="9">
        <v>45303</v>
      </c>
      <c r="J1644">
        <v>2024</v>
      </c>
      <c r="K1644" t="s">
        <v>14045</v>
      </c>
      <c r="L1644">
        <v>1</v>
      </c>
      <c r="M1644" t="s">
        <v>14048</v>
      </c>
      <c r="N1644" t="s">
        <v>16</v>
      </c>
    </row>
    <row r="1645" spans="1:14" x14ac:dyDescent="0.35">
      <c r="A1645" t="s">
        <v>12929</v>
      </c>
      <c r="B1645">
        <v>37</v>
      </c>
      <c r="C1645" t="s">
        <v>14095</v>
      </c>
      <c r="D1645" t="s">
        <v>39</v>
      </c>
      <c r="E1645" t="s">
        <v>64</v>
      </c>
      <c r="F1645" t="s">
        <v>49</v>
      </c>
      <c r="G1645" t="s">
        <v>36</v>
      </c>
      <c r="H1645">
        <v>17783.3</v>
      </c>
      <c r="I1645" s="9">
        <v>45066</v>
      </c>
      <c r="J1645">
        <v>2023</v>
      </c>
      <c r="K1645" t="s">
        <v>14047</v>
      </c>
      <c r="L1645">
        <v>5</v>
      </c>
      <c r="M1645" t="s">
        <v>14050</v>
      </c>
      <c r="N1645" t="s">
        <v>16</v>
      </c>
    </row>
    <row r="1646" spans="1:14" x14ac:dyDescent="0.35">
      <c r="A1646" t="s">
        <v>13139</v>
      </c>
      <c r="B1646">
        <v>37</v>
      </c>
      <c r="C1646" t="s">
        <v>14095</v>
      </c>
      <c r="D1646" t="s">
        <v>39</v>
      </c>
      <c r="E1646" t="s">
        <v>29</v>
      </c>
      <c r="F1646" t="s">
        <v>19</v>
      </c>
      <c r="G1646" t="s">
        <v>30</v>
      </c>
      <c r="H1646">
        <v>7467.97</v>
      </c>
      <c r="I1646" s="9">
        <v>45422</v>
      </c>
      <c r="J1646">
        <v>2024</v>
      </c>
      <c r="K1646" t="s">
        <v>14047</v>
      </c>
      <c r="L1646">
        <v>5</v>
      </c>
      <c r="M1646" t="s">
        <v>14048</v>
      </c>
      <c r="N1646" t="s">
        <v>16</v>
      </c>
    </row>
    <row r="1647" spans="1:14" x14ac:dyDescent="0.35">
      <c r="A1647" t="s">
        <v>13165</v>
      </c>
      <c r="B1647">
        <v>37</v>
      </c>
      <c r="C1647" t="s">
        <v>14095</v>
      </c>
      <c r="D1647" t="s">
        <v>39</v>
      </c>
      <c r="E1647" t="s">
        <v>24</v>
      </c>
      <c r="F1647" t="s">
        <v>25</v>
      </c>
      <c r="G1647" t="s">
        <v>30</v>
      </c>
      <c r="H1647">
        <v>11782.08</v>
      </c>
      <c r="I1647" s="9">
        <v>45526</v>
      </c>
      <c r="J1647">
        <v>2024</v>
      </c>
      <c r="K1647" t="s">
        <v>14056</v>
      </c>
      <c r="L1647">
        <v>8</v>
      </c>
      <c r="M1647" t="s">
        <v>14057</v>
      </c>
      <c r="N1647" t="s">
        <v>16</v>
      </c>
    </row>
    <row r="1648" spans="1:14" x14ac:dyDescent="0.35">
      <c r="A1648" t="s">
        <v>13421</v>
      </c>
      <c r="B1648">
        <v>37</v>
      </c>
      <c r="C1648" t="s">
        <v>14095</v>
      </c>
      <c r="D1648" t="s">
        <v>39</v>
      </c>
      <c r="E1648" t="s">
        <v>42</v>
      </c>
      <c r="F1648" t="s">
        <v>55</v>
      </c>
      <c r="G1648" t="s">
        <v>36</v>
      </c>
      <c r="H1648">
        <v>9379.09</v>
      </c>
      <c r="I1648" s="9">
        <v>45483</v>
      </c>
      <c r="J1648">
        <v>2024</v>
      </c>
      <c r="K1648" t="s">
        <v>14063</v>
      </c>
      <c r="L1648">
        <v>7</v>
      </c>
      <c r="M1648" t="s">
        <v>14052</v>
      </c>
      <c r="N1648" t="s">
        <v>16</v>
      </c>
    </row>
    <row r="1649" spans="1:14" x14ac:dyDescent="0.35">
      <c r="A1649" t="s">
        <v>13451</v>
      </c>
      <c r="B1649">
        <v>37</v>
      </c>
      <c r="C1649" t="s">
        <v>14095</v>
      </c>
      <c r="D1649" t="s">
        <v>12</v>
      </c>
      <c r="E1649" t="s">
        <v>29</v>
      </c>
      <c r="F1649" t="s">
        <v>25</v>
      </c>
      <c r="G1649" t="s">
        <v>30</v>
      </c>
      <c r="H1649">
        <v>3633.47</v>
      </c>
      <c r="I1649" s="9">
        <v>45034</v>
      </c>
      <c r="J1649">
        <v>2023</v>
      </c>
      <c r="K1649" t="s">
        <v>14061</v>
      </c>
      <c r="L1649">
        <v>4</v>
      </c>
      <c r="M1649" t="s">
        <v>14046</v>
      </c>
      <c r="N1649" t="s">
        <v>16</v>
      </c>
    </row>
    <row r="1650" spans="1:14" x14ac:dyDescent="0.35">
      <c r="A1650" t="s">
        <v>13577</v>
      </c>
      <c r="B1650">
        <v>37</v>
      </c>
      <c r="C1650" t="s">
        <v>14095</v>
      </c>
      <c r="D1650" t="s">
        <v>12</v>
      </c>
      <c r="E1650" t="s">
        <v>64</v>
      </c>
      <c r="F1650" t="s">
        <v>14</v>
      </c>
      <c r="G1650" t="s">
        <v>26</v>
      </c>
      <c r="H1650">
        <v>11372.09</v>
      </c>
      <c r="I1650" s="9">
        <v>45309</v>
      </c>
      <c r="J1650">
        <v>2024</v>
      </c>
      <c r="K1650" t="s">
        <v>14045</v>
      </c>
      <c r="L1650">
        <v>1</v>
      </c>
      <c r="M1650" t="s">
        <v>14057</v>
      </c>
      <c r="N1650" t="s">
        <v>16</v>
      </c>
    </row>
    <row r="1651" spans="1:14" x14ac:dyDescent="0.35">
      <c r="A1651" t="s">
        <v>13751</v>
      </c>
      <c r="B1651">
        <v>37</v>
      </c>
      <c r="C1651" t="s">
        <v>14095</v>
      </c>
      <c r="D1651" t="s">
        <v>12</v>
      </c>
      <c r="E1651" t="s">
        <v>52</v>
      </c>
      <c r="F1651" t="s">
        <v>25</v>
      </c>
      <c r="G1651" t="s">
        <v>36</v>
      </c>
      <c r="H1651">
        <v>10657.69</v>
      </c>
      <c r="I1651" s="9">
        <v>45253</v>
      </c>
      <c r="J1651">
        <v>2023</v>
      </c>
      <c r="K1651" t="s">
        <v>14054</v>
      </c>
      <c r="L1651">
        <v>11</v>
      </c>
      <c r="M1651" t="s">
        <v>14057</v>
      </c>
      <c r="N1651" t="s">
        <v>16</v>
      </c>
    </row>
    <row r="1652" spans="1:14" x14ac:dyDescent="0.35">
      <c r="A1652" t="s">
        <v>13793</v>
      </c>
      <c r="B1652">
        <v>37</v>
      </c>
      <c r="C1652" t="s">
        <v>14095</v>
      </c>
      <c r="D1652" t="s">
        <v>12</v>
      </c>
      <c r="E1652" t="s">
        <v>93</v>
      </c>
      <c r="F1652" t="s">
        <v>49</v>
      </c>
      <c r="G1652" t="s">
        <v>30</v>
      </c>
      <c r="H1652">
        <v>5908.04</v>
      </c>
      <c r="I1652" s="9">
        <v>45062</v>
      </c>
      <c r="J1652">
        <v>2023</v>
      </c>
      <c r="K1652" t="s">
        <v>14047</v>
      </c>
      <c r="L1652">
        <v>5</v>
      </c>
      <c r="M1652" t="s">
        <v>14046</v>
      </c>
      <c r="N1652" t="s">
        <v>16</v>
      </c>
    </row>
    <row r="1653" spans="1:14" x14ac:dyDescent="0.35">
      <c r="A1653" t="s">
        <v>13949</v>
      </c>
      <c r="B1653">
        <v>37</v>
      </c>
      <c r="C1653" t="s">
        <v>14095</v>
      </c>
      <c r="D1653" t="s">
        <v>12</v>
      </c>
      <c r="E1653" t="s">
        <v>24</v>
      </c>
      <c r="F1653" t="s">
        <v>25</v>
      </c>
      <c r="G1653" t="s">
        <v>36</v>
      </c>
      <c r="H1653">
        <v>4378.3100000000004</v>
      </c>
      <c r="I1653" s="9">
        <v>45335</v>
      </c>
      <c r="J1653">
        <v>2024</v>
      </c>
      <c r="K1653" t="s">
        <v>14051</v>
      </c>
      <c r="L1653">
        <v>2</v>
      </c>
      <c r="M1653" t="s">
        <v>14046</v>
      </c>
      <c r="N1653" t="s">
        <v>16</v>
      </c>
    </row>
    <row r="1654" spans="1:14" x14ac:dyDescent="0.35">
      <c r="A1654" t="s">
        <v>13981</v>
      </c>
      <c r="B1654">
        <v>37</v>
      </c>
      <c r="C1654" t="s">
        <v>14095</v>
      </c>
      <c r="D1654" t="s">
        <v>12</v>
      </c>
      <c r="E1654" t="s">
        <v>29</v>
      </c>
      <c r="F1654" t="s">
        <v>49</v>
      </c>
      <c r="G1654" t="s">
        <v>26</v>
      </c>
      <c r="H1654">
        <v>886.64</v>
      </c>
      <c r="I1654" s="9">
        <v>45036</v>
      </c>
      <c r="J1654">
        <v>2023</v>
      </c>
      <c r="K1654" t="s">
        <v>14061</v>
      </c>
      <c r="L1654">
        <v>4</v>
      </c>
      <c r="M1654" t="s">
        <v>14057</v>
      </c>
      <c r="N1654" t="s">
        <v>16</v>
      </c>
    </row>
    <row r="1655" spans="1:14" x14ac:dyDescent="0.35">
      <c r="A1655" t="s">
        <v>41</v>
      </c>
      <c r="B1655">
        <v>36</v>
      </c>
      <c r="C1655" t="s">
        <v>14095</v>
      </c>
      <c r="D1655" t="s">
        <v>39</v>
      </c>
      <c r="E1655" t="s">
        <v>42</v>
      </c>
      <c r="F1655" t="s">
        <v>35</v>
      </c>
      <c r="G1655" t="s">
        <v>36</v>
      </c>
      <c r="H1655">
        <v>24620.15</v>
      </c>
      <c r="I1655" s="9">
        <v>45254</v>
      </c>
      <c r="J1655">
        <v>2023</v>
      </c>
      <c r="K1655" t="s">
        <v>14054</v>
      </c>
      <c r="L1655">
        <v>11</v>
      </c>
      <c r="M1655" t="s">
        <v>14048</v>
      </c>
      <c r="N1655" t="s">
        <v>16</v>
      </c>
    </row>
    <row r="1656" spans="1:14" x14ac:dyDescent="0.35">
      <c r="A1656" t="s">
        <v>461</v>
      </c>
      <c r="B1656">
        <v>36</v>
      </c>
      <c r="C1656" t="s">
        <v>14095</v>
      </c>
      <c r="D1656" t="s">
        <v>39</v>
      </c>
      <c r="E1656" t="s">
        <v>29</v>
      </c>
      <c r="F1656" t="s">
        <v>25</v>
      </c>
      <c r="G1656" t="s">
        <v>26</v>
      </c>
      <c r="H1656">
        <v>3334.41</v>
      </c>
      <c r="I1656" s="9">
        <v>45636</v>
      </c>
      <c r="J1656">
        <v>2024</v>
      </c>
      <c r="K1656" t="s">
        <v>14060</v>
      </c>
      <c r="L1656">
        <v>12</v>
      </c>
      <c r="M1656" t="s">
        <v>14046</v>
      </c>
      <c r="N1656" t="s">
        <v>16</v>
      </c>
    </row>
    <row r="1657" spans="1:14" x14ac:dyDescent="0.35">
      <c r="A1657" t="s">
        <v>513</v>
      </c>
      <c r="B1657">
        <v>36</v>
      </c>
      <c r="C1657" t="s">
        <v>14095</v>
      </c>
      <c r="D1657" t="s">
        <v>12</v>
      </c>
      <c r="E1657" t="s">
        <v>13</v>
      </c>
      <c r="F1657" t="s">
        <v>25</v>
      </c>
      <c r="G1657" t="s">
        <v>15</v>
      </c>
      <c r="H1657">
        <v>1882.74</v>
      </c>
      <c r="I1657" s="9">
        <v>45324</v>
      </c>
      <c r="J1657">
        <v>2024</v>
      </c>
      <c r="K1657" t="s">
        <v>14051</v>
      </c>
      <c r="L1657">
        <v>2</v>
      </c>
      <c r="M1657" t="s">
        <v>14048</v>
      </c>
      <c r="N1657" t="s">
        <v>16</v>
      </c>
    </row>
    <row r="1658" spans="1:14" x14ac:dyDescent="0.35">
      <c r="A1658" t="s">
        <v>581</v>
      </c>
      <c r="B1658">
        <v>36</v>
      </c>
      <c r="C1658" t="s">
        <v>14095</v>
      </c>
      <c r="D1658" t="s">
        <v>12</v>
      </c>
      <c r="E1658" t="s">
        <v>74</v>
      </c>
      <c r="F1658" t="s">
        <v>25</v>
      </c>
      <c r="G1658" t="s">
        <v>26</v>
      </c>
      <c r="H1658">
        <v>144.36000000000001</v>
      </c>
      <c r="I1658" s="9">
        <v>45384</v>
      </c>
      <c r="J1658">
        <v>2024</v>
      </c>
      <c r="K1658" t="s">
        <v>14061</v>
      </c>
      <c r="L1658">
        <v>4</v>
      </c>
      <c r="M1658" t="s">
        <v>14046</v>
      </c>
      <c r="N1658" t="s">
        <v>16</v>
      </c>
    </row>
    <row r="1659" spans="1:14" x14ac:dyDescent="0.35">
      <c r="A1659" t="s">
        <v>693</v>
      </c>
      <c r="B1659">
        <v>36</v>
      </c>
      <c r="C1659" t="s">
        <v>14095</v>
      </c>
      <c r="D1659" t="s">
        <v>39</v>
      </c>
      <c r="E1659" t="s">
        <v>42</v>
      </c>
      <c r="F1659" t="s">
        <v>14</v>
      </c>
      <c r="G1659" t="s">
        <v>20</v>
      </c>
      <c r="H1659">
        <v>34941.69</v>
      </c>
      <c r="I1659" s="9">
        <v>45404</v>
      </c>
      <c r="J1659">
        <v>2024</v>
      </c>
      <c r="K1659" t="s">
        <v>14061</v>
      </c>
      <c r="L1659">
        <v>4</v>
      </c>
      <c r="M1659" t="s">
        <v>14062</v>
      </c>
      <c r="N1659" t="s">
        <v>16</v>
      </c>
    </row>
    <row r="1660" spans="1:14" x14ac:dyDescent="0.35">
      <c r="A1660" t="s">
        <v>889</v>
      </c>
      <c r="B1660">
        <v>36</v>
      </c>
      <c r="C1660" t="s">
        <v>14095</v>
      </c>
      <c r="D1660" t="s">
        <v>39</v>
      </c>
      <c r="E1660" t="s">
        <v>13</v>
      </c>
      <c r="F1660" t="s">
        <v>49</v>
      </c>
      <c r="G1660" t="s">
        <v>30</v>
      </c>
      <c r="H1660">
        <v>8523.2099999999991</v>
      </c>
      <c r="I1660" s="9">
        <v>45124</v>
      </c>
      <c r="J1660">
        <v>2023</v>
      </c>
      <c r="K1660" t="s">
        <v>14063</v>
      </c>
      <c r="L1660">
        <v>7</v>
      </c>
      <c r="M1660" t="s">
        <v>14062</v>
      </c>
      <c r="N1660" t="s">
        <v>16</v>
      </c>
    </row>
    <row r="1661" spans="1:14" x14ac:dyDescent="0.35">
      <c r="A1661" t="s">
        <v>893</v>
      </c>
      <c r="B1661">
        <v>36</v>
      </c>
      <c r="C1661" t="s">
        <v>14095</v>
      </c>
      <c r="D1661" t="s">
        <v>12</v>
      </c>
      <c r="E1661" t="s">
        <v>93</v>
      </c>
      <c r="F1661" t="s">
        <v>49</v>
      </c>
      <c r="G1661" t="s">
        <v>30</v>
      </c>
      <c r="H1661">
        <v>51377.95</v>
      </c>
      <c r="I1661" s="9">
        <v>45088</v>
      </c>
      <c r="J1661">
        <v>2023</v>
      </c>
      <c r="K1661" t="s">
        <v>14049</v>
      </c>
      <c r="L1661">
        <v>6</v>
      </c>
      <c r="M1661" t="s">
        <v>14059</v>
      </c>
      <c r="N1661" t="s">
        <v>16</v>
      </c>
    </row>
    <row r="1662" spans="1:14" x14ac:dyDescent="0.35">
      <c r="A1662" t="s">
        <v>999</v>
      </c>
      <c r="B1662">
        <v>36</v>
      </c>
      <c r="C1662" t="s">
        <v>14095</v>
      </c>
      <c r="D1662" t="s">
        <v>39</v>
      </c>
      <c r="E1662" t="s">
        <v>29</v>
      </c>
      <c r="F1662" t="s">
        <v>55</v>
      </c>
      <c r="G1662" t="s">
        <v>36</v>
      </c>
      <c r="H1662">
        <v>15122.26</v>
      </c>
      <c r="I1662" s="9">
        <v>45055</v>
      </c>
      <c r="J1662">
        <v>2023</v>
      </c>
      <c r="K1662" t="s">
        <v>14047</v>
      </c>
      <c r="L1662">
        <v>5</v>
      </c>
      <c r="M1662" t="s">
        <v>14046</v>
      </c>
      <c r="N1662" t="s">
        <v>16</v>
      </c>
    </row>
    <row r="1663" spans="1:14" x14ac:dyDescent="0.35">
      <c r="A1663" t="s">
        <v>1161</v>
      </c>
      <c r="B1663">
        <v>36</v>
      </c>
      <c r="C1663" t="s">
        <v>14095</v>
      </c>
      <c r="D1663" t="s">
        <v>39</v>
      </c>
      <c r="E1663" t="s">
        <v>52</v>
      </c>
      <c r="F1663" t="s">
        <v>55</v>
      </c>
      <c r="G1663" t="s">
        <v>15</v>
      </c>
      <c r="H1663">
        <v>13372.06</v>
      </c>
      <c r="I1663" s="9">
        <v>45443</v>
      </c>
      <c r="J1663">
        <v>2024</v>
      </c>
      <c r="K1663" t="s">
        <v>14047</v>
      </c>
      <c r="L1663">
        <v>5</v>
      </c>
      <c r="M1663" t="s">
        <v>14048</v>
      </c>
      <c r="N1663" t="s">
        <v>16</v>
      </c>
    </row>
    <row r="1664" spans="1:14" x14ac:dyDescent="0.35">
      <c r="A1664" t="s">
        <v>1169</v>
      </c>
      <c r="B1664">
        <v>36</v>
      </c>
      <c r="C1664" t="s">
        <v>14095</v>
      </c>
      <c r="D1664" t="s">
        <v>39</v>
      </c>
      <c r="E1664" t="s">
        <v>13</v>
      </c>
      <c r="F1664" t="s">
        <v>55</v>
      </c>
      <c r="G1664" t="s">
        <v>26</v>
      </c>
      <c r="H1664">
        <v>14513.53</v>
      </c>
      <c r="I1664" s="9">
        <v>45455</v>
      </c>
      <c r="J1664">
        <v>2024</v>
      </c>
      <c r="K1664" t="s">
        <v>14049</v>
      </c>
      <c r="L1664">
        <v>6</v>
      </c>
      <c r="M1664" t="s">
        <v>14052</v>
      </c>
      <c r="N1664" t="s">
        <v>16</v>
      </c>
    </row>
    <row r="1665" spans="1:14" x14ac:dyDescent="0.35">
      <c r="A1665" t="s">
        <v>1183</v>
      </c>
      <c r="B1665">
        <v>36</v>
      </c>
      <c r="C1665" t="s">
        <v>14095</v>
      </c>
      <c r="D1665" t="s">
        <v>12</v>
      </c>
      <c r="E1665" t="s">
        <v>52</v>
      </c>
      <c r="F1665" t="s">
        <v>25</v>
      </c>
      <c r="G1665" t="s">
        <v>36</v>
      </c>
      <c r="H1665">
        <v>19373.48</v>
      </c>
      <c r="I1665" s="9">
        <v>45476</v>
      </c>
      <c r="J1665">
        <v>2024</v>
      </c>
      <c r="K1665" t="s">
        <v>14063</v>
      </c>
      <c r="L1665">
        <v>7</v>
      </c>
      <c r="M1665" t="s">
        <v>14052</v>
      </c>
      <c r="N1665" t="s">
        <v>16</v>
      </c>
    </row>
    <row r="1666" spans="1:14" x14ac:dyDescent="0.35">
      <c r="A1666" t="s">
        <v>1269</v>
      </c>
      <c r="B1666">
        <v>36</v>
      </c>
      <c r="C1666" t="s">
        <v>14095</v>
      </c>
      <c r="D1666" t="s">
        <v>12</v>
      </c>
      <c r="E1666" t="s">
        <v>24</v>
      </c>
      <c r="F1666" t="s">
        <v>14</v>
      </c>
      <c r="G1666" t="s">
        <v>30</v>
      </c>
      <c r="H1666">
        <v>15463.01</v>
      </c>
      <c r="I1666" s="9">
        <v>45210</v>
      </c>
      <c r="J1666">
        <v>2023</v>
      </c>
      <c r="K1666" t="s">
        <v>14058</v>
      </c>
      <c r="L1666">
        <v>10</v>
      </c>
      <c r="M1666" t="s">
        <v>14052</v>
      </c>
      <c r="N1666" t="s">
        <v>16</v>
      </c>
    </row>
    <row r="1667" spans="1:14" x14ac:dyDescent="0.35">
      <c r="A1667" t="s">
        <v>1295</v>
      </c>
      <c r="B1667">
        <v>36</v>
      </c>
      <c r="C1667" t="s">
        <v>14095</v>
      </c>
      <c r="D1667" t="s">
        <v>39</v>
      </c>
      <c r="E1667" t="s">
        <v>64</v>
      </c>
      <c r="F1667" t="s">
        <v>19</v>
      </c>
      <c r="G1667" t="s">
        <v>20</v>
      </c>
      <c r="H1667">
        <v>15876.63</v>
      </c>
      <c r="I1667" s="9">
        <v>45181</v>
      </c>
      <c r="J1667">
        <v>2023</v>
      </c>
      <c r="K1667" t="s">
        <v>14055</v>
      </c>
      <c r="L1667">
        <v>9</v>
      </c>
      <c r="M1667" t="s">
        <v>14046</v>
      </c>
      <c r="N1667" t="s">
        <v>16</v>
      </c>
    </row>
    <row r="1668" spans="1:14" x14ac:dyDescent="0.35">
      <c r="A1668" t="s">
        <v>1307</v>
      </c>
      <c r="B1668">
        <v>36</v>
      </c>
      <c r="C1668" t="s">
        <v>14095</v>
      </c>
      <c r="D1668" t="s">
        <v>39</v>
      </c>
      <c r="E1668" t="s">
        <v>64</v>
      </c>
      <c r="F1668" t="s">
        <v>25</v>
      </c>
      <c r="G1668" t="s">
        <v>20</v>
      </c>
      <c r="H1668">
        <v>710.08</v>
      </c>
      <c r="I1668" s="9">
        <v>45516</v>
      </c>
      <c r="J1668">
        <v>2024</v>
      </c>
      <c r="K1668" t="s">
        <v>14056</v>
      </c>
      <c r="L1668">
        <v>8</v>
      </c>
      <c r="M1668" t="s">
        <v>14062</v>
      </c>
      <c r="N1668" t="s">
        <v>16</v>
      </c>
    </row>
    <row r="1669" spans="1:14" x14ac:dyDescent="0.35">
      <c r="A1669" t="s">
        <v>1369</v>
      </c>
      <c r="B1669">
        <v>36</v>
      </c>
      <c r="C1669" t="s">
        <v>14095</v>
      </c>
      <c r="D1669" t="s">
        <v>39</v>
      </c>
      <c r="E1669" t="s">
        <v>13</v>
      </c>
      <c r="F1669" t="s">
        <v>25</v>
      </c>
      <c r="G1669" t="s">
        <v>20</v>
      </c>
      <c r="H1669">
        <v>3767.36</v>
      </c>
      <c r="I1669" s="9">
        <v>45266</v>
      </c>
      <c r="J1669">
        <v>2023</v>
      </c>
      <c r="K1669" t="s">
        <v>14060</v>
      </c>
      <c r="L1669">
        <v>12</v>
      </c>
      <c r="M1669" t="s">
        <v>14052</v>
      </c>
      <c r="N1669" t="s">
        <v>16</v>
      </c>
    </row>
    <row r="1670" spans="1:14" x14ac:dyDescent="0.35">
      <c r="A1670" t="s">
        <v>1537</v>
      </c>
      <c r="B1670">
        <v>36</v>
      </c>
      <c r="C1670" t="s">
        <v>14095</v>
      </c>
      <c r="D1670" t="s">
        <v>12</v>
      </c>
      <c r="E1670" t="s">
        <v>13</v>
      </c>
      <c r="F1670" t="s">
        <v>19</v>
      </c>
      <c r="G1670" t="s">
        <v>26</v>
      </c>
      <c r="H1670">
        <v>3347.52</v>
      </c>
      <c r="I1670" s="9">
        <v>45092</v>
      </c>
      <c r="J1670">
        <v>2023</v>
      </c>
      <c r="K1670" t="s">
        <v>14049</v>
      </c>
      <c r="L1670">
        <v>6</v>
      </c>
      <c r="M1670" t="s">
        <v>14057</v>
      </c>
      <c r="N1670" t="s">
        <v>16</v>
      </c>
    </row>
    <row r="1671" spans="1:14" x14ac:dyDescent="0.35">
      <c r="A1671" t="s">
        <v>1711</v>
      </c>
      <c r="B1671">
        <v>36</v>
      </c>
      <c r="C1671" t="s">
        <v>14095</v>
      </c>
      <c r="D1671" t="s">
        <v>39</v>
      </c>
      <c r="E1671" t="s">
        <v>13</v>
      </c>
      <c r="F1671" t="s">
        <v>49</v>
      </c>
      <c r="G1671" t="s">
        <v>26</v>
      </c>
      <c r="H1671">
        <v>18983.96</v>
      </c>
      <c r="I1671" s="9">
        <v>45586</v>
      </c>
      <c r="J1671">
        <v>2024</v>
      </c>
      <c r="K1671" t="s">
        <v>14058</v>
      </c>
      <c r="L1671">
        <v>10</v>
      </c>
      <c r="M1671" t="s">
        <v>14062</v>
      </c>
      <c r="N1671" t="s">
        <v>16</v>
      </c>
    </row>
    <row r="1672" spans="1:14" x14ac:dyDescent="0.35">
      <c r="A1672" t="s">
        <v>1887</v>
      </c>
      <c r="B1672">
        <v>36</v>
      </c>
      <c r="C1672" t="s">
        <v>14095</v>
      </c>
      <c r="D1672" t="s">
        <v>12</v>
      </c>
      <c r="E1672" t="s">
        <v>29</v>
      </c>
      <c r="F1672" t="s">
        <v>19</v>
      </c>
      <c r="G1672" t="s">
        <v>20</v>
      </c>
      <c r="H1672">
        <v>3714.89</v>
      </c>
      <c r="I1672" s="9">
        <v>45477</v>
      </c>
      <c r="J1672">
        <v>2024</v>
      </c>
      <c r="K1672" t="s">
        <v>14063</v>
      </c>
      <c r="L1672">
        <v>7</v>
      </c>
      <c r="M1672" t="s">
        <v>14057</v>
      </c>
      <c r="N1672" t="s">
        <v>16</v>
      </c>
    </row>
    <row r="1673" spans="1:14" x14ac:dyDescent="0.35">
      <c r="A1673" t="s">
        <v>1987</v>
      </c>
      <c r="B1673">
        <v>36</v>
      </c>
      <c r="C1673" t="s">
        <v>14095</v>
      </c>
      <c r="D1673" t="s">
        <v>39</v>
      </c>
      <c r="E1673" t="s">
        <v>64</v>
      </c>
      <c r="F1673" t="s">
        <v>19</v>
      </c>
      <c r="G1673" t="s">
        <v>26</v>
      </c>
      <c r="H1673">
        <v>10015.379999999999</v>
      </c>
      <c r="I1673" s="9">
        <v>45045</v>
      </c>
      <c r="J1673">
        <v>2023</v>
      </c>
      <c r="K1673" t="s">
        <v>14061</v>
      </c>
      <c r="L1673">
        <v>4</v>
      </c>
      <c r="M1673" t="s">
        <v>14050</v>
      </c>
      <c r="N1673" t="s">
        <v>16</v>
      </c>
    </row>
    <row r="1674" spans="1:14" x14ac:dyDescent="0.35">
      <c r="A1674" t="s">
        <v>2471</v>
      </c>
      <c r="B1674">
        <v>36</v>
      </c>
      <c r="C1674" t="s">
        <v>14095</v>
      </c>
      <c r="D1674" t="s">
        <v>12</v>
      </c>
      <c r="E1674" t="s">
        <v>74</v>
      </c>
      <c r="F1674" t="s">
        <v>25</v>
      </c>
      <c r="G1674" t="s">
        <v>20</v>
      </c>
      <c r="H1674">
        <v>17335.8</v>
      </c>
      <c r="I1674" s="9">
        <v>45187</v>
      </c>
      <c r="J1674">
        <v>2023</v>
      </c>
      <c r="K1674" t="s">
        <v>14055</v>
      </c>
      <c r="L1674">
        <v>9</v>
      </c>
      <c r="M1674" t="s">
        <v>14062</v>
      </c>
      <c r="N1674" t="s">
        <v>16</v>
      </c>
    </row>
    <row r="1675" spans="1:14" x14ac:dyDescent="0.35">
      <c r="A1675" t="s">
        <v>2489</v>
      </c>
      <c r="B1675">
        <v>36</v>
      </c>
      <c r="C1675" t="s">
        <v>14095</v>
      </c>
      <c r="D1675" t="s">
        <v>39</v>
      </c>
      <c r="E1675" t="s">
        <v>24</v>
      </c>
      <c r="F1675" t="s">
        <v>49</v>
      </c>
      <c r="G1675" t="s">
        <v>36</v>
      </c>
      <c r="H1675">
        <v>5954.64</v>
      </c>
      <c r="I1675" s="9">
        <v>45364</v>
      </c>
      <c r="J1675">
        <v>2024</v>
      </c>
      <c r="K1675" t="s">
        <v>14053</v>
      </c>
      <c r="L1675">
        <v>3</v>
      </c>
      <c r="M1675" t="s">
        <v>14052</v>
      </c>
      <c r="N1675" t="s">
        <v>16</v>
      </c>
    </row>
    <row r="1676" spans="1:14" x14ac:dyDescent="0.35">
      <c r="A1676" t="s">
        <v>2525</v>
      </c>
      <c r="B1676">
        <v>36</v>
      </c>
      <c r="C1676" t="s">
        <v>14095</v>
      </c>
      <c r="D1676" t="s">
        <v>12</v>
      </c>
      <c r="E1676" t="s">
        <v>64</v>
      </c>
      <c r="F1676" t="s">
        <v>49</v>
      </c>
      <c r="G1676" t="s">
        <v>26</v>
      </c>
      <c r="H1676">
        <v>667.53</v>
      </c>
      <c r="I1676" s="9">
        <v>45174</v>
      </c>
      <c r="J1676">
        <v>2023</v>
      </c>
      <c r="K1676" t="s">
        <v>14055</v>
      </c>
      <c r="L1676">
        <v>9</v>
      </c>
      <c r="M1676" t="s">
        <v>14046</v>
      </c>
      <c r="N1676" t="s">
        <v>16</v>
      </c>
    </row>
    <row r="1677" spans="1:14" x14ac:dyDescent="0.35">
      <c r="A1677" t="s">
        <v>2611</v>
      </c>
      <c r="B1677">
        <v>36</v>
      </c>
      <c r="C1677" t="s">
        <v>14095</v>
      </c>
      <c r="D1677" t="s">
        <v>39</v>
      </c>
      <c r="E1677" t="s">
        <v>93</v>
      </c>
      <c r="F1677" t="s">
        <v>35</v>
      </c>
      <c r="G1677" t="s">
        <v>20</v>
      </c>
      <c r="H1677">
        <v>7668.26</v>
      </c>
      <c r="I1677" s="9">
        <v>45428</v>
      </c>
      <c r="J1677">
        <v>2024</v>
      </c>
      <c r="K1677" t="s">
        <v>14047</v>
      </c>
      <c r="L1677">
        <v>5</v>
      </c>
      <c r="M1677" t="s">
        <v>14057</v>
      </c>
      <c r="N1677" t="s">
        <v>16</v>
      </c>
    </row>
    <row r="1678" spans="1:14" x14ac:dyDescent="0.35">
      <c r="A1678" t="s">
        <v>2613</v>
      </c>
      <c r="B1678">
        <v>36</v>
      </c>
      <c r="C1678" t="s">
        <v>14095</v>
      </c>
      <c r="D1678" t="s">
        <v>12</v>
      </c>
      <c r="E1678" t="s">
        <v>52</v>
      </c>
      <c r="F1678" t="s">
        <v>55</v>
      </c>
      <c r="G1678" t="s">
        <v>26</v>
      </c>
      <c r="H1678">
        <v>13771.01</v>
      </c>
      <c r="I1678" s="9">
        <v>45605</v>
      </c>
      <c r="J1678">
        <v>2024</v>
      </c>
      <c r="K1678" t="s">
        <v>14054</v>
      </c>
      <c r="L1678">
        <v>11</v>
      </c>
      <c r="M1678" t="s">
        <v>14050</v>
      </c>
      <c r="N1678" t="s">
        <v>16</v>
      </c>
    </row>
    <row r="1679" spans="1:14" x14ac:dyDescent="0.35">
      <c r="A1679" t="s">
        <v>2833</v>
      </c>
      <c r="B1679">
        <v>36</v>
      </c>
      <c r="C1679" t="s">
        <v>14095</v>
      </c>
      <c r="D1679" t="s">
        <v>39</v>
      </c>
      <c r="E1679" t="s">
        <v>74</v>
      </c>
      <c r="F1679" t="s">
        <v>19</v>
      </c>
      <c r="G1679" t="s">
        <v>20</v>
      </c>
      <c r="H1679">
        <v>13000.12</v>
      </c>
      <c r="I1679" s="9">
        <v>45585</v>
      </c>
      <c r="J1679">
        <v>2024</v>
      </c>
      <c r="K1679" t="s">
        <v>14058</v>
      </c>
      <c r="L1679">
        <v>10</v>
      </c>
      <c r="M1679" t="s">
        <v>14059</v>
      </c>
      <c r="N1679" t="s">
        <v>16</v>
      </c>
    </row>
    <row r="1680" spans="1:14" x14ac:dyDescent="0.35">
      <c r="A1680" t="s">
        <v>2893</v>
      </c>
      <c r="B1680">
        <v>36</v>
      </c>
      <c r="C1680" t="s">
        <v>14095</v>
      </c>
      <c r="D1680" t="s">
        <v>12</v>
      </c>
      <c r="E1680" t="s">
        <v>13</v>
      </c>
      <c r="F1680" t="s">
        <v>14</v>
      </c>
      <c r="G1680" t="s">
        <v>20</v>
      </c>
      <c r="H1680">
        <v>7817.87</v>
      </c>
      <c r="I1680" s="9">
        <v>45025</v>
      </c>
      <c r="J1680">
        <v>2023</v>
      </c>
      <c r="K1680" t="s">
        <v>14061</v>
      </c>
      <c r="L1680">
        <v>4</v>
      </c>
      <c r="M1680" t="s">
        <v>14059</v>
      </c>
      <c r="N1680" t="s">
        <v>16</v>
      </c>
    </row>
    <row r="1681" spans="1:14" x14ac:dyDescent="0.35">
      <c r="A1681" t="s">
        <v>3333</v>
      </c>
      <c r="B1681">
        <v>36</v>
      </c>
      <c r="C1681" t="s">
        <v>14095</v>
      </c>
      <c r="D1681" t="s">
        <v>12</v>
      </c>
      <c r="E1681" t="s">
        <v>52</v>
      </c>
      <c r="F1681" t="s">
        <v>35</v>
      </c>
      <c r="G1681" t="s">
        <v>15</v>
      </c>
      <c r="H1681">
        <v>6394.02</v>
      </c>
      <c r="I1681" s="9">
        <v>45088</v>
      </c>
      <c r="J1681">
        <v>2023</v>
      </c>
      <c r="K1681" t="s">
        <v>14049</v>
      </c>
      <c r="L1681">
        <v>6</v>
      </c>
      <c r="M1681" t="s">
        <v>14059</v>
      </c>
      <c r="N1681" t="s">
        <v>16</v>
      </c>
    </row>
    <row r="1682" spans="1:14" x14ac:dyDescent="0.35">
      <c r="A1682" t="s">
        <v>3431</v>
      </c>
      <c r="B1682">
        <v>36</v>
      </c>
      <c r="C1682" t="s">
        <v>14095</v>
      </c>
      <c r="D1682" t="s">
        <v>39</v>
      </c>
      <c r="E1682" t="s">
        <v>52</v>
      </c>
      <c r="F1682" t="s">
        <v>25</v>
      </c>
      <c r="G1682" t="s">
        <v>15</v>
      </c>
      <c r="H1682">
        <v>1609.71</v>
      </c>
      <c r="I1682" s="9">
        <v>45219</v>
      </c>
      <c r="J1682">
        <v>2023</v>
      </c>
      <c r="K1682" t="s">
        <v>14058</v>
      </c>
      <c r="L1682">
        <v>10</v>
      </c>
      <c r="M1682" t="s">
        <v>14048</v>
      </c>
      <c r="N1682" t="s">
        <v>16</v>
      </c>
    </row>
    <row r="1683" spans="1:14" x14ac:dyDescent="0.35">
      <c r="A1683" t="s">
        <v>3589</v>
      </c>
      <c r="B1683">
        <v>36</v>
      </c>
      <c r="C1683" t="s">
        <v>14095</v>
      </c>
      <c r="D1683" t="s">
        <v>12</v>
      </c>
      <c r="E1683" t="s">
        <v>13</v>
      </c>
      <c r="F1683" t="s">
        <v>49</v>
      </c>
      <c r="G1683" t="s">
        <v>36</v>
      </c>
      <c r="H1683">
        <v>11653.51</v>
      </c>
      <c r="I1683" s="9">
        <v>45364</v>
      </c>
      <c r="J1683">
        <v>2024</v>
      </c>
      <c r="K1683" t="s">
        <v>14053</v>
      </c>
      <c r="L1683">
        <v>3</v>
      </c>
      <c r="M1683" t="s">
        <v>14052</v>
      </c>
      <c r="N1683" t="s">
        <v>16</v>
      </c>
    </row>
    <row r="1684" spans="1:14" x14ac:dyDescent="0.35">
      <c r="A1684" t="s">
        <v>3875</v>
      </c>
      <c r="B1684">
        <v>36</v>
      </c>
      <c r="C1684" t="s">
        <v>14095</v>
      </c>
      <c r="D1684" t="s">
        <v>39</v>
      </c>
      <c r="E1684" t="s">
        <v>24</v>
      </c>
      <c r="F1684" t="s">
        <v>25</v>
      </c>
      <c r="G1684" t="s">
        <v>20</v>
      </c>
      <c r="H1684">
        <v>5045.5</v>
      </c>
      <c r="I1684" s="9">
        <v>45146</v>
      </c>
      <c r="J1684">
        <v>2023</v>
      </c>
      <c r="K1684" t="s">
        <v>14056</v>
      </c>
      <c r="L1684">
        <v>8</v>
      </c>
      <c r="M1684" t="s">
        <v>14046</v>
      </c>
      <c r="N1684" t="s">
        <v>16</v>
      </c>
    </row>
    <row r="1685" spans="1:14" x14ac:dyDescent="0.35">
      <c r="A1685" t="s">
        <v>3897</v>
      </c>
      <c r="B1685">
        <v>36</v>
      </c>
      <c r="C1685" t="s">
        <v>14095</v>
      </c>
      <c r="D1685" t="s">
        <v>12</v>
      </c>
      <c r="E1685" t="s">
        <v>29</v>
      </c>
      <c r="F1685" t="s">
        <v>19</v>
      </c>
      <c r="G1685" t="s">
        <v>20</v>
      </c>
      <c r="H1685">
        <v>2325.13</v>
      </c>
      <c r="I1685" s="9">
        <v>45161</v>
      </c>
      <c r="J1685">
        <v>2023</v>
      </c>
      <c r="K1685" t="s">
        <v>14056</v>
      </c>
      <c r="L1685">
        <v>8</v>
      </c>
      <c r="M1685" t="s">
        <v>14052</v>
      </c>
      <c r="N1685" t="s">
        <v>16</v>
      </c>
    </row>
    <row r="1686" spans="1:14" x14ac:dyDescent="0.35">
      <c r="A1686" t="s">
        <v>4261</v>
      </c>
      <c r="B1686">
        <v>36</v>
      </c>
      <c r="C1686" t="s">
        <v>14095</v>
      </c>
      <c r="D1686" t="s">
        <v>12</v>
      </c>
      <c r="E1686" t="s">
        <v>24</v>
      </c>
      <c r="F1686" t="s">
        <v>49</v>
      </c>
      <c r="G1686" t="s">
        <v>15</v>
      </c>
      <c r="H1686">
        <v>16318.9</v>
      </c>
      <c r="I1686" s="9">
        <v>44935</v>
      </c>
      <c r="J1686">
        <v>2023</v>
      </c>
      <c r="K1686" t="s">
        <v>14045</v>
      </c>
      <c r="L1686">
        <v>1</v>
      </c>
      <c r="M1686" t="s">
        <v>14062</v>
      </c>
      <c r="N1686" t="s">
        <v>16</v>
      </c>
    </row>
    <row r="1687" spans="1:14" x14ac:dyDescent="0.35">
      <c r="A1687" t="s">
        <v>4313</v>
      </c>
      <c r="B1687">
        <v>36</v>
      </c>
      <c r="C1687" t="s">
        <v>14095</v>
      </c>
      <c r="D1687" t="s">
        <v>12</v>
      </c>
      <c r="E1687" t="s">
        <v>13</v>
      </c>
      <c r="F1687" t="s">
        <v>55</v>
      </c>
      <c r="G1687" t="s">
        <v>26</v>
      </c>
      <c r="H1687">
        <v>4288.1899999999996</v>
      </c>
      <c r="I1687" s="9">
        <v>44982</v>
      </c>
      <c r="J1687">
        <v>2023</v>
      </c>
      <c r="K1687" t="s">
        <v>14051</v>
      </c>
      <c r="L1687">
        <v>2</v>
      </c>
      <c r="M1687" t="s">
        <v>14050</v>
      </c>
      <c r="N1687" t="s">
        <v>16</v>
      </c>
    </row>
    <row r="1688" spans="1:14" x14ac:dyDescent="0.35">
      <c r="A1688" t="s">
        <v>4469</v>
      </c>
      <c r="B1688">
        <v>36</v>
      </c>
      <c r="C1688" t="s">
        <v>14095</v>
      </c>
      <c r="D1688" t="s">
        <v>12</v>
      </c>
      <c r="E1688" t="s">
        <v>52</v>
      </c>
      <c r="F1688" t="s">
        <v>19</v>
      </c>
      <c r="G1688" t="s">
        <v>30</v>
      </c>
      <c r="H1688">
        <v>493.86</v>
      </c>
      <c r="I1688" s="9">
        <v>45359</v>
      </c>
      <c r="J1688">
        <v>2024</v>
      </c>
      <c r="K1688" t="s">
        <v>14053</v>
      </c>
      <c r="L1688">
        <v>3</v>
      </c>
      <c r="M1688" t="s">
        <v>14048</v>
      </c>
      <c r="N1688" t="s">
        <v>16</v>
      </c>
    </row>
    <row r="1689" spans="1:14" x14ac:dyDescent="0.35">
      <c r="A1689" t="s">
        <v>4593</v>
      </c>
      <c r="B1689">
        <v>36</v>
      </c>
      <c r="C1689" t="s">
        <v>14095</v>
      </c>
      <c r="D1689" t="s">
        <v>39</v>
      </c>
      <c r="E1689" t="s">
        <v>74</v>
      </c>
      <c r="F1689" t="s">
        <v>55</v>
      </c>
      <c r="G1689" t="s">
        <v>30</v>
      </c>
      <c r="H1689">
        <v>1597.16</v>
      </c>
      <c r="I1689" s="9">
        <v>45230</v>
      </c>
      <c r="J1689">
        <v>2023</v>
      </c>
      <c r="K1689" t="s">
        <v>14058</v>
      </c>
      <c r="L1689">
        <v>10</v>
      </c>
      <c r="M1689" t="s">
        <v>14046</v>
      </c>
      <c r="N1689" t="s">
        <v>16</v>
      </c>
    </row>
    <row r="1690" spans="1:14" x14ac:dyDescent="0.35">
      <c r="A1690" t="s">
        <v>4605</v>
      </c>
      <c r="B1690">
        <v>36</v>
      </c>
      <c r="C1690" t="s">
        <v>14095</v>
      </c>
      <c r="D1690" t="s">
        <v>12</v>
      </c>
      <c r="E1690" t="s">
        <v>64</v>
      </c>
      <c r="F1690" t="s">
        <v>14</v>
      </c>
      <c r="G1690" t="s">
        <v>26</v>
      </c>
      <c r="H1690">
        <v>262.13</v>
      </c>
      <c r="I1690" s="9">
        <v>45353</v>
      </c>
      <c r="J1690">
        <v>2024</v>
      </c>
      <c r="K1690" t="s">
        <v>14053</v>
      </c>
      <c r="L1690">
        <v>3</v>
      </c>
      <c r="M1690" t="s">
        <v>14050</v>
      </c>
      <c r="N1690" t="s">
        <v>16</v>
      </c>
    </row>
    <row r="1691" spans="1:14" x14ac:dyDescent="0.35">
      <c r="A1691" t="s">
        <v>4681</v>
      </c>
      <c r="B1691">
        <v>36</v>
      </c>
      <c r="C1691" t="s">
        <v>14095</v>
      </c>
      <c r="D1691" t="s">
        <v>39</v>
      </c>
      <c r="E1691" t="s">
        <v>52</v>
      </c>
      <c r="F1691" t="s">
        <v>49</v>
      </c>
      <c r="G1691" t="s">
        <v>30</v>
      </c>
      <c r="H1691">
        <v>24058.52</v>
      </c>
      <c r="I1691" s="9">
        <v>45538</v>
      </c>
      <c r="J1691">
        <v>2024</v>
      </c>
      <c r="K1691" t="s">
        <v>14055</v>
      </c>
      <c r="L1691">
        <v>9</v>
      </c>
      <c r="M1691" t="s">
        <v>14046</v>
      </c>
      <c r="N1691" t="s">
        <v>16</v>
      </c>
    </row>
    <row r="1692" spans="1:14" x14ac:dyDescent="0.35">
      <c r="A1692" t="s">
        <v>5061</v>
      </c>
      <c r="B1692">
        <v>36</v>
      </c>
      <c r="C1692" t="s">
        <v>14095</v>
      </c>
      <c r="D1692" t="s">
        <v>12</v>
      </c>
      <c r="E1692" t="s">
        <v>52</v>
      </c>
      <c r="F1692" t="s">
        <v>35</v>
      </c>
      <c r="G1692" t="s">
        <v>15</v>
      </c>
      <c r="H1692">
        <v>6996.32</v>
      </c>
      <c r="I1692" s="9">
        <v>45140</v>
      </c>
      <c r="J1692">
        <v>2023</v>
      </c>
      <c r="K1692" t="s">
        <v>14056</v>
      </c>
      <c r="L1692">
        <v>8</v>
      </c>
      <c r="M1692" t="s">
        <v>14052</v>
      </c>
      <c r="N1692" t="s">
        <v>16</v>
      </c>
    </row>
    <row r="1693" spans="1:14" x14ac:dyDescent="0.35">
      <c r="A1693" t="s">
        <v>5067</v>
      </c>
      <c r="B1693">
        <v>36</v>
      </c>
      <c r="C1693" t="s">
        <v>14095</v>
      </c>
      <c r="D1693" t="s">
        <v>39</v>
      </c>
      <c r="E1693" t="s">
        <v>13</v>
      </c>
      <c r="F1693" t="s">
        <v>14</v>
      </c>
      <c r="G1693" t="s">
        <v>36</v>
      </c>
      <c r="H1693">
        <v>19298.07</v>
      </c>
      <c r="I1693" s="9">
        <v>45506</v>
      </c>
      <c r="J1693">
        <v>2024</v>
      </c>
      <c r="K1693" t="s">
        <v>14056</v>
      </c>
      <c r="L1693">
        <v>8</v>
      </c>
      <c r="M1693" t="s">
        <v>14048</v>
      </c>
      <c r="N1693" t="s">
        <v>16</v>
      </c>
    </row>
    <row r="1694" spans="1:14" x14ac:dyDescent="0.35">
      <c r="A1694" t="s">
        <v>5087</v>
      </c>
      <c r="B1694">
        <v>36</v>
      </c>
      <c r="C1694" t="s">
        <v>14095</v>
      </c>
      <c r="D1694" t="s">
        <v>39</v>
      </c>
      <c r="E1694" t="s">
        <v>29</v>
      </c>
      <c r="F1694" t="s">
        <v>35</v>
      </c>
      <c r="G1694" t="s">
        <v>26</v>
      </c>
      <c r="H1694">
        <v>550.89</v>
      </c>
      <c r="I1694" s="9">
        <v>45474</v>
      </c>
      <c r="J1694">
        <v>2024</v>
      </c>
      <c r="K1694" t="s">
        <v>14063</v>
      </c>
      <c r="L1694">
        <v>7</v>
      </c>
      <c r="M1694" t="s">
        <v>14062</v>
      </c>
      <c r="N1694" t="s">
        <v>16</v>
      </c>
    </row>
    <row r="1695" spans="1:14" x14ac:dyDescent="0.35">
      <c r="A1695" t="s">
        <v>5275</v>
      </c>
      <c r="B1695">
        <v>36</v>
      </c>
      <c r="C1695" t="s">
        <v>14095</v>
      </c>
      <c r="D1695" t="s">
        <v>12</v>
      </c>
      <c r="E1695" t="s">
        <v>93</v>
      </c>
      <c r="F1695" t="s">
        <v>55</v>
      </c>
      <c r="G1695" t="s">
        <v>15</v>
      </c>
      <c r="H1695">
        <v>5828.99</v>
      </c>
      <c r="I1695" s="9">
        <v>45401</v>
      </c>
      <c r="J1695">
        <v>2024</v>
      </c>
      <c r="K1695" t="s">
        <v>14061</v>
      </c>
      <c r="L1695">
        <v>4</v>
      </c>
      <c r="M1695" t="s">
        <v>14048</v>
      </c>
      <c r="N1695" t="s">
        <v>16</v>
      </c>
    </row>
    <row r="1696" spans="1:14" x14ac:dyDescent="0.35">
      <c r="A1696" t="s">
        <v>5543</v>
      </c>
      <c r="B1696">
        <v>36</v>
      </c>
      <c r="C1696" t="s">
        <v>14095</v>
      </c>
      <c r="D1696" t="s">
        <v>39</v>
      </c>
      <c r="E1696" t="s">
        <v>64</v>
      </c>
      <c r="F1696" t="s">
        <v>49</v>
      </c>
      <c r="G1696" t="s">
        <v>20</v>
      </c>
      <c r="H1696">
        <v>1453.06</v>
      </c>
      <c r="I1696" s="9">
        <v>45305</v>
      </c>
      <c r="J1696">
        <v>2024</v>
      </c>
      <c r="K1696" t="s">
        <v>14045</v>
      </c>
      <c r="L1696">
        <v>1</v>
      </c>
      <c r="M1696" t="s">
        <v>14059</v>
      </c>
      <c r="N1696" t="s">
        <v>16</v>
      </c>
    </row>
    <row r="1697" spans="1:14" x14ac:dyDescent="0.35">
      <c r="A1697" t="s">
        <v>5645</v>
      </c>
      <c r="B1697">
        <v>36</v>
      </c>
      <c r="C1697" t="s">
        <v>14095</v>
      </c>
      <c r="D1697" t="s">
        <v>39</v>
      </c>
      <c r="E1697" t="s">
        <v>52</v>
      </c>
      <c r="F1697" t="s">
        <v>55</v>
      </c>
      <c r="G1697" t="s">
        <v>15</v>
      </c>
      <c r="H1697">
        <v>6071.65</v>
      </c>
      <c r="I1697" s="9">
        <v>44938</v>
      </c>
      <c r="J1697">
        <v>2023</v>
      </c>
      <c r="K1697" t="s">
        <v>14045</v>
      </c>
      <c r="L1697">
        <v>1</v>
      </c>
      <c r="M1697" t="s">
        <v>14057</v>
      </c>
      <c r="N1697" t="s">
        <v>16</v>
      </c>
    </row>
    <row r="1698" spans="1:14" x14ac:dyDescent="0.35">
      <c r="A1698" t="s">
        <v>5717</v>
      </c>
      <c r="B1698">
        <v>36</v>
      </c>
      <c r="C1698" t="s">
        <v>14095</v>
      </c>
      <c r="D1698" t="s">
        <v>39</v>
      </c>
      <c r="E1698" t="s">
        <v>74</v>
      </c>
      <c r="F1698" t="s">
        <v>49</v>
      </c>
      <c r="G1698" t="s">
        <v>30</v>
      </c>
      <c r="H1698">
        <v>5799.68</v>
      </c>
      <c r="I1698" s="9">
        <v>45424</v>
      </c>
      <c r="J1698">
        <v>2024</v>
      </c>
      <c r="K1698" t="s">
        <v>14047</v>
      </c>
      <c r="L1698">
        <v>5</v>
      </c>
      <c r="M1698" t="s">
        <v>14059</v>
      </c>
      <c r="N1698" t="s">
        <v>16</v>
      </c>
    </row>
    <row r="1699" spans="1:14" x14ac:dyDescent="0.35">
      <c r="A1699" t="s">
        <v>5721</v>
      </c>
      <c r="B1699">
        <v>36</v>
      </c>
      <c r="C1699" t="s">
        <v>14095</v>
      </c>
      <c r="D1699" t="s">
        <v>39</v>
      </c>
      <c r="E1699" t="s">
        <v>93</v>
      </c>
      <c r="F1699" t="s">
        <v>49</v>
      </c>
      <c r="G1699" t="s">
        <v>15</v>
      </c>
      <c r="H1699">
        <v>21910.31</v>
      </c>
      <c r="I1699" s="9">
        <v>45137</v>
      </c>
      <c r="J1699">
        <v>2023</v>
      </c>
      <c r="K1699" t="s">
        <v>14063</v>
      </c>
      <c r="L1699">
        <v>7</v>
      </c>
      <c r="M1699" t="s">
        <v>14059</v>
      </c>
      <c r="N1699" t="s">
        <v>16</v>
      </c>
    </row>
    <row r="1700" spans="1:14" x14ac:dyDescent="0.35">
      <c r="A1700" t="s">
        <v>5743</v>
      </c>
      <c r="B1700">
        <v>36</v>
      </c>
      <c r="C1700" t="s">
        <v>14095</v>
      </c>
      <c r="D1700" t="s">
        <v>12</v>
      </c>
      <c r="E1700" t="s">
        <v>52</v>
      </c>
      <c r="F1700" t="s">
        <v>35</v>
      </c>
      <c r="G1700" t="s">
        <v>30</v>
      </c>
      <c r="H1700">
        <v>26377.24</v>
      </c>
      <c r="I1700" s="9">
        <v>45547</v>
      </c>
      <c r="J1700">
        <v>2024</v>
      </c>
      <c r="K1700" t="s">
        <v>14055</v>
      </c>
      <c r="L1700">
        <v>9</v>
      </c>
      <c r="M1700" t="s">
        <v>14057</v>
      </c>
      <c r="N1700" t="s">
        <v>16</v>
      </c>
    </row>
    <row r="1701" spans="1:14" x14ac:dyDescent="0.35">
      <c r="A1701" t="s">
        <v>5815</v>
      </c>
      <c r="B1701">
        <v>36</v>
      </c>
      <c r="C1701" t="s">
        <v>14095</v>
      </c>
      <c r="D1701" t="s">
        <v>12</v>
      </c>
      <c r="E1701" t="s">
        <v>42</v>
      </c>
      <c r="F1701" t="s">
        <v>14</v>
      </c>
      <c r="G1701" t="s">
        <v>20</v>
      </c>
      <c r="H1701">
        <v>9224.2099999999991</v>
      </c>
      <c r="I1701" s="9">
        <v>45466</v>
      </c>
      <c r="J1701">
        <v>2024</v>
      </c>
      <c r="K1701" t="s">
        <v>14049</v>
      </c>
      <c r="L1701">
        <v>6</v>
      </c>
      <c r="M1701" t="s">
        <v>14059</v>
      </c>
      <c r="N1701" t="s">
        <v>16</v>
      </c>
    </row>
    <row r="1702" spans="1:14" x14ac:dyDescent="0.35">
      <c r="A1702" t="s">
        <v>5989</v>
      </c>
      <c r="B1702">
        <v>36</v>
      </c>
      <c r="C1702" t="s">
        <v>14095</v>
      </c>
      <c r="D1702" t="s">
        <v>12</v>
      </c>
      <c r="E1702" t="s">
        <v>93</v>
      </c>
      <c r="F1702" t="s">
        <v>14</v>
      </c>
      <c r="G1702" t="s">
        <v>20</v>
      </c>
      <c r="H1702">
        <v>8767.39</v>
      </c>
      <c r="I1702" s="9">
        <v>45337</v>
      </c>
      <c r="J1702">
        <v>2024</v>
      </c>
      <c r="K1702" t="s">
        <v>14051</v>
      </c>
      <c r="L1702">
        <v>2</v>
      </c>
      <c r="M1702" t="s">
        <v>14057</v>
      </c>
      <c r="N1702" t="s">
        <v>16</v>
      </c>
    </row>
    <row r="1703" spans="1:14" x14ac:dyDescent="0.35">
      <c r="A1703" t="s">
        <v>6143</v>
      </c>
      <c r="B1703">
        <v>36</v>
      </c>
      <c r="C1703" t="s">
        <v>14095</v>
      </c>
      <c r="D1703" t="s">
        <v>12</v>
      </c>
      <c r="E1703" t="s">
        <v>93</v>
      </c>
      <c r="F1703" t="s">
        <v>14</v>
      </c>
      <c r="G1703" t="s">
        <v>26</v>
      </c>
      <c r="H1703">
        <v>31470.58</v>
      </c>
      <c r="I1703" s="9">
        <v>45416</v>
      </c>
      <c r="J1703">
        <v>2024</v>
      </c>
      <c r="K1703" t="s">
        <v>14047</v>
      </c>
      <c r="L1703">
        <v>5</v>
      </c>
      <c r="M1703" t="s">
        <v>14050</v>
      </c>
      <c r="N1703" t="s">
        <v>16</v>
      </c>
    </row>
    <row r="1704" spans="1:14" x14ac:dyDescent="0.35">
      <c r="A1704" t="s">
        <v>6233</v>
      </c>
      <c r="B1704">
        <v>36</v>
      </c>
      <c r="C1704" t="s">
        <v>14095</v>
      </c>
      <c r="D1704" t="s">
        <v>39</v>
      </c>
      <c r="E1704" t="s">
        <v>93</v>
      </c>
      <c r="F1704" t="s">
        <v>14</v>
      </c>
      <c r="G1704" t="s">
        <v>30</v>
      </c>
      <c r="H1704">
        <v>25229.51</v>
      </c>
      <c r="I1704" s="9">
        <v>45654</v>
      </c>
      <c r="J1704">
        <v>2024</v>
      </c>
      <c r="K1704" t="s">
        <v>14060</v>
      </c>
      <c r="L1704">
        <v>12</v>
      </c>
      <c r="M1704" t="s">
        <v>14050</v>
      </c>
      <c r="N1704" t="s">
        <v>16</v>
      </c>
    </row>
    <row r="1705" spans="1:14" x14ac:dyDescent="0.35">
      <c r="A1705" t="s">
        <v>6301</v>
      </c>
      <c r="B1705">
        <v>36</v>
      </c>
      <c r="C1705" t="s">
        <v>14095</v>
      </c>
      <c r="D1705" t="s">
        <v>39</v>
      </c>
      <c r="E1705" t="s">
        <v>24</v>
      </c>
      <c r="F1705" t="s">
        <v>19</v>
      </c>
      <c r="G1705" t="s">
        <v>15</v>
      </c>
      <c r="H1705">
        <v>11086.66</v>
      </c>
      <c r="I1705" s="9">
        <v>45309</v>
      </c>
      <c r="J1705">
        <v>2024</v>
      </c>
      <c r="K1705" t="s">
        <v>14045</v>
      </c>
      <c r="L1705">
        <v>1</v>
      </c>
      <c r="M1705" t="s">
        <v>14057</v>
      </c>
      <c r="N1705" t="s">
        <v>16</v>
      </c>
    </row>
    <row r="1706" spans="1:14" x14ac:dyDescent="0.35">
      <c r="A1706" t="s">
        <v>6471</v>
      </c>
      <c r="B1706">
        <v>36</v>
      </c>
      <c r="C1706" t="s">
        <v>14095</v>
      </c>
      <c r="D1706" t="s">
        <v>39</v>
      </c>
      <c r="E1706" t="s">
        <v>93</v>
      </c>
      <c r="F1706" t="s">
        <v>35</v>
      </c>
      <c r="G1706" t="s">
        <v>20</v>
      </c>
      <c r="H1706">
        <v>12462.88</v>
      </c>
      <c r="I1706" s="9">
        <v>45583</v>
      </c>
      <c r="J1706">
        <v>2024</v>
      </c>
      <c r="K1706" t="s">
        <v>14058</v>
      </c>
      <c r="L1706">
        <v>10</v>
      </c>
      <c r="M1706" t="s">
        <v>14048</v>
      </c>
      <c r="N1706" t="s">
        <v>16</v>
      </c>
    </row>
    <row r="1707" spans="1:14" x14ac:dyDescent="0.35">
      <c r="A1707" t="s">
        <v>6495</v>
      </c>
      <c r="B1707">
        <v>36</v>
      </c>
      <c r="C1707" t="s">
        <v>14095</v>
      </c>
      <c r="D1707" t="s">
        <v>39</v>
      </c>
      <c r="E1707" t="s">
        <v>74</v>
      </c>
      <c r="F1707" t="s">
        <v>35</v>
      </c>
      <c r="G1707" t="s">
        <v>26</v>
      </c>
      <c r="H1707">
        <v>11084.16</v>
      </c>
      <c r="I1707" s="9">
        <v>45609</v>
      </c>
      <c r="J1707">
        <v>2024</v>
      </c>
      <c r="K1707" t="s">
        <v>14054</v>
      </c>
      <c r="L1707">
        <v>11</v>
      </c>
      <c r="M1707" t="s">
        <v>14052</v>
      </c>
      <c r="N1707" t="s">
        <v>16</v>
      </c>
    </row>
    <row r="1708" spans="1:14" x14ac:dyDescent="0.35">
      <c r="A1708" t="s">
        <v>6503</v>
      </c>
      <c r="B1708">
        <v>36</v>
      </c>
      <c r="C1708" t="s">
        <v>14095</v>
      </c>
      <c r="D1708" t="s">
        <v>39</v>
      </c>
      <c r="E1708" t="s">
        <v>74</v>
      </c>
      <c r="F1708" t="s">
        <v>49</v>
      </c>
      <c r="G1708" t="s">
        <v>30</v>
      </c>
      <c r="H1708">
        <v>9335.16</v>
      </c>
      <c r="I1708" s="9">
        <v>45009</v>
      </c>
      <c r="J1708">
        <v>2023</v>
      </c>
      <c r="K1708" t="s">
        <v>14053</v>
      </c>
      <c r="L1708">
        <v>3</v>
      </c>
      <c r="M1708" t="s">
        <v>14048</v>
      </c>
      <c r="N1708" t="s">
        <v>16</v>
      </c>
    </row>
    <row r="1709" spans="1:14" x14ac:dyDescent="0.35">
      <c r="A1709" t="s">
        <v>6519</v>
      </c>
      <c r="B1709">
        <v>36</v>
      </c>
      <c r="C1709" t="s">
        <v>14095</v>
      </c>
      <c r="D1709" t="s">
        <v>12</v>
      </c>
      <c r="E1709" t="s">
        <v>74</v>
      </c>
      <c r="F1709" t="s">
        <v>19</v>
      </c>
      <c r="G1709" t="s">
        <v>26</v>
      </c>
      <c r="H1709">
        <v>27750.07</v>
      </c>
      <c r="I1709" s="9">
        <v>45038</v>
      </c>
      <c r="J1709">
        <v>2023</v>
      </c>
      <c r="K1709" t="s">
        <v>14061</v>
      </c>
      <c r="L1709">
        <v>4</v>
      </c>
      <c r="M1709" t="s">
        <v>14050</v>
      </c>
      <c r="N1709" t="s">
        <v>16</v>
      </c>
    </row>
    <row r="1710" spans="1:14" x14ac:dyDescent="0.35">
      <c r="A1710" t="s">
        <v>6643</v>
      </c>
      <c r="B1710">
        <v>36</v>
      </c>
      <c r="C1710" t="s">
        <v>14095</v>
      </c>
      <c r="D1710" t="s">
        <v>39</v>
      </c>
      <c r="E1710" t="s">
        <v>74</v>
      </c>
      <c r="F1710" t="s">
        <v>14</v>
      </c>
      <c r="G1710" t="s">
        <v>15</v>
      </c>
      <c r="H1710">
        <v>16208.24</v>
      </c>
      <c r="I1710" s="9">
        <v>45617</v>
      </c>
      <c r="J1710">
        <v>2024</v>
      </c>
      <c r="K1710" t="s">
        <v>14054</v>
      </c>
      <c r="L1710">
        <v>11</v>
      </c>
      <c r="M1710" t="s">
        <v>14057</v>
      </c>
      <c r="N1710" t="s">
        <v>16</v>
      </c>
    </row>
    <row r="1711" spans="1:14" x14ac:dyDescent="0.35">
      <c r="A1711" t="s">
        <v>6721</v>
      </c>
      <c r="B1711">
        <v>36</v>
      </c>
      <c r="C1711" t="s">
        <v>14095</v>
      </c>
      <c r="D1711" t="s">
        <v>39</v>
      </c>
      <c r="E1711" t="s">
        <v>29</v>
      </c>
      <c r="F1711" t="s">
        <v>55</v>
      </c>
      <c r="G1711" t="s">
        <v>26</v>
      </c>
      <c r="H1711">
        <v>30909.89</v>
      </c>
      <c r="I1711" s="9">
        <v>45485</v>
      </c>
      <c r="J1711">
        <v>2024</v>
      </c>
      <c r="K1711" t="s">
        <v>14063</v>
      </c>
      <c r="L1711">
        <v>7</v>
      </c>
      <c r="M1711" t="s">
        <v>14048</v>
      </c>
      <c r="N1711" t="s">
        <v>16</v>
      </c>
    </row>
    <row r="1712" spans="1:14" x14ac:dyDescent="0.35">
      <c r="A1712" t="s">
        <v>6811</v>
      </c>
      <c r="B1712">
        <v>36</v>
      </c>
      <c r="C1712" t="s">
        <v>14095</v>
      </c>
      <c r="D1712" t="s">
        <v>12</v>
      </c>
      <c r="E1712" t="s">
        <v>24</v>
      </c>
      <c r="F1712" t="s">
        <v>25</v>
      </c>
      <c r="G1712" t="s">
        <v>30</v>
      </c>
      <c r="H1712">
        <v>8436.49</v>
      </c>
      <c r="I1712" s="9">
        <v>45127</v>
      </c>
      <c r="J1712">
        <v>2023</v>
      </c>
      <c r="K1712" t="s">
        <v>14063</v>
      </c>
      <c r="L1712">
        <v>7</v>
      </c>
      <c r="M1712" t="s">
        <v>14057</v>
      </c>
      <c r="N1712" t="s">
        <v>16</v>
      </c>
    </row>
    <row r="1713" spans="1:14" x14ac:dyDescent="0.35">
      <c r="A1713" t="s">
        <v>6875</v>
      </c>
      <c r="B1713">
        <v>36</v>
      </c>
      <c r="C1713" t="s">
        <v>14095</v>
      </c>
      <c r="D1713" t="s">
        <v>12</v>
      </c>
      <c r="E1713" t="s">
        <v>24</v>
      </c>
      <c r="F1713" t="s">
        <v>19</v>
      </c>
      <c r="G1713" t="s">
        <v>15</v>
      </c>
      <c r="H1713">
        <v>3093.99</v>
      </c>
      <c r="I1713" s="9">
        <v>45137</v>
      </c>
      <c r="J1713">
        <v>2023</v>
      </c>
      <c r="K1713" t="s">
        <v>14063</v>
      </c>
      <c r="L1713">
        <v>7</v>
      </c>
      <c r="M1713" t="s">
        <v>14059</v>
      </c>
      <c r="N1713" t="s">
        <v>16</v>
      </c>
    </row>
    <row r="1714" spans="1:14" x14ac:dyDescent="0.35">
      <c r="A1714" t="s">
        <v>7051</v>
      </c>
      <c r="B1714">
        <v>36</v>
      </c>
      <c r="C1714" t="s">
        <v>14095</v>
      </c>
      <c r="D1714" t="s">
        <v>12</v>
      </c>
      <c r="E1714" t="s">
        <v>42</v>
      </c>
      <c r="F1714" t="s">
        <v>14</v>
      </c>
      <c r="G1714" t="s">
        <v>20</v>
      </c>
      <c r="H1714">
        <v>3273.88</v>
      </c>
      <c r="I1714" s="9">
        <v>45227</v>
      </c>
      <c r="J1714">
        <v>2023</v>
      </c>
      <c r="K1714" t="s">
        <v>14058</v>
      </c>
      <c r="L1714">
        <v>10</v>
      </c>
      <c r="M1714" t="s">
        <v>14050</v>
      </c>
      <c r="N1714" t="s">
        <v>16</v>
      </c>
    </row>
    <row r="1715" spans="1:14" x14ac:dyDescent="0.35">
      <c r="A1715" t="s">
        <v>7235</v>
      </c>
      <c r="B1715">
        <v>36</v>
      </c>
      <c r="C1715" t="s">
        <v>14095</v>
      </c>
      <c r="D1715" t="s">
        <v>39</v>
      </c>
      <c r="E1715" t="s">
        <v>29</v>
      </c>
      <c r="F1715" t="s">
        <v>14</v>
      </c>
      <c r="G1715" t="s">
        <v>26</v>
      </c>
      <c r="H1715">
        <v>49529.24</v>
      </c>
      <c r="I1715" s="9">
        <v>44936</v>
      </c>
      <c r="J1715">
        <v>2023</v>
      </c>
      <c r="K1715" t="s">
        <v>14045</v>
      </c>
      <c r="L1715">
        <v>1</v>
      </c>
      <c r="M1715" t="s">
        <v>14046</v>
      </c>
      <c r="N1715" t="s">
        <v>16</v>
      </c>
    </row>
    <row r="1716" spans="1:14" x14ac:dyDescent="0.35">
      <c r="A1716" t="s">
        <v>7255</v>
      </c>
      <c r="B1716">
        <v>36</v>
      </c>
      <c r="C1716" t="s">
        <v>14095</v>
      </c>
      <c r="D1716" t="s">
        <v>12</v>
      </c>
      <c r="E1716" t="s">
        <v>93</v>
      </c>
      <c r="F1716" t="s">
        <v>55</v>
      </c>
      <c r="G1716" t="s">
        <v>15</v>
      </c>
      <c r="H1716">
        <v>13659.38</v>
      </c>
      <c r="I1716" s="9">
        <v>45078</v>
      </c>
      <c r="J1716">
        <v>2023</v>
      </c>
      <c r="K1716" t="s">
        <v>14049</v>
      </c>
      <c r="L1716">
        <v>6</v>
      </c>
      <c r="M1716" t="s">
        <v>14057</v>
      </c>
      <c r="N1716" t="s">
        <v>16</v>
      </c>
    </row>
    <row r="1717" spans="1:14" x14ac:dyDescent="0.35">
      <c r="A1717" t="s">
        <v>7361</v>
      </c>
      <c r="B1717">
        <v>36</v>
      </c>
      <c r="C1717" t="s">
        <v>14095</v>
      </c>
      <c r="D1717" t="s">
        <v>12</v>
      </c>
      <c r="E1717" t="s">
        <v>24</v>
      </c>
      <c r="F1717" t="s">
        <v>14</v>
      </c>
      <c r="G1717" t="s">
        <v>20</v>
      </c>
      <c r="H1717">
        <v>8351.41</v>
      </c>
      <c r="I1717" s="9">
        <v>45133</v>
      </c>
      <c r="J1717">
        <v>2023</v>
      </c>
      <c r="K1717" t="s">
        <v>14063</v>
      </c>
      <c r="L1717">
        <v>7</v>
      </c>
      <c r="M1717" t="s">
        <v>14052</v>
      </c>
      <c r="N1717" t="s">
        <v>16</v>
      </c>
    </row>
    <row r="1718" spans="1:14" x14ac:dyDescent="0.35">
      <c r="A1718" t="s">
        <v>7417</v>
      </c>
      <c r="B1718">
        <v>36</v>
      </c>
      <c r="C1718" t="s">
        <v>14095</v>
      </c>
      <c r="D1718" t="s">
        <v>39</v>
      </c>
      <c r="E1718" t="s">
        <v>93</v>
      </c>
      <c r="F1718" t="s">
        <v>49</v>
      </c>
      <c r="G1718" t="s">
        <v>36</v>
      </c>
      <c r="H1718">
        <v>3970.46</v>
      </c>
      <c r="I1718" s="9">
        <v>45479</v>
      </c>
      <c r="J1718">
        <v>2024</v>
      </c>
      <c r="K1718" t="s">
        <v>14063</v>
      </c>
      <c r="L1718">
        <v>7</v>
      </c>
      <c r="M1718" t="s">
        <v>14050</v>
      </c>
      <c r="N1718" t="s">
        <v>16</v>
      </c>
    </row>
    <row r="1719" spans="1:14" x14ac:dyDescent="0.35">
      <c r="A1719" t="s">
        <v>7505</v>
      </c>
      <c r="B1719">
        <v>36</v>
      </c>
      <c r="C1719" t="s">
        <v>14095</v>
      </c>
      <c r="D1719" t="s">
        <v>12</v>
      </c>
      <c r="E1719" t="s">
        <v>29</v>
      </c>
      <c r="F1719" t="s">
        <v>14</v>
      </c>
      <c r="G1719" t="s">
        <v>36</v>
      </c>
      <c r="H1719">
        <v>16047.1</v>
      </c>
      <c r="I1719" s="9">
        <v>45121</v>
      </c>
      <c r="J1719">
        <v>2023</v>
      </c>
      <c r="K1719" t="s">
        <v>14063</v>
      </c>
      <c r="L1719">
        <v>7</v>
      </c>
      <c r="M1719" t="s">
        <v>14048</v>
      </c>
      <c r="N1719" t="s">
        <v>16</v>
      </c>
    </row>
    <row r="1720" spans="1:14" x14ac:dyDescent="0.35">
      <c r="A1720" t="s">
        <v>7681</v>
      </c>
      <c r="B1720">
        <v>36</v>
      </c>
      <c r="C1720" t="s">
        <v>14095</v>
      </c>
      <c r="D1720" t="s">
        <v>12</v>
      </c>
      <c r="E1720" t="s">
        <v>74</v>
      </c>
      <c r="F1720" t="s">
        <v>55</v>
      </c>
      <c r="G1720" t="s">
        <v>26</v>
      </c>
      <c r="H1720">
        <v>5186.99</v>
      </c>
      <c r="I1720" s="9">
        <v>45398</v>
      </c>
      <c r="J1720">
        <v>2024</v>
      </c>
      <c r="K1720" t="s">
        <v>14061</v>
      </c>
      <c r="L1720">
        <v>4</v>
      </c>
      <c r="M1720" t="s">
        <v>14046</v>
      </c>
      <c r="N1720" t="s">
        <v>16</v>
      </c>
    </row>
    <row r="1721" spans="1:14" x14ac:dyDescent="0.35">
      <c r="A1721" t="s">
        <v>7701</v>
      </c>
      <c r="B1721">
        <v>36</v>
      </c>
      <c r="C1721" t="s">
        <v>14095</v>
      </c>
      <c r="D1721" t="s">
        <v>12</v>
      </c>
      <c r="E1721" t="s">
        <v>52</v>
      </c>
      <c r="F1721" t="s">
        <v>14</v>
      </c>
      <c r="G1721" t="s">
        <v>15</v>
      </c>
      <c r="H1721">
        <v>20516.990000000002</v>
      </c>
      <c r="I1721" s="9">
        <v>45348</v>
      </c>
      <c r="J1721">
        <v>2024</v>
      </c>
      <c r="K1721" t="s">
        <v>14051</v>
      </c>
      <c r="L1721">
        <v>2</v>
      </c>
      <c r="M1721" t="s">
        <v>14062</v>
      </c>
      <c r="N1721" t="s">
        <v>16</v>
      </c>
    </row>
    <row r="1722" spans="1:14" x14ac:dyDescent="0.35">
      <c r="A1722" t="s">
        <v>7763</v>
      </c>
      <c r="B1722">
        <v>36</v>
      </c>
      <c r="C1722" t="s">
        <v>14095</v>
      </c>
      <c r="D1722" t="s">
        <v>39</v>
      </c>
      <c r="E1722" t="s">
        <v>74</v>
      </c>
      <c r="F1722" t="s">
        <v>55</v>
      </c>
      <c r="G1722" t="s">
        <v>26</v>
      </c>
      <c r="H1722">
        <v>4800.22</v>
      </c>
      <c r="I1722" s="9">
        <v>44944</v>
      </c>
      <c r="J1722">
        <v>2023</v>
      </c>
      <c r="K1722" t="s">
        <v>14045</v>
      </c>
      <c r="L1722">
        <v>1</v>
      </c>
      <c r="M1722" t="s">
        <v>14052</v>
      </c>
      <c r="N1722" t="s">
        <v>16</v>
      </c>
    </row>
    <row r="1723" spans="1:14" x14ac:dyDescent="0.35">
      <c r="A1723" t="s">
        <v>7765</v>
      </c>
      <c r="B1723">
        <v>36</v>
      </c>
      <c r="C1723" t="s">
        <v>14095</v>
      </c>
      <c r="D1723" t="s">
        <v>39</v>
      </c>
      <c r="E1723" t="s">
        <v>13</v>
      </c>
      <c r="F1723" t="s">
        <v>25</v>
      </c>
      <c r="G1723" t="s">
        <v>30</v>
      </c>
      <c r="H1723">
        <v>1041.43</v>
      </c>
      <c r="I1723" s="9">
        <v>45482</v>
      </c>
      <c r="J1723">
        <v>2024</v>
      </c>
      <c r="K1723" t="s">
        <v>14063</v>
      </c>
      <c r="L1723">
        <v>7</v>
      </c>
      <c r="M1723" t="s">
        <v>14046</v>
      </c>
      <c r="N1723" t="s">
        <v>16</v>
      </c>
    </row>
    <row r="1724" spans="1:14" x14ac:dyDescent="0.35">
      <c r="A1724" t="s">
        <v>8095</v>
      </c>
      <c r="B1724">
        <v>36</v>
      </c>
      <c r="C1724" t="s">
        <v>14095</v>
      </c>
      <c r="D1724" t="s">
        <v>39</v>
      </c>
      <c r="E1724" t="s">
        <v>93</v>
      </c>
      <c r="F1724" t="s">
        <v>25</v>
      </c>
      <c r="G1724" t="s">
        <v>15</v>
      </c>
      <c r="H1724">
        <v>2448.04</v>
      </c>
      <c r="I1724" s="9">
        <v>45557</v>
      </c>
      <c r="J1724">
        <v>2024</v>
      </c>
      <c r="K1724" t="s">
        <v>14055</v>
      </c>
      <c r="L1724">
        <v>9</v>
      </c>
      <c r="M1724" t="s">
        <v>14059</v>
      </c>
      <c r="N1724" t="s">
        <v>16</v>
      </c>
    </row>
    <row r="1725" spans="1:14" x14ac:dyDescent="0.35">
      <c r="A1725" t="s">
        <v>8237</v>
      </c>
      <c r="B1725">
        <v>36</v>
      </c>
      <c r="C1725" t="s">
        <v>14095</v>
      </c>
      <c r="D1725" t="s">
        <v>39</v>
      </c>
      <c r="E1725" t="s">
        <v>42</v>
      </c>
      <c r="F1725" t="s">
        <v>25</v>
      </c>
      <c r="G1725" t="s">
        <v>36</v>
      </c>
      <c r="H1725">
        <v>27219.55</v>
      </c>
      <c r="I1725" s="9">
        <v>45638</v>
      </c>
      <c r="J1725">
        <v>2024</v>
      </c>
      <c r="K1725" t="s">
        <v>14060</v>
      </c>
      <c r="L1725">
        <v>12</v>
      </c>
      <c r="M1725" t="s">
        <v>14057</v>
      </c>
      <c r="N1725" t="s">
        <v>16</v>
      </c>
    </row>
    <row r="1726" spans="1:14" x14ac:dyDescent="0.35">
      <c r="A1726" t="s">
        <v>8461</v>
      </c>
      <c r="B1726">
        <v>36</v>
      </c>
      <c r="C1726" t="s">
        <v>14095</v>
      </c>
      <c r="D1726" t="s">
        <v>12</v>
      </c>
      <c r="E1726" t="s">
        <v>64</v>
      </c>
      <c r="F1726" t="s">
        <v>35</v>
      </c>
      <c r="G1726" t="s">
        <v>30</v>
      </c>
      <c r="H1726">
        <v>12275.29</v>
      </c>
      <c r="I1726" s="9">
        <v>45251</v>
      </c>
      <c r="J1726">
        <v>2023</v>
      </c>
      <c r="K1726" t="s">
        <v>14054</v>
      </c>
      <c r="L1726">
        <v>11</v>
      </c>
      <c r="M1726" t="s">
        <v>14046</v>
      </c>
      <c r="N1726" t="s">
        <v>16</v>
      </c>
    </row>
    <row r="1727" spans="1:14" x14ac:dyDescent="0.35">
      <c r="A1727" t="s">
        <v>8749</v>
      </c>
      <c r="B1727">
        <v>36</v>
      </c>
      <c r="C1727" t="s">
        <v>14095</v>
      </c>
      <c r="D1727" t="s">
        <v>12</v>
      </c>
      <c r="E1727" t="s">
        <v>13</v>
      </c>
      <c r="F1727" t="s">
        <v>25</v>
      </c>
      <c r="G1727" t="s">
        <v>26</v>
      </c>
      <c r="H1727">
        <v>1465.17</v>
      </c>
      <c r="I1727" s="9">
        <v>45509</v>
      </c>
      <c r="J1727">
        <v>2024</v>
      </c>
      <c r="K1727" t="s">
        <v>14056</v>
      </c>
      <c r="L1727">
        <v>8</v>
      </c>
      <c r="M1727" t="s">
        <v>14062</v>
      </c>
      <c r="N1727" t="s">
        <v>16</v>
      </c>
    </row>
    <row r="1728" spans="1:14" x14ac:dyDescent="0.35">
      <c r="A1728" t="s">
        <v>8771</v>
      </c>
      <c r="B1728">
        <v>36</v>
      </c>
      <c r="C1728" t="s">
        <v>14095</v>
      </c>
      <c r="D1728" t="s">
        <v>12</v>
      </c>
      <c r="E1728" t="s">
        <v>13</v>
      </c>
      <c r="F1728" t="s">
        <v>55</v>
      </c>
      <c r="G1728" t="s">
        <v>30</v>
      </c>
      <c r="H1728">
        <v>3287.9</v>
      </c>
      <c r="I1728" s="9">
        <v>45184</v>
      </c>
      <c r="J1728">
        <v>2023</v>
      </c>
      <c r="K1728" t="s">
        <v>14055</v>
      </c>
      <c r="L1728">
        <v>9</v>
      </c>
      <c r="M1728" t="s">
        <v>14048</v>
      </c>
      <c r="N1728" t="s">
        <v>16</v>
      </c>
    </row>
    <row r="1729" spans="1:14" x14ac:dyDescent="0.35">
      <c r="A1729" t="s">
        <v>8779</v>
      </c>
      <c r="B1729">
        <v>36</v>
      </c>
      <c r="C1729" t="s">
        <v>14095</v>
      </c>
      <c r="D1729" t="s">
        <v>12</v>
      </c>
      <c r="E1729" t="s">
        <v>24</v>
      </c>
      <c r="F1729" t="s">
        <v>25</v>
      </c>
      <c r="G1729" t="s">
        <v>30</v>
      </c>
      <c r="H1729">
        <v>1869.55</v>
      </c>
      <c r="I1729" s="9">
        <v>45570</v>
      </c>
      <c r="J1729">
        <v>2024</v>
      </c>
      <c r="K1729" t="s">
        <v>14058</v>
      </c>
      <c r="L1729">
        <v>10</v>
      </c>
      <c r="M1729" t="s">
        <v>14050</v>
      </c>
      <c r="N1729" t="s">
        <v>16</v>
      </c>
    </row>
    <row r="1730" spans="1:14" x14ac:dyDescent="0.35">
      <c r="A1730" t="s">
        <v>8797</v>
      </c>
      <c r="B1730">
        <v>36</v>
      </c>
      <c r="C1730" t="s">
        <v>14095</v>
      </c>
      <c r="D1730" t="s">
        <v>12</v>
      </c>
      <c r="E1730" t="s">
        <v>52</v>
      </c>
      <c r="F1730" t="s">
        <v>35</v>
      </c>
      <c r="G1730" t="s">
        <v>30</v>
      </c>
      <c r="H1730">
        <v>29114.42</v>
      </c>
      <c r="I1730" s="9">
        <v>45574</v>
      </c>
      <c r="J1730">
        <v>2024</v>
      </c>
      <c r="K1730" t="s">
        <v>14058</v>
      </c>
      <c r="L1730">
        <v>10</v>
      </c>
      <c r="M1730" t="s">
        <v>14052</v>
      </c>
      <c r="N1730" t="s">
        <v>16</v>
      </c>
    </row>
    <row r="1731" spans="1:14" x14ac:dyDescent="0.35">
      <c r="A1731" t="s">
        <v>8905</v>
      </c>
      <c r="B1731">
        <v>36</v>
      </c>
      <c r="C1731" t="s">
        <v>14095</v>
      </c>
      <c r="D1731" t="s">
        <v>39</v>
      </c>
      <c r="E1731" t="s">
        <v>24</v>
      </c>
      <c r="F1731" t="s">
        <v>25</v>
      </c>
      <c r="G1731" t="s">
        <v>36</v>
      </c>
      <c r="H1731">
        <v>19864.87</v>
      </c>
      <c r="I1731" s="9">
        <v>45287</v>
      </c>
      <c r="J1731">
        <v>2023</v>
      </c>
      <c r="K1731" t="s">
        <v>14060</v>
      </c>
      <c r="L1731">
        <v>12</v>
      </c>
      <c r="M1731" t="s">
        <v>14052</v>
      </c>
      <c r="N1731" t="s">
        <v>16</v>
      </c>
    </row>
    <row r="1732" spans="1:14" x14ac:dyDescent="0.35">
      <c r="A1732" t="s">
        <v>9003</v>
      </c>
      <c r="B1732">
        <v>36</v>
      </c>
      <c r="C1732" t="s">
        <v>14095</v>
      </c>
      <c r="D1732" t="s">
        <v>12</v>
      </c>
      <c r="E1732" t="s">
        <v>13</v>
      </c>
      <c r="F1732" t="s">
        <v>14</v>
      </c>
      <c r="G1732" t="s">
        <v>15</v>
      </c>
      <c r="H1732">
        <v>14039.23</v>
      </c>
      <c r="I1732" s="9">
        <v>45274</v>
      </c>
      <c r="J1732">
        <v>2023</v>
      </c>
      <c r="K1732" t="s">
        <v>14060</v>
      </c>
      <c r="L1732">
        <v>12</v>
      </c>
      <c r="M1732" t="s">
        <v>14057</v>
      </c>
      <c r="N1732" t="s">
        <v>16</v>
      </c>
    </row>
    <row r="1733" spans="1:14" x14ac:dyDescent="0.35">
      <c r="A1733" t="s">
        <v>9049</v>
      </c>
      <c r="B1733">
        <v>36</v>
      </c>
      <c r="C1733" t="s">
        <v>14095</v>
      </c>
      <c r="D1733" t="s">
        <v>39</v>
      </c>
      <c r="E1733" t="s">
        <v>64</v>
      </c>
      <c r="F1733" t="s">
        <v>14</v>
      </c>
      <c r="G1733" t="s">
        <v>15</v>
      </c>
      <c r="H1733">
        <v>4897.38</v>
      </c>
      <c r="I1733" s="9">
        <v>45365</v>
      </c>
      <c r="J1733">
        <v>2024</v>
      </c>
      <c r="K1733" t="s">
        <v>14053</v>
      </c>
      <c r="L1733">
        <v>3</v>
      </c>
      <c r="M1733" t="s">
        <v>14057</v>
      </c>
      <c r="N1733" t="s">
        <v>16</v>
      </c>
    </row>
    <row r="1734" spans="1:14" x14ac:dyDescent="0.35">
      <c r="A1734" t="s">
        <v>9089</v>
      </c>
      <c r="B1734">
        <v>36</v>
      </c>
      <c r="C1734" t="s">
        <v>14095</v>
      </c>
      <c r="D1734" t="s">
        <v>12</v>
      </c>
      <c r="E1734" t="s">
        <v>42</v>
      </c>
      <c r="F1734" t="s">
        <v>35</v>
      </c>
      <c r="G1734" t="s">
        <v>26</v>
      </c>
      <c r="H1734">
        <v>10156.530000000001</v>
      </c>
      <c r="I1734" s="9">
        <v>45276</v>
      </c>
      <c r="J1734">
        <v>2023</v>
      </c>
      <c r="K1734" t="s">
        <v>14060</v>
      </c>
      <c r="L1734">
        <v>12</v>
      </c>
      <c r="M1734" t="s">
        <v>14050</v>
      </c>
      <c r="N1734" t="s">
        <v>16</v>
      </c>
    </row>
    <row r="1735" spans="1:14" x14ac:dyDescent="0.35">
      <c r="A1735" t="s">
        <v>9141</v>
      </c>
      <c r="B1735">
        <v>36</v>
      </c>
      <c r="C1735" t="s">
        <v>14095</v>
      </c>
      <c r="D1735" t="s">
        <v>39</v>
      </c>
      <c r="E1735" t="s">
        <v>74</v>
      </c>
      <c r="F1735" t="s">
        <v>25</v>
      </c>
      <c r="G1735" t="s">
        <v>30</v>
      </c>
      <c r="H1735">
        <v>10838.44</v>
      </c>
      <c r="I1735" s="9">
        <v>45489</v>
      </c>
      <c r="J1735">
        <v>2024</v>
      </c>
      <c r="K1735" t="s">
        <v>14063</v>
      </c>
      <c r="L1735">
        <v>7</v>
      </c>
      <c r="M1735" t="s">
        <v>14046</v>
      </c>
      <c r="N1735" t="s">
        <v>16</v>
      </c>
    </row>
    <row r="1736" spans="1:14" x14ac:dyDescent="0.35">
      <c r="A1736" t="s">
        <v>9201</v>
      </c>
      <c r="B1736">
        <v>36</v>
      </c>
      <c r="C1736" t="s">
        <v>14095</v>
      </c>
      <c r="D1736" t="s">
        <v>39</v>
      </c>
      <c r="E1736" t="s">
        <v>42</v>
      </c>
      <c r="F1736" t="s">
        <v>25</v>
      </c>
      <c r="G1736" t="s">
        <v>36</v>
      </c>
      <c r="H1736">
        <v>1864.91</v>
      </c>
      <c r="I1736" s="9">
        <v>45333</v>
      </c>
      <c r="J1736">
        <v>2024</v>
      </c>
      <c r="K1736" t="s">
        <v>14051</v>
      </c>
      <c r="L1736">
        <v>2</v>
      </c>
      <c r="M1736" t="s">
        <v>14059</v>
      </c>
      <c r="N1736" t="s">
        <v>16</v>
      </c>
    </row>
    <row r="1737" spans="1:14" x14ac:dyDescent="0.35">
      <c r="A1737" t="s">
        <v>9331</v>
      </c>
      <c r="B1737">
        <v>36</v>
      </c>
      <c r="C1737" t="s">
        <v>14095</v>
      </c>
      <c r="D1737" t="s">
        <v>39</v>
      </c>
      <c r="E1737" t="s">
        <v>29</v>
      </c>
      <c r="F1737" t="s">
        <v>35</v>
      </c>
      <c r="G1737" t="s">
        <v>20</v>
      </c>
      <c r="H1737">
        <v>7064.14</v>
      </c>
      <c r="I1737" s="9">
        <v>44993</v>
      </c>
      <c r="J1737">
        <v>2023</v>
      </c>
      <c r="K1737" t="s">
        <v>14053</v>
      </c>
      <c r="L1737">
        <v>3</v>
      </c>
      <c r="M1737" t="s">
        <v>14052</v>
      </c>
      <c r="N1737" t="s">
        <v>16</v>
      </c>
    </row>
    <row r="1738" spans="1:14" x14ac:dyDescent="0.35">
      <c r="A1738" t="s">
        <v>9497</v>
      </c>
      <c r="B1738">
        <v>36</v>
      </c>
      <c r="C1738" t="s">
        <v>14095</v>
      </c>
      <c r="D1738" t="s">
        <v>12</v>
      </c>
      <c r="E1738" t="s">
        <v>52</v>
      </c>
      <c r="F1738" t="s">
        <v>14</v>
      </c>
      <c r="G1738" t="s">
        <v>36</v>
      </c>
      <c r="H1738">
        <v>1313.55</v>
      </c>
      <c r="I1738" s="9">
        <v>45311</v>
      </c>
      <c r="J1738">
        <v>2024</v>
      </c>
      <c r="K1738" t="s">
        <v>14045</v>
      </c>
      <c r="L1738">
        <v>1</v>
      </c>
      <c r="M1738" t="s">
        <v>14050</v>
      </c>
      <c r="N1738" t="s">
        <v>16</v>
      </c>
    </row>
    <row r="1739" spans="1:14" x14ac:dyDescent="0.35">
      <c r="A1739" t="s">
        <v>9517</v>
      </c>
      <c r="B1739">
        <v>36</v>
      </c>
      <c r="C1739" t="s">
        <v>14095</v>
      </c>
      <c r="D1739" t="s">
        <v>39</v>
      </c>
      <c r="E1739" t="s">
        <v>64</v>
      </c>
      <c r="F1739" t="s">
        <v>25</v>
      </c>
      <c r="G1739" t="s">
        <v>20</v>
      </c>
      <c r="H1739">
        <v>954.42</v>
      </c>
      <c r="I1739" s="9">
        <v>45518</v>
      </c>
      <c r="J1739">
        <v>2024</v>
      </c>
      <c r="K1739" t="s">
        <v>14056</v>
      </c>
      <c r="L1739">
        <v>8</v>
      </c>
      <c r="M1739" t="s">
        <v>14052</v>
      </c>
      <c r="N1739" t="s">
        <v>16</v>
      </c>
    </row>
    <row r="1740" spans="1:14" x14ac:dyDescent="0.35">
      <c r="A1740" t="s">
        <v>9619</v>
      </c>
      <c r="B1740">
        <v>36</v>
      </c>
      <c r="C1740" t="s">
        <v>14095</v>
      </c>
      <c r="D1740" t="s">
        <v>39</v>
      </c>
      <c r="E1740" t="s">
        <v>74</v>
      </c>
      <c r="F1740" t="s">
        <v>14</v>
      </c>
      <c r="G1740" t="s">
        <v>15</v>
      </c>
      <c r="H1740">
        <v>10676.1</v>
      </c>
      <c r="I1740" s="9">
        <v>45490</v>
      </c>
      <c r="J1740">
        <v>2024</v>
      </c>
      <c r="K1740" t="s">
        <v>14063</v>
      </c>
      <c r="L1740">
        <v>7</v>
      </c>
      <c r="M1740" t="s">
        <v>14052</v>
      </c>
      <c r="N1740" t="s">
        <v>16</v>
      </c>
    </row>
    <row r="1741" spans="1:14" x14ac:dyDescent="0.35">
      <c r="A1741" t="s">
        <v>9621</v>
      </c>
      <c r="B1741">
        <v>36</v>
      </c>
      <c r="C1741" t="s">
        <v>14095</v>
      </c>
      <c r="D1741" t="s">
        <v>39</v>
      </c>
      <c r="E1741" t="s">
        <v>29</v>
      </c>
      <c r="F1741" t="s">
        <v>19</v>
      </c>
      <c r="G1741" t="s">
        <v>15</v>
      </c>
      <c r="H1741">
        <v>5924.47</v>
      </c>
      <c r="I1741" s="9">
        <v>45385</v>
      </c>
      <c r="J1741">
        <v>2024</v>
      </c>
      <c r="K1741" t="s">
        <v>14061</v>
      </c>
      <c r="L1741">
        <v>4</v>
      </c>
      <c r="M1741" t="s">
        <v>14052</v>
      </c>
      <c r="N1741" t="s">
        <v>16</v>
      </c>
    </row>
    <row r="1742" spans="1:14" x14ac:dyDescent="0.35">
      <c r="A1742" t="s">
        <v>9687</v>
      </c>
      <c r="B1742">
        <v>36</v>
      </c>
      <c r="C1742" t="s">
        <v>14095</v>
      </c>
      <c r="D1742" t="s">
        <v>12</v>
      </c>
      <c r="E1742" t="s">
        <v>42</v>
      </c>
      <c r="F1742" t="s">
        <v>55</v>
      </c>
      <c r="G1742" t="s">
        <v>15</v>
      </c>
      <c r="H1742">
        <v>38711.51</v>
      </c>
      <c r="I1742" s="9">
        <v>45212</v>
      </c>
      <c r="J1742">
        <v>2023</v>
      </c>
      <c r="K1742" t="s">
        <v>14058</v>
      </c>
      <c r="L1742">
        <v>10</v>
      </c>
      <c r="M1742" t="s">
        <v>14048</v>
      </c>
      <c r="N1742" t="s">
        <v>16</v>
      </c>
    </row>
    <row r="1743" spans="1:14" x14ac:dyDescent="0.35">
      <c r="A1743" t="s">
        <v>10033</v>
      </c>
      <c r="B1743">
        <v>36</v>
      </c>
      <c r="C1743" t="s">
        <v>14095</v>
      </c>
      <c r="D1743" t="s">
        <v>12</v>
      </c>
      <c r="E1743" t="s">
        <v>64</v>
      </c>
      <c r="F1743" t="s">
        <v>19</v>
      </c>
      <c r="G1743" t="s">
        <v>30</v>
      </c>
      <c r="H1743">
        <v>6927.81</v>
      </c>
      <c r="I1743" s="9">
        <v>45158</v>
      </c>
      <c r="J1743">
        <v>2023</v>
      </c>
      <c r="K1743" t="s">
        <v>14056</v>
      </c>
      <c r="L1743">
        <v>8</v>
      </c>
      <c r="M1743" t="s">
        <v>14059</v>
      </c>
      <c r="N1743" t="s">
        <v>16</v>
      </c>
    </row>
    <row r="1744" spans="1:14" x14ac:dyDescent="0.35">
      <c r="A1744" t="s">
        <v>10041</v>
      </c>
      <c r="B1744">
        <v>36</v>
      </c>
      <c r="C1744" t="s">
        <v>14095</v>
      </c>
      <c r="D1744" t="s">
        <v>39</v>
      </c>
      <c r="E1744" t="s">
        <v>93</v>
      </c>
      <c r="F1744" t="s">
        <v>14</v>
      </c>
      <c r="G1744" t="s">
        <v>26</v>
      </c>
      <c r="H1744">
        <v>176.13</v>
      </c>
      <c r="I1744" s="9">
        <v>45529</v>
      </c>
      <c r="J1744">
        <v>2024</v>
      </c>
      <c r="K1744" t="s">
        <v>14056</v>
      </c>
      <c r="L1744">
        <v>8</v>
      </c>
      <c r="M1744" t="s">
        <v>14059</v>
      </c>
      <c r="N1744" t="s">
        <v>16</v>
      </c>
    </row>
    <row r="1745" spans="1:14" x14ac:dyDescent="0.35">
      <c r="A1745" t="s">
        <v>10055</v>
      </c>
      <c r="B1745">
        <v>36</v>
      </c>
      <c r="C1745" t="s">
        <v>14095</v>
      </c>
      <c r="D1745" t="s">
        <v>12</v>
      </c>
      <c r="E1745" t="s">
        <v>74</v>
      </c>
      <c r="F1745" t="s">
        <v>19</v>
      </c>
      <c r="G1745" t="s">
        <v>26</v>
      </c>
      <c r="H1745">
        <v>45361.01</v>
      </c>
      <c r="I1745" s="9">
        <v>45265</v>
      </c>
      <c r="J1745">
        <v>2023</v>
      </c>
      <c r="K1745" t="s">
        <v>14060</v>
      </c>
      <c r="L1745">
        <v>12</v>
      </c>
      <c r="M1745" t="s">
        <v>14046</v>
      </c>
      <c r="N1745" t="s">
        <v>16</v>
      </c>
    </row>
    <row r="1746" spans="1:14" x14ac:dyDescent="0.35">
      <c r="A1746" t="s">
        <v>10123</v>
      </c>
      <c r="B1746">
        <v>36</v>
      </c>
      <c r="C1746" t="s">
        <v>14095</v>
      </c>
      <c r="D1746" t="s">
        <v>39</v>
      </c>
      <c r="E1746" t="s">
        <v>93</v>
      </c>
      <c r="F1746" t="s">
        <v>25</v>
      </c>
      <c r="G1746" t="s">
        <v>30</v>
      </c>
      <c r="H1746">
        <v>1169.47</v>
      </c>
      <c r="I1746" s="9">
        <v>44989</v>
      </c>
      <c r="J1746">
        <v>2023</v>
      </c>
      <c r="K1746" t="s">
        <v>14053</v>
      </c>
      <c r="L1746">
        <v>3</v>
      </c>
      <c r="M1746" t="s">
        <v>14050</v>
      </c>
      <c r="N1746" t="s">
        <v>16</v>
      </c>
    </row>
    <row r="1747" spans="1:14" x14ac:dyDescent="0.35">
      <c r="A1747" t="s">
        <v>10283</v>
      </c>
      <c r="B1747">
        <v>36</v>
      </c>
      <c r="C1747" t="s">
        <v>14095</v>
      </c>
      <c r="D1747" t="s">
        <v>39</v>
      </c>
      <c r="E1747" t="s">
        <v>24</v>
      </c>
      <c r="F1747" t="s">
        <v>49</v>
      </c>
      <c r="G1747" t="s">
        <v>36</v>
      </c>
      <c r="H1747">
        <v>870.16</v>
      </c>
      <c r="I1747" s="9">
        <v>45255</v>
      </c>
      <c r="J1747">
        <v>2023</v>
      </c>
      <c r="K1747" t="s">
        <v>14054</v>
      </c>
      <c r="L1747">
        <v>11</v>
      </c>
      <c r="M1747" t="s">
        <v>14050</v>
      </c>
      <c r="N1747" t="s">
        <v>16</v>
      </c>
    </row>
    <row r="1748" spans="1:14" x14ac:dyDescent="0.35">
      <c r="A1748" t="s">
        <v>10475</v>
      </c>
      <c r="B1748">
        <v>36</v>
      </c>
      <c r="C1748" t="s">
        <v>14095</v>
      </c>
      <c r="D1748" t="s">
        <v>12</v>
      </c>
      <c r="E1748" t="s">
        <v>42</v>
      </c>
      <c r="F1748" t="s">
        <v>35</v>
      </c>
      <c r="G1748" t="s">
        <v>30</v>
      </c>
      <c r="H1748">
        <v>2730.53</v>
      </c>
      <c r="I1748" s="9">
        <v>45111</v>
      </c>
      <c r="J1748">
        <v>2023</v>
      </c>
      <c r="K1748" t="s">
        <v>14063</v>
      </c>
      <c r="L1748">
        <v>7</v>
      </c>
      <c r="M1748" t="s">
        <v>14046</v>
      </c>
      <c r="N1748" t="s">
        <v>16</v>
      </c>
    </row>
    <row r="1749" spans="1:14" x14ac:dyDescent="0.35">
      <c r="A1749" t="s">
        <v>10685</v>
      </c>
      <c r="B1749">
        <v>36</v>
      </c>
      <c r="C1749" t="s">
        <v>14095</v>
      </c>
      <c r="D1749" t="s">
        <v>12</v>
      </c>
      <c r="E1749" t="s">
        <v>42</v>
      </c>
      <c r="F1749" t="s">
        <v>14</v>
      </c>
      <c r="G1749" t="s">
        <v>36</v>
      </c>
      <c r="H1749">
        <v>4290.76</v>
      </c>
      <c r="I1749" s="9">
        <v>45118</v>
      </c>
      <c r="J1749">
        <v>2023</v>
      </c>
      <c r="K1749" t="s">
        <v>14063</v>
      </c>
      <c r="L1749">
        <v>7</v>
      </c>
      <c r="M1749" t="s">
        <v>14046</v>
      </c>
      <c r="N1749" t="s">
        <v>16</v>
      </c>
    </row>
    <row r="1750" spans="1:14" x14ac:dyDescent="0.35">
      <c r="A1750" t="s">
        <v>10799</v>
      </c>
      <c r="B1750">
        <v>36</v>
      </c>
      <c r="C1750" t="s">
        <v>14095</v>
      </c>
      <c r="D1750" t="s">
        <v>12</v>
      </c>
      <c r="E1750" t="s">
        <v>52</v>
      </c>
      <c r="F1750" t="s">
        <v>35</v>
      </c>
      <c r="G1750" t="s">
        <v>36</v>
      </c>
      <c r="H1750">
        <v>7462.47</v>
      </c>
      <c r="I1750" s="9">
        <v>45217</v>
      </c>
      <c r="J1750">
        <v>2023</v>
      </c>
      <c r="K1750" t="s">
        <v>14058</v>
      </c>
      <c r="L1750">
        <v>10</v>
      </c>
      <c r="M1750" t="s">
        <v>14052</v>
      </c>
      <c r="N1750" t="s">
        <v>16</v>
      </c>
    </row>
    <row r="1751" spans="1:14" x14ac:dyDescent="0.35">
      <c r="A1751" t="s">
        <v>10809</v>
      </c>
      <c r="B1751">
        <v>36</v>
      </c>
      <c r="C1751" t="s">
        <v>14095</v>
      </c>
      <c r="D1751" t="s">
        <v>39</v>
      </c>
      <c r="E1751" t="s">
        <v>13</v>
      </c>
      <c r="F1751" t="s">
        <v>25</v>
      </c>
      <c r="G1751" t="s">
        <v>20</v>
      </c>
      <c r="H1751">
        <v>8144.61</v>
      </c>
      <c r="I1751" s="9">
        <v>45248</v>
      </c>
      <c r="J1751">
        <v>2023</v>
      </c>
      <c r="K1751" t="s">
        <v>14054</v>
      </c>
      <c r="L1751">
        <v>11</v>
      </c>
      <c r="M1751" t="s">
        <v>14050</v>
      </c>
      <c r="N1751" t="s">
        <v>16</v>
      </c>
    </row>
    <row r="1752" spans="1:14" x14ac:dyDescent="0.35">
      <c r="A1752" t="s">
        <v>10843</v>
      </c>
      <c r="B1752">
        <v>36</v>
      </c>
      <c r="C1752" t="s">
        <v>14095</v>
      </c>
      <c r="D1752" t="s">
        <v>12</v>
      </c>
      <c r="E1752" t="s">
        <v>42</v>
      </c>
      <c r="F1752" t="s">
        <v>55</v>
      </c>
      <c r="G1752" t="s">
        <v>36</v>
      </c>
      <c r="H1752">
        <v>17491.990000000002</v>
      </c>
      <c r="I1752" s="9">
        <v>45250</v>
      </c>
      <c r="J1752">
        <v>2023</v>
      </c>
      <c r="K1752" t="s">
        <v>14054</v>
      </c>
      <c r="L1752">
        <v>11</v>
      </c>
      <c r="M1752" t="s">
        <v>14062</v>
      </c>
      <c r="N1752" t="s">
        <v>16</v>
      </c>
    </row>
    <row r="1753" spans="1:14" x14ac:dyDescent="0.35">
      <c r="A1753" t="s">
        <v>10915</v>
      </c>
      <c r="B1753">
        <v>36</v>
      </c>
      <c r="C1753" t="s">
        <v>14095</v>
      </c>
      <c r="D1753" t="s">
        <v>39</v>
      </c>
      <c r="E1753" t="s">
        <v>29</v>
      </c>
      <c r="F1753" t="s">
        <v>55</v>
      </c>
      <c r="G1753" t="s">
        <v>26</v>
      </c>
      <c r="H1753">
        <v>3849.35</v>
      </c>
      <c r="I1753" s="9">
        <v>45548</v>
      </c>
      <c r="J1753">
        <v>2024</v>
      </c>
      <c r="K1753" t="s">
        <v>14055</v>
      </c>
      <c r="L1753">
        <v>9</v>
      </c>
      <c r="M1753" t="s">
        <v>14048</v>
      </c>
      <c r="N1753" t="s">
        <v>16</v>
      </c>
    </row>
    <row r="1754" spans="1:14" x14ac:dyDescent="0.35">
      <c r="A1754" t="s">
        <v>11223</v>
      </c>
      <c r="B1754">
        <v>36</v>
      </c>
      <c r="C1754" t="s">
        <v>14095</v>
      </c>
      <c r="D1754" t="s">
        <v>12</v>
      </c>
      <c r="E1754" t="s">
        <v>29</v>
      </c>
      <c r="F1754" t="s">
        <v>49</v>
      </c>
      <c r="G1754" t="s">
        <v>20</v>
      </c>
      <c r="H1754">
        <v>13514.91</v>
      </c>
      <c r="I1754" s="9">
        <v>44973</v>
      </c>
      <c r="J1754">
        <v>2023</v>
      </c>
      <c r="K1754" t="s">
        <v>14051</v>
      </c>
      <c r="L1754">
        <v>2</v>
      </c>
      <c r="M1754" t="s">
        <v>14057</v>
      </c>
      <c r="N1754" t="s">
        <v>16</v>
      </c>
    </row>
    <row r="1755" spans="1:14" x14ac:dyDescent="0.35">
      <c r="A1755" t="s">
        <v>11237</v>
      </c>
      <c r="B1755">
        <v>36</v>
      </c>
      <c r="C1755" t="s">
        <v>14095</v>
      </c>
      <c r="D1755" t="s">
        <v>39</v>
      </c>
      <c r="E1755" t="s">
        <v>13</v>
      </c>
      <c r="F1755" t="s">
        <v>19</v>
      </c>
      <c r="G1755" t="s">
        <v>30</v>
      </c>
      <c r="H1755">
        <v>72192.320000000007</v>
      </c>
      <c r="I1755" s="9">
        <v>45495</v>
      </c>
      <c r="J1755">
        <v>2024</v>
      </c>
      <c r="K1755" t="s">
        <v>14063</v>
      </c>
      <c r="L1755">
        <v>7</v>
      </c>
      <c r="M1755" t="s">
        <v>14062</v>
      </c>
      <c r="N1755" t="s">
        <v>16</v>
      </c>
    </row>
    <row r="1756" spans="1:14" x14ac:dyDescent="0.35">
      <c r="A1756" t="s">
        <v>11421</v>
      </c>
      <c r="B1756">
        <v>36</v>
      </c>
      <c r="C1756" t="s">
        <v>14095</v>
      </c>
      <c r="D1756" t="s">
        <v>12</v>
      </c>
      <c r="E1756" t="s">
        <v>42</v>
      </c>
      <c r="F1756" t="s">
        <v>55</v>
      </c>
      <c r="G1756" t="s">
        <v>26</v>
      </c>
      <c r="H1756">
        <v>3085.29</v>
      </c>
      <c r="I1756" s="9">
        <v>45627</v>
      </c>
      <c r="J1756">
        <v>2024</v>
      </c>
      <c r="K1756" t="s">
        <v>14060</v>
      </c>
      <c r="L1756">
        <v>12</v>
      </c>
      <c r="M1756" t="s">
        <v>14059</v>
      </c>
      <c r="N1756" t="s">
        <v>16</v>
      </c>
    </row>
    <row r="1757" spans="1:14" x14ac:dyDescent="0.35">
      <c r="A1757" t="s">
        <v>11695</v>
      </c>
      <c r="B1757">
        <v>36</v>
      </c>
      <c r="C1757" t="s">
        <v>14095</v>
      </c>
      <c r="D1757" t="s">
        <v>12</v>
      </c>
      <c r="E1757" t="s">
        <v>42</v>
      </c>
      <c r="F1757" t="s">
        <v>25</v>
      </c>
      <c r="G1757" t="s">
        <v>26</v>
      </c>
      <c r="H1757">
        <v>11032.93</v>
      </c>
      <c r="I1757" s="9">
        <v>45360</v>
      </c>
      <c r="J1757">
        <v>2024</v>
      </c>
      <c r="K1757" t="s">
        <v>14053</v>
      </c>
      <c r="L1757">
        <v>3</v>
      </c>
      <c r="M1757" t="s">
        <v>14050</v>
      </c>
      <c r="N1757" t="s">
        <v>16</v>
      </c>
    </row>
    <row r="1758" spans="1:14" x14ac:dyDescent="0.35">
      <c r="A1758" t="s">
        <v>11719</v>
      </c>
      <c r="B1758">
        <v>36</v>
      </c>
      <c r="C1758" t="s">
        <v>14095</v>
      </c>
      <c r="D1758" t="s">
        <v>12</v>
      </c>
      <c r="E1758" t="s">
        <v>93</v>
      </c>
      <c r="F1758" t="s">
        <v>14</v>
      </c>
      <c r="G1758" t="s">
        <v>20</v>
      </c>
      <c r="H1758">
        <v>1318.34</v>
      </c>
      <c r="I1758" s="9">
        <v>45303</v>
      </c>
      <c r="J1758">
        <v>2024</v>
      </c>
      <c r="K1758" t="s">
        <v>14045</v>
      </c>
      <c r="L1758">
        <v>1</v>
      </c>
      <c r="M1758" t="s">
        <v>14048</v>
      </c>
      <c r="N1758" t="s">
        <v>16</v>
      </c>
    </row>
    <row r="1759" spans="1:14" x14ac:dyDescent="0.35">
      <c r="A1759" t="s">
        <v>11773</v>
      </c>
      <c r="B1759">
        <v>36</v>
      </c>
      <c r="C1759" t="s">
        <v>14095</v>
      </c>
      <c r="D1759" t="s">
        <v>12</v>
      </c>
      <c r="E1759" t="s">
        <v>52</v>
      </c>
      <c r="F1759" t="s">
        <v>55</v>
      </c>
      <c r="G1759" t="s">
        <v>36</v>
      </c>
      <c r="H1759">
        <v>29057.3</v>
      </c>
      <c r="I1759" s="9">
        <v>45480</v>
      </c>
      <c r="J1759">
        <v>2024</v>
      </c>
      <c r="K1759" t="s">
        <v>14063</v>
      </c>
      <c r="L1759">
        <v>7</v>
      </c>
      <c r="M1759" t="s">
        <v>14059</v>
      </c>
      <c r="N1759" t="s">
        <v>16</v>
      </c>
    </row>
    <row r="1760" spans="1:14" x14ac:dyDescent="0.35">
      <c r="A1760" t="s">
        <v>11787</v>
      </c>
      <c r="B1760">
        <v>36</v>
      </c>
      <c r="C1760" t="s">
        <v>14095</v>
      </c>
      <c r="D1760" t="s">
        <v>39</v>
      </c>
      <c r="E1760" t="s">
        <v>52</v>
      </c>
      <c r="F1760" t="s">
        <v>35</v>
      </c>
      <c r="G1760" t="s">
        <v>15</v>
      </c>
      <c r="H1760">
        <v>5179.53</v>
      </c>
      <c r="I1760" s="9">
        <v>44986</v>
      </c>
      <c r="J1760">
        <v>2023</v>
      </c>
      <c r="K1760" t="s">
        <v>14053</v>
      </c>
      <c r="L1760">
        <v>3</v>
      </c>
      <c r="M1760" t="s">
        <v>14052</v>
      </c>
      <c r="N1760" t="s">
        <v>16</v>
      </c>
    </row>
    <row r="1761" spans="1:14" x14ac:dyDescent="0.35">
      <c r="A1761" t="s">
        <v>11869</v>
      </c>
      <c r="B1761">
        <v>36</v>
      </c>
      <c r="C1761" t="s">
        <v>14095</v>
      </c>
      <c r="D1761" t="s">
        <v>12</v>
      </c>
      <c r="E1761" t="s">
        <v>29</v>
      </c>
      <c r="F1761" t="s">
        <v>35</v>
      </c>
      <c r="G1761" t="s">
        <v>36</v>
      </c>
      <c r="H1761">
        <v>222.52</v>
      </c>
      <c r="I1761" s="9">
        <v>45175</v>
      </c>
      <c r="J1761">
        <v>2023</v>
      </c>
      <c r="K1761" t="s">
        <v>14055</v>
      </c>
      <c r="L1761">
        <v>9</v>
      </c>
      <c r="M1761" t="s">
        <v>14052</v>
      </c>
      <c r="N1761" t="s">
        <v>16</v>
      </c>
    </row>
    <row r="1762" spans="1:14" x14ac:dyDescent="0.35">
      <c r="A1762" t="s">
        <v>12273</v>
      </c>
      <c r="B1762">
        <v>36</v>
      </c>
      <c r="C1762" t="s">
        <v>14095</v>
      </c>
      <c r="D1762" t="s">
        <v>39</v>
      </c>
      <c r="E1762" t="s">
        <v>74</v>
      </c>
      <c r="F1762" t="s">
        <v>19</v>
      </c>
      <c r="G1762" t="s">
        <v>36</v>
      </c>
      <c r="H1762">
        <v>1079.4100000000001</v>
      </c>
      <c r="I1762" s="9">
        <v>45238</v>
      </c>
      <c r="J1762">
        <v>2023</v>
      </c>
      <c r="K1762" t="s">
        <v>14054</v>
      </c>
      <c r="L1762">
        <v>11</v>
      </c>
      <c r="M1762" t="s">
        <v>14052</v>
      </c>
      <c r="N1762" t="s">
        <v>16</v>
      </c>
    </row>
    <row r="1763" spans="1:14" x14ac:dyDescent="0.35">
      <c r="A1763" t="s">
        <v>12299</v>
      </c>
      <c r="B1763">
        <v>36</v>
      </c>
      <c r="C1763" t="s">
        <v>14095</v>
      </c>
      <c r="D1763" t="s">
        <v>39</v>
      </c>
      <c r="E1763" t="s">
        <v>52</v>
      </c>
      <c r="F1763" t="s">
        <v>49</v>
      </c>
      <c r="G1763" t="s">
        <v>36</v>
      </c>
      <c r="H1763">
        <v>7304.05</v>
      </c>
      <c r="I1763" s="9">
        <v>45602</v>
      </c>
      <c r="J1763">
        <v>2024</v>
      </c>
      <c r="K1763" t="s">
        <v>14054</v>
      </c>
      <c r="L1763">
        <v>11</v>
      </c>
      <c r="M1763" t="s">
        <v>14052</v>
      </c>
      <c r="N1763" t="s">
        <v>16</v>
      </c>
    </row>
    <row r="1764" spans="1:14" x14ac:dyDescent="0.35">
      <c r="A1764" t="s">
        <v>12323</v>
      </c>
      <c r="B1764">
        <v>36</v>
      </c>
      <c r="C1764" t="s">
        <v>14095</v>
      </c>
      <c r="D1764" t="s">
        <v>12</v>
      </c>
      <c r="E1764" t="s">
        <v>42</v>
      </c>
      <c r="F1764" t="s">
        <v>25</v>
      </c>
      <c r="G1764" t="s">
        <v>36</v>
      </c>
      <c r="H1764">
        <v>1522.85</v>
      </c>
      <c r="I1764" s="9">
        <v>45257</v>
      </c>
      <c r="J1764">
        <v>2023</v>
      </c>
      <c r="K1764" t="s">
        <v>14054</v>
      </c>
      <c r="L1764">
        <v>11</v>
      </c>
      <c r="M1764" t="s">
        <v>14062</v>
      </c>
      <c r="N1764" t="s">
        <v>16</v>
      </c>
    </row>
    <row r="1765" spans="1:14" x14ac:dyDescent="0.35">
      <c r="A1765" t="s">
        <v>12351</v>
      </c>
      <c r="B1765">
        <v>36</v>
      </c>
      <c r="C1765" t="s">
        <v>14095</v>
      </c>
      <c r="D1765" t="s">
        <v>12</v>
      </c>
      <c r="E1765" t="s">
        <v>52</v>
      </c>
      <c r="F1765" t="s">
        <v>25</v>
      </c>
      <c r="G1765" t="s">
        <v>36</v>
      </c>
      <c r="H1765">
        <v>3818.32</v>
      </c>
      <c r="I1765" s="9">
        <v>44930</v>
      </c>
      <c r="J1765">
        <v>2023</v>
      </c>
      <c r="K1765" t="s">
        <v>14045</v>
      </c>
      <c r="L1765">
        <v>1</v>
      </c>
      <c r="M1765" t="s">
        <v>14052</v>
      </c>
      <c r="N1765" t="s">
        <v>16</v>
      </c>
    </row>
    <row r="1766" spans="1:14" x14ac:dyDescent="0.35">
      <c r="A1766" t="s">
        <v>12441</v>
      </c>
      <c r="B1766">
        <v>36</v>
      </c>
      <c r="C1766" t="s">
        <v>14095</v>
      </c>
      <c r="D1766" t="s">
        <v>12</v>
      </c>
      <c r="E1766" t="s">
        <v>29</v>
      </c>
      <c r="F1766" t="s">
        <v>35</v>
      </c>
      <c r="G1766" t="s">
        <v>36</v>
      </c>
      <c r="H1766">
        <v>2554.0700000000002</v>
      </c>
      <c r="I1766" s="9">
        <v>45397</v>
      </c>
      <c r="J1766">
        <v>2024</v>
      </c>
      <c r="K1766" t="s">
        <v>14061</v>
      </c>
      <c r="L1766">
        <v>4</v>
      </c>
      <c r="M1766" t="s">
        <v>14062</v>
      </c>
      <c r="N1766" t="s">
        <v>16</v>
      </c>
    </row>
    <row r="1767" spans="1:14" x14ac:dyDescent="0.35">
      <c r="A1767" t="s">
        <v>12545</v>
      </c>
      <c r="B1767">
        <v>36</v>
      </c>
      <c r="C1767" t="s">
        <v>14095</v>
      </c>
      <c r="D1767" t="s">
        <v>39</v>
      </c>
      <c r="E1767" t="s">
        <v>74</v>
      </c>
      <c r="F1767" t="s">
        <v>55</v>
      </c>
      <c r="G1767" t="s">
        <v>15</v>
      </c>
      <c r="H1767">
        <v>329.65</v>
      </c>
      <c r="I1767" s="9">
        <v>45353</v>
      </c>
      <c r="J1767">
        <v>2024</v>
      </c>
      <c r="K1767" t="s">
        <v>14053</v>
      </c>
      <c r="L1767">
        <v>3</v>
      </c>
      <c r="M1767" t="s">
        <v>14050</v>
      </c>
      <c r="N1767" t="s">
        <v>16</v>
      </c>
    </row>
    <row r="1768" spans="1:14" x14ac:dyDescent="0.35">
      <c r="A1768" t="s">
        <v>12635</v>
      </c>
      <c r="B1768">
        <v>36</v>
      </c>
      <c r="C1768" t="s">
        <v>14095</v>
      </c>
      <c r="D1768" t="s">
        <v>12</v>
      </c>
      <c r="E1768" t="s">
        <v>64</v>
      </c>
      <c r="F1768" t="s">
        <v>19</v>
      </c>
      <c r="G1768" t="s">
        <v>26</v>
      </c>
      <c r="H1768">
        <v>24578.95</v>
      </c>
      <c r="I1768" s="9">
        <v>45617</v>
      </c>
      <c r="J1768">
        <v>2024</v>
      </c>
      <c r="K1768" t="s">
        <v>14054</v>
      </c>
      <c r="L1768">
        <v>11</v>
      </c>
      <c r="M1768" t="s">
        <v>14057</v>
      </c>
      <c r="N1768" t="s">
        <v>16</v>
      </c>
    </row>
    <row r="1769" spans="1:14" x14ac:dyDescent="0.35">
      <c r="A1769" t="s">
        <v>12779</v>
      </c>
      <c r="B1769">
        <v>36</v>
      </c>
      <c r="C1769" t="s">
        <v>14095</v>
      </c>
      <c r="D1769" t="s">
        <v>12</v>
      </c>
      <c r="E1769" t="s">
        <v>52</v>
      </c>
      <c r="F1769" t="s">
        <v>25</v>
      </c>
      <c r="G1769" t="s">
        <v>20</v>
      </c>
      <c r="H1769">
        <v>1399.31</v>
      </c>
      <c r="I1769" s="9">
        <v>45590</v>
      </c>
      <c r="J1769">
        <v>2024</v>
      </c>
      <c r="K1769" t="s">
        <v>14058</v>
      </c>
      <c r="L1769">
        <v>10</v>
      </c>
      <c r="M1769" t="s">
        <v>14048</v>
      </c>
      <c r="N1769" t="s">
        <v>16</v>
      </c>
    </row>
    <row r="1770" spans="1:14" x14ac:dyDescent="0.35">
      <c r="A1770" t="s">
        <v>12803</v>
      </c>
      <c r="B1770">
        <v>36</v>
      </c>
      <c r="C1770" t="s">
        <v>14095</v>
      </c>
      <c r="D1770" t="s">
        <v>39</v>
      </c>
      <c r="E1770" t="s">
        <v>93</v>
      </c>
      <c r="F1770" t="s">
        <v>14</v>
      </c>
      <c r="G1770" t="s">
        <v>30</v>
      </c>
      <c r="H1770">
        <v>644.75</v>
      </c>
      <c r="I1770" s="9">
        <v>45314</v>
      </c>
      <c r="J1770">
        <v>2024</v>
      </c>
      <c r="K1770" t="s">
        <v>14045</v>
      </c>
      <c r="L1770">
        <v>1</v>
      </c>
      <c r="M1770" t="s">
        <v>14046</v>
      </c>
      <c r="N1770" t="s">
        <v>16</v>
      </c>
    </row>
    <row r="1771" spans="1:14" x14ac:dyDescent="0.35">
      <c r="A1771" t="s">
        <v>12991</v>
      </c>
      <c r="B1771">
        <v>36</v>
      </c>
      <c r="C1771" t="s">
        <v>14095</v>
      </c>
      <c r="D1771" t="s">
        <v>12</v>
      </c>
      <c r="E1771" t="s">
        <v>74</v>
      </c>
      <c r="F1771" t="s">
        <v>49</v>
      </c>
      <c r="G1771" t="s">
        <v>15</v>
      </c>
      <c r="H1771">
        <v>1182.43</v>
      </c>
      <c r="I1771" s="9">
        <v>45213</v>
      </c>
      <c r="J1771">
        <v>2023</v>
      </c>
      <c r="K1771" t="s">
        <v>14058</v>
      </c>
      <c r="L1771">
        <v>10</v>
      </c>
      <c r="M1771" t="s">
        <v>14050</v>
      </c>
      <c r="N1771" t="s">
        <v>16</v>
      </c>
    </row>
    <row r="1772" spans="1:14" x14ac:dyDescent="0.35">
      <c r="A1772" t="s">
        <v>13019</v>
      </c>
      <c r="B1772">
        <v>36</v>
      </c>
      <c r="C1772" t="s">
        <v>14095</v>
      </c>
      <c r="D1772" t="s">
        <v>12</v>
      </c>
      <c r="E1772" t="s">
        <v>64</v>
      </c>
      <c r="F1772" t="s">
        <v>49</v>
      </c>
      <c r="G1772" t="s">
        <v>36</v>
      </c>
      <c r="H1772">
        <v>10141.15</v>
      </c>
      <c r="I1772" s="9">
        <v>45218</v>
      </c>
      <c r="J1772">
        <v>2023</v>
      </c>
      <c r="K1772" t="s">
        <v>14058</v>
      </c>
      <c r="L1772">
        <v>10</v>
      </c>
      <c r="M1772" t="s">
        <v>14057</v>
      </c>
      <c r="N1772" t="s">
        <v>16</v>
      </c>
    </row>
    <row r="1773" spans="1:14" x14ac:dyDescent="0.35">
      <c r="A1773" t="s">
        <v>13031</v>
      </c>
      <c r="B1773">
        <v>36</v>
      </c>
      <c r="C1773" t="s">
        <v>14095</v>
      </c>
      <c r="D1773" t="s">
        <v>12</v>
      </c>
      <c r="E1773" t="s">
        <v>52</v>
      </c>
      <c r="F1773" t="s">
        <v>25</v>
      </c>
      <c r="G1773" t="s">
        <v>30</v>
      </c>
      <c r="H1773">
        <v>8340.4699999999993</v>
      </c>
      <c r="I1773" s="9">
        <v>45036</v>
      </c>
      <c r="J1773">
        <v>2023</v>
      </c>
      <c r="K1773" t="s">
        <v>14061</v>
      </c>
      <c r="L1773">
        <v>4</v>
      </c>
      <c r="M1773" t="s">
        <v>14057</v>
      </c>
      <c r="N1773" t="s">
        <v>16</v>
      </c>
    </row>
    <row r="1774" spans="1:14" x14ac:dyDescent="0.35">
      <c r="A1774" t="s">
        <v>13209</v>
      </c>
      <c r="B1774">
        <v>36</v>
      </c>
      <c r="C1774" t="s">
        <v>14095</v>
      </c>
      <c r="D1774" t="s">
        <v>12</v>
      </c>
      <c r="E1774" t="s">
        <v>24</v>
      </c>
      <c r="F1774" t="s">
        <v>49</v>
      </c>
      <c r="G1774" t="s">
        <v>30</v>
      </c>
      <c r="H1774">
        <v>5641.63</v>
      </c>
      <c r="I1774" s="9">
        <v>45193</v>
      </c>
      <c r="J1774">
        <v>2023</v>
      </c>
      <c r="K1774" t="s">
        <v>14055</v>
      </c>
      <c r="L1774">
        <v>9</v>
      </c>
      <c r="M1774" t="s">
        <v>14059</v>
      </c>
      <c r="N1774" t="s">
        <v>16</v>
      </c>
    </row>
    <row r="1775" spans="1:14" x14ac:dyDescent="0.35">
      <c r="A1775" t="s">
        <v>13255</v>
      </c>
      <c r="B1775">
        <v>36</v>
      </c>
      <c r="C1775" t="s">
        <v>14095</v>
      </c>
      <c r="D1775" t="s">
        <v>39</v>
      </c>
      <c r="E1775" t="s">
        <v>42</v>
      </c>
      <c r="F1775" t="s">
        <v>55</v>
      </c>
      <c r="G1775" t="s">
        <v>15</v>
      </c>
      <c r="H1775">
        <v>36137.01</v>
      </c>
      <c r="I1775" s="9">
        <v>45404</v>
      </c>
      <c r="J1775">
        <v>2024</v>
      </c>
      <c r="K1775" t="s">
        <v>14061</v>
      </c>
      <c r="L1775">
        <v>4</v>
      </c>
      <c r="M1775" t="s">
        <v>14062</v>
      </c>
      <c r="N1775" t="s">
        <v>16</v>
      </c>
    </row>
    <row r="1776" spans="1:14" x14ac:dyDescent="0.35">
      <c r="A1776" t="s">
        <v>13455</v>
      </c>
      <c r="B1776">
        <v>36</v>
      </c>
      <c r="C1776" t="s">
        <v>14095</v>
      </c>
      <c r="D1776" t="s">
        <v>12</v>
      </c>
      <c r="E1776" t="s">
        <v>64</v>
      </c>
      <c r="F1776" t="s">
        <v>55</v>
      </c>
      <c r="G1776" t="s">
        <v>30</v>
      </c>
      <c r="H1776">
        <v>4215.74</v>
      </c>
      <c r="I1776" s="9">
        <v>45129</v>
      </c>
      <c r="J1776">
        <v>2023</v>
      </c>
      <c r="K1776" t="s">
        <v>14063</v>
      </c>
      <c r="L1776">
        <v>7</v>
      </c>
      <c r="M1776" t="s">
        <v>14050</v>
      </c>
      <c r="N1776" t="s">
        <v>16</v>
      </c>
    </row>
    <row r="1777" spans="1:14" x14ac:dyDescent="0.35">
      <c r="A1777" t="s">
        <v>13459</v>
      </c>
      <c r="B1777">
        <v>36</v>
      </c>
      <c r="C1777" t="s">
        <v>14095</v>
      </c>
      <c r="D1777" t="s">
        <v>12</v>
      </c>
      <c r="E1777" t="s">
        <v>42</v>
      </c>
      <c r="F1777" t="s">
        <v>19</v>
      </c>
      <c r="G1777" t="s">
        <v>15</v>
      </c>
      <c r="H1777">
        <v>2402.5300000000002</v>
      </c>
      <c r="I1777" s="9">
        <v>45364</v>
      </c>
      <c r="J1777">
        <v>2024</v>
      </c>
      <c r="K1777" t="s">
        <v>14053</v>
      </c>
      <c r="L1777">
        <v>3</v>
      </c>
      <c r="M1777" t="s">
        <v>14052</v>
      </c>
      <c r="N1777" t="s">
        <v>16</v>
      </c>
    </row>
    <row r="1778" spans="1:14" x14ac:dyDescent="0.35">
      <c r="A1778" t="s">
        <v>13481</v>
      </c>
      <c r="B1778">
        <v>36</v>
      </c>
      <c r="C1778" t="s">
        <v>14095</v>
      </c>
      <c r="D1778" t="s">
        <v>12</v>
      </c>
      <c r="E1778" t="s">
        <v>13</v>
      </c>
      <c r="F1778" t="s">
        <v>55</v>
      </c>
      <c r="G1778" t="s">
        <v>36</v>
      </c>
      <c r="H1778">
        <v>14566.55</v>
      </c>
      <c r="I1778" s="9">
        <v>45467</v>
      </c>
      <c r="J1778">
        <v>2024</v>
      </c>
      <c r="K1778" t="s">
        <v>14049</v>
      </c>
      <c r="L1778">
        <v>6</v>
      </c>
      <c r="M1778" t="s">
        <v>14062</v>
      </c>
      <c r="N1778" t="s">
        <v>16</v>
      </c>
    </row>
    <row r="1779" spans="1:14" x14ac:dyDescent="0.35">
      <c r="A1779" t="s">
        <v>13491</v>
      </c>
      <c r="B1779">
        <v>36</v>
      </c>
      <c r="C1779" t="s">
        <v>14095</v>
      </c>
      <c r="D1779" t="s">
        <v>39</v>
      </c>
      <c r="E1779" t="s">
        <v>52</v>
      </c>
      <c r="F1779" t="s">
        <v>19</v>
      </c>
      <c r="G1779" t="s">
        <v>30</v>
      </c>
      <c r="H1779">
        <v>5550.66</v>
      </c>
      <c r="I1779" s="9">
        <v>45594</v>
      </c>
      <c r="J1779">
        <v>2024</v>
      </c>
      <c r="K1779" t="s">
        <v>14058</v>
      </c>
      <c r="L1779">
        <v>10</v>
      </c>
      <c r="M1779" t="s">
        <v>14046</v>
      </c>
      <c r="N1779" t="s">
        <v>16</v>
      </c>
    </row>
    <row r="1780" spans="1:14" x14ac:dyDescent="0.35">
      <c r="A1780" t="s">
        <v>13509</v>
      </c>
      <c r="B1780">
        <v>36</v>
      </c>
      <c r="C1780" t="s">
        <v>14095</v>
      </c>
      <c r="D1780" t="s">
        <v>39</v>
      </c>
      <c r="E1780" t="s">
        <v>93</v>
      </c>
      <c r="F1780" t="s">
        <v>25</v>
      </c>
      <c r="G1780" t="s">
        <v>36</v>
      </c>
      <c r="H1780">
        <v>8847.59</v>
      </c>
      <c r="I1780" s="9">
        <v>45513</v>
      </c>
      <c r="J1780">
        <v>2024</v>
      </c>
      <c r="K1780" t="s">
        <v>14056</v>
      </c>
      <c r="L1780">
        <v>8</v>
      </c>
      <c r="M1780" t="s">
        <v>14048</v>
      </c>
      <c r="N1780" t="s">
        <v>16</v>
      </c>
    </row>
    <row r="1781" spans="1:14" x14ac:dyDescent="0.35">
      <c r="A1781" t="s">
        <v>14017</v>
      </c>
      <c r="B1781">
        <v>36</v>
      </c>
      <c r="C1781" t="s">
        <v>14095</v>
      </c>
      <c r="D1781" t="s">
        <v>39</v>
      </c>
      <c r="E1781" t="s">
        <v>29</v>
      </c>
      <c r="F1781" t="s">
        <v>25</v>
      </c>
      <c r="G1781" t="s">
        <v>15</v>
      </c>
      <c r="H1781">
        <v>17402.87</v>
      </c>
      <c r="I1781" s="9">
        <v>45126</v>
      </c>
      <c r="J1781">
        <v>2023</v>
      </c>
      <c r="K1781" t="s">
        <v>14063</v>
      </c>
      <c r="L1781">
        <v>7</v>
      </c>
      <c r="M1781" t="s">
        <v>14052</v>
      </c>
      <c r="N1781" t="s">
        <v>16</v>
      </c>
    </row>
    <row r="1782" spans="1:14" x14ac:dyDescent="0.35">
      <c r="A1782" t="s">
        <v>119</v>
      </c>
      <c r="B1782">
        <v>35</v>
      </c>
      <c r="C1782" t="s">
        <v>14095</v>
      </c>
      <c r="D1782" t="s">
        <v>39</v>
      </c>
      <c r="E1782" t="s">
        <v>52</v>
      </c>
      <c r="F1782" t="s">
        <v>55</v>
      </c>
      <c r="G1782" t="s">
        <v>26</v>
      </c>
      <c r="H1782">
        <v>10445.219999999999</v>
      </c>
      <c r="I1782" s="9">
        <v>45649</v>
      </c>
      <c r="J1782">
        <v>2024</v>
      </c>
      <c r="K1782" t="s">
        <v>14060</v>
      </c>
      <c r="L1782">
        <v>12</v>
      </c>
      <c r="M1782" t="s">
        <v>14062</v>
      </c>
      <c r="N1782" t="s">
        <v>16</v>
      </c>
    </row>
    <row r="1783" spans="1:14" x14ac:dyDescent="0.35">
      <c r="A1783" t="s">
        <v>169</v>
      </c>
      <c r="B1783">
        <v>35</v>
      </c>
      <c r="C1783" t="s">
        <v>14095</v>
      </c>
      <c r="D1783" t="s">
        <v>12</v>
      </c>
      <c r="E1783" t="s">
        <v>13</v>
      </c>
      <c r="F1783" t="s">
        <v>49</v>
      </c>
      <c r="G1783" t="s">
        <v>30</v>
      </c>
      <c r="H1783">
        <v>6636.43</v>
      </c>
      <c r="I1783" s="9">
        <v>45097</v>
      </c>
      <c r="J1783">
        <v>2023</v>
      </c>
      <c r="K1783" t="s">
        <v>14049</v>
      </c>
      <c r="L1783">
        <v>6</v>
      </c>
      <c r="M1783" t="s">
        <v>14046</v>
      </c>
      <c r="N1783" t="s">
        <v>16</v>
      </c>
    </row>
    <row r="1784" spans="1:14" x14ac:dyDescent="0.35">
      <c r="A1784" t="s">
        <v>201</v>
      </c>
      <c r="B1784">
        <v>35</v>
      </c>
      <c r="C1784" t="s">
        <v>14095</v>
      </c>
      <c r="D1784" t="s">
        <v>12</v>
      </c>
      <c r="E1784" t="s">
        <v>29</v>
      </c>
      <c r="F1784" t="s">
        <v>25</v>
      </c>
      <c r="G1784" t="s">
        <v>30</v>
      </c>
      <c r="H1784">
        <v>827.33</v>
      </c>
      <c r="I1784" s="9">
        <v>44991</v>
      </c>
      <c r="J1784">
        <v>2023</v>
      </c>
      <c r="K1784" t="s">
        <v>14053</v>
      </c>
      <c r="L1784">
        <v>3</v>
      </c>
      <c r="M1784" t="s">
        <v>14062</v>
      </c>
      <c r="N1784" t="s">
        <v>16</v>
      </c>
    </row>
    <row r="1785" spans="1:14" x14ac:dyDescent="0.35">
      <c r="A1785" t="s">
        <v>535</v>
      </c>
      <c r="B1785">
        <v>35</v>
      </c>
      <c r="C1785" t="s">
        <v>14095</v>
      </c>
      <c r="D1785" t="s">
        <v>39</v>
      </c>
      <c r="E1785" t="s">
        <v>52</v>
      </c>
      <c r="F1785" t="s">
        <v>25</v>
      </c>
      <c r="G1785" t="s">
        <v>26</v>
      </c>
      <c r="H1785">
        <v>9158.57</v>
      </c>
      <c r="I1785" s="9">
        <v>45084</v>
      </c>
      <c r="J1785">
        <v>2023</v>
      </c>
      <c r="K1785" t="s">
        <v>14049</v>
      </c>
      <c r="L1785">
        <v>6</v>
      </c>
      <c r="M1785" t="s">
        <v>14052</v>
      </c>
      <c r="N1785" t="s">
        <v>16</v>
      </c>
    </row>
    <row r="1786" spans="1:14" x14ac:dyDescent="0.35">
      <c r="A1786" t="s">
        <v>617</v>
      </c>
      <c r="B1786">
        <v>35</v>
      </c>
      <c r="C1786" t="s">
        <v>14095</v>
      </c>
      <c r="D1786" t="s">
        <v>39</v>
      </c>
      <c r="E1786" t="s">
        <v>29</v>
      </c>
      <c r="F1786" t="s">
        <v>35</v>
      </c>
      <c r="G1786" t="s">
        <v>20</v>
      </c>
      <c r="H1786">
        <v>2274.37</v>
      </c>
      <c r="I1786" s="9">
        <v>45098</v>
      </c>
      <c r="J1786">
        <v>2023</v>
      </c>
      <c r="K1786" t="s">
        <v>14049</v>
      </c>
      <c r="L1786">
        <v>6</v>
      </c>
      <c r="M1786" t="s">
        <v>14052</v>
      </c>
      <c r="N1786" t="s">
        <v>16</v>
      </c>
    </row>
    <row r="1787" spans="1:14" x14ac:dyDescent="0.35">
      <c r="A1787" t="s">
        <v>621</v>
      </c>
      <c r="B1787">
        <v>35</v>
      </c>
      <c r="C1787" t="s">
        <v>14095</v>
      </c>
      <c r="D1787" t="s">
        <v>39</v>
      </c>
      <c r="E1787" t="s">
        <v>29</v>
      </c>
      <c r="F1787" t="s">
        <v>49</v>
      </c>
      <c r="G1787" t="s">
        <v>36</v>
      </c>
      <c r="H1787">
        <v>16873.099999999999</v>
      </c>
      <c r="I1787" s="9">
        <v>45094</v>
      </c>
      <c r="J1787">
        <v>2023</v>
      </c>
      <c r="K1787" t="s">
        <v>14049</v>
      </c>
      <c r="L1787">
        <v>6</v>
      </c>
      <c r="M1787" t="s">
        <v>14050</v>
      </c>
      <c r="N1787" t="s">
        <v>16</v>
      </c>
    </row>
    <row r="1788" spans="1:14" x14ac:dyDescent="0.35">
      <c r="A1788" t="s">
        <v>741</v>
      </c>
      <c r="B1788">
        <v>35</v>
      </c>
      <c r="C1788" t="s">
        <v>14095</v>
      </c>
      <c r="D1788" t="s">
        <v>39</v>
      </c>
      <c r="E1788" t="s">
        <v>29</v>
      </c>
      <c r="F1788" t="s">
        <v>35</v>
      </c>
      <c r="G1788" t="s">
        <v>20</v>
      </c>
      <c r="H1788">
        <v>3252</v>
      </c>
      <c r="I1788" s="9">
        <v>45117</v>
      </c>
      <c r="J1788">
        <v>2023</v>
      </c>
      <c r="K1788" t="s">
        <v>14063</v>
      </c>
      <c r="L1788">
        <v>7</v>
      </c>
      <c r="M1788" t="s">
        <v>14062</v>
      </c>
      <c r="N1788" t="s">
        <v>16</v>
      </c>
    </row>
    <row r="1789" spans="1:14" x14ac:dyDescent="0.35">
      <c r="A1789" t="s">
        <v>1373</v>
      </c>
      <c r="B1789">
        <v>35</v>
      </c>
      <c r="C1789" t="s">
        <v>14095</v>
      </c>
      <c r="D1789" t="s">
        <v>39</v>
      </c>
      <c r="E1789" t="s">
        <v>52</v>
      </c>
      <c r="F1789" t="s">
        <v>55</v>
      </c>
      <c r="G1789" t="s">
        <v>30</v>
      </c>
      <c r="H1789">
        <v>26870.9</v>
      </c>
      <c r="I1789" s="9">
        <v>45642</v>
      </c>
      <c r="J1789">
        <v>2024</v>
      </c>
      <c r="K1789" t="s">
        <v>14060</v>
      </c>
      <c r="L1789">
        <v>12</v>
      </c>
      <c r="M1789" t="s">
        <v>14062</v>
      </c>
      <c r="N1789" t="s">
        <v>16</v>
      </c>
    </row>
    <row r="1790" spans="1:14" x14ac:dyDescent="0.35">
      <c r="A1790" t="s">
        <v>1457</v>
      </c>
      <c r="B1790">
        <v>35</v>
      </c>
      <c r="C1790" t="s">
        <v>14095</v>
      </c>
      <c r="D1790" t="s">
        <v>12</v>
      </c>
      <c r="E1790" t="s">
        <v>13</v>
      </c>
      <c r="F1790" t="s">
        <v>35</v>
      </c>
      <c r="G1790" t="s">
        <v>36</v>
      </c>
      <c r="H1790">
        <v>8302.43</v>
      </c>
      <c r="I1790" s="9">
        <v>45403</v>
      </c>
      <c r="J1790">
        <v>2024</v>
      </c>
      <c r="K1790" t="s">
        <v>14061</v>
      </c>
      <c r="L1790">
        <v>4</v>
      </c>
      <c r="M1790" t="s">
        <v>14059</v>
      </c>
      <c r="N1790" t="s">
        <v>16</v>
      </c>
    </row>
    <row r="1791" spans="1:14" x14ac:dyDescent="0.35">
      <c r="A1791" t="s">
        <v>1717</v>
      </c>
      <c r="B1791">
        <v>35</v>
      </c>
      <c r="C1791" t="s">
        <v>14095</v>
      </c>
      <c r="D1791" t="s">
        <v>39</v>
      </c>
      <c r="E1791" t="s">
        <v>64</v>
      </c>
      <c r="F1791" t="s">
        <v>25</v>
      </c>
      <c r="G1791" t="s">
        <v>26</v>
      </c>
      <c r="H1791">
        <v>2193.92</v>
      </c>
      <c r="I1791" s="9">
        <v>45494</v>
      </c>
      <c r="J1791">
        <v>2024</v>
      </c>
      <c r="K1791" t="s">
        <v>14063</v>
      </c>
      <c r="L1791">
        <v>7</v>
      </c>
      <c r="M1791" t="s">
        <v>14059</v>
      </c>
      <c r="N1791" t="s">
        <v>16</v>
      </c>
    </row>
    <row r="1792" spans="1:14" x14ac:dyDescent="0.35">
      <c r="A1792" t="s">
        <v>1819</v>
      </c>
      <c r="B1792">
        <v>35</v>
      </c>
      <c r="C1792" t="s">
        <v>14095</v>
      </c>
      <c r="D1792" t="s">
        <v>12</v>
      </c>
      <c r="E1792" t="s">
        <v>74</v>
      </c>
      <c r="F1792" t="s">
        <v>14</v>
      </c>
      <c r="G1792" t="s">
        <v>30</v>
      </c>
      <c r="H1792">
        <v>9711.57</v>
      </c>
      <c r="I1792" s="9">
        <v>45637</v>
      </c>
      <c r="J1792">
        <v>2024</v>
      </c>
      <c r="K1792" t="s">
        <v>14060</v>
      </c>
      <c r="L1792">
        <v>12</v>
      </c>
      <c r="M1792" t="s">
        <v>14052</v>
      </c>
      <c r="N1792" t="s">
        <v>16</v>
      </c>
    </row>
    <row r="1793" spans="1:14" x14ac:dyDescent="0.35">
      <c r="A1793" t="s">
        <v>2129</v>
      </c>
      <c r="B1793">
        <v>35</v>
      </c>
      <c r="C1793" t="s">
        <v>14095</v>
      </c>
      <c r="D1793" t="s">
        <v>12</v>
      </c>
      <c r="E1793" t="s">
        <v>24</v>
      </c>
      <c r="F1793" t="s">
        <v>14</v>
      </c>
      <c r="G1793" t="s">
        <v>26</v>
      </c>
      <c r="H1793">
        <v>28430.65</v>
      </c>
      <c r="I1793" s="9">
        <v>45031</v>
      </c>
      <c r="J1793">
        <v>2023</v>
      </c>
      <c r="K1793" t="s">
        <v>14061</v>
      </c>
      <c r="L1793">
        <v>4</v>
      </c>
      <c r="M1793" t="s">
        <v>14050</v>
      </c>
      <c r="N1793" t="s">
        <v>16</v>
      </c>
    </row>
    <row r="1794" spans="1:14" x14ac:dyDescent="0.35">
      <c r="A1794" t="s">
        <v>2491</v>
      </c>
      <c r="B1794">
        <v>35</v>
      </c>
      <c r="C1794" t="s">
        <v>14095</v>
      </c>
      <c r="D1794" t="s">
        <v>39</v>
      </c>
      <c r="E1794" t="s">
        <v>74</v>
      </c>
      <c r="F1794" t="s">
        <v>49</v>
      </c>
      <c r="G1794" t="s">
        <v>20</v>
      </c>
      <c r="H1794">
        <v>1162.0899999999999</v>
      </c>
      <c r="I1794" s="9">
        <v>45599</v>
      </c>
      <c r="J1794">
        <v>2024</v>
      </c>
      <c r="K1794" t="s">
        <v>14054</v>
      </c>
      <c r="L1794">
        <v>11</v>
      </c>
      <c r="M1794" t="s">
        <v>14059</v>
      </c>
      <c r="N1794" t="s">
        <v>16</v>
      </c>
    </row>
    <row r="1795" spans="1:14" x14ac:dyDescent="0.35">
      <c r="A1795" t="s">
        <v>2597</v>
      </c>
      <c r="B1795">
        <v>35</v>
      </c>
      <c r="C1795" t="s">
        <v>14095</v>
      </c>
      <c r="D1795" t="s">
        <v>12</v>
      </c>
      <c r="E1795" t="s">
        <v>29</v>
      </c>
      <c r="F1795" t="s">
        <v>19</v>
      </c>
      <c r="G1795" t="s">
        <v>36</v>
      </c>
      <c r="H1795">
        <v>29642.37</v>
      </c>
      <c r="I1795" s="9">
        <v>45049</v>
      </c>
      <c r="J1795">
        <v>2023</v>
      </c>
      <c r="K1795" t="s">
        <v>14047</v>
      </c>
      <c r="L1795">
        <v>5</v>
      </c>
      <c r="M1795" t="s">
        <v>14052</v>
      </c>
      <c r="N1795" t="s">
        <v>16</v>
      </c>
    </row>
    <row r="1796" spans="1:14" x14ac:dyDescent="0.35">
      <c r="A1796" t="s">
        <v>2619</v>
      </c>
      <c r="B1796">
        <v>35</v>
      </c>
      <c r="C1796" t="s">
        <v>14095</v>
      </c>
      <c r="D1796" t="s">
        <v>12</v>
      </c>
      <c r="E1796" t="s">
        <v>42</v>
      </c>
      <c r="F1796" t="s">
        <v>14</v>
      </c>
      <c r="G1796" t="s">
        <v>30</v>
      </c>
      <c r="H1796">
        <v>1680.15</v>
      </c>
      <c r="I1796" s="9">
        <v>45540</v>
      </c>
      <c r="J1796">
        <v>2024</v>
      </c>
      <c r="K1796" t="s">
        <v>14055</v>
      </c>
      <c r="L1796">
        <v>9</v>
      </c>
      <c r="M1796" t="s">
        <v>14057</v>
      </c>
      <c r="N1796" t="s">
        <v>16</v>
      </c>
    </row>
    <row r="1797" spans="1:14" x14ac:dyDescent="0.35">
      <c r="A1797" t="s">
        <v>2723</v>
      </c>
      <c r="B1797">
        <v>35</v>
      </c>
      <c r="C1797" t="s">
        <v>14095</v>
      </c>
      <c r="D1797" t="s">
        <v>39</v>
      </c>
      <c r="E1797" t="s">
        <v>24</v>
      </c>
      <c r="F1797" t="s">
        <v>49</v>
      </c>
      <c r="G1797" t="s">
        <v>20</v>
      </c>
      <c r="H1797">
        <v>5691.15</v>
      </c>
      <c r="I1797" s="9">
        <v>45129</v>
      </c>
      <c r="J1797">
        <v>2023</v>
      </c>
      <c r="K1797" t="s">
        <v>14063</v>
      </c>
      <c r="L1797">
        <v>7</v>
      </c>
      <c r="M1797" t="s">
        <v>14050</v>
      </c>
      <c r="N1797" t="s">
        <v>16</v>
      </c>
    </row>
    <row r="1798" spans="1:14" x14ac:dyDescent="0.35">
      <c r="A1798" t="s">
        <v>2933</v>
      </c>
      <c r="B1798">
        <v>35</v>
      </c>
      <c r="C1798" t="s">
        <v>14095</v>
      </c>
      <c r="D1798" t="s">
        <v>39</v>
      </c>
      <c r="E1798" t="s">
        <v>42</v>
      </c>
      <c r="F1798" t="s">
        <v>14</v>
      </c>
      <c r="G1798" t="s">
        <v>26</v>
      </c>
      <c r="H1798">
        <v>2251.2199999999998</v>
      </c>
      <c r="I1798" s="9">
        <v>45291</v>
      </c>
      <c r="J1798">
        <v>2023</v>
      </c>
      <c r="K1798" t="s">
        <v>14060</v>
      </c>
      <c r="L1798">
        <v>12</v>
      </c>
      <c r="M1798" t="s">
        <v>14059</v>
      </c>
      <c r="N1798" t="s">
        <v>16</v>
      </c>
    </row>
    <row r="1799" spans="1:14" x14ac:dyDescent="0.35">
      <c r="A1799" t="s">
        <v>2985</v>
      </c>
      <c r="B1799">
        <v>35</v>
      </c>
      <c r="C1799" t="s">
        <v>14095</v>
      </c>
      <c r="D1799" t="s">
        <v>39</v>
      </c>
      <c r="E1799" t="s">
        <v>64</v>
      </c>
      <c r="F1799" t="s">
        <v>19</v>
      </c>
      <c r="G1799" t="s">
        <v>30</v>
      </c>
      <c r="H1799">
        <v>4615.05</v>
      </c>
      <c r="I1799" s="9">
        <v>45560</v>
      </c>
      <c r="J1799">
        <v>2024</v>
      </c>
      <c r="K1799" t="s">
        <v>14055</v>
      </c>
      <c r="L1799">
        <v>9</v>
      </c>
      <c r="M1799" t="s">
        <v>14052</v>
      </c>
      <c r="N1799" t="s">
        <v>16</v>
      </c>
    </row>
    <row r="1800" spans="1:14" x14ac:dyDescent="0.35">
      <c r="A1800" t="s">
        <v>2995</v>
      </c>
      <c r="B1800">
        <v>35</v>
      </c>
      <c r="C1800" t="s">
        <v>14095</v>
      </c>
      <c r="D1800" t="s">
        <v>12</v>
      </c>
      <c r="E1800" t="s">
        <v>52</v>
      </c>
      <c r="F1800" t="s">
        <v>14</v>
      </c>
      <c r="G1800" t="s">
        <v>15</v>
      </c>
      <c r="H1800">
        <v>7190.04</v>
      </c>
      <c r="I1800" s="9">
        <v>45303</v>
      </c>
      <c r="J1800">
        <v>2024</v>
      </c>
      <c r="K1800" t="s">
        <v>14045</v>
      </c>
      <c r="L1800">
        <v>1</v>
      </c>
      <c r="M1800" t="s">
        <v>14048</v>
      </c>
      <c r="N1800" t="s">
        <v>16</v>
      </c>
    </row>
    <row r="1801" spans="1:14" x14ac:dyDescent="0.35">
      <c r="A1801" t="s">
        <v>3045</v>
      </c>
      <c r="B1801">
        <v>35</v>
      </c>
      <c r="C1801" t="s">
        <v>14095</v>
      </c>
      <c r="D1801" t="s">
        <v>12</v>
      </c>
      <c r="E1801" t="s">
        <v>29</v>
      </c>
      <c r="F1801" t="s">
        <v>35</v>
      </c>
      <c r="G1801" t="s">
        <v>20</v>
      </c>
      <c r="H1801">
        <v>6434.4</v>
      </c>
      <c r="I1801" s="9">
        <v>45101</v>
      </c>
      <c r="J1801">
        <v>2023</v>
      </c>
      <c r="K1801" t="s">
        <v>14049</v>
      </c>
      <c r="L1801">
        <v>6</v>
      </c>
      <c r="M1801" t="s">
        <v>14050</v>
      </c>
      <c r="N1801" t="s">
        <v>16</v>
      </c>
    </row>
    <row r="1802" spans="1:14" x14ac:dyDescent="0.35">
      <c r="A1802" t="s">
        <v>3071</v>
      </c>
      <c r="B1802">
        <v>35</v>
      </c>
      <c r="C1802" t="s">
        <v>14095</v>
      </c>
      <c r="D1802" t="s">
        <v>39</v>
      </c>
      <c r="E1802" t="s">
        <v>93</v>
      </c>
      <c r="F1802" t="s">
        <v>25</v>
      </c>
      <c r="G1802" t="s">
        <v>26</v>
      </c>
      <c r="H1802">
        <v>8860.2000000000007</v>
      </c>
      <c r="I1802" s="9">
        <v>45617</v>
      </c>
      <c r="J1802">
        <v>2024</v>
      </c>
      <c r="K1802" t="s">
        <v>14054</v>
      </c>
      <c r="L1802">
        <v>11</v>
      </c>
      <c r="M1802" t="s">
        <v>14057</v>
      </c>
      <c r="N1802" t="s">
        <v>16</v>
      </c>
    </row>
    <row r="1803" spans="1:14" x14ac:dyDescent="0.35">
      <c r="A1803" t="s">
        <v>3289</v>
      </c>
      <c r="B1803">
        <v>35</v>
      </c>
      <c r="C1803" t="s">
        <v>14095</v>
      </c>
      <c r="D1803" t="s">
        <v>12</v>
      </c>
      <c r="E1803" t="s">
        <v>42</v>
      </c>
      <c r="F1803" t="s">
        <v>55</v>
      </c>
      <c r="G1803" t="s">
        <v>26</v>
      </c>
      <c r="H1803">
        <v>1365.21</v>
      </c>
      <c r="I1803" s="9">
        <v>45293</v>
      </c>
      <c r="J1803">
        <v>2024</v>
      </c>
      <c r="K1803" t="s">
        <v>14045</v>
      </c>
      <c r="L1803">
        <v>1</v>
      </c>
      <c r="M1803" t="s">
        <v>14046</v>
      </c>
      <c r="N1803" t="s">
        <v>16</v>
      </c>
    </row>
    <row r="1804" spans="1:14" x14ac:dyDescent="0.35">
      <c r="A1804" t="s">
        <v>3387</v>
      </c>
      <c r="B1804">
        <v>35</v>
      </c>
      <c r="C1804" t="s">
        <v>14095</v>
      </c>
      <c r="D1804" t="s">
        <v>12</v>
      </c>
      <c r="E1804" t="s">
        <v>93</v>
      </c>
      <c r="F1804" t="s">
        <v>35</v>
      </c>
      <c r="G1804" t="s">
        <v>26</v>
      </c>
      <c r="H1804">
        <v>17199.740000000002</v>
      </c>
      <c r="I1804" s="9">
        <v>45253</v>
      </c>
      <c r="J1804">
        <v>2023</v>
      </c>
      <c r="K1804" t="s">
        <v>14054</v>
      </c>
      <c r="L1804">
        <v>11</v>
      </c>
      <c r="M1804" t="s">
        <v>14057</v>
      </c>
      <c r="N1804" t="s">
        <v>16</v>
      </c>
    </row>
    <row r="1805" spans="1:14" x14ac:dyDescent="0.35">
      <c r="A1805" t="s">
        <v>3485</v>
      </c>
      <c r="B1805">
        <v>35</v>
      </c>
      <c r="C1805" t="s">
        <v>14095</v>
      </c>
      <c r="D1805" t="s">
        <v>12</v>
      </c>
      <c r="E1805" t="s">
        <v>52</v>
      </c>
      <c r="F1805" t="s">
        <v>35</v>
      </c>
      <c r="G1805" t="s">
        <v>26</v>
      </c>
      <c r="H1805">
        <v>13068.23</v>
      </c>
      <c r="I1805" s="9">
        <v>45284</v>
      </c>
      <c r="J1805">
        <v>2023</v>
      </c>
      <c r="K1805" t="s">
        <v>14060</v>
      </c>
      <c r="L1805">
        <v>12</v>
      </c>
      <c r="M1805" t="s">
        <v>14059</v>
      </c>
      <c r="N1805" t="s">
        <v>16</v>
      </c>
    </row>
    <row r="1806" spans="1:14" x14ac:dyDescent="0.35">
      <c r="A1806" t="s">
        <v>3611</v>
      </c>
      <c r="B1806">
        <v>35</v>
      </c>
      <c r="C1806" t="s">
        <v>14095</v>
      </c>
      <c r="D1806" t="s">
        <v>12</v>
      </c>
      <c r="E1806" t="s">
        <v>29</v>
      </c>
      <c r="F1806" t="s">
        <v>14</v>
      </c>
      <c r="G1806" t="s">
        <v>15</v>
      </c>
      <c r="H1806">
        <v>22343.51</v>
      </c>
      <c r="I1806" s="9">
        <v>44983</v>
      </c>
      <c r="J1806">
        <v>2023</v>
      </c>
      <c r="K1806" t="s">
        <v>14051</v>
      </c>
      <c r="L1806">
        <v>2</v>
      </c>
      <c r="M1806" t="s">
        <v>14059</v>
      </c>
      <c r="N1806" t="s">
        <v>16</v>
      </c>
    </row>
    <row r="1807" spans="1:14" x14ac:dyDescent="0.35">
      <c r="A1807" t="s">
        <v>3861</v>
      </c>
      <c r="B1807">
        <v>35</v>
      </c>
      <c r="C1807" t="s">
        <v>14095</v>
      </c>
      <c r="D1807" t="s">
        <v>12</v>
      </c>
      <c r="E1807" t="s">
        <v>29</v>
      </c>
      <c r="F1807" t="s">
        <v>19</v>
      </c>
      <c r="G1807" t="s">
        <v>26</v>
      </c>
      <c r="H1807">
        <v>3891.05</v>
      </c>
      <c r="I1807" s="9">
        <v>45638</v>
      </c>
      <c r="J1807">
        <v>2024</v>
      </c>
      <c r="K1807" t="s">
        <v>14060</v>
      </c>
      <c r="L1807">
        <v>12</v>
      </c>
      <c r="M1807" t="s">
        <v>14057</v>
      </c>
      <c r="N1807" t="s">
        <v>16</v>
      </c>
    </row>
    <row r="1808" spans="1:14" x14ac:dyDescent="0.35">
      <c r="A1808" t="s">
        <v>3895</v>
      </c>
      <c r="B1808">
        <v>35</v>
      </c>
      <c r="C1808" t="s">
        <v>14095</v>
      </c>
      <c r="D1808" t="s">
        <v>12</v>
      </c>
      <c r="E1808" t="s">
        <v>29</v>
      </c>
      <c r="F1808" t="s">
        <v>19</v>
      </c>
      <c r="G1808" t="s">
        <v>30</v>
      </c>
      <c r="H1808">
        <v>2655.72</v>
      </c>
      <c r="I1808" s="9">
        <v>45255</v>
      </c>
      <c r="J1808">
        <v>2023</v>
      </c>
      <c r="K1808" t="s">
        <v>14054</v>
      </c>
      <c r="L1808">
        <v>11</v>
      </c>
      <c r="M1808" t="s">
        <v>14050</v>
      </c>
      <c r="N1808" t="s">
        <v>16</v>
      </c>
    </row>
    <row r="1809" spans="1:14" x14ac:dyDescent="0.35">
      <c r="A1809" t="s">
        <v>3977</v>
      </c>
      <c r="B1809">
        <v>35</v>
      </c>
      <c r="C1809" t="s">
        <v>14095</v>
      </c>
      <c r="D1809" t="s">
        <v>39</v>
      </c>
      <c r="E1809" t="s">
        <v>42</v>
      </c>
      <c r="F1809" t="s">
        <v>14</v>
      </c>
      <c r="G1809" t="s">
        <v>36</v>
      </c>
      <c r="H1809">
        <v>680.95</v>
      </c>
      <c r="I1809" s="9">
        <v>45010</v>
      </c>
      <c r="J1809">
        <v>2023</v>
      </c>
      <c r="K1809" t="s">
        <v>14053</v>
      </c>
      <c r="L1809">
        <v>3</v>
      </c>
      <c r="M1809" t="s">
        <v>14050</v>
      </c>
      <c r="N1809" t="s">
        <v>16</v>
      </c>
    </row>
    <row r="1810" spans="1:14" x14ac:dyDescent="0.35">
      <c r="A1810" t="s">
        <v>4319</v>
      </c>
      <c r="B1810">
        <v>35</v>
      </c>
      <c r="C1810" t="s">
        <v>14095</v>
      </c>
      <c r="D1810" t="s">
        <v>12</v>
      </c>
      <c r="E1810" t="s">
        <v>13</v>
      </c>
      <c r="F1810" t="s">
        <v>25</v>
      </c>
      <c r="G1810" t="s">
        <v>36</v>
      </c>
      <c r="H1810">
        <v>1922.21</v>
      </c>
      <c r="I1810" s="9">
        <v>45142</v>
      </c>
      <c r="J1810">
        <v>2023</v>
      </c>
      <c r="K1810" t="s">
        <v>14056</v>
      </c>
      <c r="L1810">
        <v>8</v>
      </c>
      <c r="M1810" t="s">
        <v>14048</v>
      </c>
      <c r="N1810" t="s">
        <v>16</v>
      </c>
    </row>
    <row r="1811" spans="1:14" x14ac:dyDescent="0.35">
      <c r="A1811" t="s">
        <v>4499</v>
      </c>
      <c r="B1811">
        <v>35</v>
      </c>
      <c r="C1811" t="s">
        <v>14095</v>
      </c>
      <c r="D1811" t="s">
        <v>39</v>
      </c>
      <c r="E1811" t="s">
        <v>24</v>
      </c>
      <c r="F1811" t="s">
        <v>19</v>
      </c>
      <c r="G1811" t="s">
        <v>15</v>
      </c>
      <c r="H1811">
        <v>26818.19</v>
      </c>
      <c r="I1811" s="9">
        <v>45414</v>
      </c>
      <c r="J1811">
        <v>2024</v>
      </c>
      <c r="K1811" t="s">
        <v>14047</v>
      </c>
      <c r="L1811">
        <v>5</v>
      </c>
      <c r="M1811" t="s">
        <v>14057</v>
      </c>
      <c r="N1811" t="s">
        <v>16</v>
      </c>
    </row>
    <row r="1812" spans="1:14" x14ac:dyDescent="0.35">
      <c r="A1812" t="s">
        <v>4603</v>
      </c>
      <c r="B1812">
        <v>35</v>
      </c>
      <c r="C1812" t="s">
        <v>14095</v>
      </c>
      <c r="D1812" t="s">
        <v>12</v>
      </c>
      <c r="E1812" t="s">
        <v>93</v>
      </c>
      <c r="F1812" t="s">
        <v>19</v>
      </c>
      <c r="G1812" t="s">
        <v>30</v>
      </c>
      <c r="H1812">
        <v>8405.5300000000007</v>
      </c>
      <c r="I1812" s="9">
        <v>45136</v>
      </c>
      <c r="J1812">
        <v>2023</v>
      </c>
      <c r="K1812" t="s">
        <v>14063</v>
      </c>
      <c r="L1812">
        <v>7</v>
      </c>
      <c r="M1812" t="s">
        <v>14050</v>
      </c>
      <c r="N1812" t="s">
        <v>16</v>
      </c>
    </row>
    <row r="1813" spans="1:14" x14ac:dyDescent="0.35">
      <c r="A1813" t="s">
        <v>4663</v>
      </c>
      <c r="B1813">
        <v>35</v>
      </c>
      <c r="C1813" t="s">
        <v>14095</v>
      </c>
      <c r="D1813" t="s">
        <v>39</v>
      </c>
      <c r="E1813" t="s">
        <v>42</v>
      </c>
      <c r="F1813" t="s">
        <v>25</v>
      </c>
      <c r="G1813" t="s">
        <v>36</v>
      </c>
      <c r="H1813">
        <v>4280.5600000000004</v>
      </c>
      <c r="I1813" s="9">
        <v>45653</v>
      </c>
      <c r="J1813">
        <v>2024</v>
      </c>
      <c r="K1813" t="s">
        <v>14060</v>
      </c>
      <c r="L1813">
        <v>12</v>
      </c>
      <c r="M1813" t="s">
        <v>14048</v>
      </c>
      <c r="N1813" t="s">
        <v>16</v>
      </c>
    </row>
    <row r="1814" spans="1:14" x14ac:dyDescent="0.35">
      <c r="A1814" t="s">
        <v>4847</v>
      </c>
      <c r="B1814">
        <v>35</v>
      </c>
      <c r="C1814" t="s">
        <v>14095</v>
      </c>
      <c r="D1814" t="s">
        <v>12</v>
      </c>
      <c r="E1814" t="s">
        <v>64</v>
      </c>
      <c r="F1814" t="s">
        <v>14</v>
      </c>
      <c r="G1814" t="s">
        <v>15</v>
      </c>
      <c r="H1814">
        <v>31426.91</v>
      </c>
      <c r="I1814" s="9">
        <v>45375</v>
      </c>
      <c r="J1814">
        <v>2024</v>
      </c>
      <c r="K1814" t="s">
        <v>14053</v>
      </c>
      <c r="L1814">
        <v>3</v>
      </c>
      <c r="M1814" t="s">
        <v>14059</v>
      </c>
      <c r="N1814" t="s">
        <v>16</v>
      </c>
    </row>
    <row r="1815" spans="1:14" x14ac:dyDescent="0.35">
      <c r="A1815" t="s">
        <v>4899</v>
      </c>
      <c r="B1815">
        <v>35</v>
      </c>
      <c r="C1815" t="s">
        <v>14095</v>
      </c>
      <c r="D1815" t="s">
        <v>12</v>
      </c>
      <c r="E1815" t="s">
        <v>24</v>
      </c>
      <c r="F1815" t="s">
        <v>55</v>
      </c>
      <c r="G1815" t="s">
        <v>36</v>
      </c>
      <c r="H1815">
        <v>13097.54</v>
      </c>
      <c r="I1815" s="9">
        <v>45622</v>
      </c>
      <c r="J1815">
        <v>2024</v>
      </c>
      <c r="K1815" t="s">
        <v>14054</v>
      </c>
      <c r="L1815">
        <v>11</v>
      </c>
      <c r="M1815" t="s">
        <v>14046</v>
      </c>
      <c r="N1815" t="s">
        <v>16</v>
      </c>
    </row>
    <row r="1816" spans="1:14" x14ac:dyDescent="0.35">
      <c r="A1816" t="s">
        <v>4925</v>
      </c>
      <c r="B1816">
        <v>35</v>
      </c>
      <c r="C1816" t="s">
        <v>14095</v>
      </c>
      <c r="D1816" t="s">
        <v>39</v>
      </c>
      <c r="E1816" t="s">
        <v>74</v>
      </c>
      <c r="F1816" t="s">
        <v>49</v>
      </c>
      <c r="G1816" t="s">
        <v>26</v>
      </c>
      <c r="H1816">
        <v>5730.2</v>
      </c>
      <c r="I1816" s="9">
        <v>45272</v>
      </c>
      <c r="J1816">
        <v>2023</v>
      </c>
      <c r="K1816" t="s">
        <v>14060</v>
      </c>
      <c r="L1816">
        <v>12</v>
      </c>
      <c r="M1816" t="s">
        <v>14046</v>
      </c>
      <c r="N1816" t="s">
        <v>16</v>
      </c>
    </row>
    <row r="1817" spans="1:14" x14ac:dyDescent="0.35">
      <c r="A1817" t="s">
        <v>4973</v>
      </c>
      <c r="B1817">
        <v>35</v>
      </c>
      <c r="C1817" t="s">
        <v>14095</v>
      </c>
      <c r="D1817" t="s">
        <v>39</v>
      </c>
      <c r="E1817" t="s">
        <v>24</v>
      </c>
      <c r="F1817" t="s">
        <v>25</v>
      </c>
      <c r="G1817" t="s">
        <v>36</v>
      </c>
      <c r="H1817">
        <v>2105.2199999999998</v>
      </c>
      <c r="I1817" s="9">
        <v>45593</v>
      </c>
      <c r="J1817">
        <v>2024</v>
      </c>
      <c r="K1817" t="s">
        <v>14058</v>
      </c>
      <c r="L1817">
        <v>10</v>
      </c>
      <c r="M1817" t="s">
        <v>14062</v>
      </c>
      <c r="N1817" t="s">
        <v>16</v>
      </c>
    </row>
    <row r="1818" spans="1:14" x14ac:dyDescent="0.35">
      <c r="A1818" t="s">
        <v>5045</v>
      </c>
      <c r="B1818">
        <v>35</v>
      </c>
      <c r="C1818" t="s">
        <v>14095</v>
      </c>
      <c r="D1818" t="s">
        <v>12</v>
      </c>
      <c r="E1818" t="s">
        <v>52</v>
      </c>
      <c r="F1818" t="s">
        <v>49</v>
      </c>
      <c r="G1818" t="s">
        <v>26</v>
      </c>
      <c r="H1818">
        <v>2822.69</v>
      </c>
      <c r="I1818" s="9">
        <v>45508</v>
      </c>
      <c r="J1818">
        <v>2024</v>
      </c>
      <c r="K1818" t="s">
        <v>14056</v>
      </c>
      <c r="L1818">
        <v>8</v>
      </c>
      <c r="M1818" t="s">
        <v>14059</v>
      </c>
      <c r="N1818" t="s">
        <v>16</v>
      </c>
    </row>
    <row r="1819" spans="1:14" x14ac:dyDescent="0.35">
      <c r="A1819" t="s">
        <v>5185</v>
      </c>
      <c r="B1819">
        <v>35</v>
      </c>
      <c r="C1819" t="s">
        <v>14095</v>
      </c>
      <c r="D1819" t="s">
        <v>39</v>
      </c>
      <c r="E1819" t="s">
        <v>52</v>
      </c>
      <c r="F1819" t="s">
        <v>19</v>
      </c>
      <c r="G1819" t="s">
        <v>20</v>
      </c>
      <c r="H1819">
        <v>4626.93</v>
      </c>
      <c r="I1819" s="9">
        <v>45634</v>
      </c>
      <c r="J1819">
        <v>2024</v>
      </c>
      <c r="K1819" t="s">
        <v>14060</v>
      </c>
      <c r="L1819">
        <v>12</v>
      </c>
      <c r="M1819" t="s">
        <v>14059</v>
      </c>
      <c r="N1819" t="s">
        <v>16</v>
      </c>
    </row>
    <row r="1820" spans="1:14" x14ac:dyDescent="0.35">
      <c r="A1820" t="s">
        <v>5209</v>
      </c>
      <c r="B1820">
        <v>35</v>
      </c>
      <c r="C1820" t="s">
        <v>14095</v>
      </c>
      <c r="D1820" t="s">
        <v>39</v>
      </c>
      <c r="E1820" t="s">
        <v>74</v>
      </c>
      <c r="F1820" t="s">
        <v>49</v>
      </c>
      <c r="G1820" t="s">
        <v>15</v>
      </c>
      <c r="H1820">
        <v>5639.02</v>
      </c>
      <c r="I1820" s="9">
        <v>45530</v>
      </c>
      <c r="J1820">
        <v>2024</v>
      </c>
      <c r="K1820" t="s">
        <v>14056</v>
      </c>
      <c r="L1820">
        <v>8</v>
      </c>
      <c r="M1820" t="s">
        <v>14062</v>
      </c>
      <c r="N1820" t="s">
        <v>16</v>
      </c>
    </row>
    <row r="1821" spans="1:14" x14ac:dyDescent="0.35">
      <c r="A1821" t="s">
        <v>5425</v>
      </c>
      <c r="B1821">
        <v>35</v>
      </c>
      <c r="C1821" t="s">
        <v>14095</v>
      </c>
      <c r="D1821" t="s">
        <v>39</v>
      </c>
      <c r="E1821" t="s">
        <v>52</v>
      </c>
      <c r="F1821" t="s">
        <v>25</v>
      </c>
      <c r="G1821" t="s">
        <v>15</v>
      </c>
      <c r="H1821">
        <v>8711.33</v>
      </c>
      <c r="I1821" s="9">
        <v>45300</v>
      </c>
      <c r="J1821">
        <v>2024</v>
      </c>
      <c r="K1821" t="s">
        <v>14045</v>
      </c>
      <c r="L1821">
        <v>1</v>
      </c>
      <c r="M1821" t="s">
        <v>14046</v>
      </c>
      <c r="N1821" t="s">
        <v>16</v>
      </c>
    </row>
    <row r="1822" spans="1:14" x14ac:dyDescent="0.35">
      <c r="A1822" t="s">
        <v>5467</v>
      </c>
      <c r="B1822">
        <v>35</v>
      </c>
      <c r="C1822" t="s">
        <v>14095</v>
      </c>
      <c r="D1822" t="s">
        <v>39</v>
      </c>
      <c r="E1822" t="s">
        <v>74</v>
      </c>
      <c r="F1822" t="s">
        <v>55</v>
      </c>
      <c r="G1822" t="s">
        <v>20</v>
      </c>
      <c r="H1822">
        <v>13629.16</v>
      </c>
      <c r="I1822" s="9">
        <v>45570</v>
      </c>
      <c r="J1822">
        <v>2024</v>
      </c>
      <c r="K1822" t="s">
        <v>14058</v>
      </c>
      <c r="L1822">
        <v>10</v>
      </c>
      <c r="M1822" t="s">
        <v>14050</v>
      </c>
      <c r="N1822" t="s">
        <v>16</v>
      </c>
    </row>
    <row r="1823" spans="1:14" x14ac:dyDescent="0.35">
      <c r="A1823" t="s">
        <v>5509</v>
      </c>
      <c r="B1823">
        <v>35</v>
      </c>
      <c r="C1823" t="s">
        <v>14095</v>
      </c>
      <c r="D1823" t="s">
        <v>39</v>
      </c>
      <c r="E1823" t="s">
        <v>24</v>
      </c>
      <c r="F1823" t="s">
        <v>35</v>
      </c>
      <c r="G1823" t="s">
        <v>30</v>
      </c>
      <c r="H1823">
        <v>4091.62</v>
      </c>
      <c r="I1823" s="9">
        <v>44976</v>
      </c>
      <c r="J1823">
        <v>2023</v>
      </c>
      <c r="K1823" t="s">
        <v>14051</v>
      </c>
      <c r="L1823">
        <v>2</v>
      </c>
      <c r="M1823" t="s">
        <v>14059</v>
      </c>
      <c r="N1823" t="s">
        <v>16</v>
      </c>
    </row>
    <row r="1824" spans="1:14" x14ac:dyDescent="0.35">
      <c r="A1824" t="s">
        <v>5715</v>
      </c>
      <c r="B1824">
        <v>35</v>
      </c>
      <c r="C1824" t="s">
        <v>14095</v>
      </c>
      <c r="D1824" t="s">
        <v>39</v>
      </c>
      <c r="E1824" t="s">
        <v>24</v>
      </c>
      <c r="F1824" t="s">
        <v>25</v>
      </c>
      <c r="G1824" t="s">
        <v>26</v>
      </c>
      <c r="H1824">
        <v>4680.05</v>
      </c>
      <c r="I1824" s="9">
        <v>45336</v>
      </c>
      <c r="J1824">
        <v>2024</v>
      </c>
      <c r="K1824" t="s">
        <v>14051</v>
      </c>
      <c r="L1824">
        <v>2</v>
      </c>
      <c r="M1824" t="s">
        <v>14052</v>
      </c>
      <c r="N1824" t="s">
        <v>16</v>
      </c>
    </row>
    <row r="1825" spans="1:14" x14ac:dyDescent="0.35">
      <c r="A1825" t="s">
        <v>5929</v>
      </c>
      <c r="B1825">
        <v>35</v>
      </c>
      <c r="C1825" t="s">
        <v>14095</v>
      </c>
      <c r="D1825" t="s">
        <v>39</v>
      </c>
      <c r="E1825" t="s">
        <v>74</v>
      </c>
      <c r="F1825" t="s">
        <v>19</v>
      </c>
      <c r="G1825" t="s">
        <v>20</v>
      </c>
      <c r="H1825">
        <v>1069.1199999999999</v>
      </c>
      <c r="I1825" s="9">
        <v>45620</v>
      </c>
      <c r="J1825">
        <v>2024</v>
      </c>
      <c r="K1825" t="s">
        <v>14054</v>
      </c>
      <c r="L1825">
        <v>11</v>
      </c>
      <c r="M1825" t="s">
        <v>14059</v>
      </c>
      <c r="N1825" t="s">
        <v>16</v>
      </c>
    </row>
    <row r="1826" spans="1:14" x14ac:dyDescent="0.35">
      <c r="A1826" t="s">
        <v>5947</v>
      </c>
      <c r="B1826">
        <v>35</v>
      </c>
      <c r="C1826" t="s">
        <v>14095</v>
      </c>
      <c r="D1826" t="s">
        <v>39</v>
      </c>
      <c r="E1826" t="s">
        <v>42</v>
      </c>
      <c r="F1826" t="s">
        <v>25</v>
      </c>
      <c r="G1826" t="s">
        <v>15</v>
      </c>
      <c r="H1826">
        <v>64989.67</v>
      </c>
      <c r="I1826" s="9">
        <v>45109</v>
      </c>
      <c r="J1826">
        <v>2023</v>
      </c>
      <c r="K1826" t="s">
        <v>14063</v>
      </c>
      <c r="L1826">
        <v>7</v>
      </c>
      <c r="M1826" t="s">
        <v>14059</v>
      </c>
      <c r="N1826" t="s">
        <v>16</v>
      </c>
    </row>
    <row r="1827" spans="1:14" x14ac:dyDescent="0.35">
      <c r="A1827" t="s">
        <v>5975</v>
      </c>
      <c r="B1827">
        <v>35</v>
      </c>
      <c r="C1827" t="s">
        <v>14095</v>
      </c>
      <c r="D1827" t="s">
        <v>39</v>
      </c>
      <c r="E1827" t="s">
        <v>24</v>
      </c>
      <c r="F1827" t="s">
        <v>25</v>
      </c>
      <c r="G1827" t="s">
        <v>15</v>
      </c>
      <c r="H1827">
        <v>13852.78</v>
      </c>
      <c r="I1827" s="9">
        <v>44964</v>
      </c>
      <c r="J1827">
        <v>2023</v>
      </c>
      <c r="K1827" t="s">
        <v>14051</v>
      </c>
      <c r="L1827">
        <v>2</v>
      </c>
      <c r="M1827" t="s">
        <v>14046</v>
      </c>
      <c r="N1827" t="s">
        <v>16</v>
      </c>
    </row>
    <row r="1828" spans="1:14" x14ac:dyDescent="0.35">
      <c r="A1828" t="s">
        <v>6179</v>
      </c>
      <c r="B1828">
        <v>35</v>
      </c>
      <c r="C1828" t="s">
        <v>14095</v>
      </c>
      <c r="D1828" t="s">
        <v>39</v>
      </c>
      <c r="E1828" t="s">
        <v>42</v>
      </c>
      <c r="F1828" t="s">
        <v>25</v>
      </c>
      <c r="G1828" t="s">
        <v>26</v>
      </c>
      <c r="H1828">
        <v>2122.6999999999998</v>
      </c>
      <c r="I1828" s="9">
        <v>45291</v>
      </c>
      <c r="J1828">
        <v>2023</v>
      </c>
      <c r="K1828" t="s">
        <v>14060</v>
      </c>
      <c r="L1828">
        <v>12</v>
      </c>
      <c r="M1828" t="s">
        <v>14059</v>
      </c>
      <c r="N1828" t="s">
        <v>16</v>
      </c>
    </row>
    <row r="1829" spans="1:14" x14ac:dyDescent="0.35">
      <c r="A1829" t="s">
        <v>6353</v>
      </c>
      <c r="B1829">
        <v>35</v>
      </c>
      <c r="C1829" t="s">
        <v>14095</v>
      </c>
      <c r="D1829" t="s">
        <v>12</v>
      </c>
      <c r="E1829" t="s">
        <v>42</v>
      </c>
      <c r="F1829" t="s">
        <v>55</v>
      </c>
      <c r="G1829" t="s">
        <v>15</v>
      </c>
      <c r="H1829">
        <v>11749.54</v>
      </c>
      <c r="I1829" s="9">
        <v>45407</v>
      </c>
      <c r="J1829">
        <v>2024</v>
      </c>
      <c r="K1829" t="s">
        <v>14061</v>
      </c>
      <c r="L1829">
        <v>4</v>
      </c>
      <c r="M1829" t="s">
        <v>14057</v>
      </c>
      <c r="N1829" t="s">
        <v>16</v>
      </c>
    </row>
    <row r="1830" spans="1:14" x14ac:dyDescent="0.35">
      <c r="A1830" t="s">
        <v>6445</v>
      </c>
      <c r="B1830">
        <v>35</v>
      </c>
      <c r="C1830" t="s">
        <v>14095</v>
      </c>
      <c r="D1830" t="s">
        <v>12</v>
      </c>
      <c r="E1830" t="s">
        <v>64</v>
      </c>
      <c r="F1830" t="s">
        <v>25</v>
      </c>
      <c r="G1830" t="s">
        <v>26</v>
      </c>
      <c r="H1830">
        <v>4477.78</v>
      </c>
      <c r="I1830" s="9">
        <v>45608</v>
      </c>
      <c r="J1830">
        <v>2024</v>
      </c>
      <c r="K1830" t="s">
        <v>14054</v>
      </c>
      <c r="L1830">
        <v>11</v>
      </c>
      <c r="M1830" t="s">
        <v>14046</v>
      </c>
      <c r="N1830" t="s">
        <v>16</v>
      </c>
    </row>
    <row r="1831" spans="1:14" x14ac:dyDescent="0.35">
      <c r="A1831" t="s">
        <v>6707</v>
      </c>
      <c r="B1831">
        <v>35</v>
      </c>
      <c r="C1831" t="s">
        <v>14095</v>
      </c>
      <c r="D1831" t="s">
        <v>12</v>
      </c>
      <c r="E1831" t="s">
        <v>29</v>
      </c>
      <c r="F1831" t="s">
        <v>25</v>
      </c>
      <c r="G1831" t="s">
        <v>30</v>
      </c>
      <c r="H1831">
        <v>2957.26</v>
      </c>
      <c r="I1831" s="9">
        <v>44983</v>
      </c>
      <c r="J1831">
        <v>2023</v>
      </c>
      <c r="K1831" t="s">
        <v>14051</v>
      </c>
      <c r="L1831">
        <v>2</v>
      </c>
      <c r="M1831" t="s">
        <v>14059</v>
      </c>
      <c r="N1831" t="s">
        <v>16</v>
      </c>
    </row>
    <row r="1832" spans="1:14" x14ac:dyDescent="0.35">
      <c r="A1832" t="s">
        <v>6857</v>
      </c>
      <c r="B1832">
        <v>35</v>
      </c>
      <c r="C1832" t="s">
        <v>14095</v>
      </c>
      <c r="D1832" t="s">
        <v>39</v>
      </c>
      <c r="E1832" t="s">
        <v>24</v>
      </c>
      <c r="F1832" t="s">
        <v>35</v>
      </c>
      <c r="G1832" t="s">
        <v>15</v>
      </c>
      <c r="H1832">
        <v>4829.04</v>
      </c>
      <c r="I1832" s="9">
        <v>45071</v>
      </c>
      <c r="J1832">
        <v>2023</v>
      </c>
      <c r="K1832" t="s">
        <v>14047</v>
      </c>
      <c r="L1832">
        <v>5</v>
      </c>
      <c r="M1832" t="s">
        <v>14057</v>
      </c>
      <c r="N1832" t="s">
        <v>16</v>
      </c>
    </row>
    <row r="1833" spans="1:14" x14ac:dyDescent="0.35">
      <c r="A1833" t="s">
        <v>6859</v>
      </c>
      <c r="B1833">
        <v>35</v>
      </c>
      <c r="C1833" t="s">
        <v>14095</v>
      </c>
      <c r="D1833" t="s">
        <v>39</v>
      </c>
      <c r="E1833" t="s">
        <v>93</v>
      </c>
      <c r="F1833" t="s">
        <v>19</v>
      </c>
      <c r="G1833" t="s">
        <v>20</v>
      </c>
      <c r="H1833">
        <v>3368.97</v>
      </c>
      <c r="I1833" s="9">
        <v>45517</v>
      </c>
      <c r="J1833">
        <v>2024</v>
      </c>
      <c r="K1833" t="s">
        <v>14056</v>
      </c>
      <c r="L1833">
        <v>8</v>
      </c>
      <c r="M1833" t="s">
        <v>14046</v>
      </c>
      <c r="N1833" t="s">
        <v>16</v>
      </c>
    </row>
    <row r="1834" spans="1:14" x14ac:dyDescent="0.35">
      <c r="A1834" t="s">
        <v>6871</v>
      </c>
      <c r="B1834">
        <v>35</v>
      </c>
      <c r="C1834" t="s">
        <v>14095</v>
      </c>
      <c r="D1834" t="s">
        <v>39</v>
      </c>
      <c r="E1834" t="s">
        <v>24</v>
      </c>
      <c r="F1834" t="s">
        <v>25</v>
      </c>
      <c r="G1834" t="s">
        <v>36</v>
      </c>
      <c r="H1834">
        <v>4008.22</v>
      </c>
      <c r="I1834" s="9">
        <v>45502</v>
      </c>
      <c r="J1834">
        <v>2024</v>
      </c>
      <c r="K1834" t="s">
        <v>14063</v>
      </c>
      <c r="L1834">
        <v>7</v>
      </c>
      <c r="M1834" t="s">
        <v>14062</v>
      </c>
      <c r="N1834" t="s">
        <v>16</v>
      </c>
    </row>
    <row r="1835" spans="1:14" x14ac:dyDescent="0.35">
      <c r="A1835" t="s">
        <v>6913</v>
      </c>
      <c r="B1835">
        <v>35</v>
      </c>
      <c r="C1835" t="s">
        <v>14095</v>
      </c>
      <c r="D1835" t="s">
        <v>39</v>
      </c>
      <c r="E1835" t="s">
        <v>74</v>
      </c>
      <c r="F1835" t="s">
        <v>35</v>
      </c>
      <c r="G1835" t="s">
        <v>20</v>
      </c>
      <c r="H1835">
        <v>1543.17</v>
      </c>
      <c r="I1835" s="9">
        <v>45647</v>
      </c>
      <c r="J1835">
        <v>2024</v>
      </c>
      <c r="K1835" t="s">
        <v>14060</v>
      </c>
      <c r="L1835">
        <v>12</v>
      </c>
      <c r="M1835" t="s">
        <v>14050</v>
      </c>
      <c r="N1835" t="s">
        <v>16</v>
      </c>
    </row>
    <row r="1836" spans="1:14" x14ac:dyDescent="0.35">
      <c r="A1836" t="s">
        <v>6983</v>
      </c>
      <c r="B1836">
        <v>35</v>
      </c>
      <c r="C1836" t="s">
        <v>14095</v>
      </c>
      <c r="D1836" t="s">
        <v>39</v>
      </c>
      <c r="E1836" t="s">
        <v>29</v>
      </c>
      <c r="F1836" t="s">
        <v>14</v>
      </c>
      <c r="G1836" t="s">
        <v>30</v>
      </c>
      <c r="H1836">
        <v>14164</v>
      </c>
      <c r="I1836" s="9">
        <v>45581</v>
      </c>
      <c r="J1836">
        <v>2024</v>
      </c>
      <c r="K1836" t="s">
        <v>14058</v>
      </c>
      <c r="L1836">
        <v>10</v>
      </c>
      <c r="M1836" t="s">
        <v>14052</v>
      </c>
      <c r="N1836" t="s">
        <v>16</v>
      </c>
    </row>
    <row r="1837" spans="1:14" x14ac:dyDescent="0.35">
      <c r="A1837" t="s">
        <v>7057</v>
      </c>
      <c r="B1837">
        <v>35</v>
      </c>
      <c r="C1837" t="s">
        <v>14095</v>
      </c>
      <c r="D1837" t="s">
        <v>12</v>
      </c>
      <c r="E1837" t="s">
        <v>52</v>
      </c>
      <c r="F1837" t="s">
        <v>55</v>
      </c>
      <c r="G1837" t="s">
        <v>20</v>
      </c>
      <c r="H1837">
        <v>15460.5</v>
      </c>
      <c r="I1837" s="9">
        <v>44963</v>
      </c>
      <c r="J1837">
        <v>2023</v>
      </c>
      <c r="K1837" t="s">
        <v>14051</v>
      </c>
      <c r="L1837">
        <v>2</v>
      </c>
      <c r="M1837" t="s">
        <v>14062</v>
      </c>
      <c r="N1837" t="s">
        <v>16</v>
      </c>
    </row>
    <row r="1838" spans="1:14" x14ac:dyDescent="0.35">
      <c r="A1838" t="s">
        <v>7143</v>
      </c>
      <c r="B1838">
        <v>35</v>
      </c>
      <c r="C1838" t="s">
        <v>14095</v>
      </c>
      <c r="D1838" t="s">
        <v>39</v>
      </c>
      <c r="E1838" t="s">
        <v>29</v>
      </c>
      <c r="F1838" t="s">
        <v>14</v>
      </c>
      <c r="G1838" t="s">
        <v>20</v>
      </c>
      <c r="H1838">
        <v>5934.51</v>
      </c>
      <c r="I1838" s="9">
        <v>45116</v>
      </c>
      <c r="J1838">
        <v>2023</v>
      </c>
      <c r="K1838" t="s">
        <v>14063</v>
      </c>
      <c r="L1838">
        <v>7</v>
      </c>
      <c r="M1838" t="s">
        <v>14059</v>
      </c>
      <c r="N1838" t="s">
        <v>16</v>
      </c>
    </row>
    <row r="1839" spans="1:14" x14ac:dyDescent="0.35">
      <c r="A1839" t="s">
        <v>7227</v>
      </c>
      <c r="B1839">
        <v>35</v>
      </c>
      <c r="C1839" t="s">
        <v>14095</v>
      </c>
      <c r="D1839" t="s">
        <v>39</v>
      </c>
      <c r="E1839" t="s">
        <v>64</v>
      </c>
      <c r="F1839" t="s">
        <v>19</v>
      </c>
      <c r="G1839" t="s">
        <v>36</v>
      </c>
      <c r="H1839">
        <v>451.82</v>
      </c>
      <c r="I1839" s="9">
        <v>45514</v>
      </c>
      <c r="J1839">
        <v>2024</v>
      </c>
      <c r="K1839" t="s">
        <v>14056</v>
      </c>
      <c r="L1839">
        <v>8</v>
      </c>
      <c r="M1839" t="s">
        <v>14050</v>
      </c>
      <c r="N1839" t="s">
        <v>16</v>
      </c>
    </row>
    <row r="1840" spans="1:14" x14ac:dyDescent="0.35">
      <c r="A1840" t="s">
        <v>7329</v>
      </c>
      <c r="B1840">
        <v>35</v>
      </c>
      <c r="C1840" t="s">
        <v>14095</v>
      </c>
      <c r="D1840" t="s">
        <v>12</v>
      </c>
      <c r="E1840" t="s">
        <v>29</v>
      </c>
      <c r="F1840" t="s">
        <v>19</v>
      </c>
      <c r="G1840" t="s">
        <v>15</v>
      </c>
      <c r="H1840">
        <v>2646.6</v>
      </c>
      <c r="I1840" s="9">
        <v>44998</v>
      </c>
      <c r="J1840">
        <v>2023</v>
      </c>
      <c r="K1840" t="s">
        <v>14053</v>
      </c>
      <c r="L1840">
        <v>3</v>
      </c>
      <c r="M1840" t="s">
        <v>14062</v>
      </c>
      <c r="N1840" t="s">
        <v>16</v>
      </c>
    </row>
    <row r="1841" spans="1:14" x14ac:dyDescent="0.35">
      <c r="A1841" t="s">
        <v>7619</v>
      </c>
      <c r="B1841">
        <v>35</v>
      </c>
      <c r="C1841" t="s">
        <v>14095</v>
      </c>
      <c r="D1841" t="s">
        <v>12</v>
      </c>
      <c r="E1841" t="s">
        <v>13</v>
      </c>
      <c r="F1841" t="s">
        <v>19</v>
      </c>
      <c r="G1841" t="s">
        <v>36</v>
      </c>
      <c r="H1841">
        <v>8990.83</v>
      </c>
      <c r="I1841" s="9">
        <v>45530</v>
      </c>
      <c r="J1841">
        <v>2024</v>
      </c>
      <c r="K1841" t="s">
        <v>14056</v>
      </c>
      <c r="L1841">
        <v>8</v>
      </c>
      <c r="M1841" t="s">
        <v>14062</v>
      </c>
      <c r="N1841" t="s">
        <v>16</v>
      </c>
    </row>
    <row r="1842" spans="1:14" x14ac:dyDescent="0.35">
      <c r="A1842" t="s">
        <v>7629</v>
      </c>
      <c r="B1842">
        <v>35</v>
      </c>
      <c r="C1842" t="s">
        <v>14095</v>
      </c>
      <c r="D1842" t="s">
        <v>12</v>
      </c>
      <c r="E1842" t="s">
        <v>74</v>
      </c>
      <c r="F1842" t="s">
        <v>14</v>
      </c>
      <c r="G1842" t="s">
        <v>36</v>
      </c>
      <c r="H1842">
        <v>18453.5</v>
      </c>
      <c r="I1842" s="9">
        <v>45603</v>
      </c>
      <c r="J1842">
        <v>2024</v>
      </c>
      <c r="K1842" t="s">
        <v>14054</v>
      </c>
      <c r="L1842">
        <v>11</v>
      </c>
      <c r="M1842" t="s">
        <v>14057</v>
      </c>
      <c r="N1842" t="s">
        <v>16</v>
      </c>
    </row>
    <row r="1843" spans="1:14" x14ac:dyDescent="0.35">
      <c r="A1843" t="s">
        <v>7647</v>
      </c>
      <c r="B1843">
        <v>35</v>
      </c>
      <c r="C1843" t="s">
        <v>14095</v>
      </c>
      <c r="D1843" t="s">
        <v>12</v>
      </c>
      <c r="E1843" t="s">
        <v>64</v>
      </c>
      <c r="F1843" t="s">
        <v>19</v>
      </c>
      <c r="G1843" t="s">
        <v>20</v>
      </c>
      <c r="H1843">
        <v>32964.5</v>
      </c>
      <c r="I1843" s="9">
        <v>45319</v>
      </c>
      <c r="J1843">
        <v>2024</v>
      </c>
      <c r="K1843" t="s">
        <v>14045</v>
      </c>
      <c r="L1843">
        <v>1</v>
      </c>
      <c r="M1843" t="s">
        <v>14059</v>
      </c>
      <c r="N1843" t="s">
        <v>16</v>
      </c>
    </row>
    <row r="1844" spans="1:14" x14ac:dyDescent="0.35">
      <c r="A1844" t="s">
        <v>7695</v>
      </c>
      <c r="B1844">
        <v>35</v>
      </c>
      <c r="C1844" t="s">
        <v>14095</v>
      </c>
      <c r="D1844" t="s">
        <v>12</v>
      </c>
      <c r="E1844" t="s">
        <v>52</v>
      </c>
      <c r="F1844" t="s">
        <v>55</v>
      </c>
      <c r="G1844" t="s">
        <v>30</v>
      </c>
      <c r="H1844">
        <v>10912.98</v>
      </c>
      <c r="I1844" s="9">
        <v>44994</v>
      </c>
      <c r="J1844">
        <v>2023</v>
      </c>
      <c r="K1844" t="s">
        <v>14053</v>
      </c>
      <c r="L1844">
        <v>3</v>
      </c>
      <c r="M1844" t="s">
        <v>14057</v>
      </c>
      <c r="N1844" t="s">
        <v>16</v>
      </c>
    </row>
    <row r="1845" spans="1:14" x14ac:dyDescent="0.35">
      <c r="A1845" t="s">
        <v>7787</v>
      </c>
      <c r="B1845">
        <v>35</v>
      </c>
      <c r="C1845" t="s">
        <v>14095</v>
      </c>
      <c r="D1845" t="s">
        <v>39</v>
      </c>
      <c r="E1845" t="s">
        <v>74</v>
      </c>
      <c r="F1845" t="s">
        <v>49</v>
      </c>
      <c r="G1845" t="s">
        <v>36</v>
      </c>
      <c r="H1845">
        <v>25247.55</v>
      </c>
      <c r="I1845" s="9">
        <v>45214</v>
      </c>
      <c r="J1845">
        <v>2023</v>
      </c>
      <c r="K1845" t="s">
        <v>14058</v>
      </c>
      <c r="L1845">
        <v>10</v>
      </c>
      <c r="M1845" t="s">
        <v>14059</v>
      </c>
      <c r="N1845" t="s">
        <v>16</v>
      </c>
    </row>
    <row r="1846" spans="1:14" x14ac:dyDescent="0.35">
      <c r="A1846" t="s">
        <v>7803</v>
      </c>
      <c r="B1846">
        <v>35</v>
      </c>
      <c r="C1846" t="s">
        <v>14095</v>
      </c>
      <c r="D1846" t="s">
        <v>12</v>
      </c>
      <c r="E1846" t="s">
        <v>74</v>
      </c>
      <c r="F1846" t="s">
        <v>19</v>
      </c>
      <c r="G1846" t="s">
        <v>36</v>
      </c>
      <c r="H1846">
        <v>1162.92</v>
      </c>
      <c r="I1846" s="9">
        <v>45436</v>
      </c>
      <c r="J1846">
        <v>2024</v>
      </c>
      <c r="K1846" t="s">
        <v>14047</v>
      </c>
      <c r="L1846">
        <v>5</v>
      </c>
      <c r="M1846" t="s">
        <v>14048</v>
      </c>
      <c r="N1846" t="s">
        <v>16</v>
      </c>
    </row>
    <row r="1847" spans="1:14" x14ac:dyDescent="0.35">
      <c r="A1847" t="s">
        <v>7851</v>
      </c>
      <c r="B1847">
        <v>35</v>
      </c>
      <c r="C1847" t="s">
        <v>14095</v>
      </c>
      <c r="D1847" t="s">
        <v>12</v>
      </c>
      <c r="E1847" t="s">
        <v>52</v>
      </c>
      <c r="F1847" t="s">
        <v>49</v>
      </c>
      <c r="G1847" t="s">
        <v>26</v>
      </c>
      <c r="H1847">
        <v>18835.03</v>
      </c>
      <c r="I1847" s="9">
        <v>45160</v>
      </c>
      <c r="J1847">
        <v>2023</v>
      </c>
      <c r="K1847" t="s">
        <v>14056</v>
      </c>
      <c r="L1847">
        <v>8</v>
      </c>
      <c r="M1847" t="s">
        <v>14046</v>
      </c>
      <c r="N1847" t="s">
        <v>16</v>
      </c>
    </row>
    <row r="1848" spans="1:14" x14ac:dyDescent="0.35">
      <c r="A1848" t="s">
        <v>8167</v>
      </c>
      <c r="B1848">
        <v>35</v>
      </c>
      <c r="C1848" t="s">
        <v>14095</v>
      </c>
      <c r="D1848" t="s">
        <v>39</v>
      </c>
      <c r="E1848" t="s">
        <v>93</v>
      </c>
      <c r="F1848" t="s">
        <v>14</v>
      </c>
      <c r="G1848" t="s">
        <v>20</v>
      </c>
      <c r="H1848">
        <v>33120.74</v>
      </c>
      <c r="I1848" s="9">
        <v>44990</v>
      </c>
      <c r="J1848">
        <v>2023</v>
      </c>
      <c r="K1848" t="s">
        <v>14053</v>
      </c>
      <c r="L1848">
        <v>3</v>
      </c>
      <c r="M1848" t="s">
        <v>14059</v>
      </c>
      <c r="N1848" t="s">
        <v>16</v>
      </c>
    </row>
    <row r="1849" spans="1:14" x14ac:dyDescent="0.35">
      <c r="A1849" t="s">
        <v>8235</v>
      </c>
      <c r="B1849">
        <v>35</v>
      </c>
      <c r="C1849" t="s">
        <v>14095</v>
      </c>
      <c r="D1849" t="s">
        <v>39</v>
      </c>
      <c r="E1849" t="s">
        <v>93</v>
      </c>
      <c r="F1849" t="s">
        <v>35</v>
      </c>
      <c r="G1849" t="s">
        <v>30</v>
      </c>
      <c r="H1849">
        <v>1123.52</v>
      </c>
      <c r="I1849" s="9">
        <v>45170</v>
      </c>
      <c r="J1849">
        <v>2023</v>
      </c>
      <c r="K1849" t="s">
        <v>14055</v>
      </c>
      <c r="L1849">
        <v>9</v>
      </c>
      <c r="M1849" t="s">
        <v>14048</v>
      </c>
      <c r="N1849" t="s">
        <v>16</v>
      </c>
    </row>
    <row r="1850" spans="1:14" x14ac:dyDescent="0.35">
      <c r="A1850" t="s">
        <v>8243</v>
      </c>
      <c r="B1850">
        <v>35</v>
      </c>
      <c r="C1850" t="s">
        <v>14095</v>
      </c>
      <c r="D1850" t="s">
        <v>12</v>
      </c>
      <c r="E1850" t="s">
        <v>93</v>
      </c>
      <c r="F1850" t="s">
        <v>35</v>
      </c>
      <c r="G1850" t="s">
        <v>15</v>
      </c>
      <c r="H1850">
        <v>3965.45</v>
      </c>
      <c r="I1850" s="9">
        <v>45254</v>
      </c>
      <c r="J1850">
        <v>2023</v>
      </c>
      <c r="K1850" t="s">
        <v>14054</v>
      </c>
      <c r="L1850">
        <v>11</v>
      </c>
      <c r="M1850" t="s">
        <v>14048</v>
      </c>
      <c r="N1850" t="s">
        <v>16</v>
      </c>
    </row>
    <row r="1851" spans="1:14" x14ac:dyDescent="0.35">
      <c r="A1851" t="s">
        <v>8397</v>
      </c>
      <c r="B1851">
        <v>35</v>
      </c>
      <c r="C1851" t="s">
        <v>14095</v>
      </c>
      <c r="D1851" t="s">
        <v>39</v>
      </c>
      <c r="E1851" t="s">
        <v>24</v>
      </c>
      <c r="F1851" t="s">
        <v>55</v>
      </c>
      <c r="G1851" t="s">
        <v>26</v>
      </c>
      <c r="H1851">
        <v>1800.87</v>
      </c>
      <c r="I1851" s="9">
        <v>45185</v>
      </c>
      <c r="J1851">
        <v>2023</v>
      </c>
      <c r="K1851" t="s">
        <v>14055</v>
      </c>
      <c r="L1851">
        <v>9</v>
      </c>
      <c r="M1851" t="s">
        <v>14050</v>
      </c>
      <c r="N1851" t="s">
        <v>16</v>
      </c>
    </row>
    <row r="1852" spans="1:14" x14ac:dyDescent="0.35">
      <c r="A1852" t="s">
        <v>8407</v>
      </c>
      <c r="B1852">
        <v>35</v>
      </c>
      <c r="C1852" t="s">
        <v>14095</v>
      </c>
      <c r="D1852" t="s">
        <v>12</v>
      </c>
      <c r="E1852" t="s">
        <v>24</v>
      </c>
      <c r="F1852" t="s">
        <v>35</v>
      </c>
      <c r="G1852" t="s">
        <v>30</v>
      </c>
      <c r="H1852">
        <v>2792.44</v>
      </c>
      <c r="I1852" s="9">
        <v>45461</v>
      </c>
      <c r="J1852">
        <v>2024</v>
      </c>
      <c r="K1852" t="s">
        <v>14049</v>
      </c>
      <c r="L1852">
        <v>6</v>
      </c>
      <c r="M1852" t="s">
        <v>14046</v>
      </c>
      <c r="N1852" t="s">
        <v>16</v>
      </c>
    </row>
    <row r="1853" spans="1:14" x14ac:dyDescent="0.35">
      <c r="A1853" t="s">
        <v>8747</v>
      </c>
      <c r="B1853">
        <v>35</v>
      </c>
      <c r="C1853" t="s">
        <v>14095</v>
      </c>
      <c r="D1853" t="s">
        <v>12</v>
      </c>
      <c r="E1853" t="s">
        <v>74</v>
      </c>
      <c r="F1853" t="s">
        <v>55</v>
      </c>
      <c r="G1853" t="s">
        <v>26</v>
      </c>
      <c r="H1853">
        <v>33875.410000000003</v>
      </c>
      <c r="I1853" s="9">
        <v>44938</v>
      </c>
      <c r="J1853">
        <v>2023</v>
      </c>
      <c r="K1853" t="s">
        <v>14045</v>
      </c>
      <c r="L1853">
        <v>1</v>
      </c>
      <c r="M1853" t="s">
        <v>14057</v>
      </c>
      <c r="N1853" t="s">
        <v>16</v>
      </c>
    </row>
    <row r="1854" spans="1:14" x14ac:dyDescent="0.35">
      <c r="A1854" t="s">
        <v>8915</v>
      </c>
      <c r="B1854">
        <v>35</v>
      </c>
      <c r="C1854" t="s">
        <v>14095</v>
      </c>
      <c r="D1854" t="s">
        <v>39</v>
      </c>
      <c r="E1854" t="s">
        <v>93</v>
      </c>
      <c r="F1854" t="s">
        <v>19</v>
      </c>
      <c r="G1854" t="s">
        <v>26</v>
      </c>
      <c r="H1854">
        <v>10600.9</v>
      </c>
      <c r="I1854" s="9">
        <v>45541</v>
      </c>
      <c r="J1854">
        <v>2024</v>
      </c>
      <c r="K1854" t="s">
        <v>14055</v>
      </c>
      <c r="L1854">
        <v>9</v>
      </c>
      <c r="M1854" t="s">
        <v>14048</v>
      </c>
      <c r="N1854" t="s">
        <v>16</v>
      </c>
    </row>
    <row r="1855" spans="1:14" x14ac:dyDescent="0.35">
      <c r="A1855" t="s">
        <v>8943</v>
      </c>
      <c r="B1855">
        <v>35</v>
      </c>
      <c r="C1855" t="s">
        <v>14095</v>
      </c>
      <c r="D1855" t="s">
        <v>12</v>
      </c>
      <c r="E1855" t="s">
        <v>52</v>
      </c>
      <c r="F1855" t="s">
        <v>14</v>
      </c>
      <c r="G1855" t="s">
        <v>36</v>
      </c>
      <c r="H1855">
        <v>5631.1</v>
      </c>
      <c r="I1855" s="9">
        <v>45315</v>
      </c>
      <c r="J1855">
        <v>2024</v>
      </c>
      <c r="K1855" t="s">
        <v>14045</v>
      </c>
      <c r="L1855">
        <v>1</v>
      </c>
      <c r="M1855" t="s">
        <v>14052</v>
      </c>
      <c r="N1855" t="s">
        <v>16</v>
      </c>
    </row>
    <row r="1856" spans="1:14" x14ac:dyDescent="0.35">
      <c r="A1856" t="s">
        <v>9191</v>
      </c>
      <c r="B1856">
        <v>35</v>
      </c>
      <c r="C1856" t="s">
        <v>14095</v>
      </c>
      <c r="D1856" t="s">
        <v>12</v>
      </c>
      <c r="E1856" t="s">
        <v>93</v>
      </c>
      <c r="F1856" t="s">
        <v>55</v>
      </c>
      <c r="G1856" t="s">
        <v>20</v>
      </c>
      <c r="H1856">
        <v>49465.120000000003</v>
      </c>
      <c r="I1856" s="9">
        <v>45242</v>
      </c>
      <c r="J1856">
        <v>2023</v>
      </c>
      <c r="K1856" t="s">
        <v>14054</v>
      </c>
      <c r="L1856">
        <v>11</v>
      </c>
      <c r="M1856" t="s">
        <v>14059</v>
      </c>
      <c r="N1856" t="s">
        <v>16</v>
      </c>
    </row>
    <row r="1857" spans="1:14" x14ac:dyDescent="0.35">
      <c r="A1857" t="s">
        <v>9197</v>
      </c>
      <c r="B1857">
        <v>35</v>
      </c>
      <c r="C1857" t="s">
        <v>14095</v>
      </c>
      <c r="D1857" t="s">
        <v>39</v>
      </c>
      <c r="E1857" t="s">
        <v>64</v>
      </c>
      <c r="F1857" t="s">
        <v>49</v>
      </c>
      <c r="G1857" t="s">
        <v>30</v>
      </c>
      <c r="H1857">
        <v>5688.72</v>
      </c>
      <c r="I1857" s="9">
        <v>45074</v>
      </c>
      <c r="J1857">
        <v>2023</v>
      </c>
      <c r="K1857" t="s">
        <v>14047</v>
      </c>
      <c r="L1857">
        <v>5</v>
      </c>
      <c r="M1857" t="s">
        <v>14059</v>
      </c>
      <c r="N1857" t="s">
        <v>16</v>
      </c>
    </row>
    <row r="1858" spans="1:14" x14ac:dyDescent="0.35">
      <c r="A1858" t="s">
        <v>9247</v>
      </c>
      <c r="B1858">
        <v>35</v>
      </c>
      <c r="C1858" t="s">
        <v>14095</v>
      </c>
      <c r="D1858" t="s">
        <v>39</v>
      </c>
      <c r="E1858" t="s">
        <v>29</v>
      </c>
      <c r="F1858" t="s">
        <v>25</v>
      </c>
      <c r="G1858" t="s">
        <v>26</v>
      </c>
      <c r="H1858">
        <v>9602.82</v>
      </c>
      <c r="I1858" s="9">
        <v>45426</v>
      </c>
      <c r="J1858">
        <v>2024</v>
      </c>
      <c r="K1858" t="s">
        <v>14047</v>
      </c>
      <c r="L1858">
        <v>5</v>
      </c>
      <c r="M1858" t="s">
        <v>14046</v>
      </c>
      <c r="N1858" t="s">
        <v>16</v>
      </c>
    </row>
    <row r="1859" spans="1:14" x14ac:dyDescent="0.35">
      <c r="A1859" t="s">
        <v>9269</v>
      </c>
      <c r="B1859">
        <v>35</v>
      </c>
      <c r="C1859" t="s">
        <v>14095</v>
      </c>
      <c r="D1859" t="s">
        <v>39</v>
      </c>
      <c r="E1859" t="s">
        <v>64</v>
      </c>
      <c r="F1859" t="s">
        <v>19</v>
      </c>
      <c r="G1859" t="s">
        <v>26</v>
      </c>
      <c r="H1859">
        <v>2037.21</v>
      </c>
      <c r="I1859" s="9">
        <v>45476</v>
      </c>
      <c r="J1859">
        <v>2024</v>
      </c>
      <c r="K1859" t="s">
        <v>14063</v>
      </c>
      <c r="L1859">
        <v>7</v>
      </c>
      <c r="M1859" t="s">
        <v>14052</v>
      </c>
      <c r="N1859" t="s">
        <v>16</v>
      </c>
    </row>
    <row r="1860" spans="1:14" x14ac:dyDescent="0.35">
      <c r="A1860" t="s">
        <v>9455</v>
      </c>
      <c r="B1860">
        <v>35</v>
      </c>
      <c r="C1860" t="s">
        <v>14095</v>
      </c>
      <c r="D1860" t="s">
        <v>39</v>
      </c>
      <c r="E1860" t="s">
        <v>74</v>
      </c>
      <c r="F1860" t="s">
        <v>55</v>
      </c>
      <c r="G1860" t="s">
        <v>26</v>
      </c>
      <c r="H1860">
        <v>5408.04</v>
      </c>
      <c r="I1860" s="9">
        <v>45375</v>
      </c>
      <c r="J1860">
        <v>2024</v>
      </c>
      <c r="K1860" t="s">
        <v>14053</v>
      </c>
      <c r="L1860">
        <v>3</v>
      </c>
      <c r="M1860" t="s">
        <v>14059</v>
      </c>
      <c r="N1860" t="s">
        <v>16</v>
      </c>
    </row>
    <row r="1861" spans="1:14" x14ac:dyDescent="0.35">
      <c r="A1861" t="s">
        <v>9641</v>
      </c>
      <c r="B1861">
        <v>35</v>
      </c>
      <c r="C1861" t="s">
        <v>14095</v>
      </c>
      <c r="D1861" t="s">
        <v>12</v>
      </c>
      <c r="E1861" t="s">
        <v>74</v>
      </c>
      <c r="F1861" t="s">
        <v>19</v>
      </c>
      <c r="G1861" t="s">
        <v>36</v>
      </c>
      <c r="H1861">
        <v>22231.89</v>
      </c>
      <c r="I1861" s="9">
        <v>45112</v>
      </c>
      <c r="J1861">
        <v>2023</v>
      </c>
      <c r="K1861" t="s">
        <v>14063</v>
      </c>
      <c r="L1861">
        <v>7</v>
      </c>
      <c r="M1861" t="s">
        <v>14052</v>
      </c>
      <c r="N1861" t="s">
        <v>16</v>
      </c>
    </row>
    <row r="1862" spans="1:14" x14ac:dyDescent="0.35">
      <c r="A1862" t="s">
        <v>9667</v>
      </c>
      <c r="B1862">
        <v>35</v>
      </c>
      <c r="C1862" t="s">
        <v>14095</v>
      </c>
      <c r="D1862" t="s">
        <v>12</v>
      </c>
      <c r="E1862" t="s">
        <v>24</v>
      </c>
      <c r="F1862" t="s">
        <v>35</v>
      </c>
      <c r="G1862" t="s">
        <v>20</v>
      </c>
      <c r="H1862">
        <v>2330.21</v>
      </c>
      <c r="I1862" s="9">
        <v>45565</v>
      </c>
      <c r="J1862">
        <v>2024</v>
      </c>
      <c r="K1862" t="s">
        <v>14055</v>
      </c>
      <c r="L1862">
        <v>9</v>
      </c>
      <c r="M1862" t="s">
        <v>14062</v>
      </c>
      <c r="N1862" t="s">
        <v>16</v>
      </c>
    </row>
    <row r="1863" spans="1:14" x14ac:dyDescent="0.35">
      <c r="A1863" t="s">
        <v>9835</v>
      </c>
      <c r="B1863">
        <v>35</v>
      </c>
      <c r="C1863" t="s">
        <v>14095</v>
      </c>
      <c r="D1863" t="s">
        <v>39</v>
      </c>
      <c r="E1863" t="s">
        <v>52</v>
      </c>
      <c r="F1863" t="s">
        <v>35</v>
      </c>
      <c r="G1863" t="s">
        <v>20</v>
      </c>
      <c r="H1863">
        <v>1660.99</v>
      </c>
      <c r="I1863" s="9">
        <v>45281</v>
      </c>
      <c r="J1863">
        <v>2023</v>
      </c>
      <c r="K1863" t="s">
        <v>14060</v>
      </c>
      <c r="L1863">
        <v>12</v>
      </c>
      <c r="M1863" t="s">
        <v>14057</v>
      </c>
      <c r="N1863" t="s">
        <v>16</v>
      </c>
    </row>
    <row r="1864" spans="1:14" x14ac:dyDescent="0.35">
      <c r="A1864" t="s">
        <v>9945</v>
      </c>
      <c r="B1864">
        <v>35</v>
      </c>
      <c r="C1864" t="s">
        <v>14095</v>
      </c>
      <c r="D1864" t="s">
        <v>12</v>
      </c>
      <c r="E1864" t="s">
        <v>74</v>
      </c>
      <c r="F1864" t="s">
        <v>55</v>
      </c>
      <c r="G1864" t="s">
        <v>30</v>
      </c>
      <c r="H1864">
        <v>1486.77</v>
      </c>
      <c r="I1864" s="9">
        <v>45587</v>
      </c>
      <c r="J1864">
        <v>2024</v>
      </c>
      <c r="K1864" t="s">
        <v>14058</v>
      </c>
      <c r="L1864">
        <v>10</v>
      </c>
      <c r="M1864" t="s">
        <v>14046</v>
      </c>
      <c r="N1864" t="s">
        <v>16</v>
      </c>
    </row>
    <row r="1865" spans="1:14" x14ac:dyDescent="0.35">
      <c r="A1865" t="s">
        <v>10099</v>
      </c>
      <c r="B1865">
        <v>35</v>
      </c>
      <c r="C1865" t="s">
        <v>14095</v>
      </c>
      <c r="D1865" t="s">
        <v>39</v>
      </c>
      <c r="E1865" t="s">
        <v>64</v>
      </c>
      <c r="F1865" t="s">
        <v>14</v>
      </c>
      <c r="G1865" t="s">
        <v>26</v>
      </c>
      <c r="H1865">
        <v>8977.86</v>
      </c>
      <c r="I1865" s="9">
        <v>45418</v>
      </c>
      <c r="J1865">
        <v>2024</v>
      </c>
      <c r="K1865" t="s">
        <v>14047</v>
      </c>
      <c r="L1865">
        <v>5</v>
      </c>
      <c r="M1865" t="s">
        <v>14062</v>
      </c>
      <c r="N1865" t="s">
        <v>16</v>
      </c>
    </row>
    <row r="1866" spans="1:14" x14ac:dyDescent="0.35">
      <c r="A1866" t="s">
        <v>10363</v>
      </c>
      <c r="B1866">
        <v>35</v>
      </c>
      <c r="C1866" t="s">
        <v>14095</v>
      </c>
      <c r="D1866" t="s">
        <v>39</v>
      </c>
      <c r="E1866" t="s">
        <v>52</v>
      </c>
      <c r="F1866" t="s">
        <v>19</v>
      </c>
      <c r="G1866" t="s">
        <v>26</v>
      </c>
      <c r="H1866">
        <v>8103.52</v>
      </c>
      <c r="I1866" s="9">
        <v>45616</v>
      </c>
      <c r="J1866">
        <v>2024</v>
      </c>
      <c r="K1866" t="s">
        <v>14054</v>
      </c>
      <c r="L1866">
        <v>11</v>
      </c>
      <c r="M1866" t="s">
        <v>14052</v>
      </c>
      <c r="N1866" t="s">
        <v>16</v>
      </c>
    </row>
    <row r="1867" spans="1:14" x14ac:dyDescent="0.35">
      <c r="A1867" t="s">
        <v>10425</v>
      </c>
      <c r="B1867">
        <v>35</v>
      </c>
      <c r="C1867" t="s">
        <v>14095</v>
      </c>
      <c r="D1867" t="s">
        <v>12</v>
      </c>
      <c r="E1867" t="s">
        <v>93</v>
      </c>
      <c r="F1867" t="s">
        <v>14</v>
      </c>
      <c r="G1867" t="s">
        <v>15</v>
      </c>
      <c r="H1867">
        <v>13106.44</v>
      </c>
      <c r="I1867" s="9">
        <v>45336</v>
      </c>
      <c r="J1867">
        <v>2024</v>
      </c>
      <c r="K1867" t="s">
        <v>14051</v>
      </c>
      <c r="L1867">
        <v>2</v>
      </c>
      <c r="M1867" t="s">
        <v>14052</v>
      </c>
      <c r="N1867" t="s">
        <v>16</v>
      </c>
    </row>
    <row r="1868" spans="1:14" x14ac:dyDescent="0.35">
      <c r="A1868" t="s">
        <v>10461</v>
      </c>
      <c r="B1868">
        <v>35</v>
      </c>
      <c r="C1868" t="s">
        <v>14095</v>
      </c>
      <c r="D1868" t="s">
        <v>12</v>
      </c>
      <c r="E1868" t="s">
        <v>29</v>
      </c>
      <c r="F1868" t="s">
        <v>49</v>
      </c>
      <c r="G1868" t="s">
        <v>15</v>
      </c>
      <c r="H1868">
        <v>40297.43</v>
      </c>
      <c r="I1868" s="9">
        <v>45381</v>
      </c>
      <c r="J1868">
        <v>2024</v>
      </c>
      <c r="K1868" t="s">
        <v>14053</v>
      </c>
      <c r="L1868">
        <v>3</v>
      </c>
      <c r="M1868" t="s">
        <v>14050</v>
      </c>
      <c r="N1868" t="s">
        <v>16</v>
      </c>
    </row>
    <row r="1869" spans="1:14" x14ac:dyDescent="0.35">
      <c r="A1869" t="s">
        <v>10481</v>
      </c>
      <c r="B1869">
        <v>35</v>
      </c>
      <c r="C1869" t="s">
        <v>14095</v>
      </c>
      <c r="D1869" t="s">
        <v>39</v>
      </c>
      <c r="E1869" t="s">
        <v>42</v>
      </c>
      <c r="F1869" t="s">
        <v>55</v>
      </c>
      <c r="G1869" t="s">
        <v>26</v>
      </c>
      <c r="H1869">
        <v>9091.35</v>
      </c>
      <c r="I1869" s="9">
        <v>45418</v>
      </c>
      <c r="J1869">
        <v>2024</v>
      </c>
      <c r="K1869" t="s">
        <v>14047</v>
      </c>
      <c r="L1869">
        <v>5</v>
      </c>
      <c r="M1869" t="s">
        <v>14062</v>
      </c>
      <c r="N1869" t="s">
        <v>16</v>
      </c>
    </row>
    <row r="1870" spans="1:14" x14ac:dyDescent="0.35">
      <c r="A1870" t="s">
        <v>10669</v>
      </c>
      <c r="B1870">
        <v>35</v>
      </c>
      <c r="C1870" t="s">
        <v>14095</v>
      </c>
      <c r="D1870" t="s">
        <v>12</v>
      </c>
      <c r="E1870" t="s">
        <v>24</v>
      </c>
      <c r="F1870" t="s">
        <v>49</v>
      </c>
      <c r="G1870" t="s">
        <v>36</v>
      </c>
      <c r="H1870">
        <v>11306.06</v>
      </c>
      <c r="I1870" s="9">
        <v>45417</v>
      </c>
      <c r="J1870">
        <v>2024</v>
      </c>
      <c r="K1870" t="s">
        <v>14047</v>
      </c>
      <c r="L1870">
        <v>5</v>
      </c>
      <c r="M1870" t="s">
        <v>14059</v>
      </c>
      <c r="N1870" t="s">
        <v>16</v>
      </c>
    </row>
    <row r="1871" spans="1:14" x14ac:dyDescent="0.35">
      <c r="A1871" t="s">
        <v>10857</v>
      </c>
      <c r="B1871">
        <v>35</v>
      </c>
      <c r="C1871" t="s">
        <v>14095</v>
      </c>
      <c r="D1871" t="s">
        <v>12</v>
      </c>
      <c r="E1871" t="s">
        <v>42</v>
      </c>
      <c r="F1871" t="s">
        <v>55</v>
      </c>
      <c r="G1871" t="s">
        <v>15</v>
      </c>
      <c r="H1871">
        <v>4244.63</v>
      </c>
      <c r="I1871" s="9">
        <v>45116</v>
      </c>
      <c r="J1871">
        <v>2023</v>
      </c>
      <c r="K1871" t="s">
        <v>14063</v>
      </c>
      <c r="L1871">
        <v>7</v>
      </c>
      <c r="M1871" t="s">
        <v>14059</v>
      </c>
      <c r="N1871" t="s">
        <v>16</v>
      </c>
    </row>
    <row r="1872" spans="1:14" x14ac:dyDescent="0.35">
      <c r="A1872" t="s">
        <v>11013</v>
      </c>
      <c r="B1872">
        <v>35</v>
      </c>
      <c r="C1872" t="s">
        <v>14095</v>
      </c>
      <c r="D1872" t="s">
        <v>39</v>
      </c>
      <c r="E1872" t="s">
        <v>52</v>
      </c>
      <c r="F1872" t="s">
        <v>55</v>
      </c>
      <c r="G1872" t="s">
        <v>20</v>
      </c>
      <c r="H1872">
        <v>2702.25</v>
      </c>
      <c r="I1872" s="9">
        <v>45089</v>
      </c>
      <c r="J1872">
        <v>2023</v>
      </c>
      <c r="K1872" t="s">
        <v>14049</v>
      </c>
      <c r="L1872">
        <v>6</v>
      </c>
      <c r="M1872" t="s">
        <v>14062</v>
      </c>
      <c r="N1872" t="s">
        <v>16</v>
      </c>
    </row>
    <row r="1873" spans="1:14" x14ac:dyDescent="0.35">
      <c r="A1873" t="s">
        <v>11205</v>
      </c>
      <c r="B1873">
        <v>35</v>
      </c>
      <c r="C1873" t="s">
        <v>14095</v>
      </c>
      <c r="D1873" t="s">
        <v>12</v>
      </c>
      <c r="E1873" t="s">
        <v>29</v>
      </c>
      <c r="F1873" t="s">
        <v>55</v>
      </c>
      <c r="G1873" t="s">
        <v>26</v>
      </c>
      <c r="H1873">
        <v>10570.19</v>
      </c>
      <c r="I1873" s="9">
        <v>45588</v>
      </c>
      <c r="J1873">
        <v>2024</v>
      </c>
      <c r="K1873" t="s">
        <v>14058</v>
      </c>
      <c r="L1873">
        <v>10</v>
      </c>
      <c r="M1873" t="s">
        <v>14052</v>
      </c>
      <c r="N1873" t="s">
        <v>16</v>
      </c>
    </row>
    <row r="1874" spans="1:14" x14ac:dyDescent="0.35">
      <c r="A1874" t="s">
        <v>11345</v>
      </c>
      <c r="B1874">
        <v>35</v>
      </c>
      <c r="C1874" t="s">
        <v>14095</v>
      </c>
      <c r="D1874" t="s">
        <v>39</v>
      </c>
      <c r="E1874" t="s">
        <v>93</v>
      </c>
      <c r="F1874" t="s">
        <v>19</v>
      </c>
      <c r="G1874" t="s">
        <v>15</v>
      </c>
      <c r="H1874">
        <v>9256.69</v>
      </c>
      <c r="I1874" s="9">
        <v>45599</v>
      </c>
      <c r="J1874">
        <v>2024</v>
      </c>
      <c r="K1874" t="s">
        <v>14054</v>
      </c>
      <c r="L1874">
        <v>11</v>
      </c>
      <c r="M1874" t="s">
        <v>14059</v>
      </c>
      <c r="N1874" t="s">
        <v>16</v>
      </c>
    </row>
    <row r="1875" spans="1:14" x14ac:dyDescent="0.35">
      <c r="A1875" t="s">
        <v>11383</v>
      </c>
      <c r="B1875">
        <v>35</v>
      </c>
      <c r="C1875" t="s">
        <v>14095</v>
      </c>
      <c r="D1875" t="s">
        <v>12</v>
      </c>
      <c r="E1875" t="s">
        <v>93</v>
      </c>
      <c r="F1875" t="s">
        <v>14</v>
      </c>
      <c r="G1875" t="s">
        <v>20</v>
      </c>
      <c r="H1875">
        <v>6170.77</v>
      </c>
      <c r="I1875" s="9">
        <v>45423</v>
      </c>
      <c r="J1875">
        <v>2024</v>
      </c>
      <c r="K1875" t="s">
        <v>14047</v>
      </c>
      <c r="L1875">
        <v>5</v>
      </c>
      <c r="M1875" t="s">
        <v>14050</v>
      </c>
      <c r="N1875" t="s">
        <v>16</v>
      </c>
    </row>
    <row r="1876" spans="1:14" x14ac:dyDescent="0.35">
      <c r="A1876" t="s">
        <v>11459</v>
      </c>
      <c r="B1876">
        <v>35</v>
      </c>
      <c r="C1876" t="s">
        <v>14095</v>
      </c>
      <c r="D1876" t="s">
        <v>12</v>
      </c>
      <c r="E1876" t="s">
        <v>13</v>
      </c>
      <c r="F1876" t="s">
        <v>55</v>
      </c>
      <c r="G1876" t="s">
        <v>26</v>
      </c>
      <c r="H1876">
        <v>1708.37</v>
      </c>
      <c r="I1876" s="9">
        <v>45111</v>
      </c>
      <c r="J1876">
        <v>2023</v>
      </c>
      <c r="K1876" t="s">
        <v>14063</v>
      </c>
      <c r="L1876">
        <v>7</v>
      </c>
      <c r="M1876" t="s">
        <v>14046</v>
      </c>
      <c r="N1876" t="s">
        <v>16</v>
      </c>
    </row>
    <row r="1877" spans="1:14" x14ac:dyDescent="0.35">
      <c r="A1877" t="s">
        <v>11539</v>
      </c>
      <c r="B1877">
        <v>35</v>
      </c>
      <c r="C1877" t="s">
        <v>14095</v>
      </c>
      <c r="D1877" t="s">
        <v>12</v>
      </c>
      <c r="E1877" t="s">
        <v>29</v>
      </c>
      <c r="F1877" t="s">
        <v>25</v>
      </c>
      <c r="G1877" t="s">
        <v>20</v>
      </c>
      <c r="H1877">
        <v>2247.71</v>
      </c>
      <c r="I1877" s="9">
        <v>45194</v>
      </c>
      <c r="J1877">
        <v>2023</v>
      </c>
      <c r="K1877" t="s">
        <v>14055</v>
      </c>
      <c r="L1877">
        <v>9</v>
      </c>
      <c r="M1877" t="s">
        <v>14062</v>
      </c>
      <c r="N1877" t="s">
        <v>16</v>
      </c>
    </row>
    <row r="1878" spans="1:14" x14ac:dyDescent="0.35">
      <c r="A1878" t="s">
        <v>11545</v>
      </c>
      <c r="B1878">
        <v>35</v>
      </c>
      <c r="C1878" t="s">
        <v>14095</v>
      </c>
      <c r="D1878" t="s">
        <v>12</v>
      </c>
      <c r="E1878" t="s">
        <v>24</v>
      </c>
      <c r="F1878" t="s">
        <v>14</v>
      </c>
      <c r="G1878" t="s">
        <v>26</v>
      </c>
      <c r="H1878">
        <v>50305.78</v>
      </c>
      <c r="I1878" s="9">
        <v>45196</v>
      </c>
      <c r="J1878">
        <v>2023</v>
      </c>
      <c r="K1878" t="s">
        <v>14055</v>
      </c>
      <c r="L1878">
        <v>9</v>
      </c>
      <c r="M1878" t="s">
        <v>14052</v>
      </c>
      <c r="N1878" t="s">
        <v>16</v>
      </c>
    </row>
    <row r="1879" spans="1:14" x14ac:dyDescent="0.35">
      <c r="A1879" t="s">
        <v>11685</v>
      </c>
      <c r="B1879">
        <v>35</v>
      </c>
      <c r="C1879" t="s">
        <v>14095</v>
      </c>
      <c r="D1879" t="s">
        <v>12</v>
      </c>
      <c r="E1879" t="s">
        <v>29</v>
      </c>
      <c r="F1879" t="s">
        <v>35</v>
      </c>
      <c r="G1879" t="s">
        <v>36</v>
      </c>
      <c r="H1879">
        <v>9241.4699999999993</v>
      </c>
      <c r="I1879" s="9">
        <v>45247</v>
      </c>
      <c r="J1879">
        <v>2023</v>
      </c>
      <c r="K1879" t="s">
        <v>14054</v>
      </c>
      <c r="L1879">
        <v>11</v>
      </c>
      <c r="M1879" t="s">
        <v>14048</v>
      </c>
      <c r="N1879" t="s">
        <v>16</v>
      </c>
    </row>
    <row r="1880" spans="1:14" x14ac:dyDescent="0.35">
      <c r="A1880" t="s">
        <v>11737</v>
      </c>
      <c r="B1880">
        <v>35</v>
      </c>
      <c r="C1880" t="s">
        <v>14095</v>
      </c>
      <c r="D1880" t="s">
        <v>39</v>
      </c>
      <c r="E1880" t="s">
        <v>29</v>
      </c>
      <c r="F1880" t="s">
        <v>55</v>
      </c>
      <c r="G1880" t="s">
        <v>26</v>
      </c>
      <c r="H1880">
        <v>7504.74</v>
      </c>
      <c r="I1880" s="9">
        <v>45054</v>
      </c>
      <c r="J1880">
        <v>2023</v>
      </c>
      <c r="K1880" t="s">
        <v>14047</v>
      </c>
      <c r="L1880">
        <v>5</v>
      </c>
      <c r="M1880" t="s">
        <v>14062</v>
      </c>
      <c r="N1880" t="s">
        <v>16</v>
      </c>
    </row>
    <row r="1881" spans="1:14" x14ac:dyDescent="0.35">
      <c r="A1881" t="s">
        <v>12021</v>
      </c>
      <c r="B1881">
        <v>35</v>
      </c>
      <c r="C1881" t="s">
        <v>14095</v>
      </c>
      <c r="D1881" t="s">
        <v>12</v>
      </c>
      <c r="E1881" t="s">
        <v>42</v>
      </c>
      <c r="F1881" t="s">
        <v>25</v>
      </c>
      <c r="G1881" t="s">
        <v>30</v>
      </c>
      <c r="H1881">
        <v>6776.53</v>
      </c>
      <c r="I1881" s="9">
        <v>45454</v>
      </c>
      <c r="J1881">
        <v>2024</v>
      </c>
      <c r="K1881" t="s">
        <v>14049</v>
      </c>
      <c r="L1881">
        <v>6</v>
      </c>
      <c r="M1881" t="s">
        <v>14046</v>
      </c>
      <c r="N1881" t="s">
        <v>16</v>
      </c>
    </row>
    <row r="1882" spans="1:14" x14ac:dyDescent="0.35">
      <c r="A1882" t="s">
        <v>12061</v>
      </c>
      <c r="B1882">
        <v>35</v>
      </c>
      <c r="C1882" t="s">
        <v>14095</v>
      </c>
      <c r="D1882" t="s">
        <v>12</v>
      </c>
      <c r="E1882" t="s">
        <v>42</v>
      </c>
      <c r="F1882" t="s">
        <v>35</v>
      </c>
      <c r="G1882" t="s">
        <v>30</v>
      </c>
      <c r="H1882">
        <v>3430.41</v>
      </c>
      <c r="I1882" s="9">
        <v>45320</v>
      </c>
      <c r="J1882">
        <v>2024</v>
      </c>
      <c r="K1882" t="s">
        <v>14045</v>
      </c>
      <c r="L1882">
        <v>1</v>
      </c>
      <c r="M1882" t="s">
        <v>14062</v>
      </c>
      <c r="N1882" t="s">
        <v>16</v>
      </c>
    </row>
    <row r="1883" spans="1:14" x14ac:dyDescent="0.35">
      <c r="A1883" t="s">
        <v>12497</v>
      </c>
      <c r="B1883">
        <v>35</v>
      </c>
      <c r="C1883" t="s">
        <v>14095</v>
      </c>
      <c r="D1883" t="s">
        <v>39</v>
      </c>
      <c r="E1883" t="s">
        <v>93</v>
      </c>
      <c r="F1883" t="s">
        <v>35</v>
      </c>
      <c r="G1883" t="s">
        <v>15</v>
      </c>
      <c r="H1883">
        <v>1188.8</v>
      </c>
      <c r="I1883" s="9">
        <v>45560</v>
      </c>
      <c r="J1883">
        <v>2024</v>
      </c>
      <c r="K1883" t="s">
        <v>14055</v>
      </c>
      <c r="L1883">
        <v>9</v>
      </c>
      <c r="M1883" t="s">
        <v>14052</v>
      </c>
      <c r="N1883" t="s">
        <v>16</v>
      </c>
    </row>
    <row r="1884" spans="1:14" x14ac:dyDescent="0.35">
      <c r="A1884" t="s">
        <v>12557</v>
      </c>
      <c r="B1884">
        <v>35</v>
      </c>
      <c r="C1884" t="s">
        <v>14095</v>
      </c>
      <c r="D1884" t="s">
        <v>12</v>
      </c>
      <c r="E1884" t="s">
        <v>42</v>
      </c>
      <c r="F1884" t="s">
        <v>14</v>
      </c>
      <c r="G1884" t="s">
        <v>20</v>
      </c>
      <c r="H1884">
        <v>3792.87</v>
      </c>
      <c r="I1884" s="9">
        <v>45340</v>
      </c>
      <c r="J1884">
        <v>2024</v>
      </c>
      <c r="K1884" t="s">
        <v>14051</v>
      </c>
      <c r="L1884">
        <v>2</v>
      </c>
      <c r="M1884" t="s">
        <v>14059</v>
      </c>
      <c r="N1884" t="s">
        <v>16</v>
      </c>
    </row>
    <row r="1885" spans="1:14" x14ac:dyDescent="0.35">
      <c r="A1885" t="s">
        <v>12607</v>
      </c>
      <c r="B1885">
        <v>35</v>
      </c>
      <c r="C1885" t="s">
        <v>14095</v>
      </c>
      <c r="D1885" t="s">
        <v>39</v>
      </c>
      <c r="E1885" t="s">
        <v>42</v>
      </c>
      <c r="F1885" t="s">
        <v>14</v>
      </c>
      <c r="G1885" t="s">
        <v>26</v>
      </c>
      <c r="H1885">
        <v>37704.89</v>
      </c>
      <c r="I1885" s="9">
        <v>45244</v>
      </c>
      <c r="J1885">
        <v>2023</v>
      </c>
      <c r="K1885" t="s">
        <v>14054</v>
      </c>
      <c r="L1885">
        <v>11</v>
      </c>
      <c r="M1885" t="s">
        <v>14046</v>
      </c>
      <c r="N1885" t="s">
        <v>16</v>
      </c>
    </row>
    <row r="1886" spans="1:14" x14ac:dyDescent="0.35">
      <c r="A1886" t="s">
        <v>12639</v>
      </c>
      <c r="B1886">
        <v>35</v>
      </c>
      <c r="C1886" t="s">
        <v>14095</v>
      </c>
      <c r="D1886" t="s">
        <v>12</v>
      </c>
      <c r="E1886" t="s">
        <v>64</v>
      </c>
      <c r="F1886" t="s">
        <v>55</v>
      </c>
      <c r="G1886" t="s">
        <v>30</v>
      </c>
      <c r="H1886">
        <v>13458.1</v>
      </c>
      <c r="I1886" s="9">
        <v>45391</v>
      </c>
      <c r="J1886">
        <v>2024</v>
      </c>
      <c r="K1886" t="s">
        <v>14061</v>
      </c>
      <c r="L1886">
        <v>4</v>
      </c>
      <c r="M1886" t="s">
        <v>14046</v>
      </c>
      <c r="N1886" t="s">
        <v>16</v>
      </c>
    </row>
    <row r="1887" spans="1:14" x14ac:dyDescent="0.35">
      <c r="A1887" t="s">
        <v>12683</v>
      </c>
      <c r="B1887">
        <v>35</v>
      </c>
      <c r="C1887" t="s">
        <v>14095</v>
      </c>
      <c r="D1887" t="s">
        <v>12</v>
      </c>
      <c r="E1887" t="s">
        <v>93</v>
      </c>
      <c r="F1887" t="s">
        <v>25</v>
      </c>
      <c r="G1887" t="s">
        <v>30</v>
      </c>
      <c r="H1887">
        <v>7809.3</v>
      </c>
      <c r="I1887" s="9">
        <v>45487</v>
      </c>
      <c r="J1887">
        <v>2024</v>
      </c>
      <c r="K1887" t="s">
        <v>14063</v>
      </c>
      <c r="L1887">
        <v>7</v>
      </c>
      <c r="M1887" t="s">
        <v>14059</v>
      </c>
      <c r="N1887" t="s">
        <v>16</v>
      </c>
    </row>
    <row r="1888" spans="1:14" x14ac:dyDescent="0.35">
      <c r="A1888" t="s">
        <v>12691</v>
      </c>
      <c r="B1888">
        <v>35</v>
      </c>
      <c r="C1888" t="s">
        <v>14095</v>
      </c>
      <c r="D1888" t="s">
        <v>39</v>
      </c>
      <c r="E1888" t="s">
        <v>64</v>
      </c>
      <c r="F1888" t="s">
        <v>49</v>
      </c>
      <c r="G1888" t="s">
        <v>26</v>
      </c>
      <c r="H1888">
        <v>3168.04</v>
      </c>
      <c r="I1888" s="9">
        <v>45124</v>
      </c>
      <c r="J1888">
        <v>2023</v>
      </c>
      <c r="K1888" t="s">
        <v>14063</v>
      </c>
      <c r="L1888">
        <v>7</v>
      </c>
      <c r="M1888" t="s">
        <v>14062</v>
      </c>
      <c r="N1888" t="s">
        <v>16</v>
      </c>
    </row>
    <row r="1889" spans="1:14" x14ac:dyDescent="0.35">
      <c r="A1889" t="s">
        <v>12903</v>
      </c>
      <c r="B1889">
        <v>35</v>
      </c>
      <c r="C1889" t="s">
        <v>14095</v>
      </c>
      <c r="D1889" t="s">
        <v>12</v>
      </c>
      <c r="E1889" t="s">
        <v>42</v>
      </c>
      <c r="F1889" t="s">
        <v>49</v>
      </c>
      <c r="G1889" t="s">
        <v>15</v>
      </c>
      <c r="H1889">
        <v>11540.27</v>
      </c>
      <c r="I1889" s="9">
        <v>45267</v>
      </c>
      <c r="J1889">
        <v>2023</v>
      </c>
      <c r="K1889" t="s">
        <v>14060</v>
      </c>
      <c r="L1889">
        <v>12</v>
      </c>
      <c r="M1889" t="s">
        <v>14057</v>
      </c>
      <c r="N1889" t="s">
        <v>16</v>
      </c>
    </row>
    <row r="1890" spans="1:14" x14ac:dyDescent="0.35">
      <c r="A1890" t="s">
        <v>12913</v>
      </c>
      <c r="B1890">
        <v>35</v>
      </c>
      <c r="C1890" t="s">
        <v>14095</v>
      </c>
      <c r="D1890" t="s">
        <v>12</v>
      </c>
      <c r="E1890" t="s">
        <v>24</v>
      </c>
      <c r="F1890" t="s">
        <v>35</v>
      </c>
      <c r="G1890" t="s">
        <v>15</v>
      </c>
      <c r="H1890">
        <v>537.4</v>
      </c>
      <c r="I1890" s="9">
        <v>45291</v>
      </c>
      <c r="J1890">
        <v>2023</v>
      </c>
      <c r="K1890" t="s">
        <v>14060</v>
      </c>
      <c r="L1890">
        <v>12</v>
      </c>
      <c r="M1890" t="s">
        <v>14059</v>
      </c>
      <c r="N1890" t="s">
        <v>16</v>
      </c>
    </row>
    <row r="1891" spans="1:14" x14ac:dyDescent="0.35">
      <c r="A1891" t="s">
        <v>12967</v>
      </c>
      <c r="B1891">
        <v>35</v>
      </c>
      <c r="C1891" t="s">
        <v>14095</v>
      </c>
      <c r="D1891" t="s">
        <v>12</v>
      </c>
      <c r="E1891" t="s">
        <v>29</v>
      </c>
      <c r="F1891" t="s">
        <v>14</v>
      </c>
      <c r="G1891" t="s">
        <v>36</v>
      </c>
      <c r="H1891">
        <v>3172.14</v>
      </c>
      <c r="I1891" s="9">
        <v>45158</v>
      </c>
      <c r="J1891">
        <v>2023</v>
      </c>
      <c r="K1891" t="s">
        <v>14056</v>
      </c>
      <c r="L1891">
        <v>8</v>
      </c>
      <c r="M1891" t="s">
        <v>14059</v>
      </c>
      <c r="N1891" t="s">
        <v>16</v>
      </c>
    </row>
    <row r="1892" spans="1:14" x14ac:dyDescent="0.35">
      <c r="A1892" t="s">
        <v>12971</v>
      </c>
      <c r="B1892">
        <v>35</v>
      </c>
      <c r="C1892" t="s">
        <v>14095</v>
      </c>
      <c r="D1892" t="s">
        <v>12</v>
      </c>
      <c r="E1892" t="s">
        <v>74</v>
      </c>
      <c r="F1892" t="s">
        <v>19</v>
      </c>
      <c r="G1892" t="s">
        <v>36</v>
      </c>
      <c r="H1892">
        <v>96.43</v>
      </c>
      <c r="I1892" s="9">
        <v>45140</v>
      </c>
      <c r="J1892">
        <v>2023</v>
      </c>
      <c r="K1892" t="s">
        <v>14056</v>
      </c>
      <c r="L1892">
        <v>8</v>
      </c>
      <c r="M1892" t="s">
        <v>14052</v>
      </c>
      <c r="N1892" t="s">
        <v>16</v>
      </c>
    </row>
    <row r="1893" spans="1:14" x14ac:dyDescent="0.35">
      <c r="A1893" t="s">
        <v>13021</v>
      </c>
      <c r="B1893">
        <v>35</v>
      </c>
      <c r="C1893" t="s">
        <v>14095</v>
      </c>
      <c r="D1893" t="s">
        <v>39</v>
      </c>
      <c r="E1893" t="s">
        <v>93</v>
      </c>
      <c r="F1893" t="s">
        <v>25</v>
      </c>
      <c r="G1893" t="s">
        <v>36</v>
      </c>
      <c r="H1893">
        <v>14235.63</v>
      </c>
      <c r="I1893" s="9">
        <v>45640</v>
      </c>
      <c r="J1893">
        <v>2024</v>
      </c>
      <c r="K1893" t="s">
        <v>14060</v>
      </c>
      <c r="L1893">
        <v>12</v>
      </c>
      <c r="M1893" t="s">
        <v>14050</v>
      </c>
      <c r="N1893" t="s">
        <v>16</v>
      </c>
    </row>
    <row r="1894" spans="1:14" x14ac:dyDescent="0.35">
      <c r="A1894" t="s">
        <v>13107</v>
      </c>
      <c r="B1894">
        <v>35</v>
      </c>
      <c r="C1894" t="s">
        <v>14095</v>
      </c>
      <c r="D1894" t="s">
        <v>12</v>
      </c>
      <c r="E1894" t="s">
        <v>93</v>
      </c>
      <c r="F1894" t="s">
        <v>35</v>
      </c>
      <c r="G1894" t="s">
        <v>30</v>
      </c>
      <c r="H1894">
        <v>8818.77</v>
      </c>
      <c r="I1894" s="9">
        <v>45283</v>
      </c>
      <c r="J1894">
        <v>2023</v>
      </c>
      <c r="K1894" t="s">
        <v>14060</v>
      </c>
      <c r="L1894">
        <v>12</v>
      </c>
      <c r="M1894" t="s">
        <v>14050</v>
      </c>
      <c r="N1894" t="s">
        <v>16</v>
      </c>
    </row>
    <row r="1895" spans="1:14" x14ac:dyDescent="0.35">
      <c r="A1895" t="s">
        <v>13127</v>
      </c>
      <c r="B1895">
        <v>35</v>
      </c>
      <c r="C1895" t="s">
        <v>14095</v>
      </c>
      <c r="D1895" t="s">
        <v>12</v>
      </c>
      <c r="E1895" t="s">
        <v>13</v>
      </c>
      <c r="F1895" t="s">
        <v>25</v>
      </c>
      <c r="G1895" t="s">
        <v>36</v>
      </c>
      <c r="H1895">
        <v>145.07</v>
      </c>
      <c r="I1895" s="9">
        <v>44970</v>
      </c>
      <c r="J1895">
        <v>2023</v>
      </c>
      <c r="K1895" t="s">
        <v>14051</v>
      </c>
      <c r="L1895">
        <v>2</v>
      </c>
      <c r="M1895" t="s">
        <v>14062</v>
      </c>
      <c r="N1895" t="s">
        <v>16</v>
      </c>
    </row>
    <row r="1896" spans="1:14" x14ac:dyDescent="0.35">
      <c r="A1896" t="s">
        <v>13211</v>
      </c>
      <c r="B1896">
        <v>35</v>
      </c>
      <c r="C1896" t="s">
        <v>14095</v>
      </c>
      <c r="D1896" t="s">
        <v>39</v>
      </c>
      <c r="E1896" t="s">
        <v>29</v>
      </c>
      <c r="F1896" t="s">
        <v>55</v>
      </c>
      <c r="G1896" t="s">
        <v>15</v>
      </c>
      <c r="H1896">
        <v>1435.99</v>
      </c>
      <c r="I1896" s="9">
        <v>45525</v>
      </c>
      <c r="J1896">
        <v>2024</v>
      </c>
      <c r="K1896" t="s">
        <v>14056</v>
      </c>
      <c r="L1896">
        <v>8</v>
      </c>
      <c r="M1896" t="s">
        <v>14052</v>
      </c>
      <c r="N1896" t="s">
        <v>16</v>
      </c>
    </row>
    <row r="1897" spans="1:14" x14ac:dyDescent="0.35">
      <c r="A1897" t="s">
        <v>13267</v>
      </c>
      <c r="B1897">
        <v>35</v>
      </c>
      <c r="C1897" t="s">
        <v>14095</v>
      </c>
      <c r="D1897" t="s">
        <v>39</v>
      </c>
      <c r="E1897" t="s">
        <v>93</v>
      </c>
      <c r="F1897" t="s">
        <v>55</v>
      </c>
      <c r="G1897" t="s">
        <v>20</v>
      </c>
      <c r="H1897">
        <v>16141.77</v>
      </c>
      <c r="I1897" s="9">
        <v>45285</v>
      </c>
      <c r="J1897">
        <v>2023</v>
      </c>
      <c r="K1897" t="s">
        <v>14060</v>
      </c>
      <c r="L1897">
        <v>12</v>
      </c>
      <c r="M1897" t="s">
        <v>14062</v>
      </c>
      <c r="N1897" t="s">
        <v>16</v>
      </c>
    </row>
    <row r="1898" spans="1:14" x14ac:dyDescent="0.35">
      <c r="A1898" t="s">
        <v>13337</v>
      </c>
      <c r="B1898">
        <v>35</v>
      </c>
      <c r="C1898" t="s">
        <v>14095</v>
      </c>
      <c r="D1898" t="s">
        <v>12</v>
      </c>
      <c r="E1898" t="s">
        <v>29</v>
      </c>
      <c r="F1898" t="s">
        <v>49</v>
      </c>
      <c r="G1898" t="s">
        <v>20</v>
      </c>
      <c r="H1898">
        <v>8615.93</v>
      </c>
      <c r="I1898" s="9">
        <v>45443</v>
      </c>
      <c r="J1898">
        <v>2024</v>
      </c>
      <c r="K1898" t="s">
        <v>14047</v>
      </c>
      <c r="L1898">
        <v>5</v>
      </c>
      <c r="M1898" t="s">
        <v>14048</v>
      </c>
      <c r="N1898" t="s">
        <v>16</v>
      </c>
    </row>
    <row r="1899" spans="1:14" x14ac:dyDescent="0.35">
      <c r="A1899" t="s">
        <v>13447</v>
      </c>
      <c r="B1899">
        <v>35</v>
      </c>
      <c r="C1899" t="s">
        <v>14095</v>
      </c>
      <c r="D1899" t="s">
        <v>12</v>
      </c>
      <c r="E1899" t="s">
        <v>64</v>
      </c>
      <c r="F1899" t="s">
        <v>55</v>
      </c>
      <c r="G1899" t="s">
        <v>15</v>
      </c>
      <c r="H1899">
        <v>23752.97</v>
      </c>
      <c r="I1899" s="9">
        <v>45071</v>
      </c>
      <c r="J1899">
        <v>2023</v>
      </c>
      <c r="K1899" t="s">
        <v>14047</v>
      </c>
      <c r="L1899">
        <v>5</v>
      </c>
      <c r="M1899" t="s">
        <v>14057</v>
      </c>
      <c r="N1899" t="s">
        <v>16</v>
      </c>
    </row>
    <row r="1900" spans="1:14" x14ac:dyDescent="0.35">
      <c r="A1900" t="s">
        <v>13503</v>
      </c>
      <c r="B1900">
        <v>35</v>
      </c>
      <c r="C1900" t="s">
        <v>14095</v>
      </c>
      <c r="D1900" t="s">
        <v>12</v>
      </c>
      <c r="E1900" t="s">
        <v>24</v>
      </c>
      <c r="F1900" t="s">
        <v>35</v>
      </c>
      <c r="G1900" t="s">
        <v>20</v>
      </c>
      <c r="H1900">
        <v>640.55999999999995</v>
      </c>
      <c r="I1900" s="9">
        <v>45207</v>
      </c>
      <c r="J1900">
        <v>2023</v>
      </c>
      <c r="K1900" t="s">
        <v>14058</v>
      </c>
      <c r="L1900">
        <v>10</v>
      </c>
      <c r="M1900" t="s">
        <v>14059</v>
      </c>
      <c r="N1900" t="s">
        <v>16</v>
      </c>
    </row>
    <row r="1901" spans="1:14" x14ac:dyDescent="0.35">
      <c r="A1901" t="s">
        <v>13535</v>
      </c>
      <c r="B1901">
        <v>35</v>
      </c>
      <c r="C1901" t="s">
        <v>14095</v>
      </c>
      <c r="D1901" t="s">
        <v>12</v>
      </c>
      <c r="E1901" t="s">
        <v>29</v>
      </c>
      <c r="F1901" t="s">
        <v>35</v>
      </c>
      <c r="G1901" t="s">
        <v>30</v>
      </c>
      <c r="H1901">
        <v>10708</v>
      </c>
      <c r="I1901" s="9">
        <v>45504</v>
      </c>
      <c r="J1901">
        <v>2024</v>
      </c>
      <c r="K1901" t="s">
        <v>14063</v>
      </c>
      <c r="L1901">
        <v>7</v>
      </c>
      <c r="M1901" t="s">
        <v>14052</v>
      </c>
      <c r="N1901" t="s">
        <v>16</v>
      </c>
    </row>
    <row r="1902" spans="1:14" x14ac:dyDescent="0.35">
      <c r="A1902" t="s">
        <v>13663</v>
      </c>
      <c r="B1902">
        <v>35</v>
      </c>
      <c r="C1902" t="s">
        <v>14095</v>
      </c>
      <c r="D1902" t="s">
        <v>39</v>
      </c>
      <c r="E1902" t="s">
        <v>13</v>
      </c>
      <c r="F1902" t="s">
        <v>49</v>
      </c>
      <c r="G1902" t="s">
        <v>36</v>
      </c>
      <c r="H1902">
        <v>2167.09</v>
      </c>
      <c r="I1902" s="9">
        <v>45278</v>
      </c>
      <c r="J1902">
        <v>2023</v>
      </c>
      <c r="K1902" t="s">
        <v>14060</v>
      </c>
      <c r="L1902">
        <v>12</v>
      </c>
      <c r="M1902" t="s">
        <v>14062</v>
      </c>
      <c r="N1902" t="s">
        <v>16</v>
      </c>
    </row>
    <row r="1903" spans="1:14" x14ac:dyDescent="0.35">
      <c r="A1903" t="s">
        <v>13719</v>
      </c>
      <c r="B1903">
        <v>35</v>
      </c>
      <c r="C1903" t="s">
        <v>14095</v>
      </c>
      <c r="D1903" t="s">
        <v>12</v>
      </c>
      <c r="E1903" t="s">
        <v>13</v>
      </c>
      <c r="F1903" t="s">
        <v>35</v>
      </c>
      <c r="G1903" t="s">
        <v>30</v>
      </c>
      <c r="H1903">
        <v>11116.77</v>
      </c>
      <c r="I1903" s="9">
        <v>45147</v>
      </c>
      <c r="J1903">
        <v>2023</v>
      </c>
      <c r="K1903" t="s">
        <v>14056</v>
      </c>
      <c r="L1903">
        <v>8</v>
      </c>
      <c r="M1903" t="s">
        <v>14052</v>
      </c>
      <c r="N1903" t="s">
        <v>16</v>
      </c>
    </row>
    <row r="1904" spans="1:14" x14ac:dyDescent="0.35">
      <c r="A1904" t="s">
        <v>13833</v>
      </c>
      <c r="B1904">
        <v>35</v>
      </c>
      <c r="C1904" t="s">
        <v>14095</v>
      </c>
      <c r="D1904" t="s">
        <v>39</v>
      </c>
      <c r="E1904" t="s">
        <v>42</v>
      </c>
      <c r="F1904" t="s">
        <v>25</v>
      </c>
      <c r="G1904" t="s">
        <v>20</v>
      </c>
      <c r="H1904">
        <v>1933.56</v>
      </c>
      <c r="I1904" s="9">
        <v>44948</v>
      </c>
      <c r="J1904">
        <v>2023</v>
      </c>
      <c r="K1904" t="s">
        <v>14045</v>
      </c>
      <c r="L1904">
        <v>1</v>
      </c>
      <c r="M1904" t="s">
        <v>14059</v>
      </c>
      <c r="N1904" t="s">
        <v>16</v>
      </c>
    </row>
    <row r="1905" spans="1:14" x14ac:dyDescent="0.35">
      <c r="A1905" t="s">
        <v>13849</v>
      </c>
      <c r="B1905">
        <v>35</v>
      </c>
      <c r="C1905" t="s">
        <v>14095</v>
      </c>
      <c r="D1905" t="s">
        <v>39</v>
      </c>
      <c r="E1905" t="s">
        <v>52</v>
      </c>
      <c r="F1905" t="s">
        <v>14</v>
      </c>
      <c r="G1905" t="s">
        <v>30</v>
      </c>
      <c r="H1905">
        <v>33836.54</v>
      </c>
      <c r="I1905" s="9">
        <v>44973</v>
      </c>
      <c r="J1905">
        <v>2023</v>
      </c>
      <c r="K1905" t="s">
        <v>14051</v>
      </c>
      <c r="L1905">
        <v>2</v>
      </c>
      <c r="M1905" t="s">
        <v>14057</v>
      </c>
      <c r="N1905" t="s">
        <v>16</v>
      </c>
    </row>
    <row r="1906" spans="1:14" x14ac:dyDescent="0.35">
      <c r="A1906" t="s">
        <v>13881</v>
      </c>
      <c r="B1906">
        <v>35</v>
      </c>
      <c r="C1906" t="s">
        <v>14095</v>
      </c>
      <c r="D1906" t="s">
        <v>39</v>
      </c>
      <c r="E1906" t="s">
        <v>29</v>
      </c>
      <c r="F1906" t="s">
        <v>25</v>
      </c>
      <c r="G1906" t="s">
        <v>20</v>
      </c>
      <c r="H1906">
        <v>4046.12</v>
      </c>
      <c r="I1906" s="9">
        <v>45572</v>
      </c>
      <c r="J1906">
        <v>2024</v>
      </c>
      <c r="K1906" t="s">
        <v>14058</v>
      </c>
      <c r="L1906">
        <v>10</v>
      </c>
      <c r="M1906" t="s">
        <v>14062</v>
      </c>
      <c r="N1906" t="s">
        <v>16</v>
      </c>
    </row>
    <row r="1907" spans="1:14" x14ac:dyDescent="0.35">
      <c r="A1907" t="s">
        <v>13897</v>
      </c>
      <c r="B1907">
        <v>35</v>
      </c>
      <c r="C1907" t="s">
        <v>14095</v>
      </c>
      <c r="D1907" t="s">
        <v>12</v>
      </c>
      <c r="E1907" t="s">
        <v>93</v>
      </c>
      <c r="F1907" t="s">
        <v>14</v>
      </c>
      <c r="G1907" t="s">
        <v>20</v>
      </c>
      <c r="H1907">
        <v>7591.81</v>
      </c>
      <c r="I1907" s="9">
        <v>44950</v>
      </c>
      <c r="J1907">
        <v>2023</v>
      </c>
      <c r="K1907" t="s">
        <v>14045</v>
      </c>
      <c r="L1907">
        <v>1</v>
      </c>
      <c r="M1907" t="s">
        <v>14046</v>
      </c>
      <c r="N1907" t="s">
        <v>16</v>
      </c>
    </row>
    <row r="1908" spans="1:14" x14ac:dyDescent="0.35">
      <c r="A1908" t="s">
        <v>13911</v>
      </c>
      <c r="B1908">
        <v>35</v>
      </c>
      <c r="C1908" t="s">
        <v>14095</v>
      </c>
      <c r="D1908" t="s">
        <v>39</v>
      </c>
      <c r="E1908" t="s">
        <v>93</v>
      </c>
      <c r="F1908" t="s">
        <v>49</v>
      </c>
      <c r="G1908" t="s">
        <v>36</v>
      </c>
      <c r="H1908">
        <v>578.41</v>
      </c>
      <c r="I1908" s="9">
        <v>45359</v>
      </c>
      <c r="J1908">
        <v>2024</v>
      </c>
      <c r="K1908" t="s">
        <v>14053</v>
      </c>
      <c r="L1908">
        <v>3</v>
      </c>
      <c r="M1908" t="s">
        <v>14048</v>
      </c>
      <c r="N1908" t="s">
        <v>16</v>
      </c>
    </row>
    <row r="1909" spans="1:14" x14ac:dyDescent="0.35">
      <c r="A1909" t="s">
        <v>13997</v>
      </c>
      <c r="B1909">
        <v>35</v>
      </c>
      <c r="C1909" t="s">
        <v>14095</v>
      </c>
      <c r="D1909" t="s">
        <v>39</v>
      </c>
      <c r="E1909" t="s">
        <v>42</v>
      </c>
      <c r="F1909" t="s">
        <v>49</v>
      </c>
      <c r="G1909" t="s">
        <v>30</v>
      </c>
      <c r="H1909">
        <v>16743.509999999998</v>
      </c>
      <c r="I1909" s="9">
        <v>45151</v>
      </c>
      <c r="J1909">
        <v>2023</v>
      </c>
      <c r="K1909" t="s">
        <v>14056</v>
      </c>
      <c r="L1909">
        <v>8</v>
      </c>
      <c r="M1909" t="s">
        <v>14059</v>
      </c>
      <c r="N1909" t="s">
        <v>16</v>
      </c>
    </row>
    <row r="1910" spans="1:14" x14ac:dyDescent="0.35">
      <c r="A1910" t="s">
        <v>34</v>
      </c>
      <c r="B1910">
        <v>38</v>
      </c>
      <c r="C1910" t="s">
        <v>14095</v>
      </c>
      <c r="D1910" t="s">
        <v>12</v>
      </c>
      <c r="E1910" t="s">
        <v>13</v>
      </c>
      <c r="F1910" t="s">
        <v>35</v>
      </c>
      <c r="G1910" t="s">
        <v>36</v>
      </c>
      <c r="H1910">
        <v>5961.02</v>
      </c>
      <c r="I1910" s="9">
        <v>45371</v>
      </c>
      <c r="J1910">
        <v>2024</v>
      </c>
      <c r="K1910" t="s">
        <v>14053</v>
      </c>
      <c r="L1910">
        <v>3</v>
      </c>
      <c r="M1910" t="s">
        <v>14052</v>
      </c>
      <c r="N1910" t="s">
        <v>16</v>
      </c>
    </row>
    <row r="1911" spans="1:14" x14ac:dyDescent="0.35">
      <c r="A1911" t="s">
        <v>80</v>
      </c>
      <c r="B1911">
        <v>38</v>
      </c>
      <c r="C1911" t="s">
        <v>14095</v>
      </c>
      <c r="D1911" t="s">
        <v>12</v>
      </c>
      <c r="E1911" t="s">
        <v>64</v>
      </c>
      <c r="F1911" t="s">
        <v>19</v>
      </c>
      <c r="G1911" t="s">
        <v>30</v>
      </c>
      <c r="H1911">
        <v>28995.63</v>
      </c>
      <c r="I1911" s="9">
        <v>45396</v>
      </c>
      <c r="J1911">
        <v>2024</v>
      </c>
      <c r="K1911" t="s">
        <v>14061</v>
      </c>
      <c r="L1911">
        <v>4</v>
      </c>
      <c r="M1911" t="s">
        <v>14059</v>
      </c>
      <c r="N1911" t="s">
        <v>16</v>
      </c>
    </row>
    <row r="1912" spans="1:14" x14ac:dyDescent="0.35">
      <c r="A1912" t="s">
        <v>641</v>
      </c>
      <c r="B1912">
        <v>38</v>
      </c>
      <c r="C1912" t="s">
        <v>14095</v>
      </c>
      <c r="D1912" t="s">
        <v>39</v>
      </c>
      <c r="E1912" t="s">
        <v>74</v>
      </c>
      <c r="F1912" t="s">
        <v>35</v>
      </c>
      <c r="G1912" t="s">
        <v>36</v>
      </c>
      <c r="H1912">
        <v>7048.02</v>
      </c>
      <c r="I1912" s="9">
        <v>45016</v>
      </c>
      <c r="J1912">
        <v>2023</v>
      </c>
      <c r="K1912" t="s">
        <v>14053</v>
      </c>
      <c r="L1912">
        <v>3</v>
      </c>
      <c r="M1912" t="s">
        <v>14048</v>
      </c>
      <c r="N1912" t="s">
        <v>16</v>
      </c>
    </row>
    <row r="1913" spans="1:14" x14ac:dyDescent="0.35">
      <c r="A1913" t="s">
        <v>679</v>
      </c>
      <c r="B1913">
        <v>38</v>
      </c>
      <c r="C1913" t="s">
        <v>14095</v>
      </c>
      <c r="D1913" t="s">
        <v>39</v>
      </c>
      <c r="E1913" t="s">
        <v>29</v>
      </c>
      <c r="F1913" t="s">
        <v>25</v>
      </c>
      <c r="G1913" t="s">
        <v>26</v>
      </c>
      <c r="H1913">
        <v>3824.78</v>
      </c>
      <c r="I1913" s="9">
        <v>45257</v>
      </c>
      <c r="J1913">
        <v>2023</v>
      </c>
      <c r="K1913" t="s">
        <v>14054</v>
      </c>
      <c r="L1913">
        <v>11</v>
      </c>
      <c r="M1913" t="s">
        <v>14062</v>
      </c>
      <c r="N1913" t="s">
        <v>16</v>
      </c>
    </row>
    <row r="1914" spans="1:14" x14ac:dyDescent="0.35">
      <c r="A1914" t="s">
        <v>731</v>
      </c>
      <c r="B1914">
        <v>38</v>
      </c>
      <c r="C1914" t="s">
        <v>14095</v>
      </c>
      <c r="D1914" t="s">
        <v>12</v>
      </c>
      <c r="E1914" t="s">
        <v>52</v>
      </c>
      <c r="F1914" t="s">
        <v>35</v>
      </c>
      <c r="G1914" t="s">
        <v>15</v>
      </c>
      <c r="H1914">
        <v>947.21</v>
      </c>
      <c r="I1914" s="9">
        <v>45351</v>
      </c>
      <c r="J1914">
        <v>2024</v>
      </c>
      <c r="K1914" t="s">
        <v>14051</v>
      </c>
      <c r="L1914">
        <v>2</v>
      </c>
      <c r="M1914" t="s">
        <v>14057</v>
      </c>
      <c r="N1914" t="s">
        <v>16</v>
      </c>
    </row>
    <row r="1915" spans="1:14" x14ac:dyDescent="0.35">
      <c r="A1915" t="s">
        <v>1105</v>
      </c>
      <c r="B1915">
        <v>38</v>
      </c>
      <c r="C1915" t="s">
        <v>14095</v>
      </c>
      <c r="D1915" t="s">
        <v>39</v>
      </c>
      <c r="E1915" t="s">
        <v>13</v>
      </c>
      <c r="F1915" t="s">
        <v>25</v>
      </c>
      <c r="G1915" t="s">
        <v>20</v>
      </c>
      <c r="H1915">
        <v>7142.04</v>
      </c>
      <c r="I1915" s="9">
        <v>45572</v>
      </c>
      <c r="J1915">
        <v>2024</v>
      </c>
      <c r="K1915" t="s">
        <v>14058</v>
      </c>
      <c r="L1915">
        <v>10</v>
      </c>
      <c r="M1915" t="s">
        <v>14062</v>
      </c>
      <c r="N1915" t="s">
        <v>16</v>
      </c>
    </row>
    <row r="1916" spans="1:14" x14ac:dyDescent="0.35">
      <c r="A1916" t="s">
        <v>1197</v>
      </c>
      <c r="B1916">
        <v>38</v>
      </c>
      <c r="C1916" t="s">
        <v>14095</v>
      </c>
      <c r="D1916" t="s">
        <v>39</v>
      </c>
      <c r="E1916" t="s">
        <v>74</v>
      </c>
      <c r="F1916" t="s">
        <v>14</v>
      </c>
      <c r="G1916" t="s">
        <v>20</v>
      </c>
      <c r="H1916">
        <v>7785.56</v>
      </c>
      <c r="I1916" s="9">
        <v>45048</v>
      </c>
      <c r="J1916">
        <v>2023</v>
      </c>
      <c r="K1916" t="s">
        <v>14047</v>
      </c>
      <c r="L1916">
        <v>5</v>
      </c>
      <c r="M1916" t="s">
        <v>14046</v>
      </c>
      <c r="N1916" t="s">
        <v>16</v>
      </c>
    </row>
    <row r="1917" spans="1:14" x14ac:dyDescent="0.35">
      <c r="A1917" t="s">
        <v>1355</v>
      </c>
      <c r="B1917">
        <v>38</v>
      </c>
      <c r="C1917" t="s">
        <v>14095</v>
      </c>
      <c r="D1917" t="s">
        <v>39</v>
      </c>
      <c r="E1917" t="s">
        <v>13</v>
      </c>
      <c r="F1917" t="s">
        <v>19</v>
      </c>
      <c r="G1917" t="s">
        <v>15</v>
      </c>
      <c r="H1917">
        <v>9810.81</v>
      </c>
      <c r="I1917" s="9">
        <v>45282</v>
      </c>
      <c r="J1917">
        <v>2023</v>
      </c>
      <c r="K1917" t="s">
        <v>14060</v>
      </c>
      <c r="L1917">
        <v>12</v>
      </c>
      <c r="M1917" t="s">
        <v>14048</v>
      </c>
      <c r="N1917" t="s">
        <v>16</v>
      </c>
    </row>
    <row r="1918" spans="1:14" x14ac:dyDescent="0.35">
      <c r="A1918" t="s">
        <v>1359</v>
      </c>
      <c r="B1918">
        <v>38</v>
      </c>
      <c r="C1918" t="s">
        <v>14095</v>
      </c>
      <c r="D1918" t="s">
        <v>12</v>
      </c>
      <c r="E1918" t="s">
        <v>13</v>
      </c>
      <c r="F1918" t="s">
        <v>55</v>
      </c>
      <c r="G1918" t="s">
        <v>30</v>
      </c>
      <c r="H1918">
        <v>17954.62</v>
      </c>
      <c r="I1918" s="9">
        <v>45325</v>
      </c>
      <c r="J1918">
        <v>2024</v>
      </c>
      <c r="K1918" t="s">
        <v>14051</v>
      </c>
      <c r="L1918">
        <v>2</v>
      </c>
      <c r="M1918" t="s">
        <v>14050</v>
      </c>
      <c r="N1918" t="s">
        <v>16</v>
      </c>
    </row>
    <row r="1919" spans="1:14" x14ac:dyDescent="0.35">
      <c r="A1919" t="s">
        <v>1487</v>
      </c>
      <c r="B1919">
        <v>38</v>
      </c>
      <c r="C1919" t="s">
        <v>14095</v>
      </c>
      <c r="D1919" t="s">
        <v>12</v>
      </c>
      <c r="E1919" t="s">
        <v>13</v>
      </c>
      <c r="F1919" t="s">
        <v>49</v>
      </c>
      <c r="G1919" t="s">
        <v>20</v>
      </c>
      <c r="H1919">
        <v>17350.189999999999</v>
      </c>
      <c r="I1919" s="9">
        <v>45575</v>
      </c>
      <c r="J1919">
        <v>2024</v>
      </c>
      <c r="K1919" t="s">
        <v>14058</v>
      </c>
      <c r="L1919">
        <v>10</v>
      </c>
      <c r="M1919" t="s">
        <v>14057</v>
      </c>
      <c r="N1919" t="s">
        <v>16</v>
      </c>
    </row>
    <row r="1920" spans="1:14" x14ac:dyDescent="0.35">
      <c r="A1920" t="s">
        <v>1509</v>
      </c>
      <c r="B1920">
        <v>38</v>
      </c>
      <c r="C1920" t="s">
        <v>14095</v>
      </c>
      <c r="D1920" t="s">
        <v>12</v>
      </c>
      <c r="E1920" t="s">
        <v>24</v>
      </c>
      <c r="F1920" t="s">
        <v>14</v>
      </c>
      <c r="G1920" t="s">
        <v>30</v>
      </c>
      <c r="H1920">
        <v>1706.15</v>
      </c>
      <c r="I1920" s="9">
        <v>45586</v>
      </c>
      <c r="J1920">
        <v>2024</v>
      </c>
      <c r="K1920" t="s">
        <v>14058</v>
      </c>
      <c r="L1920">
        <v>10</v>
      </c>
      <c r="M1920" t="s">
        <v>14062</v>
      </c>
      <c r="N1920" t="s">
        <v>16</v>
      </c>
    </row>
    <row r="1921" spans="1:14" x14ac:dyDescent="0.35">
      <c r="A1921" t="s">
        <v>1601</v>
      </c>
      <c r="B1921">
        <v>38</v>
      </c>
      <c r="C1921" t="s">
        <v>14095</v>
      </c>
      <c r="D1921" t="s">
        <v>12</v>
      </c>
      <c r="E1921" t="s">
        <v>64</v>
      </c>
      <c r="F1921" t="s">
        <v>55</v>
      </c>
      <c r="G1921" t="s">
        <v>36</v>
      </c>
      <c r="H1921">
        <v>2759.34</v>
      </c>
      <c r="I1921" s="9">
        <v>45284</v>
      </c>
      <c r="J1921">
        <v>2023</v>
      </c>
      <c r="K1921" t="s">
        <v>14060</v>
      </c>
      <c r="L1921">
        <v>12</v>
      </c>
      <c r="M1921" t="s">
        <v>14059</v>
      </c>
      <c r="N1921" t="s">
        <v>16</v>
      </c>
    </row>
    <row r="1922" spans="1:14" x14ac:dyDescent="0.35">
      <c r="A1922" t="s">
        <v>1713</v>
      </c>
      <c r="B1922">
        <v>38</v>
      </c>
      <c r="C1922" t="s">
        <v>14095</v>
      </c>
      <c r="D1922" t="s">
        <v>12</v>
      </c>
      <c r="E1922" t="s">
        <v>74</v>
      </c>
      <c r="F1922" t="s">
        <v>49</v>
      </c>
      <c r="G1922" t="s">
        <v>36</v>
      </c>
      <c r="H1922">
        <v>3692.58</v>
      </c>
      <c r="I1922" s="9">
        <v>45495</v>
      </c>
      <c r="J1922">
        <v>2024</v>
      </c>
      <c r="K1922" t="s">
        <v>14063</v>
      </c>
      <c r="L1922">
        <v>7</v>
      </c>
      <c r="M1922" t="s">
        <v>14062</v>
      </c>
      <c r="N1922" t="s">
        <v>16</v>
      </c>
    </row>
    <row r="1923" spans="1:14" x14ac:dyDescent="0.35">
      <c r="A1923" t="s">
        <v>1725</v>
      </c>
      <c r="B1923">
        <v>38</v>
      </c>
      <c r="C1923" t="s">
        <v>14095</v>
      </c>
      <c r="D1923" t="s">
        <v>12</v>
      </c>
      <c r="E1923" t="s">
        <v>64</v>
      </c>
      <c r="F1923" t="s">
        <v>25</v>
      </c>
      <c r="G1923" t="s">
        <v>36</v>
      </c>
      <c r="H1923">
        <v>28805.82</v>
      </c>
      <c r="I1923" s="9">
        <v>45003</v>
      </c>
      <c r="J1923">
        <v>2023</v>
      </c>
      <c r="K1923" t="s">
        <v>14053</v>
      </c>
      <c r="L1923">
        <v>3</v>
      </c>
      <c r="M1923" t="s">
        <v>14050</v>
      </c>
      <c r="N1923" t="s">
        <v>16</v>
      </c>
    </row>
    <row r="1924" spans="1:14" x14ac:dyDescent="0.35">
      <c r="A1924" t="s">
        <v>2107</v>
      </c>
      <c r="B1924">
        <v>38</v>
      </c>
      <c r="C1924" t="s">
        <v>14095</v>
      </c>
      <c r="D1924" t="s">
        <v>39</v>
      </c>
      <c r="E1924" t="s">
        <v>93</v>
      </c>
      <c r="F1924" t="s">
        <v>19</v>
      </c>
      <c r="G1924" t="s">
        <v>20</v>
      </c>
      <c r="H1924">
        <v>10588.51</v>
      </c>
      <c r="I1924" s="9">
        <v>45442</v>
      </c>
      <c r="J1924">
        <v>2024</v>
      </c>
      <c r="K1924" t="s">
        <v>14047</v>
      </c>
      <c r="L1924">
        <v>5</v>
      </c>
      <c r="M1924" t="s">
        <v>14057</v>
      </c>
      <c r="N1924" t="s">
        <v>16</v>
      </c>
    </row>
    <row r="1925" spans="1:14" x14ac:dyDescent="0.35">
      <c r="A1925" t="s">
        <v>2361</v>
      </c>
      <c r="B1925">
        <v>38</v>
      </c>
      <c r="C1925" t="s">
        <v>14095</v>
      </c>
      <c r="D1925" t="s">
        <v>12</v>
      </c>
      <c r="E1925" t="s">
        <v>29</v>
      </c>
      <c r="F1925" t="s">
        <v>14</v>
      </c>
      <c r="G1925" t="s">
        <v>36</v>
      </c>
      <c r="H1925">
        <v>23213.82</v>
      </c>
      <c r="I1925" s="9">
        <v>45651</v>
      </c>
      <c r="J1925">
        <v>2024</v>
      </c>
      <c r="K1925" t="s">
        <v>14060</v>
      </c>
      <c r="L1925">
        <v>12</v>
      </c>
      <c r="M1925" t="s">
        <v>14052</v>
      </c>
      <c r="N1925" t="s">
        <v>16</v>
      </c>
    </row>
    <row r="1926" spans="1:14" x14ac:dyDescent="0.35">
      <c r="A1926" t="s">
        <v>2377</v>
      </c>
      <c r="B1926">
        <v>38</v>
      </c>
      <c r="C1926" t="s">
        <v>14095</v>
      </c>
      <c r="D1926" t="s">
        <v>39</v>
      </c>
      <c r="E1926" t="s">
        <v>29</v>
      </c>
      <c r="F1926" t="s">
        <v>55</v>
      </c>
      <c r="G1926" t="s">
        <v>15</v>
      </c>
      <c r="H1926">
        <v>2532.06</v>
      </c>
      <c r="I1926" s="9">
        <v>45286</v>
      </c>
      <c r="J1926">
        <v>2023</v>
      </c>
      <c r="K1926" t="s">
        <v>14060</v>
      </c>
      <c r="L1926">
        <v>12</v>
      </c>
      <c r="M1926" t="s">
        <v>14046</v>
      </c>
      <c r="N1926" t="s">
        <v>16</v>
      </c>
    </row>
    <row r="1927" spans="1:14" x14ac:dyDescent="0.35">
      <c r="A1927" t="s">
        <v>2441</v>
      </c>
      <c r="B1927">
        <v>38</v>
      </c>
      <c r="C1927" t="s">
        <v>14095</v>
      </c>
      <c r="D1927" t="s">
        <v>39</v>
      </c>
      <c r="E1927" t="s">
        <v>74</v>
      </c>
      <c r="F1927" t="s">
        <v>35</v>
      </c>
      <c r="G1927" t="s">
        <v>15</v>
      </c>
      <c r="H1927">
        <v>12396.37</v>
      </c>
      <c r="I1927" s="9">
        <v>45047</v>
      </c>
      <c r="J1927">
        <v>2023</v>
      </c>
      <c r="K1927" t="s">
        <v>14047</v>
      </c>
      <c r="L1927">
        <v>5</v>
      </c>
      <c r="M1927" t="s">
        <v>14062</v>
      </c>
      <c r="N1927" t="s">
        <v>16</v>
      </c>
    </row>
    <row r="1928" spans="1:14" x14ac:dyDescent="0.35">
      <c r="A1928" t="s">
        <v>2591</v>
      </c>
      <c r="B1928">
        <v>38</v>
      </c>
      <c r="C1928" t="s">
        <v>14095</v>
      </c>
      <c r="D1928" t="s">
        <v>12</v>
      </c>
      <c r="E1928" t="s">
        <v>13</v>
      </c>
      <c r="F1928" t="s">
        <v>14</v>
      </c>
      <c r="G1928" t="s">
        <v>36</v>
      </c>
      <c r="H1928">
        <v>34009.21</v>
      </c>
      <c r="I1928" s="9">
        <v>44978</v>
      </c>
      <c r="J1928">
        <v>2023</v>
      </c>
      <c r="K1928" t="s">
        <v>14051</v>
      </c>
      <c r="L1928">
        <v>2</v>
      </c>
      <c r="M1928" t="s">
        <v>14046</v>
      </c>
      <c r="N1928" t="s">
        <v>16</v>
      </c>
    </row>
    <row r="1929" spans="1:14" x14ac:dyDescent="0.35">
      <c r="A1929" t="s">
        <v>2609</v>
      </c>
      <c r="B1929">
        <v>38</v>
      </c>
      <c r="C1929" t="s">
        <v>14095</v>
      </c>
      <c r="D1929" t="s">
        <v>12</v>
      </c>
      <c r="E1929" t="s">
        <v>24</v>
      </c>
      <c r="F1929" t="s">
        <v>19</v>
      </c>
      <c r="G1929" t="s">
        <v>36</v>
      </c>
      <c r="H1929">
        <v>1980.93</v>
      </c>
      <c r="I1929" s="9">
        <v>45567</v>
      </c>
      <c r="J1929">
        <v>2024</v>
      </c>
      <c r="K1929" t="s">
        <v>14058</v>
      </c>
      <c r="L1929">
        <v>10</v>
      </c>
      <c r="M1929" t="s">
        <v>14052</v>
      </c>
      <c r="N1929" t="s">
        <v>16</v>
      </c>
    </row>
    <row r="1930" spans="1:14" x14ac:dyDescent="0.35">
      <c r="A1930" t="s">
        <v>2725</v>
      </c>
      <c r="B1930">
        <v>38</v>
      </c>
      <c r="C1930" t="s">
        <v>14095</v>
      </c>
      <c r="D1930" t="s">
        <v>12</v>
      </c>
      <c r="E1930" t="s">
        <v>64</v>
      </c>
      <c r="F1930" t="s">
        <v>25</v>
      </c>
      <c r="G1930" t="s">
        <v>26</v>
      </c>
      <c r="H1930">
        <v>2561.29</v>
      </c>
      <c r="I1930" s="9">
        <v>45016</v>
      </c>
      <c r="J1930">
        <v>2023</v>
      </c>
      <c r="K1930" t="s">
        <v>14053</v>
      </c>
      <c r="L1930">
        <v>3</v>
      </c>
      <c r="M1930" t="s">
        <v>14048</v>
      </c>
      <c r="N1930" t="s">
        <v>16</v>
      </c>
    </row>
    <row r="1931" spans="1:14" x14ac:dyDescent="0.35">
      <c r="A1931" t="s">
        <v>2753</v>
      </c>
      <c r="B1931">
        <v>38</v>
      </c>
      <c r="C1931" t="s">
        <v>14095</v>
      </c>
      <c r="D1931" t="s">
        <v>12</v>
      </c>
      <c r="E1931" t="s">
        <v>93</v>
      </c>
      <c r="F1931" t="s">
        <v>55</v>
      </c>
      <c r="G1931" t="s">
        <v>36</v>
      </c>
      <c r="H1931">
        <v>595.16</v>
      </c>
      <c r="I1931" s="9">
        <v>45406</v>
      </c>
      <c r="J1931">
        <v>2024</v>
      </c>
      <c r="K1931" t="s">
        <v>14061</v>
      </c>
      <c r="L1931">
        <v>4</v>
      </c>
      <c r="M1931" t="s">
        <v>14052</v>
      </c>
      <c r="N1931" t="s">
        <v>16</v>
      </c>
    </row>
    <row r="1932" spans="1:14" x14ac:dyDescent="0.35">
      <c r="A1932" t="s">
        <v>2799</v>
      </c>
      <c r="B1932">
        <v>38</v>
      </c>
      <c r="C1932" t="s">
        <v>14095</v>
      </c>
      <c r="D1932" t="s">
        <v>12</v>
      </c>
      <c r="E1932" t="s">
        <v>24</v>
      </c>
      <c r="F1932" t="s">
        <v>55</v>
      </c>
      <c r="G1932" t="s">
        <v>15</v>
      </c>
      <c r="H1932">
        <v>5783.57</v>
      </c>
      <c r="I1932" s="9">
        <v>45463</v>
      </c>
      <c r="J1932">
        <v>2024</v>
      </c>
      <c r="K1932" t="s">
        <v>14049</v>
      </c>
      <c r="L1932">
        <v>6</v>
      </c>
      <c r="M1932" t="s">
        <v>14057</v>
      </c>
      <c r="N1932" t="s">
        <v>16</v>
      </c>
    </row>
    <row r="1933" spans="1:14" x14ac:dyDescent="0.35">
      <c r="A1933" t="s">
        <v>2917</v>
      </c>
      <c r="B1933">
        <v>38</v>
      </c>
      <c r="C1933" t="s">
        <v>14095</v>
      </c>
      <c r="D1933" t="s">
        <v>12</v>
      </c>
      <c r="E1933" t="s">
        <v>93</v>
      </c>
      <c r="F1933" t="s">
        <v>25</v>
      </c>
      <c r="G1933" t="s">
        <v>36</v>
      </c>
      <c r="H1933">
        <v>708.31</v>
      </c>
      <c r="I1933" s="9">
        <v>45071</v>
      </c>
      <c r="J1933">
        <v>2023</v>
      </c>
      <c r="K1933" t="s">
        <v>14047</v>
      </c>
      <c r="L1933">
        <v>5</v>
      </c>
      <c r="M1933" t="s">
        <v>14057</v>
      </c>
      <c r="N1933" t="s">
        <v>16</v>
      </c>
    </row>
    <row r="1934" spans="1:14" x14ac:dyDescent="0.35">
      <c r="A1934" t="s">
        <v>2965</v>
      </c>
      <c r="B1934">
        <v>38</v>
      </c>
      <c r="C1934" t="s">
        <v>14095</v>
      </c>
      <c r="D1934" t="s">
        <v>12</v>
      </c>
      <c r="E1934" t="s">
        <v>42</v>
      </c>
      <c r="F1934" t="s">
        <v>55</v>
      </c>
      <c r="G1934" t="s">
        <v>36</v>
      </c>
      <c r="H1934">
        <v>10645.5</v>
      </c>
      <c r="I1934" s="9">
        <v>45280</v>
      </c>
      <c r="J1934">
        <v>2023</v>
      </c>
      <c r="K1934" t="s">
        <v>14060</v>
      </c>
      <c r="L1934">
        <v>12</v>
      </c>
      <c r="M1934" t="s">
        <v>14052</v>
      </c>
      <c r="N1934" t="s">
        <v>16</v>
      </c>
    </row>
    <row r="1935" spans="1:14" x14ac:dyDescent="0.35">
      <c r="A1935" t="s">
        <v>3927</v>
      </c>
      <c r="B1935">
        <v>38</v>
      </c>
      <c r="C1935" t="s">
        <v>14095</v>
      </c>
      <c r="D1935" t="s">
        <v>12</v>
      </c>
      <c r="E1935" t="s">
        <v>24</v>
      </c>
      <c r="F1935" t="s">
        <v>49</v>
      </c>
      <c r="G1935" t="s">
        <v>26</v>
      </c>
      <c r="H1935">
        <v>2358.56</v>
      </c>
      <c r="I1935" s="9">
        <v>44935</v>
      </c>
      <c r="J1935">
        <v>2023</v>
      </c>
      <c r="K1935" t="s">
        <v>14045</v>
      </c>
      <c r="L1935">
        <v>1</v>
      </c>
      <c r="M1935" t="s">
        <v>14062</v>
      </c>
      <c r="N1935" t="s">
        <v>16</v>
      </c>
    </row>
    <row r="1936" spans="1:14" x14ac:dyDescent="0.35">
      <c r="A1936" t="s">
        <v>3981</v>
      </c>
      <c r="B1936">
        <v>38</v>
      </c>
      <c r="C1936" t="s">
        <v>14095</v>
      </c>
      <c r="D1936" t="s">
        <v>12</v>
      </c>
      <c r="E1936" t="s">
        <v>52</v>
      </c>
      <c r="F1936" t="s">
        <v>19</v>
      </c>
      <c r="G1936" t="s">
        <v>36</v>
      </c>
      <c r="H1936">
        <v>41427.629999999997</v>
      </c>
      <c r="I1936" s="9">
        <v>45636</v>
      </c>
      <c r="J1936">
        <v>2024</v>
      </c>
      <c r="K1936" t="s">
        <v>14060</v>
      </c>
      <c r="L1936">
        <v>12</v>
      </c>
      <c r="M1936" t="s">
        <v>14046</v>
      </c>
      <c r="N1936" t="s">
        <v>16</v>
      </c>
    </row>
    <row r="1937" spans="1:14" x14ac:dyDescent="0.35">
      <c r="A1937" t="s">
        <v>4201</v>
      </c>
      <c r="B1937">
        <v>38</v>
      </c>
      <c r="C1937" t="s">
        <v>14095</v>
      </c>
      <c r="D1937" t="s">
        <v>39</v>
      </c>
      <c r="E1937" t="s">
        <v>52</v>
      </c>
      <c r="F1937" t="s">
        <v>49</v>
      </c>
      <c r="G1937" t="s">
        <v>26</v>
      </c>
      <c r="H1937">
        <v>3330.33</v>
      </c>
      <c r="I1937" s="9">
        <v>45072</v>
      </c>
      <c r="J1937">
        <v>2023</v>
      </c>
      <c r="K1937" t="s">
        <v>14047</v>
      </c>
      <c r="L1937">
        <v>5</v>
      </c>
      <c r="M1937" t="s">
        <v>14048</v>
      </c>
      <c r="N1937" t="s">
        <v>16</v>
      </c>
    </row>
    <row r="1938" spans="1:14" x14ac:dyDescent="0.35">
      <c r="A1938" t="s">
        <v>4341</v>
      </c>
      <c r="B1938">
        <v>38</v>
      </c>
      <c r="C1938" t="s">
        <v>14095</v>
      </c>
      <c r="D1938" t="s">
        <v>12</v>
      </c>
      <c r="E1938" t="s">
        <v>74</v>
      </c>
      <c r="F1938" t="s">
        <v>35</v>
      </c>
      <c r="G1938" t="s">
        <v>15</v>
      </c>
      <c r="H1938">
        <v>24701.39</v>
      </c>
      <c r="I1938" s="9">
        <v>45480</v>
      </c>
      <c r="J1938">
        <v>2024</v>
      </c>
      <c r="K1938" t="s">
        <v>14063</v>
      </c>
      <c r="L1938">
        <v>7</v>
      </c>
      <c r="M1938" t="s">
        <v>14059</v>
      </c>
      <c r="N1938" t="s">
        <v>16</v>
      </c>
    </row>
    <row r="1939" spans="1:14" x14ac:dyDescent="0.35">
      <c r="A1939" t="s">
        <v>4353</v>
      </c>
      <c r="B1939">
        <v>38</v>
      </c>
      <c r="C1939" t="s">
        <v>14095</v>
      </c>
      <c r="D1939" t="s">
        <v>39</v>
      </c>
      <c r="E1939" t="s">
        <v>24</v>
      </c>
      <c r="F1939" t="s">
        <v>35</v>
      </c>
      <c r="G1939" t="s">
        <v>26</v>
      </c>
      <c r="H1939">
        <v>7819.04</v>
      </c>
      <c r="I1939" s="9">
        <v>45296</v>
      </c>
      <c r="J1939">
        <v>2024</v>
      </c>
      <c r="K1939" t="s">
        <v>14045</v>
      </c>
      <c r="L1939">
        <v>1</v>
      </c>
      <c r="M1939" t="s">
        <v>14048</v>
      </c>
      <c r="N1939" t="s">
        <v>16</v>
      </c>
    </row>
    <row r="1940" spans="1:14" x14ac:dyDescent="0.35">
      <c r="A1940" t="s">
        <v>4441</v>
      </c>
      <c r="B1940">
        <v>38</v>
      </c>
      <c r="C1940" t="s">
        <v>14095</v>
      </c>
      <c r="D1940" t="s">
        <v>12</v>
      </c>
      <c r="E1940" t="s">
        <v>52</v>
      </c>
      <c r="F1940" t="s">
        <v>49</v>
      </c>
      <c r="G1940" t="s">
        <v>26</v>
      </c>
      <c r="H1940">
        <v>9374.83</v>
      </c>
      <c r="I1940" s="9">
        <v>45128</v>
      </c>
      <c r="J1940">
        <v>2023</v>
      </c>
      <c r="K1940" t="s">
        <v>14063</v>
      </c>
      <c r="L1940">
        <v>7</v>
      </c>
      <c r="M1940" t="s">
        <v>14048</v>
      </c>
      <c r="N1940" t="s">
        <v>16</v>
      </c>
    </row>
    <row r="1941" spans="1:14" x14ac:dyDescent="0.35">
      <c r="A1941" t="s">
        <v>4463</v>
      </c>
      <c r="B1941">
        <v>38</v>
      </c>
      <c r="C1941" t="s">
        <v>14095</v>
      </c>
      <c r="D1941" t="s">
        <v>12</v>
      </c>
      <c r="E1941" t="s">
        <v>29</v>
      </c>
      <c r="F1941" t="s">
        <v>35</v>
      </c>
      <c r="G1941" t="s">
        <v>36</v>
      </c>
      <c r="H1941">
        <v>9038.57</v>
      </c>
      <c r="I1941" s="9">
        <v>45247</v>
      </c>
      <c r="J1941">
        <v>2023</v>
      </c>
      <c r="K1941" t="s">
        <v>14054</v>
      </c>
      <c r="L1941">
        <v>11</v>
      </c>
      <c r="M1941" t="s">
        <v>14048</v>
      </c>
      <c r="N1941" t="s">
        <v>16</v>
      </c>
    </row>
    <row r="1942" spans="1:14" x14ac:dyDescent="0.35">
      <c r="A1942" t="s">
        <v>4557</v>
      </c>
      <c r="B1942">
        <v>38</v>
      </c>
      <c r="C1942" t="s">
        <v>14095</v>
      </c>
      <c r="D1942" t="s">
        <v>39</v>
      </c>
      <c r="E1942" t="s">
        <v>24</v>
      </c>
      <c r="F1942" t="s">
        <v>19</v>
      </c>
      <c r="G1942" t="s">
        <v>36</v>
      </c>
      <c r="H1942">
        <v>3126.94</v>
      </c>
      <c r="I1942" s="9">
        <v>45086</v>
      </c>
      <c r="J1942">
        <v>2023</v>
      </c>
      <c r="K1942" t="s">
        <v>14049</v>
      </c>
      <c r="L1942">
        <v>6</v>
      </c>
      <c r="M1942" t="s">
        <v>14048</v>
      </c>
      <c r="N1942" t="s">
        <v>16</v>
      </c>
    </row>
    <row r="1943" spans="1:14" x14ac:dyDescent="0.35">
      <c r="A1943" t="s">
        <v>4661</v>
      </c>
      <c r="B1943">
        <v>38</v>
      </c>
      <c r="C1943" t="s">
        <v>14095</v>
      </c>
      <c r="D1943" t="s">
        <v>39</v>
      </c>
      <c r="E1943" t="s">
        <v>64</v>
      </c>
      <c r="F1943" t="s">
        <v>25</v>
      </c>
      <c r="G1943" t="s">
        <v>26</v>
      </c>
      <c r="H1943">
        <v>51765.35</v>
      </c>
      <c r="I1943" s="9">
        <v>45457</v>
      </c>
      <c r="J1943">
        <v>2024</v>
      </c>
      <c r="K1943" t="s">
        <v>14049</v>
      </c>
      <c r="L1943">
        <v>6</v>
      </c>
      <c r="M1943" t="s">
        <v>14048</v>
      </c>
      <c r="N1943" t="s">
        <v>16</v>
      </c>
    </row>
    <row r="1944" spans="1:14" x14ac:dyDescent="0.35">
      <c r="A1944" t="s">
        <v>4737</v>
      </c>
      <c r="B1944">
        <v>38</v>
      </c>
      <c r="C1944" t="s">
        <v>14095</v>
      </c>
      <c r="D1944" t="s">
        <v>39</v>
      </c>
      <c r="E1944" t="s">
        <v>42</v>
      </c>
      <c r="F1944" t="s">
        <v>49</v>
      </c>
      <c r="G1944" t="s">
        <v>20</v>
      </c>
      <c r="H1944">
        <v>511.55</v>
      </c>
      <c r="I1944" s="9">
        <v>45541</v>
      </c>
      <c r="J1944">
        <v>2024</v>
      </c>
      <c r="K1944" t="s">
        <v>14055</v>
      </c>
      <c r="L1944">
        <v>9</v>
      </c>
      <c r="M1944" t="s">
        <v>14048</v>
      </c>
      <c r="N1944" t="s">
        <v>16</v>
      </c>
    </row>
    <row r="1945" spans="1:14" x14ac:dyDescent="0.35">
      <c r="A1945" t="s">
        <v>4839</v>
      </c>
      <c r="B1945">
        <v>38</v>
      </c>
      <c r="C1945" t="s">
        <v>14095</v>
      </c>
      <c r="D1945" t="s">
        <v>39</v>
      </c>
      <c r="E1945" t="s">
        <v>74</v>
      </c>
      <c r="F1945" t="s">
        <v>19</v>
      </c>
      <c r="G1945" t="s">
        <v>36</v>
      </c>
      <c r="H1945">
        <v>33764.19</v>
      </c>
      <c r="I1945" s="9">
        <v>45328</v>
      </c>
      <c r="J1945">
        <v>2024</v>
      </c>
      <c r="K1945" t="s">
        <v>14051</v>
      </c>
      <c r="L1945">
        <v>2</v>
      </c>
      <c r="M1945" t="s">
        <v>14046</v>
      </c>
      <c r="N1945" t="s">
        <v>16</v>
      </c>
    </row>
    <row r="1946" spans="1:14" x14ac:dyDescent="0.35">
      <c r="A1946" t="s">
        <v>4879</v>
      </c>
      <c r="B1946">
        <v>38</v>
      </c>
      <c r="C1946" t="s">
        <v>14095</v>
      </c>
      <c r="D1946" t="s">
        <v>39</v>
      </c>
      <c r="E1946" t="s">
        <v>42</v>
      </c>
      <c r="F1946" t="s">
        <v>19</v>
      </c>
      <c r="G1946" t="s">
        <v>20</v>
      </c>
      <c r="H1946">
        <v>19601.939999999999</v>
      </c>
      <c r="I1946" s="9">
        <v>45047</v>
      </c>
      <c r="J1946">
        <v>2023</v>
      </c>
      <c r="K1946" t="s">
        <v>14047</v>
      </c>
      <c r="L1946">
        <v>5</v>
      </c>
      <c r="M1946" t="s">
        <v>14062</v>
      </c>
      <c r="N1946" t="s">
        <v>16</v>
      </c>
    </row>
    <row r="1947" spans="1:14" x14ac:dyDescent="0.35">
      <c r="A1947" t="s">
        <v>4955</v>
      </c>
      <c r="B1947">
        <v>38</v>
      </c>
      <c r="C1947" t="s">
        <v>14095</v>
      </c>
      <c r="D1947" t="s">
        <v>39</v>
      </c>
      <c r="E1947" t="s">
        <v>93</v>
      </c>
      <c r="F1947" t="s">
        <v>19</v>
      </c>
      <c r="G1947" t="s">
        <v>30</v>
      </c>
      <c r="H1947">
        <v>22477.96</v>
      </c>
      <c r="I1947" s="9">
        <v>45370</v>
      </c>
      <c r="J1947">
        <v>2024</v>
      </c>
      <c r="K1947" t="s">
        <v>14053</v>
      </c>
      <c r="L1947">
        <v>3</v>
      </c>
      <c r="M1947" t="s">
        <v>14046</v>
      </c>
      <c r="N1947" t="s">
        <v>16</v>
      </c>
    </row>
    <row r="1948" spans="1:14" x14ac:dyDescent="0.35">
      <c r="A1948" t="s">
        <v>5157</v>
      </c>
      <c r="B1948">
        <v>38</v>
      </c>
      <c r="C1948" t="s">
        <v>14095</v>
      </c>
      <c r="D1948" t="s">
        <v>39</v>
      </c>
      <c r="E1948" t="s">
        <v>93</v>
      </c>
      <c r="F1948" t="s">
        <v>25</v>
      </c>
      <c r="G1948" t="s">
        <v>15</v>
      </c>
      <c r="H1948">
        <v>8144.19</v>
      </c>
      <c r="I1948" s="9">
        <v>45495</v>
      </c>
      <c r="J1948">
        <v>2024</v>
      </c>
      <c r="K1948" t="s">
        <v>14063</v>
      </c>
      <c r="L1948">
        <v>7</v>
      </c>
      <c r="M1948" t="s">
        <v>14062</v>
      </c>
      <c r="N1948" t="s">
        <v>16</v>
      </c>
    </row>
    <row r="1949" spans="1:14" x14ac:dyDescent="0.35">
      <c r="A1949" t="s">
        <v>5163</v>
      </c>
      <c r="B1949">
        <v>38</v>
      </c>
      <c r="C1949" t="s">
        <v>14095</v>
      </c>
      <c r="D1949" t="s">
        <v>12</v>
      </c>
      <c r="E1949" t="s">
        <v>24</v>
      </c>
      <c r="F1949" t="s">
        <v>55</v>
      </c>
      <c r="G1949" t="s">
        <v>36</v>
      </c>
      <c r="H1949">
        <v>1402.07</v>
      </c>
      <c r="I1949" s="9">
        <v>45051</v>
      </c>
      <c r="J1949">
        <v>2023</v>
      </c>
      <c r="K1949" t="s">
        <v>14047</v>
      </c>
      <c r="L1949">
        <v>5</v>
      </c>
      <c r="M1949" t="s">
        <v>14048</v>
      </c>
      <c r="N1949" t="s">
        <v>16</v>
      </c>
    </row>
    <row r="1950" spans="1:14" x14ac:dyDescent="0.35">
      <c r="A1950" t="s">
        <v>5177</v>
      </c>
      <c r="B1950">
        <v>38</v>
      </c>
      <c r="C1950" t="s">
        <v>14095</v>
      </c>
      <c r="D1950" t="s">
        <v>12</v>
      </c>
      <c r="E1950" t="s">
        <v>24</v>
      </c>
      <c r="F1950" t="s">
        <v>19</v>
      </c>
      <c r="G1950" t="s">
        <v>30</v>
      </c>
      <c r="H1950">
        <v>7601.32</v>
      </c>
      <c r="I1950" s="9">
        <v>45109</v>
      </c>
      <c r="J1950">
        <v>2023</v>
      </c>
      <c r="K1950" t="s">
        <v>14063</v>
      </c>
      <c r="L1950">
        <v>7</v>
      </c>
      <c r="M1950" t="s">
        <v>14059</v>
      </c>
      <c r="N1950" t="s">
        <v>16</v>
      </c>
    </row>
    <row r="1951" spans="1:14" x14ac:dyDescent="0.35">
      <c r="A1951" t="s">
        <v>5251</v>
      </c>
      <c r="B1951">
        <v>38</v>
      </c>
      <c r="C1951" t="s">
        <v>14095</v>
      </c>
      <c r="D1951" t="s">
        <v>12</v>
      </c>
      <c r="E1951" t="s">
        <v>52</v>
      </c>
      <c r="F1951" t="s">
        <v>25</v>
      </c>
      <c r="G1951" t="s">
        <v>30</v>
      </c>
      <c r="H1951">
        <v>101.74</v>
      </c>
      <c r="I1951" s="9">
        <v>45346</v>
      </c>
      <c r="J1951">
        <v>2024</v>
      </c>
      <c r="K1951" t="s">
        <v>14051</v>
      </c>
      <c r="L1951">
        <v>2</v>
      </c>
      <c r="M1951" t="s">
        <v>14050</v>
      </c>
      <c r="N1951" t="s">
        <v>16</v>
      </c>
    </row>
    <row r="1952" spans="1:14" x14ac:dyDescent="0.35">
      <c r="A1952" t="s">
        <v>5315</v>
      </c>
      <c r="B1952">
        <v>38</v>
      </c>
      <c r="C1952" t="s">
        <v>14095</v>
      </c>
      <c r="D1952" t="s">
        <v>39</v>
      </c>
      <c r="E1952" t="s">
        <v>24</v>
      </c>
      <c r="F1952" t="s">
        <v>19</v>
      </c>
      <c r="G1952" t="s">
        <v>30</v>
      </c>
      <c r="H1952">
        <v>2695.72</v>
      </c>
      <c r="I1952" s="9">
        <v>45005</v>
      </c>
      <c r="J1952">
        <v>2023</v>
      </c>
      <c r="K1952" t="s">
        <v>14053</v>
      </c>
      <c r="L1952">
        <v>3</v>
      </c>
      <c r="M1952" t="s">
        <v>14062</v>
      </c>
      <c r="N1952" t="s">
        <v>16</v>
      </c>
    </row>
    <row r="1953" spans="1:14" x14ac:dyDescent="0.35">
      <c r="A1953" t="s">
        <v>5389</v>
      </c>
      <c r="B1953">
        <v>38</v>
      </c>
      <c r="C1953" t="s">
        <v>14095</v>
      </c>
      <c r="D1953" t="s">
        <v>12</v>
      </c>
      <c r="E1953" t="s">
        <v>52</v>
      </c>
      <c r="F1953" t="s">
        <v>35</v>
      </c>
      <c r="G1953" t="s">
        <v>26</v>
      </c>
      <c r="H1953">
        <v>4014.43</v>
      </c>
      <c r="I1953" s="9">
        <v>45315</v>
      </c>
      <c r="J1953">
        <v>2024</v>
      </c>
      <c r="K1953" t="s">
        <v>14045</v>
      </c>
      <c r="L1953">
        <v>1</v>
      </c>
      <c r="M1953" t="s">
        <v>14052</v>
      </c>
      <c r="N1953" t="s">
        <v>16</v>
      </c>
    </row>
    <row r="1954" spans="1:14" x14ac:dyDescent="0.35">
      <c r="A1954" t="s">
        <v>5451</v>
      </c>
      <c r="B1954">
        <v>38</v>
      </c>
      <c r="C1954" t="s">
        <v>14095</v>
      </c>
      <c r="D1954" t="s">
        <v>39</v>
      </c>
      <c r="E1954" t="s">
        <v>74</v>
      </c>
      <c r="F1954" t="s">
        <v>49</v>
      </c>
      <c r="G1954" t="s">
        <v>30</v>
      </c>
      <c r="H1954">
        <v>827.94</v>
      </c>
      <c r="I1954" s="9">
        <v>45656</v>
      </c>
      <c r="J1954">
        <v>2024</v>
      </c>
      <c r="K1954" t="s">
        <v>14060</v>
      </c>
      <c r="L1954">
        <v>12</v>
      </c>
      <c r="M1954" t="s">
        <v>14062</v>
      </c>
      <c r="N1954" t="s">
        <v>16</v>
      </c>
    </row>
    <row r="1955" spans="1:14" x14ac:dyDescent="0.35">
      <c r="A1955" t="s">
        <v>5469</v>
      </c>
      <c r="B1955">
        <v>38</v>
      </c>
      <c r="C1955" t="s">
        <v>14095</v>
      </c>
      <c r="D1955" t="s">
        <v>39</v>
      </c>
      <c r="E1955" t="s">
        <v>93</v>
      </c>
      <c r="F1955" t="s">
        <v>14</v>
      </c>
      <c r="G1955" t="s">
        <v>15</v>
      </c>
      <c r="H1955">
        <v>357.94</v>
      </c>
      <c r="I1955" s="9">
        <v>45174</v>
      </c>
      <c r="J1955">
        <v>2023</v>
      </c>
      <c r="K1955" t="s">
        <v>14055</v>
      </c>
      <c r="L1955">
        <v>9</v>
      </c>
      <c r="M1955" t="s">
        <v>14046</v>
      </c>
      <c r="N1955" t="s">
        <v>16</v>
      </c>
    </row>
    <row r="1956" spans="1:14" x14ac:dyDescent="0.35">
      <c r="A1956" t="s">
        <v>5473</v>
      </c>
      <c r="B1956">
        <v>38</v>
      </c>
      <c r="C1956" t="s">
        <v>14095</v>
      </c>
      <c r="D1956" t="s">
        <v>12</v>
      </c>
      <c r="E1956" t="s">
        <v>52</v>
      </c>
      <c r="F1956" t="s">
        <v>19</v>
      </c>
      <c r="G1956" t="s">
        <v>30</v>
      </c>
      <c r="H1956">
        <v>6191.59</v>
      </c>
      <c r="I1956" s="9">
        <v>45640</v>
      </c>
      <c r="J1956">
        <v>2024</v>
      </c>
      <c r="K1956" t="s">
        <v>14060</v>
      </c>
      <c r="L1956">
        <v>12</v>
      </c>
      <c r="M1956" t="s">
        <v>14050</v>
      </c>
      <c r="N1956" t="s">
        <v>16</v>
      </c>
    </row>
    <row r="1957" spans="1:14" x14ac:dyDescent="0.35">
      <c r="A1957" t="s">
        <v>5515</v>
      </c>
      <c r="B1957">
        <v>38</v>
      </c>
      <c r="C1957" t="s">
        <v>14095</v>
      </c>
      <c r="D1957" t="s">
        <v>39</v>
      </c>
      <c r="E1957" t="s">
        <v>64</v>
      </c>
      <c r="F1957" t="s">
        <v>14</v>
      </c>
      <c r="G1957" t="s">
        <v>15</v>
      </c>
      <c r="H1957">
        <v>8028.88</v>
      </c>
      <c r="I1957" s="9">
        <v>45269</v>
      </c>
      <c r="J1957">
        <v>2023</v>
      </c>
      <c r="K1957" t="s">
        <v>14060</v>
      </c>
      <c r="L1957">
        <v>12</v>
      </c>
      <c r="M1957" t="s">
        <v>14050</v>
      </c>
      <c r="N1957" t="s">
        <v>16</v>
      </c>
    </row>
    <row r="1958" spans="1:14" x14ac:dyDescent="0.35">
      <c r="A1958" t="s">
        <v>5599</v>
      </c>
      <c r="B1958">
        <v>38</v>
      </c>
      <c r="C1958" t="s">
        <v>14095</v>
      </c>
      <c r="D1958" t="s">
        <v>39</v>
      </c>
      <c r="E1958" t="s">
        <v>13</v>
      </c>
      <c r="F1958" t="s">
        <v>49</v>
      </c>
      <c r="G1958" t="s">
        <v>36</v>
      </c>
      <c r="H1958">
        <v>8760.6200000000008</v>
      </c>
      <c r="I1958" s="9">
        <v>45010</v>
      </c>
      <c r="J1958">
        <v>2023</v>
      </c>
      <c r="K1958" t="s">
        <v>14053</v>
      </c>
      <c r="L1958">
        <v>3</v>
      </c>
      <c r="M1958" t="s">
        <v>14050</v>
      </c>
      <c r="N1958" t="s">
        <v>16</v>
      </c>
    </row>
    <row r="1959" spans="1:14" x14ac:dyDescent="0.35">
      <c r="A1959" t="s">
        <v>5669</v>
      </c>
      <c r="B1959">
        <v>38</v>
      </c>
      <c r="C1959" t="s">
        <v>14095</v>
      </c>
      <c r="D1959" t="s">
        <v>12</v>
      </c>
      <c r="E1959" t="s">
        <v>52</v>
      </c>
      <c r="F1959" t="s">
        <v>25</v>
      </c>
      <c r="G1959" t="s">
        <v>30</v>
      </c>
      <c r="H1959">
        <v>191.82</v>
      </c>
      <c r="I1959" s="9">
        <v>44999</v>
      </c>
      <c r="J1959">
        <v>2023</v>
      </c>
      <c r="K1959" t="s">
        <v>14053</v>
      </c>
      <c r="L1959">
        <v>3</v>
      </c>
      <c r="M1959" t="s">
        <v>14046</v>
      </c>
      <c r="N1959" t="s">
        <v>16</v>
      </c>
    </row>
    <row r="1960" spans="1:14" x14ac:dyDescent="0.35">
      <c r="A1960" t="s">
        <v>5675</v>
      </c>
      <c r="B1960">
        <v>38</v>
      </c>
      <c r="C1960" t="s">
        <v>14095</v>
      </c>
      <c r="D1960" t="s">
        <v>39</v>
      </c>
      <c r="E1960" t="s">
        <v>13</v>
      </c>
      <c r="F1960" t="s">
        <v>25</v>
      </c>
      <c r="G1960" t="s">
        <v>15</v>
      </c>
      <c r="H1960">
        <v>1069.27</v>
      </c>
      <c r="I1960" s="9">
        <v>45592</v>
      </c>
      <c r="J1960">
        <v>2024</v>
      </c>
      <c r="K1960" t="s">
        <v>14058</v>
      </c>
      <c r="L1960">
        <v>10</v>
      </c>
      <c r="M1960" t="s">
        <v>14059</v>
      </c>
      <c r="N1960" t="s">
        <v>16</v>
      </c>
    </row>
    <row r="1961" spans="1:14" x14ac:dyDescent="0.35">
      <c r="A1961" t="s">
        <v>5833</v>
      </c>
      <c r="B1961">
        <v>38</v>
      </c>
      <c r="C1961" t="s">
        <v>14095</v>
      </c>
      <c r="D1961" t="s">
        <v>12</v>
      </c>
      <c r="E1961" t="s">
        <v>42</v>
      </c>
      <c r="F1961" t="s">
        <v>55</v>
      </c>
      <c r="G1961" t="s">
        <v>26</v>
      </c>
      <c r="H1961">
        <v>13080.06</v>
      </c>
      <c r="I1961" s="9">
        <v>45397</v>
      </c>
      <c r="J1961">
        <v>2024</v>
      </c>
      <c r="K1961" t="s">
        <v>14061</v>
      </c>
      <c r="L1961">
        <v>4</v>
      </c>
      <c r="M1961" t="s">
        <v>14062</v>
      </c>
      <c r="N1961" t="s">
        <v>16</v>
      </c>
    </row>
    <row r="1962" spans="1:14" x14ac:dyDescent="0.35">
      <c r="A1962" t="s">
        <v>5877</v>
      </c>
      <c r="B1962">
        <v>38</v>
      </c>
      <c r="C1962" t="s">
        <v>14095</v>
      </c>
      <c r="D1962" t="s">
        <v>12</v>
      </c>
      <c r="E1962" t="s">
        <v>93</v>
      </c>
      <c r="F1962" t="s">
        <v>14</v>
      </c>
      <c r="G1962" t="s">
        <v>26</v>
      </c>
      <c r="H1962">
        <v>3400.44</v>
      </c>
      <c r="I1962" s="9">
        <v>45005</v>
      </c>
      <c r="J1962">
        <v>2023</v>
      </c>
      <c r="K1962" t="s">
        <v>14053</v>
      </c>
      <c r="L1962">
        <v>3</v>
      </c>
      <c r="M1962" t="s">
        <v>14062</v>
      </c>
      <c r="N1962" t="s">
        <v>16</v>
      </c>
    </row>
    <row r="1963" spans="1:14" x14ac:dyDescent="0.35">
      <c r="A1963" t="s">
        <v>5961</v>
      </c>
      <c r="B1963">
        <v>38</v>
      </c>
      <c r="C1963" t="s">
        <v>14095</v>
      </c>
      <c r="D1963" t="s">
        <v>12</v>
      </c>
      <c r="E1963" t="s">
        <v>24</v>
      </c>
      <c r="F1963" t="s">
        <v>49</v>
      </c>
      <c r="G1963" t="s">
        <v>20</v>
      </c>
      <c r="H1963">
        <v>19185.25</v>
      </c>
      <c r="I1963" s="9">
        <v>45630</v>
      </c>
      <c r="J1963">
        <v>2024</v>
      </c>
      <c r="K1963" t="s">
        <v>14060</v>
      </c>
      <c r="L1963">
        <v>12</v>
      </c>
      <c r="M1963" t="s">
        <v>14052</v>
      </c>
      <c r="N1963" t="s">
        <v>16</v>
      </c>
    </row>
    <row r="1964" spans="1:14" x14ac:dyDescent="0.35">
      <c r="A1964" t="s">
        <v>5973</v>
      </c>
      <c r="B1964">
        <v>38</v>
      </c>
      <c r="C1964" t="s">
        <v>14095</v>
      </c>
      <c r="D1964" t="s">
        <v>12</v>
      </c>
      <c r="E1964" t="s">
        <v>52</v>
      </c>
      <c r="F1964" t="s">
        <v>35</v>
      </c>
      <c r="G1964" t="s">
        <v>30</v>
      </c>
      <c r="H1964">
        <v>218.89</v>
      </c>
      <c r="I1964" s="9">
        <v>45012</v>
      </c>
      <c r="J1964">
        <v>2023</v>
      </c>
      <c r="K1964" t="s">
        <v>14053</v>
      </c>
      <c r="L1964">
        <v>3</v>
      </c>
      <c r="M1964" t="s">
        <v>14062</v>
      </c>
      <c r="N1964" t="s">
        <v>16</v>
      </c>
    </row>
    <row r="1965" spans="1:14" x14ac:dyDescent="0.35">
      <c r="A1965" t="s">
        <v>5993</v>
      </c>
      <c r="B1965">
        <v>38</v>
      </c>
      <c r="C1965" t="s">
        <v>14095</v>
      </c>
      <c r="D1965" t="s">
        <v>39</v>
      </c>
      <c r="E1965" t="s">
        <v>74</v>
      </c>
      <c r="F1965" t="s">
        <v>49</v>
      </c>
      <c r="G1965" t="s">
        <v>20</v>
      </c>
      <c r="H1965">
        <v>2061.7199999999998</v>
      </c>
      <c r="I1965" s="9">
        <v>45583</v>
      </c>
      <c r="J1965">
        <v>2024</v>
      </c>
      <c r="K1965" t="s">
        <v>14058</v>
      </c>
      <c r="L1965">
        <v>10</v>
      </c>
      <c r="M1965" t="s">
        <v>14048</v>
      </c>
      <c r="N1965" t="s">
        <v>16</v>
      </c>
    </row>
    <row r="1966" spans="1:14" x14ac:dyDescent="0.35">
      <c r="A1966" t="s">
        <v>6043</v>
      </c>
      <c r="B1966">
        <v>38</v>
      </c>
      <c r="C1966" t="s">
        <v>14095</v>
      </c>
      <c r="D1966" t="s">
        <v>12</v>
      </c>
      <c r="E1966" t="s">
        <v>42</v>
      </c>
      <c r="F1966" t="s">
        <v>35</v>
      </c>
      <c r="G1966" t="s">
        <v>36</v>
      </c>
      <c r="H1966">
        <v>45360.69</v>
      </c>
      <c r="I1966" s="9">
        <v>44956</v>
      </c>
      <c r="J1966">
        <v>2023</v>
      </c>
      <c r="K1966" t="s">
        <v>14045</v>
      </c>
      <c r="L1966">
        <v>1</v>
      </c>
      <c r="M1966" t="s">
        <v>14062</v>
      </c>
      <c r="N1966" t="s">
        <v>16</v>
      </c>
    </row>
    <row r="1967" spans="1:14" x14ac:dyDescent="0.35">
      <c r="A1967" t="s">
        <v>6081</v>
      </c>
      <c r="B1967">
        <v>38</v>
      </c>
      <c r="C1967" t="s">
        <v>14095</v>
      </c>
      <c r="D1967" t="s">
        <v>12</v>
      </c>
      <c r="E1967" t="s">
        <v>64</v>
      </c>
      <c r="F1967" t="s">
        <v>25</v>
      </c>
      <c r="G1967" t="s">
        <v>26</v>
      </c>
      <c r="H1967">
        <v>11228.36</v>
      </c>
      <c r="I1967" s="9">
        <v>45068</v>
      </c>
      <c r="J1967">
        <v>2023</v>
      </c>
      <c r="K1967" t="s">
        <v>14047</v>
      </c>
      <c r="L1967">
        <v>5</v>
      </c>
      <c r="M1967" t="s">
        <v>14062</v>
      </c>
      <c r="N1967" t="s">
        <v>16</v>
      </c>
    </row>
    <row r="1968" spans="1:14" x14ac:dyDescent="0.35">
      <c r="A1968" t="s">
        <v>6097</v>
      </c>
      <c r="B1968">
        <v>38</v>
      </c>
      <c r="C1968" t="s">
        <v>14095</v>
      </c>
      <c r="D1968" t="s">
        <v>12</v>
      </c>
      <c r="E1968" t="s">
        <v>93</v>
      </c>
      <c r="F1968" t="s">
        <v>19</v>
      </c>
      <c r="G1968" t="s">
        <v>20</v>
      </c>
      <c r="H1968">
        <v>4811.01</v>
      </c>
      <c r="I1968" s="9">
        <v>45057</v>
      </c>
      <c r="J1968">
        <v>2023</v>
      </c>
      <c r="K1968" t="s">
        <v>14047</v>
      </c>
      <c r="L1968">
        <v>5</v>
      </c>
      <c r="M1968" t="s">
        <v>14057</v>
      </c>
      <c r="N1968" t="s">
        <v>16</v>
      </c>
    </row>
    <row r="1969" spans="1:14" x14ac:dyDescent="0.35">
      <c r="A1969" t="s">
        <v>6165</v>
      </c>
      <c r="B1969">
        <v>38</v>
      </c>
      <c r="C1969" t="s">
        <v>14095</v>
      </c>
      <c r="D1969" t="s">
        <v>39</v>
      </c>
      <c r="E1969" t="s">
        <v>24</v>
      </c>
      <c r="F1969" t="s">
        <v>19</v>
      </c>
      <c r="G1969" t="s">
        <v>15</v>
      </c>
      <c r="H1969">
        <v>8558.4599999999991</v>
      </c>
      <c r="I1969" s="9">
        <v>45610</v>
      </c>
      <c r="J1969">
        <v>2024</v>
      </c>
      <c r="K1969" t="s">
        <v>14054</v>
      </c>
      <c r="L1969">
        <v>11</v>
      </c>
      <c r="M1969" t="s">
        <v>14057</v>
      </c>
      <c r="N1969" t="s">
        <v>16</v>
      </c>
    </row>
    <row r="1970" spans="1:14" x14ac:dyDescent="0.35">
      <c r="A1970" t="s">
        <v>6251</v>
      </c>
      <c r="B1970">
        <v>38</v>
      </c>
      <c r="C1970" t="s">
        <v>14095</v>
      </c>
      <c r="D1970" t="s">
        <v>12</v>
      </c>
      <c r="E1970" t="s">
        <v>74</v>
      </c>
      <c r="F1970" t="s">
        <v>55</v>
      </c>
      <c r="G1970" t="s">
        <v>36</v>
      </c>
      <c r="H1970">
        <v>27153.56</v>
      </c>
      <c r="I1970" s="9">
        <v>45126</v>
      </c>
      <c r="J1970">
        <v>2023</v>
      </c>
      <c r="K1970" t="s">
        <v>14063</v>
      </c>
      <c r="L1970">
        <v>7</v>
      </c>
      <c r="M1970" t="s">
        <v>14052</v>
      </c>
      <c r="N1970" t="s">
        <v>16</v>
      </c>
    </row>
    <row r="1971" spans="1:14" x14ac:dyDescent="0.35">
      <c r="A1971" t="s">
        <v>6317</v>
      </c>
      <c r="B1971">
        <v>38</v>
      </c>
      <c r="C1971" t="s">
        <v>14095</v>
      </c>
      <c r="D1971" t="s">
        <v>12</v>
      </c>
      <c r="E1971" t="s">
        <v>42</v>
      </c>
      <c r="F1971" t="s">
        <v>35</v>
      </c>
      <c r="G1971" t="s">
        <v>26</v>
      </c>
      <c r="H1971">
        <v>4479.09</v>
      </c>
      <c r="I1971" s="9">
        <v>45109</v>
      </c>
      <c r="J1971">
        <v>2023</v>
      </c>
      <c r="K1971" t="s">
        <v>14063</v>
      </c>
      <c r="L1971">
        <v>7</v>
      </c>
      <c r="M1971" t="s">
        <v>14059</v>
      </c>
      <c r="N1971" t="s">
        <v>16</v>
      </c>
    </row>
    <row r="1972" spans="1:14" x14ac:dyDescent="0.35">
      <c r="A1972" t="s">
        <v>6335</v>
      </c>
      <c r="B1972">
        <v>38</v>
      </c>
      <c r="C1972" t="s">
        <v>14095</v>
      </c>
      <c r="D1972" t="s">
        <v>12</v>
      </c>
      <c r="E1972" t="s">
        <v>93</v>
      </c>
      <c r="F1972" t="s">
        <v>19</v>
      </c>
      <c r="G1972" t="s">
        <v>15</v>
      </c>
      <c r="H1972">
        <v>7892.3</v>
      </c>
      <c r="I1972" s="9">
        <v>45037</v>
      </c>
      <c r="J1972">
        <v>2023</v>
      </c>
      <c r="K1972" t="s">
        <v>14061</v>
      </c>
      <c r="L1972">
        <v>4</v>
      </c>
      <c r="M1972" t="s">
        <v>14048</v>
      </c>
      <c r="N1972" t="s">
        <v>16</v>
      </c>
    </row>
    <row r="1973" spans="1:14" x14ac:dyDescent="0.35">
      <c r="A1973" t="s">
        <v>6343</v>
      </c>
      <c r="B1973">
        <v>38</v>
      </c>
      <c r="C1973" t="s">
        <v>14095</v>
      </c>
      <c r="D1973" t="s">
        <v>12</v>
      </c>
      <c r="E1973" t="s">
        <v>24</v>
      </c>
      <c r="F1973" t="s">
        <v>35</v>
      </c>
      <c r="G1973" t="s">
        <v>30</v>
      </c>
      <c r="H1973">
        <v>4361.3100000000004</v>
      </c>
      <c r="I1973" s="9">
        <v>45162</v>
      </c>
      <c r="J1973">
        <v>2023</v>
      </c>
      <c r="K1973" t="s">
        <v>14056</v>
      </c>
      <c r="L1973">
        <v>8</v>
      </c>
      <c r="M1973" t="s">
        <v>14057</v>
      </c>
      <c r="N1973" t="s">
        <v>16</v>
      </c>
    </row>
    <row r="1974" spans="1:14" x14ac:dyDescent="0.35">
      <c r="A1974" t="s">
        <v>6421</v>
      </c>
      <c r="B1974">
        <v>38</v>
      </c>
      <c r="C1974" t="s">
        <v>14095</v>
      </c>
      <c r="D1974" t="s">
        <v>39</v>
      </c>
      <c r="E1974" t="s">
        <v>52</v>
      </c>
      <c r="F1974" t="s">
        <v>14</v>
      </c>
      <c r="G1974" t="s">
        <v>20</v>
      </c>
      <c r="H1974">
        <v>18929.7</v>
      </c>
      <c r="I1974" s="9">
        <v>45351</v>
      </c>
      <c r="J1974">
        <v>2024</v>
      </c>
      <c r="K1974" t="s">
        <v>14051</v>
      </c>
      <c r="L1974">
        <v>2</v>
      </c>
      <c r="M1974" t="s">
        <v>14057</v>
      </c>
      <c r="N1974" t="s">
        <v>16</v>
      </c>
    </row>
    <row r="1975" spans="1:14" x14ac:dyDescent="0.35">
      <c r="A1975" t="s">
        <v>6587</v>
      </c>
      <c r="B1975">
        <v>38</v>
      </c>
      <c r="C1975" t="s">
        <v>14095</v>
      </c>
      <c r="D1975" t="s">
        <v>12</v>
      </c>
      <c r="E1975" t="s">
        <v>64</v>
      </c>
      <c r="F1975" t="s">
        <v>35</v>
      </c>
      <c r="G1975" t="s">
        <v>20</v>
      </c>
      <c r="H1975">
        <v>5351.19</v>
      </c>
      <c r="I1975" s="9">
        <v>45391</v>
      </c>
      <c r="J1975">
        <v>2024</v>
      </c>
      <c r="K1975" t="s">
        <v>14061</v>
      </c>
      <c r="L1975">
        <v>4</v>
      </c>
      <c r="M1975" t="s">
        <v>14046</v>
      </c>
      <c r="N1975" t="s">
        <v>16</v>
      </c>
    </row>
    <row r="1976" spans="1:14" x14ac:dyDescent="0.35">
      <c r="A1976" t="s">
        <v>6589</v>
      </c>
      <c r="B1976">
        <v>38</v>
      </c>
      <c r="C1976" t="s">
        <v>14095</v>
      </c>
      <c r="D1976" t="s">
        <v>39</v>
      </c>
      <c r="E1976" t="s">
        <v>29</v>
      </c>
      <c r="F1976" t="s">
        <v>55</v>
      </c>
      <c r="G1976" t="s">
        <v>36</v>
      </c>
      <c r="H1976">
        <v>5196.1099999999997</v>
      </c>
      <c r="I1976" s="9">
        <v>45479</v>
      </c>
      <c r="J1976">
        <v>2024</v>
      </c>
      <c r="K1976" t="s">
        <v>14063</v>
      </c>
      <c r="L1976">
        <v>7</v>
      </c>
      <c r="M1976" t="s">
        <v>14050</v>
      </c>
      <c r="N1976" t="s">
        <v>16</v>
      </c>
    </row>
    <row r="1977" spans="1:14" x14ac:dyDescent="0.35">
      <c r="A1977" t="s">
        <v>6653</v>
      </c>
      <c r="B1977">
        <v>38</v>
      </c>
      <c r="C1977" t="s">
        <v>14095</v>
      </c>
      <c r="D1977" t="s">
        <v>39</v>
      </c>
      <c r="E1977" t="s">
        <v>74</v>
      </c>
      <c r="F1977" t="s">
        <v>35</v>
      </c>
      <c r="G1977" t="s">
        <v>36</v>
      </c>
      <c r="H1977">
        <v>25797</v>
      </c>
      <c r="I1977" s="9">
        <v>45441</v>
      </c>
      <c r="J1977">
        <v>2024</v>
      </c>
      <c r="K1977" t="s">
        <v>14047</v>
      </c>
      <c r="L1977">
        <v>5</v>
      </c>
      <c r="M1977" t="s">
        <v>14052</v>
      </c>
      <c r="N1977" t="s">
        <v>16</v>
      </c>
    </row>
    <row r="1978" spans="1:14" x14ac:dyDescent="0.35">
      <c r="A1978" t="s">
        <v>6761</v>
      </c>
      <c r="B1978">
        <v>38</v>
      </c>
      <c r="C1978" t="s">
        <v>14095</v>
      </c>
      <c r="D1978" t="s">
        <v>12</v>
      </c>
      <c r="E1978" t="s">
        <v>24</v>
      </c>
      <c r="F1978" t="s">
        <v>14</v>
      </c>
      <c r="G1978" t="s">
        <v>36</v>
      </c>
      <c r="H1978">
        <v>4557.29</v>
      </c>
      <c r="I1978" s="9">
        <v>45495</v>
      </c>
      <c r="J1978">
        <v>2024</v>
      </c>
      <c r="K1978" t="s">
        <v>14063</v>
      </c>
      <c r="L1978">
        <v>7</v>
      </c>
      <c r="M1978" t="s">
        <v>14062</v>
      </c>
      <c r="N1978" t="s">
        <v>16</v>
      </c>
    </row>
    <row r="1979" spans="1:14" x14ac:dyDescent="0.35">
      <c r="A1979" t="s">
        <v>6781</v>
      </c>
      <c r="B1979">
        <v>38</v>
      </c>
      <c r="C1979" t="s">
        <v>14095</v>
      </c>
      <c r="D1979" t="s">
        <v>12</v>
      </c>
      <c r="E1979" t="s">
        <v>52</v>
      </c>
      <c r="F1979" t="s">
        <v>25</v>
      </c>
      <c r="G1979" t="s">
        <v>36</v>
      </c>
      <c r="H1979">
        <v>11255.89</v>
      </c>
      <c r="I1979" s="9">
        <v>45467</v>
      </c>
      <c r="J1979">
        <v>2024</v>
      </c>
      <c r="K1979" t="s">
        <v>14049</v>
      </c>
      <c r="L1979">
        <v>6</v>
      </c>
      <c r="M1979" t="s">
        <v>14062</v>
      </c>
      <c r="N1979" t="s">
        <v>16</v>
      </c>
    </row>
    <row r="1980" spans="1:14" x14ac:dyDescent="0.35">
      <c r="A1980" t="s">
        <v>6965</v>
      </c>
      <c r="B1980">
        <v>38</v>
      </c>
      <c r="C1980" t="s">
        <v>14095</v>
      </c>
      <c r="D1980" t="s">
        <v>12</v>
      </c>
      <c r="E1980" t="s">
        <v>24</v>
      </c>
      <c r="F1980" t="s">
        <v>49</v>
      </c>
      <c r="G1980" t="s">
        <v>36</v>
      </c>
      <c r="H1980">
        <v>934.93</v>
      </c>
      <c r="I1980" s="9">
        <v>45404</v>
      </c>
      <c r="J1980">
        <v>2024</v>
      </c>
      <c r="K1980" t="s">
        <v>14061</v>
      </c>
      <c r="L1980">
        <v>4</v>
      </c>
      <c r="M1980" t="s">
        <v>14062</v>
      </c>
      <c r="N1980" t="s">
        <v>16</v>
      </c>
    </row>
    <row r="1981" spans="1:14" x14ac:dyDescent="0.35">
      <c r="A1981" t="s">
        <v>6979</v>
      </c>
      <c r="B1981">
        <v>38</v>
      </c>
      <c r="C1981" t="s">
        <v>14095</v>
      </c>
      <c r="D1981" t="s">
        <v>12</v>
      </c>
      <c r="E1981" t="s">
        <v>93</v>
      </c>
      <c r="F1981" t="s">
        <v>35</v>
      </c>
      <c r="G1981" t="s">
        <v>30</v>
      </c>
      <c r="H1981">
        <v>38966.47</v>
      </c>
      <c r="I1981" s="9">
        <v>45389</v>
      </c>
      <c r="J1981">
        <v>2024</v>
      </c>
      <c r="K1981" t="s">
        <v>14061</v>
      </c>
      <c r="L1981">
        <v>4</v>
      </c>
      <c r="M1981" t="s">
        <v>14059</v>
      </c>
      <c r="N1981" t="s">
        <v>16</v>
      </c>
    </row>
    <row r="1982" spans="1:14" x14ac:dyDescent="0.35">
      <c r="A1982" t="s">
        <v>7195</v>
      </c>
      <c r="B1982">
        <v>38</v>
      </c>
      <c r="C1982" t="s">
        <v>14095</v>
      </c>
      <c r="D1982" t="s">
        <v>39</v>
      </c>
      <c r="E1982" t="s">
        <v>29</v>
      </c>
      <c r="F1982" t="s">
        <v>49</v>
      </c>
      <c r="G1982" t="s">
        <v>26</v>
      </c>
      <c r="H1982">
        <v>4677.01</v>
      </c>
      <c r="I1982" s="9">
        <v>45194</v>
      </c>
      <c r="J1982">
        <v>2023</v>
      </c>
      <c r="K1982" t="s">
        <v>14055</v>
      </c>
      <c r="L1982">
        <v>9</v>
      </c>
      <c r="M1982" t="s">
        <v>14062</v>
      </c>
      <c r="N1982" t="s">
        <v>16</v>
      </c>
    </row>
    <row r="1983" spans="1:14" x14ac:dyDescent="0.35">
      <c r="A1983" t="s">
        <v>7241</v>
      </c>
      <c r="B1983">
        <v>38</v>
      </c>
      <c r="C1983" t="s">
        <v>14095</v>
      </c>
      <c r="D1983" t="s">
        <v>39</v>
      </c>
      <c r="E1983" t="s">
        <v>13</v>
      </c>
      <c r="F1983" t="s">
        <v>35</v>
      </c>
      <c r="G1983" t="s">
        <v>30</v>
      </c>
      <c r="H1983">
        <v>25263.4</v>
      </c>
      <c r="I1983" s="9">
        <v>45186</v>
      </c>
      <c r="J1983">
        <v>2023</v>
      </c>
      <c r="K1983" t="s">
        <v>14055</v>
      </c>
      <c r="L1983">
        <v>9</v>
      </c>
      <c r="M1983" t="s">
        <v>14059</v>
      </c>
      <c r="N1983" t="s">
        <v>16</v>
      </c>
    </row>
    <row r="1984" spans="1:14" x14ac:dyDescent="0.35">
      <c r="A1984" t="s">
        <v>7269</v>
      </c>
      <c r="B1984">
        <v>38</v>
      </c>
      <c r="C1984" t="s">
        <v>14095</v>
      </c>
      <c r="D1984" t="s">
        <v>39</v>
      </c>
      <c r="E1984" t="s">
        <v>29</v>
      </c>
      <c r="F1984" t="s">
        <v>14</v>
      </c>
      <c r="G1984" t="s">
        <v>15</v>
      </c>
      <c r="H1984">
        <v>7600.97</v>
      </c>
      <c r="I1984" s="9">
        <v>45500</v>
      </c>
      <c r="J1984">
        <v>2024</v>
      </c>
      <c r="K1984" t="s">
        <v>14063</v>
      </c>
      <c r="L1984">
        <v>7</v>
      </c>
      <c r="M1984" t="s">
        <v>14050</v>
      </c>
      <c r="N1984" t="s">
        <v>16</v>
      </c>
    </row>
    <row r="1985" spans="1:14" x14ac:dyDescent="0.35">
      <c r="A1985" t="s">
        <v>7395</v>
      </c>
      <c r="B1985">
        <v>38</v>
      </c>
      <c r="C1985" t="s">
        <v>14095</v>
      </c>
      <c r="D1985" t="s">
        <v>39</v>
      </c>
      <c r="E1985" t="s">
        <v>42</v>
      </c>
      <c r="F1985" t="s">
        <v>14</v>
      </c>
      <c r="G1985" t="s">
        <v>20</v>
      </c>
      <c r="H1985">
        <v>746.84</v>
      </c>
      <c r="I1985" s="9">
        <v>45503</v>
      </c>
      <c r="J1985">
        <v>2024</v>
      </c>
      <c r="K1985" t="s">
        <v>14063</v>
      </c>
      <c r="L1985">
        <v>7</v>
      </c>
      <c r="M1985" t="s">
        <v>14046</v>
      </c>
      <c r="N1985" t="s">
        <v>16</v>
      </c>
    </row>
    <row r="1986" spans="1:14" x14ac:dyDescent="0.35">
      <c r="A1986" t="s">
        <v>7567</v>
      </c>
      <c r="B1986">
        <v>38</v>
      </c>
      <c r="C1986" t="s">
        <v>14095</v>
      </c>
      <c r="D1986" t="s">
        <v>39</v>
      </c>
      <c r="E1986" t="s">
        <v>52</v>
      </c>
      <c r="F1986" t="s">
        <v>25</v>
      </c>
      <c r="G1986" t="s">
        <v>30</v>
      </c>
      <c r="H1986">
        <v>374.21</v>
      </c>
      <c r="I1986" s="9">
        <v>45337</v>
      </c>
      <c r="J1986">
        <v>2024</v>
      </c>
      <c r="K1986" t="s">
        <v>14051</v>
      </c>
      <c r="L1986">
        <v>2</v>
      </c>
      <c r="M1986" t="s">
        <v>14057</v>
      </c>
      <c r="N1986" t="s">
        <v>16</v>
      </c>
    </row>
    <row r="1987" spans="1:14" x14ac:dyDescent="0.35">
      <c r="A1987" t="s">
        <v>7729</v>
      </c>
      <c r="B1987">
        <v>38</v>
      </c>
      <c r="C1987" t="s">
        <v>14095</v>
      </c>
      <c r="D1987" t="s">
        <v>39</v>
      </c>
      <c r="E1987" t="s">
        <v>64</v>
      </c>
      <c r="F1987" t="s">
        <v>25</v>
      </c>
      <c r="G1987" t="s">
        <v>26</v>
      </c>
      <c r="H1987">
        <v>23796.26</v>
      </c>
      <c r="I1987" s="9">
        <v>45379</v>
      </c>
      <c r="J1987">
        <v>2024</v>
      </c>
      <c r="K1987" t="s">
        <v>14053</v>
      </c>
      <c r="L1987">
        <v>3</v>
      </c>
      <c r="M1987" t="s">
        <v>14057</v>
      </c>
      <c r="N1987" t="s">
        <v>16</v>
      </c>
    </row>
    <row r="1988" spans="1:14" x14ac:dyDescent="0.35">
      <c r="A1988" t="s">
        <v>7731</v>
      </c>
      <c r="B1988">
        <v>38</v>
      </c>
      <c r="C1988" t="s">
        <v>14095</v>
      </c>
      <c r="D1988" t="s">
        <v>39</v>
      </c>
      <c r="E1988" t="s">
        <v>52</v>
      </c>
      <c r="F1988" t="s">
        <v>55</v>
      </c>
      <c r="G1988" t="s">
        <v>20</v>
      </c>
      <c r="H1988">
        <v>4921.13</v>
      </c>
      <c r="I1988" s="9">
        <v>45364</v>
      </c>
      <c r="J1988">
        <v>2024</v>
      </c>
      <c r="K1988" t="s">
        <v>14053</v>
      </c>
      <c r="L1988">
        <v>3</v>
      </c>
      <c r="M1988" t="s">
        <v>14052</v>
      </c>
      <c r="N1988" t="s">
        <v>16</v>
      </c>
    </row>
    <row r="1989" spans="1:14" x14ac:dyDescent="0.35">
      <c r="A1989" t="s">
        <v>7759</v>
      </c>
      <c r="B1989">
        <v>38</v>
      </c>
      <c r="C1989" t="s">
        <v>14095</v>
      </c>
      <c r="D1989" t="s">
        <v>12</v>
      </c>
      <c r="E1989" t="s">
        <v>24</v>
      </c>
      <c r="F1989" t="s">
        <v>35</v>
      </c>
      <c r="G1989" t="s">
        <v>26</v>
      </c>
      <c r="H1989">
        <v>24532.6</v>
      </c>
      <c r="I1989" s="9">
        <v>45472</v>
      </c>
      <c r="J1989">
        <v>2024</v>
      </c>
      <c r="K1989" t="s">
        <v>14049</v>
      </c>
      <c r="L1989">
        <v>6</v>
      </c>
      <c r="M1989" t="s">
        <v>14050</v>
      </c>
      <c r="N1989" t="s">
        <v>16</v>
      </c>
    </row>
    <row r="1990" spans="1:14" x14ac:dyDescent="0.35">
      <c r="A1990" t="s">
        <v>7863</v>
      </c>
      <c r="B1990">
        <v>38</v>
      </c>
      <c r="C1990" t="s">
        <v>14095</v>
      </c>
      <c r="D1990" t="s">
        <v>39</v>
      </c>
      <c r="E1990" t="s">
        <v>13</v>
      </c>
      <c r="F1990" t="s">
        <v>19</v>
      </c>
      <c r="G1990" t="s">
        <v>26</v>
      </c>
      <c r="H1990">
        <v>9646.7000000000007</v>
      </c>
      <c r="I1990" s="9">
        <v>45177</v>
      </c>
      <c r="J1990">
        <v>2023</v>
      </c>
      <c r="K1990" t="s">
        <v>14055</v>
      </c>
      <c r="L1990">
        <v>9</v>
      </c>
      <c r="M1990" t="s">
        <v>14048</v>
      </c>
      <c r="N1990" t="s">
        <v>16</v>
      </c>
    </row>
    <row r="1991" spans="1:14" x14ac:dyDescent="0.35">
      <c r="A1991" t="s">
        <v>7873</v>
      </c>
      <c r="B1991">
        <v>38</v>
      </c>
      <c r="C1991" t="s">
        <v>14095</v>
      </c>
      <c r="D1991" t="s">
        <v>39</v>
      </c>
      <c r="E1991" t="s">
        <v>29</v>
      </c>
      <c r="F1991" t="s">
        <v>14</v>
      </c>
      <c r="G1991" t="s">
        <v>26</v>
      </c>
      <c r="H1991">
        <v>14162.73</v>
      </c>
      <c r="I1991" s="9">
        <v>45087</v>
      </c>
      <c r="J1991">
        <v>2023</v>
      </c>
      <c r="K1991" t="s">
        <v>14049</v>
      </c>
      <c r="L1991">
        <v>6</v>
      </c>
      <c r="M1991" t="s">
        <v>14050</v>
      </c>
      <c r="N1991" t="s">
        <v>16</v>
      </c>
    </row>
    <row r="1992" spans="1:14" x14ac:dyDescent="0.35">
      <c r="A1992" t="s">
        <v>8325</v>
      </c>
      <c r="B1992">
        <v>38</v>
      </c>
      <c r="C1992" t="s">
        <v>14095</v>
      </c>
      <c r="D1992" t="s">
        <v>39</v>
      </c>
      <c r="E1992" t="s">
        <v>64</v>
      </c>
      <c r="F1992" t="s">
        <v>55</v>
      </c>
      <c r="G1992" t="s">
        <v>36</v>
      </c>
      <c r="H1992">
        <v>20590.11</v>
      </c>
      <c r="I1992" s="9">
        <v>45361</v>
      </c>
      <c r="J1992">
        <v>2024</v>
      </c>
      <c r="K1992" t="s">
        <v>14053</v>
      </c>
      <c r="L1992">
        <v>3</v>
      </c>
      <c r="M1992" t="s">
        <v>14059</v>
      </c>
      <c r="N1992" t="s">
        <v>16</v>
      </c>
    </row>
    <row r="1993" spans="1:14" x14ac:dyDescent="0.35">
      <c r="A1993" t="s">
        <v>8453</v>
      </c>
      <c r="B1993">
        <v>38</v>
      </c>
      <c r="C1993" t="s">
        <v>14095</v>
      </c>
      <c r="D1993" t="s">
        <v>12</v>
      </c>
      <c r="E1993" t="s">
        <v>64</v>
      </c>
      <c r="F1993" t="s">
        <v>19</v>
      </c>
      <c r="G1993" t="s">
        <v>26</v>
      </c>
      <c r="H1993">
        <v>13476.54</v>
      </c>
      <c r="I1993" s="9">
        <v>45441</v>
      </c>
      <c r="J1993">
        <v>2024</v>
      </c>
      <c r="K1993" t="s">
        <v>14047</v>
      </c>
      <c r="L1993">
        <v>5</v>
      </c>
      <c r="M1993" t="s">
        <v>14052</v>
      </c>
      <c r="N1993" t="s">
        <v>16</v>
      </c>
    </row>
    <row r="1994" spans="1:14" x14ac:dyDescent="0.35">
      <c r="A1994" t="s">
        <v>8575</v>
      </c>
      <c r="B1994">
        <v>38</v>
      </c>
      <c r="C1994" t="s">
        <v>14095</v>
      </c>
      <c r="D1994" t="s">
        <v>39</v>
      </c>
      <c r="E1994" t="s">
        <v>13</v>
      </c>
      <c r="F1994" t="s">
        <v>14</v>
      </c>
      <c r="G1994" t="s">
        <v>15</v>
      </c>
      <c r="H1994">
        <v>3539.29</v>
      </c>
      <c r="I1994" s="9">
        <v>45114</v>
      </c>
      <c r="J1994">
        <v>2023</v>
      </c>
      <c r="K1994" t="s">
        <v>14063</v>
      </c>
      <c r="L1994">
        <v>7</v>
      </c>
      <c r="M1994" t="s">
        <v>14048</v>
      </c>
      <c r="N1994" t="s">
        <v>16</v>
      </c>
    </row>
    <row r="1995" spans="1:14" x14ac:dyDescent="0.35">
      <c r="A1995" t="s">
        <v>8625</v>
      </c>
      <c r="B1995">
        <v>38</v>
      </c>
      <c r="C1995" t="s">
        <v>14095</v>
      </c>
      <c r="D1995" t="s">
        <v>39</v>
      </c>
      <c r="E1995" t="s">
        <v>93</v>
      </c>
      <c r="F1995" t="s">
        <v>49</v>
      </c>
      <c r="G1995" t="s">
        <v>20</v>
      </c>
      <c r="H1995">
        <v>1590.81</v>
      </c>
      <c r="I1995" s="9">
        <v>45644</v>
      </c>
      <c r="J1995">
        <v>2024</v>
      </c>
      <c r="K1995" t="s">
        <v>14060</v>
      </c>
      <c r="L1995">
        <v>12</v>
      </c>
      <c r="M1995" t="s">
        <v>14052</v>
      </c>
      <c r="N1995" t="s">
        <v>16</v>
      </c>
    </row>
    <row r="1996" spans="1:14" x14ac:dyDescent="0.35">
      <c r="A1996" t="s">
        <v>8627</v>
      </c>
      <c r="B1996">
        <v>38</v>
      </c>
      <c r="C1996" t="s">
        <v>14095</v>
      </c>
      <c r="D1996" t="s">
        <v>39</v>
      </c>
      <c r="E1996" t="s">
        <v>42</v>
      </c>
      <c r="F1996" t="s">
        <v>25</v>
      </c>
      <c r="G1996" t="s">
        <v>30</v>
      </c>
      <c r="H1996">
        <v>1123.29</v>
      </c>
      <c r="I1996" s="9">
        <v>45498</v>
      </c>
      <c r="J1996">
        <v>2024</v>
      </c>
      <c r="K1996" t="s">
        <v>14063</v>
      </c>
      <c r="L1996">
        <v>7</v>
      </c>
      <c r="M1996" t="s">
        <v>14057</v>
      </c>
      <c r="N1996" t="s">
        <v>16</v>
      </c>
    </row>
    <row r="1997" spans="1:14" x14ac:dyDescent="0.35">
      <c r="A1997" t="s">
        <v>8663</v>
      </c>
      <c r="B1997">
        <v>38</v>
      </c>
      <c r="C1997" t="s">
        <v>14095</v>
      </c>
      <c r="D1997" t="s">
        <v>39</v>
      </c>
      <c r="E1997" t="s">
        <v>24</v>
      </c>
      <c r="F1997" t="s">
        <v>49</v>
      </c>
      <c r="G1997" t="s">
        <v>36</v>
      </c>
      <c r="H1997">
        <v>3139.41</v>
      </c>
      <c r="I1997" s="9">
        <v>44965</v>
      </c>
      <c r="J1997">
        <v>2023</v>
      </c>
      <c r="K1997" t="s">
        <v>14051</v>
      </c>
      <c r="L1997">
        <v>2</v>
      </c>
      <c r="M1997" t="s">
        <v>14052</v>
      </c>
      <c r="N1997" t="s">
        <v>16</v>
      </c>
    </row>
    <row r="1998" spans="1:14" x14ac:dyDescent="0.35">
      <c r="A1998" t="s">
        <v>9061</v>
      </c>
      <c r="B1998">
        <v>38</v>
      </c>
      <c r="C1998" t="s">
        <v>14095</v>
      </c>
      <c r="D1998" t="s">
        <v>39</v>
      </c>
      <c r="E1998" t="s">
        <v>93</v>
      </c>
      <c r="F1998" t="s">
        <v>55</v>
      </c>
      <c r="G1998" t="s">
        <v>36</v>
      </c>
      <c r="H1998">
        <v>946.49</v>
      </c>
      <c r="I1998" s="9">
        <v>45469</v>
      </c>
      <c r="J1998">
        <v>2024</v>
      </c>
      <c r="K1998" t="s">
        <v>14049</v>
      </c>
      <c r="L1998">
        <v>6</v>
      </c>
      <c r="M1998" t="s">
        <v>14052</v>
      </c>
      <c r="N1998" t="s">
        <v>16</v>
      </c>
    </row>
    <row r="1999" spans="1:14" x14ac:dyDescent="0.35">
      <c r="A1999" t="s">
        <v>9121</v>
      </c>
      <c r="B1999">
        <v>38</v>
      </c>
      <c r="C1999" t="s">
        <v>14095</v>
      </c>
      <c r="D1999" t="s">
        <v>12</v>
      </c>
      <c r="E1999" t="s">
        <v>24</v>
      </c>
      <c r="F1999" t="s">
        <v>25</v>
      </c>
      <c r="G1999" t="s">
        <v>26</v>
      </c>
      <c r="H1999">
        <v>13160.96</v>
      </c>
      <c r="I1999" s="9">
        <v>45369</v>
      </c>
      <c r="J1999">
        <v>2024</v>
      </c>
      <c r="K1999" t="s">
        <v>14053</v>
      </c>
      <c r="L1999">
        <v>3</v>
      </c>
      <c r="M1999" t="s">
        <v>14062</v>
      </c>
      <c r="N1999" t="s">
        <v>16</v>
      </c>
    </row>
    <row r="2000" spans="1:14" x14ac:dyDescent="0.35">
      <c r="A2000" t="s">
        <v>9249</v>
      </c>
      <c r="B2000">
        <v>38</v>
      </c>
      <c r="C2000" t="s">
        <v>14095</v>
      </c>
      <c r="D2000" t="s">
        <v>39</v>
      </c>
      <c r="E2000" t="s">
        <v>52</v>
      </c>
      <c r="F2000" t="s">
        <v>19</v>
      </c>
      <c r="G2000" t="s">
        <v>15</v>
      </c>
      <c r="H2000">
        <v>4508.46</v>
      </c>
      <c r="I2000" s="9">
        <v>45069</v>
      </c>
      <c r="J2000">
        <v>2023</v>
      </c>
      <c r="K2000" t="s">
        <v>14047</v>
      </c>
      <c r="L2000">
        <v>5</v>
      </c>
      <c r="M2000" t="s">
        <v>14046</v>
      </c>
      <c r="N2000" t="s">
        <v>16</v>
      </c>
    </row>
    <row r="2001" spans="1:14" x14ac:dyDescent="0.35">
      <c r="A2001" t="s">
        <v>9309</v>
      </c>
      <c r="B2001">
        <v>38</v>
      </c>
      <c r="C2001" t="s">
        <v>14095</v>
      </c>
      <c r="D2001" t="s">
        <v>39</v>
      </c>
      <c r="E2001" t="s">
        <v>42</v>
      </c>
      <c r="F2001" t="s">
        <v>35</v>
      </c>
      <c r="G2001" t="s">
        <v>20</v>
      </c>
      <c r="H2001">
        <v>8347.73</v>
      </c>
      <c r="I2001" s="9">
        <v>45375</v>
      </c>
      <c r="J2001">
        <v>2024</v>
      </c>
      <c r="K2001" t="s">
        <v>14053</v>
      </c>
      <c r="L2001">
        <v>3</v>
      </c>
      <c r="M2001" t="s">
        <v>14059</v>
      </c>
      <c r="N2001" t="s">
        <v>16</v>
      </c>
    </row>
    <row r="2002" spans="1:14" x14ac:dyDescent="0.35">
      <c r="A2002" t="s">
        <v>9319</v>
      </c>
      <c r="B2002">
        <v>38</v>
      </c>
      <c r="C2002" t="s">
        <v>14095</v>
      </c>
      <c r="D2002" t="s">
        <v>12</v>
      </c>
      <c r="E2002" t="s">
        <v>93</v>
      </c>
      <c r="F2002" t="s">
        <v>35</v>
      </c>
      <c r="G2002" t="s">
        <v>15</v>
      </c>
      <c r="H2002">
        <v>33267.599999999999</v>
      </c>
      <c r="I2002" s="9">
        <v>45204</v>
      </c>
      <c r="J2002">
        <v>2023</v>
      </c>
      <c r="K2002" t="s">
        <v>14058</v>
      </c>
      <c r="L2002">
        <v>10</v>
      </c>
      <c r="M2002" t="s">
        <v>14057</v>
      </c>
      <c r="N2002" t="s">
        <v>16</v>
      </c>
    </row>
    <row r="2003" spans="1:14" x14ac:dyDescent="0.35">
      <c r="A2003" t="s">
        <v>9353</v>
      </c>
      <c r="B2003">
        <v>38</v>
      </c>
      <c r="C2003" t="s">
        <v>14095</v>
      </c>
      <c r="D2003" t="s">
        <v>12</v>
      </c>
      <c r="E2003" t="s">
        <v>74</v>
      </c>
      <c r="F2003" t="s">
        <v>35</v>
      </c>
      <c r="G2003" t="s">
        <v>15</v>
      </c>
      <c r="H2003">
        <v>8.49</v>
      </c>
      <c r="I2003" s="9">
        <v>45043</v>
      </c>
      <c r="J2003">
        <v>2023</v>
      </c>
      <c r="K2003" t="s">
        <v>14061</v>
      </c>
      <c r="L2003">
        <v>4</v>
      </c>
      <c r="M2003" t="s">
        <v>14057</v>
      </c>
      <c r="N2003" t="s">
        <v>16</v>
      </c>
    </row>
    <row r="2004" spans="1:14" x14ac:dyDescent="0.35">
      <c r="A2004" t="s">
        <v>9383</v>
      </c>
      <c r="B2004">
        <v>38</v>
      </c>
      <c r="C2004" t="s">
        <v>14095</v>
      </c>
      <c r="D2004" t="s">
        <v>39</v>
      </c>
      <c r="E2004" t="s">
        <v>42</v>
      </c>
      <c r="F2004" t="s">
        <v>19</v>
      </c>
      <c r="G2004" t="s">
        <v>20</v>
      </c>
      <c r="H2004">
        <v>5567.38</v>
      </c>
      <c r="I2004" s="9">
        <v>45371</v>
      </c>
      <c r="J2004">
        <v>2024</v>
      </c>
      <c r="K2004" t="s">
        <v>14053</v>
      </c>
      <c r="L2004">
        <v>3</v>
      </c>
      <c r="M2004" t="s">
        <v>14052</v>
      </c>
      <c r="N2004" t="s">
        <v>16</v>
      </c>
    </row>
    <row r="2005" spans="1:14" x14ac:dyDescent="0.35">
      <c r="A2005" t="s">
        <v>9445</v>
      </c>
      <c r="B2005">
        <v>38</v>
      </c>
      <c r="C2005" t="s">
        <v>14095</v>
      </c>
      <c r="D2005" t="s">
        <v>12</v>
      </c>
      <c r="E2005" t="s">
        <v>42</v>
      </c>
      <c r="F2005" t="s">
        <v>14</v>
      </c>
      <c r="G2005" t="s">
        <v>15</v>
      </c>
      <c r="H2005">
        <v>3492.51</v>
      </c>
      <c r="I2005" s="9">
        <v>45041</v>
      </c>
      <c r="J2005">
        <v>2023</v>
      </c>
      <c r="K2005" t="s">
        <v>14061</v>
      </c>
      <c r="L2005">
        <v>4</v>
      </c>
      <c r="M2005" t="s">
        <v>14046</v>
      </c>
      <c r="N2005" t="s">
        <v>16</v>
      </c>
    </row>
    <row r="2006" spans="1:14" x14ac:dyDescent="0.35">
      <c r="A2006" t="s">
        <v>9773</v>
      </c>
      <c r="B2006">
        <v>38</v>
      </c>
      <c r="C2006" t="s">
        <v>14095</v>
      </c>
      <c r="D2006" t="s">
        <v>39</v>
      </c>
      <c r="E2006" t="s">
        <v>64</v>
      </c>
      <c r="F2006" t="s">
        <v>55</v>
      </c>
      <c r="G2006" t="s">
        <v>36</v>
      </c>
      <c r="H2006">
        <v>7403.92</v>
      </c>
      <c r="I2006" s="9">
        <v>45113</v>
      </c>
      <c r="J2006">
        <v>2023</v>
      </c>
      <c r="K2006" t="s">
        <v>14063</v>
      </c>
      <c r="L2006">
        <v>7</v>
      </c>
      <c r="M2006" t="s">
        <v>14057</v>
      </c>
      <c r="N2006" t="s">
        <v>16</v>
      </c>
    </row>
    <row r="2007" spans="1:14" x14ac:dyDescent="0.35">
      <c r="A2007" t="s">
        <v>9861</v>
      </c>
      <c r="B2007">
        <v>38</v>
      </c>
      <c r="C2007" t="s">
        <v>14095</v>
      </c>
      <c r="D2007" t="s">
        <v>12</v>
      </c>
      <c r="E2007" t="s">
        <v>52</v>
      </c>
      <c r="F2007" t="s">
        <v>49</v>
      </c>
      <c r="G2007" t="s">
        <v>36</v>
      </c>
      <c r="H2007">
        <v>12138.91</v>
      </c>
      <c r="I2007" s="9">
        <v>45076</v>
      </c>
      <c r="J2007">
        <v>2023</v>
      </c>
      <c r="K2007" t="s">
        <v>14047</v>
      </c>
      <c r="L2007">
        <v>5</v>
      </c>
      <c r="M2007" t="s">
        <v>14046</v>
      </c>
      <c r="N2007" t="s">
        <v>16</v>
      </c>
    </row>
    <row r="2008" spans="1:14" x14ac:dyDescent="0.35">
      <c r="A2008" t="s">
        <v>9915</v>
      </c>
      <c r="B2008">
        <v>38</v>
      </c>
      <c r="C2008" t="s">
        <v>14095</v>
      </c>
      <c r="D2008" t="s">
        <v>12</v>
      </c>
      <c r="E2008" t="s">
        <v>52</v>
      </c>
      <c r="F2008" t="s">
        <v>35</v>
      </c>
      <c r="G2008" t="s">
        <v>15</v>
      </c>
      <c r="H2008">
        <v>363.83</v>
      </c>
      <c r="I2008" s="9">
        <v>45152</v>
      </c>
      <c r="J2008">
        <v>2023</v>
      </c>
      <c r="K2008" t="s">
        <v>14056</v>
      </c>
      <c r="L2008">
        <v>8</v>
      </c>
      <c r="M2008" t="s">
        <v>14062</v>
      </c>
      <c r="N2008" t="s">
        <v>16</v>
      </c>
    </row>
    <row r="2009" spans="1:14" x14ac:dyDescent="0.35">
      <c r="A2009" t="s">
        <v>9993</v>
      </c>
      <c r="B2009">
        <v>38</v>
      </c>
      <c r="C2009" t="s">
        <v>14095</v>
      </c>
      <c r="D2009" t="s">
        <v>12</v>
      </c>
      <c r="E2009" t="s">
        <v>93</v>
      </c>
      <c r="F2009" t="s">
        <v>25</v>
      </c>
      <c r="G2009" t="s">
        <v>30</v>
      </c>
      <c r="H2009">
        <v>8168.09</v>
      </c>
      <c r="I2009" s="9">
        <v>45380</v>
      </c>
      <c r="J2009">
        <v>2024</v>
      </c>
      <c r="K2009" t="s">
        <v>14053</v>
      </c>
      <c r="L2009">
        <v>3</v>
      </c>
      <c r="M2009" t="s">
        <v>14048</v>
      </c>
      <c r="N2009" t="s">
        <v>16</v>
      </c>
    </row>
    <row r="2010" spans="1:14" x14ac:dyDescent="0.35">
      <c r="A2010" t="s">
        <v>10073</v>
      </c>
      <c r="B2010">
        <v>38</v>
      </c>
      <c r="C2010" t="s">
        <v>14095</v>
      </c>
      <c r="D2010" t="s">
        <v>39</v>
      </c>
      <c r="E2010" t="s">
        <v>13</v>
      </c>
      <c r="F2010" t="s">
        <v>25</v>
      </c>
      <c r="G2010" t="s">
        <v>20</v>
      </c>
      <c r="H2010">
        <v>3337.37</v>
      </c>
      <c r="I2010" s="9">
        <v>45067</v>
      </c>
      <c r="J2010">
        <v>2023</v>
      </c>
      <c r="K2010" t="s">
        <v>14047</v>
      </c>
      <c r="L2010">
        <v>5</v>
      </c>
      <c r="M2010" t="s">
        <v>14059</v>
      </c>
      <c r="N2010" t="s">
        <v>16</v>
      </c>
    </row>
    <row r="2011" spans="1:14" x14ac:dyDescent="0.35">
      <c r="A2011" t="s">
        <v>10105</v>
      </c>
      <c r="B2011">
        <v>38</v>
      </c>
      <c r="C2011" t="s">
        <v>14095</v>
      </c>
      <c r="D2011" t="s">
        <v>39</v>
      </c>
      <c r="E2011" t="s">
        <v>24</v>
      </c>
      <c r="F2011" t="s">
        <v>49</v>
      </c>
      <c r="G2011" t="s">
        <v>36</v>
      </c>
      <c r="H2011">
        <v>11971.04</v>
      </c>
      <c r="I2011" s="9">
        <v>45208</v>
      </c>
      <c r="J2011">
        <v>2023</v>
      </c>
      <c r="K2011" t="s">
        <v>14058</v>
      </c>
      <c r="L2011">
        <v>10</v>
      </c>
      <c r="M2011" t="s">
        <v>14062</v>
      </c>
      <c r="N2011" t="s">
        <v>16</v>
      </c>
    </row>
    <row r="2012" spans="1:14" x14ac:dyDescent="0.35">
      <c r="A2012" t="s">
        <v>10459</v>
      </c>
      <c r="B2012">
        <v>38</v>
      </c>
      <c r="C2012" t="s">
        <v>14095</v>
      </c>
      <c r="D2012" t="s">
        <v>12</v>
      </c>
      <c r="E2012" t="s">
        <v>74</v>
      </c>
      <c r="F2012" t="s">
        <v>49</v>
      </c>
      <c r="G2012" t="s">
        <v>15</v>
      </c>
      <c r="H2012">
        <v>33133.440000000002</v>
      </c>
      <c r="I2012" s="9">
        <v>45087</v>
      </c>
      <c r="J2012">
        <v>2023</v>
      </c>
      <c r="K2012" t="s">
        <v>14049</v>
      </c>
      <c r="L2012">
        <v>6</v>
      </c>
      <c r="M2012" t="s">
        <v>14050</v>
      </c>
      <c r="N2012" t="s">
        <v>16</v>
      </c>
    </row>
    <row r="2013" spans="1:14" x14ac:dyDescent="0.35">
      <c r="A2013" t="s">
        <v>10583</v>
      </c>
      <c r="B2013">
        <v>38</v>
      </c>
      <c r="C2013" t="s">
        <v>14095</v>
      </c>
      <c r="D2013" t="s">
        <v>12</v>
      </c>
      <c r="E2013" t="s">
        <v>13</v>
      </c>
      <c r="F2013" t="s">
        <v>55</v>
      </c>
      <c r="G2013" t="s">
        <v>30</v>
      </c>
      <c r="H2013">
        <v>11266.63</v>
      </c>
      <c r="I2013" s="9">
        <v>45161</v>
      </c>
      <c r="J2013">
        <v>2023</v>
      </c>
      <c r="K2013" t="s">
        <v>14056</v>
      </c>
      <c r="L2013">
        <v>8</v>
      </c>
      <c r="M2013" t="s">
        <v>14052</v>
      </c>
      <c r="N2013" t="s">
        <v>16</v>
      </c>
    </row>
    <row r="2014" spans="1:14" x14ac:dyDescent="0.35">
      <c r="A2014" t="s">
        <v>10675</v>
      </c>
      <c r="B2014">
        <v>38</v>
      </c>
      <c r="C2014" t="s">
        <v>14095</v>
      </c>
      <c r="D2014" t="s">
        <v>39</v>
      </c>
      <c r="E2014" t="s">
        <v>42</v>
      </c>
      <c r="F2014" t="s">
        <v>49</v>
      </c>
      <c r="G2014" t="s">
        <v>26</v>
      </c>
      <c r="H2014">
        <v>4648.8</v>
      </c>
      <c r="I2014" s="9">
        <v>45570</v>
      </c>
      <c r="J2014">
        <v>2024</v>
      </c>
      <c r="K2014" t="s">
        <v>14058</v>
      </c>
      <c r="L2014">
        <v>10</v>
      </c>
      <c r="M2014" t="s">
        <v>14050</v>
      </c>
      <c r="N2014" t="s">
        <v>16</v>
      </c>
    </row>
    <row r="2015" spans="1:14" x14ac:dyDescent="0.35">
      <c r="A2015" t="s">
        <v>10679</v>
      </c>
      <c r="B2015">
        <v>38</v>
      </c>
      <c r="C2015" t="s">
        <v>14095</v>
      </c>
      <c r="D2015" t="s">
        <v>12</v>
      </c>
      <c r="E2015" t="s">
        <v>93</v>
      </c>
      <c r="F2015" t="s">
        <v>55</v>
      </c>
      <c r="G2015" t="s">
        <v>15</v>
      </c>
      <c r="H2015">
        <v>15798.52</v>
      </c>
      <c r="I2015" s="9">
        <v>45446</v>
      </c>
      <c r="J2015">
        <v>2024</v>
      </c>
      <c r="K2015" t="s">
        <v>14049</v>
      </c>
      <c r="L2015">
        <v>6</v>
      </c>
      <c r="M2015" t="s">
        <v>14062</v>
      </c>
      <c r="N2015" t="s">
        <v>16</v>
      </c>
    </row>
    <row r="2016" spans="1:14" x14ac:dyDescent="0.35">
      <c r="A2016" t="s">
        <v>10765</v>
      </c>
      <c r="B2016">
        <v>38</v>
      </c>
      <c r="C2016" t="s">
        <v>14095</v>
      </c>
      <c r="D2016" t="s">
        <v>39</v>
      </c>
      <c r="E2016" t="s">
        <v>52</v>
      </c>
      <c r="F2016" t="s">
        <v>55</v>
      </c>
      <c r="G2016" t="s">
        <v>20</v>
      </c>
      <c r="H2016">
        <v>25502.91</v>
      </c>
      <c r="I2016" s="9">
        <v>44982</v>
      </c>
      <c r="J2016">
        <v>2023</v>
      </c>
      <c r="K2016" t="s">
        <v>14051</v>
      </c>
      <c r="L2016">
        <v>2</v>
      </c>
      <c r="M2016" t="s">
        <v>14050</v>
      </c>
      <c r="N2016" t="s">
        <v>16</v>
      </c>
    </row>
    <row r="2017" spans="1:14" x14ac:dyDescent="0.35">
      <c r="A2017" t="s">
        <v>10767</v>
      </c>
      <c r="B2017">
        <v>38</v>
      </c>
      <c r="C2017" t="s">
        <v>14095</v>
      </c>
      <c r="D2017" t="s">
        <v>12</v>
      </c>
      <c r="E2017" t="s">
        <v>93</v>
      </c>
      <c r="F2017" t="s">
        <v>55</v>
      </c>
      <c r="G2017" t="s">
        <v>15</v>
      </c>
      <c r="H2017">
        <v>1416.2</v>
      </c>
      <c r="I2017" s="9">
        <v>44999</v>
      </c>
      <c r="J2017">
        <v>2023</v>
      </c>
      <c r="K2017" t="s">
        <v>14053</v>
      </c>
      <c r="L2017">
        <v>3</v>
      </c>
      <c r="M2017" t="s">
        <v>14046</v>
      </c>
      <c r="N2017" t="s">
        <v>16</v>
      </c>
    </row>
    <row r="2018" spans="1:14" x14ac:dyDescent="0.35">
      <c r="A2018" t="s">
        <v>10793</v>
      </c>
      <c r="B2018">
        <v>38</v>
      </c>
      <c r="C2018" t="s">
        <v>14095</v>
      </c>
      <c r="D2018" t="s">
        <v>12</v>
      </c>
      <c r="E2018" t="s">
        <v>29</v>
      </c>
      <c r="F2018" t="s">
        <v>19</v>
      </c>
      <c r="G2018" t="s">
        <v>30</v>
      </c>
      <c r="H2018">
        <v>2820.89</v>
      </c>
      <c r="I2018" s="9">
        <v>45190</v>
      </c>
      <c r="J2018">
        <v>2023</v>
      </c>
      <c r="K2018" t="s">
        <v>14055</v>
      </c>
      <c r="L2018">
        <v>9</v>
      </c>
      <c r="M2018" t="s">
        <v>14057</v>
      </c>
      <c r="N2018" t="s">
        <v>16</v>
      </c>
    </row>
    <row r="2019" spans="1:14" x14ac:dyDescent="0.35">
      <c r="A2019" t="s">
        <v>10977</v>
      </c>
      <c r="B2019">
        <v>38</v>
      </c>
      <c r="C2019" t="s">
        <v>14095</v>
      </c>
      <c r="D2019" t="s">
        <v>39</v>
      </c>
      <c r="E2019" t="s">
        <v>29</v>
      </c>
      <c r="F2019" t="s">
        <v>14</v>
      </c>
      <c r="G2019" t="s">
        <v>26</v>
      </c>
      <c r="H2019">
        <v>693.22</v>
      </c>
      <c r="I2019" s="9">
        <v>45216</v>
      </c>
      <c r="J2019">
        <v>2023</v>
      </c>
      <c r="K2019" t="s">
        <v>14058</v>
      </c>
      <c r="L2019">
        <v>10</v>
      </c>
      <c r="M2019" t="s">
        <v>14046</v>
      </c>
      <c r="N2019" t="s">
        <v>16</v>
      </c>
    </row>
    <row r="2020" spans="1:14" x14ac:dyDescent="0.35">
      <c r="A2020" t="s">
        <v>11015</v>
      </c>
      <c r="B2020">
        <v>38</v>
      </c>
      <c r="C2020" t="s">
        <v>14095</v>
      </c>
      <c r="D2020" t="s">
        <v>39</v>
      </c>
      <c r="E2020" t="s">
        <v>24</v>
      </c>
      <c r="F2020" t="s">
        <v>25</v>
      </c>
      <c r="G2020" t="s">
        <v>15</v>
      </c>
      <c r="H2020">
        <v>31853.99</v>
      </c>
      <c r="I2020" s="9">
        <v>44964</v>
      </c>
      <c r="J2020">
        <v>2023</v>
      </c>
      <c r="K2020" t="s">
        <v>14051</v>
      </c>
      <c r="L2020">
        <v>2</v>
      </c>
      <c r="M2020" t="s">
        <v>14046</v>
      </c>
      <c r="N2020" t="s">
        <v>16</v>
      </c>
    </row>
    <row r="2021" spans="1:14" x14ac:dyDescent="0.35">
      <c r="A2021" t="s">
        <v>11089</v>
      </c>
      <c r="B2021">
        <v>38</v>
      </c>
      <c r="C2021" t="s">
        <v>14095</v>
      </c>
      <c r="D2021" t="s">
        <v>12</v>
      </c>
      <c r="E2021" t="s">
        <v>24</v>
      </c>
      <c r="F2021" t="s">
        <v>55</v>
      </c>
      <c r="G2021" t="s">
        <v>30</v>
      </c>
      <c r="H2021">
        <v>5783.17</v>
      </c>
      <c r="I2021" s="9">
        <v>45129</v>
      </c>
      <c r="J2021">
        <v>2023</v>
      </c>
      <c r="K2021" t="s">
        <v>14063</v>
      </c>
      <c r="L2021">
        <v>7</v>
      </c>
      <c r="M2021" t="s">
        <v>14050</v>
      </c>
      <c r="N2021" t="s">
        <v>16</v>
      </c>
    </row>
    <row r="2022" spans="1:14" x14ac:dyDescent="0.35">
      <c r="A2022" t="s">
        <v>11521</v>
      </c>
      <c r="B2022">
        <v>38</v>
      </c>
      <c r="C2022" t="s">
        <v>14095</v>
      </c>
      <c r="D2022" t="s">
        <v>12</v>
      </c>
      <c r="E2022" t="s">
        <v>52</v>
      </c>
      <c r="F2022" t="s">
        <v>14</v>
      </c>
      <c r="G2022" t="s">
        <v>26</v>
      </c>
      <c r="H2022">
        <v>15222.72</v>
      </c>
      <c r="I2022" s="9">
        <v>45401</v>
      </c>
      <c r="J2022">
        <v>2024</v>
      </c>
      <c r="K2022" t="s">
        <v>14061</v>
      </c>
      <c r="L2022">
        <v>4</v>
      </c>
      <c r="M2022" t="s">
        <v>14048</v>
      </c>
      <c r="N2022" t="s">
        <v>16</v>
      </c>
    </row>
    <row r="2023" spans="1:14" x14ac:dyDescent="0.35">
      <c r="A2023" t="s">
        <v>11523</v>
      </c>
      <c r="B2023">
        <v>38</v>
      </c>
      <c r="C2023" t="s">
        <v>14095</v>
      </c>
      <c r="D2023" t="s">
        <v>12</v>
      </c>
      <c r="E2023" t="s">
        <v>74</v>
      </c>
      <c r="F2023" t="s">
        <v>14</v>
      </c>
      <c r="G2023" t="s">
        <v>36</v>
      </c>
      <c r="H2023">
        <v>9311.89</v>
      </c>
      <c r="I2023" s="9">
        <v>45034</v>
      </c>
      <c r="J2023">
        <v>2023</v>
      </c>
      <c r="K2023" t="s">
        <v>14061</v>
      </c>
      <c r="L2023">
        <v>4</v>
      </c>
      <c r="M2023" t="s">
        <v>14046</v>
      </c>
      <c r="N2023" t="s">
        <v>16</v>
      </c>
    </row>
    <row r="2024" spans="1:14" x14ac:dyDescent="0.35">
      <c r="A2024" t="s">
        <v>11825</v>
      </c>
      <c r="B2024">
        <v>38</v>
      </c>
      <c r="C2024" t="s">
        <v>14095</v>
      </c>
      <c r="D2024" t="s">
        <v>12</v>
      </c>
      <c r="E2024" t="s">
        <v>29</v>
      </c>
      <c r="F2024" t="s">
        <v>19</v>
      </c>
      <c r="G2024" t="s">
        <v>30</v>
      </c>
      <c r="H2024">
        <v>1603.67</v>
      </c>
      <c r="I2024" s="9">
        <v>45462</v>
      </c>
      <c r="J2024">
        <v>2024</v>
      </c>
      <c r="K2024" t="s">
        <v>14049</v>
      </c>
      <c r="L2024">
        <v>6</v>
      </c>
      <c r="M2024" t="s">
        <v>14052</v>
      </c>
      <c r="N2024" t="s">
        <v>16</v>
      </c>
    </row>
    <row r="2025" spans="1:14" x14ac:dyDescent="0.35">
      <c r="A2025" t="s">
        <v>12011</v>
      </c>
      <c r="B2025">
        <v>38</v>
      </c>
      <c r="C2025" t="s">
        <v>14095</v>
      </c>
      <c r="D2025" t="s">
        <v>12</v>
      </c>
      <c r="E2025" t="s">
        <v>93</v>
      </c>
      <c r="F2025" t="s">
        <v>14</v>
      </c>
      <c r="G2025" t="s">
        <v>20</v>
      </c>
      <c r="H2025">
        <v>221.92</v>
      </c>
      <c r="I2025" s="9">
        <v>45353</v>
      </c>
      <c r="J2025">
        <v>2024</v>
      </c>
      <c r="K2025" t="s">
        <v>14053</v>
      </c>
      <c r="L2025">
        <v>3</v>
      </c>
      <c r="M2025" t="s">
        <v>14050</v>
      </c>
      <c r="N2025" t="s">
        <v>16</v>
      </c>
    </row>
    <row r="2026" spans="1:14" x14ac:dyDescent="0.35">
      <c r="A2026" t="s">
        <v>12079</v>
      </c>
      <c r="B2026">
        <v>38</v>
      </c>
      <c r="C2026" t="s">
        <v>14095</v>
      </c>
      <c r="D2026" t="s">
        <v>12</v>
      </c>
      <c r="E2026" t="s">
        <v>29</v>
      </c>
      <c r="F2026" t="s">
        <v>25</v>
      </c>
      <c r="G2026" t="s">
        <v>15</v>
      </c>
      <c r="H2026">
        <v>13090.86</v>
      </c>
      <c r="I2026" s="9">
        <v>45588</v>
      </c>
      <c r="J2026">
        <v>2024</v>
      </c>
      <c r="K2026" t="s">
        <v>14058</v>
      </c>
      <c r="L2026">
        <v>10</v>
      </c>
      <c r="M2026" t="s">
        <v>14052</v>
      </c>
      <c r="N2026" t="s">
        <v>16</v>
      </c>
    </row>
    <row r="2027" spans="1:14" x14ac:dyDescent="0.35">
      <c r="A2027" t="s">
        <v>12665</v>
      </c>
      <c r="B2027">
        <v>38</v>
      </c>
      <c r="C2027" t="s">
        <v>14095</v>
      </c>
      <c r="D2027" t="s">
        <v>12</v>
      </c>
      <c r="E2027" t="s">
        <v>42</v>
      </c>
      <c r="F2027" t="s">
        <v>55</v>
      </c>
      <c r="G2027" t="s">
        <v>26</v>
      </c>
      <c r="H2027">
        <v>16171.79</v>
      </c>
      <c r="I2027" s="9">
        <v>45143</v>
      </c>
      <c r="J2027">
        <v>2023</v>
      </c>
      <c r="K2027" t="s">
        <v>14056</v>
      </c>
      <c r="L2027">
        <v>8</v>
      </c>
      <c r="M2027" t="s">
        <v>14050</v>
      </c>
      <c r="N2027" t="s">
        <v>16</v>
      </c>
    </row>
    <row r="2028" spans="1:14" x14ac:dyDescent="0.35">
      <c r="A2028" t="s">
        <v>12731</v>
      </c>
      <c r="B2028">
        <v>38</v>
      </c>
      <c r="C2028" t="s">
        <v>14095</v>
      </c>
      <c r="D2028" t="s">
        <v>12</v>
      </c>
      <c r="E2028" t="s">
        <v>64</v>
      </c>
      <c r="F2028" t="s">
        <v>19</v>
      </c>
      <c r="G2028" t="s">
        <v>20</v>
      </c>
      <c r="H2028">
        <v>12089.02</v>
      </c>
      <c r="I2028" s="9">
        <v>45463</v>
      </c>
      <c r="J2028">
        <v>2024</v>
      </c>
      <c r="K2028" t="s">
        <v>14049</v>
      </c>
      <c r="L2028">
        <v>6</v>
      </c>
      <c r="M2028" t="s">
        <v>14057</v>
      </c>
      <c r="N2028" t="s">
        <v>16</v>
      </c>
    </row>
    <row r="2029" spans="1:14" x14ac:dyDescent="0.35">
      <c r="A2029" t="s">
        <v>12817</v>
      </c>
      <c r="B2029">
        <v>38</v>
      </c>
      <c r="C2029" t="s">
        <v>14095</v>
      </c>
      <c r="D2029" t="s">
        <v>12</v>
      </c>
      <c r="E2029" t="s">
        <v>64</v>
      </c>
      <c r="F2029" t="s">
        <v>25</v>
      </c>
      <c r="G2029" t="s">
        <v>26</v>
      </c>
      <c r="H2029">
        <v>11278.78</v>
      </c>
      <c r="I2029" s="9">
        <v>45108</v>
      </c>
      <c r="J2029">
        <v>2023</v>
      </c>
      <c r="K2029" t="s">
        <v>14063</v>
      </c>
      <c r="L2029">
        <v>7</v>
      </c>
      <c r="M2029" t="s">
        <v>14050</v>
      </c>
      <c r="N2029" t="s">
        <v>16</v>
      </c>
    </row>
    <row r="2030" spans="1:14" x14ac:dyDescent="0.35">
      <c r="A2030" t="s">
        <v>13073</v>
      </c>
      <c r="B2030">
        <v>38</v>
      </c>
      <c r="C2030" t="s">
        <v>14095</v>
      </c>
      <c r="D2030" t="s">
        <v>12</v>
      </c>
      <c r="E2030" t="s">
        <v>13</v>
      </c>
      <c r="F2030" t="s">
        <v>25</v>
      </c>
      <c r="G2030" t="s">
        <v>26</v>
      </c>
      <c r="H2030">
        <v>6026.03</v>
      </c>
      <c r="I2030" s="9">
        <v>45631</v>
      </c>
      <c r="J2030">
        <v>2024</v>
      </c>
      <c r="K2030" t="s">
        <v>14060</v>
      </c>
      <c r="L2030">
        <v>12</v>
      </c>
      <c r="M2030" t="s">
        <v>14057</v>
      </c>
      <c r="N2030" t="s">
        <v>16</v>
      </c>
    </row>
    <row r="2031" spans="1:14" x14ac:dyDescent="0.35">
      <c r="A2031" t="s">
        <v>13115</v>
      </c>
      <c r="B2031">
        <v>38</v>
      </c>
      <c r="C2031" t="s">
        <v>14095</v>
      </c>
      <c r="D2031" t="s">
        <v>39</v>
      </c>
      <c r="E2031" t="s">
        <v>52</v>
      </c>
      <c r="F2031" t="s">
        <v>25</v>
      </c>
      <c r="G2031" t="s">
        <v>36</v>
      </c>
      <c r="H2031">
        <v>4710.6499999999996</v>
      </c>
      <c r="I2031" s="9">
        <v>44937</v>
      </c>
      <c r="J2031">
        <v>2023</v>
      </c>
      <c r="K2031" t="s">
        <v>14045</v>
      </c>
      <c r="L2031">
        <v>1</v>
      </c>
      <c r="M2031" t="s">
        <v>14052</v>
      </c>
      <c r="N2031" t="s">
        <v>16</v>
      </c>
    </row>
    <row r="2032" spans="1:14" x14ac:dyDescent="0.35">
      <c r="A2032" t="s">
        <v>13153</v>
      </c>
      <c r="B2032">
        <v>38</v>
      </c>
      <c r="C2032" t="s">
        <v>14095</v>
      </c>
      <c r="D2032" t="s">
        <v>12</v>
      </c>
      <c r="E2032" t="s">
        <v>64</v>
      </c>
      <c r="F2032" t="s">
        <v>55</v>
      </c>
      <c r="G2032" t="s">
        <v>15</v>
      </c>
      <c r="H2032">
        <v>2013.8</v>
      </c>
      <c r="I2032" s="9">
        <v>45637</v>
      </c>
      <c r="J2032">
        <v>2024</v>
      </c>
      <c r="K2032" t="s">
        <v>14060</v>
      </c>
      <c r="L2032">
        <v>12</v>
      </c>
      <c r="M2032" t="s">
        <v>14052</v>
      </c>
      <c r="N2032" t="s">
        <v>16</v>
      </c>
    </row>
    <row r="2033" spans="1:14" x14ac:dyDescent="0.35">
      <c r="A2033" t="s">
        <v>13403</v>
      </c>
      <c r="B2033">
        <v>38</v>
      </c>
      <c r="C2033" t="s">
        <v>14095</v>
      </c>
      <c r="D2033" t="s">
        <v>12</v>
      </c>
      <c r="E2033" t="s">
        <v>42</v>
      </c>
      <c r="F2033" t="s">
        <v>14</v>
      </c>
      <c r="G2033" t="s">
        <v>36</v>
      </c>
      <c r="H2033">
        <v>29184.43</v>
      </c>
      <c r="I2033" s="9">
        <v>45574</v>
      </c>
      <c r="J2033">
        <v>2024</v>
      </c>
      <c r="K2033" t="s">
        <v>14058</v>
      </c>
      <c r="L2033">
        <v>10</v>
      </c>
      <c r="M2033" t="s">
        <v>14052</v>
      </c>
      <c r="N2033" t="s">
        <v>16</v>
      </c>
    </row>
    <row r="2034" spans="1:14" x14ac:dyDescent="0.35">
      <c r="A2034" t="s">
        <v>13569</v>
      </c>
      <c r="B2034">
        <v>38</v>
      </c>
      <c r="C2034" t="s">
        <v>14095</v>
      </c>
      <c r="D2034" t="s">
        <v>39</v>
      </c>
      <c r="E2034" t="s">
        <v>74</v>
      </c>
      <c r="F2034" t="s">
        <v>25</v>
      </c>
      <c r="G2034" t="s">
        <v>36</v>
      </c>
      <c r="H2034">
        <v>14110.29</v>
      </c>
      <c r="I2034" s="9">
        <v>45377</v>
      </c>
      <c r="J2034">
        <v>2024</v>
      </c>
      <c r="K2034" t="s">
        <v>14053</v>
      </c>
      <c r="L2034">
        <v>3</v>
      </c>
      <c r="M2034" t="s">
        <v>14046</v>
      </c>
      <c r="N2034" t="s">
        <v>16</v>
      </c>
    </row>
    <row r="2035" spans="1:14" x14ac:dyDescent="0.35">
      <c r="A2035" t="s">
        <v>13753</v>
      </c>
      <c r="B2035">
        <v>38</v>
      </c>
      <c r="C2035" t="s">
        <v>14095</v>
      </c>
      <c r="D2035" t="s">
        <v>12</v>
      </c>
      <c r="E2035" t="s">
        <v>42</v>
      </c>
      <c r="F2035" t="s">
        <v>55</v>
      </c>
      <c r="G2035" t="s">
        <v>20</v>
      </c>
      <c r="H2035">
        <v>10426.370000000001</v>
      </c>
      <c r="I2035" s="9">
        <v>44936</v>
      </c>
      <c r="J2035">
        <v>2023</v>
      </c>
      <c r="K2035" t="s">
        <v>14045</v>
      </c>
      <c r="L2035">
        <v>1</v>
      </c>
      <c r="M2035" t="s">
        <v>14046</v>
      </c>
      <c r="N2035" t="s">
        <v>16</v>
      </c>
    </row>
    <row r="2036" spans="1:14" x14ac:dyDescent="0.35">
      <c r="A2036" t="s">
        <v>13773</v>
      </c>
      <c r="B2036">
        <v>38</v>
      </c>
      <c r="C2036" t="s">
        <v>14095</v>
      </c>
      <c r="D2036" t="s">
        <v>39</v>
      </c>
      <c r="E2036" t="s">
        <v>13</v>
      </c>
      <c r="F2036" t="s">
        <v>14</v>
      </c>
      <c r="G2036" t="s">
        <v>15</v>
      </c>
      <c r="H2036">
        <v>24414.23</v>
      </c>
      <c r="I2036" s="9">
        <v>44929</v>
      </c>
      <c r="J2036">
        <v>2023</v>
      </c>
      <c r="K2036" t="s">
        <v>14045</v>
      </c>
      <c r="L2036">
        <v>1</v>
      </c>
      <c r="M2036" t="s">
        <v>14046</v>
      </c>
      <c r="N2036" t="s">
        <v>16</v>
      </c>
    </row>
    <row r="2037" spans="1:14" x14ac:dyDescent="0.35">
      <c r="A2037" t="s">
        <v>13933</v>
      </c>
      <c r="B2037">
        <v>38</v>
      </c>
      <c r="C2037" t="s">
        <v>14095</v>
      </c>
      <c r="D2037" t="s">
        <v>12</v>
      </c>
      <c r="E2037" t="s">
        <v>74</v>
      </c>
      <c r="F2037" t="s">
        <v>35</v>
      </c>
      <c r="G2037" t="s">
        <v>26</v>
      </c>
      <c r="H2037">
        <v>2833.1</v>
      </c>
      <c r="I2037" s="9">
        <v>44968</v>
      </c>
      <c r="J2037">
        <v>2023</v>
      </c>
      <c r="K2037" t="s">
        <v>14051</v>
      </c>
      <c r="L2037">
        <v>2</v>
      </c>
      <c r="M2037" t="s">
        <v>14050</v>
      </c>
      <c r="N2037" t="s">
        <v>16</v>
      </c>
    </row>
    <row r="2038" spans="1:14" x14ac:dyDescent="0.35">
      <c r="A2038" t="s">
        <v>14027</v>
      </c>
      <c r="B2038">
        <v>38</v>
      </c>
      <c r="C2038" t="s">
        <v>14095</v>
      </c>
      <c r="D2038" t="s">
        <v>12</v>
      </c>
      <c r="E2038" t="s">
        <v>93</v>
      </c>
      <c r="F2038" t="s">
        <v>49</v>
      </c>
      <c r="G2038" t="s">
        <v>30</v>
      </c>
      <c r="H2038">
        <v>4263.5</v>
      </c>
      <c r="I2038" s="9">
        <v>45633</v>
      </c>
      <c r="J2038">
        <v>2024</v>
      </c>
      <c r="K2038" t="s">
        <v>14060</v>
      </c>
      <c r="L2038">
        <v>12</v>
      </c>
      <c r="M2038" t="s">
        <v>14050</v>
      </c>
      <c r="N2038" t="s">
        <v>16</v>
      </c>
    </row>
    <row r="2039" spans="1:14" x14ac:dyDescent="0.35">
      <c r="A2039" t="s">
        <v>63</v>
      </c>
      <c r="B2039">
        <v>39</v>
      </c>
      <c r="C2039" t="s">
        <v>14095</v>
      </c>
      <c r="D2039" t="s">
        <v>39</v>
      </c>
      <c r="E2039" t="s">
        <v>64</v>
      </c>
      <c r="F2039" t="s">
        <v>19</v>
      </c>
      <c r="G2039" t="s">
        <v>26</v>
      </c>
      <c r="H2039">
        <v>8190.24</v>
      </c>
      <c r="I2039" s="9">
        <v>45261</v>
      </c>
      <c r="J2039">
        <v>2023</v>
      </c>
      <c r="K2039" t="s">
        <v>14060</v>
      </c>
      <c r="L2039">
        <v>12</v>
      </c>
      <c r="M2039" t="s">
        <v>14048</v>
      </c>
      <c r="N2039" t="s">
        <v>16</v>
      </c>
    </row>
    <row r="2040" spans="1:14" x14ac:dyDescent="0.35">
      <c r="A2040" t="s">
        <v>86</v>
      </c>
      <c r="B2040">
        <v>39</v>
      </c>
      <c r="C2040" t="s">
        <v>14095</v>
      </c>
      <c r="D2040" t="s">
        <v>12</v>
      </c>
      <c r="E2040" t="s">
        <v>64</v>
      </c>
      <c r="F2040" t="s">
        <v>35</v>
      </c>
      <c r="G2040" t="s">
        <v>15</v>
      </c>
      <c r="H2040">
        <v>3636.54</v>
      </c>
      <c r="I2040" s="9">
        <v>45312</v>
      </c>
      <c r="J2040">
        <v>2024</v>
      </c>
      <c r="K2040" t="s">
        <v>14045</v>
      </c>
      <c r="L2040">
        <v>1</v>
      </c>
      <c r="M2040" t="s">
        <v>14059</v>
      </c>
      <c r="N2040" t="s">
        <v>16</v>
      </c>
    </row>
    <row r="2041" spans="1:14" x14ac:dyDescent="0.35">
      <c r="A2041" t="s">
        <v>285</v>
      </c>
      <c r="B2041">
        <v>39</v>
      </c>
      <c r="C2041" t="s">
        <v>14095</v>
      </c>
      <c r="D2041" t="s">
        <v>39</v>
      </c>
      <c r="E2041" t="s">
        <v>93</v>
      </c>
      <c r="F2041" t="s">
        <v>14</v>
      </c>
      <c r="G2041" t="s">
        <v>20</v>
      </c>
      <c r="H2041">
        <v>14302.93</v>
      </c>
      <c r="I2041" s="9">
        <v>45622</v>
      </c>
      <c r="J2041">
        <v>2024</v>
      </c>
      <c r="K2041" t="s">
        <v>14054</v>
      </c>
      <c r="L2041">
        <v>11</v>
      </c>
      <c r="M2041" t="s">
        <v>14046</v>
      </c>
      <c r="N2041" t="s">
        <v>16</v>
      </c>
    </row>
    <row r="2042" spans="1:14" x14ac:dyDescent="0.35">
      <c r="A2042" t="s">
        <v>359</v>
      </c>
      <c r="B2042">
        <v>39</v>
      </c>
      <c r="C2042" t="s">
        <v>14095</v>
      </c>
      <c r="D2042" t="s">
        <v>39</v>
      </c>
      <c r="E2042" t="s">
        <v>52</v>
      </c>
      <c r="F2042" t="s">
        <v>35</v>
      </c>
      <c r="G2042" t="s">
        <v>30</v>
      </c>
      <c r="H2042">
        <v>25656.7</v>
      </c>
      <c r="I2042" s="9">
        <v>45282</v>
      </c>
      <c r="J2042">
        <v>2023</v>
      </c>
      <c r="K2042" t="s">
        <v>14060</v>
      </c>
      <c r="L2042">
        <v>12</v>
      </c>
      <c r="M2042" t="s">
        <v>14048</v>
      </c>
      <c r="N2042" t="s">
        <v>16</v>
      </c>
    </row>
    <row r="2043" spans="1:14" x14ac:dyDescent="0.35">
      <c r="A2043" t="s">
        <v>491</v>
      </c>
      <c r="B2043">
        <v>39</v>
      </c>
      <c r="C2043" t="s">
        <v>14095</v>
      </c>
      <c r="D2043" t="s">
        <v>12</v>
      </c>
      <c r="E2043" t="s">
        <v>64</v>
      </c>
      <c r="F2043" t="s">
        <v>19</v>
      </c>
      <c r="G2043" t="s">
        <v>36</v>
      </c>
      <c r="H2043">
        <v>5734.72</v>
      </c>
      <c r="I2043" s="9">
        <v>45087</v>
      </c>
      <c r="J2043">
        <v>2023</v>
      </c>
      <c r="K2043" t="s">
        <v>14049</v>
      </c>
      <c r="L2043">
        <v>6</v>
      </c>
      <c r="M2043" t="s">
        <v>14050</v>
      </c>
      <c r="N2043" t="s">
        <v>16</v>
      </c>
    </row>
    <row r="2044" spans="1:14" x14ac:dyDescent="0.35">
      <c r="A2044" t="s">
        <v>659</v>
      </c>
      <c r="B2044">
        <v>39</v>
      </c>
      <c r="C2044" t="s">
        <v>14095</v>
      </c>
      <c r="D2044" t="s">
        <v>12</v>
      </c>
      <c r="E2044" t="s">
        <v>93</v>
      </c>
      <c r="F2044" t="s">
        <v>35</v>
      </c>
      <c r="G2044" t="s">
        <v>20</v>
      </c>
      <c r="H2044">
        <v>2414.6</v>
      </c>
      <c r="I2044" s="9">
        <v>45022</v>
      </c>
      <c r="J2044">
        <v>2023</v>
      </c>
      <c r="K2044" t="s">
        <v>14061</v>
      </c>
      <c r="L2044">
        <v>4</v>
      </c>
      <c r="M2044" t="s">
        <v>14057</v>
      </c>
      <c r="N2044" t="s">
        <v>16</v>
      </c>
    </row>
    <row r="2045" spans="1:14" x14ac:dyDescent="0.35">
      <c r="A2045" t="s">
        <v>835</v>
      </c>
      <c r="B2045">
        <v>39</v>
      </c>
      <c r="C2045" t="s">
        <v>14095</v>
      </c>
      <c r="D2045" t="s">
        <v>12</v>
      </c>
      <c r="E2045" t="s">
        <v>74</v>
      </c>
      <c r="F2045" t="s">
        <v>14</v>
      </c>
      <c r="G2045" t="s">
        <v>20</v>
      </c>
      <c r="H2045">
        <v>13390.29</v>
      </c>
      <c r="I2045" s="9">
        <v>45500</v>
      </c>
      <c r="J2045">
        <v>2024</v>
      </c>
      <c r="K2045" t="s">
        <v>14063</v>
      </c>
      <c r="L2045">
        <v>7</v>
      </c>
      <c r="M2045" t="s">
        <v>14050</v>
      </c>
      <c r="N2045" t="s">
        <v>16</v>
      </c>
    </row>
    <row r="2046" spans="1:14" x14ac:dyDescent="0.35">
      <c r="A2046" t="s">
        <v>839</v>
      </c>
      <c r="B2046">
        <v>39</v>
      </c>
      <c r="C2046" t="s">
        <v>14095</v>
      </c>
      <c r="D2046" t="s">
        <v>12</v>
      </c>
      <c r="E2046" t="s">
        <v>64</v>
      </c>
      <c r="F2046" t="s">
        <v>25</v>
      </c>
      <c r="G2046" t="s">
        <v>26</v>
      </c>
      <c r="H2046">
        <v>1396.64</v>
      </c>
      <c r="I2046" s="9">
        <v>45559</v>
      </c>
      <c r="J2046">
        <v>2024</v>
      </c>
      <c r="K2046" t="s">
        <v>14055</v>
      </c>
      <c r="L2046">
        <v>9</v>
      </c>
      <c r="M2046" t="s">
        <v>14046</v>
      </c>
      <c r="N2046" t="s">
        <v>16</v>
      </c>
    </row>
    <row r="2047" spans="1:14" x14ac:dyDescent="0.35">
      <c r="A2047" t="s">
        <v>841</v>
      </c>
      <c r="B2047">
        <v>39</v>
      </c>
      <c r="C2047" t="s">
        <v>14095</v>
      </c>
      <c r="D2047" t="s">
        <v>12</v>
      </c>
      <c r="E2047" t="s">
        <v>93</v>
      </c>
      <c r="F2047" t="s">
        <v>14</v>
      </c>
      <c r="G2047" t="s">
        <v>15</v>
      </c>
      <c r="H2047">
        <v>3864.13</v>
      </c>
      <c r="I2047" s="9">
        <v>45238</v>
      </c>
      <c r="J2047">
        <v>2023</v>
      </c>
      <c r="K2047" t="s">
        <v>14054</v>
      </c>
      <c r="L2047">
        <v>11</v>
      </c>
      <c r="M2047" t="s">
        <v>14052</v>
      </c>
      <c r="N2047" t="s">
        <v>16</v>
      </c>
    </row>
    <row r="2048" spans="1:14" x14ac:dyDescent="0.35">
      <c r="A2048" t="s">
        <v>933</v>
      </c>
      <c r="B2048">
        <v>39</v>
      </c>
      <c r="C2048" t="s">
        <v>14095</v>
      </c>
      <c r="D2048" t="s">
        <v>12</v>
      </c>
      <c r="E2048" t="s">
        <v>52</v>
      </c>
      <c r="F2048" t="s">
        <v>35</v>
      </c>
      <c r="G2048" t="s">
        <v>26</v>
      </c>
      <c r="H2048">
        <v>7889.89</v>
      </c>
      <c r="I2048" s="9">
        <v>45190</v>
      </c>
      <c r="J2048">
        <v>2023</v>
      </c>
      <c r="K2048" t="s">
        <v>14055</v>
      </c>
      <c r="L2048">
        <v>9</v>
      </c>
      <c r="M2048" t="s">
        <v>14057</v>
      </c>
      <c r="N2048" t="s">
        <v>16</v>
      </c>
    </row>
    <row r="2049" spans="1:14" x14ac:dyDescent="0.35">
      <c r="A2049" t="s">
        <v>1157</v>
      </c>
      <c r="B2049">
        <v>39</v>
      </c>
      <c r="C2049" t="s">
        <v>14095</v>
      </c>
      <c r="D2049" t="s">
        <v>39</v>
      </c>
      <c r="E2049" t="s">
        <v>74</v>
      </c>
      <c r="F2049" t="s">
        <v>55</v>
      </c>
      <c r="G2049" t="s">
        <v>15</v>
      </c>
      <c r="H2049">
        <v>53.17</v>
      </c>
      <c r="I2049" s="9">
        <v>45273</v>
      </c>
      <c r="J2049">
        <v>2023</v>
      </c>
      <c r="K2049" t="s">
        <v>14060</v>
      </c>
      <c r="L2049">
        <v>12</v>
      </c>
      <c r="M2049" t="s">
        <v>14052</v>
      </c>
      <c r="N2049" t="s">
        <v>16</v>
      </c>
    </row>
    <row r="2050" spans="1:14" x14ac:dyDescent="0.35">
      <c r="A2050" t="s">
        <v>1277</v>
      </c>
      <c r="B2050">
        <v>39</v>
      </c>
      <c r="C2050" t="s">
        <v>14095</v>
      </c>
      <c r="D2050" t="s">
        <v>12</v>
      </c>
      <c r="E2050" t="s">
        <v>13</v>
      </c>
      <c r="F2050" t="s">
        <v>55</v>
      </c>
      <c r="G2050" t="s">
        <v>15</v>
      </c>
      <c r="H2050">
        <v>12568.82</v>
      </c>
      <c r="I2050" s="9">
        <v>45061</v>
      </c>
      <c r="J2050">
        <v>2023</v>
      </c>
      <c r="K2050" t="s">
        <v>14047</v>
      </c>
      <c r="L2050">
        <v>5</v>
      </c>
      <c r="M2050" t="s">
        <v>14062</v>
      </c>
      <c r="N2050" t="s">
        <v>16</v>
      </c>
    </row>
    <row r="2051" spans="1:14" x14ac:dyDescent="0.35">
      <c r="A2051" t="s">
        <v>1493</v>
      </c>
      <c r="B2051">
        <v>39</v>
      </c>
      <c r="C2051" t="s">
        <v>14095</v>
      </c>
      <c r="D2051" t="s">
        <v>39</v>
      </c>
      <c r="E2051" t="s">
        <v>42</v>
      </c>
      <c r="F2051" t="s">
        <v>25</v>
      </c>
      <c r="G2051" t="s">
        <v>30</v>
      </c>
      <c r="H2051">
        <v>2172.52</v>
      </c>
      <c r="I2051" s="9">
        <v>45533</v>
      </c>
      <c r="J2051">
        <v>2024</v>
      </c>
      <c r="K2051" t="s">
        <v>14056</v>
      </c>
      <c r="L2051">
        <v>8</v>
      </c>
      <c r="M2051" t="s">
        <v>14057</v>
      </c>
      <c r="N2051" t="s">
        <v>16</v>
      </c>
    </row>
    <row r="2052" spans="1:14" x14ac:dyDescent="0.35">
      <c r="A2052" t="s">
        <v>1723</v>
      </c>
      <c r="B2052">
        <v>39</v>
      </c>
      <c r="C2052" t="s">
        <v>14095</v>
      </c>
      <c r="D2052" t="s">
        <v>39</v>
      </c>
      <c r="E2052" t="s">
        <v>42</v>
      </c>
      <c r="F2052" t="s">
        <v>55</v>
      </c>
      <c r="G2052" t="s">
        <v>20</v>
      </c>
      <c r="H2052">
        <v>2842.79</v>
      </c>
      <c r="I2052" s="9">
        <v>45204</v>
      </c>
      <c r="J2052">
        <v>2023</v>
      </c>
      <c r="K2052" t="s">
        <v>14058</v>
      </c>
      <c r="L2052">
        <v>10</v>
      </c>
      <c r="M2052" t="s">
        <v>14057</v>
      </c>
      <c r="N2052" t="s">
        <v>16</v>
      </c>
    </row>
    <row r="2053" spans="1:14" x14ac:dyDescent="0.35">
      <c r="A2053" t="s">
        <v>1757</v>
      </c>
      <c r="B2053">
        <v>39</v>
      </c>
      <c r="C2053" t="s">
        <v>14095</v>
      </c>
      <c r="D2053" t="s">
        <v>12</v>
      </c>
      <c r="E2053" t="s">
        <v>74</v>
      </c>
      <c r="F2053" t="s">
        <v>25</v>
      </c>
      <c r="G2053" t="s">
        <v>36</v>
      </c>
      <c r="H2053">
        <v>11381.86</v>
      </c>
      <c r="I2053" s="9">
        <v>45024</v>
      </c>
      <c r="J2053">
        <v>2023</v>
      </c>
      <c r="K2053" t="s">
        <v>14061</v>
      </c>
      <c r="L2053">
        <v>4</v>
      </c>
      <c r="M2053" t="s">
        <v>14050</v>
      </c>
      <c r="N2053" t="s">
        <v>16</v>
      </c>
    </row>
    <row r="2054" spans="1:14" x14ac:dyDescent="0.35">
      <c r="A2054" t="s">
        <v>1781</v>
      </c>
      <c r="B2054">
        <v>39</v>
      </c>
      <c r="C2054" t="s">
        <v>14095</v>
      </c>
      <c r="D2054" t="s">
        <v>39</v>
      </c>
      <c r="E2054" t="s">
        <v>42</v>
      </c>
      <c r="F2054" t="s">
        <v>25</v>
      </c>
      <c r="G2054" t="s">
        <v>20</v>
      </c>
      <c r="H2054">
        <v>5677.09</v>
      </c>
      <c r="I2054" s="9">
        <v>45262</v>
      </c>
      <c r="J2054">
        <v>2023</v>
      </c>
      <c r="K2054" t="s">
        <v>14060</v>
      </c>
      <c r="L2054">
        <v>12</v>
      </c>
      <c r="M2054" t="s">
        <v>14050</v>
      </c>
      <c r="N2054" t="s">
        <v>16</v>
      </c>
    </row>
    <row r="2055" spans="1:14" x14ac:dyDescent="0.35">
      <c r="A2055" t="s">
        <v>1841</v>
      </c>
      <c r="B2055">
        <v>39</v>
      </c>
      <c r="C2055" t="s">
        <v>14095</v>
      </c>
      <c r="D2055" t="s">
        <v>39</v>
      </c>
      <c r="E2055" t="s">
        <v>74</v>
      </c>
      <c r="F2055" t="s">
        <v>55</v>
      </c>
      <c r="G2055" t="s">
        <v>30</v>
      </c>
      <c r="H2055">
        <v>3418.56</v>
      </c>
      <c r="I2055" s="9">
        <v>44970</v>
      </c>
      <c r="J2055">
        <v>2023</v>
      </c>
      <c r="K2055" t="s">
        <v>14051</v>
      </c>
      <c r="L2055">
        <v>2</v>
      </c>
      <c r="M2055" t="s">
        <v>14062</v>
      </c>
      <c r="N2055" t="s">
        <v>16</v>
      </c>
    </row>
    <row r="2056" spans="1:14" x14ac:dyDescent="0.35">
      <c r="A2056" t="s">
        <v>1875</v>
      </c>
      <c r="B2056">
        <v>39</v>
      </c>
      <c r="C2056" t="s">
        <v>14095</v>
      </c>
      <c r="D2056" t="s">
        <v>12</v>
      </c>
      <c r="E2056" t="s">
        <v>52</v>
      </c>
      <c r="F2056" t="s">
        <v>55</v>
      </c>
      <c r="G2056" t="s">
        <v>26</v>
      </c>
      <c r="H2056">
        <v>11574.78</v>
      </c>
      <c r="I2056" s="9">
        <v>45541</v>
      </c>
      <c r="J2056">
        <v>2024</v>
      </c>
      <c r="K2056" t="s">
        <v>14055</v>
      </c>
      <c r="L2056">
        <v>9</v>
      </c>
      <c r="M2056" t="s">
        <v>14048</v>
      </c>
      <c r="N2056" t="s">
        <v>16</v>
      </c>
    </row>
    <row r="2057" spans="1:14" x14ac:dyDescent="0.35">
      <c r="A2057" t="s">
        <v>2089</v>
      </c>
      <c r="B2057">
        <v>39</v>
      </c>
      <c r="C2057" t="s">
        <v>14095</v>
      </c>
      <c r="D2057" t="s">
        <v>39</v>
      </c>
      <c r="E2057" t="s">
        <v>52</v>
      </c>
      <c r="F2057" t="s">
        <v>19</v>
      </c>
      <c r="G2057" t="s">
        <v>30</v>
      </c>
      <c r="H2057">
        <v>2975.56</v>
      </c>
      <c r="I2057" s="9">
        <v>45483</v>
      </c>
      <c r="J2057">
        <v>2024</v>
      </c>
      <c r="K2057" t="s">
        <v>14063</v>
      </c>
      <c r="L2057">
        <v>7</v>
      </c>
      <c r="M2057" t="s">
        <v>14052</v>
      </c>
      <c r="N2057" t="s">
        <v>16</v>
      </c>
    </row>
    <row r="2058" spans="1:14" x14ac:dyDescent="0.35">
      <c r="A2058" t="s">
        <v>2213</v>
      </c>
      <c r="B2058">
        <v>39</v>
      </c>
      <c r="C2058" t="s">
        <v>14095</v>
      </c>
      <c r="D2058" t="s">
        <v>12</v>
      </c>
      <c r="E2058" t="s">
        <v>93</v>
      </c>
      <c r="F2058" t="s">
        <v>25</v>
      </c>
      <c r="G2058" t="s">
        <v>15</v>
      </c>
      <c r="H2058">
        <v>4210.18</v>
      </c>
      <c r="I2058" s="9">
        <v>45557</v>
      </c>
      <c r="J2058">
        <v>2024</v>
      </c>
      <c r="K2058" t="s">
        <v>14055</v>
      </c>
      <c r="L2058">
        <v>9</v>
      </c>
      <c r="M2058" t="s">
        <v>14059</v>
      </c>
      <c r="N2058" t="s">
        <v>16</v>
      </c>
    </row>
    <row r="2059" spans="1:14" x14ac:dyDescent="0.35">
      <c r="A2059" t="s">
        <v>2349</v>
      </c>
      <c r="B2059">
        <v>39</v>
      </c>
      <c r="C2059" t="s">
        <v>14095</v>
      </c>
      <c r="D2059" t="s">
        <v>39</v>
      </c>
      <c r="E2059" t="s">
        <v>42</v>
      </c>
      <c r="F2059" t="s">
        <v>49</v>
      </c>
      <c r="G2059" t="s">
        <v>30</v>
      </c>
      <c r="H2059">
        <v>3512.76</v>
      </c>
      <c r="I2059" s="9">
        <v>45248</v>
      </c>
      <c r="J2059">
        <v>2023</v>
      </c>
      <c r="K2059" t="s">
        <v>14054</v>
      </c>
      <c r="L2059">
        <v>11</v>
      </c>
      <c r="M2059" t="s">
        <v>14050</v>
      </c>
      <c r="N2059" t="s">
        <v>16</v>
      </c>
    </row>
    <row r="2060" spans="1:14" x14ac:dyDescent="0.35">
      <c r="A2060" t="s">
        <v>2453</v>
      </c>
      <c r="B2060">
        <v>39</v>
      </c>
      <c r="C2060" t="s">
        <v>14095</v>
      </c>
      <c r="D2060" t="s">
        <v>12</v>
      </c>
      <c r="E2060" t="s">
        <v>24</v>
      </c>
      <c r="F2060" t="s">
        <v>19</v>
      </c>
      <c r="G2060" t="s">
        <v>20</v>
      </c>
      <c r="H2060">
        <v>691.1</v>
      </c>
      <c r="I2060" s="9">
        <v>45446</v>
      </c>
      <c r="J2060">
        <v>2024</v>
      </c>
      <c r="K2060" t="s">
        <v>14049</v>
      </c>
      <c r="L2060">
        <v>6</v>
      </c>
      <c r="M2060" t="s">
        <v>14062</v>
      </c>
      <c r="N2060" t="s">
        <v>16</v>
      </c>
    </row>
    <row r="2061" spans="1:14" x14ac:dyDescent="0.35">
      <c r="A2061" t="s">
        <v>2661</v>
      </c>
      <c r="B2061">
        <v>39</v>
      </c>
      <c r="C2061" t="s">
        <v>14095</v>
      </c>
      <c r="D2061" t="s">
        <v>39</v>
      </c>
      <c r="E2061" t="s">
        <v>42</v>
      </c>
      <c r="F2061" t="s">
        <v>25</v>
      </c>
      <c r="G2061" t="s">
        <v>15</v>
      </c>
      <c r="H2061">
        <v>499.81</v>
      </c>
      <c r="I2061" s="9">
        <v>45403</v>
      </c>
      <c r="J2061">
        <v>2024</v>
      </c>
      <c r="K2061" t="s">
        <v>14061</v>
      </c>
      <c r="L2061">
        <v>4</v>
      </c>
      <c r="M2061" t="s">
        <v>14059</v>
      </c>
      <c r="N2061" t="s">
        <v>16</v>
      </c>
    </row>
    <row r="2062" spans="1:14" x14ac:dyDescent="0.35">
      <c r="A2062" t="s">
        <v>2699</v>
      </c>
      <c r="B2062">
        <v>39</v>
      </c>
      <c r="C2062" t="s">
        <v>14095</v>
      </c>
      <c r="D2062" t="s">
        <v>12</v>
      </c>
      <c r="E2062" t="s">
        <v>93</v>
      </c>
      <c r="F2062" t="s">
        <v>35</v>
      </c>
      <c r="G2062" t="s">
        <v>15</v>
      </c>
      <c r="H2062">
        <v>26015.32</v>
      </c>
      <c r="I2062" s="9">
        <v>44950</v>
      </c>
      <c r="J2062">
        <v>2023</v>
      </c>
      <c r="K2062" t="s">
        <v>14045</v>
      </c>
      <c r="L2062">
        <v>1</v>
      </c>
      <c r="M2062" t="s">
        <v>14046</v>
      </c>
      <c r="N2062" t="s">
        <v>16</v>
      </c>
    </row>
    <row r="2063" spans="1:14" x14ac:dyDescent="0.35">
      <c r="A2063" t="s">
        <v>2821</v>
      </c>
      <c r="B2063">
        <v>39</v>
      </c>
      <c r="C2063" t="s">
        <v>14095</v>
      </c>
      <c r="D2063" t="s">
        <v>12</v>
      </c>
      <c r="E2063" t="s">
        <v>74</v>
      </c>
      <c r="F2063" t="s">
        <v>25</v>
      </c>
      <c r="G2063" t="s">
        <v>26</v>
      </c>
      <c r="H2063">
        <v>7693.63</v>
      </c>
      <c r="I2063" s="9">
        <v>45594</v>
      </c>
      <c r="J2063">
        <v>2024</v>
      </c>
      <c r="K2063" t="s">
        <v>14058</v>
      </c>
      <c r="L2063">
        <v>10</v>
      </c>
      <c r="M2063" t="s">
        <v>14046</v>
      </c>
      <c r="N2063" t="s">
        <v>16</v>
      </c>
    </row>
    <row r="2064" spans="1:14" x14ac:dyDescent="0.35">
      <c r="A2064" t="s">
        <v>2967</v>
      </c>
      <c r="B2064">
        <v>39</v>
      </c>
      <c r="C2064" t="s">
        <v>14095</v>
      </c>
      <c r="D2064" t="s">
        <v>39</v>
      </c>
      <c r="E2064" t="s">
        <v>74</v>
      </c>
      <c r="F2064" t="s">
        <v>19</v>
      </c>
      <c r="G2064" t="s">
        <v>15</v>
      </c>
      <c r="H2064">
        <v>18623.64</v>
      </c>
      <c r="I2064" s="9">
        <v>45166</v>
      </c>
      <c r="J2064">
        <v>2023</v>
      </c>
      <c r="K2064" t="s">
        <v>14056</v>
      </c>
      <c r="L2064">
        <v>8</v>
      </c>
      <c r="M2064" t="s">
        <v>14062</v>
      </c>
      <c r="N2064" t="s">
        <v>16</v>
      </c>
    </row>
    <row r="2065" spans="1:14" x14ac:dyDescent="0.35">
      <c r="A2065" t="s">
        <v>3039</v>
      </c>
      <c r="B2065">
        <v>39</v>
      </c>
      <c r="C2065" t="s">
        <v>14095</v>
      </c>
      <c r="D2065" t="s">
        <v>39</v>
      </c>
      <c r="E2065" t="s">
        <v>29</v>
      </c>
      <c r="F2065" t="s">
        <v>49</v>
      </c>
      <c r="G2065" t="s">
        <v>30</v>
      </c>
      <c r="H2065">
        <v>2044.75</v>
      </c>
      <c r="I2065" s="9">
        <v>45520</v>
      </c>
      <c r="J2065">
        <v>2024</v>
      </c>
      <c r="K2065" t="s">
        <v>14056</v>
      </c>
      <c r="L2065">
        <v>8</v>
      </c>
      <c r="M2065" t="s">
        <v>14048</v>
      </c>
      <c r="N2065" t="s">
        <v>16</v>
      </c>
    </row>
    <row r="2066" spans="1:14" x14ac:dyDescent="0.35">
      <c r="A2066" t="s">
        <v>3455</v>
      </c>
      <c r="B2066">
        <v>39</v>
      </c>
      <c r="C2066" t="s">
        <v>14095</v>
      </c>
      <c r="D2066" t="s">
        <v>12</v>
      </c>
      <c r="E2066" t="s">
        <v>93</v>
      </c>
      <c r="F2066" t="s">
        <v>35</v>
      </c>
      <c r="G2066" t="s">
        <v>15</v>
      </c>
      <c r="H2066">
        <v>383.45</v>
      </c>
      <c r="I2066" s="9">
        <v>45158</v>
      </c>
      <c r="J2066">
        <v>2023</v>
      </c>
      <c r="K2066" t="s">
        <v>14056</v>
      </c>
      <c r="L2066">
        <v>8</v>
      </c>
      <c r="M2066" t="s">
        <v>14059</v>
      </c>
      <c r="N2066" t="s">
        <v>16</v>
      </c>
    </row>
    <row r="2067" spans="1:14" x14ac:dyDescent="0.35">
      <c r="A2067" t="s">
        <v>3481</v>
      </c>
      <c r="B2067">
        <v>39</v>
      </c>
      <c r="C2067" t="s">
        <v>14095</v>
      </c>
      <c r="D2067" t="s">
        <v>39</v>
      </c>
      <c r="E2067" t="s">
        <v>74</v>
      </c>
      <c r="F2067" t="s">
        <v>55</v>
      </c>
      <c r="G2067" t="s">
        <v>15</v>
      </c>
      <c r="H2067">
        <v>19981.66</v>
      </c>
      <c r="I2067" s="9">
        <v>45452</v>
      </c>
      <c r="J2067">
        <v>2024</v>
      </c>
      <c r="K2067" t="s">
        <v>14049</v>
      </c>
      <c r="L2067">
        <v>6</v>
      </c>
      <c r="M2067" t="s">
        <v>14059</v>
      </c>
      <c r="N2067" t="s">
        <v>16</v>
      </c>
    </row>
    <row r="2068" spans="1:14" x14ac:dyDescent="0.35">
      <c r="A2068" t="s">
        <v>3561</v>
      </c>
      <c r="B2068">
        <v>39</v>
      </c>
      <c r="C2068" t="s">
        <v>14095</v>
      </c>
      <c r="D2068" t="s">
        <v>39</v>
      </c>
      <c r="E2068" t="s">
        <v>52</v>
      </c>
      <c r="F2068" t="s">
        <v>25</v>
      </c>
      <c r="G2068" t="s">
        <v>20</v>
      </c>
      <c r="H2068">
        <v>702.99</v>
      </c>
      <c r="I2068" s="9">
        <v>45208</v>
      </c>
      <c r="J2068">
        <v>2023</v>
      </c>
      <c r="K2068" t="s">
        <v>14058</v>
      </c>
      <c r="L2068">
        <v>10</v>
      </c>
      <c r="M2068" t="s">
        <v>14062</v>
      </c>
      <c r="N2068" t="s">
        <v>16</v>
      </c>
    </row>
    <row r="2069" spans="1:14" x14ac:dyDescent="0.35">
      <c r="A2069" t="s">
        <v>3745</v>
      </c>
      <c r="B2069">
        <v>39</v>
      </c>
      <c r="C2069" t="s">
        <v>14095</v>
      </c>
      <c r="D2069" t="s">
        <v>12</v>
      </c>
      <c r="E2069" t="s">
        <v>42</v>
      </c>
      <c r="F2069" t="s">
        <v>19</v>
      </c>
      <c r="G2069" t="s">
        <v>20</v>
      </c>
      <c r="H2069">
        <v>5562.73</v>
      </c>
      <c r="I2069" s="9">
        <v>44958</v>
      </c>
      <c r="J2069">
        <v>2023</v>
      </c>
      <c r="K2069" t="s">
        <v>14051</v>
      </c>
      <c r="L2069">
        <v>2</v>
      </c>
      <c r="M2069" t="s">
        <v>14052</v>
      </c>
      <c r="N2069" t="s">
        <v>16</v>
      </c>
    </row>
    <row r="2070" spans="1:14" x14ac:dyDescent="0.35">
      <c r="A2070" t="s">
        <v>3779</v>
      </c>
      <c r="B2070">
        <v>39</v>
      </c>
      <c r="C2070" t="s">
        <v>14095</v>
      </c>
      <c r="D2070" t="s">
        <v>12</v>
      </c>
      <c r="E2070" t="s">
        <v>29</v>
      </c>
      <c r="F2070" t="s">
        <v>55</v>
      </c>
      <c r="G2070" t="s">
        <v>15</v>
      </c>
      <c r="H2070">
        <v>22079.02</v>
      </c>
      <c r="I2070" s="9">
        <v>45262</v>
      </c>
      <c r="J2070">
        <v>2023</v>
      </c>
      <c r="K2070" t="s">
        <v>14060</v>
      </c>
      <c r="L2070">
        <v>12</v>
      </c>
      <c r="M2070" t="s">
        <v>14050</v>
      </c>
      <c r="N2070" t="s">
        <v>16</v>
      </c>
    </row>
    <row r="2071" spans="1:14" x14ac:dyDescent="0.35">
      <c r="A2071" t="s">
        <v>3847</v>
      </c>
      <c r="B2071">
        <v>39</v>
      </c>
      <c r="C2071" t="s">
        <v>14095</v>
      </c>
      <c r="D2071" t="s">
        <v>12</v>
      </c>
      <c r="E2071" t="s">
        <v>64</v>
      </c>
      <c r="F2071" t="s">
        <v>14</v>
      </c>
      <c r="G2071" t="s">
        <v>20</v>
      </c>
      <c r="H2071">
        <v>3842.89</v>
      </c>
      <c r="I2071" s="9">
        <v>45593</v>
      </c>
      <c r="J2071">
        <v>2024</v>
      </c>
      <c r="K2071" t="s">
        <v>14058</v>
      </c>
      <c r="L2071">
        <v>10</v>
      </c>
      <c r="M2071" t="s">
        <v>14062</v>
      </c>
      <c r="N2071" t="s">
        <v>16</v>
      </c>
    </row>
    <row r="2072" spans="1:14" x14ac:dyDescent="0.35">
      <c r="A2072" t="s">
        <v>4217</v>
      </c>
      <c r="B2072">
        <v>39</v>
      </c>
      <c r="C2072" t="s">
        <v>14095</v>
      </c>
      <c r="D2072" t="s">
        <v>39</v>
      </c>
      <c r="E2072" t="s">
        <v>29</v>
      </c>
      <c r="F2072" t="s">
        <v>35</v>
      </c>
      <c r="G2072" t="s">
        <v>30</v>
      </c>
      <c r="H2072">
        <v>1565.85</v>
      </c>
      <c r="I2072" s="9">
        <v>44985</v>
      </c>
      <c r="J2072">
        <v>2023</v>
      </c>
      <c r="K2072" t="s">
        <v>14051</v>
      </c>
      <c r="L2072">
        <v>2</v>
      </c>
      <c r="M2072" t="s">
        <v>14046</v>
      </c>
      <c r="N2072" t="s">
        <v>16</v>
      </c>
    </row>
    <row r="2073" spans="1:14" x14ac:dyDescent="0.35">
      <c r="A2073" t="s">
        <v>4555</v>
      </c>
      <c r="B2073">
        <v>39</v>
      </c>
      <c r="C2073" t="s">
        <v>14095</v>
      </c>
      <c r="D2073" t="s">
        <v>39</v>
      </c>
      <c r="E2073" t="s">
        <v>64</v>
      </c>
      <c r="F2073" t="s">
        <v>35</v>
      </c>
      <c r="G2073" t="s">
        <v>30</v>
      </c>
      <c r="H2073">
        <v>11854.63</v>
      </c>
      <c r="I2073" s="9">
        <v>45275</v>
      </c>
      <c r="J2073">
        <v>2023</v>
      </c>
      <c r="K2073" t="s">
        <v>14060</v>
      </c>
      <c r="L2073">
        <v>12</v>
      </c>
      <c r="M2073" t="s">
        <v>14048</v>
      </c>
      <c r="N2073" t="s">
        <v>16</v>
      </c>
    </row>
    <row r="2074" spans="1:14" x14ac:dyDescent="0.35">
      <c r="A2074" t="s">
        <v>4559</v>
      </c>
      <c r="B2074">
        <v>39</v>
      </c>
      <c r="C2074" t="s">
        <v>14095</v>
      </c>
      <c r="D2074" t="s">
        <v>12</v>
      </c>
      <c r="E2074" t="s">
        <v>64</v>
      </c>
      <c r="F2074" t="s">
        <v>14</v>
      </c>
      <c r="G2074" t="s">
        <v>15</v>
      </c>
      <c r="H2074">
        <v>24400.23</v>
      </c>
      <c r="I2074" s="9">
        <v>45551</v>
      </c>
      <c r="J2074">
        <v>2024</v>
      </c>
      <c r="K2074" t="s">
        <v>14055</v>
      </c>
      <c r="L2074">
        <v>9</v>
      </c>
      <c r="M2074" t="s">
        <v>14062</v>
      </c>
      <c r="N2074" t="s">
        <v>16</v>
      </c>
    </row>
    <row r="2075" spans="1:14" x14ac:dyDescent="0.35">
      <c r="A2075" t="s">
        <v>4629</v>
      </c>
      <c r="B2075">
        <v>39</v>
      </c>
      <c r="C2075" t="s">
        <v>14095</v>
      </c>
      <c r="D2075" t="s">
        <v>12</v>
      </c>
      <c r="E2075" t="s">
        <v>64</v>
      </c>
      <c r="F2075" t="s">
        <v>25</v>
      </c>
      <c r="G2075" t="s">
        <v>30</v>
      </c>
      <c r="H2075">
        <v>14835.09</v>
      </c>
      <c r="I2075" s="9">
        <v>45412</v>
      </c>
      <c r="J2075">
        <v>2024</v>
      </c>
      <c r="K2075" t="s">
        <v>14061</v>
      </c>
      <c r="L2075">
        <v>4</v>
      </c>
      <c r="M2075" t="s">
        <v>14046</v>
      </c>
      <c r="N2075" t="s">
        <v>16</v>
      </c>
    </row>
    <row r="2076" spans="1:14" x14ac:dyDescent="0.35">
      <c r="A2076" t="s">
        <v>4751</v>
      </c>
      <c r="B2076">
        <v>39</v>
      </c>
      <c r="C2076" t="s">
        <v>14095</v>
      </c>
      <c r="D2076" t="s">
        <v>39</v>
      </c>
      <c r="E2076" t="s">
        <v>29</v>
      </c>
      <c r="F2076" t="s">
        <v>14</v>
      </c>
      <c r="G2076" t="s">
        <v>26</v>
      </c>
      <c r="H2076">
        <v>12110.06</v>
      </c>
      <c r="I2076" s="9">
        <v>45375</v>
      </c>
      <c r="J2076">
        <v>2024</v>
      </c>
      <c r="K2076" t="s">
        <v>14053</v>
      </c>
      <c r="L2076">
        <v>3</v>
      </c>
      <c r="M2076" t="s">
        <v>14059</v>
      </c>
      <c r="N2076" t="s">
        <v>16</v>
      </c>
    </row>
    <row r="2077" spans="1:14" x14ac:dyDescent="0.35">
      <c r="A2077" t="s">
        <v>4777</v>
      </c>
      <c r="B2077">
        <v>39</v>
      </c>
      <c r="C2077" t="s">
        <v>14095</v>
      </c>
      <c r="D2077" t="s">
        <v>12</v>
      </c>
      <c r="E2077" t="s">
        <v>52</v>
      </c>
      <c r="F2077" t="s">
        <v>25</v>
      </c>
      <c r="G2077" t="s">
        <v>15</v>
      </c>
      <c r="H2077">
        <v>7825.13</v>
      </c>
      <c r="I2077" s="9">
        <v>45623</v>
      </c>
      <c r="J2077">
        <v>2024</v>
      </c>
      <c r="K2077" t="s">
        <v>14054</v>
      </c>
      <c r="L2077">
        <v>11</v>
      </c>
      <c r="M2077" t="s">
        <v>14052</v>
      </c>
      <c r="N2077" t="s">
        <v>16</v>
      </c>
    </row>
    <row r="2078" spans="1:14" x14ac:dyDescent="0.35">
      <c r="A2078" t="s">
        <v>4845</v>
      </c>
      <c r="B2078">
        <v>39</v>
      </c>
      <c r="C2078" t="s">
        <v>14095</v>
      </c>
      <c r="D2078" t="s">
        <v>12</v>
      </c>
      <c r="E2078" t="s">
        <v>52</v>
      </c>
      <c r="F2078" t="s">
        <v>25</v>
      </c>
      <c r="G2078" t="s">
        <v>15</v>
      </c>
      <c r="H2078">
        <v>44694.11</v>
      </c>
      <c r="I2078" s="9">
        <v>45633</v>
      </c>
      <c r="J2078">
        <v>2024</v>
      </c>
      <c r="K2078" t="s">
        <v>14060</v>
      </c>
      <c r="L2078">
        <v>12</v>
      </c>
      <c r="M2078" t="s">
        <v>14050</v>
      </c>
      <c r="N2078" t="s">
        <v>16</v>
      </c>
    </row>
    <row r="2079" spans="1:14" x14ac:dyDescent="0.35">
      <c r="A2079" t="s">
        <v>4905</v>
      </c>
      <c r="B2079">
        <v>39</v>
      </c>
      <c r="C2079" t="s">
        <v>14095</v>
      </c>
      <c r="D2079" t="s">
        <v>39</v>
      </c>
      <c r="E2079" t="s">
        <v>52</v>
      </c>
      <c r="F2079" t="s">
        <v>49</v>
      </c>
      <c r="G2079" t="s">
        <v>36</v>
      </c>
      <c r="H2079">
        <v>15690.68</v>
      </c>
      <c r="I2079" s="9">
        <v>45160</v>
      </c>
      <c r="J2079">
        <v>2023</v>
      </c>
      <c r="K2079" t="s">
        <v>14056</v>
      </c>
      <c r="L2079">
        <v>8</v>
      </c>
      <c r="M2079" t="s">
        <v>14046</v>
      </c>
      <c r="N2079" t="s">
        <v>16</v>
      </c>
    </row>
    <row r="2080" spans="1:14" x14ac:dyDescent="0.35">
      <c r="A2080" t="s">
        <v>4911</v>
      </c>
      <c r="B2080">
        <v>39</v>
      </c>
      <c r="C2080" t="s">
        <v>14095</v>
      </c>
      <c r="D2080" t="s">
        <v>39</v>
      </c>
      <c r="E2080" t="s">
        <v>52</v>
      </c>
      <c r="F2080" t="s">
        <v>14</v>
      </c>
      <c r="G2080" t="s">
        <v>15</v>
      </c>
      <c r="H2080">
        <v>42993.13</v>
      </c>
      <c r="I2080" s="9">
        <v>45259</v>
      </c>
      <c r="J2080">
        <v>2023</v>
      </c>
      <c r="K2080" t="s">
        <v>14054</v>
      </c>
      <c r="L2080">
        <v>11</v>
      </c>
      <c r="M2080" t="s">
        <v>14052</v>
      </c>
      <c r="N2080" t="s">
        <v>16</v>
      </c>
    </row>
    <row r="2081" spans="1:14" x14ac:dyDescent="0.35">
      <c r="A2081" t="s">
        <v>5149</v>
      </c>
      <c r="B2081">
        <v>39</v>
      </c>
      <c r="C2081" t="s">
        <v>14095</v>
      </c>
      <c r="D2081" t="s">
        <v>39</v>
      </c>
      <c r="E2081" t="s">
        <v>93</v>
      </c>
      <c r="F2081" t="s">
        <v>25</v>
      </c>
      <c r="G2081" t="s">
        <v>20</v>
      </c>
      <c r="H2081">
        <v>12079.33</v>
      </c>
      <c r="I2081" s="9">
        <v>45055</v>
      </c>
      <c r="J2081">
        <v>2023</v>
      </c>
      <c r="K2081" t="s">
        <v>14047</v>
      </c>
      <c r="L2081">
        <v>5</v>
      </c>
      <c r="M2081" t="s">
        <v>14046</v>
      </c>
      <c r="N2081" t="s">
        <v>16</v>
      </c>
    </row>
    <row r="2082" spans="1:14" x14ac:dyDescent="0.35">
      <c r="A2082" t="s">
        <v>5261</v>
      </c>
      <c r="B2082">
        <v>39</v>
      </c>
      <c r="C2082" t="s">
        <v>14095</v>
      </c>
      <c r="D2082" t="s">
        <v>39</v>
      </c>
      <c r="E2082" t="s">
        <v>13</v>
      </c>
      <c r="F2082" t="s">
        <v>19</v>
      </c>
      <c r="G2082" t="s">
        <v>20</v>
      </c>
      <c r="H2082">
        <v>34680.79</v>
      </c>
      <c r="I2082" s="9">
        <v>45397</v>
      </c>
      <c r="J2082">
        <v>2024</v>
      </c>
      <c r="K2082" t="s">
        <v>14061</v>
      </c>
      <c r="L2082">
        <v>4</v>
      </c>
      <c r="M2082" t="s">
        <v>14062</v>
      </c>
      <c r="N2082" t="s">
        <v>16</v>
      </c>
    </row>
    <row r="2083" spans="1:14" x14ac:dyDescent="0.35">
      <c r="A2083" t="s">
        <v>5437</v>
      </c>
      <c r="B2083">
        <v>39</v>
      </c>
      <c r="C2083" t="s">
        <v>14095</v>
      </c>
      <c r="D2083" t="s">
        <v>12</v>
      </c>
      <c r="E2083" t="s">
        <v>64</v>
      </c>
      <c r="F2083" t="s">
        <v>19</v>
      </c>
      <c r="G2083" t="s">
        <v>20</v>
      </c>
      <c r="H2083">
        <v>8793.2000000000007</v>
      </c>
      <c r="I2083" s="9">
        <v>45223</v>
      </c>
      <c r="J2083">
        <v>2023</v>
      </c>
      <c r="K2083" t="s">
        <v>14058</v>
      </c>
      <c r="L2083">
        <v>10</v>
      </c>
      <c r="M2083" t="s">
        <v>14046</v>
      </c>
      <c r="N2083" t="s">
        <v>16</v>
      </c>
    </row>
    <row r="2084" spans="1:14" x14ac:dyDescent="0.35">
      <c r="A2084" t="s">
        <v>5493</v>
      </c>
      <c r="B2084">
        <v>39</v>
      </c>
      <c r="C2084" t="s">
        <v>14095</v>
      </c>
      <c r="D2084" t="s">
        <v>12</v>
      </c>
      <c r="E2084" t="s">
        <v>52</v>
      </c>
      <c r="F2084" t="s">
        <v>19</v>
      </c>
      <c r="G2084" t="s">
        <v>26</v>
      </c>
      <c r="H2084">
        <v>3104.61</v>
      </c>
      <c r="I2084" s="9">
        <v>45329</v>
      </c>
      <c r="J2084">
        <v>2024</v>
      </c>
      <c r="K2084" t="s">
        <v>14051</v>
      </c>
      <c r="L2084">
        <v>2</v>
      </c>
      <c r="M2084" t="s">
        <v>14052</v>
      </c>
      <c r="N2084" t="s">
        <v>16</v>
      </c>
    </row>
    <row r="2085" spans="1:14" x14ac:dyDescent="0.35">
      <c r="A2085" t="s">
        <v>5495</v>
      </c>
      <c r="B2085">
        <v>39</v>
      </c>
      <c r="C2085" t="s">
        <v>14095</v>
      </c>
      <c r="D2085" t="s">
        <v>12</v>
      </c>
      <c r="E2085" t="s">
        <v>13</v>
      </c>
      <c r="F2085" t="s">
        <v>19</v>
      </c>
      <c r="G2085" t="s">
        <v>36</v>
      </c>
      <c r="H2085">
        <v>2605.02</v>
      </c>
      <c r="I2085" s="9">
        <v>45306</v>
      </c>
      <c r="J2085">
        <v>2024</v>
      </c>
      <c r="K2085" t="s">
        <v>14045</v>
      </c>
      <c r="L2085">
        <v>1</v>
      </c>
      <c r="M2085" t="s">
        <v>14062</v>
      </c>
      <c r="N2085" t="s">
        <v>16</v>
      </c>
    </row>
    <row r="2086" spans="1:14" x14ac:dyDescent="0.35">
      <c r="A2086" t="s">
        <v>5501</v>
      </c>
      <c r="B2086">
        <v>39</v>
      </c>
      <c r="C2086" t="s">
        <v>14095</v>
      </c>
      <c r="D2086" t="s">
        <v>12</v>
      </c>
      <c r="E2086" t="s">
        <v>42</v>
      </c>
      <c r="F2086" t="s">
        <v>25</v>
      </c>
      <c r="G2086" t="s">
        <v>36</v>
      </c>
      <c r="H2086">
        <v>5910.32</v>
      </c>
      <c r="I2086" s="9">
        <v>45620</v>
      </c>
      <c r="J2086">
        <v>2024</v>
      </c>
      <c r="K2086" t="s">
        <v>14054</v>
      </c>
      <c r="L2086">
        <v>11</v>
      </c>
      <c r="M2086" t="s">
        <v>14059</v>
      </c>
      <c r="N2086" t="s">
        <v>16</v>
      </c>
    </row>
    <row r="2087" spans="1:14" x14ac:dyDescent="0.35">
      <c r="A2087" t="s">
        <v>5533</v>
      </c>
      <c r="B2087">
        <v>39</v>
      </c>
      <c r="C2087" t="s">
        <v>14095</v>
      </c>
      <c r="D2087" t="s">
        <v>12</v>
      </c>
      <c r="E2087" t="s">
        <v>74</v>
      </c>
      <c r="F2087" t="s">
        <v>55</v>
      </c>
      <c r="G2087" t="s">
        <v>30</v>
      </c>
      <c r="H2087">
        <v>11218.98</v>
      </c>
      <c r="I2087" s="9">
        <v>45455</v>
      </c>
      <c r="J2087">
        <v>2024</v>
      </c>
      <c r="K2087" t="s">
        <v>14049</v>
      </c>
      <c r="L2087">
        <v>6</v>
      </c>
      <c r="M2087" t="s">
        <v>14052</v>
      </c>
      <c r="N2087" t="s">
        <v>16</v>
      </c>
    </row>
    <row r="2088" spans="1:14" x14ac:dyDescent="0.35">
      <c r="A2088" t="s">
        <v>5619</v>
      </c>
      <c r="B2088">
        <v>39</v>
      </c>
      <c r="C2088" t="s">
        <v>14095</v>
      </c>
      <c r="D2088" t="s">
        <v>12</v>
      </c>
      <c r="E2088" t="s">
        <v>24</v>
      </c>
      <c r="F2088" t="s">
        <v>55</v>
      </c>
      <c r="G2088" t="s">
        <v>15</v>
      </c>
      <c r="H2088">
        <v>199.8</v>
      </c>
      <c r="I2088" s="9">
        <v>45299</v>
      </c>
      <c r="J2088">
        <v>2024</v>
      </c>
      <c r="K2088" t="s">
        <v>14045</v>
      </c>
      <c r="L2088">
        <v>1</v>
      </c>
      <c r="M2088" t="s">
        <v>14062</v>
      </c>
      <c r="N2088" t="s">
        <v>16</v>
      </c>
    </row>
    <row r="2089" spans="1:14" x14ac:dyDescent="0.35">
      <c r="A2089" t="s">
        <v>5727</v>
      </c>
      <c r="B2089">
        <v>39</v>
      </c>
      <c r="C2089" t="s">
        <v>14095</v>
      </c>
      <c r="D2089" t="s">
        <v>12</v>
      </c>
      <c r="E2089" t="s">
        <v>64</v>
      </c>
      <c r="F2089" t="s">
        <v>19</v>
      </c>
      <c r="G2089" t="s">
        <v>36</v>
      </c>
      <c r="H2089">
        <v>45.03</v>
      </c>
      <c r="I2089" s="9">
        <v>45508</v>
      </c>
      <c r="J2089">
        <v>2024</v>
      </c>
      <c r="K2089" t="s">
        <v>14056</v>
      </c>
      <c r="L2089">
        <v>8</v>
      </c>
      <c r="M2089" t="s">
        <v>14059</v>
      </c>
      <c r="N2089" t="s">
        <v>16</v>
      </c>
    </row>
    <row r="2090" spans="1:14" x14ac:dyDescent="0.35">
      <c r="A2090" t="s">
        <v>5889</v>
      </c>
      <c r="B2090">
        <v>39</v>
      </c>
      <c r="C2090" t="s">
        <v>14095</v>
      </c>
      <c r="D2090" t="s">
        <v>39</v>
      </c>
      <c r="E2090" t="s">
        <v>42</v>
      </c>
      <c r="F2090" t="s">
        <v>19</v>
      </c>
      <c r="G2090" t="s">
        <v>30</v>
      </c>
      <c r="H2090">
        <v>525.82000000000005</v>
      </c>
      <c r="I2090" s="9">
        <v>45052</v>
      </c>
      <c r="J2090">
        <v>2023</v>
      </c>
      <c r="K2090" t="s">
        <v>14047</v>
      </c>
      <c r="L2090">
        <v>5</v>
      </c>
      <c r="M2090" t="s">
        <v>14050</v>
      </c>
      <c r="N2090" t="s">
        <v>16</v>
      </c>
    </row>
    <row r="2091" spans="1:14" x14ac:dyDescent="0.35">
      <c r="A2091" t="s">
        <v>6007</v>
      </c>
      <c r="B2091">
        <v>39</v>
      </c>
      <c r="C2091" t="s">
        <v>14095</v>
      </c>
      <c r="D2091" t="s">
        <v>39</v>
      </c>
      <c r="E2091" t="s">
        <v>74</v>
      </c>
      <c r="F2091" t="s">
        <v>35</v>
      </c>
      <c r="G2091" t="s">
        <v>30</v>
      </c>
      <c r="H2091">
        <v>13186.95</v>
      </c>
      <c r="I2091" s="9">
        <v>45244</v>
      </c>
      <c r="J2091">
        <v>2023</v>
      </c>
      <c r="K2091" t="s">
        <v>14054</v>
      </c>
      <c r="L2091">
        <v>11</v>
      </c>
      <c r="M2091" t="s">
        <v>14046</v>
      </c>
      <c r="N2091" t="s">
        <v>16</v>
      </c>
    </row>
    <row r="2092" spans="1:14" x14ac:dyDescent="0.35">
      <c r="A2092" t="s">
        <v>6025</v>
      </c>
      <c r="B2092">
        <v>39</v>
      </c>
      <c r="C2092" t="s">
        <v>14095</v>
      </c>
      <c r="D2092" t="s">
        <v>39</v>
      </c>
      <c r="E2092" t="s">
        <v>64</v>
      </c>
      <c r="F2092" t="s">
        <v>25</v>
      </c>
      <c r="G2092" t="s">
        <v>15</v>
      </c>
      <c r="H2092">
        <v>11599.79</v>
      </c>
      <c r="I2092" s="9">
        <v>45559</v>
      </c>
      <c r="J2092">
        <v>2024</v>
      </c>
      <c r="K2092" t="s">
        <v>14055</v>
      </c>
      <c r="L2092">
        <v>9</v>
      </c>
      <c r="M2092" t="s">
        <v>14046</v>
      </c>
      <c r="N2092" t="s">
        <v>16</v>
      </c>
    </row>
    <row r="2093" spans="1:14" x14ac:dyDescent="0.35">
      <c r="A2093" t="s">
        <v>6049</v>
      </c>
      <c r="B2093">
        <v>39</v>
      </c>
      <c r="C2093" t="s">
        <v>14095</v>
      </c>
      <c r="D2093" t="s">
        <v>12</v>
      </c>
      <c r="E2093" t="s">
        <v>64</v>
      </c>
      <c r="F2093" t="s">
        <v>25</v>
      </c>
      <c r="G2093" t="s">
        <v>20</v>
      </c>
      <c r="H2093">
        <v>1204.22</v>
      </c>
      <c r="I2093" s="9">
        <v>45135</v>
      </c>
      <c r="J2093">
        <v>2023</v>
      </c>
      <c r="K2093" t="s">
        <v>14063</v>
      </c>
      <c r="L2093">
        <v>7</v>
      </c>
      <c r="M2093" t="s">
        <v>14048</v>
      </c>
      <c r="N2093" t="s">
        <v>16</v>
      </c>
    </row>
    <row r="2094" spans="1:14" x14ac:dyDescent="0.35">
      <c r="A2094" t="s">
        <v>6091</v>
      </c>
      <c r="B2094">
        <v>39</v>
      </c>
      <c r="C2094" t="s">
        <v>14095</v>
      </c>
      <c r="D2094" t="s">
        <v>12</v>
      </c>
      <c r="E2094" t="s">
        <v>52</v>
      </c>
      <c r="F2094" t="s">
        <v>14</v>
      </c>
      <c r="G2094" t="s">
        <v>30</v>
      </c>
      <c r="H2094">
        <v>27642.41</v>
      </c>
      <c r="I2094" s="9">
        <v>45206</v>
      </c>
      <c r="J2094">
        <v>2023</v>
      </c>
      <c r="K2094" t="s">
        <v>14058</v>
      </c>
      <c r="L2094">
        <v>10</v>
      </c>
      <c r="M2094" t="s">
        <v>14050</v>
      </c>
      <c r="N2094" t="s">
        <v>16</v>
      </c>
    </row>
    <row r="2095" spans="1:14" x14ac:dyDescent="0.35">
      <c r="A2095" t="s">
        <v>6101</v>
      </c>
      <c r="B2095">
        <v>39</v>
      </c>
      <c r="C2095" t="s">
        <v>14095</v>
      </c>
      <c r="D2095" t="s">
        <v>12</v>
      </c>
      <c r="E2095" t="s">
        <v>24</v>
      </c>
      <c r="F2095" t="s">
        <v>55</v>
      </c>
      <c r="G2095" t="s">
        <v>20</v>
      </c>
      <c r="H2095">
        <v>10542.56</v>
      </c>
      <c r="I2095" s="9">
        <v>45195</v>
      </c>
      <c r="J2095">
        <v>2023</v>
      </c>
      <c r="K2095" t="s">
        <v>14055</v>
      </c>
      <c r="L2095">
        <v>9</v>
      </c>
      <c r="M2095" t="s">
        <v>14046</v>
      </c>
      <c r="N2095" t="s">
        <v>16</v>
      </c>
    </row>
    <row r="2096" spans="1:14" x14ac:dyDescent="0.35">
      <c r="A2096" t="s">
        <v>6323</v>
      </c>
      <c r="B2096">
        <v>39</v>
      </c>
      <c r="C2096" t="s">
        <v>14095</v>
      </c>
      <c r="D2096" t="s">
        <v>39</v>
      </c>
      <c r="E2096" t="s">
        <v>24</v>
      </c>
      <c r="F2096" t="s">
        <v>55</v>
      </c>
      <c r="G2096" t="s">
        <v>30</v>
      </c>
      <c r="H2096">
        <v>3325.93</v>
      </c>
      <c r="I2096" s="9">
        <v>45096</v>
      </c>
      <c r="J2096">
        <v>2023</v>
      </c>
      <c r="K2096" t="s">
        <v>14049</v>
      </c>
      <c r="L2096">
        <v>6</v>
      </c>
      <c r="M2096" t="s">
        <v>14062</v>
      </c>
      <c r="N2096" t="s">
        <v>16</v>
      </c>
    </row>
    <row r="2097" spans="1:14" x14ac:dyDescent="0.35">
      <c r="A2097" t="s">
        <v>6359</v>
      </c>
      <c r="B2097">
        <v>39</v>
      </c>
      <c r="C2097" t="s">
        <v>14095</v>
      </c>
      <c r="D2097" t="s">
        <v>12</v>
      </c>
      <c r="E2097" t="s">
        <v>29</v>
      </c>
      <c r="F2097" t="s">
        <v>14</v>
      </c>
      <c r="G2097" t="s">
        <v>15</v>
      </c>
      <c r="H2097">
        <v>18080.29</v>
      </c>
      <c r="I2097" s="9">
        <v>45416</v>
      </c>
      <c r="J2097">
        <v>2024</v>
      </c>
      <c r="K2097" t="s">
        <v>14047</v>
      </c>
      <c r="L2097">
        <v>5</v>
      </c>
      <c r="M2097" t="s">
        <v>14050</v>
      </c>
      <c r="N2097" t="s">
        <v>16</v>
      </c>
    </row>
    <row r="2098" spans="1:14" x14ac:dyDescent="0.35">
      <c r="A2098" t="s">
        <v>6569</v>
      </c>
      <c r="B2098">
        <v>39</v>
      </c>
      <c r="C2098" t="s">
        <v>14095</v>
      </c>
      <c r="D2098" t="s">
        <v>39</v>
      </c>
      <c r="E2098" t="s">
        <v>74</v>
      </c>
      <c r="F2098" t="s">
        <v>55</v>
      </c>
      <c r="G2098" t="s">
        <v>36</v>
      </c>
      <c r="H2098">
        <v>4939.78</v>
      </c>
      <c r="I2098" s="9">
        <v>45472</v>
      </c>
      <c r="J2098">
        <v>2024</v>
      </c>
      <c r="K2098" t="s">
        <v>14049</v>
      </c>
      <c r="L2098">
        <v>6</v>
      </c>
      <c r="M2098" t="s">
        <v>14050</v>
      </c>
      <c r="N2098" t="s">
        <v>16</v>
      </c>
    </row>
    <row r="2099" spans="1:14" x14ac:dyDescent="0.35">
      <c r="A2099" t="s">
        <v>6649</v>
      </c>
      <c r="B2099">
        <v>39</v>
      </c>
      <c r="C2099" t="s">
        <v>14095</v>
      </c>
      <c r="D2099" t="s">
        <v>39</v>
      </c>
      <c r="E2099" t="s">
        <v>52</v>
      </c>
      <c r="F2099" t="s">
        <v>14</v>
      </c>
      <c r="G2099" t="s">
        <v>15</v>
      </c>
      <c r="H2099">
        <v>13809.34</v>
      </c>
      <c r="I2099" s="9">
        <v>45145</v>
      </c>
      <c r="J2099">
        <v>2023</v>
      </c>
      <c r="K2099" t="s">
        <v>14056</v>
      </c>
      <c r="L2099">
        <v>8</v>
      </c>
      <c r="M2099" t="s">
        <v>14062</v>
      </c>
      <c r="N2099" t="s">
        <v>16</v>
      </c>
    </row>
    <row r="2100" spans="1:14" x14ac:dyDescent="0.35">
      <c r="A2100" t="s">
        <v>6703</v>
      </c>
      <c r="B2100">
        <v>39</v>
      </c>
      <c r="C2100" t="s">
        <v>14095</v>
      </c>
      <c r="D2100" t="s">
        <v>12</v>
      </c>
      <c r="E2100" t="s">
        <v>74</v>
      </c>
      <c r="F2100" t="s">
        <v>19</v>
      </c>
      <c r="G2100" t="s">
        <v>30</v>
      </c>
      <c r="H2100">
        <v>21461.599999999999</v>
      </c>
      <c r="I2100" s="9">
        <v>45432</v>
      </c>
      <c r="J2100">
        <v>2024</v>
      </c>
      <c r="K2100" t="s">
        <v>14047</v>
      </c>
      <c r="L2100">
        <v>5</v>
      </c>
      <c r="M2100" t="s">
        <v>14062</v>
      </c>
      <c r="N2100" t="s">
        <v>16</v>
      </c>
    </row>
    <row r="2101" spans="1:14" x14ac:dyDescent="0.35">
      <c r="A2101" t="s">
        <v>7175</v>
      </c>
      <c r="B2101">
        <v>39</v>
      </c>
      <c r="C2101" t="s">
        <v>14095</v>
      </c>
      <c r="D2101" t="s">
        <v>12</v>
      </c>
      <c r="E2101" t="s">
        <v>24</v>
      </c>
      <c r="F2101" t="s">
        <v>25</v>
      </c>
      <c r="G2101" t="s">
        <v>15</v>
      </c>
      <c r="H2101">
        <v>5448.56</v>
      </c>
      <c r="I2101" s="9">
        <v>45386</v>
      </c>
      <c r="J2101">
        <v>2024</v>
      </c>
      <c r="K2101" t="s">
        <v>14061</v>
      </c>
      <c r="L2101">
        <v>4</v>
      </c>
      <c r="M2101" t="s">
        <v>14057</v>
      </c>
      <c r="N2101" t="s">
        <v>16</v>
      </c>
    </row>
    <row r="2102" spans="1:14" x14ac:dyDescent="0.35">
      <c r="A2102" t="s">
        <v>7231</v>
      </c>
      <c r="B2102">
        <v>39</v>
      </c>
      <c r="C2102" t="s">
        <v>14095</v>
      </c>
      <c r="D2102" t="s">
        <v>39</v>
      </c>
      <c r="E2102" t="s">
        <v>29</v>
      </c>
      <c r="F2102" t="s">
        <v>19</v>
      </c>
      <c r="G2102" t="s">
        <v>20</v>
      </c>
      <c r="H2102">
        <v>25542.73</v>
      </c>
      <c r="I2102" s="9">
        <v>45076</v>
      </c>
      <c r="J2102">
        <v>2023</v>
      </c>
      <c r="K2102" t="s">
        <v>14047</v>
      </c>
      <c r="L2102">
        <v>5</v>
      </c>
      <c r="M2102" t="s">
        <v>14046</v>
      </c>
      <c r="N2102" t="s">
        <v>16</v>
      </c>
    </row>
    <row r="2103" spans="1:14" x14ac:dyDescent="0.35">
      <c r="A2103" t="s">
        <v>7385</v>
      </c>
      <c r="B2103">
        <v>39</v>
      </c>
      <c r="C2103" t="s">
        <v>14095</v>
      </c>
      <c r="D2103" t="s">
        <v>12</v>
      </c>
      <c r="E2103" t="s">
        <v>52</v>
      </c>
      <c r="F2103" t="s">
        <v>25</v>
      </c>
      <c r="G2103" t="s">
        <v>15</v>
      </c>
      <c r="H2103">
        <v>19776.47</v>
      </c>
      <c r="I2103" s="9">
        <v>45132</v>
      </c>
      <c r="J2103">
        <v>2023</v>
      </c>
      <c r="K2103" t="s">
        <v>14063</v>
      </c>
      <c r="L2103">
        <v>7</v>
      </c>
      <c r="M2103" t="s">
        <v>14046</v>
      </c>
      <c r="N2103" t="s">
        <v>16</v>
      </c>
    </row>
    <row r="2104" spans="1:14" x14ac:dyDescent="0.35">
      <c r="A2104" t="s">
        <v>7575</v>
      </c>
      <c r="B2104">
        <v>39</v>
      </c>
      <c r="C2104" t="s">
        <v>14095</v>
      </c>
      <c r="D2104" t="s">
        <v>39</v>
      </c>
      <c r="E2104" t="s">
        <v>74</v>
      </c>
      <c r="F2104" t="s">
        <v>25</v>
      </c>
      <c r="G2104" t="s">
        <v>30</v>
      </c>
      <c r="H2104">
        <v>28436.25</v>
      </c>
      <c r="I2104" s="9">
        <v>45507</v>
      </c>
      <c r="J2104">
        <v>2024</v>
      </c>
      <c r="K2104" t="s">
        <v>14056</v>
      </c>
      <c r="L2104">
        <v>8</v>
      </c>
      <c r="M2104" t="s">
        <v>14050</v>
      </c>
      <c r="N2104" t="s">
        <v>16</v>
      </c>
    </row>
    <row r="2105" spans="1:14" x14ac:dyDescent="0.35">
      <c r="A2105" t="s">
        <v>7825</v>
      </c>
      <c r="B2105">
        <v>39</v>
      </c>
      <c r="C2105" t="s">
        <v>14095</v>
      </c>
      <c r="D2105" t="s">
        <v>12</v>
      </c>
      <c r="E2105" t="s">
        <v>64</v>
      </c>
      <c r="F2105" t="s">
        <v>25</v>
      </c>
      <c r="G2105" t="s">
        <v>30</v>
      </c>
      <c r="H2105">
        <v>14503.71</v>
      </c>
      <c r="I2105" s="9">
        <v>45158</v>
      </c>
      <c r="J2105">
        <v>2023</v>
      </c>
      <c r="K2105" t="s">
        <v>14056</v>
      </c>
      <c r="L2105">
        <v>8</v>
      </c>
      <c r="M2105" t="s">
        <v>14059</v>
      </c>
      <c r="N2105" t="s">
        <v>16</v>
      </c>
    </row>
    <row r="2106" spans="1:14" x14ac:dyDescent="0.35">
      <c r="A2106" t="s">
        <v>7901</v>
      </c>
      <c r="B2106">
        <v>39</v>
      </c>
      <c r="C2106" t="s">
        <v>14095</v>
      </c>
      <c r="D2106" t="s">
        <v>39</v>
      </c>
      <c r="E2106" t="s">
        <v>52</v>
      </c>
      <c r="F2106" t="s">
        <v>35</v>
      </c>
      <c r="G2106" t="s">
        <v>26</v>
      </c>
      <c r="H2106">
        <v>38855.26</v>
      </c>
      <c r="I2106" s="9">
        <v>45160</v>
      </c>
      <c r="J2106">
        <v>2023</v>
      </c>
      <c r="K2106" t="s">
        <v>14056</v>
      </c>
      <c r="L2106">
        <v>8</v>
      </c>
      <c r="M2106" t="s">
        <v>14046</v>
      </c>
      <c r="N2106" t="s">
        <v>16</v>
      </c>
    </row>
    <row r="2107" spans="1:14" x14ac:dyDescent="0.35">
      <c r="A2107" t="s">
        <v>8021</v>
      </c>
      <c r="B2107">
        <v>39</v>
      </c>
      <c r="C2107" t="s">
        <v>14095</v>
      </c>
      <c r="D2107" t="s">
        <v>12</v>
      </c>
      <c r="E2107" t="s">
        <v>93</v>
      </c>
      <c r="F2107" t="s">
        <v>14</v>
      </c>
      <c r="G2107" t="s">
        <v>15</v>
      </c>
      <c r="H2107">
        <v>5071.54</v>
      </c>
      <c r="I2107" s="9">
        <v>45103</v>
      </c>
      <c r="J2107">
        <v>2023</v>
      </c>
      <c r="K2107" t="s">
        <v>14049</v>
      </c>
      <c r="L2107">
        <v>6</v>
      </c>
      <c r="M2107" t="s">
        <v>14062</v>
      </c>
      <c r="N2107" t="s">
        <v>16</v>
      </c>
    </row>
    <row r="2108" spans="1:14" x14ac:dyDescent="0.35">
      <c r="A2108" t="s">
        <v>8073</v>
      </c>
      <c r="B2108">
        <v>39</v>
      </c>
      <c r="C2108" t="s">
        <v>14095</v>
      </c>
      <c r="D2108" t="s">
        <v>39</v>
      </c>
      <c r="E2108" t="s">
        <v>42</v>
      </c>
      <c r="F2108" t="s">
        <v>55</v>
      </c>
      <c r="G2108" t="s">
        <v>36</v>
      </c>
      <c r="H2108">
        <v>25210.06</v>
      </c>
      <c r="I2108" s="9">
        <v>45040</v>
      </c>
      <c r="J2108">
        <v>2023</v>
      </c>
      <c r="K2108" t="s">
        <v>14061</v>
      </c>
      <c r="L2108">
        <v>4</v>
      </c>
      <c r="M2108" t="s">
        <v>14062</v>
      </c>
      <c r="N2108" t="s">
        <v>16</v>
      </c>
    </row>
    <row r="2109" spans="1:14" x14ac:dyDescent="0.35">
      <c r="A2109" t="s">
        <v>8299</v>
      </c>
      <c r="B2109">
        <v>39</v>
      </c>
      <c r="C2109" t="s">
        <v>14095</v>
      </c>
      <c r="D2109" t="s">
        <v>39</v>
      </c>
      <c r="E2109" t="s">
        <v>29</v>
      </c>
      <c r="F2109" t="s">
        <v>19</v>
      </c>
      <c r="G2109" t="s">
        <v>30</v>
      </c>
      <c r="H2109">
        <v>27115.8</v>
      </c>
      <c r="I2109" s="9">
        <v>45198</v>
      </c>
      <c r="J2109">
        <v>2023</v>
      </c>
      <c r="K2109" t="s">
        <v>14055</v>
      </c>
      <c r="L2109">
        <v>9</v>
      </c>
      <c r="M2109" t="s">
        <v>14048</v>
      </c>
      <c r="N2109" t="s">
        <v>16</v>
      </c>
    </row>
    <row r="2110" spans="1:14" x14ac:dyDescent="0.35">
      <c r="A2110" t="s">
        <v>8437</v>
      </c>
      <c r="B2110">
        <v>39</v>
      </c>
      <c r="C2110" t="s">
        <v>14095</v>
      </c>
      <c r="D2110" t="s">
        <v>12</v>
      </c>
      <c r="E2110" t="s">
        <v>93</v>
      </c>
      <c r="F2110" t="s">
        <v>49</v>
      </c>
      <c r="G2110" t="s">
        <v>26</v>
      </c>
      <c r="H2110">
        <v>2148.85</v>
      </c>
      <c r="I2110" s="9">
        <v>45298</v>
      </c>
      <c r="J2110">
        <v>2024</v>
      </c>
      <c r="K2110" t="s">
        <v>14045</v>
      </c>
      <c r="L2110">
        <v>1</v>
      </c>
      <c r="M2110" t="s">
        <v>14059</v>
      </c>
      <c r="N2110" t="s">
        <v>16</v>
      </c>
    </row>
    <row r="2111" spans="1:14" x14ac:dyDescent="0.35">
      <c r="A2111" t="s">
        <v>8581</v>
      </c>
      <c r="B2111">
        <v>39</v>
      </c>
      <c r="C2111" t="s">
        <v>14095</v>
      </c>
      <c r="D2111" t="s">
        <v>39</v>
      </c>
      <c r="E2111" t="s">
        <v>42</v>
      </c>
      <c r="F2111" t="s">
        <v>14</v>
      </c>
      <c r="G2111" t="s">
        <v>20</v>
      </c>
      <c r="H2111">
        <v>4809.5200000000004</v>
      </c>
      <c r="I2111" s="9">
        <v>45360</v>
      </c>
      <c r="J2111">
        <v>2024</v>
      </c>
      <c r="K2111" t="s">
        <v>14053</v>
      </c>
      <c r="L2111">
        <v>3</v>
      </c>
      <c r="M2111" t="s">
        <v>14050</v>
      </c>
      <c r="N2111" t="s">
        <v>16</v>
      </c>
    </row>
    <row r="2112" spans="1:14" x14ac:dyDescent="0.35">
      <c r="A2112" t="s">
        <v>8623</v>
      </c>
      <c r="B2112">
        <v>39</v>
      </c>
      <c r="C2112" t="s">
        <v>14095</v>
      </c>
      <c r="D2112" t="s">
        <v>12</v>
      </c>
      <c r="E2112" t="s">
        <v>42</v>
      </c>
      <c r="F2112" t="s">
        <v>14</v>
      </c>
      <c r="G2112" t="s">
        <v>36</v>
      </c>
      <c r="H2112">
        <v>391.93</v>
      </c>
      <c r="I2112" s="9">
        <v>45600</v>
      </c>
      <c r="J2112">
        <v>2024</v>
      </c>
      <c r="K2112" t="s">
        <v>14054</v>
      </c>
      <c r="L2112">
        <v>11</v>
      </c>
      <c r="M2112" t="s">
        <v>14062</v>
      </c>
      <c r="N2112" t="s">
        <v>16</v>
      </c>
    </row>
    <row r="2113" spans="1:14" x14ac:dyDescent="0.35">
      <c r="A2113" t="s">
        <v>8653</v>
      </c>
      <c r="B2113">
        <v>39</v>
      </c>
      <c r="C2113" t="s">
        <v>14095</v>
      </c>
      <c r="D2113" t="s">
        <v>12</v>
      </c>
      <c r="E2113" t="s">
        <v>93</v>
      </c>
      <c r="F2113" t="s">
        <v>55</v>
      </c>
      <c r="G2113" t="s">
        <v>20</v>
      </c>
      <c r="H2113">
        <v>8221.52</v>
      </c>
      <c r="I2113" s="9">
        <v>45019</v>
      </c>
      <c r="J2113">
        <v>2023</v>
      </c>
      <c r="K2113" t="s">
        <v>14061</v>
      </c>
      <c r="L2113">
        <v>4</v>
      </c>
      <c r="M2113" t="s">
        <v>14062</v>
      </c>
      <c r="N2113" t="s">
        <v>16</v>
      </c>
    </row>
    <row r="2114" spans="1:14" x14ac:dyDescent="0.35">
      <c r="A2114" t="s">
        <v>8875</v>
      </c>
      <c r="B2114">
        <v>39</v>
      </c>
      <c r="C2114" t="s">
        <v>14095</v>
      </c>
      <c r="D2114" t="s">
        <v>12</v>
      </c>
      <c r="E2114" t="s">
        <v>74</v>
      </c>
      <c r="F2114" t="s">
        <v>25</v>
      </c>
      <c r="G2114" t="s">
        <v>26</v>
      </c>
      <c r="H2114">
        <v>19378.63</v>
      </c>
      <c r="I2114" s="9">
        <v>45468</v>
      </c>
      <c r="J2114">
        <v>2024</v>
      </c>
      <c r="K2114" t="s">
        <v>14049</v>
      </c>
      <c r="L2114">
        <v>6</v>
      </c>
      <c r="M2114" t="s">
        <v>14046</v>
      </c>
      <c r="N2114" t="s">
        <v>16</v>
      </c>
    </row>
    <row r="2115" spans="1:14" x14ac:dyDescent="0.35">
      <c r="A2115" t="s">
        <v>8977</v>
      </c>
      <c r="B2115">
        <v>39</v>
      </c>
      <c r="C2115" t="s">
        <v>14095</v>
      </c>
      <c r="D2115" t="s">
        <v>39</v>
      </c>
      <c r="E2115" t="s">
        <v>64</v>
      </c>
      <c r="F2115" t="s">
        <v>19</v>
      </c>
      <c r="G2115" t="s">
        <v>30</v>
      </c>
      <c r="H2115">
        <v>6127.09</v>
      </c>
      <c r="I2115" s="9">
        <v>45102</v>
      </c>
      <c r="J2115">
        <v>2023</v>
      </c>
      <c r="K2115" t="s">
        <v>14049</v>
      </c>
      <c r="L2115">
        <v>6</v>
      </c>
      <c r="M2115" t="s">
        <v>14059</v>
      </c>
      <c r="N2115" t="s">
        <v>16</v>
      </c>
    </row>
    <row r="2116" spans="1:14" x14ac:dyDescent="0.35">
      <c r="A2116" t="s">
        <v>9017</v>
      </c>
      <c r="B2116">
        <v>39</v>
      </c>
      <c r="C2116" t="s">
        <v>14095</v>
      </c>
      <c r="D2116" t="s">
        <v>12</v>
      </c>
      <c r="E2116" t="s">
        <v>93</v>
      </c>
      <c r="F2116" t="s">
        <v>49</v>
      </c>
      <c r="G2116" t="s">
        <v>15</v>
      </c>
      <c r="H2116">
        <v>1904.02</v>
      </c>
      <c r="I2116" s="9">
        <v>45203</v>
      </c>
      <c r="J2116">
        <v>2023</v>
      </c>
      <c r="K2116" t="s">
        <v>14058</v>
      </c>
      <c r="L2116">
        <v>10</v>
      </c>
      <c r="M2116" t="s">
        <v>14052</v>
      </c>
      <c r="N2116" t="s">
        <v>16</v>
      </c>
    </row>
    <row r="2117" spans="1:14" x14ac:dyDescent="0.35">
      <c r="A2117" t="s">
        <v>9059</v>
      </c>
      <c r="B2117">
        <v>39</v>
      </c>
      <c r="C2117" t="s">
        <v>14095</v>
      </c>
      <c r="D2117" t="s">
        <v>39</v>
      </c>
      <c r="E2117" t="s">
        <v>29</v>
      </c>
      <c r="F2117" t="s">
        <v>35</v>
      </c>
      <c r="G2117" t="s">
        <v>20</v>
      </c>
      <c r="H2117">
        <v>16196.02</v>
      </c>
      <c r="I2117" s="9">
        <v>45129</v>
      </c>
      <c r="J2117">
        <v>2023</v>
      </c>
      <c r="K2117" t="s">
        <v>14063</v>
      </c>
      <c r="L2117">
        <v>7</v>
      </c>
      <c r="M2117" t="s">
        <v>14050</v>
      </c>
      <c r="N2117" t="s">
        <v>16</v>
      </c>
    </row>
    <row r="2118" spans="1:14" x14ac:dyDescent="0.35">
      <c r="A2118" t="s">
        <v>9063</v>
      </c>
      <c r="B2118">
        <v>39</v>
      </c>
      <c r="C2118" t="s">
        <v>14095</v>
      </c>
      <c r="D2118" t="s">
        <v>12</v>
      </c>
      <c r="E2118" t="s">
        <v>93</v>
      </c>
      <c r="F2118" t="s">
        <v>25</v>
      </c>
      <c r="G2118" t="s">
        <v>20</v>
      </c>
      <c r="H2118">
        <v>11949.28</v>
      </c>
      <c r="I2118" s="9">
        <v>45120</v>
      </c>
      <c r="J2118">
        <v>2023</v>
      </c>
      <c r="K2118" t="s">
        <v>14063</v>
      </c>
      <c r="L2118">
        <v>7</v>
      </c>
      <c r="M2118" t="s">
        <v>14057</v>
      </c>
      <c r="N2118" t="s">
        <v>16</v>
      </c>
    </row>
    <row r="2119" spans="1:14" x14ac:dyDescent="0.35">
      <c r="A2119" t="s">
        <v>9273</v>
      </c>
      <c r="B2119">
        <v>39</v>
      </c>
      <c r="C2119" t="s">
        <v>14095</v>
      </c>
      <c r="D2119" t="s">
        <v>39</v>
      </c>
      <c r="E2119" t="s">
        <v>24</v>
      </c>
      <c r="F2119" t="s">
        <v>49</v>
      </c>
      <c r="G2119" t="s">
        <v>20</v>
      </c>
      <c r="H2119">
        <v>11316.85</v>
      </c>
      <c r="I2119" s="9">
        <v>45425</v>
      </c>
      <c r="J2119">
        <v>2024</v>
      </c>
      <c r="K2119" t="s">
        <v>14047</v>
      </c>
      <c r="L2119">
        <v>5</v>
      </c>
      <c r="M2119" t="s">
        <v>14062</v>
      </c>
      <c r="N2119" t="s">
        <v>16</v>
      </c>
    </row>
    <row r="2120" spans="1:14" x14ac:dyDescent="0.35">
      <c r="A2120" t="s">
        <v>9281</v>
      </c>
      <c r="B2120">
        <v>39</v>
      </c>
      <c r="C2120" t="s">
        <v>14095</v>
      </c>
      <c r="D2120" t="s">
        <v>39</v>
      </c>
      <c r="E2120" t="s">
        <v>24</v>
      </c>
      <c r="F2120" t="s">
        <v>35</v>
      </c>
      <c r="G2120" t="s">
        <v>15</v>
      </c>
      <c r="H2120">
        <v>3282.19</v>
      </c>
      <c r="I2120" s="9">
        <v>45051</v>
      </c>
      <c r="J2120">
        <v>2023</v>
      </c>
      <c r="K2120" t="s">
        <v>14047</v>
      </c>
      <c r="L2120">
        <v>5</v>
      </c>
      <c r="M2120" t="s">
        <v>14048</v>
      </c>
      <c r="N2120" t="s">
        <v>16</v>
      </c>
    </row>
    <row r="2121" spans="1:14" x14ac:dyDescent="0.35">
      <c r="A2121" t="s">
        <v>9395</v>
      </c>
      <c r="B2121">
        <v>39</v>
      </c>
      <c r="C2121" t="s">
        <v>14095</v>
      </c>
      <c r="D2121" t="s">
        <v>39</v>
      </c>
      <c r="E2121" t="s">
        <v>64</v>
      </c>
      <c r="F2121" t="s">
        <v>49</v>
      </c>
      <c r="G2121" t="s">
        <v>36</v>
      </c>
      <c r="H2121">
        <v>4438.1899999999996</v>
      </c>
      <c r="I2121" s="9">
        <v>45498</v>
      </c>
      <c r="J2121">
        <v>2024</v>
      </c>
      <c r="K2121" t="s">
        <v>14063</v>
      </c>
      <c r="L2121">
        <v>7</v>
      </c>
      <c r="M2121" t="s">
        <v>14057</v>
      </c>
      <c r="N2121" t="s">
        <v>16</v>
      </c>
    </row>
    <row r="2122" spans="1:14" x14ac:dyDescent="0.35">
      <c r="A2122" t="s">
        <v>9417</v>
      </c>
      <c r="B2122">
        <v>39</v>
      </c>
      <c r="C2122" t="s">
        <v>14095</v>
      </c>
      <c r="D2122" t="s">
        <v>12</v>
      </c>
      <c r="E2122" t="s">
        <v>29</v>
      </c>
      <c r="F2122" t="s">
        <v>35</v>
      </c>
      <c r="G2122" t="s">
        <v>36</v>
      </c>
      <c r="H2122">
        <v>14482.78</v>
      </c>
      <c r="I2122" s="9">
        <v>44941</v>
      </c>
      <c r="J2122">
        <v>2023</v>
      </c>
      <c r="K2122" t="s">
        <v>14045</v>
      </c>
      <c r="L2122">
        <v>1</v>
      </c>
      <c r="M2122" t="s">
        <v>14059</v>
      </c>
      <c r="N2122" t="s">
        <v>16</v>
      </c>
    </row>
    <row r="2123" spans="1:14" x14ac:dyDescent="0.35">
      <c r="A2123" t="s">
        <v>9459</v>
      </c>
      <c r="B2123">
        <v>39</v>
      </c>
      <c r="C2123" t="s">
        <v>14095</v>
      </c>
      <c r="D2123" t="s">
        <v>12</v>
      </c>
      <c r="E2123" t="s">
        <v>93</v>
      </c>
      <c r="F2123" t="s">
        <v>19</v>
      </c>
      <c r="G2123" t="s">
        <v>15</v>
      </c>
      <c r="H2123">
        <v>1346.92</v>
      </c>
      <c r="I2123" s="9">
        <v>45534</v>
      </c>
      <c r="J2123">
        <v>2024</v>
      </c>
      <c r="K2123" t="s">
        <v>14056</v>
      </c>
      <c r="L2123">
        <v>8</v>
      </c>
      <c r="M2123" t="s">
        <v>14048</v>
      </c>
      <c r="N2123" t="s">
        <v>16</v>
      </c>
    </row>
    <row r="2124" spans="1:14" x14ac:dyDescent="0.35">
      <c r="A2124" t="s">
        <v>9603</v>
      </c>
      <c r="B2124">
        <v>39</v>
      </c>
      <c r="C2124" t="s">
        <v>14095</v>
      </c>
      <c r="D2124" t="s">
        <v>39</v>
      </c>
      <c r="E2124" t="s">
        <v>93</v>
      </c>
      <c r="F2124" t="s">
        <v>49</v>
      </c>
      <c r="G2124" t="s">
        <v>15</v>
      </c>
      <c r="H2124">
        <v>30325.68</v>
      </c>
      <c r="I2124" s="9">
        <v>45124</v>
      </c>
      <c r="J2124">
        <v>2023</v>
      </c>
      <c r="K2124" t="s">
        <v>14063</v>
      </c>
      <c r="L2124">
        <v>7</v>
      </c>
      <c r="M2124" t="s">
        <v>14062</v>
      </c>
      <c r="N2124" t="s">
        <v>16</v>
      </c>
    </row>
    <row r="2125" spans="1:14" x14ac:dyDescent="0.35">
      <c r="A2125" t="s">
        <v>9649</v>
      </c>
      <c r="B2125">
        <v>39</v>
      </c>
      <c r="C2125" t="s">
        <v>14095</v>
      </c>
      <c r="D2125" t="s">
        <v>39</v>
      </c>
      <c r="E2125" t="s">
        <v>29</v>
      </c>
      <c r="F2125" t="s">
        <v>25</v>
      </c>
      <c r="G2125" t="s">
        <v>15</v>
      </c>
      <c r="H2125">
        <v>15392.4</v>
      </c>
      <c r="I2125" s="9">
        <v>45234</v>
      </c>
      <c r="J2125">
        <v>2023</v>
      </c>
      <c r="K2125" t="s">
        <v>14054</v>
      </c>
      <c r="L2125">
        <v>11</v>
      </c>
      <c r="M2125" t="s">
        <v>14050</v>
      </c>
      <c r="N2125" t="s">
        <v>16</v>
      </c>
    </row>
    <row r="2126" spans="1:14" x14ac:dyDescent="0.35">
      <c r="A2126" t="s">
        <v>9783</v>
      </c>
      <c r="B2126">
        <v>39</v>
      </c>
      <c r="C2126" t="s">
        <v>14095</v>
      </c>
      <c r="D2126" t="s">
        <v>39</v>
      </c>
      <c r="E2126" t="s">
        <v>24</v>
      </c>
      <c r="F2126" t="s">
        <v>14</v>
      </c>
      <c r="G2126" t="s">
        <v>15</v>
      </c>
      <c r="H2126">
        <v>7215.19</v>
      </c>
      <c r="I2126" s="9">
        <v>45607</v>
      </c>
      <c r="J2126">
        <v>2024</v>
      </c>
      <c r="K2126" t="s">
        <v>14054</v>
      </c>
      <c r="L2126">
        <v>11</v>
      </c>
      <c r="M2126" t="s">
        <v>14062</v>
      </c>
      <c r="N2126" t="s">
        <v>16</v>
      </c>
    </row>
    <row r="2127" spans="1:14" x14ac:dyDescent="0.35">
      <c r="A2127" t="s">
        <v>9873</v>
      </c>
      <c r="B2127">
        <v>39</v>
      </c>
      <c r="C2127" t="s">
        <v>14095</v>
      </c>
      <c r="D2127" t="s">
        <v>12</v>
      </c>
      <c r="E2127" t="s">
        <v>74</v>
      </c>
      <c r="F2127" t="s">
        <v>49</v>
      </c>
      <c r="G2127" t="s">
        <v>36</v>
      </c>
      <c r="H2127">
        <v>26773.79</v>
      </c>
      <c r="I2127" s="9">
        <v>45577</v>
      </c>
      <c r="J2127">
        <v>2024</v>
      </c>
      <c r="K2127" t="s">
        <v>14058</v>
      </c>
      <c r="L2127">
        <v>10</v>
      </c>
      <c r="M2127" t="s">
        <v>14050</v>
      </c>
      <c r="N2127" t="s">
        <v>16</v>
      </c>
    </row>
    <row r="2128" spans="1:14" x14ac:dyDescent="0.35">
      <c r="A2128" t="s">
        <v>9911</v>
      </c>
      <c r="B2128">
        <v>39</v>
      </c>
      <c r="C2128" t="s">
        <v>14095</v>
      </c>
      <c r="D2128" t="s">
        <v>12</v>
      </c>
      <c r="E2128" t="s">
        <v>29</v>
      </c>
      <c r="F2128" t="s">
        <v>19</v>
      </c>
      <c r="G2128" t="s">
        <v>15</v>
      </c>
      <c r="H2128">
        <v>3970.35</v>
      </c>
      <c r="I2128" s="9">
        <v>45275</v>
      </c>
      <c r="J2128">
        <v>2023</v>
      </c>
      <c r="K2128" t="s">
        <v>14060</v>
      </c>
      <c r="L2128">
        <v>12</v>
      </c>
      <c r="M2128" t="s">
        <v>14048</v>
      </c>
      <c r="N2128" t="s">
        <v>16</v>
      </c>
    </row>
    <row r="2129" spans="1:14" x14ac:dyDescent="0.35">
      <c r="A2129" t="s">
        <v>10001</v>
      </c>
      <c r="B2129">
        <v>39</v>
      </c>
      <c r="C2129" t="s">
        <v>14095</v>
      </c>
      <c r="D2129" t="s">
        <v>12</v>
      </c>
      <c r="E2129" t="s">
        <v>93</v>
      </c>
      <c r="F2129" t="s">
        <v>14</v>
      </c>
      <c r="G2129" t="s">
        <v>15</v>
      </c>
      <c r="H2129">
        <v>3273.57</v>
      </c>
      <c r="I2129" s="9">
        <v>45411</v>
      </c>
      <c r="J2129">
        <v>2024</v>
      </c>
      <c r="K2129" t="s">
        <v>14061</v>
      </c>
      <c r="L2129">
        <v>4</v>
      </c>
      <c r="M2129" t="s">
        <v>14062</v>
      </c>
      <c r="N2129" t="s">
        <v>16</v>
      </c>
    </row>
    <row r="2130" spans="1:14" x14ac:dyDescent="0.35">
      <c r="A2130" t="s">
        <v>10121</v>
      </c>
      <c r="B2130">
        <v>39</v>
      </c>
      <c r="C2130" t="s">
        <v>14095</v>
      </c>
      <c r="D2130" t="s">
        <v>12</v>
      </c>
      <c r="E2130" t="s">
        <v>74</v>
      </c>
      <c r="F2130" t="s">
        <v>19</v>
      </c>
      <c r="G2130" t="s">
        <v>30</v>
      </c>
      <c r="H2130">
        <v>1945.67</v>
      </c>
      <c r="I2130" s="9">
        <v>45594</v>
      </c>
      <c r="J2130">
        <v>2024</v>
      </c>
      <c r="K2130" t="s">
        <v>14058</v>
      </c>
      <c r="L2130">
        <v>10</v>
      </c>
      <c r="M2130" t="s">
        <v>14046</v>
      </c>
      <c r="N2130" t="s">
        <v>16</v>
      </c>
    </row>
    <row r="2131" spans="1:14" x14ac:dyDescent="0.35">
      <c r="A2131" t="s">
        <v>10139</v>
      </c>
      <c r="B2131">
        <v>39</v>
      </c>
      <c r="C2131" t="s">
        <v>14095</v>
      </c>
      <c r="D2131" t="s">
        <v>12</v>
      </c>
      <c r="E2131" t="s">
        <v>52</v>
      </c>
      <c r="F2131" t="s">
        <v>35</v>
      </c>
      <c r="G2131" t="s">
        <v>20</v>
      </c>
      <c r="H2131">
        <v>15076.33</v>
      </c>
      <c r="I2131" s="9">
        <v>45367</v>
      </c>
      <c r="J2131">
        <v>2024</v>
      </c>
      <c r="K2131" t="s">
        <v>14053</v>
      </c>
      <c r="L2131">
        <v>3</v>
      </c>
      <c r="M2131" t="s">
        <v>14050</v>
      </c>
      <c r="N2131" t="s">
        <v>16</v>
      </c>
    </row>
    <row r="2132" spans="1:14" x14ac:dyDescent="0.35">
      <c r="A2132" t="s">
        <v>10205</v>
      </c>
      <c r="B2132">
        <v>39</v>
      </c>
      <c r="C2132" t="s">
        <v>14095</v>
      </c>
      <c r="D2132" t="s">
        <v>12</v>
      </c>
      <c r="E2132" t="s">
        <v>93</v>
      </c>
      <c r="F2132" t="s">
        <v>35</v>
      </c>
      <c r="G2132" t="s">
        <v>20</v>
      </c>
      <c r="H2132">
        <v>2454.04</v>
      </c>
      <c r="I2132" s="9">
        <v>45017</v>
      </c>
      <c r="J2132">
        <v>2023</v>
      </c>
      <c r="K2132" t="s">
        <v>14061</v>
      </c>
      <c r="L2132">
        <v>4</v>
      </c>
      <c r="M2132" t="s">
        <v>14050</v>
      </c>
      <c r="N2132" t="s">
        <v>16</v>
      </c>
    </row>
    <row r="2133" spans="1:14" x14ac:dyDescent="0.35">
      <c r="A2133" t="s">
        <v>10371</v>
      </c>
      <c r="B2133">
        <v>39</v>
      </c>
      <c r="C2133" t="s">
        <v>14095</v>
      </c>
      <c r="D2133" t="s">
        <v>12</v>
      </c>
      <c r="E2133" t="s">
        <v>52</v>
      </c>
      <c r="F2133" t="s">
        <v>55</v>
      </c>
      <c r="G2133" t="s">
        <v>20</v>
      </c>
      <c r="H2133">
        <v>10728.64</v>
      </c>
      <c r="I2133" s="9">
        <v>44950</v>
      </c>
      <c r="J2133">
        <v>2023</v>
      </c>
      <c r="K2133" t="s">
        <v>14045</v>
      </c>
      <c r="L2133">
        <v>1</v>
      </c>
      <c r="M2133" t="s">
        <v>14046</v>
      </c>
      <c r="N2133" t="s">
        <v>16</v>
      </c>
    </row>
    <row r="2134" spans="1:14" x14ac:dyDescent="0.35">
      <c r="A2134" t="s">
        <v>10419</v>
      </c>
      <c r="B2134">
        <v>39</v>
      </c>
      <c r="C2134" t="s">
        <v>14095</v>
      </c>
      <c r="D2134" t="s">
        <v>39</v>
      </c>
      <c r="E2134" t="s">
        <v>64</v>
      </c>
      <c r="F2134" t="s">
        <v>55</v>
      </c>
      <c r="G2134" t="s">
        <v>20</v>
      </c>
      <c r="H2134">
        <v>3882.7</v>
      </c>
      <c r="I2134" s="9">
        <v>45458</v>
      </c>
      <c r="J2134">
        <v>2024</v>
      </c>
      <c r="K2134" t="s">
        <v>14049</v>
      </c>
      <c r="L2134">
        <v>6</v>
      </c>
      <c r="M2134" t="s">
        <v>14050</v>
      </c>
      <c r="N2134" t="s">
        <v>16</v>
      </c>
    </row>
    <row r="2135" spans="1:14" x14ac:dyDescent="0.35">
      <c r="A2135" t="s">
        <v>10589</v>
      </c>
      <c r="B2135">
        <v>39</v>
      </c>
      <c r="C2135" t="s">
        <v>14095</v>
      </c>
      <c r="D2135" t="s">
        <v>12</v>
      </c>
      <c r="E2135" t="s">
        <v>13</v>
      </c>
      <c r="F2135" t="s">
        <v>14</v>
      </c>
      <c r="G2135" t="s">
        <v>30</v>
      </c>
      <c r="H2135">
        <v>5422.13</v>
      </c>
      <c r="I2135" s="9">
        <v>45315</v>
      </c>
      <c r="J2135">
        <v>2024</v>
      </c>
      <c r="K2135" t="s">
        <v>14045</v>
      </c>
      <c r="L2135">
        <v>1</v>
      </c>
      <c r="M2135" t="s">
        <v>14052</v>
      </c>
      <c r="N2135" t="s">
        <v>16</v>
      </c>
    </row>
    <row r="2136" spans="1:14" x14ac:dyDescent="0.35">
      <c r="A2136" t="s">
        <v>10775</v>
      </c>
      <c r="B2136">
        <v>39</v>
      </c>
      <c r="C2136" t="s">
        <v>14095</v>
      </c>
      <c r="D2136" t="s">
        <v>12</v>
      </c>
      <c r="E2136" t="s">
        <v>24</v>
      </c>
      <c r="F2136" t="s">
        <v>55</v>
      </c>
      <c r="G2136" t="s">
        <v>30</v>
      </c>
      <c r="H2136">
        <v>3439.12</v>
      </c>
      <c r="I2136" s="9">
        <v>45188</v>
      </c>
      <c r="J2136">
        <v>2023</v>
      </c>
      <c r="K2136" t="s">
        <v>14055</v>
      </c>
      <c r="L2136">
        <v>9</v>
      </c>
      <c r="M2136" t="s">
        <v>14046</v>
      </c>
      <c r="N2136" t="s">
        <v>16</v>
      </c>
    </row>
    <row r="2137" spans="1:14" x14ac:dyDescent="0.35">
      <c r="A2137" t="s">
        <v>10823</v>
      </c>
      <c r="B2137">
        <v>39</v>
      </c>
      <c r="C2137" t="s">
        <v>14095</v>
      </c>
      <c r="D2137" t="s">
        <v>39</v>
      </c>
      <c r="E2137" t="s">
        <v>29</v>
      </c>
      <c r="F2137" t="s">
        <v>55</v>
      </c>
      <c r="G2137" t="s">
        <v>15</v>
      </c>
      <c r="H2137">
        <v>5738.14</v>
      </c>
      <c r="I2137" s="9">
        <v>45024</v>
      </c>
      <c r="J2137">
        <v>2023</v>
      </c>
      <c r="K2137" t="s">
        <v>14061</v>
      </c>
      <c r="L2137">
        <v>4</v>
      </c>
      <c r="M2137" t="s">
        <v>14050</v>
      </c>
      <c r="N2137" t="s">
        <v>16</v>
      </c>
    </row>
    <row r="2138" spans="1:14" x14ac:dyDescent="0.35">
      <c r="A2138" t="s">
        <v>10975</v>
      </c>
      <c r="B2138">
        <v>39</v>
      </c>
      <c r="C2138" t="s">
        <v>14095</v>
      </c>
      <c r="D2138" t="s">
        <v>12</v>
      </c>
      <c r="E2138" t="s">
        <v>24</v>
      </c>
      <c r="F2138" t="s">
        <v>35</v>
      </c>
      <c r="G2138" t="s">
        <v>26</v>
      </c>
      <c r="H2138">
        <v>8435.01</v>
      </c>
      <c r="I2138" s="9">
        <v>45088</v>
      </c>
      <c r="J2138">
        <v>2023</v>
      </c>
      <c r="K2138" t="s">
        <v>14049</v>
      </c>
      <c r="L2138">
        <v>6</v>
      </c>
      <c r="M2138" t="s">
        <v>14059</v>
      </c>
      <c r="N2138" t="s">
        <v>16</v>
      </c>
    </row>
    <row r="2139" spans="1:14" x14ac:dyDescent="0.35">
      <c r="A2139" t="s">
        <v>11103</v>
      </c>
      <c r="B2139">
        <v>39</v>
      </c>
      <c r="C2139" t="s">
        <v>14095</v>
      </c>
      <c r="D2139" t="s">
        <v>39</v>
      </c>
      <c r="E2139" t="s">
        <v>42</v>
      </c>
      <c r="F2139" t="s">
        <v>14</v>
      </c>
      <c r="G2139" t="s">
        <v>15</v>
      </c>
      <c r="H2139">
        <v>1934.02</v>
      </c>
      <c r="I2139" s="9">
        <v>45631</v>
      </c>
      <c r="J2139">
        <v>2024</v>
      </c>
      <c r="K2139" t="s">
        <v>14060</v>
      </c>
      <c r="L2139">
        <v>12</v>
      </c>
      <c r="M2139" t="s">
        <v>14057</v>
      </c>
      <c r="N2139" t="s">
        <v>16</v>
      </c>
    </row>
    <row r="2140" spans="1:14" x14ac:dyDescent="0.35">
      <c r="A2140" t="s">
        <v>11125</v>
      </c>
      <c r="B2140">
        <v>39</v>
      </c>
      <c r="C2140" t="s">
        <v>14095</v>
      </c>
      <c r="D2140" t="s">
        <v>39</v>
      </c>
      <c r="E2140" t="s">
        <v>13</v>
      </c>
      <c r="F2140" t="s">
        <v>25</v>
      </c>
      <c r="G2140" t="s">
        <v>20</v>
      </c>
      <c r="H2140">
        <v>19678.25</v>
      </c>
      <c r="I2140" s="9">
        <v>45299</v>
      </c>
      <c r="J2140">
        <v>2024</v>
      </c>
      <c r="K2140" t="s">
        <v>14045</v>
      </c>
      <c r="L2140">
        <v>1</v>
      </c>
      <c r="M2140" t="s">
        <v>14062</v>
      </c>
      <c r="N2140" t="s">
        <v>16</v>
      </c>
    </row>
    <row r="2141" spans="1:14" x14ac:dyDescent="0.35">
      <c r="A2141" t="s">
        <v>11183</v>
      </c>
      <c r="B2141">
        <v>39</v>
      </c>
      <c r="C2141" t="s">
        <v>14095</v>
      </c>
      <c r="D2141" t="s">
        <v>12</v>
      </c>
      <c r="E2141" t="s">
        <v>29</v>
      </c>
      <c r="F2141" t="s">
        <v>25</v>
      </c>
      <c r="G2141" t="s">
        <v>15</v>
      </c>
      <c r="H2141">
        <v>15452.66</v>
      </c>
      <c r="I2141" s="9">
        <v>45617</v>
      </c>
      <c r="J2141">
        <v>2024</v>
      </c>
      <c r="K2141" t="s">
        <v>14054</v>
      </c>
      <c r="L2141">
        <v>11</v>
      </c>
      <c r="M2141" t="s">
        <v>14057</v>
      </c>
      <c r="N2141" t="s">
        <v>16</v>
      </c>
    </row>
    <row r="2142" spans="1:14" x14ac:dyDescent="0.35">
      <c r="A2142" t="s">
        <v>11427</v>
      </c>
      <c r="B2142">
        <v>39</v>
      </c>
      <c r="C2142" t="s">
        <v>14095</v>
      </c>
      <c r="D2142" t="s">
        <v>12</v>
      </c>
      <c r="E2142" t="s">
        <v>24</v>
      </c>
      <c r="F2142" t="s">
        <v>14</v>
      </c>
      <c r="G2142" t="s">
        <v>26</v>
      </c>
      <c r="H2142">
        <v>7124.04</v>
      </c>
      <c r="I2142" s="9">
        <v>45610</v>
      </c>
      <c r="J2142">
        <v>2024</v>
      </c>
      <c r="K2142" t="s">
        <v>14054</v>
      </c>
      <c r="L2142">
        <v>11</v>
      </c>
      <c r="M2142" t="s">
        <v>14057</v>
      </c>
      <c r="N2142" t="s">
        <v>16</v>
      </c>
    </row>
    <row r="2143" spans="1:14" x14ac:dyDescent="0.35">
      <c r="A2143" t="s">
        <v>11439</v>
      </c>
      <c r="B2143">
        <v>39</v>
      </c>
      <c r="C2143" t="s">
        <v>14095</v>
      </c>
      <c r="D2143" t="s">
        <v>12</v>
      </c>
      <c r="E2143" t="s">
        <v>42</v>
      </c>
      <c r="F2143" t="s">
        <v>25</v>
      </c>
      <c r="G2143" t="s">
        <v>20</v>
      </c>
      <c r="H2143">
        <v>16651.419999999998</v>
      </c>
      <c r="I2143" s="9">
        <v>45080</v>
      </c>
      <c r="J2143">
        <v>2023</v>
      </c>
      <c r="K2143" t="s">
        <v>14049</v>
      </c>
      <c r="L2143">
        <v>6</v>
      </c>
      <c r="M2143" t="s">
        <v>14050</v>
      </c>
      <c r="N2143" t="s">
        <v>16</v>
      </c>
    </row>
    <row r="2144" spans="1:14" x14ac:dyDescent="0.35">
      <c r="A2144" t="s">
        <v>11525</v>
      </c>
      <c r="B2144">
        <v>39</v>
      </c>
      <c r="C2144" t="s">
        <v>14095</v>
      </c>
      <c r="D2144" t="s">
        <v>12</v>
      </c>
      <c r="E2144" t="s">
        <v>29</v>
      </c>
      <c r="F2144" t="s">
        <v>55</v>
      </c>
      <c r="G2144" t="s">
        <v>26</v>
      </c>
      <c r="H2144">
        <v>735.47</v>
      </c>
      <c r="I2144" s="9">
        <v>45106</v>
      </c>
      <c r="J2144">
        <v>2023</v>
      </c>
      <c r="K2144" t="s">
        <v>14049</v>
      </c>
      <c r="L2144">
        <v>6</v>
      </c>
      <c r="M2144" t="s">
        <v>14057</v>
      </c>
      <c r="N2144" t="s">
        <v>16</v>
      </c>
    </row>
    <row r="2145" spans="1:14" x14ac:dyDescent="0.35">
      <c r="A2145" t="s">
        <v>11679</v>
      </c>
      <c r="B2145">
        <v>39</v>
      </c>
      <c r="C2145" t="s">
        <v>14095</v>
      </c>
      <c r="D2145" t="s">
        <v>39</v>
      </c>
      <c r="E2145" t="s">
        <v>42</v>
      </c>
      <c r="F2145" t="s">
        <v>49</v>
      </c>
      <c r="G2145" t="s">
        <v>20</v>
      </c>
      <c r="H2145">
        <v>8969.26</v>
      </c>
      <c r="I2145" s="9">
        <v>44951</v>
      </c>
      <c r="J2145">
        <v>2023</v>
      </c>
      <c r="K2145" t="s">
        <v>14045</v>
      </c>
      <c r="L2145">
        <v>1</v>
      </c>
      <c r="M2145" t="s">
        <v>14052</v>
      </c>
      <c r="N2145" t="s">
        <v>16</v>
      </c>
    </row>
    <row r="2146" spans="1:14" x14ac:dyDescent="0.35">
      <c r="A2146" t="s">
        <v>11709</v>
      </c>
      <c r="B2146">
        <v>39</v>
      </c>
      <c r="C2146" t="s">
        <v>14095</v>
      </c>
      <c r="D2146" t="s">
        <v>39</v>
      </c>
      <c r="E2146" t="s">
        <v>93</v>
      </c>
      <c r="F2146" t="s">
        <v>55</v>
      </c>
      <c r="G2146" t="s">
        <v>20</v>
      </c>
      <c r="H2146">
        <v>10817.98</v>
      </c>
      <c r="I2146" s="9">
        <v>45646</v>
      </c>
      <c r="J2146">
        <v>2024</v>
      </c>
      <c r="K2146" t="s">
        <v>14060</v>
      </c>
      <c r="L2146">
        <v>12</v>
      </c>
      <c r="M2146" t="s">
        <v>14048</v>
      </c>
      <c r="N2146" t="s">
        <v>16</v>
      </c>
    </row>
    <row r="2147" spans="1:14" x14ac:dyDescent="0.35">
      <c r="A2147" t="s">
        <v>11749</v>
      </c>
      <c r="B2147">
        <v>39</v>
      </c>
      <c r="C2147" t="s">
        <v>14095</v>
      </c>
      <c r="D2147" t="s">
        <v>39</v>
      </c>
      <c r="E2147" t="s">
        <v>29</v>
      </c>
      <c r="F2147" t="s">
        <v>35</v>
      </c>
      <c r="G2147" t="s">
        <v>30</v>
      </c>
      <c r="H2147">
        <v>8367.11</v>
      </c>
      <c r="I2147" s="9">
        <v>45467</v>
      </c>
      <c r="J2147">
        <v>2024</v>
      </c>
      <c r="K2147" t="s">
        <v>14049</v>
      </c>
      <c r="L2147">
        <v>6</v>
      </c>
      <c r="M2147" t="s">
        <v>14062</v>
      </c>
      <c r="N2147" t="s">
        <v>16</v>
      </c>
    </row>
    <row r="2148" spans="1:14" x14ac:dyDescent="0.35">
      <c r="A2148" t="s">
        <v>11933</v>
      </c>
      <c r="B2148">
        <v>39</v>
      </c>
      <c r="C2148" t="s">
        <v>14095</v>
      </c>
      <c r="D2148" t="s">
        <v>39</v>
      </c>
      <c r="E2148" t="s">
        <v>13</v>
      </c>
      <c r="F2148" t="s">
        <v>25</v>
      </c>
      <c r="G2148" t="s">
        <v>36</v>
      </c>
      <c r="H2148">
        <v>13933.78</v>
      </c>
      <c r="I2148" s="9">
        <v>44936</v>
      </c>
      <c r="J2148">
        <v>2023</v>
      </c>
      <c r="K2148" t="s">
        <v>14045</v>
      </c>
      <c r="L2148">
        <v>1</v>
      </c>
      <c r="M2148" t="s">
        <v>14046</v>
      </c>
      <c r="N2148" t="s">
        <v>16</v>
      </c>
    </row>
    <row r="2149" spans="1:14" x14ac:dyDescent="0.35">
      <c r="A2149" t="s">
        <v>12031</v>
      </c>
      <c r="B2149">
        <v>39</v>
      </c>
      <c r="C2149" t="s">
        <v>14095</v>
      </c>
      <c r="D2149" t="s">
        <v>12</v>
      </c>
      <c r="E2149" t="s">
        <v>74</v>
      </c>
      <c r="F2149" t="s">
        <v>14</v>
      </c>
      <c r="G2149" t="s">
        <v>36</v>
      </c>
      <c r="H2149">
        <v>9928.58</v>
      </c>
      <c r="I2149" s="9">
        <v>45034</v>
      </c>
      <c r="J2149">
        <v>2023</v>
      </c>
      <c r="K2149" t="s">
        <v>14061</v>
      </c>
      <c r="L2149">
        <v>4</v>
      </c>
      <c r="M2149" t="s">
        <v>14046</v>
      </c>
      <c r="N2149" t="s">
        <v>16</v>
      </c>
    </row>
    <row r="2150" spans="1:14" x14ac:dyDescent="0.35">
      <c r="A2150" t="s">
        <v>12041</v>
      </c>
      <c r="B2150">
        <v>39</v>
      </c>
      <c r="C2150" t="s">
        <v>14095</v>
      </c>
      <c r="D2150" t="s">
        <v>39</v>
      </c>
      <c r="E2150" t="s">
        <v>29</v>
      </c>
      <c r="F2150" t="s">
        <v>25</v>
      </c>
      <c r="G2150" t="s">
        <v>36</v>
      </c>
      <c r="H2150">
        <v>1552.81</v>
      </c>
      <c r="I2150" s="9">
        <v>44966</v>
      </c>
      <c r="J2150">
        <v>2023</v>
      </c>
      <c r="K2150" t="s">
        <v>14051</v>
      </c>
      <c r="L2150">
        <v>2</v>
      </c>
      <c r="M2150" t="s">
        <v>14057</v>
      </c>
      <c r="N2150" t="s">
        <v>16</v>
      </c>
    </row>
    <row r="2151" spans="1:14" x14ac:dyDescent="0.35">
      <c r="A2151" t="s">
        <v>12287</v>
      </c>
      <c r="B2151">
        <v>39</v>
      </c>
      <c r="C2151" t="s">
        <v>14095</v>
      </c>
      <c r="D2151" t="s">
        <v>39</v>
      </c>
      <c r="E2151" t="s">
        <v>24</v>
      </c>
      <c r="F2151" t="s">
        <v>14</v>
      </c>
      <c r="G2151" t="s">
        <v>36</v>
      </c>
      <c r="H2151">
        <v>17185.57</v>
      </c>
      <c r="I2151" s="9">
        <v>45452</v>
      </c>
      <c r="J2151">
        <v>2024</v>
      </c>
      <c r="K2151" t="s">
        <v>14049</v>
      </c>
      <c r="L2151">
        <v>6</v>
      </c>
      <c r="M2151" t="s">
        <v>14059</v>
      </c>
      <c r="N2151" t="s">
        <v>16</v>
      </c>
    </row>
    <row r="2152" spans="1:14" x14ac:dyDescent="0.35">
      <c r="A2152" t="s">
        <v>12493</v>
      </c>
      <c r="B2152">
        <v>39</v>
      </c>
      <c r="C2152" t="s">
        <v>14095</v>
      </c>
      <c r="D2152" t="s">
        <v>39</v>
      </c>
      <c r="E2152" t="s">
        <v>42</v>
      </c>
      <c r="F2152" t="s">
        <v>49</v>
      </c>
      <c r="G2152" t="s">
        <v>20</v>
      </c>
      <c r="H2152">
        <v>14227.42</v>
      </c>
      <c r="I2152" s="9">
        <v>45147</v>
      </c>
      <c r="J2152">
        <v>2023</v>
      </c>
      <c r="K2152" t="s">
        <v>14056</v>
      </c>
      <c r="L2152">
        <v>8</v>
      </c>
      <c r="M2152" t="s">
        <v>14052</v>
      </c>
      <c r="N2152" t="s">
        <v>16</v>
      </c>
    </row>
    <row r="2153" spans="1:14" x14ac:dyDescent="0.35">
      <c r="A2153" t="s">
        <v>12633</v>
      </c>
      <c r="B2153">
        <v>39</v>
      </c>
      <c r="C2153" t="s">
        <v>14095</v>
      </c>
      <c r="D2153" t="s">
        <v>39</v>
      </c>
      <c r="E2153" t="s">
        <v>64</v>
      </c>
      <c r="F2153" t="s">
        <v>19</v>
      </c>
      <c r="G2153" t="s">
        <v>36</v>
      </c>
      <c r="H2153">
        <v>2716.02</v>
      </c>
      <c r="I2153" s="9">
        <v>45369</v>
      </c>
      <c r="J2153">
        <v>2024</v>
      </c>
      <c r="K2153" t="s">
        <v>14053</v>
      </c>
      <c r="L2153">
        <v>3</v>
      </c>
      <c r="M2153" t="s">
        <v>14062</v>
      </c>
      <c r="N2153" t="s">
        <v>16</v>
      </c>
    </row>
    <row r="2154" spans="1:14" x14ac:dyDescent="0.35">
      <c r="A2154" t="s">
        <v>12719</v>
      </c>
      <c r="B2154">
        <v>39</v>
      </c>
      <c r="C2154" t="s">
        <v>14095</v>
      </c>
      <c r="D2154" t="s">
        <v>12</v>
      </c>
      <c r="E2154" t="s">
        <v>64</v>
      </c>
      <c r="F2154" t="s">
        <v>49</v>
      </c>
      <c r="G2154" t="s">
        <v>20</v>
      </c>
      <c r="H2154">
        <v>8515.68</v>
      </c>
      <c r="I2154" s="9">
        <v>45266</v>
      </c>
      <c r="J2154">
        <v>2023</v>
      </c>
      <c r="K2154" t="s">
        <v>14060</v>
      </c>
      <c r="L2154">
        <v>12</v>
      </c>
      <c r="M2154" t="s">
        <v>14052</v>
      </c>
      <c r="N2154" t="s">
        <v>16</v>
      </c>
    </row>
    <row r="2155" spans="1:14" x14ac:dyDescent="0.35">
      <c r="A2155" t="s">
        <v>12751</v>
      </c>
      <c r="B2155">
        <v>39</v>
      </c>
      <c r="C2155" t="s">
        <v>14095</v>
      </c>
      <c r="D2155" t="s">
        <v>12</v>
      </c>
      <c r="E2155" t="s">
        <v>42</v>
      </c>
      <c r="F2155" t="s">
        <v>35</v>
      </c>
      <c r="G2155" t="s">
        <v>20</v>
      </c>
      <c r="H2155">
        <v>2699.15</v>
      </c>
      <c r="I2155" s="9">
        <v>45381</v>
      </c>
      <c r="J2155">
        <v>2024</v>
      </c>
      <c r="K2155" t="s">
        <v>14053</v>
      </c>
      <c r="L2155">
        <v>3</v>
      </c>
      <c r="M2155" t="s">
        <v>14050</v>
      </c>
      <c r="N2155" t="s">
        <v>16</v>
      </c>
    </row>
    <row r="2156" spans="1:14" x14ac:dyDescent="0.35">
      <c r="A2156" t="s">
        <v>12851</v>
      </c>
      <c r="B2156">
        <v>39</v>
      </c>
      <c r="C2156" t="s">
        <v>14095</v>
      </c>
      <c r="D2156" t="s">
        <v>39</v>
      </c>
      <c r="E2156" t="s">
        <v>29</v>
      </c>
      <c r="F2156" t="s">
        <v>35</v>
      </c>
      <c r="G2156" t="s">
        <v>20</v>
      </c>
      <c r="H2156">
        <v>2310.46</v>
      </c>
      <c r="I2156" s="9">
        <v>45639</v>
      </c>
      <c r="J2156">
        <v>2024</v>
      </c>
      <c r="K2156" t="s">
        <v>14060</v>
      </c>
      <c r="L2156">
        <v>12</v>
      </c>
      <c r="M2156" t="s">
        <v>14048</v>
      </c>
      <c r="N2156" t="s">
        <v>16</v>
      </c>
    </row>
    <row r="2157" spans="1:14" x14ac:dyDescent="0.35">
      <c r="A2157" t="s">
        <v>13055</v>
      </c>
      <c r="B2157">
        <v>39</v>
      </c>
      <c r="C2157" t="s">
        <v>14095</v>
      </c>
      <c r="D2157" t="s">
        <v>39</v>
      </c>
      <c r="E2157" t="s">
        <v>52</v>
      </c>
      <c r="F2157" t="s">
        <v>19</v>
      </c>
      <c r="G2157" t="s">
        <v>15</v>
      </c>
      <c r="H2157">
        <v>4071.23</v>
      </c>
      <c r="I2157" s="9">
        <v>45261</v>
      </c>
      <c r="J2157">
        <v>2023</v>
      </c>
      <c r="K2157" t="s">
        <v>14060</v>
      </c>
      <c r="L2157">
        <v>12</v>
      </c>
      <c r="M2157" t="s">
        <v>14048</v>
      </c>
      <c r="N2157" t="s">
        <v>16</v>
      </c>
    </row>
    <row r="2158" spans="1:14" x14ac:dyDescent="0.35">
      <c r="A2158" t="s">
        <v>13071</v>
      </c>
      <c r="B2158">
        <v>39</v>
      </c>
      <c r="C2158" t="s">
        <v>14095</v>
      </c>
      <c r="D2158" t="s">
        <v>39</v>
      </c>
      <c r="E2158" t="s">
        <v>42</v>
      </c>
      <c r="F2158" t="s">
        <v>55</v>
      </c>
      <c r="G2158" t="s">
        <v>30</v>
      </c>
      <c r="H2158">
        <v>33106.11</v>
      </c>
      <c r="I2158" s="9">
        <v>45586</v>
      </c>
      <c r="J2158">
        <v>2024</v>
      </c>
      <c r="K2158" t="s">
        <v>14058</v>
      </c>
      <c r="L2158">
        <v>10</v>
      </c>
      <c r="M2158" t="s">
        <v>14062</v>
      </c>
      <c r="N2158" t="s">
        <v>16</v>
      </c>
    </row>
    <row r="2159" spans="1:14" x14ac:dyDescent="0.35">
      <c r="A2159" t="s">
        <v>13457</v>
      </c>
      <c r="B2159">
        <v>39</v>
      </c>
      <c r="C2159" t="s">
        <v>14095</v>
      </c>
      <c r="D2159" t="s">
        <v>12</v>
      </c>
      <c r="E2159" t="s">
        <v>13</v>
      </c>
      <c r="F2159" t="s">
        <v>49</v>
      </c>
      <c r="G2159" t="s">
        <v>26</v>
      </c>
      <c r="H2159">
        <v>12688.7</v>
      </c>
      <c r="I2159" s="9">
        <v>45227</v>
      </c>
      <c r="J2159">
        <v>2023</v>
      </c>
      <c r="K2159" t="s">
        <v>14058</v>
      </c>
      <c r="L2159">
        <v>10</v>
      </c>
      <c r="M2159" t="s">
        <v>14050</v>
      </c>
      <c r="N2159" t="s">
        <v>16</v>
      </c>
    </row>
    <row r="2160" spans="1:14" x14ac:dyDescent="0.35">
      <c r="A2160" t="s">
        <v>13581</v>
      </c>
      <c r="B2160">
        <v>39</v>
      </c>
      <c r="C2160" t="s">
        <v>14095</v>
      </c>
      <c r="D2160" t="s">
        <v>39</v>
      </c>
      <c r="E2160" t="s">
        <v>42</v>
      </c>
      <c r="F2160" t="s">
        <v>19</v>
      </c>
      <c r="G2160" t="s">
        <v>20</v>
      </c>
      <c r="H2160">
        <v>5825.8</v>
      </c>
      <c r="I2160" s="9">
        <v>45627</v>
      </c>
      <c r="J2160">
        <v>2024</v>
      </c>
      <c r="K2160" t="s">
        <v>14060</v>
      </c>
      <c r="L2160">
        <v>12</v>
      </c>
      <c r="M2160" t="s">
        <v>14059</v>
      </c>
      <c r="N2160" t="s">
        <v>16</v>
      </c>
    </row>
    <row r="2161" spans="1:14" x14ac:dyDescent="0.35">
      <c r="A2161" t="s">
        <v>13755</v>
      </c>
      <c r="B2161">
        <v>39</v>
      </c>
      <c r="C2161" t="s">
        <v>14095</v>
      </c>
      <c r="D2161" t="s">
        <v>39</v>
      </c>
      <c r="E2161" t="s">
        <v>64</v>
      </c>
      <c r="F2161" t="s">
        <v>35</v>
      </c>
      <c r="G2161" t="s">
        <v>36</v>
      </c>
      <c r="H2161">
        <v>14249.14</v>
      </c>
      <c r="I2161" s="9">
        <v>45053</v>
      </c>
      <c r="J2161">
        <v>2023</v>
      </c>
      <c r="K2161" t="s">
        <v>14047</v>
      </c>
      <c r="L2161">
        <v>5</v>
      </c>
      <c r="M2161" t="s">
        <v>14059</v>
      </c>
      <c r="N2161" t="s">
        <v>16</v>
      </c>
    </row>
    <row r="2162" spans="1:14" x14ac:dyDescent="0.35">
      <c r="A2162" t="s">
        <v>13817</v>
      </c>
      <c r="B2162">
        <v>39</v>
      </c>
      <c r="C2162" t="s">
        <v>14095</v>
      </c>
      <c r="D2162" t="s">
        <v>39</v>
      </c>
      <c r="E2162" t="s">
        <v>64</v>
      </c>
      <c r="F2162" t="s">
        <v>19</v>
      </c>
      <c r="G2162" t="s">
        <v>30</v>
      </c>
      <c r="H2162">
        <v>1283.6199999999999</v>
      </c>
      <c r="I2162" s="9">
        <v>45041</v>
      </c>
      <c r="J2162">
        <v>2023</v>
      </c>
      <c r="K2162" t="s">
        <v>14061</v>
      </c>
      <c r="L2162">
        <v>4</v>
      </c>
      <c r="M2162" t="s">
        <v>14046</v>
      </c>
      <c r="N2162" t="s">
        <v>16</v>
      </c>
    </row>
    <row r="2163" spans="1:14" x14ac:dyDescent="0.35">
      <c r="A2163" t="s">
        <v>13821</v>
      </c>
      <c r="B2163">
        <v>39</v>
      </c>
      <c r="C2163" t="s">
        <v>14095</v>
      </c>
      <c r="D2163" t="s">
        <v>39</v>
      </c>
      <c r="E2163" t="s">
        <v>74</v>
      </c>
      <c r="F2163" t="s">
        <v>25</v>
      </c>
      <c r="G2163" t="s">
        <v>15</v>
      </c>
      <c r="H2163">
        <v>10059.17</v>
      </c>
      <c r="I2163" s="9">
        <v>44988</v>
      </c>
      <c r="J2163">
        <v>2023</v>
      </c>
      <c r="K2163" t="s">
        <v>14053</v>
      </c>
      <c r="L2163">
        <v>3</v>
      </c>
      <c r="M2163" t="s">
        <v>14048</v>
      </c>
      <c r="N2163" t="s">
        <v>16</v>
      </c>
    </row>
    <row r="2164" spans="1:14" x14ac:dyDescent="0.35">
      <c r="A2164" t="s">
        <v>13921</v>
      </c>
      <c r="B2164">
        <v>39</v>
      </c>
      <c r="C2164" t="s">
        <v>14095</v>
      </c>
      <c r="D2164" t="s">
        <v>12</v>
      </c>
      <c r="E2164" t="s">
        <v>42</v>
      </c>
      <c r="F2164" t="s">
        <v>14</v>
      </c>
      <c r="G2164" t="s">
        <v>20</v>
      </c>
      <c r="H2164">
        <v>14008.56</v>
      </c>
      <c r="I2164" s="9">
        <v>45405</v>
      </c>
      <c r="J2164">
        <v>2024</v>
      </c>
      <c r="K2164" t="s">
        <v>14061</v>
      </c>
      <c r="L2164">
        <v>4</v>
      </c>
      <c r="M2164" t="s">
        <v>14046</v>
      </c>
      <c r="N2164" t="s">
        <v>16</v>
      </c>
    </row>
    <row r="2165" spans="1:14" x14ac:dyDescent="0.35">
      <c r="A2165" t="s">
        <v>13969</v>
      </c>
      <c r="B2165">
        <v>39</v>
      </c>
      <c r="C2165" t="s">
        <v>14095</v>
      </c>
      <c r="D2165" t="s">
        <v>39</v>
      </c>
      <c r="E2165" t="s">
        <v>52</v>
      </c>
      <c r="F2165" t="s">
        <v>14</v>
      </c>
      <c r="G2165" t="s">
        <v>26</v>
      </c>
      <c r="H2165">
        <v>9330.86</v>
      </c>
      <c r="I2165" s="9">
        <v>45138</v>
      </c>
      <c r="J2165">
        <v>2023</v>
      </c>
      <c r="K2165" t="s">
        <v>14063</v>
      </c>
      <c r="L2165">
        <v>7</v>
      </c>
      <c r="M2165" t="s">
        <v>14062</v>
      </c>
      <c r="N2165" t="s">
        <v>16</v>
      </c>
    </row>
    <row r="2166" spans="1:14" x14ac:dyDescent="0.35">
      <c r="A2166" t="s">
        <v>13977</v>
      </c>
      <c r="B2166">
        <v>39</v>
      </c>
      <c r="C2166" t="s">
        <v>14095</v>
      </c>
      <c r="D2166" t="s">
        <v>39</v>
      </c>
      <c r="E2166" t="s">
        <v>93</v>
      </c>
      <c r="F2166" t="s">
        <v>55</v>
      </c>
      <c r="G2166" t="s">
        <v>30</v>
      </c>
      <c r="H2166">
        <v>11162.99</v>
      </c>
      <c r="I2166" s="9">
        <v>44998</v>
      </c>
      <c r="J2166">
        <v>2023</v>
      </c>
      <c r="K2166" t="s">
        <v>14053</v>
      </c>
      <c r="L2166">
        <v>3</v>
      </c>
      <c r="M2166" t="s">
        <v>14062</v>
      </c>
      <c r="N2166" t="s">
        <v>16</v>
      </c>
    </row>
    <row r="2167" spans="1:14" x14ac:dyDescent="0.35">
      <c r="A2167" t="s">
        <v>14013</v>
      </c>
      <c r="B2167">
        <v>39</v>
      </c>
      <c r="C2167" t="s">
        <v>14095</v>
      </c>
      <c r="D2167" t="s">
        <v>12</v>
      </c>
      <c r="E2167" t="s">
        <v>93</v>
      </c>
      <c r="F2167" t="s">
        <v>25</v>
      </c>
      <c r="G2167" t="s">
        <v>20</v>
      </c>
      <c r="H2167">
        <v>7527.05</v>
      </c>
      <c r="I2167" s="9">
        <v>45025</v>
      </c>
      <c r="J2167">
        <v>2023</v>
      </c>
      <c r="K2167" t="s">
        <v>14061</v>
      </c>
      <c r="L2167">
        <v>4</v>
      </c>
      <c r="M2167" t="s">
        <v>14059</v>
      </c>
      <c r="N2167" t="s">
        <v>16</v>
      </c>
    </row>
    <row r="2168" spans="1:14" x14ac:dyDescent="0.35">
      <c r="A2168" t="s">
        <v>129</v>
      </c>
      <c r="B2168">
        <v>43</v>
      </c>
      <c r="C2168" t="s">
        <v>14095</v>
      </c>
      <c r="D2168" t="s">
        <v>39</v>
      </c>
      <c r="E2168" t="s">
        <v>93</v>
      </c>
      <c r="F2168" t="s">
        <v>14</v>
      </c>
      <c r="G2168" t="s">
        <v>26</v>
      </c>
      <c r="H2168">
        <v>3376.53</v>
      </c>
      <c r="I2168" s="9">
        <v>45343</v>
      </c>
      <c r="J2168">
        <v>2024</v>
      </c>
      <c r="K2168" t="s">
        <v>14051</v>
      </c>
      <c r="L2168">
        <v>2</v>
      </c>
      <c r="M2168" t="s">
        <v>14052</v>
      </c>
      <c r="N2168" t="s">
        <v>16</v>
      </c>
    </row>
    <row r="2169" spans="1:14" x14ac:dyDescent="0.35">
      <c r="A2169" t="s">
        <v>207</v>
      </c>
      <c r="B2169">
        <v>43</v>
      </c>
      <c r="C2169" t="s">
        <v>14095</v>
      </c>
      <c r="D2169" t="s">
        <v>39</v>
      </c>
      <c r="E2169" t="s">
        <v>52</v>
      </c>
      <c r="F2169" t="s">
        <v>14</v>
      </c>
      <c r="G2169" t="s">
        <v>26</v>
      </c>
      <c r="H2169">
        <v>2613.09</v>
      </c>
      <c r="I2169" s="9">
        <v>44966</v>
      </c>
      <c r="J2169">
        <v>2023</v>
      </c>
      <c r="K2169" t="s">
        <v>14051</v>
      </c>
      <c r="L2169">
        <v>2</v>
      </c>
      <c r="M2169" t="s">
        <v>14057</v>
      </c>
      <c r="N2169" t="s">
        <v>16</v>
      </c>
    </row>
    <row r="2170" spans="1:14" x14ac:dyDescent="0.35">
      <c r="A2170" t="s">
        <v>307</v>
      </c>
      <c r="B2170">
        <v>43</v>
      </c>
      <c r="C2170" t="s">
        <v>14095</v>
      </c>
      <c r="D2170" t="s">
        <v>12</v>
      </c>
      <c r="E2170" t="s">
        <v>42</v>
      </c>
      <c r="F2170" t="s">
        <v>25</v>
      </c>
      <c r="G2170" t="s">
        <v>30</v>
      </c>
      <c r="H2170">
        <v>24159.119999999999</v>
      </c>
      <c r="I2170" s="9">
        <v>44997</v>
      </c>
      <c r="J2170">
        <v>2023</v>
      </c>
      <c r="K2170" t="s">
        <v>14053</v>
      </c>
      <c r="L2170">
        <v>3</v>
      </c>
      <c r="M2170" t="s">
        <v>14059</v>
      </c>
      <c r="N2170" t="s">
        <v>16</v>
      </c>
    </row>
    <row r="2171" spans="1:14" x14ac:dyDescent="0.35">
      <c r="A2171" t="s">
        <v>321</v>
      </c>
      <c r="B2171">
        <v>43</v>
      </c>
      <c r="C2171" t="s">
        <v>14095</v>
      </c>
      <c r="D2171" t="s">
        <v>12</v>
      </c>
      <c r="E2171" t="s">
        <v>13</v>
      </c>
      <c r="F2171" t="s">
        <v>19</v>
      </c>
      <c r="G2171" t="s">
        <v>20</v>
      </c>
      <c r="H2171">
        <v>3831.02</v>
      </c>
      <c r="I2171" s="9">
        <v>45327</v>
      </c>
      <c r="J2171">
        <v>2024</v>
      </c>
      <c r="K2171" t="s">
        <v>14051</v>
      </c>
      <c r="L2171">
        <v>2</v>
      </c>
      <c r="M2171" t="s">
        <v>14062</v>
      </c>
      <c r="N2171" t="s">
        <v>16</v>
      </c>
    </row>
    <row r="2172" spans="1:14" x14ac:dyDescent="0.35">
      <c r="A2172" t="s">
        <v>467</v>
      </c>
      <c r="B2172">
        <v>43</v>
      </c>
      <c r="C2172" t="s">
        <v>14095</v>
      </c>
      <c r="D2172" t="s">
        <v>39</v>
      </c>
      <c r="E2172" t="s">
        <v>42</v>
      </c>
      <c r="F2172" t="s">
        <v>25</v>
      </c>
      <c r="G2172" t="s">
        <v>26</v>
      </c>
      <c r="H2172">
        <v>848.98</v>
      </c>
      <c r="I2172" s="9">
        <v>45381</v>
      </c>
      <c r="J2172">
        <v>2024</v>
      </c>
      <c r="K2172" t="s">
        <v>14053</v>
      </c>
      <c r="L2172">
        <v>3</v>
      </c>
      <c r="M2172" t="s">
        <v>14050</v>
      </c>
      <c r="N2172" t="s">
        <v>16</v>
      </c>
    </row>
    <row r="2173" spans="1:14" x14ac:dyDescent="0.35">
      <c r="A2173" t="s">
        <v>515</v>
      </c>
      <c r="B2173">
        <v>43</v>
      </c>
      <c r="C2173" t="s">
        <v>14095</v>
      </c>
      <c r="D2173" t="s">
        <v>39</v>
      </c>
      <c r="E2173" t="s">
        <v>13</v>
      </c>
      <c r="F2173" t="s">
        <v>49</v>
      </c>
      <c r="G2173" t="s">
        <v>20</v>
      </c>
      <c r="H2173">
        <v>1726.25</v>
      </c>
      <c r="I2173" s="9">
        <v>45106</v>
      </c>
      <c r="J2173">
        <v>2023</v>
      </c>
      <c r="K2173" t="s">
        <v>14049</v>
      </c>
      <c r="L2173">
        <v>6</v>
      </c>
      <c r="M2173" t="s">
        <v>14057</v>
      </c>
      <c r="N2173" t="s">
        <v>16</v>
      </c>
    </row>
    <row r="2174" spans="1:14" x14ac:dyDescent="0.35">
      <c r="A2174" t="s">
        <v>561</v>
      </c>
      <c r="B2174">
        <v>43</v>
      </c>
      <c r="C2174" t="s">
        <v>14095</v>
      </c>
      <c r="D2174" t="s">
        <v>12</v>
      </c>
      <c r="E2174" t="s">
        <v>13</v>
      </c>
      <c r="F2174" t="s">
        <v>14</v>
      </c>
      <c r="G2174" t="s">
        <v>15</v>
      </c>
      <c r="H2174">
        <v>3402.98</v>
      </c>
      <c r="I2174" s="9">
        <v>45522</v>
      </c>
      <c r="J2174">
        <v>2024</v>
      </c>
      <c r="K2174" t="s">
        <v>14056</v>
      </c>
      <c r="L2174">
        <v>8</v>
      </c>
      <c r="M2174" t="s">
        <v>14059</v>
      </c>
      <c r="N2174" t="s">
        <v>16</v>
      </c>
    </row>
    <row r="2175" spans="1:14" x14ac:dyDescent="0.35">
      <c r="A2175" t="s">
        <v>773</v>
      </c>
      <c r="B2175">
        <v>43</v>
      </c>
      <c r="C2175" t="s">
        <v>14095</v>
      </c>
      <c r="D2175" t="s">
        <v>39</v>
      </c>
      <c r="E2175" t="s">
        <v>24</v>
      </c>
      <c r="F2175" t="s">
        <v>14</v>
      </c>
      <c r="G2175" t="s">
        <v>15</v>
      </c>
      <c r="H2175">
        <v>16718.84</v>
      </c>
      <c r="I2175" s="9">
        <v>45419</v>
      </c>
      <c r="J2175">
        <v>2024</v>
      </c>
      <c r="K2175" t="s">
        <v>14047</v>
      </c>
      <c r="L2175">
        <v>5</v>
      </c>
      <c r="M2175" t="s">
        <v>14046</v>
      </c>
      <c r="N2175" t="s">
        <v>16</v>
      </c>
    </row>
    <row r="2176" spans="1:14" x14ac:dyDescent="0.35">
      <c r="A2176" t="s">
        <v>791</v>
      </c>
      <c r="B2176">
        <v>43</v>
      </c>
      <c r="C2176" t="s">
        <v>14095</v>
      </c>
      <c r="D2176" t="s">
        <v>39</v>
      </c>
      <c r="E2176" t="s">
        <v>42</v>
      </c>
      <c r="F2176" t="s">
        <v>55</v>
      </c>
      <c r="G2176" t="s">
        <v>20</v>
      </c>
      <c r="H2176">
        <v>16101.28</v>
      </c>
      <c r="I2176" s="9">
        <v>45361</v>
      </c>
      <c r="J2176">
        <v>2024</v>
      </c>
      <c r="K2176" t="s">
        <v>14053</v>
      </c>
      <c r="L2176">
        <v>3</v>
      </c>
      <c r="M2176" t="s">
        <v>14059</v>
      </c>
      <c r="N2176" t="s">
        <v>16</v>
      </c>
    </row>
    <row r="2177" spans="1:14" x14ac:dyDescent="0.35">
      <c r="A2177" t="s">
        <v>897</v>
      </c>
      <c r="B2177">
        <v>43</v>
      </c>
      <c r="C2177" t="s">
        <v>14095</v>
      </c>
      <c r="D2177" t="s">
        <v>39</v>
      </c>
      <c r="E2177" t="s">
        <v>52</v>
      </c>
      <c r="F2177" t="s">
        <v>49</v>
      </c>
      <c r="G2177" t="s">
        <v>26</v>
      </c>
      <c r="H2177">
        <v>10077.120000000001</v>
      </c>
      <c r="I2177" s="9">
        <v>45353</v>
      </c>
      <c r="J2177">
        <v>2024</v>
      </c>
      <c r="K2177" t="s">
        <v>14053</v>
      </c>
      <c r="L2177">
        <v>3</v>
      </c>
      <c r="M2177" t="s">
        <v>14050</v>
      </c>
      <c r="N2177" t="s">
        <v>16</v>
      </c>
    </row>
    <row r="2178" spans="1:14" x14ac:dyDescent="0.35">
      <c r="A2178" t="s">
        <v>901</v>
      </c>
      <c r="B2178">
        <v>43</v>
      </c>
      <c r="C2178" t="s">
        <v>14095</v>
      </c>
      <c r="D2178" t="s">
        <v>39</v>
      </c>
      <c r="E2178" t="s">
        <v>93</v>
      </c>
      <c r="F2178" t="s">
        <v>35</v>
      </c>
      <c r="G2178" t="s">
        <v>30</v>
      </c>
      <c r="H2178">
        <v>12755.24</v>
      </c>
      <c r="I2178" s="9">
        <v>45417</v>
      </c>
      <c r="J2178">
        <v>2024</v>
      </c>
      <c r="K2178" t="s">
        <v>14047</v>
      </c>
      <c r="L2178">
        <v>5</v>
      </c>
      <c r="M2178" t="s">
        <v>14059</v>
      </c>
      <c r="N2178" t="s">
        <v>16</v>
      </c>
    </row>
    <row r="2179" spans="1:14" x14ac:dyDescent="0.35">
      <c r="A2179" t="s">
        <v>941</v>
      </c>
      <c r="B2179">
        <v>43</v>
      </c>
      <c r="C2179" t="s">
        <v>14095</v>
      </c>
      <c r="D2179" t="s">
        <v>39</v>
      </c>
      <c r="E2179" t="s">
        <v>74</v>
      </c>
      <c r="F2179" t="s">
        <v>49</v>
      </c>
      <c r="G2179" t="s">
        <v>30</v>
      </c>
      <c r="H2179">
        <v>12980.67</v>
      </c>
      <c r="I2179" s="9">
        <v>45113</v>
      </c>
      <c r="J2179">
        <v>2023</v>
      </c>
      <c r="K2179" t="s">
        <v>14063</v>
      </c>
      <c r="L2179">
        <v>7</v>
      </c>
      <c r="M2179" t="s">
        <v>14057</v>
      </c>
      <c r="N2179" t="s">
        <v>16</v>
      </c>
    </row>
    <row r="2180" spans="1:14" x14ac:dyDescent="0.35">
      <c r="A2180" t="s">
        <v>969</v>
      </c>
      <c r="B2180">
        <v>43</v>
      </c>
      <c r="C2180" t="s">
        <v>14095</v>
      </c>
      <c r="D2180" t="s">
        <v>12</v>
      </c>
      <c r="E2180" t="s">
        <v>24</v>
      </c>
      <c r="F2180" t="s">
        <v>49</v>
      </c>
      <c r="G2180" t="s">
        <v>20</v>
      </c>
      <c r="H2180">
        <v>29575.23</v>
      </c>
      <c r="I2180" s="9">
        <v>45528</v>
      </c>
      <c r="J2180">
        <v>2024</v>
      </c>
      <c r="K2180" t="s">
        <v>14056</v>
      </c>
      <c r="L2180">
        <v>8</v>
      </c>
      <c r="M2180" t="s">
        <v>14050</v>
      </c>
      <c r="N2180" t="s">
        <v>16</v>
      </c>
    </row>
    <row r="2181" spans="1:14" x14ac:dyDescent="0.35">
      <c r="A2181" t="s">
        <v>1075</v>
      </c>
      <c r="B2181">
        <v>43</v>
      </c>
      <c r="C2181" t="s">
        <v>14095</v>
      </c>
      <c r="D2181" t="s">
        <v>39</v>
      </c>
      <c r="E2181" t="s">
        <v>64</v>
      </c>
      <c r="F2181" t="s">
        <v>35</v>
      </c>
      <c r="G2181" t="s">
        <v>26</v>
      </c>
      <c r="H2181">
        <v>3192.88</v>
      </c>
      <c r="I2181" s="9">
        <v>45558</v>
      </c>
      <c r="J2181">
        <v>2024</v>
      </c>
      <c r="K2181" t="s">
        <v>14055</v>
      </c>
      <c r="L2181">
        <v>9</v>
      </c>
      <c r="M2181" t="s">
        <v>14062</v>
      </c>
      <c r="N2181" t="s">
        <v>16</v>
      </c>
    </row>
    <row r="2182" spans="1:14" x14ac:dyDescent="0.35">
      <c r="A2182" t="s">
        <v>1081</v>
      </c>
      <c r="B2182">
        <v>43</v>
      </c>
      <c r="C2182" t="s">
        <v>14095</v>
      </c>
      <c r="D2182" t="s">
        <v>12</v>
      </c>
      <c r="E2182" t="s">
        <v>13</v>
      </c>
      <c r="F2182" t="s">
        <v>35</v>
      </c>
      <c r="G2182" t="s">
        <v>15</v>
      </c>
      <c r="H2182">
        <v>10512.52</v>
      </c>
      <c r="I2182" s="9">
        <v>45364</v>
      </c>
      <c r="J2182">
        <v>2024</v>
      </c>
      <c r="K2182" t="s">
        <v>14053</v>
      </c>
      <c r="L2182">
        <v>3</v>
      </c>
      <c r="M2182" t="s">
        <v>14052</v>
      </c>
      <c r="N2182" t="s">
        <v>16</v>
      </c>
    </row>
    <row r="2183" spans="1:14" x14ac:dyDescent="0.35">
      <c r="A2183" t="s">
        <v>1305</v>
      </c>
      <c r="B2183">
        <v>43</v>
      </c>
      <c r="C2183" t="s">
        <v>14095</v>
      </c>
      <c r="D2183" t="s">
        <v>12</v>
      </c>
      <c r="E2183" t="s">
        <v>64</v>
      </c>
      <c r="F2183" t="s">
        <v>25</v>
      </c>
      <c r="G2183" t="s">
        <v>36</v>
      </c>
      <c r="H2183">
        <v>4114.34</v>
      </c>
      <c r="I2183" s="9">
        <v>45093</v>
      </c>
      <c r="J2183">
        <v>2023</v>
      </c>
      <c r="K2183" t="s">
        <v>14049</v>
      </c>
      <c r="L2183">
        <v>6</v>
      </c>
      <c r="M2183" t="s">
        <v>14048</v>
      </c>
      <c r="N2183" t="s">
        <v>16</v>
      </c>
    </row>
    <row r="2184" spans="1:14" x14ac:dyDescent="0.35">
      <c r="A2184" t="s">
        <v>1419</v>
      </c>
      <c r="B2184">
        <v>43</v>
      </c>
      <c r="C2184" t="s">
        <v>14095</v>
      </c>
      <c r="D2184" t="s">
        <v>12</v>
      </c>
      <c r="E2184" t="s">
        <v>64</v>
      </c>
      <c r="F2184" t="s">
        <v>14</v>
      </c>
      <c r="G2184" t="s">
        <v>26</v>
      </c>
      <c r="H2184">
        <v>15021.17</v>
      </c>
      <c r="I2184" s="9">
        <v>45240</v>
      </c>
      <c r="J2184">
        <v>2023</v>
      </c>
      <c r="K2184" t="s">
        <v>14054</v>
      </c>
      <c r="L2184">
        <v>11</v>
      </c>
      <c r="M2184" t="s">
        <v>14048</v>
      </c>
      <c r="N2184" t="s">
        <v>16</v>
      </c>
    </row>
    <row r="2185" spans="1:14" x14ac:dyDescent="0.35">
      <c r="A2185" t="s">
        <v>1489</v>
      </c>
      <c r="B2185">
        <v>43</v>
      </c>
      <c r="C2185" t="s">
        <v>14095</v>
      </c>
      <c r="D2185" t="s">
        <v>39</v>
      </c>
      <c r="E2185" t="s">
        <v>64</v>
      </c>
      <c r="F2185" t="s">
        <v>14</v>
      </c>
      <c r="G2185" t="s">
        <v>30</v>
      </c>
      <c r="H2185">
        <v>1099.54</v>
      </c>
      <c r="I2185" s="9">
        <v>45134</v>
      </c>
      <c r="J2185">
        <v>2023</v>
      </c>
      <c r="K2185" t="s">
        <v>14063</v>
      </c>
      <c r="L2185">
        <v>7</v>
      </c>
      <c r="M2185" t="s">
        <v>14057</v>
      </c>
      <c r="N2185" t="s">
        <v>16</v>
      </c>
    </row>
    <row r="2186" spans="1:14" x14ac:dyDescent="0.35">
      <c r="A2186" t="s">
        <v>1573</v>
      </c>
      <c r="B2186">
        <v>43</v>
      </c>
      <c r="C2186" t="s">
        <v>14095</v>
      </c>
      <c r="D2186" t="s">
        <v>39</v>
      </c>
      <c r="E2186" t="s">
        <v>24</v>
      </c>
      <c r="F2186" t="s">
        <v>25</v>
      </c>
      <c r="G2186" t="s">
        <v>15</v>
      </c>
      <c r="H2186">
        <v>3758.3</v>
      </c>
      <c r="I2186" s="9">
        <v>44964</v>
      </c>
      <c r="J2186">
        <v>2023</v>
      </c>
      <c r="K2186" t="s">
        <v>14051</v>
      </c>
      <c r="L2186">
        <v>2</v>
      </c>
      <c r="M2186" t="s">
        <v>14046</v>
      </c>
      <c r="N2186" t="s">
        <v>16</v>
      </c>
    </row>
    <row r="2187" spans="1:14" x14ac:dyDescent="0.35">
      <c r="A2187" t="s">
        <v>1737</v>
      </c>
      <c r="B2187">
        <v>43</v>
      </c>
      <c r="C2187" t="s">
        <v>14095</v>
      </c>
      <c r="D2187" t="s">
        <v>12</v>
      </c>
      <c r="E2187" t="s">
        <v>24</v>
      </c>
      <c r="F2187" t="s">
        <v>55</v>
      </c>
      <c r="G2187" t="s">
        <v>20</v>
      </c>
      <c r="H2187">
        <v>17168.080000000002</v>
      </c>
      <c r="I2187" s="9">
        <v>45111</v>
      </c>
      <c r="J2187">
        <v>2023</v>
      </c>
      <c r="K2187" t="s">
        <v>14063</v>
      </c>
      <c r="L2187">
        <v>7</v>
      </c>
      <c r="M2187" t="s">
        <v>14046</v>
      </c>
      <c r="N2187" t="s">
        <v>16</v>
      </c>
    </row>
    <row r="2188" spans="1:14" x14ac:dyDescent="0.35">
      <c r="A2188" t="s">
        <v>1753</v>
      </c>
      <c r="B2188">
        <v>43</v>
      </c>
      <c r="C2188" t="s">
        <v>14095</v>
      </c>
      <c r="D2188" t="s">
        <v>39</v>
      </c>
      <c r="E2188" t="s">
        <v>64</v>
      </c>
      <c r="F2188" t="s">
        <v>55</v>
      </c>
      <c r="G2188" t="s">
        <v>26</v>
      </c>
      <c r="H2188">
        <v>17051.72</v>
      </c>
      <c r="I2188" s="9">
        <v>45032</v>
      </c>
      <c r="J2188">
        <v>2023</v>
      </c>
      <c r="K2188" t="s">
        <v>14061</v>
      </c>
      <c r="L2188">
        <v>4</v>
      </c>
      <c r="M2188" t="s">
        <v>14059</v>
      </c>
      <c r="N2188" t="s">
        <v>16</v>
      </c>
    </row>
    <row r="2189" spans="1:14" x14ac:dyDescent="0.35">
      <c r="A2189" t="s">
        <v>1785</v>
      </c>
      <c r="B2189">
        <v>43</v>
      </c>
      <c r="C2189" t="s">
        <v>14095</v>
      </c>
      <c r="D2189" t="s">
        <v>39</v>
      </c>
      <c r="E2189" t="s">
        <v>13</v>
      </c>
      <c r="F2189" t="s">
        <v>14</v>
      </c>
      <c r="G2189" t="s">
        <v>20</v>
      </c>
      <c r="H2189">
        <v>4830.2700000000004</v>
      </c>
      <c r="I2189" s="9">
        <v>44946</v>
      </c>
      <c r="J2189">
        <v>2023</v>
      </c>
      <c r="K2189" t="s">
        <v>14045</v>
      </c>
      <c r="L2189">
        <v>1</v>
      </c>
      <c r="M2189" t="s">
        <v>14048</v>
      </c>
      <c r="N2189" t="s">
        <v>16</v>
      </c>
    </row>
    <row r="2190" spans="1:14" x14ac:dyDescent="0.35">
      <c r="A2190" t="s">
        <v>1799</v>
      </c>
      <c r="B2190">
        <v>43</v>
      </c>
      <c r="C2190" t="s">
        <v>14095</v>
      </c>
      <c r="D2190" t="s">
        <v>12</v>
      </c>
      <c r="E2190" t="s">
        <v>52</v>
      </c>
      <c r="F2190" t="s">
        <v>25</v>
      </c>
      <c r="G2190" t="s">
        <v>36</v>
      </c>
      <c r="H2190">
        <v>28230.97</v>
      </c>
      <c r="I2190" s="9">
        <v>45146</v>
      </c>
      <c r="J2190">
        <v>2023</v>
      </c>
      <c r="K2190" t="s">
        <v>14056</v>
      </c>
      <c r="L2190">
        <v>8</v>
      </c>
      <c r="M2190" t="s">
        <v>14046</v>
      </c>
      <c r="N2190" t="s">
        <v>16</v>
      </c>
    </row>
    <row r="2191" spans="1:14" x14ac:dyDescent="0.35">
      <c r="A2191" t="s">
        <v>1843</v>
      </c>
      <c r="B2191">
        <v>43</v>
      </c>
      <c r="C2191" t="s">
        <v>14095</v>
      </c>
      <c r="D2191" t="s">
        <v>39</v>
      </c>
      <c r="E2191" t="s">
        <v>93</v>
      </c>
      <c r="F2191" t="s">
        <v>19</v>
      </c>
      <c r="G2191" t="s">
        <v>20</v>
      </c>
      <c r="H2191">
        <v>8149.36</v>
      </c>
      <c r="I2191" s="9">
        <v>45613</v>
      </c>
      <c r="J2191">
        <v>2024</v>
      </c>
      <c r="K2191" t="s">
        <v>14054</v>
      </c>
      <c r="L2191">
        <v>11</v>
      </c>
      <c r="M2191" t="s">
        <v>14059</v>
      </c>
      <c r="N2191" t="s">
        <v>16</v>
      </c>
    </row>
    <row r="2192" spans="1:14" x14ac:dyDescent="0.35">
      <c r="A2192" t="s">
        <v>1897</v>
      </c>
      <c r="B2192">
        <v>43</v>
      </c>
      <c r="C2192" t="s">
        <v>14095</v>
      </c>
      <c r="D2192" t="s">
        <v>39</v>
      </c>
      <c r="E2192" t="s">
        <v>93</v>
      </c>
      <c r="F2192" t="s">
        <v>19</v>
      </c>
      <c r="G2192" t="s">
        <v>30</v>
      </c>
      <c r="H2192">
        <v>13767.59</v>
      </c>
      <c r="I2192" s="9">
        <v>44998</v>
      </c>
      <c r="J2192">
        <v>2023</v>
      </c>
      <c r="K2192" t="s">
        <v>14053</v>
      </c>
      <c r="L2192">
        <v>3</v>
      </c>
      <c r="M2192" t="s">
        <v>14062</v>
      </c>
      <c r="N2192" t="s">
        <v>16</v>
      </c>
    </row>
    <row r="2193" spans="1:14" x14ac:dyDescent="0.35">
      <c r="A2193" t="s">
        <v>1973</v>
      </c>
      <c r="B2193">
        <v>43</v>
      </c>
      <c r="C2193" t="s">
        <v>14095</v>
      </c>
      <c r="D2193" t="s">
        <v>12</v>
      </c>
      <c r="E2193" t="s">
        <v>74</v>
      </c>
      <c r="F2193" t="s">
        <v>25</v>
      </c>
      <c r="G2193" t="s">
        <v>30</v>
      </c>
      <c r="H2193">
        <v>18481.95</v>
      </c>
      <c r="I2193" s="9">
        <v>45080</v>
      </c>
      <c r="J2193">
        <v>2023</v>
      </c>
      <c r="K2193" t="s">
        <v>14049</v>
      </c>
      <c r="L2193">
        <v>6</v>
      </c>
      <c r="M2193" t="s">
        <v>14050</v>
      </c>
      <c r="N2193" t="s">
        <v>16</v>
      </c>
    </row>
    <row r="2194" spans="1:14" x14ac:dyDescent="0.35">
      <c r="A2194" t="s">
        <v>1983</v>
      </c>
      <c r="B2194">
        <v>43</v>
      </c>
      <c r="C2194" t="s">
        <v>14095</v>
      </c>
      <c r="D2194" t="s">
        <v>12</v>
      </c>
      <c r="E2194" t="s">
        <v>24</v>
      </c>
      <c r="F2194" t="s">
        <v>14</v>
      </c>
      <c r="G2194" t="s">
        <v>20</v>
      </c>
      <c r="H2194">
        <v>987.5</v>
      </c>
      <c r="I2194" s="9">
        <v>45522</v>
      </c>
      <c r="J2194">
        <v>2024</v>
      </c>
      <c r="K2194" t="s">
        <v>14056</v>
      </c>
      <c r="L2194">
        <v>8</v>
      </c>
      <c r="M2194" t="s">
        <v>14059</v>
      </c>
      <c r="N2194" t="s">
        <v>16</v>
      </c>
    </row>
    <row r="2195" spans="1:14" x14ac:dyDescent="0.35">
      <c r="A2195" t="s">
        <v>2001</v>
      </c>
      <c r="B2195">
        <v>43</v>
      </c>
      <c r="C2195" t="s">
        <v>14095</v>
      </c>
      <c r="D2195" t="s">
        <v>39</v>
      </c>
      <c r="E2195" t="s">
        <v>74</v>
      </c>
      <c r="F2195" t="s">
        <v>55</v>
      </c>
      <c r="G2195" t="s">
        <v>15</v>
      </c>
      <c r="H2195">
        <v>477.55</v>
      </c>
      <c r="I2195" s="9">
        <v>45149</v>
      </c>
      <c r="J2195">
        <v>2023</v>
      </c>
      <c r="K2195" t="s">
        <v>14056</v>
      </c>
      <c r="L2195">
        <v>8</v>
      </c>
      <c r="M2195" t="s">
        <v>14048</v>
      </c>
      <c r="N2195" t="s">
        <v>16</v>
      </c>
    </row>
    <row r="2196" spans="1:14" x14ac:dyDescent="0.35">
      <c r="A2196" t="s">
        <v>2117</v>
      </c>
      <c r="B2196">
        <v>43</v>
      </c>
      <c r="C2196" t="s">
        <v>14095</v>
      </c>
      <c r="D2196" t="s">
        <v>12</v>
      </c>
      <c r="E2196" t="s">
        <v>52</v>
      </c>
      <c r="F2196" t="s">
        <v>19</v>
      </c>
      <c r="G2196" t="s">
        <v>20</v>
      </c>
      <c r="H2196">
        <v>2850.99</v>
      </c>
      <c r="I2196" s="9">
        <v>45364</v>
      </c>
      <c r="J2196">
        <v>2024</v>
      </c>
      <c r="K2196" t="s">
        <v>14053</v>
      </c>
      <c r="L2196">
        <v>3</v>
      </c>
      <c r="M2196" t="s">
        <v>14052</v>
      </c>
      <c r="N2196" t="s">
        <v>16</v>
      </c>
    </row>
    <row r="2197" spans="1:14" x14ac:dyDescent="0.35">
      <c r="A2197" t="s">
        <v>2267</v>
      </c>
      <c r="B2197">
        <v>43</v>
      </c>
      <c r="C2197" t="s">
        <v>14095</v>
      </c>
      <c r="D2197" t="s">
        <v>39</v>
      </c>
      <c r="E2197" t="s">
        <v>13</v>
      </c>
      <c r="F2197" t="s">
        <v>35</v>
      </c>
      <c r="G2197" t="s">
        <v>26</v>
      </c>
      <c r="H2197">
        <v>8331.81</v>
      </c>
      <c r="I2197" s="9">
        <v>45564</v>
      </c>
      <c r="J2197">
        <v>2024</v>
      </c>
      <c r="K2197" t="s">
        <v>14055</v>
      </c>
      <c r="L2197">
        <v>9</v>
      </c>
      <c r="M2197" t="s">
        <v>14059</v>
      </c>
      <c r="N2197" t="s">
        <v>16</v>
      </c>
    </row>
    <row r="2198" spans="1:14" x14ac:dyDescent="0.35">
      <c r="A2198" t="s">
        <v>2301</v>
      </c>
      <c r="B2198">
        <v>43</v>
      </c>
      <c r="C2198" t="s">
        <v>14095</v>
      </c>
      <c r="D2198" t="s">
        <v>12</v>
      </c>
      <c r="E2198" t="s">
        <v>52</v>
      </c>
      <c r="F2198" t="s">
        <v>14</v>
      </c>
      <c r="G2198" t="s">
        <v>36</v>
      </c>
      <c r="H2198">
        <v>30320.09</v>
      </c>
      <c r="I2198" s="9">
        <v>45140</v>
      </c>
      <c r="J2198">
        <v>2023</v>
      </c>
      <c r="K2198" t="s">
        <v>14056</v>
      </c>
      <c r="L2198">
        <v>8</v>
      </c>
      <c r="M2198" t="s">
        <v>14052</v>
      </c>
      <c r="N2198" t="s">
        <v>16</v>
      </c>
    </row>
    <row r="2199" spans="1:14" x14ac:dyDescent="0.35">
      <c r="A2199" t="s">
        <v>2363</v>
      </c>
      <c r="B2199">
        <v>43</v>
      </c>
      <c r="C2199" t="s">
        <v>14095</v>
      </c>
      <c r="D2199" t="s">
        <v>39</v>
      </c>
      <c r="E2199" t="s">
        <v>64</v>
      </c>
      <c r="F2199" t="s">
        <v>35</v>
      </c>
      <c r="G2199" t="s">
        <v>36</v>
      </c>
      <c r="H2199">
        <v>2811.12</v>
      </c>
      <c r="I2199" s="9">
        <v>45286</v>
      </c>
      <c r="J2199">
        <v>2023</v>
      </c>
      <c r="K2199" t="s">
        <v>14060</v>
      </c>
      <c r="L2199">
        <v>12</v>
      </c>
      <c r="M2199" t="s">
        <v>14046</v>
      </c>
      <c r="N2199" t="s">
        <v>16</v>
      </c>
    </row>
    <row r="2200" spans="1:14" x14ac:dyDescent="0.35">
      <c r="A2200" t="s">
        <v>2387</v>
      </c>
      <c r="B2200">
        <v>43</v>
      </c>
      <c r="C2200" t="s">
        <v>14095</v>
      </c>
      <c r="D2200" t="s">
        <v>39</v>
      </c>
      <c r="E2200" t="s">
        <v>64</v>
      </c>
      <c r="F2200" t="s">
        <v>35</v>
      </c>
      <c r="G2200" t="s">
        <v>26</v>
      </c>
      <c r="H2200">
        <v>1874.1</v>
      </c>
      <c r="I2200" s="9">
        <v>45315</v>
      </c>
      <c r="J2200">
        <v>2024</v>
      </c>
      <c r="K2200" t="s">
        <v>14045</v>
      </c>
      <c r="L2200">
        <v>1</v>
      </c>
      <c r="M2200" t="s">
        <v>14052</v>
      </c>
      <c r="N2200" t="s">
        <v>16</v>
      </c>
    </row>
    <row r="2201" spans="1:14" x14ac:dyDescent="0.35">
      <c r="A2201" t="s">
        <v>2395</v>
      </c>
      <c r="B2201">
        <v>43</v>
      </c>
      <c r="C2201" t="s">
        <v>14095</v>
      </c>
      <c r="D2201" t="s">
        <v>39</v>
      </c>
      <c r="E2201" t="s">
        <v>24</v>
      </c>
      <c r="F2201" t="s">
        <v>14</v>
      </c>
      <c r="G2201" t="s">
        <v>26</v>
      </c>
      <c r="H2201">
        <v>13528.24</v>
      </c>
      <c r="I2201" s="9">
        <v>45284</v>
      </c>
      <c r="J2201">
        <v>2023</v>
      </c>
      <c r="K2201" t="s">
        <v>14060</v>
      </c>
      <c r="L2201">
        <v>12</v>
      </c>
      <c r="M2201" t="s">
        <v>14059</v>
      </c>
      <c r="N2201" t="s">
        <v>16</v>
      </c>
    </row>
    <row r="2202" spans="1:14" x14ac:dyDescent="0.35">
      <c r="A2202" t="s">
        <v>2437</v>
      </c>
      <c r="B2202">
        <v>43</v>
      </c>
      <c r="C2202" t="s">
        <v>14095</v>
      </c>
      <c r="D2202" t="s">
        <v>12</v>
      </c>
      <c r="E2202" t="s">
        <v>24</v>
      </c>
      <c r="F2202" t="s">
        <v>49</v>
      </c>
      <c r="G2202" t="s">
        <v>30</v>
      </c>
      <c r="H2202">
        <v>3635.4</v>
      </c>
      <c r="I2202" s="9">
        <v>45316</v>
      </c>
      <c r="J2202">
        <v>2024</v>
      </c>
      <c r="K2202" t="s">
        <v>14045</v>
      </c>
      <c r="L2202">
        <v>1</v>
      </c>
      <c r="M2202" t="s">
        <v>14057</v>
      </c>
      <c r="N2202" t="s">
        <v>16</v>
      </c>
    </row>
    <row r="2203" spans="1:14" x14ac:dyDescent="0.35">
      <c r="A2203" t="s">
        <v>2707</v>
      </c>
      <c r="B2203">
        <v>43</v>
      </c>
      <c r="C2203" t="s">
        <v>14095</v>
      </c>
      <c r="D2203" t="s">
        <v>12</v>
      </c>
      <c r="E2203" t="s">
        <v>74</v>
      </c>
      <c r="F2203" t="s">
        <v>49</v>
      </c>
      <c r="G2203" t="s">
        <v>36</v>
      </c>
      <c r="H2203">
        <v>1085.73</v>
      </c>
      <c r="I2203" s="9">
        <v>45537</v>
      </c>
      <c r="J2203">
        <v>2024</v>
      </c>
      <c r="K2203" t="s">
        <v>14055</v>
      </c>
      <c r="L2203">
        <v>9</v>
      </c>
      <c r="M2203" t="s">
        <v>14062</v>
      </c>
      <c r="N2203" t="s">
        <v>16</v>
      </c>
    </row>
    <row r="2204" spans="1:14" x14ac:dyDescent="0.35">
      <c r="A2204" t="s">
        <v>2779</v>
      </c>
      <c r="B2204">
        <v>43</v>
      </c>
      <c r="C2204" t="s">
        <v>14095</v>
      </c>
      <c r="D2204" t="s">
        <v>39</v>
      </c>
      <c r="E2204" t="s">
        <v>64</v>
      </c>
      <c r="F2204" t="s">
        <v>19</v>
      </c>
      <c r="G2204" t="s">
        <v>20</v>
      </c>
      <c r="H2204">
        <v>3622.74</v>
      </c>
      <c r="I2204" s="9">
        <v>45595</v>
      </c>
      <c r="J2204">
        <v>2024</v>
      </c>
      <c r="K2204" t="s">
        <v>14058</v>
      </c>
      <c r="L2204">
        <v>10</v>
      </c>
      <c r="M2204" t="s">
        <v>14052</v>
      </c>
      <c r="N2204" t="s">
        <v>16</v>
      </c>
    </row>
    <row r="2205" spans="1:14" x14ac:dyDescent="0.35">
      <c r="A2205" t="s">
        <v>2795</v>
      </c>
      <c r="B2205">
        <v>43</v>
      </c>
      <c r="C2205" t="s">
        <v>14095</v>
      </c>
      <c r="D2205" t="s">
        <v>39</v>
      </c>
      <c r="E2205" t="s">
        <v>52</v>
      </c>
      <c r="F2205" t="s">
        <v>55</v>
      </c>
      <c r="G2205" t="s">
        <v>26</v>
      </c>
      <c r="H2205">
        <v>12460.51</v>
      </c>
      <c r="I2205" s="9">
        <v>45557</v>
      </c>
      <c r="J2205">
        <v>2024</v>
      </c>
      <c r="K2205" t="s">
        <v>14055</v>
      </c>
      <c r="L2205">
        <v>9</v>
      </c>
      <c r="M2205" t="s">
        <v>14059</v>
      </c>
      <c r="N2205" t="s">
        <v>16</v>
      </c>
    </row>
    <row r="2206" spans="1:14" x14ac:dyDescent="0.35">
      <c r="A2206" t="s">
        <v>2849</v>
      </c>
      <c r="B2206">
        <v>43</v>
      </c>
      <c r="C2206" t="s">
        <v>14095</v>
      </c>
      <c r="D2206" t="s">
        <v>12</v>
      </c>
      <c r="E2206" t="s">
        <v>93</v>
      </c>
      <c r="F2206" t="s">
        <v>25</v>
      </c>
      <c r="G2206" t="s">
        <v>15</v>
      </c>
      <c r="H2206">
        <v>5121.62</v>
      </c>
      <c r="I2206" s="9">
        <v>45565</v>
      </c>
      <c r="J2206">
        <v>2024</v>
      </c>
      <c r="K2206" t="s">
        <v>14055</v>
      </c>
      <c r="L2206">
        <v>9</v>
      </c>
      <c r="M2206" t="s">
        <v>14062</v>
      </c>
      <c r="N2206" t="s">
        <v>16</v>
      </c>
    </row>
    <row r="2207" spans="1:14" x14ac:dyDescent="0.35">
      <c r="A2207" t="s">
        <v>2941</v>
      </c>
      <c r="B2207">
        <v>43</v>
      </c>
      <c r="C2207" t="s">
        <v>14095</v>
      </c>
      <c r="D2207" t="s">
        <v>39</v>
      </c>
      <c r="E2207" t="s">
        <v>74</v>
      </c>
      <c r="F2207" t="s">
        <v>49</v>
      </c>
      <c r="G2207" t="s">
        <v>26</v>
      </c>
      <c r="H2207">
        <v>4603.37</v>
      </c>
      <c r="I2207" s="9">
        <v>44947</v>
      </c>
      <c r="J2207">
        <v>2023</v>
      </c>
      <c r="K2207" t="s">
        <v>14045</v>
      </c>
      <c r="L2207">
        <v>1</v>
      </c>
      <c r="M2207" t="s">
        <v>14050</v>
      </c>
      <c r="N2207" t="s">
        <v>16</v>
      </c>
    </row>
    <row r="2208" spans="1:14" x14ac:dyDescent="0.35">
      <c r="A2208" t="s">
        <v>2947</v>
      </c>
      <c r="B2208">
        <v>43</v>
      </c>
      <c r="C2208" t="s">
        <v>14095</v>
      </c>
      <c r="D2208" t="s">
        <v>39</v>
      </c>
      <c r="E2208" t="s">
        <v>42</v>
      </c>
      <c r="F2208" t="s">
        <v>55</v>
      </c>
      <c r="G2208" t="s">
        <v>26</v>
      </c>
      <c r="H2208">
        <v>15931.87</v>
      </c>
      <c r="I2208" s="9">
        <v>45123</v>
      </c>
      <c r="J2208">
        <v>2023</v>
      </c>
      <c r="K2208" t="s">
        <v>14063</v>
      </c>
      <c r="L2208">
        <v>7</v>
      </c>
      <c r="M2208" t="s">
        <v>14059</v>
      </c>
      <c r="N2208" t="s">
        <v>16</v>
      </c>
    </row>
    <row r="2209" spans="1:14" x14ac:dyDescent="0.35">
      <c r="A2209" t="s">
        <v>3025</v>
      </c>
      <c r="B2209">
        <v>43</v>
      </c>
      <c r="C2209" t="s">
        <v>14095</v>
      </c>
      <c r="D2209" t="s">
        <v>12</v>
      </c>
      <c r="E2209" t="s">
        <v>29</v>
      </c>
      <c r="F2209" t="s">
        <v>25</v>
      </c>
      <c r="G2209" t="s">
        <v>26</v>
      </c>
      <c r="H2209">
        <v>14476.71</v>
      </c>
      <c r="I2209" s="9">
        <v>45167</v>
      </c>
      <c r="J2209">
        <v>2023</v>
      </c>
      <c r="K2209" t="s">
        <v>14056</v>
      </c>
      <c r="L2209">
        <v>8</v>
      </c>
      <c r="M2209" t="s">
        <v>14046</v>
      </c>
      <c r="N2209" t="s">
        <v>16</v>
      </c>
    </row>
    <row r="2210" spans="1:14" x14ac:dyDescent="0.35">
      <c r="A2210" t="s">
        <v>3185</v>
      </c>
      <c r="B2210">
        <v>43</v>
      </c>
      <c r="C2210" t="s">
        <v>14095</v>
      </c>
      <c r="D2210" t="s">
        <v>12</v>
      </c>
      <c r="E2210" t="s">
        <v>29</v>
      </c>
      <c r="F2210" t="s">
        <v>35</v>
      </c>
      <c r="G2210" t="s">
        <v>36</v>
      </c>
      <c r="H2210">
        <v>13925.78</v>
      </c>
      <c r="I2210" s="9">
        <v>45110</v>
      </c>
      <c r="J2210">
        <v>2023</v>
      </c>
      <c r="K2210" t="s">
        <v>14063</v>
      </c>
      <c r="L2210">
        <v>7</v>
      </c>
      <c r="M2210" t="s">
        <v>14062</v>
      </c>
      <c r="N2210" t="s">
        <v>16</v>
      </c>
    </row>
    <row r="2211" spans="1:14" x14ac:dyDescent="0.35">
      <c r="A2211" t="s">
        <v>3287</v>
      </c>
      <c r="B2211">
        <v>43</v>
      </c>
      <c r="C2211" t="s">
        <v>14095</v>
      </c>
      <c r="D2211" t="s">
        <v>39</v>
      </c>
      <c r="E2211" t="s">
        <v>29</v>
      </c>
      <c r="F2211" t="s">
        <v>49</v>
      </c>
      <c r="G2211" t="s">
        <v>30</v>
      </c>
      <c r="H2211">
        <v>4717.8</v>
      </c>
      <c r="I2211" s="9">
        <v>45178</v>
      </c>
      <c r="J2211">
        <v>2023</v>
      </c>
      <c r="K2211" t="s">
        <v>14055</v>
      </c>
      <c r="L2211">
        <v>9</v>
      </c>
      <c r="M2211" t="s">
        <v>14050</v>
      </c>
      <c r="N2211" t="s">
        <v>16</v>
      </c>
    </row>
    <row r="2212" spans="1:14" x14ac:dyDescent="0.35">
      <c r="A2212" t="s">
        <v>3483</v>
      </c>
      <c r="B2212">
        <v>43</v>
      </c>
      <c r="C2212" t="s">
        <v>14095</v>
      </c>
      <c r="D2212" t="s">
        <v>39</v>
      </c>
      <c r="E2212" t="s">
        <v>52</v>
      </c>
      <c r="F2212" t="s">
        <v>55</v>
      </c>
      <c r="G2212" t="s">
        <v>36</v>
      </c>
      <c r="H2212">
        <v>8708.9</v>
      </c>
      <c r="I2212" s="9">
        <v>45026</v>
      </c>
      <c r="J2212">
        <v>2023</v>
      </c>
      <c r="K2212" t="s">
        <v>14061</v>
      </c>
      <c r="L2212">
        <v>4</v>
      </c>
      <c r="M2212" t="s">
        <v>14062</v>
      </c>
      <c r="N2212" t="s">
        <v>16</v>
      </c>
    </row>
    <row r="2213" spans="1:14" x14ac:dyDescent="0.35">
      <c r="A2213" t="s">
        <v>3521</v>
      </c>
      <c r="B2213">
        <v>43</v>
      </c>
      <c r="C2213" t="s">
        <v>14095</v>
      </c>
      <c r="D2213" t="s">
        <v>39</v>
      </c>
      <c r="E2213" t="s">
        <v>24</v>
      </c>
      <c r="F2213" t="s">
        <v>35</v>
      </c>
      <c r="G2213" t="s">
        <v>30</v>
      </c>
      <c r="H2213">
        <v>5094.9399999999996</v>
      </c>
      <c r="I2213" s="9">
        <v>45020</v>
      </c>
      <c r="J2213">
        <v>2023</v>
      </c>
      <c r="K2213" t="s">
        <v>14061</v>
      </c>
      <c r="L2213">
        <v>4</v>
      </c>
      <c r="M2213" t="s">
        <v>14046</v>
      </c>
      <c r="N2213" t="s">
        <v>16</v>
      </c>
    </row>
    <row r="2214" spans="1:14" x14ac:dyDescent="0.35">
      <c r="A2214" t="s">
        <v>3777</v>
      </c>
      <c r="B2214">
        <v>43</v>
      </c>
      <c r="C2214" t="s">
        <v>14095</v>
      </c>
      <c r="D2214" t="s">
        <v>12</v>
      </c>
      <c r="E2214" t="s">
        <v>13</v>
      </c>
      <c r="F2214" t="s">
        <v>55</v>
      </c>
      <c r="G2214" t="s">
        <v>36</v>
      </c>
      <c r="H2214">
        <v>23963.89</v>
      </c>
      <c r="I2214" s="9">
        <v>45641</v>
      </c>
      <c r="J2214">
        <v>2024</v>
      </c>
      <c r="K2214" t="s">
        <v>14060</v>
      </c>
      <c r="L2214">
        <v>12</v>
      </c>
      <c r="M2214" t="s">
        <v>14059</v>
      </c>
      <c r="N2214" t="s">
        <v>16</v>
      </c>
    </row>
    <row r="2215" spans="1:14" x14ac:dyDescent="0.35">
      <c r="A2215" t="s">
        <v>3789</v>
      </c>
      <c r="B2215">
        <v>43</v>
      </c>
      <c r="C2215" t="s">
        <v>14095</v>
      </c>
      <c r="D2215" t="s">
        <v>39</v>
      </c>
      <c r="E2215" t="s">
        <v>42</v>
      </c>
      <c r="F2215" t="s">
        <v>19</v>
      </c>
      <c r="G2215" t="s">
        <v>15</v>
      </c>
      <c r="H2215">
        <v>407.75</v>
      </c>
      <c r="I2215" s="9">
        <v>45436</v>
      </c>
      <c r="J2215">
        <v>2024</v>
      </c>
      <c r="K2215" t="s">
        <v>14047</v>
      </c>
      <c r="L2215">
        <v>5</v>
      </c>
      <c r="M2215" t="s">
        <v>14048</v>
      </c>
      <c r="N2215" t="s">
        <v>16</v>
      </c>
    </row>
    <row r="2216" spans="1:14" x14ac:dyDescent="0.35">
      <c r="A2216" t="s">
        <v>3849</v>
      </c>
      <c r="B2216">
        <v>43</v>
      </c>
      <c r="C2216" t="s">
        <v>14095</v>
      </c>
      <c r="D2216" t="s">
        <v>12</v>
      </c>
      <c r="E2216" t="s">
        <v>29</v>
      </c>
      <c r="F2216" t="s">
        <v>25</v>
      </c>
      <c r="G2216" t="s">
        <v>30</v>
      </c>
      <c r="H2216">
        <v>2538.89</v>
      </c>
      <c r="I2216" s="9">
        <v>44960</v>
      </c>
      <c r="J2216">
        <v>2023</v>
      </c>
      <c r="K2216" t="s">
        <v>14051</v>
      </c>
      <c r="L2216">
        <v>2</v>
      </c>
      <c r="M2216" t="s">
        <v>14048</v>
      </c>
      <c r="N2216" t="s">
        <v>16</v>
      </c>
    </row>
    <row r="2217" spans="1:14" x14ac:dyDescent="0.35">
      <c r="A2217" t="s">
        <v>3989</v>
      </c>
      <c r="B2217">
        <v>43</v>
      </c>
      <c r="C2217" t="s">
        <v>14095</v>
      </c>
      <c r="D2217" t="s">
        <v>39</v>
      </c>
      <c r="E2217" t="s">
        <v>74</v>
      </c>
      <c r="F2217" t="s">
        <v>14</v>
      </c>
      <c r="G2217" t="s">
        <v>36</v>
      </c>
      <c r="H2217">
        <v>1236.02</v>
      </c>
      <c r="I2217" s="9">
        <v>45067</v>
      </c>
      <c r="J2217">
        <v>2023</v>
      </c>
      <c r="K2217" t="s">
        <v>14047</v>
      </c>
      <c r="L2217">
        <v>5</v>
      </c>
      <c r="M2217" t="s">
        <v>14059</v>
      </c>
      <c r="N2217" t="s">
        <v>16</v>
      </c>
    </row>
    <row r="2218" spans="1:14" x14ac:dyDescent="0.35">
      <c r="A2218" t="s">
        <v>4141</v>
      </c>
      <c r="B2218">
        <v>43</v>
      </c>
      <c r="C2218" t="s">
        <v>14095</v>
      </c>
      <c r="D2218" t="s">
        <v>12</v>
      </c>
      <c r="E2218" t="s">
        <v>52</v>
      </c>
      <c r="F2218" t="s">
        <v>35</v>
      </c>
      <c r="G2218" t="s">
        <v>36</v>
      </c>
      <c r="H2218">
        <v>2728.28</v>
      </c>
      <c r="I2218" s="9">
        <v>44955</v>
      </c>
      <c r="J2218">
        <v>2023</v>
      </c>
      <c r="K2218" t="s">
        <v>14045</v>
      </c>
      <c r="L2218">
        <v>1</v>
      </c>
      <c r="M2218" t="s">
        <v>14059</v>
      </c>
      <c r="N2218" t="s">
        <v>16</v>
      </c>
    </row>
    <row r="2219" spans="1:14" x14ac:dyDescent="0.35">
      <c r="A2219" t="s">
        <v>4225</v>
      </c>
      <c r="B2219">
        <v>43</v>
      </c>
      <c r="C2219" t="s">
        <v>14095</v>
      </c>
      <c r="D2219" t="s">
        <v>12</v>
      </c>
      <c r="E2219" t="s">
        <v>64</v>
      </c>
      <c r="F2219" t="s">
        <v>19</v>
      </c>
      <c r="G2219" t="s">
        <v>36</v>
      </c>
      <c r="H2219">
        <v>27026.01</v>
      </c>
      <c r="I2219" s="9">
        <v>45026</v>
      </c>
      <c r="J2219">
        <v>2023</v>
      </c>
      <c r="K2219" t="s">
        <v>14061</v>
      </c>
      <c r="L2219">
        <v>4</v>
      </c>
      <c r="M2219" t="s">
        <v>14062</v>
      </c>
      <c r="N2219" t="s">
        <v>16</v>
      </c>
    </row>
    <row r="2220" spans="1:14" x14ac:dyDescent="0.35">
      <c r="A2220" t="s">
        <v>4237</v>
      </c>
      <c r="B2220">
        <v>43</v>
      </c>
      <c r="C2220" t="s">
        <v>14095</v>
      </c>
      <c r="D2220" t="s">
        <v>12</v>
      </c>
      <c r="E2220" t="s">
        <v>64</v>
      </c>
      <c r="F2220" t="s">
        <v>25</v>
      </c>
      <c r="G2220" t="s">
        <v>15</v>
      </c>
      <c r="H2220">
        <v>12020.03</v>
      </c>
      <c r="I2220" s="9">
        <v>45191</v>
      </c>
      <c r="J2220">
        <v>2023</v>
      </c>
      <c r="K2220" t="s">
        <v>14055</v>
      </c>
      <c r="L2220">
        <v>9</v>
      </c>
      <c r="M2220" t="s">
        <v>14048</v>
      </c>
      <c r="N2220" t="s">
        <v>16</v>
      </c>
    </row>
    <row r="2221" spans="1:14" x14ac:dyDescent="0.35">
      <c r="A2221" t="s">
        <v>4273</v>
      </c>
      <c r="B2221">
        <v>43</v>
      </c>
      <c r="C2221" t="s">
        <v>14095</v>
      </c>
      <c r="D2221" t="s">
        <v>12</v>
      </c>
      <c r="E2221" t="s">
        <v>29</v>
      </c>
      <c r="F2221" t="s">
        <v>49</v>
      </c>
      <c r="G2221" t="s">
        <v>30</v>
      </c>
      <c r="H2221">
        <v>5325.4</v>
      </c>
      <c r="I2221" s="9">
        <v>45339</v>
      </c>
      <c r="J2221">
        <v>2024</v>
      </c>
      <c r="K2221" t="s">
        <v>14051</v>
      </c>
      <c r="L2221">
        <v>2</v>
      </c>
      <c r="M2221" t="s">
        <v>14050</v>
      </c>
      <c r="N2221" t="s">
        <v>16</v>
      </c>
    </row>
    <row r="2222" spans="1:14" x14ac:dyDescent="0.35">
      <c r="A2222" t="s">
        <v>4371</v>
      </c>
      <c r="B2222">
        <v>43</v>
      </c>
      <c r="C2222" t="s">
        <v>14095</v>
      </c>
      <c r="D2222" t="s">
        <v>39</v>
      </c>
      <c r="E2222" t="s">
        <v>93</v>
      </c>
      <c r="F2222" t="s">
        <v>35</v>
      </c>
      <c r="G2222" t="s">
        <v>15</v>
      </c>
      <c r="H2222">
        <v>16377.98</v>
      </c>
      <c r="I2222" s="9">
        <v>45638</v>
      </c>
      <c r="J2222">
        <v>2024</v>
      </c>
      <c r="K2222" t="s">
        <v>14060</v>
      </c>
      <c r="L2222">
        <v>12</v>
      </c>
      <c r="M2222" t="s">
        <v>14057</v>
      </c>
      <c r="N2222" t="s">
        <v>16</v>
      </c>
    </row>
    <row r="2223" spans="1:14" x14ac:dyDescent="0.35">
      <c r="A2223" t="s">
        <v>4395</v>
      </c>
      <c r="B2223">
        <v>43</v>
      </c>
      <c r="C2223" t="s">
        <v>14095</v>
      </c>
      <c r="D2223" t="s">
        <v>39</v>
      </c>
      <c r="E2223" t="s">
        <v>93</v>
      </c>
      <c r="F2223" t="s">
        <v>19</v>
      </c>
      <c r="G2223" t="s">
        <v>36</v>
      </c>
      <c r="H2223">
        <v>3573.19</v>
      </c>
      <c r="I2223" s="9">
        <v>45271</v>
      </c>
      <c r="J2223">
        <v>2023</v>
      </c>
      <c r="K2223" t="s">
        <v>14060</v>
      </c>
      <c r="L2223">
        <v>12</v>
      </c>
      <c r="M2223" t="s">
        <v>14062</v>
      </c>
      <c r="N2223" t="s">
        <v>16</v>
      </c>
    </row>
    <row r="2224" spans="1:14" x14ac:dyDescent="0.35">
      <c r="A2224" t="s">
        <v>4407</v>
      </c>
      <c r="B2224">
        <v>43</v>
      </c>
      <c r="C2224" t="s">
        <v>14095</v>
      </c>
      <c r="D2224" t="s">
        <v>39</v>
      </c>
      <c r="E2224" t="s">
        <v>13</v>
      </c>
      <c r="F2224" t="s">
        <v>19</v>
      </c>
      <c r="G2224" t="s">
        <v>20</v>
      </c>
      <c r="H2224">
        <v>615.75</v>
      </c>
      <c r="I2224" s="9">
        <v>45530</v>
      </c>
      <c r="J2224">
        <v>2024</v>
      </c>
      <c r="K2224" t="s">
        <v>14056</v>
      </c>
      <c r="L2224">
        <v>8</v>
      </c>
      <c r="M2224" t="s">
        <v>14062</v>
      </c>
      <c r="N2224" t="s">
        <v>16</v>
      </c>
    </row>
    <row r="2225" spans="1:14" x14ac:dyDescent="0.35">
      <c r="A2225" t="s">
        <v>4507</v>
      </c>
      <c r="B2225">
        <v>43</v>
      </c>
      <c r="C2225" t="s">
        <v>14095</v>
      </c>
      <c r="D2225" t="s">
        <v>12</v>
      </c>
      <c r="E2225" t="s">
        <v>74</v>
      </c>
      <c r="F2225" t="s">
        <v>49</v>
      </c>
      <c r="G2225" t="s">
        <v>20</v>
      </c>
      <c r="H2225">
        <v>1006.98</v>
      </c>
      <c r="I2225" s="9">
        <v>45610</v>
      </c>
      <c r="J2225">
        <v>2024</v>
      </c>
      <c r="K2225" t="s">
        <v>14054</v>
      </c>
      <c r="L2225">
        <v>11</v>
      </c>
      <c r="M2225" t="s">
        <v>14057</v>
      </c>
      <c r="N2225" t="s">
        <v>16</v>
      </c>
    </row>
    <row r="2226" spans="1:14" x14ac:dyDescent="0.35">
      <c r="A2226" t="s">
        <v>4583</v>
      </c>
      <c r="B2226">
        <v>43</v>
      </c>
      <c r="C2226" t="s">
        <v>14095</v>
      </c>
      <c r="D2226" t="s">
        <v>12</v>
      </c>
      <c r="E2226" t="s">
        <v>93</v>
      </c>
      <c r="F2226" t="s">
        <v>19</v>
      </c>
      <c r="G2226" t="s">
        <v>15</v>
      </c>
      <c r="H2226">
        <v>5986.28</v>
      </c>
      <c r="I2226" s="9">
        <v>45286</v>
      </c>
      <c r="J2226">
        <v>2023</v>
      </c>
      <c r="K2226" t="s">
        <v>14060</v>
      </c>
      <c r="L2226">
        <v>12</v>
      </c>
      <c r="M2226" t="s">
        <v>14046</v>
      </c>
      <c r="N2226" t="s">
        <v>16</v>
      </c>
    </row>
    <row r="2227" spans="1:14" x14ac:dyDescent="0.35">
      <c r="A2227" t="s">
        <v>4685</v>
      </c>
      <c r="B2227">
        <v>43</v>
      </c>
      <c r="C2227" t="s">
        <v>14095</v>
      </c>
      <c r="D2227" t="s">
        <v>39</v>
      </c>
      <c r="E2227" t="s">
        <v>29</v>
      </c>
      <c r="F2227" t="s">
        <v>49</v>
      </c>
      <c r="G2227" t="s">
        <v>30</v>
      </c>
      <c r="H2227">
        <v>18236.599999999999</v>
      </c>
      <c r="I2227" s="9">
        <v>45178</v>
      </c>
      <c r="J2227">
        <v>2023</v>
      </c>
      <c r="K2227" t="s">
        <v>14055</v>
      </c>
      <c r="L2227">
        <v>9</v>
      </c>
      <c r="M2227" t="s">
        <v>14050</v>
      </c>
      <c r="N2227" t="s">
        <v>16</v>
      </c>
    </row>
    <row r="2228" spans="1:14" x14ac:dyDescent="0.35">
      <c r="A2228" t="s">
        <v>4895</v>
      </c>
      <c r="B2228">
        <v>43</v>
      </c>
      <c r="C2228" t="s">
        <v>14095</v>
      </c>
      <c r="D2228" t="s">
        <v>39</v>
      </c>
      <c r="E2228" t="s">
        <v>29</v>
      </c>
      <c r="F2228" t="s">
        <v>35</v>
      </c>
      <c r="G2228" t="s">
        <v>26</v>
      </c>
      <c r="H2228">
        <v>1795.55</v>
      </c>
      <c r="I2228" s="9">
        <v>45150</v>
      </c>
      <c r="J2228">
        <v>2023</v>
      </c>
      <c r="K2228" t="s">
        <v>14056</v>
      </c>
      <c r="L2228">
        <v>8</v>
      </c>
      <c r="M2228" t="s">
        <v>14050</v>
      </c>
      <c r="N2228" t="s">
        <v>16</v>
      </c>
    </row>
    <row r="2229" spans="1:14" x14ac:dyDescent="0.35">
      <c r="A2229" t="s">
        <v>5179</v>
      </c>
      <c r="B2229">
        <v>43</v>
      </c>
      <c r="C2229" t="s">
        <v>14095</v>
      </c>
      <c r="D2229" t="s">
        <v>12</v>
      </c>
      <c r="E2229" t="s">
        <v>42</v>
      </c>
      <c r="F2229" t="s">
        <v>55</v>
      </c>
      <c r="G2229" t="s">
        <v>30</v>
      </c>
      <c r="H2229">
        <v>2251.62</v>
      </c>
      <c r="I2229" s="9">
        <v>45277</v>
      </c>
      <c r="J2229">
        <v>2023</v>
      </c>
      <c r="K2229" t="s">
        <v>14060</v>
      </c>
      <c r="L2229">
        <v>12</v>
      </c>
      <c r="M2229" t="s">
        <v>14059</v>
      </c>
      <c r="N2229" t="s">
        <v>16</v>
      </c>
    </row>
    <row r="2230" spans="1:14" x14ac:dyDescent="0.35">
      <c r="A2230" t="s">
        <v>5203</v>
      </c>
      <c r="B2230">
        <v>43</v>
      </c>
      <c r="C2230" t="s">
        <v>14095</v>
      </c>
      <c r="D2230" t="s">
        <v>39</v>
      </c>
      <c r="E2230" t="s">
        <v>13</v>
      </c>
      <c r="F2230" t="s">
        <v>55</v>
      </c>
      <c r="G2230" t="s">
        <v>30</v>
      </c>
      <c r="H2230">
        <v>9088.18</v>
      </c>
      <c r="I2230" s="9">
        <v>45284</v>
      </c>
      <c r="J2230">
        <v>2023</v>
      </c>
      <c r="K2230" t="s">
        <v>14060</v>
      </c>
      <c r="L2230">
        <v>12</v>
      </c>
      <c r="M2230" t="s">
        <v>14059</v>
      </c>
      <c r="N2230" t="s">
        <v>16</v>
      </c>
    </row>
    <row r="2231" spans="1:14" x14ac:dyDescent="0.35">
      <c r="A2231" t="s">
        <v>5623</v>
      </c>
      <c r="B2231">
        <v>43</v>
      </c>
      <c r="C2231" t="s">
        <v>14095</v>
      </c>
      <c r="D2231" t="s">
        <v>39</v>
      </c>
      <c r="E2231" t="s">
        <v>13</v>
      </c>
      <c r="F2231" t="s">
        <v>14</v>
      </c>
      <c r="G2231" t="s">
        <v>15</v>
      </c>
      <c r="H2231">
        <v>6503.33</v>
      </c>
      <c r="I2231" s="9">
        <v>45050</v>
      </c>
      <c r="J2231">
        <v>2023</v>
      </c>
      <c r="K2231" t="s">
        <v>14047</v>
      </c>
      <c r="L2231">
        <v>5</v>
      </c>
      <c r="M2231" t="s">
        <v>14057</v>
      </c>
      <c r="N2231" t="s">
        <v>16</v>
      </c>
    </row>
    <row r="2232" spans="1:14" x14ac:dyDescent="0.35">
      <c r="A2232" t="s">
        <v>5823</v>
      </c>
      <c r="B2232">
        <v>43</v>
      </c>
      <c r="C2232" t="s">
        <v>14095</v>
      </c>
      <c r="D2232" t="s">
        <v>39</v>
      </c>
      <c r="E2232" t="s">
        <v>13</v>
      </c>
      <c r="F2232" t="s">
        <v>49</v>
      </c>
      <c r="G2232" t="s">
        <v>36</v>
      </c>
      <c r="H2232">
        <v>23507.52</v>
      </c>
      <c r="I2232" s="9">
        <v>45435</v>
      </c>
      <c r="J2232">
        <v>2024</v>
      </c>
      <c r="K2232" t="s">
        <v>14047</v>
      </c>
      <c r="L2232">
        <v>5</v>
      </c>
      <c r="M2232" t="s">
        <v>14057</v>
      </c>
      <c r="N2232" t="s">
        <v>16</v>
      </c>
    </row>
    <row r="2233" spans="1:14" x14ac:dyDescent="0.35">
      <c r="A2233" t="s">
        <v>5843</v>
      </c>
      <c r="B2233">
        <v>43</v>
      </c>
      <c r="C2233" t="s">
        <v>14095</v>
      </c>
      <c r="D2233" t="s">
        <v>39</v>
      </c>
      <c r="E2233" t="s">
        <v>74</v>
      </c>
      <c r="F2233" t="s">
        <v>19</v>
      </c>
      <c r="G2233" t="s">
        <v>15</v>
      </c>
      <c r="H2233">
        <v>11255.9</v>
      </c>
      <c r="I2233" s="9">
        <v>44953</v>
      </c>
      <c r="J2233">
        <v>2023</v>
      </c>
      <c r="K2233" t="s">
        <v>14045</v>
      </c>
      <c r="L2233">
        <v>1</v>
      </c>
      <c r="M2233" t="s">
        <v>14048</v>
      </c>
      <c r="N2233" t="s">
        <v>16</v>
      </c>
    </row>
    <row r="2234" spans="1:14" x14ac:dyDescent="0.35">
      <c r="A2234" t="s">
        <v>5965</v>
      </c>
      <c r="B2234">
        <v>43</v>
      </c>
      <c r="C2234" t="s">
        <v>14095</v>
      </c>
      <c r="D2234" t="s">
        <v>39</v>
      </c>
      <c r="E2234" t="s">
        <v>74</v>
      </c>
      <c r="F2234" t="s">
        <v>49</v>
      </c>
      <c r="G2234" t="s">
        <v>26</v>
      </c>
      <c r="H2234">
        <v>116.25</v>
      </c>
      <c r="I2234" s="9">
        <v>45173</v>
      </c>
      <c r="J2234">
        <v>2023</v>
      </c>
      <c r="K2234" t="s">
        <v>14055</v>
      </c>
      <c r="L2234">
        <v>9</v>
      </c>
      <c r="M2234" t="s">
        <v>14062</v>
      </c>
      <c r="N2234" t="s">
        <v>16</v>
      </c>
    </row>
    <row r="2235" spans="1:14" x14ac:dyDescent="0.35">
      <c r="A2235" t="s">
        <v>5983</v>
      </c>
      <c r="B2235">
        <v>43</v>
      </c>
      <c r="C2235" t="s">
        <v>14095</v>
      </c>
      <c r="D2235" t="s">
        <v>39</v>
      </c>
      <c r="E2235" t="s">
        <v>74</v>
      </c>
      <c r="F2235" t="s">
        <v>35</v>
      </c>
      <c r="G2235" t="s">
        <v>30</v>
      </c>
      <c r="H2235">
        <v>2312.19</v>
      </c>
      <c r="I2235" s="9">
        <v>45133</v>
      </c>
      <c r="J2235">
        <v>2023</v>
      </c>
      <c r="K2235" t="s">
        <v>14063</v>
      </c>
      <c r="L2235">
        <v>7</v>
      </c>
      <c r="M2235" t="s">
        <v>14052</v>
      </c>
      <c r="N2235" t="s">
        <v>16</v>
      </c>
    </row>
    <row r="2236" spans="1:14" x14ac:dyDescent="0.35">
      <c r="A2236" t="s">
        <v>6085</v>
      </c>
      <c r="B2236">
        <v>43</v>
      </c>
      <c r="C2236" t="s">
        <v>14095</v>
      </c>
      <c r="D2236" t="s">
        <v>39</v>
      </c>
      <c r="E2236" t="s">
        <v>64</v>
      </c>
      <c r="F2236" t="s">
        <v>14</v>
      </c>
      <c r="G2236" t="s">
        <v>20</v>
      </c>
      <c r="H2236">
        <v>9179.0400000000009</v>
      </c>
      <c r="I2236" s="9">
        <v>45054</v>
      </c>
      <c r="J2236">
        <v>2023</v>
      </c>
      <c r="K2236" t="s">
        <v>14047</v>
      </c>
      <c r="L2236">
        <v>5</v>
      </c>
      <c r="M2236" t="s">
        <v>14062</v>
      </c>
      <c r="N2236" t="s">
        <v>16</v>
      </c>
    </row>
    <row r="2237" spans="1:14" x14ac:dyDescent="0.35">
      <c r="A2237" t="s">
        <v>6115</v>
      </c>
      <c r="B2237">
        <v>43</v>
      </c>
      <c r="C2237" t="s">
        <v>14095</v>
      </c>
      <c r="D2237" t="s">
        <v>12</v>
      </c>
      <c r="E2237" t="s">
        <v>42</v>
      </c>
      <c r="F2237" t="s">
        <v>55</v>
      </c>
      <c r="G2237" t="s">
        <v>20</v>
      </c>
      <c r="H2237">
        <v>4347.26</v>
      </c>
      <c r="I2237" s="9">
        <v>45059</v>
      </c>
      <c r="J2237">
        <v>2023</v>
      </c>
      <c r="K2237" t="s">
        <v>14047</v>
      </c>
      <c r="L2237">
        <v>5</v>
      </c>
      <c r="M2237" t="s">
        <v>14050</v>
      </c>
      <c r="N2237" t="s">
        <v>16</v>
      </c>
    </row>
    <row r="2238" spans="1:14" x14ac:dyDescent="0.35">
      <c r="A2238" t="s">
        <v>6285</v>
      </c>
      <c r="B2238">
        <v>43</v>
      </c>
      <c r="C2238" t="s">
        <v>14095</v>
      </c>
      <c r="D2238" t="s">
        <v>39</v>
      </c>
      <c r="E2238" t="s">
        <v>24</v>
      </c>
      <c r="F2238" t="s">
        <v>35</v>
      </c>
      <c r="G2238" t="s">
        <v>15</v>
      </c>
      <c r="H2238">
        <v>18055.060000000001</v>
      </c>
      <c r="I2238" s="9">
        <v>45592</v>
      </c>
      <c r="J2238">
        <v>2024</v>
      </c>
      <c r="K2238" t="s">
        <v>14058</v>
      </c>
      <c r="L2238">
        <v>10</v>
      </c>
      <c r="M2238" t="s">
        <v>14059</v>
      </c>
      <c r="N2238" t="s">
        <v>16</v>
      </c>
    </row>
    <row r="2239" spans="1:14" x14ac:dyDescent="0.35">
      <c r="A2239" t="s">
        <v>6333</v>
      </c>
      <c r="B2239">
        <v>43</v>
      </c>
      <c r="C2239" t="s">
        <v>14095</v>
      </c>
      <c r="D2239" t="s">
        <v>39</v>
      </c>
      <c r="E2239" t="s">
        <v>42</v>
      </c>
      <c r="F2239" t="s">
        <v>19</v>
      </c>
      <c r="G2239" t="s">
        <v>36</v>
      </c>
      <c r="H2239">
        <v>13769.02</v>
      </c>
      <c r="I2239" s="9">
        <v>45292</v>
      </c>
      <c r="J2239">
        <v>2024</v>
      </c>
      <c r="K2239" t="s">
        <v>14045</v>
      </c>
      <c r="L2239">
        <v>1</v>
      </c>
      <c r="M2239" t="s">
        <v>14062</v>
      </c>
      <c r="N2239" t="s">
        <v>16</v>
      </c>
    </row>
    <row r="2240" spans="1:14" x14ac:dyDescent="0.35">
      <c r="A2240" t="s">
        <v>6487</v>
      </c>
      <c r="B2240">
        <v>43</v>
      </c>
      <c r="C2240" t="s">
        <v>14095</v>
      </c>
      <c r="D2240" t="s">
        <v>39</v>
      </c>
      <c r="E2240" t="s">
        <v>24</v>
      </c>
      <c r="F2240" t="s">
        <v>35</v>
      </c>
      <c r="G2240" t="s">
        <v>15</v>
      </c>
      <c r="H2240">
        <v>23006.14</v>
      </c>
      <c r="I2240" s="9">
        <v>45121</v>
      </c>
      <c r="J2240">
        <v>2023</v>
      </c>
      <c r="K2240" t="s">
        <v>14063</v>
      </c>
      <c r="L2240">
        <v>7</v>
      </c>
      <c r="M2240" t="s">
        <v>14048</v>
      </c>
      <c r="N2240" t="s">
        <v>16</v>
      </c>
    </row>
    <row r="2241" spans="1:14" x14ac:dyDescent="0.35">
      <c r="A2241" t="s">
        <v>6645</v>
      </c>
      <c r="B2241">
        <v>43</v>
      </c>
      <c r="C2241" t="s">
        <v>14095</v>
      </c>
      <c r="D2241" t="s">
        <v>39</v>
      </c>
      <c r="E2241" t="s">
        <v>64</v>
      </c>
      <c r="F2241" t="s">
        <v>19</v>
      </c>
      <c r="G2241" t="s">
        <v>20</v>
      </c>
      <c r="H2241">
        <v>2245.33</v>
      </c>
      <c r="I2241" s="9">
        <v>45625</v>
      </c>
      <c r="J2241">
        <v>2024</v>
      </c>
      <c r="K2241" t="s">
        <v>14054</v>
      </c>
      <c r="L2241">
        <v>11</v>
      </c>
      <c r="M2241" t="s">
        <v>14048</v>
      </c>
      <c r="N2241" t="s">
        <v>16</v>
      </c>
    </row>
    <row r="2242" spans="1:14" x14ac:dyDescent="0.35">
      <c r="A2242" t="s">
        <v>6827</v>
      </c>
      <c r="B2242">
        <v>43</v>
      </c>
      <c r="C2242" t="s">
        <v>14095</v>
      </c>
      <c r="D2242" t="s">
        <v>12</v>
      </c>
      <c r="E2242" t="s">
        <v>13</v>
      </c>
      <c r="F2242" t="s">
        <v>55</v>
      </c>
      <c r="G2242" t="s">
        <v>20</v>
      </c>
      <c r="H2242">
        <v>16064.21</v>
      </c>
      <c r="I2242" s="9">
        <v>45199</v>
      </c>
      <c r="J2242">
        <v>2023</v>
      </c>
      <c r="K2242" t="s">
        <v>14055</v>
      </c>
      <c r="L2242">
        <v>9</v>
      </c>
      <c r="M2242" t="s">
        <v>14050</v>
      </c>
      <c r="N2242" t="s">
        <v>16</v>
      </c>
    </row>
    <row r="2243" spans="1:14" x14ac:dyDescent="0.35">
      <c r="A2243" t="s">
        <v>7107</v>
      </c>
      <c r="B2243">
        <v>43</v>
      </c>
      <c r="C2243" t="s">
        <v>14095</v>
      </c>
      <c r="D2243" t="s">
        <v>39</v>
      </c>
      <c r="E2243" t="s">
        <v>13</v>
      </c>
      <c r="F2243" t="s">
        <v>55</v>
      </c>
      <c r="G2243" t="s">
        <v>30</v>
      </c>
      <c r="H2243">
        <v>11158.12</v>
      </c>
      <c r="I2243" s="9">
        <v>44935</v>
      </c>
      <c r="J2243">
        <v>2023</v>
      </c>
      <c r="K2243" t="s">
        <v>14045</v>
      </c>
      <c r="L2243">
        <v>1</v>
      </c>
      <c r="M2243" t="s">
        <v>14062</v>
      </c>
      <c r="N2243" t="s">
        <v>16</v>
      </c>
    </row>
    <row r="2244" spans="1:14" x14ac:dyDescent="0.35">
      <c r="A2244" t="s">
        <v>7295</v>
      </c>
      <c r="B2244">
        <v>43</v>
      </c>
      <c r="C2244" t="s">
        <v>14095</v>
      </c>
      <c r="D2244" t="s">
        <v>39</v>
      </c>
      <c r="E2244" t="s">
        <v>24</v>
      </c>
      <c r="F2244" t="s">
        <v>25</v>
      </c>
      <c r="G2244" t="s">
        <v>36</v>
      </c>
      <c r="H2244">
        <v>9400.5300000000007</v>
      </c>
      <c r="I2244" s="9">
        <v>45133</v>
      </c>
      <c r="J2244">
        <v>2023</v>
      </c>
      <c r="K2244" t="s">
        <v>14063</v>
      </c>
      <c r="L2244">
        <v>7</v>
      </c>
      <c r="M2244" t="s">
        <v>14052</v>
      </c>
      <c r="N2244" t="s">
        <v>16</v>
      </c>
    </row>
    <row r="2245" spans="1:14" x14ac:dyDescent="0.35">
      <c r="A2245" t="s">
        <v>7421</v>
      </c>
      <c r="B2245">
        <v>43</v>
      </c>
      <c r="C2245" t="s">
        <v>14095</v>
      </c>
      <c r="D2245" t="s">
        <v>39</v>
      </c>
      <c r="E2245" t="s">
        <v>64</v>
      </c>
      <c r="F2245" t="s">
        <v>14</v>
      </c>
      <c r="G2245" t="s">
        <v>26</v>
      </c>
      <c r="H2245">
        <v>10128.49</v>
      </c>
      <c r="I2245" s="9">
        <v>45234</v>
      </c>
      <c r="J2245">
        <v>2023</v>
      </c>
      <c r="K2245" t="s">
        <v>14054</v>
      </c>
      <c r="L2245">
        <v>11</v>
      </c>
      <c r="M2245" t="s">
        <v>14050</v>
      </c>
      <c r="N2245" t="s">
        <v>16</v>
      </c>
    </row>
    <row r="2246" spans="1:14" x14ac:dyDescent="0.35">
      <c r="A2246" t="s">
        <v>7529</v>
      </c>
      <c r="B2246">
        <v>43</v>
      </c>
      <c r="C2246" t="s">
        <v>14095</v>
      </c>
      <c r="D2246" t="s">
        <v>39</v>
      </c>
      <c r="E2246" t="s">
        <v>13</v>
      </c>
      <c r="F2246" t="s">
        <v>25</v>
      </c>
      <c r="G2246" t="s">
        <v>20</v>
      </c>
      <c r="H2246">
        <v>1494.09</v>
      </c>
      <c r="I2246" s="9">
        <v>44954</v>
      </c>
      <c r="J2246">
        <v>2023</v>
      </c>
      <c r="K2246" t="s">
        <v>14045</v>
      </c>
      <c r="L2246">
        <v>1</v>
      </c>
      <c r="M2246" t="s">
        <v>14050</v>
      </c>
      <c r="N2246" t="s">
        <v>16</v>
      </c>
    </row>
    <row r="2247" spans="1:14" x14ac:dyDescent="0.35">
      <c r="A2247" t="s">
        <v>7645</v>
      </c>
      <c r="B2247">
        <v>43</v>
      </c>
      <c r="C2247" t="s">
        <v>14095</v>
      </c>
      <c r="D2247" t="s">
        <v>39</v>
      </c>
      <c r="E2247" t="s">
        <v>52</v>
      </c>
      <c r="F2247" t="s">
        <v>25</v>
      </c>
      <c r="G2247" t="s">
        <v>26</v>
      </c>
      <c r="H2247">
        <v>18154.150000000001</v>
      </c>
      <c r="I2247" s="9">
        <v>45617</v>
      </c>
      <c r="J2247">
        <v>2024</v>
      </c>
      <c r="K2247" t="s">
        <v>14054</v>
      </c>
      <c r="L2247">
        <v>11</v>
      </c>
      <c r="M2247" t="s">
        <v>14057</v>
      </c>
      <c r="N2247" t="s">
        <v>16</v>
      </c>
    </row>
    <row r="2248" spans="1:14" x14ac:dyDescent="0.35">
      <c r="A2248" t="s">
        <v>7713</v>
      </c>
      <c r="B2248">
        <v>43</v>
      </c>
      <c r="C2248" t="s">
        <v>14095</v>
      </c>
      <c r="D2248" t="s">
        <v>39</v>
      </c>
      <c r="E2248" t="s">
        <v>74</v>
      </c>
      <c r="F2248" t="s">
        <v>55</v>
      </c>
      <c r="G2248" t="s">
        <v>20</v>
      </c>
      <c r="H2248">
        <v>6272.87</v>
      </c>
      <c r="I2248" s="9">
        <v>45381</v>
      </c>
      <c r="J2248">
        <v>2024</v>
      </c>
      <c r="K2248" t="s">
        <v>14053</v>
      </c>
      <c r="L2248">
        <v>3</v>
      </c>
      <c r="M2248" t="s">
        <v>14050</v>
      </c>
      <c r="N2248" t="s">
        <v>16</v>
      </c>
    </row>
    <row r="2249" spans="1:14" x14ac:dyDescent="0.35">
      <c r="A2249" t="s">
        <v>7935</v>
      </c>
      <c r="B2249">
        <v>43</v>
      </c>
      <c r="C2249" t="s">
        <v>14095</v>
      </c>
      <c r="D2249" t="s">
        <v>12</v>
      </c>
      <c r="E2249" t="s">
        <v>29</v>
      </c>
      <c r="F2249" t="s">
        <v>35</v>
      </c>
      <c r="G2249" t="s">
        <v>20</v>
      </c>
      <c r="H2249">
        <v>32957.01</v>
      </c>
      <c r="I2249" s="9">
        <v>45601</v>
      </c>
      <c r="J2249">
        <v>2024</v>
      </c>
      <c r="K2249" t="s">
        <v>14054</v>
      </c>
      <c r="L2249">
        <v>11</v>
      </c>
      <c r="M2249" t="s">
        <v>14046</v>
      </c>
      <c r="N2249" t="s">
        <v>16</v>
      </c>
    </row>
    <row r="2250" spans="1:14" x14ac:dyDescent="0.35">
      <c r="A2250" t="s">
        <v>8049</v>
      </c>
      <c r="B2250">
        <v>43</v>
      </c>
      <c r="C2250" t="s">
        <v>14095</v>
      </c>
      <c r="D2250" t="s">
        <v>12</v>
      </c>
      <c r="E2250" t="s">
        <v>64</v>
      </c>
      <c r="F2250" t="s">
        <v>55</v>
      </c>
      <c r="G2250" t="s">
        <v>36</v>
      </c>
      <c r="H2250">
        <v>12983.98</v>
      </c>
      <c r="I2250" s="9">
        <v>45404</v>
      </c>
      <c r="J2250">
        <v>2024</v>
      </c>
      <c r="K2250" t="s">
        <v>14061</v>
      </c>
      <c r="L2250">
        <v>4</v>
      </c>
      <c r="M2250" t="s">
        <v>14062</v>
      </c>
      <c r="N2250" t="s">
        <v>16</v>
      </c>
    </row>
    <row r="2251" spans="1:14" x14ac:dyDescent="0.35">
      <c r="A2251" t="s">
        <v>8087</v>
      </c>
      <c r="B2251">
        <v>43</v>
      </c>
      <c r="C2251" t="s">
        <v>14095</v>
      </c>
      <c r="D2251" t="s">
        <v>39</v>
      </c>
      <c r="E2251" t="s">
        <v>52</v>
      </c>
      <c r="F2251" t="s">
        <v>35</v>
      </c>
      <c r="G2251" t="s">
        <v>36</v>
      </c>
      <c r="H2251">
        <v>643.61</v>
      </c>
      <c r="I2251" s="9">
        <v>45018</v>
      </c>
      <c r="J2251">
        <v>2023</v>
      </c>
      <c r="K2251" t="s">
        <v>14061</v>
      </c>
      <c r="L2251">
        <v>4</v>
      </c>
      <c r="M2251" t="s">
        <v>14059</v>
      </c>
      <c r="N2251" t="s">
        <v>16</v>
      </c>
    </row>
    <row r="2252" spans="1:14" x14ac:dyDescent="0.35">
      <c r="A2252" t="s">
        <v>8133</v>
      </c>
      <c r="B2252">
        <v>43</v>
      </c>
      <c r="C2252" t="s">
        <v>14095</v>
      </c>
      <c r="D2252" t="s">
        <v>12</v>
      </c>
      <c r="E2252" t="s">
        <v>42</v>
      </c>
      <c r="F2252" t="s">
        <v>55</v>
      </c>
      <c r="G2252" t="s">
        <v>36</v>
      </c>
      <c r="H2252">
        <v>14850.06</v>
      </c>
      <c r="I2252" s="9">
        <v>45049</v>
      </c>
      <c r="J2252">
        <v>2023</v>
      </c>
      <c r="K2252" t="s">
        <v>14047</v>
      </c>
      <c r="L2252">
        <v>5</v>
      </c>
      <c r="M2252" t="s">
        <v>14052</v>
      </c>
      <c r="N2252" t="s">
        <v>16</v>
      </c>
    </row>
    <row r="2253" spans="1:14" x14ac:dyDescent="0.35">
      <c r="A2253" t="s">
        <v>8225</v>
      </c>
      <c r="B2253">
        <v>43</v>
      </c>
      <c r="C2253" t="s">
        <v>14095</v>
      </c>
      <c r="D2253" t="s">
        <v>12</v>
      </c>
      <c r="E2253" t="s">
        <v>64</v>
      </c>
      <c r="F2253" t="s">
        <v>14</v>
      </c>
      <c r="G2253" t="s">
        <v>15</v>
      </c>
      <c r="H2253">
        <v>13002.69</v>
      </c>
      <c r="I2253" s="9">
        <v>45489</v>
      </c>
      <c r="J2253">
        <v>2024</v>
      </c>
      <c r="K2253" t="s">
        <v>14063</v>
      </c>
      <c r="L2253">
        <v>7</v>
      </c>
      <c r="M2253" t="s">
        <v>14046</v>
      </c>
      <c r="N2253" t="s">
        <v>16</v>
      </c>
    </row>
    <row r="2254" spans="1:14" x14ac:dyDescent="0.35">
      <c r="A2254" t="s">
        <v>8245</v>
      </c>
      <c r="B2254">
        <v>43</v>
      </c>
      <c r="C2254" t="s">
        <v>14095</v>
      </c>
      <c r="D2254" t="s">
        <v>39</v>
      </c>
      <c r="E2254" t="s">
        <v>64</v>
      </c>
      <c r="F2254" t="s">
        <v>25</v>
      </c>
      <c r="G2254" t="s">
        <v>30</v>
      </c>
      <c r="H2254">
        <v>4852.05</v>
      </c>
      <c r="I2254" s="9">
        <v>45641</v>
      </c>
      <c r="J2254">
        <v>2024</v>
      </c>
      <c r="K2254" t="s">
        <v>14060</v>
      </c>
      <c r="L2254">
        <v>12</v>
      </c>
      <c r="M2254" t="s">
        <v>14059</v>
      </c>
      <c r="N2254" t="s">
        <v>16</v>
      </c>
    </row>
    <row r="2255" spans="1:14" x14ac:dyDescent="0.35">
      <c r="A2255" t="s">
        <v>8415</v>
      </c>
      <c r="B2255">
        <v>43</v>
      </c>
      <c r="C2255" t="s">
        <v>14095</v>
      </c>
      <c r="D2255" t="s">
        <v>39</v>
      </c>
      <c r="E2255" t="s">
        <v>74</v>
      </c>
      <c r="F2255" t="s">
        <v>35</v>
      </c>
      <c r="G2255" t="s">
        <v>15</v>
      </c>
      <c r="H2255">
        <v>12896.07</v>
      </c>
      <c r="I2255" s="9">
        <v>45396</v>
      </c>
      <c r="J2255">
        <v>2024</v>
      </c>
      <c r="K2255" t="s">
        <v>14061</v>
      </c>
      <c r="L2255">
        <v>4</v>
      </c>
      <c r="M2255" t="s">
        <v>14059</v>
      </c>
      <c r="N2255" t="s">
        <v>16</v>
      </c>
    </row>
    <row r="2256" spans="1:14" x14ac:dyDescent="0.35">
      <c r="A2256" t="s">
        <v>8459</v>
      </c>
      <c r="B2256">
        <v>43</v>
      </c>
      <c r="C2256" t="s">
        <v>14095</v>
      </c>
      <c r="D2256" t="s">
        <v>39</v>
      </c>
      <c r="E2256" t="s">
        <v>74</v>
      </c>
      <c r="F2256" t="s">
        <v>55</v>
      </c>
      <c r="G2256" t="s">
        <v>36</v>
      </c>
      <c r="H2256">
        <v>3604.03</v>
      </c>
      <c r="I2256" s="9">
        <v>45220</v>
      </c>
      <c r="J2256">
        <v>2023</v>
      </c>
      <c r="K2256" t="s">
        <v>14058</v>
      </c>
      <c r="L2256">
        <v>10</v>
      </c>
      <c r="M2256" t="s">
        <v>14050</v>
      </c>
      <c r="N2256" t="s">
        <v>16</v>
      </c>
    </row>
    <row r="2257" spans="1:14" x14ac:dyDescent="0.35">
      <c r="A2257" t="s">
        <v>8471</v>
      </c>
      <c r="B2257">
        <v>43</v>
      </c>
      <c r="C2257" t="s">
        <v>14095</v>
      </c>
      <c r="D2257" t="s">
        <v>39</v>
      </c>
      <c r="E2257" t="s">
        <v>52</v>
      </c>
      <c r="F2257" t="s">
        <v>14</v>
      </c>
      <c r="G2257" t="s">
        <v>36</v>
      </c>
      <c r="H2257">
        <v>2426.7399999999998</v>
      </c>
      <c r="I2257" s="9">
        <v>45386</v>
      </c>
      <c r="J2257">
        <v>2024</v>
      </c>
      <c r="K2257" t="s">
        <v>14061</v>
      </c>
      <c r="L2257">
        <v>4</v>
      </c>
      <c r="M2257" t="s">
        <v>14057</v>
      </c>
      <c r="N2257" t="s">
        <v>16</v>
      </c>
    </row>
    <row r="2258" spans="1:14" x14ac:dyDescent="0.35">
      <c r="A2258" t="s">
        <v>8735</v>
      </c>
      <c r="B2258">
        <v>43</v>
      </c>
      <c r="C2258" t="s">
        <v>14095</v>
      </c>
      <c r="D2258" t="s">
        <v>12</v>
      </c>
      <c r="E2258" t="s">
        <v>29</v>
      </c>
      <c r="F2258" t="s">
        <v>19</v>
      </c>
      <c r="G2258" t="s">
        <v>26</v>
      </c>
      <c r="H2258">
        <v>7083.29</v>
      </c>
      <c r="I2258" s="9">
        <v>45095</v>
      </c>
      <c r="J2258">
        <v>2023</v>
      </c>
      <c r="K2258" t="s">
        <v>14049</v>
      </c>
      <c r="L2258">
        <v>6</v>
      </c>
      <c r="M2258" t="s">
        <v>14059</v>
      </c>
      <c r="N2258" t="s">
        <v>16</v>
      </c>
    </row>
    <row r="2259" spans="1:14" x14ac:dyDescent="0.35">
      <c r="A2259" t="s">
        <v>8923</v>
      </c>
      <c r="B2259">
        <v>43</v>
      </c>
      <c r="C2259" t="s">
        <v>14095</v>
      </c>
      <c r="D2259" t="s">
        <v>39</v>
      </c>
      <c r="E2259" t="s">
        <v>93</v>
      </c>
      <c r="F2259" t="s">
        <v>35</v>
      </c>
      <c r="G2259" t="s">
        <v>26</v>
      </c>
      <c r="H2259">
        <v>41377.99</v>
      </c>
      <c r="I2259" s="9">
        <v>44988</v>
      </c>
      <c r="J2259">
        <v>2023</v>
      </c>
      <c r="K2259" t="s">
        <v>14053</v>
      </c>
      <c r="L2259">
        <v>3</v>
      </c>
      <c r="M2259" t="s">
        <v>14048</v>
      </c>
      <c r="N2259" t="s">
        <v>16</v>
      </c>
    </row>
    <row r="2260" spans="1:14" x14ac:dyDescent="0.35">
      <c r="A2260" t="s">
        <v>8945</v>
      </c>
      <c r="B2260">
        <v>43</v>
      </c>
      <c r="C2260" t="s">
        <v>14095</v>
      </c>
      <c r="D2260" t="s">
        <v>39</v>
      </c>
      <c r="E2260" t="s">
        <v>24</v>
      </c>
      <c r="F2260" t="s">
        <v>25</v>
      </c>
      <c r="G2260" t="s">
        <v>20</v>
      </c>
      <c r="H2260">
        <v>18564.419999999998</v>
      </c>
      <c r="I2260" s="9">
        <v>45347</v>
      </c>
      <c r="J2260">
        <v>2024</v>
      </c>
      <c r="K2260" t="s">
        <v>14051</v>
      </c>
      <c r="L2260">
        <v>2</v>
      </c>
      <c r="M2260" t="s">
        <v>14059</v>
      </c>
      <c r="N2260" t="s">
        <v>16</v>
      </c>
    </row>
    <row r="2261" spans="1:14" x14ac:dyDescent="0.35">
      <c r="A2261" t="s">
        <v>8979</v>
      </c>
      <c r="B2261">
        <v>43</v>
      </c>
      <c r="C2261" t="s">
        <v>14095</v>
      </c>
      <c r="D2261" t="s">
        <v>12</v>
      </c>
      <c r="E2261" t="s">
        <v>74</v>
      </c>
      <c r="F2261" t="s">
        <v>55</v>
      </c>
      <c r="G2261" t="s">
        <v>30</v>
      </c>
      <c r="H2261">
        <v>6726.29</v>
      </c>
      <c r="I2261" s="9">
        <v>45447</v>
      </c>
      <c r="J2261">
        <v>2024</v>
      </c>
      <c r="K2261" t="s">
        <v>14049</v>
      </c>
      <c r="L2261">
        <v>6</v>
      </c>
      <c r="M2261" t="s">
        <v>14046</v>
      </c>
      <c r="N2261" t="s">
        <v>16</v>
      </c>
    </row>
    <row r="2262" spans="1:14" x14ac:dyDescent="0.35">
      <c r="A2262" t="s">
        <v>9139</v>
      </c>
      <c r="B2262">
        <v>43</v>
      </c>
      <c r="C2262" t="s">
        <v>14095</v>
      </c>
      <c r="D2262" t="s">
        <v>12</v>
      </c>
      <c r="E2262" t="s">
        <v>42</v>
      </c>
      <c r="F2262" t="s">
        <v>49</v>
      </c>
      <c r="G2262" t="s">
        <v>36</v>
      </c>
      <c r="H2262">
        <v>8657.4</v>
      </c>
      <c r="I2262" s="9">
        <v>45209</v>
      </c>
      <c r="J2262">
        <v>2023</v>
      </c>
      <c r="K2262" t="s">
        <v>14058</v>
      </c>
      <c r="L2262">
        <v>10</v>
      </c>
      <c r="M2262" t="s">
        <v>14046</v>
      </c>
      <c r="N2262" t="s">
        <v>16</v>
      </c>
    </row>
    <row r="2263" spans="1:14" x14ac:dyDescent="0.35">
      <c r="A2263" t="s">
        <v>9553</v>
      </c>
      <c r="B2263">
        <v>43</v>
      </c>
      <c r="C2263" t="s">
        <v>14095</v>
      </c>
      <c r="D2263" t="s">
        <v>12</v>
      </c>
      <c r="E2263" t="s">
        <v>93</v>
      </c>
      <c r="F2263" t="s">
        <v>35</v>
      </c>
      <c r="G2263" t="s">
        <v>36</v>
      </c>
      <c r="H2263">
        <v>9578.5499999999993</v>
      </c>
      <c r="I2263" s="9">
        <v>44934</v>
      </c>
      <c r="J2263">
        <v>2023</v>
      </c>
      <c r="K2263" t="s">
        <v>14045</v>
      </c>
      <c r="L2263">
        <v>1</v>
      </c>
      <c r="M2263" t="s">
        <v>14059</v>
      </c>
      <c r="N2263" t="s">
        <v>16</v>
      </c>
    </row>
    <row r="2264" spans="1:14" x14ac:dyDescent="0.35">
      <c r="A2264" t="s">
        <v>9563</v>
      </c>
      <c r="B2264">
        <v>43</v>
      </c>
      <c r="C2264" t="s">
        <v>14095</v>
      </c>
      <c r="D2264" t="s">
        <v>39</v>
      </c>
      <c r="E2264" t="s">
        <v>24</v>
      </c>
      <c r="F2264" t="s">
        <v>25</v>
      </c>
      <c r="G2264" t="s">
        <v>30</v>
      </c>
      <c r="H2264">
        <v>13725.13</v>
      </c>
      <c r="I2264" s="9">
        <v>45100</v>
      </c>
      <c r="J2264">
        <v>2023</v>
      </c>
      <c r="K2264" t="s">
        <v>14049</v>
      </c>
      <c r="L2264">
        <v>6</v>
      </c>
      <c r="M2264" t="s">
        <v>14048</v>
      </c>
      <c r="N2264" t="s">
        <v>16</v>
      </c>
    </row>
    <row r="2265" spans="1:14" x14ac:dyDescent="0.35">
      <c r="A2265" t="s">
        <v>9775</v>
      </c>
      <c r="B2265">
        <v>43</v>
      </c>
      <c r="C2265" t="s">
        <v>14095</v>
      </c>
      <c r="D2265" t="s">
        <v>39</v>
      </c>
      <c r="E2265" t="s">
        <v>74</v>
      </c>
      <c r="F2265" t="s">
        <v>14</v>
      </c>
      <c r="G2265" t="s">
        <v>20</v>
      </c>
      <c r="H2265">
        <v>12239.73</v>
      </c>
      <c r="I2265" s="9">
        <v>44962</v>
      </c>
      <c r="J2265">
        <v>2023</v>
      </c>
      <c r="K2265" t="s">
        <v>14051</v>
      </c>
      <c r="L2265">
        <v>2</v>
      </c>
      <c r="M2265" t="s">
        <v>14059</v>
      </c>
      <c r="N2265" t="s">
        <v>16</v>
      </c>
    </row>
    <row r="2266" spans="1:14" x14ac:dyDescent="0.35">
      <c r="A2266" t="s">
        <v>9825</v>
      </c>
      <c r="B2266">
        <v>43</v>
      </c>
      <c r="C2266" t="s">
        <v>14095</v>
      </c>
      <c r="D2266" t="s">
        <v>39</v>
      </c>
      <c r="E2266" t="s">
        <v>74</v>
      </c>
      <c r="F2266" t="s">
        <v>19</v>
      </c>
      <c r="G2266" t="s">
        <v>15</v>
      </c>
      <c r="H2266">
        <v>3946.03</v>
      </c>
      <c r="I2266" s="9">
        <v>45267</v>
      </c>
      <c r="J2266">
        <v>2023</v>
      </c>
      <c r="K2266" t="s">
        <v>14060</v>
      </c>
      <c r="L2266">
        <v>12</v>
      </c>
      <c r="M2266" t="s">
        <v>14057</v>
      </c>
      <c r="N2266" t="s">
        <v>16</v>
      </c>
    </row>
    <row r="2267" spans="1:14" x14ac:dyDescent="0.35">
      <c r="A2267" t="s">
        <v>9831</v>
      </c>
      <c r="B2267">
        <v>43</v>
      </c>
      <c r="C2267" t="s">
        <v>14095</v>
      </c>
      <c r="D2267" t="s">
        <v>12</v>
      </c>
      <c r="E2267" t="s">
        <v>42</v>
      </c>
      <c r="F2267" t="s">
        <v>19</v>
      </c>
      <c r="G2267" t="s">
        <v>26</v>
      </c>
      <c r="H2267">
        <v>687.59</v>
      </c>
      <c r="I2267" s="9">
        <v>45069</v>
      </c>
      <c r="J2267">
        <v>2023</v>
      </c>
      <c r="K2267" t="s">
        <v>14047</v>
      </c>
      <c r="L2267">
        <v>5</v>
      </c>
      <c r="M2267" t="s">
        <v>14046</v>
      </c>
      <c r="N2267" t="s">
        <v>16</v>
      </c>
    </row>
    <row r="2268" spans="1:14" x14ac:dyDescent="0.35">
      <c r="A2268" t="s">
        <v>10193</v>
      </c>
      <c r="B2268">
        <v>43</v>
      </c>
      <c r="C2268" t="s">
        <v>14095</v>
      </c>
      <c r="D2268" t="s">
        <v>12</v>
      </c>
      <c r="E2268" t="s">
        <v>29</v>
      </c>
      <c r="F2268" t="s">
        <v>55</v>
      </c>
      <c r="G2268" t="s">
        <v>30</v>
      </c>
      <c r="H2268">
        <v>7990.99</v>
      </c>
      <c r="I2268" s="9">
        <v>45197</v>
      </c>
      <c r="J2268">
        <v>2023</v>
      </c>
      <c r="K2268" t="s">
        <v>14055</v>
      </c>
      <c r="L2268">
        <v>9</v>
      </c>
      <c r="M2268" t="s">
        <v>14057</v>
      </c>
      <c r="N2268" t="s">
        <v>16</v>
      </c>
    </row>
    <row r="2269" spans="1:14" x14ac:dyDescent="0.35">
      <c r="A2269" t="s">
        <v>10215</v>
      </c>
      <c r="B2269">
        <v>43</v>
      </c>
      <c r="C2269" t="s">
        <v>14095</v>
      </c>
      <c r="D2269" t="s">
        <v>12</v>
      </c>
      <c r="E2269" t="s">
        <v>93</v>
      </c>
      <c r="F2269" t="s">
        <v>19</v>
      </c>
      <c r="G2269" t="s">
        <v>36</v>
      </c>
      <c r="H2269">
        <v>15483.29</v>
      </c>
      <c r="I2269" s="9">
        <v>45397</v>
      </c>
      <c r="J2269">
        <v>2024</v>
      </c>
      <c r="K2269" t="s">
        <v>14061</v>
      </c>
      <c r="L2269">
        <v>4</v>
      </c>
      <c r="M2269" t="s">
        <v>14062</v>
      </c>
      <c r="N2269" t="s">
        <v>16</v>
      </c>
    </row>
    <row r="2270" spans="1:14" x14ac:dyDescent="0.35">
      <c r="A2270" t="s">
        <v>10355</v>
      </c>
      <c r="B2270">
        <v>43</v>
      </c>
      <c r="C2270" t="s">
        <v>14095</v>
      </c>
      <c r="D2270" t="s">
        <v>39</v>
      </c>
      <c r="E2270" t="s">
        <v>24</v>
      </c>
      <c r="F2270" t="s">
        <v>19</v>
      </c>
      <c r="G2270" t="s">
        <v>36</v>
      </c>
      <c r="H2270">
        <v>11209.38</v>
      </c>
      <c r="I2270" s="9">
        <v>44971</v>
      </c>
      <c r="J2270">
        <v>2023</v>
      </c>
      <c r="K2270" t="s">
        <v>14051</v>
      </c>
      <c r="L2270">
        <v>2</v>
      </c>
      <c r="M2270" t="s">
        <v>14046</v>
      </c>
      <c r="N2270" t="s">
        <v>16</v>
      </c>
    </row>
    <row r="2271" spans="1:14" x14ac:dyDescent="0.35">
      <c r="A2271" t="s">
        <v>10455</v>
      </c>
      <c r="B2271">
        <v>43</v>
      </c>
      <c r="C2271" t="s">
        <v>14095</v>
      </c>
      <c r="D2271" t="s">
        <v>12</v>
      </c>
      <c r="E2271" t="s">
        <v>64</v>
      </c>
      <c r="F2271" t="s">
        <v>25</v>
      </c>
      <c r="G2271" t="s">
        <v>15</v>
      </c>
      <c r="H2271">
        <v>6649.76</v>
      </c>
      <c r="I2271" s="9">
        <v>45318</v>
      </c>
      <c r="J2271">
        <v>2024</v>
      </c>
      <c r="K2271" t="s">
        <v>14045</v>
      </c>
      <c r="L2271">
        <v>1</v>
      </c>
      <c r="M2271" t="s">
        <v>14050</v>
      </c>
      <c r="N2271" t="s">
        <v>16</v>
      </c>
    </row>
    <row r="2272" spans="1:14" x14ac:dyDescent="0.35">
      <c r="A2272" t="s">
        <v>10509</v>
      </c>
      <c r="B2272">
        <v>43</v>
      </c>
      <c r="C2272" t="s">
        <v>14095</v>
      </c>
      <c r="D2272" t="s">
        <v>39</v>
      </c>
      <c r="E2272" t="s">
        <v>74</v>
      </c>
      <c r="F2272" t="s">
        <v>14</v>
      </c>
      <c r="G2272" t="s">
        <v>26</v>
      </c>
      <c r="H2272">
        <v>16378.79</v>
      </c>
      <c r="I2272" s="9">
        <v>45240</v>
      </c>
      <c r="J2272">
        <v>2023</v>
      </c>
      <c r="K2272" t="s">
        <v>14054</v>
      </c>
      <c r="L2272">
        <v>11</v>
      </c>
      <c r="M2272" t="s">
        <v>14048</v>
      </c>
      <c r="N2272" t="s">
        <v>16</v>
      </c>
    </row>
    <row r="2273" spans="1:14" x14ac:dyDescent="0.35">
      <c r="A2273" t="s">
        <v>10825</v>
      </c>
      <c r="B2273">
        <v>43</v>
      </c>
      <c r="C2273" t="s">
        <v>14095</v>
      </c>
      <c r="D2273" t="s">
        <v>39</v>
      </c>
      <c r="E2273" t="s">
        <v>29</v>
      </c>
      <c r="F2273" t="s">
        <v>35</v>
      </c>
      <c r="G2273" t="s">
        <v>15</v>
      </c>
      <c r="H2273">
        <v>9202.33</v>
      </c>
      <c r="I2273" s="9">
        <v>45631</v>
      </c>
      <c r="J2273">
        <v>2024</v>
      </c>
      <c r="K2273" t="s">
        <v>14060</v>
      </c>
      <c r="L2273">
        <v>12</v>
      </c>
      <c r="M2273" t="s">
        <v>14057</v>
      </c>
      <c r="N2273" t="s">
        <v>16</v>
      </c>
    </row>
    <row r="2274" spans="1:14" x14ac:dyDescent="0.35">
      <c r="A2274" t="s">
        <v>10907</v>
      </c>
      <c r="B2274">
        <v>43</v>
      </c>
      <c r="C2274" t="s">
        <v>14095</v>
      </c>
      <c r="D2274" t="s">
        <v>12</v>
      </c>
      <c r="E2274" t="s">
        <v>52</v>
      </c>
      <c r="F2274" t="s">
        <v>55</v>
      </c>
      <c r="G2274" t="s">
        <v>36</v>
      </c>
      <c r="H2274">
        <v>6640.1</v>
      </c>
      <c r="I2274" s="9">
        <v>45609</v>
      </c>
      <c r="J2274">
        <v>2024</v>
      </c>
      <c r="K2274" t="s">
        <v>14054</v>
      </c>
      <c r="L2274">
        <v>11</v>
      </c>
      <c r="M2274" t="s">
        <v>14052</v>
      </c>
      <c r="N2274" t="s">
        <v>16</v>
      </c>
    </row>
    <row r="2275" spans="1:14" x14ac:dyDescent="0.35">
      <c r="A2275" t="s">
        <v>10939</v>
      </c>
      <c r="B2275">
        <v>43</v>
      </c>
      <c r="C2275" t="s">
        <v>14095</v>
      </c>
      <c r="D2275" t="s">
        <v>39</v>
      </c>
      <c r="E2275" t="s">
        <v>42</v>
      </c>
      <c r="F2275" t="s">
        <v>19</v>
      </c>
      <c r="G2275" t="s">
        <v>15</v>
      </c>
      <c r="H2275">
        <v>11117.56</v>
      </c>
      <c r="I2275" s="9">
        <v>45046</v>
      </c>
      <c r="J2275">
        <v>2023</v>
      </c>
      <c r="K2275" t="s">
        <v>14061</v>
      </c>
      <c r="L2275">
        <v>4</v>
      </c>
      <c r="M2275" t="s">
        <v>14059</v>
      </c>
      <c r="N2275" t="s">
        <v>16</v>
      </c>
    </row>
    <row r="2276" spans="1:14" x14ac:dyDescent="0.35">
      <c r="A2276" t="s">
        <v>11073</v>
      </c>
      <c r="B2276">
        <v>43</v>
      </c>
      <c r="C2276" t="s">
        <v>14095</v>
      </c>
      <c r="D2276" t="s">
        <v>39</v>
      </c>
      <c r="E2276" t="s">
        <v>74</v>
      </c>
      <c r="F2276" t="s">
        <v>35</v>
      </c>
      <c r="G2276" t="s">
        <v>20</v>
      </c>
      <c r="H2276">
        <v>3769.33</v>
      </c>
      <c r="I2276" s="9">
        <v>45632</v>
      </c>
      <c r="J2276">
        <v>2024</v>
      </c>
      <c r="K2276" t="s">
        <v>14060</v>
      </c>
      <c r="L2276">
        <v>12</v>
      </c>
      <c r="M2276" t="s">
        <v>14048</v>
      </c>
      <c r="N2276" t="s">
        <v>16</v>
      </c>
    </row>
    <row r="2277" spans="1:14" x14ac:dyDescent="0.35">
      <c r="A2277" t="s">
        <v>11143</v>
      </c>
      <c r="B2277">
        <v>43</v>
      </c>
      <c r="C2277" t="s">
        <v>14095</v>
      </c>
      <c r="D2277" t="s">
        <v>12</v>
      </c>
      <c r="E2277" t="s">
        <v>52</v>
      </c>
      <c r="F2277" t="s">
        <v>35</v>
      </c>
      <c r="G2277" t="s">
        <v>30</v>
      </c>
      <c r="H2277">
        <v>5703</v>
      </c>
      <c r="I2277" s="9">
        <v>45221</v>
      </c>
      <c r="J2277">
        <v>2023</v>
      </c>
      <c r="K2277" t="s">
        <v>14058</v>
      </c>
      <c r="L2277">
        <v>10</v>
      </c>
      <c r="M2277" t="s">
        <v>14059</v>
      </c>
      <c r="N2277" t="s">
        <v>16</v>
      </c>
    </row>
    <row r="2278" spans="1:14" x14ac:dyDescent="0.35">
      <c r="A2278" t="s">
        <v>11191</v>
      </c>
      <c r="B2278">
        <v>43</v>
      </c>
      <c r="C2278" t="s">
        <v>14095</v>
      </c>
      <c r="D2278" t="s">
        <v>39</v>
      </c>
      <c r="E2278" t="s">
        <v>24</v>
      </c>
      <c r="F2278" t="s">
        <v>49</v>
      </c>
      <c r="G2278" t="s">
        <v>20</v>
      </c>
      <c r="H2278">
        <v>4314.43</v>
      </c>
      <c r="I2278" s="9">
        <v>45178</v>
      </c>
      <c r="J2278">
        <v>2023</v>
      </c>
      <c r="K2278" t="s">
        <v>14055</v>
      </c>
      <c r="L2278">
        <v>9</v>
      </c>
      <c r="M2278" t="s">
        <v>14050</v>
      </c>
      <c r="N2278" t="s">
        <v>16</v>
      </c>
    </row>
    <row r="2279" spans="1:14" x14ac:dyDescent="0.35">
      <c r="A2279" t="s">
        <v>11293</v>
      </c>
      <c r="B2279">
        <v>43</v>
      </c>
      <c r="C2279" t="s">
        <v>14095</v>
      </c>
      <c r="D2279" t="s">
        <v>12</v>
      </c>
      <c r="E2279" t="s">
        <v>29</v>
      </c>
      <c r="F2279" t="s">
        <v>55</v>
      </c>
      <c r="G2279" t="s">
        <v>26</v>
      </c>
      <c r="H2279">
        <v>304.58999999999997</v>
      </c>
      <c r="I2279" s="9">
        <v>45205</v>
      </c>
      <c r="J2279">
        <v>2023</v>
      </c>
      <c r="K2279" t="s">
        <v>14058</v>
      </c>
      <c r="L2279">
        <v>10</v>
      </c>
      <c r="M2279" t="s">
        <v>14048</v>
      </c>
      <c r="N2279" t="s">
        <v>16</v>
      </c>
    </row>
    <row r="2280" spans="1:14" x14ac:dyDescent="0.35">
      <c r="A2280" t="s">
        <v>11549</v>
      </c>
      <c r="B2280">
        <v>43</v>
      </c>
      <c r="C2280" t="s">
        <v>14095</v>
      </c>
      <c r="D2280" t="s">
        <v>12</v>
      </c>
      <c r="E2280" t="s">
        <v>24</v>
      </c>
      <c r="F2280" t="s">
        <v>49</v>
      </c>
      <c r="G2280" t="s">
        <v>26</v>
      </c>
      <c r="H2280">
        <v>1200.73</v>
      </c>
      <c r="I2280" s="9">
        <v>45368</v>
      </c>
      <c r="J2280">
        <v>2024</v>
      </c>
      <c r="K2280" t="s">
        <v>14053</v>
      </c>
      <c r="L2280">
        <v>3</v>
      </c>
      <c r="M2280" t="s">
        <v>14059</v>
      </c>
      <c r="N2280" t="s">
        <v>16</v>
      </c>
    </row>
    <row r="2281" spans="1:14" x14ac:dyDescent="0.35">
      <c r="A2281" t="s">
        <v>11575</v>
      </c>
      <c r="B2281">
        <v>43</v>
      </c>
      <c r="C2281" t="s">
        <v>14095</v>
      </c>
      <c r="D2281" t="s">
        <v>12</v>
      </c>
      <c r="E2281" t="s">
        <v>29</v>
      </c>
      <c r="F2281" t="s">
        <v>55</v>
      </c>
      <c r="G2281" t="s">
        <v>26</v>
      </c>
      <c r="H2281">
        <v>34071.339999999997</v>
      </c>
      <c r="I2281" s="9">
        <v>45159</v>
      </c>
      <c r="J2281">
        <v>2023</v>
      </c>
      <c r="K2281" t="s">
        <v>14056</v>
      </c>
      <c r="L2281">
        <v>8</v>
      </c>
      <c r="M2281" t="s">
        <v>14062</v>
      </c>
      <c r="N2281" t="s">
        <v>16</v>
      </c>
    </row>
    <row r="2282" spans="1:14" x14ac:dyDescent="0.35">
      <c r="A2282" t="s">
        <v>11831</v>
      </c>
      <c r="B2282">
        <v>43</v>
      </c>
      <c r="C2282" t="s">
        <v>14095</v>
      </c>
      <c r="D2282" t="s">
        <v>39</v>
      </c>
      <c r="E2282" t="s">
        <v>52</v>
      </c>
      <c r="F2282" t="s">
        <v>49</v>
      </c>
      <c r="G2282" t="s">
        <v>15</v>
      </c>
      <c r="H2282">
        <v>7384.57</v>
      </c>
      <c r="I2282" s="9">
        <v>45097</v>
      </c>
      <c r="J2282">
        <v>2023</v>
      </c>
      <c r="K2282" t="s">
        <v>14049</v>
      </c>
      <c r="L2282">
        <v>6</v>
      </c>
      <c r="M2282" t="s">
        <v>14046</v>
      </c>
      <c r="N2282" t="s">
        <v>16</v>
      </c>
    </row>
    <row r="2283" spans="1:14" x14ac:dyDescent="0.35">
      <c r="A2283" t="s">
        <v>11871</v>
      </c>
      <c r="B2283">
        <v>43</v>
      </c>
      <c r="C2283" t="s">
        <v>14095</v>
      </c>
      <c r="D2283" t="s">
        <v>39</v>
      </c>
      <c r="E2283" t="s">
        <v>64</v>
      </c>
      <c r="F2283" t="s">
        <v>14</v>
      </c>
      <c r="G2283" t="s">
        <v>20</v>
      </c>
      <c r="H2283">
        <v>11386.66</v>
      </c>
      <c r="I2283" s="9">
        <v>44931</v>
      </c>
      <c r="J2283">
        <v>2023</v>
      </c>
      <c r="K2283" t="s">
        <v>14045</v>
      </c>
      <c r="L2283">
        <v>1</v>
      </c>
      <c r="M2283" t="s">
        <v>14057</v>
      </c>
      <c r="N2283" t="s">
        <v>16</v>
      </c>
    </row>
    <row r="2284" spans="1:14" x14ac:dyDescent="0.35">
      <c r="A2284" t="s">
        <v>11949</v>
      </c>
      <c r="B2284">
        <v>43</v>
      </c>
      <c r="C2284" t="s">
        <v>14095</v>
      </c>
      <c r="D2284" t="s">
        <v>39</v>
      </c>
      <c r="E2284" t="s">
        <v>42</v>
      </c>
      <c r="F2284" t="s">
        <v>14</v>
      </c>
      <c r="G2284" t="s">
        <v>26</v>
      </c>
      <c r="H2284">
        <v>7293.02</v>
      </c>
      <c r="I2284" s="9">
        <v>45019</v>
      </c>
      <c r="J2284">
        <v>2023</v>
      </c>
      <c r="K2284" t="s">
        <v>14061</v>
      </c>
      <c r="L2284">
        <v>4</v>
      </c>
      <c r="M2284" t="s">
        <v>14062</v>
      </c>
      <c r="N2284" t="s">
        <v>16</v>
      </c>
    </row>
    <row r="2285" spans="1:14" x14ac:dyDescent="0.35">
      <c r="A2285" t="s">
        <v>11963</v>
      </c>
      <c r="B2285">
        <v>43</v>
      </c>
      <c r="C2285" t="s">
        <v>14095</v>
      </c>
      <c r="D2285" t="s">
        <v>12</v>
      </c>
      <c r="E2285" t="s">
        <v>64</v>
      </c>
      <c r="F2285" t="s">
        <v>25</v>
      </c>
      <c r="G2285" t="s">
        <v>15</v>
      </c>
      <c r="H2285">
        <v>3639.03</v>
      </c>
      <c r="I2285" s="9">
        <v>45290</v>
      </c>
      <c r="J2285">
        <v>2023</v>
      </c>
      <c r="K2285" t="s">
        <v>14060</v>
      </c>
      <c r="L2285">
        <v>12</v>
      </c>
      <c r="M2285" t="s">
        <v>14050</v>
      </c>
      <c r="N2285" t="s">
        <v>16</v>
      </c>
    </row>
    <row r="2286" spans="1:14" x14ac:dyDescent="0.35">
      <c r="A2286" t="s">
        <v>12307</v>
      </c>
      <c r="B2286">
        <v>43</v>
      </c>
      <c r="C2286" t="s">
        <v>14095</v>
      </c>
      <c r="D2286" t="s">
        <v>12</v>
      </c>
      <c r="E2286" t="s">
        <v>64</v>
      </c>
      <c r="F2286" t="s">
        <v>35</v>
      </c>
      <c r="G2286" t="s">
        <v>26</v>
      </c>
      <c r="H2286">
        <v>2456.9699999999998</v>
      </c>
      <c r="I2286" s="9">
        <v>45460</v>
      </c>
      <c r="J2286">
        <v>2024</v>
      </c>
      <c r="K2286" t="s">
        <v>14049</v>
      </c>
      <c r="L2286">
        <v>6</v>
      </c>
      <c r="M2286" t="s">
        <v>14062</v>
      </c>
      <c r="N2286" t="s">
        <v>16</v>
      </c>
    </row>
    <row r="2287" spans="1:14" x14ac:dyDescent="0.35">
      <c r="A2287" t="s">
        <v>12309</v>
      </c>
      <c r="B2287">
        <v>43</v>
      </c>
      <c r="C2287" t="s">
        <v>14095</v>
      </c>
      <c r="D2287" t="s">
        <v>39</v>
      </c>
      <c r="E2287" t="s">
        <v>74</v>
      </c>
      <c r="F2287" t="s">
        <v>35</v>
      </c>
      <c r="G2287" t="s">
        <v>26</v>
      </c>
      <c r="H2287">
        <v>26141.39</v>
      </c>
      <c r="I2287" s="9">
        <v>45193</v>
      </c>
      <c r="J2287">
        <v>2023</v>
      </c>
      <c r="K2287" t="s">
        <v>14055</v>
      </c>
      <c r="L2287">
        <v>9</v>
      </c>
      <c r="M2287" t="s">
        <v>14059</v>
      </c>
      <c r="N2287" t="s">
        <v>16</v>
      </c>
    </row>
    <row r="2288" spans="1:14" x14ac:dyDescent="0.35">
      <c r="A2288" t="s">
        <v>12337</v>
      </c>
      <c r="B2288">
        <v>43</v>
      </c>
      <c r="C2288" t="s">
        <v>14095</v>
      </c>
      <c r="D2288" t="s">
        <v>12</v>
      </c>
      <c r="E2288" t="s">
        <v>42</v>
      </c>
      <c r="F2288" t="s">
        <v>49</v>
      </c>
      <c r="G2288" t="s">
        <v>30</v>
      </c>
      <c r="H2288">
        <v>6196.08</v>
      </c>
      <c r="I2288" s="9">
        <v>44939</v>
      </c>
      <c r="J2288">
        <v>2023</v>
      </c>
      <c r="K2288" t="s">
        <v>14045</v>
      </c>
      <c r="L2288">
        <v>1</v>
      </c>
      <c r="M2288" t="s">
        <v>14048</v>
      </c>
      <c r="N2288" t="s">
        <v>16</v>
      </c>
    </row>
    <row r="2289" spans="1:14" x14ac:dyDescent="0.35">
      <c r="A2289" t="s">
        <v>12385</v>
      </c>
      <c r="B2289">
        <v>43</v>
      </c>
      <c r="C2289" t="s">
        <v>14095</v>
      </c>
      <c r="D2289" t="s">
        <v>39</v>
      </c>
      <c r="E2289" t="s">
        <v>93</v>
      </c>
      <c r="F2289" t="s">
        <v>14</v>
      </c>
      <c r="G2289" t="s">
        <v>30</v>
      </c>
      <c r="H2289">
        <v>8275.32</v>
      </c>
      <c r="I2289" s="9">
        <v>45544</v>
      </c>
      <c r="J2289">
        <v>2024</v>
      </c>
      <c r="K2289" t="s">
        <v>14055</v>
      </c>
      <c r="L2289">
        <v>9</v>
      </c>
      <c r="M2289" t="s">
        <v>14062</v>
      </c>
      <c r="N2289" t="s">
        <v>16</v>
      </c>
    </row>
    <row r="2290" spans="1:14" x14ac:dyDescent="0.35">
      <c r="A2290" t="s">
        <v>12435</v>
      </c>
      <c r="B2290">
        <v>43</v>
      </c>
      <c r="C2290" t="s">
        <v>14095</v>
      </c>
      <c r="D2290" t="s">
        <v>39</v>
      </c>
      <c r="E2290" t="s">
        <v>29</v>
      </c>
      <c r="F2290" t="s">
        <v>35</v>
      </c>
      <c r="G2290" t="s">
        <v>36</v>
      </c>
      <c r="H2290">
        <v>16276.55</v>
      </c>
      <c r="I2290" s="9">
        <v>45203</v>
      </c>
      <c r="J2290">
        <v>2023</v>
      </c>
      <c r="K2290" t="s">
        <v>14058</v>
      </c>
      <c r="L2290">
        <v>10</v>
      </c>
      <c r="M2290" t="s">
        <v>14052</v>
      </c>
      <c r="N2290" t="s">
        <v>16</v>
      </c>
    </row>
    <row r="2291" spans="1:14" x14ac:dyDescent="0.35">
      <c r="A2291" t="s">
        <v>12527</v>
      </c>
      <c r="B2291">
        <v>43</v>
      </c>
      <c r="C2291" t="s">
        <v>14095</v>
      </c>
      <c r="D2291" t="s">
        <v>39</v>
      </c>
      <c r="E2291" t="s">
        <v>93</v>
      </c>
      <c r="F2291" t="s">
        <v>55</v>
      </c>
      <c r="G2291" t="s">
        <v>26</v>
      </c>
      <c r="H2291">
        <v>14825.27</v>
      </c>
      <c r="I2291" s="9">
        <v>45572</v>
      </c>
      <c r="J2291">
        <v>2024</v>
      </c>
      <c r="K2291" t="s">
        <v>14058</v>
      </c>
      <c r="L2291">
        <v>10</v>
      </c>
      <c r="M2291" t="s">
        <v>14062</v>
      </c>
      <c r="N2291" t="s">
        <v>16</v>
      </c>
    </row>
    <row r="2292" spans="1:14" x14ac:dyDescent="0.35">
      <c r="A2292" t="s">
        <v>12581</v>
      </c>
      <c r="B2292">
        <v>43</v>
      </c>
      <c r="C2292" t="s">
        <v>14095</v>
      </c>
      <c r="D2292" t="s">
        <v>12</v>
      </c>
      <c r="E2292" t="s">
        <v>13</v>
      </c>
      <c r="F2292" t="s">
        <v>49</v>
      </c>
      <c r="G2292" t="s">
        <v>36</v>
      </c>
      <c r="H2292">
        <v>2027.3</v>
      </c>
      <c r="I2292" s="9">
        <v>44971</v>
      </c>
      <c r="J2292">
        <v>2023</v>
      </c>
      <c r="K2292" t="s">
        <v>14051</v>
      </c>
      <c r="L2292">
        <v>2</v>
      </c>
      <c r="M2292" t="s">
        <v>14046</v>
      </c>
      <c r="N2292" t="s">
        <v>16</v>
      </c>
    </row>
    <row r="2293" spans="1:14" x14ac:dyDescent="0.35">
      <c r="A2293" t="s">
        <v>12609</v>
      </c>
      <c r="B2293">
        <v>43</v>
      </c>
      <c r="C2293" t="s">
        <v>14095</v>
      </c>
      <c r="D2293" t="s">
        <v>39</v>
      </c>
      <c r="E2293" t="s">
        <v>52</v>
      </c>
      <c r="F2293" t="s">
        <v>25</v>
      </c>
      <c r="G2293" t="s">
        <v>20</v>
      </c>
      <c r="H2293">
        <v>31039.86</v>
      </c>
      <c r="I2293" s="9">
        <v>45259</v>
      </c>
      <c r="J2293">
        <v>2023</v>
      </c>
      <c r="K2293" t="s">
        <v>14054</v>
      </c>
      <c r="L2293">
        <v>11</v>
      </c>
      <c r="M2293" t="s">
        <v>14052</v>
      </c>
      <c r="N2293" t="s">
        <v>16</v>
      </c>
    </row>
    <row r="2294" spans="1:14" x14ac:dyDescent="0.35">
      <c r="A2294" t="s">
        <v>12615</v>
      </c>
      <c r="B2294">
        <v>43</v>
      </c>
      <c r="C2294" t="s">
        <v>14095</v>
      </c>
      <c r="D2294" t="s">
        <v>39</v>
      </c>
      <c r="E2294" t="s">
        <v>29</v>
      </c>
      <c r="F2294" t="s">
        <v>35</v>
      </c>
      <c r="G2294" t="s">
        <v>30</v>
      </c>
      <c r="H2294">
        <v>682.35</v>
      </c>
      <c r="I2294" s="9">
        <v>45026</v>
      </c>
      <c r="J2294">
        <v>2023</v>
      </c>
      <c r="K2294" t="s">
        <v>14061</v>
      </c>
      <c r="L2294">
        <v>4</v>
      </c>
      <c r="M2294" t="s">
        <v>14062</v>
      </c>
      <c r="N2294" t="s">
        <v>16</v>
      </c>
    </row>
    <row r="2295" spans="1:14" x14ac:dyDescent="0.35">
      <c r="A2295" t="s">
        <v>12943</v>
      </c>
      <c r="B2295">
        <v>43</v>
      </c>
      <c r="C2295" t="s">
        <v>14095</v>
      </c>
      <c r="D2295" t="s">
        <v>12</v>
      </c>
      <c r="E2295" t="s">
        <v>52</v>
      </c>
      <c r="F2295" t="s">
        <v>35</v>
      </c>
      <c r="G2295" t="s">
        <v>20</v>
      </c>
      <c r="H2295">
        <v>21268.48</v>
      </c>
      <c r="I2295" s="9">
        <v>45414</v>
      </c>
      <c r="J2295">
        <v>2024</v>
      </c>
      <c r="K2295" t="s">
        <v>14047</v>
      </c>
      <c r="L2295">
        <v>5</v>
      </c>
      <c r="M2295" t="s">
        <v>14057</v>
      </c>
      <c r="N2295" t="s">
        <v>16</v>
      </c>
    </row>
    <row r="2296" spans="1:14" x14ac:dyDescent="0.35">
      <c r="A2296" t="s">
        <v>12997</v>
      </c>
      <c r="B2296">
        <v>43</v>
      </c>
      <c r="C2296" t="s">
        <v>14095</v>
      </c>
      <c r="D2296" t="s">
        <v>12</v>
      </c>
      <c r="E2296" t="s">
        <v>13</v>
      </c>
      <c r="F2296" t="s">
        <v>25</v>
      </c>
      <c r="G2296" t="s">
        <v>15</v>
      </c>
      <c r="H2296">
        <v>17974.07</v>
      </c>
      <c r="I2296" s="9">
        <v>45447</v>
      </c>
      <c r="J2296">
        <v>2024</v>
      </c>
      <c r="K2296" t="s">
        <v>14049</v>
      </c>
      <c r="L2296">
        <v>6</v>
      </c>
      <c r="M2296" t="s">
        <v>14046</v>
      </c>
      <c r="N2296" t="s">
        <v>16</v>
      </c>
    </row>
    <row r="2297" spans="1:14" x14ac:dyDescent="0.35">
      <c r="A2297" t="s">
        <v>13037</v>
      </c>
      <c r="B2297">
        <v>43</v>
      </c>
      <c r="C2297" t="s">
        <v>14095</v>
      </c>
      <c r="D2297" t="s">
        <v>39</v>
      </c>
      <c r="E2297" t="s">
        <v>52</v>
      </c>
      <c r="F2297" t="s">
        <v>14</v>
      </c>
      <c r="G2297" t="s">
        <v>36</v>
      </c>
      <c r="H2297">
        <v>7827.73</v>
      </c>
      <c r="I2297" s="9">
        <v>45196</v>
      </c>
      <c r="J2297">
        <v>2023</v>
      </c>
      <c r="K2297" t="s">
        <v>14055</v>
      </c>
      <c r="L2297">
        <v>9</v>
      </c>
      <c r="M2297" t="s">
        <v>14052</v>
      </c>
      <c r="N2297" t="s">
        <v>16</v>
      </c>
    </row>
    <row r="2298" spans="1:14" x14ac:dyDescent="0.35">
      <c r="A2298" t="s">
        <v>13075</v>
      </c>
      <c r="B2298">
        <v>43</v>
      </c>
      <c r="C2298" t="s">
        <v>14095</v>
      </c>
      <c r="D2298" t="s">
        <v>12</v>
      </c>
      <c r="E2298" t="s">
        <v>74</v>
      </c>
      <c r="F2298" t="s">
        <v>14</v>
      </c>
      <c r="G2298" t="s">
        <v>15</v>
      </c>
      <c r="H2298">
        <v>14307.09</v>
      </c>
      <c r="I2298" s="9">
        <v>45062</v>
      </c>
      <c r="J2298">
        <v>2023</v>
      </c>
      <c r="K2298" t="s">
        <v>14047</v>
      </c>
      <c r="L2298">
        <v>5</v>
      </c>
      <c r="M2298" t="s">
        <v>14046</v>
      </c>
      <c r="N2298" t="s">
        <v>16</v>
      </c>
    </row>
    <row r="2299" spans="1:14" x14ac:dyDescent="0.35">
      <c r="A2299" t="s">
        <v>13155</v>
      </c>
      <c r="B2299">
        <v>43</v>
      </c>
      <c r="C2299" t="s">
        <v>14095</v>
      </c>
      <c r="D2299" t="s">
        <v>12</v>
      </c>
      <c r="E2299" t="s">
        <v>93</v>
      </c>
      <c r="F2299" t="s">
        <v>35</v>
      </c>
      <c r="G2299" t="s">
        <v>15</v>
      </c>
      <c r="H2299">
        <v>13087.9</v>
      </c>
      <c r="I2299" s="9">
        <v>45433</v>
      </c>
      <c r="J2299">
        <v>2024</v>
      </c>
      <c r="K2299" t="s">
        <v>14047</v>
      </c>
      <c r="L2299">
        <v>5</v>
      </c>
      <c r="M2299" t="s">
        <v>14046</v>
      </c>
      <c r="N2299" t="s">
        <v>16</v>
      </c>
    </row>
    <row r="2300" spans="1:14" x14ac:dyDescent="0.35">
      <c r="A2300" t="s">
        <v>13317</v>
      </c>
      <c r="B2300">
        <v>43</v>
      </c>
      <c r="C2300" t="s">
        <v>14095</v>
      </c>
      <c r="D2300" t="s">
        <v>39</v>
      </c>
      <c r="E2300" t="s">
        <v>24</v>
      </c>
      <c r="F2300" t="s">
        <v>14</v>
      </c>
      <c r="G2300" t="s">
        <v>26</v>
      </c>
      <c r="H2300">
        <v>8682.7000000000007</v>
      </c>
      <c r="I2300" s="9">
        <v>45297</v>
      </c>
      <c r="J2300">
        <v>2024</v>
      </c>
      <c r="K2300" t="s">
        <v>14045</v>
      </c>
      <c r="L2300">
        <v>1</v>
      </c>
      <c r="M2300" t="s">
        <v>14050</v>
      </c>
      <c r="N2300" t="s">
        <v>16</v>
      </c>
    </row>
    <row r="2301" spans="1:14" x14ac:dyDescent="0.35">
      <c r="A2301" t="s">
        <v>13411</v>
      </c>
      <c r="B2301">
        <v>43</v>
      </c>
      <c r="C2301" t="s">
        <v>14095</v>
      </c>
      <c r="D2301" t="s">
        <v>39</v>
      </c>
      <c r="E2301" t="s">
        <v>13</v>
      </c>
      <c r="F2301" t="s">
        <v>19</v>
      </c>
      <c r="G2301" t="s">
        <v>30</v>
      </c>
      <c r="H2301">
        <v>1381.63</v>
      </c>
      <c r="I2301" s="9">
        <v>45585</v>
      </c>
      <c r="J2301">
        <v>2024</v>
      </c>
      <c r="K2301" t="s">
        <v>14058</v>
      </c>
      <c r="L2301">
        <v>10</v>
      </c>
      <c r="M2301" t="s">
        <v>14059</v>
      </c>
      <c r="N2301" t="s">
        <v>16</v>
      </c>
    </row>
    <row r="2302" spans="1:14" x14ac:dyDescent="0.35">
      <c r="A2302" t="s">
        <v>13553</v>
      </c>
      <c r="B2302">
        <v>43</v>
      </c>
      <c r="C2302" t="s">
        <v>14095</v>
      </c>
      <c r="D2302" t="s">
        <v>12</v>
      </c>
      <c r="E2302" t="s">
        <v>42</v>
      </c>
      <c r="F2302" t="s">
        <v>49</v>
      </c>
      <c r="G2302" t="s">
        <v>30</v>
      </c>
      <c r="H2302">
        <v>5374.74</v>
      </c>
      <c r="I2302" s="9">
        <v>45034</v>
      </c>
      <c r="J2302">
        <v>2023</v>
      </c>
      <c r="K2302" t="s">
        <v>14061</v>
      </c>
      <c r="L2302">
        <v>4</v>
      </c>
      <c r="M2302" t="s">
        <v>14046</v>
      </c>
      <c r="N2302" t="s">
        <v>16</v>
      </c>
    </row>
    <row r="2303" spans="1:14" x14ac:dyDescent="0.35">
      <c r="A2303" t="s">
        <v>13567</v>
      </c>
      <c r="B2303">
        <v>43</v>
      </c>
      <c r="C2303" t="s">
        <v>14095</v>
      </c>
      <c r="D2303" t="s">
        <v>12</v>
      </c>
      <c r="E2303" t="s">
        <v>42</v>
      </c>
      <c r="F2303" t="s">
        <v>35</v>
      </c>
      <c r="G2303" t="s">
        <v>36</v>
      </c>
      <c r="H2303">
        <v>22550.6</v>
      </c>
      <c r="I2303" s="9">
        <v>44984</v>
      </c>
      <c r="J2303">
        <v>2023</v>
      </c>
      <c r="K2303" t="s">
        <v>14051</v>
      </c>
      <c r="L2303">
        <v>2</v>
      </c>
      <c r="M2303" t="s">
        <v>14062</v>
      </c>
      <c r="N2303" t="s">
        <v>16</v>
      </c>
    </row>
    <row r="2304" spans="1:14" x14ac:dyDescent="0.35">
      <c r="A2304" t="s">
        <v>13935</v>
      </c>
      <c r="B2304">
        <v>43</v>
      </c>
      <c r="C2304" t="s">
        <v>14095</v>
      </c>
      <c r="D2304" t="s">
        <v>12</v>
      </c>
      <c r="E2304" t="s">
        <v>74</v>
      </c>
      <c r="F2304" t="s">
        <v>49</v>
      </c>
      <c r="G2304" t="s">
        <v>26</v>
      </c>
      <c r="H2304">
        <v>5947.64</v>
      </c>
      <c r="I2304" s="9">
        <v>44978</v>
      </c>
      <c r="J2304">
        <v>2023</v>
      </c>
      <c r="K2304" t="s">
        <v>14051</v>
      </c>
      <c r="L2304">
        <v>2</v>
      </c>
      <c r="M2304" t="s">
        <v>14046</v>
      </c>
      <c r="N2304" t="s">
        <v>16</v>
      </c>
    </row>
    <row r="2305" spans="1:14" x14ac:dyDescent="0.35">
      <c r="A2305" t="s">
        <v>209</v>
      </c>
      <c r="B2305">
        <v>42</v>
      </c>
      <c r="C2305" t="s">
        <v>14095</v>
      </c>
      <c r="D2305" t="s">
        <v>12</v>
      </c>
      <c r="E2305" t="s">
        <v>93</v>
      </c>
      <c r="F2305" t="s">
        <v>55</v>
      </c>
      <c r="G2305" t="s">
        <v>15</v>
      </c>
      <c r="H2305">
        <v>2427.2800000000002</v>
      </c>
      <c r="I2305" s="9">
        <v>44952</v>
      </c>
      <c r="J2305">
        <v>2023</v>
      </c>
      <c r="K2305" t="s">
        <v>14045</v>
      </c>
      <c r="L2305">
        <v>1</v>
      </c>
      <c r="M2305" t="s">
        <v>14057</v>
      </c>
      <c r="N2305" t="s">
        <v>16</v>
      </c>
    </row>
    <row r="2306" spans="1:14" x14ac:dyDescent="0.35">
      <c r="A2306" t="s">
        <v>223</v>
      </c>
      <c r="B2306">
        <v>42</v>
      </c>
      <c r="C2306" t="s">
        <v>14095</v>
      </c>
      <c r="D2306" t="s">
        <v>12</v>
      </c>
      <c r="E2306" t="s">
        <v>74</v>
      </c>
      <c r="F2306" t="s">
        <v>55</v>
      </c>
      <c r="G2306" t="s">
        <v>26</v>
      </c>
      <c r="H2306">
        <v>7320.94</v>
      </c>
      <c r="I2306" s="9">
        <v>45154</v>
      </c>
      <c r="J2306">
        <v>2023</v>
      </c>
      <c r="K2306" t="s">
        <v>14056</v>
      </c>
      <c r="L2306">
        <v>8</v>
      </c>
      <c r="M2306" t="s">
        <v>14052</v>
      </c>
      <c r="N2306" t="s">
        <v>16</v>
      </c>
    </row>
    <row r="2307" spans="1:14" x14ac:dyDescent="0.35">
      <c r="A2307" t="s">
        <v>387</v>
      </c>
      <c r="B2307">
        <v>42</v>
      </c>
      <c r="C2307" t="s">
        <v>14095</v>
      </c>
      <c r="D2307" t="s">
        <v>12</v>
      </c>
      <c r="E2307" t="s">
        <v>24</v>
      </c>
      <c r="F2307" t="s">
        <v>14</v>
      </c>
      <c r="G2307" t="s">
        <v>30</v>
      </c>
      <c r="H2307">
        <v>8387.11</v>
      </c>
      <c r="I2307" s="9">
        <v>45156</v>
      </c>
      <c r="J2307">
        <v>2023</v>
      </c>
      <c r="K2307" t="s">
        <v>14056</v>
      </c>
      <c r="L2307">
        <v>8</v>
      </c>
      <c r="M2307" t="s">
        <v>14048</v>
      </c>
      <c r="N2307" t="s">
        <v>16</v>
      </c>
    </row>
    <row r="2308" spans="1:14" x14ac:dyDescent="0.35">
      <c r="A2308" t="s">
        <v>545</v>
      </c>
      <c r="B2308">
        <v>42</v>
      </c>
      <c r="C2308" t="s">
        <v>14095</v>
      </c>
      <c r="D2308" t="s">
        <v>12</v>
      </c>
      <c r="E2308" t="s">
        <v>24</v>
      </c>
      <c r="F2308" t="s">
        <v>25</v>
      </c>
      <c r="G2308" t="s">
        <v>15</v>
      </c>
      <c r="H2308">
        <v>1719.68</v>
      </c>
      <c r="I2308" s="9">
        <v>45291</v>
      </c>
      <c r="J2308">
        <v>2023</v>
      </c>
      <c r="K2308" t="s">
        <v>14060</v>
      </c>
      <c r="L2308">
        <v>12</v>
      </c>
      <c r="M2308" t="s">
        <v>14059</v>
      </c>
      <c r="N2308" t="s">
        <v>16</v>
      </c>
    </row>
    <row r="2309" spans="1:14" x14ac:dyDescent="0.35">
      <c r="A2309" t="s">
        <v>609</v>
      </c>
      <c r="B2309">
        <v>42</v>
      </c>
      <c r="C2309" t="s">
        <v>14095</v>
      </c>
      <c r="D2309" t="s">
        <v>39</v>
      </c>
      <c r="E2309" t="s">
        <v>29</v>
      </c>
      <c r="F2309" t="s">
        <v>14</v>
      </c>
      <c r="G2309" t="s">
        <v>15</v>
      </c>
      <c r="H2309">
        <v>2769.2</v>
      </c>
      <c r="I2309" s="9">
        <v>45297</v>
      </c>
      <c r="J2309">
        <v>2024</v>
      </c>
      <c r="K2309" t="s">
        <v>14045</v>
      </c>
      <c r="L2309">
        <v>1</v>
      </c>
      <c r="M2309" t="s">
        <v>14050</v>
      </c>
      <c r="N2309" t="s">
        <v>16</v>
      </c>
    </row>
    <row r="2310" spans="1:14" x14ac:dyDescent="0.35">
      <c r="A2310" t="s">
        <v>613</v>
      </c>
      <c r="B2310">
        <v>42</v>
      </c>
      <c r="C2310" t="s">
        <v>14095</v>
      </c>
      <c r="D2310" t="s">
        <v>12</v>
      </c>
      <c r="E2310" t="s">
        <v>24</v>
      </c>
      <c r="F2310" t="s">
        <v>14</v>
      </c>
      <c r="G2310" t="s">
        <v>26</v>
      </c>
      <c r="H2310">
        <v>1585.43</v>
      </c>
      <c r="I2310" s="9">
        <v>45588</v>
      </c>
      <c r="J2310">
        <v>2024</v>
      </c>
      <c r="K2310" t="s">
        <v>14058</v>
      </c>
      <c r="L2310">
        <v>10</v>
      </c>
      <c r="M2310" t="s">
        <v>14052</v>
      </c>
      <c r="N2310" t="s">
        <v>16</v>
      </c>
    </row>
    <row r="2311" spans="1:14" x14ac:dyDescent="0.35">
      <c r="A2311" t="s">
        <v>743</v>
      </c>
      <c r="B2311">
        <v>42</v>
      </c>
      <c r="C2311" t="s">
        <v>14095</v>
      </c>
      <c r="D2311" t="s">
        <v>39</v>
      </c>
      <c r="E2311" t="s">
        <v>64</v>
      </c>
      <c r="F2311" t="s">
        <v>14</v>
      </c>
      <c r="G2311" t="s">
        <v>36</v>
      </c>
      <c r="H2311">
        <v>10410.36</v>
      </c>
      <c r="I2311" s="9">
        <v>45113</v>
      </c>
      <c r="J2311">
        <v>2023</v>
      </c>
      <c r="K2311" t="s">
        <v>14063</v>
      </c>
      <c r="L2311">
        <v>7</v>
      </c>
      <c r="M2311" t="s">
        <v>14057</v>
      </c>
      <c r="N2311" t="s">
        <v>16</v>
      </c>
    </row>
    <row r="2312" spans="1:14" x14ac:dyDescent="0.35">
      <c r="A2312" t="s">
        <v>795</v>
      </c>
      <c r="B2312">
        <v>42</v>
      </c>
      <c r="C2312" t="s">
        <v>14095</v>
      </c>
      <c r="D2312" t="s">
        <v>39</v>
      </c>
      <c r="E2312" t="s">
        <v>24</v>
      </c>
      <c r="F2312" t="s">
        <v>49</v>
      </c>
      <c r="G2312" t="s">
        <v>36</v>
      </c>
      <c r="H2312">
        <v>4155.5200000000004</v>
      </c>
      <c r="I2312" s="9">
        <v>45223</v>
      </c>
      <c r="J2312">
        <v>2023</v>
      </c>
      <c r="K2312" t="s">
        <v>14058</v>
      </c>
      <c r="L2312">
        <v>10</v>
      </c>
      <c r="M2312" t="s">
        <v>14046</v>
      </c>
      <c r="N2312" t="s">
        <v>16</v>
      </c>
    </row>
    <row r="2313" spans="1:14" x14ac:dyDescent="0.35">
      <c r="A2313" t="s">
        <v>837</v>
      </c>
      <c r="B2313">
        <v>42</v>
      </c>
      <c r="C2313" t="s">
        <v>14095</v>
      </c>
      <c r="D2313" t="s">
        <v>12</v>
      </c>
      <c r="E2313" t="s">
        <v>52</v>
      </c>
      <c r="F2313" t="s">
        <v>19</v>
      </c>
      <c r="G2313" t="s">
        <v>15</v>
      </c>
      <c r="H2313">
        <v>4984.16</v>
      </c>
      <c r="I2313" s="9">
        <v>45193</v>
      </c>
      <c r="J2313">
        <v>2023</v>
      </c>
      <c r="K2313" t="s">
        <v>14055</v>
      </c>
      <c r="L2313">
        <v>9</v>
      </c>
      <c r="M2313" t="s">
        <v>14059</v>
      </c>
      <c r="N2313" t="s">
        <v>16</v>
      </c>
    </row>
    <row r="2314" spans="1:14" x14ac:dyDescent="0.35">
      <c r="A2314" t="s">
        <v>919</v>
      </c>
      <c r="B2314">
        <v>42</v>
      </c>
      <c r="C2314" t="s">
        <v>14095</v>
      </c>
      <c r="D2314" t="s">
        <v>39</v>
      </c>
      <c r="E2314" t="s">
        <v>52</v>
      </c>
      <c r="F2314" t="s">
        <v>19</v>
      </c>
      <c r="G2314" t="s">
        <v>20</v>
      </c>
      <c r="H2314">
        <v>50231.67</v>
      </c>
      <c r="I2314" s="9">
        <v>45534</v>
      </c>
      <c r="J2314">
        <v>2024</v>
      </c>
      <c r="K2314" t="s">
        <v>14056</v>
      </c>
      <c r="L2314">
        <v>8</v>
      </c>
      <c r="M2314" t="s">
        <v>14048</v>
      </c>
      <c r="N2314" t="s">
        <v>16</v>
      </c>
    </row>
    <row r="2315" spans="1:14" x14ac:dyDescent="0.35">
      <c r="A2315" t="s">
        <v>1103</v>
      </c>
      <c r="B2315">
        <v>42</v>
      </c>
      <c r="C2315" t="s">
        <v>14095</v>
      </c>
      <c r="D2315" t="s">
        <v>39</v>
      </c>
      <c r="E2315" t="s">
        <v>93</v>
      </c>
      <c r="F2315" t="s">
        <v>19</v>
      </c>
      <c r="G2315" t="s">
        <v>15</v>
      </c>
      <c r="H2315">
        <v>7377.53</v>
      </c>
      <c r="I2315" s="9">
        <v>45001</v>
      </c>
      <c r="J2315">
        <v>2023</v>
      </c>
      <c r="K2315" t="s">
        <v>14053</v>
      </c>
      <c r="L2315">
        <v>3</v>
      </c>
      <c r="M2315" t="s">
        <v>14057</v>
      </c>
      <c r="N2315" t="s">
        <v>16</v>
      </c>
    </row>
    <row r="2316" spans="1:14" x14ac:dyDescent="0.35">
      <c r="A2316" t="s">
        <v>1155</v>
      </c>
      <c r="B2316">
        <v>42</v>
      </c>
      <c r="C2316" t="s">
        <v>14095</v>
      </c>
      <c r="D2316" t="s">
        <v>39</v>
      </c>
      <c r="E2316" t="s">
        <v>42</v>
      </c>
      <c r="F2316" t="s">
        <v>14</v>
      </c>
      <c r="G2316" t="s">
        <v>15</v>
      </c>
      <c r="H2316">
        <v>14700.69</v>
      </c>
      <c r="I2316" s="9">
        <v>45229</v>
      </c>
      <c r="J2316">
        <v>2023</v>
      </c>
      <c r="K2316" t="s">
        <v>14058</v>
      </c>
      <c r="L2316">
        <v>10</v>
      </c>
      <c r="M2316" t="s">
        <v>14062</v>
      </c>
      <c r="N2316" t="s">
        <v>16</v>
      </c>
    </row>
    <row r="2317" spans="1:14" x14ac:dyDescent="0.35">
      <c r="A2317" t="s">
        <v>1195</v>
      </c>
      <c r="B2317">
        <v>42</v>
      </c>
      <c r="C2317" t="s">
        <v>14095</v>
      </c>
      <c r="D2317" t="s">
        <v>39</v>
      </c>
      <c r="E2317" t="s">
        <v>74</v>
      </c>
      <c r="F2317" t="s">
        <v>49</v>
      </c>
      <c r="G2317" t="s">
        <v>20</v>
      </c>
      <c r="H2317">
        <v>11530.94</v>
      </c>
      <c r="I2317" s="9">
        <v>45487</v>
      </c>
      <c r="J2317">
        <v>2024</v>
      </c>
      <c r="K2317" t="s">
        <v>14063</v>
      </c>
      <c r="L2317">
        <v>7</v>
      </c>
      <c r="M2317" t="s">
        <v>14059</v>
      </c>
      <c r="N2317" t="s">
        <v>16</v>
      </c>
    </row>
    <row r="2318" spans="1:14" x14ac:dyDescent="0.35">
      <c r="A2318" t="s">
        <v>1283</v>
      </c>
      <c r="B2318">
        <v>42</v>
      </c>
      <c r="C2318" t="s">
        <v>14095</v>
      </c>
      <c r="D2318" t="s">
        <v>12</v>
      </c>
      <c r="E2318" t="s">
        <v>93</v>
      </c>
      <c r="F2318" t="s">
        <v>55</v>
      </c>
      <c r="G2318" t="s">
        <v>26</v>
      </c>
      <c r="H2318">
        <v>15585.75</v>
      </c>
      <c r="I2318" s="9">
        <v>45580</v>
      </c>
      <c r="J2318">
        <v>2024</v>
      </c>
      <c r="K2318" t="s">
        <v>14058</v>
      </c>
      <c r="L2318">
        <v>10</v>
      </c>
      <c r="M2318" t="s">
        <v>14046</v>
      </c>
      <c r="N2318" t="s">
        <v>16</v>
      </c>
    </row>
    <row r="2319" spans="1:14" x14ac:dyDescent="0.35">
      <c r="A2319" t="s">
        <v>1337</v>
      </c>
      <c r="B2319">
        <v>42</v>
      </c>
      <c r="C2319" t="s">
        <v>14095</v>
      </c>
      <c r="D2319" t="s">
        <v>39</v>
      </c>
      <c r="E2319" t="s">
        <v>74</v>
      </c>
      <c r="F2319" t="s">
        <v>35</v>
      </c>
      <c r="G2319" t="s">
        <v>36</v>
      </c>
      <c r="H2319">
        <v>7494.59</v>
      </c>
      <c r="I2319" s="9">
        <v>45394</v>
      </c>
      <c r="J2319">
        <v>2024</v>
      </c>
      <c r="K2319" t="s">
        <v>14061</v>
      </c>
      <c r="L2319">
        <v>4</v>
      </c>
      <c r="M2319" t="s">
        <v>14048</v>
      </c>
      <c r="N2319" t="s">
        <v>16</v>
      </c>
    </row>
    <row r="2320" spans="1:14" x14ac:dyDescent="0.35">
      <c r="A2320" t="s">
        <v>1463</v>
      </c>
      <c r="B2320">
        <v>42</v>
      </c>
      <c r="C2320" t="s">
        <v>14095</v>
      </c>
      <c r="D2320" t="s">
        <v>12</v>
      </c>
      <c r="E2320" t="s">
        <v>13</v>
      </c>
      <c r="F2320" t="s">
        <v>55</v>
      </c>
      <c r="G2320" t="s">
        <v>30</v>
      </c>
      <c r="H2320">
        <v>3501.58</v>
      </c>
      <c r="I2320" s="9">
        <v>44988</v>
      </c>
      <c r="J2320">
        <v>2023</v>
      </c>
      <c r="K2320" t="s">
        <v>14053</v>
      </c>
      <c r="L2320">
        <v>3</v>
      </c>
      <c r="M2320" t="s">
        <v>14048</v>
      </c>
      <c r="N2320" t="s">
        <v>16</v>
      </c>
    </row>
    <row r="2321" spans="1:14" x14ac:dyDescent="0.35">
      <c r="A2321" t="s">
        <v>1491</v>
      </c>
      <c r="B2321">
        <v>42</v>
      </c>
      <c r="C2321" t="s">
        <v>14095</v>
      </c>
      <c r="D2321" t="s">
        <v>39</v>
      </c>
      <c r="E2321" t="s">
        <v>42</v>
      </c>
      <c r="F2321" t="s">
        <v>14</v>
      </c>
      <c r="G2321" t="s">
        <v>20</v>
      </c>
      <c r="H2321">
        <v>6290.98</v>
      </c>
      <c r="I2321" s="9">
        <v>45198</v>
      </c>
      <c r="J2321">
        <v>2023</v>
      </c>
      <c r="K2321" t="s">
        <v>14055</v>
      </c>
      <c r="L2321">
        <v>9</v>
      </c>
      <c r="M2321" t="s">
        <v>14048</v>
      </c>
      <c r="N2321" t="s">
        <v>16</v>
      </c>
    </row>
    <row r="2322" spans="1:14" x14ac:dyDescent="0.35">
      <c r="A2322" t="s">
        <v>1697</v>
      </c>
      <c r="B2322">
        <v>42</v>
      </c>
      <c r="C2322" t="s">
        <v>14095</v>
      </c>
      <c r="D2322" t="s">
        <v>12</v>
      </c>
      <c r="E2322" t="s">
        <v>29</v>
      </c>
      <c r="F2322" t="s">
        <v>49</v>
      </c>
      <c r="G2322" t="s">
        <v>15</v>
      </c>
      <c r="H2322">
        <v>3179.4</v>
      </c>
      <c r="I2322" s="9">
        <v>45357</v>
      </c>
      <c r="J2322">
        <v>2024</v>
      </c>
      <c r="K2322" t="s">
        <v>14053</v>
      </c>
      <c r="L2322">
        <v>3</v>
      </c>
      <c r="M2322" t="s">
        <v>14052</v>
      </c>
      <c r="N2322" t="s">
        <v>16</v>
      </c>
    </row>
    <row r="2323" spans="1:14" x14ac:dyDescent="0.35">
      <c r="A2323" t="s">
        <v>1827</v>
      </c>
      <c r="B2323">
        <v>42</v>
      </c>
      <c r="C2323" t="s">
        <v>14095</v>
      </c>
      <c r="D2323" t="s">
        <v>39</v>
      </c>
      <c r="E2323" t="s">
        <v>93</v>
      </c>
      <c r="F2323" t="s">
        <v>49</v>
      </c>
      <c r="G2323" t="s">
        <v>15</v>
      </c>
      <c r="H2323">
        <v>5451.33</v>
      </c>
      <c r="I2323" s="9">
        <v>45446</v>
      </c>
      <c r="J2323">
        <v>2024</v>
      </c>
      <c r="K2323" t="s">
        <v>14049</v>
      </c>
      <c r="L2323">
        <v>6</v>
      </c>
      <c r="M2323" t="s">
        <v>14062</v>
      </c>
      <c r="N2323" t="s">
        <v>16</v>
      </c>
    </row>
    <row r="2324" spans="1:14" x14ac:dyDescent="0.35">
      <c r="A2324" t="s">
        <v>1847</v>
      </c>
      <c r="B2324">
        <v>42</v>
      </c>
      <c r="C2324" t="s">
        <v>14095</v>
      </c>
      <c r="D2324" t="s">
        <v>39</v>
      </c>
      <c r="E2324" t="s">
        <v>29</v>
      </c>
      <c r="F2324" t="s">
        <v>35</v>
      </c>
      <c r="G2324" t="s">
        <v>20</v>
      </c>
      <c r="H2324">
        <v>34475.47</v>
      </c>
      <c r="I2324" s="9">
        <v>45291</v>
      </c>
      <c r="J2324">
        <v>2023</v>
      </c>
      <c r="K2324" t="s">
        <v>14060</v>
      </c>
      <c r="L2324">
        <v>12</v>
      </c>
      <c r="M2324" t="s">
        <v>14059</v>
      </c>
      <c r="N2324" t="s">
        <v>16</v>
      </c>
    </row>
    <row r="2325" spans="1:14" x14ac:dyDescent="0.35">
      <c r="A2325" t="s">
        <v>2121</v>
      </c>
      <c r="B2325">
        <v>42</v>
      </c>
      <c r="C2325" t="s">
        <v>14095</v>
      </c>
      <c r="D2325" t="s">
        <v>12</v>
      </c>
      <c r="E2325" t="s">
        <v>93</v>
      </c>
      <c r="F2325" t="s">
        <v>55</v>
      </c>
      <c r="G2325" t="s">
        <v>30</v>
      </c>
      <c r="H2325">
        <v>3839.31</v>
      </c>
      <c r="I2325" s="9">
        <v>45220</v>
      </c>
      <c r="J2325">
        <v>2023</v>
      </c>
      <c r="K2325" t="s">
        <v>14058</v>
      </c>
      <c r="L2325">
        <v>10</v>
      </c>
      <c r="M2325" t="s">
        <v>14050</v>
      </c>
      <c r="N2325" t="s">
        <v>16</v>
      </c>
    </row>
    <row r="2326" spans="1:14" x14ac:dyDescent="0.35">
      <c r="A2326" t="s">
        <v>2127</v>
      </c>
      <c r="B2326">
        <v>42</v>
      </c>
      <c r="C2326" t="s">
        <v>14095</v>
      </c>
      <c r="D2326" t="s">
        <v>12</v>
      </c>
      <c r="E2326" t="s">
        <v>52</v>
      </c>
      <c r="F2326" t="s">
        <v>35</v>
      </c>
      <c r="G2326" t="s">
        <v>30</v>
      </c>
      <c r="H2326">
        <v>3906.3</v>
      </c>
      <c r="I2326" s="9">
        <v>45190</v>
      </c>
      <c r="J2326">
        <v>2023</v>
      </c>
      <c r="K2326" t="s">
        <v>14055</v>
      </c>
      <c r="L2326">
        <v>9</v>
      </c>
      <c r="M2326" t="s">
        <v>14057</v>
      </c>
      <c r="N2326" t="s">
        <v>16</v>
      </c>
    </row>
    <row r="2327" spans="1:14" x14ac:dyDescent="0.35">
      <c r="A2327" t="s">
        <v>2153</v>
      </c>
      <c r="B2327">
        <v>42</v>
      </c>
      <c r="C2327" t="s">
        <v>14095</v>
      </c>
      <c r="D2327" t="s">
        <v>12</v>
      </c>
      <c r="E2327" t="s">
        <v>29</v>
      </c>
      <c r="F2327" t="s">
        <v>19</v>
      </c>
      <c r="G2327" t="s">
        <v>15</v>
      </c>
      <c r="H2327">
        <v>29106.17</v>
      </c>
      <c r="I2327" s="9">
        <v>45388</v>
      </c>
      <c r="J2327">
        <v>2024</v>
      </c>
      <c r="K2327" t="s">
        <v>14061</v>
      </c>
      <c r="L2327">
        <v>4</v>
      </c>
      <c r="M2327" t="s">
        <v>14050</v>
      </c>
      <c r="N2327" t="s">
        <v>16</v>
      </c>
    </row>
    <row r="2328" spans="1:14" x14ac:dyDescent="0.35">
      <c r="A2328" t="s">
        <v>2309</v>
      </c>
      <c r="B2328">
        <v>42</v>
      </c>
      <c r="C2328" t="s">
        <v>14095</v>
      </c>
      <c r="D2328" t="s">
        <v>12</v>
      </c>
      <c r="E2328" t="s">
        <v>13</v>
      </c>
      <c r="F2328" t="s">
        <v>14</v>
      </c>
      <c r="G2328" t="s">
        <v>26</v>
      </c>
      <c r="H2328">
        <v>843.08</v>
      </c>
      <c r="I2328" s="9">
        <v>44935</v>
      </c>
      <c r="J2328">
        <v>2023</v>
      </c>
      <c r="K2328" t="s">
        <v>14045</v>
      </c>
      <c r="L2328">
        <v>1</v>
      </c>
      <c r="M2328" t="s">
        <v>14062</v>
      </c>
      <c r="N2328" t="s">
        <v>16</v>
      </c>
    </row>
    <row r="2329" spans="1:14" x14ac:dyDescent="0.35">
      <c r="A2329" t="s">
        <v>2393</v>
      </c>
      <c r="B2329">
        <v>42</v>
      </c>
      <c r="C2329" t="s">
        <v>14095</v>
      </c>
      <c r="D2329" t="s">
        <v>39</v>
      </c>
      <c r="E2329" t="s">
        <v>74</v>
      </c>
      <c r="F2329" t="s">
        <v>14</v>
      </c>
      <c r="G2329" t="s">
        <v>36</v>
      </c>
      <c r="H2329">
        <v>10854.5</v>
      </c>
      <c r="I2329" s="9">
        <v>45580</v>
      </c>
      <c r="J2329">
        <v>2024</v>
      </c>
      <c r="K2329" t="s">
        <v>14058</v>
      </c>
      <c r="L2329">
        <v>10</v>
      </c>
      <c r="M2329" t="s">
        <v>14046</v>
      </c>
      <c r="N2329" t="s">
        <v>16</v>
      </c>
    </row>
    <row r="2330" spans="1:14" x14ac:dyDescent="0.35">
      <c r="A2330" t="s">
        <v>2421</v>
      </c>
      <c r="B2330">
        <v>42</v>
      </c>
      <c r="C2330" t="s">
        <v>14095</v>
      </c>
      <c r="D2330" t="s">
        <v>12</v>
      </c>
      <c r="E2330" t="s">
        <v>64</v>
      </c>
      <c r="F2330" t="s">
        <v>25</v>
      </c>
      <c r="G2330" t="s">
        <v>20</v>
      </c>
      <c r="H2330">
        <v>2558</v>
      </c>
      <c r="I2330" s="9">
        <v>45462</v>
      </c>
      <c r="J2330">
        <v>2024</v>
      </c>
      <c r="K2330" t="s">
        <v>14049</v>
      </c>
      <c r="L2330">
        <v>6</v>
      </c>
      <c r="M2330" t="s">
        <v>14052</v>
      </c>
      <c r="N2330" t="s">
        <v>16</v>
      </c>
    </row>
    <row r="2331" spans="1:14" x14ac:dyDescent="0.35">
      <c r="A2331" t="s">
        <v>2693</v>
      </c>
      <c r="B2331">
        <v>42</v>
      </c>
      <c r="C2331" t="s">
        <v>14095</v>
      </c>
      <c r="D2331" t="s">
        <v>39</v>
      </c>
      <c r="E2331" t="s">
        <v>52</v>
      </c>
      <c r="F2331" t="s">
        <v>14</v>
      </c>
      <c r="G2331" t="s">
        <v>36</v>
      </c>
      <c r="H2331">
        <v>6450.11</v>
      </c>
      <c r="I2331" s="9">
        <v>45255</v>
      </c>
      <c r="J2331">
        <v>2023</v>
      </c>
      <c r="K2331" t="s">
        <v>14054</v>
      </c>
      <c r="L2331">
        <v>11</v>
      </c>
      <c r="M2331" t="s">
        <v>14050</v>
      </c>
      <c r="N2331" t="s">
        <v>16</v>
      </c>
    </row>
    <row r="2332" spans="1:14" x14ac:dyDescent="0.35">
      <c r="A2332" t="s">
        <v>2741</v>
      </c>
      <c r="B2332">
        <v>42</v>
      </c>
      <c r="C2332" t="s">
        <v>14095</v>
      </c>
      <c r="D2332" t="s">
        <v>39</v>
      </c>
      <c r="E2332" t="s">
        <v>13</v>
      </c>
      <c r="F2332" t="s">
        <v>55</v>
      </c>
      <c r="G2332" t="s">
        <v>15</v>
      </c>
      <c r="H2332">
        <v>25472.62</v>
      </c>
      <c r="I2332" s="9">
        <v>44997</v>
      </c>
      <c r="J2332">
        <v>2023</v>
      </c>
      <c r="K2332" t="s">
        <v>14053</v>
      </c>
      <c r="L2332">
        <v>3</v>
      </c>
      <c r="M2332" t="s">
        <v>14059</v>
      </c>
      <c r="N2332" t="s">
        <v>16</v>
      </c>
    </row>
    <row r="2333" spans="1:14" x14ac:dyDescent="0.35">
      <c r="A2333" t="s">
        <v>2863</v>
      </c>
      <c r="B2333">
        <v>42</v>
      </c>
      <c r="C2333" t="s">
        <v>14095</v>
      </c>
      <c r="D2333" t="s">
        <v>12</v>
      </c>
      <c r="E2333" t="s">
        <v>74</v>
      </c>
      <c r="F2333" t="s">
        <v>25</v>
      </c>
      <c r="G2333" t="s">
        <v>36</v>
      </c>
      <c r="H2333">
        <v>7434.73</v>
      </c>
      <c r="I2333" s="9">
        <v>45574</v>
      </c>
      <c r="J2333">
        <v>2024</v>
      </c>
      <c r="K2333" t="s">
        <v>14058</v>
      </c>
      <c r="L2333">
        <v>10</v>
      </c>
      <c r="M2333" t="s">
        <v>14052</v>
      </c>
      <c r="N2333" t="s">
        <v>16</v>
      </c>
    </row>
    <row r="2334" spans="1:14" x14ac:dyDescent="0.35">
      <c r="A2334" t="s">
        <v>2871</v>
      </c>
      <c r="B2334">
        <v>42</v>
      </c>
      <c r="C2334" t="s">
        <v>14095</v>
      </c>
      <c r="D2334" t="s">
        <v>39</v>
      </c>
      <c r="E2334" t="s">
        <v>93</v>
      </c>
      <c r="F2334" t="s">
        <v>55</v>
      </c>
      <c r="G2334" t="s">
        <v>30</v>
      </c>
      <c r="H2334">
        <v>23812.880000000001</v>
      </c>
      <c r="I2334" s="9">
        <v>45153</v>
      </c>
      <c r="J2334">
        <v>2023</v>
      </c>
      <c r="K2334" t="s">
        <v>14056</v>
      </c>
      <c r="L2334">
        <v>8</v>
      </c>
      <c r="M2334" t="s">
        <v>14046</v>
      </c>
      <c r="N2334" t="s">
        <v>16</v>
      </c>
    </row>
    <row r="2335" spans="1:14" x14ac:dyDescent="0.35">
      <c r="A2335" t="s">
        <v>2931</v>
      </c>
      <c r="B2335">
        <v>42</v>
      </c>
      <c r="C2335" t="s">
        <v>14095</v>
      </c>
      <c r="D2335" t="s">
        <v>12</v>
      </c>
      <c r="E2335" t="s">
        <v>64</v>
      </c>
      <c r="F2335" t="s">
        <v>35</v>
      </c>
      <c r="G2335" t="s">
        <v>26</v>
      </c>
      <c r="H2335">
        <v>3189.31</v>
      </c>
      <c r="I2335" s="9">
        <v>45089</v>
      </c>
      <c r="J2335">
        <v>2023</v>
      </c>
      <c r="K2335" t="s">
        <v>14049</v>
      </c>
      <c r="L2335">
        <v>6</v>
      </c>
      <c r="M2335" t="s">
        <v>14062</v>
      </c>
      <c r="N2335" t="s">
        <v>16</v>
      </c>
    </row>
    <row r="2336" spans="1:14" x14ac:dyDescent="0.35">
      <c r="A2336" t="s">
        <v>2935</v>
      </c>
      <c r="B2336">
        <v>42</v>
      </c>
      <c r="C2336" t="s">
        <v>14095</v>
      </c>
      <c r="D2336" t="s">
        <v>12</v>
      </c>
      <c r="E2336" t="s">
        <v>42</v>
      </c>
      <c r="F2336" t="s">
        <v>14</v>
      </c>
      <c r="G2336" t="s">
        <v>20</v>
      </c>
      <c r="H2336">
        <v>3529.86</v>
      </c>
      <c r="I2336" s="9">
        <v>45343</v>
      </c>
      <c r="J2336">
        <v>2024</v>
      </c>
      <c r="K2336" t="s">
        <v>14051</v>
      </c>
      <c r="L2336">
        <v>2</v>
      </c>
      <c r="M2336" t="s">
        <v>14052</v>
      </c>
      <c r="N2336" t="s">
        <v>16</v>
      </c>
    </row>
    <row r="2337" spans="1:14" x14ac:dyDescent="0.35">
      <c r="A2337" t="s">
        <v>3041</v>
      </c>
      <c r="B2337">
        <v>42</v>
      </c>
      <c r="C2337" t="s">
        <v>14095</v>
      </c>
      <c r="D2337" t="s">
        <v>12</v>
      </c>
      <c r="E2337" t="s">
        <v>93</v>
      </c>
      <c r="F2337" t="s">
        <v>35</v>
      </c>
      <c r="G2337" t="s">
        <v>15</v>
      </c>
      <c r="H2337">
        <v>346.43</v>
      </c>
      <c r="I2337" s="9">
        <v>45634</v>
      </c>
      <c r="J2337">
        <v>2024</v>
      </c>
      <c r="K2337" t="s">
        <v>14060</v>
      </c>
      <c r="L2337">
        <v>12</v>
      </c>
      <c r="M2337" t="s">
        <v>14059</v>
      </c>
      <c r="N2337" t="s">
        <v>16</v>
      </c>
    </row>
    <row r="2338" spans="1:14" x14ac:dyDescent="0.35">
      <c r="A2338" t="s">
        <v>3099</v>
      </c>
      <c r="B2338">
        <v>42</v>
      </c>
      <c r="C2338" t="s">
        <v>14095</v>
      </c>
      <c r="D2338" t="s">
        <v>12</v>
      </c>
      <c r="E2338" t="s">
        <v>13</v>
      </c>
      <c r="F2338" t="s">
        <v>19</v>
      </c>
      <c r="G2338" t="s">
        <v>15</v>
      </c>
      <c r="H2338">
        <v>19937.509999999998</v>
      </c>
      <c r="I2338" s="9">
        <v>45487</v>
      </c>
      <c r="J2338">
        <v>2024</v>
      </c>
      <c r="K2338" t="s">
        <v>14063</v>
      </c>
      <c r="L2338">
        <v>7</v>
      </c>
      <c r="M2338" t="s">
        <v>14059</v>
      </c>
      <c r="N2338" t="s">
        <v>16</v>
      </c>
    </row>
    <row r="2339" spans="1:14" x14ac:dyDescent="0.35">
      <c r="A2339" t="s">
        <v>3125</v>
      </c>
      <c r="B2339">
        <v>42</v>
      </c>
      <c r="C2339" t="s">
        <v>14095</v>
      </c>
      <c r="D2339" t="s">
        <v>39</v>
      </c>
      <c r="E2339" t="s">
        <v>74</v>
      </c>
      <c r="F2339" t="s">
        <v>49</v>
      </c>
      <c r="G2339" t="s">
        <v>30</v>
      </c>
      <c r="H2339">
        <v>12445.71</v>
      </c>
      <c r="I2339" s="9">
        <v>45235</v>
      </c>
      <c r="J2339">
        <v>2023</v>
      </c>
      <c r="K2339" t="s">
        <v>14054</v>
      </c>
      <c r="L2339">
        <v>11</v>
      </c>
      <c r="M2339" t="s">
        <v>14059</v>
      </c>
      <c r="N2339" t="s">
        <v>16</v>
      </c>
    </row>
    <row r="2340" spans="1:14" x14ac:dyDescent="0.35">
      <c r="A2340" t="s">
        <v>3163</v>
      </c>
      <c r="B2340">
        <v>42</v>
      </c>
      <c r="C2340" t="s">
        <v>14095</v>
      </c>
      <c r="D2340" t="s">
        <v>12</v>
      </c>
      <c r="E2340" t="s">
        <v>13</v>
      </c>
      <c r="F2340" t="s">
        <v>19</v>
      </c>
      <c r="G2340" t="s">
        <v>30</v>
      </c>
      <c r="H2340">
        <v>13851.52</v>
      </c>
      <c r="I2340" s="9">
        <v>45276</v>
      </c>
      <c r="J2340">
        <v>2023</v>
      </c>
      <c r="K2340" t="s">
        <v>14060</v>
      </c>
      <c r="L2340">
        <v>12</v>
      </c>
      <c r="M2340" t="s">
        <v>14050</v>
      </c>
      <c r="N2340" t="s">
        <v>16</v>
      </c>
    </row>
    <row r="2341" spans="1:14" x14ac:dyDescent="0.35">
      <c r="A2341" t="s">
        <v>3229</v>
      </c>
      <c r="B2341">
        <v>42</v>
      </c>
      <c r="C2341" t="s">
        <v>14095</v>
      </c>
      <c r="D2341" t="s">
        <v>12</v>
      </c>
      <c r="E2341" t="s">
        <v>42</v>
      </c>
      <c r="F2341" t="s">
        <v>55</v>
      </c>
      <c r="G2341" t="s">
        <v>36</v>
      </c>
      <c r="H2341">
        <v>32932.11</v>
      </c>
      <c r="I2341" s="9">
        <v>45199</v>
      </c>
      <c r="J2341">
        <v>2023</v>
      </c>
      <c r="K2341" t="s">
        <v>14055</v>
      </c>
      <c r="L2341">
        <v>9</v>
      </c>
      <c r="M2341" t="s">
        <v>14050</v>
      </c>
      <c r="N2341" t="s">
        <v>16</v>
      </c>
    </row>
    <row r="2342" spans="1:14" x14ac:dyDescent="0.35">
      <c r="A2342" t="s">
        <v>3255</v>
      </c>
      <c r="B2342">
        <v>42</v>
      </c>
      <c r="C2342" t="s">
        <v>14095</v>
      </c>
      <c r="D2342" t="s">
        <v>12</v>
      </c>
      <c r="E2342" t="s">
        <v>64</v>
      </c>
      <c r="F2342" t="s">
        <v>49</v>
      </c>
      <c r="G2342" t="s">
        <v>20</v>
      </c>
      <c r="H2342">
        <v>3832.76</v>
      </c>
      <c r="I2342" s="9">
        <v>45232</v>
      </c>
      <c r="J2342">
        <v>2023</v>
      </c>
      <c r="K2342" t="s">
        <v>14054</v>
      </c>
      <c r="L2342">
        <v>11</v>
      </c>
      <c r="M2342" t="s">
        <v>14057</v>
      </c>
      <c r="N2342" t="s">
        <v>16</v>
      </c>
    </row>
    <row r="2343" spans="1:14" x14ac:dyDescent="0.35">
      <c r="A2343" t="s">
        <v>3269</v>
      </c>
      <c r="B2343">
        <v>42</v>
      </c>
      <c r="C2343" t="s">
        <v>14095</v>
      </c>
      <c r="D2343" t="s">
        <v>39</v>
      </c>
      <c r="E2343" t="s">
        <v>24</v>
      </c>
      <c r="F2343" t="s">
        <v>49</v>
      </c>
      <c r="G2343" t="s">
        <v>26</v>
      </c>
      <c r="H2343">
        <v>1234.7</v>
      </c>
      <c r="I2343" s="9">
        <v>45083</v>
      </c>
      <c r="J2343">
        <v>2023</v>
      </c>
      <c r="K2343" t="s">
        <v>14049</v>
      </c>
      <c r="L2343">
        <v>6</v>
      </c>
      <c r="M2343" t="s">
        <v>14046</v>
      </c>
      <c r="N2343" t="s">
        <v>16</v>
      </c>
    </row>
    <row r="2344" spans="1:14" x14ac:dyDescent="0.35">
      <c r="A2344" t="s">
        <v>3351</v>
      </c>
      <c r="B2344">
        <v>42</v>
      </c>
      <c r="C2344" t="s">
        <v>14095</v>
      </c>
      <c r="D2344" t="s">
        <v>12</v>
      </c>
      <c r="E2344" t="s">
        <v>13</v>
      </c>
      <c r="F2344" t="s">
        <v>35</v>
      </c>
      <c r="G2344" t="s">
        <v>15</v>
      </c>
      <c r="H2344">
        <v>3656.97</v>
      </c>
      <c r="I2344" s="9">
        <v>45105</v>
      </c>
      <c r="J2344">
        <v>2023</v>
      </c>
      <c r="K2344" t="s">
        <v>14049</v>
      </c>
      <c r="L2344">
        <v>6</v>
      </c>
      <c r="M2344" t="s">
        <v>14052</v>
      </c>
      <c r="N2344" t="s">
        <v>16</v>
      </c>
    </row>
    <row r="2345" spans="1:14" x14ac:dyDescent="0.35">
      <c r="A2345" t="s">
        <v>3605</v>
      </c>
      <c r="B2345">
        <v>42</v>
      </c>
      <c r="C2345" t="s">
        <v>14095</v>
      </c>
      <c r="D2345" t="s">
        <v>39</v>
      </c>
      <c r="E2345" t="s">
        <v>74</v>
      </c>
      <c r="F2345" t="s">
        <v>49</v>
      </c>
      <c r="G2345" t="s">
        <v>30</v>
      </c>
      <c r="H2345">
        <v>45268.7</v>
      </c>
      <c r="I2345" s="9">
        <v>45012</v>
      </c>
      <c r="J2345">
        <v>2023</v>
      </c>
      <c r="K2345" t="s">
        <v>14053</v>
      </c>
      <c r="L2345">
        <v>3</v>
      </c>
      <c r="M2345" t="s">
        <v>14062</v>
      </c>
      <c r="N2345" t="s">
        <v>16</v>
      </c>
    </row>
    <row r="2346" spans="1:14" x14ac:dyDescent="0.35">
      <c r="A2346" t="s">
        <v>3625</v>
      </c>
      <c r="B2346">
        <v>42</v>
      </c>
      <c r="C2346" t="s">
        <v>14095</v>
      </c>
      <c r="D2346" t="s">
        <v>12</v>
      </c>
      <c r="E2346" t="s">
        <v>13</v>
      </c>
      <c r="F2346" t="s">
        <v>55</v>
      </c>
      <c r="G2346" t="s">
        <v>30</v>
      </c>
      <c r="H2346">
        <v>2234.79</v>
      </c>
      <c r="I2346" s="9">
        <v>45063</v>
      </c>
      <c r="J2346">
        <v>2023</v>
      </c>
      <c r="K2346" t="s">
        <v>14047</v>
      </c>
      <c r="L2346">
        <v>5</v>
      </c>
      <c r="M2346" t="s">
        <v>14052</v>
      </c>
      <c r="N2346" t="s">
        <v>16</v>
      </c>
    </row>
    <row r="2347" spans="1:14" x14ac:dyDescent="0.35">
      <c r="A2347" t="s">
        <v>3657</v>
      </c>
      <c r="B2347">
        <v>42</v>
      </c>
      <c r="C2347" t="s">
        <v>14095</v>
      </c>
      <c r="D2347" t="s">
        <v>39</v>
      </c>
      <c r="E2347" t="s">
        <v>52</v>
      </c>
      <c r="F2347" t="s">
        <v>25</v>
      </c>
      <c r="G2347" t="s">
        <v>15</v>
      </c>
      <c r="H2347">
        <v>7044.32</v>
      </c>
      <c r="I2347" s="9">
        <v>45113</v>
      </c>
      <c r="J2347">
        <v>2023</v>
      </c>
      <c r="K2347" t="s">
        <v>14063</v>
      </c>
      <c r="L2347">
        <v>7</v>
      </c>
      <c r="M2347" t="s">
        <v>14057</v>
      </c>
      <c r="N2347" t="s">
        <v>16</v>
      </c>
    </row>
    <row r="2348" spans="1:14" x14ac:dyDescent="0.35">
      <c r="A2348" t="s">
        <v>3715</v>
      </c>
      <c r="B2348">
        <v>42</v>
      </c>
      <c r="C2348" t="s">
        <v>14095</v>
      </c>
      <c r="D2348" t="s">
        <v>12</v>
      </c>
      <c r="E2348" t="s">
        <v>13</v>
      </c>
      <c r="F2348" t="s">
        <v>35</v>
      </c>
      <c r="G2348" t="s">
        <v>15</v>
      </c>
      <c r="H2348">
        <v>77.55</v>
      </c>
      <c r="I2348" s="9">
        <v>45251</v>
      </c>
      <c r="J2348">
        <v>2023</v>
      </c>
      <c r="K2348" t="s">
        <v>14054</v>
      </c>
      <c r="L2348">
        <v>11</v>
      </c>
      <c r="M2348" t="s">
        <v>14046</v>
      </c>
      <c r="N2348" t="s">
        <v>16</v>
      </c>
    </row>
    <row r="2349" spans="1:14" x14ac:dyDescent="0.35">
      <c r="A2349" t="s">
        <v>3871</v>
      </c>
      <c r="B2349">
        <v>42</v>
      </c>
      <c r="C2349" t="s">
        <v>14095</v>
      </c>
      <c r="D2349" t="s">
        <v>12</v>
      </c>
      <c r="E2349" t="s">
        <v>13</v>
      </c>
      <c r="F2349" t="s">
        <v>49</v>
      </c>
      <c r="G2349" t="s">
        <v>36</v>
      </c>
      <c r="H2349">
        <v>2330.7800000000002</v>
      </c>
      <c r="I2349" s="9">
        <v>45215</v>
      </c>
      <c r="J2349">
        <v>2023</v>
      </c>
      <c r="K2349" t="s">
        <v>14058</v>
      </c>
      <c r="L2349">
        <v>10</v>
      </c>
      <c r="M2349" t="s">
        <v>14062</v>
      </c>
      <c r="N2349" t="s">
        <v>16</v>
      </c>
    </row>
    <row r="2350" spans="1:14" x14ac:dyDescent="0.35">
      <c r="A2350" t="s">
        <v>4025</v>
      </c>
      <c r="B2350">
        <v>42</v>
      </c>
      <c r="C2350" t="s">
        <v>14095</v>
      </c>
      <c r="D2350" t="s">
        <v>12</v>
      </c>
      <c r="E2350" t="s">
        <v>52</v>
      </c>
      <c r="F2350" t="s">
        <v>35</v>
      </c>
      <c r="G2350" t="s">
        <v>30</v>
      </c>
      <c r="H2350">
        <v>11571.11</v>
      </c>
      <c r="I2350" s="9">
        <v>45219</v>
      </c>
      <c r="J2350">
        <v>2023</v>
      </c>
      <c r="K2350" t="s">
        <v>14058</v>
      </c>
      <c r="L2350">
        <v>10</v>
      </c>
      <c r="M2350" t="s">
        <v>14048</v>
      </c>
      <c r="N2350" t="s">
        <v>16</v>
      </c>
    </row>
    <row r="2351" spans="1:14" x14ac:dyDescent="0.35">
      <c r="A2351" t="s">
        <v>4037</v>
      </c>
      <c r="B2351">
        <v>42</v>
      </c>
      <c r="C2351" t="s">
        <v>14095</v>
      </c>
      <c r="D2351" t="s">
        <v>39</v>
      </c>
      <c r="E2351" t="s">
        <v>64</v>
      </c>
      <c r="F2351" t="s">
        <v>14</v>
      </c>
      <c r="G2351" t="s">
        <v>20</v>
      </c>
      <c r="H2351">
        <v>2451.92</v>
      </c>
      <c r="I2351" s="9">
        <v>45447</v>
      </c>
      <c r="J2351">
        <v>2024</v>
      </c>
      <c r="K2351" t="s">
        <v>14049</v>
      </c>
      <c r="L2351">
        <v>6</v>
      </c>
      <c r="M2351" t="s">
        <v>14046</v>
      </c>
      <c r="N2351" t="s">
        <v>16</v>
      </c>
    </row>
    <row r="2352" spans="1:14" x14ac:dyDescent="0.35">
      <c r="A2352" t="s">
        <v>4171</v>
      </c>
      <c r="B2352">
        <v>42</v>
      </c>
      <c r="C2352" t="s">
        <v>14095</v>
      </c>
      <c r="D2352" t="s">
        <v>39</v>
      </c>
      <c r="E2352" t="s">
        <v>24</v>
      </c>
      <c r="F2352" t="s">
        <v>49</v>
      </c>
      <c r="G2352" t="s">
        <v>15</v>
      </c>
      <c r="H2352">
        <v>320.14999999999998</v>
      </c>
      <c r="I2352" s="9">
        <v>45488</v>
      </c>
      <c r="J2352">
        <v>2024</v>
      </c>
      <c r="K2352" t="s">
        <v>14063</v>
      </c>
      <c r="L2352">
        <v>7</v>
      </c>
      <c r="M2352" t="s">
        <v>14062</v>
      </c>
      <c r="N2352" t="s">
        <v>16</v>
      </c>
    </row>
    <row r="2353" spans="1:14" x14ac:dyDescent="0.35">
      <c r="A2353" t="s">
        <v>4251</v>
      </c>
      <c r="B2353">
        <v>42</v>
      </c>
      <c r="C2353" t="s">
        <v>14095</v>
      </c>
      <c r="D2353" t="s">
        <v>12</v>
      </c>
      <c r="E2353" t="s">
        <v>29</v>
      </c>
      <c r="F2353" t="s">
        <v>49</v>
      </c>
      <c r="G2353" t="s">
        <v>30</v>
      </c>
      <c r="H2353">
        <v>25261.22</v>
      </c>
      <c r="I2353" s="9">
        <v>45034</v>
      </c>
      <c r="J2353">
        <v>2023</v>
      </c>
      <c r="K2353" t="s">
        <v>14061</v>
      </c>
      <c r="L2353">
        <v>4</v>
      </c>
      <c r="M2353" t="s">
        <v>14046</v>
      </c>
      <c r="N2353" t="s">
        <v>16</v>
      </c>
    </row>
    <row r="2354" spans="1:14" x14ac:dyDescent="0.35">
      <c r="A2354" t="s">
        <v>4287</v>
      </c>
      <c r="B2354">
        <v>42</v>
      </c>
      <c r="C2354" t="s">
        <v>14095</v>
      </c>
      <c r="D2354" t="s">
        <v>39</v>
      </c>
      <c r="E2354" t="s">
        <v>64</v>
      </c>
      <c r="F2354" t="s">
        <v>55</v>
      </c>
      <c r="G2354" t="s">
        <v>36</v>
      </c>
      <c r="H2354">
        <v>13235.03</v>
      </c>
      <c r="I2354" s="9">
        <v>45186</v>
      </c>
      <c r="J2354">
        <v>2023</v>
      </c>
      <c r="K2354" t="s">
        <v>14055</v>
      </c>
      <c r="L2354">
        <v>9</v>
      </c>
      <c r="M2354" t="s">
        <v>14059</v>
      </c>
      <c r="N2354" t="s">
        <v>16</v>
      </c>
    </row>
    <row r="2355" spans="1:14" x14ac:dyDescent="0.35">
      <c r="A2355" t="s">
        <v>4359</v>
      </c>
      <c r="B2355">
        <v>42</v>
      </c>
      <c r="C2355" t="s">
        <v>14095</v>
      </c>
      <c r="D2355" t="s">
        <v>39</v>
      </c>
      <c r="E2355" t="s">
        <v>52</v>
      </c>
      <c r="F2355" t="s">
        <v>14</v>
      </c>
      <c r="G2355" t="s">
        <v>36</v>
      </c>
      <c r="H2355">
        <v>2138.33</v>
      </c>
      <c r="I2355" s="9">
        <v>45562</v>
      </c>
      <c r="J2355">
        <v>2024</v>
      </c>
      <c r="K2355" t="s">
        <v>14055</v>
      </c>
      <c r="L2355">
        <v>9</v>
      </c>
      <c r="M2355" t="s">
        <v>14048</v>
      </c>
      <c r="N2355" t="s">
        <v>16</v>
      </c>
    </row>
    <row r="2356" spans="1:14" x14ac:dyDescent="0.35">
      <c r="A2356" t="s">
        <v>4453</v>
      </c>
      <c r="B2356">
        <v>42</v>
      </c>
      <c r="C2356" t="s">
        <v>14095</v>
      </c>
      <c r="D2356" t="s">
        <v>12</v>
      </c>
      <c r="E2356" t="s">
        <v>74</v>
      </c>
      <c r="F2356" t="s">
        <v>49</v>
      </c>
      <c r="G2356" t="s">
        <v>20</v>
      </c>
      <c r="H2356">
        <v>45881.65</v>
      </c>
      <c r="I2356" s="9">
        <v>45242</v>
      </c>
      <c r="J2356">
        <v>2023</v>
      </c>
      <c r="K2356" t="s">
        <v>14054</v>
      </c>
      <c r="L2356">
        <v>11</v>
      </c>
      <c r="M2356" t="s">
        <v>14059</v>
      </c>
      <c r="N2356" t="s">
        <v>16</v>
      </c>
    </row>
    <row r="2357" spans="1:14" x14ac:dyDescent="0.35">
      <c r="A2357" t="s">
        <v>4509</v>
      </c>
      <c r="B2357">
        <v>42</v>
      </c>
      <c r="C2357" t="s">
        <v>14095</v>
      </c>
      <c r="D2357" t="s">
        <v>39</v>
      </c>
      <c r="E2357" t="s">
        <v>52</v>
      </c>
      <c r="F2357" t="s">
        <v>14</v>
      </c>
      <c r="G2357" t="s">
        <v>15</v>
      </c>
      <c r="H2357">
        <v>15991.47</v>
      </c>
      <c r="I2357" s="9">
        <v>44996</v>
      </c>
      <c r="J2357">
        <v>2023</v>
      </c>
      <c r="K2357" t="s">
        <v>14053</v>
      </c>
      <c r="L2357">
        <v>3</v>
      </c>
      <c r="M2357" t="s">
        <v>14050</v>
      </c>
      <c r="N2357" t="s">
        <v>16</v>
      </c>
    </row>
    <row r="2358" spans="1:14" x14ac:dyDescent="0.35">
      <c r="A2358" t="s">
        <v>4601</v>
      </c>
      <c r="B2358">
        <v>42</v>
      </c>
      <c r="C2358" t="s">
        <v>14095</v>
      </c>
      <c r="D2358" t="s">
        <v>39</v>
      </c>
      <c r="E2358" t="s">
        <v>52</v>
      </c>
      <c r="F2358" t="s">
        <v>14</v>
      </c>
      <c r="G2358" t="s">
        <v>30</v>
      </c>
      <c r="H2358">
        <v>21259.72</v>
      </c>
      <c r="I2358" s="9">
        <v>45536</v>
      </c>
      <c r="J2358">
        <v>2024</v>
      </c>
      <c r="K2358" t="s">
        <v>14055</v>
      </c>
      <c r="L2358">
        <v>9</v>
      </c>
      <c r="M2358" t="s">
        <v>14059</v>
      </c>
      <c r="N2358" t="s">
        <v>16</v>
      </c>
    </row>
    <row r="2359" spans="1:14" x14ac:dyDescent="0.35">
      <c r="A2359" t="s">
        <v>4653</v>
      </c>
      <c r="B2359">
        <v>42</v>
      </c>
      <c r="C2359" t="s">
        <v>14095</v>
      </c>
      <c r="D2359" t="s">
        <v>39</v>
      </c>
      <c r="E2359" t="s">
        <v>52</v>
      </c>
      <c r="F2359" t="s">
        <v>19</v>
      </c>
      <c r="G2359" t="s">
        <v>36</v>
      </c>
      <c r="H2359">
        <v>1224.23</v>
      </c>
      <c r="I2359" s="9">
        <v>45072</v>
      </c>
      <c r="J2359">
        <v>2023</v>
      </c>
      <c r="K2359" t="s">
        <v>14047</v>
      </c>
      <c r="L2359">
        <v>5</v>
      </c>
      <c r="M2359" t="s">
        <v>14048</v>
      </c>
      <c r="N2359" t="s">
        <v>16</v>
      </c>
    </row>
    <row r="2360" spans="1:14" x14ac:dyDescent="0.35">
      <c r="A2360" t="s">
        <v>4977</v>
      </c>
      <c r="B2360">
        <v>42</v>
      </c>
      <c r="C2360" t="s">
        <v>14095</v>
      </c>
      <c r="D2360" t="s">
        <v>39</v>
      </c>
      <c r="E2360" t="s">
        <v>29</v>
      </c>
      <c r="F2360" t="s">
        <v>49</v>
      </c>
      <c r="G2360" t="s">
        <v>15</v>
      </c>
      <c r="H2360">
        <v>31435.09</v>
      </c>
      <c r="I2360" s="9">
        <v>45311</v>
      </c>
      <c r="J2360">
        <v>2024</v>
      </c>
      <c r="K2360" t="s">
        <v>14045</v>
      </c>
      <c r="L2360">
        <v>1</v>
      </c>
      <c r="M2360" t="s">
        <v>14050</v>
      </c>
      <c r="N2360" t="s">
        <v>16</v>
      </c>
    </row>
    <row r="2361" spans="1:14" x14ac:dyDescent="0.35">
      <c r="A2361" t="s">
        <v>5007</v>
      </c>
      <c r="B2361">
        <v>42</v>
      </c>
      <c r="C2361" t="s">
        <v>14095</v>
      </c>
      <c r="D2361" t="s">
        <v>12</v>
      </c>
      <c r="E2361" t="s">
        <v>13</v>
      </c>
      <c r="F2361" t="s">
        <v>35</v>
      </c>
      <c r="G2361" t="s">
        <v>26</v>
      </c>
      <c r="H2361">
        <v>18283.7</v>
      </c>
      <c r="I2361" s="9">
        <v>45640</v>
      </c>
      <c r="J2361">
        <v>2024</v>
      </c>
      <c r="K2361" t="s">
        <v>14060</v>
      </c>
      <c r="L2361">
        <v>12</v>
      </c>
      <c r="M2361" t="s">
        <v>14050</v>
      </c>
      <c r="N2361" t="s">
        <v>16</v>
      </c>
    </row>
    <row r="2362" spans="1:14" x14ac:dyDescent="0.35">
      <c r="A2362" t="s">
        <v>5021</v>
      </c>
      <c r="B2362">
        <v>42</v>
      </c>
      <c r="C2362" t="s">
        <v>14095</v>
      </c>
      <c r="D2362" t="s">
        <v>39</v>
      </c>
      <c r="E2362" t="s">
        <v>93</v>
      </c>
      <c r="F2362" t="s">
        <v>35</v>
      </c>
      <c r="G2362" t="s">
        <v>15</v>
      </c>
      <c r="H2362">
        <v>4021.81</v>
      </c>
      <c r="I2362" s="9">
        <v>45349</v>
      </c>
      <c r="J2362">
        <v>2024</v>
      </c>
      <c r="K2362" t="s">
        <v>14051</v>
      </c>
      <c r="L2362">
        <v>2</v>
      </c>
      <c r="M2362" t="s">
        <v>14046</v>
      </c>
      <c r="N2362" t="s">
        <v>16</v>
      </c>
    </row>
    <row r="2363" spans="1:14" x14ac:dyDescent="0.35">
      <c r="A2363" t="s">
        <v>5073</v>
      </c>
      <c r="B2363">
        <v>42</v>
      </c>
      <c r="C2363" t="s">
        <v>14095</v>
      </c>
      <c r="D2363" t="s">
        <v>12</v>
      </c>
      <c r="E2363" t="s">
        <v>74</v>
      </c>
      <c r="F2363" t="s">
        <v>14</v>
      </c>
      <c r="G2363" t="s">
        <v>36</v>
      </c>
      <c r="H2363">
        <v>21794.22</v>
      </c>
      <c r="I2363" s="9">
        <v>45323</v>
      </c>
      <c r="J2363">
        <v>2024</v>
      </c>
      <c r="K2363" t="s">
        <v>14051</v>
      </c>
      <c r="L2363">
        <v>2</v>
      </c>
      <c r="M2363" t="s">
        <v>14057</v>
      </c>
      <c r="N2363" t="s">
        <v>16</v>
      </c>
    </row>
    <row r="2364" spans="1:14" x14ac:dyDescent="0.35">
      <c r="A2364" t="s">
        <v>5365</v>
      </c>
      <c r="B2364">
        <v>42</v>
      </c>
      <c r="C2364" t="s">
        <v>14095</v>
      </c>
      <c r="D2364" t="s">
        <v>39</v>
      </c>
      <c r="E2364" t="s">
        <v>42</v>
      </c>
      <c r="F2364" t="s">
        <v>35</v>
      </c>
      <c r="G2364" t="s">
        <v>26</v>
      </c>
      <c r="H2364">
        <v>11101.57</v>
      </c>
      <c r="I2364" s="9">
        <v>45281</v>
      </c>
      <c r="J2364">
        <v>2023</v>
      </c>
      <c r="K2364" t="s">
        <v>14060</v>
      </c>
      <c r="L2364">
        <v>12</v>
      </c>
      <c r="M2364" t="s">
        <v>14057</v>
      </c>
      <c r="N2364" t="s">
        <v>16</v>
      </c>
    </row>
    <row r="2365" spans="1:14" x14ac:dyDescent="0.35">
      <c r="A2365" t="s">
        <v>5385</v>
      </c>
      <c r="B2365">
        <v>42</v>
      </c>
      <c r="C2365" t="s">
        <v>14095</v>
      </c>
      <c r="D2365" t="s">
        <v>12</v>
      </c>
      <c r="E2365" t="s">
        <v>93</v>
      </c>
      <c r="F2365" t="s">
        <v>55</v>
      </c>
      <c r="G2365" t="s">
        <v>20</v>
      </c>
      <c r="H2365">
        <v>1099.03</v>
      </c>
      <c r="I2365" s="9">
        <v>44935</v>
      </c>
      <c r="J2365">
        <v>2023</v>
      </c>
      <c r="K2365" t="s">
        <v>14045</v>
      </c>
      <c r="L2365">
        <v>1</v>
      </c>
      <c r="M2365" t="s">
        <v>14062</v>
      </c>
      <c r="N2365" t="s">
        <v>16</v>
      </c>
    </row>
    <row r="2366" spans="1:14" x14ac:dyDescent="0.35">
      <c r="A2366" t="s">
        <v>5429</v>
      </c>
      <c r="B2366">
        <v>42</v>
      </c>
      <c r="C2366" t="s">
        <v>14095</v>
      </c>
      <c r="D2366" t="s">
        <v>12</v>
      </c>
      <c r="E2366" t="s">
        <v>42</v>
      </c>
      <c r="F2366" t="s">
        <v>25</v>
      </c>
      <c r="G2366" t="s">
        <v>36</v>
      </c>
      <c r="H2366">
        <v>3872.63</v>
      </c>
      <c r="I2366" s="9">
        <v>45220</v>
      </c>
      <c r="J2366">
        <v>2023</v>
      </c>
      <c r="K2366" t="s">
        <v>14058</v>
      </c>
      <c r="L2366">
        <v>10</v>
      </c>
      <c r="M2366" t="s">
        <v>14050</v>
      </c>
      <c r="N2366" t="s">
        <v>16</v>
      </c>
    </row>
    <row r="2367" spans="1:14" x14ac:dyDescent="0.35">
      <c r="A2367" t="s">
        <v>5435</v>
      </c>
      <c r="B2367">
        <v>42</v>
      </c>
      <c r="C2367" t="s">
        <v>14095</v>
      </c>
      <c r="D2367" t="s">
        <v>39</v>
      </c>
      <c r="E2367" t="s">
        <v>52</v>
      </c>
      <c r="F2367" t="s">
        <v>55</v>
      </c>
      <c r="G2367" t="s">
        <v>26</v>
      </c>
      <c r="H2367">
        <v>675.16</v>
      </c>
      <c r="I2367" s="9">
        <v>45033</v>
      </c>
      <c r="J2367">
        <v>2023</v>
      </c>
      <c r="K2367" t="s">
        <v>14061</v>
      </c>
      <c r="L2367">
        <v>4</v>
      </c>
      <c r="M2367" t="s">
        <v>14062</v>
      </c>
      <c r="N2367" t="s">
        <v>16</v>
      </c>
    </row>
    <row r="2368" spans="1:14" x14ac:dyDescent="0.35">
      <c r="A2368" t="s">
        <v>5499</v>
      </c>
      <c r="B2368">
        <v>42</v>
      </c>
      <c r="C2368" t="s">
        <v>14095</v>
      </c>
      <c r="D2368" t="s">
        <v>12</v>
      </c>
      <c r="E2368" t="s">
        <v>13</v>
      </c>
      <c r="F2368" t="s">
        <v>14</v>
      </c>
      <c r="G2368" t="s">
        <v>26</v>
      </c>
      <c r="H2368">
        <v>2111.94</v>
      </c>
      <c r="I2368" s="9">
        <v>45155</v>
      </c>
      <c r="J2368">
        <v>2023</v>
      </c>
      <c r="K2368" t="s">
        <v>14056</v>
      </c>
      <c r="L2368">
        <v>8</v>
      </c>
      <c r="M2368" t="s">
        <v>14057</v>
      </c>
      <c r="N2368" t="s">
        <v>16</v>
      </c>
    </row>
    <row r="2369" spans="1:14" x14ac:dyDescent="0.35">
      <c r="A2369" t="s">
        <v>5595</v>
      </c>
      <c r="B2369">
        <v>42</v>
      </c>
      <c r="C2369" t="s">
        <v>14095</v>
      </c>
      <c r="D2369" t="s">
        <v>39</v>
      </c>
      <c r="E2369" t="s">
        <v>64</v>
      </c>
      <c r="F2369" t="s">
        <v>35</v>
      </c>
      <c r="G2369" t="s">
        <v>20</v>
      </c>
      <c r="H2369">
        <v>10008.629999999999</v>
      </c>
      <c r="I2369" s="9">
        <v>45324</v>
      </c>
      <c r="J2369">
        <v>2024</v>
      </c>
      <c r="K2369" t="s">
        <v>14051</v>
      </c>
      <c r="L2369">
        <v>2</v>
      </c>
      <c r="M2369" t="s">
        <v>14048</v>
      </c>
      <c r="N2369" t="s">
        <v>16</v>
      </c>
    </row>
    <row r="2370" spans="1:14" x14ac:dyDescent="0.35">
      <c r="A2370" t="s">
        <v>5873</v>
      </c>
      <c r="B2370">
        <v>42</v>
      </c>
      <c r="C2370" t="s">
        <v>14095</v>
      </c>
      <c r="D2370" t="s">
        <v>39</v>
      </c>
      <c r="E2370" t="s">
        <v>29</v>
      </c>
      <c r="F2370" t="s">
        <v>49</v>
      </c>
      <c r="G2370" t="s">
        <v>15</v>
      </c>
      <c r="H2370">
        <v>4013.15</v>
      </c>
      <c r="I2370" s="9">
        <v>45199</v>
      </c>
      <c r="J2370">
        <v>2023</v>
      </c>
      <c r="K2370" t="s">
        <v>14055</v>
      </c>
      <c r="L2370">
        <v>9</v>
      </c>
      <c r="M2370" t="s">
        <v>14050</v>
      </c>
      <c r="N2370" t="s">
        <v>16</v>
      </c>
    </row>
    <row r="2371" spans="1:14" x14ac:dyDescent="0.35">
      <c r="A2371" t="s">
        <v>5911</v>
      </c>
      <c r="B2371">
        <v>42</v>
      </c>
      <c r="C2371" t="s">
        <v>14095</v>
      </c>
      <c r="D2371" t="s">
        <v>39</v>
      </c>
      <c r="E2371" t="s">
        <v>42</v>
      </c>
      <c r="F2371" t="s">
        <v>49</v>
      </c>
      <c r="G2371" t="s">
        <v>26</v>
      </c>
      <c r="H2371">
        <v>7978.6</v>
      </c>
      <c r="I2371" s="9">
        <v>45095</v>
      </c>
      <c r="J2371">
        <v>2023</v>
      </c>
      <c r="K2371" t="s">
        <v>14049</v>
      </c>
      <c r="L2371">
        <v>6</v>
      </c>
      <c r="M2371" t="s">
        <v>14059</v>
      </c>
      <c r="N2371" t="s">
        <v>16</v>
      </c>
    </row>
    <row r="2372" spans="1:14" x14ac:dyDescent="0.35">
      <c r="A2372" t="s">
        <v>5991</v>
      </c>
      <c r="B2372">
        <v>42</v>
      </c>
      <c r="C2372" t="s">
        <v>14095</v>
      </c>
      <c r="D2372" t="s">
        <v>12</v>
      </c>
      <c r="E2372" t="s">
        <v>64</v>
      </c>
      <c r="F2372" t="s">
        <v>35</v>
      </c>
      <c r="G2372" t="s">
        <v>20</v>
      </c>
      <c r="H2372">
        <v>20461.150000000001</v>
      </c>
      <c r="I2372" s="9">
        <v>45525</v>
      </c>
      <c r="J2372">
        <v>2024</v>
      </c>
      <c r="K2372" t="s">
        <v>14056</v>
      </c>
      <c r="L2372">
        <v>8</v>
      </c>
      <c r="M2372" t="s">
        <v>14052</v>
      </c>
      <c r="N2372" t="s">
        <v>16</v>
      </c>
    </row>
    <row r="2373" spans="1:14" x14ac:dyDescent="0.35">
      <c r="A2373" t="s">
        <v>6119</v>
      </c>
      <c r="B2373">
        <v>42</v>
      </c>
      <c r="C2373" t="s">
        <v>14095</v>
      </c>
      <c r="D2373" t="s">
        <v>12</v>
      </c>
      <c r="E2373" t="s">
        <v>74</v>
      </c>
      <c r="F2373" t="s">
        <v>25</v>
      </c>
      <c r="G2373" t="s">
        <v>30</v>
      </c>
      <c r="H2373">
        <v>7502.03</v>
      </c>
      <c r="I2373" s="9">
        <v>44931</v>
      </c>
      <c r="J2373">
        <v>2023</v>
      </c>
      <c r="K2373" t="s">
        <v>14045</v>
      </c>
      <c r="L2373">
        <v>1</v>
      </c>
      <c r="M2373" t="s">
        <v>14057</v>
      </c>
      <c r="N2373" t="s">
        <v>16</v>
      </c>
    </row>
    <row r="2374" spans="1:14" x14ac:dyDescent="0.35">
      <c r="A2374" t="s">
        <v>6139</v>
      </c>
      <c r="B2374">
        <v>42</v>
      </c>
      <c r="C2374" t="s">
        <v>14095</v>
      </c>
      <c r="D2374" t="s">
        <v>39</v>
      </c>
      <c r="E2374" t="s">
        <v>52</v>
      </c>
      <c r="F2374" t="s">
        <v>19</v>
      </c>
      <c r="G2374" t="s">
        <v>15</v>
      </c>
      <c r="H2374">
        <v>3102.78</v>
      </c>
      <c r="I2374" s="9">
        <v>45248</v>
      </c>
      <c r="J2374">
        <v>2023</v>
      </c>
      <c r="K2374" t="s">
        <v>14054</v>
      </c>
      <c r="L2374">
        <v>11</v>
      </c>
      <c r="M2374" t="s">
        <v>14050</v>
      </c>
      <c r="N2374" t="s">
        <v>16</v>
      </c>
    </row>
    <row r="2375" spans="1:14" x14ac:dyDescent="0.35">
      <c r="A2375" t="s">
        <v>6271</v>
      </c>
      <c r="B2375">
        <v>42</v>
      </c>
      <c r="C2375" t="s">
        <v>14095</v>
      </c>
      <c r="D2375" t="s">
        <v>39</v>
      </c>
      <c r="E2375" t="s">
        <v>52</v>
      </c>
      <c r="F2375" t="s">
        <v>14</v>
      </c>
      <c r="G2375" t="s">
        <v>26</v>
      </c>
      <c r="H2375">
        <v>2089.85</v>
      </c>
      <c r="I2375" s="9">
        <v>45157</v>
      </c>
      <c r="J2375">
        <v>2023</v>
      </c>
      <c r="K2375" t="s">
        <v>14056</v>
      </c>
      <c r="L2375">
        <v>8</v>
      </c>
      <c r="M2375" t="s">
        <v>14050</v>
      </c>
      <c r="N2375" t="s">
        <v>16</v>
      </c>
    </row>
    <row r="2376" spans="1:14" x14ac:dyDescent="0.35">
      <c r="A2376" t="s">
        <v>6413</v>
      </c>
      <c r="B2376">
        <v>42</v>
      </c>
      <c r="C2376" t="s">
        <v>14095</v>
      </c>
      <c r="D2376" t="s">
        <v>12</v>
      </c>
      <c r="E2376" t="s">
        <v>29</v>
      </c>
      <c r="F2376" t="s">
        <v>19</v>
      </c>
      <c r="G2376" t="s">
        <v>30</v>
      </c>
      <c r="H2376">
        <v>11392.95</v>
      </c>
      <c r="I2376" s="9">
        <v>45436</v>
      </c>
      <c r="J2376">
        <v>2024</v>
      </c>
      <c r="K2376" t="s">
        <v>14047</v>
      </c>
      <c r="L2376">
        <v>5</v>
      </c>
      <c r="M2376" t="s">
        <v>14048</v>
      </c>
      <c r="N2376" t="s">
        <v>16</v>
      </c>
    </row>
    <row r="2377" spans="1:14" x14ac:dyDescent="0.35">
      <c r="A2377" t="s">
        <v>6539</v>
      </c>
      <c r="B2377">
        <v>42</v>
      </c>
      <c r="C2377" t="s">
        <v>14095</v>
      </c>
      <c r="D2377" t="s">
        <v>12</v>
      </c>
      <c r="E2377" t="s">
        <v>42</v>
      </c>
      <c r="F2377" t="s">
        <v>49</v>
      </c>
      <c r="G2377" t="s">
        <v>15</v>
      </c>
      <c r="H2377">
        <v>5920.7</v>
      </c>
      <c r="I2377" s="9">
        <v>44930</v>
      </c>
      <c r="J2377">
        <v>2023</v>
      </c>
      <c r="K2377" t="s">
        <v>14045</v>
      </c>
      <c r="L2377">
        <v>1</v>
      </c>
      <c r="M2377" t="s">
        <v>14052</v>
      </c>
      <c r="N2377" t="s">
        <v>16</v>
      </c>
    </row>
    <row r="2378" spans="1:14" x14ac:dyDescent="0.35">
      <c r="A2378" t="s">
        <v>6705</v>
      </c>
      <c r="B2378">
        <v>42</v>
      </c>
      <c r="C2378" t="s">
        <v>14095</v>
      </c>
      <c r="D2378" t="s">
        <v>39</v>
      </c>
      <c r="E2378" t="s">
        <v>52</v>
      </c>
      <c r="F2378" t="s">
        <v>35</v>
      </c>
      <c r="G2378" t="s">
        <v>20</v>
      </c>
      <c r="H2378">
        <v>26308.38</v>
      </c>
      <c r="I2378" s="9">
        <v>45415</v>
      </c>
      <c r="J2378">
        <v>2024</v>
      </c>
      <c r="K2378" t="s">
        <v>14047</v>
      </c>
      <c r="L2378">
        <v>5</v>
      </c>
      <c r="M2378" t="s">
        <v>14048</v>
      </c>
      <c r="N2378" t="s">
        <v>16</v>
      </c>
    </row>
    <row r="2379" spans="1:14" x14ac:dyDescent="0.35">
      <c r="A2379" t="s">
        <v>6837</v>
      </c>
      <c r="B2379">
        <v>42</v>
      </c>
      <c r="C2379" t="s">
        <v>14095</v>
      </c>
      <c r="D2379" t="s">
        <v>12</v>
      </c>
      <c r="E2379" t="s">
        <v>74</v>
      </c>
      <c r="F2379" t="s">
        <v>25</v>
      </c>
      <c r="G2379" t="s">
        <v>20</v>
      </c>
      <c r="H2379">
        <v>541.28</v>
      </c>
      <c r="I2379" s="9">
        <v>45386</v>
      </c>
      <c r="J2379">
        <v>2024</v>
      </c>
      <c r="K2379" t="s">
        <v>14061</v>
      </c>
      <c r="L2379">
        <v>4</v>
      </c>
      <c r="M2379" t="s">
        <v>14057</v>
      </c>
      <c r="N2379" t="s">
        <v>16</v>
      </c>
    </row>
    <row r="2380" spans="1:14" x14ac:dyDescent="0.35">
      <c r="A2380" t="s">
        <v>6969</v>
      </c>
      <c r="B2380">
        <v>42</v>
      </c>
      <c r="C2380" t="s">
        <v>14095</v>
      </c>
      <c r="D2380" t="s">
        <v>39</v>
      </c>
      <c r="E2380" t="s">
        <v>52</v>
      </c>
      <c r="F2380" t="s">
        <v>19</v>
      </c>
      <c r="G2380" t="s">
        <v>20</v>
      </c>
      <c r="H2380">
        <v>42373.58</v>
      </c>
      <c r="I2380" s="9">
        <v>44946</v>
      </c>
      <c r="J2380">
        <v>2023</v>
      </c>
      <c r="K2380" t="s">
        <v>14045</v>
      </c>
      <c r="L2380">
        <v>1</v>
      </c>
      <c r="M2380" t="s">
        <v>14048</v>
      </c>
      <c r="N2380" t="s">
        <v>16</v>
      </c>
    </row>
    <row r="2381" spans="1:14" x14ac:dyDescent="0.35">
      <c r="A2381" t="s">
        <v>7437</v>
      </c>
      <c r="B2381">
        <v>42</v>
      </c>
      <c r="C2381" t="s">
        <v>14095</v>
      </c>
      <c r="D2381" t="s">
        <v>39</v>
      </c>
      <c r="E2381" t="s">
        <v>24</v>
      </c>
      <c r="F2381" t="s">
        <v>49</v>
      </c>
      <c r="G2381" t="s">
        <v>30</v>
      </c>
      <c r="H2381">
        <v>11365.63</v>
      </c>
      <c r="I2381" s="9">
        <v>45175</v>
      </c>
      <c r="J2381">
        <v>2023</v>
      </c>
      <c r="K2381" t="s">
        <v>14055</v>
      </c>
      <c r="L2381">
        <v>9</v>
      </c>
      <c r="M2381" t="s">
        <v>14052</v>
      </c>
      <c r="N2381" t="s">
        <v>16</v>
      </c>
    </row>
    <row r="2382" spans="1:14" x14ac:dyDescent="0.35">
      <c r="A2382" t="s">
        <v>7721</v>
      </c>
      <c r="B2382">
        <v>42</v>
      </c>
      <c r="C2382" t="s">
        <v>14095</v>
      </c>
      <c r="D2382" t="s">
        <v>12</v>
      </c>
      <c r="E2382" t="s">
        <v>52</v>
      </c>
      <c r="F2382" t="s">
        <v>19</v>
      </c>
      <c r="G2382" t="s">
        <v>20</v>
      </c>
      <c r="H2382">
        <v>8508.4500000000007</v>
      </c>
      <c r="I2382" s="9">
        <v>44946</v>
      </c>
      <c r="J2382">
        <v>2023</v>
      </c>
      <c r="K2382" t="s">
        <v>14045</v>
      </c>
      <c r="L2382">
        <v>1</v>
      </c>
      <c r="M2382" t="s">
        <v>14048</v>
      </c>
      <c r="N2382" t="s">
        <v>16</v>
      </c>
    </row>
    <row r="2383" spans="1:14" x14ac:dyDescent="0.35">
      <c r="A2383" t="s">
        <v>7753</v>
      </c>
      <c r="B2383">
        <v>42</v>
      </c>
      <c r="C2383" t="s">
        <v>14095</v>
      </c>
      <c r="D2383" t="s">
        <v>12</v>
      </c>
      <c r="E2383" t="s">
        <v>13</v>
      </c>
      <c r="F2383" t="s">
        <v>49</v>
      </c>
      <c r="G2383" t="s">
        <v>36</v>
      </c>
      <c r="H2383">
        <v>132.21</v>
      </c>
      <c r="I2383" s="9">
        <v>45205</v>
      </c>
      <c r="J2383">
        <v>2023</v>
      </c>
      <c r="K2383" t="s">
        <v>14058</v>
      </c>
      <c r="L2383">
        <v>10</v>
      </c>
      <c r="M2383" t="s">
        <v>14048</v>
      </c>
      <c r="N2383" t="s">
        <v>16</v>
      </c>
    </row>
    <row r="2384" spans="1:14" x14ac:dyDescent="0.35">
      <c r="A2384" t="s">
        <v>7913</v>
      </c>
      <c r="B2384">
        <v>42</v>
      </c>
      <c r="C2384" t="s">
        <v>14095</v>
      </c>
      <c r="D2384" t="s">
        <v>39</v>
      </c>
      <c r="E2384" t="s">
        <v>64</v>
      </c>
      <c r="F2384" t="s">
        <v>35</v>
      </c>
      <c r="G2384" t="s">
        <v>20</v>
      </c>
      <c r="H2384">
        <v>1501.45</v>
      </c>
      <c r="I2384" s="9">
        <v>45136</v>
      </c>
      <c r="J2384">
        <v>2023</v>
      </c>
      <c r="K2384" t="s">
        <v>14063</v>
      </c>
      <c r="L2384">
        <v>7</v>
      </c>
      <c r="M2384" t="s">
        <v>14050</v>
      </c>
      <c r="N2384" t="s">
        <v>16</v>
      </c>
    </row>
    <row r="2385" spans="1:14" x14ac:dyDescent="0.35">
      <c r="A2385" t="s">
        <v>7931</v>
      </c>
      <c r="B2385">
        <v>42</v>
      </c>
      <c r="C2385" t="s">
        <v>14095</v>
      </c>
      <c r="D2385" t="s">
        <v>12</v>
      </c>
      <c r="E2385" t="s">
        <v>42</v>
      </c>
      <c r="F2385" t="s">
        <v>35</v>
      </c>
      <c r="G2385" t="s">
        <v>30</v>
      </c>
      <c r="H2385">
        <v>5942.99</v>
      </c>
      <c r="I2385" s="9">
        <v>45194</v>
      </c>
      <c r="J2385">
        <v>2023</v>
      </c>
      <c r="K2385" t="s">
        <v>14055</v>
      </c>
      <c r="L2385">
        <v>9</v>
      </c>
      <c r="M2385" t="s">
        <v>14062</v>
      </c>
      <c r="N2385" t="s">
        <v>16</v>
      </c>
    </row>
    <row r="2386" spans="1:14" x14ac:dyDescent="0.35">
      <c r="A2386" t="s">
        <v>7979</v>
      </c>
      <c r="B2386">
        <v>42</v>
      </c>
      <c r="C2386" t="s">
        <v>14095</v>
      </c>
      <c r="D2386" t="s">
        <v>12</v>
      </c>
      <c r="E2386" t="s">
        <v>29</v>
      </c>
      <c r="F2386" t="s">
        <v>19</v>
      </c>
      <c r="G2386" t="s">
        <v>30</v>
      </c>
      <c r="H2386">
        <v>937.86</v>
      </c>
      <c r="I2386" s="9">
        <v>45310</v>
      </c>
      <c r="J2386">
        <v>2024</v>
      </c>
      <c r="K2386" t="s">
        <v>14045</v>
      </c>
      <c r="L2386">
        <v>1</v>
      </c>
      <c r="M2386" t="s">
        <v>14048</v>
      </c>
      <c r="N2386" t="s">
        <v>16</v>
      </c>
    </row>
    <row r="2387" spans="1:14" x14ac:dyDescent="0.35">
      <c r="A2387" t="s">
        <v>8015</v>
      </c>
      <c r="B2387">
        <v>42</v>
      </c>
      <c r="C2387" t="s">
        <v>14095</v>
      </c>
      <c r="D2387" t="s">
        <v>39</v>
      </c>
      <c r="E2387" t="s">
        <v>29</v>
      </c>
      <c r="F2387" t="s">
        <v>19</v>
      </c>
      <c r="G2387" t="s">
        <v>26</v>
      </c>
      <c r="H2387">
        <v>8767.27</v>
      </c>
      <c r="I2387" s="9">
        <v>44994</v>
      </c>
      <c r="J2387">
        <v>2023</v>
      </c>
      <c r="K2387" t="s">
        <v>14053</v>
      </c>
      <c r="L2387">
        <v>3</v>
      </c>
      <c r="M2387" t="s">
        <v>14057</v>
      </c>
      <c r="N2387" t="s">
        <v>16</v>
      </c>
    </row>
    <row r="2388" spans="1:14" x14ac:dyDescent="0.35">
      <c r="A2388" t="s">
        <v>8089</v>
      </c>
      <c r="B2388">
        <v>42</v>
      </c>
      <c r="C2388" t="s">
        <v>14095</v>
      </c>
      <c r="D2388" t="s">
        <v>12</v>
      </c>
      <c r="E2388" t="s">
        <v>93</v>
      </c>
      <c r="F2388" t="s">
        <v>19</v>
      </c>
      <c r="G2388" t="s">
        <v>36</v>
      </c>
      <c r="H2388">
        <v>1837.02</v>
      </c>
      <c r="I2388" s="9">
        <v>45333</v>
      </c>
      <c r="J2388">
        <v>2024</v>
      </c>
      <c r="K2388" t="s">
        <v>14051</v>
      </c>
      <c r="L2388">
        <v>2</v>
      </c>
      <c r="M2388" t="s">
        <v>14059</v>
      </c>
      <c r="N2388" t="s">
        <v>16</v>
      </c>
    </row>
    <row r="2389" spans="1:14" x14ac:dyDescent="0.35">
      <c r="A2389" t="s">
        <v>8233</v>
      </c>
      <c r="B2389">
        <v>42</v>
      </c>
      <c r="C2389" t="s">
        <v>14095</v>
      </c>
      <c r="D2389" t="s">
        <v>12</v>
      </c>
      <c r="E2389" t="s">
        <v>93</v>
      </c>
      <c r="F2389" t="s">
        <v>55</v>
      </c>
      <c r="G2389" t="s">
        <v>26</v>
      </c>
      <c r="H2389">
        <v>799.75</v>
      </c>
      <c r="I2389" s="9">
        <v>45633</v>
      </c>
      <c r="J2389">
        <v>2024</v>
      </c>
      <c r="K2389" t="s">
        <v>14060</v>
      </c>
      <c r="L2389">
        <v>12</v>
      </c>
      <c r="M2389" t="s">
        <v>14050</v>
      </c>
      <c r="N2389" t="s">
        <v>16</v>
      </c>
    </row>
    <row r="2390" spans="1:14" x14ac:dyDescent="0.35">
      <c r="A2390" t="s">
        <v>8609</v>
      </c>
      <c r="B2390">
        <v>42</v>
      </c>
      <c r="C2390" t="s">
        <v>14095</v>
      </c>
      <c r="D2390" t="s">
        <v>39</v>
      </c>
      <c r="E2390" t="s">
        <v>42</v>
      </c>
      <c r="F2390" t="s">
        <v>19</v>
      </c>
      <c r="G2390" t="s">
        <v>36</v>
      </c>
      <c r="H2390">
        <v>7748.52</v>
      </c>
      <c r="I2390" s="9">
        <v>45500</v>
      </c>
      <c r="J2390">
        <v>2024</v>
      </c>
      <c r="K2390" t="s">
        <v>14063</v>
      </c>
      <c r="L2390">
        <v>7</v>
      </c>
      <c r="M2390" t="s">
        <v>14050</v>
      </c>
      <c r="N2390" t="s">
        <v>16</v>
      </c>
    </row>
    <row r="2391" spans="1:14" x14ac:dyDescent="0.35">
      <c r="A2391" t="s">
        <v>8661</v>
      </c>
      <c r="B2391">
        <v>42</v>
      </c>
      <c r="C2391" t="s">
        <v>14095</v>
      </c>
      <c r="D2391" t="s">
        <v>12</v>
      </c>
      <c r="E2391" t="s">
        <v>29</v>
      </c>
      <c r="F2391" t="s">
        <v>19</v>
      </c>
      <c r="G2391" t="s">
        <v>36</v>
      </c>
      <c r="H2391">
        <v>2649.68</v>
      </c>
      <c r="I2391" s="9">
        <v>45401</v>
      </c>
      <c r="J2391">
        <v>2024</v>
      </c>
      <c r="K2391" t="s">
        <v>14061</v>
      </c>
      <c r="L2391">
        <v>4</v>
      </c>
      <c r="M2391" t="s">
        <v>14048</v>
      </c>
      <c r="N2391" t="s">
        <v>16</v>
      </c>
    </row>
    <row r="2392" spans="1:14" x14ac:dyDescent="0.35">
      <c r="A2392" t="s">
        <v>8671</v>
      </c>
      <c r="B2392">
        <v>42</v>
      </c>
      <c r="C2392" t="s">
        <v>14095</v>
      </c>
      <c r="D2392" t="s">
        <v>12</v>
      </c>
      <c r="E2392" t="s">
        <v>24</v>
      </c>
      <c r="F2392" t="s">
        <v>19</v>
      </c>
      <c r="G2392" t="s">
        <v>15</v>
      </c>
      <c r="H2392">
        <v>5948.71</v>
      </c>
      <c r="I2392" s="9">
        <v>45174</v>
      </c>
      <c r="J2392">
        <v>2023</v>
      </c>
      <c r="K2392" t="s">
        <v>14055</v>
      </c>
      <c r="L2392">
        <v>9</v>
      </c>
      <c r="M2392" t="s">
        <v>14046</v>
      </c>
      <c r="N2392" t="s">
        <v>16</v>
      </c>
    </row>
    <row r="2393" spans="1:14" x14ac:dyDescent="0.35">
      <c r="A2393" t="s">
        <v>8807</v>
      </c>
      <c r="B2393">
        <v>42</v>
      </c>
      <c r="C2393" t="s">
        <v>14095</v>
      </c>
      <c r="D2393" t="s">
        <v>12</v>
      </c>
      <c r="E2393" t="s">
        <v>93</v>
      </c>
      <c r="F2393" t="s">
        <v>49</v>
      </c>
      <c r="G2393" t="s">
        <v>30</v>
      </c>
      <c r="H2393">
        <v>8948.85</v>
      </c>
      <c r="I2393" s="9">
        <v>45315</v>
      </c>
      <c r="J2393">
        <v>2024</v>
      </c>
      <c r="K2393" t="s">
        <v>14045</v>
      </c>
      <c r="L2393">
        <v>1</v>
      </c>
      <c r="M2393" t="s">
        <v>14052</v>
      </c>
      <c r="N2393" t="s">
        <v>16</v>
      </c>
    </row>
    <row r="2394" spans="1:14" x14ac:dyDescent="0.35">
      <c r="A2394" t="s">
        <v>8963</v>
      </c>
      <c r="B2394">
        <v>42</v>
      </c>
      <c r="C2394" t="s">
        <v>14095</v>
      </c>
      <c r="D2394" t="s">
        <v>12</v>
      </c>
      <c r="E2394" t="s">
        <v>29</v>
      </c>
      <c r="F2394" t="s">
        <v>25</v>
      </c>
      <c r="G2394" t="s">
        <v>15</v>
      </c>
      <c r="H2394">
        <v>22770.44</v>
      </c>
      <c r="I2394" s="9">
        <v>45417</v>
      </c>
      <c r="J2394">
        <v>2024</v>
      </c>
      <c r="K2394" t="s">
        <v>14047</v>
      </c>
      <c r="L2394">
        <v>5</v>
      </c>
      <c r="M2394" t="s">
        <v>14059</v>
      </c>
      <c r="N2394" t="s">
        <v>16</v>
      </c>
    </row>
    <row r="2395" spans="1:14" x14ac:dyDescent="0.35">
      <c r="A2395" t="s">
        <v>9071</v>
      </c>
      <c r="B2395">
        <v>42</v>
      </c>
      <c r="C2395" t="s">
        <v>14095</v>
      </c>
      <c r="D2395" t="s">
        <v>12</v>
      </c>
      <c r="E2395" t="s">
        <v>64</v>
      </c>
      <c r="F2395" t="s">
        <v>19</v>
      </c>
      <c r="G2395" t="s">
        <v>15</v>
      </c>
      <c r="H2395">
        <v>15642.26</v>
      </c>
      <c r="I2395" s="9">
        <v>45340</v>
      </c>
      <c r="J2395">
        <v>2024</v>
      </c>
      <c r="K2395" t="s">
        <v>14051</v>
      </c>
      <c r="L2395">
        <v>2</v>
      </c>
      <c r="M2395" t="s">
        <v>14059</v>
      </c>
      <c r="N2395" t="s">
        <v>16</v>
      </c>
    </row>
    <row r="2396" spans="1:14" x14ac:dyDescent="0.35">
      <c r="A2396" t="s">
        <v>9123</v>
      </c>
      <c r="B2396">
        <v>42</v>
      </c>
      <c r="C2396" t="s">
        <v>14095</v>
      </c>
      <c r="D2396" t="s">
        <v>39</v>
      </c>
      <c r="E2396" t="s">
        <v>93</v>
      </c>
      <c r="F2396" t="s">
        <v>55</v>
      </c>
      <c r="G2396" t="s">
        <v>15</v>
      </c>
      <c r="H2396">
        <v>438.75</v>
      </c>
      <c r="I2396" s="9">
        <v>45112</v>
      </c>
      <c r="J2396">
        <v>2023</v>
      </c>
      <c r="K2396" t="s">
        <v>14063</v>
      </c>
      <c r="L2396">
        <v>7</v>
      </c>
      <c r="M2396" t="s">
        <v>14052</v>
      </c>
      <c r="N2396" t="s">
        <v>16</v>
      </c>
    </row>
    <row r="2397" spans="1:14" x14ac:dyDescent="0.35">
      <c r="A2397" t="s">
        <v>9235</v>
      </c>
      <c r="B2397">
        <v>42</v>
      </c>
      <c r="C2397" t="s">
        <v>14095</v>
      </c>
      <c r="D2397" t="s">
        <v>12</v>
      </c>
      <c r="E2397" t="s">
        <v>29</v>
      </c>
      <c r="F2397" t="s">
        <v>55</v>
      </c>
      <c r="G2397" t="s">
        <v>26</v>
      </c>
      <c r="H2397">
        <v>7529.51</v>
      </c>
      <c r="I2397" s="9">
        <v>44965</v>
      </c>
      <c r="J2397">
        <v>2023</v>
      </c>
      <c r="K2397" t="s">
        <v>14051</v>
      </c>
      <c r="L2397">
        <v>2</v>
      </c>
      <c r="M2397" t="s">
        <v>14052</v>
      </c>
      <c r="N2397" t="s">
        <v>16</v>
      </c>
    </row>
    <row r="2398" spans="1:14" x14ac:dyDescent="0.35">
      <c r="A2398" t="s">
        <v>9351</v>
      </c>
      <c r="B2398">
        <v>42</v>
      </c>
      <c r="C2398" t="s">
        <v>14095</v>
      </c>
      <c r="D2398" t="s">
        <v>12</v>
      </c>
      <c r="E2398" t="s">
        <v>74</v>
      </c>
      <c r="F2398" t="s">
        <v>25</v>
      </c>
      <c r="G2398" t="s">
        <v>15</v>
      </c>
      <c r="H2398">
        <v>1795.43</v>
      </c>
      <c r="I2398" s="9">
        <v>45163</v>
      </c>
      <c r="J2398">
        <v>2023</v>
      </c>
      <c r="K2398" t="s">
        <v>14056</v>
      </c>
      <c r="L2398">
        <v>8</v>
      </c>
      <c r="M2398" t="s">
        <v>14048</v>
      </c>
      <c r="N2398" t="s">
        <v>16</v>
      </c>
    </row>
    <row r="2399" spans="1:14" x14ac:dyDescent="0.35">
      <c r="A2399" t="s">
        <v>9357</v>
      </c>
      <c r="B2399">
        <v>42</v>
      </c>
      <c r="C2399" t="s">
        <v>14095</v>
      </c>
      <c r="D2399" t="s">
        <v>12</v>
      </c>
      <c r="E2399" t="s">
        <v>13</v>
      </c>
      <c r="F2399" t="s">
        <v>25</v>
      </c>
      <c r="G2399" t="s">
        <v>30</v>
      </c>
      <c r="H2399">
        <v>4968.5200000000004</v>
      </c>
      <c r="I2399" s="9">
        <v>45009</v>
      </c>
      <c r="J2399">
        <v>2023</v>
      </c>
      <c r="K2399" t="s">
        <v>14053</v>
      </c>
      <c r="L2399">
        <v>3</v>
      </c>
      <c r="M2399" t="s">
        <v>14048</v>
      </c>
      <c r="N2399" t="s">
        <v>16</v>
      </c>
    </row>
    <row r="2400" spans="1:14" x14ac:dyDescent="0.35">
      <c r="A2400" t="s">
        <v>9577</v>
      </c>
      <c r="B2400">
        <v>42</v>
      </c>
      <c r="C2400" t="s">
        <v>14095</v>
      </c>
      <c r="D2400" t="s">
        <v>39</v>
      </c>
      <c r="E2400" t="s">
        <v>42</v>
      </c>
      <c r="F2400" t="s">
        <v>14</v>
      </c>
      <c r="G2400" t="s">
        <v>30</v>
      </c>
      <c r="H2400">
        <v>3594.37</v>
      </c>
      <c r="I2400" s="9">
        <v>45530</v>
      </c>
      <c r="J2400">
        <v>2024</v>
      </c>
      <c r="K2400" t="s">
        <v>14056</v>
      </c>
      <c r="L2400">
        <v>8</v>
      </c>
      <c r="M2400" t="s">
        <v>14062</v>
      </c>
      <c r="N2400" t="s">
        <v>16</v>
      </c>
    </row>
    <row r="2401" spans="1:14" x14ac:dyDescent="0.35">
      <c r="A2401" t="s">
        <v>9593</v>
      </c>
      <c r="B2401">
        <v>42</v>
      </c>
      <c r="C2401" t="s">
        <v>14095</v>
      </c>
      <c r="D2401" t="s">
        <v>12</v>
      </c>
      <c r="E2401" t="s">
        <v>64</v>
      </c>
      <c r="F2401" t="s">
        <v>55</v>
      </c>
      <c r="G2401" t="s">
        <v>36</v>
      </c>
      <c r="H2401">
        <v>6008.91</v>
      </c>
      <c r="I2401" s="9">
        <v>45557</v>
      </c>
      <c r="J2401">
        <v>2024</v>
      </c>
      <c r="K2401" t="s">
        <v>14055</v>
      </c>
      <c r="L2401">
        <v>9</v>
      </c>
      <c r="M2401" t="s">
        <v>14059</v>
      </c>
      <c r="N2401" t="s">
        <v>16</v>
      </c>
    </row>
    <row r="2402" spans="1:14" x14ac:dyDescent="0.35">
      <c r="A2402" t="s">
        <v>10035</v>
      </c>
      <c r="B2402">
        <v>42</v>
      </c>
      <c r="C2402" t="s">
        <v>14095</v>
      </c>
      <c r="D2402" t="s">
        <v>12</v>
      </c>
      <c r="E2402" t="s">
        <v>13</v>
      </c>
      <c r="F2402" t="s">
        <v>35</v>
      </c>
      <c r="G2402" t="s">
        <v>15</v>
      </c>
      <c r="H2402">
        <v>16669.79</v>
      </c>
      <c r="I2402" s="9">
        <v>44998</v>
      </c>
      <c r="J2402">
        <v>2023</v>
      </c>
      <c r="K2402" t="s">
        <v>14053</v>
      </c>
      <c r="L2402">
        <v>3</v>
      </c>
      <c r="M2402" t="s">
        <v>14062</v>
      </c>
      <c r="N2402" t="s">
        <v>16</v>
      </c>
    </row>
    <row r="2403" spans="1:14" x14ac:dyDescent="0.35">
      <c r="A2403" t="s">
        <v>10051</v>
      </c>
      <c r="B2403">
        <v>42</v>
      </c>
      <c r="C2403" t="s">
        <v>14095</v>
      </c>
      <c r="D2403" t="s">
        <v>39</v>
      </c>
      <c r="E2403" t="s">
        <v>13</v>
      </c>
      <c r="F2403" t="s">
        <v>14</v>
      </c>
      <c r="G2403" t="s">
        <v>20</v>
      </c>
      <c r="H2403">
        <v>14242.5</v>
      </c>
      <c r="I2403" s="9">
        <v>45650</v>
      </c>
      <c r="J2403">
        <v>2024</v>
      </c>
      <c r="K2403" t="s">
        <v>14060</v>
      </c>
      <c r="L2403">
        <v>12</v>
      </c>
      <c r="M2403" t="s">
        <v>14046</v>
      </c>
      <c r="N2403" t="s">
        <v>16</v>
      </c>
    </row>
    <row r="2404" spans="1:14" x14ac:dyDescent="0.35">
      <c r="A2404" t="s">
        <v>10085</v>
      </c>
      <c r="B2404">
        <v>42</v>
      </c>
      <c r="C2404" t="s">
        <v>14095</v>
      </c>
      <c r="D2404" t="s">
        <v>39</v>
      </c>
      <c r="E2404" t="s">
        <v>64</v>
      </c>
      <c r="F2404" t="s">
        <v>14</v>
      </c>
      <c r="G2404" t="s">
        <v>15</v>
      </c>
      <c r="H2404">
        <v>1081.3599999999999</v>
      </c>
      <c r="I2404" s="9">
        <v>45467</v>
      </c>
      <c r="J2404">
        <v>2024</v>
      </c>
      <c r="K2404" t="s">
        <v>14049</v>
      </c>
      <c r="L2404">
        <v>6</v>
      </c>
      <c r="M2404" t="s">
        <v>14062</v>
      </c>
      <c r="N2404" t="s">
        <v>16</v>
      </c>
    </row>
    <row r="2405" spans="1:14" x14ac:dyDescent="0.35">
      <c r="A2405" t="s">
        <v>10115</v>
      </c>
      <c r="B2405">
        <v>42</v>
      </c>
      <c r="C2405" t="s">
        <v>14095</v>
      </c>
      <c r="D2405" t="s">
        <v>12</v>
      </c>
      <c r="E2405" t="s">
        <v>74</v>
      </c>
      <c r="F2405" t="s">
        <v>49</v>
      </c>
      <c r="G2405" t="s">
        <v>26</v>
      </c>
      <c r="H2405">
        <v>743.37</v>
      </c>
      <c r="I2405" s="9">
        <v>45513</v>
      </c>
      <c r="J2405">
        <v>2024</v>
      </c>
      <c r="K2405" t="s">
        <v>14056</v>
      </c>
      <c r="L2405">
        <v>8</v>
      </c>
      <c r="M2405" t="s">
        <v>14048</v>
      </c>
      <c r="N2405" t="s">
        <v>16</v>
      </c>
    </row>
    <row r="2406" spans="1:14" x14ac:dyDescent="0.35">
      <c r="A2406" t="s">
        <v>10423</v>
      </c>
      <c r="B2406">
        <v>42</v>
      </c>
      <c r="C2406" t="s">
        <v>14095</v>
      </c>
      <c r="D2406" t="s">
        <v>39</v>
      </c>
      <c r="E2406" t="s">
        <v>64</v>
      </c>
      <c r="F2406" t="s">
        <v>35</v>
      </c>
      <c r="G2406" t="s">
        <v>15</v>
      </c>
      <c r="H2406">
        <v>6940.44</v>
      </c>
      <c r="I2406" s="9">
        <v>45147</v>
      </c>
      <c r="J2406">
        <v>2023</v>
      </c>
      <c r="K2406" t="s">
        <v>14056</v>
      </c>
      <c r="L2406">
        <v>8</v>
      </c>
      <c r="M2406" t="s">
        <v>14052</v>
      </c>
      <c r="N2406" t="s">
        <v>16</v>
      </c>
    </row>
    <row r="2407" spans="1:14" x14ac:dyDescent="0.35">
      <c r="A2407" t="s">
        <v>10489</v>
      </c>
      <c r="B2407">
        <v>42</v>
      </c>
      <c r="C2407" t="s">
        <v>14095</v>
      </c>
      <c r="D2407" t="s">
        <v>39</v>
      </c>
      <c r="E2407" t="s">
        <v>24</v>
      </c>
      <c r="F2407" t="s">
        <v>25</v>
      </c>
      <c r="G2407" t="s">
        <v>36</v>
      </c>
      <c r="H2407">
        <v>458.08</v>
      </c>
      <c r="I2407" s="9">
        <v>45304</v>
      </c>
      <c r="J2407">
        <v>2024</v>
      </c>
      <c r="K2407" t="s">
        <v>14045</v>
      </c>
      <c r="L2407">
        <v>1</v>
      </c>
      <c r="M2407" t="s">
        <v>14050</v>
      </c>
      <c r="N2407" t="s">
        <v>16</v>
      </c>
    </row>
    <row r="2408" spans="1:14" x14ac:dyDescent="0.35">
      <c r="A2408" t="s">
        <v>10521</v>
      </c>
      <c r="B2408">
        <v>42</v>
      </c>
      <c r="C2408" t="s">
        <v>14095</v>
      </c>
      <c r="D2408" t="s">
        <v>12</v>
      </c>
      <c r="E2408" t="s">
        <v>93</v>
      </c>
      <c r="F2408" t="s">
        <v>35</v>
      </c>
      <c r="G2408" t="s">
        <v>26</v>
      </c>
      <c r="H2408">
        <v>5522.28</v>
      </c>
      <c r="I2408" s="9">
        <v>45043</v>
      </c>
      <c r="J2408">
        <v>2023</v>
      </c>
      <c r="K2408" t="s">
        <v>14061</v>
      </c>
      <c r="L2408">
        <v>4</v>
      </c>
      <c r="M2408" t="s">
        <v>14057</v>
      </c>
      <c r="N2408" t="s">
        <v>16</v>
      </c>
    </row>
    <row r="2409" spans="1:14" x14ac:dyDescent="0.35">
      <c r="A2409" t="s">
        <v>10577</v>
      </c>
      <c r="B2409">
        <v>42</v>
      </c>
      <c r="C2409" t="s">
        <v>14095</v>
      </c>
      <c r="D2409" t="s">
        <v>39</v>
      </c>
      <c r="E2409" t="s">
        <v>13</v>
      </c>
      <c r="F2409" t="s">
        <v>49</v>
      </c>
      <c r="G2409" t="s">
        <v>30</v>
      </c>
      <c r="H2409">
        <v>913.96</v>
      </c>
      <c r="I2409" s="9">
        <v>45195</v>
      </c>
      <c r="J2409">
        <v>2023</v>
      </c>
      <c r="K2409" t="s">
        <v>14055</v>
      </c>
      <c r="L2409">
        <v>9</v>
      </c>
      <c r="M2409" t="s">
        <v>14046</v>
      </c>
      <c r="N2409" t="s">
        <v>16</v>
      </c>
    </row>
    <row r="2410" spans="1:14" x14ac:dyDescent="0.35">
      <c r="A2410" t="s">
        <v>10645</v>
      </c>
      <c r="B2410">
        <v>42</v>
      </c>
      <c r="C2410" t="s">
        <v>14095</v>
      </c>
      <c r="D2410" t="s">
        <v>12</v>
      </c>
      <c r="E2410" t="s">
        <v>64</v>
      </c>
      <c r="F2410" t="s">
        <v>25</v>
      </c>
      <c r="G2410" t="s">
        <v>36</v>
      </c>
      <c r="H2410">
        <v>11381.16</v>
      </c>
      <c r="I2410" s="9">
        <v>45250</v>
      </c>
      <c r="J2410">
        <v>2023</v>
      </c>
      <c r="K2410" t="s">
        <v>14054</v>
      </c>
      <c r="L2410">
        <v>11</v>
      </c>
      <c r="M2410" t="s">
        <v>14062</v>
      </c>
      <c r="N2410" t="s">
        <v>16</v>
      </c>
    </row>
    <row r="2411" spans="1:14" x14ac:dyDescent="0.35">
      <c r="A2411" t="s">
        <v>10895</v>
      </c>
      <c r="B2411">
        <v>42</v>
      </c>
      <c r="C2411" t="s">
        <v>14095</v>
      </c>
      <c r="D2411" t="s">
        <v>39</v>
      </c>
      <c r="E2411" t="s">
        <v>64</v>
      </c>
      <c r="F2411" t="s">
        <v>55</v>
      </c>
      <c r="G2411" t="s">
        <v>20</v>
      </c>
      <c r="H2411">
        <v>9158.76</v>
      </c>
      <c r="I2411" s="9">
        <v>45223</v>
      </c>
      <c r="J2411">
        <v>2023</v>
      </c>
      <c r="K2411" t="s">
        <v>14058</v>
      </c>
      <c r="L2411">
        <v>10</v>
      </c>
      <c r="M2411" t="s">
        <v>14046</v>
      </c>
      <c r="N2411" t="s">
        <v>16</v>
      </c>
    </row>
    <row r="2412" spans="1:14" x14ac:dyDescent="0.35">
      <c r="A2412" t="s">
        <v>10961</v>
      </c>
      <c r="B2412">
        <v>42</v>
      </c>
      <c r="C2412" t="s">
        <v>14095</v>
      </c>
      <c r="D2412" t="s">
        <v>39</v>
      </c>
      <c r="E2412" t="s">
        <v>64</v>
      </c>
      <c r="F2412" t="s">
        <v>35</v>
      </c>
      <c r="G2412" t="s">
        <v>30</v>
      </c>
      <c r="H2412">
        <v>7604.26</v>
      </c>
      <c r="I2412" s="9">
        <v>45507</v>
      </c>
      <c r="J2412">
        <v>2024</v>
      </c>
      <c r="K2412" t="s">
        <v>14056</v>
      </c>
      <c r="L2412">
        <v>8</v>
      </c>
      <c r="M2412" t="s">
        <v>14050</v>
      </c>
      <c r="N2412" t="s">
        <v>16</v>
      </c>
    </row>
    <row r="2413" spans="1:14" x14ac:dyDescent="0.35">
      <c r="A2413" t="s">
        <v>10971</v>
      </c>
      <c r="B2413">
        <v>42</v>
      </c>
      <c r="C2413" t="s">
        <v>14095</v>
      </c>
      <c r="D2413" t="s">
        <v>12</v>
      </c>
      <c r="E2413" t="s">
        <v>42</v>
      </c>
      <c r="F2413" t="s">
        <v>25</v>
      </c>
      <c r="G2413" t="s">
        <v>26</v>
      </c>
      <c r="H2413">
        <v>6970.93</v>
      </c>
      <c r="I2413" s="9">
        <v>45603</v>
      </c>
      <c r="J2413">
        <v>2024</v>
      </c>
      <c r="K2413" t="s">
        <v>14054</v>
      </c>
      <c r="L2413">
        <v>11</v>
      </c>
      <c r="M2413" t="s">
        <v>14057</v>
      </c>
      <c r="N2413" t="s">
        <v>16</v>
      </c>
    </row>
    <row r="2414" spans="1:14" x14ac:dyDescent="0.35">
      <c r="A2414" t="s">
        <v>10991</v>
      </c>
      <c r="B2414">
        <v>42</v>
      </c>
      <c r="C2414" t="s">
        <v>14095</v>
      </c>
      <c r="D2414" t="s">
        <v>12</v>
      </c>
      <c r="E2414" t="s">
        <v>74</v>
      </c>
      <c r="F2414" t="s">
        <v>14</v>
      </c>
      <c r="G2414" t="s">
        <v>36</v>
      </c>
      <c r="H2414">
        <v>11711.62</v>
      </c>
      <c r="I2414" s="9">
        <v>45334</v>
      </c>
      <c r="J2414">
        <v>2024</v>
      </c>
      <c r="K2414" t="s">
        <v>14051</v>
      </c>
      <c r="L2414">
        <v>2</v>
      </c>
      <c r="M2414" t="s">
        <v>14062</v>
      </c>
      <c r="N2414" t="s">
        <v>16</v>
      </c>
    </row>
    <row r="2415" spans="1:14" x14ac:dyDescent="0.35">
      <c r="A2415" t="s">
        <v>11033</v>
      </c>
      <c r="B2415">
        <v>42</v>
      </c>
      <c r="C2415" t="s">
        <v>14095</v>
      </c>
      <c r="D2415" t="s">
        <v>12</v>
      </c>
      <c r="E2415" t="s">
        <v>64</v>
      </c>
      <c r="F2415" t="s">
        <v>25</v>
      </c>
      <c r="G2415" t="s">
        <v>30</v>
      </c>
      <c r="H2415">
        <v>26347.279999999999</v>
      </c>
      <c r="I2415" s="9">
        <v>45281</v>
      </c>
      <c r="J2415">
        <v>2023</v>
      </c>
      <c r="K2415" t="s">
        <v>14060</v>
      </c>
      <c r="L2415">
        <v>12</v>
      </c>
      <c r="M2415" t="s">
        <v>14057</v>
      </c>
      <c r="N2415" t="s">
        <v>16</v>
      </c>
    </row>
    <row r="2416" spans="1:14" x14ac:dyDescent="0.35">
      <c r="A2416" t="s">
        <v>11097</v>
      </c>
      <c r="B2416">
        <v>42</v>
      </c>
      <c r="C2416" t="s">
        <v>14095</v>
      </c>
      <c r="D2416" t="s">
        <v>39</v>
      </c>
      <c r="E2416" t="s">
        <v>13</v>
      </c>
      <c r="F2416" t="s">
        <v>35</v>
      </c>
      <c r="G2416" t="s">
        <v>15</v>
      </c>
      <c r="H2416">
        <v>10731.26</v>
      </c>
      <c r="I2416" s="9">
        <v>45340</v>
      </c>
      <c r="J2416">
        <v>2024</v>
      </c>
      <c r="K2416" t="s">
        <v>14051</v>
      </c>
      <c r="L2416">
        <v>2</v>
      </c>
      <c r="M2416" t="s">
        <v>14059</v>
      </c>
      <c r="N2416" t="s">
        <v>16</v>
      </c>
    </row>
    <row r="2417" spans="1:14" x14ac:dyDescent="0.35">
      <c r="A2417" t="s">
        <v>11187</v>
      </c>
      <c r="B2417">
        <v>42</v>
      </c>
      <c r="C2417" t="s">
        <v>14095</v>
      </c>
      <c r="D2417" t="s">
        <v>12</v>
      </c>
      <c r="E2417" t="s">
        <v>29</v>
      </c>
      <c r="F2417" t="s">
        <v>25</v>
      </c>
      <c r="G2417" t="s">
        <v>36</v>
      </c>
      <c r="H2417">
        <v>11456.64</v>
      </c>
      <c r="I2417" s="9">
        <v>45533</v>
      </c>
      <c r="J2417">
        <v>2024</v>
      </c>
      <c r="K2417" t="s">
        <v>14056</v>
      </c>
      <c r="L2417">
        <v>8</v>
      </c>
      <c r="M2417" t="s">
        <v>14057</v>
      </c>
      <c r="N2417" t="s">
        <v>16</v>
      </c>
    </row>
    <row r="2418" spans="1:14" x14ac:dyDescent="0.35">
      <c r="A2418" t="s">
        <v>11481</v>
      </c>
      <c r="B2418">
        <v>42</v>
      </c>
      <c r="C2418" t="s">
        <v>14095</v>
      </c>
      <c r="D2418" t="s">
        <v>39</v>
      </c>
      <c r="E2418" t="s">
        <v>24</v>
      </c>
      <c r="F2418" t="s">
        <v>14</v>
      </c>
      <c r="G2418" t="s">
        <v>30</v>
      </c>
      <c r="H2418">
        <v>9181.68</v>
      </c>
      <c r="I2418" s="9">
        <v>45530</v>
      </c>
      <c r="J2418">
        <v>2024</v>
      </c>
      <c r="K2418" t="s">
        <v>14056</v>
      </c>
      <c r="L2418">
        <v>8</v>
      </c>
      <c r="M2418" t="s">
        <v>14062</v>
      </c>
      <c r="N2418" t="s">
        <v>16</v>
      </c>
    </row>
    <row r="2419" spans="1:14" x14ac:dyDescent="0.35">
      <c r="A2419" t="s">
        <v>11491</v>
      </c>
      <c r="B2419">
        <v>42</v>
      </c>
      <c r="C2419" t="s">
        <v>14095</v>
      </c>
      <c r="D2419" t="s">
        <v>39</v>
      </c>
      <c r="E2419" t="s">
        <v>74</v>
      </c>
      <c r="F2419" t="s">
        <v>55</v>
      </c>
      <c r="G2419" t="s">
        <v>15</v>
      </c>
      <c r="H2419">
        <v>1224.26</v>
      </c>
      <c r="I2419" s="9">
        <v>45483</v>
      </c>
      <c r="J2419">
        <v>2024</v>
      </c>
      <c r="K2419" t="s">
        <v>14063</v>
      </c>
      <c r="L2419">
        <v>7</v>
      </c>
      <c r="M2419" t="s">
        <v>14052</v>
      </c>
      <c r="N2419" t="s">
        <v>16</v>
      </c>
    </row>
    <row r="2420" spans="1:14" x14ac:dyDescent="0.35">
      <c r="A2420" t="s">
        <v>11505</v>
      </c>
      <c r="B2420">
        <v>42</v>
      </c>
      <c r="C2420" t="s">
        <v>14095</v>
      </c>
      <c r="D2420" t="s">
        <v>39</v>
      </c>
      <c r="E2420" t="s">
        <v>42</v>
      </c>
      <c r="F2420" t="s">
        <v>49</v>
      </c>
      <c r="G2420" t="s">
        <v>15</v>
      </c>
      <c r="H2420">
        <v>920.35</v>
      </c>
      <c r="I2420" s="9">
        <v>45245</v>
      </c>
      <c r="J2420">
        <v>2023</v>
      </c>
      <c r="K2420" t="s">
        <v>14054</v>
      </c>
      <c r="L2420">
        <v>11</v>
      </c>
      <c r="M2420" t="s">
        <v>14052</v>
      </c>
      <c r="N2420" t="s">
        <v>16</v>
      </c>
    </row>
    <row r="2421" spans="1:14" x14ac:dyDescent="0.35">
      <c r="A2421" t="s">
        <v>11671</v>
      </c>
      <c r="B2421">
        <v>42</v>
      </c>
      <c r="C2421" t="s">
        <v>14095</v>
      </c>
      <c r="D2421" t="s">
        <v>12</v>
      </c>
      <c r="E2421" t="s">
        <v>74</v>
      </c>
      <c r="F2421" t="s">
        <v>49</v>
      </c>
      <c r="G2421" t="s">
        <v>26</v>
      </c>
      <c r="H2421">
        <v>22547.63</v>
      </c>
      <c r="I2421" s="9">
        <v>45435</v>
      </c>
      <c r="J2421">
        <v>2024</v>
      </c>
      <c r="K2421" t="s">
        <v>14047</v>
      </c>
      <c r="L2421">
        <v>5</v>
      </c>
      <c r="M2421" t="s">
        <v>14057</v>
      </c>
      <c r="N2421" t="s">
        <v>16</v>
      </c>
    </row>
    <row r="2422" spans="1:14" x14ac:dyDescent="0.35">
      <c r="A2422" t="s">
        <v>11907</v>
      </c>
      <c r="B2422">
        <v>42</v>
      </c>
      <c r="C2422" t="s">
        <v>14095</v>
      </c>
      <c r="D2422" t="s">
        <v>12</v>
      </c>
      <c r="E2422" t="s">
        <v>13</v>
      </c>
      <c r="F2422" t="s">
        <v>49</v>
      </c>
      <c r="G2422" t="s">
        <v>15</v>
      </c>
      <c r="H2422">
        <v>50720.1</v>
      </c>
      <c r="I2422" s="9">
        <v>45393</v>
      </c>
      <c r="J2422">
        <v>2024</v>
      </c>
      <c r="K2422" t="s">
        <v>14061</v>
      </c>
      <c r="L2422">
        <v>4</v>
      </c>
      <c r="M2422" t="s">
        <v>14057</v>
      </c>
      <c r="N2422" t="s">
        <v>16</v>
      </c>
    </row>
    <row r="2423" spans="1:14" x14ac:dyDescent="0.35">
      <c r="A2423" t="s">
        <v>11951</v>
      </c>
      <c r="B2423">
        <v>42</v>
      </c>
      <c r="C2423" t="s">
        <v>14095</v>
      </c>
      <c r="D2423" t="s">
        <v>12</v>
      </c>
      <c r="E2423" t="s">
        <v>42</v>
      </c>
      <c r="F2423" t="s">
        <v>14</v>
      </c>
      <c r="G2423" t="s">
        <v>30</v>
      </c>
      <c r="H2423">
        <v>9115.51</v>
      </c>
      <c r="I2423" s="9">
        <v>45028</v>
      </c>
      <c r="J2423">
        <v>2023</v>
      </c>
      <c r="K2423" t="s">
        <v>14061</v>
      </c>
      <c r="L2423">
        <v>4</v>
      </c>
      <c r="M2423" t="s">
        <v>14052</v>
      </c>
      <c r="N2423" t="s">
        <v>16</v>
      </c>
    </row>
    <row r="2424" spans="1:14" x14ac:dyDescent="0.35">
      <c r="A2424" t="s">
        <v>12049</v>
      </c>
      <c r="B2424">
        <v>42</v>
      </c>
      <c r="C2424" t="s">
        <v>14095</v>
      </c>
      <c r="D2424" t="s">
        <v>12</v>
      </c>
      <c r="E2424" t="s">
        <v>24</v>
      </c>
      <c r="F2424" t="s">
        <v>25</v>
      </c>
      <c r="G2424" t="s">
        <v>20</v>
      </c>
      <c r="H2424">
        <v>27879.69</v>
      </c>
      <c r="I2424" s="9">
        <v>45356</v>
      </c>
      <c r="J2424">
        <v>2024</v>
      </c>
      <c r="K2424" t="s">
        <v>14053</v>
      </c>
      <c r="L2424">
        <v>3</v>
      </c>
      <c r="M2424" t="s">
        <v>14046</v>
      </c>
      <c r="N2424" t="s">
        <v>16</v>
      </c>
    </row>
    <row r="2425" spans="1:14" x14ac:dyDescent="0.35">
      <c r="A2425" t="s">
        <v>12175</v>
      </c>
      <c r="B2425">
        <v>42</v>
      </c>
      <c r="C2425" t="s">
        <v>14095</v>
      </c>
      <c r="D2425" t="s">
        <v>12</v>
      </c>
      <c r="E2425" t="s">
        <v>64</v>
      </c>
      <c r="F2425" t="s">
        <v>19</v>
      </c>
      <c r="G2425" t="s">
        <v>36</v>
      </c>
      <c r="H2425">
        <v>3977.36</v>
      </c>
      <c r="I2425" s="9">
        <v>45488</v>
      </c>
      <c r="J2425">
        <v>2024</v>
      </c>
      <c r="K2425" t="s">
        <v>14063</v>
      </c>
      <c r="L2425">
        <v>7</v>
      </c>
      <c r="M2425" t="s">
        <v>14062</v>
      </c>
      <c r="N2425" t="s">
        <v>16</v>
      </c>
    </row>
    <row r="2426" spans="1:14" x14ac:dyDescent="0.35">
      <c r="A2426" t="s">
        <v>12189</v>
      </c>
      <c r="B2426">
        <v>42</v>
      </c>
      <c r="C2426" t="s">
        <v>14095</v>
      </c>
      <c r="D2426" t="s">
        <v>39</v>
      </c>
      <c r="E2426" t="s">
        <v>74</v>
      </c>
      <c r="F2426" t="s">
        <v>25</v>
      </c>
      <c r="G2426" t="s">
        <v>20</v>
      </c>
      <c r="H2426">
        <v>11223.84</v>
      </c>
      <c r="I2426" s="9">
        <v>45461</v>
      </c>
      <c r="J2426">
        <v>2024</v>
      </c>
      <c r="K2426" t="s">
        <v>14049</v>
      </c>
      <c r="L2426">
        <v>6</v>
      </c>
      <c r="M2426" t="s">
        <v>14046</v>
      </c>
      <c r="N2426" t="s">
        <v>16</v>
      </c>
    </row>
    <row r="2427" spans="1:14" x14ac:dyDescent="0.35">
      <c r="A2427" t="s">
        <v>12381</v>
      </c>
      <c r="B2427">
        <v>42</v>
      </c>
      <c r="C2427" t="s">
        <v>14095</v>
      </c>
      <c r="D2427" t="s">
        <v>39</v>
      </c>
      <c r="E2427" t="s">
        <v>52</v>
      </c>
      <c r="F2427" t="s">
        <v>49</v>
      </c>
      <c r="G2427" t="s">
        <v>20</v>
      </c>
      <c r="H2427">
        <v>18034.71</v>
      </c>
      <c r="I2427" s="9">
        <v>45320</v>
      </c>
      <c r="J2427">
        <v>2024</v>
      </c>
      <c r="K2427" t="s">
        <v>14045</v>
      </c>
      <c r="L2427">
        <v>1</v>
      </c>
      <c r="M2427" t="s">
        <v>14062</v>
      </c>
      <c r="N2427" t="s">
        <v>16</v>
      </c>
    </row>
    <row r="2428" spans="1:14" x14ac:dyDescent="0.35">
      <c r="A2428" t="s">
        <v>12405</v>
      </c>
      <c r="B2428">
        <v>42</v>
      </c>
      <c r="C2428" t="s">
        <v>14095</v>
      </c>
      <c r="D2428" t="s">
        <v>39</v>
      </c>
      <c r="E2428" t="s">
        <v>52</v>
      </c>
      <c r="F2428" t="s">
        <v>35</v>
      </c>
      <c r="G2428" t="s">
        <v>30</v>
      </c>
      <c r="H2428">
        <v>29588.71</v>
      </c>
      <c r="I2428" s="9">
        <v>45484</v>
      </c>
      <c r="J2428">
        <v>2024</v>
      </c>
      <c r="K2428" t="s">
        <v>14063</v>
      </c>
      <c r="L2428">
        <v>7</v>
      </c>
      <c r="M2428" t="s">
        <v>14057</v>
      </c>
      <c r="N2428" t="s">
        <v>16</v>
      </c>
    </row>
    <row r="2429" spans="1:14" x14ac:dyDescent="0.35">
      <c r="A2429" t="s">
        <v>12437</v>
      </c>
      <c r="B2429">
        <v>42</v>
      </c>
      <c r="C2429" t="s">
        <v>14095</v>
      </c>
      <c r="D2429" t="s">
        <v>12</v>
      </c>
      <c r="E2429" t="s">
        <v>93</v>
      </c>
      <c r="F2429" t="s">
        <v>35</v>
      </c>
      <c r="G2429" t="s">
        <v>30</v>
      </c>
      <c r="H2429">
        <v>10133.17</v>
      </c>
      <c r="I2429" s="9">
        <v>45418</v>
      </c>
      <c r="J2429">
        <v>2024</v>
      </c>
      <c r="K2429" t="s">
        <v>14047</v>
      </c>
      <c r="L2429">
        <v>5</v>
      </c>
      <c r="M2429" t="s">
        <v>14062</v>
      </c>
      <c r="N2429" t="s">
        <v>16</v>
      </c>
    </row>
    <row r="2430" spans="1:14" x14ac:dyDescent="0.35">
      <c r="A2430" t="s">
        <v>12475</v>
      </c>
      <c r="B2430">
        <v>42</v>
      </c>
      <c r="C2430" t="s">
        <v>14095</v>
      </c>
      <c r="D2430" t="s">
        <v>39</v>
      </c>
      <c r="E2430" t="s">
        <v>74</v>
      </c>
      <c r="F2430" t="s">
        <v>14</v>
      </c>
      <c r="G2430" t="s">
        <v>36</v>
      </c>
      <c r="H2430">
        <v>21762.05</v>
      </c>
      <c r="I2430" s="9">
        <v>45390</v>
      </c>
      <c r="J2430">
        <v>2024</v>
      </c>
      <c r="K2430" t="s">
        <v>14061</v>
      </c>
      <c r="L2430">
        <v>4</v>
      </c>
      <c r="M2430" t="s">
        <v>14062</v>
      </c>
      <c r="N2430" t="s">
        <v>16</v>
      </c>
    </row>
    <row r="2431" spans="1:14" x14ac:dyDescent="0.35">
      <c r="A2431" t="s">
        <v>12487</v>
      </c>
      <c r="B2431">
        <v>42</v>
      </c>
      <c r="C2431" t="s">
        <v>14095</v>
      </c>
      <c r="D2431" t="s">
        <v>39</v>
      </c>
      <c r="E2431" t="s">
        <v>13</v>
      </c>
      <c r="F2431" t="s">
        <v>35</v>
      </c>
      <c r="G2431" t="s">
        <v>30</v>
      </c>
      <c r="H2431">
        <v>2359.91</v>
      </c>
      <c r="I2431" s="9">
        <v>45513</v>
      </c>
      <c r="J2431">
        <v>2024</v>
      </c>
      <c r="K2431" t="s">
        <v>14056</v>
      </c>
      <c r="L2431">
        <v>8</v>
      </c>
      <c r="M2431" t="s">
        <v>14048</v>
      </c>
      <c r="N2431" t="s">
        <v>16</v>
      </c>
    </row>
    <row r="2432" spans="1:14" x14ac:dyDescent="0.35">
      <c r="A2432" t="s">
        <v>12729</v>
      </c>
      <c r="B2432">
        <v>42</v>
      </c>
      <c r="C2432" t="s">
        <v>14095</v>
      </c>
      <c r="D2432" t="s">
        <v>12</v>
      </c>
      <c r="E2432" t="s">
        <v>29</v>
      </c>
      <c r="F2432" t="s">
        <v>19</v>
      </c>
      <c r="G2432" t="s">
        <v>20</v>
      </c>
      <c r="H2432">
        <v>2918.63</v>
      </c>
      <c r="I2432" s="9">
        <v>45301</v>
      </c>
      <c r="J2432">
        <v>2024</v>
      </c>
      <c r="K2432" t="s">
        <v>14045</v>
      </c>
      <c r="L2432">
        <v>1</v>
      </c>
      <c r="M2432" t="s">
        <v>14052</v>
      </c>
      <c r="N2432" t="s">
        <v>16</v>
      </c>
    </row>
    <row r="2433" spans="1:14" x14ac:dyDescent="0.35">
      <c r="A2433" t="s">
        <v>12871</v>
      </c>
      <c r="B2433">
        <v>42</v>
      </c>
      <c r="C2433" t="s">
        <v>14095</v>
      </c>
      <c r="D2433" t="s">
        <v>39</v>
      </c>
      <c r="E2433" t="s">
        <v>13</v>
      </c>
      <c r="F2433" t="s">
        <v>49</v>
      </c>
      <c r="G2433" t="s">
        <v>15</v>
      </c>
      <c r="H2433">
        <v>11659.31</v>
      </c>
      <c r="I2433" s="9">
        <v>45044</v>
      </c>
      <c r="J2433">
        <v>2023</v>
      </c>
      <c r="K2433" t="s">
        <v>14061</v>
      </c>
      <c r="L2433">
        <v>4</v>
      </c>
      <c r="M2433" t="s">
        <v>14048</v>
      </c>
      <c r="N2433" t="s">
        <v>16</v>
      </c>
    </row>
    <row r="2434" spans="1:14" x14ac:dyDescent="0.35">
      <c r="A2434" t="s">
        <v>12875</v>
      </c>
      <c r="B2434">
        <v>42</v>
      </c>
      <c r="C2434" t="s">
        <v>14095</v>
      </c>
      <c r="D2434" t="s">
        <v>39</v>
      </c>
      <c r="E2434" t="s">
        <v>29</v>
      </c>
      <c r="F2434" t="s">
        <v>14</v>
      </c>
      <c r="G2434" t="s">
        <v>15</v>
      </c>
      <c r="H2434">
        <v>1700.18</v>
      </c>
      <c r="I2434" s="9">
        <v>45134</v>
      </c>
      <c r="J2434">
        <v>2023</v>
      </c>
      <c r="K2434" t="s">
        <v>14063</v>
      </c>
      <c r="L2434">
        <v>7</v>
      </c>
      <c r="M2434" t="s">
        <v>14057</v>
      </c>
      <c r="N2434" t="s">
        <v>16</v>
      </c>
    </row>
    <row r="2435" spans="1:14" x14ac:dyDescent="0.35">
      <c r="A2435" t="s">
        <v>12901</v>
      </c>
      <c r="B2435">
        <v>42</v>
      </c>
      <c r="C2435" t="s">
        <v>14095</v>
      </c>
      <c r="D2435" t="s">
        <v>12</v>
      </c>
      <c r="E2435" t="s">
        <v>42</v>
      </c>
      <c r="F2435" t="s">
        <v>35</v>
      </c>
      <c r="G2435" t="s">
        <v>30</v>
      </c>
      <c r="H2435">
        <v>2066.34</v>
      </c>
      <c r="I2435" s="9">
        <v>45529</v>
      </c>
      <c r="J2435">
        <v>2024</v>
      </c>
      <c r="K2435" t="s">
        <v>14056</v>
      </c>
      <c r="L2435">
        <v>8</v>
      </c>
      <c r="M2435" t="s">
        <v>14059</v>
      </c>
      <c r="N2435" t="s">
        <v>16</v>
      </c>
    </row>
    <row r="2436" spans="1:14" x14ac:dyDescent="0.35">
      <c r="A2436" t="s">
        <v>12963</v>
      </c>
      <c r="B2436">
        <v>42</v>
      </c>
      <c r="C2436" t="s">
        <v>14095</v>
      </c>
      <c r="D2436" t="s">
        <v>12</v>
      </c>
      <c r="E2436" t="s">
        <v>24</v>
      </c>
      <c r="F2436" t="s">
        <v>14</v>
      </c>
      <c r="G2436" t="s">
        <v>15</v>
      </c>
      <c r="H2436">
        <v>3738.34</v>
      </c>
      <c r="I2436" s="9">
        <v>45297</v>
      </c>
      <c r="J2436">
        <v>2024</v>
      </c>
      <c r="K2436" t="s">
        <v>14045</v>
      </c>
      <c r="L2436">
        <v>1</v>
      </c>
      <c r="M2436" t="s">
        <v>14050</v>
      </c>
      <c r="N2436" t="s">
        <v>16</v>
      </c>
    </row>
    <row r="2437" spans="1:14" x14ac:dyDescent="0.35">
      <c r="A2437" t="s">
        <v>13081</v>
      </c>
      <c r="B2437">
        <v>42</v>
      </c>
      <c r="C2437" t="s">
        <v>14095</v>
      </c>
      <c r="D2437" t="s">
        <v>12</v>
      </c>
      <c r="E2437" t="s">
        <v>29</v>
      </c>
      <c r="F2437" t="s">
        <v>14</v>
      </c>
      <c r="G2437" t="s">
        <v>15</v>
      </c>
      <c r="H2437">
        <v>9661.5</v>
      </c>
      <c r="I2437" s="9">
        <v>45213</v>
      </c>
      <c r="J2437">
        <v>2023</v>
      </c>
      <c r="K2437" t="s">
        <v>14058</v>
      </c>
      <c r="L2437">
        <v>10</v>
      </c>
      <c r="M2437" t="s">
        <v>14050</v>
      </c>
      <c r="N2437" t="s">
        <v>16</v>
      </c>
    </row>
    <row r="2438" spans="1:14" x14ac:dyDescent="0.35">
      <c r="A2438" t="s">
        <v>13179</v>
      </c>
      <c r="B2438">
        <v>42</v>
      </c>
      <c r="C2438" t="s">
        <v>14095</v>
      </c>
      <c r="D2438" t="s">
        <v>12</v>
      </c>
      <c r="E2438" t="s">
        <v>29</v>
      </c>
      <c r="F2438" t="s">
        <v>55</v>
      </c>
      <c r="G2438" t="s">
        <v>36</v>
      </c>
      <c r="H2438">
        <v>645.35</v>
      </c>
      <c r="I2438" s="9">
        <v>45323</v>
      </c>
      <c r="J2438">
        <v>2024</v>
      </c>
      <c r="K2438" t="s">
        <v>14051</v>
      </c>
      <c r="L2438">
        <v>2</v>
      </c>
      <c r="M2438" t="s">
        <v>14057</v>
      </c>
      <c r="N2438" t="s">
        <v>16</v>
      </c>
    </row>
    <row r="2439" spans="1:14" x14ac:dyDescent="0.35">
      <c r="A2439" t="s">
        <v>13223</v>
      </c>
      <c r="B2439">
        <v>42</v>
      </c>
      <c r="C2439" t="s">
        <v>14095</v>
      </c>
      <c r="D2439" t="s">
        <v>12</v>
      </c>
      <c r="E2439" t="s">
        <v>13</v>
      </c>
      <c r="F2439" t="s">
        <v>35</v>
      </c>
      <c r="G2439" t="s">
        <v>26</v>
      </c>
      <c r="H2439">
        <v>8078.56</v>
      </c>
      <c r="I2439" s="9">
        <v>45386</v>
      </c>
      <c r="J2439">
        <v>2024</v>
      </c>
      <c r="K2439" t="s">
        <v>14061</v>
      </c>
      <c r="L2439">
        <v>4</v>
      </c>
      <c r="M2439" t="s">
        <v>14057</v>
      </c>
      <c r="N2439" t="s">
        <v>16</v>
      </c>
    </row>
    <row r="2440" spans="1:14" x14ac:dyDescent="0.35">
      <c r="A2440" t="s">
        <v>13231</v>
      </c>
      <c r="B2440">
        <v>42</v>
      </c>
      <c r="C2440" t="s">
        <v>14095</v>
      </c>
      <c r="D2440" t="s">
        <v>39</v>
      </c>
      <c r="E2440" t="s">
        <v>74</v>
      </c>
      <c r="F2440" t="s">
        <v>14</v>
      </c>
      <c r="G2440" t="s">
        <v>26</v>
      </c>
      <c r="H2440">
        <v>1496.08</v>
      </c>
      <c r="I2440" s="9">
        <v>45634</v>
      </c>
      <c r="J2440">
        <v>2024</v>
      </c>
      <c r="K2440" t="s">
        <v>14060</v>
      </c>
      <c r="L2440">
        <v>12</v>
      </c>
      <c r="M2440" t="s">
        <v>14059</v>
      </c>
      <c r="N2440" t="s">
        <v>16</v>
      </c>
    </row>
    <row r="2441" spans="1:14" x14ac:dyDescent="0.35">
      <c r="A2441" t="s">
        <v>13245</v>
      </c>
      <c r="B2441">
        <v>42</v>
      </c>
      <c r="C2441" t="s">
        <v>14095</v>
      </c>
      <c r="D2441" t="s">
        <v>12</v>
      </c>
      <c r="E2441" t="s">
        <v>52</v>
      </c>
      <c r="F2441" t="s">
        <v>19</v>
      </c>
      <c r="G2441" t="s">
        <v>26</v>
      </c>
      <c r="H2441">
        <v>815.28</v>
      </c>
      <c r="I2441" s="9">
        <v>45353</v>
      </c>
      <c r="J2441">
        <v>2024</v>
      </c>
      <c r="K2441" t="s">
        <v>14053</v>
      </c>
      <c r="L2441">
        <v>3</v>
      </c>
      <c r="M2441" t="s">
        <v>14050</v>
      </c>
      <c r="N2441" t="s">
        <v>16</v>
      </c>
    </row>
    <row r="2442" spans="1:14" x14ac:dyDescent="0.35">
      <c r="A2442" t="s">
        <v>13271</v>
      </c>
      <c r="B2442">
        <v>42</v>
      </c>
      <c r="C2442" t="s">
        <v>14095</v>
      </c>
      <c r="D2442" t="s">
        <v>39</v>
      </c>
      <c r="E2442" t="s">
        <v>29</v>
      </c>
      <c r="F2442" t="s">
        <v>14</v>
      </c>
      <c r="G2442" t="s">
        <v>26</v>
      </c>
      <c r="H2442">
        <v>18926.150000000001</v>
      </c>
      <c r="I2442" s="9">
        <v>45520</v>
      </c>
      <c r="J2442">
        <v>2024</v>
      </c>
      <c r="K2442" t="s">
        <v>14056</v>
      </c>
      <c r="L2442">
        <v>8</v>
      </c>
      <c r="M2442" t="s">
        <v>14048</v>
      </c>
      <c r="N2442" t="s">
        <v>16</v>
      </c>
    </row>
    <row r="2443" spans="1:14" x14ac:dyDescent="0.35">
      <c r="A2443" t="s">
        <v>13417</v>
      </c>
      <c r="B2443">
        <v>42</v>
      </c>
      <c r="C2443" t="s">
        <v>14095</v>
      </c>
      <c r="D2443" t="s">
        <v>39</v>
      </c>
      <c r="E2443" t="s">
        <v>29</v>
      </c>
      <c r="F2443" t="s">
        <v>35</v>
      </c>
      <c r="G2443" t="s">
        <v>36</v>
      </c>
      <c r="H2443">
        <v>8955.9599999999991</v>
      </c>
      <c r="I2443" s="9">
        <v>45344</v>
      </c>
      <c r="J2443">
        <v>2024</v>
      </c>
      <c r="K2443" t="s">
        <v>14051</v>
      </c>
      <c r="L2443">
        <v>2</v>
      </c>
      <c r="M2443" t="s">
        <v>14057</v>
      </c>
      <c r="N2443" t="s">
        <v>16</v>
      </c>
    </row>
    <row r="2444" spans="1:14" x14ac:dyDescent="0.35">
      <c r="A2444" t="s">
        <v>13493</v>
      </c>
      <c r="B2444">
        <v>42</v>
      </c>
      <c r="C2444" t="s">
        <v>14095</v>
      </c>
      <c r="D2444" t="s">
        <v>39</v>
      </c>
      <c r="E2444" t="s">
        <v>74</v>
      </c>
      <c r="F2444" t="s">
        <v>55</v>
      </c>
      <c r="G2444" t="s">
        <v>15</v>
      </c>
      <c r="H2444">
        <v>15.58</v>
      </c>
      <c r="I2444" s="9">
        <v>45637</v>
      </c>
      <c r="J2444">
        <v>2024</v>
      </c>
      <c r="K2444" t="s">
        <v>14060</v>
      </c>
      <c r="L2444">
        <v>12</v>
      </c>
      <c r="M2444" t="s">
        <v>14052</v>
      </c>
      <c r="N2444" t="s">
        <v>16</v>
      </c>
    </row>
    <row r="2445" spans="1:14" x14ac:dyDescent="0.35">
      <c r="A2445" t="s">
        <v>13529</v>
      </c>
      <c r="B2445">
        <v>42</v>
      </c>
      <c r="C2445" t="s">
        <v>14095</v>
      </c>
      <c r="D2445" t="s">
        <v>12</v>
      </c>
      <c r="E2445" t="s">
        <v>42</v>
      </c>
      <c r="F2445" t="s">
        <v>55</v>
      </c>
      <c r="G2445" t="s">
        <v>30</v>
      </c>
      <c r="H2445">
        <v>22376.19</v>
      </c>
      <c r="I2445" s="9">
        <v>45508</v>
      </c>
      <c r="J2445">
        <v>2024</v>
      </c>
      <c r="K2445" t="s">
        <v>14056</v>
      </c>
      <c r="L2445">
        <v>8</v>
      </c>
      <c r="M2445" t="s">
        <v>14059</v>
      </c>
      <c r="N2445" t="s">
        <v>16</v>
      </c>
    </row>
    <row r="2446" spans="1:14" x14ac:dyDescent="0.35">
      <c r="A2446" t="s">
        <v>13543</v>
      </c>
      <c r="B2446">
        <v>42</v>
      </c>
      <c r="C2446" t="s">
        <v>14095</v>
      </c>
      <c r="D2446" t="s">
        <v>39</v>
      </c>
      <c r="E2446" t="s">
        <v>52</v>
      </c>
      <c r="F2446" t="s">
        <v>25</v>
      </c>
      <c r="G2446" t="s">
        <v>36</v>
      </c>
      <c r="H2446">
        <v>7545.64</v>
      </c>
      <c r="I2446" s="9">
        <v>44947</v>
      </c>
      <c r="J2446">
        <v>2023</v>
      </c>
      <c r="K2446" t="s">
        <v>14045</v>
      </c>
      <c r="L2446">
        <v>1</v>
      </c>
      <c r="M2446" t="s">
        <v>14050</v>
      </c>
      <c r="N2446" t="s">
        <v>16</v>
      </c>
    </row>
    <row r="2447" spans="1:14" x14ac:dyDescent="0.35">
      <c r="A2447" t="s">
        <v>13745</v>
      </c>
      <c r="B2447">
        <v>42</v>
      </c>
      <c r="C2447" t="s">
        <v>14095</v>
      </c>
      <c r="D2447" t="s">
        <v>39</v>
      </c>
      <c r="E2447" t="s">
        <v>52</v>
      </c>
      <c r="F2447" t="s">
        <v>35</v>
      </c>
      <c r="G2447" t="s">
        <v>36</v>
      </c>
      <c r="H2447">
        <v>8187.56</v>
      </c>
      <c r="I2447" s="9">
        <v>45439</v>
      </c>
      <c r="J2447">
        <v>2024</v>
      </c>
      <c r="K2447" t="s">
        <v>14047</v>
      </c>
      <c r="L2447">
        <v>5</v>
      </c>
      <c r="M2447" t="s">
        <v>14062</v>
      </c>
      <c r="N2447" t="s">
        <v>16</v>
      </c>
    </row>
    <row r="2448" spans="1:14" x14ac:dyDescent="0.35">
      <c r="A2448" t="s">
        <v>13787</v>
      </c>
      <c r="B2448">
        <v>42</v>
      </c>
      <c r="C2448" t="s">
        <v>14095</v>
      </c>
      <c r="D2448" t="s">
        <v>12</v>
      </c>
      <c r="E2448" t="s">
        <v>24</v>
      </c>
      <c r="F2448" t="s">
        <v>55</v>
      </c>
      <c r="G2448" t="s">
        <v>26</v>
      </c>
      <c r="H2448">
        <v>20199.16</v>
      </c>
      <c r="I2448" s="9">
        <v>45548</v>
      </c>
      <c r="J2448">
        <v>2024</v>
      </c>
      <c r="K2448" t="s">
        <v>14055</v>
      </c>
      <c r="L2448">
        <v>9</v>
      </c>
      <c r="M2448" t="s">
        <v>14048</v>
      </c>
      <c r="N2448" t="s">
        <v>16</v>
      </c>
    </row>
    <row r="2449" spans="1:14" x14ac:dyDescent="0.35">
      <c r="A2449" t="s">
        <v>14007</v>
      </c>
      <c r="B2449">
        <v>42</v>
      </c>
      <c r="C2449" t="s">
        <v>14095</v>
      </c>
      <c r="D2449" t="s">
        <v>12</v>
      </c>
      <c r="E2449" t="s">
        <v>74</v>
      </c>
      <c r="F2449" t="s">
        <v>35</v>
      </c>
      <c r="G2449" t="s">
        <v>36</v>
      </c>
      <c r="H2449">
        <v>20934.939999999999</v>
      </c>
      <c r="I2449" s="9">
        <v>45527</v>
      </c>
      <c r="J2449">
        <v>2024</v>
      </c>
      <c r="K2449" t="s">
        <v>14056</v>
      </c>
      <c r="L2449">
        <v>8</v>
      </c>
      <c r="M2449" t="s">
        <v>14048</v>
      </c>
      <c r="N2449" t="s">
        <v>16</v>
      </c>
    </row>
    <row r="2450" spans="1:14" x14ac:dyDescent="0.35">
      <c r="A2450" t="s">
        <v>44</v>
      </c>
      <c r="B2450">
        <v>40</v>
      </c>
      <c r="C2450" t="s">
        <v>14095</v>
      </c>
      <c r="D2450" t="s">
        <v>12</v>
      </c>
      <c r="E2450" t="s">
        <v>13</v>
      </c>
      <c r="F2450" t="s">
        <v>25</v>
      </c>
      <c r="G2450" t="s">
        <v>26</v>
      </c>
      <c r="H2450">
        <v>6838.84</v>
      </c>
      <c r="I2450" s="9">
        <v>45542</v>
      </c>
      <c r="J2450">
        <v>2024</v>
      </c>
      <c r="K2450" t="s">
        <v>14055</v>
      </c>
      <c r="L2450">
        <v>9</v>
      </c>
      <c r="M2450" t="s">
        <v>14050</v>
      </c>
      <c r="N2450" t="s">
        <v>16</v>
      </c>
    </row>
    <row r="2451" spans="1:14" x14ac:dyDescent="0.35">
      <c r="A2451" t="s">
        <v>191</v>
      </c>
      <c r="B2451">
        <v>40</v>
      </c>
      <c r="C2451" t="s">
        <v>14095</v>
      </c>
      <c r="D2451" t="s">
        <v>12</v>
      </c>
      <c r="E2451" t="s">
        <v>24</v>
      </c>
      <c r="F2451" t="s">
        <v>25</v>
      </c>
      <c r="G2451" t="s">
        <v>30</v>
      </c>
      <c r="H2451">
        <v>26776.799999999999</v>
      </c>
      <c r="I2451" s="9">
        <v>45236</v>
      </c>
      <c r="J2451">
        <v>2023</v>
      </c>
      <c r="K2451" t="s">
        <v>14054</v>
      </c>
      <c r="L2451">
        <v>11</v>
      </c>
      <c r="M2451" t="s">
        <v>14062</v>
      </c>
      <c r="N2451" t="s">
        <v>16</v>
      </c>
    </row>
    <row r="2452" spans="1:14" x14ac:dyDescent="0.35">
      <c r="A2452" t="s">
        <v>273</v>
      </c>
      <c r="B2452">
        <v>40</v>
      </c>
      <c r="C2452" t="s">
        <v>14095</v>
      </c>
      <c r="D2452" t="s">
        <v>12</v>
      </c>
      <c r="E2452" t="s">
        <v>93</v>
      </c>
      <c r="F2452" t="s">
        <v>14</v>
      </c>
      <c r="G2452" t="s">
        <v>26</v>
      </c>
      <c r="H2452">
        <v>5327.77</v>
      </c>
      <c r="I2452" s="9">
        <v>45402</v>
      </c>
      <c r="J2452">
        <v>2024</v>
      </c>
      <c r="K2452" t="s">
        <v>14061</v>
      </c>
      <c r="L2452">
        <v>4</v>
      </c>
      <c r="M2452" t="s">
        <v>14050</v>
      </c>
      <c r="N2452" t="s">
        <v>16</v>
      </c>
    </row>
    <row r="2453" spans="1:14" x14ac:dyDescent="0.35">
      <c r="A2453" t="s">
        <v>339</v>
      </c>
      <c r="B2453">
        <v>40</v>
      </c>
      <c r="C2453" t="s">
        <v>14095</v>
      </c>
      <c r="D2453" t="s">
        <v>39</v>
      </c>
      <c r="E2453" t="s">
        <v>29</v>
      </c>
      <c r="F2453" t="s">
        <v>14</v>
      </c>
      <c r="G2453" t="s">
        <v>20</v>
      </c>
      <c r="H2453">
        <v>37372.879999999997</v>
      </c>
      <c r="I2453" s="9">
        <v>45144</v>
      </c>
      <c r="J2453">
        <v>2023</v>
      </c>
      <c r="K2453" t="s">
        <v>14056</v>
      </c>
      <c r="L2453">
        <v>8</v>
      </c>
      <c r="M2453" t="s">
        <v>14059</v>
      </c>
      <c r="N2453" t="s">
        <v>16</v>
      </c>
    </row>
    <row r="2454" spans="1:14" x14ac:dyDescent="0.35">
      <c r="A2454" t="s">
        <v>451</v>
      </c>
      <c r="B2454">
        <v>40</v>
      </c>
      <c r="C2454" t="s">
        <v>14095</v>
      </c>
      <c r="D2454" t="s">
        <v>12</v>
      </c>
      <c r="E2454" t="s">
        <v>64</v>
      </c>
      <c r="F2454" t="s">
        <v>14</v>
      </c>
      <c r="G2454" t="s">
        <v>20</v>
      </c>
      <c r="H2454">
        <v>5741.52</v>
      </c>
      <c r="I2454" s="9">
        <v>45585</v>
      </c>
      <c r="J2454">
        <v>2024</v>
      </c>
      <c r="K2454" t="s">
        <v>14058</v>
      </c>
      <c r="L2454">
        <v>10</v>
      </c>
      <c r="M2454" t="s">
        <v>14059</v>
      </c>
      <c r="N2454" t="s">
        <v>16</v>
      </c>
    </row>
    <row r="2455" spans="1:14" x14ac:dyDescent="0.35">
      <c r="A2455" t="s">
        <v>547</v>
      </c>
      <c r="B2455">
        <v>40</v>
      </c>
      <c r="C2455" t="s">
        <v>14095</v>
      </c>
      <c r="D2455" t="s">
        <v>12</v>
      </c>
      <c r="E2455" t="s">
        <v>64</v>
      </c>
      <c r="F2455" t="s">
        <v>35</v>
      </c>
      <c r="G2455" t="s">
        <v>20</v>
      </c>
      <c r="H2455">
        <v>12497.34</v>
      </c>
      <c r="I2455" s="9">
        <v>44941</v>
      </c>
      <c r="J2455">
        <v>2023</v>
      </c>
      <c r="K2455" t="s">
        <v>14045</v>
      </c>
      <c r="L2455">
        <v>1</v>
      </c>
      <c r="M2455" t="s">
        <v>14059</v>
      </c>
      <c r="N2455" t="s">
        <v>16</v>
      </c>
    </row>
    <row r="2456" spans="1:14" x14ac:dyDescent="0.35">
      <c r="A2456" t="s">
        <v>735</v>
      </c>
      <c r="B2456">
        <v>40</v>
      </c>
      <c r="C2456" t="s">
        <v>14095</v>
      </c>
      <c r="D2456" t="s">
        <v>12</v>
      </c>
      <c r="E2456" t="s">
        <v>64</v>
      </c>
      <c r="F2456" t="s">
        <v>25</v>
      </c>
      <c r="G2456" t="s">
        <v>15</v>
      </c>
      <c r="H2456">
        <v>1465.58</v>
      </c>
      <c r="I2456" s="9">
        <v>45571</v>
      </c>
      <c r="J2456">
        <v>2024</v>
      </c>
      <c r="K2456" t="s">
        <v>14058</v>
      </c>
      <c r="L2456">
        <v>10</v>
      </c>
      <c r="M2456" t="s">
        <v>14059</v>
      </c>
      <c r="N2456" t="s">
        <v>16</v>
      </c>
    </row>
    <row r="2457" spans="1:14" x14ac:dyDescent="0.35">
      <c r="A2457" t="s">
        <v>763</v>
      </c>
      <c r="B2457">
        <v>40</v>
      </c>
      <c r="C2457" t="s">
        <v>14095</v>
      </c>
      <c r="D2457" t="s">
        <v>39</v>
      </c>
      <c r="E2457" t="s">
        <v>42</v>
      </c>
      <c r="F2457" t="s">
        <v>19</v>
      </c>
      <c r="G2457" t="s">
        <v>15</v>
      </c>
      <c r="H2457">
        <v>11614.27</v>
      </c>
      <c r="I2457" s="9">
        <v>45185</v>
      </c>
      <c r="J2457">
        <v>2023</v>
      </c>
      <c r="K2457" t="s">
        <v>14055</v>
      </c>
      <c r="L2457">
        <v>9</v>
      </c>
      <c r="M2457" t="s">
        <v>14050</v>
      </c>
      <c r="N2457" t="s">
        <v>16</v>
      </c>
    </row>
    <row r="2458" spans="1:14" x14ac:dyDescent="0.35">
      <c r="A2458" t="s">
        <v>821</v>
      </c>
      <c r="B2458">
        <v>40</v>
      </c>
      <c r="C2458" t="s">
        <v>14095</v>
      </c>
      <c r="D2458" t="s">
        <v>39</v>
      </c>
      <c r="E2458" t="s">
        <v>42</v>
      </c>
      <c r="F2458" t="s">
        <v>35</v>
      </c>
      <c r="G2458" t="s">
        <v>20</v>
      </c>
      <c r="H2458">
        <v>2915.51</v>
      </c>
      <c r="I2458" s="9">
        <v>45343</v>
      </c>
      <c r="J2458">
        <v>2024</v>
      </c>
      <c r="K2458" t="s">
        <v>14051</v>
      </c>
      <c r="L2458">
        <v>2</v>
      </c>
      <c r="M2458" t="s">
        <v>14052</v>
      </c>
      <c r="N2458" t="s">
        <v>16</v>
      </c>
    </row>
    <row r="2459" spans="1:14" x14ac:dyDescent="0.35">
      <c r="A2459" t="s">
        <v>833</v>
      </c>
      <c r="B2459">
        <v>40</v>
      </c>
      <c r="C2459" t="s">
        <v>14095</v>
      </c>
      <c r="D2459" t="s">
        <v>39</v>
      </c>
      <c r="E2459" t="s">
        <v>52</v>
      </c>
      <c r="F2459" t="s">
        <v>49</v>
      </c>
      <c r="G2459" t="s">
        <v>15</v>
      </c>
      <c r="H2459">
        <v>50549.34</v>
      </c>
      <c r="I2459" s="9">
        <v>45001</v>
      </c>
      <c r="J2459">
        <v>2023</v>
      </c>
      <c r="K2459" t="s">
        <v>14053</v>
      </c>
      <c r="L2459">
        <v>3</v>
      </c>
      <c r="M2459" t="s">
        <v>14057</v>
      </c>
      <c r="N2459" t="s">
        <v>16</v>
      </c>
    </row>
    <row r="2460" spans="1:14" x14ac:dyDescent="0.35">
      <c r="A2460" t="s">
        <v>903</v>
      </c>
      <c r="B2460">
        <v>40</v>
      </c>
      <c r="C2460" t="s">
        <v>14095</v>
      </c>
      <c r="D2460" t="s">
        <v>39</v>
      </c>
      <c r="E2460" t="s">
        <v>29</v>
      </c>
      <c r="F2460" t="s">
        <v>49</v>
      </c>
      <c r="G2460" t="s">
        <v>26</v>
      </c>
      <c r="H2460">
        <v>27868.75</v>
      </c>
      <c r="I2460" s="9">
        <v>45205</v>
      </c>
      <c r="J2460">
        <v>2023</v>
      </c>
      <c r="K2460" t="s">
        <v>14058</v>
      </c>
      <c r="L2460">
        <v>10</v>
      </c>
      <c r="M2460" t="s">
        <v>14048</v>
      </c>
      <c r="N2460" t="s">
        <v>16</v>
      </c>
    </row>
    <row r="2461" spans="1:14" x14ac:dyDescent="0.35">
      <c r="A2461" t="s">
        <v>985</v>
      </c>
      <c r="B2461">
        <v>40</v>
      </c>
      <c r="C2461" t="s">
        <v>14095</v>
      </c>
      <c r="D2461" t="s">
        <v>12</v>
      </c>
      <c r="E2461" t="s">
        <v>29</v>
      </c>
      <c r="F2461" t="s">
        <v>35</v>
      </c>
      <c r="G2461" t="s">
        <v>15</v>
      </c>
      <c r="H2461">
        <v>5806.79</v>
      </c>
      <c r="I2461" s="9">
        <v>44944</v>
      </c>
      <c r="J2461">
        <v>2023</v>
      </c>
      <c r="K2461" t="s">
        <v>14045</v>
      </c>
      <c r="L2461">
        <v>1</v>
      </c>
      <c r="M2461" t="s">
        <v>14052</v>
      </c>
      <c r="N2461" t="s">
        <v>16</v>
      </c>
    </row>
    <row r="2462" spans="1:14" x14ac:dyDescent="0.35">
      <c r="A2462" t="s">
        <v>1071</v>
      </c>
      <c r="B2462">
        <v>40</v>
      </c>
      <c r="C2462" t="s">
        <v>14095</v>
      </c>
      <c r="D2462" t="s">
        <v>12</v>
      </c>
      <c r="E2462" t="s">
        <v>52</v>
      </c>
      <c r="F2462" t="s">
        <v>49</v>
      </c>
      <c r="G2462" t="s">
        <v>26</v>
      </c>
      <c r="H2462">
        <v>2029.85</v>
      </c>
      <c r="I2462" s="9">
        <v>45179</v>
      </c>
      <c r="J2462">
        <v>2023</v>
      </c>
      <c r="K2462" t="s">
        <v>14055</v>
      </c>
      <c r="L2462">
        <v>9</v>
      </c>
      <c r="M2462" t="s">
        <v>14059</v>
      </c>
      <c r="N2462" t="s">
        <v>16</v>
      </c>
    </row>
    <row r="2463" spans="1:14" x14ac:dyDescent="0.35">
      <c r="A2463" t="s">
        <v>1131</v>
      </c>
      <c r="B2463">
        <v>40</v>
      </c>
      <c r="C2463" t="s">
        <v>14095</v>
      </c>
      <c r="D2463" t="s">
        <v>39</v>
      </c>
      <c r="E2463" t="s">
        <v>42</v>
      </c>
      <c r="F2463" t="s">
        <v>49</v>
      </c>
      <c r="G2463" t="s">
        <v>15</v>
      </c>
      <c r="H2463">
        <v>1656.55</v>
      </c>
      <c r="I2463" s="9">
        <v>45231</v>
      </c>
      <c r="J2463">
        <v>2023</v>
      </c>
      <c r="K2463" t="s">
        <v>14054</v>
      </c>
      <c r="L2463">
        <v>11</v>
      </c>
      <c r="M2463" t="s">
        <v>14052</v>
      </c>
      <c r="N2463" t="s">
        <v>16</v>
      </c>
    </row>
    <row r="2464" spans="1:14" x14ac:dyDescent="0.35">
      <c r="A2464" t="s">
        <v>1141</v>
      </c>
      <c r="B2464">
        <v>40</v>
      </c>
      <c r="C2464" t="s">
        <v>14095</v>
      </c>
      <c r="D2464" t="s">
        <v>39</v>
      </c>
      <c r="E2464" t="s">
        <v>24</v>
      </c>
      <c r="F2464" t="s">
        <v>35</v>
      </c>
      <c r="G2464" t="s">
        <v>26</v>
      </c>
      <c r="H2464">
        <v>10207.370000000001</v>
      </c>
      <c r="I2464" s="9">
        <v>45445</v>
      </c>
      <c r="J2464">
        <v>2024</v>
      </c>
      <c r="K2464" t="s">
        <v>14049</v>
      </c>
      <c r="L2464">
        <v>6</v>
      </c>
      <c r="M2464" t="s">
        <v>14059</v>
      </c>
      <c r="N2464" t="s">
        <v>16</v>
      </c>
    </row>
    <row r="2465" spans="1:14" x14ac:dyDescent="0.35">
      <c r="A2465" t="s">
        <v>1201</v>
      </c>
      <c r="B2465">
        <v>40</v>
      </c>
      <c r="C2465" t="s">
        <v>14095</v>
      </c>
      <c r="D2465" t="s">
        <v>12</v>
      </c>
      <c r="E2465" t="s">
        <v>93</v>
      </c>
      <c r="F2465" t="s">
        <v>19</v>
      </c>
      <c r="G2465" t="s">
        <v>36</v>
      </c>
      <c r="H2465">
        <v>14878.56</v>
      </c>
      <c r="I2465" s="9">
        <v>45454</v>
      </c>
      <c r="J2465">
        <v>2024</v>
      </c>
      <c r="K2465" t="s">
        <v>14049</v>
      </c>
      <c r="L2465">
        <v>6</v>
      </c>
      <c r="M2465" t="s">
        <v>14046</v>
      </c>
      <c r="N2465" t="s">
        <v>16</v>
      </c>
    </row>
    <row r="2466" spans="1:14" x14ac:dyDescent="0.35">
      <c r="A2466" t="s">
        <v>1391</v>
      </c>
      <c r="B2466">
        <v>40</v>
      </c>
      <c r="C2466" t="s">
        <v>14095</v>
      </c>
      <c r="D2466" t="s">
        <v>12</v>
      </c>
      <c r="E2466" t="s">
        <v>24</v>
      </c>
      <c r="F2466" t="s">
        <v>25</v>
      </c>
      <c r="G2466" t="s">
        <v>20</v>
      </c>
      <c r="H2466">
        <v>5686.66</v>
      </c>
      <c r="I2466" s="9">
        <v>45057</v>
      </c>
      <c r="J2466">
        <v>2023</v>
      </c>
      <c r="K2466" t="s">
        <v>14047</v>
      </c>
      <c r="L2466">
        <v>5</v>
      </c>
      <c r="M2466" t="s">
        <v>14057</v>
      </c>
      <c r="N2466" t="s">
        <v>16</v>
      </c>
    </row>
    <row r="2467" spans="1:14" x14ac:dyDescent="0.35">
      <c r="A2467" t="s">
        <v>1527</v>
      </c>
      <c r="B2467">
        <v>40</v>
      </c>
      <c r="C2467" t="s">
        <v>14095</v>
      </c>
      <c r="D2467" t="s">
        <v>39</v>
      </c>
      <c r="E2467" t="s">
        <v>29</v>
      </c>
      <c r="F2467" t="s">
        <v>35</v>
      </c>
      <c r="G2467" t="s">
        <v>20</v>
      </c>
      <c r="H2467">
        <v>1908.65</v>
      </c>
      <c r="I2467" s="9">
        <v>45107</v>
      </c>
      <c r="J2467">
        <v>2023</v>
      </c>
      <c r="K2467" t="s">
        <v>14049</v>
      </c>
      <c r="L2467">
        <v>6</v>
      </c>
      <c r="M2467" t="s">
        <v>14048</v>
      </c>
      <c r="N2467" t="s">
        <v>16</v>
      </c>
    </row>
    <row r="2468" spans="1:14" x14ac:dyDescent="0.35">
      <c r="A2468" t="s">
        <v>1595</v>
      </c>
      <c r="B2468">
        <v>40</v>
      </c>
      <c r="C2468" t="s">
        <v>14095</v>
      </c>
      <c r="D2468" t="s">
        <v>12</v>
      </c>
      <c r="E2468" t="s">
        <v>29</v>
      </c>
      <c r="F2468" t="s">
        <v>55</v>
      </c>
      <c r="G2468" t="s">
        <v>20</v>
      </c>
      <c r="H2468">
        <v>1159.0899999999999</v>
      </c>
      <c r="I2468" s="9">
        <v>44950</v>
      </c>
      <c r="J2468">
        <v>2023</v>
      </c>
      <c r="K2468" t="s">
        <v>14045</v>
      </c>
      <c r="L2468">
        <v>1</v>
      </c>
      <c r="M2468" t="s">
        <v>14046</v>
      </c>
      <c r="N2468" t="s">
        <v>16</v>
      </c>
    </row>
    <row r="2469" spans="1:14" x14ac:dyDescent="0.35">
      <c r="A2469" t="s">
        <v>1679</v>
      </c>
      <c r="B2469">
        <v>40</v>
      </c>
      <c r="C2469" t="s">
        <v>14095</v>
      </c>
      <c r="D2469" t="s">
        <v>39</v>
      </c>
      <c r="E2469" t="s">
        <v>64</v>
      </c>
      <c r="F2469" t="s">
        <v>14</v>
      </c>
      <c r="G2469" t="s">
        <v>26</v>
      </c>
      <c r="H2469">
        <v>8108.32</v>
      </c>
      <c r="I2469" s="9">
        <v>45623</v>
      </c>
      <c r="J2469">
        <v>2024</v>
      </c>
      <c r="K2469" t="s">
        <v>14054</v>
      </c>
      <c r="L2469">
        <v>11</v>
      </c>
      <c r="M2469" t="s">
        <v>14052</v>
      </c>
      <c r="N2469" t="s">
        <v>16</v>
      </c>
    </row>
    <row r="2470" spans="1:14" x14ac:dyDescent="0.35">
      <c r="A2470" t="s">
        <v>1809</v>
      </c>
      <c r="B2470">
        <v>40</v>
      </c>
      <c r="C2470" t="s">
        <v>14095</v>
      </c>
      <c r="D2470" t="s">
        <v>39</v>
      </c>
      <c r="E2470" t="s">
        <v>42</v>
      </c>
      <c r="F2470" t="s">
        <v>35</v>
      </c>
      <c r="G2470" t="s">
        <v>36</v>
      </c>
      <c r="H2470">
        <v>2417.08</v>
      </c>
      <c r="I2470" s="9">
        <v>45568</v>
      </c>
      <c r="J2470">
        <v>2024</v>
      </c>
      <c r="K2470" t="s">
        <v>14058</v>
      </c>
      <c r="L2470">
        <v>10</v>
      </c>
      <c r="M2470" t="s">
        <v>14057</v>
      </c>
      <c r="N2470" t="s">
        <v>16</v>
      </c>
    </row>
    <row r="2471" spans="1:14" x14ac:dyDescent="0.35">
      <c r="A2471" t="s">
        <v>2027</v>
      </c>
      <c r="B2471">
        <v>40</v>
      </c>
      <c r="C2471" t="s">
        <v>14095</v>
      </c>
      <c r="D2471" t="s">
        <v>12</v>
      </c>
      <c r="E2471" t="s">
        <v>24</v>
      </c>
      <c r="F2471" t="s">
        <v>49</v>
      </c>
      <c r="G2471" t="s">
        <v>26</v>
      </c>
      <c r="H2471">
        <v>1010.48</v>
      </c>
      <c r="I2471" s="9">
        <v>45119</v>
      </c>
      <c r="J2471">
        <v>2023</v>
      </c>
      <c r="K2471" t="s">
        <v>14063</v>
      </c>
      <c r="L2471">
        <v>7</v>
      </c>
      <c r="M2471" t="s">
        <v>14052</v>
      </c>
      <c r="N2471" t="s">
        <v>16</v>
      </c>
    </row>
    <row r="2472" spans="1:14" x14ac:dyDescent="0.35">
      <c r="A2472" t="s">
        <v>2147</v>
      </c>
      <c r="B2472">
        <v>40</v>
      </c>
      <c r="C2472" t="s">
        <v>14095</v>
      </c>
      <c r="D2472" t="s">
        <v>39</v>
      </c>
      <c r="E2472" t="s">
        <v>52</v>
      </c>
      <c r="F2472" t="s">
        <v>35</v>
      </c>
      <c r="G2472" t="s">
        <v>36</v>
      </c>
      <c r="H2472">
        <v>4224.22</v>
      </c>
      <c r="I2472" s="9">
        <v>45314</v>
      </c>
      <c r="J2472">
        <v>2024</v>
      </c>
      <c r="K2472" t="s">
        <v>14045</v>
      </c>
      <c r="L2472">
        <v>1</v>
      </c>
      <c r="M2472" t="s">
        <v>14046</v>
      </c>
      <c r="N2472" t="s">
        <v>16</v>
      </c>
    </row>
    <row r="2473" spans="1:14" x14ac:dyDescent="0.35">
      <c r="A2473" t="s">
        <v>2289</v>
      </c>
      <c r="B2473">
        <v>40</v>
      </c>
      <c r="C2473" t="s">
        <v>14095</v>
      </c>
      <c r="D2473" t="s">
        <v>12</v>
      </c>
      <c r="E2473" t="s">
        <v>13</v>
      </c>
      <c r="F2473" t="s">
        <v>14</v>
      </c>
      <c r="G2473" t="s">
        <v>20</v>
      </c>
      <c r="H2473">
        <v>32519.43</v>
      </c>
      <c r="I2473" s="9">
        <v>45321</v>
      </c>
      <c r="J2473">
        <v>2024</v>
      </c>
      <c r="K2473" t="s">
        <v>14045</v>
      </c>
      <c r="L2473">
        <v>1</v>
      </c>
      <c r="M2473" t="s">
        <v>14046</v>
      </c>
      <c r="N2473" t="s">
        <v>16</v>
      </c>
    </row>
    <row r="2474" spans="1:14" x14ac:dyDescent="0.35">
      <c r="A2474" t="s">
        <v>2353</v>
      </c>
      <c r="B2474">
        <v>40</v>
      </c>
      <c r="C2474" t="s">
        <v>14095</v>
      </c>
      <c r="D2474" t="s">
        <v>39</v>
      </c>
      <c r="E2474" t="s">
        <v>93</v>
      </c>
      <c r="F2474" t="s">
        <v>35</v>
      </c>
      <c r="G2474" t="s">
        <v>20</v>
      </c>
      <c r="H2474">
        <v>13606.26</v>
      </c>
      <c r="I2474" s="9">
        <v>45140</v>
      </c>
      <c r="J2474">
        <v>2023</v>
      </c>
      <c r="K2474" t="s">
        <v>14056</v>
      </c>
      <c r="L2474">
        <v>8</v>
      </c>
      <c r="M2474" t="s">
        <v>14052</v>
      </c>
      <c r="N2474" t="s">
        <v>16</v>
      </c>
    </row>
    <row r="2475" spans="1:14" x14ac:dyDescent="0.35">
      <c r="A2475" t="s">
        <v>2369</v>
      </c>
      <c r="B2475">
        <v>40</v>
      </c>
      <c r="C2475" t="s">
        <v>14095</v>
      </c>
      <c r="D2475" t="s">
        <v>12</v>
      </c>
      <c r="E2475" t="s">
        <v>64</v>
      </c>
      <c r="F2475" t="s">
        <v>25</v>
      </c>
      <c r="G2475" t="s">
        <v>26</v>
      </c>
      <c r="H2475">
        <v>45518.29</v>
      </c>
      <c r="I2475" s="9">
        <v>45132</v>
      </c>
      <c r="J2475">
        <v>2023</v>
      </c>
      <c r="K2475" t="s">
        <v>14063</v>
      </c>
      <c r="L2475">
        <v>7</v>
      </c>
      <c r="M2475" t="s">
        <v>14046</v>
      </c>
      <c r="N2475" t="s">
        <v>16</v>
      </c>
    </row>
    <row r="2476" spans="1:14" x14ac:dyDescent="0.35">
      <c r="A2476" t="s">
        <v>2469</v>
      </c>
      <c r="B2476">
        <v>40</v>
      </c>
      <c r="C2476" t="s">
        <v>14095</v>
      </c>
      <c r="D2476" t="s">
        <v>39</v>
      </c>
      <c r="E2476" t="s">
        <v>29</v>
      </c>
      <c r="F2476" t="s">
        <v>14</v>
      </c>
      <c r="G2476" t="s">
        <v>30</v>
      </c>
      <c r="H2476">
        <v>13690.27</v>
      </c>
      <c r="I2476" s="9">
        <v>45160</v>
      </c>
      <c r="J2476">
        <v>2023</v>
      </c>
      <c r="K2476" t="s">
        <v>14056</v>
      </c>
      <c r="L2476">
        <v>8</v>
      </c>
      <c r="M2476" t="s">
        <v>14046</v>
      </c>
      <c r="N2476" t="s">
        <v>16</v>
      </c>
    </row>
    <row r="2477" spans="1:14" x14ac:dyDescent="0.35">
      <c r="A2477" t="s">
        <v>2533</v>
      </c>
      <c r="B2477">
        <v>40</v>
      </c>
      <c r="C2477" t="s">
        <v>14095</v>
      </c>
      <c r="D2477" t="s">
        <v>12</v>
      </c>
      <c r="E2477" t="s">
        <v>64</v>
      </c>
      <c r="F2477" t="s">
        <v>55</v>
      </c>
      <c r="G2477" t="s">
        <v>20</v>
      </c>
      <c r="H2477">
        <v>2281.09</v>
      </c>
      <c r="I2477" s="9">
        <v>45432</v>
      </c>
      <c r="J2477">
        <v>2024</v>
      </c>
      <c r="K2477" t="s">
        <v>14047</v>
      </c>
      <c r="L2477">
        <v>5</v>
      </c>
      <c r="M2477" t="s">
        <v>14062</v>
      </c>
      <c r="N2477" t="s">
        <v>16</v>
      </c>
    </row>
    <row r="2478" spans="1:14" x14ac:dyDescent="0.35">
      <c r="A2478" t="s">
        <v>2607</v>
      </c>
      <c r="B2478">
        <v>40</v>
      </c>
      <c r="C2478" t="s">
        <v>14095</v>
      </c>
      <c r="D2478" t="s">
        <v>39</v>
      </c>
      <c r="E2478" t="s">
        <v>74</v>
      </c>
      <c r="F2478" t="s">
        <v>14</v>
      </c>
      <c r="G2478" t="s">
        <v>20</v>
      </c>
      <c r="H2478">
        <v>10618.35</v>
      </c>
      <c r="I2478" s="9">
        <v>45438</v>
      </c>
      <c r="J2478">
        <v>2024</v>
      </c>
      <c r="K2478" t="s">
        <v>14047</v>
      </c>
      <c r="L2478">
        <v>5</v>
      </c>
      <c r="M2478" t="s">
        <v>14059</v>
      </c>
      <c r="N2478" t="s">
        <v>16</v>
      </c>
    </row>
    <row r="2479" spans="1:14" x14ac:dyDescent="0.35">
      <c r="A2479" t="s">
        <v>2639</v>
      </c>
      <c r="B2479">
        <v>40</v>
      </c>
      <c r="C2479" t="s">
        <v>14095</v>
      </c>
      <c r="D2479" t="s">
        <v>39</v>
      </c>
      <c r="E2479" t="s">
        <v>24</v>
      </c>
      <c r="F2479" t="s">
        <v>35</v>
      </c>
      <c r="G2479" t="s">
        <v>20</v>
      </c>
      <c r="H2479">
        <v>36025.93</v>
      </c>
      <c r="I2479" s="9">
        <v>45135</v>
      </c>
      <c r="J2479">
        <v>2023</v>
      </c>
      <c r="K2479" t="s">
        <v>14063</v>
      </c>
      <c r="L2479">
        <v>7</v>
      </c>
      <c r="M2479" t="s">
        <v>14048</v>
      </c>
      <c r="N2479" t="s">
        <v>16</v>
      </c>
    </row>
    <row r="2480" spans="1:14" x14ac:dyDescent="0.35">
      <c r="A2480" t="s">
        <v>2675</v>
      </c>
      <c r="B2480">
        <v>40</v>
      </c>
      <c r="C2480" t="s">
        <v>14095</v>
      </c>
      <c r="D2480" t="s">
        <v>12</v>
      </c>
      <c r="E2480" t="s">
        <v>74</v>
      </c>
      <c r="F2480" t="s">
        <v>49</v>
      </c>
      <c r="G2480" t="s">
        <v>26</v>
      </c>
      <c r="H2480">
        <v>12122.66</v>
      </c>
      <c r="I2480" s="9">
        <v>45646</v>
      </c>
      <c r="J2480">
        <v>2024</v>
      </c>
      <c r="K2480" t="s">
        <v>14060</v>
      </c>
      <c r="L2480">
        <v>12</v>
      </c>
      <c r="M2480" t="s">
        <v>14048</v>
      </c>
      <c r="N2480" t="s">
        <v>16</v>
      </c>
    </row>
    <row r="2481" spans="1:14" x14ac:dyDescent="0.35">
      <c r="A2481" t="s">
        <v>2715</v>
      </c>
      <c r="B2481">
        <v>40</v>
      </c>
      <c r="C2481" t="s">
        <v>14095</v>
      </c>
      <c r="D2481" t="s">
        <v>39</v>
      </c>
      <c r="E2481" t="s">
        <v>64</v>
      </c>
      <c r="F2481" t="s">
        <v>14</v>
      </c>
      <c r="G2481" t="s">
        <v>20</v>
      </c>
      <c r="H2481">
        <v>1069.8</v>
      </c>
      <c r="I2481" s="9">
        <v>45558</v>
      </c>
      <c r="J2481">
        <v>2024</v>
      </c>
      <c r="K2481" t="s">
        <v>14055</v>
      </c>
      <c r="L2481">
        <v>9</v>
      </c>
      <c r="M2481" t="s">
        <v>14062</v>
      </c>
      <c r="N2481" t="s">
        <v>16</v>
      </c>
    </row>
    <row r="2482" spans="1:14" x14ac:dyDescent="0.35">
      <c r="A2482" t="s">
        <v>2747</v>
      </c>
      <c r="B2482">
        <v>40</v>
      </c>
      <c r="C2482" t="s">
        <v>14095</v>
      </c>
      <c r="D2482" t="s">
        <v>12</v>
      </c>
      <c r="E2482" t="s">
        <v>64</v>
      </c>
      <c r="F2482" t="s">
        <v>14</v>
      </c>
      <c r="G2482" t="s">
        <v>30</v>
      </c>
      <c r="H2482">
        <v>1421.32</v>
      </c>
      <c r="I2482" s="9">
        <v>45475</v>
      </c>
      <c r="J2482">
        <v>2024</v>
      </c>
      <c r="K2482" t="s">
        <v>14063</v>
      </c>
      <c r="L2482">
        <v>7</v>
      </c>
      <c r="M2482" t="s">
        <v>14046</v>
      </c>
      <c r="N2482" t="s">
        <v>16</v>
      </c>
    </row>
    <row r="2483" spans="1:14" x14ac:dyDescent="0.35">
      <c r="A2483" t="s">
        <v>2921</v>
      </c>
      <c r="B2483">
        <v>40</v>
      </c>
      <c r="C2483" t="s">
        <v>14095</v>
      </c>
      <c r="D2483" t="s">
        <v>39</v>
      </c>
      <c r="E2483" t="s">
        <v>29</v>
      </c>
      <c r="F2483" t="s">
        <v>19</v>
      </c>
      <c r="G2483" t="s">
        <v>36</v>
      </c>
      <c r="H2483">
        <v>32882.71</v>
      </c>
      <c r="I2483" s="9">
        <v>45302</v>
      </c>
      <c r="J2483">
        <v>2024</v>
      </c>
      <c r="K2483" t="s">
        <v>14045</v>
      </c>
      <c r="L2483">
        <v>1</v>
      </c>
      <c r="M2483" t="s">
        <v>14057</v>
      </c>
      <c r="N2483" t="s">
        <v>16</v>
      </c>
    </row>
    <row r="2484" spans="1:14" x14ac:dyDescent="0.35">
      <c r="A2484" t="s">
        <v>2961</v>
      </c>
      <c r="B2484">
        <v>40</v>
      </c>
      <c r="C2484" t="s">
        <v>14095</v>
      </c>
      <c r="D2484" t="s">
        <v>39</v>
      </c>
      <c r="E2484" t="s">
        <v>52</v>
      </c>
      <c r="F2484" t="s">
        <v>14</v>
      </c>
      <c r="G2484" t="s">
        <v>15</v>
      </c>
      <c r="H2484">
        <v>3347.69</v>
      </c>
      <c r="I2484" s="9">
        <v>45584</v>
      </c>
      <c r="J2484">
        <v>2024</v>
      </c>
      <c r="K2484" t="s">
        <v>14058</v>
      </c>
      <c r="L2484">
        <v>10</v>
      </c>
      <c r="M2484" t="s">
        <v>14050</v>
      </c>
      <c r="N2484" t="s">
        <v>16</v>
      </c>
    </row>
    <row r="2485" spans="1:14" x14ac:dyDescent="0.35">
      <c r="A2485" t="s">
        <v>2981</v>
      </c>
      <c r="B2485">
        <v>40</v>
      </c>
      <c r="C2485" t="s">
        <v>14095</v>
      </c>
      <c r="D2485" t="s">
        <v>12</v>
      </c>
      <c r="E2485" t="s">
        <v>42</v>
      </c>
      <c r="F2485" t="s">
        <v>55</v>
      </c>
      <c r="G2485" t="s">
        <v>20</v>
      </c>
      <c r="H2485">
        <v>25477.54</v>
      </c>
      <c r="I2485" s="9">
        <v>45127</v>
      </c>
      <c r="J2485">
        <v>2023</v>
      </c>
      <c r="K2485" t="s">
        <v>14063</v>
      </c>
      <c r="L2485">
        <v>7</v>
      </c>
      <c r="M2485" t="s">
        <v>14057</v>
      </c>
      <c r="N2485" t="s">
        <v>16</v>
      </c>
    </row>
    <row r="2486" spans="1:14" x14ac:dyDescent="0.35">
      <c r="A2486" t="s">
        <v>3027</v>
      </c>
      <c r="B2486">
        <v>40</v>
      </c>
      <c r="C2486" t="s">
        <v>14095</v>
      </c>
      <c r="D2486" t="s">
        <v>39</v>
      </c>
      <c r="E2486" t="s">
        <v>29</v>
      </c>
      <c r="F2486" t="s">
        <v>19</v>
      </c>
      <c r="G2486" t="s">
        <v>36</v>
      </c>
      <c r="H2486">
        <v>6038.76</v>
      </c>
      <c r="I2486" s="9">
        <v>45246</v>
      </c>
      <c r="J2486">
        <v>2023</v>
      </c>
      <c r="K2486" t="s">
        <v>14054</v>
      </c>
      <c r="L2486">
        <v>11</v>
      </c>
      <c r="M2486" t="s">
        <v>14057</v>
      </c>
      <c r="N2486" t="s">
        <v>16</v>
      </c>
    </row>
    <row r="2487" spans="1:14" x14ac:dyDescent="0.35">
      <c r="A2487" t="s">
        <v>3199</v>
      </c>
      <c r="B2487">
        <v>40</v>
      </c>
      <c r="C2487" t="s">
        <v>14095</v>
      </c>
      <c r="D2487" t="s">
        <v>12</v>
      </c>
      <c r="E2487" t="s">
        <v>24</v>
      </c>
      <c r="F2487" t="s">
        <v>25</v>
      </c>
      <c r="G2487" t="s">
        <v>20</v>
      </c>
      <c r="H2487">
        <v>6889.49</v>
      </c>
      <c r="I2487" s="9">
        <v>45600</v>
      </c>
      <c r="J2487">
        <v>2024</v>
      </c>
      <c r="K2487" t="s">
        <v>14054</v>
      </c>
      <c r="L2487">
        <v>11</v>
      </c>
      <c r="M2487" t="s">
        <v>14062</v>
      </c>
      <c r="N2487" t="s">
        <v>16</v>
      </c>
    </row>
    <row r="2488" spans="1:14" x14ac:dyDescent="0.35">
      <c r="A2488" t="s">
        <v>3371</v>
      </c>
      <c r="B2488">
        <v>40</v>
      </c>
      <c r="C2488" t="s">
        <v>14095</v>
      </c>
      <c r="D2488" t="s">
        <v>12</v>
      </c>
      <c r="E2488" t="s">
        <v>42</v>
      </c>
      <c r="F2488" t="s">
        <v>35</v>
      </c>
      <c r="G2488" t="s">
        <v>30</v>
      </c>
      <c r="H2488">
        <v>8565.33</v>
      </c>
      <c r="I2488" s="9">
        <v>45269</v>
      </c>
      <c r="J2488">
        <v>2023</v>
      </c>
      <c r="K2488" t="s">
        <v>14060</v>
      </c>
      <c r="L2488">
        <v>12</v>
      </c>
      <c r="M2488" t="s">
        <v>14050</v>
      </c>
      <c r="N2488" t="s">
        <v>16</v>
      </c>
    </row>
    <row r="2489" spans="1:14" x14ac:dyDescent="0.35">
      <c r="A2489" t="s">
        <v>3519</v>
      </c>
      <c r="B2489">
        <v>40</v>
      </c>
      <c r="C2489" t="s">
        <v>14095</v>
      </c>
      <c r="D2489" t="s">
        <v>12</v>
      </c>
      <c r="E2489" t="s">
        <v>24</v>
      </c>
      <c r="F2489" t="s">
        <v>25</v>
      </c>
      <c r="G2489" t="s">
        <v>15</v>
      </c>
      <c r="H2489">
        <v>712.02</v>
      </c>
      <c r="I2489" s="9">
        <v>45404</v>
      </c>
      <c r="J2489">
        <v>2024</v>
      </c>
      <c r="K2489" t="s">
        <v>14061</v>
      </c>
      <c r="L2489">
        <v>4</v>
      </c>
      <c r="M2489" t="s">
        <v>14062</v>
      </c>
      <c r="N2489" t="s">
        <v>16</v>
      </c>
    </row>
    <row r="2490" spans="1:14" x14ac:dyDescent="0.35">
      <c r="A2490" t="s">
        <v>3865</v>
      </c>
      <c r="B2490">
        <v>40</v>
      </c>
      <c r="C2490" t="s">
        <v>14095</v>
      </c>
      <c r="D2490" t="s">
        <v>12</v>
      </c>
      <c r="E2490" t="s">
        <v>24</v>
      </c>
      <c r="F2490" t="s">
        <v>14</v>
      </c>
      <c r="G2490" t="s">
        <v>15</v>
      </c>
      <c r="H2490">
        <v>12018.75</v>
      </c>
      <c r="I2490" s="9">
        <v>45317</v>
      </c>
      <c r="J2490">
        <v>2024</v>
      </c>
      <c r="K2490" t="s">
        <v>14045</v>
      </c>
      <c r="L2490">
        <v>1</v>
      </c>
      <c r="M2490" t="s">
        <v>14048</v>
      </c>
      <c r="N2490" t="s">
        <v>16</v>
      </c>
    </row>
    <row r="2491" spans="1:14" x14ac:dyDescent="0.35">
      <c r="A2491" t="s">
        <v>4059</v>
      </c>
      <c r="B2491">
        <v>40</v>
      </c>
      <c r="C2491" t="s">
        <v>14095</v>
      </c>
      <c r="D2491" t="s">
        <v>12</v>
      </c>
      <c r="E2491" t="s">
        <v>74</v>
      </c>
      <c r="F2491" t="s">
        <v>49</v>
      </c>
      <c r="G2491" t="s">
        <v>20</v>
      </c>
      <c r="H2491">
        <v>493.68</v>
      </c>
      <c r="I2491" s="9">
        <v>45355</v>
      </c>
      <c r="J2491">
        <v>2024</v>
      </c>
      <c r="K2491" t="s">
        <v>14053</v>
      </c>
      <c r="L2491">
        <v>3</v>
      </c>
      <c r="M2491" t="s">
        <v>14062</v>
      </c>
      <c r="N2491" t="s">
        <v>16</v>
      </c>
    </row>
    <row r="2492" spans="1:14" x14ac:dyDescent="0.35">
      <c r="A2492" t="s">
        <v>4183</v>
      </c>
      <c r="B2492">
        <v>40</v>
      </c>
      <c r="C2492" t="s">
        <v>14095</v>
      </c>
      <c r="D2492" t="s">
        <v>39</v>
      </c>
      <c r="E2492" t="s">
        <v>13</v>
      </c>
      <c r="F2492" t="s">
        <v>35</v>
      </c>
      <c r="G2492" t="s">
        <v>30</v>
      </c>
      <c r="H2492">
        <v>16019.13</v>
      </c>
      <c r="I2492" s="9">
        <v>45378</v>
      </c>
      <c r="J2492">
        <v>2024</v>
      </c>
      <c r="K2492" t="s">
        <v>14053</v>
      </c>
      <c r="L2492">
        <v>3</v>
      </c>
      <c r="M2492" t="s">
        <v>14052</v>
      </c>
      <c r="N2492" t="s">
        <v>16</v>
      </c>
    </row>
    <row r="2493" spans="1:14" x14ac:dyDescent="0.35">
      <c r="A2493" t="s">
        <v>4191</v>
      </c>
      <c r="B2493">
        <v>40</v>
      </c>
      <c r="C2493" t="s">
        <v>14095</v>
      </c>
      <c r="D2493" t="s">
        <v>39</v>
      </c>
      <c r="E2493" t="s">
        <v>13</v>
      </c>
      <c r="F2493" t="s">
        <v>14</v>
      </c>
      <c r="G2493" t="s">
        <v>30</v>
      </c>
      <c r="H2493">
        <v>37280.19</v>
      </c>
      <c r="I2493" s="9">
        <v>45614</v>
      </c>
      <c r="J2493">
        <v>2024</v>
      </c>
      <c r="K2493" t="s">
        <v>14054</v>
      </c>
      <c r="L2493">
        <v>11</v>
      </c>
      <c r="M2493" t="s">
        <v>14062</v>
      </c>
      <c r="N2493" t="s">
        <v>16</v>
      </c>
    </row>
    <row r="2494" spans="1:14" x14ac:dyDescent="0.35">
      <c r="A2494" t="s">
        <v>4325</v>
      </c>
      <c r="B2494">
        <v>40</v>
      </c>
      <c r="C2494" t="s">
        <v>14095</v>
      </c>
      <c r="D2494" t="s">
        <v>12</v>
      </c>
      <c r="E2494" t="s">
        <v>64</v>
      </c>
      <c r="F2494" t="s">
        <v>35</v>
      </c>
      <c r="G2494" t="s">
        <v>36</v>
      </c>
      <c r="H2494">
        <v>3137.2</v>
      </c>
      <c r="I2494" s="9">
        <v>45136</v>
      </c>
      <c r="J2494">
        <v>2023</v>
      </c>
      <c r="K2494" t="s">
        <v>14063</v>
      </c>
      <c r="L2494">
        <v>7</v>
      </c>
      <c r="M2494" t="s">
        <v>14050</v>
      </c>
      <c r="N2494" t="s">
        <v>16</v>
      </c>
    </row>
    <row r="2495" spans="1:14" x14ac:dyDescent="0.35">
      <c r="A2495" t="s">
        <v>4429</v>
      </c>
      <c r="B2495">
        <v>40</v>
      </c>
      <c r="C2495" t="s">
        <v>14095</v>
      </c>
      <c r="D2495" t="s">
        <v>12</v>
      </c>
      <c r="E2495" t="s">
        <v>93</v>
      </c>
      <c r="F2495" t="s">
        <v>55</v>
      </c>
      <c r="G2495" t="s">
        <v>20</v>
      </c>
      <c r="H2495">
        <v>3808.29</v>
      </c>
      <c r="I2495" s="9">
        <v>44967</v>
      </c>
      <c r="J2495">
        <v>2023</v>
      </c>
      <c r="K2495" t="s">
        <v>14051</v>
      </c>
      <c r="L2495">
        <v>2</v>
      </c>
      <c r="M2495" t="s">
        <v>14048</v>
      </c>
      <c r="N2495" t="s">
        <v>16</v>
      </c>
    </row>
    <row r="2496" spans="1:14" x14ac:dyDescent="0.35">
      <c r="A2496" t="s">
        <v>4757</v>
      </c>
      <c r="B2496">
        <v>40</v>
      </c>
      <c r="C2496" t="s">
        <v>14095</v>
      </c>
      <c r="D2496" t="s">
        <v>12</v>
      </c>
      <c r="E2496" t="s">
        <v>29</v>
      </c>
      <c r="F2496" t="s">
        <v>55</v>
      </c>
      <c r="G2496" t="s">
        <v>36</v>
      </c>
      <c r="H2496">
        <v>8364.23</v>
      </c>
      <c r="I2496" s="9">
        <v>45217</v>
      </c>
      <c r="J2496">
        <v>2023</v>
      </c>
      <c r="K2496" t="s">
        <v>14058</v>
      </c>
      <c r="L2496">
        <v>10</v>
      </c>
      <c r="M2496" t="s">
        <v>14052</v>
      </c>
      <c r="N2496" t="s">
        <v>16</v>
      </c>
    </row>
    <row r="2497" spans="1:14" x14ac:dyDescent="0.35">
      <c r="A2497" t="s">
        <v>4771</v>
      </c>
      <c r="B2497">
        <v>40</v>
      </c>
      <c r="C2497" t="s">
        <v>14095</v>
      </c>
      <c r="D2497" t="s">
        <v>39</v>
      </c>
      <c r="E2497" t="s">
        <v>64</v>
      </c>
      <c r="F2497" t="s">
        <v>25</v>
      </c>
      <c r="G2497" t="s">
        <v>15</v>
      </c>
      <c r="H2497">
        <v>175.17</v>
      </c>
      <c r="I2497" s="9">
        <v>45385</v>
      </c>
      <c r="J2497">
        <v>2024</v>
      </c>
      <c r="K2497" t="s">
        <v>14061</v>
      </c>
      <c r="L2497">
        <v>4</v>
      </c>
      <c r="M2497" t="s">
        <v>14052</v>
      </c>
      <c r="N2497" t="s">
        <v>16</v>
      </c>
    </row>
    <row r="2498" spans="1:14" x14ac:dyDescent="0.35">
      <c r="A2498" t="s">
        <v>4821</v>
      </c>
      <c r="B2498">
        <v>40</v>
      </c>
      <c r="C2498" t="s">
        <v>14095</v>
      </c>
      <c r="D2498" t="s">
        <v>39</v>
      </c>
      <c r="E2498" t="s">
        <v>64</v>
      </c>
      <c r="F2498" t="s">
        <v>14</v>
      </c>
      <c r="G2498" t="s">
        <v>30</v>
      </c>
      <c r="H2498">
        <v>2864.78</v>
      </c>
      <c r="I2498" s="9">
        <v>45534</v>
      </c>
      <c r="J2498">
        <v>2024</v>
      </c>
      <c r="K2498" t="s">
        <v>14056</v>
      </c>
      <c r="L2498">
        <v>8</v>
      </c>
      <c r="M2498" t="s">
        <v>14048</v>
      </c>
      <c r="N2498" t="s">
        <v>16</v>
      </c>
    </row>
    <row r="2499" spans="1:14" x14ac:dyDescent="0.35">
      <c r="A2499" t="s">
        <v>4893</v>
      </c>
      <c r="B2499">
        <v>40</v>
      </c>
      <c r="C2499" t="s">
        <v>14095</v>
      </c>
      <c r="D2499" t="s">
        <v>12</v>
      </c>
      <c r="E2499" t="s">
        <v>64</v>
      </c>
      <c r="F2499" t="s">
        <v>35</v>
      </c>
      <c r="G2499" t="s">
        <v>26</v>
      </c>
      <c r="H2499">
        <v>4389.59</v>
      </c>
      <c r="I2499" s="9">
        <v>45340</v>
      </c>
      <c r="J2499">
        <v>2024</v>
      </c>
      <c r="K2499" t="s">
        <v>14051</v>
      </c>
      <c r="L2499">
        <v>2</v>
      </c>
      <c r="M2499" t="s">
        <v>14059</v>
      </c>
      <c r="N2499" t="s">
        <v>16</v>
      </c>
    </row>
    <row r="2500" spans="1:14" x14ac:dyDescent="0.35">
      <c r="A2500" t="s">
        <v>5059</v>
      </c>
      <c r="B2500">
        <v>40</v>
      </c>
      <c r="C2500" t="s">
        <v>14095</v>
      </c>
      <c r="D2500" t="s">
        <v>39</v>
      </c>
      <c r="E2500" t="s">
        <v>64</v>
      </c>
      <c r="F2500" t="s">
        <v>25</v>
      </c>
      <c r="G2500" t="s">
        <v>30</v>
      </c>
      <c r="H2500">
        <v>9588.59</v>
      </c>
      <c r="I2500" s="9">
        <v>45374</v>
      </c>
      <c r="J2500">
        <v>2024</v>
      </c>
      <c r="K2500" t="s">
        <v>14053</v>
      </c>
      <c r="L2500">
        <v>3</v>
      </c>
      <c r="M2500" t="s">
        <v>14050</v>
      </c>
      <c r="N2500" t="s">
        <v>16</v>
      </c>
    </row>
    <row r="2501" spans="1:14" x14ac:dyDescent="0.35">
      <c r="A2501" t="s">
        <v>5085</v>
      </c>
      <c r="B2501">
        <v>40</v>
      </c>
      <c r="C2501" t="s">
        <v>14095</v>
      </c>
      <c r="D2501" t="s">
        <v>39</v>
      </c>
      <c r="E2501" t="s">
        <v>13</v>
      </c>
      <c r="F2501" t="s">
        <v>49</v>
      </c>
      <c r="G2501" t="s">
        <v>15</v>
      </c>
      <c r="H2501">
        <v>1030.3900000000001</v>
      </c>
      <c r="I2501" s="9">
        <v>45617</v>
      </c>
      <c r="J2501">
        <v>2024</v>
      </c>
      <c r="K2501" t="s">
        <v>14054</v>
      </c>
      <c r="L2501">
        <v>11</v>
      </c>
      <c r="M2501" t="s">
        <v>14057</v>
      </c>
      <c r="N2501" t="s">
        <v>16</v>
      </c>
    </row>
    <row r="2502" spans="1:14" x14ac:dyDescent="0.35">
      <c r="A2502" t="s">
        <v>5167</v>
      </c>
      <c r="B2502">
        <v>40</v>
      </c>
      <c r="C2502" t="s">
        <v>14095</v>
      </c>
      <c r="D2502" t="s">
        <v>39</v>
      </c>
      <c r="E2502" t="s">
        <v>52</v>
      </c>
      <c r="F2502" t="s">
        <v>55</v>
      </c>
      <c r="G2502" t="s">
        <v>26</v>
      </c>
      <c r="H2502">
        <v>18474.490000000002</v>
      </c>
      <c r="I2502" s="9">
        <v>45490</v>
      </c>
      <c r="J2502">
        <v>2024</v>
      </c>
      <c r="K2502" t="s">
        <v>14063</v>
      </c>
      <c r="L2502">
        <v>7</v>
      </c>
      <c r="M2502" t="s">
        <v>14052</v>
      </c>
      <c r="N2502" t="s">
        <v>16</v>
      </c>
    </row>
    <row r="2503" spans="1:14" x14ac:dyDescent="0.35">
      <c r="A2503" t="s">
        <v>5269</v>
      </c>
      <c r="B2503">
        <v>40</v>
      </c>
      <c r="C2503" t="s">
        <v>14095</v>
      </c>
      <c r="D2503" t="s">
        <v>39</v>
      </c>
      <c r="E2503" t="s">
        <v>74</v>
      </c>
      <c r="F2503" t="s">
        <v>49</v>
      </c>
      <c r="G2503" t="s">
        <v>15</v>
      </c>
      <c r="H2503">
        <v>7174.25</v>
      </c>
      <c r="I2503" s="9">
        <v>45051</v>
      </c>
      <c r="J2503">
        <v>2023</v>
      </c>
      <c r="K2503" t="s">
        <v>14047</v>
      </c>
      <c r="L2503">
        <v>5</v>
      </c>
      <c r="M2503" t="s">
        <v>14048</v>
      </c>
      <c r="N2503" t="s">
        <v>16</v>
      </c>
    </row>
    <row r="2504" spans="1:14" x14ac:dyDescent="0.35">
      <c r="A2504" t="s">
        <v>5295</v>
      </c>
      <c r="B2504">
        <v>40</v>
      </c>
      <c r="C2504" t="s">
        <v>14095</v>
      </c>
      <c r="D2504" t="s">
        <v>39</v>
      </c>
      <c r="E2504" t="s">
        <v>13</v>
      </c>
      <c r="F2504" t="s">
        <v>14</v>
      </c>
      <c r="G2504" t="s">
        <v>26</v>
      </c>
      <c r="H2504">
        <v>2776.64</v>
      </c>
      <c r="I2504" s="9">
        <v>45090</v>
      </c>
      <c r="J2504">
        <v>2023</v>
      </c>
      <c r="K2504" t="s">
        <v>14049</v>
      </c>
      <c r="L2504">
        <v>6</v>
      </c>
      <c r="M2504" t="s">
        <v>14046</v>
      </c>
      <c r="N2504" t="s">
        <v>16</v>
      </c>
    </row>
    <row r="2505" spans="1:14" x14ac:dyDescent="0.35">
      <c r="A2505" t="s">
        <v>5485</v>
      </c>
      <c r="B2505">
        <v>40</v>
      </c>
      <c r="C2505" t="s">
        <v>14095</v>
      </c>
      <c r="D2505" t="s">
        <v>39</v>
      </c>
      <c r="E2505" t="s">
        <v>52</v>
      </c>
      <c r="F2505" t="s">
        <v>49</v>
      </c>
      <c r="G2505" t="s">
        <v>36</v>
      </c>
      <c r="H2505">
        <v>2520.0700000000002</v>
      </c>
      <c r="I2505" s="9">
        <v>45321</v>
      </c>
      <c r="J2505">
        <v>2024</v>
      </c>
      <c r="K2505" t="s">
        <v>14045</v>
      </c>
      <c r="L2505">
        <v>1</v>
      </c>
      <c r="M2505" t="s">
        <v>14046</v>
      </c>
      <c r="N2505" t="s">
        <v>16</v>
      </c>
    </row>
    <row r="2506" spans="1:14" x14ac:dyDescent="0.35">
      <c r="A2506" t="s">
        <v>5545</v>
      </c>
      <c r="B2506">
        <v>40</v>
      </c>
      <c r="C2506" t="s">
        <v>14095</v>
      </c>
      <c r="D2506" t="s">
        <v>39</v>
      </c>
      <c r="E2506" t="s">
        <v>52</v>
      </c>
      <c r="F2506" t="s">
        <v>14</v>
      </c>
      <c r="G2506" t="s">
        <v>26</v>
      </c>
      <c r="H2506">
        <v>3428.41</v>
      </c>
      <c r="I2506" s="9">
        <v>45153</v>
      </c>
      <c r="J2506">
        <v>2023</v>
      </c>
      <c r="K2506" t="s">
        <v>14056</v>
      </c>
      <c r="L2506">
        <v>8</v>
      </c>
      <c r="M2506" t="s">
        <v>14046</v>
      </c>
      <c r="N2506" t="s">
        <v>16</v>
      </c>
    </row>
    <row r="2507" spans="1:14" x14ac:dyDescent="0.35">
      <c r="A2507" t="s">
        <v>5981</v>
      </c>
      <c r="B2507">
        <v>40</v>
      </c>
      <c r="C2507" t="s">
        <v>14095</v>
      </c>
      <c r="D2507" t="s">
        <v>12</v>
      </c>
      <c r="E2507" t="s">
        <v>52</v>
      </c>
      <c r="F2507" t="s">
        <v>49</v>
      </c>
      <c r="G2507" t="s">
        <v>36</v>
      </c>
      <c r="H2507">
        <v>4182.05</v>
      </c>
      <c r="I2507" s="9">
        <v>45052</v>
      </c>
      <c r="J2507">
        <v>2023</v>
      </c>
      <c r="K2507" t="s">
        <v>14047</v>
      </c>
      <c r="L2507">
        <v>5</v>
      </c>
      <c r="M2507" t="s">
        <v>14050</v>
      </c>
      <c r="N2507" t="s">
        <v>16</v>
      </c>
    </row>
    <row r="2508" spans="1:14" x14ac:dyDescent="0.35">
      <c r="A2508" t="s">
        <v>6137</v>
      </c>
      <c r="B2508">
        <v>40</v>
      </c>
      <c r="C2508" t="s">
        <v>14095</v>
      </c>
      <c r="D2508" t="s">
        <v>39</v>
      </c>
      <c r="E2508" t="s">
        <v>74</v>
      </c>
      <c r="F2508" t="s">
        <v>19</v>
      </c>
      <c r="G2508" t="s">
        <v>30</v>
      </c>
      <c r="H2508">
        <v>11277.37</v>
      </c>
      <c r="I2508" s="9">
        <v>45309</v>
      </c>
      <c r="J2508">
        <v>2024</v>
      </c>
      <c r="K2508" t="s">
        <v>14045</v>
      </c>
      <c r="L2508">
        <v>1</v>
      </c>
      <c r="M2508" t="s">
        <v>14057</v>
      </c>
      <c r="N2508" t="s">
        <v>16</v>
      </c>
    </row>
    <row r="2509" spans="1:14" x14ac:dyDescent="0.35">
      <c r="A2509" t="s">
        <v>6357</v>
      </c>
      <c r="B2509">
        <v>40</v>
      </c>
      <c r="C2509" t="s">
        <v>14095</v>
      </c>
      <c r="D2509" t="s">
        <v>12</v>
      </c>
      <c r="E2509" t="s">
        <v>64</v>
      </c>
      <c r="F2509" t="s">
        <v>14</v>
      </c>
      <c r="G2509" t="s">
        <v>15</v>
      </c>
      <c r="H2509">
        <v>33408.06</v>
      </c>
      <c r="I2509" s="9">
        <v>45148</v>
      </c>
      <c r="J2509">
        <v>2023</v>
      </c>
      <c r="K2509" t="s">
        <v>14056</v>
      </c>
      <c r="L2509">
        <v>8</v>
      </c>
      <c r="M2509" t="s">
        <v>14057</v>
      </c>
      <c r="N2509" t="s">
        <v>16</v>
      </c>
    </row>
    <row r="2510" spans="1:14" x14ac:dyDescent="0.35">
      <c r="A2510" t="s">
        <v>6407</v>
      </c>
      <c r="B2510">
        <v>40</v>
      </c>
      <c r="C2510" t="s">
        <v>14095</v>
      </c>
      <c r="D2510" t="s">
        <v>12</v>
      </c>
      <c r="E2510" t="s">
        <v>52</v>
      </c>
      <c r="F2510" t="s">
        <v>25</v>
      </c>
      <c r="G2510" t="s">
        <v>20</v>
      </c>
      <c r="H2510">
        <v>29204.37</v>
      </c>
      <c r="I2510" s="9">
        <v>45275</v>
      </c>
      <c r="J2510">
        <v>2023</v>
      </c>
      <c r="K2510" t="s">
        <v>14060</v>
      </c>
      <c r="L2510">
        <v>12</v>
      </c>
      <c r="M2510" t="s">
        <v>14048</v>
      </c>
      <c r="N2510" t="s">
        <v>16</v>
      </c>
    </row>
    <row r="2511" spans="1:14" x14ac:dyDescent="0.35">
      <c r="A2511" t="s">
        <v>6453</v>
      </c>
      <c r="B2511">
        <v>40</v>
      </c>
      <c r="C2511" t="s">
        <v>14095</v>
      </c>
      <c r="D2511" t="s">
        <v>39</v>
      </c>
      <c r="E2511" t="s">
        <v>74</v>
      </c>
      <c r="F2511" t="s">
        <v>14</v>
      </c>
      <c r="G2511" t="s">
        <v>26</v>
      </c>
      <c r="H2511">
        <v>27579.14</v>
      </c>
      <c r="I2511" s="9">
        <v>45434</v>
      </c>
      <c r="J2511">
        <v>2024</v>
      </c>
      <c r="K2511" t="s">
        <v>14047</v>
      </c>
      <c r="L2511">
        <v>5</v>
      </c>
      <c r="M2511" t="s">
        <v>14052</v>
      </c>
      <c r="N2511" t="s">
        <v>16</v>
      </c>
    </row>
    <row r="2512" spans="1:14" x14ac:dyDescent="0.35">
      <c r="A2512" t="s">
        <v>6491</v>
      </c>
      <c r="B2512">
        <v>40</v>
      </c>
      <c r="C2512" t="s">
        <v>14095</v>
      </c>
      <c r="D2512" t="s">
        <v>39</v>
      </c>
      <c r="E2512" t="s">
        <v>52</v>
      </c>
      <c r="F2512" t="s">
        <v>19</v>
      </c>
      <c r="G2512" t="s">
        <v>30</v>
      </c>
      <c r="H2512">
        <v>28501.45</v>
      </c>
      <c r="I2512" s="9">
        <v>45218</v>
      </c>
      <c r="J2512">
        <v>2023</v>
      </c>
      <c r="K2512" t="s">
        <v>14058</v>
      </c>
      <c r="L2512">
        <v>10</v>
      </c>
      <c r="M2512" t="s">
        <v>14057</v>
      </c>
      <c r="N2512" t="s">
        <v>16</v>
      </c>
    </row>
    <row r="2513" spans="1:14" x14ac:dyDescent="0.35">
      <c r="A2513" t="s">
        <v>6625</v>
      </c>
      <c r="B2513">
        <v>40</v>
      </c>
      <c r="C2513" t="s">
        <v>14095</v>
      </c>
      <c r="D2513" t="s">
        <v>39</v>
      </c>
      <c r="E2513" t="s">
        <v>64</v>
      </c>
      <c r="F2513" t="s">
        <v>19</v>
      </c>
      <c r="G2513" t="s">
        <v>36</v>
      </c>
      <c r="H2513">
        <v>14816.99</v>
      </c>
      <c r="I2513" s="9">
        <v>45319</v>
      </c>
      <c r="J2513">
        <v>2024</v>
      </c>
      <c r="K2513" t="s">
        <v>14045</v>
      </c>
      <c r="L2513">
        <v>1</v>
      </c>
      <c r="M2513" t="s">
        <v>14059</v>
      </c>
      <c r="N2513" t="s">
        <v>16</v>
      </c>
    </row>
    <row r="2514" spans="1:14" x14ac:dyDescent="0.35">
      <c r="A2514" t="s">
        <v>6697</v>
      </c>
      <c r="B2514">
        <v>40</v>
      </c>
      <c r="C2514" t="s">
        <v>14095</v>
      </c>
      <c r="D2514" t="s">
        <v>39</v>
      </c>
      <c r="E2514" t="s">
        <v>42</v>
      </c>
      <c r="F2514" t="s">
        <v>35</v>
      </c>
      <c r="G2514" t="s">
        <v>15</v>
      </c>
      <c r="H2514">
        <v>7.49</v>
      </c>
      <c r="I2514" s="9">
        <v>45414</v>
      </c>
      <c r="J2514">
        <v>2024</v>
      </c>
      <c r="K2514" t="s">
        <v>14047</v>
      </c>
      <c r="L2514">
        <v>5</v>
      </c>
      <c r="M2514" t="s">
        <v>14057</v>
      </c>
      <c r="N2514" t="s">
        <v>16</v>
      </c>
    </row>
    <row r="2515" spans="1:14" x14ac:dyDescent="0.35">
      <c r="A2515" t="s">
        <v>6843</v>
      </c>
      <c r="B2515">
        <v>40</v>
      </c>
      <c r="C2515" t="s">
        <v>14095</v>
      </c>
      <c r="D2515" t="s">
        <v>12</v>
      </c>
      <c r="E2515" t="s">
        <v>64</v>
      </c>
      <c r="F2515" t="s">
        <v>14</v>
      </c>
      <c r="G2515" t="s">
        <v>15</v>
      </c>
      <c r="H2515">
        <v>1509.89</v>
      </c>
      <c r="I2515" s="9">
        <v>45226</v>
      </c>
      <c r="J2515">
        <v>2023</v>
      </c>
      <c r="K2515" t="s">
        <v>14058</v>
      </c>
      <c r="L2515">
        <v>10</v>
      </c>
      <c r="M2515" t="s">
        <v>14048</v>
      </c>
      <c r="N2515" t="s">
        <v>16</v>
      </c>
    </row>
    <row r="2516" spans="1:14" x14ac:dyDescent="0.35">
      <c r="A2516" t="s">
        <v>6851</v>
      </c>
      <c r="B2516">
        <v>40</v>
      </c>
      <c r="C2516" t="s">
        <v>14095</v>
      </c>
      <c r="D2516" t="s">
        <v>39</v>
      </c>
      <c r="E2516" t="s">
        <v>93</v>
      </c>
      <c r="F2516" t="s">
        <v>55</v>
      </c>
      <c r="G2516" t="s">
        <v>20</v>
      </c>
      <c r="H2516">
        <v>5902.88</v>
      </c>
      <c r="I2516" s="9">
        <v>45333</v>
      </c>
      <c r="J2516">
        <v>2024</v>
      </c>
      <c r="K2516" t="s">
        <v>14051</v>
      </c>
      <c r="L2516">
        <v>2</v>
      </c>
      <c r="M2516" t="s">
        <v>14059</v>
      </c>
      <c r="N2516" t="s">
        <v>16</v>
      </c>
    </row>
    <row r="2517" spans="1:14" x14ac:dyDescent="0.35">
      <c r="A2517" t="s">
        <v>6971</v>
      </c>
      <c r="B2517">
        <v>40</v>
      </c>
      <c r="C2517" t="s">
        <v>14095</v>
      </c>
      <c r="D2517" t="s">
        <v>39</v>
      </c>
      <c r="E2517" t="s">
        <v>74</v>
      </c>
      <c r="F2517" t="s">
        <v>35</v>
      </c>
      <c r="G2517" t="s">
        <v>15</v>
      </c>
      <c r="H2517">
        <v>16838.03</v>
      </c>
      <c r="I2517" s="9">
        <v>45147</v>
      </c>
      <c r="J2517">
        <v>2023</v>
      </c>
      <c r="K2517" t="s">
        <v>14056</v>
      </c>
      <c r="L2517">
        <v>8</v>
      </c>
      <c r="M2517" t="s">
        <v>14052</v>
      </c>
      <c r="N2517" t="s">
        <v>16</v>
      </c>
    </row>
    <row r="2518" spans="1:14" x14ac:dyDescent="0.35">
      <c r="A2518" t="s">
        <v>7015</v>
      </c>
      <c r="B2518">
        <v>40</v>
      </c>
      <c r="C2518" t="s">
        <v>14095</v>
      </c>
      <c r="D2518" t="s">
        <v>12</v>
      </c>
      <c r="E2518" t="s">
        <v>13</v>
      </c>
      <c r="F2518" t="s">
        <v>55</v>
      </c>
      <c r="G2518" t="s">
        <v>30</v>
      </c>
      <c r="H2518">
        <v>542.67999999999995</v>
      </c>
      <c r="I2518" s="9">
        <v>45164</v>
      </c>
      <c r="J2518">
        <v>2023</v>
      </c>
      <c r="K2518" t="s">
        <v>14056</v>
      </c>
      <c r="L2518">
        <v>8</v>
      </c>
      <c r="M2518" t="s">
        <v>14050</v>
      </c>
      <c r="N2518" t="s">
        <v>16</v>
      </c>
    </row>
    <row r="2519" spans="1:14" x14ac:dyDescent="0.35">
      <c r="A2519" t="s">
        <v>7137</v>
      </c>
      <c r="B2519">
        <v>40</v>
      </c>
      <c r="C2519" t="s">
        <v>14095</v>
      </c>
      <c r="D2519" t="s">
        <v>12</v>
      </c>
      <c r="E2519" t="s">
        <v>29</v>
      </c>
      <c r="F2519" t="s">
        <v>14</v>
      </c>
      <c r="G2519" t="s">
        <v>30</v>
      </c>
      <c r="H2519">
        <v>7773.27</v>
      </c>
      <c r="I2519" s="9">
        <v>44969</v>
      </c>
      <c r="J2519">
        <v>2023</v>
      </c>
      <c r="K2519" t="s">
        <v>14051</v>
      </c>
      <c r="L2519">
        <v>2</v>
      </c>
      <c r="M2519" t="s">
        <v>14059</v>
      </c>
      <c r="N2519" t="s">
        <v>16</v>
      </c>
    </row>
    <row r="2520" spans="1:14" x14ac:dyDescent="0.35">
      <c r="A2520" t="s">
        <v>7177</v>
      </c>
      <c r="B2520">
        <v>40</v>
      </c>
      <c r="C2520" t="s">
        <v>14095</v>
      </c>
      <c r="D2520" t="s">
        <v>12</v>
      </c>
      <c r="E2520" t="s">
        <v>64</v>
      </c>
      <c r="F2520" t="s">
        <v>49</v>
      </c>
      <c r="G2520" t="s">
        <v>36</v>
      </c>
      <c r="H2520">
        <v>46634.17</v>
      </c>
      <c r="I2520" s="9">
        <v>45530</v>
      </c>
      <c r="J2520">
        <v>2024</v>
      </c>
      <c r="K2520" t="s">
        <v>14056</v>
      </c>
      <c r="L2520">
        <v>8</v>
      </c>
      <c r="M2520" t="s">
        <v>14062</v>
      </c>
      <c r="N2520" t="s">
        <v>16</v>
      </c>
    </row>
    <row r="2521" spans="1:14" x14ac:dyDescent="0.35">
      <c r="A2521" t="s">
        <v>7315</v>
      </c>
      <c r="B2521">
        <v>40</v>
      </c>
      <c r="C2521" t="s">
        <v>14095</v>
      </c>
      <c r="D2521" t="s">
        <v>39</v>
      </c>
      <c r="E2521" t="s">
        <v>42</v>
      </c>
      <c r="F2521" t="s">
        <v>49</v>
      </c>
      <c r="G2521" t="s">
        <v>36</v>
      </c>
      <c r="H2521">
        <v>16.75</v>
      </c>
      <c r="I2521" s="9">
        <v>45424</v>
      </c>
      <c r="J2521">
        <v>2024</v>
      </c>
      <c r="K2521" t="s">
        <v>14047</v>
      </c>
      <c r="L2521">
        <v>5</v>
      </c>
      <c r="M2521" t="s">
        <v>14059</v>
      </c>
      <c r="N2521" t="s">
        <v>16</v>
      </c>
    </row>
    <row r="2522" spans="1:14" x14ac:dyDescent="0.35">
      <c r="A2522" t="s">
        <v>7467</v>
      </c>
      <c r="B2522">
        <v>40</v>
      </c>
      <c r="C2522" t="s">
        <v>14095</v>
      </c>
      <c r="D2522" t="s">
        <v>12</v>
      </c>
      <c r="E2522" t="s">
        <v>24</v>
      </c>
      <c r="F2522" t="s">
        <v>55</v>
      </c>
      <c r="G2522" t="s">
        <v>36</v>
      </c>
      <c r="H2522">
        <v>3694.34</v>
      </c>
      <c r="I2522" s="9">
        <v>45259</v>
      </c>
      <c r="J2522">
        <v>2023</v>
      </c>
      <c r="K2522" t="s">
        <v>14054</v>
      </c>
      <c r="L2522">
        <v>11</v>
      </c>
      <c r="M2522" t="s">
        <v>14052</v>
      </c>
      <c r="N2522" t="s">
        <v>16</v>
      </c>
    </row>
    <row r="2523" spans="1:14" x14ac:dyDescent="0.35">
      <c r="A2523" t="s">
        <v>7545</v>
      </c>
      <c r="B2523">
        <v>40</v>
      </c>
      <c r="C2523" t="s">
        <v>14095</v>
      </c>
      <c r="D2523" t="s">
        <v>12</v>
      </c>
      <c r="E2523" t="s">
        <v>24</v>
      </c>
      <c r="F2523" t="s">
        <v>14</v>
      </c>
      <c r="G2523" t="s">
        <v>15</v>
      </c>
      <c r="H2523">
        <v>5014.53</v>
      </c>
      <c r="I2523" s="9">
        <v>45324</v>
      </c>
      <c r="J2523">
        <v>2024</v>
      </c>
      <c r="K2523" t="s">
        <v>14051</v>
      </c>
      <c r="L2523">
        <v>2</v>
      </c>
      <c r="M2523" t="s">
        <v>14048</v>
      </c>
      <c r="N2523" t="s">
        <v>16</v>
      </c>
    </row>
    <row r="2524" spans="1:14" x14ac:dyDescent="0.35">
      <c r="A2524" t="s">
        <v>7581</v>
      </c>
      <c r="B2524">
        <v>40</v>
      </c>
      <c r="C2524" t="s">
        <v>14095</v>
      </c>
      <c r="D2524" t="s">
        <v>39</v>
      </c>
      <c r="E2524" t="s">
        <v>24</v>
      </c>
      <c r="F2524" t="s">
        <v>55</v>
      </c>
      <c r="G2524" t="s">
        <v>36</v>
      </c>
      <c r="H2524">
        <v>13428.67</v>
      </c>
      <c r="I2524" s="9">
        <v>44946</v>
      </c>
      <c r="J2524">
        <v>2023</v>
      </c>
      <c r="K2524" t="s">
        <v>14045</v>
      </c>
      <c r="L2524">
        <v>1</v>
      </c>
      <c r="M2524" t="s">
        <v>14048</v>
      </c>
      <c r="N2524" t="s">
        <v>16</v>
      </c>
    </row>
    <row r="2525" spans="1:14" x14ac:dyDescent="0.35">
      <c r="A2525" t="s">
        <v>7615</v>
      </c>
      <c r="B2525">
        <v>40</v>
      </c>
      <c r="C2525" t="s">
        <v>14095</v>
      </c>
      <c r="D2525" t="s">
        <v>12</v>
      </c>
      <c r="E2525" t="s">
        <v>24</v>
      </c>
      <c r="F2525" t="s">
        <v>25</v>
      </c>
      <c r="G2525" t="s">
        <v>15</v>
      </c>
      <c r="H2525">
        <v>3402.49</v>
      </c>
      <c r="I2525" s="9">
        <v>44963</v>
      </c>
      <c r="J2525">
        <v>2023</v>
      </c>
      <c r="K2525" t="s">
        <v>14051</v>
      </c>
      <c r="L2525">
        <v>2</v>
      </c>
      <c r="M2525" t="s">
        <v>14062</v>
      </c>
      <c r="N2525" t="s">
        <v>16</v>
      </c>
    </row>
    <row r="2526" spans="1:14" x14ac:dyDescent="0.35">
      <c r="A2526" t="s">
        <v>7711</v>
      </c>
      <c r="B2526">
        <v>40</v>
      </c>
      <c r="C2526" t="s">
        <v>14095</v>
      </c>
      <c r="D2526" t="s">
        <v>39</v>
      </c>
      <c r="E2526" t="s">
        <v>42</v>
      </c>
      <c r="F2526" t="s">
        <v>25</v>
      </c>
      <c r="G2526" t="s">
        <v>36</v>
      </c>
      <c r="H2526">
        <v>26558.39</v>
      </c>
      <c r="I2526" s="9">
        <v>45388</v>
      </c>
      <c r="J2526">
        <v>2024</v>
      </c>
      <c r="K2526" t="s">
        <v>14061</v>
      </c>
      <c r="L2526">
        <v>4</v>
      </c>
      <c r="M2526" t="s">
        <v>14050</v>
      </c>
      <c r="N2526" t="s">
        <v>16</v>
      </c>
    </row>
    <row r="2527" spans="1:14" x14ac:dyDescent="0.35">
      <c r="A2527" t="s">
        <v>7727</v>
      </c>
      <c r="B2527">
        <v>40</v>
      </c>
      <c r="C2527" t="s">
        <v>14095</v>
      </c>
      <c r="D2527" t="s">
        <v>12</v>
      </c>
      <c r="E2527" t="s">
        <v>64</v>
      </c>
      <c r="F2527" t="s">
        <v>19</v>
      </c>
      <c r="G2527" t="s">
        <v>15</v>
      </c>
      <c r="H2527">
        <v>10015.83</v>
      </c>
      <c r="I2527" s="9">
        <v>45183</v>
      </c>
      <c r="J2527">
        <v>2023</v>
      </c>
      <c r="K2527" t="s">
        <v>14055</v>
      </c>
      <c r="L2527">
        <v>9</v>
      </c>
      <c r="M2527" t="s">
        <v>14057</v>
      </c>
      <c r="N2527" t="s">
        <v>16</v>
      </c>
    </row>
    <row r="2528" spans="1:14" x14ac:dyDescent="0.35">
      <c r="A2528" t="s">
        <v>8013</v>
      </c>
      <c r="B2528">
        <v>40</v>
      </c>
      <c r="C2528" t="s">
        <v>14095</v>
      </c>
      <c r="D2528" t="s">
        <v>12</v>
      </c>
      <c r="E2528" t="s">
        <v>24</v>
      </c>
      <c r="F2528" t="s">
        <v>19</v>
      </c>
      <c r="G2528" t="s">
        <v>15</v>
      </c>
      <c r="H2528">
        <v>5331.4</v>
      </c>
      <c r="I2528" s="9">
        <v>45457</v>
      </c>
      <c r="J2528">
        <v>2024</v>
      </c>
      <c r="K2528" t="s">
        <v>14049</v>
      </c>
      <c r="L2528">
        <v>6</v>
      </c>
      <c r="M2528" t="s">
        <v>14048</v>
      </c>
      <c r="N2528" t="s">
        <v>16</v>
      </c>
    </row>
    <row r="2529" spans="1:14" x14ac:dyDescent="0.35">
      <c r="A2529" t="s">
        <v>8045</v>
      </c>
      <c r="B2529">
        <v>40</v>
      </c>
      <c r="C2529" t="s">
        <v>14095</v>
      </c>
      <c r="D2529" t="s">
        <v>12</v>
      </c>
      <c r="E2529" t="s">
        <v>42</v>
      </c>
      <c r="F2529" t="s">
        <v>55</v>
      </c>
      <c r="G2529" t="s">
        <v>15</v>
      </c>
      <c r="H2529">
        <v>4819.68</v>
      </c>
      <c r="I2529" s="9">
        <v>45413</v>
      </c>
      <c r="J2529">
        <v>2024</v>
      </c>
      <c r="K2529" t="s">
        <v>14047</v>
      </c>
      <c r="L2529">
        <v>5</v>
      </c>
      <c r="M2529" t="s">
        <v>14052</v>
      </c>
      <c r="N2529" t="s">
        <v>16</v>
      </c>
    </row>
    <row r="2530" spans="1:14" x14ac:dyDescent="0.35">
      <c r="A2530" t="s">
        <v>8239</v>
      </c>
      <c r="B2530">
        <v>40</v>
      </c>
      <c r="C2530" t="s">
        <v>14095</v>
      </c>
      <c r="D2530" t="s">
        <v>12</v>
      </c>
      <c r="E2530" t="s">
        <v>24</v>
      </c>
      <c r="F2530" t="s">
        <v>25</v>
      </c>
      <c r="G2530" t="s">
        <v>15</v>
      </c>
      <c r="H2530">
        <v>12129.84</v>
      </c>
      <c r="I2530" s="9">
        <v>45559</v>
      </c>
      <c r="J2530">
        <v>2024</v>
      </c>
      <c r="K2530" t="s">
        <v>14055</v>
      </c>
      <c r="L2530">
        <v>9</v>
      </c>
      <c r="M2530" t="s">
        <v>14046</v>
      </c>
      <c r="N2530" t="s">
        <v>16</v>
      </c>
    </row>
    <row r="2531" spans="1:14" x14ac:dyDescent="0.35">
      <c r="A2531" t="s">
        <v>8421</v>
      </c>
      <c r="B2531">
        <v>40</v>
      </c>
      <c r="C2531" t="s">
        <v>14095</v>
      </c>
      <c r="D2531" t="s">
        <v>12</v>
      </c>
      <c r="E2531" t="s">
        <v>13</v>
      </c>
      <c r="F2531" t="s">
        <v>49</v>
      </c>
      <c r="G2531" t="s">
        <v>36</v>
      </c>
      <c r="H2531">
        <v>2570.4699999999998</v>
      </c>
      <c r="I2531" s="9">
        <v>45273</v>
      </c>
      <c r="J2531">
        <v>2023</v>
      </c>
      <c r="K2531" t="s">
        <v>14060</v>
      </c>
      <c r="L2531">
        <v>12</v>
      </c>
      <c r="M2531" t="s">
        <v>14052</v>
      </c>
      <c r="N2531" t="s">
        <v>16</v>
      </c>
    </row>
    <row r="2532" spans="1:14" x14ac:dyDescent="0.35">
      <c r="A2532" t="s">
        <v>8483</v>
      </c>
      <c r="B2532">
        <v>40</v>
      </c>
      <c r="C2532" t="s">
        <v>14095</v>
      </c>
      <c r="D2532" t="s">
        <v>39</v>
      </c>
      <c r="E2532" t="s">
        <v>64</v>
      </c>
      <c r="F2532" t="s">
        <v>55</v>
      </c>
      <c r="G2532" t="s">
        <v>26</v>
      </c>
      <c r="H2532">
        <v>4621.59</v>
      </c>
      <c r="I2532" s="9">
        <v>45447</v>
      </c>
      <c r="J2532">
        <v>2024</v>
      </c>
      <c r="K2532" t="s">
        <v>14049</v>
      </c>
      <c r="L2532">
        <v>6</v>
      </c>
      <c r="M2532" t="s">
        <v>14046</v>
      </c>
      <c r="N2532" t="s">
        <v>16</v>
      </c>
    </row>
    <row r="2533" spans="1:14" x14ac:dyDescent="0.35">
      <c r="A2533" t="s">
        <v>8549</v>
      </c>
      <c r="B2533">
        <v>40</v>
      </c>
      <c r="C2533" t="s">
        <v>14095</v>
      </c>
      <c r="D2533" t="s">
        <v>12</v>
      </c>
      <c r="E2533" t="s">
        <v>93</v>
      </c>
      <c r="F2533" t="s">
        <v>55</v>
      </c>
      <c r="G2533" t="s">
        <v>15</v>
      </c>
      <c r="H2533">
        <v>8832.61</v>
      </c>
      <c r="I2533" s="9">
        <v>45538</v>
      </c>
      <c r="J2533">
        <v>2024</v>
      </c>
      <c r="K2533" t="s">
        <v>14055</v>
      </c>
      <c r="L2533">
        <v>9</v>
      </c>
      <c r="M2533" t="s">
        <v>14046</v>
      </c>
      <c r="N2533" t="s">
        <v>16</v>
      </c>
    </row>
    <row r="2534" spans="1:14" x14ac:dyDescent="0.35">
      <c r="A2534" t="s">
        <v>8551</v>
      </c>
      <c r="B2534">
        <v>40</v>
      </c>
      <c r="C2534" t="s">
        <v>14095</v>
      </c>
      <c r="D2534" t="s">
        <v>12</v>
      </c>
      <c r="E2534" t="s">
        <v>24</v>
      </c>
      <c r="F2534" t="s">
        <v>14</v>
      </c>
      <c r="G2534" t="s">
        <v>15</v>
      </c>
      <c r="H2534">
        <v>5060.01</v>
      </c>
      <c r="I2534" s="9">
        <v>44947</v>
      </c>
      <c r="J2534">
        <v>2023</v>
      </c>
      <c r="K2534" t="s">
        <v>14045</v>
      </c>
      <c r="L2534">
        <v>1</v>
      </c>
      <c r="M2534" t="s">
        <v>14050</v>
      </c>
      <c r="N2534" t="s">
        <v>16</v>
      </c>
    </row>
    <row r="2535" spans="1:14" x14ac:dyDescent="0.35">
      <c r="A2535" t="s">
        <v>8603</v>
      </c>
      <c r="B2535">
        <v>40</v>
      </c>
      <c r="C2535" t="s">
        <v>14095</v>
      </c>
      <c r="D2535" t="s">
        <v>12</v>
      </c>
      <c r="E2535" t="s">
        <v>29</v>
      </c>
      <c r="F2535" t="s">
        <v>55</v>
      </c>
      <c r="G2535" t="s">
        <v>36</v>
      </c>
      <c r="H2535">
        <v>12113.97</v>
      </c>
      <c r="I2535" s="9">
        <v>45543</v>
      </c>
      <c r="J2535">
        <v>2024</v>
      </c>
      <c r="K2535" t="s">
        <v>14055</v>
      </c>
      <c r="L2535">
        <v>9</v>
      </c>
      <c r="M2535" t="s">
        <v>14059</v>
      </c>
      <c r="N2535" t="s">
        <v>16</v>
      </c>
    </row>
    <row r="2536" spans="1:14" x14ac:dyDescent="0.35">
      <c r="A2536" t="s">
        <v>8697</v>
      </c>
      <c r="B2536">
        <v>40</v>
      </c>
      <c r="C2536" t="s">
        <v>14095</v>
      </c>
      <c r="D2536" t="s">
        <v>39</v>
      </c>
      <c r="E2536" t="s">
        <v>24</v>
      </c>
      <c r="F2536" t="s">
        <v>55</v>
      </c>
      <c r="G2536" t="s">
        <v>15</v>
      </c>
      <c r="H2536">
        <v>11091.86</v>
      </c>
      <c r="I2536" s="9">
        <v>45625</v>
      </c>
      <c r="J2536">
        <v>2024</v>
      </c>
      <c r="K2536" t="s">
        <v>14054</v>
      </c>
      <c r="L2536">
        <v>11</v>
      </c>
      <c r="M2536" t="s">
        <v>14048</v>
      </c>
      <c r="N2536" t="s">
        <v>16</v>
      </c>
    </row>
    <row r="2537" spans="1:14" x14ac:dyDescent="0.35">
      <c r="A2537" t="s">
        <v>8817</v>
      </c>
      <c r="B2537">
        <v>40</v>
      </c>
      <c r="C2537" t="s">
        <v>14095</v>
      </c>
      <c r="D2537" t="s">
        <v>12</v>
      </c>
      <c r="E2537" t="s">
        <v>74</v>
      </c>
      <c r="F2537" t="s">
        <v>55</v>
      </c>
      <c r="G2537" t="s">
        <v>20</v>
      </c>
      <c r="H2537">
        <v>7473.78</v>
      </c>
      <c r="I2537" s="9">
        <v>45512</v>
      </c>
      <c r="J2537">
        <v>2024</v>
      </c>
      <c r="K2537" t="s">
        <v>14056</v>
      </c>
      <c r="L2537">
        <v>8</v>
      </c>
      <c r="M2537" t="s">
        <v>14057</v>
      </c>
      <c r="N2537" t="s">
        <v>16</v>
      </c>
    </row>
    <row r="2538" spans="1:14" x14ac:dyDescent="0.35">
      <c r="A2538" t="s">
        <v>8899</v>
      </c>
      <c r="B2538">
        <v>40</v>
      </c>
      <c r="C2538" t="s">
        <v>14095</v>
      </c>
      <c r="D2538" t="s">
        <v>12</v>
      </c>
      <c r="E2538" t="s">
        <v>64</v>
      </c>
      <c r="F2538" t="s">
        <v>14</v>
      </c>
      <c r="G2538" t="s">
        <v>15</v>
      </c>
      <c r="H2538">
        <v>12016.78</v>
      </c>
      <c r="I2538" s="9">
        <v>45065</v>
      </c>
      <c r="J2538">
        <v>2023</v>
      </c>
      <c r="K2538" t="s">
        <v>14047</v>
      </c>
      <c r="L2538">
        <v>5</v>
      </c>
      <c r="M2538" t="s">
        <v>14048</v>
      </c>
      <c r="N2538" t="s">
        <v>16</v>
      </c>
    </row>
    <row r="2539" spans="1:14" x14ac:dyDescent="0.35">
      <c r="A2539" t="s">
        <v>8903</v>
      </c>
      <c r="B2539">
        <v>40</v>
      </c>
      <c r="C2539" t="s">
        <v>14095</v>
      </c>
      <c r="D2539" t="s">
        <v>12</v>
      </c>
      <c r="E2539" t="s">
        <v>52</v>
      </c>
      <c r="F2539" t="s">
        <v>14</v>
      </c>
      <c r="G2539" t="s">
        <v>36</v>
      </c>
      <c r="H2539">
        <v>8559.2000000000007</v>
      </c>
      <c r="I2539" s="9">
        <v>45647</v>
      </c>
      <c r="J2539">
        <v>2024</v>
      </c>
      <c r="K2539" t="s">
        <v>14060</v>
      </c>
      <c r="L2539">
        <v>12</v>
      </c>
      <c r="M2539" t="s">
        <v>14050</v>
      </c>
      <c r="N2539" t="s">
        <v>16</v>
      </c>
    </row>
    <row r="2540" spans="1:14" x14ac:dyDescent="0.35">
      <c r="A2540" t="s">
        <v>9161</v>
      </c>
      <c r="B2540">
        <v>40</v>
      </c>
      <c r="C2540" t="s">
        <v>14095</v>
      </c>
      <c r="D2540" t="s">
        <v>12</v>
      </c>
      <c r="E2540" t="s">
        <v>64</v>
      </c>
      <c r="F2540" t="s">
        <v>14</v>
      </c>
      <c r="G2540" t="s">
        <v>20</v>
      </c>
      <c r="H2540">
        <v>79256.75</v>
      </c>
      <c r="I2540" s="9">
        <v>45076</v>
      </c>
      <c r="J2540">
        <v>2023</v>
      </c>
      <c r="K2540" t="s">
        <v>14047</v>
      </c>
      <c r="L2540">
        <v>5</v>
      </c>
      <c r="M2540" t="s">
        <v>14046</v>
      </c>
      <c r="N2540" t="s">
        <v>16</v>
      </c>
    </row>
    <row r="2541" spans="1:14" x14ac:dyDescent="0.35">
      <c r="A2541" t="s">
        <v>9349</v>
      </c>
      <c r="B2541">
        <v>40</v>
      </c>
      <c r="C2541" t="s">
        <v>14095</v>
      </c>
      <c r="D2541" t="s">
        <v>39</v>
      </c>
      <c r="E2541" t="s">
        <v>64</v>
      </c>
      <c r="F2541" t="s">
        <v>35</v>
      </c>
      <c r="G2541" t="s">
        <v>15</v>
      </c>
      <c r="H2541">
        <v>17533.18</v>
      </c>
      <c r="I2541" s="9">
        <v>44973</v>
      </c>
      <c r="J2541">
        <v>2023</v>
      </c>
      <c r="K2541" t="s">
        <v>14051</v>
      </c>
      <c r="L2541">
        <v>2</v>
      </c>
      <c r="M2541" t="s">
        <v>14057</v>
      </c>
      <c r="N2541" t="s">
        <v>16</v>
      </c>
    </row>
    <row r="2542" spans="1:14" x14ac:dyDescent="0.35">
      <c r="A2542" t="s">
        <v>9403</v>
      </c>
      <c r="B2542">
        <v>40</v>
      </c>
      <c r="C2542" t="s">
        <v>14095</v>
      </c>
      <c r="D2542" t="s">
        <v>12</v>
      </c>
      <c r="E2542" t="s">
        <v>13</v>
      </c>
      <c r="F2542" t="s">
        <v>19</v>
      </c>
      <c r="G2542" t="s">
        <v>20</v>
      </c>
      <c r="H2542">
        <v>8191.7</v>
      </c>
      <c r="I2542" s="9">
        <v>45331</v>
      </c>
      <c r="J2542">
        <v>2024</v>
      </c>
      <c r="K2542" t="s">
        <v>14051</v>
      </c>
      <c r="L2542">
        <v>2</v>
      </c>
      <c r="M2542" t="s">
        <v>14048</v>
      </c>
      <c r="N2542" t="s">
        <v>16</v>
      </c>
    </row>
    <row r="2543" spans="1:14" x14ac:dyDescent="0.35">
      <c r="A2543" t="s">
        <v>9409</v>
      </c>
      <c r="B2543">
        <v>40</v>
      </c>
      <c r="C2543" t="s">
        <v>14095</v>
      </c>
      <c r="D2543" t="s">
        <v>39</v>
      </c>
      <c r="E2543" t="s">
        <v>42</v>
      </c>
      <c r="F2543" t="s">
        <v>19</v>
      </c>
      <c r="G2543" t="s">
        <v>26</v>
      </c>
      <c r="H2543">
        <v>3431.76</v>
      </c>
      <c r="I2543" s="9">
        <v>45474</v>
      </c>
      <c r="J2543">
        <v>2024</v>
      </c>
      <c r="K2543" t="s">
        <v>14063</v>
      </c>
      <c r="L2543">
        <v>7</v>
      </c>
      <c r="M2543" t="s">
        <v>14062</v>
      </c>
      <c r="N2543" t="s">
        <v>16</v>
      </c>
    </row>
    <row r="2544" spans="1:14" x14ac:dyDescent="0.35">
      <c r="A2544" t="s">
        <v>9427</v>
      </c>
      <c r="B2544">
        <v>40</v>
      </c>
      <c r="C2544" t="s">
        <v>14095</v>
      </c>
      <c r="D2544" t="s">
        <v>12</v>
      </c>
      <c r="E2544" t="s">
        <v>29</v>
      </c>
      <c r="F2544" t="s">
        <v>25</v>
      </c>
      <c r="G2544" t="s">
        <v>26</v>
      </c>
      <c r="H2544">
        <v>7992.91</v>
      </c>
      <c r="I2544" s="9">
        <v>45631</v>
      </c>
      <c r="J2544">
        <v>2024</v>
      </c>
      <c r="K2544" t="s">
        <v>14060</v>
      </c>
      <c r="L2544">
        <v>12</v>
      </c>
      <c r="M2544" t="s">
        <v>14057</v>
      </c>
      <c r="N2544" t="s">
        <v>16</v>
      </c>
    </row>
    <row r="2545" spans="1:14" x14ac:dyDescent="0.35">
      <c r="A2545" t="s">
        <v>9437</v>
      </c>
      <c r="B2545">
        <v>40</v>
      </c>
      <c r="C2545" t="s">
        <v>14095</v>
      </c>
      <c r="D2545" t="s">
        <v>12</v>
      </c>
      <c r="E2545" t="s">
        <v>42</v>
      </c>
      <c r="F2545" t="s">
        <v>19</v>
      </c>
      <c r="G2545" t="s">
        <v>26</v>
      </c>
      <c r="H2545">
        <v>9388.76</v>
      </c>
      <c r="I2545" s="9">
        <v>45325</v>
      </c>
      <c r="J2545">
        <v>2024</v>
      </c>
      <c r="K2545" t="s">
        <v>14051</v>
      </c>
      <c r="L2545">
        <v>2</v>
      </c>
      <c r="M2545" t="s">
        <v>14050</v>
      </c>
      <c r="N2545" t="s">
        <v>16</v>
      </c>
    </row>
    <row r="2546" spans="1:14" x14ac:dyDescent="0.35">
      <c r="A2546" t="s">
        <v>9767</v>
      </c>
      <c r="B2546">
        <v>40</v>
      </c>
      <c r="C2546" t="s">
        <v>14095</v>
      </c>
      <c r="D2546" t="s">
        <v>39</v>
      </c>
      <c r="E2546" t="s">
        <v>52</v>
      </c>
      <c r="F2546" t="s">
        <v>35</v>
      </c>
      <c r="G2546" t="s">
        <v>30</v>
      </c>
      <c r="H2546">
        <v>13159.29</v>
      </c>
      <c r="I2546" s="9">
        <v>45025</v>
      </c>
      <c r="J2546">
        <v>2023</v>
      </c>
      <c r="K2546" t="s">
        <v>14061</v>
      </c>
      <c r="L2546">
        <v>4</v>
      </c>
      <c r="M2546" t="s">
        <v>14059</v>
      </c>
      <c r="N2546" t="s">
        <v>16</v>
      </c>
    </row>
    <row r="2547" spans="1:14" x14ac:dyDescent="0.35">
      <c r="A2547" t="s">
        <v>9833</v>
      </c>
      <c r="B2547">
        <v>40</v>
      </c>
      <c r="C2547" t="s">
        <v>14095</v>
      </c>
      <c r="D2547" t="s">
        <v>39</v>
      </c>
      <c r="E2547" t="s">
        <v>52</v>
      </c>
      <c r="F2547" t="s">
        <v>55</v>
      </c>
      <c r="G2547" t="s">
        <v>30</v>
      </c>
      <c r="H2547">
        <v>3212.46</v>
      </c>
      <c r="I2547" s="9">
        <v>45211</v>
      </c>
      <c r="J2547">
        <v>2023</v>
      </c>
      <c r="K2547" t="s">
        <v>14058</v>
      </c>
      <c r="L2547">
        <v>10</v>
      </c>
      <c r="M2547" t="s">
        <v>14057</v>
      </c>
      <c r="N2547" t="s">
        <v>16</v>
      </c>
    </row>
    <row r="2548" spans="1:14" x14ac:dyDescent="0.35">
      <c r="A2548" t="s">
        <v>9887</v>
      </c>
      <c r="B2548">
        <v>40</v>
      </c>
      <c r="C2548" t="s">
        <v>14095</v>
      </c>
      <c r="D2548" t="s">
        <v>39</v>
      </c>
      <c r="E2548" t="s">
        <v>24</v>
      </c>
      <c r="F2548" t="s">
        <v>49</v>
      </c>
      <c r="G2548" t="s">
        <v>20</v>
      </c>
      <c r="H2548">
        <v>23694.2</v>
      </c>
      <c r="I2548" s="9">
        <v>45468</v>
      </c>
      <c r="J2548">
        <v>2024</v>
      </c>
      <c r="K2548" t="s">
        <v>14049</v>
      </c>
      <c r="L2548">
        <v>6</v>
      </c>
      <c r="M2548" t="s">
        <v>14046</v>
      </c>
      <c r="N2548" t="s">
        <v>16</v>
      </c>
    </row>
    <row r="2549" spans="1:14" x14ac:dyDescent="0.35">
      <c r="A2549" t="s">
        <v>10057</v>
      </c>
      <c r="B2549">
        <v>40</v>
      </c>
      <c r="C2549" t="s">
        <v>14095</v>
      </c>
      <c r="D2549" t="s">
        <v>39</v>
      </c>
      <c r="E2549" t="s">
        <v>13</v>
      </c>
      <c r="F2549" t="s">
        <v>25</v>
      </c>
      <c r="G2549" t="s">
        <v>26</v>
      </c>
      <c r="H2549">
        <v>5262.92</v>
      </c>
      <c r="I2549" s="9">
        <v>45052</v>
      </c>
      <c r="J2549">
        <v>2023</v>
      </c>
      <c r="K2549" t="s">
        <v>14047</v>
      </c>
      <c r="L2549">
        <v>5</v>
      </c>
      <c r="M2549" t="s">
        <v>14050</v>
      </c>
      <c r="N2549" t="s">
        <v>16</v>
      </c>
    </row>
    <row r="2550" spans="1:14" x14ac:dyDescent="0.35">
      <c r="A2550" t="s">
        <v>10101</v>
      </c>
      <c r="B2550">
        <v>40</v>
      </c>
      <c r="C2550" t="s">
        <v>14095</v>
      </c>
      <c r="D2550" t="s">
        <v>12</v>
      </c>
      <c r="E2550" t="s">
        <v>42</v>
      </c>
      <c r="F2550" t="s">
        <v>55</v>
      </c>
      <c r="G2550" t="s">
        <v>26</v>
      </c>
      <c r="H2550">
        <v>6785.15</v>
      </c>
      <c r="I2550" s="9">
        <v>45331</v>
      </c>
      <c r="J2550">
        <v>2024</v>
      </c>
      <c r="K2550" t="s">
        <v>14051</v>
      </c>
      <c r="L2550">
        <v>2</v>
      </c>
      <c r="M2550" t="s">
        <v>14048</v>
      </c>
      <c r="N2550" t="s">
        <v>16</v>
      </c>
    </row>
    <row r="2551" spans="1:14" x14ac:dyDescent="0.35">
      <c r="A2551" t="s">
        <v>10111</v>
      </c>
      <c r="B2551">
        <v>40</v>
      </c>
      <c r="C2551" t="s">
        <v>14095</v>
      </c>
      <c r="D2551" t="s">
        <v>39</v>
      </c>
      <c r="E2551" t="s">
        <v>74</v>
      </c>
      <c r="F2551" t="s">
        <v>49</v>
      </c>
      <c r="G2551" t="s">
        <v>30</v>
      </c>
      <c r="H2551">
        <v>568.11</v>
      </c>
      <c r="I2551" s="9">
        <v>45015</v>
      </c>
      <c r="J2551">
        <v>2023</v>
      </c>
      <c r="K2551" t="s">
        <v>14053</v>
      </c>
      <c r="L2551">
        <v>3</v>
      </c>
      <c r="M2551" t="s">
        <v>14057</v>
      </c>
      <c r="N2551" t="s">
        <v>16</v>
      </c>
    </row>
    <row r="2552" spans="1:14" x14ac:dyDescent="0.35">
      <c r="A2552" t="s">
        <v>10239</v>
      </c>
      <c r="B2552">
        <v>40</v>
      </c>
      <c r="C2552" t="s">
        <v>14095</v>
      </c>
      <c r="D2552" t="s">
        <v>39</v>
      </c>
      <c r="E2552" t="s">
        <v>64</v>
      </c>
      <c r="F2552" t="s">
        <v>35</v>
      </c>
      <c r="G2552" t="s">
        <v>36</v>
      </c>
      <c r="H2552">
        <v>2337.66</v>
      </c>
      <c r="I2552" s="9">
        <v>45626</v>
      </c>
      <c r="J2552">
        <v>2024</v>
      </c>
      <c r="K2552" t="s">
        <v>14054</v>
      </c>
      <c r="L2552">
        <v>11</v>
      </c>
      <c r="M2552" t="s">
        <v>14050</v>
      </c>
      <c r="N2552" t="s">
        <v>16</v>
      </c>
    </row>
    <row r="2553" spans="1:14" x14ac:dyDescent="0.35">
      <c r="A2553" t="s">
        <v>10325</v>
      </c>
      <c r="B2553">
        <v>40</v>
      </c>
      <c r="C2553" t="s">
        <v>14095</v>
      </c>
      <c r="D2553" t="s">
        <v>12</v>
      </c>
      <c r="E2553" t="s">
        <v>64</v>
      </c>
      <c r="F2553" t="s">
        <v>55</v>
      </c>
      <c r="G2553" t="s">
        <v>36</v>
      </c>
      <c r="H2553">
        <v>1302.79</v>
      </c>
      <c r="I2553" s="9">
        <v>44961</v>
      </c>
      <c r="J2553">
        <v>2023</v>
      </c>
      <c r="K2553" t="s">
        <v>14051</v>
      </c>
      <c r="L2553">
        <v>2</v>
      </c>
      <c r="M2553" t="s">
        <v>14050</v>
      </c>
      <c r="N2553" t="s">
        <v>16</v>
      </c>
    </row>
    <row r="2554" spans="1:14" x14ac:dyDescent="0.35">
      <c r="A2554" t="s">
        <v>10369</v>
      </c>
      <c r="B2554">
        <v>40</v>
      </c>
      <c r="C2554" t="s">
        <v>14095</v>
      </c>
      <c r="D2554" t="s">
        <v>39</v>
      </c>
      <c r="E2554" t="s">
        <v>52</v>
      </c>
      <c r="F2554" t="s">
        <v>25</v>
      </c>
      <c r="G2554" t="s">
        <v>15</v>
      </c>
      <c r="H2554">
        <v>3859.94</v>
      </c>
      <c r="I2554" s="9">
        <v>45407</v>
      </c>
      <c r="J2554">
        <v>2024</v>
      </c>
      <c r="K2554" t="s">
        <v>14061</v>
      </c>
      <c r="L2554">
        <v>4</v>
      </c>
      <c r="M2554" t="s">
        <v>14057</v>
      </c>
      <c r="N2554" t="s">
        <v>16</v>
      </c>
    </row>
    <row r="2555" spans="1:14" x14ac:dyDescent="0.35">
      <c r="A2555" t="s">
        <v>10401</v>
      </c>
      <c r="B2555">
        <v>40</v>
      </c>
      <c r="C2555" t="s">
        <v>14095</v>
      </c>
      <c r="D2555" t="s">
        <v>39</v>
      </c>
      <c r="E2555" t="s">
        <v>13</v>
      </c>
      <c r="F2555" t="s">
        <v>14</v>
      </c>
      <c r="G2555" t="s">
        <v>15</v>
      </c>
      <c r="H2555">
        <v>3657.08</v>
      </c>
      <c r="I2555" s="9">
        <v>44994</v>
      </c>
      <c r="J2555">
        <v>2023</v>
      </c>
      <c r="K2555" t="s">
        <v>14053</v>
      </c>
      <c r="L2555">
        <v>3</v>
      </c>
      <c r="M2555" t="s">
        <v>14057</v>
      </c>
      <c r="N2555" t="s">
        <v>16</v>
      </c>
    </row>
    <row r="2556" spans="1:14" x14ac:dyDescent="0.35">
      <c r="A2556" t="s">
        <v>10625</v>
      </c>
      <c r="B2556">
        <v>40</v>
      </c>
      <c r="C2556" t="s">
        <v>14095</v>
      </c>
      <c r="D2556" t="s">
        <v>12</v>
      </c>
      <c r="E2556" t="s">
        <v>13</v>
      </c>
      <c r="F2556" t="s">
        <v>25</v>
      </c>
      <c r="G2556" t="s">
        <v>30</v>
      </c>
      <c r="H2556">
        <v>1457.29</v>
      </c>
      <c r="I2556" s="9">
        <v>45340</v>
      </c>
      <c r="J2556">
        <v>2024</v>
      </c>
      <c r="K2556" t="s">
        <v>14051</v>
      </c>
      <c r="L2556">
        <v>2</v>
      </c>
      <c r="M2556" t="s">
        <v>14059</v>
      </c>
      <c r="N2556" t="s">
        <v>16</v>
      </c>
    </row>
    <row r="2557" spans="1:14" x14ac:dyDescent="0.35">
      <c r="A2557" t="s">
        <v>10697</v>
      </c>
      <c r="B2557">
        <v>40</v>
      </c>
      <c r="C2557" t="s">
        <v>14095</v>
      </c>
      <c r="D2557" t="s">
        <v>39</v>
      </c>
      <c r="E2557" t="s">
        <v>13</v>
      </c>
      <c r="F2557" t="s">
        <v>19</v>
      </c>
      <c r="G2557" t="s">
        <v>15</v>
      </c>
      <c r="H2557">
        <v>61651.08</v>
      </c>
      <c r="I2557" s="9">
        <v>45545</v>
      </c>
      <c r="J2557">
        <v>2024</v>
      </c>
      <c r="K2557" t="s">
        <v>14055</v>
      </c>
      <c r="L2557">
        <v>9</v>
      </c>
      <c r="M2557" t="s">
        <v>14046</v>
      </c>
      <c r="N2557" t="s">
        <v>16</v>
      </c>
    </row>
    <row r="2558" spans="1:14" x14ac:dyDescent="0.35">
      <c r="A2558" t="s">
        <v>10771</v>
      </c>
      <c r="B2558">
        <v>40</v>
      </c>
      <c r="C2558" t="s">
        <v>14095</v>
      </c>
      <c r="D2558" t="s">
        <v>12</v>
      </c>
      <c r="E2558" t="s">
        <v>13</v>
      </c>
      <c r="F2558" t="s">
        <v>25</v>
      </c>
      <c r="G2558" t="s">
        <v>36</v>
      </c>
      <c r="H2558">
        <v>340.81</v>
      </c>
      <c r="I2558" s="9">
        <v>44978</v>
      </c>
      <c r="J2558">
        <v>2023</v>
      </c>
      <c r="K2558" t="s">
        <v>14051</v>
      </c>
      <c r="L2558">
        <v>2</v>
      </c>
      <c r="M2558" t="s">
        <v>14046</v>
      </c>
      <c r="N2558" t="s">
        <v>16</v>
      </c>
    </row>
    <row r="2559" spans="1:14" x14ac:dyDescent="0.35">
      <c r="A2559" t="s">
        <v>10945</v>
      </c>
      <c r="B2559">
        <v>40</v>
      </c>
      <c r="C2559" t="s">
        <v>14095</v>
      </c>
      <c r="D2559" t="s">
        <v>39</v>
      </c>
      <c r="E2559" t="s">
        <v>93</v>
      </c>
      <c r="F2559" t="s">
        <v>19</v>
      </c>
      <c r="G2559" t="s">
        <v>30</v>
      </c>
      <c r="H2559">
        <v>45.95</v>
      </c>
      <c r="I2559" s="9">
        <v>45003</v>
      </c>
      <c r="J2559">
        <v>2023</v>
      </c>
      <c r="K2559" t="s">
        <v>14053</v>
      </c>
      <c r="L2559">
        <v>3</v>
      </c>
      <c r="M2559" t="s">
        <v>14050</v>
      </c>
      <c r="N2559" t="s">
        <v>16</v>
      </c>
    </row>
    <row r="2560" spans="1:14" x14ac:dyDescent="0.35">
      <c r="A2560" t="s">
        <v>10957</v>
      </c>
      <c r="B2560">
        <v>40</v>
      </c>
      <c r="C2560" t="s">
        <v>14095</v>
      </c>
      <c r="D2560" t="s">
        <v>39</v>
      </c>
      <c r="E2560" t="s">
        <v>24</v>
      </c>
      <c r="F2560" t="s">
        <v>14</v>
      </c>
      <c r="G2560" t="s">
        <v>36</v>
      </c>
      <c r="H2560">
        <v>28121</v>
      </c>
      <c r="I2560" s="9">
        <v>45448</v>
      </c>
      <c r="J2560">
        <v>2024</v>
      </c>
      <c r="K2560" t="s">
        <v>14049</v>
      </c>
      <c r="L2560">
        <v>6</v>
      </c>
      <c r="M2560" t="s">
        <v>14052</v>
      </c>
      <c r="N2560" t="s">
        <v>16</v>
      </c>
    </row>
    <row r="2561" spans="1:14" x14ac:dyDescent="0.35">
      <c r="A2561" t="s">
        <v>11007</v>
      </c>
      <c r="B2561">
        <v>40</v>
      </c>
      <c r="C2561" t="s">
        <v>14095</v>
      </c>
      <c r="D2561" t="s">
        <v>12</v>
      </c>
      <c r="E2561" t="s">
        <v>74</v>
      </c>
      <c r="F2561" t="s">
        <v>49</v>
      </c>
      <c r="G2561" t="s">
        <v>15</v>
      </c>
      <c r="H2561">
        <v>16459.05</v>
      </c>
      <c r="I2561" s="9">
        <v>45531</v>
      </c>
      <c r="J2561">
        <v>2024</v>
      </c>
      <c r="K2561" t="s">
        <v>14056</v>
      </c>
      <c r="L2561">
        <v>8</v>
      </c>
      <c r="M2561" t="s">
        <v>14046</v>
      </c>
      <c r="N2561" t="s">
        <v>16</v>
      </c>
    </row>
    <row r="2562" spans="1:14" x14ac:dyDescent="0.35">
      <c r="A2562" t="s">
        <v>11025</v>
      </c>
      <c r="B2562">
        <v>40</v>
      </c>
      <c r="C2562" t="s">
        <v>14095</v>
      </c>
      <c r="D2562" t="s">
        <v>12</v>
      </c>
      <c r="E2562" t="s">
        <v>29</v>
      </c>
      <c r="F2562" t="s">
        <v>14</v>
      </c>
      <c r="G2562" t="s">
        <v>36</v>
      </c>
      <c r="H2562">
        <v>13600.68</v>
      </c>
      <c r="I2562" s="9">
        <v>45027</v>
      </c>
      <c r="J2562">
        <v>2023</v>
      </c>
      <c r="K2562" t="s">
        <v>14061</v>
      </c>
      <c r="L2562">
        <v>4</v>
      </c>
      <c r="M2562" t="s">
        <v>14046</v>
      </c>
      <c r="N2562" t="s">
        <v>16</v>
      </c>
    </row>
    <row r="2563" spans="1:14" x14ac:dyDescent="0.35">
      <c r="A2563" t="s">
        <v>11185</v>
      </c>
      <c r="B2563">
        <v>40</v>
      </c>
      <c r="C2563" t="s">
        <v>14095</v>
      </c>
      <c r="D2563" t="s">
        <v>39</v>
      </c>
      <c r="E2563" t="s">
        <v>13</v>
      </c>
      <c r="F2563" t="s">
        <v>35</v>
      </c>
      <c r="G2563" t="s">
        <v>26</v>
      </c>
      <c r="H2563">
        <v>2812.74</v>
      </c>
      <c r="I2563" s="9">
        <v>45010</v>
      </c>
      <c r="J2563">
        <v>2023</v>
      </c>
      <c r="K2563" t="s">
        <v>14053</v>
      </c>
      <c r="L2563">
        <v>3</v>
      </c>
      <c r="M2563" t="s">
        <v>14050</v>
      </c>
      <c r="N2563" t="s">
        <v>16</v>
      </c>
    </row>
    <row r="2564" spans="1:14" x14ac:dyDescent="0.35">
      <c r="A2564" t="s">
        <v>11359</v>
      </c>
      <c r="B2564">
        <v>40</v>
      </c>
      <c r="C2564" t="s">
        <v>14095</v>
      </c>
      <c r="D2564" t="s">
        <v>12</v>
      </c>
      <c r="E2564" t="s">
        <v>42</v>
      </c>
      <c r="F2564" t="s">
        <v>55</v>
      </c>
      <c r="G2564" t="s">
        <v>20</v>
      </c>
      <c r="H2564">
        <v>7226.52</v>
      </c>
      <c r="I2564" s="9">
        <v>45100</v>
      </c>
      <c r="J2564">
        <v>2023</v>
      </c>
      <c r="K2564" t="s">
        <v>14049</v>
      </c>
      <c r="L2564">
        <v>6</v>
      </c>
      <c r="M2564" t="s">
        <v>14048</v>
      </c>
      <c r="N2564" t="s">
        <v>16</v>
      </c>
    </row>
    <row r="2565" spans="1:14" x14ac:dyDescent="0.35">
      <c r="A2565" t="s">
        <v>11375</v>
      </c>
      <c r="B2565">
        <v>40</v>
      </c>
      <c r="C2565" t="s">
        <v>14095</v>
      </c>
      <c r="D2565" t="s">
        <v>12</v>
      </c>
      <c r="E2565" t="s">
        <v>64</v>
      </c>
      <c r="F2565" t="s">
        <v>25</v>
      </c>
      <c r="G2565" t="s">
        <v>30</v>
      </c>
      <c r="H2565">
        <v>22560.98</v>
      </c>
      <c r="I2565" s="9">
        <v>45121</v>
      </c>
      <c r="J2565">
        <v>2023</v>
      </c>
      <c r="K2565" t="s">
        <v>14063</v>
      </c>
      <c r="L2565">
        <v>7</v>
      </c>
      <c r="M2565" t="s">
        <v>14048</v>
      </c>
      <c r="N2565" t="s">
        <v>16</v>
      </c>
    </row>
    <row r="2566" spans="1:14" x14ac:dyDescent="0.35">
      <c r="A2566" t="s">
        <v>11453</v>
      </c>
      <c r="B2566">
        <v>40</v>
      </c>
      <c r="C2566" t="s">
        <v>14095</v>
      </c>
      <c r="D2566" t="s">
        <v>39</v>
      </c>
      <c r="E2566" t="s">
        <v>29</v>
      </c>
      <c r="F2566" t="s">
        <v>14</v>
      </c>
      <c r="G2566" t="s">
        <v>15</v>
      </c>
      <c r="H2566">
        <v>18985.919999999998</v>
      </c>
      <c r="I2566" s="9">
        <v>45543</v>
      </c>
      <c r="J2566">
        <v>2024</v>
      </c>
      <c r="K2566" t="s">
        <v>14055</v>
      </c>
      <c r="L2566">
        <v>9</v>
      </c>
      <c r="M2566" t="s">
        <v>14059</v>
      </c>
      <c r="N2566" t="s">
        <v>16</v>
      </c>
    </row>
    <row r="2567" spans="1:14" x14ac:dyDescent="0.35">
      <c r="A2567" t="s">
        <v>11465</v>
      </c>
      <c r="B2567">
        <v>40</v>
      </c>
      <c r="C2567" t="s">
        <v>14095</v>
      </c>
      <c r="D2567" t="s">
        <v>12</v>
      </c>
      <c r="E2567" t="s">
        <v>24</v>
      </c>
      <c r="F2567" t="s">
        <v>35</v>
      </c>
      <c r="G2567" t="s">
        <v>30</v>
      </c>
      <c r="H2567">
        <v>20876.580000000002</v>
      </c>
      <c r="I2567" s="9">
        <v>45336</v>
      </c>
      <c r="J2567">
        <v>2024</v>
      </c>
      <c r="K2567" t="s">
        <v>14051</v>
      </c>
      <c r="L2567">
        <v>2</v>
      </c>
      <c r="M2567" t="s">
        <v>14052</v>
      </c>
      <c r="N2567" t="s">
        <v>16</v>
      </c>
    </row>
    <row r="2568" spans="1:14" x14ac:dyDescent="0.35">
      <c r="A2568" t="s">
        <v>11477</v>
      </c>
      <c r="B2568">
        <v>40</v>
      </c>
      <c r="C2568" t="s">
        <v>14095</v>
      </c>
      <c r="D2568" t="s">
        <v>39</v>
      </c>
      <c r="E2568" t="s">
        <v>52</v>
      </c>
      <c r="F2568" t="s">
        <v>14</v>
      </c>
      <c r="G2568" t="s">
        <v>20</v>
      </c>
      <c r="H2568">
        <v>14696.18</v>
      </c>
      <c r="I2568" s="9">
        <v>45188</v>
      </c>
      <c r="J2568">
        <v>2023</v>
      </c>
      <c r="K2568" t="s">
        <v>14055</v>
      </c>
      <c r="L2568">
        <v>9</v>
      </c>
      <c r="M2568" t="s">
        <v>14046</v>
      </c>
      <c r="N2568" t="s">
        <v>16</v>
      </c>
    </row>
    <row r="2569" spans="1:14" x14ac:dyDescent="0.35">
      <c r="A2569" t="s">
        <v>11629</v>
      </c>
      <c r="B2569">
        <v>40</v>
      </c>
      <c r="C2569" t="s">
        <v>14095</v>
      </c>
      <c r="D2569" t="s">
        <v>39</v>
      </c>
      <c r="E2569" t="s">
        <v>29</v>
      </c>
      <c r="F2569" t="s">
        <v>55</v>
      </c>
      <c r="G2569" t="s">
        <v>20</v>
      </c>
      <c r="H2569">
        <v>61.87</v>
      </c>
      <c r="I2569" s="9">
        <v>45197</v>
      </c>
      <c r="J2569">
        <v>2023</v>
      </c>
      <c r="K2569" t="s">
        <v>14055</v>
      </c>
      <c r="L2569">
        <v>9</v>
      </c>
      <c r="M2569" t="s">
        <v>14057</v>
      </c>
      <c r="N2569" t="s">
        <v>16</v>
      </c>
    </row>
    <row r="2570" spans="1:14" x14ac:dyDescent="0.35">
      <c r="A2570" t="s">
        <v>11697</v>
      </c>
      <c r="B2570">
        <v>40</v>
      </c>
      <c r="C2570" t="s">
        <v>14095</v>
      </c>
      <c r="D2570" t="s">
        <v>39</v>
      </c>
      <c r="E2570" t="s">
        <v>42</v>
      </c>
      <c r="F2570" t="s">
        <v>14</v>
      </c>
      <c r="G2570" t="s">
        <v>30</v>
      </c>
      <c r="H2570">
        <v>19649.13</v>
      </c>
      <c r="I2570" s="9">
        <v>45360</v>
      </c>
      <c r="J2570">
        <v>2024</v>
      </c>
      <c r="K2570" t="s">
        <v>14053</v>
      </c>
      <c r="L2570">
        <v>3</v>
      </c>
      <c r="M2570" t="s">
        <v>14050</v>
      </c>
      <c r="N2570" t="s">
        <v>16</v>
      </c>
    </row>
    <row r="2571" spans="1:14" x14ac:dyDescent="0.35">
      <c r="A2571" t="s">
        <v>11743</v>
      </c>
      <c r="B2571">
        <v>40</v>
      </c>
      <c r="C2571" t="s">
        <v>14095</v>
      </c>
      <c r="D2571" t="s">
        <v>39</v>
      </c>
      <c r="E2571" t="s">
        <v>52</v>
      </c>
      <c r="F2571" t="s">
        <v>55</v>
      </c>
      <c r="G2571" t="s">
        <v>15</v>
      </c>
      <c r="H2571">
        <v>45885.03</v>
      </c>
      <c r="I2571" s="9">
        <v>45648</v>
      </c>
      <c r="J2571">
        <v>2024</v>
      </c>
      <c r="K2571" t="s">
        <v>14060</v>
      </c>
      <c r="L2571">
        <v>12</v>
      </c>
      <c r="M2571" t="s">
        <v>14059</v>
      </c>
      <c r="N2571" t="s">
        <v>16</v>
      </c>
    </row>
    <row r="2572" spans="1:14" x14ac:dyDescent="0.35">
      <c r="A2572" t="s">
        <v>12067</v>
      </c>
      <c r="B2572">
        <v>40</v>
      </c>
      <c r="C2572" t="s">
        <v>14095</v>
      </c>
      <c r="D2572" t="s">
        <v>12</v>
      </c>
      <c r="E2572" t="s">
        <v>74</v>
      </c>
      <c r="F2572" t="s">
        <v>35</v>
      </c>
      <c r="G2572" t="s">
        <v>36</v>
      </c>
      <c r="H2572">
        <v>7049.09</v>
      </c>
      <c r="I2572" s="9">
        <v>45322</v>
      </c>
      <c r="J2572">
        <v>2024</v>
      </c>
      <c r="K2572" t="s">
        <v>14045</v>
      </c>
      <c r="L2572">
        <v>1</v>
      </c>
      <c r="M2572" t="s">
        <v>14052</v>
      </c>
      <c r="N2572" t="s">
        <v>16</v>
      </c>
    </row>
    <row r="2573" spans="1:14" x14ac:dyDescent="0.35">
      <c r="A2573" t="s">
        <v>12101</v>
      </c>
      <c r="B2573">
        <v>40</v>
      </c>
      <c r="C2573" t="s">
        <v>14095</v>
      </c>
      <c r="D2573" t="s">
        <v>39</v>
      </c>
      <c r="E2573" t="s">
        <v>52</v>
      </c>
      <c r="F2573" t="s">
        <v>25</v>
      </c>
      <c r="G2573" t="s">
        <v>36</v>
      </c>
      <c r="H2573">
        <v>6737.96</v>
      </c>
      <c r="I2573" s="9">
        <v>45264</v>
      </c>
      <c r="J2573">
        <v>2023</v>
      </c>
      <c r="K2573" t="s">
        <v>14060</v>
      </c>
      <c r="L2573">
        <v>12</v>
      </c>
      <c r="M2573" t="s">
        <v>14062</v>
      </c>
      <c r="N2573" t="s">
        <v>16</v>
      </c>
    </row>
    <row r="2574" spans="1:14" x14ac:dyDescent="0.35">
      <c r="A2574" t="s">
        <v>12155</v>
      </c>
      <c r="B2574">
        <v>40</v>
      </c>
      <c r="C2574" t="s">
        <v>14095</v>
      </c>
      <c r="D2574" t="s">
        <v>39</v>
      </c>
      <c r="E2574" t="s">
        <v>42</v>
      </c>
      <c r="F2574" t="s">
        <v>14</v>
      </c>
      <c r="G2574" t="s">
        <v>26</v>
      </c>
      <c r="H2574">
        <v>3502.82</v>
      </c>
      <c r="I2574" s="9">
        <v>45294</v>
      </c>
      <c r="J2574">
        <v>2024</v>
      </c>
      <c r="K2574" t="s">
        <v>14045</v>
      </c>
      <c r="L2574">
        <v>1</v>
      </c>
      <c r="M2574" t="s">
        <v>14052</v>
      </c>
      <c r="N2574" t="s">
        <v>16</v>
      </c>
    </row>
    <row r="2575" spans="1:14" x14ac:dyDescent="0.35">
      <c r="A2575" t="s">
        <v>12311</v>
      </c>
      <c r="B2575">
        <v>40</v>
      </c>
      <c r="C2575" t="s">
        <v>14095</v>
      </c>
      <c r="D2575" t="s">
        <v>12</v>
      </c>
      <c r="E2575" t="s">
        <v>93</v>
      </c>
      <c r="F2575" t="s">
        <v>35</v>
      </c>
      <c r="G2575" t="s">
        <v>15</v>
      </c>
      <c r="H2575">
        <v>1027.07</v>
      </c>
      <c r="I2575" s="9">
        <v>45359</v>
      </c>
      <c r="J2575">
        <v>2024</v>
      </c>
      <c r="K2575" t="s">
        <v>14053</v>
      </c>
      <c r="L2575">
        <v>3</v>
      </c>
      <c r="M2575" t="s">
        <v>14048</v>
      </c>
      <c r="N2575" t="s">
        <v>16</v>
      </c>
    </row>
    <row r="2576" spans="1:14" x14ac:dyDescent="0.35">
      <c r="A2576" t="s">
        <v>12423</v>
      </c>
      <c r="B2576">
        <v>40</v>
      </c>
      <c r="C2576" t="s">
        <v>14095</v>
      </c>
      <c r="D2576" t="s">
        <v>12</v>
      </c>
      <c r="E2576" t="s">
        <v>13</v>
      </c>
      <c r="F2576" t="s">
        <v>19</v>
      </c>
      <c r="G2576" t="s">
        <v>20</v>
      </c>
      <c r="H2576">
        <v>5159.3</v>
      </c>
      <c r="I2576" s="9">
        <v>45211</v>
      </c>
      <c r="J2576">
        <v>2023</v>
      </c>
      <c r="K2576" t="s">
        <v>14058</v>
      </c>
      <c r="L2576">
        <v>10</v>
      </c>
      <c r="M2576" t="s">
        <v>14057</v>
      </c>
      <c r="N2576" t="s">
        <v>16</v>
      </c>
    </row>
    <row r="2577" spans="1:14" x14ac:dyDescent="0.35">
      <c r="A2577" t="s">
        <v>12427</v>
      </c>
      <c r="B2577">
        <v>40</v>
      </c>
      <c r="C2577" t="s">
        <v>14095</v>
      </c>
      <c r="D2577" t="s">
        <v>12</v>
      </c>
      <c r="E2577" t="s">
        <v>29</v>
      </c>
      <c r="F2577" t="s">
        <v>19</v>
      </c>
      <c r="G2577" t="s">
        <v>15</v>
      </c>
      <c r="H2577">
        <v>1055.8699999999999</v>
      </c>
      <c r="I2577" s="9">
        <v>45034</v>
      </c>
      <c r="J2577">
        <v>2023</v>
      </c>
      <c r="K2577" t="s">
        <v>14061</v>
      </c>
      <c r="L2577">
        <v>4</v>
      </c>
      <c r="M2577" t="s">
        <v>14046</v>
      </c>
      <c r="N2577" t="s">
        <v>16</v>
      </c>
    </row>
    <row r="2578" spans="1:14" x14ac:dyDescent="0.35">
      <c r="A2578" t="s">
        <v>12485</v>
      </c>
      <c r="B2578">
        <v>40</v>
      </c>
      <c r="C2578" t="s">
        <v>14095</v>
      </c>
      <c r="D2578" t="s">
        <v>39</v>
      </c>
      <c r="E2578" t="s">
        <v>52</v>
      </c>
      <c r="F2578" t="s">
        <v>49</v>
      </c>
      <c r="G2578" t="s">
        <v>36</v>
      </c>
      <c r="H2578">
        <v>8330.33</v>
      </c>
      <c r="I2578" s="9">
        <v>45629</v>
      </c>
      <c r="J2578">
        <v>2024</v>
      </c>
      <c r="K2578" t="s">
        <v>14060</v>
      </c>
      <c r="L2578">
        <v>12</v>
      </c>
      <c r="M2578" t="s">
        <v>14046</v>
      </c>
      <c r="N2578" t="s">
        <v>16</v>
      </c>
    </row>
    <row r="2579" spans="1:14" x14ac:dyDescent="0.35">
      <c r="A2579" t="s">
        <v>12617</v>
      </c>
      <c r="B2579">
        <v>40</v>
      </c>
      <c r="C2579" t="s">
        <v>14095</v>
      </c>
      <c r="D2579" t="s">
        <v>12</v>
      </c>
      <c r="E2579" t="s">
        <v>29</v>
      </c>
      <c r="F2579" t="s">
        <v>49</v>
      </c>
      <c r="G2579" t="s">
        <v>15</v>
      </c>
      <c r="H2579">
        <v>1035.5899999999999</v>
      </c>
      <c r="I2579" s="9">
        <v>45296</v>
      </c>
      <c r="J2579">
        <v>2024</v>
      </c>
      <c r="K2579" t="s">
        <v>14045</v>
      </c>
      <c r="L2579">
        <v>1</v>
      </c>
      <c r="M2579" t="s">
        <v>14048</v>
      </c>
      <c r="N2579" t="s">
        <v>16</v>
      </c>
    </row>
    <row r="2580" spans="1:14" x14ac:dyDescent="0.35">
      <c r="A2580" t="s">
        <v>12757</v>
      </c>
      <c r="B2580">
        <v>40</v>
      </c>
      <c r="C2580" t="s">
        <v>14095</v>
      </c>
      <c r="D2580" t="s">
        <v>12</v>
      </c>
      <c r="E2580" t="s">
        <v>42</v>
      </c>
      <c r="F2580" t="s">
        <v>49</v>
      </c>
      <c r="G2580" t="s">
        <v>36</v>
      </c>
      <c r="H2580">
        <v>1917.14</v>
      </c>
      <c r="I2580" s="9">
        <v>45138</v>
      </c>
      <c r="J2580">
        <v>2023</v>
      </c>
      <c r="K2580" t="s">
        <v>14063</v>
      </c>
      <c r="L2580">
        <v>7</v>
      </c>
      <c r="M2580" t="s">
        <v>14062</v>
      </c>
      <c r="N2580" t="s">
        <v>16</v>
      </c>
    </row>
    <row r="2581" spans="1:14" x14ac:dyDescent="0.35">
      <c r="A2581" t="s">
        <v>12825</v>
      </c>
      <c r="B2581">
        <v>40</v>
      </c>
      <c r="C2581" t="s">
        <v>14095</v>
      </c>
      <c r="D2581" t="s">
        <v>12</v>
      </c>
      <c r="E2581" t="s">
        <v>93</v>
      </c>
      <c r="F2581" t="s">
        <v>19</v>
      </c>
      <c r="G2581" t="s">
        <v>30</v>
      </c>
      <c r="H2581">
        <v>5206.1899999999996</v>
      </c>
      <c r="I2581" s="9">
        <v>45181</v>
      </c>
      <c r="J2581">
        <v>2023</v>
      </c>
      <c r="K2581" t="s">
        <v>14055</v>
      </c>
      <c r="L2581">
        <v>9</v>
      </c>
      <c r="M2581" t="s">
        <v>14046</v>
      </c>
      <c r="N2581" t="s">
        <v>16</v>
      </c>
    </row>
    <row r="2582" spans="1:14" x14ac:dyDescent="0.35">
      <c r="A2582" t="s">
        <v>12889</v>
      </c>
      <c r="B2582">
        <v>40</v>
      </c>
      <c r="C2582" t="s">
        <v>14095</v>
      </c>
      <c r="D2582" t="s">
        <v>39</v>
      </c>
      <c r="E2582" t="s">
        <v>64</v>
      </c>
      <c r="F2582" t="s">
        <v>19</v>
      </c>
      <c r="G2582" t="s">
        <v>36</v>
      </c>
      <c r="H2582">
        <v>531.41</v>
      </c>
      <c r="I2582" s="9">
        <v>45508</v>
      </c>
      <c r="J2582">
        <v>2024</v>
      </c>
      <c r="K2582" t="s">
        <v>14056</v>
      </c>
      <c r="L2582">
        <v>8</v>
      </c>
      <c r="M2582" t="s">
        <v>14059</v>
      </c>
      <c r="N2582" t="s">
        <v>16</v>
      </c>
    </row>
    <row r="2583" spans="1:14" x14ac:dyDescent="0.35">
      <c r="A2583" t="s">
        <v>13017</v>
      </c>
      <c r="B2583">
        <v>40</v>
      </c>
      <c r="C2583" t="s">
        <v>14095</v>
      </c>
      <c r="D2583" t="s">
        <v>39</v>
      </c>
      <c r="E2583" t="s">
        <v>52</v>
      </c>
      <c r="F2583" t="s">
        <v>25</v>
      </c>
      <c r="G2583" t="s">
        <v>30</v>
      </c>
      <c r="H2583">
        <v>2243.46</v>
      </c>
      <c r="I2583" s="9">
        <v>45292</v>
      </c>
      <c r="J2583">
        <v>2024</v>
      </c>
      <c r="K2583" t="s">
        <v>14045</v>
      </c>
      <c r="L2583">
        <v>1</v>
      </c>
      <c r="M2583" t="s">
        <v>14062</v>
      </c>
      <c r="N2583" t="s">
        <v>16</v>
      </c>
    </row>
    <row r="2584" spans="1:14" x14ac:dyDescent="0.35">
      <c r="A2584" t="s">
        <v>13053</v>
      </c>
      <c r="B2584">
        <v>40</v>
      </c>
      <c r="C2584" t="s">
        <v>14095</v>
      </c>
      <c r="D2584" t="s">
        <v>39</v>
      </c>
      <c r="E2584" t="s">
        <v>13</v>
      </c>
      <c r="F2584" t="s">
        <v>35</v>
      </c>
      <c r="G2584" t="s">
        <v>15</v>
      </c>
      <c r="H2584">
        <v>4607.7299999999996</v>
      </c>
      <c r="I2584" s="9">
        <v>45073</v>
      </c>
      <c r="J2584">
        <v>2023</v>
      </c>
      <c r="K2584" t="s">
        <v>14047</v>
      </c>
      <c r="L2584">
        <v>5</v>
      </c>
      <c r="M2584" t="s">
        <v>14050</v>
      </c>
      <c r="N2584" t="s">
        <v>16</v>
      </c>
    </row>
    <row r="2585" spans="1:14" x14ac:dyDescent="0.35">
      <c r="A2585" t="s">
        <v>13089</v>
      </c>
      <c r="B2585">
        <v>40</v>
      </c>
      <c r="C2585" t="s">
        <v>14095</v>
      </c>
      <c r="D2585" t="s">
        <v>39</v>
      </c>
      <c r="E2585" t="s">
        <v>42</v>
      </c>
      <c r="F2585" t="s">
        <v>35</v>
      </c>
      <c r="G2585" t="s">
        <v>36</v>
      </c>
      <c r="H2585">
        <v>10721.22</v>
      </c>
      <c r="I2585" s="9">
        <v>44931</v>
      </c>
      <c r="J2585">
        <v>2023</v>
      </c>
      <c r="K2585" t="s">
        <v>14045</v>
      </c>
      <c r="L2585">
        <v>1</v>
      </c>
      <c r="M2585" t="s">
        <v>14057</v>
      </c>
      <c r="N2585" t="s">
        <v>16</v>
      </c>
    </row>
    <row r="2586" spans="1:14" x14ac:dyDescent="0.35">
      <c r="A2586" t="s">
        <v>13091</v>
      </c>
      <c r="B2586">
        <v>40</v>
      </c>
      <c r="C2586" t="s">
        <v>14095</v>
      </c>
      <c r="D2586" t="s">
        <v>12</v>
      </c>
      <c r="E2586" t="s">
        <v>29</v>
      </c>
      <c r="F2586" t="s">
        <v>25</v>
      </c>
      <c r="G2586" t="s">
        <v>30</v>
      </c>
      <c r="H2586">
        <v>2836.09</v>
      </c>
      <c r="I2586" s="9">
        <v>45162</v>
      </c>
      <c r="J2586">
        <v>2023</v>
      </c>
      <c r="K2586" t="s">
        <v>14056</v>
      </c>
      <c r="L2586">
        <v>8</v>
      </c>
      <c r="M2586" t="s">
        <v>14057</v>
      </c>
      <c r="N2586" t="s">
        <v>16</v>
      </c>
    </row>
    <row r="2587" spans="1:14" x14ac:dyDescent="0.35">
      <c r="A2587" t="s">
        <v>13097</v>
      </c>
      <c r="B2587">
        <v>40</v>
      </c>
      <c r="C2587" t="s">
        <v>14095</v>
      </c>
      <c r="D2587" t="s">
        <v>39</v>
      </c>
      <c r="E2587" t="s">
        <v>24</v>
      </c>
      <c r="F2587" t="s">
        <v>19</v>
      </c>
      <c r="G2587" t="s">
        <v>15</v>
      </c>
      <c r="H2587">
        <v>17501.310000000001</v>
      </c>
      <c r="I2587" s="9">
        <v>45031</v>
      </c>
      <c r="J2587">
        <v>2023</v>
      </c>
      <c r="K2587" t="s">
        <v>14061</v>
      </c>
      <c r="L2587">
        <v>4</v>
      </c>
      <c r="M2587" t="s">
        <v>14050</v>
      </c>
      <c r="N2587" t="s">
        <v>16</v>
      </c>
    </row>
    <row r="2588" spans="1:14" x14ac:dyDescent="0.35">
      <c r="A2588" t="s">
        <v>13119</v>
      </c>
      <c r="B2588">
        <v>40</v>
      </c>
      <c r="C2588" t="s">
        <v>14095</v>
      </c>
      <c r="D2588" t="s">
        <v>39</v>
      </c>
      <c r="E2588" t="s">
        <v>93</v>
      </c>
      <c r="F2588" t="s">
        <v>35</v>
      </c>
      <c r="G2588" t="s">
        <v>20</v>
      </c>
      <c r="H2588">
        <v>4625.66</v>
      </c>
      <c r="I2588" s="9">
        <v>45368</v>
      </c>
      <c r="J2588">
        <v>2024</v>
      </c>
      <c r="K2588" t="s">
        <v>14053</v>
      </c>
      <c r="L2588">
        <v>3</v>
      </c>
      <c r="M2588" t="s">
        <v>14059</v>
      </c>
      <c r="N2588" t="s">
        <v>16</v>
      </c>
    </row>
    <row r="2589" spans="1:14" x14ac:dyDescent="0.35">
      <c r="A2589" t="s">
        <v>13163</v>
      </c>
      <c r="B2589">
        <v>40</v>
      </c>
      <c r="C2589" t="s">
        <v>14095</v>
      </c>
      <c r="D2589" t="s">
        <v>39</v>
      </c>
      <c r="E2589" t="s">
        <v>13</v>
      </c>
      <c r="F2589" t="s">
        <v>49</v>
      </c>
      <c r="G2589" t="s">
        <v>30</v>
      </c>
      <c r="H2589">
        <v>4346.8</v>
      </c>
      <c r="I2589" s="9">
        <v>45634</v>
      </c>
      <c r="J2589">
        <v>2024</v>
      </c>
      <c r="K2589" t="s">
        <v>14060</v>
      </c>
      <c r="L2589">
        <v>12</v>
      </c>
      <c r="M2589" t="s">
        <v>14059</v>
      </c>
      <c r="N2589" t="s">
        <v>16</v>
      </c>
    </row>
    <row r="2590" spans="1:14" x14ac:dyDescent="0.35">
      <c r="A2590" t="s">
        <v>13241</v>
      </c>
      <c r="B2590">
        <v>40</v>
      </c>
      <c r="C2590" t="s">
        <v>14095</v>
      </c>
      <c r="D2590" t="s">
        <v>39</v>
      </c>
      <c r="E2590" t="s">
        <v>13</v>
      </c>
      <c r="F2590" t="s">
        <v>14</v>
      </c>
      <c r="G2590" t="s">
        <v>36</v>
      </c>
      <c r="H2590">
        <v>15355.9</v>
      </c>
      <c r="I2590" s="9">
        <v>45477</v>
      </c>
      <c r="J2590">
        <v>2024</v>
      </c>
      <c r="K2590" t="s">
        <v>14063</v>
      </c>
      <c r="L2590">
        <v>7</v>
      </c>
      <c r="M2590" t="s">
        <v>14057</v>
      </c>
      <c r="N2590" t="s">
        <v>16</v>
      </c>
    </row>
    <row r="2591" spans="1:14" x14ac:dyDescent="0.35">
      <c r="A2591" t="s">
        <v>13395</v>
      </c>
      <c r="B2591">
        <v>40</v>
      </c>
      <c r="C2591" t="s">
        <v>14095</v>
      </c>
      <c r="D2591" t="s">
        <v>12</v>
      </c>
      <c r="E2591" t="s">
        <v>42</v>
      </c>
      <c r="F2591" t="s">
        <v>25</v>
      </c>
      <c r="G2591" t="s">
        <v>26</v>
      </c>
      <c r="H2591">
        <v>2131.0100000000002</v>
      </c>
      <c r="I2591" s="9">
        <v>45139</v>
      </c>
      <c r="J2591">
        <v>2023</v>
      </c>
      <c r="K2591" t="s">
        <v>14056</v>
      </c>
      <c r="L2591">
        <v>8</v>
      </c>
      <c r="M2591" t="s">
        <v>14046</v>
      </c>
      <c r="N2591" t="s">
        <v>16</v>
      </c>
    </row>
    <row r="2592" spans="1:14" x14ac:dyDescent="0.35">
      <c r="A2592" t="s">
        <v>13405</v>
      </c>
      <c r="B2592">
        <v>40</v>
      </c>
      <c r="C2592" t="s">
        <v>14095</v>
      </c>
      <c r="D2592" t="s">
        <v>12</v>
      </c>
      <c r="E2592" t="s">
        <v>13</v>
      </c>
      <c r="F2592" t="s">
        <v>35</v>
      </c>
      <c r="G2592" t="s">
        <v>26</v>
      </c>
      <c r="H2592">
        <v>3921.65</v>
      </c>
      <c r="I2592" s="9">
        <v>45416</v>
      </c>
      <c r="J2592">
        <v>2024</v>
      </c>
      <c r="K2592" t="s">
        <v>14047</v>
      </c>
      <c r="L2592">
        <v>5</v>
      </c>
      <c r="M2592" t="s">
        <v>14050</v>
      </c>
      <c r="N2592" t="s">
        <v>16</v>
      </c>
    </row>
    <row r="2593" spans="1:14" x14ac:dyDescent="0.35">
      <c r="A2593" t="s">
        <v>13537</v>
      </c>
      <c r="B2593">
        <v>40</v>
      </c>
      <c r="C2593" t="s">
        <v>14095</v>
      </c>
      <c r="D2593" t="s">
        <v>12</v>
      </c>
      <c r="E2593" t="s">
        <v>74</v>
      </c>
      <c r="F2593" t="s">
        <v>19</v>
      </c>
      <c r="G2593" t="s">
        <v>30</v>
      </c>
      <c r="H2593">
        <v>37712.03</v>
      </c>
      <c r="I2593" s="9">
        <v>44984</v>
      </c>
      <c r="J2593">
        <v>2023</v>
      </c>
      <c r="K2593" t="s">
        <v>14051</v>
      </c>
      <c r="L2593">
        <v>2</v>
      </c>
      <c r="M2593" t="s">
        <v>14062</v>
      </c>
      <c r="N2593" t="s">
        <v>16</v>
      </c>
    </row>
    <row r="2594" spans="1:14" x14ac:dyDescent="0.35">
      <c r="A2594" t="s">
        <v>13621</v>
      </c>
      <c r="B2594">
        <v>40</v>
      </c>
      <c r="C2594" t="s">
        <v>14095</v>
      </c>
      <c r="D2594" t="s">
        <v>12</v>
      </c>
      <c r="E2594" t="s">
        <v>29</v>
      </c>
      <c r="F2594" t="s">
        <v>19</v>
      </c>
      <c r="G2594" t="s">
        <v>36</v>
      </c>
      <c r="H2594">
        <v>42653.8</v>
      </c>
      <c r="I2594" s="9">
        <v>45286</v>
      </c>
      <c r="J2594">
        <v>2023</v>
      </c>
      <c r="K2594" t="s">
        <v>14060</v>
      </c>
      <c r="L2594">
        <v>12</v>
      </c>
      <c r="M2594" t="s">
        <v>14046</v>
      </c>
      <c r="N2594" t="s">
        <v>16</v>
      </c>
    </row>
    <row r="2595" spans="1:14" x14ac:dyDescent="0.35">
      <c r="A2595" t="s">
        <v>13661</v>
      </c>
      <c r="B2595">
        <v>40</v>
      </c>
      <c r="C2595" t="s">
        <v>14095</v>
      </c>
      <c r="D2595" t="s">
        <v>39</v>
      </c>
      <c r="E2595" t="s">
        <v>24</v>
      </c>
      <c r="F2595" t="s">
        <v>55</v>
      </c>
      <c r="G2595" t="s">
        <v>20</v>
      </c>
      <c r="H2595">
        <v>18230.009999999998</v>
      </c>
      <c r="I2595" s="9">
        <v>45194</v>
      </c>
      <c r="J2595">
        <v>2023</v>
      </c>
      <c r="K2595" t="s">
        <v>14055</v>
      </c>
      <c r="L2595">
        <v>9</v>
      </c>
      <c r="M2595" t="s">
        <v>14062</v>
      </c>
      <c r="N2595" t="s">
        <v>16</v>
      </c>
    </row>
    <row r="2596" spans="1:14" x14ac:dyDescent="0.35">
      <c r="A2596" t="s">
        <v>13873</v>
      </c>
      <c r="B2596">
        <v>40</v>
      </c>
      <c r="C2596" t="s">
        <v>14095</v>
      </c>
      <c r="D2596" t="s">
        <v>12</v>
      </c>
      <c r="E2596" t="s">
        <v>74</v>
      </c>
      <c r="F2596" t="s">
        <v>25</v>
      </c>
      <c r="G2596" t="s">
        <v>26</v>
      </c>
      <c r="H2596">
        <v>6008.14</v>
      </c>
      <c r="I2596" s="9">
        <v>45579</v>
      </c>
      <c r="J2596">
        <v>2024</v>
      </c>
      <c r="K2596" t="s">
        <v>14058</v>
      </c>
      <c r="L2596">
        <v>10</v>
      </c>
      <c r="M2596" t="s">
        <v>14062</v>
      </c>
      <c r="N2596" t="s">
        <v>16</v>
      </c>
    </row>
    <row r="2597" spans="1:14" x14ac:dyDescent="0.35">
      <c r="A2597" t="s">
        <v>13899</v>
      </c>
      <c r="B2597">
        <v>40</v>
      </c>
      <c r="C2597" t="s">
        <v>14095</v>
      </c>
      <c r="D2597" t="s">
        <v>12</v>
      </c>
      <c r="E2597" t="s">
        <v>42</v>
      </c>
      <c r="F2597" t="s">
        <v>19</v>
      </c>
      <c r="G2597" t="s">
        <v>36</v>
      </c>
      <c r="H2597">
        <v>36937.83</v>
      </c>
      <c r="I2597" s="9">
        <v>45067</v>
      </c>
      <c r="J2597">
        <v>2023</v>
      </c>
      <c r="K2597" t="s">
        <v>14047</v>
      </c>
      <c r="L2597">
        <v>5</v>
      </c>
      <c r="M2597" t="s">
        <v>14059</v>
      </c>
      <c r="N2597" t="s">
        <v>16</v>
      </c>
    </row>
    <row r="2598" spans="1:14" x14ac:dyDescent="0.35">
      <c r="A2598" t="s">
        <v>14005</v>
      </c>
      <c r="B2598">
        <v>40</v>
      </c>
      <c r="C2598" t="s">
        <v>14095</v>
      </c>
      <c r="D2598" t="s">
        <v>12</v>
      </c>
      <c r="E2598" t="s">
        <v>64</v>
      </c>
      <c r="F2598" t="s">
        <v>19</v>
      </c>
      <c r="G2598" t="s">
        <v>30</v>
      </c>
      <c r="H2598">
        <v>35203.53</v>
      </c>
      <c r="I2598" s="9">
        <v>45164</v>
      </c>
      <c r="J2598">
        <v>2023</v>
      </c>
      <c r="K2598" t="s">
        <v>14056</v>
      </c>
      <c r="L2598">
        <v>8</v>
      </c>
      <c r="M2598" t="s">
        <v>14050</v>
      </c>
      <c r="N2598" t="s">
        <v>16</v>
      </c>
    </row>
    <row r="2599" spans="1:14" x14ac:dyDescent="0.35">
      <c r="A2599" t="s">
        <v>199</v>
      </c>
      <c r="B2599">
        <v>62</v>
      </c>
      <c r="C2599" t="s">
        <v>14096</v>
      </c>
      <c r="D2599" t="s">
        <v>39</v>
      </c>
      <c r="E2599" t="s">
        <v>24</v>
      </c>
      <c r="F2599" t="s">
        <v>49</v>
      </c>
      <c r="G2599" t="s">
        <v>26</v>
      </c>
      <c r="H2599">
        <v>1958.81</v>
      </c>
      <c r="I2599" s="9">
        <v>45272</v>
      </c>
      <c r="J2599">
        <v>2023</v>
      </c>
      <c r="K2599" t="s">
        <v>14060</v>
      </c>
      <c r="L2599">
        <v>12</v>
      </c>
      <c r="M2599" t="s">
        <v>14046</v>
      </c>
      <c r="N2599" t="s">
        <v>16</v>
      </c>
    </row>
    <row r="2600" spans="1:14" x14ac:dyDescent="0.35">
      <c r="A2600" t="s">
        <v>211</v>
      </c>
      <c r="B2600">
        <v>62</v>
      </c>
      <c r="C2600" t="s">
        <v>14096</v>
      </c>
      <c r="D2600" t="s">
        <v>39</v>
      </c>
      <c r="E2600" t="s">
        <v>24</v>
      </c>
      <c r="F2600" t="s">
        <v>55</v>
      </c>
      <c r="G2600" t="s">
        <v>36</v>
      </c>
      <c r="H2600">
        <v>5100.16</v>
      </c>
      <c r="I2600" s="9">
        <v>45199</v>
      </c>
      <c r="J2600">
        <v>2023</v>
      </c>
      <c r="K2600" t="s">
        <v>14055</v>
      </c>
      <c r="L2600">
        <v>9</v>
      </c>
      <c r="M2600" t="s">
        <v>14050</v>
      </c>
      <c r="N2600" t="s">
        <v>16</v>
      </c>
    </row>
    <row r="2601" spans="1:14" x14ac:dyDescent="0.35">
      <c r="A2601" t="s">
        <v>219</v>
      </c>
      <c r="B2601">
        <v>62</v>
      </c>
      <c r="C2601" t="s">
        <v>14096</v>
      </c>
      <c r="D2601" t="s">
        <v>12</v>
      </c>
      <c r="E2601" t="s">
        <v>42</v>
      </c>
      <c r="F2601" t="s">
        <v>25</v>
      </c>
      <c r="G2601" t="s">
        <v>30</v>
      </c>
      <c r="H2601">
        <v>9448.2999999999993</v>
      </c>
      <c r="I2601" s="9">
        <v>44927</v>
      </c>
      <c r="J2601">
        <v>2023</v>
      </c>
      <c r="K2601" t="s">
        <v>14045</v>
      </c>
      <c r="L2601">
        <v>1</v>
      </c>
      <c r="M2601" t="s">
        <v>14059</v>
      </c>
      <c r="N2601" t="s">
        <v>16</v>
      </c>
    </row>
    <row r="2602" spans="1:14" x14ac:dyDescent="0.35">
      <c r="A2602" t="s">
        <v>343</v>
      </c>
      <c r="B2602">
        <v>62</v>
      </c>
      <c r="C2602" t="s">
        <v>14096</v>
      </c>
      <c r="D2602" t="s">
        <v>12</v>
      </c>
      <c r="E2602" t="s">
        <v>74</v>
      </c>
      <c r="F2602" t="s">
        <v>19</v>
      </c>
      <c r="G2602" t="s">
        <v>26</v>
      </c>
      <c r="H2602">
        <v>1032.18</v>
      </c>
      <c r="I2602" s="9">
        <v>45039</v>
      </c>
      <c r="J2602">
        <v>2023</v>
      </c>
      <c r="K2602" t="s">
        <v>14061</v>
      </c>
      <c r="L2602">
        <v>4</v>
      </c>
      <c r="M2602" t="s">
        <v>14059</v>
      </c>
      <c r="N2602" t="s">
        <v>16</v>
      </c>
    </row>
    <row r="2603" spans="1:14" x14ac:dyDescent="0.35">
      <c r="A2603" t="s">
        <v>367</v>
      </c>
      <c r="B2603">
        <v>62</v>
      </c>
      <c r="C2603" t="s">
        <v>14096</v>
      </c>
      <c r="D2603" t="s">
        <v>39</v>
      </c>
      <c r="E2603" t="s">
        <v>93</v>
      </c>
      <c r="F2603" t="s">
        <v>19</v>
      </c>
      <c r="G2603" t="s">
        <v>36</v>
      </c>
      <c r="H2603">
        <v>15697.19</v>
      </c>
      <c r="I2603" s="9">
        <v>45034</v>
      </c>
      <c r="J2603">
        <v>2023</v>
      </c>
      <c r="K2603" t="s">
        <v>14061</v>
      </c>
      <c r="L2603">
        <v>4</v>
      </c>
      <c r="M2603" t="s">
        <v>14046</v>
      </c>
      <c r="N2603" t="s">
        <v>16</v>
      </c>
    </row>
    <row r="2604" spans="1:14" x14ac:dyDescent="0.35">
      <c r="A2604" t="s">
        <v>669</v>
      </c>
      <c r="B2604">
        <v>62</v>
      </c>
      <c r="C2604" t="s">
        <v>14096</v>
      </c>
      <c r="D2604" t="s">
        <v>12</v>
      </c>
      <c r="E2604" t="s">
        <v>93</v>
      </c>
      <c r="F2604" t="s">
        <v>14</v>
      </c>
      <c r="G2604" t="s">
        <v>30</v>
      </c>
      <c r="H2604">
        <v>11329.81</v>
      </c>
      <c r="I2604" s="9">
        <v>45549</v>
      </c>
      <c r="J2604">
        <v>2024</v>
      </c>
      <c r="K2604" t="s">
        <v>14055</v>
      </c>
      <c r="L2604">
        <v>9</v>
      </c>
      <c r="M2604" t="s">
        <v>14050</v>
      </c>
      <c r="N2604" t="s">
        <v>16</v>
      </c>
    </row>
    <row r="2605" spans="1:14" x14ac:dyDescent="0.35">
      <c r="A2605" t="s">
        <v>805</v>
      </c>
      <c r="B2605">
        <v>62</v>
      </c>
      <c r="C2605" t="s">
        <v>14096</v>
      </c>
      <c r="D2605" t="s">
        <v>39</v>
      </c>
      <c r="E2605" t="s">
        <v>74</v>
      </c>
      <c r="F2605" t="s">
        <v>55</v>
      </c>
      <c r="G2605" t="s">
        <v>26</v>
      </c>
      <c r="H2605">
        <v>11992.44</v>
      </c>
      <c r="I2605" s="9">
        <v>45323</v>
      </c>
      <c r="J2605">
        <v>2024</v>
      </c>
      <c r="K2605" t="s">
        <v>14051</v>
      </c>
      <c r="L2605">
        <v>2</v>
      </c>
      <c r="M2605" t="s">
        <v>14057</v>
      </c>
      <c r="N2605" t="s">
        <v>16</v>
      </c>
    </row>
    <row r="2606" spans="1:14" x14ac:dyDescent="0.35">
      <c r="A2606" t="s">
        <v>869</v>
      </c>
      <c r="B2606">
        <v>62</v>
      </c>
      <c r="C2606" t="s">
        <v>14096</v>
      </c>
      <c r="D2606" t="s">
        <v>12</v>
      </c>
      <c r="E2606" t="s">
        <v>24</v>
      </c>
      <c r="F2606" t="s">
        <v>14</v>
      </c>
      <c r="G2606" t="s">
        <v>20</v>
      </c>
      <c r="H2606">
        <v>1677.8</v>
      </c>
      <c r="I2606" s="9">
        <v>45373</v>
      </c>
      <c r="J2606">
        <v>2024</v>
      </c>
      <c r="K2606" t="s">
        <v>14053</v>
      </c>
      <c r="L2606">
        <v>3</v>
      </c>
      <c r="M2606" t="s">
        <v>14048</v>
      </c>
      <c r="N2606" t="s">
        <v>16</v>
      </c>
    </row>
    <row r="2607" spans="1:14" x14ac:dyDescent="0.35">
      <c r="A2607" t="s">
        <v>1007</v>
      </c>
      <c r="B2607">
        <v>62</v>
      </c>
      <c r="C2607" t="s">
        <v>14096</v>
      </c>
      <c r="D2607" t="s">
        <v>39</v>
      </c>
      <c r="E2607" t="s">
        <v>24</v>
      </c>
      <c r="F2607" t="s">
        <v>14</v>
      </c>
      <c r="G2607" t="s">
        <v>20</v>
      </c>
      <c r="H2607">
        <v>14195.43</v>
      </c>
      <c r="I2607" s="9">
        <v>45651</v>
      </c>
      <c r="J2607">
        <v>2024</v>
      </c>
      <c r="K2607" t="s">
        <v>14060</v>
      </c>
      <c r="L2607">
        <v>12</v>
      </c>
      <c r="M2607" t="s">
        <v>14052</v>
      </c>
      <c r="N2607" t="s">
        <v>16</v>
      </c>
    </row>
    <row r="2608" spans="1:14" x14ac:dyDescent="0.35">
      <c r="A2608" t="s">
        <v>1095</v>
      </c>
      <c r="B2608">
        <v>62</v>
      </c>
      <c r="C2608" t="s">
        <v>14096</v>
      </c>
      <c r="D2608" t="s">
        <v>39</v>
      </c>
      <c r="E2608" t="s">
        <v>93</v>
      </c>
      <c r="F2608" t="s">
        <v>19</v>
      </c>
      <c r="G2608" t="s">
        <v>36</v>
      </c>
      <c r="H2608">
        <v>34308.339999999997</v>
      </c>
      <c r="I2608" s="9">
        <v>45118</v>
      </c>
      <c r="J2608">
        <v>2023</v>
      </c>
      <c r="K2608" t="s">
        <v>14063</v>
      </c>
      <c r="L2608">
        <v>7</v>
      </c>
      <c r="M2608" t="s">
        <v>14046</v>
      </c>
      <c r="N2608" t="s">
        <v>16</v>
      </c>
    </row>
    <row r="2609" spans="1:14" x14ac:dyDescent="0.35">
      <c r="A2609" t="s">
        <v>1207</v>
      </c>
      <c r="B2609">
        <v>62</v>
      </c>
      <c r="C2609" t="s">
        <v>14096</v>
      </c>
      <c r="D2609" t="s">
        <v>39</v>
      </c>
      <c r="E2609" t="s">
        <v>29</v>
      </c>
      <c r="F2609" t="s">
        <v>25</v>
      </c>
      <c r="G2609" t="s">
        <v>20</v>
      </c>
      <c r="H2609">
        <v>5268.82</v>
      </c>
      <c r="I2609" s="9">
        <v>45013</v>
      </c>
      <c r="J2609">
        <v>2023</v>
      </c>
      <c r="K2609" t="s">
        <v>14053</v>
      </c>
      <c r="L2609">
        <v>3</v>
      </c>
      <c r="M2609" t="s">
        <v>14046</v>
      </c>
      <c r="N2609" t="s">
        <v>16</v>
      </c>
    </row>
    <row r="2610" spans="1:14" x14ac:dyDescent="0.35">
      <c r="A2610" t="s">
        <v>1273</v>
      </c>
      <c r="B2610">
        <v>62</v>
      </c>
      <c r="C2610" t="s">
        <v>14096</v>
      </c>
      <c r="D2610" t="s">
        <v>12</v>
      </c>
      <c r="E2610" t="s">
        <v>64</v>
      </c>
      <c r="F2610" t="s">
        <v>25</v>
      </c>
      <c r="G2610" t="s">
        <v>15</v>
      </c>
      <c r="H2610">
        <v>8887.67</v>
      </c>
      <c r="I2610" s="9">
        <v>45384</v>
      </c>
      <c r="J2610">
        <v>2024</v>
      </c>
      <c r="K2610" t="s">
        <v>14061</v>
      </c>
      <c r="L2610">
        <v>4</v>
      </c>
      <c r="M2610" t="s">
        <v>14046</v>
      </c>
      <c r="N2610" t="s">
        <v>16</v>
      </c>
    </row>
    <row r="2611" spans="1:14" x14ac:dyDescent="0.35">
      <c r="A2611" t="s">
        <v>1285</v>
      </c>
      <c r="B2611">
        <v>62</v>
      </c>
      <c r="C2611" t="s">
        <v>14096</v>
      </c>
      <c r="D2611" t="s">
        <v>39</v>
      </c>
      <c r="E2611" t="s">
        <v>52</v>
      </c>
      <c r="F2611" t="s">
        <v>25</v>
      </c>
      <c r="G2611" t="s">
        <v>30</v>
      </c>
      <c r="H2611">
        <v>934.79</v>
      </c>
      <c r="I2611" s="9">
        <v>45135</v>
      </c>
      <c r="J2611">
        <v>2023</v>
      </c>
      <c r="K2611" t="s">
        <v>14063</v>
      </c>
      <c r="L2611">
        <v>7</v>
      </c>
      <c r="M2611" t="s">
        <v>14048</v>
      </c>
      <c r="N2611" t="s">
        <v>16</v>
      </c>
    </row>
    <row r="2612" spans="1:14" x14ac:dyDescent="0.35">
      <c r="A2612" t="s">
        <v>1313</v>
      </c>
      <c r="B2612">
        <v>62</v>
      </c>
      <c r="C2612" t="s">
        <v>14096</v>
      </c>
      <c r="D2612" t="s">
        <v>39</v>
      </c>
      <c r="E2612" t="s">
        <v>52</v>
      </c>
      <c r="F2612" t="s">
        <v>35</v>
      </c>
      <c r="G2612" t="s">
        <v>30</v>
      </c>
      <c r="H2612">
        <v>2934.78</v>
      </c>
      <c r="I2612" s="9">
        <v>45613</v>
      </c>
      <c r="J2612">
        <v>2024</v>
      </c>
      <c r="K2612" t="s">
        <v>14054</v>
      </c>
      <c r="L2612">
        <v>11</v>
      </c>
      <c r="M2612" t="s">
        <v>14059</v>
      </c>
      <c r="N2612" t="s">
        <v>16</v>
      </c>
    </row>
    <row r="2613" spans="1:14" x14ac:dyDescent="0.35">
      <c r="A2613" t="s">
        <v>1347</v>
      </c>
      <c r="B2613">
        <v>62</v>
      </c>
      <c r="C2613" t="s">
        <v>14096</v>
      </c>
      <c r="D2613" t="s">
        <v>39</v>
      </c>
      <c r="E2613" t="s">
        <v>13</v>
      </c>
      <c r="F2613" t="s">
        <v>14</v>
      </c>
      <c r="G2613" t="s">
        <v>36</v>
      </c>
      <c r="H2613">
        <v>11464.77</v>
      </c>
      <c r="I2613" s="9">
        <v>45434</v>
      </c>
      <c r="J2613">
        <v>2024</v>
      </c>
      <c r="K2613" t="s">
        <v>14047</v>
      </c>
      <c r="L2613">
        <v>5</v>
      </c>
      <c r="M2613" t="s">
        <v>14052</v>
      </c>
      <c r="N2613" t="s">
        <v>16</v>
      </c>
    </row>
    <row r="2614" spans="1:14" x14ac:dyDescent="0.35">
      <c r="A2614" t="s">
        <v>1351</v>
      </c>
      <c r="B2614">
        <v>62</v>
      </c>
      <c r="C2614" t="s">
        <v>14096</v>
      </c>
      <c r="D2614" t="s">
        <v>12</v>
      </c>
      <c r="E2614" t="s">
        <v>24</v>
      </c>
      <c r="F2614" t="s">
        <v>55</v>
      </c>
      <c r="G2614" t="s">
        <v>30</v>
      </c>
      <c r="H2614">
        <v>7071.21</v>
      </c>
      <c r="I2614" s="9">
        <v>44946</v>
      </c>
      <c r="J2614">
        <v>2023</v>
      </c>
      <c r="K2614" t="s">
        <v>14045</v>
      </c>
      <c r="L2614">
        <v>1</v>
      </c>
      <c r="M2614" t="s">
        <v>14048</v>
      </c>
      <c r="N2614" t="s">
        <v>16</v>
      </c>
    </row>
    <row r="2615" spans="1:14" x14ac:dyDescent="0.35">
      <c r="A2615" t="s">
        <v>1471</v>
      </c>
      <c r="B2615">
        <v>62</v>
      </c>
      <c r="C2615" t="s">
        <v>14096</v>
      </c>
      <c r="D2615" t="s">
        <v>12</v>
      </c>
      <c r="E2615" t="s">
        <v>13</v>
      </c>
      <c r="F2615" t="s">
        <v>19</v>
      </c>
      <c r="G2615" t="s">
        <v>30</v>
      </c>
      <c r="H2615">
        <v>1044.54</v>
      </c>
      <c r="I2615" s="9">
        <v>45105</v>
      </c>
      <c r="J2615">
        <v>2023</v>
      </c>
      <c r="K2615" t="s">
        <v>14049</v>
      </c>
      <c r="L2615">
        <v>6</v>
      </c>
      <c r="M2615" t="s">
        <v>14052</v>
      </c>
      <c r="N2615" t="s">
        <v>16</v>
      </c>
    </row>
    <row r="2616" spans="1:14" x14ac:dyDescent="0.35">
      <c r="A2616" t="s">
        <v>1551</v>
      </c>
      <c r="B2616">
        <v>62</v>
      </c>
      <c r="C2616" t="s">
        <v>14096</v>
      </c>
      <c r="D2616" t="s">
        <v>12</v>
      </c>
      <c r="E2616" t="s">
        <v>13</v>
      </c>
      <c r="F2616" t="s">
        <v>19</v>
      </c>
      <c r="G2616" t="s">
        <v>20</v>
      </c>
      <c r="H2616">
        <v>10052.5</v>
      </c>
      <c r="I2616" s="9">
        <v>45164</v>
      </c>
      <c r="J2616">
        <v>2023</v>
      </c>
      <c r="K2616" t="s">
        <v>14056</v>
      </c>
      <c r="L2616">
        <v>8</v>
      </c>
      <c r="M2616" t="s">
        <v>14050</v>
      </c>
      <c r="N2616" t="s">
        <v>16</v>
      </c>
    </row>
    <row r="2617" spans="1:14" x14ac:dyDescent="0.35">
      <c r="A2617" t="s">
        <v>1747</v>
      </c>
      <c r="B2617">
        <v>62</v>
      </c>
      <c r="C2617" t="s">
        <v>14096</v>
      </c>
      <c r="D2617" t="s">
        <v>12</v>
      </c>
      <c r="E2617" t="s">
        <v>74</v>
      </c>
      <c r="F2617" t="s">
        <v>55</v>
      </c>
      <c r="G2617" t="s">
        <v>36</v>
      </c>
      <c r="H2617">
        <v>14742.8</v>
      </c>
      <c r="I2617" s="9">
        <v>45375</v>
      </c>
      <c r="J2617">
        <v>2024</v>
      </c>
      <c r="K2617" t="s">
        <v>14053</v>
      </c>
      <c r="L2617">
        <v>3</v>
      </c>
      <c r="M2617" t="s">
        <v>14059</v>
      </c>
      <c r="N2617" t="s">
        <v>16</v>
      </c>
    </row>
    <row r="2618" spans="1:14" x14ac:dyDescent="0.35">
      <c r="A2618" t="s">
        <v>1797</v>
      </c>
      <c r="B2618">
        <v>62</v>
      </c>
      <c r="C2618" t="s">
        <v>14096</v>
      </c>
      <c r="D2618" t="s">
        <v>12</v>
      </c>
      <c r="E2618" t="s">
        <v>13</v>
      </c>
      <c r="F2618" t="s">
        <v>19</v>
      </c>
      <c r="G2618" t="s">
        <v>20</v>
      </c>
      <c r="H2618">
        <v>4230.4799999999996</v>
      </c>
      <c r="I2618" s="9">
        <v>45188</v>
      </c>
      <c r="J2618">
        <v>2023</v>
      </c>
      <c r="K2618" t="s">
        <v>14055</v>
      </c>
      <c r="L2618">
        <v>9</v>
      </c>
      <c r="M2618" t="s">
        <v>14046</v>
      </c>
      <c r="N2618" t="s">
        <v>16</v>
      </c>
    </row>
    <row r="2619" spans="1:14" x14ac:dyDescent="0.35">
      <c r="A2619" t="s">
        <v>1817</v>
      </c>
      <c r="B2619">
        <v>62</v>
      </c>
      <c r="C2619" t="s">
        <v>14096</v>
      </c>
      <c r="D2619" t="s">
        <v>39</v>
      </c>
      <c r="E2619" t="s">
        <v>93</v>
      </c>
      <c r="F2619" t="s">
        <v>14</v>
      </c>
      <c r="G2619" t="s">
        <v>30</v>
      </c>
      <c r="H2619">
        <v>2385.08</v>
      </c>
      <c r="I2619" s="9">
        <v>45267</v>
      </c>
      <c r="J2619">
        <v>2023</v>
      </c>
      <c r="K2619" t="s">
        <v>14060</v>
      </c>
      <c r="L2619">
        <v>12</v>
      </c>
      <c r="M2619" t="s">
        <v>14057</v>
      </c>
      <c r="N2619" t="s">
        <v>16</v>
      </c>
    </row>
    <row r="2620" spans="1:14" x14ac:dyDescent="0.35">
      <c r="A2620" t="s">
        <v>1865</v>
      </c>
      <c r="B2620">
        <v>62</v>
      </c>
      <c r="C2620" t="s">
        <v>14096</v>
      </c>
      <c r="D2620" t="s">
        <v>39</v>
      </c>
      <c r="E2620" t="s">
        <v>42</v>
      </c>
      <c r="F2620" t="s">
        <v>49</v>
      </c>
      <c r="G2620" t="s">
        <v>26</v>
      </c>
      <c r="H2620">
        <v>4545.6000000000004</v>
      </c>
      <c r="I2620" s="9">
        <v>45004</v>
      </c>
      <c r="J2620">
        <v>2023</v>
      </c>
      <c r="K2620" t="s">
        <v>14053</v>
      </c>
      <c r="L2620">
        <v>3</v>
      </c>
      <c r="M2620" t="s">
        <v>14059</v>
      </c>
      <c r="N2620" t="s">
        <v>16</v>
      </c>
    </row>
    <row r="2621" spans="1:14" x14ac:dyDescent="0.35">
      <c r="A2621" t="s">
        <v>1901</v>
      </c>
      <c r="B2621">
        <v>62</v>
      </c>
      <c r="C2621" t="s">
        <v>14096</v>
      </c>
      <c r="D2621" t="s">
        <v>39</v>
      </c>
      <c r="E2621" t="s">
        <v>64</v>
      </c>
      <c r="F2621" t="s">
        <v>55</v>
      </c>
      <c r="G2621" t="s">
        <v>26</v>
      </c>
      <c r="H2621">
        <v>3515.19</v>
      </c>
      <c r="I2621" s="9">
        <v>45337</v>
      </c>
      <c r="J2621">
        <v>2024</v>
      </c>
      <c r="K2621" t="s">
        <v>14051</v>
      </c>
      <c r="L2621">
        <v>2</v>
      </c>
      <c r="M2621" t="s">
        <v>14057</v>
      </c>
      <c r="N2621" t="s">
        <v>16</v>
      </c>
    </row>
    <row r="2622" spans="1:14" x14ac:dyDescent="0.35">
      <c r="A2622" t="s">
        <v>1975</v>
      </c>
      <c r="B2622">
        <v>62</v>
      </c>
      <c r="C2622" t="s">
        <v>14096</v>
      </c>
      <c r="D2622" t="s">
        <v>39</v>
      </c>
      <c r="E2622" t="s">
        <v>24</v>
      </c>
      <c r="F2622" t="s">
        <v>25</v>
      </c>
      <c r="G2622" t="s">
        <v>15</v>
      </c>
      <c r="H2622">
        <v>90.73</v>
      </c>
      <c r="I2622" s="9">
        <v>45542</v>
      </c>
      <c r="J2622">
        <v>2024</v>
      </c>
      <c r="K2622" t="s">
        <v>14055</v>
      </c>
      <c r="L2622">
        <v>9</v>
      </c>
      <c r="M2622" t="s">
        <v>14050</v>
      </c>
      <c r="N2622" t="s">
        <v>16</v>
      </c>
    </row>
    <row r="2623" spans="1:14" x14ac:dyDescent="0.35">
      <c r="A2623" t="s">
        <v>2123</v>
      </c>
      <c r="B2623">
        <v>62</v>
      </c>
      <c r="C2623" t="s">
        <v>14096</v>
      </c>
      <c r="D2623" t="s">
        <v>12</v>
      </c>
      <c r="E2623" t="s">
        <v>24</v>
      </c>
      <c r="F2623" t="s">
        <v>35</v>
      </c>
      <c r="G2623" t="s">
        <v>36</v>
      </c>
      <c r="H2623">
        <v>15732.26</v>
      </c>
      <c r="I2623" s="9">
        <v>45626</v>
      </c>
      <c r="J2623">
        <v>2024</v>
      </c>
      <c r="K2623" t="s">
        <v>14054</v>
      </c>
      <c r="L2623">
        <v>11</v>
      </c>
      <c r="M2623" t="s">
        <v>14050</v>
      </c>
      <c r="N2623" t="s">
        <v>16</v>
      </c>
    </row>
    <row r="2624" spans="1:14" x14ac:dyDescent="0.35">
      <c r="A2624" t="s">
        <v>2235</v>
      </c>
      <c r="B2624">
        <v>62</v>
      </c>
      <c r="C2624" t="s">
        <v>14096</v>
      </c>
      <c r="D2624" t="s">
        <v>39</v>
      </c>
      <c r="E2624" t="s">
        <v>52</v>
      </c>
      <c r="F2624" t="s">
        <v>55</v>
      </c>
      <c r="G2624" t="s">
        <v>20</v>
      </c>
      <c r="H2624">
        <v>2149.65</v>
      </c>
      <c r="I2624" s="9">
        <v>45407</v>
      </c>
      <c r="J2624">
        <v>2024</v>
      </c>
      <c r="K2624" t="s">
        <v>14061</v>
      </c>
      <c r="L2624">
        <v>4</v>
      </c>
      <c r="M2624" t="s">
        <v>14057</v>
      </c>
      <c r="N2624" t="s">
        <v>16</v>
      </c>
    </row>
    <row r="2625" spans="1:14" x14ac:dyDescent="0.35">
      <c r="A2625" t="s">
        <v>2479</v>
      </c>
      <c r="B2625">
        <v>62</v>
      </c>
      <c r="C2625" t="s">
        <v>14096</v>
      </c>
      <c r="D2625" t="s">
        <v>12</v>
      </c>
      <c r="E2625" t="s">
        <v>64</v>
      </c>
      <c r="F2625" t="s">
        <v>55</v>
      </c>
      <c r="G2625" t="s">
        <v>20</v>
      </c>
      <c r="H2625">
        <v>16541.79</v>
      </c>
      <c r="I2625" s="9">
        <v>45598</v>
      </c>
      <c r="J2625">
        <v>2024</v>
      </c>
      <c r="K2625" t="s">
        <v>14054</v>
      </c>
      <c r="L2625">
        <v>11</v>
      </c>
      <c r="M2625" t="s">
        <v>14050</v>
      </c>
      <c r="N2625" t="s">
        <v>16</v>
      </c>
    </row>
    <row r="2626" spans="1:14" x14ac:dyDescent="0.35">
      <c r="A2626" t="s">
        <v>2711</v>
      </c>
      <c r="B2626">
        <v>62</v>
      </c>
      <c r="C2626" t="s">
        <v>14096</v>
      </c>
      <c r="D2626" t="s">
        <v>39</v>
      </c>
      <c r="E2626" t="s">
        <v>64</v>
      </c>
      <c r="F2626" t="s">
        <v>55</v>
      </c>
      <c r="G2626" t="s">
        <v>15</v>
      </c>
      <c r="H2626">
        <v>14637.35</v>
      </c>
      <c r="I2626" s="9">
        <v>45259</v>
      </c>
      <c r="J2626">
        <v>2023</v>
      </c>
      <c r="K2626" t="s">
        <v>14054</v>
      </c>
      <c r="L2626">
        <v>11</v>
      </c>
      <c r="M2626" t="s">
        <v>14052</v>
      </c>
      <c r="N2626" t="s">
        <v>16</v>
      </c>
    </row>
    <row r="2627" spans="1:14" x14ac:dyDescent="0.35">
      <c r="A2627" t="s">
        <v>2769</v>
      </c>
      <c r="B2627">
        <v>62</v>
      </c>
      <c r="C2627" t="s">
        <v>14096</v>
      </c>
      <c r="D2627" t="s">
        <v>12</v>
      </c>
      <c r="E2627" t="s">
        <v>74</v>
      </c>
      <c r="F2627" t="s">
        <v>14</v>
      </c>
      <c r="G2627" t="s">
        <v>20</v>
      </c>
      <c r="H2627">
        <v>36595.050000000003</v>
      </c>
      <c r="I2627" s="9">
        <v>45287</v>
      </c>
      <c r="J2627">
        <v>2023</v>
      </c>
      <c r="K2627" t="s">
        <v>14060</v>
      </c>
      <c r="L2627">
        <v>12</v>
      </c>
      <c r="M2627" t="s">
        <v>14052</v>
      </c>
      <c r="N2627" t="s">
        <v>16</v>
      </c>
    </row>
    <row r="2628" spans="1:14" x14ac:dyDescent="0.35">
      <c r="A2628" t="s">
        <v>2775</v>
      </c>
      <c r="B2628">
        <v>62</v>
      </c>
      <c r="C2628" t="s">
        <v>14096</v>
      </c>
      <c r="D2628" t="s">
        <v>39</v>
      </c>
      <c r="E2628" t="s">
        <v>24</v>
      </c>
      <c r="F2628" t="s">
        <v>14</v>
      </c>
      <c r="G2628" t="s">
        <v>36</v>
      </c>
      <c r="H2628">
        <v>7643.34</v>
      </c>
      <c r="I2628" s="9">
        <v>45196</v>
      </c>
      <c r="J2628">
        <v>2023</v>
      </c>
      <c r="K2628" t="s">
        <v>14055</v>
      </c>
      <c r="L2628">
        <v>9</v>
      </c>
      <c r="M2628" t="s">
        <v>14052</v>
      </c>
      <c r="N2628" t="s">
        <v>16</v>
      </c>
    </row>
    <row r="2629" spans="1:14" x14ac:dyDescent="0.35">
      <c r="A2629" t="s">
        <v>2841</v>
      </c>
      <c r="B2629">
        <v>62</v>
      </c>
      <c r="C2629" t="s">
        <v>14096</v>
      </c>
      <c r="D2629" t="s">
        <v>39</v>
      </c>
      <c r="E2629" t="s">
        <v>13</v>
      </c>
      <c r="F2629" t="s">
        <v>19</v>
      </c>
      <c r="G2629" t="s">
        <v>36</v>
      </c>
      <c r="H2629">
        <v>22087.61</v>
      </c>
      <c r="I2629" s="9">
        <v>45098</v>
      </c>
      <c r="J2629">
        <v>2023</v>
      </c>
      <c r="K2629" t="s">
        <v>14049</v>
      </c>
      <c r="L2629">
        <v>6</v>
      </c>
      <c r="M2629" t="s">
        <v>14052</v>
      </c>
      <c r="N2629" t="s">
        <v>16</v>
      </c>
    </row>
    <row r="2630" spans="1:14" x14ac:dyDescent="0.35">
      <c r="A2630" t="s">
        <v>2945</v>
      </c>
      <c r="B2630">
        <v>62</v>
      </c>
      <c r="C2630" t="s">
        <v>14096</v>
      </c>
      <c r="D2630" t="s">
        <v>12</v>
      </c>
      <c r="E2630" t="s">
        <v>64</v>
      </c>
      <c r="F2630" t="s">
        <v>19</v>
      </c>
      <c r="G2630" t="s">
        <v>30</v>
      </c>
      <c r="H2630">
        <v>16142.41</v>
      </c>
      <c r="I2630" s="9">
        <v>45443</v>
      </c>
      <c r="J2630">
        <v>2024</v>
      </c>
      <c r="K2630" t="s">
        <v>14047</v>
      </c>
      <c r="L2630">
        <v>5</v>
      </c>
      <c r="M2630" t="s">
        <v>14048</v>
      </c>
      <c r="N2630" t="s">
        <v>16</v>
      </c>
    </row>
    <row r="2631" spans="1:14" x14ac:dyDescent="0.35">
      <c r="A2631" t="s">
        <v>3013</v>
      </c>
      <c r="B2631">
        <v>62</v>
      </c>
      <c r="C2631" t="s">
        <v>14096</v>
      </c>
      <c r="D2631" t="s">
        <v>39</v>
      </c>
      <c r="E2631" t="s">
        <v>29</v>
      </c>
      <c r="F2631" t="s">
        <v>49</v>
      </c>
      <c r="G2631" t="s">
        <v>30</v>
      </c>
      <c r="H2631">
        <v>6715.68</v>
      </c>
      <c r="I2631" s="9">
        <v>44980</v>
      </c>
      <c r="J2631">
        <v>2023</v>
      </c>
      <c r="K2631" t="s">
        <v>14051</v>
      </c>
      <c r="L2631">
        <v>2</v>
      </c>
      <c r="M2631" t="s">
        <v>14057</v>
      </c>
      <c r="N2631" t="s">
        <v>16</v>
      </c>
    </row>
    <row r="2632" spans="1:14" x14ac:dyDescent="0.35">
      <c r="A2632" t="s">
        <v>3051</v>
      </c>
      <c r="B2632">
        <v>62</v>
      </c>
      <c r="C2632" t="s">
        <v>14096</v>
      </c>
      <c r="D2632" t="s">
        <v>12</v>
      </c>
      <c r="E2632" t="s">
        <v>29</v>
      </c>
      <c r="F2632" t="s">
        <v>55</v>
      </c>
      <c r="G2632" t="s">
        <v>36</v>
      </c>
      <c r="H2632">
        <v>2163.42</v>
      </c>
      <c r="I2632" s="9">
        <v>45380</v>
      </c>
      <c r="J2632">
        <v>2024</v>
      </c>
      <c r="K2632" t="s">
        <v>14053</v>
      </c>
      <c r="L2632">
        <v>3</v>
      </c>
      <c r="M2632" t="s">
        <v>14048</v>
      </c>
      <c r="N2632" t="s">
        <v>16</v>
      </c>
    </row>
    <row r="2633" spans="1:14" x14ac:dyDescent="0.35">
      <c r="A2633" t="s">
        <v>3175</v>
      </c>
      <c r="B2633">
        <v>62</v>
      </c>
      <c r="C2633" t="s">
        <v>14096</v>
      </c>
      <c r="D2633" t="s">
        <v>12</v>
      </c>
      <c r="E2633" t="s">
        <v>52</v>
      </c>
      <c r="F2633" t="s">
        <v>19</v>
      </c>
      <c r="G2633" t="s">
        <v>30</v>
      </c>
      <c r="H2633">
        <v>9933.35</v>
      </c>
      <c r="I2633" s="9">
        <v>45345</v>
      </c>
      <c r="J2633">
        <v>2024</v>
      </c>
      <c r="K2633" t="s">
        <v>14051</v>
      </c>
      <c r="L2633">
        <v>2</v>
      </c>
      <c r="M2633" t="s">
        <v>14048</v>
      </c>
      <c r="N2633" t="s">
        <v>16</v>
      </c>
    </row>
    <row r="2634" spans="1:14" x14ac:dyDescent="0.35">
      <c r="A2634" t="s">
        <v>3307</v>
      </c>
      <c r="B2634">
        <v>62</v>
      </c>
      <c r="C2634" t="s">
        <v>14096</v>
      </c>
      <c r="D2634" t="s">
        <v>39</v>
      </c>
      <c r="E2634" t="s">
        <v>93</v>
      </c>
      <c r="F2634" t="s">
        <v>55</v>
      </c>
      <c r="G2634" t="s">
        <v>15</v>
      </c>
      <c r="H2634">
        <v>4693.1099999999997</v>
      </c>
      <c r="I2634" s="9">
        <v>45646</v>
      </c>
      <c r="J2634">
        <v>2024</v>
      </c>
      <c r="K2634" t="s">
        <v>14060</v>
      </c>
      <c r="L2634">
        <v>12</v>
      </c>
      <c r="M2634" t="s">
        <v>14048</v>
      </c>
      <c r="N2634" t="s">
        <v>16</v>
      </c>
    </row>
    <row r="2635" spans="1:14" x14ac:dyDescent="0.35">
      <c r="A2635" t="s">
        <v>3325</v>
      </c>
      <c r="B2635">
        <v>62</v>
      </c>
      <c r="C2635" t="s">
        <v>14096</v>
      </c>
      <c r="D2635" t="s">
        <v>12</v>
      </c>
      <c r="E2635" t="s">
        <v>64</v>
      </c>
      <c r="F2635" t="s">
        <v>14</v>
      </c>
      <c r="G2635" t="s">
        <v>26</v>
      </c>
      <c r="H2635">
        <v>835.37</v>
      </c>
      <c r="I2635" s="9">
        <v>45222</v>
      </c>
      <c r="J2635">
        <v>2023</v>
      </c>
      <c r="K2635" t="s">
        <v>14058</v>
      </c>
      <c r="L2635">
        <v>10</v>
      </c>
      <c r="M2635" t="s">
        <v>14062</v>
      </c>
      <c r="N2635" t="s">
        <v>16</v>
      </c>
    </row>
    <row r="2636" spans="1:14" x14ac:dyDescent="0.35">
      <c r="A2636" t="s">
        <v>3349</v>
      </c>
      <c r="B2636">
        <v>62</v>
      </c>
      <c r="C2636" t="s">
        <v>14096</v>
      </c>
      <c r="D2636" t="s">
        <v>39</v>
      </c>
      <c r="E2636" t="s">
        <v>74</v>
      </c>
      <c r="F2636" t="s">
        <v>49</v>
      </c>
      <c r="G2636" t="s">
        <v>26</v>
      </c>
      <c r="H2636">
        <v>29666.85</v>
      </c>
      <c r="I2636" s="9">
        <v>45198</v>
      </c>
      <c r="J2636">
        <v>2023</v>
      </c>
      <c r="K2636" t="s">
        <v>14055</v>
      </c>
      <c r="L2636">
        <v>9</v>
      </c>
      <c r="M2636" t="s">
        <v>14048</v>
      </c>
      <c r="N2636" t="s">
        <v>16</v>
      </c>
    </row>
    <row r="2637" spans="1:14" x14ac:dyDescent="0.35">
      <c r="A2637" t="s">
        <v>3367</v>
      </c>
      <c r="B2637">
        <v>62</v>
      </c>
      <c r="C2637" t="s">
        <v>14096</v>
      </c>
      <c r="D2637" t="s">
        <v>39</v>
      </c>
      <c r="E2637" t="s">
        <v>24</v>
      </c>
      <c r="F2637" t="s">
        <v>55</v>
      </c>
      <c r="G2637" t="s">
        <v>36</v>
      </c>
      <c r="H2637">
        <v>8135.53</v>
      </c>
      <c r="I2637" s="9">
        <v>45042</v>
      </c>
      <c r="J2637">
        <v>2023</v>
      </c>
      <c r="K2637" t="s">
        <v>14061</v>
      </c>
      <c r="L2637">
        <v>4</v>
      </c>
      <c r="M2637" t="s">
        <v>14052</v>
      </c>
      <c r="N2637" t="s">
        <v>16</v>
      </c>
    </row>
    <row r="2638" spans="1:14" x14ac:dyDescent="0.35">
      <c r="A2638" t="s">
        <v>3713</v>
      </c>
      <c r="B2638">
        <v>62</v>
      </c>
      <c r="C2638" t="s">
        <v>14096</v>
      </c>
      <c r="D2638" t="s">
        <v>39</v>
      </c>
      <c r="E2638" t="s">
        <v>64</v>
      </c>
      <c r="F2638" t="s">
        <v>49</v>
      </c>
      <c r="G2638" t="s">
        <v>36</v>
      </c>
      <c r="H2638">
        <v>1696.46</v>
      </c>
      <c r="I2638" s="9">
        <v>45029</v>
      </c>
      <c r="J2638">
        <v>2023</v>
      </c>
      <c r="K2638" t="s">
        <v>14061</v>
      </c>
      <c r="L2638">
        <v>4</v>
      </c>
      <c r="M2638" t="s">
        <v>14057</v>
      </c>
      <c r="N2638" t="s">
        <v>16</v>
      </c>
    </row>
    <row r="2639" spans="1:14" x14ac:dyDescent="0.35">
      <c r="A2639" t="s">
        <v>3873</v>
      </c>
      <c r="B2639">
        <v>62</v>
      </c>
      <c r="C2639" t="s">
        <v>14096</v>
      </c>
      <c r="D2639" t="s">
        <v>12</v>
      </c>
      <c r="E2639" t="s">
        <v>13</v>
      </c>
      <c r="F2639" t="s">
        <v>49</v>
      </c>
      <c r="G2639" t="s">
        <v>36</v>
      </c>
      <c r="H2639">
        <v>11111.96</v>
      </c>
      <c r="I2639" s="9">
        <v>45184</v>
      </c>
      <c r="J2639">
        <v>2023</v>
      </c>
      <c r="K2639" t="s">
        <v>14055</v>
      </c>
      <c r="L2639">
        <v>9</v>
      </c>
      <c r="M2639" t="s">
        <v>14048</v>
      </c>
      <c r="N2639" t="s">
        <v>16</v>
      </c>
    </row>
    <row r="2640" spans="1:14" x14ac:dyDescent="0.35">
      <c r="A2640" t="s">
        <v>3881</v>
      </c>
      <c r="B2640">
        <v>62</v>
      </c>
      <c r="C2640" t="s">
        <v>14096</v>
      </c>
      <c r="D2640" t="s">
        <v>12</v>
      </c>
      <c r="E2640" t="s">
        <v>24</v>
      </c>
      <c r="F2640" t="s">
        <v>55</v>
      </c>
      <c r="G2640" t="s">
        <v>26</v>
      </c>
      <c r="H2640">
        <v>3890.81</v>
      </c>
      <c r="I2640" s="9">
        <v>44985</v>
      </c>
      <c r="J2640">
        <v>2023</v>
      </c>
      <c r="K2640" t="s">
        <v>14051</v>
      </c>
      <c r="L2640">
        <v>2</v>
      </c>
      <c r="M2640" t="s">
        <v>14046</v>
      </c>
      <c r="N2640" t="s">
        <v>16</v>
      </c>
    </row>
    <row r="2641" spans="1:14" x14ac:dyDescent="0.35">
      <c r="A2641" t="s">
        <v>3975</v>
      </c>
      <c r="B2641">
        <v>62</v>
      </c>
      <c r="C2641" t="s">
        <v>14096</v>
      </c>
      <c r="D2641" t="s">
        <v>12</v>
      </c>
      <c r="E2641" t="s">
        <v>29</v>
      </c>
      <c r="F2641" t="s">
        <v>14</v>
      </c>
      <c r="G2641" t="s">
        <v>36</v>
      </c>
      <c r="H2641">
        <v>9791.67</v>
      </c>
      <c r="I2641" s="9">
        <v>45199</v>
      </c>
      <c r="J2641">
        <v>2023</v>
      </c>
      <c r="K2641" t="s">
        <v>14055</v>
      </c>
      <c r="L2641">
        <v>9</v>
      </c>
      <c r="M2641" t="s">
        <v>14050</v>
      </c>
      <c r="N2641" t="s">
        <v>16</v>
      </c>
    </row>
    <row r="2642" spans="1:14" x14ac:dyDescent="0.35">
      <c r="A2642" t="s">
        <v>4057</v>
      </c>
      <c r="B2642">
        <v>62</v>
      </c>
      <c r="C2642" t="s">
        <v>14096</v>
      </c>
      <c r="D2642" t="s">
        <v>12</v>
      </c>
      <c r="E2642" t="s">
        <v>13</v>
      </c>
      <c r="F2642" t="s">
        <v>19</v>
      </c>
      <c r="G2642" t="s">
        <v>15</v>
      </c>
      <c r="H2642">
        <v>2197.7199999999998</v>
      </c>
      <c r="I2642" s="9">
        <v>45371</v>
      </c>
      <c r="J2642">
        <v>2024</v>
      </c>
      <c r="K2642" t="s">
        <v>14053</v>
      </c>
      <c r="L2642">
        <v>3</v>
      </c>
      <c r="M2642" t="s">
        <v>14052</v>
      </c>
      <c r="N2642" t="s">
        <v>16</v>
      </c>
    </row>
    <row r="2643" spans="1:14" x14ac:dyDescent="0.35">
      <c r="A2643" t="s">
        <v>4193</v>
      </c>
      <c r="B2643">
        <v>62</v>
      </c>
      <c r="C2643" t="s">
        <v>14096</v>
      </c>
      <c r="D2643" t="s">
        <v>39</v>
      </c>
      <c r="E2643" t="s">
        <v>64</v>
      </c>
      <c r="F2643" t="s">
        <v>55</v>
      </c>
      <c r="G2643" t="s">
        <v>26</v>
      </c>
      <c r="H2643">
        <v>922.45</v>
      </c>
      <c r="I2643" s="9">
        <v>45506</v>
      </c>
      <c r="J2643">
        <v>2024</v>
      </c>
      <c r="K2643" t="s">
        <v>14056</v>
      </c>
      <c r="L2643">
        <v>8</v>
      </c>
      <c r="M2643" t="s">
        <v>14048</v>
      </c>
      <c r="N2643" t="s">
        <v>16</v>
      </c>
    </row>
    <row r="2644" spans="1:14" x14ac:dyDescent="0.35">
      <c r="A2644" t="s">
        <v>4329</v>
      </c>
      <c r="B2644">
        <v>62</v>
      </c>
      <c r="C2644" t="s">
        <v>14096</v>
      </c>
      <c r="D2644" t="s">
        <v>39</v>
      </c>
      <c r="E2644" t="s">
        <v>74</v>
      </c>
      <c r="F2644" t="s">
        <v>25</v>
      </c>
      <c r="G2644" t="s">
        <v>15</v>
      </c>
      <c r="H2644">
        <v>7018.7</v>
      </c>
      <c r="I2644" s="9">
        <v>45641</v>
      </c>
      <c r="J2644">
        <v>2024</v>
      </c>
      <c r="K2644" t="s">
        <v>14060</v>
      </c>
      <c r="L2644">
        <v>12</v>
      </c>
      <c r="M2644" t="s">
        <v>14059</v>
      </c>
      <c r="N2644" t="s">
        <v>16</v>
      </c>
    </row>
    <row r="2645" spans="1:14" x14ac:dyDescent="0.35">
      <c r="A2645" t="s">
        <v>4439</v>
      </c>
      <c r="B2645">
        <v>62</v>
      </c>
      <c r="C2645" t="s">
        <v>14096</v>
      </c>
      <c r="D2645" t="s">
        <v>12</v>
      </c>
      <c r="E2645" t="s">
        <v>64</v>
      </c>
      <c r="F2645" t="s">
        <v>14</v>
      </c>
      <c r="G2645" t="s">
        <v>26</v>
      </c>
      <c r="H2645">
        <v>4571.03</v>
      </c>
      <c r="I2645" s="9">
        <v>45065</v>
      </c>
      <c r="J2645">
        <v>2023</v>
      </c>
      <c r="K2645" t="s">
        <v>14047</v>
      </c>
      <c r="L2645">
        <v>5</v>
      </c>
      <c r="M2645" t="s">
        <v>14048</v>
      </c>
      <c r="N2645" t="s">
        <v>16</v>
      </c>
    </row>
    <row r="2646" spans="1:14" x14ac:dyDescent="0.35">
      <c r="A2646" t="s">
        <v>4547</v>
      </c>
      <c r="B2646">
        <v>62</v>
      </c>
      <c r="C2646" t="s">
        <v>14096</v>
      </c>
      <c r="D2646" t="s">
        <v>39</v>
      </c>
      <c r="E2646" t="s">
        <v>24</v>
      </c>
      <c r="F2646" t="s">
        <v>14</v>
      </c>
      <c r="G2646" t="s">
        <v>15</v>
      </c>
      <c r="H2646">
        <v>326.33999999999997</v>
      </c>
      <c r="I2646" s="9">
        <v>45132</v>
      </c>
      <c r="J2646">
        <v>2023</v>
      </c>
      <c r="K2646" t="s">
        <v>14063</v>
      </c>
      <c r="L2646">
        <v>7</v>
      </c>
      <c r="M2646" t="s">
        <v>14046</v>
      </c>
      <c r="N2646" t="s">
        <v>16</v>
      </c>
    </row>
    <row r="2647" spans="1:14" x14ac:dyDescent="0.35">
      <c r="A2647" t="s">
        <v>4695</v>
      </c>
      <c r="B2647">
        <v>62</v>
      </c>
      <c r="C2647" t="s">
        <v>14096</v>
      </c>
      <c r="D2647" t="s">
        <v>39</v>
      </c>
      <c r="E2647" t="s">
        <v>24</v>
      </c>
      <c r="F2647" t="s">
        <v>49</v>
      </c>
      <c r="G2647" t="s">
        <v>20</v>
      </c>
      <c r="H2647">
        <v>17719.189999999999</v>
      </c>
      <c r="I2647" s="9">
        <v>45204</v>
      </c>
      <c r="J2647">
        <v>2023</v>
      </c>
      <c r="K2647" t="s">
        <v>14058</v>
      </c>
      <c r="L2647">
        <v>10</v>
      </c>
      <c r="M2647" t="s">
        <v>14057</v>
      </c>
      <c r="N2647" t="s">
        <v>16</v>
      </c>
    </row>
    <row r="2648" spans="1:14" x14ac:dyDescent="0.35">
      <c r="A2648" t="s">
        <v>4819</v>
      </c>
      <c r="B2648">
        <v>62</v>
      </c>
      <c r="C2648" t="s">
        <v>14096</v>
      </c>
      <c r="D2648" t="s">
        <v>12</v>
      </c>
      <c r="E2648" t="s">
        <v>93</v>
      </c>
      <c r="F2648" t="s">
        <v>19</v>
      </c>
      <c r="G2648" t="s">
        <v>30</v>
      </c>
      <c r="H2648">
        <v>4144.99</v>
      </c>
      <c r="I2648" s="9">
        <v>44986</v>
      </c>
      <c r="J2648">
        <v>2023</v>
      </c>
      <c r="K2648" t="s">
        <v>14053</v>
      </c>
      <c r="L2648">
        <v>3</v>
      </c>
      <c r="M2648" t="s">
        <v>14052</v>
      </c>
      <c r="N2648" t="s">
        <v>16</v>
      </c>
    </row>
    <row r="2649" spans="1:14" x14ac:dyDescent="0.35">
      <c r="A2649" t="s">
        <v>4873</v>
      </c>
      <c r="B2649">
        <v>62</v>
      </c>
      <c r="C2649" t="s">
        <v>14096</v>
      </c>
      <c r="D2649" t="s">
        <v>39</v>
      </c>
      <c r="E2649" t="s">
        <v>42</v>
      </c>
      <c r="F2649" t="s">
        <v>55</v>
      </c>
      <c r="G2649" t="s">
        <v>36</v>
      </c>
      <c r="H2649">
        <v>12038.81</v>
      </c>
      <c r="I2649" s="9">
        <v>45583</v>
      </c>
      <c r="J2649">
        <v>2024</v>
      </c>
      <c r="K2649" t="s">
        <v>14058</v>
      </c>
      <c r="L2649">
        <v>10</v>
      </c>
      <c r="M2649" t="s">
        <v>14048</v>
      </c>
      <c r="N2649" t="s">
        <v>16</v>
      </c>
    </row>
    <row r="2650" spans="1:14" x14ac:dyDescent="0.35">
      <c r="A2650" t="s">
        <v>4927</v>
      </c>
      <c r="B2650">
        <v>62</v>
      </c>
      <c r="C2650" t="s">
        <v>14096</v>
      </c>
      <c r="D2650" t="s">
        <v>39</v>
      </c>
      <c r="E2650" t="s">
        <v>42</v>
      </c>
      <c r="F2650" t="s">
        <v>49</v>
      </c>
      <c r="G2650" t="s">
        <v>20</v>
      </c>
      <c r="H2650">
        <v>1948.63</v>
      </c>
      <c r="I2650" s="9">
        <v>45301</v>
      </c>
      <c r="J2650">
        <v>2024</v>
      </c>
      <c r="K2650" t="s">
        <v>14045</v>
      </c>
      <c r="L2650">
        <v>1</v>
      </c>
      <c r="M2650" t="s">
        <v>14052</v>
      </c>
      <c r="N2650" t="s">
        <v>16</v>
      </c>
    </row>
    <row r="2651" spans="1:14" x14ac:dyDescent="0.35">
      <c r="A2651" t="s">
        <v>5181</v>
      </c>
      <c r="B2651">
        <v>62</v>
      </c>
      <c r="C2651" t="s">
        <v>14096</v>
      </c>
      <c r="D2651" t="s">
        <v>12</v>
      </c>
      <c r="E2651" t="s">
        <v>74</v>
      </c>
      <c r="F2651" t="s">
        <v>49</v>
      </c>
      <c r="G2651" t="s">
        <v>26</v>
      </c>
      <c r="H2651">
        <v>5876.94</v>
      </c>
      <c r="I2651" s="9">
        <v>45441</v>
      </c>
      <c r="J2651">
        <v>2024</v>
      </c>
      <c r="K2651" t="s">
        <v>14047</v>
      </c>
      <c r="L2651">
        <v>5</v>
      </c>
      <c r="M2651" t="s">
        <v>14052</v>
      </c>
      <c r="N2651" t="s">
        <v>16</v>
      </c>
    </row>
    <row r="2652" spans="1:14" x14ac:dyDescent="0.35">
      <c r="A2652" t="s">
        <v>5189</v>
      </c>
      <c r="B2652">
        <v>62</v>
      </c>
      <c r="C2652" t="s">
        <v>14096</v>
      </c>
      <c r="D2652" t="s">
        <v>39</v>
      </c>
      <c r="E2652" t="s">
        <v>93</v>
      </c>
      <c r="F2652" t="s">
        <v>49</v>
      </c>
      <c r="G2652" t="s">
        <v>26</v>
      </c>
      <c r="H2652">
        <v>15946.54</v>
      </c>
      <c r="I2652" s="9">
        <v>45604</v>
      </c>
      <c r="J2652">
        <v>2024</v>
      </c>
      <c r="K2652" t="s">
        <v>14054</v>
      </c>
      <c r="L2652">
        <v>11</v>
      </c>
      <c r="M2652" t="s">
        <v>14048</v>
      </c>
      <c r="N2652" t="s">
        <v>16</v>
      </c>
    </row>
    <row r="2653" spans="1:14" x14ac:dyDescent="0.35">
      <c r="A2653" t="s">
        <v>5273</v>
      </c>
      <c r="B2653">
        <v>62</v>
      </c>
      <c r="C2653" t="s">
        <v>14096</v>
      </c>
      <c r="D2653" t="s">
        <v>39</v>
      </c>
      <c r="E2653" t="s">
        <v>93</v>
      </c>
      <c r="F2653" t="s">
        <v>14</v>
      </c>
      <c r="G2653" t="s">
        <v>36</v>
      </c>
      <c r="H2653">
        <v>2525.63</v>
      </c>
      <c r="I2653" s="9">
        <v>45246</v>
      </c>
      <c r="J2653">
        <v>2023</v>
      </c>
      <c r="K2653" t="s">
        <v>14054</v>
      </c>
      <c r="L2653">
        <v>11</v>
      </c>
      <c r="M2653" t="s">
        <v>14057</v>
      </c>
      <c r="N2653" t="s">
        <v>16</v>
      </c>
    </row>
    <row r="2654" spans="1:14" x14ac:dyDescent="0.35">
      <c r="A2654" t="s">
        <v>5301</v>
      </c>
      <c r="B2654">
        <v>62</v>
      </c>
      <c r="C2654" t="s">
        <v>14096</v>
      </c>
      <c r="D2654" t="s">
        <v>12</v>
      </c>
      <c r="E2654" t="s">
        <v>52</v>
      </c>
      <c r="F2654" t="s">
        <v>25</v>
      </c>
      <c r="G2654" t="s">
        <v>36</v>
      </c>
      <c r="H2654">
        <v>3338.86</v>
      </c>
      <c r="I2654" s="9">
        <v>45007</v>
      </c>
      <c r="J2654">
        <v>2023</v>
      </c>
      <c r="K2654" t="s">
        <v>14053</v>
      </c>
      <c r="L2654">
        <v>3</v>
      </c>
      <c r="M2654" t="s">
        <v>14052</v>
      </c>
      <c r="N2654" t="s">
        <v>16</v>
      </c>
    </row>
    <row r="2655" spans="1:14" x14ac:dyDescent="0.35">
      <c r="A2655" t="s">
        <v>5731</v>
      </c>
      <c r="B2655">
        <v>62</v>
      </c>
      <c r="C2655" t="s">
        <v>14096</v>
      </c>
      <c r="D2655" t="s">
        <v>39</v>
      </c>
      <c r="E2655" t="s">
        <v>13</v>
      </c>
      <c r="F2655" t="s">
        <v>35</v>
      </c>
      <c r="G2655" t="s">
        <v>26</v>
      </c>
      <c r="H2655">
        <v>5292.51</v>
      </c>
      <c r="I2655" s="9">
        <v>45349</v>
      </c>
      <c r="J2655">
        <v>2024</v>
      </c>
      <c r="K2655" t="s">
        <v>14051</v>
      </c>
      <c r="L2655">
        <v>2</v>
      </c>
      <c r="M2655" t="s">
        <v>14046</v>
      </c>
      <c r="N2655" t="s">
        <v>16</v>
      </c>
    </row>
    <row r="2656" spans="1:14" x14ac:dyDescent="0.35">
      <c r="A2656" t="s">
        <v>5745</v>
      </c>
      <c r="B2656">
        <v>62</v>
      </c>
      <c r="C2656" t="s">
        <v>14096</v>
      </c>
      <c r="D2656" t="s">
        <v>39</v>
      </c>
      <c r="E2656" t="s">
        <v>93</v>
      </c>
      <c r="F2656" t="s">
        <v>35</v>
      </c>
      <c r="G2656" t="s">
        <v>30</v>
      </c>
      <c r="H2656">
        <v>8733.64</v>
      </c>
      <c r="I2656" s="9">
        <v>45461</v>
      </c>
      <c r="J2656">
        <v>2024</v>
      </c>
      <c r="K2656" t="s">
        <v>14049</v>
      </c>
      <c r="L2656">
        <v>6</v>
      </c>
      <c r="M2656" t="s">
        <v>14046</v>
      </c>
      <c r="N2656" t="s">
        <v>16</v>
      </c>
    </row>
    <row r="2657" spans="1:14" x14ac:dyDescent="0.35">
      <c r="A2657" t="s">
        <v>5761</v>
      </c>
      <c r="B2657">
        <v>62</v>
      </c>
      <c r="C2657" t="s">
        <v>14096</v>
      </c>
      <c r="D2657" t="s">
        <v>12</v>
      </c>
      <c r="E2657" t="s">
        <v>29</v>
      </c>
      <c r="F2657" t="s">
        <v>35</v>
      </c>
      <c r="G2657" t="s">
        <v>20</v>
      </c>
      <c r="H2657">
        <v>19569.18</v>
      </c>
      <c r="I2657" s="9">
        <v>45486</v>
      </c>
      <c r="J2657">
        <v>2024</v>
      </c>
      <c r="K2657" t="s">
        <v>14063</v>
      </c>
      <c r="L2657">
        <v>7</v>
      </c>
      <c r="M2657" t="s">
        <v>14050</v>
      </c>
      <c r="N2657" t="s">
        <v>16</v>
      </c>
    </row>
    <row r="2658" spans="1:14" x14ac:dyDescent="0.35">
      <c r="A2658" t="s">
        <v>5807</v>
      </c>
      <c r="B2658">
        <v>62</v>
      </c>
      <c r="C2658" t="s">
        <v>14096</v>
      </c>
      <c r="D2658" t="s">
        <v>12</v>
      </c>
      <c r="E2658" t="s">
        <v>64</v>
      </c>
      <c r="F2658" t="s">
        <v>14</v>
      </c>
      <c r="G2658" t="s">
        <v>15</v>
      </c>
      <c r="H2658">
        <v>5659.08</v>
      </c>
      <c r="I2658" s="9">
        <v>45514</v>
      </c>
      <c r="J2658">
        <v>2024</v>
      </c>
      <c r="K2658" t="s">
        <v>14056</v>
      </c>
      <c r="L2658">
        <v>8</v>
      </c>
      <c r="M2658" t="s">
        <v>14050</v>
      </c>
      <c r="N2658" t="s">
        <v>16</v>
      </c>
    </row>
    <row r="2659" spans="1:14" x14ac:dyDescent="0.35">
      <c r="A2659" t="s">
        <v>5813</v>
      </c>
      <c r="B2659">
        <v>62</v>
      </c>
      <c r="C2659" t="s">
        <v>14096</v>
      </c>
      <c r="D2659" t="s">
        <v>12</v>
      </c>
      <c r="E2659" t="s">
        <v>64</v>
      </c>
      <c r="F2659" t="s">
        <v>49</v>
      </c>
      <c r="G2659" t="s">
        <v>36</v>
      </c>
      <c r="H2659">
        <v>2127.59</v>
      </c>
      <c r="I2659" s="9">
        <v>45021</v>
      </c>
      <c r="J2659">
        <v>2023</v>
      </c>
      <c r="K2659" t="s">
        <v>14061</v>
      </c>
      <c r="L2659">
        <v>4</v>
      </c>
      <c r="M2659" t="s">
        <v>14052</v>
      </c>
      <c r="N2659" t="s">
        <v>16</v>
      </c>
    </row>
    <row r="2660" spans="1:14" x14ac:dyDescent="0.35">
      <c r="A2660" t="s">
        <v>5921</v>
      </c>
      <c r="B2660">
        <v>62</v>
      </c>
      <c r="C2660" t="s">
        <v>14096</v>
      </c>
      <c r="D2660" t="s">
        <v>12</v>
      </c>
      <c r="E2660" t="s">
        <v>52</v>
      </c>
      <c r="F2660" t="s">
        <v>55</v>
      </c>
      <c r="G2660" t="s">
        <v>15</v>
      </c>
      <c r="H2660">
        <v>3277.73</v>
      </c>
      <c r="I2660" s="9">
        <v>45448</v>
      </c>
      <c r="J2660">
        <v>2024</v>
      </c>
      <c r="K2660" t="s">
        <v>14049</v>
      </c>
      <c r="L2660">
        <v>6</v>
      </c>
      <c r="M2660" t="s">
        <v>14052</v>
      </c>
      <c r="N2660" t="s">
        <v>16</v>
      </c>
    </row>
    <row r="2661" spans="1:14" x14ac:dyDescent="0.35">
      <c r="A2661" t="s">
        <v>6197</v>
      </c>
      <c r="B2661">
        <v>62</v>
      </c>
      <c r="C2661" t="s">
        <v>14096</v>
      </c>
      <c r="D2661" t="s">
        <v>12</v>
      </c>
      <c r="E2661" t="s">
        <v>24</v>
      </c>
      <c r="F2661" t="s">
        <v>25</v>
      </c>
      <c r="G2661" t="s">
        <v>30</v>
      </c>
      <c r="H2661">
        <v>1326.63</v>
      </c>
      <c r="I2661" s="9">
        <v>45453</v>
      </c>
      <c r="J2661">
        <v>2024</v>
      </c>
      <c r="K2661" t="s">
        <v>14049</v>
      </c>
      <c r="L2661">
        <v>6</v>
      </c>
      <c r="M2661" t="s">
        <v>14062</v>
      </c>
      <c r="N2661" t="s">
        <v>16</v>
      </c>
    </row>
    <row r="2662" spans="1:14" x14ac:dyDescent="0.35">
      <c r="A2662" t="s">
        <v>6249</v>
      </c>
      <c r="B2662">
        <v>62</v>
      </c>
      <c r="C2662" t="s">
        <v>14096</v>
      </c>
      <c r="D2662" t="s">
        <v>39</v>
      </c>
      <c r="E2662" t="s">
        <v>52</v>
      </c>
      <c r="F2662" t="s">
        <v>49</v>
      </c>
      <c r="G2662" t="s">
        <v>20</v>
      </c>
      <c r="H2662">
        <v>3494.23</v>
      </c>
      <c r="I2662" s="9">
        <v>45231</v>
      </c>
      <c r="J2662">
        <v>2023</v>
      </c>
      <c r="K2662" t="s">
        <v>14054</v>
      </c>
      <c r="L2662">
        <v>11</v>
      </c>
      <c r="M2662" t="s">
        <v>14052</v>
      </c>
      <c r="N2662" t="s">
        <v>16</v>
      </c>
    </row>
    <row r="2663" spans="1:14" x14ac:dyDescent="0.35">
      <c r="A2663" t="s">
        <v>6511</v>
      </c>
      <c r="B2663">
        <v>62</v>
      </c>
      <c r="C2663" t="s">
        <v>14096</v>
      </c>
      <c r="D2663" t="s">
        <v>12</v>
      </c>
      <c r="E2663" t="s">
        <v>24</v>
      </c>
      <c r="F2663" t="s">
        <v>55</v>
      </c>
      <c r="G2663" t="s">
        <v>15</v>
      </c>
      <c r="H2663">
        <v>13327.21</v>
      </c>
      <c r="I2663" s="9">
        <v>45087</v>
      </c>
      <c r="J2663">
        <v>2023</v>
      </c>
      <c r="K2663" t="s">
        <v>14049</v>
      </c>
      <c r="L2663">
        <v>6</v>
      </c>
      <c r="M2663" t="s">
        <v>14050</v>
      </c>
      <c r="N2663" t="s">
        <v>16</v>
      </c>
    </row>
    <row r="2664" spans="1:14" x14ac:dyDescent="0.35">
      <c r="A2664" t="s">
        <v>6623</v>
      </c>
      <c r="B2664">
        <v>62</v>
      </c>
      <c r="C2664" t="s">
        <v>14096</v>
      </c>
      <c r="D2664" t="s">
        <v>12</v>
      </c>
      <c r="E2664" t="s">
        <v>42</v>
      </c>
      <c r="F2664" t="s">
        <v>49</v>
      </c>
      <c r="G2664" t="s">
        <v>26</v>
      </c>
      <c r="H2664">
        <v>1870.32</v>
      </c>
      <c r="I2664" s="9">
        <v>45626</v>
      </c>
      <c r="J2664">
        <v>2024</v>
      </c>
      <c r="K2664" t="s">
        <v>14054</v>
      </c>
      <c r="L2664">
        <v>11</v>
      </c>
      <c r="M2664" t="s">
        <v>14050</v>
      </c>
      <c r="N2664" t="s">
        <v>16</v>
      </c>
    </row>
    <row r="2665" spans="1:14" x14ac:dyDescent="0.35">
      <c r="A2665" t="s">
        <v>6675</v>
      </c>
      <c r="B2665">
        <v>62</v>
      </c>
      <c r="C2665" t="s">
        <v>14096</v>
      </c>
      <c r="D2665" t="s">
        <v>12</v>
      </c>
      <c r="E2665" t="s">
        <v>42</v>
      </c>
      <c r="F2665" t="s">
        <v>49</v>
      </c>
      <c r="G2665" t="s">
        <v>26</v>
      </c>
      <c r="H2665">
        <v>38625.42</v>
      </c>
      <c r="I2665" s="9">
        <v>45654</v>
      </c>
      <c r="J2665">
        <v>2024</v>
      </c>
      <c r="K2665" t="s">
        <v>14060</v>
      </c>
      <c r="L2665">
        <v>12</v>
      </c>
      <c r="M2665" t="s">
        <v>14050</v>
      </c>
      <c r="N2665" t="s">
        <v>16</v>
      </c>
    </row>
    <row r="2666" spans="1:14" x14ac:dyDescent="0.35">
      <c r="A2666" t="s">
        <v>6739</v>
      </c>
      <c r="B2666">
        <v>62</v>
      </c>
      <c r="C2666" t="s">
        <v>14096</v>
      </c>
      <c r="D2666" t="s">
        <v>39</v>
      </c>
      <c r="E2666" t="s">
        <v>93</v>
      </c>
      <c r="F2666" t="s">
        <v>49</v>
      </c>
      <c r="G2666" t="s">
        <v>15</v>
      </c>
      <c r="H2666">
        <v>24027.08</v>
      </c>
      <c r="I2666" s="9">
        <v>45478</v>
      </c>
      <c r="J2666">
        <v>2024</v>
      </c>
      <c r="K2666" t="s">
        <v>14063</v>
      </c>
      <c r="L2666">
        <v>7</v>
      </c>
      <c r="M2666" t="s">
        <v>14048</v>
      </c>
      <c r="N2666" t="s">
        <v>16</v>
      </c>
    </row>
    <row r="2667" spans="1:14" x14ac:dyDescent="0.35">
      <c r="A2667" t="s">
        <v>6803</v>
      </c>
      <c r="B2667">
        <v>62</v>
      </c>
      <c r="C2667" t="s">
        <v>14096</v>
      </c>
      <c r="D2667" t="s">
        <v>39</v>
      </c>
      <c r="E2667" t="s">
        <v>52</v>
      </c>
      <c r="F2667" t="s">
        <v>35</v>
      </c>
      <c r="G2667" t="s">
        <v>26</v>
      </c>
      <c r="H2667">
        <v>4070.78</v>
      </c>
      <c r="I2667" s="9">
        <v>45026</v>
      </c>
      <c r="J2667">
        <v>2023</v>
      </c>
      <c r="K2667" t="s">
        <v>14061</v>
      </c>
      <c r="L2667">
        <v>4</v>
      </c>
      <c r="M2667" t="s">
        <v>14062</v>
      </c>
      <c r="N2667" t="s">
        <v>16</v>
      </c>
    </row>
    <row r="2668" spans="1:14" x14ac:dyDescent="0.35">
      <c r="A2668" t="s">
        <v>6819</v>
      </c>
      <c r="B2668">
        <v>62</v>
      </c>
      <c r="C2668" t="s">
        <v>14096</v>
      </c>
      <c r="D2668" t="s">
        <v>39</v>
      </c>
      <c r="E2668" t="s">
        <v>24</v>
      </c>
      <c r="F2668" t="s">
        <v>25</v>
      </c>
      <c r="G2668" t="s">
        <v>26</v>
      </c>
      <c r="H2668">
        <v>1785.71</v>
      </c>
      <c r="I2668" s="9">
        <v>45648</v>
      </c>
      <c r="J2668">
        <v>2024</v>
      </c>
      <c r="K2668" t="s">
        <v>14060</v>
      </c>
      <c r="L2668">
        <v>12</v>
      </c>
      <c r="M2668" t="s">
        <v>14059</v>
      </c>
      <c r="N2668" t="s">
        <v>16</v>
      </c>
    </row>
    <row r="2669" spans="1:14" x14ac:dyDescent="0.35">
      <c r="A2669" t="s">
        <v>6847</v>
      </c>
      <c r="B2669">
        <v>62</v>
      </c>
      <c r="C2669" t="s">
        <v>14096</v>
      </c>
      <c r="D2669" t="s">
        <v>12</v>
      </c>
      <c r="E2669" t="s">
        <v>74</v>
      </c>
      <c r="F2669" t="s">
        <v>19</v>
      </c>
      <c r="G2669" t="s">
        <v>20</v>
      </c>
      <c r="H2669">
        <v>10328.14</v>
      </c>
      <c r="I2669" s="9">
        <v>45265</v>
      </c>
      <c r="J2669">
        <v>2023</v>
      </c>
      <c r="K2669" t="s">
        <v>14060</v>
      </c>
      <c r="L2669">
        <v>12</v>
      </c>
      <c r="M2669" t="s">
        <v>14046</v>
      </c>
      <c r="N2669" t="s">
        <v>16</v>
      </c>
    </row>
    <row r="2670" spans="1:14" x14ac:dyDescent="0.35">
      <c r="A2670" t="s">
        <v>6957</v>
      </c>
      <c r="B2670">
        <v>62</v>
      </c>
      <c r="C2670" t="s">
        <v>14096</v>
      </c>
      <c r="D2670" t="s">
        <v>12</v>
      </c>
      <c r="E2670" t="s">
        <v>74</v>
      </c>
      <c r="F2670" t="s">
        <v>55</v>
      </c>
      <c r="G2670" t="s">
        <v>15</v>
      </c>
      <c r="H2670">
        <v>36005.730000000003</v>
      </c>
      <c r="I2670" s="9">
        <v>45526</v>
      </c>
      <c r="J2670">
        <v>2024</v>
      </c>
      <c r="K2670" t="s">
        <v>14056</v>
      </c>
      <c r="L2670">
        <v>8</v>
      </c>
      <c r="M2670" t="s">
        <v>14057</v>
      </c>
      <c r="N2670" t="s">
        <v>16</v>
      </c>
    </row>
    <row r="2671" spans="1:14" x14ac:dyDescent="0.35">
      <c r="A2671" t="s">
        <v>6989</v>
      </c>
      <c r="B2671">
        <v>62</v>
      </c>
      <c r="C2671" t="s">
        <v>14096</v>
      </c>
      <c r="D2671" t="s">
        <v>12</v>
      </c>
      <c r="E2671" t="s">
        <v>13</v>
      </c>
      <c r="F2671" t="s">
        <v>49</v>
      </c>
      <c r="G2671" t="s">
        <v>15</v>
      </c>
      <c r="H2671">
        <v>176.38</v>
      </c>
      <c r="I2671" s="9">
        <v>45404</v>
      </c>
      <c r="J2671">
        <v>2024</v>
      </c>
      <c r="K2671" t="s">
        <v>14061</v>
      </c>
      <c r="L2671">
        <v>4</v>
      </c>
      <c r="M2671" t="s">
        <v>14062</v>
      </c>
      <c r="N2671" t="s">
        <v>16</v>
      </c>
    </row>
    <row r="2672" spans="1:14" x14ac:dyDescent="0.35">
      <c r="A2672" t="s">
        <v>7091</v>
      </c>
      <c r="B2672">
        <v>62</v>
      </c>
      <c r="C2672" t="s">
        <v>14096</v>
      </c>
      <c r="D2672" t="s">
        <v>12</v>
      </c>
      <c r="E2672" t="s">
        <v>52</v>
      </c>
      <c r="F2672" t="s">
        <v>55</v>
      </c>
      <c r="G2672" t="s">
        <v>30</v>
      </c>
      <c r="H2672">
        <v>3699.19</v>
      </c>
      <c r="I2672" s="9">
        <v>45395</v>
      </c>
      <c r="J2672">
        <v>2024</v>
      </c>
      <c r="K2672" t="s">
        <v>14061</v>
      </c>
      <c r="L2672">
        <v>4</v>
      </c>
      <c r="M2672" t="s">
        <v>14050</v>
      </c>
      <c r="N2672" t="s">
        <v>16</v>
      </c>
    </row>
    <row r="2673" spans="1:14" x14ac:dyDescent="0.35">
      <c r="A2673" t="s">
        <v>7103</v>
      </c>
      <c r="B2673">
        <v>62</v>
      </c>
      <c r="C2673" t="s">
        <v>14096</v>
      </c>
      <c r="D2673" t="s">
        <v>12</v>
      </c>
      <c r="E2673" t="s">
        <v>64</v>
      </c>
      <c r="F2673" t="s">
        <v>14</v>
      </c>
      <c r="G2673" t="s">
        <v>30</v>
      </c>
      <c r="H2673">
        <v>3453.42</v>
      </c>
      <c r="I2673" s="9">
        <v>45112</v>
      </c>
      <c r="J2673">
        <v>2023</v>
      </c>
      <c r="K2673" t="s">
        <v>14063</v>
      </c>
      <c r="L2673">
        <v>7</v>
      </c>
      <c r="M2673" t="s">
        <v>14052</v>
      </c>
      <c r="N2673" t="s">
        <v>16</v>
      </c>
    </row>
    <row r="2674" spans="1:14" x14ac:dyDescent="0.35">
      <c r="A2674" t="s">
        <v>7155</v>
      </c>
      <c r="B2674">
        <v>62</v>
      </c>
      <c r="C2674" t="s">
        <v>14096</v>
      </c>
      <c r="D2674" t="s">
        <v>12</v>
      </c>
      <c r="E2674" t="s">
        <v>74</v>
      </c>
      <c r="F2674" t="s">
        <v>55</v>
      </c>
      <c r="G2674" t="s">
        <v>20</v>
      </c>
      <c r="H2674">
        <v>6286.2</v>
      </c>
      <c r="I2674" s="9">
        <v>45443</v>
      </c>
      <c r="J2674">
        <v>2024</v>
      </c>
      <c r="K2674" t="s">
        <v>14047</v>
      </c>
      <c r="L2674">
        <v>5</v>
      </c>
      <c r="M2674" t="s">
        <v>14048</v>
      </c>
      <c r="N2674" t="s">
        <v>16</v>
      </c>
    </row>
    <row r="2675" spans="1:14" x14ac:dyDescent="0.35">
      <c r="A2675" t="s">
        <v>7173</v>
      </c>
      <c r="B2675">
        <v>62</v>
      </c>
      <c r="C2675" t="s">
        <v>14096</v>
      </c>
      <c r="D2675" t="s">
        <v>39</v>
      </c>
      <c r="E2675" t="s">
        <v>64</v>
      </c>
      <c r="F2675" t="s">
        <v>35</v>
      </c>
      <c r="G2675" t="s">
        <v>30</v>
      </c>
      <c r="H2675">
        <v>19137.09</v>
      </c>
      <c r="I2675" s="9">
        <v>45039</v>
      </c>
      <c r="J2675">
        <v>2023</v>
      </c>
      <c r="K2675" t="s">
        <v>14061</v>
      </c>
      <c r="L2675">
        <v>4</v>
      </c>
      <c r="M2675" t="s">
        <v>14059</v>
      </c>
      <c r="N2675" t="s">
        <v>16</v>
      </c>
    </row>
    <row r="2676" spans="1:14" x14ac:dyDescent="0.35">
      <c r="A2676" t="s">
        <v>7187</v>
      </c>
      <c r="B2676">
        <v>62</v>
      </c>
      <c r="C2676" t="s">
        <v>14096</v>
      </c>
      <c r="D2676" t="s">
        <v>12</v>
      </c>
      <c r="E2676" t="s">
        <v>64</v>
      </c>
      <c r="F2676" t="s">
        <v>19</v>
      </c>
      <c r="G2676" t="s">
        <v>15</v>
      </c>
      <c r="H2676">
        <v>1647.04</v>
      </c>
      <c r="I2676" s="9">
        <v>45505</v>
      </c>
      <c r="J2676">
        <v>2024</v>
      </c>
      <c r="K2676" t="s">
        <v>14056</v>
      </c>
      <c r="L2676">
        <v>8</v>
      </c>
      <c r="M2676" t="s">
        <v>14057</v>
      </c>
      <c r="N2676" t="s">
        <v>16</v>
      </c>
    </row>
    <row r="2677" spans="1:14" x14ac:dyDescent="0.35">
      <c r="A2677" t="s">
        <v>7263</v>
      </c>
      <c r="B2677">
        <v>62</v>
      </c>
      <c r="C2677" t="s">
        <v>14096</v>
      </c>
      <c r="D2677" t="s">
        <v>12</v>
      </c>
      <c r="E2677" t="s">
        <v>74</v>
      </c>
      <c r="F2677" t="s">
        <v>14</v>
      </c>
      <c r="G2677" t="s">
        <v>20</v>
      </c>
      <c r="H2677">
        <v>2708.59</v>
      </c>
      <c r="I2677" s="9">
        <v>45004</v>
      </c>
      <c r="J2677">
        <v>2023</v>
      </c>
      <c r="K2677" t="s">
        <v>14053</v>
      </c>
      <c r="L2677">
        <v>3</v>
      </c>
      <c r="M2677" t="s">
        <v>14059</v>
      </c>
      <c r="N2677" t="s">
        <v>16</v>
      </c>
    </row>
    <row r="2678" spans="1:14" x14ac:dyDescent="0.35">
      <c r="A2678" t="s">
        <v>7349</v>
      </c>
      <c r="B2678">
        <v>62</v>
      </c>
      <c r="C2678" t="s">
        <v>14096</v>
      </c>
      <c r="D2678" t="s">
        <v>39</v>
      </c>
      <c r="E2678" t="s">
        <v>64</v>
      </c>
      <c r="F2678" t="s">
        <v>55</v>
      </c>
      <c r="G2678" t="s">
        <v>26</v>
      </c>
      <c r="H2678">
        <v>18956.240000000002</v>
      </c>
      <c r="I2678" s="9">
        <v>45315</v>
      </c>
      <c r="J2678">
        <v>2024</v>
      </c>
      <c r="K2678" t="s">
        <v>14045</v>
      </c>
      <c r="L2678">
        <v>1</v>
      </c>
      <c r="M2678" t="s">
        <v>14052</v>
      </c>
      <c r="N2678" t="s">
        <v>16</v>
      </c>
    </row>
    <row r="2679" spans="1:14" x14ac:dyDescent="0.35">
      <c r="A2679" t="s">
        <v>7497</v>
      </c>
      <c r="B2679">
        <v>62</v>
      </c>
      <c r="C2679" t="s">
        <v>14096</v>
      </c>
      <c r="D2679" t="s">
        <v>12</v>
      </c>
      <c r="E2679" t="s">
        <v>74</v>
      </c>
      <c r="F2679" t="s">
        <v>35</v>
      </c>
      <c r="G2679" t="s">
        <v>20</v>
      </c>
      <c r="H2679">
        <v>8218.1299999999992</v>
      </c>
      <c r="I2679" s="9">
        <v>45299</v>
      </c>
      <c r="J2679">
        <v>2024</v>
      </c>
      <c r="K2679" t="s">
        <v>14045</v>
      </c>
      <c r="L2679">
        <v>1</v>
      </c>
      <c r="M2679" t="s">
        <v>14062</v>
      </c>
      <c r="N2679" t="s">
        <v>16</v>
      </c>
    </row>
    <row r="2680" spans="1:14" x14ac:dyDescent="0.35">
      <c r="A2680" t="s">
        <v>7503</v>
      </c>
      <c r="B2680">
        <v>62</v>
      </c>
      <c r="C2680" t="s">
        <v>14096</v>
      </c>
      <c r="D2680" t="s">
        <v>39</v>
      </c>
      <c r="E2680" t="s">
        <v>93</v>
      </c>
      <c r="F2680" t="s">
        <v>25</v>
      </c>
      <c r="G2680" t="s">
        <v>36</v>
      </c>
      <c r="H2680">
        <v>34482.83</v>
      </c>
      <c r="I2680" s="9">
        <v>45365</v>
      </c>
      <c r="J2680">
        <v>2024</v>
      </c>
      <c r="K2680" t="s">
        <v>14053</v>
      </c>
      <c r="L2680">
        <v>3</v>
      </c>
      <c r="M2680" t="s">
        <v>14057</v>
      </c>
      <c r="N2680" t="s">
        <v>16</v>
      </c>
    </row>
    <row r="2681" spans="1:14" x14ac:dyDescent="0.35">
      <c r="A2681" t="s">
        <v>7835</v>
      </c>
      <c r="B2681">
        <v>62</v>
      </c>
      <c r="C2681" t="s">
        <v>14096</v>
      </c>
      <c r="D2681" t="s">
        <v>39</v>
      </c>
      <c r="E2681" t="s">
        <v>93</v>
      </c>
      <c r="F2681" t="s">
        <v>49</v>
      </c>
      <c r="G2681" t="s">
        <v>15</v>
      </c>
      <c r="H2681">
        <v>639.99</v>
      </c>
      <c r="I2681" s="9">
        <v>45190</v>
      </c>
      <c r="J2681">
        <v>2023</v>
      </c>
      <c r="K2681" t="s">
        <v>14055</v>
      </c>
      <c r="L2681">
        <v>9</v>
      </c>
      <c r="M2681" t="s">
        <v>14057</v>
      </c>
      <c r="N2681" t="s">
        <v>16</v>
      </c>
    </row>
    <row r="2682" spans="1:14" x14ac:dyDescent="0.35">
      <c r="A2682" t="s">
        <v>7837</v>
      </c>
      <c r="B2682">
        <v>62</v>
      </c>
      <c r="C2682" t="s">
        <v>14096</v>
      </c>
      <c r="D2682" t="s">
        <v>12</v>
      </c>
      <c r="E2682" t="s">
        <v>93</v>
      </c>
      <c r="F2682" t="s">
        <v>14</v>
      </c>
      <c r="G2682" t="s">
        <v>26</v>
      </c>
      <c r="H2682">
        <v>344.6</v>
      </c>
      <c r="I2682" s="9">
        <v>45655</v>
      </c>
      <c r="J2682">
        <v>2024</v>
      </c>
      <c r="K2682" t="s">
        <v>14060</v>
      </c>
      <c r="L2682">
        <v>12</v>
      </c>
      <c r="M2682" t="s">
        <v>14059</v>
      </c>
      <c r="N2682" t="s">
        <v>16</v>
      </c>
    </row>
    <row r="2683" spans="1:14" x14ac:dyDescent="0.35">
      <c r="A2683" t="s">
        <v>8019</v>
      </c>
      <c r="B2683">
        <v>62</v>
      </c>
      <c r="C2683" t="s">
        <v>14096</v>
      </c>
      <c r="D2683" t="s">
        <v>39</v>
      </c>
      <c r="E2683" t="s">
        <v>93</v>
      </c>
      <c r="F2683" t="s">
        <v>49</v>
      </c>
      <c r="G2683" t="s">
        <v>20</v>
      </c>
      <c r="H2683">
        <v>9539.52</v>
      </c>
      <c r="I2683" s="9">
        <v>44933</v>
      </c>
      <c r="J2683">
        <v>2023</v>
      </c>
      <c r="K2683" t="s">
        <v>14045</v>
      </c>
      <c r="L2683">
        <v>1</v>
      </c>
      <c r="M2683" t="s">
        <v>14050</v>
      </c>
      <c r="N2683" t="s">
        <v>16</v>
      </c>
    </row>
    <row r="2684" spans="1:14" x14ac:dyDescent="0.35">
      <c r="A2684" t="s">
        <v>8093</v>
      </c>
      <c r="B2684">
        <v>62</v>
      </c>
      <c r="C2684" t="s">
        <v>14096</v>
      </c>
      <c r="D2684" t="s">
        <v>39</v>
      </c>
      <c r="E2684" t="s">
        <v>74</v>
      </c>
      <c r="F2684" t="s">
        <v>14</v>
      </c>
      <c r="G2684" t="s">
        <v>36</v>
      </c>
      <c r="H2684">
        <v>7233.69</v>
      </c>
      <c r="I2684" s="9">
        <v>45367</v>
      </c>
      <c r="J2684">
        <v>2024</v>
      </c>
      <c r="K2684" t="s">
        <v>14053</v>
      </c>
      <c r="L2684">
        <v>3</v>
      </c>
      <c r="M2684" t="s">
        <v>14050</v>
      </c>
      <c r="N2684" t="s">
        <v>16</v>
      </c>
    </row>
    <row r="2685" spans="1:14" x14ac:dyDescent="0.35">
      <c r="A2685" t="s">
        <v>8193</v>
      </c>
      <c r="B2685">
        <v>62</v>
      </c>
      <c r="C2685" t="s">
        <v>14096</v>
      </c>
      <c r="D2685" t="s">
        <v>39</v>
      </c>
      <c r="E2685" t="s">
        <v>24</v>
      </c>
      <c r="F2685" t="s">
        <v>49</v>
      </c>
      <c r="G2685" t="s">
        <v>15</v>
      </c>
      <c r="H2685">
        <v>20496.29</v>
      </c>
      <c r="I2685" s="9">
        <v>45605</v>
      </c>
      <c r="J2685">
        <v>2024</v>
      </c>
      <c r="K2685" t="s">
        <v>14054</v>
      </c>
      <c r="L2685">
        <v>11</v>
      </c>
      <c r="M2685" t="s">
        <v>14050</v>
      </c>
      <c r="N2685" t="s">
        <v>16</v>
      </c>
    </row>
    <row r="2686" spans="1:14" x14ac:dyDescent="0.35">
      <c r="A2686" t="s">
        <v>8353</v>
      </c>
      <c r="B2686">
        <v>62</v>
      </c>
      <c r="C2686" t="s">
        <v>14096</v>
      </c>
      <c r="D2686" t="s">
        <v>39</v>
      </c>
      <c r="E2686" t="s">
        <v>93</v>
      </c>
      <c r="F2686" t="s">
        <v>25</v>
      </c>
      <c r="G2686" t="s">
        <v>26</v>
      </c>
      <c r="H2686">
        <v>32360.89</v>
      </c>
      <c r="I2686" s="9">
        <v>45260</v>
      </c>
      <c r="J2686">
        <v>2023</v>
      </c>
      <c r="K2686" t="s">
        <v>14054</v>
      </c>
      <c r="L2686">
        <v>11</v>
      </c>
      <c r="M2686" t="s">
        <v>14057</v>
      </c>
      <c r="N2686" t="s">
        <v>16</v>
      </c>
    </row>
    <row r="2687" spans="1:14" x14ac:dyDescent="0.35">
      <c r="A2687" t="s">
        <v>8399</v>
      </c>
      <c r="B2687">
        <v>62</v>
      </c>
      <c r="C2687" t="s">
        <v>14096</v>
      </c>
      <c r="D2687" t="s">
        <v>39</v>
      </c>
      <c r="E2687" t="s">
        <v>24</v>
      </c>
      <c r="F2687" t="s">
        <v>14</v>
      </c>
      <c r="G2687" t="s">
        <v>15</v>
      </c>
      <c r="H2687">
        <v>1083.1300000000001</v>
      </c>
      <c r="I2687" s="9">
        <v>45641</v>
      </c>
      <c r="J2687">
        <v>2024</v>
      </c>
      <c r="K2687" t="s">
        <v>14060</v>
      </c>
      <c r="L2687">
        <v>12</v>
      </c>
      <c r="M2687" t="s">
        <v>14059</v>
      </c>
      <c r="N2687" t="s">
        <v>16</v>
      </c>
    </row>
    <row r="2688" spans="1:14" x14ac:dyDescent="0.35">
      <c r="A2688" t="s">
        <v>8417</v>
      </c>
      <c r="B2688">
        <v>62</v>
      </c>
      <c r="C2688" t="s">
        <v>14096</v>
      </c>
      <c r="D2688" t="s">
        <v>39</v>
      </c>
      <c r="E2688" t="s">
        <v>24</v>
      </c>
      <c r="F2688" t="s">
        <v>25</v>
      </c>
      <c r="G2688" t="s">
        <v>26</v>
      </c>
      <c r="H2688">
        <v>6767.36</v>
      </c>
      <c r="I2688" s="9">
        <v>44969</v>
      </c>
      <c r="J2688">
        <v>2023</v>
      </c>
      <c r="K2688" t="s">
        <v>14051</v>
      </c>
      <c r="L2688">
        <v>2</v>
      </c>
      <c r="M2688" t="s">
        <v>14059</v>
      </c>
      <c r="N2688" t="s">
        <v>16</v>
      </c>
    </row>
    <row r="2689" spans="1:14" x14ac:dyDescent="0.35">
      <c r="A2689" t="s">
        <v>8441</v>
      </c>
      <c r="B2689">
        <v>62</v>
      </c>
      <c r="C2689" t="s">
        <v>14096</v>
      </c>
      <c r="D2689" t="s">
        <v>12</v>
      </c>
      <c r="E2689" t="s">
        <v>42</v>
      </c>
      <c r="F2689" t="s">
        <v>35</v>
      </c>
      <c r="G2689" t="s">
        <v>20</v>
      </c>
      <c r="H2689">
        <v>7074.97</v>
      </c>
      <c r="I2689" s="9">
        <v>45037</v>
      </c>
      <c r="J2689">
        <v>2023</v>
      </c>
      <c r="K2689" t="s">
        <v>14061</v>
      </c>
      <c r="L2689">
        <v>4</v>
      </c>
      <c r="M2689" t="s">
        <v>14048</v>
      </c>
      <c r="N2689" t="s">
        <v>16</v>
      </c>
    </row>
    <row r="2690" spans="1:14" x14ac:dyDescent="0.35">
      <c r="A2690" t="s">
        <v>8463</v>
      </c>
      <c r="B2690">
        <v>62</v>
      </c>
      <c r="C2690" t="s">
        <v>14096</v>
      </c>
      <c r="D2690" t="s">
        <v>12</v>
      </c>
      <c r="E2690" t="s">
        <v>64</v>
      </c>
      <c r="F2690" t="s">
        <v>25</v>
      </c>
      <c r="G2690" t="s">
        <v>15</v>
      </c>
      <c r="H2690">
        <v>2988.7</v>
      </c>
      <c r="I2690" s="9">
        <v>45119</v>
      </c>
      <c r="J2690">
        <v>2023</v>
      </c>
      <c r="K2690" t="s">
        <v>14063</v>
      </c>
      <c r="L2690">
        <v>7</v>
      </c>
      <c r="M2690" t="s">
        <v>14052</v>
      </c>
      <c r="N2690" t="s">
        <v>16</v>
      </c>
    </row>
    <row r="2691" spans="1:14" x14ac:dyDescent="0.35">
      <c r="A2691" t="s">
        <v>8491</v>
      </c>
      <c r="B2691">
        <v>62</v>
      </c>
      <c r="C2691" t="s">
        <v>14096</v>
      </c>
      <c r="D2691" t="s">
        <v>39</v>
      </c>
      <c r="E2691" t="s">
        <v>29</v>
      </c>
      <c r="F2691" t="s">
        <v>19</v>
      </c>
      <c r="G2691" t="s">
        <v>20</v>
      </c>
      <c r="H2691">
        <v>1797.06</v>
      </c>
      <c r="I2691" s="9">
        <v>45464</v>
      </c>
      <c r="J2691">
        <v>2024</v>
      </c>
      <c r="K2691" t="s">
        <v>14049</v>
      </c>
      <c r="L2691">
        <v>6</v>
      </c>
      <c r="M2691" t="s">
        <v>14048</v>
      </c>
      <c r="N2691" t="s">
        <v>16</v>
      </c>
    </row>
    <row r="2692" spans="1:14" x14ac:dyDescent="0.35">
      <c r="A2692" t="s">
        <v>8553</v>
      </c>
      <c r="B2692">
        <v>62</v>
      </c>
      <c r="C2692" t="s">
        <v>14096</v>
      </c>
      <c r="D2692" t="s">
        <v>39</v>
      </c>
      <c r="E2692" t="s">
        <v>24</v>
      </c>
      <c r="F2692" t="s">
        <v>49</v>
      </c>
      <c r="G2692" t="s">
        <v>30</v>
      </c>
      <c r="H2692">
        <v>21471.47</v>
      </c>
      <c r="I2692" s="9">
        <v>45655</v>
      </c>
      <c r="J2692">
        <v>2024</v>
      </c>
      <c r="K2692" t="s">
        <v>14060</v>
      </c>
      <c r="L2692">
        <v>12</v>
      </c>
      <c r="M2692" t="s">
        <v>14059</v>
      </c>
      <c r="N2692" t="s">
        <v>16</v>
      </c>
    </row>
    <row r="2693" spans="1:14" x14ac:dyDescent="0.35">
      <c r="A2693" t="s">
        <v>8727</v>
      </c>
      <c r="B2693">
        <v>62</v>
      </c>
      <c r="C2693" t="s">
        <v>14096</v>
      </c>
      <c r="D2693" t="s">
        <v>12</v>
      </c>
      <c r="E2693" t="s">
        <v>74</v>
      </c>
      <c r="F2693" t="s">
        <v>49</v>
      </c>
      <c r="G2693" t="s">
        <v>30</v>
      </c>
      <c r="H2693">
        <v>352.38</v>
      </c>
      <c r="I2693" s="9">
        <v>45592</v>
      </c>
      <c r="J2693">
        <v>2024</v>
      </c>
      <c r="K2693" t="s">
        <v>14058</v>
      </c>
      <c r="L2693">
        <v>10</v>
      </c>
      <c r="M2693" t="s">
        <v>14059</v>
      </c>
      <c r="N2693" t="s">
        <v>16</v>
      </c>
    </row>
    <row r="2694" spans="1:14" x14ac:dyDescent="0.35">
      <c r="A2694" t="s">
        <v>9073</v>
      </c>
      <c r="B2694">
        <v>62</v>
      </c>
      <c r="C2694" t="s">
        <v>14096</v>
      </c>
      <c r="D2694" t="s">
        <v>12</v>
      </c>
      <c r="E2694" t="s">
        <v>74</v>
      </c>
      <c r="F2694" t="s">
        <v>19</v>
      </c>
      <c r="G2694" t="s">
        <v>36</v>
      </c>
      <c r="H2694">
        <v>1817.63</v>
      </c>
      <c r="I2694" s="9">
        <v>45541</v>
      </c>
      <c r="J2694">
        <v>2024</v>
      </c>
      <c r="K2694" t="s">
        <v>14055</v>
      </c>
      <c r="L2694">
        <v>9</v>
      </c>
      <c r="M2694" t="s">
        <v>14048</v>
      </c>
      <c r="N2694" t="s">
        <v>16</v>
      </c>
    </row>
    <row r="2695" spans="1:14" x14ac:dyDescent="0.35">
      <c r="A2695" t="s">
        <v>9099</v>
      </c>
      <c r="B2695">
        <v>62</v>
      </c>
      <c r="C2695" t="s">
        <v>14096</v>
      </c>
      <c r="D2695" t="s">
        <v>39</v>
      </c>
      <c r="E2695" t="s">
        <v>42</v>
      </c>
      <c r="F2695" t="s">
        <v>49</v>
      </c>
      <c r="G2695" t="s">
        <v>30</v>
      </c>
      <c r="H2695">
        <v>15239.92</v>
      </c>
      <c r="I2695" s="9">
        <v>45318</v>
      </c>
      <c r="J2695">
        <v>2024</v>
      </c>
      <c r="K2695" t="s">
        <v>14045</v>
      </c>
      <c r="L2695">
        <v>1</v>
      </c>
      <c r="M2695" t="s">
        <v>14050</v>
      </c>
      <c r="N2695" t="s">
        <v>16</v>
      </c>
    </row>
    <row r="2696" spans="1:14" x14ac:dyDescent="0.35">
      <c r="A2696" t="s">
        <v>9155</v>
      </c>
      <c r="B2696">
        <v>62</v>
      </c>
      <c r="C2696" t="s">
        <v>14096</v>
      </c>
      <c r="D2696" t="s">
        <v>12</v>
      </c>
      <c r="E2696" t="s">
        <v>52</v>
      </c>
      <c r="F2696" t="s">
        <v>25</v>
      </c>
      <c r="G2696" t="s">
        <v>30</v>
      </c>
      <c r="H2696">
        <v>5587.6</v>
      </c>
      <c r="I2696" s="9">
        <v>45534</v>
      </c>
      <c r="J2696">
        <v>2024</v>
      </c>
      <c r="K2696" t="s">
        <v>14056</v>
      </c>
      <c r="L2696">
        <v>8</v>
      </c>
      <c r="M2696" t="s">
        <v>14048</v>
      </c>
      <c r="N2696" t="s">
        <v>16</v>
      </c>
    </row>
    <row r="2697" spans="1:14" x14ac:dyDescent="0.35">
      <c r="A2697" t="s">
        <v>9325</v>
      </c>
      <c r="B2697">
        <v>62</v>
      </c>
      <c r="C2697" t="s">
        <v>14096</v>
      </c>
      <c r="D2697" t="s">
        <v>12</v>
      </c>
      <c r="E2697" t="s">
        <v>42</v>
      </c>
      <c r="F2697" t="s">
        <v>19</v>
      </c>
      <c r="G2697" t="s">
        <v>15</v>
      </c>
      <c r="H2697">
        <v>18854.330000000002</v>
      </c>
      <c r="I2697" s="9">
        <v>45006</v>
      </c>
      <c r="J2697">
        <v>2023</v>
      </c>
      <c r="K2697" t="s">
        <v>14053</v>
      </c>
      <c r="L2697">
        <v>3</v>
      </c>
      <c r="M2697" t="s">
        <v>14046</v>
      </c>
      <c r="N2697" t="s">
        <v>16</v>
      </c>
    </row>
    <row r="2698" spans="1:14" x14ac:dyDescent="0.35">
      <c r="A2698" t="s">
        <v>9359</v>
      </c>
      <c r="B2698">
        <v>62</v>
      </c>
      <c r="C2698" t="s">
        <v>14096</v>
      </c>
      <c r="D2698" t="s">
        <v>12</v>
      </c>
      <c r="E2698" t="s">
        <v>29</v>
      </c>
      <c r="F2698" t="s">
        <v>25</v>
      </c>
      <c r="G2698" t="s">
        <v>15</v>
      </c>
      <c r="H2698">
        <v>31580.11</v>
      </c>
      <c r="I2698" s="9">
        <v>44983</v>
      </c>
      <c r="J2698">
        <v>2023</v>
      </c>
      <c r="K2698" t="s">
        <v>14051</v>
      </c>
      <c r="L2698">
        <v>2</v>
      </c>
      <c r="M2698" t="s">
        <v>14059</v>
      </c>
      <c r="N2698" t="s">
        <v>16</v>
      </c>
    </row>
    <row r="2699" spans="1:14" x14ac:dyDescent="0.35">
      <c r="A2699" t="s">
        <v>9389</v>
      </c>
      <c r="B2699">
        <v>62</v>
      </c>
      <c r="C2699" t="s">
        <v>14096</v>
      </c>
      <c r="D2699" t="s">
        <v>12</v>
      </c>
      <c r="E2699" t="s">
        <v>42</v>
      </c>
      <c r="F2699" t="s">
        <v>55</v>
      </c>
      <c r="G2699" t="s">
        <v>30</v>
      </c>
      <c r="H2699">
        <v>412.8</v>
      </c>
      <c r="I2699" s="9">
        <v>45502</v>
      </c>
      <c r="J2699">
        <v>2024</v>
      </c>
      <c r="K2699" t="s">
        <v>14063</v>
      </c>
      <c r="L2699">
        <v>7</v>
      </c>
      <c r="M2699" t="s">
        <v>14062</v>
      </c>
      <c r="N2699" t="s">
        <v>16</v>
      </c>
    </row>
    <row r="2700" spans="1:14" x14ac:dyDescent="0.35">
      <c r="A2700" t="s">
        <v>9439</v>
      </c>
      <c r="B2700">
        <v>62</v>
      </c>
      <c r="C2700" t="s">
        <v>14096</v>
      </c>
      <c r="D2700" t="s">
        <v>39</v>
      </c>
      <c r="E2700" t="s">
        <v>24</v>
      </c>
      <c r="F2700" t="s">
        <v>55</v>
      </c>
      <c r="G2700" t="s">
        <v>30</v>
      </c>
      <c r="H2700">
        <v>5421.44</v>
      </c>
      <c r="I2700" s="9">
        <v>45299</v>
      </c>
      <c r="J2700">
        <v>2024</v>
      </c>
      <c r="K2700" t="s">
        <v>14045</v>
      </c>
      <c r="L2700">
        <v>1</v>
      </c>
      <c r="M2700" t="s">
        <v>14062</v>
      </c>
      <c r="N2700" t="s">
        <v>16</v>
      </c>
    </row>
    <row r="2701" spans="1:14" x14ac:dyDescent="0.35">
      <c r="A2701" t="s">
        <v>9627</v>
      </c>
      <c r="B2701">
        <v>62</v>
      </c>
      <c r="C2701" t="s">
        <v>14096</v>
      </c>
      <c r="D2701" t="s">
        <v>12</v>
      </c>
      <c r="E2701" t="s">
        <v>93</v>
      </c>
      <c r="F2701" t="s">
        <v>55</v>
      </c>
      <c r="G2701" t="s">
        <v>20</v>
      </c>
      <c r="H2701">
        <v>9059.66</v>
      </c>
      <c r="I2701" s="9">
        <v>45222</v>
      </c>
      <c r="J2701">
        <v>2023</v>
      </c>
      <c r="K2701" t="s">
        <v>14058</v>
      </c>
      <c r="L2701">
        <v>10</v>
      </c>
      <c r="M2701" t="s">
        <v>14062</v>
      </c>
      <c r="N2701" t="s">
        <v>16</v>
      </c>
    </row>
    <row r="2702" spans="1:14" x14ac:dyDescent="0.35">
      <c r="A2702" t="s">
        <v>9665</v>
      </c>
      <c r="B2702">
        <v>62</v>
      </c>
      <c r="C2702" t="s">
        <v>14096</v>
      </c>
      <c r="D2702" t="s">
        <v>39</v>
      </c>
      <c r="E2702" t="s">
        <v>42</v>
      </c>
      <c r="F2702" t="s">
        <v>55</v>
      </c>
      <c r="G2702" t="s">
        <v>15</v>
      </c>
      <c r="H2702">
        <v>19579.66</v>
      </c>
      <c r="I2702" s="9">
        <v>45276</v>
      </c>
      <c r="J2702">
        <v>2023</v>
      </c>
      <c r="K2702" t="s">
        <v>14060</v>
      </c>
      <c r="L2702">
        <v>12</v>
      </c>
      <c r="M2702" t="s">
        <v>14050</v>
      </c>
      <c r="N2702" t="s">
        <v>16</v>
      </c>
    </row>
    <row r="2703" spans="1:14" x14ac:dyDescent="0.35">
      <c r="A2703" t="s">
        <v>9673</v>
      </c>
      <c r="B2703">
        <v>62</v>
      </c>
      <c r="C2703" t="s">
        <v>14096</v>
      </c>
      <c r="D2703" t="s">
        <v>12</v>
      </c>
      <c r="E2703" t="s">
        <v>93</v>
      </c>
      <c r="F2703" t="s">
        <v>19</v>
      </c>
      <c r="G2703" t="s">
        <v>15</v>
      </c>
      <c r="H2703">
        <v>7270.87</v>
      </c>
      <c r="I2703" s="9">
        <v>45123</v>
      </c>
      <c r="J2703">
        <v>2023</v>
      </c>
      <c r="K2703" t="s">
        <v>14063</v>
      </c>
      <c r="L2703">
        <v>7</v>
      </c>
      <c r="M2703" t="s">
        <v>14059</v>
      </c>
      <c r="N2703" t="s">
        <v>16</v>
      </c>
    </row>
    <row r="2704" spans="1:14" x14ac:dyDescent="0.35">
      <c r="A2704" t="s">
        <v>9733</v>
      </c>
      <c r="B2704">
        <v>62</v>
      </c>
      <c r="C2704" t="s">
        <v>14096</v>
      </c>
      <c r="D2704" t="s">
        <v>12</v>
      </c>
      <c r="E2704" t="s">
        <v>52</v>
      </c>
      <c r="F2704" t="s">
        <v>49</v>
      </c>
      <c r="G2704" t="s">
        <v>15</v>
      </c>
      <c r="H2704">
        <v>315.77</v>
      </c>
      <c r="I2704" s="9">
        <v>45533</v>
      </c>
      <c r="J2704">
        <v>2024</v>
      </c>
      <c r="K2704" t="s">
        <v>14056</v>
      </c>
      <c r="L2704">
        <v>8</v>
      </c>
      <c r="M2704" t="s">
        <v>14057</v>
      </c>
      <c r="N2704" t="s">
        <v>16</v>
      </c>
    </row>
    <row r="2705" spans="1:14" x14ac:dyDescent="0.35">
      <c r="A2705" t="s">
        <v>9803</v>
      </c>
      <c r="B2705">
        <v>62</v>
      </c>
      <c r="C2705" t="s">
        <v>14096</v>
      </c>
      <c r="D2705" t="s">
        <v>12</v>
      </c>
      <c r="E2705" t="s">
        <v>52</v>
      </c>
      <c r="F2705" t="s">
        <v>49</v>
      </c>
      <c r="G2705" t="s">
        <v>20</v>
      </c>
      <c r="H2705">
        <v>9191.49</v>
      </c>
      <c r="I2705" s="9">
        <v>45588</v>
      </c>
      <c r="J2705">
        <v>2024</v>
      </c>
      <c r="K2705" t="s">
        <v>14058</v>
      </c>
      <c r="L2705">
        <v>10</v>
      </c>
      <c r="M2705" t="s">
        <v>14052</v>
      </c>
      <c r="N2705" t="s">
        <v>16</v>
      </c>
    </row>
    <row r="2706" spans="1:14" x14ac:dyDescent="0.35">
      <c r="A2706" t="s">
        <v>9855</v>
      </c>
      <c r="B2706">
        <v>62</v>
      </c>
      <c r="C2706" t="s">
        <v>14096</v>
      </c>
      <c r="D2706" t="s">
        <v>12</v>
      </c>
      <c r="E2706" t="s">
        <v>74</v>
      </c>
      <c r="F2706" t="s">
        <v>55</v>
      </c>
      <c r="G2706" t="s">
        <v>36</v>
      </c>
      <c r="H2706">
        <v>9106.82</v>
      </c>
      <c r="I2706" s="9">
        <v>45127</v>
      </c>
      <c r="J2706">
        <v>2023</v>
      </c>
      <c r="K2706" t="s">
        <v>14063</v>
      </c>
      <c r="L2706">
        <v>7</v>
      </c>
      <c r="M2706" t="s">
        <v>14057</v>
      </c>
      <c r="N2706" t="s">
        <v>16</v>
      </c>
    </row>
    <row r="2707" spans="1:14" x14ac:dyDescent="0.35">
      <c r="A2707" t="s">
        <v>10233</v>
      </c>
      <c r="B2707">
        <v>62</v>
      </c>
      <c r="C2707" t="s">
        <v>14096</v>
      </c>
      <c r="D2707" t="s">
        <v>39</v>
      </c>
      <c r="E2707" t="s">
        <v>74</v>
      </c>
      <c r="F2707" t="s">
        <v>14</v>
      </c>
      <c r="G2707" t="s">
        <v>15</v>
      </c>
      <c r="H2707">
        <v>7298.5</v>
      </c>
      <c r="I2707" s="9">
        <v>44965</v>
      </c>
      <c r="J2707">
        <v>2023</v>
      </c>
      <c r="K2707" t="s">
        <v>14051</v>
      </c>
      <c r="L2707">
        <v>2</v>
      </c>
      <c r="M2707" t="s">
        <v>14052</v>
      </c>
      <c r="N2707" t="s">
        <v>16</v>
      </c>
    </row>
    <row r="2708" spans="1:14" x14ac:dyDescent="0.35">
      <c r="A2708" t="s">
        <v>10497</v>
      </c>
      <c r="B2708">
        <v>62</v>
      </c>
      <c r="C2708" t="s">
        <v>14096</v>
      </c>
      <c r="D2708" t="s">
        <v>39</v>
      </c>
      <c r="E2708" t="s">
        <v>42</v>
      </c>
      <c r="F2708" t="s">
        <v>25</v>
      </c>
      <c r="G2708" t="s">
        <v>36</v>
      </c>
      <c r="H2708">
        <v>2498.8000000000002</v>
      </c>
      <c r="I2708" s="9">
        <v>45082</v>
      </c>
      <c r="J2708">
        <v>2023</v>
      </c>
      <c r="K2708" t="s">
        <v>14049</v>
      </c>
      <c r="L2708">
        <v>6</v>
      </c>
      <c r="M2708" t="s">
        <v>14062</v>
      </c>
      <c r="N2708" t="s">
        <v>16</v>
      </c>
    </row>
    <row r="2709" spans="1:14" x14ac:dyDescent="0.35">
      <c r="A2709" t="s">
        <v>10595</v>
      </c>
      <c r="B2709">
        <v>62</v>
      </c>
      <c r="C2709" t="s">
        <v>14096</v>
      </c>
      <c r="D2709" t="s">
        <v>12</v>
      </c>
      <c r="E2709" t="s">
        <v>13</v>
      </c>
      <c r="F2709" t="s">
        <v>14</v>
      </c>
      <c r="G2709" t="s">
        <v>36</v>
      </c>
      <c r="H2709">
        <v>735.74</v>
      </c>
      <c r="I2709" s="9">
        <v>45355</v>
      </c>
      <c r="J2709">
        <v>2024</v>
      </c>
      <c r="K2709" t="s">
        <v>14053</v>
      </c>
      <c r="L2709">
        <v>3</v>
      </c>
      <c r="M2709" t="s">
        <v>14062</v>
      </c>
      <c r="N2709" t="s">
        <v>16</v>
      </c>
    </row>
    <row r="2710" spans="1:14" x14ac:dyDescent="0.35">
      <c r="A2710" t="s">
        <v>10623</v>
      </c>
      <c r="B2710">
        <v>62</v>
      </c>
      <c r="C2710" t="s">
        <v>14096</v>
      </c>
      <c r="D2710" t="s">
        <v>12</v>
      </c>
      <c r="E2710" t="s">
        <v>74</v>
      </c>
      <c r="F2710" t="s">
        <v>19</v>
      </c>
      <c r="G2710" t="s">
        <v>36</v>
      </c>
      <c r="H2710">
        <v>10380.67</v>
      </c>
      <c r="I2710" s="9">
        <v>45092</v>
      </c>
      <c r="J2710">
        <v>2023</v>
      </c>
      <c r="K2710" t="s">
        <v>14049</v>
      </c>
      <c r="L2710">
        <v>6</v>
      </c>
      <c r="M2710" t="s">
        <v>14057</v>
      </c>
      <c r="N2710" t="s">
        <v>16</v>
      </c>
    </row>
    <row r="2711" spans="1:14" x14ac:dyDescent="0.35">
      <c r="A2711" t="s">
        <v>10729</v>
      </c>
      <c r="B2711">
        <v>62</v>
      </c>
      <c r="C2711" t="s">
        <v>14096</v>
      </c>
      <c r="D2711" t="s">
        <v>39</v>
      </c>
      <c r="E2711" t="s">
        <v>93</v>
      </c>
      <c r="F2711" t="s">
        <v>19</v>
      </c>
      <c r="G2711" t="s">
        <v>26</v>
      </c>
      <c r="H2711">
        <v>2257.2600000000002</v>
      </c>
      <c r="I2711" s="9">
        <v>45561</v>
      </c>
      <c r="J2711">
        <v>2024</v>
      </c>
      <c r="K2711" t="s">
        <v>14055</v>
      </c>
      <c r="L2711">
        <v>9</v>
      </c>
      <c r="M2711" t="s">
        <v>14057</v>
      </c>
      <c r="N2711" t="s">
        <v>16</v>
      </c>
    </row>
    <row r="2712" spans="1:14" x14ac:dyDescent="0.35">
      <c r="A2712" t="s">
        <v>10781</v>
      </c>
      <c r="B2712">
        <v>62</v>
      </c>
      <c r="C2712" t="s">
        <v>14096</v>
      </c>
      <c r="D2712" t="s">
        <v>39</v>
      </c>
      <c r="E2712" t="s">
        <v>64</v>
      </c>
      <c r="F2712" t="s">
        <v>35</v>
      </c>
      <c r="G2712" t="s">
        <v>20</v>
      </c>
      <c r="H2712">
        <v>115.97</v>
      </c>
      <c r="I2712" s="9">
        <v>45447</v>
      </c>
      <c r="J2712">
        <v>2024</v>
      </c>
      <c r="K2712" t="s">
        <v>14049</v>
      </c>
      <c r="L2712">
        <v>6</v>
      </c>
      <c r="M2712" t="s">
        <v>14046</v>
      </c>
      <c r="N2712" t="s">
        <v>16</v>
      </c>
    </row>
    <row r="2713" spans="1:14" x14ac:dyDescent="0.35">
      <c r="A2713" t="s">
        <v>10893</v>
      </c>
      <c r="B2713">
        <v>62</v>
      </c>
      <c r="C2713" t="s">
        <v>14096</v>
      </c>
      <c r="D2713" t="s">
        <v>12</v>
      </c>
      <c r="E2713" t="s">
        <v>29</v>
      </c>
      <c r="F2713" t="s">
        <v>19</v>
      </c>
      <c r="G2713" t="s">
        <v>15</v>
      </c>
      <c r="H2713">
        <v>12728.33</v>
      </c>
      <c r="I2713" s="9">
        <v>45019</v>
      </c>
      <c r="J2713">
        <v>2023</v>
      </c>
      <c r="K2713" t="s">
        <v>14061</v>
      </c>
      <c r="L2713">
        <v>4</v>
      </c>
      <c r="M2713" t="s">
        <v>14062</v>
      </c>
      <c r="N2713" t="s">
        <v>16</v>
      </c>
    </row>
    <row r="2714" spans="1:14" x14ac:dyDescent="0.35">
      <c r="A2714" t="s">
        <v>11041</v>
      </c>
      <c r="B2714">
        <v>62</v>
      </c>
      <c r="C2714" t="s">
        <v>14096</v>
      </c>
      <c r="D2714" t="s">
        <v>39</v>
      </c>
      <c r="E2714" t="s">
        <v>52</v>
      </c>
      <c r="F2714" t="s">
        <v>35</v>
      </c>
      <c r="G2714" t="s">
        <v>26</v>
      </c>
      <c r="H2714">
        <v>7246.58</v>
      </c>
      <c r="I2714" s="9">
        <v>45205</v>
      </c>
      <c r="J2714">
        <v>2023</v>
      </c>
      <c r="K2714" t="s">
        <v>14058</v>
      </c>
      <c r="L2714">
        <v>10</v>
      </c>
      <c r="M2714" t="s">
        <v>14048</v>
      </c>
      <c r="N2714" t="s">
        <v>16</v>
      </c>
    </row>
    <row r="2715" spans="1:14" x14ac:dyDescent="0.35">
      <c r="A2715" t="s">
        <v>11045</v>
      </c>
      <c r="B2715">
        <v>62</v>
      </c>
      <c r="C2715" t="s">
        <v>14096</v>
      </c>
      <c r="D2715" t="s">
        <v>39</v>
      </c>
      <c r="E2715" t="s">
        <v>24</v>
      </c>
      <c r="F2715" t="s">
        <v>25</v>
      </c>
      <c r="G2715" t="s">
        <v>26</v>
      </c>
      <c r="H2715">
        <v>15687.83</v>
      </c>
      <c r="I2715" s="9">
        <v>45576</v>
      </c>
      <c r="J2715">
        <v>2024</v>
      </c>
      <c r="K2715" t="s">
        <v>14058</v>
      </c>
      <c r="L2715">
        <v>10</v>
      </c>
      <c r="M2715" t="s">
        <v>14048</v>
      </c>
      <c r="N2715" t="s">
        <v>16</v>
      </c>
    </row>
    <row r="2716" spans="1:14" x14ac:dyDescent="0.35">
      <c r="A2716" t="s">
        <v>11131</v>
      </c>
      <c r="B2716">
        <v>62</v>
      </c>
      <c r="C2716" t="s">
        <v>14096</v>
      </c>
      <c r="D2716" t="s">
        <v>12</v>
      </c>
      <c r="E2716" t="s">
        <v>13</v>
      </c>
      <c r="F2716" t="s">
        <v>25</v>
      </c>
      <c r="G2716" t="s">
        <v>26</v>
      </c>
      <c r="H2716">
        <v>3983.36</v>
      </c>
      <c r="I2716" s="9">
        <v>45307</v>
      </c>
      <c r="J2716">
        <v>2024</v>
      </c>
      <c r="K2716" t="s">
        <v>14045</v>
      </c>
      <c r="L2716">
        <v>1</v>
      </c>
      <c r="M2716" t="s">
        <v>14046</v>
      </c>
      <c r="N2716" t="s">
        <v>16</v>
      </c>
    </row>
    <row r="2717" spans="1:14" x14ac:dyDescent="0.35">
      <c r="A2717" t="s">
        <v>11155</v>
      </c>
      <c r="B2717">
        <v>62</v>
      </c>
      <c r="C2717" t="s">
        <v>14096</v>
      </c>
      <c r="D2717" t="s">
        <v>39</v>
      </c>
      <c r="E2717" t="s">
        <v>13</v>
      </c>
      <c r="F2717" t="s">
        <v>55</v>
      </c>
      <c r="G2717" t="s">
        <v>15</v>
      </c>
      <c r="H2717">
        <v>2816.41</v>
      </c>
      <c r="I2717" s="9">
        <v>45255</v>
      </c>
      <c r="J2717">
        <v>2023</v>
      </c>
      <c r="K2717" t="s">
        <v>14054</v>
      </c>
      <c r="L2717">
        <v>11</v>
      </c>
      <c r="M2717" t="s">
        <v>14050</v>
      </c>
      <c r="N2717" t="s">
        <v>16</v>
      </c>
    </row>
    <row r="2718" spans="1:14" x14ac:dyDescent="0.35">
      <c r="A2718" t="s">
        <v>11291</v>
      </c>
      <c r="B2718">
        <v>62</v>
      </c>
      <c r="C2718" t="s">
        <v>14096</v>
      </c>
      <c r="D2718" t="s">
        <v>39</v>
      </c>
      <c r="E2718" t="s">
        <v>52</v>
      </c>
      <c r="F2718" t="s">
        <v>35</v>
      </c>
      <c r="G2718" t="s">
        <v>20</v>
      </c>
      <c r="H2718">
        <v>12045.38</v>
      </c>
      <c r="I2718" s="9">
        <v>45200</v>
      </c>
      <c r="J2718">
        <v>2023</v>
      </c>
      <c r="K2718" t="s">
        <v>14058</v>
      </c>
      <c r="L2718">
        <v>10</v>
      </c>
      <c r="M2718" t="s">
        <v>14059</v>
      </c>
      <c r="N2718" t="s">
        <v>16</v>
      </c>
    </row>
    <row r="2719" spans="1:14" x14ac:dyDescent="0.35">
      <c r="A2719" t="s">
        <v>11299</v>
      </c>
      <c r="B2719">
        <v>62</v>
      </c>
      <c r="C2719" t="s">
        <v>14096</v>
      </c>
      <c r="D2719" t="s">
        <v>12</v>
      </c>
      <c r="E2719" t="s">
        <v>52</v>
      </c>
      <c r="F2719" t="s">
        <v>49</v>
      </c>
      <c r="G2719" t="s">
        <v>15</v>
      </c>
      <c r="H2719">
        <v>14192.73</v>
      </c>
      <c r="I2719" s="9">
        <v>45452</v>
      </c>
      <c r="J2719">
        <v>2024</v>
      </c>
      <c r="K2719" t="s">
        <v>14049</v>
      </c>
      <c r="L2719">
        <v>6</v>
      </c>
      <c r="M2719" t="s">
        <v>14059</v>
      </c>
      <c r="N2719" t="s">
        <v>16</v>
      </c>
    </row>
    <row r="2720" spans="1:14" x14ac:dyDescent="0.35">
      <c r="A2720" t="s">
        <v>11321</v>
      </c>
      <c r="B2720">
        <v>62</v>
      </c>
      <c r="C2720" t="s">
        <v>14096</v>
      </c>
      <c r="D2720" t="s">
        <v>39</v>
      </c>
      <c r="E2720" t="s">
        <v>42</v>
      </c>
      <c r="F2720" t="s">
        <v>25</v>
      </c>
      <c r="G2720" t="s">
        <v>15</v>
      </c>
      <c r="H2720">
        <v>5445.31</v>
      </c>
      <c r="I2720" s="9">
        <v>44961</v>
      </c>
      <c r="J2720">
        <v>2023</v>
      </c>
      <c r="K2720" t="s">
        <v>14051</v>
      </c>
      <c r="L2720">
        <v>2</v>
      </c>
      <c r="M2720" t="s">
        <v>14050</v>
      </c>
      <c r="N2720" t="s">
        <v>16</v>
      </c>
    </row>
    <row r="2721" spans="1:14" x14ac:dyDescent="0.35">
      <c r="A2721" t="s">
        <v>11357</v>
      </c>
      <c r="B2721">
        <v>62</v>
      </c>
      <c r="C2721" t="s">
        <v>14096</v>
      </c>
      <c r="D2721" t="s">
        <v>12</v>
      </c>
      <c r="E2721" t="s">
        <v>29</v>
      </c>
      <c r="F2721" t="s">
        <v>25</v>
      </c>
      <c r="G2721" t="s">
        <v>36</v>
      </c>
      <c r="H2721">
        <v>7017.11</v>
      </c>
      <c r="I2721" s="9">
        <v>45039</v>
      </c>
      <c r="J2721">
        <v>2023</v>
      </c>
      <c r="K2721" t="s">
        <v>14061</v>
      </c>
      <c r="L2721">
        <v>4</v>
      </c>
      <c r="M2721" t="s">
        <v>14059</v>
      </c>
      <c r="N2721" t="s">
        <v>16</v>
      </c>
    </row>
    <row r="2722" spans="1:14" x14ac:dyDescent="0.35">
      <c r="A2722" t="s">
        <v>11487</v>
      </c>
      <c r="B2722">
        <v>62</v>
      </c>
      <c r="C2722" t="s">
        <v>14096</v>
      </c>
      <c r="D2722" t="s">
        <v>12</v>
      </c>
      <c r="E2722" t="s">
        <v>42</v>
      </c>
      <c r="F2722" t="s">
        <v>35</v>
      </c>
      <c r="G2722" t="s">
        <v>36</v>
      </c>
      <c r="H2722">
        <v>2144.9899999999998</v>
      </c>
      <c r="I2722" s="9">
        <v>45369</v>
      </c>
      <c r="J2722">
        <v>2024</v>
      </c>
      <c r="K2722" t="s">
        <v>14053</v>
      </c>
      <c r="L2722">
        <v>3</v>
      </c>
      <c r="M2722" t="s">
        <v>14062</v>
      </c>
      <c r="N2722" t="s">
        <v>16</v>
      </c>
    </row>
    <row r="2723" spans="1:14" x14ac:dyDescent="0.35">
      <c r="A2723" t="s">
        <v>11527</v>
      </c>
      <c r="B2723">
        <v>62</v>
      </c>
      <c r="C2723" t="s">
        <v>14096</v>
      </c>
      <c r="D2723" t="s">
        <v>39</v>
      </c>
      <c r="E2723" t="s">
        <v>93</v>
      </c>
      <c r="F2723" t="s">
        <v>14</v>
      </c>
      <c r="G2723" t="s">
        <v>30</v>
      </c>
      <c r="H2723">
        <v>5613.87</v>
      </c>
      <c r="I2723" s="9">
        <v>45103</v>
      </c>
      <c r="J2723">
        <v>2023</v>
      </c>
      <c r="K2723" t="s">
        <v>14049</v>
      </c>
      <c r="L2723">
        <v>6</v>
      </c>
      <c r="M2723" t="s">
        <v>14062</v>
      </c>
      <c r="N2723" t="s">
        <v>16</v>
      </c>
    </row>
    <row r="2724" spans="1:14" x14ac:dyDescent="0.35">
      <c r="A2724" t="s">
        <v>11693</v>
      </c>
      <c r="B2724">
        <v>62</v>
      </c>
      <c r="C2724" t="s">
        <v>14096</v>
      </c>
      <c r="D2724" t="s">
        <v>12</v>
      </c>
      <c r="E2724" t="s">
        <v>42</v>
      </c>
      <c r="F2724" t="s">
        <v>55</v>
      </c>
      <c r="G2724" t="s">
        <v>15</v>
      </c>
      <c r="H2724">
        <v>2196.04</v>
      </c>
      <c r="I2724" s="9">
        <v>45081</v>
      </c>
      <c r="J2724">
        <v>2023</v>
      </c>
      <c r="K2724" t="s">
        <v>14049</v>
      </c>
      <c r="L2724">
        <v>6</v>
      </c>
      <c r="M2724" t="s">
        <v>14059</v>
      </c>
      <c r="N2724" t="s">
        <v>16</v>
      </c>
    </row>
    <row r="2725" spans="1:14" x14ac:dyDescent="0.35">
      <c r="A2725" t="s">
        <v>11881</v>
      </c>
      <c r="B2725">
        <v>62</v>
      </c>
      <c r="C2725" t="s">
        <v>14096</v>
      </c>
      <c r="D2725" t="s">
        <v>12</v>
      </c>
      <c r="E2725" t="s">
        <v>93</v>
      </c>
      <c r="F2725" t="s">
        <v>25</v>
      </c>
      <c r="G2725" t="s">
        <v>15</v>
      </c>
      <c r="H2725">
        <v>22781.72</v>
      </c>
      <c r="I2725" s="9">
        <v>45247</v>
      </c>
      <c r="J2725">
        <v>2023</v>
      </c>
      <c r="K2725" t="s">
        <v>14054</v>
      </c>
      <c r="L2725">
        <v>11</v>
      </c>
      <c r="M2725" t="s">
        <v>14048</v>
      </c>
      <c r="N2725" t="s">
        <v>16</v>
      </c>
    </row>
    <row r="2726" spans="1:14" x14ac:dyDescent="0.35">
      <c r="A2726" t="s">
        <v>11931</v>
      </c>
      <c r="B2726">
        <v>62</v>
      </c>
      <c r="C2726" t="s">
        <v>14096</v>
      </c>
      <c r="D2726" t="s">
        <v>39</v>
      </c>
      <c r="E2726" t="s">
        <v>42</v>
      </c>
      <c r="F2726" t="s">
        <v>19</v>
      </c>
      <c r="G2726" t="s">
        <v>20</v>
      </c>
      <c r="H2726">
        <v>2153.37</v>
      </c>
      <c r="I2726" s="9">
        <v>45440</v>
      </c>
      <c r="J2726">
        <v>2024</v>
      </c>
      <c r="K2726" t="s">
        <v>14047</v>
      </c>
      <c r="L2726">
        <v>5</v>
      </c>
      <c r="M2726" t="s">
        <v>14046</v>
      </c>
      <c r="N2726" t="s">
        <v>16</v>
      </c>
    </row>
    <row r="2727" spans="1:14" x14ac:dyDescent="0.35">
      <c r="A2727" t="s">
        <v>12037</v>
      </c>
      <c r="B2727">
        <v>62</v>
      </c>
      <c r="C2727" t="s">
        <v>14096</v>
      </c>
      <c r="D2727" t="s">
        <v>39</v>
      </c>
      <c r="E2727" t="s">
        <v>24</v>
      </c>
      <c r="F2727" t="s">
        <v>35</v>
      </c>
      <c r="G2727" t="s">
        <v>36</v>
      </c>
      <c r="H2727">
        <v>4739.0200000000004</v>
      </c>
      <c r="I2727" s="9">
        <v>45237</v>
      </c>
      <c r="J2727">
        <v>2023</v>
      </c>
      <c r="K2727" t="s">
        <v>14054</v>
      </c>
      <c r="L2727">
        <v>11</v>
      </c>
      <c r="M2727" t="s">
        <v>14046</v>
      </c>
      <c r="N2727" t="s">
        <v>16</v>
      </c>
    </row>
    <row r="2728" spans="1:14" x14ac:dyDescent="0.35">
      <c r="A2728" t="s">
        <v>12055</v>
      </c>
      <c r="B2728">
        <v>62</v>
      </c>
      <c r="C2728" t="s">
        <v>14096</v>
      </c>
      <c r="D2728" t="s">
        <v>12</v>
      </c>
      <c r="E2728" t="s">
        <v>52</v>
      </c>
      <c r="F2728" t="s">
        <v>49</v>
      </c>
      <c r="G2728" t="s">
        <v>36</v>
      </c>
      <c r="H2728">
        <v>18344.189999999999</v>
      </c>
      <c r="I2728" s="9">
        <v>45354</v>
      </c>
      <c r="J2728">
        <v>2024</v>
      </c>
      <c r="K2728" t="s">
        <v>14053</v>
      </c>
      <c r="L2728">
        <v>3</v>
      </c>
      <c r="M2728" t="s">
        <v>14059</v>
      </c>
      <c r="N2728" t="s">
        <v>16</v>
      </c>
    </row>
    <row r="2729" spans="1:14" x14ac:dyDescent="0.35">
      <c r="A2729" t="s">
        <v>12071</v>
      </c>
      <c r="B2729">
        <v>62</v>
      </c>
      <c r="C2729" t="s">
        <v>14096</v>
      </c>
      <c r="D2729" t="s">
        <v>12</v>
      </c>
      <c r="E2729" t="s">
        <v>13</v>
      </c>
      <c r="F2729" t="s">
        <v>35</v>
      </c>
      <c r="G2729" t="s">
        <v>15</v>
      </c>
      <c r="H2729">
        <v>11461.89</v>
      </c>
      <c r="I2729" s="9">
        <v>45260</v>
      </c>
      <c r="J2729">
        <v>2023</v>
      </c>
      <c r="K2729" t="s">
        <v>14054</v>
      </c>
      <c r="L2729">
        <v>11</v>
      </c>
      <c r="M2729" t="s">
        <v>14057</v>
      </c>
      <c r="N2729" t="s">
        <v>16</v>
      </c>
    </row>
    <row r="2730" spans="1:14" x14ac:dyDescent="0.35">
      <c r="A2730" t="s">
        <v>12099</v>
      </c>
      <c r="B2730">
        <v>62</v>
      </c>
      <c r="C2730" t="s">
        <v>14096</v>
      </c>
      <c r="D2730" t="s">
        <v>12</v>
      </c>
      <c r="E2730" t="s">
        <v>24</v>
      </c>
      <c r="F2730" t="s">
        <v>55</v>
      </c>
      <c r="G2730" t="s">
        <v>36</v>
      </c>
      <c r="H2730">
        <v>9484.7199999999993</v>
      </c>
      <c r="I2730" s="9">
        <v>44980</v>
      </c>
      <c r="J2730">
        <v>2023</v>
      </c>
      <c r="K2730" t="s">
        <v>14051</v>
      </c>
      <c r="L2730">
        <v>2</v>
      </c>
      <c r="M2730" t="s">
        <v>14057</v>
      </c>
      <c r="N2730" t="s">
        <v>16</v>
      </c>
    </row>
    <row r="2731" spans="1:14" x14ac:dyDescent="0.35">
      <c r="A2731" t="s">
        <v>12183</v>
      </c>
      <c r="B2731">
        <v>62</v>
      </c>
      <c r="C2731" t="s">
        <v>14096</v>
      </c>
      <c r="D2731" t="s">
        <v>39</v>
      </c>
      <c r="E2731" t="s">
        <v>13</v>
      </c>
      <c r="F2731" t="s">
        <v>25</v>
      </c>
      <c r="G2731" t="s">
        <v>36</v>
      </c>
      <c r="H2731">
        <v>26115.66</v>
      </c>
      <c r="I2731" s="9">
        <v>45307</v>
      </c>
      <c r="J2731">
        <v>2024</v>
      </c>
      <c r="K2731" t="s">
        <v>14045</v>
      </c>
      <c r="L2731">
        <v>1</v>
      </c>
      <c r="M2731" t="s">
        <v>14046</v>
      </c>
      <c r="N2731" t="s">
        <v>16</v>
      </c>
    </row>
    <row r="2732" spans="1:14" x14ac:dyDescent="0.35">
      <c r="A2732" t="s">
        <v>12263</v>
      </c>
      <c r="B2732">
        <v>62</v>
      </c>
      <c r="C2732" t="s">
        <v>14096</v>
      </c>
      <c r="D2732" t="s">
        <v>12</v>
      </c>
      <c r="E2732" t="s">
        <v>13</v>
      </c>
      <c r="F2732" t="s">
        <v>55</v>
      </c>
      <c r="G2732" t="s">
        <v>30</v>
      </c>
      <c r="H2732">
        <v>3993.54</v>
      </c>
      <c r="I2732" s="9">
        <v>45053</v>
      </c>
      <c r="J2732">
        <v>2023</v>
      </c>
      <c r="K2732" t="s">
        <v>14047</v>
      </c>
      <c r="L2732">
        <v>5</v>
      </c>
      <c r="M2732" t="s">
        <v>14059</v>
      </c>
      <c r="N2732" t="s">
        <v>16</v>
      </c>
    </row>
    <row r="2733" spans="1:14" x14ac:dyDescent="0.35">
      <c r="A2733" t="s">
        <v>12293</v>
      </c>
      <c r="B2733">
        <v>62</v>
      </c>
      <c r="C2733" t="s">
        <v>14096</v>
      </c>
      <c r="D2733" t="s">
        <v>12</v>
      </c>
      <c r="E2733" t="s">
        <v>93</v>
      </c>
      <c r="F2733" t="s">
        <v>14</v>
      </c>
      <c r="G2733" t="s">
        <v>36</v>
      </c>
      <c r="H2733">
        <v>4098.1499999999996</v>
      </c>
      <c r="I2733" s="9">
        <v>45266</v>
      </c>
      <c r="J2733">
        <v>2023</v>
      </c>
      <c r="K2733" t="s">
        <v>14060</v>
      </c>
      <c r="L2733">
        <v>12</v>
      </c>
      <c r="M2733" t="s">
        <v>14052</v>
      </c>
      <c r="N2733" t="s">
        <v>16</v>
      </c>
    </row>
    <row r="2734" spans="1:14" x14ac:dyDescent="0.35">
      <c r="A2734" t="s">
        <v>12425</v>
      </c>
      <c r="B2734">
        <v>62</v>
      </c>
      <c r="C2734" t="s">
        <v>14096</v>
      </c>
      <c r="D2734" t="s">
        <v>39</v>
      </c>
      <c r="E2734" t="s">
        <v>64</v>
      </c>
      <c r="F2734" t="s">
        <v>55</v>
      </c>
      <c r="G2734" t="s">
        <v>30</v>
      </c>
      <c r="H2734">
        <v>13697.68</v>
      </c>
      <c r="I2734" s="9">
        <v>45552</v>
      </c>
      <c r="J2734">
        <v>2024</v>
      </c>
      <c r="K2734" t="s">
        <v>14055</v>
      </c>
      <c r="L2734">
        <v>9</v>
      </c>
      <c r="M2734" t="s">
        <v>14046</v>
      </c>
      <c r="N2734" t="s">
        <v>16</v>
      </c>
    </row>
    <row r="2735" spans="1:14" x14ac:dyDescent="0.35">
      <c r="A2735" t="s">
        <v>12621</v>
      </c>
      <c r="B2735">
        <v>62</v>
      </c>
      <c r="C2735" t="s">
        <v>14096</v>
      </c>
      <c r="D2735" t="s">
        <v>39</v>
      </c>
      <c r="E2735" t="s">
        <v>52</v>
      </c>
      <c r="F2735" t="s">
        <v>55</v>
      </c>
      <c r="G2735" t="s">
        <v>20</v>
      </c>
      <c r="H2735">
        <v>19.05</v>
      </c>
      <c r="I2735" s="9">
        <v>44938</v>
      </c>
      <c r="J2735">
        <v>2023</v>
      </c>
      <c r="K2735" t="s">
        <v>14045</v>
      </c>
      <c r="L2735">
        <v>1</v>
      </c>
      <c r="M2735" t="s">
        <v>14057</v>
      </c>
      <c r="N2735" t="s">
        <v>16</v>
      </c>
    </row>
    <row r="2736" spans="1:14" x14ac:dyDescent="0.35">
      <c r="A2736" t="s">
        <v>12821</v>
      </c>
      <c r="B2736">
        <v>62</v>
      </c>
      <c r="C2736" t="s">
        <v>14096</v>
      </c>
      <c r="D2736" t="s">
        <v>39</v>
      </c>
      <c r="E2736" t="s">
        <v>64</v>
      </c>
      <c r="F2736" t="s">
        <v>35</v>
      </c>
      <c r="G2736" t="s">
        <v>36</v>
      </c>
      <c r="H2736">
        <v>3142.77</v>
      </c>
      <c r="I2736" s="9">
        <v>45115</v>
      </c>
      <c r="J2736">
        <v>2023</v>
      </c>
      <c r="K2736" t="s">
        <v>14063</v>
      </c>
      <c r="L2736">
        <v>7</v>
      </c>
      <c r="M2736" t="s">
        <v>14050</v>
      </c>
      <c r="N2736" t="s">
        <v>16</v>
      </c>
    </row>
    <row r="2737" spans="1:14" x14ac:dyDescent="0.35">
      <c r="A2737" t="s">
        <v>12957</v>
      </c>
      <c r="B2737">
        <v>62</v>
      </c>
      <c r="C2737" t="s">
        <v>14096</v>
      </c>
      <c r="D2737" t="s">
        <v>12</v>
      </c>
      <c r="E2737" t="s">
        <v>42</v>
      </c>
      <c r="F2737" t="s">
        <v>25</v>
      </c>
      <c r="G2737" t="s">
        <v>30</v>
      </c>
      <c r="H2737">
        <v>6295.27</v>
      </c>
      <c r="I2737" s="9">
        <v>45605</v>
      </c>
      <c r="J2737">
        <v>2024</v>
      </c>
      <c r="K2737" t="s">
        <v>14054</v>
      </c>
      <c r="L2737">
        <v>11</v>
      </c>
      <c r="M2737" t="s">
        <v>14050</v>
      </c>
      <c r="N2737" t="s">
        <v>16</v>
      </c>
    </row>
    <row r="2738" spans="1:14" x14ac:dyDescent="0.35">
      <c r="A2738" t="s">
        <v>13003</v>
      </c>
      <c r="B2738">
        <v>62</v>
      </c>
      <c r="C2738" t="s">
        <v>14096</v>
      </c>
      <c r="D2738" t="s">
        <v>39</v>
      </c>
      <c r="E2738" t="s">
        <v>42</v>
      </c>
      <c r="F2738" t="s">
        <v>25</v>
      </c>
      <c r="G2738" t="s">
        <v>15</v>
      </c>
      <c r="H2738">
        <v>1542.44</v>
      </c>
      <c r="I2738" s="9">
        <v>45050</v>
      </c>
      <c r="J2738">
        <v>2023</v>
      </c>
      <c r="K2738" t="s">
        <v>14047</v>
      </c>
      <c r="L2738">
        <v>5</v>
      </c>
      <c r="M2738" t="s">
        <v>14057</v>
      </c>
      <c r="N2738" t="s">
        <v>16</v>
      </c>
    </row>
    <row r="2739" spans="1:14" x14ac:dyDescent="0.35">
      <c r="A2739" t="s">
        <v>13063</v>
      </c>
      <c r="B2739">
        <v>62</v>
      </c>
      <c r="C2739" t="s">
        <v>14096</v>
      </c>
      <c r="D2739" t="s">
        <v>12</v>
      </c>
      <c r="E2739" t="s">
        <v>93</v>
      </c>
      <c r="F2739" t="s">
        <v>49</v>
      </c>
      <c r="G2739" t="s">
        <v>36</v>
      </c>
      <c r="H2739">
        <v>21771.74</v>
      </c>
      <c r="I2739" s="9">
        <v>45270</v>
      </c>
      <c r="J2739">
        <v>2023</v>
      </c>
      <c r="K2739" t="s">
        <v>14060</v>
      </c>
      <c r="L2739">
        <v>12</v>
      </c>
      <c r="M2739" t="s">
        <v>14059</v>
      </c>
      <c r="N2739" t="s">
        <v>16</v>
      </c>
    </row>
    <row r="2740" spans="1:14" x14ac:dyDescent="0.35">
      <c r="A2740" t="s">
        <v>13123</v>
      </c>
      <c r="B2740">
        <v>62</v>
      </c>
      <c r="C2740" t="s">
        <v>14096</v>
      </c>
      <c r="D2740" t="s">
        <v>39</v>
      </c>
      <c r="E2740" t="s">
        <v>93</v>
      </c>
      <c r="F2740" t="s">
        <v>25</v>
      </c>
      <c r="G2740" t="s">
        <v>30</v>
      </c>
      <c r="H2740">
        <v>12880.12</v>
      </c>
      <c r="I2740" s="9">
        <v>45124</v>
      </c>
      <c r="J2740">
        <v>2023</v>
      </c>
      <c r="K2740" t="s">
        <v>14063</v>
      </c>
      <c r="L2740">
        <v>7</v>
      </c>
      <c r="M2740" t="s">
        <v>14062</v>
      </c>
      <c r="N2740" t="s">
        <v>16</v>
      </c>
    </row>
    <row r="2741" spans="1:14" x14ac:dyDescent="0.35">
      <c r="A2741" t="s">
        <v>13149</v>
      </c>
      <c r="B2741">
        <v>62</v>
      </c>
      <c r="C2741" t="s">
        <v>14096</v>
      </c>
      <c r="D2741" t="s">
        <v>39</v>
      </c>
      <c r="E2741" t="s">
        <v>29</v>
      </c>
      <c r="F2741" t="s">
        <v>35</v>
      </c>
      <c r="G2741" t="s">
        <v>20</v>
      </c>
      <c r="H2741">
        <v>4537.16</v>
      </c>
      <c r="I2741" s="9">
        <v>45469</v>
      </c>
      <c r="J2741">
        <v>2024</v>
      </c>
      <c r="K2741" t="s">
        <v>14049</v>
      </c>
      <c r="L2741">
        <v>6</v>
      </c>
      <c r="M2741" t="s">
        <v>14052</v>
      </c>
      <c r="N2741" t="s">
        <v>16</v>
      </c>
    </row>
    <row r="2742" spans="1:14" x14ac:dyDescent="0.35">
      <c r="A2742" t="s">
        <v>13159</v>
      </c>
      <c r="B2742">
        <v>62</v>
      </c>
      <c r="C2742" t="s">
        <v>14096</v>
      </c>
      <c r="D2742" t="s">
        <v>39</v>
      </c>
      <c r="E2742" t="s">
        <v>52</v>
      </c>
      <c r="F2742" t="s">
        <v>49</v>
      </c>
      <c r="G2742" t="s">
        <v>20</v>
      </c>
      <c r="H2742">
        <v>590.04999999999995</v>
      </c>
      <c r="I2742" s="9">
        <v>45436</v>
      </c>
      <c r="J2742">
        <v>2024</v>
      </c>
      <c r="K2742" t="s">
        <v>14047</v>
      </c>
      <c r="L2742">
        <v>5</v>
      </c>
      <c r="M2742" t="s">
        <v>14048</v>
      </c>
      <c r="N2742" t="s">
        <v>16</v>
      </c>
    </row>
    <row r="2743" spans="1:14" x14ac:dyDescent="0.35">
      <c r="A2743" t="s">
        <v>13191</v>
      </c>
      <c r="B2743">
        <v>62</v>
      </c>
      <c r="C2743" t="s">
        <v>14096</v>
      </c>
      <c r="D2743" t="s">
        <v>12</v>
      </c>
      <c r="E2743" t="s">
        <v>13</v>
      </c>
      <c r="F2743" t="s">
        <v>25</v>
      </c>
      <c r="G2743" t="s">
        <v>30</v>
      </c>
      <c r="H2743">
        <v>7363.56</v>
      </c>
      <c r="I2743" s="9">
        <v>45305</v>
      </c>
      <c r="J2743">
        <v>2024</v>
      </c>
      <c r="K2743" t="s">
        <v>14045</v>
      </c>
      <c r="L2743">
        <v>1</v>
      </c>
      <c r="M2743" t="s">
        <v>14059</v>
      </c>
      <c r="N2743" t="s">
        <v>16</v>
      </c>
    </row>
    <row r="2744" spans="1:14" x14ac:dyDescent="0.35">
      <c r="A2744" t="s">
        <v>13215</v>
      </c>
      <c r="B2744">
        <v>62</v>
      </c>
      <c r="C2744" t="s">
        <v>14096</v>
      </c>
      <c r="D2744" t="s">
        <v>39</v>
      </c>
      <c r="E2744" t="s">
        <v>74</v>
      </c>
      <c r="F2744" t="s">
        <v>55</v>
      </c>
      <c r="G2744" t="s">
        <v>15</v>
      </c>
      <c r="H2744">
        <v>21532.18</v>
      </c>
      <c r="I2744" s="9">
        <v>45084</v>
      </c>
      <c r="J2744">
        <v>2023</v>
      </c>
      <c r="K2744" t="s">
        <v>14049</v>
      </c>
      <c r="L2744">
        <v>6</v>
      </c>
      <c r="M2744" t="s">
        <v>14052</v>
      </c>
      <c r="N2744" t="s">
        <v>16</v>
      </c>
    </row>
    <row r="2745" spans="1:14" x14ac:dyDescent="0.35">
      <c r="A2745" t="s">
        <v>13225</v>
      </c>
      <c r="B2745">
        <v>62</v>
      </c>
      <c r="C2745" t="s">
        <v>14096</v>
      </c>
      <c r="D2745" t="s">
        <v>39</v>
      </c>
      <c r="E2745" t="s">
        <v>52</v>
      </c>
      <c r="F2745" t="s">
        <v>35</v>
      </c>
      <c r="G2745" t="s">
        <v>15</v>
      </c>
      <c r="H2745">
        <v>28103.46</v>
      </c>
      <c r="I2745" s="9">
        <v>45026</v>
      </c>
      <c r="J2745">
        <v>2023</v>
      </c>
      <c r="K2745" t="s">
        <v>14061</v>
      </c>
      <c r="L2745">
        <v>4</v>
      </c>
      <c r="M2745" t="s">
        <v>14062</v>
      </c>
      <c r="N2745" t="s">
        <v>16</v>
      </c>
    </row>
    <row r="2746" spans="1:14" x14ac:dyDescent="0.35">
      <c r="A2746" t="s">
        <v>13273</v>
      </c>
      <c r="B2746">
        <v>62</v>
      </c>
      <c r="C2746" t="s">
        <v>14096</v>
      </c>
      <c r="D2746" t="s">
        <v>12</v>
      </c>
      <c r="E2746" t="s">
        <v>24</v>
      </c>
      <c r="F2746" t="s">
        <v>55</v>
      </c>
      <c r="G2746" t="s">
        <v>30</v>
      </c>
      <c r="H2746">
        <v>5841.48</v>
      </c>
      <c r="I2746" s="9">
        <v>45523</v>
      </c>
      <c r="J2746">
        <v>2024</v>
      </c>
      <c r="K2746" t="s">
        <v>14056</v>
      </c>
      <c r="L2746">
        <v>8</v>
      </c>
      <c r="M2746" t="s">
        <v>14062</v>
      </c>
      <c r="N2746" t="s">
        <v>16</v>
      </c>
    </row>
    <row r="2747" spans="1:14" x14ac:dyDescent="0.35">
      <c r="A2747" t="s">
        <v>13351</v>
      </c>
      <c r="B2747">
        <v>62</v>
      </c>
      <c r="C2747" t="s">
        <v>14096</v>
      </c>
      <c r="D2747" t="s">
        <v>12</v>
      </c>
      <c r="E2747" t="s">
        <v>52</v>
      </c>
      <c r="F2747" t="s">
        <v>25</v>
      </c>
      <c r="G2747" t="s">
        <v>15</v>
      </c>
      <c r="H2747">
        <v>21690.959999999999</v>
      </c>
      <c r="I2747" s="9">
        <v>44955</v>
      </c>
      <c r="J2747">
        <v>2023</v>
      </c>
      <c r="K2747" t="s">
        <v>14045</v>
      </c>
      <c r="L2747">
        <v>1</v>
      </c>
      <c r="M2747" t="s">
        <v>14059</v>
      </c>
      <c r="N2747" t="s">
        <v>16</v>
      </c>
    </row>
    <row r="2748" spans="1:14" x14ac:dyDescent="0.35">
      <c r="A2748" t="s">
        <v>13427</v>
      </c>
      <c r="B2748">
        <v>62</v>
      </c>
      <c r="C2748" t="s">
        <v>14096</v>
      </c>
      <c r="D2748" t="s">
        <v>12</v>
      </c>
      <c r="E2748" t="s">
        <v>52</v>
      </c>
      <c r="F2748" t="s">
        <v>19</v>
      </c>
      <c r="G2748" t="s">
        <v>26</v>
      </c>
      <c r="H2748">
        <v>8327.82</v>
      </c>
      <c r="I2748" s="9">
        <v>45316</v>
      </c>
      <c r="J2748">
        <v>2024</v>
      </c>
      <c r="K2748" t="s">
        <v>14045</v>
      </c>
      <c r="L2748">
        <v>1</v>
      </c>
      <c r="M2748" t="s">
        <v>14057</v>
      </c>
      <c r="N2748" t="s">
        <v>16</v>
      </c>
    </row>
    <row r="2749" spans="1:14" x14ac:dyDescent="0.35">
      <c r="A2749" t="s">
        <v>13515</v>
      </c>
      <c r="B2749">
        <v>62</v>
      </c>
      <c r="C2749" t="s">
        <v>14096</v>
      </c>
      <c r="D2749" t="s">
        <v>12</v>
      </c>
      <c r="E2749" t="s">
        <v>13</v>
      </c>
      <c r="F2749" t="s">
        <v>55</v>
      </c>
      <c r="G2749" t="s">
        <v>36</v>
      </c>
      <c r="H2749">
        <v>824.29</v>
      </c>
      <c r="I2749" s="9">
        <v>45588</v>
      </c>
      <c r="J2749">
        <v>2024</v>
      </c>
      <c r="K2749" t="s">
        <v>14058</v>
      </c>
      <c r="L2749">
        <v>10</v>
      </c>
      <c r="M2749" t="s">
        <v>14052</v>
      </c>
      <c r="N2749" t="s">
        <v>16</v>
      </c>
    </row>
    <row r="2750" spans="1:14" x14ac:dyDescent="0.35">
      <c r="A2750" t="s">
        <v>13587</v>
      </c>
      <c r="B2750">
        <v>62</v>
      </c>
      <c r="C2750" t="s">
        <v>14096</v>
      </c>
      <c r="D2750" t="s">
        <v>39</v>
      </c>
      <c r="E2750" t="s">
        <v>29</v>
      </c>
      <c r="F2750" t="s">
        <v>49</v>
      </c>
      <c r="G2750" t="s">
        <v>15</v>
      </c>
      <c r="H2750">
        <v>1803.97</v>
      </c>
      <c r="I2750" s="9">
        <v>45165</v>
      </c>
      <c r="J2750">
        <v>2023</v>
      </c>
      <c r="K2750" t="s">
        <v>14056</v>
      </c>
      <c r="L2750">
        <v>8</v>
      </c>
      <c r="M2750" t="s">
        <v>14059</v>
      </c>
      <c r="N2750" t="s">
        <v>16</v>
      </c>
    </row>
    <row r="2751" spans="1:14" x14ac:dyDescent="0.35">
      <c r="A2751" t="s">
        <v>13601</v>
      </c>
      <c r="B2751">
        <v>62</v>
      </c>
      <c r="C2751" t="s">
        <v>14096</v>
      </c>
      <c r="D2751" t="s">
        <v>39</v>
      </c>
      <c r="E2751" t="s">
        <v>13</v>
      </c>
      <c r="F2751" t="s">
        <v>14</v>
      </c>
      <c r="G2751" t="s">
        <v>30</v>
      </c>
      <c r="H2751">
        <v>7776.11</v>
      </c>
      <c r="I2751" s="9">
        <v>45274</v>
      </c>
      <c r="J2751">
        <v>2023</v>
      </c>
      <c r="K2751" t="s">
        <v>14060</v>
      </c>
      <c r="L2751">
        <v>12</v>
      </c>
      <c r="M2751" t="s">
        <v>14057</v>
      </c>
      <c r="N2751" t="s">
        <v>16</v>
      </c>
    </row>
    <row r="2752" spans="1:14" x14ac:dyDescent="0.35">
      <c r="A2752" t="s">
        <v>103</v>
      </c>
      <c r="B2752">
        <v>64</v>
      </c>
      <c r="C2752" t="s">
        <v>14096</v>
      </c>
      <c r="D2752" t="s">
        <v>39</v>
      </c>
      <c r="E2752" t="s">
        <v>52</v>
      </c>
      <c r="F2752" t="s">
        <v>49</v>
      </c>
      <c r="G2752" t="s">
        <v>15</v>
      </c>
      <c r="H2752">
        <v>1350.27</v>
      </c>
      <c r="I2752" s="9">
        <v>45361</v>
      </c>
      <c r="J2752">
        <v>2024</v>
      </c>
      <c r="K2752" t="s">
        <v>14053</v>
      </c>
      <c r="L2752">
        <v>3</v>
      </c>
      <c r="M2752" t="s">
        <v>14059</v>
      </c>
      <c r="N2752" t="s">
        <v>16</v>
      </c>
    </row>
    <row r="2753" spans="1:14" x14ac:dyDescent="0.35">
      <c r="A2753" t="s">
        <v>137</v>
      </c>
      <c r="B2753">
        <v>64</v>
      </c>
      <c r="C2753" t="s">
        <v>14096</v>
      </c>
      <c r="D2753" t="s">
        <v>39</v>
      </c>
      <c r="E2753" t="s">
        <v>93</v>
      </c>
      <c r="F2753" t="s">
        <v>35</v>
      </c>
      <c r="G2753" t="s">
        <v>15</v>
      </c>
      <c r="H2753">
        <v>33219</v>
      </c>
      <c r="I2753" s="9">
        <v>45482</v>
      </c>
      <c r="J2753">
        <v>2024</v>
      </c>
      <c r="K2753" t="s">
        <v>14063</v>
      </c>
      <c r="L2753">
        <v>7</v>
      </c>
      <c r="M2753" t="s">
        <v>14046</v>
      </c>
      <c r="N2753" t="s">
        <v>16</v>
      </c>
    </row>
    <row r="2754" spans="1:14" x14ac:dyDescent="0.35">
      <c r="A2754" t="s">
        <v>145</v>
      </c>
      <c r="B2754">
        <v>64</v>
      </c>
      <c r="C2754" t="s">
        <v>14096</v>
      </c>
      <c r="D2754" t="s">
        <v>12</v>
      </c>
      <c r="E2754" t="s">
        <v>42</v>
      </c>
      <c r="F2754" t="s">
        <v>25</v>
      </c>
      <c r="G2754" t="s">
        <v>26</v>
      </c>
      <c r="H2754">
        <v>4622.3</v>
      </c>
      <c r="I2754" s="9">
        <v>45522</v>
      </c>
      <c r="J2754">
        <v>2024</v>
      </c>
      <c r="K2754" t="s">
        <v>14056</v>
      </c>
      <c r="L2754">
        <v>8</v>
      </c>
      <c r="M2754" t="s">
        <v>14059</v>
      </c>
      <c r="N2754" t="s">
        <v>16</v>
      </c>
    </row>
    <row r="2755" spans="1:14" x14ac:dyDescent="0.35">
      <c r="A2755" t="s">
        <v>203</v>
      </c>
      <c r="B2755">
        <v>64</v>
      </c>
      <c r="C2755" t="s">
        <v>14096</v>
      </c>
      <c r="D2755" t="s">
        <v>39</v>
      </c>
      <c r="E2755" t="s">
        <v>42</v>
      </c>
      <c r="F2755" t="s">
        <v>55</v>
      </c>
      <c r="G2755" t="s">
        <v>30</v>
      </c>
      <c r="H2755">
        <v>4935.55</v>
      </c>
      <c r="I2755" s="9">
        <v>45562</v>
      </c>
      <c r="J2755">
        <v>2024</v>
      </c>
      <c r="K2755" t="s">
        <v>14055</v>
      </c>
      <c r="L2755">
        <v>9</v>
      </c>
      <c r="M2755" t="s">
        <v>14048</v>
      </c>
      <c r="N2755" t="s">
        <v>16</v>
      </c>
    </row>
    <row r="2756" spans="1:14" x14ac:dyDescent="0.35">
      <c r="A2756" t="s">
        <v>297</v>
      </c>
      <c r="B2756">
        <v>64</v>
      </c>
      <c r="C2756" t="s">
        <v>14096</v>
      </c>
      <c r="D2756" t="s">
        <v>39</v>
      </c>
      <c r="E2756" t="s">
        <v>93</v>
      </c>
      <c r="F2756" t="s">
        <v>25</v>
      </c>
      <c r="G2756" t="s">
        <v>26</v>
      </c>
      <c r="H2756">
        <v>15893.21</v>
      </c>
      <c r="I2756" s="9">
        <v>45462</v>
      </c>
      <c r="J2756">
        <v>2024</v>
      </c>
      <c r="K2756" t="s">
        <v>14049</v>
      </c>
      <c r="L2756">
        <v>6</v>
      </c>
      <c r="M2756" t="s">
        <v>14052</v>
      </c>
      <c r="N2756" t="s">
        <v>16</v>
      </c>
    </row>
    <row r="2757" spans="1:14" x14ac:dyDescent="0.35">
      <c r="A2757" t="s">
        <v>687</v>
      </c>
      <c r="B2757">
        <v>64</v>
      </c>
      <c r="C2757" t="s">
        <v>14096</v>
      </c>
      <c r="D2757" t="s">
        <v>39</v>
      </c>
      <c r="E2757" t="s">
        <v>29</v>
      </c>
      <c r="F2757" t="s">
        <v>14</v>
      </c>
      <c r="G2757" t="s">
        <v>30</v>
      </c>
      <c r="H2757">
        <v>11862.15</v>
      </c>
      <c r="I2757" s="9">
        <v>45242</v>
      </c>
      <c r="J2757">
        <v>2023</v>
      </c>
      <c r="K2757" t="s">
        <v>14054</v>
      </c>
      <c r="L2757">
        <v>11</v>
      </c>
      <c r="M2757" t="s">
        <v>14059</v>
      </c>
      <c r="N2757" t="s">
        <v>16</v>
      </c>
    </row>
    <row r="2758" spans="1:14" x14ac:dyDescent="0.35">
      <c r="A2758" t="s">
        <v>759</v>
      </c>
      <c r="B2758">
        <v>64</v>
      </c>
      <c r="C2758" t="s">
        <v>14096</v>
      </c>
      <c r="D2758" t="s">
        <v>12</v>
      </c>
      <c r="E2758" t="s">
        <v>74</v>
      </c>
      <c r="F2758" t="s">
        <v>49</v>
      </c>
      <c r="G2758" t="s">
        <v>30</v>
      </c>
      <c r="H2758">
        <v>2521.4299999999998</v>
      </c>
      <c r="I2758" s="9">
        <v>45373</v>
      </c>
      <c r="J2758">
        <v>2024</v>
      </c>
      <c r="K2758" t="s">
        <v>14053</v>
      </c>
      <c r="L2758">
        <v>3</v>
      </c>
      <c r="M2758" t="s">
        <v>14048</v>
      </c>
      <c r="N2758" t="s">
        <v>16</v>
      </c>
    </row>
    <row r="2759" spans="1:14" x14ac:dyDescent="0.35">
      <c r="A2759" t="s">
        <v>957</v>
      </c>
      <c r="B2759">
        <v>64</v>
      </c>
      <c r="C2759" t="s">
        <v>14096</v>
      </c>
      <c r="D2759" t="s">
        <v>39</v>
      </c>
      <c r="E2759" t="s">
        <v>64</v>
      </c>
      <c r="F2759" t="s">
        <v>14</v>
      </c>
      <c r="G2759" t="s">
        <v>30</v>
      </c>
      <c r="H2759">
        <v>15742.19</v>
      </c>
      <c r="I2759" s="9">
        <v>45022</v>
      </c>
      <c r="J2759">
        <v>2023</v>
      </c>
      <c r="K2759" t="s">
        <v>14061</v>
      </c>
      <c r="L2759">
        <v>4</v>
      </c>
      <c r="M2759" t="s">
        <v>14057</v>
      </c>
      <c r="N2759" t="s">
        <v>16</v>
      </c>
    </row>
    <row r="2760" spans="1:14" x14ac:dyDescent="0.35">
      <c r="A2760" t="s">
        <v>1185</v>
      </c>
      <c r="B2760">
        <v>64</v>
      </c>
      <c r="C2760" t="s">
        <v>14096</v>
      </c>
      <c r="D2760" t="s">
        <v>39</v>
      </c>
      <c r="E2760" t="s">
        <v>13</v>
      </c>
      <c r="F2760" t="s">
        <v>25</v>
      </c>
      <c r="G2760" t="s">
        <v>26</v>
      </c>
      <c r="H2760">
        <v>14017.66</v>
      </c>
      <c r="I2760" s="9">
        <v>45177</v>
      </c>
      <c r="J2760">
        <v>2023</v>
      </c>
      <c r="K2760" t="s">
        <v>14055</v>
      </c>
      <c r="L2760">
        <v>9</v>
      </c>
      <c r="M2760" t="s">
        <v>14048</v>
      </c>
      <c r="N2760" t="s">
        <v>16</v>
      </c>
    </row>
    <row r="2761" spans="1:14" x14ac:dyDescent="0.35">
      <c r="A2761" t="s">
        <v>1231</v>
      </c>
      <c r="B2761">
        <v>64</v>
      </c>
      <c r="C2761" t="s">
        <v>14096</v>
      </c>
      <c r="D2761" t="s">
        <v>39</v>
      </c>
      <c r="E2761" t="s">
        <v>93</v>
      </c>
      <c r="F2761" t="s">
        <v>14</v>
      </c>
      <c r="G2761" t="s">
        <v>15</v>
      </c>
      <c r="H2761">
        <v>7540.27</v>
      </c>
      <c r="I2761" s="9">
        <v>45153</v>
      </c>
      <c r="J2761">
        <v>2023</v>
      </c>
      <c r="K2761" t="s">
        <v>14056</v>
      </c>
      <c r="L2761">
        <v>8</v>
      </c>
      <c r="M2761" t="s">
        <v>14046</v>
      </c>
      <c r="N2761" t="s">
        <v>16</v>
      </c>
    </row>
    <row r="2762" spans="1:14" x14ac:dyDescent="0.35">
      <c r="A2762" t="s">
        <v>1353</v>
      </c>
      <c r="B2762">
        <v>64</v>
      </c>
      <c r="C2762" t="s">
        <v>14096</v>
      </c>
      <c r="D2762" t="s">
        <v>39</v>
      </c>
      <c r="E2762" t="s">
        <v>13</v>
      </c>
      <c r="F2762" t="s">
        <v>19</v>
      </c>
      <c r="G2762" t="s">
        <v>30</v>
      </c>
      <c r="H2762">
        <v>3250.64</v>
      </c>
      <c r="I2762" s="9">
        <v>45252</v>
      </c>
      <c r="J2762">
        <v>2023</v>
      </c>
      <c r="K2762" t="s">
        <v>14054</v>
      </c>
      <c r="L2762">
        <v>11</v>
      </c>
      <c r="M2762" t="s">
        <v>14052</v>
      </c>
      <c r="N2762" t="s">
        <v>16</v>
      </c>
    </row>
    <row r="2763" spans="1:14" x14ac:dyDescent="0.35">
      <c r="A2763" t="s">
        <v>1375</v>
      </c>
      <c r="B2763">
        <v>64</v>
      </c>
      <c r="C2763" t="s">
        <v>14096</v>
      </c>
      <c r="D2763" t="s">
        <v>12</v>
      </c>
      <c r="E2763" t="s">
        <v>24</v>
      </c>
      <c r="F2763" t="s">
        <v>25</v>
      </c>
      <c r="G2763" t="s">
        <v>36</v>
      </c>
      <c r="H2763">
        <v>6143.07</v>
      </c>
      <c r="I2763" s="9">
        <v>45159</v>
      </c>
      <c r="J2763">
        <v>2023</v>
      </c>
      <c r="K2763" t="s">
        <v>14056</v>
      </c>
      <c r="L2763">
        <v>8</v>
      </c>
      <c r="M2763" t="s">
        <v>14062</v>
      </c>
      <c r="N2763" t="s">
        <v>16</v>
      </c>
    </row>
    <row r="2764" spans="1:14" x14ac:dyDescent="0.35">
      <c r="A2764" t="s">
        <v>1461</v>
      </c>
      <c r="B2764">
        <v>64</v>
      </c>
      <c r="C2764" t="s">
        <v>14096</v>
      </c>
      <c r="D2764" t="s">
        <v>39</v>
      </c>
      <c r="E2764" t="s">
        <v>64</v>
      </c>
      <c r="F2764" t="s">
        <v>14</v>
      </c>
      <c r="G2764" t="s">
        <v>15</v>
      </c>
      <c r="H2764">
        <v>15582.18</v>
      </c>
      <c r="I2764" s="9">
        <v>45099</v>
      </c>
      <c r="J2764">
        <v>2023</v>
      </c>
      <c r="K2764" t="s">
        <v>14049</v>
      </c>
      <c r="L2764">
        <v>6</v>
      </c>
      <c r="M2764" t="s">
        <v>14057</v>
      </c>
      <c r="N2764" t="s">
        <v>16</v>
      </c>
    </row>
    <row r="2765" spans="1:14" x14ac:dyDescent="0.35">
      <c r="A2765" t="s">
        <v>1483</v>
      </c>
      <c r="B2765">
        <v>64</v>
      </c>
      <c r="C2765" t="s">
        <v>14096</v>
      </c>
      <c r="D2765" t="s">
        <v>39</v>
      </c>
      <c r="E2765" t="s">
        <v>42</v>
      </c>
      <c r="F2765" t="s">
        <v>55</v>
      </c>
      <c r="G2765" t="s">
        <v>30</v>
      </c>
      <c r="H2765">
        <v>1095.56</v>
      </c>
      <c r="I2765" s="9">
        <v>45483</v>
      </c>
      <c r="J2765">
        <v>2024</v>
      </c>
      <c r="K2765" t="s">
        <v>14063</v>
      </c>
      <c r="L2765">
        <v>7</v>
      </c>
      <c r="M2765" t="s">
        <v>14052</v>
      </c>
      <c r="N2765" t="s">
        <v>16</v>
      </c>
    </row>
    <row r="2766" spans="1:14" x14ac:dyDescent="0.35">
      <c r="A2766" t="s">
        <v>1677</v>
      </c>
      <c r="B2766">
        <v>64</v>
      </c>
      <c r="C2766" t="s">
        <v>14096</v>
      </c>
      <c r="D2766" t="s">
        <v>12</v>
      </c>
      <c r="E2766" t="s">
        <v>52</v>
      </c>
      <c r="F2766" t="s">
        <v>19</v>
      </c>
      <c r="G2766" t="s">
        <v>26</v>
      </c>
      <c r="H2766">
        <v>4473.21</v>
      </c>
      <c r="I2766" s="9">
        <v>45240</v>
      </c>
      <c r="J2766">
        <v>2023</v>
      </c>
      <c r="K2766" t="s">
        <v>14054</v>
      </c>
      <c r="L2766">
        <v>11</v>
      </c>
      <c r="M2766" t="s">
        <v>14048</v>
      </c>
      <c r="N2766" t="s">
        <v>16</v>
      </c>
    </row>
    <row r="2767" spans="1:14" x14ac:dyDescent="0.35">
      <c r="A2767" t="s">
        <v>1759</v>
      </c>
      <c r="B2767">
        <v>64</v>
      </c>
      <c r="C2767" t="s">
        <v>14096</v>
      </c>
      <c r="D2767" t="s">
        <v>39</v>
      </c>
      <c r="E2767" t="s">
        <v>13</v>
      </c>
      <c r="F2767" t="s">
        <v>55</v>
      </c>
      <c r="G2767" t="s">
        <v>36</v>
      </c>
      <c r="H2767">
        <v>873.17</v>
      </c>
      <c r="I2767" s="9">
        <v>45557</v>
      </c>
      <c r="J2767">
        <v>2024</v>
      </c>
      <c r="K2767" t="s">
        <v>14055</v>
      </c>
      <c r="L2767">
        <v>9</v>
      </c>
      <c r="M2767" t="s">
        <v>14059</v>
      </c>
      <c r="N2767" t="s">
        <v>16</v>
      </c>
    </row>
    <row r="2768" spans="1:14" x14ac:dyDescent="0.35">
      <c r="A2768" t="s">
        <v>1779</v>
      </c>
      <c r="B2768">
        <v>64</v>
      </c>
      <c r="C2768" t="s">
        <v>14096</v>
      </c>
      <c r="D2768" t="s">
        <v>12</v>
      </c>
      <c r="E2768" t="s">
        <v>29</v>
      </c>
      <c r="F2768" t="s">
        <v>49</v>
      </c>
      <c r="G2768" t="s">
        <v>20</v>
      </c>
      <c r="H2768">
        <v>18325.259999999998</v>
      </c>
      <c r="I2768" s="9">
        <v>45304</v>
      </c>
      <c r="J2768">
        <v>2024</v>
      </c>
      <c r="K2768" t="s">
        <v>14045</v>
      </c>
      <c r="L2768">
        <v>1</v>
      </c>
      <c r="M2768" t="s">
        <v>14050</v>
      </c>
      <c r="N2768" t="s">
        <v>16</v>
      </c>
    </row>
    <row r="2769" spans="1:14" x14ac:dyDescent="0.35">
      <c r="A2769" t="s">
        <v>1807</v>
      </c>
      <c r="B2769">
        <v>64</v>
      </c>
      <c r="C2769" t="s">
        <v>14096</v>
      </c>
      <c r="D2769" t="s">
        <v>39</v>
      </c>
      <c r="E2769" t="s">
        <v>13</v>
      </c>
      <c r="F2769" t="s">
        <v>25</v>
      </c>
      <c r="G2769" t="s">
        <v>20</v>
      </c>
      <c r="H2769">
        <v>3244.3</v>
      </c>
      <c r="I2769" s="9">
        <v>45313</v>
      </c>
      <c r="J2769">
        <v>2024</v>
      </c>
      <c r="K2769" t="s">
        <v>14045</v>
      </c>
      <c r="L2769">
        <v>1</v>
      </c>
      <c r="M2769" t="s">
        <v>14062</v>
      </c>
      <c r="N2769" t="s">
        <v>16</v>
      </c>
    </row>
    <row r="2770" spans="1:14" x14ac:dyDescent="0.35">
      <c r="A2770" t="s">
        <v>1815</v>
      </c>
      <c r="B2770">
        <v>64</v>
      </c>
      <c r="C2770" t="s">
        <v>14096</v>
      </c>
      <c r="D2770" t="s">
        <v>12</v>
      </c>
      <c r="E2770" t="s">
        <v>24</v>
      </c>
      <c r="F2770" t="s">
        <v>55</v>
      </c>
      <c r="G2770" t="s">
        <v>26</v>
      </c>
      <c r="H2770">
        <v>1203.4000000000001</v>
      </c>
      <c r="I2770" s="9">
        <v>45161</v>
      </c>
      <c r="J2770">
        <v>2023</v>
      </c>
      <c r="K2770" t="s">
        <v>14056</v>
      </c>
      <c r="L2770">
        <v>8</v>
      </c>
      <c r="M2770" t="s">
        <v>14052</v>
      </c>
      <c r="N2770" t="s">
        <v>16</v>
      </c>
    </row>
    <row r="2771" spans="1:14" x14ac:dyDescent="0.35">
      <c r="A2771" t="s">
        <v>1869</v>
      </c>
      <c r="B2771">
        <v>64</v>
      </c>
      <c r="C2771" t="s">
        <v>14096</v>
      </c>
      <c r="D2771" t="s">
        <v>12</v>
      </c>
      <c r="E2771" t="s">
        <v>93</v>
      </c>
      <c r="F2771" t="s">
        <v>25</v>
      </c>
      <c r="G2771" t="s">
        <v>26</v>
      </c>
      <c r="H2771">
        <v>4116.09</v>
      </c>
      <c r="I2771" s="9">
        <v>45533</v>
      </c>
      <c r="J2771">
        <v>2024</v>
      </c>
      <c r="K2771" t="s">
        <v>14056</v>
      </c>
      <c r="L2771">
        <v>8</v>
      </c>
      <c r="M2771" t="s">
        <v>14057</v>
      </c>
      <c r="N2771" t="s">
        <v>16</v>
      </c>
    </row>
    <row r="2772" spans="1:14" x14ac:dyDescent="0.35">
      <c r="A2772" t="s">
        <v>1873</v>
      </c>
      <c r="B2772">
        <v>64</v>
      </c>
      <c r="C2772" t="s">
        <v>14096</v>
      </c>
      <c r="D2772" t="s">
        <v>12</v>
      </c>
      <c r="E2772" t="s">
        <v>74</v>
      </c>
      <c r="F2772" t="s">
        <v>49</v>
      </c>
      <c r="G2772" t="s">
        <v>20</v>
      </c>
      <c r="H2772">
        <v>59431.9</v>
      </c>
      <c r="I2772" s="9">
        <v>44951</v>
      </c>
      <c r="J2772">
        <v>2023</v>
      </c>
      <c r="K2772" t="s">
        <v>14045</v>
      </c>
      <c r="L2772">
        <v>1</v>
      </c>
      <c r="M2772" t="s">
        <v>14052</v>
      </c>
      <c r="N2772" t="s">
        <v>16</v>
      </c>
    </row>
    <row r="2773" spans="1:14" x14ac:dyDescent="0.35">
      <c r="A2773" t="s">
        <v>1879</v>
      </c>
      <c r="B2773">
        <v>64</v>
      </c>
      <c r="C2773" t="s">
        <v>14096</v>
      </c>
      <c r="D2773" t="s">
        <v>12</v>
      </c>
      <c r="E2773" t="s">
        <v>52</v>
      </c>
      <c r="F2773" t="s">
        <v>25</v>
      </c>
      <c r="G2773" t="s">
        <v>30</v>
      </c>
      <c r="H2773">
        <v>12325.36</v>
      </c>
      <c r="I2773" s="9">
        <v>45597</v>
      </c>
      <c r="J2773">
        <v>2024</v>
      </c>
      <c r="K2773" t="s">
        <v>14054</v>
      </c>
      <c r="L2773">
        <v>11</v>
      </c>
      <c r="M2773" t="s">
        <v>14048</v>
      </c>
      <c r="N2773" t="s">
        <v>16</v>
      </c>
    </row>
    <row r="2774" spans="1:14" x14ac:dyDescent="0.35">
      <c r="A2774" t="s">
        <v>2185</v>
      </c>
      <c r="B2774">
        <v>64</v>
      </c>
      <c r="C2774" t="s">
        <v>14096</v>
      </c>
      <c r="D2774" t="s">
        <v>39</v>
      </c>
      <c r="E2774" t="s">
        <v>24</v>
      </c>
      <c r="F2774" t="s">
        <v>19</v>
      </c>
      <c r="G2774" t="s">
        <v>20</v>
      </c>
      <c r="H2774">
        <v>39394.28</v>
      </c>
      <c r="I2774" s="9">
        <v>45316</v>
      </c>
      <c r="J2774">
        <v>2024</v>
      </c>
      <c r="K2774" t="s">
        <v>14045</v>
      </c>
      <c r="L2774">
        <v>1</v>
      </c>
      <c r="M2774" t="s">
        <v>14057</v>
      </c>
      <c r="N2774" t="s">
        <v>16</v>
      </c>
    </row>
    <row r="2775" spans="1:14" x14ac:dyDescent="0.35">
      <c r="A2775" t="s">
        <v>2231</v>
      </c>
      <c r="B2775">
        <v>64</v>
      </c>
      <c r="C2775" t="s">
        <v>14096</v>
      </c>
      <c r="D2775" t="s">
        <v>39</v>
      </c>
      <c r="E2775" t="s">
        <v>24</v>
      </c>
      <c r="F2775" t="s">
        <v>14</v>
      </c>
      <c r="G2775" t="s">
        <v>15</v>
      </c>
      <c r="H2775">
        <v>8610.42</v>
      </c>
      <c r="I2775" s="9">
        <v>45588</v>
      </c>
      <c r="J2775">
        <v>2024</v>
      </c>
      <c r="K2775" t="s">
        <v>14058</v>
      </c>
      <c r="L2775">
        <v>10</v>
      </c>
      <c r="M2775" t="s">
        <v>14052</v>
      </c>
      <c r="N2775" t="s">
        <v>16</v>
      </c>
    </row>
    <row r="2776" spans="1:14" x14ac:dyDescent="0.35">
      <c r="A2776" t="s">
        <v>2291</v>
      </c>
      <c r="B2776">
        <v>64</v>
      </c>
      <c r="C2776" t="s">
        <v>14096</v>
      </c>
      <c r="D2776" t="s">
        <v>12</v>
      </c>
      <c r="E2776" t="s">
        <v>29</v>
      </c>
      <c r="F2776" t="s">
        <v>19</v>
      </c>
      <c r="G2776" t="s">
        <v>15</v>
      </c>
      <c r="H2776">
        <v>20258.900000000001</v>
      </c>
      <c r="I2776" s="9">
        <v>45164</v>
      </c>
      <c r="J2776">
        <v>2023</v>
      </c>
      <c r="K2776" t="s">
        <v>14056</v>
      </c>
      <c r="L2776">
        <v>8</v>
      </c>
      <c r="M2776" t="s">
        <v>14050</v>
      </c>
      <c r="N2776" t="s">
        <v>16</v>
      </c>
    </row>
    <row r="2777" spans="1:14" x14ac:dyDescent="0.35">
      <c r="A2777" t="s">
        <v>2379</v>
      </c>
      <c r="B2777">
        <v>64</v>
      </c>
      <c r="C2777" t="s">
        <v>14096</v>
      </c>
      <c r="D2777" t="s">
        <v>39</v>
      </c>
      <c r="E2777" t="s">
        <v>24</v>
      </c>
      <c r="F2777" t="s">
        <v>55</v>
      </c>
      <c r="G2777" t="s">
        <v>15</v>
      </c>
      <c r="H2777">
        <v>10193.08</v>
      </c>
      <c r="I2777" s="9">
        <v>45425</v>
      </c>
      <c r="J2777">
        <v>2024</v>
      </c>
      <c r="K2777" t="s">
        <v>14047</v>
      </c>
      <c r="L2777">
        <v>5</v>
      </c>
      <c r="M2777" t="s">
        <v>14062</v>
      </c>
      <c r="N2777" t="s">
        <v>16</v>
      </c>
    </row>
    <row r="2778" spans="1:14" x14ac:dyDescent="0.35">
      <c r="A2778" t="s">
        <v>2497</v>
      </c>
      <c r="B2778">
        <v>64</v>
      </c>
      <c r="C2778" t="s">
        <v>14096</v>
      </c>
      <c r="D2778" t="s">
        <v>39</v>
      </c>
      <c r="E2778" t="s">
        <v>52</v>
      </c>
      <c r="F2778" t="s">
        <v>19</v>
      </c>
      <c r="G2778" t="s">
        <v>26</v>
      </c>
      <c r="H2778">
        <v>7309.48</v>
      </c>
      <c r="I2778" s="9">
        <v>45356</v>
      </c>
      <c r="J2778">
        <v>2024</v>
      </c>
      <c r="K2778" t="s">
        <v>14053</v>
      </c>
      <c r="L2778">
        <v>3</v>
      </c>
      <c r="M2778" t="s">
        <v>14046</v>
      </c>
      <c r="N2778" t="s">
        <v>16</v>
      </c>
    </row>
    <row r="2779" spans="1:14" x14ac:dyDescent="0.35">
      <c r="A2779" t="s">
        <v>2555</v>
      </c>
      <c r="B2779">
        <v>64</v>
      </c>
      <c r="C2779" t="s">
        <v>14096</v>
      </c>
      <c r="D2779" t="s">
        <v>39</v>
      </c>
      <c r="E2779" t="s">
        <v>24</v>
      </c>
      <c r="F2779" t="s">
        <v>35</v>
      </c>
      <c r="G2779" t="s">
        <v>30</v>
      </c>
      <c r="H2779">
        <v>6164.22</v>
      </c>
      <c r="I2779" s="9">
        <v>45131</v>
      </c>
      <c r="J2779">
        <v>2023</v>
      </c>
      <c r="K2779" t="s">
        <v>14063</v>
      </c>
      <c r="L2779">
        <v>7</v>
      </c>
      <c r="M2779" t="s">
        <v>14062</v>
      </c>
      <c r="N2779" t="s">
        <v>16</v>
      </c>
    </row>
    <row r="2780" spans="1:14" x14ac:dyDescent="0.35">
      <c r="A2780" t="s">
        <v>2565</v>
      </c>
      <c r="B2780">
        <v>64</v>
      </c>
      <c r="C2780" t="s">
        <v>14096</v>
      </c>
      <c r="D2780" t="s">
        <v>39</v>
      </c>
      <c r="E2780" t="s">
        <v>42</v>
      </c>
      <c r="F2780" t="s">
        <v>55</v>
      </c>
      <c r="G2780" t="s">
        <v>15</v>
      </c>
      <c r="H2780">
        <v>4828.3500000000004</v>
      </c>
      <c r="I2780" s="9">
        <v>45529</v>
      </c>
      <c r="J2780">
        <v>2024</v>
      </c>
      <c r="K2780" t="s">
        <v>14056</v>
      </c>
      <c r="L2780">
        <v>8</v>
      </c>
      <c r="M2780" t="s">
        <v>14059</v>
      </c>
      <c r="N2780" t="s">
        <v>16</v>
      </c>
    </row>
    <row r="2781" spans="1:14" x14ac:dyDescent="0.35">
      <c r="A2781" t="s">
        <v>2625</v>
      </c>
      <c r="B2781">
        <v>64</v>
      </c>
      <c r="C2781" t="s">
        <v>14096</v>
      </c>
      <c r="D2781" t="s">
        <v>39</v>
      </c>
      <c r="E2781" t="s">
        <v>52</v>
      </c>
      <c r="F2781" t="s">
        <v>35</v>
      </c>
      <c r="G2781" t="s">
        <v>26</v>
      </c>
      <c r="H2781">
        <v>22900.35</v>
      </c>
      <c r="I2781" s="9">
        <v>45446</v>
      </c>
      <c r="J2781">
        <v>2024</v>
      </c>
      <c r="K2781" t="s">
        <v>14049</v>
      </c>
      <c r="L2781">
        <v>6</v>
      </c>
      <c r="M2781" t="s">
        <v>14062</v>
      </c>
      <c r="N2781" t="s">
        <v>16</v>
      </c>
    </row>
    <row r="2782" spans="1:14" x14ac:dyDescent="0.35">
      <c r="A2782" t="s">
        <v>2817</v>
      </c>
      <c r="B2782">
        <v>64</v>
      </c>
      <c r="C2782" t="s">
        <v>14096</v>
      </c>
      <c r="D2782" t="s">
        <v>12</v>
      </c>
      <c r="E2782" t="s">
        <v>52</v>
      </c>
      <c r="F2782" t="s">
        <v>55</v>
      </c>
      <c r="G2782" t="s">
        <v>36</v>
      </c>
      <c r="H2782">
        <v>546.37</v>
      </c>
      <c r="I2782" s="9">
        <v>45050</v>
      </c>
      <c r="J2782">
        <v>2023</v>
      </c>
      <c r="K2782" t="s">
        <v>14047</v>
      </c>
      <c r="L2782">
        <v>5</v>
      </c>
      <c r="M2782" t="s">
        <v>14057</v>
      </c>
      <c r="N2782" t="s">
        <v>16</v>
      </c>
    </row>
    <row r="2783" spans="1:14" x14ac:dyDescent="0.35">
      <c r="A2783" t="s">
        <v>2829</v>
      </c>
      <c r="B2783">
        <v>64</v>
      </c>
      <c r="C2783" t="s">
        <v>14096</v>
      </c>
      <c r="D2783" t="s">
        <v>12</v>
      </c>
      <c r="E2783" t="s">
        <v>74</v>
      </c>
      <c r="F2783" t="s">
        <v>25</v>
      </c>
      <c r="G2783" t="s">
        <v>20</v>
      </c>
      <c r="H2783">
        <v>14313.26</v>
      </c>
      <c r="I2783" s="9">
        <v>45608</v>
      </c>
      <c r="J2783">
        <v>2024</v>
      </c>
      <c r="K2783" t="s">
        <v>14054</v>
      </c>
      <c r="L2783">
        <v>11</v>
      </c>
      <c r="M2783" t="s">
        <v>14046</v>
      </c>
      <c r="N2783" t="s">
        <v>16</v>
      </c>
    </row>
    <row r="2784" spans="1:14" x14ac:dyDescent="0.35">
      <c r="A2784" t="s">
        <v>2903</v>
      </c>
      <c r="B2784">
        <v>64</v>
      </c>
      <c r="C2784" t="s">
        <v>14096</v>
      </c>
      <c r="D2784" t="s">
        <v>39</v>
      </c>
      <c r="E2784" t="s">
        <v>13</v>
      </c>
      <c r="F2784" t="s">
        <v>49</v>
      </c>
      <c r="G2784" t="s">
        <v>30</v>
      </c>
      <c r="H2784">
        <v>29926.02</v>
      </c>
      <c r="I2784" s="9">
        <v>44945</v>
      </c>
      <c r="J2784">
        <v>2023</v>
      </c>
      <c r="K2784" t="s">
        <v>14045</v>
      </c>
      <c r="L2784">
        <v>1</v>
      </c>
      <c r="M2784" t="s">
        <v>14057</v>
      </c>
      <c r="N2784" t="s">
        <v>16</v>
      </c>
    </row>
    <row r="2785" spans="1:14" x14ac:dyDescent="0.35">
      <c r="A2785" t="s">
        <v>2949</v>
      </c>
      <c r="B2785">
        <v>64</v>
      </c>
      <c r="C2785" t="s">
        <v>14096</v>
      </c>
      <c r="D2785" t="s">
        <v>39</v>
      </c>
      <c r="E2785" t="s">
        <v>52</v>
      </c>
      <c r="F2785" t="s">
        <v>35</v>
      </c>
      <c r="G2785" t="s">
        <v>36</v>
      </c>
      <c r="H2785">
        <v>8371</v>
      </c>
      <c r="I2785" s="9">
        <v>45587</v>
      </c>
      <c r="J2785">
        <v>2024</v>
      </c>
      <c r="K2785" t="s">
        <v>14058</v>
      </c>
      <c r="L2785">
        <v>10</v>
      </c>
      <c r="M2785" t="s">
        <v>14046</v>
      </c>
      <c r="N2785" t="s">
        <v>16</v>
      </c>
    </row>
    <row r="2786" spans="1:14" x14ac:dyDescent="0.35">
      <c r="A2786" t="s">
        <v>3093</v>
      </c>
      <c r="B2786">
        <v>64</v>
      </c>
      <c r="C2786" t="s">
        <v>14096</v>
      </c>
      <c r="D2786" t="s">
        <v>12</v>
      </c>
      <c r="E2786" t="s">
        <v>13</v>
      </c>
      <c r="F2786" t="s">
        <v>49</v>
      </c>
      <c r="G2786" t="s">
        <v>26</v>
      </c>
      <c r="H2786">
        <v>17704.55</v>
      </c>
      <c r="I2786" s="9">
        <v>45634</v>
      </c>
      <c r="J2786">
        <v>2024</v>
      </c>
      <c r="K2786" t="s">
        <v>14060</v>
      </c>
      <c r="L2786">
        <v>12</v>
      </c>
      <c r="M2786" t="s">
        <v>14059</v>
      </c>
      <c r="N2786" t="s">
        <v>16</v>
      </c>
    </row>
    <row r="2787" spans="1:14" x14ac:dyDescent="0.35">
      <c r="A2787" t="s">
        <v>3197</v>
      </c>
      <c r="B2787">
        <v>64</v>
      </c>
      <c r="C2787" t="s">
        <v>14096</v>
      </c>
      <c r="D2787" t="s">
        <v>12</v>
      </c>
      <c r="E2787" t="s">
        <v>13</v>
      </c>
      <c r="F2787" t="s">
        <v>49</v>
      </c>
      <c r="G2787" t="s">
        <v>26</v>
      </c>
      <c r="H2787">
        <v>13235.4</v>
      </c>
      <c r="I2787" s="9">
        <v>44967</v>
      </c>
      <c r="J2787">
        <v>2023</v>
      </c>
      <c r="K2787" t="s">
        <v>14051</v>
      </c>
      <c r="L2787">
        <v>2</v>
      </c>
      <c r="M2787" t="s">
        <v>14048</v>
      </c>
      <c r="N2787" t="s">
        <v>16</v>
      </c>
    </row>
    <row r="2788" spans="1:14" x14ac:dyDescent="0.35">
      <c r="A2788" t="s">
        <v>3227</v>
      </c>
      <c r="B2788">
        <v>64</v>
      </c>
      <c r="C2788" t="s">
        <v>14096</v>
      </c>
      <c r="D2788" t="s">
        <v>39</v>
      </c>
      <c r="E2788" t="s">
        <v>24</v>
      </c>
      <c r="F2788" t="s">
        <v>25</v>
      </c>
      <c r="G2788" t="s">
        <v>15</v>
      </c>
      <c r="H2788">
        <v>10888.73</v>
      </c>
      <c r="I2788" s="9">
        <v>45424</v>
      </c>
      <c r="J2788">
        <v>2024</v>
      </c>
      <c r="K2788" t="s">
        <v>14047</v>
      </c>
      <c r="L2788">
        <v>5</v>
      </c>
      <c r="M2788" t="s">
        <v>14059</v>
      </c>
      <c r="N2788" t="s">
        <v>16</v>
      </c>
    </row>
    <row r="2789" spans="1:14" x14ac:dyDescent="0.35">
      <c r="A2789" t="s">
        <v>3489</v>
      </c>
      <c r="B2789">
        <v>64</v>
      </c>
      <c r="C2789" t="s">
        <v>14096</v>
      </c>
      <c r="D2789" t="s">
        <v>12</v>
      </c>
      <c r="E2789" t="s">
        <v>29</v>
      </c>
      <c r="F2789" t="s">
        <v>35</v>
      </c>
      <c r="G2789" t="s">
        <v>36</v>
      </c>
      <c r="H2789">
        <v>3066.26</v>
      </c>
      <c r="I2789" s="9">
        <v>45491</v>
      </c>
      <c r="J2789">
        <v>2024</v>
      </c>
      <c r="K2789" t="s">
        <v>14063</v>
      </c>
      <c r="L2789">
        <v>7</v>
      </c>
      <c r="M2789" t="s">
        <v>14057</v>
      </c>
      <c r="N2789" t="s">
        <v>16</v>
      </c>
    </row>
    <row r="2790" spans="1:14" x14ac:dyDescent="0.35">
      <c r="A2790" t="s">
        <v>3511</v>
      </c>
      <c r="B2790">
        <v>64</v>
      </c>
      <c r="C2790" t="s">
        <v>14096</v>
      </c>
      <c r="D2790" t="s">
        <v>12</v>
      </c>
      <c r="E2790" t="s">
        <v>52</v>
      </c>
      <c r="F2790" t="s">
        <v>55</v>
      </c>
      <c r="G2790" t="s">
        <v>36</v>
      </c>
      <c r="H2790">
        <v>2164.5</v>
      </c>
      <c r="I2790" s="9">
        <v>45062</v>
      </c>
      <c r="J2790">
        <v>2023</v>
      </c>
      <c r="K2790" t="s">
        <v>14047</v>
      </c>
      <c r="L2790">
        <v>5</v>
      </c>
      <c r="M2790" t="s">
        <v>14046</v>
      </c>
      <c r="N2790" t="s">
        <v>16</v>
      </c>
    </row>
    <row r="2791" spans="1:14" x14ac:dyDescent="0.35">
      <c r="A2791" t="s">
        <v>3579</v>
      </c>
      <c r="B2791">
        <v>64</v>
      </c>
      <c r="C2791" t="s">
        <v>14096</v>
      </c>
      <c r="D2791" t="s">
        <v>39</v>
      </c>
      <c r="E2791" t="s">
        <v>42</v>
      </c>
      <c r="F2791" t="s">
        <v>55</v>
      </c>
      <c r="G2791" t="s">
        <v>36</v>
      </c>
      <c r="H2791">
        <v>402.82</v>
      </c>
      <c r="I2791" s="9">
        <v>45054</v>
      </c>
      <c r="J2791">
        <v>2023</v>
      </c>
      <c r="K2791" t="s">
        <v>14047</v>
      </c>
      <c r="L2791">
        <v>5</v>
      </c>
      <c r="M2791" t="s">
        <v>14062</v>
      </c>
      <c r="N2791" t="s">
        <v>16</v>
      </c>
    </row>
    <row r="2792" spans="1:14" x14ac:dyDescent="0.35">
      <c r="A2792" t="s">
        <v>3703</v>
      </c>
      <c r="B2792">
        <v>64</v>
      </c>
      <c r="C2792" t="s">
        <v>14096</v>
      </c>
      <c r="D2792" t="s">
        <v>12</v>
      </c>
      <c r="E2792" t="s">
        <v>64</v>
      </c>
      <c r="F2792" t="s">
        <v>25</v>
      </c>
      <c r="G2792" t="s">
        <v>15</v>
      </c>
      <c r="H2792">
        <v>12958.14</v>
      </c>
      <c r="I2792" s="9">
        <v>45653</v>
      </c>
      <c r="J2792">
        <v>2024</v>
      </c>
      <c r="K2792" t="s">
        <v>14060</v>
      </c>
      <c r="L2792">
        <v>12</v>
      </c>
      <c r="M2792" t="s">
        <v>14048</v>
      </c>
      <c r="N2792" t="s">
        <v>16</v>
      </c>
    </row>
    <row r="2793" spans="1:14" x14ac:dyDescent="0.35">
      <c r="A2793" t="s">
        <v>4109</v>
      </c>
      <c r="B2793">
        <v>64</v>
      </c>
      <c r="C2793" t="s">
        <v>14096</v>
      </c>
      <c r="D2793" t="s">
        <v>12</v>
      </c>
      <c r="E2793" t="s">
        <v>74</v>
      </c>
      <c r="F2793" t="s">
        <v>19</v>
      </c>
      <c r="G2793" t="s">
        <v>36</v>
      </c>
      <c r="H2793">
        <v>55333.11</v>
      </c>
      <c r="I2793" s="9">
        <v>44965</v>
      </c>
      <c r="J2793">
        <v>2023</v>
      </c>
      <c r="K2793" t="s">
        <v>14051</v>
      </c>
      <c r="L2793">
        <v>2</v>
      </c>
      <c r="M2793" t="s">
        <v>14052</v>
      </c>
      <c r="N2793" t="s">
        <v>16</v>
      </c>
    </row>
    <row r="2794" spans="1:14" x14ac:dyDescent="0.35">
      <c r="A2794" t="s">
        <v>4121</v>
      </c>
      <c r="B2794">
        <v>64</v>
      </c>
      <c r="C2794" t="s">
        <v>14096</v>
      </c>
      <c r="D2794" t="s">
        <v>39</v>
      </c>
      <c r="E2794" t="s">
        <v>93</v>
      </c>
      <c r="F2794" t="s">
        <v>25</v>
      </c>
      <c r="G2794" t="s">
        <v>36</v>
      </c>
      <c r="H2794">
        <v>9309.49</v>
      </c>
      <c r="I2794" s="9">
        <v>45308</v>
      </c>
      <c r="J2794">
        <v>2024</v>
      </c>
      <c r="K2794" t="s">
        <v>14045</v>
      </c>
      <c r="L2794">
        <v>1</v>
      </c>
      <c r="M2794" t="s">
        <v>14052</v>
      </c>
      <c r="N2794" t="s">
        <v>16</v>
      </c>
    </row>
    <row r="2795" spans="1:14" x14ac:dyDescent="0.35">
      <c r="A2795" t="s">
        <v>4179</v>
      </c>
      <c r="B2795">
        <v>64</v>
      </c>
      <c r="C2795" t="s">
        <v>14096</v>
      </c>
      <c r="D2795" t="s">
        <v>39</v>
      </c>
      <c r="E2795" t="s">
        <v>74</v>
      </c>
      <c r="F2795" t="s">
        <v>35</v>
      </c>
      <c r="G2795" t="s">
        <v>30</v>
      </c>
      <c r="H2795">
        <v>17765.87</v>
      </c>
      <c r="I2795" s="9">
        <v>45199</v>
      </c>
      <c r="J2795">
        <v>2023</v>
      </c>
      <c r="K2795" t="s">
        <v>14055</v>
      </c>
      <c r="L2795">
        <v>9</v>
      </c>
      <c r="M2795" t="s">
        <v>14050</v>
      </c>
      <c r="N2795" t="s">
        <v>16</v>
      </c>
    </row>
    <row r="2796" spans="1:14" x14ac:dyDescent="0.35">
      <c r="A2796" t="s">
        <v>4215</v>
      </c>
      <c r="B2796">
        <v>64</v>
      </c>
      <c r="C2796" t="s">
        <v>14096</v>
      </c>
      <c r="D2796" t="s">
        <v>12</v>
      </c>
      <c r="E2796" t="s">
        <v>24</v>
      </c>
      <c r="F2796" t="s">
        <v>14</v>
      </c>
      <c r="G2796" t="s">
        <v>30</v>
      </c>
      <c r="H2796">
        <v>7003.89</v>
      </c>
      <c r="I2796" s="9">
        <v>45071</v>
      </c>
      <c r="J2796">
        <v>2023</v>
      </c>
      <c r="K2796" t="s">
        <v>14047</v>
      </c>
      <c r="L2796">
        <v>5</v>
      </c>
      <c r="M2796" t="s">
        <v>14057</v>
      </c>
      <c r="N2796" t="s">
        <v>16</v>
      </c>
    </row>
    <row r="2797" spans="1:14" x14ac:dyDescent="0.35">
      <c r="A2797" t="s">
        <v>4219</v>
      </c>
      <c r="B2797">
        <v>64</v>
      </c>
      <c r="C2797" t="s">
        <v>14096</v>
      </c>
      <c r="D2797" t="s">
        <v>39</v>
      </c>
      <c r="E2797" t="s">
        <v>29</v>
      </c>
      <c r="F2797" t="s">
        <v>49</v>
      </c>
      <c r="G2797" t="s">
        <v>26</v>
      </c>
      <c r="H2797">
        <v>18610.240000000002</v>
      </c>
      <c r="I2797" s="9">
        <v>45633</v>
      </c>
      <c r="J2797">
        <v>2024</v>
      </c>
      <c r="K2797" t="s">
        <v>14060</v>
      </c>
      <c r="L2797">
        <v>12</v>
      </c>
      <c r="M2797" t="s">
        <v>14050</v>
      </c>
      <c r="N2797" t="s">
        <v>16</v>
      </c>
    </row>
    <row r="2798" spans="1:14" x14ac:dyDescent="0.35">
      <c r="A2798" t="s">
        <v>4241</v>
      </c>
      <c r="B2798">
        <v>64</v>
      </c>
      <c r="C2798" t="s">
        <v>14096</v>
      </c>
      <c r="D2798" t="s">
        <v>39</v>
      </c>
      <c r="E2798" t="s">
        <v>24</v>
      </c>
      <c r="F2798" t="s">
        <v>55</v>
      </c>
      <c r="G2798" t="s">
        <v>26</v>
      </c>
      <c r="H2798">
        <v>195.45</v>
      </c>
      <c r="I2798" s="9">
        <v>45657</v>
      </c>
      <c r="J2798">
        <v>2024</v>
      </c>
      <c r="K2798" t="s">
        <v>14060</v>
      </c>
      <c r="L2798">
        <v>12</v>
      </c>
      <c r="M2798" t="s">
        <v>14046</v>
      </c>
      <c r="N2798" t="s">
        <v>16</v>
      </c>
    </row>
    <row r="2799" spans="1:14" x14ac:dyDescent="0.35">
      <c r="A2799" t="s">
        <v>4449</v>
      </c>
      <c r="B2799">
        <v>64</v>
      </c>
      <c r="C2799" t="s">
        <v>14096</v>
      </c>
      <c r="D2799" t="s">
        <v>39</v>
      </c>
      <c r="E2799" t="s">
        <v>74</v>
      </c>
      <c r="F2799" t="s">
        <v>19</v>
      </c>
      <c r="G2799" t="s">
        <v>26</v>
      </c>
      <c r="H2799">
        <v>17693.419999999998</v>
      </c>
      <c r="I2799" s="9">
        <v>45212</v>
      </c>
      <c r="J2799">
        <v>2023</v>
      </c>
      <c r="K2799" t="s">
        <v>14058</v>
      </c>
      <c r="L2799">
        <v>10</v>
      </c>
      <c r="M2799" t="s">
        <v>14048</v>
      </c>
      <c r="N2799" t="s">
        <v>16</v>
      </c>
    </row>
    <row r="2800" spans="1:14" x14ac:dyDescent="0.35">
      <c r="A2800" t="s">
        <v>4551</v>
      </c>
      <c r="B2800">
        <v>64</v>
      </c>
      <c r="C2800" t="s">
        <v>14096</v>
      </c>
      <c r="D2800" t="s">
        <v>12</v>
      </c>
      <c r="E2800" t="s">
        <v>93</v>
      </c>
      <c r="F2800" t="s">
        <v>14</v>
      </c>
      <c r="G2800" t="s">
        <v>30</v>
      </c>
      <c r="H2800">
        <v>4262.4799999999996</v>
      </c>
      <c r="I2800" s="9">
        <v>45532</v>
      </c>
      <c r="J2800">
        <v>2024</v>
      </c>
      <c r="K2800" t="s">
        <v>14056</v>
      </c>
      <c r="L2800">
        <v>8</v>
      </c>
      <c r="M2800" t="s">
        <v>14052</v>
      </c>
      <c r="N2800" t="s">
        <v>16</v>
      </c>
    </row>
    <row r="2801" spans="1:14" x14ac:dyDescent="0.35">
      <c r="A2801" t="s">
        <v>4615</v>
      </c>
      <c r="B2801">
        <v>64</v>
      </c>
      <c r="C2801" t="s">
        <v>14096</v>
      </c>
      <c r="D2801" t="s">
        <v>39</v>
      </c>
      <c r="E2801" t="s">
        <v>93</v>
      </c>
      <c r="F2801" t="s">
        <v>35</v>
      </c>
      <c r="G2801" t="s">
        <v>20</v>
      </c>
      <c r="H2801">
        <v>24753.45</v>
      </c>
      <c r="I2801" s="9">
        <v>45561</v>
      </c>
      <c r="J2801">
        <v>2024</v>
      </c>
      <c r="K2801" t="s">
        <v>14055</v>
      </c>
      <c r="L2801">
        <v>9</v>
      </c>
      <c r="M2801" t="s">
        <v>14057</v>
      </c>
      <c r="N2801" t="s">
        <v>16</v>
      </c>
    </row>
    <row r="2802" spans="1:14" x14ac:dyDescent="0.35">
      <c r="A2802" t="s">
        <v>4791</v>
      </c>
      <c r="B2802">
        <v>64</v>
      </c>
      <c r="C2802" t="s">
        <v>14096</v>
      </c>
      <c r="D2802" t="s">
        <v>12</v>
      </c>
      <c r="E2802" t="s">
        <v>74</v>
      </c>
      <c r="F2802" t="s">
        <v>55</v>
      </c>
      <c r="G2802" t="s">
        <v>26</v>
      </c>
      <c r="H2802">
        <v>11411.53</v>
      </c>
      <c r="I2802" s="9">
        <v>44955</v>
      </c>
      <c r="J2802">
        <v>2023</v>
      </c>
      <c r="K2802" t="s">
        <v>14045</v>
      </c>
      <c r="L2802">
        <v>1</v>
      </c>
      <c r="M2802" t="s">
        <v>14059</v>
      </c>
      <c r="N2802" t="s">
        <v>16</v>
      </c>
    </row>
    <row r="2803" spans="1:14" x14ac:dyDescent="0.35">
      <c r="A2803" t="s">
        <v>4919</v>
      </c>
      <c r="B2803">
        <v>64</v>
      </c>
      <c r="C2803" t="s">
        <v>14096</v>
      </c>
      <c r="D2803" t="s">
        <v>39</v>
      </c>
      <c r="E2803" t="s">
        <v>42</v>
      </c>
      <c r="F2803" t="s">
        <v>19</v>
      </c>
      <c r="G2803" t="s">
        <v>26</v>
      </c>
      <c r="H2803">
        <v>3114.15</v>
      </c>
      <c r="I2803" s="9">
        <v>45584</v>
      </c>
      <c r="J2803">
        <v>2024</v>
      </c>
      <c r="K2803" t="s">
        <v>14058</v>
      </c>
      <c r="L2803">
        <v>10</v>
      </c>
      <c r="M2803" t="s">
        <v>14050</v>
      </c>
      <c r="N2803" t="s">
        <v>16</v>
      </c>
    </row>
    <row r="2804" spans="1:14" x14ac:dyDescent="0.35">
      <c r="A2804" t="s">
        <v>5351</v>
      </c>
      <c r="B2804">
        <v>64</v>
      </c>
      <c r="C2804" t="s">
        <v>14096</v>
      </c>
      <c r="D2804" t="s">
        <v>39</v>
      </c>
      <c r="E2804" t="s">
        <v>52</v>
      </c>
      <c r="F2804" t="s">
        <v>35</v>
      </c>
      <c r="G2804" t="s">
        <v>30</v>
      </c>
      <c r="H2804">
        <v>3529.13</v>
      </c>
      <c r="I2804" s="9">
        <v>45646</v>
      </c>
      <c r="J2804">
        <v>2024</v>
      </c>
      <c r="K2804" t="s">
        <v>14060</v>
      </c>
      <c r="L2804">
        <v>12</v>
      </c>
      <c r="M2804" t="s">
        <v>14048</v>
      </c>
      <c r="N2804" t="s">
        <v>16</v>
      </c>
    </row>
    <row r="2805" spans="1:14" x14ac:dyDescent="0.35">
      <c r="A2805" t="s">
        <v>5555</v>
      </c>
      <c r="B2805">
        <v>64</v>
      </c>
      <c r="C2805" t="s">
        <v>14096</v>
      </c>
      <c r="D2805" t="s">
        <v>39</v>
      </c>
      <c r="E2805" t="s">
        <v>24</v>
      </c>
      <c r="F2805" t="s">
        <v>25</v>
      </c>
      <c r="G2805" t="s">
        <v>30</v>
      </c>
      <c r="H2805">
        <v>19214.43</v>
      </c>
      <c r="I2805" s="9">
        <v>45345</v>
      </c>
      <c r="J2805">
        <v>2024</v>
      </c>
      <c r="K2805" t="s">
        <v>14051</v>
      </c>
      <c r="L2805">
        <v>2</v>
      </c>
      <c r="M2805" t="s">
        <v>14048</v>
      </c>
      <c r="N2805" t="s">
        <v>16</v>
      </c>
    </row>
    <row r="2806" spans="1:14" x14ac:dyDescent="0.35">
      <c r="A2806" t="s">
        <v>5561</v>
      </c>
      <c r="B2806">
        <v>64</v>
      </c>
      <c r="C2806" t="s">
        <v>14096</v>
      </c>
      <c r="D2806" t="s">
        <v>39</v>
      </c>
      <c r="E2806" t="s">
        <v>13</v>
      </c>
      <c r="F2806" t="s">
        <v>49</v>
      </c>
      <c r="G2806" t="s">
        <v>26</v>
      </c>
      <c r="H2806">
        <v>7492.51</v>
      </c>
      <c r="I2806" s="9">
        <v>45456</v>
      </c>
      <c r="J2806">
        <v>2024</v>
      </c>
      <c r="K2806" t="s">
        <v>14049</v>
      </c>
      <c r="L2806">
        <v>6</v>
      </c>
      <c r="M2806" t="s">
        <v>14057</v>
      </c>
      <c r="N2806" t="s">
        <v>16</v>
      </c>
    </row>
    <row r="2807" spans="1:14" x14ac:dyDescent="0.35">
      <c r="A2807" t="s">
        <v>5757</v>
      </c>
      <c r="B2807">
        <v>64</v>
      </c>
      <c r="C2807" t="s">
        <v>14096</v>
      </c>
      <c r="D2807" t="s">
        <v>12</v>
      </c>
      <c r="E2807" t="s">
        <v>52</v>
      </c>
      <c r="F2807" t="s">
        <v>35</v>
      </c>
      <c r="G2807" t="s">
        <v>15</v>
      </c>
      <c r="H2807">
        <v>1884.59</v>
      </c>
      <c r="I2807" s="9">
        <v>44979</v>
      </c>
      <c r="J2807">
        <v>2023</v>
      </c>
      <c r="K2807" t="s">
        <v>14051</v>
      </c>
      <c r="L2807">
        <v>2</v>
      </c>
      <c r="M2807" t="s">
        <v>14052</v>
      </c>
      <c r="N2807" t="s">
        <v>16</v>
      </c>
    </row>
    <row r="2808" spans="1:14" x14ac:dyDescent="0.35">
      <c r="A2808" t="s">
        <v>5773</v>
      </c>
      <c r="B2808">
        <v>64</v>
      </c>
      <c r="C2808" t="s">
        <v>14096</v>
      </c>
      <c r="D2808" t="s">
        <v>39</v>
      </c>
      <c r="E2808" t="s">
        <v>64</v>
      </c>
      <c r="F2808" t="s">
        <v>35</v>
      </c>
      <c r="G2808" t="s">
        <v>15</v>
      </c>
      <c r="H2808">
        <v>3211.22</v>
      </c>
      <c r="I2808" s="9">
        <v>45369</v>
      </c>
      <c r="J2808">
        <v>2024</v>
      </c>
      <c r="K2808" t="s">
        <v>14053</v>
      </c>
      <c r="L2808">
        <v>3</v>
      </c>
      <c r="M2808" t="s">
        <v>14062</v>
      </c>
      <c r="N2808" t="s">
        <v>16</v>
      </c>
    </row>
    <row r="2809" spans="1:14" x14ac:dyDescent="0.35">
      <c r="A2809" t="s">
        <v>5781</v>
      </c>
      <c r="B2809">
        <v>64</v>
      </c>
      <c r="C2809" t="s">
        <v>14096</v>
      </c>
      <c r="D2809" t="s">
        <v>39</v>
      </c>
      <c r="E2809" t="s">
        <v>74</v>
      </c>
      <c r="F2809" t="s">
        <v>49</v>
      </c>
      <c r="G2809" t="s">
        <v>20</v>
      </c>
      <c r="H2809">
        <v>6552.81</v>
      </c>
      <c r="I2809" s="9">
        <v>45587</v>
      </c>
      <c r="J2809">
        <v>2024</v>
      </c>
      <c r="K2809" t="s">
        <v>14058</v>
      </c>
      <c r="L2809">
        <v>10</v>
      </c>
      <c r="M2809" t="s">
        <v>14046</v>
      </c>
      <c r="N2809" t="s">
        <v>16</v>
      </c>
    </row>
    <row r="2810" spans="1:14" x14ac:dyDescent="0.35">
      <c r="A2810" t="s">
        <v>6067</v>
      </c>
      <c r="B2810">
        <v>64</v>
      </c>
      <c r="C2810" t="s">
        <v>14096</v>
      </c>
      <c r="D2810" t="s">
        <v>12</v>
      </c>
      <c r="E2810" t="s">
        <v>52</v>
      </c>
      <c r="F2810" t="s">
        <v>55</v>
      </c>
      <c r="G2810" t="s">
        <v>36</v>
      </c>
      <c r="H2810">
        <v>20685.23</v>
      </c>
      <c r="I2810" s="9">
        <v>45628</v>
      </c>
      <c r="J2810">
        <v>2024</v>
      </c>
      <c r="K2810" t="s">
        <v>14060</v>
      </c>
      <c r="L2810">
        <v>12</v>
      </c>
      <c r="M2810" t="s">
        <v>14062</v>
      </c>
      <c r="N2810" t="s">
        <v>16</v>
      </c>
    </row>
    <row r="2811" spans="1:14" x14ac:dyDescent="0.35">
      <c r="A2811" t="s">
        <v>6171</v>
      </c>
      <c r="B2811">
        <v>64</v>
      </c>
      <c r="C2811" t="s">
        <v>14096</v>
      </c>
      <c r="D2811" t="s">
        <v>12</v>
      </c>
      <c r="E2811" t="s">
        <v>29</v>
      </c>
      <c r="F2811" t="s">
        <v>35</v>
      </c>
      <c r="G2811" t="s">
        <v>20</v>
      </c>
      <c r="H2811">
        <v>1417.75</v>
      </c>
      <c r="I2811" s="9">
        <v>45151</v>
      </c>
      <c r="J2811">
        <v>2023</v>
      </c>
      <c r="K2811" t="s">
        <v>14056</v>
      </c>
      <c r="L2811">
        <v>8</v>
      </c>
      <c r="M2811" t="s">
        <v>14059</v>
      </c>
      <c r="N2811" t="s">
        <v>16</v>
      </c>
    </row>
    <row r="2812" spans="1:14" x14ac:dyDescent="0.35">
      <c r="A2812" t="s">
        <v>6309</v>
      </c>
      <c r="B2812">
        <v>64</v>
      </c>
      <c r="C2812" t="s">
        <v>14096</v>
      </c>
      <c r="D2812" t="s">
        <v>12</v>
      </c>
      <c r="E2812" t="s">
        <v>52</v>
      </c>
      <c r="F2812" t="s">
        <v>35</v>
      </c>
      <c r="G2812" t="s">
        <v>26</v>
      </c>
      <c r="H2812">
        <v>13272.97</v>
      </c>
      <c r="I2812" s="9">
        <v>45322</v>
      </c>
      <c r="J2812">
        <v>2024</v>
      </c>
      <c r="K2812" t="s">
        <v>14045</v>
      </c>
      <c r="L2812">
        <v>1</v>
      </c>
      <c r="M2812" t="s">
        <v>14052</v>
      </c>
      <c r="N2812" t="s">
        <v>16</v>
      </c>
    </row>
    <row r="2813" spans="1:14" x14ac:dyDescent="0.35">
      <c r="A2813" t="s">
        <v>6351</v>
      </c>
      <c r="B2813">
        <v>64</v>
      </c>
      <c r="C2813" t="s">
        <v>14096</v>
      </c>
      <c r="D2813" t="s">
        <v>39</v>
      </c>
      <c r="E2813" t="s">
        <v>52</v>
      </c>
      <c r="F2813" t="s">
        <v>35</v>
      </c>
      <c r="G2813" t="s">
        <v>26</v>
      </c>
      <c r="H2813">
        <v>2099.87</v>
      </c>
      <c r="I2813" s="9">
        <v>44960</v>
      </c>
      <c r="J2813">
        <v>2023</v>
      </c>
      <c r="K2813" t="s">
        <v>14051</v>
      </c>
      <c r="L2813">
        <v>2</v>
      </c>
      <c r="M2813" t="s">
        <v>14048</v>
      </c>
      <c r="N2813" t="s">
        <v>16</v>
      </c>
    </row>
    <row r="2814" spans="1:14" x14ac:dyDescent="0.35">
      <c r="A2814" t="s">
        <v>6415</v>
      </c>
      <c r="B2814">
        <v>64</v>
      </c>
      <c r="C2814" t="s">
        <v>14096</v>
      </c>
      <c r="D2814" t="s">
        <v>39</v>
      </c>
      <c r="E2814" t="s">
        <v>93</v>
      </c>
      <c r="F2814" t="s">
        <v>55</v>
      </c>
      <c r="G2814" t="s">
        <v>36</v>
      </c>
      <c r="H2814">
        <v>14140.72</v>
      </c>
      <c r="I2814" s="9">
        <v>45112</v>
      </c>
      <c r="J2814">
        <v>2023</v>
      </c>
      <c r="K2814" t="s">
        <v>14063</v>
      </c>
      <c r="L2814">
        <v>7</v>
      </c>
      <c r="M2814" t="s">
        <v>14052</v>
      </c>
      <c r="N2814" t="s">
        <v>16</v>
      </c>
    </row>
    <row r="2815" spans="1:14" x14ac:dyDescent="0.35">
      <c r="A2815" t="s">
        <v>6521</v>
      </c>
      <c r="B2815">
        <v>64</v>
      </c>
      <c r="C2815" t="s">
        <v>14096</v>
      </c>
      <c r="D2815" t="s">
        <v>39</v>
      </c>
      <c r="E2815" t="s">
        <v>74</v>
      </c>
      <c r="F2815" t="s">
        <v>25</v>
      </c>
      <c r="G2815" t="s">
        <v>15</v>
      </c>
      <c r="H2815">
        <v>782.86</v>
      </c>
      <c r="I2815" s="9">
        <v>45504</v>
      </c>
      <c r="J2815">
        <v>2024</v>
      </c>
      <c r="K2815" t="s">
        <v>14063</v>
      </c>
      <c r="L2815">
        <v>7</v>
      </c>
      <c r="M2815" t="s">
        <v>14052</v>
      </c>
      <c r="N2815" t="s">
        <v>16</v>
      </c>
    </row>
    <row r="2816" spans="1:14" x14ac:dyDescent="0.35">
      <c r="A2816" t="s">
        <v>6627</v>
      </c>
      <c r="B2816">
        <v>64</v>
      </c>
      <c r="C2816" t="s">
        <v>14096</v>
      </c>
      <c r="D2816" t="s">
        <v>39</v>
      </c>
      <c r="E2816" t="s">
        <v>24</v>
      </c>
      <c r="F2816" t="s">
        <v>49</v>
      </c>
      <c r="G2816" t="s">
        <v>20</v>
      </c>
      <c r="H2816">
        <v>5222.84</v>
      </c>
      <c r="I2816" s="9">
        <v>44970</v>
      </c>
      <c r="J2816">
        <v>2023</v>
      </c>
      <c r="K2816" t="s">
        <v>14051</v>
      </c>
      <c r="L2816">
        <v>2</v>
      </c>
      <c r="M2816" t="s">
        <v>14062</v>
      </c>
      <c r="N2816" t="s">
        <v>16</v>
      </c>
    </row>
    <row r="2817" spans="1:14" x14ac:dyDescent="0.35">
      <c r="A2817" t="s">
        <v>6637</v>
      </c>
      <c r="B2817">
        <v>64</v>
      </c>
      <c r="C2817" t="s">
        <v>14096</v>
      </c>
      <c r="D2817" t="s">
        <v>12</v>
      </c>
      <c r="E2817" t="s">
        <v>52</v>
      </c>
      <c r="F2817" t="s">
        <v>25</v>
      </c>
      <c r="G2817" t="s">
        <v>15</v>
      </c>
      <c r="H2817">
        <v>1817.8</v>
      </c>
      <c r="I2817" s="9">
        <v>45579</v>
      </c>
      <c r="J2817">
        <v>2024</v>
      </c>
      <c r="K2817" t="s">
        <v>14058</v>
      </c>
      <c r="L2817">
        <v>10</v>
      </c>
      <c r="M2817" t="s">
        <v>14062</v>
      </c>
      <c r="N2817" t="s">
        <v>16</v>
      </c>
    </row>
    <row r="2818" spans="1:14" x14ac:dyDescent="0.35">
      <c r="A2818" t="s">
        <v>6849</v>
      </c>
      <c r="B2818">
        <v>64</v>
      </c>
      <c r="C2818" t="s">
        <v>14096</v>
      </c>
      <c r="D2818" t="s">
        <v>12</v>
      </c>
      <c r="E2818" t="s">
        <v>13</v>
      </c>
      <c r="F2818" t="s">
        <v>55</v>
      </c>
      <c r="G2818" t="s">
        <v>15</v>
      </c>
      <c r="H2818">
        <v>25454.54</v>
      </c>
      <c r="I2818" s="9">
        <v>45178</v>
      </c>
      <c r="J2818">
        <v>2023</v>
      </c>
      <c r="K2818" t="s">
        <v>14055</v>
      </c>
      <c r="L2818">
        <v>9</v>
      </c>
      <c r="M2818" t="s">
        <v>14050</v>
      </c>
      <c r="N2818" t="s">
        <v>16</v>
      </c>
    </row>
    <row r="2819" spans="1:14" x14ac:dyDescent="0.35">
      <c r="A2819" t="s">
        <v>6853</v>
      </c>
      <c r="B2819">
        <v>64</v>
      </c>
      <c r="C2819" t="s">
        <v>14096</v>
      </c>
      <c r="D2819" t="s">
        <v>39</v>
      </c>
      <c r="E2819" t="s">
        <v>64</v>
      </c>
      <c r="F2819" t="s">
        <v>25</v>
      </c>
      <c r="G2819" t="s">
        <v>30</v>
      </c>
      <c r="H2819">
        <v>6648.18</v>
      </c>
      <c r="I2819" s="9">
        <v>45182</v>
      </c>
      <c r="J2819">
        <v>2023</v>
      </c>
      <c r="K2819" t="s">
        <v>14055</v>
      </c>
      <c r="L2819">
        <v>9</v>
      </c>
      <c r="M2819" t="s">
        <v>14052</v>
      </c>
      <c r="N2819" t="s">
        <v>16</v>
      </c>
    </row>
    <row r="2820" spans="1:14" x14ac:dyDescent="0.35">
      <c r="A2820" t="s">
        <v>6877</v>
      </c>
      <c r="B2820">
        <v>64</v>
      </c>
      <c r="C2820" t="s">
        <v>14096</v>
      </c>
      <c r="D2820" t="s">
        <v>39</v>
      </c>
      <c r="E2820" t="s">
        <v>93</v>
      </c>
      <c r="F2820" t="s">
        <v>49</v>
      </c>
      <c r="G2820" t="s">
        <v>26</v>
      </c>
      <c r="H2820">
        <v>5038.25</v>
      </c>
      <c r="I2820" s="9">
        <v>45097</v>
      </c>
      <c r="J2820">
        <v>2023</v>
      </c>
      <c r="K2820" t="s">
        <v>14049</v>
      </c>
      <c r="L2820">
        <v>6</v>
      </c>
      <c r="M2820" t="s">
        <v>14046</v>
      </c>
      <c r="N2820" t="s">
        <v>16</v>
      </c>
    </row>
    <row r="2821" spans="1:14" x14ac:dyDescent="0.35">
      <c r="A2821" t="s">
        <v>7047</v>
      </c>
      <c r="B2821">
        <v>64</v>
      </c>
      <c r="C2821" t="s">
        <v>14096</v>
      </c>
      <c r="D2821" t="s">
        <v>39</v>
      </c>
      <c r="E2821" t="s">
        <v>52</v>
      </c>
      <c r="F2821" t="s">
        <v>19</v>
      </c>
      <c r="G2821" t="s">
        <v>30</v>
      </c>
      <c r="H2821">
        <v>5542.36</v>
      </c>
      <c r="I2821" s="9">
        <v>45021</v>
      </c>
      <c r="J2821">
        <v>2023</v>
      </c>
      <c r="K2821" t="s">
        <v>14061</v>
      </c>
      <c r="L2821">
        <v>4</v>
      </c>
      <c r="M2821" t="s">
        <v>14052</v>
      </c>
      <c r="N2821" t="s">
        <v>16</v>
      </c>
    </row>
    <row r="2822" spans="1:14" x14ac:dyDescent="0.35">
      <c r="A2822" t="s">
        <v>7065</v>
      </c>
      <c r="B2822">
        <v>64</v>
      </c>
      <c r="C2822" t="s">
        <v>14096</v>
      </c>
      <c r="D2822" t="s">
        <v>12</v>
      </c>
      <c r="E2822" t="s">
        <v>29</v>
      </c>
      <c r="F2822" t="s">
        <v>14</v>
      </c>
      <c r="G2822" t="s">
        <v>20</v>
      </c>
      <c r="H2822">
        <v>16778.07</v>
      </c>
      <c r="I2822" s="9">
        <v>45068</v>
      </c>
      <c r="J2822">
        <v>2023</v>
      </c>
      <c r="K2822" t="s">
        <v>14047</v>
      </c>
      <c r="L2822">
        <v>5</v>
      </c>
      <c r="M2822" t="s">
        <v>14062</v>
      </c>
      <c r="N2822" t="s">
        <v>16</v>
      </c>
    </row>
    <row r="2823" spans="1:14" x14ac:dyDescent="0.35">
      <c r="A2823" t="s">
        <v>7151</v>
      </c>
      <c r="B2823">
        <v>64</v>
      </c>
      <c r="C2823" t="s">
        <v>14096</v>
      </c>
      <c r="D2823" t="s">
        <v>12</v>
      </c>
      <c r="E2823" t="s">
        <v>93</v>
      </c>
      <c r="F2823" t="s">
        <v>25</v>
      </c>
      <c r="G2823" t="s">
        <v>36</v>
      </c>
      <c r="H2823">
        <v>3036.76</v>
      </c>
      <c r="I2823" s="9">
        <v>45574</v>
      </c>
      <c r="J2823">
        <v>2024</v>
      </c>
      <c r="K2823" t="s">
        <v>14058</v>
      </c>
      <c r="L2823">
        <v>10</v>
      </c>
      <c r="M2823" t="s">
        <v>14052</v>
      </c>
      <c r="N2823" t="s">
        <v>16</v>
      </c>
    </row>
    <row r="2824" spans="1:14" x14ac:dyDescent="0.35">
      <c r="A2824" t="s">
        <v>7215</v>
      </c>
      <c r="B2824">
        <v>64</v>
      </c>
      <c r="C2824" t="s">
        <v>14096</v>
      </c>
      <c r="D2824" t="s">
        <v>12</v>
      </c>
      <c r="E2824" t="s">
        <v>24</v>
      </c>
      <c r="F2824" t="s">
        <v>35</v>
      </c>
      <c r="G2824" t="s">
        <v>15</v>
      </c>
      <c r="H2824">
        <v>33298.49</v>
      </c>
      <c r="I2824" s="9">
        <v>45183</v>
      </c>
      <c r="J2824">
        <v>2023</v>
      </c>
      <c r="K2824" t="s">
        <v>14055</v>
      </c>
      <c r="L2824">
        <v>9</v>
      </c>
      <c r="M2824" t="s">
        <v>14057</v>
      </c>
      <c r="N2824" t="s">
        <v>16</v>
      </c>
    </row>
    <row r="2825" spans="1:14" x14ac:dyDescent="0.35">
      <c r="A2825" t="s">
        <v>7265</v>
      </c>
      <c r="B2825">
        <v>64</v>
      </c>
      <c r="C2825" t="s">
        <v>14096</v>
      </c>
      <c r="D2825" t="s">
        <v>39</v>
      </c>
      <c r="E2825" t="s">
        <v>93</v>
      </c>
      <c r="F2825" t="s">
        <v>19</v>
      </c>
      <c r="G2825" t="s">
        <v>36</v>
      </c>
      <c r="H2825">
        <v>476.78</v>
      </c>
      <c r="I2825" s="9">
        <v>45338</v>
      </c>
      <c r="J2825">
        <v>2024</v>
      </c>
      <c r="K2825" t="s">
        <v>14051</v>
      </c>
      <c r="L2825">
        <v>2</v>
      </c>
      <c r="M2825" t="s">
        <v>14048</v>
      </c>
      <c r="N2825" t="s">
        <v>16</v>
      </c>
    </row>
    <row r="2826" spans="1:14" x14ac:dyDescent="0.35">
      <c r="A2826" t="s">
        <v>7333</v>
      </c>
      <c r="B2826">
        <v>64</v>
      </c>
      <c r="C2826" t="s">
        <v>14096</v>
      </c>
      <c r="D2826" t="s">
        <v>39</v>
      </c>
      <c r="E2826" t="s">
        <v>24</v>
      </c>
      <c r="F2826" t="s">
        <v>14</v>
      </c>
      <c r="G2826" t="s">
        <v>15</v>
      </c>
      <c r="H2826">
        <v>31565.49</v>
      </c>
      <c r="I2826" s="9">
        <v>45544</v>
      </c>
      <c r="J2826">
        <v>2024</v>
      </c>
      <c r="K2826" t="s">
        <v>14055</v>
      </c>
      <c r="L2826">
        <v>9</v>
      </c>
      <c r="M2826" t="s">
        <v>14062</v>
      </c>
      <c r="N2826" t="s">
        <v>16</v>
      </c>
    </row>
    <row r="2827" spans="1:14" x14ac:dyDescent="0.35">
      <c r="A2827" t="s">
        <v>7371</v>
      </c>
      <c r="B2827">
        <v>64</v>
      </c>
      <c r="C2827" t="s">
        <v>14096</v>
      </c>
      <c r="D2827" t="s">
        <v>12</v>
      </c>
      <c r="E2827" t="s">
        <v>52</v>
      </c>
      <c r="F2827" t="s">
        <v>55</v>
      </c>
      <c r="G2827" t="s">
        <v>36</v>
      </c>
      <c r="H2827">
        <v>11105.97</v>
      </c>
      <c r="I2827" s="9">
        <v>45052</v>
      </c>
      <c r="J2827">
        <v>2023</v>
      </c>
      <c r="K2827" t="s">
        <v>14047</v>
      </c>
      <c r="L2827">
        <v>5</v>
      </c>
      <c r="M2827" t="s">
        <v>14050</v>
      </c>
      <c r="N2827" t="s">
        <v>16</v>
      </c>
    </row>
    <row r="2828" spans="1:14" x14ac:dyDescent="0.35">
      <c r="A2828" t="s">
        <v>7413</v>
      </c>
      <c r="B2828">
        <v>64</v>
      </c>
      <c r="C2828" t="s">
        <v>14096</v>
      </c>
      <c r="D2828" t="s">
        <v>39</v>
      </c>
      <c r="E2828" t="s">
        <v>29</v>
      </c>
      <c r="F2828" t="s">
        <v>55</v>
      </c>
      <c r="G2828" t="s">
        <v>30</v>
      </c>
      <c r="H2828">
        <v>2728.92</v>
      </c>
      <c r="I2828" s="9">
        <v>45252</v>
      </c>
      <c r="J2828">
        <v>2023</v>
      </c>
      <c r="K2828" t="s">
        <v>14054</v>
      </c>
      <c r="L2828">
        <v>11</v>
      </c>
      <c r="M2828" t="s">
        <v>14052</v>
      </c>
      <c r="N2828" t="s">
        <v>16</v>
      </c>
    </row>
    <row r="2829" spans="1:14" x14ac:dyDescent="0.35">
      <c r="A2829" t="s">
        <v>7725</v>
      </c>
      <c r="B2829">
        <v>64</v>
      </c>
      <c r="C2829" t="s">
        <v>14096</v>
      </c>
      <c r="D2829" t="s">
        <v>39</v>
      </c>
      <c r="E2829" t="s">
        <v>64</v>
      </c>
      <c r="F2829" t="s">
        <v>25</v>
      </c>
      <c r="G2829" t="s">
        <v>15</v>
      </c>
      <c r="H2829">
        <v>2954.98</v>
      </c>
      <c r="I2829" s="9">
        <v>45417</v>
      </c>
      <c r="J2829">
        <v>2024</v>
      </c>
      <c r="K2829" t="s">
        <v>14047</v>
      </c>
      <c r="L2829">
        <v>5</v>
      </c>
      <c r="M2829" t="s">
        <v>14059</v>
      </c>
      <c r="N2829" t="s">
        <v>16</v>
      </c>
    </row>
    <row r="2830" spans="1:14" x14ac:dyDescent="0.35">
      <c r="A2830" t="s">
        <v>7751</v>
      </c>
      <c r="B2830">
        <v>64</v>
      </c>
      <c r="C2830" t="s">
        <v>14096</v>
      </c>
      <c r="D2830" t="s">
        <v>12</v>
      </c>
      <c r="E2830" t="s">
        <v>64</v>
      </c>
      <c r="F2830" t="s">
        <v>14</v>
      </c>
      <c r="G2830" t="s">
        <v>15</v>
      </c>
      <c r="H2830">
        <v>24981.25</v>
      </c>
      <c r="I2830" s="9">
        <v>45552</v>
      </c>
      <c r="J2830">
        <v>2024</v>
      </c>
      <c r="K2830" t="s">
        <v>14055</v>
      </c>
      <c r="L2830">
        <v>9</v>
      </c>
      <c r="M2830" t="s">
        <v>14046</v>
      </c>
      <c r="N2830" t="s">
        <v>16</v>
      </c>
    </row>
    <row r="2831" spans="1:14" x14ac:dyDescent="0.35">
      <c r="A2831" t="s">
        <v>7785</v>
      </c>
      <c r="B2831">
        <v>64</v>
      </c>
      <c r="C2831" t="s">
        <v>14096</v>
      </c>
      <c r="D2831" t="s">
        <v>12</v>
      </c>
      <c r="E2831" t="s">
        <v>93</v>
      </c>
      <c r="F2831" t="s">
        <v>14</v>
      </c>
      <c r="G2831" t="s">
        <v>30</v>
      </c>
      <c r="H2831">
        <v>15140.7</v>
      </c>
      <c r="I2831" s="9">
        <v>45547</v>
      </c>
      <c r="J2831">
        <v>2024</v>
      </c>
      <c r="K2831" t="s">
        <v>14055</v>
      </c>
      <c r="L2831">
        <v>9</v>
      </c>
      <c r="M2831" t="s">
        <v>14057</v>
      </c>
      <c r="N2831" t="s">
        <v>16</v>
      </c>
    </row>
    <row r="2832" spans="1:14" x14ac:dyDescent="0.35">
      <c r="A2832" t="s">
        <v>7885</v>
      </c>
      <c r="B2832">
        <v>64</v>
      </c>
      <c r="C2832" t="s">
        <v>14096</v>
      </c>
      <c r="D2832" t="s">
        <v>39</v>
      </c>
      <c r="E2832" t="s">
        <v>93</v>
      </c>
      <c r="F2832" t="s">
        <v>14</v>
      </c>
      <c r="G2832" t="s">
        <v>30</v>
      </c>
      <c r="H2832">
        <v>4946.47</v>
      </c>
      <c r="I2832" s="9">
        <v>45278</v>
      </c>
      <c r="J2832">
        <v>2023</v>
      </c>
      <c r="K2832" t="s">
        <v>14060</v>
      </c>
      <c r="L2832">
        <v>12</v>
      </c>
      <c r="M2832" t="s">
        <v>14062</v>
      </c>
      <c r="N2832" t="s">
        <v>16</v>
      </c>
    </row>
    <row r="2833" spans="1:14" x14ac:dyDescent="0.35">
      <c r="A2833" t="s">
        <v>7947</v>
      </c>
      <c r="B2833">
        <v>64</v>
      </c>
      <c r="C2833" t="s">
        <v>14096</v>
      </c>
      <c r="D2833" t="s">
        <v>39</v>
      </c>
      <c r="E2833" t="s">
        <v>74</v>
      </c>
      <c r="F2833" t="s">
        <v>35</v>
      </c>
      <c r="G2833" t="s">
        <v>36</v>
      </c>
      <c r="H2833">
        <v>7735.84</v>
      </c>
      <c r="I2833" s="9">
        <v>45375</v>
      </c>
      <c r="J2833">
        <v>2024</v>
      </c>
      <c r="K2833" t="s">
        <v>14053</v>
      </c>
      <c r="L2833">
        <v>3</v>
      </c>
      <c r="M2833" t="s">
        <v>14059</v>
      </c>
      <c r="N2833" t="s">
        <v>16</v>
      </c>
    </row>
    <row r="2834" spans="1:14" x14ac:dyDescent="0.35">
      <c r="A2834" t="s">
        <v>7961</v>
      </c>
      <c r="B2834">
        <v>64</v>
      </c>
      <c r="C2834" t="s">
        <v>14096</v>
      </c>
      <c r="D2834" t="s">
        <v>39</v>
      </c>
      <c r="E2834" t="s">
        <v>93</v>
      </c>
      <c r="F2834" t="s">
        <v>49</v>
      </c>
      <c r="G2834" t="s">
        <v>30</v>
      </c>
      <c r="H2834">
        <v>5148.6000000000004</v>
      </c>
      <c r="I2834" s="9">
        <v>45191</v>
      </c>
      <c r="J2834">
        <v>2023</v>
      </c>
      <c r="K2834" t="s">
        <v>14055</v>
      </c>
      <c r="L2834">
        <v>9</v>
      </c>
      <c r="M2834" t="s">
        <v>14048</v>
      </c>
      <c r="N2834" t="s">
        <v>16</v>
      </c>
    </row>
    <row r="2835" spans="1:14" x14ac:dyDescent="0.35">
      <c r="A2835" t="s">
        <v>8107</v>
      </c>
      <c r="B2835">
        <v>64</v>
      </c>
      <c r="C2835" t="s">
        <v>14096</v>
      </c>
      <c r="D2835" t="s">
        <v>39</v>
      </c>
      <c r="E2835" t="s">
        <v>64</v>
      </c>
      <c r="F2835" t="s">
        <v>25</v>
      </c>
      <c r="G2835" t="s">
        <v>30</v>
      </c>
      <c r="H2835">
        <v>27525.34</v>
      </c>
      <c r="I2835" s="9">
        <v>45298</v>
      </c>
      <c r="J2835">
        <v>2024</v>
      </c>
      <c r="K2835" t="s">
        <v>14045</v>
      </c>
      <c r="L2835">
        <v>1</v>
      </c>
      <c r="M2835" t="s">
        <v>14059</v>
      </c>
      <c r="N2835" t="s">
        <v>16</v>
      </c>
    </row>
    <row r="2836" spans="1:14" x14ac:dyDescent="0.35">
      <c r="A2836" t="s">
        <v>8119</v>
      </c>
      <c r="B2836">
        <v>64</v>
      </c>
      <c r="C2836" t="s">
        <v>14096</v>
      </c>
      <c r="D2836" t="s">
        <v>39</v>
      </c>
      <c r="E2836" t="s">
        <v>74</v>
      </c>
      <c r="F2836" t="s">
        <v>14</v>
      </c>
      <c r="G2836" t="s">
        <v>30</v>
      </c>
      <c r="H2836">
        <v>6855.74</v>
      </c>
      <c r="I2836" s="9">
        <v>45539</v>
      </c>
      <c r="J2836">
        <v>2024</v>
      </c>
      <c r="K2836" t="s">
        <v>14055</v>
      </c>
      <c r="L2836">
        <v>9</v>
      </c>
      <c r="M2836" t="s">
        <v>14052</v>
      </c>
      <c r="N2836" t="s">
        <v>16</v>
      </c>
    </row>
    <row r="2837" spans="1:14" x14ac:dyDescent="0.35">
      <c r="A2837" t="s">
        <v>8125</v>
      </c>
      <c r="B2837">
        <v>64</v>
      </c>
      <c r="C2837" t="s">
        <v>14096</v>
      </c>
      <c r="D2837" t="s">
        <v>12</v>
      </c>
      <c r="E2837" t="s">
        <v>52</v>
      </c>
      <c r="F2837" t="s">
        <v>25</v>
      </c>
      <c r="G2837" t="s">
        <v>15</v>
      </c>
      <c r="H2837">
        <v>9650.07</v>
      </c>
      <c r="I2837" s="9">
        <v>45141</v>
      </c>
      <c r="J2837">
        <v>2023</v>
      </c>
      <c r="K2837" t="s">
        <v>14056</v>
      </c>
      <c r="L2837">
        <v>8</v>
      </c>
      <c r="M2837" t="s">
        <v>14057</v>
      </c>
      <c r="N2837" t="s">
        <v>16</v>
      </c>
    </row>
    <row r="2838" spans="1:14" x14ac:dyDescent="0.35">
      <c r="A2838" t="s">
        <v>8283</v>
      </c>
      <c r="B2838">
        <v>64</v>
      </c>
      <c r="C2838" t="s">
        <v>14096</v>
      </c>
      <c r="D2838" t="s">
        <v>12</v>
      </c>
      <c r="E2838" t="s">
        <v>24</v>
      </c>
      <c r="F2838" t="s">
        <v>49</v>
      </c>
      <c r="G2838" t="s">
        <v>15</v>
      </c>
      <c r="H2838">
        <v>1042.1400000000001</v>
      </c>
      <c r="I2838" s="9">
        <v>45316</v>
      </c>
      <c r="J2838">
        <v>2024</v>
      </c>
      <c r="K2838" t="s">
        <v>14045</v>
      </c>
      <c r="L2838">
        <v>1</v>
      </c>
      <c r="M2838" t="s">
        <v>14057</v>
      </c>
      <c r="N2838" t="s">
        <v>16</v>
      </c>
    </row>
    <row r="2839" spans="1:14" x14ac:dyDescent="0.35">
      <c r="A2839" t="s">
        <v>8467</v>
      </c>
      <c r="B2839">
        <v>64</v>
      </c>
      <c r="C2839" t="s">
        <v>14096</v>
      </c>
      <c r="D2839" t="s">
        <v>39</v>
      </c>
      <c r="E2839" t="s">
        <v>64</v>
      </c>
      <c r="F2839" t="s">
        <v>19</v>
      </c>
      <c r="G2839" t="s">
        <v>15</v>
      </c>
      <c r="H2839">
        <v>17757.38</v>
      </c>
      <c r="I2839" s="9">
        <v>45565</v>
      </c>
      <c r="J2839">
        <v>2024</v>
      </c>
      <c r="K2839" t="s">
        <v>14055</v>
      </c>
      <c r="L2839">
        <v>9</v>
      </c>
      <c r="M2839" t="s">
        <v>14062</v>
      </c>
      <c r="N2839" t="s">
        <v>16</v>
      </c>
    </row>
    <row r="2840" spans="1:14" x14ac:dyDescent="0.35">
      <c r="A2840" t="s">
        <v>8583</v>
      </c>
      <c r="B2840">
        <v>64</v>
      </c>
      <c r="C2840" t="s">
        <v>14096</v>
      </c>
      <c r="D2840" t="s">
        <v>12</v>
      </c>
      <c r="E2840" t="s">
        <v>24</v>
      </c>
      <c r="F2840" t="s">
        <v>19</v>
      </c>
      <c r="G2840" t="s">
        <v>20</v>
      </c>
      <c r="H2840">
        <v>905.06</v>
      </c>
      <c r="I2840" s="9">
        <v>45349</v>
      </c>
      <c r="J2840">
        <v>2024</v>
      </c>
      <c r="K2840" t="s">
        <v>14051</v>
      </c>
      <c r="L2840">
        <v>2</v>
      </c>
      <c r="M2840" t="s">
        <v>14046</v>
      </c>
      <c r="N2840" t="s">
        <v>16</v>
      </c>
    </row>
    <row r="2841" spans="1:14" x14ac:dyDescent="0.35">
      <c r="A2841" t="s">
        <v>8595</v>
      </c>
      <c r="B2841">
        <v>64</v>
      </c>
      <c r="C2841" t="s">
        <v>14096</v>
      </c>
      <c r="D2841" t="s">
        <v>39</v>
      </c>
      <c r="E2841" t="s">
        <v>74</v>
      </c>
      <c r="F2841" t="s">
        <v>49</v>
      </c>
      <c r="G2841" t="s">
        <v>26</v>
      </c>
      <c r="H2841">
        <v>794.82</v>
      </c>
      <c r="I2841" s="9">
        <v>45156</v>
      </c>
      <c r="J2841">
        <v>2023</v>
      </c>
      <c r="K2841" t="s">
        <v>14056</v>
      </c>
      <c r="L2841">
        <v>8</v>
      </c>
      <c r="M2841" t="s">
        <v>14048</v>
      </c>
      <c r="N2841" t="s">
        <v>16</v>
      </c>
    </row>
    <row r="2842" spans="1:14" x14ac:dyDescent="0.35">
      <c r="A2842" t="s">
        <v>8615</v>
      </c>
      <c r="B2842">
        <v>64</v>
      </c>
      <c r="C2842" t="s">
        <v>14096</v>
      </c>
      <c r="D2842" t="s">
        <v>12</v>
      </c>
      <c r="E2842" t="s">
        <v>13</v>
      </c>
      <c r="F2842" t="s">
        <v>55</v>
      </c>
      <c r="G2842" t="s">
        <v>26</v>
      </c>
      <c r="H2842">
        <v>10287.709999999999</v>
      </c>
      <c r="I2842" s="9">
        <v>45101</v>
      </c>
      <c r="J2842">
        <v>2023</v>
      </c>
      <c r="K2842" t="s">
        <v>14049</v>
      </c>
      <c r="L2842">
        <v>6</v>
      </c>
      <c r="M2842" t="s">
        <v>14050</v>
      </c>
      <c r="N2842" t="s">
        <v>16</v>
      </c>
    </row>
    <row r="2843" spans="1:14" x14ac:dyDescent="0.35">
      <c r="A2843" t="s">
        <v>8659</v>
      </c>
      <c r="B2843">
        <v>64</v>
      </c>
      <c r="C2843" t="s">
        <v>14096</v>
      </c>
      <c r="D2843" t="s">
        <v>39</v>
      </c>
      <c r="E2843" t="s">
        <v>24</v>
      </c>
      <c r="F2843" t="s">
        <v>19</v>
      </c>
      <c r="G2843" t="s">
        <v>20</v>
      </c>
      <c r="H2843">
        <v>3914.44</v>
      </c>
      <c r="I2843" s="9">
        <v>45465</v>
      </c>
      <c r="J2843">
        <v>2024</v>
      </c>
      <c r="K2843" t="s">
        <v>14049</v>
      </c>
      <c r="L2843">
        <v>6</v>
      </c>
      <c r="M2843" t="s">
        <v>14050</v>
      </c>
      <c r="N2843" t="s">
        <v>16</v>
      </c>
    </row>
    <row r="2844" spans="1:14" x14ac:dyDescent="0.35">
      <c r="A2844" t="s">
        <v>8725</v>
      </c>
      <c r="B2844">
        <v>64</v>
      </c>
      <c r="C2844" t="s">
        <v>14096</v>
      </c>
      <c r="D2844" t="s">
        <v>12</v>
      </c>
      <c r="E2844" t="s">
        <v>64</v>
      </c>
      <c r="F2844" t="s">
        <v>49</v>
      </c>
      <c r="G2844" t="s">
        <v>15</v>
      </c>
      <c r="H2844">
        <v>2879.71</v>
      </c>
      <c r="I2844" s="9">
        <v>45154</v>
      </c>
      <c r="J2844">
        <v>2023</v>
      </c>
      <c r="K2844" t="s">
        <v>14056</v>
      </c>
      <c r="L2844">
        <v>8</v>
      </c>
      <c r="M2844" t="s">
        <v>14052</v>
      </c>
      <c r="N2844" t="s">
        <v>16</v>
      </c>
    </row>
    <row r="2845" spans="1:14" x14ac:dyDescent="0.35">
      <c r="A2845" t="s">
        <v>8883</v>
      </c>
      <c r="B2845">
        <v>64</v>
      </c>
      <c r="C2845" t="s">
        <v>14096</v>
      </c>
      <c r="D2845" t="s">
        <v>39</v>
      </c>
      <c r="E2845" t="s">
        <v>52</v>
      </c>
      <c r="F2845" t="s">
        <v>25</v>
      </c>
      <c r="G2845" t="s">
        <v>20</v>
      </c>
      <c r="H2845">
        <v>30306.82</v>
      </c>
      <c r="I2845" s="9">
        <v>45493</v>
      </c>
      <c r="J2845">
        <v>2024</v>
      </c>
      <c r="K2845" t="s">
        <v>14063</v>
      </c>
      <c r="L2845">
        <v>7</v>
      </c>
      <c r="M2845" t="s">
        <v>14050</v>
      </c>
      <c r="N2845" t="s">
        <v>16</v>
      </c>
    </row>
    <row r="2846" spans="1:14" x14ac:dyDescent="0.35">
      <c r="A2846" t="s">
        <v>8989</v>
      </c>
      <c r="B2846">
        <v>64</v>
      </c>
      <c r="C2846" t="s">
        <v>14096</v>
      </c>
      <c r="D2846" t="s">
        <v>12</v>
      </c>
      <c r="E2846" t="s">
        <v>13</v>
      </c>
      <c r="F2846" t="s">
        <v>25</v>
      </c>
      <c r="G2846" t="s">
        <v>15</v>
      </c>
      <c r="H2846">
        <v>10237.48</v>
      </c>
      <c r="I2846" s="9">
        <v>45187</v>
      </c>
      <c r="J2846">
        <v>2023</v>
      </c>
      <c r="K2846" t="s">
        <v>14055</v>
      </c>
      <c r="L2846">
        <v>9</v>
      </c>
      <c r="M2846" t="s">
        <v>14062</v>
      </c>
      <c r="N2846" t="s">
        <v>16</v>
      </c>
    </row>
    <row r="2847" spans="1:14" x14ac:dyDescent="0.35">
      <c r="A2847" t="s">
        <v>9127</v>
      </c>
      <c r="B2847">
        <v>64</v>
      </c>
      <c r="C2847" t="s">
        <v>14096</v>
      </c>
      <c r="D2847" t="s">
        <v>12</v>
      </c>
      <c r="E2847" t="s">
        <v>29</v>
      </c>
      <c r="F2847" t="s">
        <v>55</v>
      </c>
      <c r="G2847" t="s">
        <v>36</v>
      </c>
      <c r="H2847">
        <v>21183.71</v>
      </c>
      <c r="I2847" s="9">
        <v>45603</v>
      </c>
      <c r="J2847">
        <v>2024</v>
      </c>
      <c r="K2847" t="s">
        <v>14054</v>
      </c>
      <c r="L2847">
        <v>11</v>
      </c>
      <c r="M2847" t="s">
        <v>14057</v>
      </c>
      <c r="N2847" t="s">
        <v>16</v>
      </c>
    </row>
    <row r="2848" spans="1:14" x14ac:dyDescent="0.35">
      <c r="A2848" t="s">
        <v>9163</v>
      </c>
      <c r="B2848">
        <v>64</v>
      </c>
      <c r="C2848" t="s">
        <v>14096</v>
      </c>
      <c r="D2848" t="s">
        <v>39</v>
      </c>
      <c r="E2848" t="s">
        <v>29</v>
      </c>
      <c r="F2848" t="s">
        <v>35</v>
      </c>
      <c r="G2848" t="s">
        <v>36</v>
      </c>
      <c r="H2848">
        <v>2173.59</v>
      </c>
      <c r="I2848" s="9">
        <v>45278</v>
      </c>
      <c r="J2848">
        <v>2023</v>
      </c>
      <c r="K2848" t="s">
        <v>14060</v>
      </c>
      <c r="L2848">
        <v>12</v>
      </c>
      <c r="M2848" t="s">
        <v>14062</v>
      </c>
      <c r="N2848" t="s">
        <v>16</v>
      </c>
    </row>
    <row r="2849" spans="1:14" x14ac:dyDescent="0.35">
      <c r="A2849" t="s">
        <v>9167</v>
      </c>
      <c r="B2849">
        <v>64</v>
      </c>
      <c r="C2849" t="s">
        <v>14096</v>
      </c>
      <c r="D2849" t="s">
        <v>12</v>
      </c>
      <c r="E2849" t="s">
        <v>93</v>
      </c>
      <c r="F2849" t="s">
        <v>49</v>
      </c>
      <c r="G2849" t="s">
        <v>20</v>
      </c>
      <c r="H2849">
        <v>2108.81</v>
      </c>
      <c r="I2849" s="9">
        <v>45321</v>
      </c>
      <c r="J2849">
        <v>2024</v>
      </c>
      <c r="K2849" t="s">
        <v>14045</v>
      </c>
      <c r="L2849">
        <v>1</v>
      </c>
      <c r="M2849" t="s">
        <v>14046</v>
      </c>
      <c r="N2849" t="s">
        <v>16</v>
      </c>
    </row>
    <row r="2850" spans="1:14" x14ac:dyDescent="0.35">
      <c r="A2850" t="s">
        <v>9327</v>
      </c>
      <c r="B2850">
        <v>64</v>
      </c>
      <c r="C2850" t="s">
        <v>14096</v>
      </c>
      <c r="D2850" t="s">
        <v>39</v>
      </c>
      <c r="E2850" t="s">
        <v>24</v>
      </c>
      <c r="F2850" t="s">
        <v>25</v>
      </c>
      <c r="G2850" t="s">
        <v>30</v>
      </c>
      <c r="H2850">
        <v>10228.01</v>
      </c>
      <c r="I2850" s="9">
        <v>45632</v>
      </c>
      <c r="J2850">
        <v>2024</v>
      </c>
      <c r="K2850" t="s">
        <v>14060</v>
      </c>
      <c r="L2850">
        <v>12</v>
      </c>
      <c r="M2850" t="s">
        <v>14048</v>
      </c>
      <c r="N2850" t="s">
        <v>16</v>
      </c>
    </row>
    <row r="2851" spans="1:14" x14ac:dyDescent="0.35">
      <c r="A2851" t="s">
        <v>9423</v>
      </c>
      <c r="B2851">
        <v>64</v>
      </c>
      <c r="C2851" t="s">
        <v>14096</v>
      </c>
      <c r="D2851" t="s">
        <v>39</v>
      </c>
      <c r="E2851" t="s">
        <v>64</v>
      </c>
      <c r="F2851" t="s">
        <v>35</v>
      </c>
      <c r="G2851" t="s">
        <v>30</v>
      </c>
      <c r="H2851">
        <v>9605.08</v>
      </c>
      <c r="I2851" s="9">
        <v>45436</v>
      </c>
      <c r="J2851">
        <v>2024</v>
      </c>
      <c r="K2851" t="s">
        <v>14047</v>
      </c>
      <c r="L2851">
        <v>5</v>
      </c>
      <c r="M2851" t="s">
        <v>14048</v>
      </c>
      <c r="N2851" t="s">
        <v>16</v>
      </c>
    </row>
    <row r="2852" spans="1:14" x14ac:dyDescent="0.35">
      <c r="A2852" t="s">
        <v>9435</v>
      </c>
      <c r="B2852">
        <v>64</v>
      </c>
      <c r="C2852" t="s">
        <v>14096</v>
      </c>
      <c r="D2852" t="s">
        <v>39</v>
      </c>
      <c r="E2852" t="s">
        <v>29</v>
      </c>
      <c r="F2852" t="s">
        <v>14</v>
      </c>
      <c r="G2852" t="s">
        <v>15</v>
      </c>
      <c r="H2852">
        <v>14366.77</v>
      </c>
      <c r="I2852" s="9">
        <v>45137</v>
      </c>
      <c r="J2852">
        <v>2023</v>
      </c>
      <c r="K2852" t="s">
        <v>14063</v>
      </c>
      <c r="L2852">
        <v>7</v>
      </c>
      <c r="M2852" t="s">
        <v>14059</v>
      </c>
      <c r="N2852" t="s">
        <v>16</v>
      </c>
    </row>
    <row r="2853" spans="1:14" x14ac:dyDescent="0.35">
      <c r="A2853" t="s">
        <v>9495</v>
      </c>
      <c r="B2853">
        <v>64</v>
      </c>
      <c r="C2853" t="s">
        <v>14096</v>
      </c>
      <c r="D2853" t="s">
        <v>12</v>
      </c>
      <c r="E2853" t="s">
        <v>24</v>
      </c>
      <c r="F2853" t="s">
        <v>14</v>
      </c>
      <c r="G2853" t="s">
        <v>20</v>
      </c>
      <c r="H2853">
        <v>41083.9</v>
      </c>
      <c r="I2853" s="9">
        <v>45362</v>
      </c>
      <c r="J2853">
        <v>2024</v>
      </c>
      <c r="K2853" t="s">
        <v>14053</v>
      </c>
      <c r="L2853">
        <v>3</v>
      </c>
      <c r="M2853" t="s">
        <v>14062</v>
      </c>
      <c r="N2853" t="s">
        <v>16</v>
      </c>
    </row>
    <row r="2854" spans="1:14" x14ac:dyDescent="0.35">
      <c r="A2854" t="s">
        <v>9511</v>
      </c>
      <c r="B2854">
        <v>64</v>
      </c>
      <c r="C2854" t="s">
        <v>14096</v>
      </c>
      <c r="D2854" t="s">
        <v>12</v>
      </c>
      <c r="E2854" t="s">
        <v>64</v>
      </c>
      <c r="F2854" t="s">
        <v>55</v>
      </c>
      <c r="G2854" t="s">
        <v>26</v>
      </c>
      <c r="H2854">
        <v>1251.6199999999999</v>
      </c>
      <c r="I2854" s="9">
        <v>45352</v>
      </c>
      <c r="J2854">
        <v>2024</v>
      </c>
      <c r="K2854" t="s">
        <v>14053</v>
      </c>
      <c r="L2854">
        <v>3</v>
      </c>
      <c r="M2854" t="s">
        <v>14048</v>
      </c>
      <c r="N2854" t="s">
        <v>16</v>
      </c>
    </row>
    <row r="2855" spans="1:14" x14ac:dyDescent="0.35">
      <c r="A2855" t="s">
        <v>9525</v>
      </c>
      <c r="B2855">
        <v>64</v>
      </c>
      <c r="C2855" t="s">
        <v>14096</v>
      </c>
      <c r="D2855" t="s">
        <v>39</v>
      </c>
      <c r="E2855" t="s">
        <v>29</v>
      </c>
      <c r="F2855" t="s">
        <v>25</v>
      </c>
      <c r="G2855" t="s">
        <v>36</v>
      </c>
      <c r="H2855">
        <v>12740.39</v>
      </c>
      <c r="I2855" s="9">
        <v>45078</v>
      </c>
      <c r="J2855">
        <v>2023</v>
      </c>
      <c r="K2855" t="s">
        <v>14049</v>
      </c>
      <c r="L2855">
        <v>6</v>
      </c>
      <c r="M2855" t="s">
        <v>14057</v>
      </c>
      <c r="N2855" t="s">
        <v>16</v>
      </c>
    </row>
    <row r="2856" spans="1:14" x14ac:dyDescent="0.35">
      <c r="A2856" t="s">
        <v>9543</v>
      </c>
      <c r="B2856">
        <v>64</v>
      </c>
      <c r="C2856" t="s">
        <v>14096</v>
      </c>
      <c r="D2856" t="s">
        <v>39</v>
      </c>
      <c r="E2856" t="s">
        <v>74</v>
      </c>
      <c r="F2856" t="s">
        <v>19</v>
      </c>
      <c r="G2856" t="s">
        <v>36</v>
      </c>
      <c r="H2856">
        <v>12782.72</v>
      </c>
      <c r="I2856" s="9">
        <v>45549</v>
      </c>
      <c r="J2856">
        <v>2024</v>
      </c>
      <c r="K2856" t="s">
        <v>14055</v>
      </c>
      <c r="L2856">
        <v>9</v>
      </c>
      <c r="M2856" t="s">
        <v>14050</v>
      </c>
      <c r="N2856" t="s">
        <v>16</v>
      </c>
    </row>
    <row r="2857" spans="1:14" x14ac:dyDescent="0.35">
      <c r="A2857" t="s">
        <v>9655</v>
      </c>
      <c r="B2857">
        <v>64</v>
      </c>
      <c r="C2857" t="s">
        <v>14096</v>
      </c>
      <c r="D2857" t="s">
        <v>12</v>
      </c>
      <c r="E2857" t="s">
        <v>74</v>
      </c>
      <c r="F2857" t="s">
        <v>14</v>
      </c>
      <c r="G2857" t="s">
        <v>20</v>
      </c>
      <c r="H2857">
        <v>5136.3999999999996</v>
      </c>
      <c r="I2857" s="9">
        <v>45101</v>
      </c>
      <c r="J2857">
        <v>2023</v>
      </c>
      <c r="K2857" t="s">
        <v>14049</v>
      </c>
      <c r="L2857">
        <v>6</v>
      </c>
      <c r="M2857" t="s">
        <v>14050</v>
      </c>
      <c r="N2857" t="s">
        <v>16</v>
      </c>
    </row>
    <row r="2858" spans="1:14" x14ac:dyDescent="0.35">
      <c r="A2858" t="s">
        <v>9841</v>
      </c>
      <c r="B2858">
        <v>64</v>
      </c>
      <c r="C2858" t="s">
        <v>14096</v>
      </c>
      <c r="D2858" t="s">
        <v>39</v>
      </c>
      <c r="E2858" t="s">
        <v>52</v>
      </c>
      <c r="F2858" t="s">
        <v>49</v>
      </c>
      <c r="G2858" t="s">
        <v>26</v>
      </c>
      <c r="H2858">
        <v>14195.77</v>
      </c>
      <c r="I2858" s="9">
        <v>44973</v>
      </c>
      <c r="J2858">
        <v>2023</v>
      </c>
      <c r="K2858" t="s">
        <v>14051</v>
      </c>
      <c r="L2858">
        <v>2</v>
      </c>
      <c r="M2858" t="s">
        <v>14057</v>
      </c>
      <c r="N2858" t="s">
        <v>16</v>
      </c>
    </row>
    <row r="2859" spans="1:14" x14ac:dyDescent="0.35">
      <c r="A2859" t="s">
        <v>10143</v>
      </c>
      <c r="B2859">
        <v>64</v>
      </c>
      <c r="C2859" t="s">
        <v>14096</v>
      </c>
      <c r="D2859" t="s">
        <v>12</v>
      </c>
      <c r="E2859" t="s">
        <v>42</v>
      </c>
      <c r="F2859" t="s">
        <v>19</v>
      </c>
      <c r="G2859" t="s">
        <v>15</v>
      </c>
      <c r="H2859">
        <v>11375.07</v>
      </c>
      <c r="I2859" s="9">
        <v>45576</v>
      </c>
      <c r="J2859">
        <v>2024</v>
      </c>
      <c r="K2859" t="s">
        <v>14058</v>
      </c>
      <c r="L2859">
        <v>10</v>
      </c>
      <c r="M2859" t="s">
        <v>14048</v>
      </c>
      <c r="N2859" t="s">
        <v>16</v>
      </c>
    </row>
    <row r="2860" spans="1:14" x14ac:dyDescent="0.35">
      <c r="A2860" t="s">
        <v>10235</v>
      </c>
      <c r="B2860">
        <v>64</v>
      </c>
      <c r="C2860" t="s">
        <v>14096</v>
      </c>
      <c r="D2860" t="s">
        <v>12</v>
      </c>
      <c r="E2860" t="s">
        <v>93</v>
      </c>
      <c r="F2860" t="s">
        <v>25</v>
      </c>
      <c r="G2860" t="s">
        <v>30</v>
      </c>
      <c r="H2860">
        <v>1718.38</v>
      </c>
      <c r="I2860" s="9">
        <v>45492</v>
      </c>
      <c r="J2860">
        <v>2024</v>
      </c>
      <c r="K2860" t="s">
        <v>14063</v>
      </c>
      <c r="L2860">
        <v>7</v>
      </c>
      <c r="M2860" t="s">
        <v>14048</v>
      </c>
      <c r="N2860" t="s">
        <v>16</v>
      </c>
    </row>
    <row r="2861" spans="1:14" x14ac:dyDescent="0.35">
      <c r="A2861" t="s">
        <v>10255</v>
      </c>
      <c r="B2861">
        <v>64</v>
      </c>
      <c r="C2861" t="s">
        <v>14096</v>
      </c>
      <c r="D2861" t="s">
        <v>39</v>
      </c>
      <c r="E2861" t="s">
        <v>64</v>
      </c>
      <c r="F2861" t="s">
        <v>35</v>
      </c>
      <c r="G2861" t="s">
        <v>30</v>
      </c>
      <c r="H2861">
        <v>12638.73</v>
      </c>
      <c r="I2861" s="9">
        <v>45611</v>
      </c>
      <c r="J2861">
        <v>2024</v>
      </c>
      <c r="K2861" t="s">
        <v>14054</v>
      </c>
      <c r="L2861">
        <v>11</v>
      </c>
      <c r="M2861" t="s">
        <v>14048</v>
      </c>
      <c r="N2861" t="s">
        <v>16</v>
      </c>
    </row>
    <row r="2862" spans="1:14" x14ac:dyDescent="0.35">
      <c r="A2862" t="s">
        <v>10635</v>
      </c>
      <c r="B2862">
        <v>64</v>
      </c>
      <c r="C2862" t="s">
        <v>14096</v>
      </c>
      <c r="D2862" t="s">
        <v>12</v>
      </c>
      <c r="E2862" t="s">
        <v>52</v>
      </c>
      <c r="F2862" t="s">
        <v>55</v>
      </c>
      <c r="G2862" t="s">
        <v>36</v>
      </c>
      <c r="H2862">
        <v>13518.72</v>
      </c>
      <c r="I2862" s="9">
        <v>44986</v>
      </c>
      <c r="J2862">
        <v>2023</v>
      </c>
      <c r="K2862" t="s">
        <v>14053</v>
      </c>
      <c r="L2862">
        <v>3</v>
      </c>
      <c r="M2862" t="s">
        <v>14052</v>
      </c>
      <c r="N2862" t="s">
        <v>16</v>
      </c>
    </row>
    <row r="2863" spans="1:14" x14ac:dyDescent="0.35">
      <c r="A2863" t="s">
        <v>10881</v>
      </c>
      <c r="B2863">
        <v>64</v>
      </c>
      <c r="C2863" t="s">
        <v>14096</v>
      </c>
      <c r="D2863" t="s">
        <v>39</v>
      </c>
      <c r="E2863" t="s">
        <v>42</v>
      </c>
      <c r="F2863" t="s">
        <v>14</v>
      </c>
      <c r="G2863" t="s">
        <v>30</v>
      </c>
      <c r="H2863">
        <v>610.13</v>
      </c>
      <c r="I2863" s="9">
        <v>45046</v>
      </c>
      <c r="J2863">
        <v>2023</v>
      </c>
      <c r="K2863" t="s">
        <v>14061</v>
      </c>
      <c r="L2863">
        <v>4</v>
      </c>
      <c r="M2863" t="s">
        <v>14059</v>
      </c>
      <c r="N2863" t="s">
        <v>16</v>
      </c>
    </row>
    <row r="2864" spans="1:14" x14ac:dyDescent="0.35">
      <c r="A2864" t="s">
        <v>11005</v>
      </c>
      <c r="B2864">
        <v>64</v>
      </c>
      <c r="C2864" t="s">
        <v>14096</v>
      </c>
      <c r="D2864" t="s">
        <v>12</v>
      </c>
      <c r="E2864" t="s">
        <v>24</v>
      </c>
      <c r="F2864" t="s">
        <v>19</v>
      </c>
      <c r="G2864" t="s">
        <v>36</v>
      </c>
      <c r="H2864">
        <v>5473.21</v>
      </c>
      <c r="I2864" s="9">
        <v>45543</v>
      </c>
      <c r="J2864">
        <v>2024</v>
      </c>
      <c r="K2864" t="s">
        <v>14055</v>
      </c>
      <c r="L2864">
        <v>9</v>
      </c>
      <c r="M2864" t="s">
        <v>14059</v>
      </c>
      <c r="N2864" t="s">
        <v>16</v>
      </c>
    </row>
    <row r="2865" spans="1:14" x14ac:dyDescent="0.35">
      <c r="A2865" t="s">
        <v>11109</v>
      </c>
      <c r="B2865">
        <v>64</v>
      </c>
      <c r="C2865" t="s">
        <v>14096</v>
      </c>
      <c r="D2865" t="s">
        <v>39</v>
      </c>
      <c r="E2865" t="s">
        <v>64</v>
      </c>
      <c r="F2865" t="s">
        <v>55</v>
      </c>
      <c r="G2865" t="s">
        <v>20</v>
      </c>
      <c r="H2865">
        <v>108.06</v>
      </c>
      <c r="I2865" s="9">
        <v>45131</v>
      </c>
      <c r="J2865">
        <v>2023</v>
      </c>
      <c r="K2865" t="s">
        <v>14063</v>
      </c>
      <c r="L2865">
        <v>7</v>
      </c>
      <c r="M2865" t="s">
        <v>14062</v>
      </c>
      <c r="N2865" t="s">
        <v>16</v>
      </c>
    </row>
    <row r="2866" spans="1:14" x14ac:dyDescent="0.35">
      <c r="A2866" t="s">
        <v>11165</v>
      </c>
      <c r="B2866">
        <v>64</v>
      </c>
      <c r="C2866" t="s">
        <v>14096</v>
      </c>
      <c r="D2866" t="s">
        <v>12</v>
      </c>
      <c r="E2866" t="s">
        <v>24</v>
      </c>
      <c r="F2866" t="s">
        <v>19</v>
      </c>
      <c r="G2866" t="s">
        <v>20</v>
      </c>
      <c r="H2866">
        <v>4202.95</v>
      </c>
      <c r="I2866" s="9">
        <v>44944</v>
      </c>
      <c r="J2866">
        <v>2023</v>
      </c>
      <c r="K2866" t="s">
        <v>14045</v>
      </c>
      <c r="L2866">
        <v>1</v>
      </c>
      <c r="M2866" t="s">
        <v>14052</v>
      </c>
      <c r="N2866" t="s">
        <v>16</v>
      </c>
    </row>
    <row r="2867" spans="1:14" x14ac:dyDescent="0.35">
      <c r="A2867" t="s">
        <v>11193</v>
      </c>
      <c r="B2867">
        <v>64</v>
      </c>
      <c r="C2867" t="s">
        <v>14096</v>
      </c>
      <c r="D2867" t="s">
        <v>12</v>
      </c>
      <c r="E2867" t="s">
        <v>64</v>
      </c>
      <c r="F2867" t="s">
        <v>49</v>
      </c>
      <c r="G2867" t="s">
        <v>15</v>
      </c>
      <c r="H2867">
        <v>299.56</v>
      </c>
      <c r="I2867" s="9">
        <v>45407</v>
      </c>
      <c r="J2867">
        <v>2024</v>
      </c>
      <c r="K2867" t="s">
        <v>14061</v>
      </c>
      <c r="L2867">
        <v>4</v>
      </c>
      <c r="M2867" t="s">
        <v>14057</v>
      </c>
      <c r="N2867" t="s">
        <v>16</v>
      </c>
    </row>
    <row r="2868" spans="1:14" x14ac:dyDescent="0.35">
      <c r="A2868" t="s">
        <v>11227</v>
      </c>
      <c r="B2868">
        <v>64</v>
      </c>
      <c r="C2868" t="s">
        <v>14096</v>
      </c>
      <c r="D2868" t="s">
        <v>12</v>
      </c>
      <c r="E2868" t="s">
        <v>13</v>
      </c>
      <c r="F2868" t="s">
        <v>14</v>
      </c>
      <c r="G2868" t="s">
        <v>15</v>
      </c>
      <c r="H2868">
        <v>3325.71</v>
      </c>
      <c r="I2868" s="9">
        <v>45111</v>
      </c>
      <c r="J2868">
        <v>2023</v>
      </c>
      <c r="K2868" t="s">
        <v>14063</v>
      </c>
      <c r="L2868">
        <v>7</v>
      </c>
      <c r="M2868" t="s">
        <v>14046</v>
      </c>
      <c r="N2868" t="s">
        <v>16</v>
      </c>
    </row>
    <row r="2869" spans="1:14" x14ac:dyDescent="0.35">
      <c r="A2869" t="s">
        <v>11277</v>
      </c>
      <c r="B2869">
        <v>64</v>
      </c>
      <c r="C2869" t="s">
        <v>14096</v>
      </c>
      <c r="D2869" t="s">
        <v>12</v>
      </c>
      <c r="E2869" t="s">
        <v>24</v>
      </c>
      <c r="F2869" t="s">
        <v>19</v>
      </c>
      <c r="G2869" t="s">
        <v>30</v>
      </c>
      <c r="H2869">
        <v>7873.19</v>
      </c>
      <c r="I2869" s="9">
        <v>45091</v>
      </c>
      <c r="J2869">
        <v>2023</v>
      </c>
      <c r="K2869" t="s">
        <v>14049</v>
      </c>
      <c r="L2869">
        <v>6</v>
      </c>
      <c r="M2869" t="s">
        <v>14052</v>
      </c>
      <c r="N2869" t="s">
        <v>16</v>
      </c>
    </row>
    <row r="2870" spans="1:14" x14ac:dyDescent="0.35">
      <c r="A2870" t="s">
        <v>11471</v>
      </c>
      <c r="B2870">
        <v>64</v>
      </c>
      <c r="C2870" t="s">
        <v>14096</v>
      </c>
      <c r="D2870" t="s">
        <v>12</v>
      </c>
      <c r="E2870" t="s">
        <v>93</v>
      </c>
      <c r="F2870" t="s">
        <v>49</v>
      </c>
      <c r="G2870" t="s">
        <v>36</v>
      </c>
      <c r="H2870">
        <v>25968.85</v>
      </c>
      <c r="I2870" s="9">
        <v>45072</v>
      </c>
      <c r="J2870">
        <v>2023</v>
      </c>
      <c r="K2870" t="s">
        <v>14047</v>
      </c>
      <c r="L2870">
        <v>5</v>
      </c>
      <c r="M2870" t="s">
        <v>14048</v>
      </c>
      <c r="N2870" t="s">
        <v>16</v>
      </c>
    </row>
    <row r="2871" spans="1:14" x14ac:dyDescent="0.35">
      <c r="A2871" t="s">
        <v>11489</v>
      </c>
      <c r="B2871">
        <v>64</v>
      </c>
      <c r="C2871" t="s">
        <v>14096</v>
      </c>
      <c r="D2871" t="s">
        <v>12</v>
      </c>
      <c r="E2871" t="s">
        <v>29</v>
      </c>
      <c r="F2871" t="s">
        <v>55</v>
      </c>
      <c r="G2871" t="s">
        <v>15</v>
      </c>
      <c r="H2871">
        <v>7410.12</v>
      </c>
      <c r="I2871" s="9">
        <v>45034</v>
      </c>
      <c r="J2871">
        <v>2023</v>
      </c>
      <c r="K2871" t="s">
        <v>14061</v>
      </c>
      <c r="L2871">
        <v>4</v>
      </c>
      <c r="M2871" t="s">
        <v>14046</v>
      </c>
      <c r="N2871" t="s">
        <v>16</v>
      </c>
    </row>
    <row r="2872" spans="1:14" x14ac:dyDescent="0.35">
      <c r="A2872" t="s">
        <v>11559</v>
      </c>
      <c r="B2872">
        <v>64</v>
      </c>
      <c r="C2872" t="s">
        <v>14096</v>
      </c>
      <c r="D2872" t="s">
        <v>39</v>
      </c>
      <c r="E2872" t="s">
        <v>42</v>
      </c>
      <c r="F2872" t="s">
        <v>14</v>
      </c>
      <c r="G2872" t="s">
        <v>30</v>
      </c>
      <c r="H2872">
        <v>10596.38</v>
      </c>
      <c r="I2872" s="9">
        <v>45203</v>
      </c>
      <c r="J2872">
        <v>2023</v>
      </c>
      <c r="K2872" t="s">
        <v>14058</v>
      </c>
      <c r="L2872">
        <v>10</v>
      </c>
      <c r="M2872" t="s">
        <v>14052</v>
      </c>
      <c r="N2872" t="s">
        <v>16</v>
      </c>
    </row>
    <row r="2873" spans="1:14" x14ac:dyDescent="0.35">
      <c r="A2873" t="s">
        <v>11561</v>
      </c>
      <c r="B2873">
        <v>64</v>
      </c>
      <c r="C2873" t="s">
        <v>14096</v>
      </c>
      <c r="D2873" t="s">
        <v>39</v>
      </c>
      <c r="E2873" t="s">
        <v>93</v>
      </c>
      <c r="F2873" t="s">
        <v>14</v>
      </c>
      <c r="G2873" t="s">
        <v>30</v>
      </c>
      <c r="H2873">
        <v>1133.92</v>
      </c>
      <c r="I2873" s="9">
        <v>45134</v>
      </c>
      <c r="J2873">
        <v>2023</v>
      </c>
      <c r="K2873" t="s">
        <v>14063</v>
      </c>
      <c r="L2873">
        <v>7</v>
      </c>
      <c r="M2873" t="s">
        <v>14057</v>
      </c>
      <c r="N2873" t="s">
        <v>16</v>
      </c>
    </row>
    <row r="2874" spans="1:14" x14ac:dyDescent="0.35">
      <c r="A2874" t="s">
        <v>11621</v>
      </c>
      <c r="B2874">
        <v>64</v>
      </c>
      <c r="C2874" t="s">
        <v>14096</v>
      </c>
      <c r="D2874" t="s">
        <v>39</v>
      </c>
      <c r="E2874" t="s">
        <v>93</v>
      </c>
      <c r="F2874" t="s">
        <v>35</v>
      </c>
      <c r="G2874" t="s">
        <v>20</v>
      </c>
      <c r="H2874">
        <v>677.33</v>
      </c>
      <c r="I2874" s="9">
        <v>45190</v>
      </c>
      <c r="J2874">
        <v>2023</v>
      </c>
      <c r="K2874" t="s">
        <v>14055</v>
      </c>
      <c r="L2874">
        <v>9</v>
      </c>
      <c r="M2874" t="s">
        <v>14057</v>
      </c>
      <c r="N2874" t="s">
        <v>16</v>
      </c>
    </row>
    <row r="2875" spans="1:14" x14ac:dyDescent="0.35">
      <c r="A2875" t="s">
        <v>11651</v>
      </c>
      <c r="B2875">
        <v>64</v>
      </c>
      <c r="C2875" t="s">
        <v>14096</v>
      </c>
      <c r="D2875" t="s">
        <v>12</v>
      </c>
      <c r="E2875" t="s">
        <v>64</v>
      </c>
      <c r="F2875" t="s">
        <v>49</v>
      </c>
      <c r="G2875" t="s">
        <v>36</v>
      </c>
      <c r="H2875">
        <v>10013.75</v>
      </c>
      <c r="I2875" s="9">
        <v>45472</v>
      </c>
      <c r="J2875">
        <v>2024</v>
      </c>
      <c r="K2875" t="s">
        <v>14049</v>
      </c>
      <c r="L2875">
        <v>6</v>
      </c>
      <c r="M2875" t="s">
        <v>14050</v>
      </c>
      <c r="N2875" t="s">
        <v>16</v>
      </c>
    </row>
    <row r="2876" spans="1:14" x14ac:dyDescent="0.35">
      <c r="A2876" t="s">
        <v>11725</v>
      </c>
      <c r="B2876">
        <v>64</v>
      </c>
      <c r="C2876" t="s">
        <v>14096</v>
      </c>
      <c r="D2876" t="s">
        <v>12</v>
      </c>
      <c r="E2876" t="s">
        <v>29</v>
      </c>
      <c r="F2876" t="s">
        <v>25</v>
      </c>
      <c r="G2876" t="s">
        <v>26</v>
      </c>
      <c r="H2876">
        <v>4008.71</v>
      </c>
      <c r="I2876" s="9">
        <v>45143</v>
      </c>
      <c r="J2876">
        <v>2023</v>
      </c>
      <c r="K2876" t="s">
        <v>14056</v>
      </c>
      <c r="L2876">
        <v>8</v>
      </c>
      <c r="M2876" t="s">
        <v>14050</v>
      </c>
      <c r="N2876" t="s">
        <v>16</v>
      </c>
    </row>
    <row r="2877" spans="1:14" x14ac:dyDescent="0.35">
      <c r="A2877" t="s">
        <v>11833</v>
      </c>
      <c r="B2877">
        <v>64</v>
      </c>
      <c r="C2877" t="s">
        <v>14096</v>
      </c>
      <c r="D2877" t="s">
        <v>39</v>
      </c>
      <c r="E2877" t="s">
        <v>74</v>
      </c>
      <c r="F2877" t="s">
        <v>35</v>
      </c>
      <c r="G2877" t="s">
        <v>15</v>
      </c>
      <c r="H2877">
        <v>24509.21</v>
      </c>
      <c r="I2877" s="9">
        <v>44958</v>
      </c>
      <c r="J2877">
        <v>2023</v>
      </c>
      <c r="K2877" t="s">
        <v>14051</v>
      </c>
      <c r="L2877">
        <v>2</v>
      </c>
      <c r="M2877" t="s">
        <v>14052</v>
      </c>
      <c r="N2877" t="s">
        <v>16</v>
      </c>
    </row>
    <row r="2878" spans="1:14" x14ac:dyDescent="0.35">
      <c r="A2878" t="s">
        <v>11851</v>
      </c>
      <c r="B2878">
        <v>64</v>
      </c>
      <c r="C2878" t="s">
        <v>14096</v>
      </c>
      <c r="D2878" t="s">
        <v>39</v>
      </c>
      <c r="E2878" t="s">
        <v>24</v>
      </c>
      <c r="F2878" t="s">
        <v>35</v>
      </c>
      <c r="G2878" t="s">
        <v>20</v>
      </c>
      <c r="H2878">
        <v>1572.73</v>
      </c>
      <c r="I2878" s="9">
        <v>45369</v>
      </c>
      <c r="J2878">
        <v>2024</v>
      </c>
      <c r="K2878" t="s">
        <v>14053</v>
      </c>
      <c r="L2878">
        <v>3</v>
      </c>
      <c r="M2878" t="s">
        <v>14062</v>
      </c>
      <c r="N2878" t="s">
        <v>16</v>
      </c>
    </row>
    <row r="2879" spans="1:14" x14ac:dyDescent="0.35">
      <c r="A2879" t="s">
        <v>11925</v>
      </c>
      <c r="B2879">
        <v>64</v>
      </c>
      <c r="C2879" t="s">
        <v>14096</v>
      </c>
      <c r="D2879" t="s">
        <v>12</v>
      </c>
      <c r="E2879" t="s">
        <v>93</v>
      </c>
      <c r="F2879" t="s">
        <v>25</v>
      </c>
      <c r="G2879" t="s">
        <v>36</v>
      </c>
      <c r="H2879">
        <v>6738.21</v>
      </c>
      <c r="I2879" s="9">
        <v>45240</v>
      </c>
      <c r="J2879">
        <v>2023</v>
      </c>
      <c r="K2879" t="s">
        <v>14054</v>
      </c>
      <c r="L2879">
        <v>11</v>
      </c>
      <c r="M2879" t="s">
        <v>14048</v>
      </c>
      <c r="N2879" t="s">
        <v>16</v>
      </c>
    </row>
    <row r="2880" spans="1:14" x14ac:dyDescent="0.35">
      <c r="A2880" t="s">
        <v>12119</v>
      </c>
      <c r="B2880">
        <v>64</v>
      </c>
      <c r="C2880" t="s">
        <v>14096</v>
      </c>
      <c r="D2880" t="s">
        <v>39</v>
      </c>
      <c r="E2880" t="s">
        <v>74</v>
      </c>
      <c r="F2880" t="s">
        <v>49</v>
      </c>
      <c r="G2880" t="s">
        <v>20</v>
      </c>
      <c r="H2880">
        <v>2404.1999999999998</v>
      </c>
      <c r="I2880" s="9">
        <v>45559</v>
      </c>
      <c r="J2880">
        <v>2024</v>
      </c>
      <c r="K2880" t="s">
        <v>14055</v>
      </c>
      <c r="L2880">
        <v>9</v>
      </c>
      <c r="M2880" t="s">
        <v>14046</v>
      </c>
      <c r="N2880" t="s">
        <v>16</v>
      </c>
    </row>
    <row r="2881" spans="1:14" x14ac:dyDescent="0.35">
      <c r="A2881" t="s">
        <v>12207</v>
      </c>
      <c r="B2881">
        <v>64</v>
      </c>
      <c r="C2881" t="s">
        <v>14096</v>
      </c>
      <c r="D2881" t="s">
        <v>12</v>
      </c>
      <c r="E2881" t="s">
        <v>52</v>
      </c>
      <c r="F2881" t="s">
        <v>35</v>
      </c>
      <c r="G2881" t="s">
        <v>26</v>
      </c>
      <c r="H2881">
        <v>4211.42</v>
      </c>
      <c r="I2881" s="9">
        <v>45437</v>
      </c>
      <c r="J2881">
        <v>2024</v>
      </c>
      <c r="K2881" t="s">
        <v>14047</v>
      </c>
      <c r="L2881">
        <v>5</v>
      </c>
      <c r="M2881" t="s">
        <v>14050</v>
      </c>
      <c r="N2881" t="s">
        <v>16</v>
      </c>
    </row>
    <row r="2882" spans="1:14" x14ac:dyDescent="0.35">
      <c r="A2882" t="s">
        <v>12229</v>
      </c>
      <c r="B2882">
        <v>64</v>
      </c>
      <c r="C2882" t="s">
        <v>14096</v>
      </c>
      <c r="D2882" t="s">
        <v>39</v>
      </c>
      <c r="E2882" t="s">
        <v>64</v>
      </c>
      <c r="F2882" t="s">
        <v>19</v>
      </c>
      <c r="G2882" t="s">
        <v>36</v>
      </c>
      <c r="H2882">
        <v>1207.04</v>
      </c>
      <c r="I2882" s="9">
        <v>45085</v>
      </c>
      <c r="J2882">
        <v>2023</v>
      </c>
      <c r="K2882" t="s">
        <v>14049</v>
      </c>
      <c r="L2882">
        <v>6</v>
      </c>
      <c r="M2882" t="s">
        <v>14057</v>
      </c>
      <c r="N2882" t="s">
        <v>16</v>
      </c>
    </row>
    <row r="2883" spans="1:14" x14ac:dyDescent="0.35">
      <c r="A2883" t="s">
        <v>12433</v>
      </c>
      <c r="B2883">
        <v>64</v>
      </c>
      <c r="C2883" t="s">
        <v>14096</v>
      </c>
      <c r="D2883" t="s">
        <v>39</v>
      </c>
      <c r="E2883" t="s">
        <v>52</v>
      </c>
      <c r="F2883" t="s">
        <v>19</v>
      </c>
      <c r="G2883" t="s">
        <v>15</v>
      </c>
      <c r="H2883">
        <v>5166.1000000000004</v>
      </c>
      <c r="I2883" s="9">
        <v>45220</v>
      </c>
      <c r="J2883">
        <v>2023</v>
      </c>
      <c r="K2883" t="s">
        <v>14058</v>
      </c>
      <c r="L2883">
        <v>10</v>
      </c>
      <c r="M2883" t="s">
        <v>14050</v>
      </c>
      <c r="N2883" t="s">
        <v>16</v>
      </c>
    </row>
    <row r="2884" spans="1:14" x14ac:dyDescent="0.35">
      <c r="A2884" t="s">
        <v>12481</v>
      </c>
      <c r="B2884">
        <v>64</v>
      </c>
      <c r="C2884" t="s">
        <v>14096</v>
      </c>
      <c r="D2884" t="s">
        <v>12</v>
      </c>
      <c r="E2884" t="s">
        <v>42</v>
      </c>
      <c r="F2884" t="s">
        <v>14</v>
      </c>
      <c r="G2884" t="s">
        <v>30</v>
      </c>
      <c r="H2884">
        <v>9569.42</v>
      </c>
      <c r="I2884" s="9">
        <v>45142</v>
      </c>
      <c r="J2884">
        <v>2023</v>
      </c>
      <c r="K2884" t="s">
        <v>14056</v>
      </c>
      <c r="L2884">
        <v>8</v>
      </c>
      <c r="M2884" t="s">
        <v>14048</v>
      </c>
      <c r="N2884" t="s">
        <v>16</v>
      </c>
    </row>
    <row r="2885" spans="1:14" x14ac:dyDescent="0.35">
      <c r="A2885" t="s">
        <v>12567</v>
      </c>
      <c r="B2885">
        <v>64</v>
      </c>
      <c r="C2885" t="s">
        <v>14096</v>
      </c>
      <c r="D2885" t="s">
        <v>39</v>
      </c>
      <c r="E2885" t="s">
        <v>24</v>
      </c>
      <c r="F2885" t="s">
        <v>25</v>
      </c>
      <c r="G2885" t="s">
        <v>36</v>
      </c>
      <c r="H2885">
        <v>277.85000000000002</v>
      </c>
      <c r="I2885" s="9">
        <v>45005</v>
      </c>
      <c r="J2885">
        <v>2023</v>
      </c>
      <c r="K2885" t="s">
        <v>14053</v>
      </c>
      <c r="L2885">
        <v>3</v>
      </c>
      <c r="M2885" t="s">
        <v>14062</v>
      </c>
      <c r="N2885" t="s">
        <v>16</v>
      </c>
    </row>
    <row r="2886" spans="1:14" x14ac:dyDescent="0.35">
      <c r="A2886" t="s">
        <v>12775</v>
      </c>
      <c r="B2886">
        <v>64</v>
      </c>
      <c r="C2886" t="s">
        <v>14096</v>
      </c>
      <c r="D2886" t="s">
        <v>12</v>
      </c>
      <c r="E2886" t="s">
        <v>74</v>
      </c>
      <c r="F2886" t="s">
        <v>25</v>
      </c>
      <c r="G2886" t="s">
        <v>26</v>
      </c>
      <c r="H2886">
        <v>1542.3</v>
      </c>
      <c r="I2886" s="9">
        <v>45583</v>
      </c>
      <c r="J2886">
        <v>2024</v>
      </c>
      <c r="K2886" t="s">
        <v>14058</v>
      </c>
      <c r="L2886">
        <v>10</v>
      </c>
      <c r="M2886" t="s">
        <v>14048</v>
      </c>
      <c r="N2886" t="s">
        <v>16</v>
      </c>
    </row>
    <row r="2887" spans="1:14" x14ac:dyDescent="0.35">
      <c r="A2887" t="s">
        <v>12795</v>
      </c>
      <c r="B2887">
        <v>64</v>
      </c>
      <c r="C2887" t="s">
        <v>14096</v>
      </c>
      <c r="D2887" t="s">
        <v>12</v>
      </c>
      <c r="E2887" t="s">
        <v>13</v>
      </c>
      <c r="F2887" t="s">
        <v>35</v>
      </c>
      <c r="G2887" t="s">
        <v>15</v>
      </c>
      <c r="H2887">
        <v>5473.61</v>
      </c>
      <c r="I2887" s="9">
        <v>45430</v>
      </c>
      <c r="J2887">
        <v>2024</v>
      </c>
      <c r="K2887" t="s">
        <v>14047</v>
      </c>
      <c r="L2887">
        <v>5</v>
      </c>
      <c r="M2887" t="s">
        <v>14050</v>
      </c>
      <c r="N2887" t="s">
        <v>16</v>
      </c>
    </row>
    <row r="2888" spans="1:14" x14ac:dyDescent="0.35">
      <c r="A2888" t="s">
        <v>12813</v>
      </c>
      <c r="B2888">
        <v>64</v>
      </c>
      <c r="C2888" t="s">
        <v>14096</v>
      </c>
      <c r="D2888" t="s">
        <v>39</v>
      </c>
      <c r="E2888" t="s">
        <v>13</v>
      </c>
      <c r="F2888" t="s">
        <v>25</v>
      </c>
      <c r="G2888" t="s">
        <v>20</v>
      </c>
      <c r="H2888">
        <v>15507.9</v>
      </c>
      <c r="I2888" s="9">
        <v>45166</v>
      </c>
      <c r="J2888">
        <v>2023</v>
      </c>
      <c r="K2888" t="s">
        <v>14056</v>
      </c>
      <c r="L2888">
        <v>8</v>
      </c>
      <c r="M2888" t="s">
        <v>14062</v>
      </c>
      <c r="N2888" t="s">
        <v>16</v>
      </c>
    </row>
    <row r="2889" spans="1:14" x14ac:dyDescent="0.35">
      <c r="A2889" t="s">
        <v>12895</v>
      </c>
      <c r="B2889">
        <v>64</v>
      </c>
      <c r="C2889" t="s">
        <v>14096</v>
      </c>
      <c r="D2889" t="s">
        <v>39</v>
      </c>
      <c r="E2889" t="s">
        <v>24</v>
      </c>
      <c r="F2889" t="s">
        <v>19</v>
      </c>
      <c r="G2889" t="s">
        <v>20</v>
      </c>
      <c r="H2889">
        <v>1093.1099999999999</v>
      </c>
      <c r="I2889" s="9">
        <v>45345</v>
      </c>
      <c r="J2889">
        <v>2024</v>
      </c>
      <c r="K2889" t="s">
        <v>14051</v>
      </c>
      <c r="L2889">
        <v>2</v>
      </c>
      <c r="M2889" t="s">
        <v>14048</v>
      </c>
      <c r="N2889" t="s">
        <v>16</v>
      </c>
    </row>
    <row r="2890" spans="1:14" x14ac:dyDescent="0.35">
      <c r="A2890" t="s">
        <v>12969</v>
      </c>
      <c r="B2890">
        <v>64</v>
      </c>
      <c r="C2890" t="s">
        <v>14096</v>
      </c>
      <c r="D2890" t="s">
        <v>12</v>
      </c>
      <c r="E2890" t="s">
        <v>42</v>
      </c>
      <c r="F2890" t="s">
        <v>49</v>
      </c>
      <c r="G2890" t="s">
        <v>20</v>
      </c>
      <c r="H2890">
        <v>6186.36</v>
      </c>
      <c r="I2890" s="9">
        <v>45374</v>
      </c>
      <c r="J2890">
        <v>2024</v>
      </c>
      <c r="K2890" t="s">
        <v>14053</v>
      </c>
      <c r="L2890">
        <v>3</v>
      </c>
      <c r="M2890" t="s">
        <v>14050</v>
      </c>
      <c r="N2890" t="s">
        <v>16</v>
      </c>
    </row>
    <row r="2891" spans="1:14" x14ac:dyDescent="0.35">
      <c r="A2891" t="s">
        <v>12979</v>
      </c>
      <c r="B2891">
        <v>64</v>
      </c>
      <c r="C2891" t="s">
        <v>14096</v>
      </c>
      <c r="D2891" t="s">
        <v>39</v>
      </c>
      <c r="E2891" t="s">
        <v>42</v>
      </c>
      <c r="F2891" t="s">
        <v>49</v>
      </c>
      <c r="G2891" t="s">
        <v>30</v>
      </c>
      <c r="H2891">
        <v>10117.17</v>
      </c>
      <c r="I2891" s="9">
        <v>45399</v>
      </c>
      <c r="J2891">
        <v>2024</v>
      </c>
      <c r="K2891" t="s">
        <v>14061</v>
      </c>
      <c r="L2891">
        <v>4</v>
      </c>
      <c r="M2891" t="s">
        <v>14052</v>
      </c>
      <c r="N2891" t="s">
        <v>16</v>
      </c>
    </row>
    <row r="2892" spans="1:14" x14ac:dyDescent="0.35">
      <c r="A2892" t="s">
        <v>12987</v>
      </c>
      <c r="B2892">
        <v>64</v>
      </c>
      <c r="C2892" t="s">
        <v>14096</v>
      </c>
      <c r="D2892" t="s">
        <v>12</v>
      </c>
      <c r="E2892" t="s">
        <v>64</v>
      </c>
      <c r="F2892" t="s">
        <v>55</v>
      </c>
      <c r="G2892" t="s">
        <v>20</v>
      </c>
      <c r="H2892">
        <v>9045.7900000000009</v>
      </c>
      <c r="I2892" s="9">
        <v>45185</v>
      </c>
      <c r="J2892">
        <v>2023</v>
      </c>
      <c r="K2892" t="s">
        <v>14055</v>
      </c>
      <c r="L2892">
        <v>9</v>
      </c>
      <c r="M2892" t="s">
        <v>14050</v>
      </c>
      <c r="N2892" t="s">
        <v>16</v>
      </c>
    </row>
    <row r="2893" spans="1:14" x14ac:dyDescent="0.35">
      <c r="A2893" t="s">
        <v>13131</v>
      </c>
      <c r="B2893">
        <v>64</v>
      </c>
      <c r="C2893" t="s">
        <v>14096</v>
      </c>
      <c r="D2893" t="s">
        <v>12</v>
      </c>
      <c r="E2893" t="s">
        <v>42</v>
      </c>
      <c r="F2893" t="s">
        <v>35</v>
      </c>
      <c r="G2893" t="s">
        <v>36</v>
      </c>
      <c r="H2893">
        <v>2142.7800000000002</v>
      </c>
      <c r="I2893" s="9">
        <v>45315</v>
      </c>
      <c r="J2893">
        <v>2024</v>
      </c>
      <c r="K2893" t="s">
        <v>14045</v>
      </c>
      <c r="L2893">
        <v>1</v>
      </c>
      <c r="M2893" t="s">
        <v>14052</v>
      </c>
      <c r="N2893" t="s">
        <v>16</v>
      </c>
    </row>
    <row r="2894" spans="1:14" x14ac:dyDescent="0.35">
      <c r="A2894" t="s">
        <v>13339</v>
      </c>
      <c r="B2894">
        <v>64</v>
      </c>
      <c r="C2894" t="s">
        <v>14096</v>
      </c>
      <c r="D2894" t="s">
        <v>39</v>
      </c>
      <c r="E2894" t="s">
        <v>24</v>
      </c>
      <c r="F2894" t="s">
        <v>19</v>
      </c>
      <c r="G2894" t="s">
        <v>26</v>
      </c>
      <c r="H2894">
        <v>5916.75</v>
      </c>
      <c r="I2894" s="9">
        <v>45066</v>
      </c>
      <c r="J2894">
        <v>2023</v>
      </c>
      <c r="K2894" t="s">
        <v>14047</v>
      </c>
      <c r="L2894">
        <v>5</v>
      </c>
      <c r="M2894" t="s">
        <v>14050</v>
      </c>
      <c r="N2894" t="s">
        <v>16</v>
      </c>
    </row>
    <row r="2895" spans="1:14" x14ac:dyDescent="0.35">
      <c r="A2895" t="s">
        <v>13461</v>
      </c>
      <c r="B2895">
        <v>64</v>
      </c>
      <c r="C2895" t="s">
        <v>14096</v>
      </c>
      <c r="D2895" t="s">
        <v>12</v>
      </c>
      <c r="E2895" t="s">
        <v>74</v>
      </c>
      <c r="F2895" t="s">
        <v>35</v>
      </c>
      <c r="G2895" t="s">
        <v>26</v>
      </c>
      <c r="H2895">
        <v>10749.47</v>
      </c>
      <c r="I2895" s="9">
        <v>44937</v>
      </c>
      <c r="J2895">
        <v>2023</v>
      </c>
      <c r="K2895" t="s">
        <v>14045</v>
      </c>
      <c r="L2895">
        <v>1</v>
      </c>
      <c r="M2895" t="s">
        <v>14052</v>
      </c>
      <c r="N2895" t="s">
        <v>16</v>
      </c>
    </row>
    <row r="2896" spans="1:14" x14ac:dyDescent="0.35">
      <c r="A2896" t="s">
        <v>13497</v>
      </c>
      <c r="B2896">
        <v>64</v>
      </c>
      <c r="C2896" t="s">
        <v>14096</v>
      </c>
      <c r="D2896" t="s">
        <v>39</v>
      </c>
      <c r="E2896" t="s">
        <v>74</v>
      </c>
      <c r="F2896" t="s">
        <v>25</v>
      </c>
      <c r="G2896" t="s">
        <v>36</v>
      </c>
      <c r="H2896">
        <v>21118.5</v>
      </c>
      <c r="I2896" s="9">
        <v>45035</v>
      </c>
      <c r="J2896">
        <v>2023</v>
      </c>
      <c r="K2896" t="s">
        <v>14061</v>
      </c>
      <c r="L2896">
        <v>4</v>
      </c>
      <c r="M2896" t="s">
        <v>14052</v>
      </c>
      <c r="N2896" t="s">
        <v>16</v>
      </c>
    </row>
    <row r="2897" spans="1:14" x14ac:dyDescent="0.35">
      <c r="A2897" t="s">
        <v>13685</v>
      </c>
      <c r="B2897">
        <v>64</v>
      </c>
      <c r="C2897" t="s">
        <v>14096</v>
      </c>
      <c r="D2897" t="s">
        <v>39</v>
      </c>
      <c r="E2897" t="s">
        <v>64</v>
      </c>
      <c r="F2897" t="s">
        <v>35</v>
      </c>
      <c r="G2897" t="s">
        <v>20</v>
      </c>
      <c r="H2897">
        <v>11248.74</v>
      </c>
      <c r="I2897" s="9">
        <v>45403</v>
      </c>
      <c r="J2897">
        <v>2024</v>
      </c>
      <c r="K2897" t="s">
        <v>14061</v>
      </c>
      <c r="L2897">
        <v>4</v>
      </c>
      <c r="M2897" t="s">
        <v>14059</v>
      </c>
      <c r="N2897" t="s">
        <v>16</v>
      </c>
    </row>
    <row r="2898" spans="1:14" x14ac:dyDescent="0.35">
      <c r="A2898" t="s">
        <v>13963</v>
      </c>
      <c r="B2898">
        <v>64</v>
      </c>
      <c r="C2898" t="s">
        <v>14096</v>
      </c>
      <c r="D2898" t="s">
        <v>39</v>
      </c>
      <c r="E2898" t="s">
        <v>93</v>
      </c>
      <c r="F2898" t="s">
        <v>14</v>
      </c>
      <c r="G2898" t="s">
        <v>20</v>
      </c>
      <c r="H2898">
        <v>20094.41</v>
      </c>
      <c r="I2898" s="9">
        <v>44954</v>
      </c>
      <c r="J2898">
        <v>2023</v>
      </c>
      <c r="K2898" t="s">
        <v>14045</v>
      </c>
      <c r="L2898">
        <v>1</v>
      </c>
      <c r="M2898" t="s">
        <v>14050</v>
      </c>
      <c r="N2898" t="s">
        <v>16</v>
      </c>
    </row>
    <row r="2899" spans="1:14" x14ac:dyDescent="0.35">
      <c r="A2899" t="s">
        <v>57</v>
      </c>
      <c r="B2899">
        <v>57</v>
      </c>
      <c r="C2899" t="s">
        <v>14096</v>
      </c>
      <c r="D2899" t="s">
        <v>39</v>
      </c>
      <c r="E2899" t="s">
        <v>42</v>
      </c>
      <c r="F2899" t="s">
        <v>19</v>
      </c>
      <c r="G2899" t="s">
        <v>36</v>
      </c>
      <c r="H2899">
        <v>6208.7</v>
      </c>
      <c r="I2899" s="9">
        <v>45556</v>
      </c>
      <c r="J2899">
        <v>2024</v>
      </c>
      <c r="K2899" t="s">
        <v>14055</v>
      </c>
      <c r="L2899">
        <v>9</v>
      </c>
      <c r="M2899" t="s">
        <v>14050</v>
      </c>
      <c r="N2899" t="s">
        <v>16</v>
      </c>
    </row>
    <row r="2900" spans="1:14" x14ac:dyDescent="0.35">
      <c r="A2900" t="s">
        <v>155</v>
      </c>
      <c r="B2900">
        <v>57</v>
      </c>
      <c r="C2900" t="s">
        <v>14096</v>
      </c>
      <c r="D2900" t="s">
        <v>39</v>
      </c>
      <c r="E2900" t="s">
        <v>24</v>
      </c>
      <c r="F2900" t="s">
        <v>14</v>
      </c>
      <c r="G2900" t="s">
        <v>20</v>
      </c>
      <c r="H2900">
        <v>8394.4599999999991</v>
      </c>
      <c r="I2900" s="9">
        <v>45414</v>
      </c>
      <c r="J2900">
        <v>2024</v>
      </c>
      <c r="K2900" t="s">
        <v>14047</v>
      </c>
      <c r="L2900">
        <v>5</v>
      </c>
      <c r="M2900" t="s">
        <v>14057</v>
      </c>
      <c r="N2900" t="s">
        <v>16</v>
      </c>
    </row>
    <row r="2901" spans="1:14" x14ac:dyDescent="0.35">
      <c r="A2901" t="s">
        <v>283</v>
      </c>
      <c r="B2901">
        <v>57</v>
      </c>
      <c r="C2901" t="s">
        <v>14096</v>
      </c>
      <c r="D2901" t="s">
        <v>39</v>
      </c>
      <c r="E2901" t="s">
        <v>29</v>
      </c>
      <c r="F2901" t="s">
        <v>49</v>
      </c>
      <c r="G2901" t="s">
        <v>30</v>
      </c>
      <c r="H2901">
        <v>12579.97</v>
      </c>
      <c r="I2901" s="9">
        <v>45006</v>
      </c>
      <c r="J2901">
        <v>2023</v>
      </c>
      <c r="K2901" t="s">
        <v>14053</v>
      </c>
      <c r="L2901">
        <v>3</v>
      </c>
      <c r="M2901" t="s">
        <v>14046</v>
      </c>
      <c r="N2901" t="s">
        <v>16</v>
      </c>
    </row>
    <row r="2902" spans="1:14" x14ac:dyDescent="0.35">
      <c r="A2902" t="s">
        <v>531</v>
      </c>
      <c r="B2902">
        <v>57</v>
      </c>
      <c r="C2902" t="s">
        <v>14096</v>
      </c>
      <c r="D2902" t="s">
        <v>39</v>
      </c>
      <c r="E2902" t="s">
        <v>93</v>
      </c>
      <c r="F2902" t="s">
        <v>25</v>
      </c>
      <c r="G2902" t="s">
        <v>30</v>
      </c>
      <c r="H2902">
        <v>4791.03</v>
      </c>
      <c r="I2902" s="9">
        <v>45650</v>
      </c>
      <c r="J2902">
        <v>2024</v>
      </c>
      <c r="K2902" t="s">
        <v>14060</v>
      </c>
      <c r="L2902">
        <v>12</v>
      </c>
      <c r="M2902" t="s">
        <v>14046</v>
      </c>
      <c r="N2902" t="s">
        <v>16</v>
      </c>
    </row>
    <row r="2903" spans="1:14" x14ac:dyDescent="0.35">
      <c r="A2903" t="s">
        <v>537</v>
      </c>
      <c r="B2903">
        <v>57</v>
      </c>
      <c r="C2903" t="s">
        <v>14096</v>
      </c>
      <c r="D2903" t="s">
        <v>39</v>
      </c>
      <c r="E2903" t="s">
        <v>24</v>
      </c>
      <c r="F2903" t="s">
        <v>14</v>
      </c>
      <c r="G2903" t="s">
        <v>15</v>
      </c>
      <c r="H2903">
        <v>7450.13</v>
      </c>
      <c r="I2903" s="9">
        <v>45036</v>
      </c>
      <c r="J2903">
        <v>2023</v>
      </c>
      <c r="K2903" t="s">
        <v>14061</v>
      </c>
      <c r="L2903">
        <v>4</v>
      </c>
      <c r="M2903" t="s">
        <v>14057</v>
      </c>
      <c r="N2903" t="s">
        <v>16</v>
      </c>
    </row>
    <row r="2904" spans="1:14" x14ac:dyDescent="0.35">
      <c r="A2904" t="s">
        <v>603</v>
      </c>
      <c r="B2904">
        <v>57</v>
      </c>
      <c r="C2904" t="s">
        <v>14096</v>
      </c>
      <c r="D2904" t="s">
        <v>39</v>
      </c>
      <c r="E2904" t="s">
        <v>74</v>
      </c>
      <c r="F2904" t="s">
        <v>49</v>
      </c>
      <c r="G2904" t="s">
        <v>26</v>
      </c>
      <c r="H2904">
        <v>6766.39</v>
      </c>
      <c r="I2904" s="9">
        <v>45587</v>
      </c>
      <c r="J2904">
        <v>2024</v>
      </c>
      <c r="K2904" t="s">
        <v>14058</v>
      </c>
      <c r="L2904">
        <v>10</v>
      </c>
      <c r="M2904" t="s">
        <v>14046</v>
      </c>
      <c r="N2904" t="s">
        <v>16</v>
      </c>
    </row>
    <row r="2905" spans="1:14" x14ac:dyDescent="0.35">
      <c r="A2905" t="s">
        <v>751</v>
      </c>
      <c r="B2905">
        <v>57</v>
      </c>
      <c r="C2905" t="s">
        <v>14096</v>
      </c>
      <c r="D2905" t="s">
        <v>39</v>
      </c>
      <c r="E2905" t="s">
        <v>52</v>
      </c>
      <c r="F2905" t="s">
        <v>49</v>
      </c>
      <c r="G2905" t="s">
        <v>30</v>
      </c>
      <c r="H2905">
        <v>10893.88</v>
      </c>
      <c r="I2905" s="9">
        <v>45223</v>
      </c>
      <c r="J2905">
        <v>2023</v>
      </c>
      <c r="K2905" t="s">
        <v>14058</v>
      </c>
      <c r="L2905">
        <v>10</v>
      </c>
      <c r="M2905" t="s">
        <v>14046</v>
      </c>
      <c r="N2905" t="s">
        <v>16</v>
      </c>
    </row>
    <row r="2906" spans="1:14" x14ac:dyDescent="0.35">
      <c r="A2906" t="s">
        <v>777</v>
      </c>
      <c r="B2906">
        <v>57</v>
      </c>
      <c r="C2906" t="s">
        <v>14096</v>
      </c>
      <c r="D2906" t="s">
        <v>39</v>
      </c>
      <c r="E2906" t="s">
        <v>24</v>
      </c>
      <c r="F2906" t="s">
        <v>55</v>
      </c>
      <c r="G2906" t="s">
        <v>30</v>
      </c>
      <c r="H2906">
        <v>634.59</v>
      </c>
      <c r="I2906" s="9">
        <v>45235</v>
      </c>
      <c r="J2906">
        <v>2023</v>
      </c>
      <c r="K2906" t="s">
        <v>14054</v>
      </c>
      <c r="L2906">
        <v>11</v>
      </c>
      <c r="M2906" t="s">
        <v>14059</v>
      </c>
      <c r="N2906" t="s">
        <v>16</v>
      </c>
    </row>
    <row r="2907" spans="1:14" x14ac:dyDescent="0.35">
      <c r="A2907" t="s">
        <v>879</v>
      </c>
      <c r="B2907">
        <v>57</v>
      </c>
      <c r="C2907" t="s">
        <v>14096</v>
      </c>
      <c r="D2907" t="s">
        <v>12</v>
      </c>
      <c r="E2907" t="s">
        <v>13</v>
      </c>
      <c r="F2907" t="s">
        <v>55</v>
      </c>
      <c r="G2907" t="s">
        <v>26</v>
      </c>
      <c r="H2907">
        <v>18546.34</v>
      </c>
      <c r="I2907" s="9">
        <v>45262</v>
      </c>
      <c r="J2907">
        <v>2023</v>
      </c>
      <c r="K2907" t="s">
        <v>14060</v>
      </c>
      <c r="L2907">
        <v>12</v>
      </c>
      <c r="M2907" t="s">
        <v>14050</v>
      </c>
      <c r="N2907" t="s">
        <v>16</v>
      </c>
    </row>
    <row r="2908" spans="1:14" x14ac:dyDescent="0.35">
      <c r="A2908" t="s">
        <v>921</v>
      </c>
      <c r="B2908">
        <v>57</v>
      </c>
      <c r="C2908" t="s">
        <v>14096</v>
      </c>
      <c r="D2908" t="s">
        <v>39</v>
      </c>
      <c r="E2908" t="s">
        <v>29</v>
      </c>
      <c r="F2908" t="s">
        <v>49</v>
      </c>
      <c r="G2908" t="s">
        <v>26</v>
      </c>
      <c r="H2908">
        <v>5545.1</v>
      </c>
      <c r="I2908" s="9">
        <v>44981</v>
      </c>
      <c r="J2908">
        <v>2023</v>
      </c>
      <c r="K2908" t="s">
        <v>14051</v>
      </c>
      <c r="L2908">
        <v>2</v>
      </c>
      <c r="M2908" t="s">
        <v>14048</v>
      </c>
      <c r="N2908" t="s">
        <v>16</v>
      </c>
    </row>
    <row r="2909" spans="1:14" x14ac:dyDescent="0.35">
      <c r="A2909" t="s">
        <v>1049</v>
      </c>
      <c r="B2909">
        <v>57</v>
      </c>
      <c r="C2909" t="s">
        <v>14096</v>
      </c>
      <c r="D2909" t="s">
        <v>12</v>
      </c>
      <c r="E2909" t="s">
        <v>52</v>
      </c>
      <c r="F2909" t="s">
        <v>49</v>
      </c>
      <c r="G2909" t="s">
        <v>20</v>
      </c>
      <c r="H2909">
        <v>20455.77</v>
      </c>
      <c r="I2909" s="9">
        <v>45129</v>
      </c>
      <c r="J2909">
        <v>2023</v>
      </c>
      <c r="K2909" t="s">
        <v>14063</v>
      </c>
      <c r="L2909">
        <v>7</v>
      </c>
      <c r="M2909" t="s">
        <v>14050</v>
      </c>
      <c r="N2909" t="s">
        <v>16</v>
      </c>
    </row>
    <row r="2910" spans="1:14" x14ac:dyDescent="0.35">
      <c r="A2910" t="s">
        <v>1251</v>
      </c>
      <c r="B2910">
        <v>57</v>
      </c>
      <c r="C2910" t="s">
        <v>14096</v>
      </c>
      <c r="D2910" t="s">
        <v>39</v>
      </c>
      <c r="E2910" t="s">
        <v>29</v>
      </c>
      <c r="F2910" t="s">
        <v>35</v>
      </c>
      <c r="G2910" t="s">
        <v>20</v>
      </c>
      <c r="H2910">
        <v>28677.62</v>
      </c>
      <c r="I2910" s="9">
        <v>45486</v>
      </c>
      <c r="J2910">
        <v>2024</v>
      </c>
      <c r="K2910" t="s">
        <v>14063</v>
      </c>
      <c r="L2910">
        <v>7</v>
      </c>
      <c r="M2910" t="s">
        <v>14050</v>
      </c>
      <c r="N2910" t="s">
        <v>16</v>
      </c>
    </row>
    <row r="2911" spans="1:14" x14ac:dyDescent="0.35">
      <c r="A2911" t="s">
        <v>1559</v>
      </c>
      <c r="B2911">
        <v>57</v>
      </c>
      <c r="C2911" t="s">
        <v>14096</v>
      </c>
      <c r="D2911" t="s">
        <v>12</v>
      </c>
      <c r="E2911" t="s">
        <v>29</v>
      </c>
      <c r="F2911" t="s">
        <v>35</v>
      </c>
      <c r="G2911" t="s">
        <v>36</v>
      </c>
      <c r="H2911">
        <v>18757.36</v>
      </c>
      <c r="I2911" s="9">
        <v>45288</v>
      </c>
      <c r="J2911">
        <v>2023</v>
      </c>
      <c r="K2911" t="s">
        <v>14060</v>
      </c>
      <c r="L2911">
        <v>12</v>
      </c>
      <c r="M2911" t="s">
        <v>14057</v>
      </c>
      <c r="N2911" t="s">
        <v>16</v>
      </c>
    </row>
    <row r="2912" spans="1:14" x14ac:dyDescent="0.35">
      <c r="A2912" t="s">
        <v>1693</v>
      </c>
      <c r="B2912">
        <v>57</v>
      </c>
      <c r="C2912" t="s">
        <v>14096</v>
      </c>
      <c r="D2912" t="s">
        <v>39</v>
      </c>
      <c r="E2912" t="s">
        <v>52</v>
      </c>
      <c r="F2912" t="s">
        <v>55</v>
      </c>
      <c r="G2912" t="s">
        <v>20</v>
      </c>
      <c r="H2912">
        <v>2859.45</v>
      </c>
      <c r="I2912" s="9">
        <v>45020</v>
      </c>
      <c r="J2912">
        <v>2023</v>
      </c>
      <c r="K2912" t="s">
        <v>14061</v>
      </c>
      <c r="L2912">
        <v>4</v>
      </c>
      <c r="M2912" t="s">
        <v>14046</v>
      </c>
      <c r="N2912" t="s">
        <v>16</v>
      </c>
    </row>
    <row r="2913" spans="1:14" x14ac:dyDescent="0.35">
      <c r="A2913" t="s">
        <v>1883</v>
      </c>
      <c r="B2913">
        <v>57</v>
      </c>
      <c r="C2913" t="s">
        <v>14096</v>
      </c>
      <c r="D2913" t="s">
        <v>12</v>
      </c>
      <c r="E2913" t="s">
        <v>74</v>
      </c>
      <c r="F2913" t="s">
        <v>35</v>
      </c>
      <c r="G2913" t="s">
        <v>15</v>
      </c>
      <c r="H2913">
        <v>13432.84</v>
      </c>
      <c r="I2913" s="9">
        <v>45646</v>
      </c>
      <c r="J2913">
        <v>2024</v>
      </c>
      <c r="K2913" t="s">
        <v>14060</v>
      </c>
      <c r="L2913">
        <v>12</v>
      </c>
      <c r="M2913" t="s">
        <v>14048</v>
      </c>
      <c r="N2913" t="s">
        <v>16</v>
      </c>
    </row>
    <row r="2914" spans="1:14" x14ac:dyDescent="0.35">
      <c r="A2914" t="s">
        <v>2037</v>
      </c>
      <c r="B2914">
        <v>57</v>
      </c>
      <c r="C2914" t="s">
        <v>14096</v>
      </c>
      <c r="D2914" t="s">
        <v>39</v>
      </c>
      <c r="E2914" t="s">
        <v>52</v>
      </c>
      <c r="F2914" t="s">
        <v>14</v>
      </c>
      <c r="G2914" t="s">
        <v>30</v>
      </c>
      <c r="H2914">
        <v>13140.52</v>
      </c>
      <c r="I2914" s="9">
        <v>45061</v>
      </c>
      <c r="J2914">
        <v>2023</v>
      </c>
      <c r="K2914" t="s">
        <v>14047</v>
      </c>
      <c r="L2914">
        <v>5</v>
      </c>
      <c r="M2914" t="s">
        <v>14062</v>
      </c>
      <c r="N2914" t="s">
        <v>16</v>
      </c>
    </row>
    <row r="2915" spans="1:14" x14ac:dyDescent="0.35">
      <c r="A2915" t="s">
        <v>2087</v>
      </c>
      <c r="B2915">
        <v>57</v>
      </c>
      <c r="C2915" t="s">
        <v>14096</v>
      </c>
      <c r="D2915" t="s">
        <v>12</v>
      </c>
      <c r="E2915" t="s">
        <v>29</v>
      </c>
      <c r="F2915" t="s">
        <v>35</v>
      </c>
      <c r="G2915" t="s">
        <v>26</v>
      </c>
      <c r="H2915">
        <v>4107.22</v>
      </c>
      <c r="I2915" s="9">
        <v>45089</v>
      </c>
      <c r="J2915">
        <v>2023</v>
      </c>
      <c r="K2915" t="s">
        <v>14049</v>
      </c>
      <c r="L2915">
        <v>6</v>
      </c>
      <c r="M2915" t="s">
        <v>14062</v>
      </c>
      <c r="N2915" t="s">
        <v>16</v>
      </c>
    </row>
    <row r="2916" spans="1:14" x14ac:dyDescent="0.35">
      <c r="A2916" t="s">
        <v>2131</v>
      </c>
      <c r="B2916">
        <v>57</v>
      </c>
      <c r="C2916" t="s">
        <v>14096</v>
      </c>
      <c r="D2916" t="s">
        <v>39</v>
      </c>
      <c r="E2916" t="s">
        <v>13</v>
      </c>
      <c r="F2916" t="s">
        <v>14</v>
      </c>
      <c r="G2916" t="s">
        <v>26</v>
      </c>
      <c r="H2916">
        <v>425.22</v>
      </c>
      <c r="I2916" s="9">
        <v>45150</v>
      </c>
      <c r="J2916">
        <v>2023</v>
      </c>
      <c r="K2916" t="s">
        <v>14056</v>
      </c>
      <c r="L2916">
        <v>8</v>
      </c>
      <c r="M2916" t="s">
        <v>14050</v>
      </c>
      <c r="N2916" t="s">
        <v>16</v>
      </c>
    </row>
    <row r="2917" spans="1:14" x14ac:dyDescent="0.35">
      <c r="A2917" t="s">
        <v>2137</v>
      </c>
      <c r="B2917">
        <v>57</v>
      </c>
      <c r="C2917" t="s">
        <v>14096</v>
      </c>
      <c r="D2917" t="s">
        <v>12</v>
      </c>
      <c r="E2917" t="s">
        <v>13</v>
      </c>
      <c r="F2917" t="s">
        <v>19</v>
      </c>
      <c r="G2917" t="s">
        <v>20</v>
      </c>
      <c r="H2917">
        <v>28906.97</v>
      </c>
      <c r="I2917" s="9">
        <v>45161</v>
      </c>
      <c r="J2917">
        <v>2023</v>
      </c>
      <c r="K2917" t="s">
        <v>14056</v>
      </c>
      <c r="L2917">
        <v>8</v>
      </c>
      <c r="M2917" t="s">
        <v>14052</v>
      </c>
      <c r="N2917" t="s">
        <v>16</v>
      </c>
    </row>
    <row r="2918" spans="1:14" x14ac:dyDescent="0.35">
      <c r="A2918" t="s">
        <v>2165</v>
      </c>
      <c r="B2918">
        <v>57</v>
      </c>
      <c r="C2918" t="s">
        <v>14096</v>
      </c>
      <c r="D2918" t="s">
        <v>12</v>
      </c>
      <c r="E2918" t="s">
        <v>74</v>
      </c>
      <c r="F2918" t="s">
        <v>19</v>
      </c>
      <c r="G2918" t="s">
        <v>20</v>
      </c>
      <c r="H2918">
        <v>3633.05</v>
      </c>
      <c r="I2918" s="9">
        <v>45166</v>
      </c>
      <c r="J2918">
        <v>2023</v>
      </c>
      <c r="K2918" t="s">
        <v>14056</v>
      </c>
      <c r="L2918">
        <v>8</v>
      </c>
      <c r="M2918" t="s">
        <v>14062</v>
      </c>
      <c r="N2918" t="s">
        <v>16</v>
      </c>
    </row>
    <row r="2919" spans="1:14" x14ac:dyDescent="0.35">
      <c r="A2919" t="s">
        <v>2167</v>
      </c>
      <c r="B2919">
        <v>57</v>
      </c>
      <c r="C2919" t="s">
        <v>14096</v>
      </c>
      <c r="D2919" t="s">
        <v>12</v>
      </c>
      <c r="E2919" t="s">
        <v>74</v>
      </c>
      <c r="F2919" t="s">
        <v>25</v>
      </c>
      <c r="G2919" t="s">
        <v>20</v>
      </c>
      <c r="H2919">
        <v>59879.35</v>
      </c>
      <c r="I2919" s="9">
        <v>45180</v>
      </c>
      <c r="J2919">
        <v>2023</v>
      </c>
      <c r="K2919" t="s">
        <v>14055</v>
      </c>
      <c r="L2919">
        <v>9</v>
      </c>
      <c r="M2919" t="s">
        <v>14062</v>
      </c>
      <c r="N2919" t="s">
        <v>16</v>
      </c>
    </row>
    <row r="2920" spans="1:14" x14ac:dyDescent="0.35">
      <c r="A2920" t="s">
        <v>2281</v>
      </c>
      <c r="B2920">
        <v>57</v>
      </c>
      <c r="C2920" t="s">
        <v>14096</v>
      </c>
      <c r="D2920" t="s">
        <v>39</v>
      </c>
      <c r="E2920" t="s">
        <v>52</v>
      </c>
      <c r="F2920" t="s">
        <v>35</v>
      </c>
      <c r="G2920" t="s">
        <v>15</v>
      </c>
      <c r="H2920">
        <v>9015.76</v>
      </c>
      <c r="I2920" s="9">
        <v>44969</v>
      </c>
      <c r="J2920">
        <v>2023</v>
      </c>
      <c r="K2920" t="s">
        <v>14051</v>
      </c>
      <c r="L2920">
        <v>2</v>
      </c>
      <c r="M2920" t="s">
        <v>14059</v>
      </c>
      <c r="N2920" t="s">
        <v>16</v>
      </c>
    </row>
    <row r="2921" spans="1:14" x14ac:dyDescent="0.35">
      <c r="A2921" t="s">
        <v>2305</v>
      </c>
      <c r="B2921">
        <v>57</v>
      </c>
      <c r="C2921" t="s">
        <v>14096</v>
      </c>
      <c r="D2921" t="s">
        <v>39</v>
      </c>
      <c r="E2921" t="s">
        <v>13</v>
      </c>
      <c r="F2921" t="s">
        <v>49</v>
      </c>
      <c r="G2921" t="s">
        <v>36</v>
      </c>
      <c r="H2921">
        <v>4414.3599999999997</v>
      </c>
      <c r="I2921" s="9">
        <v>45300</v>
      </c>
      <c r="J2921">
        <v>2024</v>
      </c>
      <c r="K2921" t="s">
        <v>14045</v>
      </c>
      <c r="L2921">
        <v>1</v>
      </c>
      <c r="M2921" t="s">
        <v>14046</v>
      </c>
      <c r="N2921" t="s">
        <v>16</v>
      </c>
    </row>
    <row r="2922" spans="1:14" x14ac:dyDescent="0.35">
      <c r="A2922" t="s">
        <v>2315</v>
      </c>
      <c r="B2922">
        <v>57</v>
      </c>
      <c r="C2922" t="s">
        <v>14096</v>
      </c>
      <c r="D2922" t="s">
        <v>12</v>
      </c>
      <c r="E2922" t="s">
        <v>29</v>
      </c>
      <c r="F2922" t="s">
        <v>25</v>
      </c>
      <c r="G2922" t="s">
        <v>20</v>
      </c>
      <c r="H2922">
        <v>18792.07</v>
      </c>
      <c r="I2922" s="9">
        <v>45409</v>
      </c>
      <c r="J2922">
        <v>2024</v>
      </c>
      <c r="K2922" t="s">
        <v>14061</v>
      </c>
      <c r="L2922">
        <v>4</v>
      </c>
      <c r="M2922" t="s">
        <v>14050</v>
      </c>
      <c r="N2922" t="s">
        <v>16</v>
      </c>
    </row>
    <row r="2923" spans="1:14" x14ac:dyDescent="0.35">
      <c r="A2923" t="s">
        <v>2345</v>
      </c>
      <c r="B2923">
        <v>57</v>
      </c>
      <c r="C2923" t="s">
        <v>14096</v>
      </c>
      <c r="D2923" t="s">
        <v>39</v>
      </c>
      <c r="E2923" t="s">
        <v>24</v>
      </c>
      <c r="F2923" t="s">
        <v>49</v>
      </c>
      <c r="G2923" t="s">
        <v>36</v>
      </c>
      <c r="H2923">
        <v>6197.74</v>
      </c>
      <c r="I2923" s="9">
        <v>45421</v>
      </c>
      <c r="J2923">
        <v>2024</v>
      </c>
      <c r="K2923" t="s">
        <v>14047</v>
      </c>
      <c r="L2923">
        <v>5</v>
      </c>
      <c r="M2923" t="s">
        <v>14057</v>
      </c>
      <c r="N2923" t="s">
        <v>16</v>
      </c>
    </row>
    <row r="2924" spans="1:14" x14ac:dyDescent="0.35">
      <c r="A2924" t="s">
        <v>2373</v>
      </c>
      <c r="B2924">
        <v>57</v>
      </c>
      <c r="C2924" t="s">
        <v>14096</v>
      </c>
      <c r="D2924" t="s">
        <v>12</v>
      </c>
      <c r="E2924" t="s">
        <v>42</v>
      </c>
      <c r="F2924" t="s">
        <v>55</v>
      </c>
      <c r="G2924" t="s">
        <v>36</v>
      </c>
      <c r="H2924">
        <v>1519.79</v>
      </c>
      <c r="I2924" s="9">
        <v>45268</v>
      </c>
      <c r="J2924">
        <v>2023</v>
      </c>
      <c r="K2924" t="s">
        <v>14060</v>
      </c>
      <c r="L2924">
        <v>12</v>
      </c>
      <c r="M2924" t="s">
        <v>14048</v>
      </c>
      <c r="N2924" t="s">
        <v>16</v>
      </c>
    </row>
    <row r="2925" spans="1:14" x14ac:dyDescent="0.35">
      <c r="A2925" t="s">
        <v>2457</v>
      </c>
      <c r="B2925">
        <v>57</v>
      </c>
      <c r="C2925" t="s">
        <v>14096</v>
      </c>
      <c r="D2925" t="s">
        <v>39</v>
      </c>
      <c r="E2925" t="s">
        <v>93</v>
      </c>
      <c r="F2925" t="s">
        <v>14</v>
      </c>
      <c r="G2925" t="s">
        <v>26</v>
      </c>
      <c r="H2925">
        <v>22038.959999999999</v>
      </c>
      <c r="I2925" s="9">
        <v>45006</v>
      </c>
      <c r="J2925">
        <v>2023</v>
      </c>
      <c r="K2925" t="s">
        <v>14053</v>
      </c>
      <c r="L2925">
        <v>3</v>
      </c>
      <c r="M2925" t="s">
        <v>14046</v>
      </c>
      <c r="N2925" t="s">
        <v>16</v>
      </c>
    </row>
    <row r="2926" spans="1:14" x14ac:dyDescent="0.35">
      <c r="A2926" t="s">
        <v>2487</v>
      </c>
      <c r="B2926">
        <v>57</v>
      </c>
      <c r="C2926" t="s">
        <v>14096</v>
      </c>
      <c r="D2926" t="s">
        <v>39</v>
      </c>
      <c r="E2926" t="s">
        <v>64</v>
      </c>
      <c r="F2926" t="s">
        <v>55</v>
      </c>
      <c r="G2926" t="s">
        <v>15</v>
      </c>
      <c r="H2926">
        <v>15932.5</v>
      </c>
      <c r="I2926" s="9">
        <v>44956</v>
      </c>
      <c r="J2926">
        <v>2023</v>
      </c>
      <c r="K2926" t="s">
        <v>14045</v>
      </c>
      <c r="L2926">
        <v>1</v>
      </c>
      <c r="M2926" t="s">
        <v>14062</v>
      </c>
      <c r="N2926" t="s">
        <v>16</v>
      </c>
    </row>
    <row r="2927" spans="1:14" x14ac:dyDescent="0.35">
      <c r="A2927" t="s">
        <v>2687</v>
      </c>
      <c r="B2927">
        <v>57</v>
      </c>
      <c r="C2927" t="s">
        <v>14096</v>
      </c>
      <c r="D2927" t="s">
        <v>39</v>
      </c>
      <c r="E2927" t="s">
        <v>29</v>
      </c>
      <c r="F2927" t="s">
        <v>49</v>
      </c>
      <c r="G2927" t="s">
        <v>15</v>
      </c>
      <c r="H2927">
        <v>3959.75</v>
      </c>
      <c r="I2927" s="9">
        <v>45112</v>
      </c>
      <c r="J2927">
        <v>2023</v>
      </c>
      <c r="K2927" t="s">
        <v>14063</v>
      </c>
      <c r="L2927">
        <v>7</v>
      </c>
      <c r="M2927" t="s">
        <v>14052</v>
      </c>
      <c r="N2927" t="s">
        <v>16</v>
      </c>
    </row>
    <row r="2928" spans="1:14" x14ac:dyDescent="0.35">
      <c r="A2928" t="s">
        <v>2803</v>
      </c>
      <c r="B2928">
        <v>57</v>
      </c>
      <c r="C2928" t="s">
        <v>14096</v>
      </c>
      <c r="D2928" t="s">
        <v>39</v>
      </c>
      <c r="E2928" t="s">
        <v>64</v>
      </c>
      <c r="F2928" t="s">
        <v>35</v>
      </c>
      <c r="G2928" t="s">
        <v>15</v>
      </c>
      <c r="H2928">
        <v>9740.36</v>
      </c>
      <c r="I2928" s="9">
        <v>45436</v>
      </c>
      <c r="J2928">
        <v>2024</v>
      </c>
      <c r="K2928" t="s">
        <v>14047</v>
      </c>
      <c r="L2928">
        <v>5</v>
      </c>
      <c r="M2928" t="s">
        <v>14048</v>
      </c>
      <c r="N2928" t="s">
        <v>16</v>
      </c>
    </row>
    <row r="2929" spans="1:14" x14ac:dyDescent="0.35">
      <c r="A2929" t="s">
        <v>2811</v>
      </c>
      <c r="B2929">
        <v>57</v>
      </c>
      <c r="C2929" t="s">
        <v>14096</v>
      </c>
      <c r="D2929" t="s">
        <v>12</v>
      </c>
      <c r="E2929" t="s">
        <v>42</v>
      </c>
      <c r="F2929" t="s">
        <v>35</v>
      </c>
      <c r="G2929" t="s">
        <v>36</v>
      </c>
      <c r="H2929">
        <v>68331.199999999997</v>
      </c>
      <c r="I2929" s="9">
        <v>45276</v>
      </c>
      <c r="J2929">
        <v>2023</v>
      </c>
      <c r="K2929" t="s">
        <v>14060</v>
      </c>
      <c r="L2929">
        <v>12</v>
      </c>
      <c r="M2929" t="s">
        <v>14050</v>
      </c>
      <c r="N2929" t="s">
        <v>16</v>
      </c>
    </row>
    <row r="2930" spans="1:14" x14ac:dyDescent="0.35">
      <c r="A2930" t="s">
        <v>2857</v>
      </c>
      <c r="B2930">
        <v>57</v>
      </c>
      <c r="C2930" t="s">
        <v>14096</v>
      </c>
      <c r="D2930" t="s">
        <v>12</v>
      </c>
      <c r="E2930" t="s">
        <v>74</v>
      </c>
      <c r="F2930" t="s">
        <v>19</v>
      </c>
      <c r="G2930" t="s">
        <v>15</v>
      </c>
      <c r="H2930">
        <v>4761.18</v>
      </c>
      <c r="I2930" s="9">
        <v>45445</v>
      </c>
      <c r="J2930">
        <v>2024</v>
      </c>
      <c r="K2930" t="s">
        <v>14049</v>
      </c>
      <c r="L2930">
        <v>6</v>
      </c>
      <c r="M2930" t="s">
        <v>14059</v>
      </c>
      <c r="N2930" t="s">
        <v>16</v>
      </c>
    </row>
    <row r="2931" spans="1:14" x14ac:dyDescent="0.35">
      <c r="A2931" t="s">
        <v>2867</v>
      </c>
      <c r="B2931">
        <v>57</v>
      </c>
      <c r="C2931" t="s">
        <v>14096</v>
      </c>
      <c r="D2931" t="s">
        <v>39</v>
      </c>
      <c r="E2931" t="s">
        <v>93</v>
      </c>
      <c r="F2931" t="s">
        <v>25</v>
      </c>
      <c r="G2931" t="s">
        <v>20</v>
      </c>
      <c r="H2931">
        <v>7713.82</v>
      </c>
      <c r="I2931" s="9">
        <v>45240</v>
      </c>
      <c r="J2931">
        <v>2023</v>
      </c>
      <c r="K2931" t="s">
        <v>14054</v>
      </c>
      <c r="L2931">
        <v>11</v>
      </c>
      <c r="M2931" t="s">
        <v>14048</v>
      </c>
      <c r="N2931" t="s">
        <v>16</v>
      </c>
    </row>
    <row r="2932" spans="1:14" x14ac:dyDescent="0.35">
      <c r="A2932" t="s">
        <v>3023</v>
      </c>
      <c r="B2932">
        <v>57</v>
      </c>
      <c r="C2932" t="s">
        <v>14096</v>
      </c>
      <c r="D2932" t="s">
        <v>12</v>
      </c>
      <c r="E2932" t="s">
        <v>24</v>
      </c>
      <c r="F2932" t="s">
        <v>14</v>
      </c>
      <c r="G2932" t="s">
        <v>15</v>
      </c>
      <c r="H2932">
        <v>833.97</v>
      </c>
      <c r="I2932" s="9">
        <v>45106</v>
      </c>
      <c r="J2932">
        <v>2023</v>
      </c>
      <c r="K2932" t="s">
        <v>14049</v>
      </c>
      <c r="L2932">
        <v>6</v>
      </c>
      <c r="M2932" t="s">
        <v>14057</v>
      </c>
      <c r="N2932" t="s">
        <v>16</v>
      </c>
    </row>
    <row r="2933" spans="1:14" x14ac:dyDescent="0.35">
      <c r="A2933" t="s">
        <v>3267</v>
      </c>
      <c r="B2933">
        <v>57</v>
      </c>
      <c r="C2933" t="s">
        <v>14096</v>
      </c>
      <c r="D2933" t="s">
        <v>39</v>
      </c>
      <c r="E2933" t="s">
        <v>13</v>
      </c>
      <c r="F2933" t="s">
        <v>25</v>
      </c>
      <c r="G2933" t="s">
        <v>36</v>
      </c>
      <c r="H2933">
        <v>4372.17</v>
      </c>
      <c r="I2933" s="9">
        <v>44959</v>
      </c>
      <c r="J2933">
        <v>2023</v>
      </c>
      <c r="K2933" t="s">
        <v>14051</v>
      </c>
      <c r="L2933">
        <v>2</v>
      </c>
      <c r="M2933" t="s">
        <v>14057</v>
      </c>
      <c r="N2933" t="s">
        <v>16</v>
      </c>
    </row>
    <row r="2934" spans="1:14" x14ac:dyDescent="0.35">
      <c r="A2934" t="s">
        <v>3305</v>
      </c>
      <c r="B2934">
        <v>57</v>
      </c>
      <c r="C2934" t="s">
        <v>14096</v>
      </c>
      <c r="D2934" t="s">
        <v>39</v>
      </c>
      <c r="E2934" t="s">
        <v>74</v>
      </c>
      <c r="F2934" t="s">
        <v>25</v>
      </c>
      <c r="G2934" t="s">
        <v>26</v>
      </c>
      <c r="H2934">
        <v>17320.150000000001</v>
      </c>
      <c r="I2934" s="9">
        <v>45129</v>
      </c>
      <c r="J2934">
        <v>2023</v>
      </c>
      <c r="K2934" t="s">
        <v>14063</v>
      </c>
      <c r="L2934">
        <v>7</v>
      </c>
      <c r="M2934" t="s">
        <v>14050</v>
      </c>
      <c r="N2934" t="s">
        <v>16</v>
      </c>
    </row>
    <row r="2935" spans="1:14" x14ac:dyDescent="0.35">
      <c r="A2935" t="s">
        <v>3315</v>
      </c>
      <c r="B2935">
        <v>57</v>
      </c>
      <c r="C2935" t="s">
        <v>14096</v>
      </c>
      <c r="D2935" t="s">
        <v>39</v>
      </c>
      <c r="E2935" t="s">
        <v>24</v>
      </c>
      <c r="F2935" t="s">
        <v>49</v>
      </c>
      <c r="G2935" t="s">
        <v>36</v>
      </c>
      <c r="H2935">
        <v>32535.14</v>
      </c>
      <c r="I2935" s="9">
        <v>45586</v>
      </c>
      <c r="J2935">
        <v>2024</v>
      </c>
      <c r="K2935" t="s">
        <v>14058</v>
      </c>
      <c r="L2935">
        <v>10</v>
      </c>
      <c r="M2935" t="s">
        <v>14062</v>
      </c>
      <c r="N2935" t="s">
        <v>16</v>
      </c>
    </row>
    <row r="2936" spans="1:14" x14ac:dyDescent="0.35">
      <c r="A2936" t="s">
        <v>3319</v>
      </c>
      <c r="B2936">
        <v>57</v>
      </c>
      <c r="C2936" t="s">
        <v>14096</v>
      </c>
      <c r="D2936" t="s">
        <v>12</v>
      </c>
      <c r="E2936" t="s">
        <v>42</v>
      </c>
      <c r="F2936" t="s">
        <v>35</v>
      </c>
      <c r="G2936" t="s">
        <v>15</v>
      </c>
      <c r="H2936">
        <v>11898.89</v>
      </c>
      <c r="I2936" s="9">
        <v>45338</v>
      </c>
      <c r="J2936">
        <v>2024</v>
      </c>
      <c r="K2936" t="s">
        <v>14051</v>
      </c>
      <c r="L2936">
        <v>2</v>
      </c>
      <c r="M2936" t="s">
        <v>14048</v>
      </c>
      <c r="N2936" t="s">
        <v>16</v>
      </c>
    </row>
    <row r="2937" spans="1:14" x14ac:dyDescent="0.35">
      <c r="A2937" t="s">
        <v>3337</v>
      </c>
      <c r="B2937">
        <v>57</v>
      </c>
      <c r="C2937" t="s">
        <v>14096</v>
      </c>
      <c r="D2937" t="s">
        <v>39</v>
      </c>
      <c r="E2937" t="s">
        <v>29</v>
      </c>
      <c r="F2937" t="s">
        <v>19</v>
      </c>
      <c r="G2937" t="s">
        <v>36</v>
      </c>
      <c r="H2937">
        <v>8469.36</v>
      </c>
      <c r="I2937" s="9">
        <v>44962</v>
      </c>
      <c r="J2937">
        <v>2023</v>
      </c>
      <c r="K2937" t="s">
        <v>14051</v>
      </c>
      <c r="L2937">
        <v>2</v>
      </c>
      <c r="M2937" t="s">
        <v>14059</v>
      </c>
      <c r="N2937" t="s">
        <v>16</v>
      </c>
    </row>
    <row r="2938" spans="1:14" x14ac:dyDescent="0.35">
      <c r="A2938" t="s">
        <v>3417</v>
      </c>
      <c r="B2938">
        <v>57</v>
      </c>
      <c r="C2938" t="s">
        <v>14096</v>
      </c>
      <c r="D2938" t="s">
        <v>12</v>
      </c>
      <c r="E2938" t="s">
        <v>42</v>
      </c>
      <c r="F2938" t="s">
        <v>19</v>
      </c>
      <c r="G2938" t="s">
        <v>20</v>
      </c>
      <c r="H2938">
        <v>62225.47</v>
      </c>
      <c r="I2938" s="9">
        <v>45550</v>
      </c>
      <c r="J2938">
        <v>2024</v>
      </c>
      <c r="K2938" t="s">
        <v>14055</v>
      </c>
      <c r="L2938">
        <v>9</v>
      </c>
      <c r="M2938" t="s">
        <v>14059</v>
      </c>
      <c r="N2938" t="s">
        <v>16</v>
      </c>
    </row>
    <row r="2939" spans="1:14" x14ac:dyDescent="0.35">
      <c r="A2939" t="s">
        <v>3755</v>
      </c>
      <c r="B2939">
        <v>57</v>
      </c>
      <c r="C2939" t="s">
        <v>14096</v>
      </c>
      <c r="D2939" t="s">
        <v>12</v>
      </c>
      <c r="E2939" t="s">
        <v>64</v>
      </c>
      <c r="F2939" t="s">
        <v>25</v>
      </c>
      <c r="G2939" t="s">
        <v>30</v>
      </c>
      <c r="H2939">
        <v>3446.79</v>
      </c>
      <c r="I2939" s="9">
        <v>45101</v>
      </c>
      <c r="J2939">
        <v>2023</v>
      </c>
      <c r="K2939" t="s">
        <v>14049</v>
      </c>
      <c r="L2939">
        <v>6</v>
      </c>
      <c r="M2939" t="s">
        <v>14050</v>
      </c>
      <c r="N2939" t="s">
        <v>16</v>
      </c>
    </row>
    <row r="2940" spans="1:14" x14ac:dyDescent="0.35">
      <c r="A2940" t="s">
        <v>3979</v>
      </c>
      <c r="B2940">
        <v>57</v>
      </c>
      <c r="C2940" t="s">
        <v>14096</v>
      </c>
      <c r="D2940" t="s">
        <v>39</v>
      </c>
      <c r="E2940" t="s">
        <v>74</v>
      </c>
      <c r="F2940" t="s">
        <v>19</v>
      </c>
      <c r="G2940" t="s">
        <v>15</v>
      </c>
      <c r="H2940">
        <v>10355.540000000001</v>
      </c>
      <c r="I2940" s="9">
        <v>45550</v>
      </c>
      <c r="J2940">
        <v>2024</v>
      </c>
      <c r="K2940" t="s">
        <v>14055</v>
      </c>
      <c r="L2940">
        <v>9</v>
      </c>
      <c r="M2940" t="s">
        <v>14059</v>
      </c>
      <c r="N2940" t="s">
        <v>16</v>
      </c>
    </row>
    <row r="2941" spans="1:14" x14ac:dyDescent="0.35">
      <c r="A2941" t="s">
        <v>4051</v>
      </c>
      <c r="B2941">
        <v>57</v>
      </c>
      <c r="C2941" t="s">
        <v>14096</v>
      </c>
      <c r="D2941" t="s">
        <v>12</v>
      </c>
      <c r="E2941" t="s">
        <v>52</v>
      </c>
      <c r="F2941" t="s">
        <v>49</v>
      </c>
      <c r="G2941" t="s">
        <v>30</v>
      </c>
      <c r="H2941">
        <v>24754.46</v>
      </c>
      <c r="I2941" s="9">
        <v>45194</v>
      </c>
      <c r="J2941">
        <v>2023</v>
      </c>
      <c r="K2941" t="s">
        <v>14055</v>
      </c>
      <c r="L2941">
        <v>9</v>
      </c>
      <c r="M2941" t="s">
        <v>14062</v>
      </c>
      <c r="N2941" t="s">
        <v>16</v>
      </c>
    </row>
    <row r="2942" spans="1:14" x14ac:dyDescent="0.35">
      <c r="A2942" t="s">
        <v>4701</v>
      </c>
      <c r="B2942">
        <v>57</v>
      </c>
      <c r="C2942" t="s">
        <v>14096</v>
      </c>
      <c r="D2942" t="s">
        <v>39</v>
      </c>
      <c r="E2942" t="s">
        <v>29</v>
      </c>
      <c r="F2942" t="s">
        <v>14</v>
      </c>
      <c r="G2942" t="s">
        <v>15</v>
      </c>
      <c r="H2942">
        <v>10401.06</v>
      </c>
      <c r="I2942" s="9">
        <v>45575</v>
      </c>
      <c r="J2942">
        <v>2024</v>
      </c>
      <c r="K2942" t="s">
        <v>14058</v>
      </c>
      <c r="L2942">
        <v>10</v>
      </c>
      <c r="M2942" t="s">
        <v>14057</v>
      </c>
      <c r="N2942" t="s">
        <v>16</v>
      </c>
    </row>
    <row r="2943" spans="1:14" x14ac:dyDescent="0.35">
      <c r="A2943" t="s">
        <v>4825</v>
      </c>
      <c r="B2943">
        <v>57</v>
      </c>
      <c r="C2943" t="s">
        <v>14096</v>
      </c>
      <c r="D2943" t="s">
        <v>12</v>
      </c>
      <c r="E2943" t="s">
        <v>52</v>
      </c>
      <c r="F2943" t="s">
        <v>19</v>
      </c>
      <c r="G2943" t="s">
        <v>15</v>
      </c>
      <c r="H2943">
        <v>34928.68</v>
      </c>
      <c r="I2943" s="9">
        <v>45306</v>
      </c>
      <c r="J2943">
        <v>2024</v>
      </c>
      <c r="K2943" t="s">
        <v>14045</v>
      </c>
      <c r="L2943">
        <v>1</v>
      </c>
      <c r="M2943" t="s">
        <v>14062</v>
      </c>
      <c r="N2943" t="s">
        <v>16</v>
      </c>
    </row>
    <row r="2944" spans="1:14" x14ac:dyDescent="0.35">
      <c r="A2944" t="s">
        <v>5115</v>
      </c>
      <c r="B2944">
        <v>57</v>
      </c>
      <c r="C2944" t="s">
        <v>14096</v>
      </c>
      <c r="D2944" t="s">
        <v>12</v>
      </c>
      <c r="E2944" t="s">
        <v>29</v>
      </c>
      <c r="F2944" t="s">
        <v>55</v>
      </c>
      <c r="G2944" t="s">
        <v>26</v>
      </c>
      <c r="H2944">
        <v>48964.83</v>
      </c>
      <c r="I2944" s="9">
        <v>45427</v>
      </c>
      <c r="J2944">
        <v>2024</v>
      </c>
      <c r="K2944" t="s">
        <v>14047</v>
      </c>
      <c r="L2944">
        <v>5</v>
      </c>
      <c r="M2944" t="s">
        <v>14052</v>
      </c>
      <c r="N2944" t="s">
        <v>16</v>
      </c>
    </row>
    <row r="2945" spans="1:14" x14ac:dyDescent="0.35">
      <c r="A2945" t="s">
        <v>5211</v>
      </c>
      <c r="B2945">
        <v>57</v>
      </c>
      <c r="C2945" t="s">
        <v>14096</v>
      </c>
      <c r="D2945" t="s">
        <v>12</v>
      </c>
      <c r="E2945" t="s">
        <v>64</v>
      </c>
      <c r="F2945" t="s">
        <v>14</v>
      </c>
      <c r="G2945" t="s">
        <v>36</v>
      </c>
      <c r="H2945">
        <v>8368.51</v>
      </c>
      <c r="I2945" s="9">
        <v>45375</v>
      </c>
      <c r="J2945">
        <v>2024</v>
      </c>
      <c r="K2945" t="s">
        <v>14053</v>
      </c>
      <c r="L2945">
        <v>3</v>
      </c>
      <c r="M2945" t="s">
        <v>14059</v>
      </c>
      <c r="N2945" t="s">
        <v>16</v>
      </c>
    </row>
    <row r="2946" spans="1:14" x14ac:dyDescent="0.35">
      <c r="A2946" t="s">
        <v>5249</v>
      </c>
      <c r="B2946">
        <v>57</v>
      </c>
      <c r="C2946" t="s">
        <v>14096</v>
      </c>
      <c r="D2946" t="s">
        <v>39</v>
      </c>
      <c r="E2946" t="s">
        <v>74</v>
      </c>
      <c r="F2946" t="s">
        <v>14</v>
      </c>
      <c r="G2946" t="s">
        <v>20</v>
      </c>
      <c r="H2946">
        <v>18346.439999999999</v>
      </c>
      <c r="I2946" s="9">
        <v>45113</v>
      </c>
      <c r="J2946">
        <v>2023</v>
      </c>
      <c r="K2946" t="s">
        <v>14063</v>
      </c>
      <c r="L2946">
        <v>7</v>
      </c>
      <c r="M2946" t="s">
        <v>14057</v>
      </c>
      <c r="N2946" t="s">
        <v>16</v>
      </c>
    </row>
    <row r="2947" spans="1:14" x14ac:dyDescent="0.35">
      <c r="A2947" t="s">
        <v>5363</v>
      </c>
      <c r="B2947">
        <v>57</v>
      </c>
      <c r="C2947" t="s">
        <v>14096</v>
      </c>
      <c r="D2947" t="s">
        <v>12</v>
      </c>
      <c r="E2947" t="s">
        <v>24</v>
      </c>
      <c r="F2947" t="s">
        <v>35</v>
      </c>
      <c r="G2947" t="s">
        <v>20</v>
      </c>
      <c r="H2947">
        <v>15092.43</v>
      </c>
      <c r="I2947" s="9">
        <v>45085</v>
      </c>
      <c r="J2947">
        <v>2023</v>
      </c>
      <c r="K2947" t="s">
        <v>14049</v>
      </c>
      <c r="L2947">
        <v>6</v>
      </c>
      <c r="M2947" t="s">
        <v>14057</v>
      </c>
      <c r="N2947" t="s">
        <v>16</v>
      </c>
    </row>
    <row r="2948" spans="1:14" x14ac:dyDescent="0.35">
      <c r="A2948" t="s">
        <v>5397</v>
      </c>
      <c r="B2948">
        <v>57</v>
      </c>
      <c r="C2948" t="s">
        <v>14096</v>
      </c>
      <c r="D2948" t="s">
        <v>39</v>
      </c>
      <c r="E2948" t="s">
        <v>74</v>
      </c>
      <c r="F2948" t="s">
        <v>19</v>
      </c>
      <c r="G2948" t="s">
        <v>15</v>
      </c>
      <c r="H2948">
        <v>17990.8</v>
      </c>
      <c r="I2948" s="9">
        <v>45078</v>
      </c>
      <c r="J2948">
        <v>2023</v>
      </c>
      <c r="K2948" t="s">
        <v>14049</v>
      </c>
      <c r="L2948">
        <v>6</v>
      </c>
      <c r="M2948" t="s">
        <v>14057</v>
      </c>
      <c r="N2948" t="s">
        <v>16</v>
      </c>
    </row>
    <row r="2949" spans="1:14" x14ac:dyDescent="0.35">
      <c r="A2949" t="s">
        <v>5423</v>
      </c>
      <c r="B2949">
        <v>57</v>
      </c>
      <c r="C2949" t="s">
        <v>14096</v>
      </c>
      <c r="D2949" t="s">
        <v>39</v>
      </c>
      <c r="E2949" t="s">
        <v>29</v>
      </c>
      <c r="F2949" t="s">
        <v>25</v>
      </c>
      <c r="G2949" t="s">
        <v>26</v>
      </c>
      <c r="H2949">
        <v>13567.8</v>
      </c>
      <c r="I2949" s="9">
        <v>45294</v>
      </c>
      <c r="J2949">
        <v>2024</v>
      </c>
      <c r="K2949" t="s">
        <v>14045</v>
      </c>
      <c r="L2949">
        <v>1</v>
      </c>
      <c r="M2949" t="s">
        <v>14052</v>
      </c>
      <c r="N2949" t="s">
        <v>16</v>
      </c>
    </row>
    <row r="2950" spans="1:14" x14ac:dyDescent="0.35">
      <c r="A2950" t="s">
        <v>5431</v>
      </c>
      <c r="B2950">
        <v>57</v>
      </c>
      <c r="C2950" t="s">
        <v>14096</v>
      </c>
      <c r="D2950" t="s">
        <v>12</v>
      </c>
      <c r="E2950" t="s">
        <v>29</v>
      </c>
      <c r="F2950" t="s">
        <v>55</v>
      </c>
      <c r="G2950" t="s">
        <v>36</v>
      </c>
      <c r="H2950">
        <v>4330.34</v>
      </c>
      <c r="I2950" s="9">
        <v>45036</v>
      </c>
      <c r="J2950">
        <v>2023</v>
      </c>
      <c r="K2950" t="s">
        <v>14061</v>
      </c>
      <c r="L2950">
        <v>4</v>
      </c>
      <c r="M2950" t="s">
        <v>14057</v>
      </c>
      <c r="N2950" t="s">
        <v>16</v>
      </c>
    </row>
    <row r="2951" spans="1:14" x14ac:dyDescent="0.35">
      <c r="A2951" t="s">
        <v>5479</v>
      </c>
      <c r="B2951">
        <v>57</v>
      </c>
      <c r="C2951" t="s">
        <v>14096</v>
      </c>
      <c r="D2951" t="s">
        <v>12</v>
      </c>
      <c r="E2951" t="s">
        <v>74</v>
      </c>
      <c r="F2951" t="s">
        <v>19</v>
      </c>
      <c r="G2951" t="s">
        <v>36</v>
      </c>
      <c r="H2951">
        <v>17198.18</v>
      </c>
      <c r="I2951" s="9">
        <v>44932</v>
      </c>
      <c r="J2951">
        <v>2023</v>
      </c>
      <c r="K2951" t="s">
        <v>14045</v>
      </c>
      <c r="L2951">
        <v>1</v>
      </c>
      <c r="M2951" t="s">
        <v>14048</v>
      </c>
      <c r="N2951" t="s">
        <v>16</v>
      </c>
    </row>
    <row r="2952" spans="1:14" x14ac:dyDescent="0.35">
      <c r="A2952" t="s">
        <v>5583</v>
      </c>
      <c r="B2952">
        <v>57</v>
      </c>
      <c r="C2952" t="s">
        <v>14096</v>
      </c>
      <c r="D2952" t="s">
        <v>12</v>
      </c>
      <c r="E2952" t="s">
        <v>93</v>
      </c>
      <c r="F2952" t="s">
        <v>55</v>
      </c>
      <c r="G2952" t="s">
        <v>20</v>
      </c>
      <c r="H2952">
        <v>1705.72</v>
      </c>
      <c r="I2952" s="9">
        <v>45250</v>
      </c>
      <c r="J2952">
        <v>2023</v>
      </c>
      <c r="K2952" t="s">
        <v>14054</v>
      </c>
      <c r="L2952">
        <v>11</v>
      </c>
      <c r="M2952" t="s">
        <v>14062</v>
      </c>
      <c r="N2952" t="s">
        <v>16</v>
      </c>
    </row>
    <row r="2953" spans="1:14" x14ac:dyDescent="0.35">
      <c r="A2953" t="s">
        <v>5671</v>
      </c>
      <c r="B2953">
        <v>57</v>
      </c>
      <c r="C2953" t="s">
        <v>14096</v>
      </c>
      <c r="D2953" t="s">
        <v>39</v>
      </c>
      <c r="E2953" t="s">
        <v>93</v>
      </c>
      <c r="F2953" t="s">
        <v>14</v>
      </c>
      <c r="G2953" t="s">
        <v>20</v>
      </c>
      <c r="H2953">
        <v>2591.91</v>
      </c>
      <c r="I2953" s="9">
        <v>45648</v>
      </c>
      <c r="J2953">
        <v>2024</v>
      </c>
      <c r="K2953" t="s">
        <v>14060</v>
      </c>
      <c r="L2953">
        <v>12</v>
      </c>
      <c r="M2953" t="s">
        <v>14059</v>
      </c>
      <c r="N2953" t="s">
        <v>16</v>
      </c>
    </row>
    <row r="2954" spans="1:14" x14ac:dyDescent="0.35">
      <c r="A2954" t="s">
        <v>6111</v>
      </c>
      <c r="B2954">
        <v>57</v>
      </c>
      <c r="C2954" t="s">
        <v>14096</v>
      </c>
      <c r="D2954" t="s">
        <v>12</v>
      </c>
      <c r="E2954" t="s">
        <v>13</v>
      </c>
      <c r="F2954" t="s">
        <v>19</v>
      </c>
      <c r="G2954" t="s">
        <v>36</v>
      </c>
      <c r="H2954">
        <v>30979.88</v>
      </c>
      <c r="I2954" s="9">
        <v>45186</v>
      </c>
      <c r="J2954">
        <v>2023</v>
      </c>
      <c r="K2954" t="s">
        <v>14055</v>
      </c>
      <c r="L2954">
        <v>9</v>
      </c>
      <c r="M2954" t="s">
        <v>14059</v>
      </c>
      <c r="N2954" t="s">
        <v>16</v>
      </c>
    </row>
    <row r="2955" spans="1:14" x14ac:dyDescent="0.35">
      <c r="A2955" t="s">
        <v>6177</v>
      </c>
      <c r="B2955">
        <v>57</v>
      </c>
      <c r="C2955" t="s">
        <v>14096</v>
      </c>
      <c r="D2955" t="s">
        <v>12</v>
      </c>
      <c r="E2955" t="s">
        <v>64</v>
      </c>
      <c r="F2955" t="s">
        <v>19</v>
      </c>
      <c r="G2955" t="s">
        <v>26</v>
      </c>
      <c r="H2955">
        <v>15937.57</v>
      </c>
      <c r="I2955" s="9">
        <v>45005</v>
      </c>
      <c r="J2955">
        <v>2023</v>
      </c>
      <c r="K2955" t="s">
        <v>14053</v>
      </c>
      <c r="L2955">
        <v>3</v>
      </c>
      <c r="M2955" t="s">
        <v>14062</v>
      </c>
      <c r="N2955" t="s">
        <v>16</v>
      </c>
    </row>
    <row r="2956" spans="1:14" x14ac:dyDescent="0.35">
      <c r="A2956" t="s">
        <v>6205</v>
      </c>
      <c r="B2956">
        <v>57</v>
      </c>
      <c r="C2956" t="s">
        <v>14096</v>
      </c>
      <c r="D2956" t="s">
        <v>12</v>
      </c>
      <c r="E2956" t="s">
        <v>42</v>
      </c>
      <c r="F2956" t="s">
        <v>49</v>
      </c>
      <c r="G2956" t="s">
        <v>26</v>
      </c>
      <c r="H2956">
        <v>29884.83</v>
      </c>
      <c r="I2956" s="9">
        <v>45461</v>
      </c>
      <c r="J2956">
        <v>2024</v>
      </c>
      <c r="K2956" t="s">
        <v>14049</v>
      </c>
      <c r="L2956">
        <v>6</v>
      </c>
      <c r="M2956" t="s">
        <v>14046</v>
      </c>
      <c r="N2956" t="s">
        <v>16</v>
      </c>
    </row>
    <row r="2957" spans="1:14" x14ac:dyDescent="0.35">
      <c r="A2957" t="s">
        <v>6389</v>
      </c>
      <c r="B2957">
        <v>57</v>
      </c>
      <c r="C2957" t="s">
        <v>14096</v>
      </c>
      <c r="D2957" t="s">
        <v>39</v>
      </c>
      <c r="E2957" t="s">
        <v>24</v>
      </c>
      <c r="F2957" t="s">
        <v>49</v>
      </c>
      <c r="G2957" t="s">
        <v>30</v>
      </c>
      <c r="H2957">
        <v>974.97</v>
      </c>
      <c r="I2957" s="9">
        <v>45272</v>
      </c>
      <c r="J2957">
        <v>2023</v>
      </c>
      <c r="K2957" t="s">
        <v>14060</v>
      </c>
      <c r="L2957">
        <v>12</v>
      </c>
      <c r="M2957" t="s">
        <v>14046</v>
      </c>
      <c r="N2957" t="s">
        <v>16</v>
      </c>
    </row>
    <row r="2958" spans="1:14" x14ac:dyDescent="0.35">
      <c r="A2958" t="s">
        <v>6481</v>
      </c>
      <c r="B2958">
        <v>57</v>
      </c>
      <c r="C2958" t="s">
        <v>14096</v>
      </c>
      <c r="D2958" t="s">
        <v>39</v>
      </c>
      <c r="E2958" t="s">
        <v>13</v>
      </c>
      <c r="F2958" t="s">
        <v>14</v>
      </c>
      <c r="G2958" t="s">
        <v>15</v>
      </c>
      <c r="H2958">
        <v>7710.27</v>
      </c>
      <c r="I2958" s="9">
        <v>45108</v>
      </c>
      <c r="J2958">
        <v>2023</v>
      </c>
      <c r="K2958" t="s">
        <v>14063</v>
      </c>
      <c r="L2958">
        <v>7</v>
      </c>
      <c r="M2958" t="s">
        <v>14050</v>
      </c>
      <c r="N2958" t="s">
        <v>16</v>
      </c>
    </row>
    <row r="2959" spans="1:14" x14ac:dyDescent="0.35">
      <c r="A2959" t="s">
        <v>6529</v>
      </c>
      <c r="B2959">
        <v>57</v>
      </c>
      <c r="C2959" t="s">
        <v>14096</v>
      </c>
      <c r="D2959" t="s">
        <v>39</v>
      </c>
      <c r="E2959" t="s">
        <v>64</v>
      </c>
      <c r="F2959" t="s">
        <v>19</v>
      </c>
      <c r="G2959" t="s">
        <v>15</v>
      </c>
      <c r="H2959">
        <v>1928.4</v>
      </c>
      <c r="I2959" s="9">
        <v>45359</v>
      </c>
      <c r="J2959">
        <v>2024</v>
      </c>
      <c r="K2959" t="s">
        <v>14053</v>
      </c>
      <c r="L2959">
        <v>3</v>
      </c>
      <c r="M2959" t="s">
        <v>14048</v>
      </c>
      <c r="N2959" t="s">
        <v>16</v>
      </c>
    </row>
    <row r="2960" spans="1:14" x14ac:dyDescent="0.35">
      <c r="A2960" t="s">
        <v>6651</v>
      </c>
      <c r="B2960">
        <v>57</v>
      </c>
      <c r="C2960" t="s">
        <v>14096</v>
      </c>
      <c r="D2960" t="s">
        <v>39</v>
      </c>
      <c r="E2960" t="s">
        <v>42</v>
      </c>
      <c r="F2960" t="s">
        <v>49</v>
      </c>
      <c r="G2960" t="s">
        <v>20</v>
      </c>
      <c r="H2960">
        <v>2757.16</v>
      </c>
      <c r="I2960" s="9">
        <v>45389</v>
      </c>
      <c r="J2960">
        <v>2024</v>
      </c>
      <c r="K2960" t="s">
        <v>14061</v>
      </c>
      <c r="L2960">
        <v>4</v>
      </c>
      <c r="M2960" t="s">
        <v>14059</v>
      </c>
      <c r="N2960" t="s">
        <v>16</v>
      </c>
    </row>
    <row r="2961" spans="1:14" x14ac:dyDescent="0.35">
      <c r="A2961" t="s">
        <v>6733</v>
      </c>
      <c r="B2961">
        <v>57</v>
      </c>
      <c r="C2961" t="s">
        <v>14096</v>
      </c>
      <c r="D2961" t="s">
        <v>39</v>
      </c>
      <c r="E2961" t="s">
        <v>64</v>
      </c>
      <c r="F2961" t="s">
        <v>35</v>
      </c>
      <c r="G2961" t="s">
        <v>20</v>
      </c>
      <c r="H2961">
        <v>26467.279999999999</v>
      </c>
      <c r="I2961" s="9">
        <v>45036</v>
      </c>
      <c r="J2961">
        <v>2023</v>
      </c>
      <c r="K2961" t="s">
        <v>14061</v>
      </c>
      <c r="L2961">
        <v>4</v>
      </c>
      <c r="M2961" t="s">
        <v>14057</v>
      </c>
      <c r="N2961" t="s">
        <v>16</v>
      </c>
    </row>
    <row r="2962" spans="1:14" x14ac:dyDescent="0.35">
      <c r="A2962" t="s">
        <v>6881</v>
      </c>
      <c r="B2962">
        <v>57</v>
      </c>
      <c r="C2962" t="s">
        <v>14096</v>
      </c>
      <c r="D2962" t="s">
        <v>12</v>
      </c>
      <c r="E2962" t="s">
        <v>52</v>
      </c>
      <c r="F2962" t="s">
        <v>49</v>
      </c>
      <c r="G2962" t="s">
        <v>20</v>
      </c>
      <c r="H2962">
        <v>13608.92</v>
      </c>
      <c r="I2962" s="9">
        <v>45189</v>
      </c>
      <c r="J2962">
        <v>2023</v>
      </c>
      <c r="K2962" t="s">
        <v>14055</v>
      </c>
      <c r="L2962">
        <v>9</v>
      </c>
      <c r="M2962" t="s">
        <v>14052</v>
      </c>
      <c r="N2962" t="s">
        <v>16</v>
      </c>
    </row>
    <row r="2963" spans="1:14" x14ac:dyDescent="0.35">
      <c r="A2963" t="s">
        <v>6941</v>
      </c>
      <c r="B2963">
        <v>57</v>
      </c>
      <c r="C2963" t="s">
        <v>14096</v>
      </c>
      <c r="D2963" t="s">
        <v>12</v>
      </c>
      <c r="E2963" t="s">
        <v>52</v>
      </c>
      <c r="F2963" t="s">
        <v>55</v>
      </c>
      <c r="G2963" t="s">
        <v>15</v>
      </c>
      <c r="H2963">
        <v>16043.58</v>
      </c>
      <c r="I2963" s="9">
        <v>45556</v>
      </c>
      <c r="J2963">
        <v>2024</v>
      </c>
      <c r="K2963" t="s">
        <v>14055</v>
      </c>
      <c r="L2963">
        <v>9</v>
      </c>
      <c r="M2963" t="s">
        <v>14050</v>
      </c>
      <c r="N2963" t="s">
        <v>16</v>
      </c>
    </row>
    <row r="2964" spans="1:14" x14ac:dyDescent="0.35">
      <c r="A2964" t="s">
        <v>7017</v>
      </c>
      <c r="B2964">
        <v>57</v>
      </c>
      <c r="C2964" t="s">
        <v>14096</v>
      </c>
      <c r="D2964" t="s">
        <v>39</v>
      </c>
      <c r="E2964" t="s">
        <v>52</v>
      </c>
      <c r="F2964" t="s">
        <v>14</v>
      </c>
      <c r="G2964" t="s">
        <v>30</v>
      </c>
      <c r="H2964">
        <v>211.18</v>
      </c>
      <c r="I2964" s="9">
        <v>45350</v>
      </c>
      <c r="J2964">
        <v>2024</v>
      </c>
      <c r="K2964" t="s">
        <v>14051</v>
      </c>
      <c r="L2964">
        <v>2</v>
      </c>
      <c r="M2964" t="s">
        <v>14052</v>
      </c>
      <c r="N2964" t="s">
        <v>16</v>
      </c>
    </row>
    <row r="2965" spans="1:14" x14ac:dyDescent="0.35">
      <c r="A2965" t="s">
        <v>7229</v>
      </c>
      <c r="B2965">
        <v>57</v>
      </c>
      <c r="C2965" t="s">
        <v>14096</v>
      </c>
      <c r="D2965" t="s">
        <v>39</v>
      </c>
      <c r="E2965" t="s">
        <v>93</v>
      </c>
      <c r="F2965" t="s">
        <v>55</v>
      </c>
      <c r="G2965" t="s">
        <v>15</v>
      </c>
      <c r="H2965">
        <v>1620.06</v>
      </c>
      <c r="I2965" s="9">
        <v>45619</v>
      </c>
      <c r="J2965">
        <v>2024</v>
      </c>
      <c r="K2965" t="s">
        <v>14054</v>
      </c>
      <c r="L2965">
        <v>11</v>
      </c>
      <c r="M2965" t="s">
        <v>14050</v>
      </c>
      <c r="N2965" t="s">
        <v>16</v>
      </c>
    </row>
    <row r="2966" spans="1:14" x14ac:dyDescent="0.35">
      <c r="A2966" t="s">
        <v>7423</v>
      </c>
      <c r="B2966">
        <v>57</v>
      </c>
      <c r="C2966" t="s">
        <v>14096</v>
      </c>
      <c r="D2966" t="s">
        <v>39</v>
      </c>
      <c r="E2966" t="s">
        <v>24</v>
      </c>
      <c r="F2966" t="s">
        <v>35</v>
      </c>
      <c r="G2966" t="s">
        <v>20</v>
      </c>
      <c r="H2966">
        <v>2742.16</v>
      </c>
      <c r="I2966" s="9">
        <v>45583</v>
      </c>
      <c r="J2966">
        <v>2024</v>
      </c>
      <c r="K2966" t="s">
        <v>14058</v>
      </c>
      <c r="L2966">
        <v>10</v>
      </c>
      <c r="M2966" t="s">
        <v>14048</v>
      </c>
      <c r="N2966" t="s">
        <v>16</v>
      </c>
    </row>
    <row r="2967" spans="1:14" x14ac:dyDescent="0.35">
      <c r="A2967" t="s">
        <v>7449</v>
      </c>
      <c r="B2967">
        <v>57</v>
      </c>
      <c r="C2967" t="s">
        <v>14096</v>
      </c>
      <c r="D2967" t="s">
        <v>39</v>
      </c>
      <c r="E2967" t="s">
        <v>64</v>
      </c>
      <c r="F2967" t="s">
        <v>19</v>
      </c>
      <c r="G2967" t="s">
        <v>36</v>
      </c>
      <c r="H2967">
        <v>43657.93</v>
      </c>
      <c r="I2967" s="9">
        <v>45244</v>
      </c>
      <c r="J2967">
        <v>2023</v>
      </c>
      <c r="K2967" t="s">
        <v>14054</v>
      </c>
      <c r="L2967">
        <v>11</v>
      </c>
      <c r="M2967" t="s">
        <v>14046</v>
      </c>
      <c r="N2967" t="s">
        <v>16</v>
      </c>
    </row>
    <row r="2968" spans="1:14" x14ac:dyDescent="0.35">
      <c r="A2968" t="s">
        <v>7513</v>
      </c>
      <c r="B2968">
        <v>57</v>
      </c>
      <c r="C2968" t="s">
        <v>14096</v>
      </c>
      <c r="D2968" t="s">
        <v>39</v>
      </c>
      <c r="E2968" t="s">
        <v>42</v>
      </c>
      <c r="F2968" t="s">
        <v>49</v>
      </c>
      <c r="G2968" t="s">
        <v>20</v>
      </c>
      <c r="H2968">
        <v>17778.79</v>
      </c>
      <c r="I2968" s="9">
        <v>45352</v>
      </c>
      <c r="J2968">
        <v>2024</v>
      </c>
      <c r="K2968" t="s">
        <v>14053</v>
      </c>
      <c r="L2968">
        <v>3</v>
      </c>
      <c r="M2968" t="s">
        <v>14048</v>
      </c>
      <c r="N2968" t="s">
        <v>16</v>
      </c>
    </row>
    <row r="2969" spans="1:14" x14ac:dyDescent="0.35">
      <c r="A2969" t="s">
        <v>7951</v>
      </c>
      <c r="B2969">
        <v>57</v>
      </c>
      <c r="C2969" t="s">
        <v>14096</v>
      </c>
      <c r="D2969" t="s">
        <v>12</v>
      </c>
      <c r="E2969" t="s">
        <v>24</v>
      </c>
      <c r="F2969" t="s">
        <v>49</v>
      </c>
      <c r="G2969" t="s">
        <v>15</v>
      </c>
      <c r="H2969">
        <v>1588.88</v>
      </c>
      <c r="I2969" s="9">
        <v>45319</v>
      </c>
      <c r="J2969">
        <v>2024</v>
      </c>
      <c r="K2969" t="s">
        <v>14045</v>
      </c>
      <c r="L2969">
        <v>1</v>
      </c>
      <c r="M2969" t="s">
        <v>14059</v>
      </c>
      <c r="N2969" t="s">
        <v>16</v>
      </c>
    </row>
    <row r="2970" spans="1:14" x14ac:dyDescent="0.35">
      <c r="A2970" t="s">
        <v>8025</v>
      </c>
      <c r="B2970">
        <v>57</v>
      </c>
      <c r="C2970" t="s">
        <v>14096</v>
      </c>
      <c r="D2970" t="s">
        <v>12</v>
      </c>
      <c r="E2970" t="s">
        <v>42</v>
      </c>
      <c r="F2970" t="s">
        <v>25</v>
      </c>
      <c r="G2970" t="s">
        <v>15</v>
      </c>
      <c r="H2970">
        <v>3780.98</v>
      </c>
      <c r="I2970" s="9">
        <v>45225</v>
      </c>
      <c r="J2970">
        <v>2023</v>
      </c>
      <c r="K2970" t="s">
        <v>14058</v>
      </c>
      <c r="L2970">
        <v>10</v>
      </c>
      <c r="M2970" t="s">
        <v>14057</v>
      </c>
      <c r="N2970" t="s">
        <v>16</v>
      </c>
    </row>
    <row r="2971" spans="1:14" x14ac:dyDescent="0.35">
      <c r="A2971" t="s">
        <v>8103</v>
      </c>
      <c r="B2971">
        <v>57</v>
      </c>
      <c r="C2971" t="s">
        <v>14096</v>
      </c>
      <c r="D2971" t="s">
        <v>39</v>
      </c>
      <c r="E2971" t="s">
        <v>93</v>
      </c>
      <c r="F2971" t="s">
        <v>19</v>
      </c>
      <c r="G2971" t="s">
        <v>30</v>
      </c>
      <c r="H2971">
        <v>13196.29</v>
      </c>
      <c r="I2971" s="9">
        <v>45399</v>
      </c>
      <c r="J2971">
        <v>2024</v>
      </c>
      <c r="K2971" t="s">
        <v>14061</v>
      </c>
      <c r="L2971">
        <v>4</v>
      </c>
      <c r="M2971" t="s">
        <v>14052</v>
      </c>
      <c r="N2971" t="s">
        <v>16</v>
      </c>
    </row>
    <row r="2972" spans="1:14" x14ac:dyDescent="0.35">
      <c r="A2972" t="s">
        <v>8331</v>
      </c>
      <c r="B2972">
        <v>57</v>
      </c>
      <c r="C2972" t="s">
        <v>14096</v>
      </c>
      <c r="D2972" t="s">
        <v>12</v>
      </c>
      <c r="E2972" t="s">
        <v>13</v>
      </c>
      <c r="F2972" t="s">
        <v>55</v>
      </c>
      <c r="G2972" t="s">
        <v>36</v>
      </c>
      <c r="H2972">
        <v>9953.7999999999993</v>
      </c>
      <c r="I2972" s="9">
        <v>45192</v>
      </c>
      <c r="J2972">
        <v>2023</v>
      </c>
      <c r="K2972" t="s">
        <v>14055</v>
      </c>
      <c r="L2972">
        <v>9</v>
      </c>
      <c r="M2972" t="s">
        <v>14050</v>
      </c>
      <c r="N2972" t="s">
        <v>16</v>
      </c>
    </row>
    <row r="2973" spans="1:14" x14ac:dyDescent="0.35">
      <c r="A2973" t="s">
        <v>8473</v>
      </c>
      <c r="B2973">
        <v>57</v>
      </c>
      <c r="C2973" t="s">
        <v>14096</v>
      </c>
      <c r="D2973" t="s">
        <v>39</v>
      </c>
      <c r="E2973" t="s">
        <v>42</v>
      </c>
      <c r="F2973" t="s">
        <v>25</v>
      </c>
      <c r="G2973" t="s">
        <v>36</v>
      </c>
      <c r="H2973">
        <v>11849.86</v>
      </c>
      <c r="I2973" s="9">
        <v>44974</v>
      </c>
      <c r="J2973">
        <v>2023</v>
      </c>
      <c r="K2973" t="s">
        <v>14051</v>
      </c>
      <c r="L2973">
        <v>2</v>
      </c>
      <c r="M2973" t="s">
        <v>14048</v>
      </c>
      <c r="N2973" t="s">
        <v>16</v>
      </c>
    </row>
    <row r="2974" spans="1:14" x14ac:dyDescent="0.35">
      <c r="A2974" t="s">
        <v>8567</v>
      </c>
      <c r="B2974">
        <v>57</v>
      </c>
      <c r="C2974" t="s">
        <v>14096</v>
      </c>
      <c r="D2974" t="s">
        <v>12</v>
      </c>
      <c r="E2974" t="s">
        <v>52</v>
      </c>
      <c r="F2974" t="s">
        <v>14</v>
      </c>
      <c r="G2974" t="s">
        <v>20</v>
      </c>
      <c r="H2974">
        <v>12175.08</v>
      </c>
      <c r="I2974" s="9">
        <v>45430</v>
      </c>
      <c r="J2974">
        <v>2024</v>
      </c>
      <c r="K2974" t="s">
        <v>14047</v>
      </c>
      <c r="L2974">
        <v>5</v>
      </c>
      <c r="M2974" t="s">
        <v>14050</v>
      </c>
      <c r="N2974" t="s">
        <v>16</v>
      </c>
    </row>
    <row r="2975" spans="1:14" x14ac:dyDescent="0.35">
      <c r="A2975" t="s">
        <v>8683</v>
      </c>
      <c r="B2975">
        <v>57</v>
      </c>
      <c r="C2975" t="s">
        <v>14096</v>
      </c>
      <c r="D2975" t="s">
        <v>12</v>
      </c>
      <c r="E2975" t="s">
        <v>13</v>
      </c>
      <c r="F2975" t="s">
        <v>14</v>
      </c>
      <c r="G2975" t="s">
        <v>26</v>
      </c>
      <c r="H2975">
        <v>2853.62</v>
      </c>
      <c r="I2975" s="9">
        <v>45329</v>
      </c>
      <c r="J2975">
        <v>2024</v>
      </c>
      <c r="K2975" t="s">
        <v>14051</v>
      </c>
      <c r="L2975">
        <v>2</v>
      </c>
      <c r="M2975" t="s">
        <v>14052</v>
      </c>
      <c r="N2975" t="s">
        <v>16</v>
      </c>
    </row>
    <row r="2976" spans="1:14" x14ac:dyDescent="0.35">
      <c r="A2976" t="s">
        <v>8755</v>
      </c>
      <c r="B2976">
        <v>57</v>
      </c>
      <c r="C2976" t="s">
        <v>14096</v>
      </c>
      <c r="D2976" t="s">
        <v>12</v>
      </c>
      <c r="E2976" t="s">
        <v>24</v>
      </c>
      <c r="F2976" t="s">
        <v>35</v>
      </c>
      <c r="G2976" t="s">
        <v>15</v>
      </c>
      <c r="H2976">
        <v>3429.95</v>
      </c>
      <c r="I2976" s="9">
        <v>45061</v>
      </c>
      <c r="J2976">
        <v>2023</v>
      </c>
      <c r="K2976" t="s">
        <v>14047</v>
      </c>
      <c r="L2976">
        <v>5</v>
      </c>
      <c r="M2976" t="s">
        <v>14062</v>
      </c>
      <c r="N2976" t="s">
        <v>16</v>
      </c>
    </row>
    <row r="2977" spans="1:14" x14ac:dyDescent="0.35">
      <c r="A2977" t="s">
        <v>9157</v>
      </c>
      <c r="B2977">
        <v>57</v>
      </c>
      <c r="C2977" t="s">
        <v>14096</v>
      </c>
      <c r="D2977" t="s">
        <v>12</v>
      </c>
      <c r="E2977" t="s">
        <v>93</v>
      </c>
      <c r="F2977" t="s">
        <v>25</v>
      </c>
      <c r="G2977" t="s">
        <v>26</v>
      </c>
      <c r="H2977">
        <v>10776.98</v>
      </c>
      <c r="I2977" s="9">
        <v>45308</v>
      </c>
      <c r="J2977">
        <v>2024</v>
      </c>
      <c r="K2977" t="s">
        <v>14045</v>
      </c>
      <c r="L2977">
        <v>1</v>
      </c>
      <c r="M2977" t="s">
        <v>14052</v>
      </c>
      <c r="N2977" t="s">
        <v>16</v>
      </c>
    </row>
    <row r="2978" spans="1:14" x14ac:dyDescent="0.35">
      <c r="A2978" t="s">
        <v>9257</v>
      </c>
      <c r="B2978">
        <v>57</v>
      </c>
      <c r="C2978" t="s">
        <v>14096</v>
      </c>
      <c r="D2978" t="s">
        <v>39</v>
      </c>
      <c r="E2978" t="s">
        <v>13</v>
      </c>
      <c r="F2978" t="s">
        <v>35</v>
      </c>
      <c r="G2978" t="s">
        <v>36</v>
      </c>
      <c r="H2978">
        <v>2742.31</v>
      </c>
      <c r="I2978" s="9">
        <v>45613</v>
      </c>
      <c r="J2978">
        <v>2024</v>
      </c>
      <c r="K2978" t="s">
        <v>14054</v>
      </c>
      <c r="L2978">
        <v>11</v>
      </c>
      <c r="M2978" t="s">
        <v>14059</v>
      </c>
      <c r="N2978" t="s">
        <v>16</v>
      </c>
    </row>
    <row r="2979" spans="1:14" x14ac:dyDescent="0.35">
      <c r="A2979" t="s">
        <v>9443</v>
      </c>
      <c r="B2979">
        <v>57</v>
      </c>
      <c r="C2979" t="s">
        <v>14096</v>
      </c>
      <c r="D2979" t="s">
        <v>12</v>
      </c>
      <c r="E2979" t="s">
        <v>52</v>
      </c>
      <c r="F2979" t="s">
        <v>55</v>
      </c>
      <c r="G2979" t="s">
        <v>36</v>
      </c>
      <c r="H2979">
        <v>6230.64</v>
      </c>
      <c r="I2979" s="9">
        <v>45184</v>
      </c>
      <c r="J2979">
        <v>2023</v>
      </c>
      <c r="K2979" t="s">
        <v>14055</v>
      </c>
      <c r="L2979">
        <v>9</v>
      </c>
      <c r="M2979" t="s">
        <v>14048</v>
      </c>
      <c r="N2979" t="s">
        <v>16</v>
      </c>
    </row>
    <row r="2980" spans="1:14" x14ac:dyDescent="0.35">
      <c r="A2980" t="s">
        <v>9523</v>
      </c>
      <c r="B2980">
        <v>57</v>
      </c>
      <c r="C2980" t="s">
        <v>14096</v>
      </c>
      <c r="D2980" t="s">
        <v>39</v>
      </c>
      <c r="E2980" t="s">
        <v>24</v>
      </c>
      <c r="F2980" t="s">
        <v>25</v>
      </c>
      <c r="G2980" t="s">
        <v>36</v>
      </c>
      <c r="H2980">
        <v>4380.29</v>
      </c>
      <c r="I2980" s="9">
        <v>45520</v>
      </c>
      <c r="J2980">
        <v>2024</v>
      </c>
      <c r="K2980" t="s">
        <v>14056</v>
      </c>
      <c r="L2980">
        <v>8</v>
      </c>
      <c r="M2980" t="s">
        <v>14048</v>
      </c>
      <c r="N2980" t="s">
        <v>16</v>
      </c>
    </row>
    <row r="2981" spans="1:14" x14ac:dyDescent="0.35">
      <c r="A2981" t="s">
        <v>9639</v>
      </c>
      <c r="B2981">
        <v>57</v>
      </c>
      <c r="C2981" t="s">
        <v>14096</v>
      </c>
      <c r="D2981" t="s">
        <v>12</v>
      </c>
      <c r="E2981" t="s">
        <v>13</v>
      </c>
      <c r="F2981" t="s">
        <v>25</v>
      </c>
      <c r="G2981" t="s">
        <v>20</v>
      </c>
      <c r="H2981">
        <v>6370.51</v>
      </c>
      <c r="I2981" s="9">
        <v>45495</v>
      </c>
      <c r="J2981">
        <v>2024</v>
      </c>
      <c r="K2981" t="s">
        <v>14063</v>
      </c>
      <c r="L2981">
        <v>7</v>
      </c>
      <c r="M2981" t="s">
        <v>14062</v>
      </c>
      <c r="N2981" t="s">
        <v>16</v>
      </c>
    </row>
    <row r="2982" spans="1:14" x14ac:dyDescent="0.35">
      <c r="A2982" t="s">
        <v>9657</v>
      </c>
      <c r="B2982">
        <v>57</v>
      </c>
      <c r="C2982" t="s">
        <v>14096</v>
      </c>
      <c r="D2982" t="s">
        <v>39</v>
      </c>
      <c r="E2982" t="s">
        <v>93</v>
      </c>
      <c r="F2982" t="s">
        <v>14</v>
      </c>
      <c r="G2982" t="s">
        <v>15</v>
      </c>
      <c r="H2982">
        <v>8183.28</v>
      </c>
      <c r="I2982" s="9">
        <v>45569</v>
      </c>
      <c r="J2982">
        <v>2024</v>
      </c>
      <c r="K2982" t="s">
        <v>14058</v>
      </c>
      <c r="L2982">
        <v>10</v>
      </c>
      <c r="M2982" t="s">
        <v>14048</v>
      </c>
      <c r="N2982" t="s">
        <v>16</v>
      </c>
    </row>
    <row r="2983" spans="1:14" x14ac:dyDescent="0.35">
      <c r="A2983" t="s">
        <v>9693</v>
      </c>
      <c r="B2983">
        <v>57</v>
      </c>
      <c r="C2983" t="s">
        <v>14096</v>
      </c>
      <c r="D2983" t="s">
        <v>39</v>
      </c>
      <c r="E2983" t="s">
        <v>74</v>
      </c>
      <c r="F2983" t="s">
        <v>55</v>
      </c>
      <c r="G2983" t="s">
        <v>15</v>
      </c>
      <c r="H2983">
        <v>8895.6</v>
      </c>
      <c r="I2983" s="9">
        <v>45487</v>
      </c>
      <c r="J2983">
        <v>2024</v>
      </c>
      <c r="K2983" t="s">
        <v>14063</v>
      </c>
      <c r="L2983">
        <v>7</v>
      </c>
      <c r="M2983" t="s">
        <v>14059</v>
      </c>
      <c r="N2983" t="s">
        <v>16</v>
      </c>
    </row>
    <row r="2984" spans="1:14" x14ac:dyDescent="0.35">
      <c r="A2984" t="s">
        <v>9799</v>
      </c>
      <c r="B2984">
        <v>57</v>
      </c>
      <c r="C2984" t="s">
        <v>14096</v>
      </c>
      <c r="D2984" t="s">
        <v>12</v>
      </c>
      <c r="E2984" t="s">
        <v>24</v>
      </c>
      <c r="F2984" t="s">
        <v>35</v>
      </c>
      <c r="G2984" t="s">
        <v>36</v>
      </c>
      <c r="H2984">
        <v>8710.41</v>
      </c>
      <c r="I2984" s="9">
        <v>45096</v>
      </c>
      <c r="J2984">
        <v>2023</v>
      </c>
      <c r="K2984" t="s">
        <v>14049</v>
      </c>
      <c r="L2984">
        <v>6</v>
      </c>
      <c r="M2984" t="s">
        <v>14062</v>
      </c>
      <c r="N2984" t="s">
        <v>16</v>
      </c>
    </row>
    <row r="2985" spans="1:14" x14ac:dyDescent="0.35">
      <c r="A2985" t="s">
        <v>9801</v>
      </c>
      <c r="B2985">
        <v>57</v>
      </c>
      <c r="C2985" t="s">
        <v>14096</v>
      </c>
      <c r="D2985" t="s">
        <v>39</v>
      </c>
      <c r="E2985" t="s">
        <v>74</v>
      </c>
      <c r="F2985" t="s">
        <v>35</v>
      </c>
      <c r="G2985" t="s">
        <v>26</v>
      </c>
      <c r="H2985">
        <v>24279.38</v>
      </c>
      <c r="I2985" s="9">
        <v>45175</v>
      </c>
      <c r="J2985">
        <v>2023</v>
      </c>
      <c r="K2985" t="s">
        <v>14055</v>
      </c>
      <c r="L2985">
        <v>9</v>
      </c>
      <c r="M2985" t="s">
        <v>14052</v>
      </c>
      <c r="N2985" t="s">
        <v>16</v>
      </c>
    </row>
    <row r="2986" spans="1:14" x14ac:dyDescent="0.35">
      <c r="A2986" t="s">
        <v>9933</v>
      </c>
      <c r="B2986">
        <v>57</v>
      </c>
      <c r="C2986" t="s">
        <v>14096</v>
      </c>
      <c r="D2986" t="s">
        <v>39</v>
      </c>
      <c r="E2986" t="s">
        <v>24</v>
      </c>
      <c r="F2986" t="s">
        <v>49</v>
      </c>
      <c r="G2986" t="s">
        <v>26</v>
      </c>
      <c r="H2986">
        <v>4079.87</v>
      </c>
      <c r="I2986" s="9">
        <v>45013</v>
      </c>
      <c r="J2986">
        <v>2023</v>
      </c>
      <c r="K2986" t="s">
        <v>14053</v>
      </c>
      <c r="L2986">
        <v>3</v>
      </c>
      <c r="M2986" t="s">
        <v>14046</v>
      </c>
      <c r="N2986" t="s">
        <v>16</v>
      </c>
    </row>
    <row r="2987" spans="1:14" x14ac:dyDescent="0.35">
      <c r="A2987" t="s">
        <v>10135</v>
      </c>
      <c r="B2987">
        <v>57</v>
      </c>
      <c r="C2987" t="s">
        <v>14096</v>
      </c>
      <c r="D2987" t="s">
        <v>12</v>
      </c>
      <c r="E2987" t="s">
        <v>29</v>
      </c>
      <c r="F2987" t="s">
        <v>25</v>
      </c>
      <c r="G2987" t="s">
        <v>30</v>
      </c>
      <c r="H2987">
        <v>13689.86</v>
      </c>
      <c r="I2987" s="9">
        <v>45011</v>
      </c>
      <c r="J2987">
        <v>2023</v>
      </c>
      <c r="K2987" t="s">
        <v>14053</v>
      </c>
      <c r="L2987">
        <v>3</v>
      </c>
      <c r="M2987" t="s">
        <v>14059</v>
      </c>
      <c r="N2987" t="s">
        <v>16</v>
      </c>
    </row>
    <row r="2988" spans="1:14" x14ac:dyDescent="0.35">
      <c r="A2988" t="s">
        <v>10163</v>
      </c>
      <c r="B2988">
        <v>57</v>
      </c>
      <c r="C2988" t="s">
        <v>14096</v>
      </c>
      <c r="D2988" t="s">
        <v>12</v>
      </c>
      <c r="E2988" t="s">
        <v>29</v>
      </c>
      <c r="F2988" t="s">
        <v>49</v>
      </c>
      <c r="G2988" t="s">
        <v>30</v>
      </c>
      <c r="H2988">
        <v>2190.3000000000002</v>
      </c>
      <c r="I2988" s="9">
        <v>45243</v>
      </c>
      <c r="J2988">
        <v>2023</v>
      </c>
      <c r="K2988" t="s">
        <v>14054</v>
      </c>
      <c r="L2988">
        <v>11</v>
      </c>
      <c r="M2988" t="s">
        <v>14062</v>
      </c>
      <c r="N2988" t="s">
        <v>16</v>
      </c>
    </row>
    <row r="2989" spans="1:14" x14ac:dyDescent="0.35">
      <c r="A2989" t="s">
        <v>10213</v>
      </c>
      <c r="B2989">
        <v>57</v>
      </c>
      <c r="C2989" t="s">
        <v>14096</v>
      </c>
      <c r="D2989" t="s">
        <v>12</v>
      </c>
      <c r="E2989" t="s">
        <v>74</v>
      </c>
      <c r="F2989" t="s">
        <v>19</v>
      </c>
      <c r="G2989" t="s">
        <v>26</v>
      </c>
      <c r="H2989">
        <v>1951.2</v>
      </c>
      <c r="I2989" s="9">
        <v>45635</v>
      </c>
      <c r="J2989">
        <v>2024</v>
      </c>
      <c r="K2989" t="s">
        <v>14060</v>
      </c>
      <c r="L2989">
        <v>12</v>
      </c>
      <c r="M2989" t="s">
        <v>14062</v>
      </c>
      <c r="N2989" t="s">
        <v>16</v>
      </c>
    </row>
    <row r="2990" spans="1:14" x14ac:dyDescent="0.35">
      <c r="A2990" t="s">
        <v>10317</v>
      </c>
      <c r="B2990">
        <v>57</v>
      </c>
      <c r="C2990" t="s">
        <v>14096</v>
      </c>
      <c r="D2990" t="s">
        <v>39</v>
      </c>
      <c r="E2990" t="s">
        <v>64</v>
      </c>
      <c r="F2990" t="s">
        <v>49</v>
      </c>
      <c r="G2990" t="s">
        <v>15</v>
      </c>
      <c r="H2990">
        <v>12974.62</v>
      </c>
      <c r="I2990" s="9">
        <v>45439</v>
      </c>
      <c r="J2990">
        <v>2024</v>
      </c>
      <c r="K2990" t="s">
        <v>14047</v>
      </c>
      <c r="L2990">
        <v>5</v>
      </c>
      <c r="M2990" t="s">
        <v>14062</v>
      </c>
      <c r="N2990" t="s">
        <v>16</v>
      </c>
    </row>
    <row r="2991" spans="1:14" x14ac:dyDescent="0.35">
      <c r="A2991" t="s">
        <v>10321</v>
      </c>
      <c r="B2991">
        <v>57</v>
      </c>
      <c r="C2991" t="s">
        <v>14096</v>
      </c>
      <c r="D2991" t="s">
        <v>12</v>
      </c>
      <c r="E2991" t="s">
        <v>93</v>
      </c>
      <c r="F2991" t="s">
        <v>19</v>
      </c>
      <c r="G2991" t="s">
        <v>26</v>
      </c>
      <c r="H2991">
        <v>11135.42</v>
      </c>
      <c r="I2991" s="9">
        <v>45419</v>
      </c>
      <c r="J2991">
        <v>2024</v>
      </c>
      <c r="K2991" t="s">
        <v>14047</v>
      </c>
      <c r="L2991">
        <v>5</v>
      </c>
      <c r="M2991" t="s">
        <v>14046</v>
      </c>
      <c r="N2991" t="s">
        <v>16</v>
      </c>
    </row>
    <row r="2992" spans="1:14" x14ac:dyDescent="0.35">
      <c r="A2992" t="s">
        <v>10391</v>
      </c>
      <c r="B2992">
        <v>57</v>
      </c>
      <c r="C2992" t="s">
        <v>14096</v>
      </c>
      <c r="D2992" t="s">
        <v>39</v>
      </c>
      <c r="E2992" t="s">
        <v>74</v>
      </c>
      <c r="F2992" t="s">
        <v>49</v>
      </c>
      <c r="G2992" t="s">
        <v>26</v>
      </c>
      <c r="H2992">
        <v>226.44</v>
      </c>
      <c r="I2992" s="9">
        <v>45268</v>
      </c>
      <c r="J2992">
        <v>2023</v>
      </c>
      <c r="K2992" t="s">
        <v>14060</v>
      </c>
      <c r="L2992">
        <v>12</v>
      </c>
      <c r="M2992" t="s">
        <v>14048</v>
      </c>
      <c r="N2992" t="s">
        <v>16</v>
      </c>
    </row>
    <row r="2993" spans="1:14" x14ac:dyDescent="0.35">
      <c r="A2993" t="s">
        <v>10429</v>
      </c>
      <c r="B2993">
        <v>57</v>
      </c>
      <c r="C2993" t="s">
        <v>14096</v>
      </c>
      <c r="D2993" t="s">
        <v>39</v>
      </c>
      <c r="E2993" t="s">
        <v>52</v>
      </c>
      <c r="F2993" t="s">
        <v>25</v>
      </c>
      <c r="G2993" t="s">
        <v>26</v>
      </c>
      <c r="H2993">
        <v>2263.34</v>
      </c>
      <c r="I2993" s="9">
        <v>45097</v>
      </c>
      <c r="J2993">
        <v>2023</v>
      </c>
      <c r="K2993" t="s">
        <v>14049</v>
      </c>
      <c r="L2993">
        <v>6</v>
      </c>
      <c r="M2993" t="s">
        <v>14046</v>
      </c>
      <c r="N2993" t="s">
        <v>16</v>
      </c>
    </row>
    <row r="2994" spans="1:14" x14ac:dyDescent="0.35">
      <c r="A2994" t="s">
        <v>10451</v>
      </c>
      <c r="B2994">
        <v>57</v>
      </c>
      <c r="C2994" t="s">
        <v>14096</v>
      </c>
      <c r="D2994" t="s">
        <v>39</v>
      </c>
      <c r="E2994" t="s">
        <v>52</v>
      </c>
      <c r="F2994" t="s">
        <v>35</v>
      </c>
      <c r="G2994" t="s">
        <v>30</v>
      </c>
      <c r="H2994">
        <v>10483.370000000001</v>
      </c>
      <c r="I2994" s="9">
        <v>45414</v>
      </c>
      <c r="J2994">
        <v>2024</v>
      </c>
      <c r="K2994" t="s">
        <v>14047</v>
      </c>
      <c r="L2994">
        <v>5</v>
      </c>
      <c r="M2994" t="s">
        <v>14057</v>
      </c>
      <c r="N2994" t="s">
        <v>16</v>
      </c>
    </row>
    <row r="2995" spans="1:14" x14ac:dyDescent="0.35">
      <c r="A2995" t="s">
        <v>10493</v>
      </c>
      <c r="B2995">
        <v>57</v>
      </c>
      <c r="C2995" t="s">
        <v>14096</v>
      </c>
      <c r="D2995" t="s">
        <v>12</v>
      </c>
      <c r="E2995" t="s">
        <v>93</v>
      </c>
      <c r="F2995" t="s">
        <v>35</v>
      </c>
      <c r="G2995" t="s">
        <v>30</v>
      </c>
      <c r="H2995">
        <v>35095.43</v>
      </c>
      <c r="I2995" s="9">
        <v>45023</v>
      </c>
      <c r="J2995">
        <v>2023</v>
      </c>
      <c r="K2995" t="s">
        <v>14061</v>
      </c>
      <c r="L2995">
        <v>4</v>
      </c>
      <c r="M2995" t="s">
        <v>14048</v>
      </c>
      <c r="N2995" t="s">
        <v>16</v>
      </c>
    </row>
    <row r="2996" spans="1:14" x14ac:dyDescent="0.35">
      <c r="A2996" t="s">
        <v>10745</v>
      </c>
      <c r="B2996">
        <v>57</v>
      </c>
      <c r="C2996" t="s">
        <v>14096</v>
      </c>
      <c r="D2996" t="s">
        <v>39</v>
      </c>
      <c r="E2996" t="s">
        <v>93</v>
      </c>
      <c r="F2996" t="s">
        <v>25</v>
      </c>
      <c r="G2996" t="s">
        <v>15</v>
      </c>
      <c r="H2996">
        <v>11934.24</v>
      </c>
      <c r="I2996" s="9">
        <v>45284</v>
      </c>
      <c r="J2996">
        <v>2023</v>
      </c>
      <c r="K2996" t="s">
        <v>14060</v>
      </c>
      <c r="L2996">
        <v>12</v>
      </c>
      <c r="M2996" t="s">
        <v>14059</v>
      </c>
      <c r="N2996" t="s">
        <v>16</v>
      </c>
    </row>
    <row r="2997" spans="1:14" x14ac:dyDescent="0.35">
      <c r="A2997" t="s">
        <v>10797</v>
      </c>
      <c r="B2997">
        <v>57</v>
      </c>
      <c r="C2997" t="s">
        <v>14096</v>
      </c>
      <c r="D2997" t="s">
        <v>12</v>
      </c>
      <c r="E2997" t="s">
        <v>29</v>
      </c>
      <c r="F2997" t="s">
        <v>49</v>
      </c>
      <c r="G2997" t="s">
        <v>20</v>
      </c>
      <c r="H2997">
        <v>1452.25</v>
      </c>
      <c r="I2997" s="9">
        <v>45131</v>
      </c>
      <c r="J2997">
        <v>2023</v>
      </c>
      <c r="K2997" t="s">
        <v>14063</v>
      </c>
      <c r="L2997">
        <v>7</v>
      </c>
      <c r="M2997" t="s">
        <v>14062</v>
      </c>
      <c r="N2997" t="s">
        <v>16</v>
      </c>
    </row>
    <row r="2998" spans="1:14" x14ac:dyDescent="0.35">
      <c r="A2998" t="s">
        <v>10849</v>
      </c>
      <c r="B2998">
        <v>57</v>
      </c>
      <c r="C2998" t="s">
        <v>14096</v>
      </c>
      <c r="D2998" t="s">
        <v>39</v>
      </c>
      <c r="E2998" t="s">
        <v>64</v>
      </c>
      <c r="F2998" t="s">
        <v>19</v>
      </c>
      <c r="G2998" t="s">
        <v>20</v>
      </c>
      <c r="H2998">
        <v>8330.99</v>
      </c>
      <c r="I2998" s="9">
        <v>45321</v>
      </c>
      <c r="J2998">
        <v>2024</v>
      </c>
      <c r="K2998" t="s">
        <v>14045</v>
      </c>
      <c r="L2998">
        <v>1</v>
      </c>
      <c r="M2998" t="s">
        <v>14046</v>
      </c>
      <c r="N2998" t="s">
        <v>16</v>
      </c>
    </row>
    <row r="2999" spans="1:14" x14ac:dyDescent="0.35">
      <c r="A2999" t="s">
        <v>10859</v>
      </c>
      <c r="B2999">
        <v>57</v>
      </c>
      <c r="C2999" t="s">
        <v>14096</v>
      </c>
      <c r="D2999" t="s">
        <v>39</v>
      </c>
      <c r="E2999" t="s">
        <v>74</v>
      </c>
      <c r="F2999" t="s">
        <v>19</v>
      </c>
      <c r="G2999" t="s">
        <v>20</v>
      </c>
      <c r="H2999">
        <v>10197.5</v>
      </c>
      <c r="I2999" s="9">
        <v>45548</v>
      </c>
      <c r="J2999">
        <v>2024</v>
      </c>
      <c r="K2999" t="s">
        <v>14055</v>
      </c>
      <c r="L2999">
        <v>9</v>
      </c>
      <c r="M2999" t="s">
        <v>14048</v>
      </c>
      <c r="N2999" t="s">
        <v>16</v>
      </c>
    </row>
    <row r="3000" spans="1:14" x14ac:dyDescent="0.35">
      <c r="A3000" t="s">
        <v>10911</v>
      </c>
      <c r="B3000">
        <v>57</v>
      </c>
      <c r="C3000" t="s">
        <v>14096</v>
      </c>
      <c r="D3000" t="s">
        <v>39</v>
      </c>
      <c r="E3000" t="s">
        <v>64</v>
      </c>
      <c r="F3000" t="s">
        <v>49</v>
      </c>
      <c r="G3000" t="s">
        <v>15</v>
      </c>
      <c r="H3000">
        <v>8039.44</v>
      </c>
      <c r="I3000" s="9">
        <v>45353</v>
      </c>
      <c r="J3000">
        <v>2024</v>
      </c>
      <c r="K3000" t="s">
        <v>14053</v>
      </c>
      <c r="L3000">
        <v>3</v>
      </c>
      <c r="M3000" t="s">
        <v>14050</v>
      </c>
      <c r="N3000" t="s">
        <v>16</v>
      </c>
    </row>
    <row r="3001" spans="1:14" x14ac:dyDescent="0.35">
      <c r="A3001" t="s">
        <v>11023</v>
      </c>
      <c r="B3001">
        <v>57</v>
      </c>
      <c r="C3001" t="s">
        <v>14096</v>
      </c>
      <c r="D3001" t="s">
        <v>12</v>
      </c>
      <c r="E3001" t="s">
        <v>24</v>
      </c>
      <c r="F3001" t="s">
        <v>35</v>
      </c>
      <c r="G3001" t="s">
        <v>30</v>
      </c>
      <c r="H3001">
        <v>6559.88</v>
      </c>
      <c r="I3001" s="9">
        <v>45598</v>
      </c>
      <c r="J3001">
        <v>2024</v>
      </c>
      <c r="K3001" t="s">
        <v>14054</v>
      </c>
      <c r="L3001">
        <v>11</v>
      </c>
      <c r="M3001" t="s">
        <v>14050</v>
      </c>
      <c r="N3001" t="s">
        <v>16</v>
      </c>
    </row>
    <row r="3002" spans="1:14" x14ac:dyDescent="0.35">
      <c r="A3002" t="s">
        <v>11029</v>
      </c>
      <c r="B3002">
        <v>57</v>
      </c>
      <c r="C3002" t="s">
        <v>14096</v>
      </c>
      <c r="D3002" t="s">
        <v>12</v>
      </c>
      <c r="E3002" t="s">
        <v>42</v>
      </c>
      <c r="F3002" t="s">
        <v>25</v>
      </c>
      <c r="G3002" t="s">
        <v>26</v>
      </c>
      <c r="H3002">
        <v>3780.22</v>
      </c>
      <c r="I3002" s="9">
        <v>45105</v>
      </c>
      <c r="J3002">
        <v>2023</v>
      </c>
      <c r="K3002" t="s">
        <v>14049</v>
      </c>
      <c r="L3002">
        <v>6</v>
      </c>
      <c r="M3002" t="s">
        <v>14052</v>
      </c>
      <c r="N3002" t="s">
        <v>16</v>
      </c>
    </row>
    <row r="3003" spans="1:14" x14ac:dyDescent="0.35">
      <c r="A3003" t="s">
        <v>11059</v>
      </c>
      <c r="B3003">
        <v>57</v>
      </c>
      <c r="C3003" t="s">
        <v>14096</v>
      </c>
      <c r="D3003" t="s">
        <v>12</v>
      </c>
      <c r="E3003" t="s">
        <v>52</v>
      </c>
      <c r="F3003" t="s">
        <v>25</v>
      </c>
      <c r="G3003" t="s">
        <v>30</v>
      </c>
      <c r="H3003">
        <v>10399.08</v>
      </c>
      <c r="I3003" s="9">
        <v>45484</v>
      </c>
      <c r="J3003">
        <v>2024</v>
      </c>
      <c r="K3003" t="s">
        <v>14063</v>
      </c>
      <c r="L3003">
        <v>7</v>
      </c>
      <c r="M3003" t="s">
        <v>14057</v>
      </c>
      <c r="N3003" t="s">
        <v>16</v>
      </c>
    </row>
    <row r="3004" spans="1:14" x14ac:dyDescent="0.35">
      <c r="A3004" t="s">
        <v>11105</v>
      </c>
      <c r="B3004">
        <v>57</v>
      </c>
      <c r="C3004" t="s">
        <v>14096</v>
      </c>
      <c r="D3004" t="s">
        <v>39</v>
      </c>
      <c r="E3004" t="s">
        <v>93</v>
      </c>
      <c r="F3004" t="s">
        <v>55</v>
      </c>
      <c r="G3004" t="s">
        <v>20</v>
      </c>
      <c r="H3004">
        <v>5705.97</v>
      </c>
      <c r="I3004" s="9">
        <v>45192</v>
      </c>
      <c r="J3004">
        <v>2023</v>
      </c>
      <c r="K3004" t="s">
        <v>14055</v>
      </c>
      <c r="L3004">
        <v>9</v>
      </c>
      <c r="M3004" t="s">
        <v>14050</v>
      </c>
      <c r="N3004" t="s">
        <v>16</v>
      </c>
    </row>
    <row r="3005" spans="1:14" x14ac:dyDescent="0.35">
      <c r="A3005" t="s">
        <v>11249</v>
      </c>
      <c r="B3005">
        <v>57</v>
      </c>
      <c r="C3005" t="s">
        <v>14096</v>
      </c>
      <c r="D3005" t="s">
        <v>12</v>
      </c>
      <c r="E3005" t="s">
        <v>24</v>
      </c>
      <c r="F3005" t="s">
        <v>55</v>
      </c>
      <c r="G3005" t="s">
        <v>15</v>
      </c>
      <c r="H3005">
        <v>18226.14</v>
      </c>
      <c r="I3005" s="9">
        <v>45655</v>
      </c>
      <c r="J3005">
        <v>2024</v>
      </c>
      <c r="K3005" t="s">
        <v>14060</v>
      </c>
      <c r="L3005">
        <v>12</v>
      </c>
      <c r="M3005" t="s">
        <v>14059</v>
      </c>
      <c r="N3005" t="s">
        <v>16</v>
      </c>
    </row>
    <row r="3006" spans="1:14" x14ac:dyDescent="0.35">
      <c r="A3006" t="s">
        <v>11281</v>
      </c>
      <c r="B3006">
        <v>57</v>
      </c>
      <c r="C3006" t="s">
        <v>14096</v>
      </c>
      <c r="D3006" t="s">
        <v>39</v>
      </c>
      <c r="E3006" t="s">
        <v>24</v>
      </c>
      <c r="F3006" t="s">
        <v>14</v>
      </c>
      <c r="G3006" t="s">
        <v>20</v>
      </c>
      <c r="H3006">
        <v>3698.58</v>
      </c>
      <c r="I3006" s="9">
        <v>45573</v>
      </c>
      <c r="J3006">
        <v>2024</v>
      </c>
      <c r="K3006" t="s">
        <v>14058</v>
      </c>
      <c r="L3006">
        <v>10</v>
      </c>
      <c r="M3006" t="s">
        <v>14046</v>
      </c>
      <c r="N3006" t="s">
        <v>16</v>
      </c>
    </row>
    <row r="3007" spans="1:14" x14ac:dyDescent="0.35">
      <c r="A3007" t="s">
        <v>11591</v>
      </c>
      <c r="B3007">
        <v>57</v>
      </c>
      <c r="C3007" t="s">
        <v>14096</v>
      </c>
      <c r="D3007" t="s">
        <v>12</v>
      </c>
      <c r="E3007" t="s">
        <v>29</v>
      </c>
      <c r="F3007" t="s">
        <v>25</v>
      </c>
      <c r="G3007" t="s">
        <v>15</v>
      </c>
      <c r="H3007">
        <v>2181.36</v>
      </c>
      <c r="I3007" s="9">
        <v>45269</v>
      </c>
      <c r="J3007">
        <v>2023</v>
      </c>
      <c r="K3007" t="s">
        <v>14060</v>
      </c>
      <c r="L3007">
        <v>12</v>
      </c>
      <c r="M3007" t="s">
        <v>14050</v>
      </c>
      <c r="N3007" t="s">
        <v>16</v>
      </c>
    </row>
    <row r="3008" spans="1:14" x14ac:dyDescent="0.35">
      <c r="A3008" t="s">
        <v>11875</v>
      </c>
      <c r="B3008">
        <v>57</v>
      </c>
      <c r="C3008" t="s">
        <v>14096</v>
      </c>
      <c r="D3008" t="s">
        <v>39</v>
      </c>
      <c r="E3008" t="s">
        <v>52</v>
      </c>
      <c r="F3008" t="s">
        <v>19</v>
      </c>
      <c r="G3008" t="s">
        <v>36</v>
      </c>
      <c r="H3008">
        <v>6488.69</v>
      </c>
      <c r="I3008" s="9">
        <v>45156</v>
      </c>
      <c r="J3008">
        <v>2023</v>
      </c>
      <c r="K3008" t="s">
        <v>14056</v>
      </c>
      <c r="L3008">
        <v>8</v>
      </c>
      <c r="M3008" t="s">
        <v>14048</v>
      </c>
      <c r="N3008" t="s">
        <v>16</v>
      </c>
    </row>
    <row r="3009" spans="1:14" x14ac:dyDescent="0.35">
      <c r="A3009" t="s">
        <v>11915</v>
      </c>
      <c r="B3009">
        <v>57</v>
      </c>
      <c r="C3009" t="s">
        <v>14096</v>
      </c>
      <c r="D3009" t="s">
        <v>12</v>
      </c>
      <c r="E3009" t="s">
        <v>13</v>
      </c>
      <c r="F3009" t="s">
        <v>19</v>
      </c>
      <c r="G3009" t="s">
        <v>20</v>
      </c>
      <c r="H3009">
        <v>22921.15</v>
      </c>
      <c r="I3009" s="9">
        <v>45314</v>
      </c>
      <c r="J3009">
        <v>2024</v>
      </c>
      <c r="K3009" t="s">
        <v>14045</v>
      </c>
      <c r="L3009">
        <v>1</v>
      </c>
      <c r="M3009" t="s">
        <v>14046</v>
      </c>
      <c r="N3009" t="s">
        <v>16</v>
      </c>
    </row>
    <row r="3010" spans="1:14" x14ac:dyDescent="0.35">
      <c r="A3010" t="s">
        <v>11957</v>
      </c>
      <c r="B3010">
        <v>57</v>
      </c>
      <c r="C3010" t="s">
        <v>14096</v>
      </c>
      <c r="D3010" t="s">
        <v>39</v>
      </c>
      <c r="E3010" t="s">
        <v>42</v>
      </c>
      <c r="F3010" t="s">
        <v>19</v>
      </c>
      <c r="G3010" t="s">
        <v>36</v>
      </c>
      <c r="H3010">
        <v>16593.71</v>
      </c>
      <c r="I3010" s="9">
        <v>45594</v>
      </c>
      <c r="J3010">
        <v>2024</v>
      </c>
      <c r="K3010" t="s">
        <v>14058</v>
      </c>
      <c r="L3010">
        <v>10</v>
      </c>
      <c r="M3010" t="s">
        <v>14046</v>
      </c>
      <c r="N3010" t="s">
        <v>16</v>
      </c>
    </row>
    <row r="3011" spans="1:14" x14ac:dyDescent="0.35">
      <c r="A3011" t="s">
        <v>12081</v>
      </c>
      <c r="B3011">
        <v>57</v>
      </c>
      <c r="C3011" t="s">
        <v>14096</v>
      </c>
      <c r="D3011" t="s">
        <v>12</v>
      </c>
      <c r="E3011" t="s">
        <v>52</v>
      </c>
      <c r="F3011" t="s">
        <v>49</v>
      </c>
      <c r="G3011" t="s">
        <v>20</v>
      </c>
      <c r="H3011">
        <v>21511.81</v>
      </c>
      <c r="I3011" s="9">
        <v>45085</v>
      </c>
      <c r="J3011">
        <v>2023</v>
      </c>
      <c r="K3011" t="s">
        <v>14049</v>
      </c>
      <c r="L3011">
        <v>6</v>
      </c>
      <c r="M3011" t="s">
        <v>14057</v>
      </c>
      <c r="N3011" t="s">
        <v>16</v>
      </c>
    </row>
    <row r="3012" spans="1:14" x14ac:dyDescent="0.35">
      <c r="A3012" t="s">
        <v>12133</v>
      </c>
      <c r="B3012">
        <v>57</v>
      </c>
      <c r="C3012" t="s">
        <v>14096</v>
      </c>
      <c r="D3012" t="s">
        <v>39</v>
      </c>
      <c r="E3012" t="s">
        <v>93</v>
      </c>
      <c r="F3012" t="s">
        <v>35</v>
      </c>
      <c r="G3012" t="s">
        <v>20</v>
      </c>
      <c r="H3012">
        <v>25702.73</v>
      </c>
      <c r="I3012" s="9">
        <v>45350</v>
      </c>
      <c r="J3012">
        <v>2024</v>
      </c>
      <c r="K3012" t="s">
        <v>14051</v>
      </c>
      <c r="L3012">
        <v>2</v>
      </c>
      <c r="M3012" t="s">
        <v>14052</v>
      </c>
      <c r="N3012" t="s">
        <v>16</v>
      </c>
    </row>
    <row r="3013" spans="1:14" x14ac:dyDescent="0.35">
      <c r="A3013" t="s">
        <v>12159</v>
      </c>
      <c r="B3013">
        <v>57</v>
      </c>
      <c r="C3013" t="s">
        <v>14096</v>
      </c>
      <c r="D3013" t="s">
        <v>39</v>
      </c>
      <c r="E3013" t="s">
        <v>42</v>
      </c>
      <c r="F3013" t="s">
        <v>49</v>
      </c>
      <c r="G3013" t="s">
        <v>30</v>
      </c>
      <c r="H3013">
        <v>146.97</v>
      </c>
      <c r="I3013" s="9">
        <v>44966</v>
      </c>
      <c r="J3013">
        <v>2023</v>
      </c>
      <c r="K3013" t="s">
        <v>14051</v>
      </c>
      <c r="L3013">
        <v>2</v>
      </c>
      <c r="M3013" t="s">
        <v>14057</v>
      </c>
      <c r="N3013" t="s">
        <v>16</v>
      </c>
    </row>
    <row r="3014" spans="1:14" x14ac:dyDescent="0.35">
      <c r="A3014" t="s">
        <v>12367</v>
      </c>
      <c r="B3014">
        <v>57</v>
      </c>
      <c r="C3014" t="s">
        <v>14096</v>
      </c>
      <c r="D3014" t="s">
        <v>39</v>
      </c>
      <c r="E3014" t="s">
        <v>42</v>
      </c>
      <c r="F3014" t="s">
        <v>19</v>
      </c>
      <c r="G3014" t="s">
        <v>30</v>
      </c>
      <c r="H3014">
        <v>9786.8799999999992</v>
      </c>
      <c r="I3014" s="9">
        <v>45275</v>
      </c>
      <c r="J3014">
        <v>2023</v>
      </c>
      <c r="K3014" t="s">
        <v>14060</v>
      </c>
      <c r="L3014">
        <v>12</v>
      </c>
      <c r="M3014" t="s">
        <v>14048</v>
      </c>
      <c r="N3014" t="s">
        <v>16</v>
      </c>
    </row>
    <row r="3015" spans="1:14" x14ac:dyDescent="0.35">
      <c r="A3015" t="s">
        <v>13045</v>
      </c>
      <c r="B3015">
        <v>57</v>
      </c>
      <c r="C3015" t="s">
        <v>14096</v>
      </c>
      <c r="D3015" t="s">
        <v>39</v>
      </c>
      <c r="E3015" t="s">
        <v>29</v>
      </c>
      <c r="F3015" t="s">
        <v>49</v>
      </c>
      <c r="G3015" t="s">
        <v>36</v>
      </c>
      <c r="H3015">
        <v>4520.9399999999996</v>
      </c>
      <c r="I3015" s="9">
        <v>45569</v>
      </c>
      <c r="J3015">
        <v>2024</v>
      </c>
      <c r="K3015" t="s">
        <v>14058</v>
      </c>
      <c r="L3015">
        <v>10</v>
      </c>
      <c r="M3015" t="s">
        <v>14048</v>
      </c>
      <c r="N3015" t="s">
        <v>16</v>
      </c>
    </row>
    <row r="3016" spans="1:14" x14ac:dyDescent="0.35">
      <c r="A3016" t="s">
        <v>13133</v>
      </c>
      <c r="B3016">
        <v>57</v>
      </c>
      <c r="C3016" t="s">
        <v>14096</v>
      </c>
      <c r="D3016" t="s">
        <v>12</v>
      </c>
      <c r="E3016" t="s">
        <v>93</v>
      </c>
      <c r="F3016" t="s">
        <v>35</v>
      </c>
      <c r="G3016" t="s">
        <v>36</v>
      </c>
      <c r="H3016">
        <v>17606.169999999998</v>
      </c>
      <c r="I3016" s="9">
        <v>45477</v>
      </c>
      <c r="J3016">
        <v>2024</v>
      </c>
      <c r="K3016" t="s">
        <v>14063</v>
      </c>
      <c r="L3016">
        <v>7</v>
      </c>
      <c r="M3016" t="s">
        <v>14057</v>
      </c>
      <c r="N3016" t="s">
        <v>16</v>
      </c>
    </row>
    <row r="3017" spans="1:14" x14ac:dyDescent="0.35">
      <c r="A3017" t="s">
        <v>13157</v>
      </c>
      <c r="B3017">
        <v>57</v>
      </c>
      <c r="C3017" t="s">
        <v>14096</v>
      </c>
      <c r="D3017" t="s">
        <v>12</v>
      </c>
      <c r="E3017" t="s">
        <v>29</v>
      </c>
      <c r="F3017" t="s">
        <v>49</v>
      </c>
      <c r="G3017" t="s">
        <v>15</v>
      </c>
      <c r="H3017">
        <v>10543.66</v>
      </c>
      <c r="I3017" s="9">
        <v>45612</v>
      </c>
      <c r="J3017">
        <v>2024</v>
      </c>
      <c r="K3017" t="s">
        <v>14054</v>
      </c>
      <c r="L3017">
        <v>11</v>
      </c>
      <c r="M3017" t="s">
        <v>14050</v>
      </c>
      <c r="N3017" t="s">
        <v>16</v>
      </c>
    </row>
    <row r="3018" spans="1:14" x14ac:dyDescent="0.35">
      <c r="A3018" t="s">
        <v>13199</v>
      </c>
      <c r="B3018">
        <v>57</v>
      </c>
      <c r="C3018" t="s">
        <v>14096</v>
      </c>
      <c r="D3018" t="s">
        <v>39</v>
      </c>
      <c r="E3018" t="s">
        <v>93</v>
      </c>
      <c r="F3018" t="s">
        <v>49</v>
      </c>
      <c r="G3018" t="s">
        <v>15</v>
      </c>
      <c r="H3018">
        <v>6570.01</v>
      </c>
      <c r="I3018" s="9">
        <v>45360</v>
      </c>
      <c r="J3018">
        <v>2024</v>
      </c>
      <c r="K3018" t="s">
        <v>14053</v>
      </c>
      <c r="L3018">
        <v>3</v>
      </c>
      <c r="M3018" t="s">
        <v>14050</v>
      </c>
      <c r="N3018" t="s">
        <v>16</v>
      </c>
    </row>
    <row r="3019" spans="1:14" x14ac:dyDescent="0.35">
      <c r="A3019" t="s">
        <v>13265</v>
      </c>
      <c r="B3019">
        <v>57</v>
      </c>
      <c r="C3019" t="s">
        <v>14096</v>
      </c>
      <c r="D3019" t="s">
        <v>39</v>
      </c>
      <c r="E3019" t="s">
        <v>13</v>
      </c>
      <c r="F3019" t="s">
        <v>14</v>
      </c>
      <c r="G3019" t="s">
        <v>20</v>
      </c>
      <c r="H3019">
        <v>11572.26</v>
      </c>
      <c r="I3019" s="9">
        <v>45416</v>
      </c>
      <c r="J3019">
        <v>2024</v>
      </c>
      <c r="K3019" t="s">
        <v>14047</v>
      </c>
      <c r="L3019">
        <v>5</v>
      </c>
      <c r="M3019" t="s">
        <v>14050</v>
      </c>
      <c r="N3019" t="s">
        <v>16</v>
      </c>
    </row>
    <row r="3020" spans="1:14" x14ac:dyDescent="0.35">
      <c r="A3020" t="s">
        <v>13309</v>
      </c>
      <c r="B3020">
        <v>57</v>
      </c>
      <c r="C3020" t="s">
        <v>14096</v>
      </c>
      <c r="D3020" t="s">
        <v>39</v>
      </c>
      <c r="E3020" t="s">
        <v>52</v>
      </c>
      <c r="F3020" t="s">
        <v>35</v>
      </c>
      <c r="G3020" t="s">
        <v>36</v>
      </c>
      <c r="H3020">
        <v>5721.67</v>
      </c>
      <c r="I3020" s="9">
        <v>45180</v>
      </c>
      <c r="J3020">
        <v>2023</v>
      </c>
      <c r="K3020" t="s">
        <v>14055</v>
      </c>
      <c r="L3020">
        <v>9</v>
      </c>
      <c r="M3020" t="s">
        <v>14062</v>
      </c>
      <c r="N3020" t="s">
        <v>16</v>
      </c>
    </row>
    <row r="3021" spans="1:14" x14ac:dyDescent="0.35">
      <c r="A3021" t="s">
        <v>13399</v>
      </c>
      <c r="B3021">
        <v>57</v>
      </c>
      <c r="C3021" t="s">
        <v>14096</v>
      </c>
      <c r="D3021" t="s">
        <v>12</v>
      </c>
      <c r="E3021" t="s">
        <v>74</v>
      </c>
      <c r="F3021" t="s">
        <v>25</v>
      </c>
      <c r="G3021" t="s">
        <v>20</v>
      </c>
      <c r="H3021">
        <v>5630.5</v>
      </c>
      <c r="I3021" s="9">
        <v>45378</v>
      </c>
      <c r="J3021">
        <v>2024</v>
      </c>
      <c r="K3021" t="s">
        <v>14053</v>
      </c>
      <c r="L3021">
        <v>3</v>
      </c>
      <c r="M3021" t="s">
        <v>14052</v>
      </c>
      <c r="N3021" t="s">
        <v>16</v>
      </c>
    </row>
    <row r="3022" spans="1:14" x14ac:dyDescent="0.35">
      <c r="A3022" t="s">
        <v>13603</v>
      </c>
      <c r="B3022">
        <v>57</v>
      </c>
      <c r="C3022" t="s">
        <v>14096</v>
      </c>
      <c r="D3022" t="s">
        <v>39</v>
      </c>
      <c r="E3022" t="s">
        <v>13</v>
      </c>
      <c r="F3022" t="s">
        <v>49</v>
      </c>
      <c r="G3022" t="s">
        <v>36</v>
      </c>
      <c r="H3022">
        <v>3876.33</v>
      </c>
      <c r="I3022" s="9">
        <v>45033</v>
      </c>
      <c r="J3022">
        <v>2023</v>
      </c>
      <c r="K3022" t="s">
        <v>14061</v>
      </c>
      <c r="L3022">
        <v>4</v>
      </c>
      <c r="M3022" t="s">
        <v>14062</v>
      </c>
      <c r="N3022" t="s">
        <v>16</v>
      </c>
    </row>
    <row r="3023" spans="1:14" x14ac:dyDescent="0.35">
      <c r="A3023" t="s">
        <v>13695</v>
      </c>
      <c r="B3023">
        <v>57</v>
      </c>
      <c r="C3023" t="s">
        <v>14096</v>
      </c>
      <c r="D3023" t="s">
        <v>39</v>
      </c>
      <c r="E3023" t="s">
        <v>64</v>
      </c>
      <c r="F3023" t="s">
        <v>49</v>
      </c>
      <c r="G3023" t="s">
        <v>30</v>
      </c>
      <c r="H3023">
        <v>1343.21</v>
      </c>
      <c r="I3023" s="9">
        <v>45225</v>
      </c>
      <c r="J3023">
        <v>2023</v>
      </c>
      <c r="K3023" t="s">
        <v>14058</v>
      </c>
      <c r="L3023">
        <v>10</v>
      </c>
      <c r="M3023" t="s">
        <v>14057</v>
      </c>
      <c r="N3023" t="s">
        <v>16</v>
      </c>
    </row>
    <row r="3024" spans="1:14" x14ac:dyDescent="0.35">
      <c r="A3024" t="s">
        <v>13801</v>
      </c>
      <c r="B3024">
        <v>57</v>
      </c>
      <c r="C3024" t="s">
        <v>14096</v>
      </c>
      <c r="D3024" t="s">
        <v>12</v>
      </c>
      <c r="E3024" t="s">
        <v>24</v>
      </c>
      <c r="F3024" t="s">
        <v>19</v>
      </c>
      <c r="G3024" t="s">
        <v>20</v>
      </c>
      <c r="H3024">
        <v>6999.65</v>
      </c>
      <c r="I3024" s="9">
        <v>45456</v>
      </c>
      <c r="J3024">
        <v>2024</v>
      </c>
      <c r="K3024" t="s">
        <v>14049</v>
      </c>
      <c r="L3024">
        <v>6</v>
      </c>
      <c r="M3024" t="s">
        <v>14057</v>
      </c>
      <c r="N3024" t="s">
        <v>16</v>
      </c>
    </row>
    <row r="3025" spans="1:14" x14ac:dyDescent="0.35">
      <c r="A3025" t="s">
        <v>13917</v>
      </c>
      <c r="B3025">
        <v>57</v>
      </c>
      <c r="C3025" t="s">
        <v>14096</v>
      </c>
      <c r="D3025" t="s">
        <v>12</v>
      </c>
      <c r="E3025" t="s">
        <v>24</v>
      </c>
      <c r="F3025" t="s">
        <v>14</v>
      </c>
      <c r="G3025" t="s">
        <v>15</v>
      </c>
      <c r="H3025">
        <v>327.87</v>
      </c>
      <c r="I3025" s="9">
        <v>44958</v>
      </c>
      <c r="J3025">
        <v>2023</v>
      </c>
      <c r="K3025" t="s">
        <v>14051</v>
      </c>
      <c r="L3025">
        <v>2</v>
      </c>
      <c r="M3025" t="s">
        <v>14052</v>
      </c>
      <c r="N3025" t="s">
        <v>16</v>
      </c>
    </row>
    <row r="3026" spans="1:14" x14ac:dyDescent="0.35">
      <c r="A3026" t="s">
        <v>11</v>
      </c>
      <c r="B3026">
        <v>56</v>
      </c>
      <c r="C3026" t="s">
        <v>14096</v>
      </c>
      <c r="D3026" t="s">
        <v>12</v>
      </c>
      <c r="E3026" t="s">
        <v>13</v>
      </c>
      <c r="F3026" t="s">
        <v>14</v>
      </c>
      <c r="G3026" t="s">
        <v>15</v>
      </c>
      <c r="H3026">
        <v>6896.88</v>
      </c>
      <c r="I3026" s="9">
        <v>44936</v>
      </c>
      <c r="J3026">
        <v>2023</v>
      </c>
      <c r="K3026" t="s">
        <v>14045</v>
      </c>
      <c r="L3026">
        <v>1</v>
      </c>
      <c r="M3026" t="s">
        <v>14046</v>
      </c>
      <c r="N3026" t="s">
        <v>16</v>
      </c>
    </row>
    <row r="3027" spans="1:14" x14ac:dyDescent="0.35">
      <c r="A3027" t="s">
        <v>38</v>
      </c>
      <c r="B3027">
        <v>56</v>
      </c>
      <c r="C3027" t="s">
        <v>14096</v>
      </c>
      <c r="D3027" t="s">
        <v>39</v>
      </c>
      <c r="E3027" t="s">
        <v>29</v>
      </c>
      <c r="F3027" t="s">
        <v>14</v>
      </c>
      <c r="G3027" t="s">
        <v>36</v>
      </c>
      <c r="H3027">
        <v>25039.73</v>
      </c>
      <c r="I3027" s="9">
        <v>44996</v>
      </c>
      <c r="J3027">
        <v>2023</v>
      </c>
      <c r="K3027" t="s">
        <v>14053</v>
      </c>
      <c r="L3027">
        <v>3</v>
      </c>
      <c r="M3027" t="s">
        <v>14050</v>
      </c>
      <c r="N3027" t="s">
        <v>16</v>
      </c>
    </row>
    <row r="3028" spans="1:14" x14ac:dyDescent="0.35">
      <c r="A3028" t="s">
        <v>117</v>
      </c>
      <c r="B3028">
        <v>56</v>
      </c>
      <c r="C3028" t="s">
        <v>14096</v>
      </c>
      <c r="D3028" t="s">
        <v>39</v>
      </c>
      <c r="E3028" t="s">
        <v>64</v>
      </c>
      <c r="F3028" t="s">
        <v>19</v>
      </c>
      <c r="G3028" t="s">
        <v>30</v>
      </c>
      <c r="H3028">
        <v>9604.16</v>
      </c>
      <c r="I3028" s="9">
        <v>45526</v>
      </c>
      <c r="J3028">
        <v>2024</v>
      </c>
      <c r="K3028" t="s">
        <v>14056</v>
      </c>
      <c r="L3028">
        <v>8</v>
      </c>
      <c r="M3028" t="s">
        <v>14057</v>
      </c>
      <c r="N3028" t="s">
        <v>16</v>
      </c>
    </row>
    <row r="3029" spans="1:14" x14ac:dyDescent="0.35">
      <c r="A3029" t="s">
        <v>255</v>
      </c>
      <c r="B3029">
        <v>56</v>
      </c>
      <c r="C3029" t="s">
        <v>14096</v>
      </c>
      <c r="D3029" t="s">
        <v>12</v>
      </c>
      <c r="E3029" t="s">
        <v>24</v>
      </c>
      <c r="F3029" t="s">
        <v>14</v>
      </c>
      <c r="G3029" t="s">
        <v>36</v>
      </c>
      <c r="H3029">
        <v>12233.01</v>
      </c>
      <c r="I3029" s="9">
        <v>45509</v>
      </c>
      <c r="J3029">
        <v>2024</v>
      </c>
      <c r="K3029" t="s">
        <v>14056</v>
      </c>
      <c r="L3029">
        <v>8</v>
      </c>
      <c r="M3029" t="s">
        <v>14062</v>
      </c>
      <c r="N3029" t="s">
        <v>16</v>
      </c>
    </row>
    <row r="3030" spans="1:14" x14ac:dyDescent="0.35">
      <c r="A3030" t="s">
        <v>311</v>
      </c>
      <c r="B3030">
        <v>56</v>
      </c>
      <c r="C3030" t="s">
        <v>14096</v>
      </c>
      <c r="D3030" t="s">
        <v>39</v>
      </c>
      <c r="E3030" t="s">
        <v>42</v>
      </c>
      <c r="F3030" t="s">
        <v>35</v>
      </c>
      <c r="G3030" t="s">
        <v>15</v>
      </c>
      <c r="H3030">
        <v>6617.55</v>
      </c>
      <c r="I3030" s="9">
        <v>45065</v>
      </c>
      <c r="J3030">
        <v>2023</v>
      </c>
      <c r="K3030" t="s">
        <v>14047</v>
      </c>
      <c r="L3030">
        <v>5</v>
      </c>
      <c r="M3030" t="s">
        <v>14048</v>
      </c>
      <c r="N3030" t="s">
        <v>16</v>
      </c>
    </row>
    <row r="3031" spans="1:14" x14ac:dyDescent="0.35">
      <c r="A3031" t="s">
        <v>329</v>
      </c>
      <c r="B3031">
        <v>56</v>
      </c>
      <c r="C3031" t="s">
        <v>14096</v>
      </c>
      <c r="D3031" t="s">
        <v>12</v>
      </c>
      <c r="E3031" t="s">
        <v>42</v>
      </c>
      <c r="F3031" t="s">
        <v>19</v>
      </c>
      <c r="G3031" t="s">
        <v>36</v>
      </c>
      <c r="H3031">
        <v>7321.11</v>
      </c>
      <c r="I3031" s="9">
        <v>45326</v>
      </c>
      <c r="J3031">
        <v>2024</v>
      </c>
      <c r="K3031" t="s">
        <v>14051</v>
      </c>
      <c r="L3031">
        <v>2</v>
      </c>
      <c r="M3031" t="s">
        <v>14059</v>
      </c>
      <c r="N3031" t="s">
        <v>16</v>
      </c>
    </row>
    <row r="3032" spans="1:14" x14ac:dyDescent="0.35">
      <c r="A3032" t="s">
        <v>341</v>
      </c>
      <c r="B3032">
        <v>56</v>
      </c>
      <c r="C3032" t="s">
        <v>14096</v>
      </c>
      <c r="D3032" t="s">
        <v>39</v>
      </c>
      <c r="E3032" t="s">
        <v>64</v>
      </c>
      <c r="F3032" t="s">
        <v>14</v>
      </c>
      <c r="G3032" t="s">
        <v>15</v>
      </c>
      <c r="H3032">
        <v>40297.78</v>
      </c>
      <c r="I3032" s="9">
        <v>44984</v>
      </c>
      <c r="J3032">
        <v>2023</v>
      </c>
      <c r="K3032" t="s">
        <v>14051</v>
      </c>
      <c r="L3032">
        <v>2</v>
      </c>
      <c r="M3032" t="s">
        <v>14062</v>
      </c>
      <c r="N3032" t="s">
        <v>16</v>
      </c>
    </row>
    <row r="3033" spans="1:14" x14ac:dyDescent="0.35">
      <c r="A3033" t="s">
        <v>389</v>
      </c>
      <c r="B3033">
        <v>56</v>
      </c>
      <c r="C3033" t="s">
        <v>14096</v>
      </c>
      <c r="D3033" t="s">
        <v>12</v>
      </c>
      <c r="E3033" t="s">
        <v>13</v>
      </c>
      <c r="F3033" t="s">
        <v>19</v>
      </c>
      <c r="G3033" t="s">
        <v>15</v>
      </c>
      <c r="H3033">
        <v>16780.11</v>
      </c>
      <c r="I3033" s="9">
        <v>45230</v>
      </c>
      <c r="J3033">
        <v>2023</v>
      </c>
      <c r="K3033" t="s">
        <v>14058</v>
      </c>
      <c r="L3033">
        <v>10</v>
      </c>
      <c r="M3033" t="s">
        <v>14046</v>
      </c>
      <c r="N3033" t="s">
        <v>16</v>
      </c>
    </row>
    <row r="3034" spans="1:14" x14ac:dyDescent="0.35">
      <c r="A3034" t="s">
        <v>403</v>
      </c>
      <c r="B3034">
        <v>56</v>
      </c>
      <c r="C3034" t="s">
        <v>14096</v>
      </c>
      <c r="D3034" t="s">
        <v>39</v>
      </c>
      <c r="E3034" t="s">
        <v>24</v>
      </c>
      <c r="F3034" t="s">
        <v>49</v>
      </c>
      <c r="G3034" t="s">
        <v>20</v>
      </c>
      <c r="H3034">
        <v>24641.05</v>
      </c>
      <c r="I3034" s="9">
        <v>45384</v>
      </c>
      <c r="J3034">
        <v>2024</v>
      </c>
      <c r="K3034" t="s">
        <v>14061</v>
      </c>
      <c r="L3034">
        <v>4</v>
      </c>
      <c r="M3034" t="s">
        <v>14046</v>
      </c>
      <c r="N3034" t="s">
        <v>16</v>
      </c>
    </row>
    <row r="3035" spans="1:14" x14ac:dyDescent="0.35">
      <c r="A3035" t="s">
        <v>435</v>
      </c>
      <c r="B3035">
        <v>56</v>
      </c>
      <c r="C3035" t="s">
        <v>14096</v>
      </c>
      <c r="D3035" t="s">
        <v>39</v>
      </c>
      <c r="E3035" t="s">
        <v>52</v>
      </c>
      <c r="F3035" t="s">
        <v>35</v>
      </c>
      <c r="G3035" t="s">
        <v>26</v>
      </c>
      <c r="H3035">
        <v>6135.2</v>
      </c>
      <c r="I3035" s="9">
        <v>44999</v>
      </c>
      <c r="J3035">
        <v>2023</v>
      </c>
      <c r="K3035" t="s">
        <v>14053</v>
      </c>
      <c r="L3035">
        <v>3</v>
      </c>
      <c r="M3035" t="s">
        <v>14046</v>
      </c>
      <c r="N3035" t="s">
        <v>16</v>
      </c>
    </row>
    <row r="3036" spans="1:14" x14ac:dyDescent="0.35">
      <c r="A3036" t="s">
        <v>533</v>
      </c>
      <c r="B3036">
        <v>56</v>
      </c>
      <c r="C3036" t="s">
        <v>14096</v>
      </c>
      <c r="D3036" t="s">
        <v>39</v>
      </c>
      <c r="E3036" t="s">
        <v>13</v>
      </c>
      <c r="F3036" t="s">
        <v>19</v>
      </c>
      <c r="G3036" t="s">
        <v>20</v>
      </c>
      <c r="H3036">
        <v>5991.55</v>
      </c>
      <c r="I3036" s="9">
        <v>45089</v>
      </c>
      <c r="J3036">
        <v>2023</v>
      </c>
      <c r="K3036" t="s">
        <v>14049</v>
      </c>
      <c r="L3036">
        <v>6</v>
      </c>
      <c r="M3036" t="s">
        <v>14062</v>
      </c>
      <c r="N3036" t="s">
        <v>16</v>
      </c>
    </row>
    <row r="3037" spans="1:14" x14ac:dyDescent="0.35">
      <c r="A3037" t="s">
        <v>785</v>
      </c>
      <c r="B3037">
        <v>56</v>
      </c>
      <c r="C3037" t="s">
        <v>14096</v>
      </c>
      <c r="D3037" t="s">
        <v>39</v>
      </c>
      <c r="E3037" t="s">
        <v>13</v>
      </c>
      <c r="F3037" t="s">
        <v>14</v>
      </c>
      <c r="G3037" t="s">
        <v>26</v>
      </c>
      <c r="H3037">
        <v>11414.02</v>
      </c>
      <c r="I3037" s="9">
        <v>45499</v>
      </c>
      <c r="J3037">
        <v>2024</v>
      </c>
      <c r="K3037" t="s">
        <v>14063</v>
      </c>
      <c r="L3037">
        <v>7</v>
      </c>
      <c r="M3037" t="s">
        <v>14048</v>
      </c>
      <c r="N3037" t="s">
        <v>16</v>
      </c>
    </row>
    <row r="3038" spans="1:14" x14ac:dyDescent="0.35">
      <c r="A3038" t="s">
        <v>863</v>
      </c>
      <c r="B3038">
        <v>56</v>
      </c>
      <c r="C3038" t="s">
        <v>14096</v>
      </c>
      <c r="D3038" t="s">
        <v>12</v>
      </c>
      <c r="E3038" t="s">
        <v>29</v>
      </c>
      <c r="F3038" t="s">
        <v>14</v>
      </c>
      <c r="G3038" t="s">
        <v>36</v>
      </c>
      <c r="H3038">
        <v>16002.48</v>
      </c>
      <c r="I3038" s="9">
        <v>45032</v>
      </c>
      <c r="J3038">
        <v>2023</v>
      </c>
      <c r="K3038" t="s">
        <v>14061</v>
      </c>
      <c r="L3038">
        <v>4</v>
      </c>
      <c r="M3038" t="s">
        <v>14059</v>
      </c>
      <c r="N3038" t="s">
        <v>16</v>
      </c>
    </row>
    <row r="3039" spans="1:14" x14ac:dyDescent="0.35">
      <c r="A3039" t="s">
        <v>929</v>
      </c>
      <c r="B3039">
        <v>56</v>
      </c>
      <c r="C3039" t="s">
        <v>14096</v>
      </c>
      <c r="D3039" t="s">
        <v>39</v>
      </c>
      <c r="E3039" t="s">
        <v>29</v>
      </c>
      <c r="F3039" t="s">
        <v>25</v>
      </c>
      <c r="G3039" t="s">
        <v>26</v>
      </c>
      <c r="H3039">
        <v>20626.86</v>
      </c>
      <c r="I3039" s="9">
        <v>45450</v>
      </c>
      <c r="J3039">
        <v>2024</v>
      </c>
      <c r="K3039" t="s">
        <v>14049</v>
      </c>
      <c r="L3039">
        <v>6</v>
      </c>
      <c r="M3039" t="s">
        <v>14048</v>
      </c>
      <c r="N3039" t="s">
        <v>16</v>
      </c>
    </row>
    <row r="3040" spans="1:14" x14ac:dyDescent="0.35">
      <c r="A3040" t="s">
        <v>975</v>
      </c>
      <c r="B3040">
        <v>56</v>
      </c>
      <c r="C3040" t="s">
        <v>14096</v>
      </c>
      <c r="D3040" t="s">
        <v>39</v>
      </c>
      <c r="E3040" t="s">
        <v>93</v>
      </c>
      <c r="F3040" t="s">
        <v>35</v>
      </c>
      <c r="G3040" t="s">
        <v>36</v>
      </c>
      <c r="H3040">
        <v>27419.45</v>
      </c>
      <c r="I3040" s="9">
        <v>45523</v>
      </c>
      <c r="J3040">
        <v>2024</v>
      </c>
      <c r="K3040" t="s">
        <v>14056</v>
      </c>
      <c r="L3040">
        <v>8</v>
      </c>
      <c r="M3040" t="s">
        <v>14062</v>
      </c>
      <c r="N3040" t="s">
        <v>16</v>
      </c>
    </row>
    <row r="3041" spans="1:14" x14ac:dyDescent="0.35">
      <c r="A3041" t="s">
        <v>1125</v>
      </c>
      <c r="B3041">
        <v>56</v>
      </c>
      <c r="C3041" t="s">
        <v>14096</v>
      </c>
      <c r="D3041" t="s">
        <v>12</v>
      </c>
      <c r="E3041" t="s">
        <v>64</v>
      </c>
      <c r="F3041" t="s">
        <v>19</v>
      </c>
      <c r="G3041" t="s">
        <v>15</v>
      </c>
      <c r="H3041">
        <v>4307.46</v>
      </c>
      <c r="I3041" s="9">
        <v>45566</v>
      </c>
      <c r="J3041">
        <v>2024</v>
      </c>
      <c r="K3041" t="s">
        <v>14058</v>
      </c>
      <c r="L3041">
        <v>10</v>
      </c>
      <c r="M3041" t="s">
        <v>14046</v>
      </c>
      <c r="N3041" t="s">
        <v>16</v>
      </c>
    </row>
    <row r="3042" spans="1:14" x14ac:dyDescent="0.35">
      <c r="A3042" t="s">
        <v>1205</v>
      </c>
      <c r="B3042">
        <v>56</v>
      </c>
      <c r="C3042" t="s">
        <v>14096</v>
      </c>
      <c r="D3042" t="s">
        <v>39</v>
      </c>
      <c r="E3042" t="s">
        <v>13</v>
      </c>
      <c r="F3042" t="s">
        <v>19</v>
      </c>
      <c r="G3042" t="s">
        <v>20</v>
      </c>
      <c r="H3042">
        <v>8167.6</v>
      </c>
      <c r="I3042" s="9">
        <v>45065</v>
      </c>
      <c r="J3042">
        <v>2023</v>
      </c>
      <c r="K3042" t="s">
        <v>14047</v>
      </c>
      <c r="L3042">
        <v>5</v>
      </c>
      <c r="M3042" t="s">
        <v>14048</v>
      </c>
      <c r="N3042" t="s">
        <v>16</v>
      </c>
    </row>
    <row r="3043" spans="1:14" x14ac:dyDescent="0.35">
      <c r="A3043" t="s">
        <v>1299</v>
      </c>
      <c r="B3043">
        <v>56</v>
      </c>
      <c r="C3043" t="s">
        <v>14096</v>
      </c>
      <c r="D3043" t="s">
        <v>12</v>
      </c>
      <c r="E3043" t="s">
        <v>13</v>
      </c>
      <c r="F3043" t="s">
        <v>55</v>
      </c>
      <c r="G3043" t="s">
        <v>36</v>
      </c>
      <c r="H3043">
        <v>34825.24</v>
      </c>
      <c r="I3043" s="9">
        <v>45600</v>
      </c>
      <c r="J3043">
        <v>2024</v>
      </c>
      <c r="K3043" t="s">
        <v>14054</v>
      </c>
      <c r="L3043">
        <v>11</v>
      </c>
      <c r="M3043" t="s">
        <v>14062</v>
      </c>
      <c r="N3043" t="s">
        <v>16</v>
      </c>
    </row>
    <row r="3044" spans="1:14" x14ac:dyDescent="0.35">
      <c r="A3044" t="s">
        <v>1309</v>
      </c>
      <c r="B3044">
        <v>56</v>
      </c>
      <c r="C3044" t="s">
        <v>14096</v>
      </c>
      <c r="D3044" t="s">
        <v>12</v>
      </c>
      <c r="E3044" t="s">
        <v>42</v>
      </c>
      <c r="F3044" t="s">
        <v>35</v>
      </c>
      <c r="G3044" t="s">
        <v>20</v>
      </c>
      <c r="H3044">
        <v>5383.45</v>
      </c>
      <c r="I3044" s="9">
        <v>45411</v>
      </c>
      <c r="J3044">
        <v>2024</v>
      </c>
      <c r="K3044" t="s">
        <v>14061</v>
      </c>
      <c r="L3044">
        <v>4</v>
      </c>
      <c r="M3044" t="s">
        <v>14062</v>
      </c>
      <c r="N3044" t="s">
        <v>16</v>
      </c>
    </row>
    <row r="3045" spans="1:14" x14ac:dyDescent="0.35">
      <c r="A3045" t="s">
        <v>1327</v>
      </c>
      <c r="B3045">
        <v>56</v>
      </c>
      <c r="C3045" t="s">
        <v>14096</v>
      </c>
      <c r="D3045" t="s">
        <v>39</v>
      </c>
      <c r="E3045" t="s">
        <v>93</v>
      </c>
      <c r="F3045" t="s">
        <v>35</v>
      </c>
      <c r="G3045" t="s">
        <v>26</v>
      </c>
      <c r="H3045">
        <v>7085.86</v>
      </c>
      <c r="I3045" s="9">
        <v>45628</v>
      </c>
      <c r="J3045">
        <v>2024</v>
      </c>
      <c r="K3045" t="s">
        <v>14060</v>
      </c>
      <c r="L3045">
        <v>12</v>
      </c>
      <c r="M3045" t="s">
        <v>14062</v>
      </c>
      <c r="N3045" t="s">
        <v>16</v>
      </c>
    </row>
    <row r="3046" spans="1:14" x14ac:dyDescent="0.35">
      <c r="A3046" t="s">
        <v>1571</v>
      </c>
      <c r="B3046">
        <v>56</v>
      </c>
      <c r="C3046" t="s">
        <v>14096</v>
      </c>
      <c r="D3046" t="s">
        <v>12</v>
      </c>
      <c r="E3046" t="s">
        <v>42</v>
      </c>
      <c r="F3046" t="s">
        <v>55</v>
      </c>
      <c r="G3046" t="s">
        <v>26</v>
      </c>
      <c r="H3046">
        <v>114.91</v>
      </c>
      <c r="I3046" s="9">
        <v>45548</v>
      </c>
      <c r="J3046">
        <v>2024</v>
      </c>
      <c r="K3046" t="s">
        <v>14055</v>
      </c>
      <c r="L3046">
        <v>9</v>
      </c>
      <c r="M3046" t="s">
        <v>14048</v>
      </c>
      <c r="N3046" t="s">
        <v>16</v>
      </c>
    </row>
    <row r="3047" spans="1:14" x14ac:dyDescent="0.35">
      <c r="A3047" t="s">
        <v>1835</v>
      </c>
      <c r="B3047">
        <v>56</v>
      </c>
      <c r="C3047" t="s">
        <v>14096</v>
      </c>
      <c r="D3047" t="s">
        <v>39</v>
      </c>
      <c r="E3047" t="s">
        <v>93</v>
      </c>
      <c r="F3047" t="s">
        <v>19</v>
      </c>
      <c r="G3047" t="s">
        <v>20</v>
      </c>
      <c r="H3047">
        <v>13645.6</v>
      </c>
      <c r="I3047" s="9">
        <v>45369</v>
      </c>
      <c r="J3047">
        <v>2024</v>
      </c>
      <c r="K3047" t="s">
        <v>14053</v>
      </c>
      <c r="L3047">
        <v>3</v>
      </c>
      <c r="M3047" t="s">
        <v>14062</v>
      </c>
      <c r="N3047" t="s">
        <v>16</v>
      </c>
    </row>
    <row r="3048" spans="1:14" x14ac:dyDescent="0.35">
      <c r="A3048" t="s">
        <v>1839</v>
      </c>
      <c r="B3048">
        <v>56</v>
      </c>
      <c r="C3048" t="s">
        <v>14096</v>
      </c>
      <c r="D3048" t="s">
        <v>12</v>
      </c>
      <c r="E3048" t="s">
        <v>29</v>
      </c>
      <c r="F3048" t="s">
        <v>19</v>
      </c>
      <c r="G3048" t="s">
        <v>36</v>
      </c>
      <c r="H3048">
        <v>2550.1799999999998</v>
      </c>
      <c r="I3048" s="9">
        <v>45207</v>
      </c>
      <c r="J3048">
        <v>2023</v>
      </c>
      <c r="K3048" t="s">
        <v>14058</v>
      </c>
      <c r="L3048">
        <v>10</v>
      </c>
      <c r="M3048" t="s">
        <v>14059</v>
      </c>
      <c r="N3048" t="s">
        <v>16</v>
      </c>
    </row>
    <row r="3049" spans="1:14" x14ac:dyDescent="0.35">
      <c r="A3049" t="s">
        <v>2135</v>
      </c>
      <c r="B3049">
        <v>56</v>
      </c>
      <c r="C3049" t="s">
        <v>14096</v>
      </c>
      <c r="D3049" t="s">
        <v>39</v>
      </c>
      <c r="E3049" t="s">
        <v>24</v>
      </c>
      <c r="F3049" t="s">
        <v>25</v>
      </c>
      <c r="G3049" t="s">
        <v>36</v>
      </c>
      <c r="H3049">
        <v>6598.93</v>
      </c>
      <c r="I3049" s="9">
        <v>45041</v>
      </c>
      <c r="J3049">
        <v>2023</v>
      </c>
      <c r="K3049" t="s">
        <v>14061</v>
      </c>
      <c r="L3049">
        <v>4</v>
      </c>
      <c r="M3049" t="s">
        <v>14046</v>
      </c>
      <c r="N3049" t="s">
        <v>16</v>
      </c>
    </row>
    <row r="3050" spans="1:14" x14ac:dyDescent="0.35">
      <c r="A3050" t="s">
        <v>2169</v>
      </c>
      <c r="B3050">
        <v>56</v>
      </c>
      <c r="C3050" t="s">
        <v>14096</v>
      </c>
      <c r="D3050" t="s">
        <v>39</v>
      </c>
      <c r="E3050" t="s">
        <v>64</v>
      </c>
      <c r="F3050" t="s">
        <v>19</v>
      </c>
      <c r="G3050" t="s">
        <v>30</v>
      </c>
      <c r="H3050">
        <v>10748.43</v>
      </c>
      <c r="I3050" s="9">
        <v>45154</v>
      </c>
      <c r="J3050">
        <v>2023</v>
      </c>
      <c r="K3050" t="s">
        <v>14056</v>
      </c>
      <c r="L3050">
        <v>8</v>
      </c>
      <c r="M3050" t="s">
        <v>14052</v>
      </c>
      <c r="N3050" t="s">
        <v>16</v>
      </c>
    </row>
    <row r="3051" spans="1:14" x14ac:dyDescent="0.35">
      <c r="A3051" t="s">
        <v>2193</v>
      </c>
      <c r="B3051">
        <v>56</v>
      </c>
      <c r="C3051" t="s">
        <v>14096</v>
      </c>
      <c r="D3051" t="s">
        <v>12</v>
      </c>
      <c r="E3051" t="s">
        <v>13</v>
      </c>
      <c r="F3051" t="s">
        <v>35</v>
      </c>
      <c r="G3051" t="s">
        <v>15</v>
      </c>
      <c r="H3051">
        <v>6532.1</v>
      </c>
      <c r="I3051" s="9">
        <v>45575</v>
      </c>
      <c r="J3051">
        <v>2024</v>
      </c>
      <c r="K3051" t="s">
        <v>14058</v>
      </c>
      <c r="L3051">
        <v>10</v>
      </c>
      <c r="M3051" t="s">
        <v>14057</v>
      </c>
      <c r="N3051" t="s">
        <v>16</v>
      </c>
    </row>
    <row r="3052" spans="1:14" x14ac:dyDescent="0.35">
      <c r="A3052" t="s">
        <v>2695</v>
      </c>
      <c r="B3052">
        <v>56</v>
      </c>
      <c r="C3052" t="s">
        <v>14096</v>
      </c>
      <c r="D3052" t="s">
        <v>12</v>
      </c>
      <c r="E3052" t="s">
        <v>29</v>
      </c>
      <c r="F3052" t="s">
        <v>25</v>
      </c>
      <c r="G3052" t="s">
        <v>30</v>
      </c>
      <c r="H3052">
        <v>13382.38</v>
      </c>
      <c r="I3052" s="9">
        <v>45291</v>
      </c>
      <c r="J3052">
        <v>2023</v>
      </c>
      <c r="K3052" t="s">
        <v>14060</v>
      </c>
      <c r="L3052">
        <v>12</v>
      </c>
      <c r="M3052" t="s">
        <v>14059</v>
      </c>
      <c r="N3052" t="s">
        <v>16</v>
      </c>
    </row>
    <row r="3053" spans="1:14" x14ac:dyDescent="0.35">
      <c r="A3053" t="s">
        <v>2809</v>
      </c>
      <c r="B3053">
        <v>56</v>
      </c>
      <c r="C3053" t="s">
        <v>14096</v>
      </c>
      <c r="D3053" t="s">
        <v>39</v>
      </c>
      <c r="E3053" t="s">
        <v>52</v>
      </c>
      <c r="F3053" t="s">
        <v>35</v>
      </c>
      <c r="G3053" t="s">
        <v>36</v>
      </c>
      <c r="H3053">
        <v>5003.3100000000004</v>
      </c>
      <c r="I3053" s="9">
        <v>45326</v>
      </c>
      <c r="J3053">
        <v>2024</v>
      </c>
      <c r="K3053" t="s">
        <v>14051</v>
      </c>
      <c r="L3053">
        <v>2</v>
      </c>
      <c r="M3053" t="s">
        <v>14059</v>
      </c>
      <c r="N3053" t="s">
        <v>16</v>
      </c>
    </row>
    <row r="3054" spans="1:14" x14ac:dyDescent="0.35">
      <c r="A3054" t="s">
        <v>2991</v>
      </c>
      <c r="B3054">
        <v>56</v>
      </c>
      <c r="C3054" t="s">
        <v>14096</v>
      </c>
      <c r="D3054" t="s">
        <v>39</v>
      </c>
      <c r="E3054" t="s">
        <v>93</v>
      </c>
      <c r="F3054" t="s">
        <v>49</v>
      </c>
      <c r="G3054" t="s">
        <v>20</v>
      </c>
      <c r="H3054">
        <v>10020.18</v>
      </c>
      <c r="I3054" s="9">
        <v>45311</v>
      </c>
      <c r="J3054">
        <v>2024</v>
      </c>
      <c r="K3054" t="s">
        <v>14045</v>
      </c>
      <c r="L3054">
        <v>1</v>
      </c>
      <c r="M3054" t="s">
        <v>14050</v>
      </c>
      <c r="N3054" t="s">
        <v>16</v>
      </c>
    </row>
    <row r="3055" spans="1:14" x14ac:dyDescent="0.35">
      <c r="A3055" t="s">
        <v>2999</v>
      </c>
      <c r="B3055">
        <v>56</v>
      </c>
      <c r="C3055" t="s">
        <v>14096</v>
      </c>
      <c r="D3055" t="s">
        <v>39</v>
      </c>
      <c r="E3055" t="s">
        <v>64</v>
      </c>
      <c r="F3055" t="s">
        <v>35</v>
      </c>
      <c r="G3055" t="s">
        <v>36</v>
      </c>
      <c r="H3055">
        <v>5349.71</v>
      </c>
      <c r="I3055" s="9">
        <v>45457</v>
      </c>
      <c r="J3055">
        <v>2024</v>
      </c>
      <c r="K3055" t="s">
        <v>14049</v>
      </c>
      <c r="L3055">
        <v>6</v>
      </c>
      <c r="M3055" t="s">
        <v>14048</v>
      </c>
      <c r="N3055" t="s">
        <v>16</v>
      </c>
    </row>
    <row r="3056" spans="1:14" x14ac:dyDescent="0.35">
      <c r="A3056" t="s">
        <v>3031</v>
      </c>
      <c r="B3056">
        <v>56</v>
      </c>
      <c r="C3056" t="s">
        <v>14096</v>
      </c>
      <c r="D3056" t="s">
        <v>39</v>
      </c>
      <c r="E3056" t="s">
        <v>52</v>
      </c>
      <c r="F3056" t="s">
        <v>25</v>
      </c>
      <c r="G3056" t="s">
        <v>26</v>
      </c>
      <c r="H3056">
        <v>11692.86</v>
      </c>
      <c r="I3056" s="9">
        <v>45576</v>
      </c>
      <c r="J3056">
        <v>2024</v>
      </c>
      <c r="K3056" t="s">
        <v>14058</v>
      </c>
      <c r="L3056">
        <v>10</v>
      </c>
      <c r="M3056" t="s">
        <v>14048</v>
      </c>
      <c r="N3056" t="s">
        <v>16</v>
      </c>
    </row>
    <row r="3057" spans="1:14" x14ac:dyDescent="0.35">
      <c r="A3057" t="s">
        <v>3101</v>
      </c>
      <c r="B3057">
        <v>56</v>
      </c>
      <c r="C3057" t="s">
        <v>14096</v>
      </c>
      <c r="D3057" t="s">
        <v>39</v>
      </c>
      <c r="E3057" t="s">
        <v>93</v>
      </c>
      <c r="F3057" t="s">
        <v>25</v>
      </c>
      <c r="G3057" t="s">
        <v>15</v>
      </c>
      <c r="H3057">
        <v>17423.23</v>
      </c>
      <c r="I3057" s="9">
        <v>44985</v>
      </c>
      <c r="J3057">
        <v>2023</v>
      </c>
      <c r="K3057" t="s">
        <v>14051</v>
      </c>
      <c r="L3057">
        <v>2</v>
      </c>
      <c r="M3057" t="s">
        <v>14046</v>
      </c>
      <c r="N3057" t="s">
        <v>16</v>
      </c>
    </row>
    <row r="3058" spans="1:14" x14ac:dyDescent="0.35">
      <c r="A3058" t="s">
        <v>3151</v>
      </c>
      <c r="B3058">
        <v>56</v>
      </c>
      <c r="C3058" t="s">
        <v>14096</v>
      </c>
      <c r="D3058" t="s">
        <v>12</v>
      </c>
      <c r="E3058" t="s">
        <v>74</v>
      </c>
      <c r="F3058" t="s">
        <v>14</v>
      </c>
      <c r="G3058" t="s">
        <v>26</v>
      </c>
      <c r="H3058">
        <v>24072.18</v>
      </c>
      <c r="I3058" s="9">
        <v>45342</v>
      </c>
      <c r="J3058">
        <v>2024</v>
      </c>
      <c r="K3058" t="s">
        <v>14051</v>
      </c>
      <c r="L3058">
        <v>2</v>
      </c>
      <c r="M3058" t="s">
        <v>14046</v>
      </c>
      <c r="N3058" t="s">
        <v>16</v>
      </c>
    </row>
    <row r="3059" spans="1:14" x14ac:dyDescent="0.35">
      <c r="A3059" t="s">
        <v>3383</v>
      </c>
      <c r="B3059">
        <v>56</v>
      </c>
      <c r="C3059" t="s">
        <v>14096</v>
      </c>
      <c r="D3059" t="s">
        <v>12</v>
      </c>
      <c r="E3059" t="s">
        <v>52</v>
      </c>
      <c r="F3059" t="s">
        <v>14</v>
      </c>
      <c r="G3059" t="s">
        <v>36</v>
      </c>
      <c r="H3059">
        <v>14397.71</v>
      </c>
      <c r="I3059" s="9">
        <v>45437</v>
      </c>
      <c r="J3059">
        <v>2024</v>
      </c>
      <c r="K3059" t="s">
        <v>14047</v>
      </c>
      <c r="L3059">
        <v>5</v>
      </c>
      <c r="M3059" t="s">
        <v>14050</v>
      </c>
      <c r="N3059" t="s">
        <v>16</v>
      </c>
    </row>
    <row r="3060" spans="1:14" x14ac:dyDescent="0.35">
      <c r="A3060" t="s">
        <v>3401</v>
      </c>
      <c r="B3060">
        <v>56</v>
      </c>
      <c r="C3060" t="s">
        <v>14096</v>
      </c>
      <c r="D3060" t="s">
        <v>12</v>
      </c>
      <c r="E3060" t="s">
        <v>52</v>
      </c>
      <c r="F3060" t="s">
        <v>25</v>
      </c>
      <c r="G3060" t="s">
        <v>26</v>
      </c>
      <c r="H3060">
        <v>3706.73</v>
      </c>
      <c r="I3060" s="9">
        <v>45639</v>
      </c>
      <c r="J3060">
        <v>2024</v>
      </c>
      <c r="K3060" t="s">
        <v>14060</v>
      </c>
      <c r="L3060">
        <v>12</v>
      </c>
      <c r="M3060" t="s">
        <v>14048</v>
      </c>
      <c r="N3060" t="s">
        <v>16</v>
      </c>
    </row>
    <row r="3061" spans="1:14" x14ac:dyDescent="0.35">
      <c r="A3061" t="s">
        <v>3541</v>
      </c>
      <c r="B3061">
        <v>56</v>
      </c>
      <c r="C3061" t="s">
        <v>14096</v>
      </c>
      <c r="D3061" t="s">
        <v>12</v>
      </c>
      <c r="E3061" t="s">
        <v>74</v>
      </c>
      <c r="F3061" t="s">
        <v>25</v>
      </c>
      <c r="G3061" t="s">
        <v>30</v>
      </c>
      <c r="H3061">
        <v>16451.36</v>
      </c>
      <c r="I3061" s="9">
        <v>45374</v>
      </c>
      <c r="J3061">
        <v>2024</v>
      </c>
      <c r="K3061" t="s">
        <v>14053</v>
      </c>
      <c r="L3061">
        <v>3</v>
      </c>
      <c r="M3061" t="s">
        <v>14050</v>
      </c>
      <c r="N3061" t="s">
        <v>16</v>
      </c>
    </row>
    <row r="3062" spans="1:14" x14ac:dyDescent="0.35">
      <c r="A3062" t="s">
        <v>3781</v>
      </c>
      <c r="B3062">
        <v>56</v>
      </c>
      <c r="C3062" t="s">
        <v>14096</v>
      </c>
      <c r="D3062" t="s">
        <v>39</v>
      </c>
      <c r="E3062" t="s">
        <v>93</v>
      </c>
      <c r="F3062" t="s">
        <v>49</v>
      </c>
      <c r="G3062" t="s">
        <v>30</v>
      </c>
      <c r="H3062">
        <v>6260.45</v>
      </c>
      <c r="I3062" s="9">
        <v>45537</v>
      </c>
      <c r="J3062">
        <v>2024</v>
      </c>
      <c r="K3062" t="s">
        <v>14055</v>
      </c>
      <c r="L3062">
        <v>9</v>
      </c>
      <c r="M3062" t="s">
        <v>14062</v>
      </c>
      <c r="N3062" t="s">
        <v>16</v>
      </c>
    </row>
    <row r="3063" spans="1:14" x14ac:dyDescent="0.35">
      <c r="A3063" t="s">
        <v>3787</v>
      </c>
      <c r="B3063">
        <v>56</v>
      </c>
      <c r="C3063" t="s">
        <v>14096</v>
      </c>
      <c r="D3063" t="s">
        <v>39</v>
      </c>
      <c r="E3063" t="s">
        <v>93</v>
      </c>
      <c r="F3063" t="s">
        <v>25</v>
      </c>
      <c r="G3063" t="s">
        <v>30</v>
      </c>
      <c r="H3063">
        <v>5770.85</v>
      </c>
      <c r="I3063" s="9">
        <v>45129</v>
      </c>
      <c r="J3063">
        <v>2023</v>
      </c>
      <c r="K3063" t="s">
        <v>14063</v>
      </c>
      <c r="L3063">
        <v>7</v>
      </c>
      <c r="M3063" t="s">
        <v>14050</v>
      </c>
      <c r="N3063" t="s">
        <v>16</v>
      </c>
    </row>
    <row r="3064" spans="1:14" x14ac:dyDescent="0.35">
      <c r="A3064" t="s">
        <v>3815</v>
      </c>
      <c r="B3064">
        <v>56</v>
      </c>
      <c r="C3064" t="s">
        <v>14096</v>
      </c>
      <c r="D3064" t="s">
        <v>39</v>
      </c>
      <c r="E3064" t="s">
        <v>29</v>
      </c>
      <c r="F3064" t="s">
        <v>35</v>
      </c>
      <c r="G3064" t="s">
        <v>15</v>
      </c>
      <c r="H3064">
        <v>1265.4000000000001</v>
      </c>
      <c r="I3064" s="9">
        <v>45578</v>
      </c>
      <c r="J3064">
        <v>2024</v>
      </c>
      <c r="K3064" t="s">
        <v>14058</v>
      </c>
      <c r="L3064">
        <v>10</v>
      </c>
      <c r="M3064" t="s">
        <v>14059</v>
      </c>
      <c r="N3064" t="s">
        <v>16</v>
      </c>
    </row>
    <row r="3065" spans="1:14" x14ac:dyDescent="0.35">
      <c r="A3065" t="s">
        <v>4023</v>
      </c>
      <c r="B3065">
        <v>56</v>
      </c>
      <c r="C3065" t="s">
        <v>14096</v>
      </c>
      <c r="D3065" t="s">
        <v>39</v>
      </c>
      <c r="E3065" t="s">
        <v>24</v>
      </c>
      <c r="F3065" t="s">
        <v>49</v>
      </c>
      <c r="G3065" t="s">
        <v>15</v>
      </c>
      <c r="H3065">
        <v>4643.25</v>
      </c>
      <c r="I3065" s="9">
        <v>45039</v>
      </c>
      <c r="J3065">
        <v>2023</v>
      </c>
      <c r="K3065" t="s">
        <v>14061</v>
      </c>
      <c r="L3065">
        <v>4</v>
      </c>
      <c r="M3065" t="s">
        <v>14059</v>
      </c>
      <c r="N3065" t="s">
        <v>16</v>
      </c>
    </row>
    <row r="3066" spans="1:14" x14ac:dyDescent="0.35">
      <c r="A3066" t="s">
        <v>4175</v>
      </c>
      <c r="B3066">
        <v>56</v>
      </c>
      <c r="C3066" t="s">
        <v>14096</v>
      </c>
      <c r="D3066" t="s">
        <v>39</v>
      </c>
      <c r="E3066" t="s">
        <v>13</v>
      </c>
      <c r="F3066" t="s">
        <v>25</v>
      </c>
      <c r="G3066" t="s">
        <v>20</v>
      </c>
      <c r="H3066">
        <v>6144.53</v>
      </c>
      <c r="I3066" s="9">
        <v>45156</v>
      </c>
      <c r="J3066">
        <v>2023</v>
      </c>
      <c r="K3066" t="s">
        <v>14056</v>
      </c>
      <c r="L3066">
        <v>8</v>
      </c>
      <c r="M3066" t="s">
        <v>14048</v>
      </c>
      <c r="N3066" t="s">
        <v>16</v>
      </c>
    </row>
    <row r="3067" spans="1:14" x14ac:dyDescent="0.35">
      <c r="A3067" t="s">
        <v>4523</v>
      </c>
      <c r="B3067">
        <v>56</v>
      </c>
      <c r="C3067" t="s">
        <v>14096</v>
      </c>
      <c r="D3067" t="s">
        <v>12</v>
      </c>
      <c r="E3067" t="s">
        <v>64</v>
      </c>
      <c r="F3067" t="s">
        <v>49</v>
      </c>
      <c r="G3067" t="s">
        <v>20</v>
      </c>
      <c r="H3067">
        <v>2636.07</v>
      </c>
      <c r="I3067" s="9">
        <v>45245</v>
      </c>
      <c r="J3067">
        <v>2023</v>
      </c>
      <c r="K3067" t="s">
        <v>14054</v>
      </c>
      <c r="L3067">
        <v>11</v>
      </c>
      <c r="M3067" t="s">
        <v>14052</v>
      </c>
      <c r="N3067" t="s">
        <v>16</v>
      </c>
    </row>
    <row r="3068" spans="1:14" x14ac:dyDescent="0.35">
      <c r="A3068" t="s">
        <v>4597</v>
      </c>
      <c r="B3068">
        <v>56</v>
      </c>
      <c r="C3068" t="s">
        <v>14096</v>
      </c>
      <c r="D3068" t="s">
        <v>12</v>
      </c>
      <c r="E3068" t="s">
        <v>42</v>
      </c>
      <c r="F3068" t="s">
        <v>25</v>
      </c>
      <c r="G3068" t="s">
        <v>15</v>
      </c>
      <c r="H3068">
        <v>204.39</v>
      </c>
      <c r="I3068" s="9">
        <v>45316</v>
      </c>
      <c r="J3068">
        <v>2024</v>
      </c>
      <c r="K3068" t="s">
        <v>14045</v>
      </c>
      <c r="L3068">
        <v>1</v>
      </c>
      <c r="M3068" t="s">
        <v>14057</v>
      </c>
      <c r="N3068" t="s">
        <v>16</v>
      </c>
    </row>
    <row r="3069" spans="1:14" x14ac:dyDescent="0.35">
      <c r="A3069" t="s">
        <v>4669</v>
      </c>
      <c r="B3069">
        <v>56</v>
      </c>
      <c r="C3069" t="s">
        <v>14096</v>
      </c>
      <c r="D3069" t="s">
        <v>12</v>
      </c>
      <c r="E3069" t="s">
        <v>74</v>
      </c>
      <c r="F3069" t="s">
        <v>35</v>
      </c>
      <c r="G3069" t="s">
        <v>36</v>
      </c>
      <c r="H3069">
        <v>6060.36</v>
      </c>
      <c r="I3069" s="9">
        <v>45157</v>
      </c>
      <c r="J3069">
        <v>2023</v>
      </c>
      <c r="K3069" t="s">
        <v>14056</v>
      </c>
      <c r="L3069">
        <v>8</v>
      </c>
      <c r="M3069" t="s">
        <v>14050</v>
      </c>
      <c r="N3069" t="s">
        <v>16</v>
      </c>
    </row>
    <row r="3070" spans="1:14" x14ac:dyDescent="0.35">
      <c r="A3070" t="s">
        <v>4675</v>
      </c>
      <c r="B3070">
        <v>56</v>
      </c>
      <c r="C3070" t="s">
        <v>14096</v>
      </c>
      <c r="D3070" t="s">
        <v>12</v>
      </c>
      <c r="E3070" t="s">
        <v>52</v>
      </c>
      <c r="F3070" t="s">
        <v>19</v>
      </c>
      <c r="G3070" t="s">
        <v>36</v>
      </c>
      <c r="H3070">
        <v>1050.1600000000001</v>
      </c>
      <c r="I3070" s="9">
        <v>45237</v>
      </c>
      <c r="J3070">
        <v>2023</v>
      </c>
      <c r="K3070" t="s">
        <v>14054</v>
      </c>
      <c r="L3070">
        <v>11</v>
      </c>
      <c r="M3070" t="s">
        <v>14046</v>
      </c>
      <c r="N3070" t="s">
        <v>16</v>
      </c>
    </row>
    <row r="3071" spans="1:14" x14ac:dyDescent="0.35">
      <c r="A3071" t="s">
        <v>4693</v>
      </c>
      <c r="B3071">
        <v>56</v>
      </c>
      <c r="C3071" t="s">
        <v>14096</v>
      </c>
      <c r="D3071" t="s">
        <v>39</v>
      </c>
      <c r="E3071" t="s">
        <v>24</v>
      </c>
      <c r="F3071" t="s">
        <v>55</v>
      </c>
      <c r="G3071" t="s">
        <v>30</v>
      </c>
      <c r="H3071">
        <v>1454.51</v>
      </c>
      <c r="I3071" s="9">
        <v>45563</v>
      </c>
      <c r="J3071">
        <v>2024</v>
      </c>
      <c r="K3071" t="s">
        <v>14055</v>
      </c>
      <c r="L3071">
        <v>9</v>
      </c>
      <c r="M3071" t="s">
        <v>14050</v>
      </c>
      <c r="N3071" t="s">
        <v>16</v>
      </c>
    </row>
    <row r="3072" spans="1:14" x14ac:dyDescent="0.35">
      <c r="A3072" t="s">
        <v>4721</v>
      </c>
      <c r="B3072">
        <v>56</v>
      </c>
      <c r="C3072" t="s">
        <v>14096</v>
      </c>
      <c r="D3072" t="s">
        <v>39</v>
      </c>
      <c r="E3072" t="s">
        <v>74</v>
      </c>
      <c r="F3072" t="s">
        <v>55</v>
      </c>
      <c r="G3072" t="s">
        <v>30</v>
      </c>
      <c r="H3072">
        <v>13382.07</v>
      </c>
      <c r="I3072" s="9">
        <v>45570</v>
      </c>
      <c r="J3072">
        <v>2024</v>
      </c>
      <c r="K3072" t="s">
        <v>14058</v>
      </c>
      <c r="L3072">
        <v>10</v>
      </c>
      <c r="M3072" t="s">
        <v>14050</v>
      </c>
      <c r="N3072" t="s">
        <v>16</v>
      </c>
    </row>
    <row r="3073" spans="1:14" x14ac:dyDescent="0.35">
      <c r="A3073" t="s">
        <v>4851</v>
      </c>
      <c r="B3073">
        <v>56</v>
      </c>
      <c r="C3073" t="s">
        <v>14096</v>
      </c>
      <c r="D3073" t="s">
        <v>39</v>
      </c>
      <c r="E3073" t="s">
        <v>13</v>
      </c>
      <c r="F3073" t="s">
        <v>49</v>
      </c>
      <c r="G3073" t="s">
        <v>30</v>
      </c>
      <c r="H3073">
        <v>4056.62</v>
      </c>
      <c r="I3073" s="9">
        <v>45305</v>
      </c>
      <c r="J3073">
        <v>2024</v>
      </c>
      <c r="K3073" t="s">
        <v>14045</v>
      </c>
      <c r="L3073">
        <v>1</v>
      </c>
      <c r="M3073" t="s">
        <v>14059</v>
      </c>
      <c r="N3073" t="s">
        <v>16</v>
      </c>
    </row>
    <row r="3074" spans="1:14" x14ac:dyDescent="0.35">
      <c r="A3074" t="s">
        <v>5113</v>
      </c>
      <c r="B3074">
        <v>56</v>
      </c>
      <c r="C3074" t="s">
        <v>14096</v>
      </c>
      <c r="D3074" t="s">
        <v>39</v>
      </c>
      <c r="E3074" t="s">
        <v>42</v>
      </c>
      <c r="F3074" t="s">
        <v>35</v>
      </c>
      <c r="G3074" t="s">
        <v>15</v>
      </c>
      <c r="H3074">
        <v>2060.54</v>
      </c>
      <c r="I3074" s="9">
        <v>45460</v>
      </c>
      <c r="J3074">
        <v>2024</v>
      </c>
      <c r="K3074" t="s">
        <v>14049</v>
      </c>
      <c r="L3074">
        <v>6</v>
      </c>
      <c r="M3074" t="s">
        <v>14062</v>
      </c>
      <c r="N3074" t="s">
        <v>16</v>
      </c>
    </row>
    <row r="3075" spans="1:14" x14ac:dyDescent="0.35">
      <c r="A3075" t="s">
        <v>5121</v>
      </c>
      <c r="B3075">
        <v>56</v>
      </c>
      <c r="C3075" t="s">
        <v>14096</v>
      </c>
      <c r="D3075" t="s">
        <v>39</v>
      </c>
      <c r="E3075" t="s">
        <v>42</v>
      </c>
      <c r="F3075" t="s">
        <v>14</v>
      </c>
      <c r="G3075" t="s">
        <v>20</v>
      </c>
      <c r="H3075">
        <v>3723.47</v>
      </c>
      <c r="I3075" s="9">
        <v>45483</v>
      </c>
      <c r="J3075">
        <v>2024</v>
      </c>
      <c r="K3075" t="s">
        <v>14063</v>
      </c>
      <c r="L3075">
        <v>7</v>
      </c>
      <c r="M3075" t="s">
        <v>14052</v>
      </c>
      <c r="N3075" t="s">
        <v>16</v>
      </c>
    </row>
    <row r="3076" spans="1:14" x14ac:dyDescent="0.35">
      <c r="A3076" t="s">
        <v>5169</v>
      </c>
      <c r="B3076">
        <v>56</v>
      </c>
      <c r="C3076" t="s">
        <v>14096</v>
      </c>
      <c r="D3076" t="s">
        <v>12</v>
      </c>
      <c r="E3076" t="s">
        <v>42</v>
      </c>
      <c r="F3076" t="s">
        <v>25</v>
      </c>
      <c r="G3076" t="s">
        <v>30</v>
      </c>
      <c r="H3076">
        <v>6371.92</v>
      </c>
      <c r="I3076" s="9">
        <v>45572</v>
      </c>
      <c r="J3076">
        <v>2024</v>
      </c>
      <c r="K3076" t="s">
        <v>14058</v>
      </c>
      <c r="L3076">
        <v>10</v>
      </c>
      <c r="M3076" t="s">
        <v>14062</v>
      </c>
      <c r="N3076" t="s">
        <v>16</v>
      </c>
    </row>
    <row r="3077" spans="1:14" x14ac:dyDescent="0.35">
      <c r="A3077" t="s">
        <v>5551</v>
      </c>
      <c r="B3077">
        <v>56</v>
      </c>
      <c r="C3077" t="s">
        <v>14096</v>
      </c>
      <c r="D3077" t="s">
        <v>39</v>
      </c>
      <c r="E3077" t="s">
        <v>42</v>
      </c>
      <c r="F3077" t="s">
        <v>35</v>
      </c>
      <c r="G3077" t="s">
        <v>30</v>
      </c>
      <c r="H3077">
        <v>4293.08</v>
      </c>
      <c r="I3077" s="9">
        <v>45455</v>
      </c>
      <c r="J3077">
        <v>2024</v>
      </c>
      <c r="K3077" t="s">
        <v>14049</v>
      </c>
      <c r="L3077">
        <v>6</v>
      </c>
      <c r="M3077" t="s">
        <v>14052</v>
      </c>
      <c r="N3077" t="s">
        <v>16</v>
      </c>
    </row>
    <row r="3078" spans="1:14" x14ac:dyDescent="0.35">
      <c r="A3078" t="s">
        <v>5603</v>
      </c>
      <c r="B3078">
        <v>56</v>
      </c>
      <c r="C3078" t="s">
        <v>14096</v>
      </c>
      <c r="D3078" t="s">
        <v>12</v>
      </c>
      <c r="E3078" t="s">
        <v>74</v>
      </c>
      <c r="F3078" t="s">
        <v>25</v>
      </c>
      <c r="G3078" t="s">
        <v>26</v>
      </c>
      <c r="H3078">
        <v>1000.52</v>
      </c>
      <c r="I3078" s="9">
        <v>45638</v>
      </c>
      <c r="J3078">
        <v>2024</v>
      </c>
      <c r="K3078" t="s">
        <v>14060</v>
      </c>
      <c r="L3078">
        <v>12</v>
      </c>
      <c r="M3078" t="s">
        <v>14057</v>
      </c>
      <c r="N3078" t="s">
        <v>16</v>
      </c>
    </row>
    <row r="3079" spans="1:14" x14ac:dyDescent="0.35">
      <c r="A3079" t="s">
        <v>5673</v>
      </c>
      <c r="B3079">
        <v>56</v>
      </c>
      <c r="C3079" t="s">
        <v>14096</v>
      </c>
      <c r="D3079" t="s">
        <v>39</v>
      </c>
      <c r="E3079" t="s">
        <v>52</v>
      </c>
      <c r="F3079" t="s">
        <v>19</v>
      </c>
      <c r="G3079" t="s">
        <v>26</v>
      </c>
      <c r="H3079">
        <v>10189.120000000001</v>
      </c>
      <c r="I3079" s="9">
        <v>45532</v>
      </c>
      <c r="J3079">
        <v>2024</v>
      </c>
      <c r="K3079" t="s">
        <v>14056</v>
      </c>
      <c r="L3079">
        <v>8</v>
      </c>
      <c r="M3079" t="s">
        <v>14052</v>
      </c>
      <c r="N3079" t="s">
        <v>16</v>
      </c>
    </row>
    <row r="3080" spans="1:14" x14ac:dyDescent="0.35">
      <c r="A3080" t="s">
        <v>5787</v>
      </c>
      <c r="B3080">
        <v>56</v>
      </c>
      <c r="C3080" t="s">
        <v>14096</v>
      </c>
      <c r="D3080" t="s">
        <v>12</v>
      </c>
      <c r="E3080" t="s">
        <v>29</v>
      </c>
      <c r="F3080" t="s">
        <v>19</v>
      </c>
      <c r="G3080" t="s">
        <v>20</v>
      </c>
      <c r="H3080">
        <v>9109.43</v>
      </c>
      <c r="I3080" s="9">
        <v>45304</v>
      </c>
      <c r="J3080">
        <v>2024</v>
      </c>
      <c r="K3080" t="s">
        <v>14045</v>
      </c>
      <c r="L3080">
        <v>1</v>
      </c>
      <c r="M3080" t="s">
        <v>14050</v>
      </c>
      <c r="N3080" t="s">
        <v>16</v>
      </c>
    </row>
    <row r="3081" spans="1:14" x14ac:dyDescent="0.35">
      <c r="A3081" t="s">
        <v>5847</v>
      </c>
      <c r="B3081">
        <v>56</v>
      </c>
      <c r="C3081" t="s">
        <v>14096</v>
      </c>
      <c r="D3081" t="s">
        <v>39</v>
      </c>
      <c r="E3081" t="s">
        <v>52</v>
      </c>
      <c r="F3081" t="s">
        <v>49</v>
      </c>
      <c r="G3081" t="s">
        <v>30</v>
      </c>
      <c r="H3081">
        <v>1488.05</v>
      </c>
      <c r="I3081" s="9">
        <v>45306</v>
      </c>
      <c r="J3081">
        <v>2024</v>
      </c>
      <c r="K3081" t="s">
        <v>14045</v>
      </c>
      <c r="L3081">
        <v>1</v>
      </c>
      <c r="M3081" t="s">
        <v>14062</v>
      </c>
      <c r="N3081" t="s">
        <v>16</v>
      </c>
    </row>
    <row r="3082" spans="1:14" x14ac:dyDescent="0.35">
      <c r="A3082" t="s">
        <v>5849</v>
      </c>
      <c r="B3082">
        <v>56</v>
      </c>
      <c r="C3082" t="s">
        <v>14096</v>
      </c>
      <c r="D3082" t="s">
        <v>39</v>
      </c>
      <c r="E3082" t="s">
        <v>74</v>
      </c>
      <c r="F3082" t="s">
        <v>55</v>
      </c>
      <c r="G3082" t="s">
        <v>15</v>
      </c>
      <c r="H3082">
        <v>23914.62</v>
      </c>
      <c r="I3082" s="9">
        <v>45433</v>
      </c>
      <c r="J3082">
        <v>2024</v>
      </c>
      <c r="K3082" t="s">
        <v>14047</v>
      </c>
      <c r="L3082">
        <v>5</v>
      </c>
      <c r="M3082" t="s">
        <v>14046</v>
      </c>
      <c r="N3082" t="s">
        <v>16</v>
      </c>
    </row>
    <row r="3083" spans="1:14" x14ac:dyDescent="0.35">
      <c r="A3083" t="s">
        <v>6023</v>
      </c>
      <c r="B3083">
        <v>56</v>
      </c>
      <c r="C3083" t="s">
        <v>14096</v>
      </c>
      <c r="D3083" t="s">
        <v>39</v>
      </c>
      <c r="E3083" t="s">
        <v>74</v>
      </c>
      <c r="F3083" t="s">
        <v>35</v>
      </c>
      <c r="G3083" t="s">
        <v>15</v>
      </c>
      <c r="H3083">
        <v>29240.73</v>
      </c>
      <c r="I3083" s="9">
        <v>45415</v>
      </c>
      <c r="J3083">
        <v>2024</v>
      </c>
      <c r="K3083" t="s">
        <v>14047</v>
      </c>
      <c r="L3083">
        <v>5</v>
      </c>
      <c r="M3083" t="s">
        <v>14048</v>
      </c>
      <c r="N3083" t="s">
        <v>16</v>
      </c>
    </row>
    <row r="3084" spans="1:14" x14ac:dyDescent="0.35">
      <c r="A3084" t="s">
        <v>6059</v>
      </c>
      <c r="B3084">
        <v>56</v>
      </c>
      <c r="C3084" t="s">
        <v>14096</v>
      </c>
      <c r="D3084" t="s">
        <v>39</v>
      </c>
      <c r="E3084" t="s">
        <v>24</v>
      </c>
      <c r="F3084" t="s">
        <v>55</v>
      </c>
      <c r="G3084" t="s">
        <v>36</v>
      </c>
      <c r="H3084">
        <v>5761.97</v>
      </c>
      <c r="I3084" s="9">
        <v>45266</v>
      </c>
      <c r="J3084">
        <v>2023</v>
      </c>
      <c r="K3084" t="s">
        <v>14060</v>
      </c>
      <c r="L3084">
        <v>12</v>
      </c>
      <c r="M3084" t="s">
        <v>14052</v>
      </c>
      <c r="N3084" t="s">
        <v>16</v>
      </c>
    </row>
    <row r="3085" spans="1:14" x14ac:dyDescent="0.35">
      <c r="A3085" t="s">
        <v>6135</v>
      </c>
      <c r="B3085">
        <v>56</v>
      </c>
      <c r="C3085" t="s">
        <v>14096</v>
      </c>
      <c r="D3085" t="s">
        <v>39</v>
      </c>
      <c r="E3085" t="s">
        <v>64</v>
      </c>
      <c r="F3085" t="s">
        <v>14</v>
      </c>
      <c r="G3085" t="s">
        <v>15</v>
      </c>
      <c r="H3085">
        <v>5997.27</v>
      </c>
      <c r="I3085" s="9">
        <v>45406</v>
      </c>
      <c r="J3085">
        <v>2024</v>
      </c>
      <c r="K3085" t="s">
        <v>14061</v>
      </c>
      <c r="L3085">
        <v>4</v>
      </c>
      <c r="M3085" t="s">
        <v>14052</v>
      </c>
      <c r="N3085" t="s">
        <v>16</v>
      </c>
    </row>
    <row r="3086" spans="1:14" x14ac:dyDescent="0.35">
      <c r="A3086" t="s">
        <v>6395</v>
      </c>
      <c r="B3086">
        <v>56</v>
      </c>
      <c r="C3086" t="s">
        <v>14096</v>
      </c>
      <c r="D3086" t="s">
        <v>12</v>
      </c>
      <c r="E3086" t="s">
        <v>52</v>
      </c>
      <c r="F3086" t="s">
        <v>49</v>
      </c>
      <c r="G3086" t="s">
        <v>36</v>
      </c>
      <c r="H3086">
        <v>2312.66</v>
      </c>
      <c r="I3086" s="9">
        <v>45433</v>
      </c>
      <c r="J3086">
        <v>2024</v>
      </c>
      <c r="K3086" t="s">
        <v>14047</v>
      </c>
      <c r="L3086">
        <v>5</v>
      </c>
      <c r="M3086" t="s">
        <v>14046</v>
      </c>
      <c r="N3086" t="s">
        <v>16</v>
      </c>
    </row>
    <row r="3087" spans="1:14" x14ac:dyDescent="0.35">
      <c r="A3087" t="s">
        <v>6435</v>
      </c>
      <c r="B3087">
        <v>56</v>
      </c>
      <c r="C3087" t="s">
        <v>14096</v>
      </c>
      <c r="D3087" t="s">
        <v>39</v>
      </c>
      <c r="E3087" t="s">
        <v>74</v>
      </c>
      <c r="F3087" t="s">
        <v>55</v>
      </c>
      <c r="G3087" t="s">
        <v>26</v>
      </c>
      <c r="H3087">
        <v>3481.67</v>
      </c>
      <c r="I3087" s="9">
        <v>45373</v>
      </c>
      <c r="J3087">
        <v>2024</v>
      </c>
      <c r="K3087" t="s">
        <v>14053</v>
      </c>
      <c r="L3087">
        <v>3</v>
      </c>
      <c r="M3087" t="s">
        <v>14048</v>
      </c>
      <c r="N3087" t="s">
        <v>16</v>
      </c>
    </row>
    <row r="3088" spans="1:14" x14ac:dyDescent="0.35">
      <c r="A3088" t="s">
        <v>6759</v>
      </c>
      <c r="B3088">
        <v>56</v>
      </c>
      <c r="C3088" t="s">
        <v>14096</v>
      </c>
      <c r="D3088" t="s">
        <v>12</v>
      </c>
      <c r="E3088" t="s">
        <v>29</v>
      </c>
      <c r="F3088" t="s">
        <v>49</v>
      </c>
      <c r="G3088" t="s">
        <v>20</v>
      </c>
      <c r="H3088">
        <v>9358.86</v>
      </c>
      <c r="I3088" s="9">
        <v>45238</v>
      </c>
      <c r="J3088">
        <v>2023</v>
      </c>
      <c r="K3088" t="s">
        <v>14054</v>
      </c>
      <c r="L3088">
        <v>11</v>
      </c>
      <c r="M3088" t="s">
        <v>14052</v>
      </c>
      <c r="N3088" t="s">
        <v>16</v>
      </c>
    </row>
    <row r="3089" spans="1:14" x14ac:dyDescent="0.35">
      <c r="A3089" t="s">
        <v>6783</v>
      </c>
      <c r="B3089">
        <v>56</v>
      </c>
      <c r="C3089" t="s">
        <v>14096</v>
      </c>
      <c r="D3089" t="s">
        <v>12</v>
      </c>
      <c r="E3089" t="s">
        <v>93</v>
      </c>
      <c r="F3089" t="s">
        <v>25</v>
      </c>
      <c r="G3089" t="s">
        <v>15</v>
      </c>
      <c r="H3089">
        <v>3834.99</v>
      </c>
      <c r="I3089" s="9">
        <v>45549</v>
      </c>
      <c r="J3089">
        <v>2024</v>
      </c>
      <c r="K3089" t="s">
        <v>14055</v>
      </c>
      <c r="L3089">
        <v>9</v>
      </c>
      <c r="M3089" t="s">
        <v>14050</v>
      </c>
      <c r="N3089" t="s">
        <v>16</v>
      </c>
    </row>
    <row r="3090" spans="1:14" x14ac:dyDescent="0.35">
      <c r="A3090" t="s">
        <v>6787</v>
      </c>
      <c r="B3090">
        <v>56</v>
      </c>
      <c r="C3090" t="s">
        <v>14096</v>
      </c>
      <c r="D3090" t="s">
        <v>12</v>
      </c>
      <c r="E3090" t="s">
        <v>74</v>
      </c>
      <c r="F3090" t="s">
        <v>14</v>
      </c>
      <c r="G3090" t="s">
        <v>26</v>
      </c>
      <c r="H3090">
        <v>9551.3700000000008</v>
      </c>
      <c r="I3090" s="9">
        <v>45580</v>
      </c>
      <c r="J3090">
        <v>2024</v>
      </c>
      <c r="K3090" t="s">
        <v>14058</v>
      </c>
      <c r="L3090">
        <v>10</v>
      </c>
      <c r="M3090" t="s">
        <v>14046</v>
      </c>
      <c r="N3090" t="s">
        <v>16</v>
      </c>
    </row>
    <row r="3091" spans="1:14" x14ac:dyDescent="0.35">
      <c r="A3091" t="s">
        <v>6829</v>
      </c>
      <c r="B3091">
        <v>56</v>
      </c>
      <c r="C3091" t="s">
        <v>14096</v>
      </c>
      <c r="D3091" t="s">
        <v>12</v>
      </c>
      <c r="E3091" t="s">
        <v>29</v>
      </c>
      <c r="F3091" t="s">
        <v>19</v>
      </c>
      <c r="G3091" t="s">
        <v>30</v>
      </c>
      <c r="H3091">
        <v>647.05999999999995</v>
      </c>
      <c r="I3091" s="9">
        <v>44936</v>
      </c>
      <c r="J3091">
        <v>2023</v>
      </c>
      <c r="K3091" t="s">
        <v>14045</v>
      </c>
      <c r="L3091">
        <v>1</v>
      </c>
      <c r="M3091" t="s">
        <v>14046</v>
      </c>
      <c r="N3091" t="s">
        <v>16</v>
      </c>
    </row>
    <row r="3092" spans="1:14" x14ac:dyDescent="0.35">
      <c r="A3092" t="s">
        <v>6893</v>
      </c>
      <c r="B3092">
        <v>56</v>
      </c>
      <c r="C3092" t="s">
        <v>14096</v>
      </c>
      <c r="D3092" t="s">
        <v>12</v>
      </c>
      <c r="E3092" t="s">
        <v>24</v>
      </c>
      <c r="F3092" t="s">
        <v>14</v>
      </c>
      <c r="G3092" t="s">
        <v>15</v>
      </c>
      <c r="H3092">
        <v>445.39</v>
      </c>
      <c r="I3092" s="9">
        <v>45511</v>
      </c>
      <c r="J3092">
        <v>2024</v>
      </c>
      <c r="K3092" t="s">
        <v>14056</v>
      </c>
      <c r="L3092">
        <v>8</v>
      </c>
      <c r="M3092" t="s">
        <v>14052</v>
      </c>
      <c r="N3092" t="s">
        <v>16</v>
      </c>
    </row>
    <row r="3093" spans="1:14" x14ac:dyDescent="0.35">
      <c r="A3093" t="s">
        <v>6917</v>
      </c>
      <c r="B3093">
        <v>56</v>
      </c>
      <c r="C3093" t="s">
        <v>14096</v>
      </c>
      <c r="D3093" t="s">
        <v>12</v>
      </c>
      <c r="E3093" t="s">
        <v>29</v>
      </c>
      <c r="F3093" t="s">
        <v>19</v>
      </c>
      <c r="G3093" t="s">
        <v>36</v>
      </c>
      <c r="H3093">
        <v>5189.01</v>
      </c>
      <c r="I3093" s="9">
        <v>45432</v>
      </c>
      <c r="J3093">
        <v>2024</v>
      </c>
      <c r="K3093" t="s">
        <v>14047</v>
      </c>
      <c r="L3093">
        <v>5</v>
      </c>
      <c r="M3093" t="s">
        <v>14062</v>
      </c>
      <c r="N3093" t="s">
        <v>16</v>
      </c>
    </row>
    <row r="3094" spans="1:14" x14ac:dyDescent="0.35">
      <c r="A3094" t="s">
        <v>7029</v>
      </c>
      <c r="B3094">
        <v>56</v>
      </c>
      <c r="C3094" t="s">
        <v>14096</v>
      </c>
      <c r="D3094" t="s">
        <v>39</v>
      </c>
      <c r="E3094" t="s">
        <v>42</v>
      </c>
      <c r="F3094" t="s">
        <v>49</v>
      </c>
      <c r="G3094" t="s">
        <v>15</v>
      </c>
      <c r="H3094">
        <v>29429.96</v>
      </c>
      <c r="I3094" s="9">
        <v>45133</v>
      </c>
      <c r="J3094">
        <v>2023</v>
      </c>
      <c r="K3094" t="s">
        <v>14063</v>
      </c>
      <c r="L3094">
        <v>7</v>
      </c>
      <c r="M3094" t="s">
        <v>14052</v>
      </c>
      <c r="N3094" t="s">
        <v>16</v>
      </c>
    </row>
    <row r="3095" spans="1:14" x14ac:dyDescent="0.35">
      <c r="A3095" t="s">
        <v>7239</v>
      </c>
      <c r="B3095">
        <v>56</v>
      </c>
      <c r="C3095" t="s">
        <v>14096</v>
      </c>
      <c r="D3095" t="s">
        <v>39</v>
      </c>
      <c r="E3095" t="s">
        <v>13</v>
      </c>
      <c r="F3095" t="s">
        <v>14</v>
      </c>
      <c r="G3095" t="s">
        <v>30</v>
      </c>
      <c r="H3095">
        <v>5876.25</v>
      </c>
      <c r="I3095" s="9">
        <v>45578</v>
      </c>
      <c r="J3095">
        <v>2024</v>
      </c>
      <c r="K3095" t="s">
        <v>14058</v>
      </c>
      <c r="L3095">
        <v>10</v>
      </c>
      <c r="M3095" t="s">
        <v>14059</v>
      </c>
      <c r="N3095" t="s">
        <v>16</v>
      </c>
    </row>
    <row r="3096" spans="1:14" x14ac:dyDescent="0.35">
      <c r="A3096" t="s">
        <v>7273</v>
      </c>
      <c r="B3096">
        <v>56</v>
      </c>
      <c r="C3096" t="s">
        <v>14096</v>
      </c>
      <c r="D3096" t="s">
        <v>39</v>
      </c>
      <c r="E3096" t="s">
        <v>42</v>
      </c>
      <c r="F3096" t="s">
        <v>49</v>
      </c>
      <c r="G3096" t="s">
        <v>30</v>
      </c>
      <c r="H3096">
        <v>2001.37</v>
      </c>
      <c r="I3096" s="9">
        <v>45239</v>
      </c>
      <c r="J3096">
        <v>2023</v>
      </c>
      <c r="K3096" t="s">
        <v>14054</v>
      </c>
      <c r="L3096">
        <v>11</v>
      </c>
      <c r="M3096" t="s">
        <v>14057</v>
      </c>
      <c r="N3096" t="s">
        <v>16</v>
      </c>
    </row>
    <row r="3097" spans="1:14" x14ac:dyDescent="0.35">
      <c r="A3097" t="s">
        <v>7539</v>
      </c>
      <c r="B3097">
        <v>56</v>
      </c>
      <c r="C3097" t="s">
        <v>14096</v>
      </c>
      <c r="D3097" t="s">
        <v>12</v>
      </c>
      <c r="E3097" t="s">
        <v>74</v>
      </c>
      <c r="F3097" t="s">
        <v>19</v>
      </c>
      <c r="G3097" t="s">
        <v>26</v>
      </c>
      <c r="H3097">
        <v>10587.69</v>
      </c>
      <c r="I3097" s="9">
        <v>45088</v>
      </c>
      <c r="J3097">
        <v>2023</v>
      </c>
      <c r="K3097" t="s">
        <v>14049</v>
      </c>
      <c r="L3097">
        <v>6</v>
      </c>
      <c r="M3097" t="s">
        <v>14059</v>
      </c>
      <c r="N3097" t="s">
        <v>16</v>
      </c>
    </row>
    <row r="3098" spans="1:14" x14ac:dyDescent="0.35">
      <c r="A3098" t="s">
        <v>7553</v>
      </c>
      <c r="B3098">
        <v>56</v>
      </c>
      <c r="C3098" t="s">
        <v>14096</v>
      </c>
      <c r="D3098" t="s">
        <v>12</v>
      </c>
      <c r="E3098" t="s">
        <v>13</v>
      </c>
      <c r="F3098" t="s">
        <v>55</v>
      </c>
      <c r="G3098" t="s">
        <v>36</v>
      </c>
      <c r="H3098">
        <v>61227.33</v>
      </c>
      <c r="I3098" s="9">
        <v>45202</v>
      </c>
      <c r="J3098">
        <v>2023</v>
      </c>
      <c r="K3098" t="s">
        <v>14058</v>
      </c>
      <c r="L3098">
        <v>10</v>
      </c>
      <c r="M3098" t="s">
        <v>14046</v>
      </c>
      <c r="N3098" t="s">
        <v>16</v>
      </c>
    </row>
    <row r="3099" spans="1:14" x14ac:dyDescent="0.35">
      <c r="A3099" t="s">
        <v>7555</v>
      </c>
      <c r="B3099">
        <v>56</v>
      </c>
      <c r="C3099" t="s">
        <v>14096</v>
      </c>
      <c r="D3099" t="s">
        <v>39</v>
      </c>
      <c r="E3099" t="s">
        <v>29</v>
      </c>
      <c r="F3099" t="s">
        <v>55</v>
      </c>
      <c r="G3099" t="s">
        <v>20</v>
      </c>
      <c r="H3099">
        <v>20645.52</v>
      </c>
      <c r="I3099" s="9">
        <v>45615</v>
      </c>
      <c r="J3099">
        <v>2024</v>
      </c>
      <c r="K3099" t="s">
        <v>14054</v>
      </c>
      <c r="L3099">
        <v>11</v>
      </c>
      <c r="M3099" t="s">
        <v>14046</v>
      </c>
      <c r="N3099" t="s">
        <v>16</v>
      </c>
    </row>
    <row r="3100" spans="1:14" x14ac:dyDescent="0.35">
      <c r="A3100" t="s">
        <v>7777</v>
      </c>
      <c r="B3100">
        <v>56</v>
      </c>
      <c r="C3100" t="s">
        <v>14096</v>
      </c>
      <c r="D3100" t="s">
        <v>39</v>
      </c>
      <c r="E3100" t="s">
        <v>64</v>
      </c>
      <c r="F3100" t="s">
        <v>19</v>
      </c>
      <c r="G3100" t="s">
        <v>26</v>
      </c>
      <c r="H3100">
        <v>461.98</v>
      </c>
      <c r="I3100" s="9">
        <v>45205</v>
      </c>
      <c r="J3100">
        <v>2023</v>
      </c>
      <c r="K3100" t="s">
        <v>14058</v>
      </c>
      <c r="L3100">
        <v>10</v>
      </c>
      <c r="M3100" t="s">
        <v>14048</v>
      </c>
      <c r="N3100" t="s">
        <v>16</v>
      </c>
    </row>
    <row r="3101" spans="1:14" x14ac:dyDescent="0.35">
      <c r="A3101" t="s">
        <v>8291</v>
      </c>
      <c r="B3101">
        <v>56</v>
      </c>
      <c r="C3101" t="s">
        <v>14096</v>
      </c>
      <c r="D3101" t="s">
        <v>12</v>
      </c>
      <c r="E3101" t="s">
        <v>29</v>
      </c>
      <c r="F3101" t="s">
        <v>49</v>
      </c>
      <c r="G3101" t="s">
        <v>36</v>
      </c>
      <c r="H3101">
        <v>10306.16</v>
      </c>
      <c r="I3101" s="9">
        <v>45275</v>
      </c>
      <c r="J3101">
        <v>2023</v>
      </c>
      <c r="K3101" t="s">
        <v>14060</v>
      </c>
      <c r="L3101">
        <v>12</v>
      </c>
      <c r="M3101" t="s">
        <v>14048</v>
      </c>
      <c r="N3101" t="s">
        <v>16</v>
      </c>
    </row>
    <row r="3102" spans="1:14" x14ac:dyDescent="0.35">
      <c r="A3102" t="s">
        <v>8387</v>
      </c>
      <c r="B3102">
        <v>56</v>
      </c>
      <c r="C3102" t="s">
        <v>14096</v>
      </c>
      <c r="D3102" t="s">
        <v>12</v>
      </c>
      <c r="E3102" t="s">
        <v>42</v>
      </c>
      <c r="F3102" t="s">
        <v>19</v>
      </c>
      <c r="G3102" t="s">
        <v>26</v>
      </c>
      <c r="H3102">
        <v>649.02</v>
      </c>
      <c r="I3102" s="9">
        <v>45132</v>
      </c>
      <c r="J3102">
        <v>2023</v>
      </c>
      <c r="K3102" t="s">
        <v>14063</v>
      </c>
      <c r="L3102">
        <v>7</v>
      </c>
      <c r="M3102" t="s">
        <v>14046</v>
      </c>
      <c r="N3102" t="s">
        <v>16</v>
      </c>
    </row>
    <row r="3103" spans="1:14" x14ac:dyDescent="0.35">
      <c r="A3103" t="s">
        <v>8571</v>
      </c>
      <c r="B3103">
        <v>56</v>
      </c>
      <c r="C3103" t="s">
        <v>14096</v>
      </c>
      <c r="D3103" t="s">
        <v>12</v>
      </c>
      <c r="E3103" t="s">
        <v>42</v>
      </c>
      <c r="F3103" t="s">
        <v>14</v>
      </c>
      <c r="G3103" t="s">
        <v>20</v>
      </c>
      <c r="H3103">
        <v>9690.42</v>
      </c>
      <c r="I3103" s="9">
        <v>45022</v>
      </c>
      <c r="J3103">
        <v>2023</v>
      </c>
      <c r="K3103" t="s">
        <v>14061</v>
      </c>
      <c r="L3103">
        <v>4</v>
      </c>
      <c r="M3103" t="s">
        <v>14057</v>
      </c>
      <c r="N3103" t="s">
        <v>16</v>
      </c>
    </row>
    <row r="3104" spans="1:14" x14ac:dyDescent="0.35">
      <c r="A3104" t="s">
        <v>8619</v>
      </c>
      <c r="B3104">
        <v>56</v>
      </c>
      <c r="C3104" t="s">
        <v>14096</v>
      </c>
      <c r="D3104" t="s">
        <v>39</v>
      </c>
      <c r="E3104" t="s">
        <v>29</v>
      </c>
      <c r="F3104" t="s">
        <v>25</v>
      </c>
      <c r="G3104" t="s">
        <v>30</v>
      </c>
      <c r="H3104">
        <v>4922.9399999999996</v>
      </c>
      <c r="I3104" s="9">
        <v>45618</v>
      </c>
      <c r="J3104">
        <v>2024</v>
      </c>
      <c r="K3104" t="s">
        <v>14054</v>
      </c>
      <c r="L3104">
        <v>11</v>
      </c>
      <c r="M3104" t="s">
        <v>14048</v>
      </c>
      <c r="N3104" t="s">
        <v>16</v>
      </c>
    </row>
    <row r="3105" spans="1:14" x14ac:dyDescent="0.35">
      <c r="A3105" t="s">
        <v>8689</v>
      </c>
      <c r="B3105">
        <v>56</v>
      </c>
      <c r="C3105" t="s">
        <v>14096</v>
      </c>
      <c r="D3105" t="s">
        <v>39</v>
      </c>
      <c r="E3105" t="s">
        <v>42</v>
      </c>
      <c r="F3105" t="s">
        <v>19</v>
      </c>
      <c r="G3105" t="s">
        <v>36</v>
      </c>
      <c r="H3105">
        <v>13742.15</v>
      </c>
      <c r="I3105" s="9">
        <v>45502</v>
      </c>
      <c r="J3105">
        <v>2024</v>
      </c>
      <c r="K3105" t="s">
        <v>14063</v>
      </c>
      <c r="L3105">
        <v>7</v>
      </c>
      <c r="M3105" t="s">
        <v>14062</v>
      </c>
      <c r="N3105" t="s">
        <v>16</v>
      </c>
    </row>
    <row r="3106" spans="1:14" x14ac:dyDescent="0.35">
      <c r="A3106" t="s">
        <v>8699</v>
      </c>
      <c r="B3106">
        <v>56</v>
      </c>
      <c r="C3106" t="s">
        <v>14096</v>
      </c>
      <c r="D3106" t="s">
        <v>39</v>
      </c>
      <c r="E3106" t="s">
        <v>74</v>
      </c>
      <c r="F3106" t="s">
        <v>49</v>
      </c>
      <c r="G3106" t="s">
        <v>30</v>
      </c>
      <c r="H3106">
        <v>10101.33</v>
      </c>
      <c r="I3106" s="9">
        <v>45074</v>
      </c>
      <c r="J3106">
        <v>2023</v>
      </c>
      <c r="K3106" t="s">
        <v>14047</v>
      </c>
      <c r="L3106">
        <v>5</v>
      </c>
      <c r="M3106" t="s">
        <v>14059</v>
      </c>
      <c r="N3106" t="s">
        <v>16</v>
      </c>
    </row>
    <row r="3107" spans="1:14" x14ac:dyDescent="0.35">
      <c r="A3107" t="s">
        <v>8885</v>
      </c>
      <c r="B3107">
        <v>56</v>
      </c>
      <c r="C3107" t="s">
        <v>14096</v>
      </c>
      <c r="D3107" t="s">
        <v>39</v>
      </c>
      <c r="E3107" t="s">
        <v>42</v>
      </c>
      <c r="F3107" t="s">
        <v>19</v>
      </c>
      <c r="G3107" t="s">
        <v>26</v>
      </c>
      <c r="H3107">
        <v>6961.36</v>
      </c>
      <c r="I3107" s="9">
        <v>45228</v>
      </c>
      <c r="J3107">
        <v>2023</v>
      </c>
      <c r="K3107" t="s">
        <v>14058</v>
      </c>
      <c r="L3107">
        <v>10</v>
      </c>
      <c r="M3107" t="s">
        <v>14059</v>
      </c>
      <c r="N3107" t="s">
        <v>16</v>
      </c>
    </row>
    <row r="3108" spans="1:14" x14ac:dyDescent="0.35">
      <c r="A3108" t="s">
        <v>8983</v>
      </c>
      <c r="B3108">
        <v>56</v>
      </c>
      <c r="C3108" t="s">
        <v>14096</v>
      </c>
      <c r="D3108" t="s">
        <v>39</v>
      </c>
      <c r="E3108" t="s">
        <v>74</v>
      </c>
      <c r="F3108" t="s">
        <v>49</v>
      </c>
      <c r="G3108" t="s">
        <v>20</v>
      </c>
      <c r="H3108">
        <v>7464.64</v>
      </c>
      <c r="I3108" s="9">
        <v>45184</v>
      </c>
      <c r="J3108">
        <v>2023</v>
      </c>
      <c r="K3108" t="s">
        <v>14055</v>
      </c>
      <c r="L3108">
        <v>9</v>
      </c>
      <c r="M3108" t="s">
        <v>14048</v>
      </c>
      <c r="N3108" t="s">
        <v>16</v>
      </c>
    </row>
    <row r="3109" spans="1:14" x14ac:dyDescent="0.35">
      <c r="A3109" t="s">
        <v>9159</v>
      </c>
      <c r="B3109">
        <v>56</v>
      </c>
      <c r="C3109" t="s">
        <v>14096</v>
      </c>
      <c r="D3109" t="s">
        <v>39</v>
      </c>
      <c r="E3109" t="s">
        <v>13</v>
      </c>
      <c r="F3109" t="s">
        <v>55</v>
      </c>
      <c r="G3109" t="s">
        <v>36</v>
      </c>
      <c r="H3109">
        <v>4883.54</v>
      </c>
      <c r="I3109" s="9">
        <v>45391</v>
      </c>
      <c r="J3109">
        <v>2024</v>
      </c>
      <c r="K3109" t="s">
        <v>14061</v>
      </c>
      <c r="L3109">
        <v>4</v>
      </c>
      <c r="M3109" t="s">
        <v>14046</v>
      </c>
      <c r="N3109" t="s">
        <v>16</v>
      </c>
    </row>
    <row r="3110" spans="1:14" x14ac:dyDescent="0.35">
      <c r="A3110" t="s">
        <v>9237</v>
      </c>
      <c r="B3110">
        <v>56</v>
      </c>
      <c r="C3110" t="s">
        <v>14096</v>
      </c>
      <c r="D3110" t="s">
        <v>39</v>
      </c>
      <c r="E3110" t="s">
        <v>93</v>
      </c>
      <c r="F3110" t="s">
        <v>19</v>
      </c>
      <c r="G3110" t="s">
        <v>15</v>
      </c>
      <c r="H3110">
        <v>7785.79</v>
      </c>
      <c r="I3110" s="9">
        <v>45572</v>
      </c>
      <c r="J3110">
        <v>2024</v>
      </c>
      <c r="K3110" t="s">
        <v>14058</v>
      </c>
      <c r="L3110">
        <v>10</v>
      </c>
      <c r="M3110" t="s">
        <v>14062</v>
      </c>
      <c r="N3110" t="s">
        <v>16</v>
      </c>
    </row>
    <row r="3111" spans="1:14" x14ac:dyDescent="0.35">
      <c r="A3111" t="s">
        <v>9377</v>
      </c>
      <c r="B3111">
        <v>56</v>
      </c>
      <c r="C3111" t="s">
        <v>14096</v>
      </c>
      <c r="D3111" t="s">
        <v>39</v>
      </c>
      <c r="E3111" t="s">
        <v>24</v>
      </c>
      <c r="F3111" t="s">
        <v>55</v>
      </c>
      <c r="G3111" t="s">
        <v>20</v>
      </c>
      <c r="H3111">
        <v>18930.05</v>
      </c>
      <c r="I3111" s="9">
        <v>45391</v>
      </c>
      <c r="J3111">
        <v>2024</v>
      </c>
      <c r="K3111" t="s">
        <v>14061</v>
      </c>
      <c r="L3111">
        <v>4</v>
      </c>
      <c r="M3111" t="s">
        <v>14046</v>
      </c>
      <c r="N3111" t="s">
        <v>16</v>
      </c>
    </row>
    <row r="3112" spans="1:14" x14ac:dyDescent="0.35">
      <c r="A3112" t="s">
        <v>9393</v>
      </c>
      <c r="B3112">
        <v>56</v>
      </c>
      <c r="C3112" t="s">
        <v>14096</v>
      </c>
      <c r="D3112" t="s">
        <v>39</v>
      </c>
      <c r="E3112" t="s">
        <v>74</v>
      </c>
      <c r="F3112" t="s">
        <v>35</v>
      </c>
      <c r="G3112" t="s">
        <v>20</v>
      </c>
      <c r="H3112">
        <v>1492.52</v>
      </c>
      <c r="I3112" s="9">
        <v>45413</v>
      </c>
      <c r="J3112">
        <v>2024</v>
      </c>
      <c r="K3112" t="s">
        <v>14047</v>
      </c>
      <c r="L3112">
        <v>5</v>
      </c>
      <c r="M3112" t="s">
        <v>14052</v>
      </c>
      <c r="N3112" t="s">
        <v>16</v>
      </c>
    </row>
    <row r="3113" spans="1:14" x14ac:dyDescent="0.35">
      <c r="A3113" t="s">
        <v>9493</v>
      </c>
      <c r="B3113">
        <v>56</v>
      </c>
      <c r="C3113" t="s">
        <v>14096</v>
      </c>
      <c r="D3113" t="s">
        <v>39</v>
      </c>
      <c r="E3113" t="s">
        <v>13</v>
      </c>
      <c r="F3113" t="s">
        <v>35</v>
      </c>
      <c r="G3113" t="s">
        <v>20</v>
      </c>
      <c r="H3113">
        <v>32936.980000000003</v>
      </c>
      <c r="I3113" s="9">
        <v>45649</v>
      </c>
      <c r="J3113">
        <v>2024</v>
      </c>
      <c r="K3113" t="s">
        <v>14060</v>
      </c>
      <c r="L3113">
        <v>12</v>
      </c>
      <c r="M3113" t="s">
        <v>14062</v>
      </c>
      <c r="N3113" t="s">
        <v>16</v>
      </c>
    </row>
    <row r="3114" spans="1:14" x14ac:dyDescent="0.35">
      <c r="A3114" t="s">
        <v>9549</v>
      </c>
      <c r="B3114">
        <v>56</v>
      </c>
      <c r="C3114" t="s">
        <v>14096</v>
      </c>
      <c r="D3114" t="s">
        <v>12</v>
      </c>
      <c r="E3114" t="s">
        <v>93</v>
      </c>
      <c r="F3114" t="s">
        <v>49</v>
      </c>
      <c r="G3114" t="s">
        <v>30</v>
      </c>
      <c r="H3114">
        <v>14744.61</v>
      </c>
      <c r="I3114" s="9">
        <v>45450</v>
      </c>
      <c r="J3114">
        <v>2024</v>
      </c>
      <c r="K3114" t="s">
        <v>14049</v>
      </c>
      <c r="L3114">
        <v>6</v>
      </c>
      <c r="M3114" t="s">
        <v>14048</v>
      </c>
      <c r="N3114" t="s">
        <v>16</v>
      </c>
    </row>
    <row r="3115" spans="1:14" x14ac:dyDescent="0.35">
      <c r="A3115" t="s">
        <v>9569</v>
      </c>
      <c r="B3115">
        <v>56</v>
      </c>
      <c r="C3115" t="s">
        <v>14096</v>
      </c>
      <c r="D3115" t="s">
        <v>12</v>
      </c>
      <c r="E3115" t="s">
        <v>93</v>
      </c>
      <c r="F3115" t="s">
        <v>19</v>
      </c>
      <c r="G3115" t="s">
        <v>15</v>
      </c>
      <c r="H3115">
        <v>988.8</v>
      </c>
      <c r="I3115" s="9">
        <v>45181</v>
      </c>
      <c r="J3115">
        <v>2023</v>
      </c>
      <c r="K3115" t="s">
        <v>14055</v>
      </c>
      <c r="L3115">
        <v>9</v>
      </c>
      <c r="M3115" t="s">
        <v>14046</v>
      </c>
      <c r="N3115" t="s">
        <v>16</v>
      </c>
    </row>
    <row r="3116" spans="1:14" x14ac:dyDescent="0.35">
      <c r="A3116" t="s">
        <v>9877</v>
      </c>
      <c r="B3116">
        <v>56</v>
      </c>
      <c r="C3116" t="s">
        <v>14096</v>
      </c>
      <c r="D3116" t="s">
        <v>39</v>
      </c>
      <c r="E3116" t="s">
        <v>74</v>
      </c>
      <c r="F3116" t="s">
        <v>49</v>
      </c>
      <c r="G3116" t="s">
        <v>15</v>
      </c>
      <c r="H3116">
        <v>17186.61</v>
      </c>
      <c r="I3116" s="9">
        <v>45330</v>
      </c>
      <c r="J3116">
        <v>2024</v>
      </c>
      <c r="K3116" t="s">
        <v>14051</v>
      </c>
      <c r="L3116">
        <v>2</v>
      </c>
      <c r="M3116" t="s">
        <v>14057</v>
      </c>
      <c r="N3116" t="s">
        <v>16</v>
      </c>
    </row>
    <row r="3117" spans="1:14" x14ac:dyDescent="0.35">
      <c r="A3117" t="s">
        <v>10271</v>
      </c>
      <c r="B3117">
        <v>56</v>
      </c>
      <c r="C3117" t="s">
        <v>14096</v>
      </c>
      <c r="D3117" t="s">
        <v>12</v>
      </c>
      <c r="E3117" t="s">
        <v>42</v>
      </c>
      <c r="F3117" t="s">
        <v>49</v>
      </c>
      <c r="G3117" t="s">
        <v>15</v>
      </c>
      <c r="H3117">
        <v>7147.47</v>
      </c>
      <c r="I3117" s="9">
        <v>45147</v>
      </c>
      <c r="J3117">
        <v>2023</v>
      </c>
      <c r="K3117" t="s">
        <v>14056</v>
      </c>
      <c r="L3117">
        <v>8</v>
      </c>
      <c r="M3117" t="s">
        <v>14052</v>
      </c>
      <c r="N3117" t="s">
        <v>16</v>
      </c>
    </row>
    <row r="3118" spans="1:14" x14ac:dyDescent="0.35">
      <c r="A3118" t="s">
        <v>10441</v>
      </c>
      <c r="B3118">
        <v>56</v>
      </c>
      <c r="C3118" t="s">
        <v>14096</v>
      </c>
      <c r="D3118" t="s">
        <v>12</v>
      </c>
      <c r="E3118" t="s">
        <v>52</v>
      </c>
      <c r="F3118" t="s">
        <v>14</v>
      </c>
      <c r="G3118" t="s">
        <v>36</v>
      </c>
      <c r="H3118">
        <v>3220.23</v>
      </c>
      <c r="I3118" s="9">
        <v>45390</v>
      </c>
      <c r="J3118">
        <v>2024</v>
      </c>
      <c r="K3118" t="s">
        <v>14061</v>
      </c>
      <c r="L3118">
        <v>4</v>
      </c>
      <c r="M3118" t="s">
        <v>14062</v>
      </c>
      <c r="N3118" t="s">
        <v>16</v>
      </c>
    </row>
    <row r="3119" spans="1:14" x14ac:dyDescent="0.35">
      <c r="A3119" t="s">
        <v>10485</v>
      </c>
      <c r="B3119">
        <v>56</v>
      </c>
      <c r="C3119" t="s">
        <v>14096</v>
      </c>
      <c r="D3119" t="s">
        <v>39</v>
      </c>
      <c r="E3119" t="s">
        <v>93</v>
      </c>
      <c r="F3119" t="s">
        <v>55</v>
      </c>
      <c r="G3119" t="s">
        <v>36</v>
      </c>
      <c r="H3119">
        <v>9478.49</v>
      </c>
      <c r="I3119" s="9">
        <v>45504</v>
      </c>
      <c r="J3119">
        <v>2024</v>
      </c>
      <c r="K3119" t="s">
        <v>14063</v>
      </c>
      <c r="L3119">
        <v>7</v>
      </c>
      <c r="M3119" t="s">
        <v>14052</v>
      </c>
      <c r="N3119" t="s">
        <v>16</v>
      </c>
    </row>
    <row r="3120" spans="1:14" x14ac:dyDescent="0.35">
      <c r="A3120" t="s">
        <v>10517</v>
      </c>
      <c r="B3120">
        <v>56</v>
      </c>
      <c r="C3120" t="s">
        <v>14096</v>
      </c>
      <c r="D3120" t="s">
        <v>12</v>
      </c>
      <c r="E3120" t="s">
        <v>42</v>
      </c>
      <c r="F3120" t="s">
        <v>49</v>
      </c>
      <c r="G3120" t="s">
        <v>36</v>
      </c>
      <c r="H3120">
        <v>2943.9</v>
      </c>
      <c r="I3120" s="9">
        <v>44971</v>
      </c>
      <c r="J3120">
        <v>2023</v>
      </c>
      <c r="K3120" t="s">
        <v>14051</v>
      </c>
      <c r="L3120">
        <v>2</v>
      </c>
      <c r="M3120" t="s">
        <v>14046</v>
      </c>
      <c r="N3120" t="s">
        <v>16</v>
      </c>
    </row>
    <row r="3121" spans="1:14" x14ac:dyDescent="0.35">
      <c r="A3121" t="s">
        <v>10587</v>
      </c>
      <c r="B3121">
        <v>56</v>
      </c>
      <c r="C3121" t="s">
        <v>14096</v>
      </c>
      <c r="D3121" t="s">
        <v>39</v>
      </c>
      <c r="E3121" t="s">
        <v>42</v>
      </c>
      <c r="F3121" t="s">
        <v>49</v>
      </c>
      <c r="G3121" t="s">
        <v>36</v>
      </c>
      <c r="H3121">
        <v>10297.370000000001</v>
      </c>
      <c r="I3121" s="9">
        <v>45350</v>
      </c>
      <c r="J3121">
        <v>2024</v>
      </c>
      <c r="K3121" t="s">
        <v>14051</v>
      </c>
      <c r="L3121">
        <v>2</v>
      </c>
      <c r="M3121" t="s">
        <v>14052</v>
      </c>
      <c r="N3121" t="s">
        <v>16</v>
      </c>
    </row>
    <row r="3122" spans="1:14" x14ac:dyDescent="0.35">
      <c r="A3122" t="s">
        <v>10657</v>
      </c>
      <c r="B3122">
        <v>56</v>
      </c>
      <c r="C3122" t="s">
        <v>14096</v>
      </c>
      <c r="D3122" t="s">
        <v>12</v>
      </c>
      <c r="E3122" t="s">
        <v>64</v>
      </c>
      <c r="F3122" t="s">
        <v>19</v>
      </c>
      <c r="G3122" t="s">
        <v>30</v>
      </c>
      <c r="H3122">
        <v>13346.86</v>
      </c>
      <c r="I3122" s="9">
        <v>45572</v>
      </c>
      <c r="J3122">
        <v>2024</v>
      </c>
      <c r="K3122" t="s">
        <v>14058</v>
      </c>
      <c r="L3122">
        <v>10</v>
      </c>
      <c r="M3122" t="s">
        <v>14062</v>
      </c>
      <c r="N3122" t="s">
        <v>16</v>
      </c>
    </row>
    <row r="3123" spans="1:14" x14ac:dyDescent="0.35">
      <c r="A3123" t="s">
        <v>10751</v>
      </c>
      <c r="B3123">
        <v>56</v>
      </c>
      <c r="C3123" t="s">
        <v>14096</v>
      </c>
      <c r="D3123" t="s">
        <v>39</v>
      </c>
      <c r="E3123" t="s">
        <v>24</v>
      </c>
      <c r="F3123" t="s">
        <v>55</v>
      </c>
      <c r="G3123" t="s">
        <v>26</v>
      </c>
      <c r="H3123">
        <v>10553.74</v>
      </c>
      <c r="I3123" s="9">
        <v>45093</v>
      </c>
      <c r="J3123">
        <v>2023</v>
      </c>
      <c r="K3123" t="s">
        <v>14049</v>
      </c>
      <c r="L3123">
        <v>6</v>
      </c>
      <c r="M3123" t="s">
        <v>14048</v>
      </c>
      <c r="N3123" t="s">
        <v>16</v>
      </c>
    </row>
    <row r="3124" spans="1:14" x14ac:dyDescent="0.35">
      <c r="A3124" t="s">
        <v>10801</v>
      </c>
      <c r="B3124">
        <v>56</v>
      </c>
      <c r="C3124" t="s">
        <v>14096</v>
      </c>
      <c r="D3124" t="s">
        <v>39</v>
      </c>
      <c r="E3124" t="s">
        <v>13</v>
      </c>
      <c r="F3124" t="s">
        <v>14</v>
      </c>
      <c r="G3124" t="s">
        <v>36</v>
      </c>
      <c r="H3124">
        <v>11441.55</v>
      </c>
      <c r="I3124" s="9">
        <v>45137</v>
      </c>
      <c r="J3124">
        <v>2023</v>
      </c>
      <c r="K3124" t="s">
        <v>14063</v>
      </c>
      <c r="L3124">
        <v>7</v>
      </c>
      <c r="M3124" t="s">
        <v>14059</v>
      </c>
      <c r="N3124" t="s">
        <v>16</v>
      </c>
    </row>
    <row r="3125" spans="1:14" x14ac:dyDescent="0.35">
      <c r="A3125" t="s">
        <v>11071</v>
      </c>
      <c r="B3125">
        <v>56</v>
      </c>
      <c r="C3125" t="s">
        <v>14096</v>
      </c>
      <c r="D3125" t="s">
        <v>12</v>
      </c>
      <c r="E3125" t="s">
        <v>42</v>
      </c>
      <c r="F3125" t="s">
        <v>19</v>
      </c>
      <c r="G3125" t="s">
        <v>15</v>
      </c>
      <c r="H3125">
        <v>27780.38</v>
      </c>
      <c r="I3125" s="9">
        <v>45399</v>
      </c>
      <c r="J3125">
        <v>2024</v>
      </c>
      <c r="K3125" t="s">
        <v>14061</v>
      </c>
      <c r="L3125">
        <v>4</v>
      </c>
      <c r="M3125" t="s">
        <v>14052</v>
      </c>
      <c r="N3125" t="s">
        <v>16</v>
      </c>
    </row>
    <row r="3126" spans="1:14" x14ac:dyDescent="0.35">
      <c r="A3126" t="s">
        <v>11085</v>
      </c>
      <c r="B3126">
        <v>56</v>
      </c>
      <c r="C3126" t="s">
        <v>14096</v>
      </c>
      <c r="D3126" t="s">
        <v>39</v>
      </c>
      <c r="E3126" t="s">
        <v>13</v>
      </c>
      <c r="F3126" t="s">
        <v>19</v>
      </c>
      <c r="G3126" t="s">
        <v>30</v>
      </c>
      <c r="H3126">
        <v>1710.66</v>
      </c>
      <c r="I3126" s="9">
        <v>45605</v>
      </c>
      <c r="J3126">
        <v>2024</v>
      </c>
      <c r="K3126" t="s">
        <v>14054</v>
      </c>
      <c r="L3126">
        <v>11</v>
      </c>
      <c r="M3126" t="s">
        <v>14050</v>
      </c>
      <c r="N3126" t="s">
        <v>16</v>
      </c>
    </row>
    <row r="3127" spans="1:14" x14ac:dyDescent="0.35">
      <c r="A3127" t="s">
        <v>11331</v>
      </c>
      <c r="B3127">
        <v>56</v>
      </c>
      <c r="C3127" t="s">
        <v>14096</v>
      </c>
      <c r="D3127" t="s">
        <v>12</v>
      </c>
      <c r="E3127" t="s">
        <v>42</v>
      </c>
      <c r="F3127" t="s">
        <v>19</v>
      </c>
      <c r="G3127" t="s">
        <v>36</v>
      </c>
      <c r="H3127">
        <v>43.46</v>
      </c>
      <c r="I3127" s="9">
        <v>45161</v>
      </c>
      <c r="J3127">
        <v>2023</v>
      </c>
      <c r="K3127" t="s">
        <v>14056</v>
      </c>
      <c r="L3127">
        <v>8</v>
      </c>
      <c r="M3127" t="s">
        <v>14052</v>
      </c>
      <c r="N3127" t="s">
        <v>16</v>
      </c>
    </row>
    <row r="3128" spans="1:14" x14ac:dyDescent="0.35">
      <c r="A3128" t="s">
        <v>11351</v>
      </c>
      <c r="B3128">
        <v>56</v>
      </c>
      <c r="C3128" t="s">
        <v>14096</v>
      </c>
      <c r="D3128" t="s">
        <v>12</v>
      </c>
      <c r="E3128" t="s">
        <v>52</v>
      </c>
      <c r="F3128" t="s">
        <v>35</v>
      </c>
      <c r="G3128" t="s">
        <v>26</v>
      </c>
      <c r="H3128">
        <v>12830.59</v>
      </c>
      <c r="I3128" s="9">
        <v>45579</v>
      </c>
      <c r="J3128">
        <v>2024</v>
      </c>
      <c r="K3128" t="s">
        <v>14058</v>
      </c>
      <c r="L3128">
        <v>10</v>
      </c>
      <c r="M3128" t="s">
        <v>14062</v>
      </c>
      <c r="N3128" t="s">
        <v>16</v>
      </c>
    </row>
    <row r="3129" spans="1:14" x14ac:dyDescent="0.35">
      <c r="A3129" t="s">
        <v>11571</v>
      </c>
      <c r="B3129">
        <v>56</v>
      </c>
      <c r="C3129" t="s">
        <v>14096</v>
      </c>
      <c r="D3129" t="s">
        <v>39</v>
      </c>
      <c r="E3129" t="s">
        <v>93</v>
      </c>
      <c r="F3129" t="s">
        <v>49</v>
      </c>
      <c r="G3129" t="s">
        <v>15</v>
      </c>
      <c r="H3129">
        <v>4767</v>
      </c>
      <c r="I3129" s="9">
        <v>45444</v>
      </c>
      <c r="J3129">
        <v>2024</v>
      </c>
      <c r="K3129" t="s">
        <v>14049</v>
      </c>
      <c r="L3129">
        <v>6</v>
      </c>
      <c r="M3129" t="s">
        <v>14050</v>
      </c>
      <c r="N3129" t="s">
        <v>16</v>
      </c>
    </row>
    <row r="3130" spans="1:14" x14ac:dyDescent="0.35">
      <c r="A3130" t="s">
        <v>11717</v>
      </c>
      <c r="B3130">
        <v>56</v>
      </c>
      <c r="C3130" t="s">
        <v>14096</v>
      </c>
      <c r="D3130" t="s">
        <v>12</v>
      </c>
      <c r="E3130" t="s">
        <v>13</v>
      </c>
      <c r="F3130" t="s">
        <v>55</v>
      </c>
      <c r="G3130" t="s">
        <v>36</v>
      </c>
      <c r="H3130">
        <v>1325.75</v>
      </c>
      <c r="I3130" s="9">
        <v>45471</v>
      </c>
      <c r="J3130">
        <v>2024</v>
      </c>
      <c r="K3130" t="s">
        <v>14049</v>
      </c>
      <c r="L3130">
        <v>6</v>
      </c>
      <c r="M3130" t="s">
        <v>14048</v>
      </c>
      <c r="N3130" t="s">
        <v>16</v>
      </c>
    </row>
    <row r="3131" spans="1:14" x14ac:dyDescent="0.35">
      <c r="A3131" t="s">
        <v>11813</v>
      </c>
      <c r="B3131">
        <v>56</v>
      </c>
      <c r="C3131" t="s">
        <v>14096</v>
      </c>
      <c r="D3131" t="s">
        <v>12</v>
      </c>
      <c r="E3131" t="s">
        <v>29</v>
      </c>
      <c r="F3131" t="s">
        <v>49</v>
      </c>
      <c r="G3131" t="s">
        <v>26</v>
      </c>
      <c r="H3131">
        <v>2637.99</v>
      </c>
      <c r="I3131" s="9">
        <v>44966</v>
      </c>
      <c r="J3131">
        <v>2023</v>
      </c>
      <c r="K3131" t="s">
        <v>14051</v>
      </c>
      <c r="L3131">
        <v>2</v>
      </c>
      <c r="M3131" t="s">
        <v>14057</v>
      </c>
      <c r="N3131" t="s">
        <v>16</v>
      </c>
    </row>
    <row r="3132" spans="1:14" x14ac:dyDescent="0.35">
      <c r="A3132" t="s">
        <v>11975</v>
      </c>
      <c r="B3132">
        <v>56</v>
      </c>
      <c r="C3132" t="s">
        <v>14096</v>
      </c>
      <c r="D3132" t="s">
        <v>12</v>
      </c>
      <c r="E3132" t="s">
        <v>42</v>
      </c>
      <c r="F3132" t="s">
        <v>55</v>
      </c>
      <c r="G3132" t="s">
        <v>36</v>
      </c>
      <c r="H3132">
        <v>12447.22</v>
      </c>
      <c r="I3132" s="9">
        <v>45378</v>
      </c>
      <c r="J3132">
        <v>2024</v>
      </c>
      <c r="K3132" t="s">
        <v>14053</v>
      </c>
      <c r="L3132">
        <v>3</v>
      </c>
      <c r="M3132" t="s">
        <v>14052</v>
      </c>
      <c r="N3132" t="s">
        <v>16</v>
      </c>
    </row>
    <row r="3133" spans="1:14" x14ac:dyDescent="0.35">
      <c r="A3133" t="s">
        <v>12007</v>
      </c>
      <c r="B3133">
        <v>56</v>
      </c>
      <c r="C3133" t="s">
        <v>14096</v>
      </c>
      <c r="D3133" t="s">
        <v>12</v>
      </c>
      <c r="E3133" t="s">
        <v>42</v>
      </c>
      <c r="F3133" t="s">
        <v>25</v>
      </c>
      <c r="G3133" t="s">
        <v>26</v>
      </c>
      <c r="H3133">
        <v>11671.26</v>
      </c>
      <c r="I3133" s="9">
        <v>45125</v>
      </c>
      <c r="J3133">
        <v>2023</v>
      </c>
      <c r="K3133" t="s">
        <v>14063</v>
      </c>
      <c r="L3133">
        <v>7</v>
      </c>
      <c r="M3133" t="s">
        <v>14046</v>
      </c>
      <c r="N3133" t="s">
        <v>16</v>
      </c>
    </row>
    <row r="3134" spans="1:14" x14ac:dyDescent="0.35">
      <c r="A3134" t="s">
        <v>12085</v>
      </c>
      <c r="B3134">
        <v>56</v>
      </c>
      <c r="C3134" t="s">
        <v>14096</v>
      </c>
      <c r="D3134" t="s">
        <v>12</v>
      </c>
      <c r="E3134" t="s">
        <v>74</v>
      </c>
      <c r="F3134" t="s">
        <v>49</v>
      </c>
      <c r="G3134" t="s">
        <v>20</v>
      </c>
      <c r="H3134">
        <v>15372.93</v>
      </c>
      <c r="I3134" s="9">
        <v>44995</v>
      </c>
      <c r="J3134">
        <v>2023</v>
      </c>
      <c r="K3134" t="s">
        <v>14053</v>
      </c>
      <c r="L3134">
        <v>3</v>
      </c>
      <c r="M3134" t="s">
        <v>14048</v>
      </c>
      <c r="N3134" t="s">
        <v>16</v>
      </c>
    </row>
    <row r="3135" spans="1:14" x14ac:dyDescent="0.35">
      <c r="A3135" t="s">
        <v>12205</v>
      </c>
      <c r="B3135">
        <v>56</v>
      </c>
      <c r="C3135" t="s">
        <v>14096</v>
      </c>
      <c r="D3135" t="s">
        <v>39</v>
      </c>
      <c r="E3135" t="s">
        <v>93</v>
      </c>
      <c r="F3135" t="s">
        <v>14</v>
      </c>
      <c r="G3135" t="s">
        <v>15</v>
      </c>
      <c r="H3135">
        <v>22304.37</v>
      </c>
      <c r="I3135" s="9">
        <v>45144</v>
      </c>
      <c r="J3135">
        <v>2023</v>
      </c>
      <c r="K3135" t="s">
        <v>14056</v>
      </c>
      <c r="L3135">
        <v>8</v>
      </c>
      <c r="M3135" t="s">
        <v>14059</v>
      </c>
      <c r="N3135" t="s">
        <v>16</v>
      </c>
    </row>
    <row r="3136" spans="1:14" x14ac:dyDescent="0.35">
      <c r="A3136" t="s">
        <v>12269</v>
      </c>
      <c r="B3136">
        <v>56</v>
      </c>
      <c r="C3136" t="s">
        <v>14096</v>
      </c>
      <c r="D3136" t="s">
        <v>39</v>
      </c>
      <c r="E3136" t="s">
        <v>29</v>
      </c>
      <c r="F3136" t="s">
        <v>49</v>
      </c>
      <c r="G3136" t="s">
        <v>30</v>
      </c>
      <c r="H3136">
        <v>104.45</v>
      </c>
      <c r="I3136" s="9">
        <v>45173</v>
      </c>
      <c r="J3136">
        <v>2023</v>
      </c>
      <c r="K3136" t="s">
        <v>14055</v>
      </c>
      <c r="L3136">
        <v>9</v>
      </c>
      <c r="M3136" t="s">
        <v>14062</v>
      </c>
      <c r="N3136" t="s">
        <v>16</v>
      </c>
    </row>
    <row r="3137" spans="1:14" x14ac:dyDescent="0.35">
      <c r="A3137" t="s">
        <v>12377</v>
      </c>
      <c r="B3137">
        <v>56</v>
      </c>
      <c r="C3137" t="s">
        <v>14096</v>
      </c>
      <c r="D3137" t="s">
        <v>12</v>
      </c>
      <c r="E3137" t="s">
        <v>29</v>
      </c>
      <c r="F3137" t="s">
        <v>55</v>
      </c>
      <c r="G3137" t="s">
        <v>36</v>
      </c>
      <c r="H3137">
        <v>1143.6600000000001</v>
      </c>
      <c r="I3137" s="9">
        <v>45050</v>
      </c>
      <c r="J3137">
        <v>2023</v>
      </c>
      <c r="K3137" t="s">
        <v>14047</v>
      </c>
      <c r="L3137">
        <v>5</v>
      </c>
      <c r="M3137" t="s">
        <v>14057</v>
      </c>
      <c r="N3137" t="s">
        <v>16</v>
      </c>
    </row>
    <row r="3138" spans="1:14" x14ac:dyDescent="0.35">
      <c r="A3138" t="s">
        <v>12577</v>
      </c>
      <c r="B3138">
        <v>56</v>
      </c>
      <c r="C3138" t="s">
        <v>14096</v>
      </c>
      <c r="D3138" t="s">
        <v>12</v>
      </c>
      <c r="E3138" t="s">
        <v>42</v>
      </c>
      <c r="F3138" t="s">
        <v>49</v>
      </c>
      <c r="G3138" t="s">
        <v>30</v>
      </c>
      <c r="H3138">
        <v>6066.74</v>
      </c>
      <c r="I3138" s="9">
        <v>45205</v>
      </c>
      <c r="J3138">
        <v>2023</v>
      </c>
      <c r="K3138" t="s">
        <v>14058</v>
      </c>
      <c r="L3138">
        <v>10</v>
      </c>
      <c r="M3138" t="s">
        <v>14048</v>
      </c>
      <c r="N3138" t="s">
        <v>16</v>
      </c>
    </row>
    <row r="3139" spans="1:14" x14ac:dyDescent="0.35">
      <c r="A3139" t="s">
        <v>12583</v>
      </c>
      <c r="B3139">
        <v>56</v>
      </c>
      <c r="C3139" t="s">
        <v>14096</v>
      </c>
      <c r="D3139" t="s">
        <v>12</v>
      </c>
      <c r="E3139" t="s">
        <v>74</v>
      </c>
      <c r="F3139" t="s">
        <v>25</v>
      </c>
      <c r="G3139" t="s">
        <v>26</v>
      </c>
      <c r="H3139">
        <v>25650.49</v>
      </c>
      <c r="I3139" s="9">
        <v>45151</v>
      </c>
      <c r="J3139">
        <v>2023</v>
      </c>
      <c r="K3139" t="s">
        <v>14056</v>
      </c>
      <c r="L3139">
        <v>8</v>
      </c>
      <c r="M3139" t="s">
        <v>14059</v>
      </c>
      <c r="N3139" t="s">
        <v>16</v>
      </c>
    </row>
    <row r="3140" spans="1:14" x14ac:dyDescent="0.35">
      <c r="A3140" t="s">
        <v>12661</v>
      </c>
      <c r="B3140">
        <v>56</v>
      </c>
      <c r="C3140" t="s">
        <v>14096</v>
      </c>
      <c r="D3140" t="s">
        <v>39</v>
      </c>
      <c r="E3140" t="s">
        <v>74</v>
      </c>
      <c r="F3140" t="s">
        <v>49</v>
      </c>
      <c r="G3140" t="s">
        <v>20</v>
      </c>
      <c r="H3140">
        <v>6804.7</v>
      </c>
      <c r="I3140" s="9">
        <v>45338</v>
      </c>
      <c r="J3140">
        <v>2024</v>
      </c>
      <c r="K3140" t="s">
        <v>14051</v>
      </c>
      <c r="L3140">
        <v>2</v>
      </c>
      <c r="M3140" t="s">
        <v>14048</v>
      </c>
      <c r="N3140" t="s">
        <v>16</v>
      </c>
    </row>
    <row r="3141" spans="1:14" x14ac:dyDescent="0.35">
      <c r="A3141" t="s">
        <v>12679</v>
      </c>
      <c r="B3141">
        <v>56</v>
      </c>
      <c r="C3141" t="s">
        <v>14096</v>
      </c>
      <c r="D3141" t="s">
        <v>12</v>
      </c>
      <c r="E3141" t="s">
        <v>42</v>
      </c>
      <c r="F3141" t="s">
        <v>35</v>
      </c>
      <c r="G3141" t="s">
        <v>30</v>
      </c>
      <c r="H3141">
        <v>11723.94</v>
      </c>
      <c r="I3141" s="9">
        <v>45224</v>
      </c>
      <c r="J3141">
        <v>2023</v>
      </c>
      <c r="K3141" t="s">
        <v>14058</v>
      </c>
      <c r="L3141">
        <v>10</v>
      </c>
      <c r="M3141" t="s">
        <v>14052</v>
      </c>
      <c r="N3141" t="s">
        <v>16</v>
      </c>
    </row>
    <row r="3142" spans="1:14" x14ac:dyDescent="0.35">
      <c r="A3142" t="s">
        <v>12739</v>
      </c>
      <c r="B3142">
        <v>56</v>
      </c>
      <c r="C3142" t="s">
        <v>14096</v>
      </c>
      <c r="D3142" t="s">
        <v>12</v>
      </c>
      <c r="E3142" t="s">
        <v>52</v>
      </c>
      <c r="F3142" t="s">
        <v>19</v>
      </c>
      <c r="G3142" t="s">
        <v>36</v>
      </c>
      <c r="H3142">
        <v>6332.31</v>
      </c>
      <c r="I3142" s="9">
        <v>45611</v>
      </c>
      <c r="J3142">
        <v>2024</v>
      </c>
      <c r="K3142" t="s">
        <v>14054</v>
      </c>
      <c r="L3142">
        <v>11</v>
      </c>
      <c r="M3142" t="s">
        <v>14048</v>
      </c>
      <c r="N3142" t="s">
        <v>16</v>
      </c>
    </row>
    <row r="3143" spans="1:14" x14ac:dyDescent="0.35">
      <c r="A3143" t="s">
        <v>12767</v>
      </c>
      <c r="B3143">
        <v>56</v>
      </c>
      <c r="C3143" t="s">
        <v>14096</v>
      </c>
      <c r="D3143" t="s">
        <v>12</v>
      </c>
      <c r="E3143" t="s">
        <v>42</v>
      </c>
      <c r="F3143" t="s">
        <v>19</v>
      </c>
      <c r="G3143" t="s">
        <v>30</v>
      </c>
      <c r="H3143">
        <v>5835.69</v>
      </c>
      <c r="I3143" s="9">
        <v>45203</v>
      </c>
      <c r="J3143">
        <v>2023</v>
      </c>
      <c r="K3143" t="s">
        <v>14058</v>
      </c>
      <c r="L3143">
        <v>10</v>
      </c>
      <c r="M3143" t="s">
        <v>14052</v>
      </c>
      <c r="N3143" t="s">
        <v>16</v>
      </c>
    </row>
    <row r="3144" spans="1:14" x14ac:dyDescent="0.35">
      <c r="A3144" t="s">
        <v>12953</v>
      </c>
      <c r="B3144">
        <v>56</v>
      </c>
      <c r="C3144" t="s">
        <v>14096</v>
      </c>
      <c r="D3144" t="s">
        <v>39</v>
      </c>
      <c r="E3144" t="s">
        <v>64</v>
      </c>
      <c r="F3144" t="s">
        <v>25</v>
      </c>
      <c r="G3144" t="s">
        <v>36</v>
      </c>
      <c r="H3144">
        <v>16684.52</v>
      </c>
      <c r="I3144" s="9">
        <v>45416</v>
      </c>
      <c r="J3144">
        <v>2024</v>
      </c>
      <c r="K3144" t="s">
        <v>14047</v>
      </c>
      <c r="L3144">
        <v>5</v>
      </c>
      <c r="M3144" t="s">
        <v>14050</v>
      </c>
      <c r="N3144" t="s">
        <v>16</v>
      </c>
    </row>
    <row r="3145" spans="1:14" x14ac:dyDescent="0.35">
      <c r="A3145" t="s">
        <v>12995</v>
      </c>
      <c r="B3145">
        <v>56</v>
      </c>
      <c r="C3145" t="s">
        <v>14096</v>
      </c>
      <c r="D3145" t="s">
        <v>12</v>
      </c>
      <c r="E3145" t="s">
        <v>52</v>
      </c>
      <c r="F3145" t="s">
        <v>55</v>
      </c>
      <c r="G3145" t="s">
        <v>15</v>
      </c>
      <c r="H3145">
        <v>19713.04</v>
      </c>
      <c r="I3145" s="9">
        <v>45614</v>
      </c>
      <c r="J3145">
        <v>2024</v>
      </c>
      <c r="K3145" t="s">
        <v>14054</v>
      </c>
      <c r="L3145">
        <v>11</v>
      </c>
      <c r="M3145" t="s">
        <v>14062</v>
      </c>
      <c r="N3145" t="s">
        <v>16</v>
      </c>
    </row>
    <row r="3146" spans="1:14" x14ac:dyDescent="0.35">
      <c r="A3146" t="s">
        <v>13117</v>
      </c>
      <c r="B3146">
        <v>56</v>
      </c>
      <c r="C3146" t="s">
        <v>14096</v>
      </c>
      <c r="D3146" t="s">
        <v>12</v>
      </c>
      <c r="E3146" t="s">
        <v>42</v>
      </c>
      <c r="F3146" t="s">
        <v>55</v>
      </c>
      <c r="G3146" t="s">
        <v>30</v>
      </c>
      <c r="H3146">
        <v>3018.53</v>
      </c>
      <c r="I3146" s="9">
        <v>45565</v>
      </c>
      <c r="J3146">
        <v>2024</v>
      </c>
      <c r="K3146" t="s">
        <v>14055</v>
      </c>
      <c r="L3146">
        <v>9</v>
      </c>
      <c r="M3146" t="s">
        <v>14062</v>
      </c>
      <c r="N3146" t="s">
        <v>16</v>
      </c>
    </row>
    <row r="3147" spans="1:14" x14ac:dyDescent="0.35">
      <c r="A3147" t="s">
        <v>13287</v>
      </c>
      <c r="B3147">
        <v>56</v>
      </c>
      <c r="C3147" t="s">
        <v>14096</v>
      </c>
      <c r="D3147" t="s">
        <v>39</v>
      </c>
      <c r="E3147" t="s">
        <v>29</v>
      </c>
      <c r="F3147" t="s">
        <v>19</v>
      </c>
      <c r="G3147" t="s">
        <v>36</v>
      </c>
      <c r="H3147">
        <v>838.35</v>
      </c>
      <c r="I3147" s="9">
        <v>45538</v>
      </c>
      <c r="J3147">
        <v>2024</v>
      </c>
      <c r="K3147" t="s">
        <v>14055</v>
      </c>
      <c r="L3147">
        <v>9</v>
      </c>
      <c r="M3147" t="s">
        <v>14046</v>
      </c>
      <c r="N3147" t="s">
        <v>16</v>
      </c>
    </row>
    <row r="3148" spans="1:14" x14ac:dyDescent="0.35">
      <c r="A3148" t="s">
        <v>13401</v>
      </c>
      <c r="B3148">
        <v>56</v>
      </c>
      <c r="C3148" t="s">
        <v>14096</v>
      </c>
      <c r="D3148" t="s">
        <v>12</v>
      </c>
      <c r="E3148" t="s">
        <v>64</v>
      </c>
      <c r="F3148" t="s">
        <v>19</v>
      </c>
      <c r="G3148" t="s">
        <v>36</v>
      </c>
      <c r="H3148">
        <v>3844.38</v>
      </c>
      <c r="I3148" s="9">
        <v>45626</v>
      </c>
      <c r="J3148">
        <v>2024</v>
      </c>
      <c r="K3148" t="s">
        <v>14054</v>
      </c>
      <c r="L3148">
        <v>11</v>
      </c>
      <c r="M3148" t="s">
        <v>14050</v>
      </c>
      <c r="N3148" t="s">
        <v>16</v>
      </c>
    </row>
    <row r="3149" spans="1:14" x14ac:dyDescent="0.35">
      <c r="A3149" t="s">
        <v>13435</v>
      </c>
      <c r="B3149">
        <v>56</v>
      </c>
      <c r="C3149" t="s">
        <v>14096</v>
      </c>
      <c r="D3149" t="s">
        <v>39</v>
      </c>
      <c r="E3149" t="s">
        <v>74</v>
      </c>
      <c r="F3149" t="s">
        <v>55</v>
      </c>
      <c r="G3149" t="s">
        <v>15</v>
      </c>
      <c r="H3149">
        <v>36363.21</v>
      </c>
      <c r="I3149" s="9">
        <v>44934</v>
      </c>
      <c r="J3149">
        <v>2023</v>
      </c>
      <c r="K3149" t="s">
        <v>14045</v>
      </c>
      <c r="L3149">
        <v>1</v>
      </c>
      <c r="M3149" t="s">
        <v>14059</v>
      </c>
      <c r="N3149" t="s">
        <v>16</v>
      </c>
    </row>
    <row r="3150" spans="1:14" x14ac:dyDescent="0.35">
      <c r="A3150" t="s">
        <v>13785</v>
      </c>
      <c r="B3150">
        <v>56</v>
      </c>
      <c r="C3150" t="s">
        <v>14096</v>
      </c>
      <c r="D3150" t="s">
        <v>39</v>
      </c>
      <c r="E3150" t="s">
        <v>74</v>
      </c>
      <c r="F3150" t="s">
        <v>25</v>
      </c>
      <c r="G3150" t="s">
        <v>30</v>
      </c>
      <c r="H3150">
        <v>5876.7</v>
      </c>
      <c r="I3150" s="9">
        <v>45223</v>
      </c>
      <c r="J3150">
        <v>2023</v>
      </c>
      <c r="K3150" t="s">
        <v>14058</v>
      </c>
      <c r="L3150">
        <v>10</v>
      </c>
      <c r="M3150" t="s">
        <v>14046</v>
      </c>
      <c r="N3150" t="s">
        <v>16</v>
      </c>
    </row>
    <row r="3151" spans="1:14" x14ac:dyDescent="0.35">
      <c r="A3151" t="s">
        <v>13889</v>
      </c>
      <c r="B3151">
        <v>56</v>
      </c>
      <c r="C3151" t="s">
        <v>14096</v>
      </c>
      <c r="D3151" t="s">
        <v>39</v>
      </c>
      <c r="E3151" t="s">
        <v>52</v>
      </c>
      <c r="F3151" t="s">
        <v>25</v>
      </c>
      <c r="G3151" t="s">
        <v>26</v>
      </c>
      <c r="H3151">
        <v>6260.48</v>
      </c>
      <c r="I3151" s="9">
        <v>45203</v>
      </c>
      <c r="J3151">
        <v>2023</v>
      </c>
      <c r="K3151" t="s">
        <v>14058</v>
      </c>
      <c r="L3151">
        <v>10</v>
      </c>
      <c r="M3151" t="s">
        <v>14052</v>
      </c>
      <c r="N3151" t="s">
        <v>16</v>
      </c>
    </row>
    <row r="3152" spans="1:14" x14ac:dyDescent="0.35">
      <c r="A3152" t="s">
        <v>105</v>
      </c>
      <c r="B3152">
        <v>61</v>
      </c>
      <c r="C3152" t="s">
        <v>14096</v>
      </c>
      <c r="D3152" t="s">
        <v>39</v>
      </c>
      <c r="E3152" t="s">
        <v>93</v>
      </c>
      <c r="F3152" t="s">
        <v>35</v>
      </c>
      <c r="G3152" t="s">
        <v>36</v>
      </c>
      <c r="H3152">
        <v>4646.32</v>
      </c>
      <c r="I3152" s="9">
        <v>45412</v>
      </c>
      <c r="J3152">
        <v>2024</v>
      </c>
      <c r="K3152" t="s">
        <v>14061</v>
      </c>
      <c r="L3152">
        <v>4</v>
      </c>
      <c r="M3152" t="s">
        <v>14046</v>
      </c>
      <c r="N3152" t="s">
        <v>16</v>
      </c>
    </row>
    <row r="3153" spans="1:14" x14ac:dyDescent="0.35">
      <c r="A3153" t="s">
        <v>141</v>
      </c>
      <c r="B3153">
        <v>61</v>
      </c>
      <c r="C3153" t="s">
        <v>14096</v>
      </c>
      <c r="D3153" t="s">
        <v>39</v>
      </c>
      <c r="E3153" t="s">
        <v>52</v>
      </c>
      <c r="F3153" t="s">
        <v>19</v>
      </c>
      <c r="G3153" t="s">
        <v>26</v>
      </c>
      <c r="H3153">
        <v>1901.3</v>
      </c>
      <c r="I3153" s="9">
        <v>45176</v>
      </c>
      <c r="J3153">
        <v>2023</v>
      </c>
      <c r="K3153" t="s">
        <v>14055</v>
      </c>
      <c r="L3153">
        <v>9</v>
      </c>
      <c r="M3153" t="s">
        <v>14057</v>
      </c>
      <c r="N3153" t="s">
        <v>16</v>
      </c>
    </row>
    <row r="3154" spans="1:14" x14ac:dyDescent="0.35">
      <c r="A3154" t="s">
        <v>173</v>
      </c>
      <c r="B3154">
        <v>61</v>
      </c>
      <c r="C3154" t="s">
        <v>14096</v>
      </c>
      <c r="D3154" t="s">
        <v>39</v>
      </c>
      <c r="E3154" t="s">
        <v>64</v>
      </c>
      <c r="F3154" t="s">
        <v>19</v>
      </c>
      <c r="G3154" t="s">
        <v>20</v>
      </c>
      <c r="H3154">
        <v>26590.15</v>
      </c>
      <c r="I3154" s="9">
        <v>45373</v>
      </c>
      <c r="J3154">
        <v>2024</v>
      </c>
      <c r="K3154" t="s">
        <v>14053</v>
      </c>
      <c r="L3154">
        <v>3</v>
      </c>
      <c r="M3154" t="s">
        <v>14048</v>
      </c>
      <c r="N3154" t="s">
        <v>16</v>
      </c>
    </row>
    <row r="3155" spans="1:14" x14ac:dyDescent="0.35">
      <c r="A3155" t="s">
        <v>233</v>
      </c>
      <c r="B3155">
        <v>61</v>
      </c>
      <c r="C3155" t="s">
        <v>14096</v>
      </c>
      <c r="D3155" t="s">
        <v>39</v>
      </c>
      <c r="E3155" t="s">
        <v>13</v>
      </c>
      <c r="F3155" t="s">
        <v>35</v>
      </c>
      <c r="G3155" t="s">
        <v>36</v>
      </c>
      <c r="H3155">
        <v>30795.59</v>
      </c>
      <c r="I3155" s="9">
        <v>45401</v>
      </c>
      <c r="J3155">
        <v>2024</v>
      </c>
      <c r="K3155" t="s">
        <v>14061</v>
      </c>
      <c r="L3155">
        <v>4</v>
      </c>
      <c r="M3155" t="s">
        <v>14048</v>
      </c>
      <c r="N3155" t="s">
        <v>16</v>
      </c>
    </row>
    <row r="3156" spans="1:14" x14ac:dyDescent="0.35">
      <c r="A3156" t="s">
        <v>281</v>
      </c>
      <c r="B3156">
        <v>61</v>
      </c>
      <c r="C3156" t="s">
        <v>14096</v>
      </c>
      <c r="D3156" t="s">
        <v>39</v>
      </c>
      <c r="E3156" t="s">
        <v>93</v>
      </c>
      <c r="F3156" t="s">
        <v>25</v>
      </c>
      <c r="G3156" t="s">
        <v>15</v>
      </c>
      <c r="H3156">
        <v>457.85</v>
      </c>
      <c r="I3156" s="9">
        <v>45051</v>
      </c>
      <c r="J3156">
        <v>2023</v>
      </c>
      <c r="K3156" t="s">
        <v>14047</v>
      </c>
      <c r="L3156">
        <v>5</v>
      </c>
      <c r="M3156" t="s">
        <v>14048</v>
      </c>
      <c r="N3156" t="s">
        <v>16</v>
      </c>
    </row>
    <row r="3157" spans="1:14" x14ac:dyDescent="0.35">
      <c r="A3157" t="s">
        <v>375</v>
      </c>
      <c r="B3157">
        <v>61</v>
      </c>
      <c r="C3157" t="s">
        <v>14096</v>
      </c>
      <c r="D3157" t="s">
        <v>12</v>
      </c>
      <c r="E3157" t="s">
        <v>24</v>
      </c>
      <c r="F3157" t="s">
        <v>49</v>
      </c>
      <c r="G3157" t="s">
        <v>36</v>
      </c>
      <c r="H3157">
        <v>58552.65</v>
      </c>
      <c r="I3157" s="9">
        <v>45649</v>
      </c>
      <c r="J3157">
        <v>2024</v>
      </c>
      <c r="K3157" t="s">
        <v>14060</v>
      </c>
      <c r="L3157">
        <v>12</v>
      </c>
      <c r="M3157" t="s">
        <v>14062</v>
      </c>
      <c r="N3157" t="s">
        <v>16</v>
      </c>
    </row>
    <row r="3158" spans="1:14" x14ac:dyDescent="0.35">
      <c r="A3158" t="s">
        <v>419</v>
      </c>
      <c r="B3158">
        <v>61</v>
      </c>
      <c r="C3158" t="s">
        <v>14096</v>
      </c>
      <c r="D3158" t="s">
        <v>39</v>
      </c>
      <c r="E3158" t="s">
        <v>52</v>
      </c>
      <c r="F3158" t="s">
        <v>25</v>
      </c>
      <c r="G3158" t="s">
        <v>20</v>
      </c>
      <c r="H3158">
        <v>4369.95</v>
      </c>
      <c r="I3158" s="9">
        <v>45314</v>
      </c>
      <c r="J3158">
        <v>2024</v>
      </c>
      <c r="K3158" t="s">
        <v>14045</v>
      </c>
      <c r="L3158">
        <v>1</v>
      </c>
      <c r="M3158" t="s">
        <v>14046</v>
      </c>
      <c r="N3158" t="s">
        <v>16</v>
      </c>
    </row>
    <row r="3159" spans="1:14" x14ac:dyDescent="0.35">
      <c r="A3159" t="s">
        <v>465</v>
      </c>
      <c r="B3159">
        <v>61</v>
      </c>
      <c r="C3159" t="s">
        <v>14096</v>
      </c>
      <c r="D3159" t="s">
        <v>39</v>
      </c>
      <c r="E3159" t="s">
        <v>64</v>
      </c>
      <c r="F3159" t="s">
        <v>49</v>
      </c>
      <c r="G3159" t="s">
        <v>15</v>
      </c>
      <c r="H3159">
        <v>10071.92</v>
      </c>
      <c r="I3159" s="9">
        <v>45419</v>
      </c>
      <c r="J3159">
        <v>2024</v>
      </c>
      <c r="K3159" t="s">
        <v>14047</v>
      </c>
      <c r="L3159">
        <v>5</v>
      </c>
      <c r="M3159" t="s">
        <v>14046</v>
      </c>
      <c r="N3159" t="s">
        <v>16</v>
      </c>
    </row>
    <row r="3160" spans="1:14" x14ac:dyDescent="0.35">
      <c r="A3160" t="s">
        <v>701</v>
      </c>
      <c r="B3160">
        <v>61</v>
      </c>
      <c r="C3160" t="s">
        <v>14096</v>
      </c>
      <c r="D3160" t="s">
        <v>12</v>
      </c>
      <c r="E3160" t="s">
        <v>52</v>
      </c>
      <c r="F3160" t="s">
        <v>19</v>
      </c>
      <c r="G3160" t="s">
        <v>15</v>
      </c>
      <c r="H3160">
        <v>9510.82</v>
      </c>
      <c r="I3160" s="9">
        <v>45467</v>
      </c>
      <c r="J3160">
        <v>2024</v>
      </c>
      <c r="K3160" t="s">
        <v>14049</v>
      </c>
      <c r="L3160">
        <v>6</v>
      </c>
      <c r="M3160" t="s">
        <v>14062</v>
      </c>
      <c r="N3160" t="s">
        <v>16</v>
      </c>
    </row>
    <row r="3161" spans="1:14" x14ac:dyDescent="0.35">
      <c r="A3161" t="s">
        <v>857</v>
      </c>
      <c r="B3161">
        <v>61</v>
      </c>
      <c r="C3161" t="s">
        <v>14096</v>
      </c>
      <c r="D3161" t="s">
        <v>12</v>
      </c>
      <c r="E3161" t="s">
        <v>24</v>
      </c>
      <c r="F3161" t="s">
        <v>55</v>
      </c>
      <c r="G3161" t="s">
        <v>20</v>
      </c>
      <c r="H3161">
        <v>2164.11</v>
      </c>
      <c r="I3161" s="9">
        <v>45211</v>
      </c>
      <c r="J3161">
        <v>2023</v>
      </c>
      <c r="K3161" t="s">
        <v>14058</v>
      </c>
      <c r="L3161">
        <v>10</v>
      </c>
      <c r="M3161" t="s">
        <v>14057</v>
      </c>
      <c r="N3161" t="s">
        <v>16</v>
      </c>
    </row>
    <row r="3162" spans="1:14" x14ac:dyDescent="0.35">
      <c r="A3162" t="s">
        <v>859</v>
      </c>
      <c r="B3162">
        <v>61</v>
      </c>
      <c r="C3162" t="s">
        <v>14096</v>
      </c>
      <c r="D3162" t="s">
        <v>12</v>
      </c>
      <c r="E3162" t="s">
        <v>29</v>
      </c>
      <c r="F3162" t="s">
        <v>35</v>
      </c>
      <c r="G3162" t="s">
        <v>26</v>
      </c>
      <c r="H3162">
        <v>12545.6</v>
      </c>
      <c r="I3162" s="9">
        <v>45548</v>
      </c>
      <c r="J3162">
        <v>2024</v>
      </c>
      <c r="K3162" t="s">
        <v>14055</v>
      </c>
      <c r="L3162">
        <v>9</v>
      </c>
      <c r="M3162" t="s">
        <v>14048</v>
      </c>
      <c r="N3162" t="s">
        <v>16</v>
      </c>
    </row>
    <row r="3163" spans="1:14" x14ac:dyDescent="0.35">
      <c r="A3163" t="s">
        <v>1055</v>
      </c>
      <c r="B3163">
        <v>61</v>
      </c>
      <c r="C3163" t="s">
        <v>14096</v>
      </c>
      <c r="D3163" t="s">
        <v>12</v>
      </c>
      <c r="E3163" t="s">
        <v>74</v>
      </c>
      <c r="F3163" t="s">
        <v>55</v>
      </c>
      <c r="G3163" t="s">
        <v>20</v>
      </c>
      <c r="H3163">
        <v>9924.57</v>
      </c>
      <c r="I3163" s="9">
        <v>45312</v>
      </c>
      <c r="J3163">
        <v>2024</v>
      </c>
      <c r="K3163" t="s">
        <v>14045</v>
      </c>
      <c r="L3163">
        <v>1</v>
      </c>
      <c r="M3163" t="s">
        <v>14059</v>
      </c>
      <c r="N3163" t="s">
        <v>16</v>
      </c>
    </row>
    <row r="3164" spans="1:14" x14ac:dyDescent="0.35">
      <c r="A3164" t="s">
        <v>1239</v>
      </c>
      <c r="B3164">
        <v>61</v>
      </c>
      <c r="C3164" t="s">
        <v>14096</v>
      </c>
      <c r="D3164" t="s">
        <v>12</v>
      </c>
      <c r="E3164" t="s">
        <v>24</v>
      </c>
      <c r="F3164" t="s">
        <v>19</v>
      </c>
      <c r="G3164" t="s">
        <v>26</v>
      </c>
      <c r="H3164">
        <v>6978.89</v>
      </c>
      <c r="I3164" s="9">
        <v>45536</v>
      </c>
      <c r="J3164">
        <v>2024</v>
      </c>
      <c r="K3164" t="s">
        <v>14055</v>
      </c>
      <c r="L3164">
        <v>9</v>
      </c>
      <c r="M3164" t="s">
        <v>14059</v>
      </c>
      <c r="N3164" t="s">
        <v>16</v>
      </c>
    </row>
    <row r="3165" spans="1:14" x14ac:dyDescent="0.35">
      <c r="A3165" t="s">
        <v>1297</v>
      </c>
      <c r="B3165">
        <v>61</v>
      </c>
      <c r="C3165" t="s">
        <v>14096</v>
      </c>
      <c r="D3165" t="s">
        <v>12</v>
      </c>
      <c r="E3165" t="s">
        <v>74</v>
      </c>
      <c r="F3165" t="s">
        <v>35</v>
      </c>
      <c r="G3165" t="s">
        <v>36</v>
      </c>
      <c r="H3165">
        <v>59749.33</v>
      </c>
      <c r="I3165" s="9">
        <v>45249</v>
      </c>
      <c r="J3165">
        <v>2023</v>
      </c>
      <c r="K3165" t="s">
        <v>14054</v>
      </c>
      <c r="L3165">
        <v>11</v>
      </c>
      <c r="M3165" t="s">
        <v>14059</v>
      </c>
      <c r="N3165" t="s">
        <v>16</v>
      </c>
    </row>
    <row r="3166" spans="1:14" x14ac:dyDescent="0.35">
      <c r="A3166" t="s">
        <v>1345</v>
      </c>
      <c r="B3166">
        <v>61</v>
      </c>
      <c r="C3166" t="s">
        <v>14096</v>
      </c>
      <c r="D3166" t="s">
        <v>39</v>
      </c>
      <c r="E3166" t="s">
        <v>93</v>
      </c>
      <c r="F3166" t="s">
        <v>55</v>
      </c>
      <c r="G3166" t="s">
        <v>26</v>
      </c>
      <c r="H3166">
        <v>12057.48</v>
      </c>
      <c r="I3166" s="9">
        <v>45613</v>
      </c>
      <c r="J3166">
        <v>2024</v>
      </c>
      <c r="K3166" t="s">
        <v>14054</v>
      </c>
      <c r="L3166">
        <v>11</v>
      </c>
      <c r="M3166" t="s">
        <v>14059</v>
      </c>
      <c r="N3166" t="s">
        <v>16</v>
      </c>
    </row>
    <row r="3167" spans="1:14" x14ac:dyDescent="0.35">
      <c r="A3167" t="s">
        <v>1583</v>
      </c>
      <c r="B3167">
        <v>61</v>
      </c>
      <c r="C3167" t="s">
        <v>14096</v>
      </c>
      <c r="D3167" t="s">
        <v>12</v>
      </c>
      <c r="E3167" t="s">
        <v>64</v>
      </c>
      <c r="F3167" t="s">
        <v>14</v>
      </c>
      <c r="G3167" t="s">
        <v>36</v>
      </c>
      <c r="H3167">
        <v>1653.81</v>
      </c>
      <c r="I3167" s="9">
        <v>45573</v>
      </c>
      <c r="J3167">
        <v>2024</v>
      </c>
      <c r="K3167" t="s">
        <v>14058</v>
      </c>
      <c r="L3167">
        <v>10</v>
      </c>
      <c r="M3167" t="s">
        <v>14046</v>
      </c>
      <c r="N3167" t="s">
        <v>16</v>
      </c>
    </row>
    <row r="3168" spans="1:14" x14ac:dyDescent="0.35">
      <c r="A3168" t="s">
        <v>1885</v>
      </c>
      <c r="B3168">
        <v>61</v>
      </c>
      <c r="C3168" t="s">
        <v>14096</v>
      </c>
      <c r="D3168" t="s">
        <v>39</v>
      </c>
      <c r="E3168" t="s">
        <v>74</v>
      </c>
      <c r="F3168" t="s">
        <v>35</v>
      </c>
      <c r="G3168" t="s">
        <v>15</v>
      </c>
      <c r="H3168">
        <v>854.41</v>
      </c>
      <c r="I3168" s="9">
        <v>45020</v>
      </c>
      <c r="J3168">
        <v>2023</v>
      </c>
      <c r="K3168" t="s">
        <v>14061</v>
      </c>
      <c r="L3168">
        <v>4</v>
      </c>
      <c r="M3168" t="s">
        <v>14046</v>
      </c>
      <c r="N3168" t="s">
        <v>16</v>
      </c>
    </row>
    <row r="3169" spans="1:14" x14ac:dyDescent="0.35">
      <c r="A3169" t="s">
        <v>1977</v>
      </c>
      <c r="B3169">
        <v>61</v>
      </c>
      <c r="C3169" t="s">
        <v>14096</v>
      </c>
      <c r="D3169" t="s">
        <v>12</v>
      </c>
      <c r="E3169" t="s">
        <v>93</v>
      </c>
      <c r="F3169" t="s">
        <v>25</v>
      </c>
      <c r="G3169" t="s">
        <v>20</v>
      </c>
      <c r="H3169">
        <v>11069.36</v>
      </c>
      <c r="I3169" s="9">
        <v>45449</v>
      </c>
      <c r="J3169">
        <v>2024</v>
      </c>
      <c r="K3169" t="s">
        <v>14049</v>
      </c>
      <c r="L3169">
        <v>6</v>
      </c>
      <c r="M3169" t="s">
        <v>14057</v>
      </c>
      <c r="N3169" t="s">
        <v>16</v>
      </c>
    </row>
    <row r="3170" spans="1:14" x14ac:dyDescent="0.35">
      <c r="A3170" t="s">
        <v>2031</v>
      </c>
      <c r="B3170">
        <v>61</v>
      </c>
      <c r="C3170" t="s">
        <v>14096</v>
      </c>
      <c r="D3170" t="s">
        <v>39</v>
      </c>
      <c r="E3170" t="s">
        <v>64</v>
      </c>
      <c r="F3170" t="s">
        <v>19</v>
      </c>
      <c r="G3170" t="s">
        <v>36</v>
      </c>
      <c r="H3170">
        <v>1009.84</v>
      </c>
      <c r="I3170" s="9">
        <v>45088</v>
      </c>
      <c r="J3170">
        <v>2023</v>
      </c>
      <c r="K3170" t="s">
        <v>14049</v>
      </c>
      <c r="L3170">
        <v>6</v>
      </c>
      <c r="M3170" t="s">
        <v>14059</v>
      </c>
      <c r="N3170" t="s">
        <v>16</v>
      </c>
    </row>
    <row r="3171" spans="1:14" x14ac:dyDescent="0.35">
      <c r="A3171" t="s">
        <v>2417</v>
      </c>
      <c r="B3171">
        <v>61</v>
      </c>
      <c r="C3171" t="s">
        <v>14096</v>
      </c>
      <c r="D3171" t="s">
        <v>12</v>
      </c>
      <c r="E3171" t="s">
        <v>13</v>
      </c>
      <c r="F3171" t="s">
        <v>19</v>
      </c>
      <c r="G3171" t="s">
        <v>30</v>
      </c>
      <c r="H3171">
        <v>4019.94</v>
      </c>
      <c r="I3171" s="9">
        <v>45637</v>
      </c>
      <c r="J3171">
        <v>2024</v>
      </c>
      <c r="K3171" t="s">
        <v>14060</v>
      </c>
      <c r="L3171">
        <v>12</v>
      </c>
      <c r="M3171" t="s">
        <v>14052</v>
      </c>
      <c r="N3171" t="s">
        <v>16</v>
      </c>
    </row>
    <row r="3172" spans="1:14" x14ac:dyDescent="0.35">
      <c r="A3172" t="s">
        <v>2657</v>
      </c>
      <c r="B3172">
        <v>61</v>
      </c>
      <c r="C3172" t="s">
        <v>14096</v>
      </c>
      <c r="D3172" t="s">
        <v>39</v>
      </c>
      <c r="E3172" t="s">
        <v>74</v>
      </c>
      <c r="F3172" t="s">
        <v>25</v>
      </c>
      <c r="G3172" t="s">
        <v>26</v>
      </c>
      <c r="H3172">
        <v>6346.38</v>
      </c>
      <c r="I3172" s="9">
        <v>45573</v>
      </c>
      <c r="J3172">
        <v>2024</v>
      </c>
      <c r="K3172" t="s">
        <v>14058</v>
      </c>
      <c r="L3172">
        <v>10</v>
      </c>
      <c r="M3172" t="s">
        <v>14046</v>
      </c>
      <c r="N3172" t="s">
        <v>16</v>
      </c>
    </row>
    <row r="3173" spans="1:14" x14ac:dyDescent="0.35">
      <c r="A3173" t="s">
        <v>2663</v>
      </c>
      <c r="B3173">
        <v>61</v>
      </c>
      <c r="C3173" t="s">
        <v>14096</v>
      </c>
      <c r="D3173" t="s">
        <v>12</v>
      </c>
      <c r="E3173" t="s">
        <v>52</v>
      </c>
      <c r="F3173" t="s">
        <v>14</v>
      </c>
      <c r="G3173" t="s">
        <v>20</v>
      </c>
      <c r="H3173">
        <v>6209.96</v>
      </c>
      <c r="I3173" s="9">
        <v>45321</v>
      </c>
      <c r="J3173">
        <v>2024</v>
      </c>
      <c r="K3173" t="s">
        <v>14045</v>
      </c>
      <c r="L3173">
        <v>1</v>
      </c>
      <c r="M3173" t="s">
        <v>14046</v>
      </c>
      <c r="N3173" t="s">
        <v>16</v>
      </c>
    </row>
    <row r="3174" spans="1:14" x14ac:dyDescent="0.35">
      <c r="A3174" t="s">
        <v>2881</v>
      </c>
      <c r="B3174">
        <v>61</v>
      </c>
      <c r="C3174" t="s">
        <v>14096</v>
      </c>
      <c r="D3174" t="s">
        <v>12</v>
      </c>
      <c r="E3174" t="s">
        <v>93</v>
      </c>
      <c r="F3174" t="s">
        <v>14</v>
      </c>
      <c r="G3174" t="s">
        <v>20</v>
      </c>
      <c r="H3174">
        <v>3496.11</v>
      </c>
      <c r="I3174" s="9">
        <v>45096</v>
      </c>
      <c r="J3174">
        <v>2023</v>
      </c>
      <c r="K3174" t="s">
        <v>14049</v>
      </c>
      <c r="L3174">
        <v>6</v>
      </c>
      <c r="M3174" t="s">
        <v>14062</v>
      </c>
      <c r="N3174" t="s">
        <v>16</v>
      </c>
    </row>
    <row r="3175" spans="1:14" x14ac:dyDescent="0.35">
      <c r="A3175" t="s">
        <v>2883</v>
      </c>
      <c r="B3175">
        <v>61</v>
      </c>
      <c r="C3175" t="s">
        <v>14096</v>
      </c>
      <c r="D3175" t="s">
        <v>12</v>
      </c>
      <c r="E3175" t="s">
        <v>13</v>
      </c>
      <c r="F3175" t="s">
        <v>14</v>
      </c>
      <c r="G3175" t="s">
        <v>20</v>
      </c>
      <c r="H3175">
        <v>27016.9</v>
      </c>
      <c r="I3175" s="9">
        <v>45492</v>
      </c>
      <c r="J3175">
        <v>2024</v>
      </c>
      <c r="K3175" t="s">
        <v>14063</v>
      </c>
      <c r="L3175">
        <v>7</v>
      </c>
      <c r="M3175" t="s">
        <v>14048</v>
      </c>
      <c r="N3175" t="s">
        <v>16</v>
      </c>
    </row>
    <row r="3176" spans="1:14" x14ac:dyDescent="0.35">
      <c r="A3176" t="s">
        <v>2897</v>
      </c>
      <c r="B3176">
        <v>61</v>
      </c>
      <c r="C3176" t="s">
        <v>14096</v>
      </c>
      <c r="D3176" t="s">
        <v>39</v>
      </c>
      <c r="E3176" t="s">
        <v>29</v>
      </c>
      <c r="F3176" t="s">
        <v>49</v>
      </c>
      <c r="G3176" t="s">
        <v>36</v>
      </c>
      <c r="H3176">
        <v>2165.4499999999998</v>
      </c>
      <c r="I3176" s="9">
        <v>45364</v>
      </c>
      <c r="J3176">
        <v>2024</v>
      </c>
      <c r="K3176" t="s">
        <v>14053</v>
      </c>
      <c r="L3176">
        <v>3</v>
      </c>
      <c r="M3176" t="s">
        <v>14052</v>
      </c>
      <c r="N3176" t="s">
        <v>16</v>
      </c>
    </row>
    <row r="3177" spans="1:14" x14ac:dyDescent="0.35">
      <c r="A3177" t="s">
        <v>3011</v>
      </c>
      <c r="B3177">
        <v>61</v>
      </c>
      <c r="C3177" t="s">
        <v>14096</v>
      </c>
      <c r="D3177" t="s">
        <v>12</v>
      </c>
      <c r="E3177" t="s">
        <v>24</v>
      </c>
      <c r="F3177" t="s">
        <v>19</v>
      </c>
      <c r="G3177" t="s">
        <v>20</v>
      </c>
      <c r="H3177">
        <v>3512.52</v>
      </c>
      <c r="I3177" s="9">
        <v>45566</v>
      </c>
      <c r="J3177">
        <v>2024</v>
      </c>
      <c r="K3177" t="s">
        <v>14058</v>
      </c>
      <c r="L3177">
        <v>10</v>
      </c>
      <c r="M3177" t="s">
        <v>14046</v>
      </c>
      <c r="N3177" t="s">
        <v>16</v>
      </c>
    </row>
    <row r="3178" spans="1:14" x14ac:dyDescent="0.35">
      <c r="A3178" t="s">
        <v>3029</v>
      </c>
      <c r="B3178">
        <v>61</v>
      </c>
      <c r="C3178" t="s">
        <v>14096</v>
      </c>
      <c r="D3178" t="s">
        <v>39</v>
      </c>
      <c r="E3178" t="s">
        <v>74</v>
      </c>
      <c r="F3178" t="s">
        <v>35</v>
      </c>
      <c r="G3178" t="s">
        <v>30</v>
      </c>
      <c r="H3178">
        <v>4926.12</v>
      </c>
      <c r="I3178" s="9">
        <v>45427</v>
      </c>
      <c r="J3178">
        <v>2024</v>
      </c>
      <c r="K3178" t="s">
        <v>14047</v>
      </c>
      <c r="L3178">
        <v>5</v>
      </c>
      <c r="M3178" t="s">
        <v>14052</v>
      </c>
      <c r="N3178" t="s">
        <v>16</v>
      </c>
    </row>
    <row r="3179" spans="1:14" x14ac:dyDescent="0.35">
      <c r="A3179" t="s">
        <v>3055</v>
      </c>
      <c r="B3179">
        <v>61</v>
      </c>
      <c r="C3179" t="s">
        <v>14096</v>
      </c>
      <c r="D3179" t="s">
        <v>39</v>
      </c>
      <c r="E3179" t="s">
        <v>24</v>
      </c>
      <c r="F3179" t="s">
        <v>35</v>
      </c>
      <c r="G3179" t="s">
        <v>30</v>
      </c>
      <c r="H3179">
        <v>22180.33</v>
      </c>
      <c r="I3179" s="9">
        <v>45353</v>
      </c>
      <c r="J3179">
        <v>2024</v>
      </c>
      <c r="K3179" t="s">
        <v>14053</v>
      </c>
      <c r="L3179">
        <v>3</v>
      </c>
      <c r="M3179" t="s">
        <v>14050</v>
      </c>
      <c r="N3179" t="s">
        <v>16</v>
      </c>
    </row>
    <row r="3180" spans="1:14" x14ac:dyDescent="0.35">
      <c r="A3180" t="s">
        <v>3087</v>
      </c>
      <c r="B3180">
        <v>61</v>
      </c>
      <c r="C3180" t="s">
        <v>14096</v>
      </c>
      <c r="D3180" t="s">
        <v>39</v>
      </c>
      <c r="E3180" t="s">
        <v>29</v>
      </c>
      <c r="F3180" t="s">
        <v>25</v>
      </c>
      <c r="G3180" t="s">
        <v>30</v>
      </c>
      <c r="H3180">
        <v>200.87</v>
      </c>
      <c r="I3180" s="9">
        <v>45287</v>
      </c>
      <c r="J3180">
        <v>2023</v>
      </c>
      <c r="K3180" t="s">
        <v>14060</v>
      </c>
      <c r="L3180">
        <v>12</v>
      </c>
      <c r="M3180" t="s">
        <v>14052</v>
      </c>
      <c r="N3180" t="s">
        <v>16</v>
      </c>
    </row>
    <row r="3181" spans="1:14" x14ac:dyDescent="0.35">
      <c r="A3181" t="s">
        <v>3091</v>
      </c>
      <c r="B3181">
        <v>61</v>
      </c>
      <c r="C3181" t="s">
        <v>14096</v>
      </c>
      <c r="D3181" t="s">
        <v>39</v>
      </c>
      <c r="E3181" t="s">
        <v>74</v>
      </c>
      <c r="F3181" t="s">
        <v>35</v>
      </c>
      <c r="G3181" t="s">
        <v>20</v>
      </c>
      <c r="H3181">
        <v>17957.099999999999</v>
      </c>
      <c r="I3181" s="9">
        <v>45482</v>
      </c>
      <c r="J3181">
        <v>2024</v>
      </c>
      <c r="K3181" t="s">
        <v>14063</v>
      </c>
      <c r="L3181">
        <v>7</v>
      </c>
      <c r="M3181" t="s">
        <v>14046</v>
      </c>
      <c r="N3181" t="s">
        <v>16</v>
      </c>
    </row>
    <row r="3182" spans="1:14" x14ac:dyDescent="0.35">
      <c r="A3182" t="s">
        <v>3571</v>
      </c>
      <c r="B3182">
        <v>61</v>
      </c>
      <c r="C3182" t="s">
        <v>14096</v>
      </c>
      <c r="D3182" t="s">
        <v>12</v>
      </c>
      <c r="E3182" t="s">
        <v>64</v>
      </c>
      <c r="F3182" t="s">
        <v>25</v>
      </c>
      <c r="G3182" t="s">
        <v>26</v>
      </c>
      <c r="H3182">
        <v>5039.88</v>
      </c>
      <c r="I3182" s="9">
        <v>45565</v>
      </c>
      <c r="J3182">
        <v>2024</v>
      </c>
      <c r="K3182" t="s">
        <v>14055</v>
      </c>
      <c r="L3182">
        <v>9</v>
      </c>
      <c r="M3182" t="s">
        <v>14062</v>
      </c>
      <c r="N3182" t="s">
        <v>16</v>
      </c>
    </row>
    <row r="3183" spans="1:14" x14ac:dyDescent="0.35">
      <c r="A3183" t="s">
        <v>3615</v>
      </c>
      <c r="B3183">
        <v>61</v>
      </c>
      <c r="C3183" t="s">
        <v>14096</v>
      </c>
      <c r="D3183" t="s">
        <v>39</v>
      </c>
      <c r="E3183" t="s">
        <v>64</v>
      </c>
      <c r="F3183" t="s">
        <v>35</v>
      </c>
      <c r="G3183" t="s">
        <v>30</v>
      </c>
      <c r="H3183">
        <v>26701.26</v>
      </c>
      <c r="I3183" s="9">
        <v>45355</v>
      </c>
      <c r="J3183">
        <v>2024</v>
      </c>
      <c r="K3183" t="s">
        <v>14053</v>
      </c>
      <c r="L3183">
        <v>3</v>
      </c>
      <c r="M3183" t="s">
        <v>14062</v>
      </c>
      <c r="N3183" t="s">
        <v>16</v>
      </c>
    </row>
    <row r="3184" spans="1:14" x14ac:dyDescent="0.35">
      <c r="A3184" t="s">
        <v>3645</v>
      </c>
      <c r="B3184">
        <v>61</v>
      </c>
      <c r="C3184" t="s">
        <v>14096</v>
      </c>
      <c r="D3184" t="s">
        <v>12</v>
      </c>
      <c r="E3184" t="s">
        <v>64</v>
      </c>
      <c r="F3184" t="s">
        <v>35</v>
      </c>
      <c r="G3184" t="s">
        <v>36</v>
      </c>
      <c r="H3184">
        <v>2277.75</v>
      </c>
      <c r="I3184" s="9">
        <v>45534</v>
      </c>
      <c r="J3184">
        <v>2024</v>
      </c>
      <c r="K3184" t="s">
        <v>14056</v>
      </c>
      <c r="L3184">
        <v>8</v>
      </c>
      <c r="M3184" t="s">
        <v>14048</v>
      </c>
      <c r="N3184" t="s">
        <v>16</v>
      </c>
    </row>
    <row r="3185" spans="1:14" x14ac:dyDescent="0.35">
      <c r="A3185" t="s">
        <v>3667</v>
      </c>
      <c r="B3185">
        <v>61</v>
      </c>
      <c r="C3185" t="s">
        <v>14096</v>
      </c>
      <c r="D3185" t="s">
        <v>12</v>
      </c>
      <c r="E3185" t="s">
        <v>13</v>
      </c>
      <c r="F3185" t="s">
        <v>49</v>
      </c>
      <c r="G3185" t="s">
        <v>15</v>
      </c>
      <c r="H3185">
        <v>5702.4</v>
      </c>
      <c r="I3185" s="9">
        <v>45140</v>
      </c>
      <c r="J3185">
        <v>2023</v>
      </c>
      <c r="K3185" t="s">
        <v>14056</v>
      </c>
      <c r="L3185">
        <v>8</v>
      </c>
      <c r="M3185" t="s">
        <v>14052</v>
      </c>
      <c r="N3185" t="s">
        <v>16</v>
      </c>
    </row>
    <row r="3186" spans="1:14" x14ac:dyDescent="0.35">
      <c r="A3186" t="s">
        <v>3889</v>
      </c>
      <c r="B3186">
        <v>61</v>
      </c>
      <c r="C3186" t="s">
        <v>14096</v>
      </c>
      <c r="D3186" t="s">
        <v>12</v>
      </c>
      <c r="E3186" t="s">
        <v>42</v>
      </c>
      <c r="F3186" t="s">
        <v>35</v>
      </c>
      <c r="G3186" t="s">
        <v>36</v>
      </c>
      <c r="H3186">
        <v>1773.17</v>
      </c>
      <c r="I3186" s="9">
        <v>45039</v>
      </c>
      <c r="J3186">
        <v>2023</v>
      </c>
      <c r="K3186" t="s">
        <v>14061</v>
      </c>
      <c r="L3186">
        <v>4</v>
      </c>
      <c r="M3186" t="s">
        <v>14059</v>
      </c>
      <c r="N3186" t="s">
        <v>16</v>
      </c>
    </row>
    <row r="3187" spans="1:14" x14ac:dyDescent="0.35">
      <c r="A3187" t="s">
        <v>3941</v>
      </c>
      <c r="B3187">
        <v>61</v>
      </c>
      <c r="C3187" t="s">
        <v>14096</v>
      </c>
      <c r="D3187" t="s">
        <v>39</v>
      </c>
      <c r="E3187" t="s">
        <v>74</v>
      </c>
      <c r="F3187" t="s">
        <v>35</v>
      </c>
      <c r="G3187" t="s">
        <v>26</v>
      </c>
      <c r="H3187">
        <v>9012.99</v>
      </c>
      <c r="I3187" s="9">
        <v>45083</v>
      </c>
      <c r="J3187">
        <v>2023</v>
      </c>
      <c r="K3187" t="s">
        <v>14049</v>
      </c>
      <c r="L3187">
        <v>6</v>
      </c>
      <c r="M3187" t="s">
        <v>14046</v>
      </c>
      <c r="N3187" t="s">
        <v>16</v>
      </c>
    </row>
    <row r="3188" spans="1:14" x14ac:dyDescent="0.35">
      <c r="A3188" t="s">
        <v>4001</v>
      </c>
      <c r="B3188">
        <v>61</v>
      </c>
      <c r="C3188" t="s">
        <v>14096</v>
      </c>
      <c r="D3188" t="s">
        <v>12</v>
      </c>
      <c r="E3188" t="s">
        <v>24</v>
      </c>
      <c r="F3188" t="s">
        <v>55</v>
      </c>
      <c r="G3188" t="s">
        <v>36</v>
      </c>
      <c r="H3188">
        <v>15037.57</v>
      </c>
      <c r="I3188" s="9">
        <v>45492</v>
      </c>
      <c r="J3188">
        <v>2024</v>
      </c>
      <c r="K3188" t="s">
        <v>14063</v>
      </c>
      <c r="L3188">
        <v>7</v>
      </c>
      <c r="M3188" t="s">
        <v>14048</v>
      </c>
      <c r="N3188" t="s">
        <v>16</v>
      </c>
    </row>
    <row r="3189" spans="1:14" x14ac:dyDescent="0.35">
      <c r="A3189" t="s">
        <v>4117</v>
      </c>
      <c r="B3189">
        <v>61</v>
      </c>
      <c r="C3189" t="s">
        <v>14096</v>
      </c>
      <c r="D3189" t="s">
        <v>12</v>
      </c>
      <c r="E3189" t="s">
        <v>29</v>
      </c>
      <c r="F3189" t="s">
        <v>55</v>
      </c>
      <c r="G3189" t="s">
        <v>26</v>
      </c>
      <c r="H3189">
        <v>7451.34</v>
      </c>
      <c r="I3189" s="9">
        <v>45632</v>
      </c>
      <c r="J3189">
        <v>2024</v>
      </c>
      <c r="K3189" t="s">
        <v>14060</v>
      </c>
      <c r="L3189">
        <v>12</v>
      </c>
      <c r="M3189" t="s">
        <v>14048</v>
      </c>
      <c r="N3189" t="s">
        <v>16</v>
      </c>
    </row>
    <row r="3190" spans="1:14" x14ac:dyDescent="0.35">
      <c r="A3190" t="s">
        <v>4127</v>
      </c>
      <c r="B3190">
        <v>61</v>
      </c>
      <c r="C3190" t="s">
        <v>14096</v>
      </c>
      <c r="D3190" t="s">
        <v>12</v>
      </c>
      <c r="E3190" t="s">
        <v>29</v>
      </c>
      <c r="F3190" t="s">
        <v>35</v>
      </c>
      <c r="G3190" t="s">
        <v>30</v>
      </c>
      <c r="H3190">
        <v>1694.73</v>
      </c>
      <c r="I3190" s="9">
        <v>45571</v>
      </c>
      <c r="J3190">
        <v>2024</v>
      </c>
      <c r="K3190" t="s">
        <v>14058</v>
      </c>
      <c r="L3190">
        <v>10</v>
      </c>
      <c r="M3190" t="s">
        <v>14059</v>
      </c>
      <c r="N3190" t="s">
        <v>16</v>
      </c>
    </row>
    <row r="3191" spans="1:14" x14ac:dyDescent="0.35">
      <c r="A3191" t="s">
        <v>4185</v>
      </c>
      <c r="B3191">
        <v>61</v>
      </c>
      <c r="C3191" t="s">
        <v>14096</v>
      </c>
      <c r="D3191" t="s">
        <v>39</v>
      </c>
      <c r="E3191" t="s">
        <v>42</v>
      </c>
      <c r="F3191" t="s">
        <v>19</v>
      </c>
      <c r="G3191" t="s">
        <v>20</v>
      </c>
      <c r="H3191">
        <v>1963.79</v>
      </c>
      <c r="I3191" s="9">
        <v>45232</v>
      </c>
      <c r="J3191">
        <v>2023</v>
      </c>
      <c r="K3191" t="s">
        <v>14054</v>
      </c>
      <c r="L3191">
        <v>11</v>
      </c>
      <c r="M3191" t="s">
        <v>14057</v>
      </c>
      <c r="N3191" t="s">
        <v>16</v>
      </c>
    </row>
    <row r="3192" spans="1:14" x14ac:dyDescent="0.35">
      <c r="A3192" t="s">
        <v>4367</v>
      </c>
      <c r="B3192">
        <v>61</v>
      </c>
      <c r="C3192" t="s">
        <v>14096</v>
      </c>
      <c r="D3192" t="s">
        <v>39</v>
      </c>
      <c r="E3192" t="s">
        <v>52</v>
      </c>
      <c r="F3192" t="s">
        <v>25</v>
      </c>
      <c r="G3192" t="s">
        <v>20</v>
      </c>
      <c r="H3192">
        <v>28273.61</v>
      </c>
      <c r="I3192" s="9">
        <v>44944</v>
      </c>
      <c r="J3192">
        <v>2023</v>
      </c>
      <c r="K3192" t="s">
        <v>14045</v>
      </c>
      <c r="L3192">
        <v>1</v>
      </c>
      <c r="M3192" t="s">
        <v>14052</v>
      </c>
      <c r="N3192" t="s">
        <v>16</v>
      </c>
    </row>
    <row r="3193" spans="1:14" x14ac:dyDescent="0.35">
      <c r="A3193" t="s">
        <v>4421</v>
      </c>
      <c r="B3193">
        <v>61</v>
      </c>
      <c r="C3193" t="s">
        <v>14096</v>
      </c>
      <c r="D3193" t="s">
        <v>12</v>
      </c>
      <c r="E3193" t="s">
        <v>74</v>
      </c>
      <c r="F3193" t="s">
        <v>19</v>
      </c>
      <c r="G3193" t="s">
        <v>26</v>
      </c>
      <c r="H3193">
        <v>8197.08</v>
      </c>
      <c r="I3193" s="9">
        <v>45164</v>
      </c>
      <c r="J3193">
        <v>2023</v>
      </c>
      <c r="K3193" t="s">
        <v>14056</v>
      </c>
      <c r="L3193">
        <v>8</v>
      </c>
      <c r="M3193" t="s">
        <v>14050</v>
      </c>
      <c r="N3193" t="s">
        <v>16</v>
      </c>
    </row>
    <row r="3194" spans="1:14" x14ac:dyDescent="0.35">
      <c r="A3194" t="s">
        <v>4435</v>
      </c>
      <c r="B3194">
        <v>61</v>
      </c>
      <c r="C3194" t="s">
        <v>14096</v>
      </c>
      <c r="D3194" t="s">
        <v>39</v>
      </c>
      <c r="E3194" t="s">
        <v>74</v>
      </c>
      <c r="F3194" t="s">
        <v>49</v>
      </c>
      <c r="G3194" t="s">
        <v>36</v>
      </c>
      <c r="H3194">
        <v>20062.61</v>
      </c>
      <c r="I3194" s="9">
        <v>44974</v>
      </c>
      <c r="J3194">
        <v>2023</v>
      </c>
      <c r="K3194" t="s">
        <v>14051</v>
      </c>
      <c r="L3194">
        <v>2</v>
      </c>
      <c r="M3194" t="s">
        <v>14048</v>
      </c>
      <c r="N3194" t="s">
        <v>16</v>
      </c>
    </row>
    <row r="3195" spans="1:14" x14ac:dyDescent="0.35">
      <c r="A3195" t="s">
        <v>4519</v>
      </c>
      <c r="B3195">
        <v>61</v>
      </c>
      <c r="C3195" t="s">
        <v>14096</v>
      </c>
      <c r="D3195" t="s">
        <v>39</v>
      </c>
      <c r="E3195" t="s">
        <v>24</v>
      </c>
      <c r="F3195" t="s">
        <v>49</v>
      </c>
      <c r="G3195" t="s">
        <v>30</v>
      </c>
      <c r="H3195">
        <v>20485.73</v>
      </c>
      <c r="I3195" s="9">
        <v>45093</v>
      </c>
      <c r="J3195">
        <v>2023</v>
      </c>
      <c r="K3195" t="s">
        <v>14049</v>
      </c>
      <c r="L3195">
        <v>6</v>
      </c>
      <c r="M3195" t="s">
        <v>14048</v>
      </c>
      <c r="N3195" t="s">
        <v>16</v>
      </c>
    </row>
    <row r="3196" spans="1:14" x14ac:dyDescent="0.35">
      <c r="A3196" t="s">
        <v>4545</v>
      </c>
      <c r="B3196">
        <v>61</v>
      </c>
      <c r="C3196" t="s">
        <v>14096</v>
      </c>
      <c r="D3196" t="s">
        <v>12</v>
      </c>
      <c r="E3196" t="s">
        <v>74</v>
      </c>
      <c r="F3196" t="s">
        <v>14</v>
      </c>
      <c r="G3196" t="s">
        <v>15</v>
      </c>
      <c r="H3196">
        <v>11886.04</v>
      </c>
      <c r="I3196" s="9">
        <v>45442</v>
      </c>
      <c r="J3196">
        <v>2024</v>
      </c>
      <c r="K3196" t="s">
        <v>14047</v>
      </c>
      <c r="L3196">
        <v>5</v>
      </c>
      <c r="M3196" t="s">
        <v>14057</v>
      </c>
      <c r="N3196" t="s">
        <v>16</v>
      </c>
    </row>
    <row r="3197" spans="1:14" x14ac:dyDescent="0.35">
      <c r="A3197" t="s">
        <v>4619</v>
      </c>
      <c r="B3197">
        <v>61</v>
      </c>
      <c r="C3197" t="s">
        <v>14096</v>
      </c>
      <c r="D3197" t="s">
        <v>39</v>
      </c>
      <c r="E3197" t="s">
        <v>24</v>
      </c>
      <c r="F3197" t="s">
        <v>49</v>
      </c>
      <c r="G3197" t="s">
        <v>36</v>
      </c>
      <c r="H3197">
        <v>1133.3900000000001</v>
      </c>
      <c r="I3197" s="9">
        <v>45266</v>
      </c>
      <c r="J3197">
        <v>2023</v>
      </c>
      <c r="K3197" t="s">
        <v>14060</v>
      </c>
      <c r="L3197">
        <v>12</v>
      </c>
      <c r="M3197" t="s">
        <v>14052</v>
      </c>
      <c r="N3197" t="s">
        <v>16</v>
      </c>
    </row>
    <row r="3198" spans="1:14" x14ac:dyDescent="0.35">
      <c r="A3198" t="s">
        <v>4731</v>
      </c>
      <c r="B3198">
        <v>61</v>
      </c>
      <c r="C3198" t="s">
        <v>14096</v>
      </c>
      <c r="D3198" t="s">
        <v>39</v>
      </c>
      <c r="E3198" t="s">
        <v>13</v>
      </c>
      <c r="F3198" t="s">
        <v>49</v>
      </c>
      <c r="G3198" t="s">
        <v>30</v>
      </c>
      <c r="H3198">
        <v>8846.16</v>
      </c>
      <c r="I3198" s="9">
        <v>45177</v>
      </c>
      <c r="J3198">
        <v>2023</v>
      </c>
      <c r="K3198" t="s">
        <v>14055</v>
      </c>
      <c r="L3198">
        <v>9</v>
      </c>
      <c r="M3198" t="s">
        <v>14048</v>
      </c>
      <c r="N3198" t="s">
        <v>16</v>
      </c>
    </row>
    <row r="3199" spans="1:14" x14ac:dyDescent="0.35">
      <c r="A3199" t="s">
        <v>4747</v>
      </c>
      <c r="B3199">
        <v>61</v>
      </c>
      <c r="C3199" t="s">
        <v>14096</v>
      </c>
      <c r="D3199" t="s">
        <v>12</v>
      </c>
      <c r="E3199" t="s">
        <v>93</v>
      </c>
      <c r="F3199" t="s">
        <v>19</v>
      </c>
      <c r="G3199" t="s">
        <v>26</v>
      </c>
      <c r="H3199">
        <v>11871.86</v>
      </c>
      <c r="I3199" s="9">
        <v>44971</v>
      </c>
      <c r="J3199">
        <v>2023</v>
      </c>
      <c r="K3199" t="s">
        <v>14051</v>
      </c>
      <c r="L3199">
        <v>2</v>
      </c>
      <c r="M3199" t="s">
        <v>14046</v>
      </c>
      <c r="N3199" t="s">
        <v>16</v>
      </c>
    </row>
    <row r="3200" spans="1:14" x14ac:dyDescent="0.35">
      <c r="A3200" t="s">
        <v>4759</v>
      </c>
      <c r="B3200">
        <v>61</v>
      </c>
      <c r="C3200" t="s">
        <v>14096</v>
      </c>
      <c r="D3200" t="s">
        <v>39</v>
      </c>
      <c r="E3200" t="s">
        <v>64</v>
      </c>
      <c r="F3200" t="s">
        <v>49</v>
      </c>
      <c r="G3200" t="s">
        <v>36</v>
      </c>
      <c r="H3200">
        <v>5919.46</v>
      </c>
      <c r="I3200" s="9">
        <v>45204</v>
      </c>
      <c r="J3200">
        <v>2023</v>
      </c>
      <c r="K3200" t="s">
        <v>14058</v>
      </c>
      <c r="L3200">
        <v>10</v>
      </c>
      <c r="M3200" t="s">
        <v>14057</v>
      </c>
      <c r="N3200" t="s">
        <v>16</v>
      </c>
    </row>
    <row r="3201" spans="1:14" x14ac:dyDescent="0.35">
      <c r="A3201" t="s">
        <v>4779</v>
      </c>
      <c r="B3201">
        <v>61</v>
      </c>
      <c r="C3201" t="s">
        <v>14096</v>
      </c>
      <c r="D3201" t="s">
        <v>39</v>
      </c>
      <c r="E3201" t="s">
        <v>52</v>
      </c>
      <c r="F3201" t="s">
        <v>55</v>
      </c>
      <c r="G3201" t="s">
        <v>26</v>
      </c>
      <c r="H3201">
        <v>15606.91</v>
      </c>
      <c r="I3201" s="9">
        <v>45652</v>
      </c>
      <c r="J3201">
        <v>2024</v>
      </c>
      <c r="K3201" t="s">
        <v>14060</v>
      </c>
      <c r="L3201">
        <v>12</v>
      </c>
      <c r="M3201" t="s">
        <v>14057</v>
      </c>
      <c r="N3201" t="s">
        <v>16</v>
      </c>
    </row>
    <row r="3202" spans="1:14" x14ac:dyDescent="0.35">
      <c r="A3202" t="s">
        <v>4833</v>
      </c>
      <c r="B3202">
        <v>61</v>
      </c>
      <c r="C3202" t="s">
        <v>14096</v>
      </c>
      <c r="D3202" t="s">
        <v>39</v>
      </c>
      <c r="E3202" t="s">
        <v>29</v>
      </c>
      <c r="F3202" t="s">
        <v>19</v>
      </c>
      <c r="G3202" t="s">
        <v>36</v>
      </c>
      <c r="H3202">
        <v>1534.76</v>
      </c>
      <c r="I3202" s="9">
        <v>45072</v>
      </c>
      <c r="J3202">
        <v>2023</v>
      </c>
      <c r="K3202" t="s">
        <v>14047</v>
      </c>
      <c r="L3202">
        <v>5</v>
      </c>
      <c r="M3202" t="s">
        <v>14048</v>
      </c>
      <c r="N3202" t="s">
        <v>16</v>
      </c>
    </row>
    <row r="3203" spans="1:14" x14ac:dyDescent="0.35">
      <c r="A3203" t="s">
        <v>5281</v>
      </c>
      <c r="B3203">
        <v>61</v>
      </c>
      <c r="C3203" t="s">
        <v>14096</v>
      </c>
      <c r="D3203" t="s">
        <v>39</v>
      </c>
      <c r="E3203" t="s">
        <v>74</v>
      </c>
      <c r="F3203" t="s">
        <v>35</v>
      </c>
      <c r="G3203" t="s">
        <v>36</v>
      </c>
      <c r="H3203">
        <v>325.2</v>
      </c>
      <c r="I3203" s="9">
        <v>45260</v>
      </c>
      <c r="J3203">
        <v>2023</v>
      </c>
      <c r="K3203" t="s">
        <v>14054</v>
      </c>
      <c r="L3203">
        <v>11</v>
      </c>
      <c r="M3203" t="s">
        <v>14057</v>
      </c>
      <c r="N3203" t="s">
        <v>16</v>
      </c>
    </row>
    <row r="3204" spans="1:14" x14ac:dyDescent="0.35">
      <c r="A3204" t="s">
        <v>5445</v>
      </c>
      <c r="B3204">
        <v>61</v>
      </c>
      <c r="C3204" t="s">
        <v>14096</v>
      </c>
      <c r="D3204" t="s">
        <v>39</v>
      </c>
      <c r="E3204" t="s">
        <v>42</v>
      </c>
      <c r="F3204" t="s">
        <v>55</v>
      </c>
      <c r="G3204" t="s">
        <v>30</v>
      </c>
      <c r="H3204">
        <v>21685.73</v>
      </c>
      <c r="I3204" s="9">
        <v>45398</v>
      </c>
      <c r="J3204">
        <v>2024</v>
      </c>
      <c r="K3204" t="s">
        <v>14061</v>
      </c>
      <c r="L3204">
        <v>4</v>
      </c>
      <c r="M3204" t="s">
        <v>14046</v>
      </c>
      <c r="N3204" t="s">
        <v>16</v>
      </c>
    </row>
    <row r="3205" spans="1:14" x14ac:dyDescent="0.35">
      <c r="A3205" t="s">
        <v>5487</v>
      </c>
      <c r="B3205">
        <v>61</v>
      </c>
      <c r="C3205" t="s">
        <v>14096</v>
      </c>
      <c r="D3205" t="s">
        <v>39</v>
      </c>
      <c r="E3205" t="s">
        <v>13</v>
      </c>
      <c r="F3205" t="s">
        <v>19</v>
      </c>
      <c r="G3205" t="s">
        <v>36</v>
      </c>
      <c r="H3205">
        <v>11515.99</v>
      </c>
      <c r="I3205" s="9">
        <v>45230</v>
      </c>
      <c r="J3205">
        <v>2023</v>
      </c>
      <c r="K3205" t="s">
        <v>14058</v>
      </c>
      <c r="L3205">
        <v>10</v>
      </c>
      <c r="M3205" t="s">
        <v>14046</v>
      </c>
      <c r="N3205" t="s">
        <v>16</v>
      </c>
    </row>
    <row r="3206" spans="1:14" x14ac:dyDescent="0.35">
      <c r="A3206" t="s">
        <v>5529</v>
      </c>
      <c r="B3206">
        <v>61</v>
      </c>
      <c r="C3206" t="s">
        <v>14096</v>
      </c>
      <c r="D3206" t="s">
        <v>12</v>
      </c>
      <c r="E3206" t="s">
        <v>29</v>
      </c>
      <c r="F3206" t="s">
        <v>55</v>
      </c>
      <c r="G3206" t="s">
        <v>20</v>
      </c>
      <c r="H3206">
        <v>77.06</v>
      </c>
      <c r="I3206" s="9">
        <v>45032</v>
      </c>
      <c r="J3206">
        <v>2023</v>
      </c>
      <c r="K3206" t="s">
        <v>14061</v>
      </c>
      <c r="L3206">
        <v>4</v>
      </c>
      <c r="M3206" t="s">
        <v>14059</v>
      </c>
      <c r="N3206" t="s">
        <v>16</v>
      </c>
    </row>
    <row r="3207" spans="1:14" x14ac:dyDescent="0.35">
      <c r="A3207" t="s">
        <v>5553</v>
      </c>
      <c r="B3207">
        <v>61</v>
      </c>
      <c r="C3207" t="s">
        <v>14096</v>
      </c>
      <c r="D3207" t="s">
        <v>39</v>
      </c>
      <c r="E3207" t="s">
        <v>42</v>
      </c>
      <c r="F3207" t="s">
        <v>19</v>
      </c>
      <c r="G3207" t="s">
        <v>36</v>
      </c>
      <c r="H3207">
        <v>883.16</v>
      </c>
      <c r="I3207" s="9">
        <v>45272</v>
      </c>
      <c r="J3207">
        <v>2023</v>
      </c>
      <c r="K3207" t="s">
        <v>14060</v>
      </c>
      <c r="L3207">
        <v>12</v>
      </c>
      <c r="M3207" t="s">
        <v>14046</v>
      </c>
      <c r="N3207" t="s">
        <v>16</v>
      </c>
    </row>
    <row r="3208" spans="1:14" x14ac:dyDescent="0.35">
      <c r="A3208" t="s">
        <v>5883</v>
      </c>
      <c r="B3208">
        <v>61</v>
      </c>
      <c r="C3208" t="s">
        <v>14096</v>
      </c>
      <c r="D3208" t="s">
        <v>39</v>
      </c>
      <c r="E3208" t="s">
        <v>29</v>
      </c>
      <c r="F3208" t="s">
        <v>14</v>
      </c>
      <c r="G3208" t="s">
        <v>36</v>
      </c>
      <c r="H3208">
        <v>1235.1199999999999</v>
      </c>
      <c r="I3208" s="9">
        <v>44949</v>
      </c>
      <c r="J3208">
        <v>2023</v>
      </c>
      <c r="K3208" t="s">
        <v>14045</v>
      </c>
      <c r="L3208">
        <v>1</v>
      </c>
      <c r="M3208" t="s">
        <v>14062</v>
      </c>
      <c r="N3208" t="s">
        <v>16</v>
      </c>
    </row>
    <row r="3209" spans="1:14" x14ac:dyDescent="0.35">
      <c r="A3209" t="s">
        <v>5917</v>
      </c>
      <c r="B3209">
        <v>61</v>
      </c>
      <c r="C3209" t="s">
        <v>14096</v>
      </c>
      <c r="D3209" t="s">
        <v>39</v>
      </c>
      <c r="E3209" t="s">
        <v>29</v>
      </c>
      <c r="F3209" t="s">
        <v>55</v>
      </c>
      <c r="G3209" t="s">
        <v>36</v>
      </c>
      <c r="H3209">
        <v>4.49</v>
      </c>
      <c r="I3209" s="9">
        <v>45226</v>
      </c>
      <c r="J3209">
        <v>2023</v>
      </c>
      <c r="K3209" t="s">
        <v>14058</v>
      </c>
      <c r="L3209">
        <v>10</v>
      </c>
      <c r="M3209" t="s">
        <v>14048</v>
      </c>
      <c r="N3209" t="s">
        <v>16</v>
      </c>
    </row>
    <row r="3210" spans="1:14" x14ac:dyDescent="0.35">
      <c r="A3210" t="s">
        <v>6125</v>
      </c>
      <c r="B3210">
        <v>61</v>
      </c>
      <c r="C3210" t="s">
        <v>14096</v>
      </c>
      <c r="D3210" t="s">
        <v>12</v>
      </c>
      <c r="E3210" t="s">
        <v>24</v>
      </c>
      <c r="F3210" t="s">
        <v>49</v>
      </c>
      <c r="G3210" t="s">
        <v>15</v>
      </c>
      <c r="H3210">
        <v>5757.9</v>
      </c>
      <c r="I3210" s="9">
        <v>45110</v>
      </c>
      <c r="J3210">
        <v>2023</v>
      </c>
      <c r="K3210" t="s">
        <v>14063</v>
      </c>
      <c r="L3210">
        <v>7</v>
      </c>
      <c r="M3210" t="s">
        <v>14062</v>
      </c>
      <c r="N3210" t="s">
        <v>16</v>
      </c>
    </row>
    <row r="3211" spans="1:14" x14ac:dyDescent="0.35">
      <c r="A3211" t="s">
        <v>6303</v>
      </c>
      <c r="B3211">
        <v>61</v>
      </c>
      <c r="C3211" t="s">
        <v>14096</v>
      </c>
      <c r="D3211" t="s">
        <v>39</v>
      </c>
      <c r="E3211" t="s">
        <v>93</v>
      </c>
      <c r="F3211" t="s">
        <v>35</v>
      </c>
      <c r="G3211" t="s">
        <v>36</v>
      </c>
      <c r="H3211">
        <v>1030.58</v>
      </c>
      <c r="I3211" s="9">
        <v>45543</v>
      </c>
      <c r="J3211">
        <v>2024</v>
      </c>
      <c r="K3211" t="s">
        <v>14055</v>
      </c>
      <c r="L3211">
        <v>9</v>
      </c>
      <c r="M3211" t="s">
        <v>14059</v>
      </c>
      <c r="N3211" t="s">
        <v>16</v>
      </c>
    </row>
    <row r="3212" spans="1:14" x14ac:dyDescent="0.35">
      <c r="A3212" t="s">
        <v>6311</v>
      </c>
      <c r="B3212">
        <v>61</v>
      </c>
      <c r="C3212" t="s">
        <v>14096</v>
      </c>
      <c r="D3212" t="s">
        <v>12</v>
      </c>
      <c r="E3212" t="s">
        <v>29</v>
      </c>
      <c r="F3212" t="s">
        <v>19</v>
      </c>
      <c r="G3212" t="s">
        <v>36</v>
      </c>
      <c r="H3212">
        <v>661.48</v>
      </c>
      <c r="I3212" s="9">
        <v>45107</v>
      </c>
      <c r="J3212">
        <v>2023</v>
      </c>
      <c r="K3212" t="s">
        <v>14049</v>
      </c>
      <c r="L3212">
        <v>6</v>
      </c>
      <c r="M3212" t="s">
        <v>14048</v>
      </c>
      <c r="N3212" t="s">
        <v>16</v>
      </c>
    </row>
    <row r="3213" spans="1:14" x14ac:dyDescent="0.35">
      <c r="A3213" t="s">
        <v>6313</v>
      </c>
      <c r="B3213">
        <v>61</v>
      </c>
      <c r="C3213" t="s">
        <v>14096</v>
      </c>
      <c r="D3213" t="s">
        <v>12</v>
      </c>
      <c r="E3213" t="s">
        <v>74</v>
      </c>
      <c r="F3213" t="s">
        <v>19</v>
      </c>
      <c r="G3213" t="s">
        <v>26</v>
      </c>
      <c r="H3213">
        <v>5086.7</v>
      </c>
      <c r="I3213" s="9">
        <v>45513</v>
      </c>
      <c r="J3213">
        <v>2024</v>
      </c>
      <c r="K3213" t="s">
        <v>14056</v>
      </c>
      <c r="L3213">
        <v>8</v>
      </c>
      <c r="M3213" t="s">
        <v>14048</v>
      </c>
      <c r="N3213" t="s">
        <v>16</v>
      </c>
    </row>
    <row r="3214" spans="1:14" x14ac:dyDescent="0.35">
      <c r="A3214" t="s">
        <v>6365</v>
      </c>
      <c r="B3214">
        <v>61</v>
      </c>
      <c r="C3214" t="s">
        <v>14096</v>
      </c>
      <c r="D3214" t="s">
        <v>39</v>
      </c>
      <c r="E3214" t="s">
        <v>29</v>
      </c>
      <c r="F3214" t="s">
        <v>55</v>
      </c>
      <c r="G3214" t="s">
        <v>36</v>
      </c>
      <c r="H3214">
        <v>20460.25</v>
      </c>
      <c r="I3214" s="9">
        <v>45535</v>
      </c>
      <c r="J3214">
        <v>2024</v>
      </c>
      <c r="K3214" t="s">
        <v>14056</v>
      </c>
      <c r="L3214">
        <v>8</v>
      </c>
      <c r="M3214" t="s">
        <v>14050</v>
      </c>
      <c r="N3214" t="s">
        <v>16</v>
      </c>
    </row>
    <row r="3215" spans="1:14" x14ac:dyDescent="0.35">
      <c r="A3215" t="s">
        <v>6599</v>
      </c>
      <c r="B3215">
        <v>61</v>
      </c>
      <c r="C3215" t="s">
        <v>14096</v>
      </c>
      <c r="D3215" t="s">
        <v>12</v>
      </c>
      <c r="E3215" t="s">
        <v>42</v>
      </c>
      <c r="F3215" t="s">
        <v>49</v>
      </c>
      <c r="G3215" t="s">
        <v>26</v>
      </c>
      <c r="H3215">
        <v>12206.35</v>
      </c>
      <c r="I3215" s="9">
        <v>45481</v>
      </c>
      <c r="J3215">
        <v>2024</v>
      </c>
      <c r="K3215" t="s">
        <v>14063</v>
      </c>
      <c r="L3215">
        <v>7</v>
      </c>
      <c r="M3215" t="s">
        <v>14062</v>
      </c>
      <c r="N3215" t="s">
        <v>16</v>
      </c>
    </row>
    <row r="3216" spans="1:14" x14ac:dyDescent="0.35">
      <c r="A3216" t="s">
        <v>6681</v>
      </c>
      <c r="B3216">
        <v>61</v>
      </c>
      <c r="C3216" t="s">
        <v>14096</v>
      </c>
      <c r="D3216" t="s">
        <v>12</v>
      </c>
      <c r="E3216" t="s">
        <v>52</v>
      </c>
      <c r="F3216" t="s">
        <v>55</v>
      </c>
      <c r="G3216" t="s">
        <v>30</v>
      </c>
      <c r="H3216">
        <v>266.57</v>
      </c>
      <c r="I3216" s="9">
        <v>45259</v>
      </c>
      <c r="J3216">
        <v>2023</v>
      </c>
      <c r="K3216" t="s">
        <v>14054</v>
      </c>
      <c r="L3216">
        <v>11</v>
      </c>
      <c r="M3216" t="s">
        <v>14052</v>
      </c>
      <c r="N3216" t="s">
        <v>16</v>
      </c>
    </row>
    <row r="3217" spans="1:14" x14ac:dyDescent="0.35">
      <c r="A3217" t="s">
        <v>6997</v>
      </c>
      <c r="B3217">
        <v>61</v>
      </c>
      <c r="C3217" t="s">
        <v>14096</v>
      </c>
      <c r="D3217" t="s">
        <v>12</v>
      </c>
      <c r="E3217" t="s">
        <v>13</v>
      </c>
      <c r="F3217" t="s">
        <v>14</v>
      </c>
      <c r="G3217" t="s">
        <v>20</v>
      </c>
      <c r="H3217">
        <v>5353.83</v>
      </c>
      <c r="I3217" s="9">
        <v>45098</v>
      </c>
      <c r="J3217">
        <v>2023</v>
      </c>
      <c r="K3217" t="s">
        <v>14049</v>
      </c>
      <c r="L3217">
        <v>6</v>
      </c>
      <c r="M3217" t="s">
        <v>14052</v>
      </c>
      <c r="N3217" t="s">
        <v>16</v>
      </c>
    </row>
    <row r="3218" spans="1:14" x14ac:dyDescent="0.35">
      <c r="A3218" t="s">
        <v>7009</v>
      </c>
      <c r="B3218">
        <v>61</v>
      </c>
      <c r="C3218" t="s">
        <v>14096</v>
      </c>
      <c r="D3218" t="s">
        <v>12</v>
      </c>
      <c r="E3218" t="s">
        <v>24</v>
      </c>
      <c r="F3218" t="s">
        <v>14</v>
      </c>
      <c r="G3218" t="s">
        <v>26</v>
      </c>
      <c r="H3218">
        <v>285.89999999999998</v>
      </c>
      <c r="I3218" s="9">
        <v>45221</v>
      </c>
      <c r="J3218">
        <v>2023</v>
      </c>
      <c r="K3218" t="s">
        <v>14058</v>
      </c>
      <c r="L3218">
        <v>10</v>
      </c>
      <c r="M3218" t="s">
        <v>14059</v>
      </c>
      <c r="N3218" t="s">
        <v>16</v>
      </c>
    </row>
    <row r="3219" spans="1:14" x14ac:dyDescent="0.35">
      <c r="A3219" t="s">
        <v>7193</v>
      </c>
      <c r="B3219">
        <v>61</v>
      </c>
      <c r="C3219" t="s">
        <v>14096</v>
      </c>
      <c r="D3219" t="s">
        <v>39</v>
      </c>
      <c r="E3219" t="s">
        <v>42</v>
      </c>
      <c r="F3219" t="s">
        <v>35</v>
      </c>
      <c r="G3219" t="s">
        <v>30</v>
      </c>
      <c r="H3219">
        <v>14297.23</v>
      </c>
      <c r="I3219" s="9">
        <v>45283</v>
      </c>
      <c r="J3219">
        <v>2023</v>
      </c>
      <c r="K3219" t="s">
        <v>14060</v>
      </c>
      <c r="L3219">
        <v>12</v>
      </c>
      <c r="M3219" t="s">
        <v>14050</v>
      </c>
      <c r="N3219" t="s">
        <v>16</v>
      </c>
    </row>
    <row r="3220" spans="1:14" x14ac:dyDescent="0.35">
      <c r="A3220" t="s">
        <v>7197</v>
      </c>
      <c r="B3220">
        <v>61</v>
      </c>
      <c r="C3220" t="s">
        <v>14096</v>
      </c>
      <c r="D3220" t="s">
        <v>39</v>
      </c>
      <c r="E3220" t="s">
        <v>74</v>
      </c>
      <c r="F3220" t="s">
        <v>14</v>
      </c>
      <c r="G3220" t="s">
        <v>26</v>
      </c>
      <c r="H3220">
        <v>1699.4</v>
      </c>
      <c r="I3220" s="9">
        <v>45621</v>
      </c>
      <c r="J3220">
        <v>2024</v>
      </c>
      <c r="K3220" t="s">
        <v>14054</v>
      </c>
      <c r="L3220">
        <v>11</v>
      </c>
      <c r="M3220" t="s">
        <v>14062</v>
      </c>
      <c r="N3220" t="s">
        <v>16</v>
      </c>
    </row>
    <row r="3221" spans="1:14" x14ac:dyDescent="0.35">
      <c r="A3221" t="s">
        <v>7297</v>
      </c>
      <c r="B3221">
        <v>61</v>
      </c>
      <c r="C3221" t="s">
        <v>14096</v>
      </c>
      <c r="D3221" t="s">
        <v>39</v>
      </c>
      <c r="E3221" t="s">
        <v>29</v>
      </c>
      <c r="F3221" t="s">
        <v>35</v>
      </c>
      <c r="G3221" t="s">
        <v>26</v>
      </c>
      <c r="H3221">
        <v>15269.79</v>
      </c>
      <c r="I3221" s="9">
        <v>45553</v>
      </c>
      <c r="J3221">
        <v>2024</v>
      </c>
      <c r="K3221" t="s">
        <v>14055</v>
      </c>
      <c r="L3221">
        <v>9</v>
      </c>
      <c r="M3221" t="s">
        <v>14052</v>
      </c>
      <c r="N3221" t="s">
        <v>16</v>
      </c>
    </row>
    <row r="3222" spans="1:14" x14ac:dyDescent="0.35">
      <c r="A3222" t="s">
        <v>7299</v>
      </c>
      <c r="B3222">
        <v>61</v>
      </c>
      <c r="C3222" t="s">
        <v>14096</v>
      </c>
      <c r="D3222" t="s">
        <v>12</v>
      </c>
      <c r="E3222" t="s">
        <v>93</v>
      </c>
      <c r="F3222" t="s">
        <v>25</v>
      </c>
      <c r="G3222" t="s">
        <v>36</v>
      </c>
      <c r="H3222">
        <v>16950.66</v>
      </c>
      <c r="I3222" s="9">
        <v>45499</v>
      </c>
      <c r="J3222">
        <v>2024</v>
      </c>
      <c r="K3222" t="s">
        <v>14063</v>
      </c>
      <c r="L3222">
        <v>7</v>
      </c>
      <c r="M3222" t="s">
        <v>14048</v>
      </c>
      <c r="N3222" t="s">
        <v>16</v>
      </c>
    </row>
    <row r="3223" spans="1:14" x14ac:dyDescent="0.35">
      <c r="A3223" t="s">
        <v>7669</v>
      </c>
      <c r="B3223">
        <v>61</v>
      </c>
      <c r="C3223" t="s">
        <v>14096</v>
      </c>
      <c r="D3223" t="s">
        <v>12</v>
      </c>
      <c r="E3223" t="s">
        <v>29</v>
      </c>
      <c r="F3223" t="s">
        <v>14</v>
      </c>
      <c r="G3223" t="s">
        <v>15</v>
      </c>
      <c r="H3223">
        <v>769.61</v>
      </c>
      <c r="I3223" s="9">
        <v>45139</v>
      </c>
      <c r="J3223">
        <v>2023</v>
      </c>
      <c r="K3223" t="s">
        <v>14056</v>
      </c>
      <c r="L3223">
        <v>8</v>
      </c>
      <c r="M3223" t="s">
        <v>14046</v>
      </c>
      <c r="N3223" t="s">
        <v>16</v>
      </c>
    </row>
    <row r="3224" spans="1:14" x14ac:dyDescent="0.35">
      <c r="A3224" t="s">
        <v>7689</v>
      </c>
      <c r="B3224">
        <v>61</v>
      </c>
      <c r="C3224" t="s">
        <v>14096</v>
      </c>
      <c r="D3224" t="s">
        <v>12</v>
      </c>
      <c r="E3224" t="s">
        <v>29</v>
      </c>
      <c r="F3224" t="s">
        <v>55</v>
      </c>
      <c r="G3224" t="s">
        <v>20</v>
      </c>
      <c r="H3224">
        <v>27516.46</v>
      </c>
      <c r="I3224" s="9">
        <v>45182</v>
      </c>
      <c r="J3224">
        <v>2023</v>
      </c>
      <c r="K3224" t="s">
        <v>14055</v>
      </c>
      <c r="L3224">
        <v>9</v>
      </c>
      <c r="M3224" t="s">
        <v>14052</v>
      </c>
      <c r="N3224" t="s">
        <v>16</v>
      </c>
    </row>
    <row r="3225" spans="1:14" x14ac:dyDescent="0.35">
      <c r="A3225" t="s">
        <v>7743</v>
      </c>
      <c r="B3225">
        <v>61</v>
      </c>
      <c r="C3225" t="s">
        <v>14096</v>
      </c>
      <c r="D3225" t="s">
        <v>39</v>
      </c>
      <c r="E3225" t="s">
        <v>13</v>
      </c>
      <c r="F3225" t="s">
        <v>25</v>
      </c>
      <c r="G3225" t="s">
        <v>36</v>
      </c>
      <c r="H3225">
        <v>12858.5</v>
      </c>
      <c r="I3225" s="9">
        <v>45627</v>
      </c>
      <c r="J3225">
        <v>2024</v>
      </c>
      <c r="K3225" t="s">
        <v>14060</v>
      </c>
      <c r="L3225">
        <v>12</v>
      </c>
      <c r="M3225" t="s">
        <v>14059</v>
      </c>
      <c r="N3225" t="s">
        <v>16</v>
      </c>
    </row>
    <row r="3226" spans="1:14" x14ac:dyDescent="0.35">
      <c r="A3226" t="s">
        <v>7793</v>
      </c>
      <c r="B3226">
        <v>61</v>
      </c>
      <c r="C3226" t="s">
        <v>14096</v>
      </c>
      <c r="D3226" t="s">
        <v>12</v>
      </c>
      <c r="E3226" t="s">
        <v>64</v>
      </c>
      <c r="F3226" t="s">
        <v>35</v>
      </c>
      <c r="G3226" t="s">
        <v>15</v>
      </c>
      <c r="H3226">
        <v>19436.91</v>
      </c>
      <c r="I3226" s="9">
        <v>45097</v>
      </c>
      <c r="J3226">
        <v>2023</v>
      </c>
      <c r="K3226" t="s">
        <v>14049</v>
      </c>
      <c r="L3226">
        <v>6</v>
      </c>
      <c r="M3226" t="s">
        <v>14046</v>
      </c>
      <c r="N3226" t="s">
        <v>16</v>
      </c>
    </row>
    <row r="3227" spans="1:14" x14ac:dyDescent="0.35">
      <c r="A3227" t="s">
        <v>7859</v>
      </c>
      <c r="B3227">
        <v>61</v>
      </c>
      <c r="C3227" t="s">
        <v>14096</v>
      </c>
      <c r="D3227" t="s">
        <v>12</v>
      </c>
      <c r="E3227" t="s">
        <v>52</v>
      </c>
      <c r="F3227" t="s">
        <v>35</v>
      </c>
      <c r="G3227" t="s">
        <v>36</v>
      </c>
      <c r="H3227">
        <v>7078.96</v>
      </c>
      <c r="I3227" s="9">
        <v>44962</v>
      </c>
      <c r="J3227">
        <v>2023</v>
      </c>
      <c r="K3227" t="s">
        <v>14051</v>
      </c>
      <c r="L3227">
        <v>2</v>
      </c>
      <c r="M3227" t="s">
        <v>14059</v>
      </c>
      <c r="N3227" t="s">
        <v>16</v>
      </c>
    </row>
    <row r="3228" spans="1:14" x14ac:dyDescent="0.35">
      <c r="A3228" t="s">
        <v>7861</v>
      </c>
      <c r="B3228">
        <v>61</v>
      </c>
      <c r="C3228" t="s">
        <v>14096</v>
      </c>
      <c r="D3228" t="s">
        <v>12</v>
      </c>
      <c r="E3228" t="s">
        <v>74</v>
      </c>
      <c r="F3228" t="s">
        <v>49</v>
      </c>
      <c r="G3228" t="s">
        <v>30</v>
      </c>
      <c r="H3228">
        <v>11454.96</v>
      </c>
      <c r="I3228" s="9">
        <v>45185</v>
      </c>
      <c r="J3228">
        <v>2023</v>
      </c>
      <c r="K3228" t="s">
        <v>14055</v>
      </c>
      <c r="L3228">
        <v>9</v>
      </c>
      <c r="M3228" t="s">
        <v>14050</v>
      </c>
      <c r="N3228" t="s">
        <v>16</v>
      </c>
    </row>
    <row r="3229" spans="1:14" x14ac:dyDescent="0.35">
      <c r="A3229" t="s">
        <v>7883</v>
      </c>
      <c r="B3229">
        <v>61</v>
      </c>
      <c r="C3229" t="s">
        <v>14096</v>
      </c>
      <c r="D3229" t="s">
        <v>39</v>
      </c>
      <c r="E3229" t="s">
        <v>64</v>
      </c>
      <c r="F3229" t="s">
        <v>35</v>
      </c>
      <c r="G3229" t="s">
        <v>26</v>
      </c>
      <c r="H3229">
        <v>14150.8</v>
      </c>
      <c r="I3229" s="9">
        <v>45283</v>
      </c>
      <c r="J3229">
        <v>2023</v>
      </c>
      <c r="K3229" t="s">
        <v>14060</v>
      </c>
      <c r="L3229">
        <v>12</v>
      </c>
      <c r="M3229" t="s">
        <v>14050</v>
      </c>
      <c r="N3229" t="s">
        <v>16</v>
      </c>
    </row>
    <row r="3230" spans="1:14" x14ac:dyDescent="0.35">
      <c r="A3230" t="s">
        <v>8047</v>
      </c>
      <c r="B3230">
        <v>61</v>
      </c>
      <c r="C3230" t="s">
        <v>14096</v>
      </c>
      <c r="D3230" t="s">
        <v>39</v>
      </c>
      <c r="E3230" t="s">
        <v>64</v>
      </c>
      <c r="F3230" t="s">
        <v>14</v>
      </c>
      <c r="G3230" t="s">
        <v>26</v>
      </c>
      <c r="H3230">
        <v>348.88</v>
      </c>
      <c r="I3230" s="9">
        <v>45414</v>
      </c>
      <c r="J3230">
        <v>2024</v>
      </c>
      <c r="K3230" t="s">
        <v>14047</v>
      </c>
      <c r="L3230">
        <v>5</v>
      </c>
      <c r="M3230" t="s">
        <v>14057</v>
      </c>
      <c r="N3230" t="s">
        <v>16</v>
      </c>
    </row>
    <row r="3231" spans="1:14" x14ac:dyDescent="0.35">
      <c r="A3231" t="s">
        <v>8081</v>
      </c>
      <c r="B3231">
        <v>61</v>
      </c>
      <c r="C3231" t="s">
        <v>14096</v>
      </c>
      <c r="D3231" t="s">
        <v>12</v>
      </c>
      <c r="E3231" t="s">
        <v>29</v>
      </c>
      <c r="F3231" t="s">
        <v>25</v>
      </c>
      <c r="G3231" t="s">
        <v>36</v>
      </c>
      <c r="H3231">
        <v>4050.79</v>
      </c>
      <c r="I3231" s="9">
        <v>45143</v>
      </c>
      <c r="J3231">
        <v>2023</v>
      </c>
      <c r="K3231" t="s">
        <v>14056</v>
      </c>
      <c r="L3231">
        <v>8</v>
      </c>
      <c r="M3231" t="s">
        <v>14050</v>
      </c>
      <c r="N3231" t="s">
        <v>16</v>
      </c>
    </row>
    <row r="3232" spans="1:14" x14ac:dyDescent="0.35">
      <c r="A3232" t="s">
        <v>8191</v>
      </c>
      <c r="B3232">
        <v>61</v>
      </c>
      <c r="C3232" t="s">
        <v>14096</v>
      </c>
      <c r="D3232" t="s">
        <v>12</v>
      </c>
      <c r="E3232" t="s">
        <v>24</v>
      </c>
      <c r="F3232" t="s">
        <v>25</v>
      </c>
      <c r="G3232" t="s">
        <v>26</v>
      </c>
      <c r="H3232">
        <v>12258.21</v>
      </c>
      <c r="I3232" s="9">
        <v>45570</v>
      </c>
      <c r="J3232">
        <v>2024</v>
      </c>
      <c r="K3232" t="s">
        <v>14058</v>
      </c>
      <c r="L3232">
        <v>10</v>
      </c>
      <c r="M3232" t="s">
        <v>14050</v>
      </c>
      <c r="N3232" t="s">
        <v>16</v>
      </c>
    </row>
    <row r="3233" spans="1:14" x14ac:dyDescent="0.35">
      <c r="A3233" t="s">
        <v>8197</v>
      </c>
      <c r="B3233">
        <v>61</v>
      </c>
      <c r="C3233" t="s">
        <v>14096</v>
      </c>
      <c r="D3233" t="s">
        <v>39</v>
      </c>
      <c r="E3233" t="s">
        <v>42</v>
      </c>
      <c r="F3233" t="s">
        <v>49</v>
      </c>
      <c r="G3233" t="s">
        <v>20</v>
      </c>
      <c r="H3233">
        <v>12153.52</v>
      </c>
      <c r="I3233" s="9">
        <v>44986</v>
      </c>
      <c r="J3233">
        <v>2023</v>
      </c>
      <c r="K3233" t="s">
        <v>14053</v>
      </c>
      <c r="L3233">
        <v>3</v>
      </c>
      <c r="M3233" t="s">
        <v>14052</v>
      </c>
      <c r="N3233" t="s">
        <v>16</v>
      </c>
    </row>
    <row r="3234" spans="1:14" x14ac:dyDescent="0.35">
      <c r="A3234" t="s">
        <v>8213</v>
      </c>
      <c r="B3234">
        <v>61</v>
      </c>
      <c r="C3234" t="s">
        <v>14096</v>
      </c>
      <c r="D3234" t="s">
        <v>39</v>
      </c>
      <c r="E3234" t="s">
        <v>29</v>
      </c>
      <c r="F3234" t="s">
        <v>49</v>
      </c>
      <c r="G3234" t="s">
        <v>36</v>
      </c>
      <c r="H3234">
        <v>23020.78</v>
      </c>
      <c r="I3234" s="9">
        <v>45189</v>
      </c>
      <c r="J3234">
        <v>2023</v>
      </c>
      <c r="K3234" t="s">
        <v>14055</v>
      </c>
      <c r="L3234">
        <v>9</v>
      </c>
      <c r="M3234" t="s">
        <v>14052</v>
      </c>
      <c r="N3234" t="s">
        <v>16</v>
      </c>
    </row>
    <row r="3235" spans="1:14" x14ac:dyDescent="0.35">
      <c r="A3235" t="s">
        <v>8251</v>
      </c>
      <c r="B3235">
        <v>61</v>
      </c>
      <c r="C3235" t="s">
        <v>14096</v>
      </c>
      <c r="D3235" t="s">
        <v>39</v>
      </c>
      <c r="E3235" t="s">
        <v>93</v>
      </c>
      <c r="F3235" t="s">
        <v>19</v>
      </c>
      <c r="G3235" t="s">
        <v>15</v>
      </c>
      <c r="H3235">
        <v>1945.97</v>
      </c>
      <c r="I3235" s="9">
        <v>45091</v>
      </c>
      <c r="J3235">
        <v>2023</v>
      </c>
      <c r="K3235" t="s">
        <v>14049</v>
      </c>
      <c r="L3235">
        <v>6</v>
      </c>
      <c r="M3235" t="s">
        <v>14052</v>
      </c>
      <c r="N3235" t="s">
        <v>16</v>
      </c>
    </row>
    <row r="3236" spans="1:14" x14ac:dyDescent="0.35">
      <c r="A3236" t="s">
        <v>8305</v>
      </c>
      <c r="B3236">
        <v>61</v>
      </c>
      <c r="C3236" t="s">
        <v>14096</v>
      </c>
      <c r="D3236" t="s">
        <v>39</v>
      </c>
      <c r="E3236" t="s">
        <v>13</v>
      </c>
      <c r="F3236" t="s">
        <v>14</v>
      </c>
      <c r="G3236" t="s">
        <v>36</v>
      </c>
      <c r="H3236">
        <v>1371.67</v>
      </c>
      <c r="I3236" s="9">
        <v>45257</v>
      </c>
      <c r="J3236">
        <v>2023</v>
      </c>
      <c r="K3236" t="s">
        <v>14054</v>
      </c>
      <c r="L3236">
        <v>11</v>
      </c>
      <c r="M3236" t="s">
        <v>14062</v>
      </c>
      <c r="N3236" t="s">
        <v>16</v>
      </c>
    </row>
    <row r="3237" spans="1:14" x14ac:dyDescent="0.35">
      <c r="A3237" t="s">
        <v>8349</v>
      </c>
      <c r="B3237">
        <v>61</v>
      </c>
      <c r="C3237" t="s">
        <v>14096</v>
      </c>
      <c r="D3237" t="s">
        <v>12</v>
      </c>
      <c r="E3237" t="s">
        <v>13</v>
      </c>
      <c r="F3237" t="s">
        <v>25</v>
      </c>
      <c r="G3237" t="s">
        <v>36</v>
      </c>
      <c r="H3237">
        <v>17681.93</v>
      </c>
      <c r="I3237" s="9">
        <v>45116</v>
      </c>
      <c r="J3237">
        <v>2023</v>
      </c>
      <c r="K3237" t="s">
        <v>14063</v>
      </c>
      <c r="L3237">
        <v>7</v>
      </c>
      <c r="M3237" t="s">
        <v>14059</v>
      </c>
      <c r="N3237" t="s">
        <v>16</v>
      </c>
    </row>
    <row r="3238" spans="1:14" x14ac:dyDescent="0.35">
      <c r="A3238" t="s">
        <v>8815</v>
      </c>
      <c r="B3238">
        <v>61</v>
      </c>
      <c r="C3238" t="s">
        <v>14096</v>
      </c>
      <c r="D3238" t="s">
        <v>12</v>
      </c>
      <c r="E3238" t="s">
        <v>93</v>
      </c>
      <c r="F3238" t="s">
        <v>35</v>
      </c>
      <c r="G3238" t="s">
        <v>30</v>
      </c>
      <c r="H3238">
        <v>12943.61</v>
      </c>
      <c r="I3238" s="9">
        <v>45457</v>
      </c>
      <c r="J3238">
        <v>2024</v>
      </c>
      <c r="K3238" t="s">
        <v>14049</v>
      </c>
      <c r="L3238">
        <v>6</v>
      </c>
      <c r="M3238" t="s">
        <v>14048</v>
      </c>
      <c r="N3238" t="s">
        <v>16</v>
      </c>
    </row>
    <row r="3239" spans="1:14" x14ac:dyDescent="0.35">
      <c r="A3239" t="s">
        <v>9001</v>
      </c>
      <c r="B3239">
        <v>61</v>
      </c>
      <c r="C3239" t="s">
        <v>14096</v>
      </c>
      <c r="D3239" t="s">
        <v>12</v>
      </c>
      <c r="E3239" t="s">
        <v>93</v>
      </c>
      <c r="F3239" t="s">
        <v>49</v>
      </c>
      <c r="G3239" t="s">
        <v>30</v>
      </c>
      <c r="H3239">
        <v>11047.5</v>
      </c>
      <c r="I3239" s="9">
        <v>45625</v>
      </c>
      <c r="J3239">
        <v>2024</v>
      </c>
      <c r="K3239" t="s">
        <v>14054</v>
      </c>
      <c r="L3239">
        <v>11</v>
      </c>
      <c r="M3239" t="s">
        <v>14048</v>
      </c>
      <c r="N3239" t="s">
        <v>16</v>
      </c>
    </row>
    <row r="3240" spans="1:14" x14ac:dyDescent="0.35">
      <c r="A3240" t="s">
        <v>9453</v>
      </c>
      <c r="B3240">
        <v>61</v>
      </c>
      <c r="C3240" t="s">
        <v>14096</v>
      </c>
      <c r="D3240" t="s">
        <v>39</v>
      </c>
      <c r="E3240" t="s">
        <v>42</v>
      </c>
      <c r="F3240" t="s">
        <v>35</v>
      </c>
      <c r="G3240" t="s">
        <v>36</v>
      </c>
      <c r="H3240">
        <v>2148.31</v>
      </c>
      <c r="I3240" s="9">
        <v>45435</v>
      </c>
      <c r="J3240">
        <v>2024</v>
      </c>
      <c r="K3240" t="s">
        <v>14047</v>
      </c>
      <c r="L3240">
        <v>5</v>
      </c>
      <c r="M3240" t="s">
        <v>14057</v>
      </c>
      <c r="N3240" t="s">
        <v>16</v>
      </c>
    </row>
    <row r="3241" spans="1:14" x14ac:dyDescent="0.35">
      <c r="A3241" t="s">
        <v>9609</v>
      </c>
      <c r="B3241">
        <v>61</v>
      </c>
      <c r="C3241" t="s">
        <v>14096</v>
      </c>
      <c r="D3241" t="s">
        <v>39</v>
      </c>
      <c r="E3241" t="s">
        <v>42</v>
      </c>
      <c r="F3241" t="s">
        <v>55</v>
      </c>
      <c r="G3241" t="s">
        <v>26</v>
      </c>
      <c r="H3241">
        <v>5946.32</v>
      </c>
      <c r="I3241" s="9">
        <v>45558</v>
      </c>
      <c r="J3241">
        <v>2024</v>
      </c>
      <c r="K3241" t="s">
        <v>14055</v>
      </c>
      <c r="L3241">
        <v>9</v>
      </c>
      <c r="M3241" t="s">
        <v>14062</v>
      </c>
      <c r="N3241" t="s">
        <v>16</v>
      </c>
    </row>
    <row r="3242" spans="1:14" x14ac:dyDescent="0.35">
      <c r="A3242" t="s">
        <v>9747</v>
      </c>
      <c r="B3242">
        <v>61</v>
      </c>
      <c r="C3242" t="s">
        <v>14096</v>
      </c>
      <c r="D3242" t="s">
        <v>39</v>
      </c>
      <c r="E3242" t="s">
        <v>74</v>
      </c>
      <c r="F3242" t="s">
        <v>14</v>
      </c>
      <c r="G3242" t="s">
        <v>36</v>
      </c>
      <c r="H3242">
        <v>1946.93</v>
      </c>
      <c r="I3242" s="9">
        <v>45564</v>
      </c>
      <c r="J3242">
        <v>2024</v>
      </c>
      <c r="K3242" t="s">
        <v>14055</v>
      </c>
      <c r="L3242">
        <v>9</v>
      </c>
      <c r="M3242" t="s">
        <v>14059</v>
      </c>
      <c r="N3242" t="s">
        <v>16</v>
      </c>
    </row>
    <row r="3243" spans="1:14" x14ac:dyDescent="0.35">
      <c r="A3243" t="s">
        <v>9815</v>
      </c>
      <c r="B3243">
        <v>61</v>
      </c>
      <c r="C3243" t="s">
        <v>14096</v>
      </c>
      <c r="D3243" t="s">
        <v>12</v>
      </c>
      <c r="E3243" t="s">
        <v>42</v>
      </c>
      <c r="F3243" t="s">
        <v>35</v>
      </c>
      <c r="G3243" t="s">
        <v>15</v>
      </c>
      <c r="H3243">
        <v>7530.77</v>
      </c>
      <c r="I3243" s="9">
        <v>45563</v>
      </c>
      <c r="J3243">
        <v>2024</v>
      </c>
      <c r="K3243" t="s">
        <v>14055</v>
      </c>
      <c r="L3243">
        <v>9</v>
      </c>
      <c r="M3243" t="s">
        <v>14050</v>
      </c>
      <c r="N3243" t="s">
        <v>16</v>
      </c>
    </row>
    <row r="3244" spans="1:14" x14ac:dyDescent="0.35">
      <c r="A3244" t="s">
        <v>10107</v>
      </c>
      <c r="B3244">
        <v>61</v>
      </c>
      <c r="C3244" t="s">
        <v>14096</v>
      </c>
      <c r="D3244" t="s">
        <v>12</v>
      </c>
      <c r="E3244" t="s">
        <v>42</v>
      </c>
      <c r="F3244" t="s">
        <v>19</v>
      </c>
      <c r="G3244" t="s">
        <v>26</v>
      </c>
      <c r="H3244">
        <v>10990.78</v>
      </c>
      <c r="I3244" s="9">
        <v>45647</v>
      </c>
      <c r="J3244">
        <v>2024</v>
      </c>
      <c r="K3244" t="s">
        <v>14060</v>
      </c>
      <c r="L3244">
        <v>12</v>
      </c>
      <c r="M3244" t="s">
        <v>14050</v>
      </c>
      <c r="N3244" t="s">
        <v>16</v>
      </c>
    </row>
    <row r="3245" spans="1:14" x14ac:dyDescent="0.35">
      <c r="A3245" t="s">
        <v>10199</v>
      </c>
      <c r="B3245">
        <v>61</v>
      </c>
      <c r="C3245" t="s">
        <v>14096</v>
      </c>
      <c r="D3245" t="s">
        <v>12</v>
      </c>
      <c r="E3245" t="s">
        <v>42</v>
      </c>
      <c r="F3245" t="s">
        <v>14</v>
      </c>
      <c r="G3245" t="s">
        <v>30</v>
      </c>
      <c r="H3245">
        <v>13888.67</v>
      </c>
      <c r="I3245" s="9">
        <v>45642</v>
      </c>
      <c r="J3245">
        <v>2024</v>
      </c>
      <c r="K3245" t="s">
        <v>14060</v>
      </c>
      <c r="L3245">
        <v>12</v>
      </c>
      <c r="M3245" t="s">
        <v>14062</v>
      </c>
      <c r="N3245" t="s">
        <v>16</v>
      </c>
    </row>
    <row r="3246" spans="1:14" x14ac:dyDescent="0.35">
      <c r="A3246" t="s">
        <v>10293</v>
      </c>
      <c r="B3246">
        <v>61</v>
      </c>
      <c r="C3246" t="s">
        <v>14096</v>
      </c>
      <c r="D3246" t="s">
        <v>39</v>
      </c>
      <c r="E3246" t="s">
        <v>24</v>
      </c>
      <c r="F3246" t="s">
        <v>49</v>
      </c>
      <c r="G3246" t="s">
        <v>26</v>
      </c>
      <c r="H3246">
        <v>1394.01</v>
      </c>
      <c r="I3246" s="9">
        <v>45032</v>
      </c>
      <c r="J3246">
        <v>2023</v>
      </c>
      <c r="K3246" t="s">
        <v>14061</v>
      </c>
      <c r="L3246">
        <v>4</v>
      </c>
      <c r="M3246" t="s">
        <v>14059</v>
      </c>
      <c r="N3246" t="s">
        <v>16</v>
      </c>
    </row>
    <row r="3247" spans="1:14" x14ac:dyDescent="0.35">
      <c r="A3247" t="s">
        <v>10323</v>
      </c>
      <c r="B3247">
        <v>61</v>
      </c>
      <c r="C3247" t="s">
        <v>14096</v>
      </c>
      <c r="D3247" t="s">
        <v>12</v>
      </c>
      <c r="E3247" t="s">
        <v>93</v>
      </c>
      <c r="F3247" t="s">
        <v>35</v>
      </c>
      <c r="G3247" t="s">
        <v>20</v>
      </c>
      <c r="H3247">
        <v>16269.88</v>
      </c>
      <c r="I3247" s="9">
        <v>45187</v>
      </c>
      <c r="J3247">
        <v>2023</v>
      </c>
      <c r="K3247" t="s">
        <v>14055</v>
      </c>
      <c r="L3247">
        <v>9</v>
      </c>
      <c r="M3247" t="s">
        <v>14062</v>
      </c>
      <c r="N3247" t="s">
        <v>16</v>
      </c>
    </row>
    <row r="3248" spans="1:14" x14ac:dyDescent="0.35">
      <c r="A3248" t="s">
        <v>10399</v>
      </c>
      <c r="B3248">
        <v>61</v>
      </c>
      <c r="C3248" t="s">
        <v>14096</v>
      </c>
      <c r="D3248" t="s">
        <v>39</v>
      </c>
      <c r="E3248" t="s">
        <v>42</v>
      </c>
      <c r="F3248" t="s">
        <v>55</v>
      </c>
      <c r="G3248" t="s">
        <v>26</v>
      </c>
      <c r="H3248">
        <v>1594.87</v>
      </c>
      <c r="I3248" s="9">
        <v>45178</v>
      </c>
      <c r="J3248">
        <v>2023</v>
      </c>
      <c r="K3248" t="s">
        <v>14055</v>
      </c>
      <c r="L3248">
        <v>9</v>
      </c>
      <c r="M3248" t="s">
        <v>14050</v>
      </c>
      <c r="N3248" t="s">
        <v>16</v>
      </c>
    </row>
    <row r="3249" spans="1:14" x14ac:dyDescent="0.35">
      <c r="A3249" t="s">
        <v>10471</v>
      </c>
      <c r="B3249">
        <v>61</v>
      </c>
      <c r="C3249" t="s">
        <v>14096</v>
      </c>
      <c r="D3249" t="s">
        <v>12</v>
      </c>
      <c r="E3249" t="s">
        <v>64</v>
      </c>
      <c r="F3249" t="s">
        <v>55</v>
      </c>
      <c r="G3249" t="s">
        <v>36</v>
      </c>
      <c r="H3249">
        <v>1093.19</v>
      </c>
      <c r="I3249" s="9">
        <v>45599</v>
      </c>
      <c r="J3249">
        <v>2024</v>
      </c>
      <c r="K3249" t="s">
        <v>14054</v>
      </c>
      <c r="L3249">
        <v>11</v>
      </c>
      <c r="M3249" t="s">
        <v>14059</v>
      </c>
      <c r="N3249" t="s">
        <v>16</v>
      </c>
    </row>
    <row r="3250" spans="1:14" x14ac:dyDescent="0.35">
      <c r="A3250" t="s">
        <v>10693</v>
      </c>
      <c r="B3250">
        <v>61</v>
      </c>
      <c r="C3250" t="s">
        <v>14096</v>
      </c>
      <c r="D3250" t="s">
        <v>39</v>
      </c>
      <c r="E3250" t="s">
        <v>93</v>
      </c>
      <c r="F3250" t="s">
        <v>55</v>
      </c>
      <c r="G3250" t="s">
        <v>26</v>
      </c>
      <c r="H3250">
        <v>16355.13</v>
      </c>
      <c r="I3250" s="9">
        <v>45142</v>
      </c>
      <c r="J3250">
        <v>2023</v>
      </c>
      <c r="K3250" t="s">
        <v>14056</v>
      </c>
      <c r="L3250">
        <v>8</v>
      </c>
      <c r="M3250" t="s">
        <v>14048</v>
      </c>
      <c r="N3250" t="s">
        <v>16</v>
      </c>
    </row>
    <row r="3251" spans="1:14" x14ac:dyDescent="0.35">
      <c r="A3251" t="s">
        <v>10709</v>
      </c>
      <c r="B3251">
        <v>61</v>
      </c>
      <c r="C3251" t="s">
        <v>14096</v>
      </c>
      <c r="D3251" t="s">
        <v>12</v>
      </c>
      <c r="E3251" t="s">
        <v>24</v>
      </c>
      <c r="F3251" t="s">
        <v>35</v>
      </c>
      <c r="G3251" t="s">
        <v>20</v>
      </c>
      <c r="H3251">
        <v>13366.4</v>
      </c>
      <c r="I3251" s="9">
        <v>45301</v>
      </c>
      <c r="J3251">
        <v>2024</v>
      </c>
      <c r="K3251" t="s">
        <v>14045</v>
      </c>
      <c r="L3251">
        <v>1</v>
      </c>
      <c r="M3251" t="s">
        <v>14052</v>
      </c>
      <c r="N3251" t="s">
        <v>16</v>
      </c>
    </row>
    <row r="3252" spans="1:14" x14ac:dyDescent="0.35">
      <c r="A3252" t="s">
        <v>10937</v>
      </c>
      <c r="B3252">
        <v>61</v>
      </c>
      <c r="C3252" t="s">
        <v>14096</v>
      </c>
      <c r="D3252" t="s">
        <v>12</v>
      </c>
      <c r="E3252" t="s">
        <v>52</v>
      </c>
      <c r="F3252" t="s">
        <v>35</v>
      </c>
      <c r="G3252" t="s">
        <v>15</v>
      </c>
      <c r="H3252">
        <v>10209.33</v>
      </c>
      <c r="I3252" s="9">
        <v>45407</v>
      </c>
      <c r="J3252">
        <v>2024</v>
      </c>
      <c r="K3252" t="s">
        <v>14061</v>
      </c>
      <c r="L3252">
        <v>4</v>
      </c>
      <c r="M3252" t="s">
        <v>14057</v>
      </c>
      <c r="N3252" t="s">
        <v>16</v>
      </c>
    </row>
    <row r="3253" spans="1:14" x14ac:dyDescent="0.35">
      <c r="A3253" t="s">
        <v>11003</v>
      </c>
      <c r="B3253">
        <v>61</v>
      </c>
      <c r="C3253" t="s">
        <v>14096</v>
      </c>
      <c r="D3253" t="s">
        <v>39</v>
      </c>
      <c r="E3253" t="s">
        <v>24</v>
      </c>
      <c r="F3253" t="s">
        <v>25</v>
      </c>
      <c r="G3253" t="s">
        <v>15</v>
      </c>
      <c r="H3253">
        <v>7805.27</v>
      </c>
      <c r="I3253" s="9">
        <v>45040</v>
      </c>
      <c r="J3253">
        <v>2023</v>
      </c>
      <c r="K3253" t="s">
        <v>14061</v>
      </c>
      <c r="L3253">
        <v>4</v>
      </c>
      <c r="M3253" t="s">
        <v>14062</v>
      </c>
      <c r="N3253" t="s">
        <v>16</v>
      </c>
    </row>
    <row r="3254" spans="1:14" x14ac:dyDescent="0.35">
      <c r="A3254" t="s">
        <v>11219</v>
      </c>
      <c r="B3254">
        <v>61</v>
      </c>
      <c r="C3254" t="s">
        <v>14096</v>
      </c>
      <c r="D3254" t="s">
        <v>12</v>
      </c>
      <c r="E3254" t="s">
        <v>29</v>
      </c>
      <c r="F3254" t="s">
        <v>25</v>
      </c>
      <c r="G3254" t="s">
        <v>20</v>
      </c>
      <c r="H3254">
        <v>10867.02</v>
      </c>
      <c r="I3254" s="9">
        <v>45596</v>
      </c>
      <c r="J3254">
        <v>2024</v>
      </c>
      <c r="K3254" t="s">
        <v>14058</v>
      </c>
      <c r="L3254">
        <v>10</v>
      </c>
      <c r="M3254" t="s">
        <v>14057</v>
      </c>
      <c r="N3254" t="s">
        <v>16</v>
      </c>
    </row>
    <row r="3255" spans="1:14" x14ac:dyDescent="0.35">
      <c r="A3255" t="s">
        <v>11229</v>
      </c>
      <c r="B3255">
        <v>61</v>
      </c>
      <c r="C3255" t="s">
        <v>14096</v>
      </c>
      <c r="D3255" t="s">
        <v>12</v>
      </c>
      <c r="E3255" t="s">
        <v>29</v>
      </c>
      <c r="F3255" t="s">
        <v>49</v>
      </c>
      <c r="G3255" t="s">
        <v>26</v>
      </c>
      <c r="H3255">
        <v>17649.72</v>
      </c>
      <c r="I3255" s="9">
        <v>44998</v>
      </c>
      <c r="J3255">
        <v>2023</v>
      </c>
      <c r="K3255" t="s">
        <v>14053</v>
      </c>
      <c r="L3255">
        <v>3</v>
      </c>
      <c r="M3255" t="s">
        <v>14062</v>
      </c>
      <c r="N3255" t="s">
        <v>16</v>
      </c>
    </row>
    <row r="3256" spans="1:14" x14ac:dyDescent="0.35">
      <c r="A3256" t="s">
        <v>11329</v>
      </c>
      <c r="B3256">
        <v>61</v>
      </c>
      <c r="C3256" t="s">
        <v>14096</v>
      </c>
      <c r="D3256" t="s">
        <v>39</v>
      </c>
      <c r="E3256" t="s">
        <v>93</v>
      </c>
      <c r="F3256" t="s">
        <v>14</v>
      </c>
      <c r="G3256" t="s">
        <v>20</v>
      </c>
      <c r="H3256">
        <v>2351.17</v>
      </c>
      <c r="I3256" s="9">
        <v>45548</v>
      </c>
      <c r="J3256">
        <v>2024</v>
      </c>
      <c r="K3256" t="s">
        <v>14055</v>
      </c>
      <c r="L3256">
        <v>9</v>
      </c>
      <c r="M3256" t="s">
        <v>14048</v>
      </c>
      <c r="N3256" t="s">
        <v>16</v>
      </c>
    </row>
    <row r="3257" spans="1:14" x14ac:dyDescent="0.35">
      <c r="A3257" t="s">
        <v>11369</v>
      </c>
      <c r="B3257">
        <v>61</v>
      </c>
      <c r="C3257" t="s">
        <v>14096</v>
      </c>
      <c r="D3257" t="s">
        <v>12</v>
      </c>
      <c r="E3257" t="s">
        <v>42</v>
      </c>
      <c r="F3257" t="s">
        <v>19</v>
      </c>
      <c r="G3257" t="s">
        <v>30</v>
      </c>
      <c r="H3257">
        <v>26183.040000000001</v>
      </c>
      <c r="I3257" s="9">
        <v>45180</v>
      </c>
      <c r="J3257">
        <v>2023</v>
      </c>
      <c r="K3257" t="s">
        <v>14055</v>
      </c>
      <c r="L3257">
        <v>9</v>
      </c>
      <c r="M3257" t="s">
        <v>14062</v>
      </c>
      <c r="N3257" t="s">
        <v>16</v>
      </c>
    </row>
    <row r="3258" spans="1:14" x14ac:dyDescent="0.35">
      <c r="A3258" t="s">
        <v>11555</v>
      </c>
      <c r="B3258">
        <v>61</v>
      </c>
      <c r="C3258" t="s">
        <v>14096</v>
      </c>
      <c r="D3258" t="s">
        <v>12</v>
      </c>
      <c r="E3258" t="s">
        <v>24</v>
      </c>
      <c r="F3258" t="s">
        <v>55</v>
      </c>
      <c r="G3258" t="s">
        <v>20</v>
      </c>
      <c r="H3258">
        <v>1691.22</v>
      </c>
      <c r="I3258" s="9">
        <v>45104</v>
      </c>
      <c r="J3258">
        <v>2023</v>
      </c>
      <c r="K3258" t="s">
        <v>14049</v>
      </c>
      <c r="L3258">
        <v>6</v>
      </c>
      <c r="M3258" t="s">
        <v>14046</v>
      </c>
      <c r="N3258" t="s">
        <v>16</v>
      </c>
    </row>
    <row r="3259" spans="1:14" x14ac:dyDescent="0.35">
      <c r="A3259" t="s">
        <v>11755</v>
      </c>
      <c r="B3259">
        <v>61</v>
      </c>
      <c r="C3259" t="s">
        <v>14096</v>
      </c>
      <c r="D3259" t="s">
        <v>39</v>
      </c>
      <c r="E3259" t="s">
        <v>24</v>
      </c>
      <c r="F3259" t="s">
        <v>25</v>
      </c>
      <c r="G3259" t="s">
        <v>15</v>
      </c>
      <c r="H3259">
        <v>6621.82</v>
      </c>
      <c r="I3259" s="9">
        <v>45461</v>
      </c>
      <c r="J3259">
        <v>2024</v>
      </c>
      <c r="K3259" t="s">
        <v>14049</v>
      </c>
      <c r="L3259">
        <v>6</v>
      </c>
      <c r="M3259" t="s">
        <v>14046</v>
      </c>
      <c r="N3259" t="s">
        <v>16</v>
      </c>
    </row>
    <row r="3260" spans="1:14" x14ac:dyDescent="0.35">
      <c r="A3260" t="s">
        <v>12197</v>
      </c>
      <c r="B3260">
        <v>61</v>
      </c>
      <c r="C3260" t="s">
        <v>14096</v>
      </c>
      <c r="D3260" t="s">
        <v>39</v>
      </c>
      <c r="E3260" t="s">
        <v>93</v>
      </c>
      <c r="F3260" t="s">
        <v>25</v>
      </c>
      <c r="G3260" t="s">
        <v>30</v>
      </c>
      <c r="H3260">
        <v>9972.75</v>
      </c>
      <c r="I3260" s="9">
        <v>45653</v>
      </c>
      <c r="J3260">
        <v>2024</v>
      </c>
      <c r="K3260" t="s">
        <v>14060</v>
      </c>
      <c r="L3260">
        <v>12</v>
      </c>
      <c r="M3260" t="s">
        <v>14048</v>
      </c>
      <c r="N3260" t="s">
        <v>16</v>
      </c>
    </row>
    <row r="3261" spans="1:14" x14ac:dyDescent="0.35">
      <c r="A3261" t="s">
        <v>12257</v>
      </c>
      <c r="B3261">
        <v>61</v>
      </c>
      <c r="C3261" t="s">
        <v>14096</v>
      </c>
      <c r="D3261" t="s">
        <v>12</v>
      </c>
      <c r="E3261" t="s">
        <v>29</v>
      </c>
      <c r="F3261" t="s">
        <v>49</v>
      </c>
      <c r="G3261" t="s">
        <v>15</v>
      </c>
      <c r="H3261">
        <v>10303.09</v>
      </c>
      <c r="I3261" s="9">
        <v>45325</v>
      </c>
      <c r="J3261">
        <v>2024</v>
      </c>
      <c r="K3261" t="s">
        <v>14051</v>
      </c>
      <c r="L3261">
        <v>2</v>
      </c>
      <c r="M3261" t="s">
        <v>14050</v>
      </c>
      <c r="N3261" t="s">
        <v>16</v>
      </c>
    </row>
    <row r="3262" spans="1:14" x14ac:dyDescent="0.35">
      <c r="A3262" t="s">
        <v>12515</v>
      </c>
      <c r="B3262">
        <v>61</v>
      </c>
      <c r="C3262" t="s">
        <v>14096</v>
      </c>
      <c r="D3262" t="s">
        <v>39</v>
      </c>
      <c r="E3262" t="s">
        <v>52</v>
      </c>
      <c r="F3262" t="s">
        <v>19</v>
      </c>
      <c r="G3262" t="s">
        <v>15</v>
      </c>
      <c r="H3262">
        <v>3478.5</v>
      </c>
      <c r="I3262" s="9">
        <v>45306</v>
      </c>
      <c r="J3262">
        <v>2024</v>
      </c>
      <c r="K3262" t="s">
        <v>14045</v>
      </c>
      <c r="L3262">
        <v>1</v>
      </c>
      <c r="M3262" t="s">
        <v>14062</v>
      </c>
      <c r="N3262" t="s">
        <v>16</v>
      </c>
    </row>
    <row r="3263" spans="1:14" x14ac:dyDescent="0.35">
      <c r="A3263" t="s">
        <v>12681</v>
      </c>
      <c r="B3263">
        <v>61</v>
      </c>
      <c r="C3263" t="s">
        <v>14096</v>
      </c>
      <c r="D3263" t="s">
        <v>39</v>
      </c>
      <c r="E3263" t="s">
        <v>24</v>
      </c>
      <c r="F3263" t="s">
        <v>14</v>
      </c>
      <c r="G3263" t="s">
        <v>30</v>
      </c>
      <c r="H3263">
        <v>10610.03</v>
      </c>
      <c r="I3263" s="9">
        <v>45425</v>
      </c>
      <c r="J3263">
        <v>2024</v>
      </c>
      <c r="K3263" t="s">
        <v>14047</v>
      </c>
      <c r="L3263">
        <v>5</v>
      </c>
      <c r="M3263" t="s">
        <v>14062</v>
      </c>
      <c r="N3263" t="s">
        <v>16</v>
      </c>
    </row>
    <row r="3264" spans="1:14" x14ac:dyDescent="0.35">
      <c r="A3264" t="s">
        <v>12693</v>
      </c>
      <c r="B3264">
        <v>61</v>
      </c>
      <c r="C3264" t="s">
        <v>14096</v>
      </c>
      <c r="D3264" t="s">
        <v>12</v>
      </c>
      <c r="E3264" t="s">
        <v>13</v>
      </c>
      <c r="F3264" t="s">
        <v>14</v>
      </c>
      <c r="G3264" t="s">
        <v>26</v>
      </c>
      <c r="H3264">
        <v>6965.3</v>
      </c>
      <c r="I3264" s="9">
        <v>45433</v>
      </c>
      <c r="J3264">
        <v>2024</v>
      </c>
      <c r="K3264" t="s">
        <v>14047</v>
      </c>
      <c r="L3264">
        <v>5</v>
      </c>
      <c r="M3264" t="s">
        <v>14046</v>
      </c>
      <c r="N3264" t="s">
        <v>16</v>
      </c>
    </row>
    <row r="3265" spans="1:14" x14ac:dyDescent="0.35">
      <c r="A3265" t="s">
        <v>12701</v>
      </c>
      <c r="B3265">
        <v>61</v>
      </c>
      <c r="C3265" t="s">
        <v>14096</v>
      </c>
      <c r="D3265" t="s">
        <v>12</v>
      </c>
      <c r="E3265" t="s">
        <v>29</v>
      </c>
      <c r="F3265" t="s">
        <v>14</v>
      </c>
      <c r="G3265" t="s">
        <v>15</v>
      </c>
      <c r="H3265">
        <v>2534.02</v>
      </c>
      <c r="I3265" s="9">
        <v>44980</v>
      </c>
      <c r="J3265">
        <v>2023</v>
      </c>
      <c r="K3265" t="s">
        <v>14051</v>
      </c>
      <c r="L3265">
        <v>2</v>
      </c>
      <c r="M3265" t="s">
        <v>14057</v>
      </c>
      <c r="N3265" t="s">
        <v>16</v>
      </c>
    </row>
    <row r="3266" spans="1:14" x14ac:dyDescent="0.35">
      <c r="A3266" t="s">
        <v>12723</v>
      </c>
      <c r="B3266">
        <v>61</v>
      </c>
      <c r="C3266" t="s">
        <v>14096</v>
      </c>
      <c r="D3266" t="s">
        <v>12</v>
      </c>
      <c r="E3266" t="s">
        <v>52</v>
      </c>
      <c r="F3266" t="s">
        <v>35</v>
      </c>
      <c r="G3266" t="s">
        <v>30</v>
      </c>
      <c r="H3266">
        <v>5698.86</v>
      </c>
      <c r="I3266" s="9">
        <v>45278</v>
      </c>
      <c r="J3266">
        <v>2023</v>
      </c>
      <c r="K3266" t="s">
        <v>14060</v>
      </c>
      <c r="L3266">
        <v>12</v>
      </c>
      <c r="M3266" t="s">
        <v>14062</v>
      </c>
      <c r="N3266" t="s">
        <v>16</v>
      </c>
    </row>
    <row r="3267" spans="1:14" x14ac:dyDescent="0.35">
      <c r="A3267" t="s">
        <v>12857</v>
      </c>
      <c r="B3267">
        <v>61</v>
      </c>
      <c r="C3267" t="s">
        <v>14096</v>
      </c>
      <c r="D3267" t="s">
        <v>12</v>
      </c>
      <c r="E3267" t="s">
        <v>93</v>
      </c>
      <c r="F3267" t="s">
        <v>49</v>
      </c>
      <c r="G3267" t="s">
        <v>15</v>
      </c>
      <c r="H3267">
        <v>406.87</v>
      </c>
      <c r="I3267" s="9">
        <v>45293</v>
      </c>
      <c r="J3267">
        <v>2024</v>
      </c>
      <c r="K3267" t="s">
        <v>14045</v>
      </c>
      <c r="L3267">
        <v>1</v>
      </c>
      <c r="M3267" t="s">
        <v>14046</v>
      </c>
      <c r="N3267" t="s">
        <v>16</v>
      </c>
    </row>
    <row r="3268" spans="1:14" x14ac:dyDescent="0.35">
      <c r="A3268" t="s">
        <v>13005</v>
      </c>
      <c r="B3268">
        <v>61</v>
      </c>
      <c r="C3268" t="s">
        <v>14096</v>
      </c>
      <c r="D3268" t="s">
        <v>12</v>
      </c>
      <c r="E3268" t="s">
        <v>74</v>
      </c>
      <c r="F3268" t="s">
        <v>49</v>
      </c>
      <c r="G3268" t="s">
        <v>36</v>
      </c>
      <c r="H3268">
        <v>10734.99</v>
      </c>
      <c r="I3268" s="9">
        <v>45056</v>
      </c>
      <c r="J3268">
        <v>2023</v>
      </c>
      <c r="K3268" t="s">
        <v>14047</v>
      </c>
      <c r="L3268">
        <v>5</v>
      </c>
      <c r="M3268" t="s">
        <v>14052</v>
      </c>
      <c r="N3268" t="s">
        <v>16</v>
      </c>
    </row>
    <row r="3269" spans="1:14" x14ac:dyDescent="0.35">
      <c r="A3269" t="s">
        <v>13069</v>
      </c>
      <c r="B3269">
        <v>61</v>
      </c>
      <c r="C3269" t="s">
        <v>14096</v>
      </c>
      <c r="D3269" t="s">
        <v>12</v>
      </c>
      <c r="E3269" t="s">
        <v>52</v>
      </c>
      <c r="F3269" t="s">
        <v>19</v>
      </c>
      <c r="G3269" t="s">
        <v>30</v>
      </c>
      <c r="H3269">
        <v>800.77</v>
      </c>
      <c r="I3269" s="9">
        <v>45517</v>
      </c>
      <c r="J3269">
        <v>2024</v>
      </c>
      <c r="K3269" t="s">
        <v>14056</v>
      </c>
      <c r="L3269">
        <v>8</v>
      </c>
      <c r="M3269" t="s">
        <v>14046</v>
      </c>
      <c r="N3269" t="s">
        <v>16</v>
      </c>
    </row>
    <row r="3270" spans="1:14" x14ac:dyDescent="0.35">
      <c r="A3270" t="s">
        <v>13125</v>
      </c>
      <c r="B3270">
        <v>61</v>
      </c>
      <c r="C3270" t="s">
        <v>14096</v>
      </c>
      <c r="D3270" t="s">
        <v>12</v>
      </c>
      <c r="E3270" t="s">
        <v>93</v>
      </c>
      <c r="F3270" t="s">
        <v>49</v>
      </c>
      <c r="G3270" t="s">
        <v>30</v>
      </c>
      <c r="H3270">
        <v>1240.8699999999999</v>
      </c>
      <c r="I3270" s="9">
        <v>45455</v>
      </c>
      <c r="J3270">
        <v>2024</v>
      </c>
      <c r="K3270" t="s">
        <v>14049</v>
      </c>
      <c r="L3270">
        <v>6</v>
      </c>
      <c r="M3270" t="s">
        <v>14052</v>
      </c>
      <c r="N3270" t="s">
        <v>16</v>
      </c>
    </row>
    <row r="3271" spans="1:14" x14ac:dyDescent="0.35">
      <c r="A3271" t="s">
        <v>13263</v>
      </c>
      <c r="B3271">
        <v>61</v>
      </c>
      <c r="C3271" t="s">
        <v>14096</v>
      </c>
      <c r="D3271" t="s">
        <v>39</v>
      </c>
      <c r="E3271" t="s">
        <v>24</v>
      </c>
      <c r="F3271" t="s">
        <v>19</v>
      </c>
      <c r="G3271" t="s">
        <v>36</v>
      </c>
      <c r="H3271">
        <v>14659.19</v>
      </c>
      <c r="I3271" s="9">
        <v>45387</v>
      </c>
      <c r="J3271">
        <v>2024</v>
      </c>
      <c r="K3271" t="s">
        <v>14061</v>
      </c>
      <c r="L3271">
        <v>4</v>
      </c>
      <c r="M3271" t="s">
        <v>14048</v>
      </c>
      <c r="N3271" t="s">
        <v>16</v>
      </c>
    </row>
    <row r="3272" spans="1:14" x14ac:dyDescent="0.35">
      <c r="A3272" t="s">
        <v>13423</v>
      </c>
      <c r="B3272">
        <v>61</v>
      </c>
      <c r="C3272" t="s">
        <v>14096</v>
      </c>
      <c r="D3272" t="s">
        <v>39</v>
      </c>
      <c r="E3272" t="s">
        <v>52</v>
      </c>
      <c r="F3272" t="s">
        <v>35</v>
      </c>
      <c r="G3272" t="s">
        <v>30</v>
      </c>
      <c r="H3272">
        <v>1740.57</v>
      </c>
      <c r="I3272" s="9">
        <v>44989</v>
      </c>
      <c r="J3272">
        <v>2023</v>
      </c>
      <c r="K3272" t="s">
        <v>14053</v>
      </c>
      <c r="L3272">
        <v>3</v>
      </c>
      <c r="M3272" t="s">
        <v>14050</v>
      </c>
      <c r="N3272" t="s">
        <v>16</v>
      </c>
    </row>
    <row r="3273" spans="1:14" x14ac:dyDescent="0.35">
      <c r="A3273" t="s">
        <v>13619</v>
      </c>
      <c r="B3273">
        <v>61</v>
      </c>
      <c r="C3273" t="s">
        <v>14096</v>
      </c>
      <c r="D3273" t="s">
        <v>12</v>
      </c>
      <c r="E3273" t="s">
        <v>42</v>
      </c>
      <c r="F3273" t="s">
        <v>14</v>
      </c>
      <c r="G3273" t="s">
        <v>30</v>
      </c>
      <c r="H3273">
        <v>26128.9</v>
      </c>
      <c r="I3273" s="9">
        <v>45488</v>
      </c>
      <c r="J3273">
        <v>2024</v>
      </c>
      <c r="K3273" t="s">
        <v>14063</v>
      </c>
      <c r="L3273">
        <v>7</v>
      </c>
      <c r="M3273" t="s">
        <v>14062</v>
      </c>
      <c r="N3273" t="s">
        <v>16</v>
      </c>
    </row>
    <row r="3274" spans="1:14" x14ac:dyDescent="0.35">
      <c r="A3274" t="s">
        <v>13711</v>
      </c>
      <c r="B3274">
        <v>61</v>
      </c>
      <c r="C3274" t="s">
        <v>14096</v>
      </c>
      <c r="D3274" t="s">
        <v>12</v>
      </c>
      <c r="E3274" t="s">
        <v>52</v>
      </c>
      <c r="F3274" t="s">
        <v>14</v>
      </c>
      <c r="G3274" t="s">
        <v>26</v>
      </c>
      <c r="H3274">
        <v>20869.5</v>
      </c>
      <c r="I3274" s="9">
        <v>45574</v>
      </c>
      <c r="J3274">
        <v>2024</v>
      </c>
      <c r="K3274" t="s">
        <v>14058</v>
      </c>
      <c r="L3274">
        <v>10</v>
      </c>
      <c r="M3274" t="s">
        <v>14052</v>
      </c>
      <c r="N3274" t="s">
        <v>16</v>
      </c>
    </row>
    <row r="3275" spans="1:14" x14ac:dyDescent="0.35">
      <c r="A3275" t="s">
        <v>14019</v>
      </c>
      <c r="B3275">
        <v>61</v>
      </c>
      <c r="C3275" t="s">
        <v>14096</v>
      </c>
      <c r="D3275" t="s">
        <v>39</v>
      </c>
      <c r="E3275" t="s">
        <v>93</v>
      </c>
      <c r="F3275" t="s">
        <v>14</v>
      </c>
      <c r="G3275" t="s">
        <v>15</v>
      </c>
      <c r="H3275">
        <v>17105.37</v>
      </c>
      <c r="I3275" s="9">
        <v>45182</v>
      </c>
      <c r="J3275">
        <v>2023</v>
      </c>
      <c r="K3275" t="s">
        <v>14055</v>
      </c>
      <c r="L3275">
        <v>9</v>
      </c>
      <c r="M3275" t="s">
        <v>14052</v>
      </c>
      <c r="N3275" t="s">
        <v>16</v>
      </c>
    </row>
    <row r="3276" spans="1:14" x14ac:dyDescent="0.35">
      <c r="A3276" t="s">
        <v>95</v>
      </c>
      <c r="B3276">
        <v>59</v>
      </c>
      <c r="C3276" t="s">
        <v>14096</v>
      </c>
      <c r="D3276" t="s">
        <v>39</v>
      </c>
      <c r="E3276" t="s">
        <v>24</v>
      </c>
      <c r="F3276" t="s">
        <v>35</v>
      </c>
      <c r="G3276" t="s">
        <v>36</v>
      </c>
      <c r="H3276">
        <v>103.14</v>
      </c>
      <c r="I3276" s="9">
        <v>45581</v>
      </c>
      <c r="J3276">
        <v>2024</v>
      </c>
      <c r="K3276" t="s">
        <v>14058</v>
      </c>
      <c r="L3276">
        <v>10</v>
      </c>
      <c r="M3276" t="s">
        <v>14052</v>
      </c>
      <c r="N3276" t="s">
        <v>16</v>
      </c>
    </row>
    <row r="3277" spans="1:14" x14ac:dyDescent="0.35">
      <c r="A3277" t="s">
        <v>163</v>
      </c>
      <c r="B3277">
        <v>59</v>
      </c>
      <c r="C3277" t="s">
        <v>14096</v>
      </c>
      <c r="D3277" t="s">
        <v>12</v>
      </c>
      <c r="E3277" t="s">
        <v>52</v>
      </c>
      <c r="F3277" t="s">
        <v>19</v>
      </c>
      <c r="G3277" t="s">
        <v>36</v>
      </c>
      <c r="H3277">
        <v>2198.81</v>
      </c>
      <c r="I3277" s="9">
        <v>45591</v>
      </c>
      <c r="J3277">
        <v>2024</v>
      </c>
      <c r="K3277" t="s">
        <v>14058</v>
      </c>
      <c r="L3277">
        <v>10</v>
      </c>
      <c r="M3277" t="s">
        <v>14050</v>
      </c>
      <c r="N3277" t="s">
        <v>16</v>
      </c>
    </row>
    <row r="3278" spans="1:14" x14ac:dyDescent="0.35">
      <c r="A3278" t="s">
        <v>253</v>
      </c>
      <c r="B3278">
        <v>59</v>
      </c>
      <c r="C3278" t="s">
        <v>14096</v>
      </c>
      <c r="D3278" t="s">
        <v>39</v>
      </c>
      <c r="E3278" t="s">
        <v>74</v>
      </c>
      <c r="F3278" t="s">
        <v>49</v>
      </c>
      <c r="G3278" t="s">
        <v>30</v>
      </c>
      <c r="H3278">
        <v>2192.35</v>
      </c>
      <c r="I3278" s="9">
        <v>45404</v>
      </c>
      <c r="J3278">
        <v>2024</v>
      </c>
      <c r="K3278" t="s">
        <v>14061</v>
      </c>
      <c r="L3278">
        <v>4</v>
      </c>
      <c r="M3278" t="s">
        <v>14062</v>
      </c>
      <c r="N3278" t="s">
        <v>16</v>
      </c>
    </row>
    <row r="3279" spans="1:14" x14ac:dyDescent="0.35">
      <c r="A3279" t="s">
        <v>323</v>
      </c>
      <c r="B3279">
        <v>59</v>
      </c>
      <c r="C3279" t="s">
        <v>14096</v>
      </c>
      <c r="D3279" t="s">
        <v>39</v>
      </c>
      <c r="E3279" t="s">
        <v>29</v>
      </c>
      <c r="F3279" t="s">
        <v>19</v>
      </c>
      <c r="G3279" t="s">
        <v>30</v>
      </c>
      <c r="H3279">
        <v>76378.39</v>
      </c>
      <c r="I3279" s="9">
        <v>45147</v>
      </c>
      <c r="J3279">
        <v>2023</v>
      </c>
      <c r="K3279" t="s">
        <v>14056</v>
      </c>
      <c r="L3279">
        <v>8</v>
      </c>
      <c r="M3279" t="s">
        <v>14052</v>
      </c>
      <c r="N3279" t="s">
        <v>16</v>
      </c>
    </row>
    <row r="3280" spans="1:14" x14ac:dyDescent="0.35">
      <c r="A3280" t="s">
        <v>417</v>
      </c>
      <c r="B3280">
        <v>59</v>
      </c>
      <c r="C3280" t="s">
        <v>14096</v>
      </c>
      <c r="D3280" t="s">
        <v>39</v>
      </c>
      <c r="E3280" t="s">
        <v>52</v>
      </c>
      <c r="F3280" t="s">
        <v>35</v>
      </c>
      <c r="G3280" t="s">
        <v>20</v>
      </c>
      <c r="H3280">
        <v>34638.43</v>
      </c>
      <c r="I3280" s="9">
        <v>45132</v>
      </c>
      <c r="J3280">
        <v>2023</v>
      </c>
      <c r="K3280" t="s">
        <v>14063</v>
      </c>
      <c r="L3280">
        <v>7</v>
      </c>
      <c r="M3280" t="s">
        <v>14046</v>
      </c>
      <c r="N3280" t="s">
        <v>16</v>
      </c>
    </row>
    <row r="3281" spans="1:14" x14ac:dyDescent="0.35">
      <c r="A3281" t="s">
        <v>553</v>
      </c>
      <c r="B3281">
        <v>59</v>
      </c>
      <c r="C3281" t="s">
        <v>14096</v>
      </c>
      <c r="D3281" t="s">
        <v>39</v>
      </c>
      <c r="E3281" t="s">
        <v>13</v>
      </c>
      <c r="F3281" t="s">
        <v>55</v>
      </c>
      <c r="G3281" t="s">
        <v>15</v>
      </c>
      <c r="H3281">
        <v>6617.51</v>
      </c>
      <c r="I3281" s="9">
        <v>45326</v>
      </c>
      <c r="J3281">
        <v>2024</v>
      </c>
      <c r="K3281" t="s">
        <v>14051</v>
      </c>
      <c r="L3281">
        <v>2</v>
      </c>
      <c r="M3281" t="s">
        <v>14059</v>
      </c>
      <c r="N3281" t="s">
        <v>16</v>
      </c>
    </row>
    <row r="3282" spans="1:14" x14ac:dyDescent="0.35">
      <c r="A3282" t="s">
        <v>745</v>
      </c>
      <c r="B3282">
        <v>59</v>
      </c>
      <c r="C3282" t="s">
        <v>14096</v>
      </c>
      <c r="D3282" t="s">
        <v>39</v>
      </c>
      <c r="E3282" t="s">
        <v>52</v>
      </c>
      <c r="F3282" t="s">
        <v>25</v>
      </c>
      <c r="G3282" t="s">
        <v>20</v>
      </c>
      <c r="H3282">
        <v>157.47</v>
      </c>
      <c r="I3282" s="9">
        <v>45066</v>
      </c>
      <c r="J3282">
        <v>2023</v>
      </c>
      <c r="K3282" t="s">
        <v>14047</v>
      </c>
      <c r="L3282">
        <v>5</v>
      </c>
      <c r="M3282" t="s">
        <v>14050</v>
      </c>
      <c r="N3282" t="s">
        <v>16</v>
      </c>
    </row>
    <row r="3283" spans="1:14" x14ac:dyDescent="0.35">
      <c r="A3283" t="s">
        <v>769</v>
      </c>
      <c r="B3283">
        <v>59</v>
      </c>
      <c r="C3283" t="s">
        <v>14096</v>
      </c>
      <c r="D3283" t="s">
        <v>39</v>
      </c>
      <c r="E3283" t="s">
        <v>64</v>
      </c>
      <c r="F3283" t="s">
        <v>14</v>
      </c>
      <c r="G3283" t="s">
        <v>30</v>
      </c>
      <c r="H3283">
        <v>6597.65</v>
      </c>
      <c r="I3283" s="9">
        <v>45047</v>
      </c>
      <c r="J3283">
        <v>2023</v>
      </c>
      <c r="K3283" t="s">
        <v>14047</v>
      </c>
      <c r="L3283">
        <v>5</v>
      </c>
      <c r="M3283" t="s">
        <v>14062</v>
      </c>
      <c r="N3283" t="s">
        <v>16</v>
      </c>
    </row>
    <row r="3284" spans="1:14" x14ac:dyDescent="0.35">
      <c r="A3284" t="s">
        <v>789</v>
      </c>
      <c r="B3284">
        <v>59</v>
      </c>
      <c r="C3284" t="s">
        <v>14096</v>
      </c>
      <c r="D3284" t="s">
        <v>39</v>
      </c>
      <c r="E3284" t="s">
        <v>64</v>
      </c>
      <c r="F3284" t="s">
        <v>35</v>
      </c>
      <c r="G3284" t="s">
        <v>36</v>
      </c>
      <c r="H3284">
        <v>9910.41</v>
      </c>
      <c r="I3284" s="9">
        <v>45194</v>
      </c>
      <c r="J3284">
        <v>2023</v>
      </c>
      <c r="K3284" t="s">
        <v>14055</v>
      </c>
      <c r="L3284">
        <v>9</v>
      </c>
      <c r="M3284" t="s">
        <v>14062</v>
      </c>
      <c r="N3284" t="s">
        <v>16</v>
      </c>
    </row>
    <row r="3285" spans="1:14" x14ac:dyDescent="0.35">
      <c r="A3285" t="s">
        <v>843</v>
      </c>
      <c r="B3285">
        <v>59</v>
      </c>
      <c r="C3285" t="s">
        <v>14096</v>
      </c>
      <c r="D3285" t="s">
        <v>12</v>
      </c>
      <c r="E3285" t="s">
        <v>24</v>
      </c>
      <c r="F3285" t="s">
        <v>55</v>
      </c>
      <c r="G3285" t="s">
        <v>30</v>
      </c>
      <c r="H3285">
        <v>2153.4699999999998</v>
      </c>
      <c r="I3285" s="9">
        <v>45409</v>
      </c>
      <c r="J3285">
        <v>2024</v>
      </c>
      <c r="K3285" t="s">
        <v>14061</v>
      </c>
      <c r="L3285">
        <v>4</v>
      </c>
      <c r="M3285" t="s">
        <v>14050</v>
      </c>
      <c r="N3285" t="s">
        <v>16</v>
      </c>
    </row>
    <row r="3286" spans="1:14" x14ac:dyDescent="0.35">
      <c r="A3286" t="s">
        <v>885</v>
      </c>
      <c r="B3286">
        <v>59</v>
      </c>
      <c r="C3286" t="s">
        <v>14096</v>
      </c>
      <c r="D3286" t="s">
        <v>39</v>
      </c>
      <c r="E3286" t="s">
        <v>52</v>
      </c>
      <c r="F3286" t="s">
        <v>55</v>
      </c>
      <c r="G3286" t="s">
        <v>20</v>
      </c>
      <c r="H3286">
        <v>47448.99</v>
      </c>
      <c r="I3286" s="9">
        <v>45635</v>
      </c>
      <c r="J3286">
        <v>2024</v>
      </c>
      <c r="K3286" t="s">
        <v>14060</v>
      </c>
      <c r="L3286">
        <v>12</v>
      </c>
      <c r="M3286" t="s">
        <v>14062</v>
      </c>
      <c r="N3286" t="s">
        <v>16</v>
      </c>
    </row>
    <row r="3287" spans="1:14" x14ac:dyDescent="0.35">
      <c r="A3287" t="s">
        <v>1209</v>
      </c>
      <c r="B3287">
        <v>59</v>
      </c>
      <c r="C3287" t="s">
        <v>14096</v>
      </c>
      <c r="D3287" t="s">
        <v>12</v>
      </c>
      <c r="E3287" t="s">
        <v>42</v>
      </c>
      <c r="F3287" t="s">
        <v>19</v>
      </c>
      <c r="G3287" t="s">
        <v>36</v>
      </c>
      <c r="H3287">
        <v>15844.31</v>
      </c>
      <c r="I3287" s="9">
        <v>45056</v>
      </c>
      <c r="J3287">
        <v>2023</v>
      </c>
      <c r="K3287" t="s">
        <v>14047</v>
      </c>
      <c r="L3287">
        <v>5</v>
      </c>
      <c r="M3287" t="s">
        <v>14052</v>
      </c>
      <c r="N3287" t="s">
        <v>16</v>
      </c>
    </row>
    <row r="3288" spans="1:14" x14ac:dyDescent="0.35">
      <c r="A3288" t="s">
        <v>1253</v>
      </c>
      <c r="B3288">
        <v>59</v>
      </c>
      <c r="C3288" t="s">
        <v>14096</v>
      </c>
      <c r="D3288" t="s">
        <v>39</v>
      </c>
      <c r="E3288" t="s">
        <v>52</v>
      </c>
      <c r="F3288" t="s">
        <v>55</v>
      </c>
      <c r="G3288" t="s">
        <v>36</v>
      </c>
      <c r="H3288">
        <v>2425.52</v>
      </c>
      <c r="I3288" s="9">
        <v>45185</v>
      </c>
      <c r="J3288">
        <v>2023</v>
      </c>
      <c r="K3288" t="s">
        <v>14055</v>
      </c>
      <c r="L3288">
        <v>9</v>
      </c>
      <c r="M3288" t="s">
        <v>14050</v>
      </c>
      <c r="N3288" t="s">
        <v>16</v>
      </c>
    </row>
    <row r="3289" spans="1:14" x14ac:dyDescent="0.35">
      <c r="A3289" t="s">
        <v>1721</v>
      </c>
      <c r="B3289">
        <v>59</v>
      </c>
      <c r="C3289" t="s">
        <v>14096</v>
      </c>
      <c r="D3289" t="s">
        <v>12</v>
      </c>
      <c r="E3289" t="s">
        <v>24</v>
      </c>
      <c r="F3289" t="s">
        <v>49</v>
      </c>
      <c r="G3289" t="s">
        <v>36</v>
      </c>
      <c r="H3289">
        <v>2806.98</v>
      </c>
      <c r="I3289" s="9">
        <v>45163</v>
      </c>
      <c r="J3289">
        <v>2023</v>
      </c>
      <c r="K3289" t="s">
        <v>14056</v>
      </c>
      <c r="L3289">
        <v>8</v>
      </c>
      <c r="M3289" t="s">
        <v>14048</v>
      </c>
      <c r="N3289" t="s">
        <v>16</v>
      </c>
    </row>
    <row r="3290" spans="1:14" x14ac:dyDescent="0.35">
      <c r="A3290" t="s">
        <v>1889</v>
      </c>
      <c r="B3290">
        <v>59</v>
      </c>
      <c r="C3290" t="s">
        <v>14096</v>
      </c>
      <c r="D3290" t="s">
        <v>39</v>
      </c>
      <c r="E3290" t="s">
        <v>52</v>
      </c>
      <c r="F3290" t="s">
        <v>49</v>
      </c>
      <c r="G3290" t="s">
        <v>26</v>
      </c>
      <c r="H3290">
        <v>4207.28</v>
      </c>
      <c r="I3290" s="9">
        <v>45262</v>
      </c>
      <c r="J3290">
        <v>2023</v>
      </c>
      <c r="K3290" t="s">
        <v>14060</v>
      </c>
      <c r="L3290">
        <v>12</v>
      </c>
      <c r="M3290" t="s">
        <v>14050</v>
      </c>
      <c r="N3290" t="s">
        <v>16</v>
      </c>
    </row>
    <row r="3291" spans="1:14" x14ac:dyDescent="0.35">
      <c r="A3291" t="s">
        <v>2125</v>
      </c>
      <c r="B3291">
        <v>59</v>
      </c>
      <c r="C3291" t="s">
        <v>14096</v>
      </c>
      <c r="D3291" t="s">
        <v>39</v>
      </c>
      <c r="E3291" t="s">
        <v>74</v>
      </c>
      <c r="F3291" t="s">
        <v>19</v>
      </c>
      <c r="G3291" t="s">
        <v>20</v>
      </c>
      <c r="H3291">
        <v>4464.58</v>
      </c>
      <c r="I3291" s="9">
        <v>45606</v>
      </c>
      <c r="J3291">
        <v>2024</v>
      </c>
      <c r="K3291" t="s">
        <v>14054</v>
      </c>
      <c r="L3291">
        <v>11</v>
      </c>
      <c r="M3291" t="s">
        <v>14059</v>
      </c>
      <c r="N3291" t="s">
        <v>16</v>
      </c>
    </row>
    <row r="3292" spans="1:14" x14ac:dyDescent="0.35">
      <c r="A3292" t="s">
        <v>2181</v>
      </c>
      <c r="B3292">
        <v>59</v>
      </c>
      <c r="C3292" t="s">
        <v>14096</v>
      </c>
      <c r="D3292" t="s">
        <v>12</v>
      </c>
      <c r="E3292" t="s">
        <v>74</v>
      </c>
      <c r="F3292" t="s">
        <v>19</v>
      </c>
      <c r="G3292" t="s">
        <v>30</v>
      </c>
      <c r="H3292">
        <v>7322.48</v>
      </c>
      <c r="I3292" s="9">
        <v>45653</v>
      </c>
      <c r="J3292">
        <v>2024</v>
      </c>
      <c r="K3292" t="s">
        <v>14060</v>
      </c>
      <c r="L3292">
        <v>12</v>
      </c>
      <c r="M3292" t="s">
        <v>14048</v>
      </c>
      <c r="N3292" t="s">
        <v>16</v>
      </c>
    </row>
    <row r="3293" spans="1:14" x14ac:dyDescent="0.35">
      <c r="A3293" t="s">
        <v>2333</v>
      </c>
      <c r="B3293">
        <v>59</v>
      </c>
      <c r="C3293" t="s">
        <v>14096</v>
      </c>
      <c r="D3293" t="s">
        <v>12</v>
      </c>
      <c r="E3293" t="s">
        <v>42</v>
      </c>
      <c r="F3293" t="s">
        <v>14</v>
      </c>
      <c r="G3293" t="s">
        <v>15</v>
      </c>
      <c r="H3293">
        <v>3448.65</v>
      </c>
      <c r="I3293" s="9">
        <v>45641</v>
      </c>
      <c r="J3293">
        <v>2024</v>
      </c>
      <c r="K3293" t="s">
        <v>14060</v>
      </c>
      <c r="L3293">
        <v>12</v>
      </c>
      <c r="M3293" t="s">
        <v>14059</v>
      </c>
      <c r="N3293" t="s">
        <v>16</v>
      </c>
    </row>
    <row r="3294" spans="1:14" x14ac:dyDescent="0.35">
      <c r="A3294" t="s">
        <v>2633</v>
      </c>
      <c r="B3294">
        <v>59</v>
      </c>
      <c r="C3294" t="s">
        <v>14096</v>
      </c>
      <c r="D3294" t="s">
        <v>12</v>
      </c>
      <c r="E3294" t="s">
        <v>42</v>
      </c>
      <c r="F3294" t="s">
        <v>35</v>
      </c>
      <c r="G3294" t="s">
        <v>30</v>
      </c>
      <c r="H3294">
        <v>25455.68</v>
      </c>
      <c r="I3294" s="9">
        <v>44953</v>
      </c>
      <c r="J3294">
        <v>2023</v>
      </c>
      <c r="K3294" t="s">
        <v>14045</v>
      </c>
      <c r="L3294">
        <v>1</v>
      </c>
      <c r="M3294" t="s">
        <v>14048</v>
      </c>
      <c r="N3294" t="s">
        <v>16</v>
      </c>
    </row>
    <row r="3295" spans="1:14" x14ac:dyDescent="0.35">
      <c r="A3295" t="s">
        <v>2727</v>
      </c>
      <c r="B3295">
        <v>59</v>
      </c>
      <c r="C3295" t="s">
        <v>14096</v>
      </c>
      <c r="D3295" t="s">
        <v>12</v>
      </c>
      <c r="E3295" t="s">
        <v>52</v>
      </c>
      <c r="F3295" t="s">
        <v>55</v>
      </c>
      <c r="G3295" t="s">
        <v>30</v>
      </c>
      <c r="H3295">
        <v>4301.68</v>
      </c>
      <c r="I3295" s="9">
        <v>45633</v>
      </c>
      <c r="J3295">
        <v>2024</v>
      </c>
      <c r="K3295" t="s">
        <v>14060</v>
      </c>
      <c r="L3295">
        <v>12</v>
      </c>
      <c r="M3295" t="s">
        <v>14050</v>
      </c>
      <c r="N3295" t="s">
        <v>16</v>
      </c>
    </row>
    <row r="3296" spans="1:14" x14ac:dyDescent="0.35">
      <c r="A3296" t="s">
        <v>2749</v>
      </c>
      <c r="B3296">
        <v>59</v>
      </c>
      <c r="C3296" t="s">
        <v>14096</v>
      </c>
      <c r="D3296" t="s">
        <v>12</v>
      </c>
      <c r="E3296" t="s">
        <v>64</v>
      </c>
      <c r="F3296" t="s">
        <v>49</v>
      </c>
      <c r="G3296" t="s">
        <v>15</v>
      </c>
      <c r="H3296">
        <v>7616.86</v>
      </c>
      <c r="I3296" s="9">
        <v>45252</v>
      </c>
      <c r="J3296">
        <v>2023</v>
      </c>
      <c r="K3296" t="s">
        <v>14054</v>
      </c>
      <c r="L3296">
        <v>11</v>
      </c>
      <c r="M3296" t="s">
        <v>14052</v>
      </c>
      <c r="N3296" t="s">
        <v>16</v>
      </c>
    </row>
    <row r="3297" spans="1:14" x14ac:dyDescent="0.35">
      <c r="A3297" t="s">
        <v>2869</v>
      </c>
      <c r="B3297">
        <v>59</v>
      </c>
      <c r="C3297" t="s">
        <v>14096</v>
      </c>
      <c r="D3297" t="s">
        <v>39</v>
      </c>
      <c r="E3297" t="s">
        <v>13</v>
      </c>
      <c r="F3297" t="s">
        <v>25</v>
      </c>
      <c r="G3297" t="s">
        <v>30</v>
      </c>
      <c r="H3297">
        <v>10636.03</v>
      </c>
      <c r="I3297" s="9">
        <v>45267</v>
      </c>
      <c r="J3297">
        <v>2023</v>
      </c>
      <c r="K3297" t="s">
        <v>14060</v>
      </c>
      <c r="L3297">
        <v>12</v>
      </c>
      <c r="M3297" t="s">
        <v>14057</v>
      </c>
      <c r="N3297" t="s">
        <v>16</v>
      </c>
    </row>
    <row r="3298" spans="1:14" x14ac:dyDescent="0.35">
      <c r="A3298" t="s">
        <v>2997</v>
      </c>
      <c r="B3298">
        <v>59</v>
      </c>
      <c r="C3298" t="s">
        <v>14096</v>
      </c>
      <c r="D3298" t="s">
        <v>12</v>
      </c>
      <c r="E3298" t="s">
        <v>93</v>
      </c>
      <c r="F3298" t="s">
        <v>19</v>
      </c>
      <c r="G3298" t="s">
        <v>20</v>
      </c>
      <c r="H3298">
        <v>8017.73</v>
      </c>
      <c r="I3298" s="9">
        <v>45266</v>
      </c>
      <c r="J3298">
        <v>2023</v>
      </c>
      <c r="K3298" t="s">
        <v>14060</v>
      </c>
      <c r="L3298">
        <v>12</v>
      </c>
      <c r="M3298" t="s">
        <v>14052</v>
      </c>
      <c r="N3298" t="s">
        <v>16</v>
      </c>
    </row>
    <row r="3299" spans="1:14" x14ac:dyDescent="0.35">
      <c r="A3299" t="s">
        <v>3053</v>
      </c>
      <c r="B3299">
        <v>59</v>
      </c>
      <c r="C3299" t="s">
        <v>14096</v>
      </c>
      <c r="D3299" t="s">
        <v>39</v>
      </c>
      <c r="E3299" t="s">
        <v>52</v>
      </c>
      <c r="F3299" t="s">
        <v>25</v>
      </c>
      <c r="G3299" t="s">
        <v>15</v>
      </c>
      <c r="H3299">
        <v>2621.7</v>
      </c>
      <c r="I3299" s="9">
        <v>45025</v>
      </c>
      <c r="J3299">
        <v>2023</v>
      </c>
      <c r="K3299" t="s">
        <v>14061</v>
      </c>
      <c r="L3299">
        <v>4</v>
      </c>
      <c r="M3299" t="s">
        <v>14059</v>
      </c>
      <c r="N3299" t="s">
        <v>16</v>
      </c>
    </row>
    <row r="3300" spans="1:14" x14ac:dyDescent="0.35">
      <c r="A3300" t="s">
        <v>3061</v>
      </c>
      <c r="B3300">
        <v>59</v>
      </c>
      <c r="C3300" t="s">
        <v>14096</v>
      </c>
      <c r="D3300" t="s">
        <v>39</v>
      </c>
      <c r="E3300" t="s">
        <v>64</v>
      </c>
      <c r="F3300" t="s">
        <v>49</v>
      </c>
      <c r="G3300" t="s">
        <v>36</v>
      </c>
      <c r="H3300">
        <v>5925.76</v>
      </c>
      <c r="I3300" s="9">
        <v>45504</v>
      </c>
      <c r="J3300">
        <v>2024</v>
      </c>
      <c r="K3300" t="s">
        <v>14063</v>
      </c>
      <c r="L3300">
        <v>7</v>
      </c>
      <c r="M3300" t="s">
        <v>14052</v>
      </c>
      <c r="N3300" t="s">
        <v>16</v>
      </c>
    </row>
    <row r="3301" spans="1:14" x14ac:dyDescent="0.35">
      <c r="A3301" t="s">
        <v>3207</v>
      </c>
      <c r="B3301">
        <v>59</v>
      </c>
      <c r="C3301" t="s">
        <v>14096</v>
      </c>
      <c r="D3301" t="s">
        <v>12</v>
      </c>
      <c r="E3301" t="s">
        <v>42</v>
      </c>
      <c r="F3301" t="s">
        <v>55</v>
      </c>
      <c r="G3301" t="s">
        <v>15</v>
      </c>
      <c r="H3301">
        <v>634.82000000000005</v>
      </c>
      <c r="I3301" s="9">
        <v>44947</v>
      </c>
      <c r="J3301">
        <v>2023</v>
      </c>
      <c r="K3301" t="s">
        <v>14045</v>
      </c>
      <c r="L3301">
        <v>1</v>
      </c>
      <c r="M3301" t="s">
        <v>14050</v>
      </c>
      <c r="N3301" t="s">
        <v>16</v>
      </c>
    </row>
    <row r="3302" spans="1:14" x14ac:dyDescent="0.35">
      <c r="A3302" t="s">
        <v>3261</v>
      </c>
      <c r="B3302">
        <v>59</v>
      </c>
      <c r="C3302" t="s">
        <v>14096</v>
      </c>
      <c r="D3302" t="s">
        <v>39</v>
      </c>
      <c r="E3302" t="s">
        <v>13</v>
      </c>
      <c r="F3302" t="s">
        <v>25</v>
      </c>
      <c r="G3302" t="s">
        <v>20</v>
      </c>
      <c r="H3302">
        <v>3591.32</v>
      </c>
      <c r="I3302" s="9">
        <v>45290</v>
      </c>
      <c r="J3302">
        <v>2023</v>
      </c>
      <c r="K3302" t="s">
        <v>14060</v>
      </c>
      <c r="L3302">
        <v>12</v>
      </c>
      <c r="M3302" t="s">
        <v>14050</v>
      </c>
      <c r="N3302" t="s">
        <v>16</v>
      </c>
    </row>
    <row r="3303" spans="1:14" x14ac:dyDescent="0.35">
      <c r="A3303" t="s">
        <v>3353</v>
      </c>
      <c r="B3303">
        <v>59</v>
      </c>
      <c r="C3303" t="s">
        <v>14096</v>
      </c>
      <c r="D3303" t="s">
        <v>12</v>
      </c>
      <c r="E3303" t="s">
        <v>42</v>
      </c>
      <c r="F3303" t="s">
        <v>25</v>
      </c>
      <c r="G3303" t="s">
        <v>15</v>
      </c>
      <c r="H3303">
        <v>938.21</v>
      </c>
      <c r="I3303" s="9">
        <v>45406</v>
      </c>
      <c r="J3303">
        <v>2024</v>
      </c>
      <c r="K3303" t="s">
        <v>14061</v>
      </c>
      <c r="L3303">
        <v>4</v>
      </c>
      <c r="M3303" t="s">
        <v>14052</v>
      </c>
      <c r="N3303" t="s">
        <v>16</v>
      </c>
    </row>
    <row r="3304" spans="1:14" x14ac:dyDescent="0.35">
      <c r="A3304" t="s">
        <v>3373</v>
      </c>
      <c r="B3304">
        <v>59</v>
      </c>
      <c r="C3304" t="s">
        <v>14096</v>
      </c>
      <c r="D3304" t="s">
        <v>39</v>
      </c>
      <c r="E3304" t="s">
        <v>42</v>
      </c>
      <c r="F3304" t="s">
        <v>25</v>
      </c>
      <c r="G3304" t="s">
        <v>15</v>
      </c>
      <c r="H3304">
        <v>13289.61</v>
      </c>
      <c r="I3304" s="9">
        <v>45299</v>
      </c>
      <c r="J3304">
        <v>2024</v>
      </c>
      <c r="K3304" t="s">
        <v>14045</v>
      </c>
      <c r="L3304">
        <v>1</v>
      </c>
      <c r="M3304" t="s">
        <v>14062</v>
      </c>
      <c r="N3304" t="s">
        <v>16</v>
      </c>
    </row>
    <row r="3305" spans="1:14" x14ac:dyDescent="0.35">
      <c r="A3305" t="s">
        <v>3797</v>
      </c>
      <c r="B3305">
        <v>59</v>
      </c>
      <c r="C3305" t="s">
        <v>14096</v>
      </c>
      <c r="D3305" t="s">
        <v>12</v>
      </c>
      <c r="E3305" t="s">
        <v>93</v>
      </c>
      <c r="F3305" t="s">
        <v>14</v>
      </c>
      <c r="G3305" t="s">
        <v>26</v>
      </c>
      <c r="H3305">
        <v>2107.8200000000002</v>
      </c>
      <c r="I3305" s="9">
        <v>45479</v>
      </c>
      <c r="J3305">
        <v>2024</v>
      </c>
      <c r="K3305" t="s">
        <v>14063</v>
      </c>
      <c r="L3305">
        <v>7</v>
      </c>
      <c r="M3305" t="s">
        <v>14050</v>
      </c>
      <c r="N3305" t="s">
        <v>16</v>
      </c>
    </row>
    <row r="3306" spans="1:14" x14ac:dyDescent="0.35">
      <c r="A3306" t="s">
        <v>3855</v>
      </c>
      <c r="B3306">
        <v>59</v>
      </c>
      <c r="C3306" t="s">
        <v>14096</v>
      </c>
      <c r="D3306" t="s">
        <v>39</v>
      </c>
      <c r="E3306" t="s">
        <v>13</v>
      </c>
      <c r="F3306" t="s">
        <v>19</v>
      </c>
      <c r="G3306" t="s">
        <v>26</v>
      </c>
      <c r="H3306">
        <v>2593.67</v>
      </c>
      <c r="I3306" s="9">
        <v>45012</v>
      </c>
      <c r="J3306">
        <v>2023</v>
      </c>
      <c r="K3306" t="s">
        <v>14053</v>
      </c>
      <c r="L3306">
        <v>3</v>
      </c>
      <c r="M3306" t="s">
        <v>14062</v>
      </c>
      <c r="N3306" t="s">
        <v>16</v>
      </c>
    </row>
    <row r="3307" spans="1:14" x14ac:dyDescent="0.35">
      <c r="A3307" t="s">
        <v>3969</v>
      </c>
      <c r="B3307">
        <v>59</v>
      </c>
      <c r="C3307" t="s">
        <v>14096</v>
      </c>
      <c r="D3307" t="s">
        <v>39</v>
      </c>
      <c r="E3307" t="s">
        <v>52</v>
      </c>
      <c r="F3307" t="s">
        <v>25</v>
      </c>
      <c r="G3307" t="s">
        <v>26</v>
      </c>
      <c r="H3307">
        <v>23164.32</v>
      </c>
      <c r="I3307" s="9">
        <v>44932</v>
      </c>
      <c r="J3307">
        <v>2023</v>
      </c>
      <c r="K3307" t="s">
        <v>14045</v>
      </c>
      <c r="L3307">
        <v>1</v>
      </c>
      <c r="M3307" t="s">
        <v>14048</v>
      </c>
      <c r="N3307" t="s">
        <v>16</v>
      </c>
    </row>
    <row r="3308" spans="1:14" x14ac:dyDescent="0.35">
      <c r="A3308" t="s">
        <v>3999</v>
      </c>
      <c r="B3308">
        <v>59</v>
      </c>
      <c r="C3308" t="s">
        <v>14096</v>
      </c>
      <c r="D3308" t="s">
        <v>12</v>
      </c>
      <c r="E3308" t="s">
        <v>13</v>
      </c>
      <c r="F3308" t="s">
        <v>55</v>
      </c>
      <c r="G3308" t="s">
        <v>30</v>
      </c>
      <c r="H3308">
        <v>22166.74</v>
      </c>
      <c r="I3308" s="9">
        <v>45429</v>
      </c>
      <c r="J3308">
        <v>2024</v>
      </c>
      <c r="K3308" t="s">
        <v>14047</v>
      </c>
      <c r="L3308">
        <v>5</v>
      </c>
      <c r="M3308" t="s">
        <v>14048</v>
      </c>
      <c r="N3308" t="s">
        <v>16</v>
      </c>
    </row>
    <row r="3309" spans="1:14" x14ac:dyDescent="0.35">
      <c r="A3309" t="s">
        <v>4197</v>
      </c>
      <c r="B3309">
        <v>59</v>
      </c>
      <c r="C3309" t="s">
        <v>14096</v>
      </c>
      <c r="D3309" t="s">
        <v>12</v>
      </c>
      <c r="E3309" t="s">
        <v>74</v>
      </c>
      <c r="F3309" t="s">
        <v>55</v>
      </c>
      <c r="G3309" t="s">
        <v>30</v>
      </c>
      <c r="H3309">
        <v>19605.05</v>
      </c>
      <c r="I3309" s="9">
        <v>45329</v>
      </c>
      <c r="J3309">
        <v>2024</v>
      </c>
      <c r="K3309" t="s">
        <v>14051</v>
      </c>
      <c r="L3309">
        <v>2</v>
      </c>
      <c r="M3309" t="s">
        <v>14052</v>
      </c>
      <c r="N3309" t="s">
        <v>16</v>
      </c>
    </row>
    <row r="3310" spans="1:14" x14ac:dyDescent="0.35">
      <c r="A3310" t="s">
        <v>4531</v>
      </c>
      <c r="B3310">
        <v>59</v>
      </c>
      <c r="C3310" t="s">
        <v>14096</v>
      </c>
      <c r="D3310" t="s">
        <v>12</v>
      </c>
      <c r="E3310" t="s">
        <v>64</v>
      </c>
      <c r="F3310" t="s">
        <v>49</v>
      </c>
      <c r="G3310" t="s">
        <v>15</v>
      </c>
      <c r="H3310">
        <v>20290.439999999999</v>
      </c>
      <c r="I3310" s="9">
        <v>45129</v>
      </c>
      <c r="J3310">
        <v>2023</v>
      </c>
      <c r="K3310" t="s">
        <v>14063</v>
      </c>
      <c r="L3310">
        <v>7</v>
      </c>
      <c r="M3310" t="s">
        <v>14050</v>
      </c>
      <c r="N3310" t="s">
        <v>16</v>
      </c>
    </row>
    <row r="3311" spans="1:14" x14ac:dyDescent="0.35">
      <c r="A3311" t="s">
        <v>4549</v>
      </c>
      <c r="B3311">
        <v>59</v>
      </c>
      <c r="C3311" t="s">
        <v>14096</v>
      </c>
      <c r="D3311" t="s">
        <v>39</v>
      </c>
      <c r="E3311" t="s">
        <v>52</v>
      </c>
      <c r="F3311" t="s">
        <v>55</v>
      </c>
      <c r="G3311" t="s">
        <v>15</v>
      </c>
      <c r="H3311">
        <v>8908.2900000000009</v>
      </c>
      <c r="I3311" s="9">
        <v>45257</v>
      </c>
      <c r="J3311">
        <v>2023</v>
      </c>
      <c r="K3311" t="s">
        <v>14054</v>
      </c>
      <c r="L3311">
        <v>11</v>
      </c>
      <c r="M3311" t="s">
        <v>14062</v>
      </c>
      <c r="N3311" t="s">
        <v>16</v>
      </c>
    </row>
    <row r="3312" spans="1:14" x14ac:dyDescent="0.35">
      <c r="A3312" t="s">
        <v>4575</v>
      </c>
      <c r="B3312">
        <v>59</v>
      </c>
      <c r="C3312" t="s">
        <v>14096</v>
      </c>
      <c r="D3312" t="s">
        <v>12</v>
      </c>
      <c r="E3312" t="s">
        <v>29</v>
      </c>
      <c r="F3312" t="s">
        <v>19</v>
      </c>
      <c r="G3312" t="s">
        <v>36</v>
      </c>
      <c r="H3312">
        <v>3942.8</v>
      </c>
      <c r="I3312" s="9">
        <v>45064</v>
      </c>
      <c r="J3312">
        <v>2023</v>
      </c>
      <c r="K3312" t="s">
        <v>14047</v>
      </c>
      <c r="L3312">
        <v>5</v>
      </c>
      <c r="M3312" t="s">
        <v>14057</v>
      </c>
      <c r="N3312" t="s">
        <v>16</v>
      </c>
    </row>
    <row r="3313" spans="1:14" x14ac:dyDescent="0.35">
      <c r="A3313" t="s">
        <v>4667</v>
      </c>
      <c r="B3313">
        <v>59</v>
      </c>
      <c r="C3313" t="s">
        <v>14096</v>
      </c>
      <c r="D3313" t="s">
        <v>39</v>
      </c>
      <c r="E3313" t="s">
        <v>74</v>
      </c>
      <c r="F3313" t="s">
        <v>19</v>
      </c>
      <c r="G3313" t="s">
        <v>30</v>
      </c>
      <c r="H3313">
        <v>1419.29</v>
      </c>
      <c r="I3313" s="9">
        <v>45328</v>
      </c>
      <c r="J3313">
        <v>2024</v>
      </c>
      <c r="K3313" t="s">
        <v>14051</v>
      </c>
      <c r="L3313">
        <v>2</v>
      </c>
      <c r="M3313" t="s">
        <v>14046</v>
      </c>
      <c r="N3313" t="s">
        <v>16</v>
      </c>
    </row>
    <row r="3314" spans="1:14" x14ac:dyDescent="0.35">
      <c r="A3314" t="s">
        <v>4689</v>
      </c>
      <c r="B3314">
        <v>59</v>
      </c>
      <c r="C3314" t="s">
        <v>14096</v>
      </c>
      <c r="D3314" t="s">
        <v>39</v>
      </c>
      <c r="E3314" t="s">
        <v>93</v>
      </c>
      <c r="F3314" t="s">
        <v>49</v>
      </c>
      <c r="G3314" t="s">
        <v>36</v>
      </c>
      <c r="H3314">
        <v>11325.18</v>
      </c>
      <c r="I3314" s="9">
        <v>44964</v>
      </c>
      <c r="J3314">
        <v>2023</v>
      </c>
      <c r="K3314" t="s">
        <v>14051</v>
      </c>
      <c r="L3314">
        <v>2</v>
      </c>
      <c r="M3314" t="s">
        <v>14046</v>
      </c>
      <c r="N3314" t="s">
        <v>16</v>
      </c>
    </row>
    <row r="3315" spans="1:14" x14ac:dyDescent="0.35">
      <c r="A3315" t="s">
        <v>4795</v>
      </c>
      <c r="B3315">
        <v>59</v>
      </c>
      <c r="C3315" t="s">
        <v>14096</v>
      </c>
      <c r="D3315" t="s">
        <v>12</v>
      </c>
      <c r="E3315" t="s">
        <v>93</v>
      </c>
      <c r="F3315" t="s">
        <v>19</v>
      </c>
      <c r="G3315" t="s">
        <v>26</v>
      </c>
      <c r="H3315">
        <v>8740.64</v>
      </c>
      <c r="I3315" s="9">
        <v>45170</v>
      </c>
      <c r="J3315">
        <v>2023</v>
      </c>
      <c r="K3315" t="s">
        <v>14055</v>
      </c>
      <c r="L3315">
        <v>9</v>
      </c>
      <c r="M3315" t="s">
        <v>14048</v>
      </c>
      <c r="N3315" t="s">
        <v>16</v>
      </c>
    </row>
    <row r="3316" spans="1:14" x14ac:dyDescent="0.35">
      <c r="A3316" t="s">
        <v>4915</v>
      </c>
      <c r="B3316">
        <v>59</v>
      </c>
      <c r="C3316" t="s">
        <v>14096</v>
      </c>
      <c r="D3316" t="s">
        <v>39</v>
      </c>
      <c r="E3316" t="s">
        <v>64</v>
      </c>
      <c r="F3316" t="s">
        <v>35</v>
      </c>
      <c r="G3316" t="s">
        <v>36</v>
      </c>
      <c r="H3316">
        <v>5358.31</v>
      </c>
      <c r="I3316" s="9">
        <v>44943</v>
      </c>
      <c r="J3316">
        <v>2023</v>
      </c>
      <c r="K3316" t="s">
        <v>14045</v>
      </c>
      <c r="L3316">
        <v>1</v>
      </c>
      <c r="M3316" t="s">
        <v>14046</v>
      </c>
      <c r="N3316" t="s">
        <v>16</v>
      </c>
    </row>
    <row r="3317" spans="1:14" x14ac:dyDescent="0.35">
      <c r="A3317" t="s">
        <v>4921</v>
      </c>
      <c r="B3317">
        <v>59</v>
      </c>
      <c r="C3317" t="s">
        <v>14096</v>
      </c>
      <c r="D3317" t="s">
        <v>39</v>
      </c>
      <c r="E3317" t="s">
        <v>52</v>
      </c>
      <c r="F3317" t="s">
        <v>49</v>
      </c>
      <c r="G3317" t="s">
        <v>26</v>
      </c>
      <c r="H3317">
        <v>1656.98</v>
      </c>
      <c r="I3317" s="9">
        <v>45166</v>
      </c>
      <c r="J3317">
        <v>2023</v>
      </c>
      <c r="K3317" t="s">
        <v>14056</v>
      </c>
      <c r="L3317">
        <v>8</v>
      </c>
      <c r="M3317" t="s">
        <v>14062</v>
      </c>
      <c r="N3317" t="s">
        <v>16</v>
      </c>
    </row>
    <row r="3318" spans="1:14" x14ac:dyDescent="0.35">
      <c r="A3318" t="s">
        <v>4935</v>
      </c>
      <c r="B3318">
        <v>59</v>
      </c>
      <c r="C3318" t="s">
        <v>14096</v>
      </c>
      <c r="D3318" t="s">
        <v>39</v>
      </c>
      <c r="E3318" t="s">
        <v>64</v>
      </c>
      <c r="F3318" t="s">
        <v>25</v>
      </c>
      <c r="G3318" t="s">
        <v>15</v>
      </c>
      <c r="H3318">
        <v>9071.67</v>
      </c>
      <c r="I3318" s="9">
        <v>45287</v>
      </c>
      <c r="J3318">
        <v>2023</v>
      </c>
      <c r="K3318" t="s">
        <v>14060</v>
      </c>
      <c r="L3318">
        <v>12</v>
      </c>
      <c r="M3318" t="s">
        <v>14052</v>
      </c>
      <c r="N3318" t="s">
        <v>16</v>
      </c>
    </row>
    <row r="3319" spans="1:14" x14ac:dyDescent="0.35">
      <c r="A3319" t="s">
        <v>5223</v>
      </c>
      <c r="B3319">
        <v>59</v>
      </c>
      <c r="C3319" t="s">
        <v>14096</v>
      </c>
      <c r="D3319" t="s">
        <v>12</v>
      </c>
      <c r="E3319" t="s">
        <v>29</v>
      </c>
      <c r="F3319" t="s">
        <v>14</v>
      </c>
      <c r="G3319" t="s">
        <v>36</v>
      </c>
      <c r="H3319">
        <v>21265.89</v>
      </c>
      <c r="I3319" s="9">
        <v>45255</v>
      </c>
      <c r="J3319">
        <v>2023</v>
      </c>
      <c r="K3319" t="s">
        <v>14054</v>
      </c>
      <c r="L3319">
        <v>11</v>
      </c>
      <c r="M3319" t="s">
        <v>14050</v>
      </c>
      <c r="N3319" t="s">
        <v>16</v>
      </c>
    </row>
    <row r="3320" spans="1:14" x14ac:dyDescent="0.35">
      <c r="A3320" t="s">
        <v>5227</v>
      </c>
      <c r="B3320">
        <v>59</v>
      </c>
      <c r="C3320" t="s">
        <v>14096</v>
      </c>
      <c r="D3320" t="s">
        <v>39</v>
      </c>
      <c r="E3320" t="s">
        <v>74</v>
      </c>
      <c r="F3320" t="s">
        <v>19</v>
      </c>
      <c r="G3320" t="s">
        <v>36</v>
      </c>
      <c r="H3320">
        <v>6300.56</v>
      </c>
      <c r="I3320" s="9">
        <v>45582</v>
      </c>
      <c r="J3320">
        <v>2024</v>
      </c>
      <c r="K3320" t="s">
        <v>14058</v>
      </c>
      <c r="L3320">
        <v>10</v>
      </c>
      <c r="M3320" t="s">
        <v>14057</v>
      </c>
      <c r="N3320" t="s">
        <v>16</v>
      </c>
    </row>
    <row r="3321" spans="1:14" x14ac:dyDescent="0.35">
      <c r="A3321" t="s">
        <v>5565</v>
      </c>
      <c r="B3321">
        <v>59</v>
      </c>
      <c r="C3321" t="s">
        <v>14096</v>
      </c>
      <c r="D3321" t="s">
        <v>39</v>
      </c>
      <c r="E3321" t="s">
        <v>42</v>
      </c>
      <c r="F3321" t="s">
        <v>14</v>
      </c>
      <c r="G3321" t="s">
        <v>20</v>
      </c>
      <c r="H3321">
        <v>22.76</v>
      </c>
      <c r="I3321" s="9">
        <v>45102</v>
      </c>
      <c r="J3321">
        <v>2023</v>
      </c>
      <c r="K3321" t="s">
        <v>14049</v>
      </c>
      <c r="L3321">
        <v>6</v>
      </c>
      <c r="M3321" t="s">
        <v>14059</v>
      </c>
      <c r="N3321" t="s">
        <v>16</v>
      </c>
    </row>
    <row r="3322" spans="1:14" x14ac:dyDescent="0.35">
      <c r="A3322" t="s">
        <v>5589</v>
      </c>
      <c r="B3322">
        <v>59</v>
      </c>
      <c r="C3322" t="s">
        <v>14096</v>
      </c>
      <c r="D3322" t="s">
        <v>39</v>
      </c>
      <c r="E3322" t="s">
        <v>13</v>
      </c>
      <c r="F3322" t="s">
        <v>55</v>
      </c>
      <c r="G3322" t="s">
        <v>36</v>
      </c>
      <c r="H3322">
        <v>2481.52</v>
      </c>
      <c r="I3322" s="9">
        <v>45194</v>
      </c>
      <c r="J3322">
        <v>2023</v>
      </c>
      <c r="K3322" t="s">
        <v>14055</v>
      </c>
      <c r="L3322">
        <v>9</v>
      </c>
      <c r="M3322" t="s">
        <v>14062</v>
      </c>
      <c r="N3322" t="s">
        <v>16</v>
      </c>
    </row>
    <row r="3323" spans="1:14" x14ac:dyDescent="0.35">
      <c r="A3323" t="s">
        <v>5621</v>
      </c>
      <c r="B3323">
        <v>59</v>
      </c>
      <c r="C3323" t="s">
        <v>14096</v>
      </c>
      <c r="D3323" t="s">
        <v>39</v>
      </c>
      <c r="E3323" t="s">
        <v>13</v>
      </c>
      <c r="F3323" t="s">
        <v>49</v>
      </c>
      <c r="G3323" t="s">
        <v>30</v>
      </c>
      <c r="H3323">
        <v>2204.31</v>
      </c>
      <c r="I3323" s="9">
        <v>44934</v>
      </c>
      <c r="J3323">
        <v>2023</v>
      </c>
      <c r="K3323" t="s">
        <v>14045</v>
      </c>
      <c r="L3323">
        <v>1</v>
      </c>
      <c r="M3323" t="s">
        <v>14059</v>
      </c>
      <c r="N3323" t="s">
        <v>16</v>
      </c>
    </row>
    <row r="3324" spans="1:14" x14ac:dyDescent="0.35">
      <c r="A3324" t="s">
        <v>5817</v>
      </c>
      <c r="B3324">
        <v>59</v>
      </c>
      <c r="C3324" t="s">
        <v>14096</v>
      </c>
      <c r="D3324" t="s">
        <v>39</v>
      </c>
      <c r="E3324" t="s">
        <v>13</v>
      </c>
      <c r="F3324" t="s">
        <v>35</v>
      </c>
      <c r="G3324" t="s">
        <v>20</v>
      </c>
      <c r="H3324">
        <v>2190.1</v>
      </c>
      <c r="I3324" s="9">
        <v>45070</v>
      </c>
      <c r="J3324">
        <v>2023</v>
      </c>
      <c r="K3324" t="s">
        <v>14047</v>
      </c>
      <c r="L3324">
        <v>5</v>
      </c>
      <c r="M3324" t="s">
        <v>14052</v>
      </c>
      <c r="N3324" t="s">
        <v>16</v>
      </c>
    </row>
    <row r="3325" spans="1:14" x14ac:dyDescent="0.35">
      <c r="A3325" t="s">
        <v>5909</v>
      </c>
      <c r="B3325">
        <v>59</v>
      </c>
      <c r="C3325" t="s">
        <v>14096</v>
      </c>
      <c r="D3325" t="s">
        <v>12</v>
      </c>
      <c r="E3325" t="s">
        <v>29</v>
      </c>
      <c r="F3325" t="s">
        <v>35</v>
      </c>
      <c r="G3325" t="s">
        <v>36</v>
      </c>
      <c r="H3325">
        <v>1191.6300000000001</v>
      </c>
      <c r="I3325" s="9">
        <v>45654</v>
      </c>
      <c r="J3325">
        <v>2024</v>
      </c>
      <c r="K3325" t="s">
        <v>14060</v>
      </c>
      <c r="L3325">
        <v>12</v>
      </c>
      <c r="M3325" t="s">
        <v>14050</v>
      </c>
      <c r="N3325" t="s">
        <v>16</v>
      </c>
    </row>
    <row r="3326" spans="1:14" x14ac:dyDescent="0.35">
      <c r="A3326" t="s">
        <v>5963</v>
      </c>
      <c r="B3326">
        <v>59</v>
      </c>
      <c r="C3326" t="s">
        <v>14096</v>
      </c>
      <c r="D3326" t="s">
        <v>39</v>
      </c>
      <c r="E3326" t="s">
        <v>74</v>
      </c>
      <c r="F3326" t="s">
        <v>49</v>
      </c>
      <c r="G3326" t="s">
        <v>15</v>
      </c>
      <c r="H3326">
        <v>18200.82</v>
      </c>
      <c r="I3326" s="9">
        <v>45545</v>
      </c>
      <c r="J3326">
        <v>2024</v>
      </c>
      <c r="K3326" t="s">
        <v>14055</v>
      </c>
      <c r="L3326">
        <v>9</v>
      </c>
      <c r="M3326" t="s">
        <v>14046</v>
      </c>
      <c r="N3326" t="s">
        <v>16</v>
      </c>
    </row>
    <row r="3327" spans="1:14" x14ac:dyDescent="0.35">
      <c r="A3327" t="s">
        <v>6003</v>
      </c>
      <c r="B3327">
        <v>59</v>
      </c>
      <c r="C3327" t="s">
        <v>14096</v>
      </c>
      <c r="D3327" t="s">
        <v>39</v>
      </c>
      <c r="E3327" t="s">
        <v>13</v>
      </c>
      <c r="F3327" t="s">
        <v>35</v>
      </c>
      <c r="G3327" t="s">
        <v>20</v>
      </c>
      <c r="H3327">
        <v>44876.91</v>
      </c>
      <c r="I3327" s="9">
        <v>45059</v>
      </c>
      <c r="J3327">
        <v>2023</v>
      </c>
      <c r="K3327" t="s">
        <v>14047</v>
      </c>
      <c r="L3327">
        <v>5</v>
      </c>
      <c r="M3327" t="s">
        <v>14050</v>
      </c>
      <c r="N3327" t="s">
        <v>16</v>
      </c>
    </row>
    <row r="3328" spans="1:14" x14ac:dyDescent="0.35">
      <c r="A3328" t="s">
        <v>6129</v>
      </c>
      <c r="B3328">
        <v>59</v>
      </c>
      <c r="C3328" t="s">
        <v>14096</v>
      </c>
      <c r="D3328" t="s">
        <v>12</v>
      </c>
      <c r="E3328" t="s">
        <v>24</v>
      </c>
      <c r="F3328" t="s">
        <v>25</v>
      </c>
      <c r="G3328" t="s">
        <v>20</v>
      </c>
      <c r="H3328">
        <v>2453.6799999999998</v>
      </c>
      <c r="I3328" s="9">
        <v>45017</v>
      </c>
      <c r="J3328">
        <v>2023</v>
      </c>
      <c r="K3328" t="s">
        <v>14061</v>
      </c>
      <c r="L3328">
        <v>4</v>
      </c>
      <c r="M3328" t="s">
        <v>14050</v>
      </c>
      <c r="N3328" t="s">
        <v>16</v>
      </c>
    </row>
    <row r="3329" spans="1:14" x14ac:dyDescent="0.35">
      <c r="A3329" t="s">
        <v>6501</v>
      </c>
      <c r="B3329">
        <v>59</v>
      </c>
      <c r="C3329" t="s">
        <v>14096</v>
      </c>
      <c r="D3329" t="s">
        <v>39</v>
      </c>
      <c r="E3329" t="s">
        <v>52</v>
      </c>
      <c r="F3329" t="s">
        <v>19</v>
      </c>
      <c r="G3329" t="s">
        <v>20</v>
      </c>
      <c r="H3329">
        <v>7725.99</v>
      </c>
      <c r="I3329" s="9">
        <v>45297</v>
      </c>
      <c r="J3329">
        <v>2024</v>
      </c>
      <c r="K3329" t="s">
        <v>14045</v>
      </c>
      <c r="L3329">
        <v>1</v>
      </c>
      <c r="M3329" t="s">
        <v>14050</v>
      </c>
      <c r="N3329" t="s">
        <v>16</v>
      </c>
    </row>
    <row r="3330" spans="1:14" x14ac:dyDescent="0.35">
      <c r="A3330" t="s">
        <v>6763</v>
      </c>
      <c r="B3330">
        <v>59</v>
      </c>
      <c r="C3330" t="s">
        <v>14096</v>
      </c>
      <c r="D3330" t="s">
        <v>39</v>
      </c>
      <c r="E3330" t="s">
        <v>24</v>
      </c>
      <c r="F3330" t="s">
        <v>55</v>
      </c>
      <c r="G3330" t="s">
        <v>36</v>
      </c>
      <c r="H3330">
        <v>2164.42</v>
      </c>
      <c r="I3330" s="9">
        <v>45027</v>
      </c>
      <c r="J3330">
        <v>2023</v>
      </c>
      <c r="K3330" t="s">
        <v>14061</v>
      </c>
      <c r="L3330">
        <v>4</v>
      </c>
      <c r="M3330" t="s">
        <v>14046</v>
      </c>
      <c r="N3330" t="s">
        <v>16</v>
      </c>
    </row>
    <row r="3331" spans="1:14" x14ac:dyDescent="0.35">
      <c r="A3331" t="s">
        <v>7117</v>
      </c>
      <c r="B3331">
        <v>59</v>
      </c>
      <c r="C3331" t="s">
        <v>14096</v>
      </c>
      <c r="D3331" t="s">
        <v>39</v>
      </c>
      <c r="E3331" t="s">
        <v>13</v>
      </c>
      <c r="F3331" t="s">
        <v>14</v>
      </c>
      <c r="G3331" t="s">
        <v>20</v>
      </c>
      <c r="H3331">
        <v>13855.66</v>
      </c>
      <c r="I3331" s="9">
        <v>45437</v>
      </c>
      <c r="J3331">
        <v>2024</v>
      </c>
      <c r="K3331" t="s">
        <v>14047</v>
      </c>
      <c r="L3331">
        <v>5</v>
      </c>
      <c r="M3331" t="s">
        <v>14050</v>
      </c>
      <c r="N3331" t="s">
        <v>16</v>
      </c>
    </row>
    <row r="3332" spans="1:14" x14ac:dyDescent="0.35">
      <c r="A3332" t="s">
        <v>7125</v>
      </c>
      <c r="B3332">
        <v>59</v>
      </c>
      <c r="C3332" t="s">
        <v>14096</v>
      </c>
      <c r="D3332" t="s">
        <v>39</v>
      </c>
      <c r="E3332" t="s">
        <v>74</v>
      </c>
      <c r="F3332" t="s">
        <v>55</v>
      </c>
      <c r="G3332" t="s">
        <v>20</v>
      </c>
      <c r="H3332">
        <v>7717.84</v>
      </c>
      <c r="I3332" s="9">
        <v>45587</v>
      </c>
      <c r="J3332">
        <v>2024</v>
      </c>
      <c r="K3332" t="s">
        <v>14058</v>
      </c>
      <c r="L3332">
        <v>10</v>
      </c>
      <c r="M3332" t="s">
        <v>14046</v>
      </c>
      <c r="N3332" t="s">
        <v>16</v>
      </c>
    </row>
    <row r="3333" spans="1:14" x14ac:dyDescent="0.35">
      <c r="A3333" t="s">
        <v>7181</v>
      </c>
      <c r="B3333">
        <v>59</v>
      </c>
      <c r="C3333" t="s">
        <v>14096</v>
      </c>
      <c r="D3333" t="s">
        <v>12</v>
      </c>
      <c r="E3333" t="s">
        <v>74</v>
      </c>
      <c r="F3333" t="s">
        <v>14</v>
      </c>
      <c r="G3333" t="s">
        <v>26</v>
      </c>
      <c r="H3333">
        <v>6224.07</v>
      </c>
      <c r="I3333" s="9">
        <v>45368</v>
      </c>
      <c r="J3333">
        <v>2024</v>
      </c>
      <c r="K3333" t="s">
        <v>14053</v>
      </c>
      <c r="L3333">
        <v>3</v>
      </c>
      <c r="M3333" t="s">
        <v>14059</v>
      </c>
      <c r="N3333" t="s">
        <v>16</v>
      </c>
    </row>
    <row r="3334" spans="1:14" x14ac:dyDescent="0.35">
      <c r="A3334" t="s">
        <v>7393</v>
      </c>
      <c r="B3334">
        <v>59</v>
      </c>
      <c r="C3334" t="s">
        <v>14096</v>
      </c>
      <c r="D3334" t="s">
        <v>39</v>
      </c>
      <c r="E3334" t="s">
        <v>64</v>
      </c>
      <c r="F3334" t="s">
        <v>35</v>
      </c>
      <c r="G3334" t="s">
        <v>26</v>
      </c>
      <c r="H3334">
        <v>31845.91</v>
      </c>
      <c r="I3334" s="9">
        <v>44991</v>
      </c>
      <c r="J3334">
        <v>2023</v>
      </c>
      <c r="K3334" t="s">
        <v>14053</v>
      </c>
      <c r="L3334">
        <v>3</v>
      </c>
      <c r="M3334" t="s">
        <v>14062</v>
      </c>
      <c r="N3334" t="s">
        <v>16</v>
      </c>
    </row>
    <row r="3335" spans="1:14" x14ac:dyDescent="0.35">
      <c r="A3335" t="s">
        <v>7519</v>
      </c>
      <c r="B3335">
        <v>59</v>
      </c>
      <c r="C3335" t="s">
        <v>14096</v>
      </c>
      <c r="D3335" t="s">
        <v>39</v>
      </c>
      <c r="E3335" t="s">
        <v>13</v>
      </c>
      <c r="F3335" t="s">
        <v>25</v>
      </c>
      <c r="G3335" t="s">
        <v>30</v>
      </c>
      <c r="H3335">
        <v>19979.240000000002</v>
      </c>
      <c r="I3335" s="9">
        <v>44956</v>
      </c>
      <c r="J3335">
        <v>2023</v>
      </c>
      <c r="K3335" t="s">
        <v>14045</v>
      </c>
      <c r="L3335">
        <v>1</v>
      </c>
      <c r="M3335" t="s">
        <v>14062</v>
      </c>
      <c r="N3335" t="s">
        <v>16</v>
      </c>
    </row>
    <row r="3336" spans="1:14" x14ac:dyDescent="0.35">
      <c r="A3336" t="s">
        <v>7771</v>
      </c>
      <c r="B3336">
        <v>59</v>
      </c>
      <c r="C3336" t="s">
        <v>14096</v>
      </c>
      <c r="D3336" t="s">
        <v>39</v>
      </c>
      <c r="E3336" t="s">
        <v>42</v>
      </c>
      <c r="F3336" t="s">
        <v>19</v>
      </c>
      <c r="G3336" t="s">
        <v>36</v>
      </c>
      <c r="H3336">
        <v>167.74</v>
      </c>
      <c r="I3336" s="9">
        <v>45453</v>
      </c>
      <c r="J3336">
        <v>2024</v>
      </c>
      <c r="K3336" t="s">
        <v>14049</v>
      </c>
      <c r="L3336">
        <v>6</v>
      </c>
      <c r="M3336" t="s">
        <v>14062</v>
      </c>
      <c r="N3336" t="s">
        <v>16</v>
      </c>
    </row>
    <row r="3337" spans="1:14" x14ac:dyDescent="0.35">
      <c r="A3337" t="s">
        <v>7959</v>
      </c>
      <c r="B3337">
        <v>59</v>
      </c>
      <c r="C3337" t="s">
        <v>14096</v>
      </c>
      <c r="D3337" t="s">
        <v>39</v>
      </c>
      <c r="E3337" t="s">
        <v>64</v>
      </c>
      <c r="F3337" t="s">
        <v>49</v>
      </c>
      <c r="G3337" t="s">
        <v>30</v>
      </c>
      <c r="H3337">
        <v>8259.73</v>
      </c>
      <c r="I3337" s="9">
        <v>45117</v>
      </c>
      <c r="J3337">
        <v>2023</v>
      </c>
      <c r="K3337" t="s">
        <v>14063</v>
      </c>
      <c r="L3337">
        <v>7</v>
      </c>
      <c r="M3337" t="s">
        <v>14062</v>
      </c>
      <c r="N3337" t="s">
        <v>16</v>
      </c>
    </row>
    <row r="3338" spans="1:14" x14ac:dyDescent="0.35">
      <c r="A3338" t="s">
        <v>8085</v>
      </c>
      <c r="B3338">
        <v>59</v>
      </c>
      <c r="C3338" t="s">
        <v>14096</v>
      </c>
      <c r="D3338" t="s">
        <v>12</v>
      </c>
      <c r="E3338" t="s">
        <v>29</v>
      </c>
      <c r="F3338" t="s">
        <v>35</v>
      </c>
      <c r="G3338" t="s">
        <v>30</v>
      </c>
      <c r="H3338">
        <v>3889.66</v>
      </c>
      <c r="I3338" s="9">
        <v>44929</v>
      </c>
      <c r="J3338">
        <v>2023</v>
      </c>
      <c r="K3338" t="s">
        <v>14045</v>
      </c>
      <c r="L3338">
        <v>1</v>
      </c>
      <c r="M3338" t="s">
        <v>14046</v>
      </c>
      <c r="N3338" t="s">
        <v>16</v>
      </c>
    </row>
    <row r="3339" spans="1:14" x14ac:dyDescent="0.35">
      <c r="A3339" t="s">
        <v>8321</v>
      </c>
      <c r="B3339">
        <v>59</v>
      </c>
      <c r="C3339" t="s">
        <v>14096</v>
      </c>
      <c r="D3339" t="s">
        <v>39</v>
      </c>
      <c r="E3339" t="s">
        <v>42</v>
      </c>
      <c r="F3339" t="s">
        <v>35</v>
      </c>
      <c r="G3339" t="s">
        <v>36</v>
      </c>
      <c r="H3339">
        <v>1362.45</v>
      </c>
      <c r="I3339" s="9">
        <v>45545</v>
      </c>
      <c r="J3339">
        <v>2024</v>
      </c>
      <c r="K3339" t="s">
        <v>14055</v>
      </c>
      <c r="L3339">
        <v>9</v>
      </c>
      <c r="M3339" t="s">
        <v>14046</v>
      </c>
      <c r="N3339" t="s">
        <v>16</v>
      </c>
    </row>
    <row r="3340" spans="1:14" x14ac:dyDescent="0.35">
      <c r="A3340" t="s">
        <v>8329</v>
      </c>
      <c r="B3340">
        <v>59</v>
      </c>
      <c r="C3340" t="s">
        <v>14096</v>
      </c>
      <c r="D3340" t="s">
        <v>12</v>
      </c>
      <c r="E3340" t="s">
        <v>74</v>
      </c>
      <c r="F3340" t="s">
        <v>55</v>
      </c>
      <c r="G3340" t="s">
        <v>15</v>
      </c>
      <c r="H3340">
        <v>6434.47</v>
      </c>
      <c r="I3340" s="9">
        <v>45498</v>
      </c>
      <c r="J3340">
        <v>2024</v>
      </c>
      <c r="K3340" t="s">
        <v>14063</v>
      </c>
      <c r="L3340">
        <v>7</v>
      </c>
      <c r="M3340" t="s">
        <v>14057</v>
      </c>
      <c r="N3340" t="s">
        <v>16</v>
      </c>
    </row>
    <row r="3341" spans="1:14" x14ac:dyDescent="0.35">
      <c r="A3341" t="s">
        <v>8541</v>
      </c>
      <c r="B3341">
        <v>59</v>
      </c>
      <c r="C3341" t="s">
        <v>14096</v>
      </c>
      <c r="D3341" t="s">
        <v>12</v>
      </c>
      <c r="E3341" t="s">
        <v>13</v>
      </c>
      <c r="F3341" t="s">
        <v>49</v>
      </c>
      <c r="G3341" t="s">
        <v>26</v>
      </c>
      <c r="H3341">
        <v>17398.36</v>
      </c>
      <c r="I3341" s="9">
        <v>45602</v>
      </c>
      <c r="J3341">
        <v>2024</v>
      </c>
      <c r="K3341" t="s">
        <v>14054</v>
      </c>
      <c r="L3341">
        <v>11</v>
      </c>
      <c r="M3341" t="s">
        <v>14052</v>
      </c>
      <c r="N3341" t="s">
        <v>16</v>
      </c>
    </row>
    <row r="3342" spans="1:14" x14ac:dyDescent="0.35">
      <c r="A3342" t="s">
        <v>8635</v>
      </c>
      <c r="B3342">
        <v>59</v>
      </c>
      <c r="C3342" t="s">
        <v>14096</v>
      </c>
      <c r="D3342" t="s">
        <v>12</v>
      </c>
      <c r="E3342" t="s">
        <v>93</v>
      </c>
      <c r="F3342" t="s">
        <v>14</v>
      </c>
      <c r="G3342" t="s">
        <v>15</v>
      </c>
      <c r="H3342">
        <v>13007.22</v>
      </c>
      <c r="I3342" s="9">
        <v>45505</v>
      </c>
      <c r="J3342">
        <v>2024</v>
      </c>
      <c r="K3342" t="s">
        <v>14056</v>
      </c>
      <c r="L3342">
        <v>8</v>
      </c>
      <c r="M3342" t="s">
        <v>14057</v>
      </c>
      <c r="N3342" t="s">
        <v>16</v>
      </c>
    </row>
    <row r="3343" spans="1:14" x14ac:dyDescent="0.35">
      <c r="A3343" t="s">
        <v>9103</v>
      </c>
      <c r="B3343">
        <v>59</v>
      </c>
      <c r="C3343" t="s">
        <v>14096</v>
      </c>
      <c r="D3343" t="s">
        <v>12</v>
      </c>
      <c r="E3343" t="s">
        <v>64</v>
      </c>
      <c r="F3343" t="s">
        <v>25</v>
      </c>
      <c r="G3343" t="s">
        <v>20</v>
      </c>
      <c r="H3343">
        <v>10472.14</v>
      </c>
      <c r="I3343" s="9">
        <v>45600</v>
      </c>
      <c r="J3343">
        <v>2024</v>
      </c>
      <c r="K3343" t="s">
        <v>14054</v>
      </c>
      <c r="L3343">
        <v>11</v>
      </c>
      <c r="M3343" t="s">
        <v>14062</v>
      </c>
      <c r="N3343" t="s">
        <v>16</v>
      </c>
    </row>
    <row r="3344" spans="1:14" x14ac:dyDescent="0.35">
      <c r="A3344" t="s">
        <v>9151</v>
      </c>
      <c r="B3344">
        <v>59</v>
      </c>
      <c r="C3344" t="s">
        <v>14096</v>
      </c>
      <c r="D3344" t="s">
        <v>12</v>
      </c>
      <c r="E3344" t="s">
        <v>64</v>
      </c>
      <c r="F3344" t="s">
        <v>35</v>
      </c>
      <c r="G3344" t="s">
        <v>36</v>
      </c>
      <c r="H3344">
        <v>349.08</v>
      </c>
      <c r="I3344" s="9">
        <v>45624</v>
      </c>
      <c r="J3344">
        <v>2024</v>
      </c>
      <c r="K3344" t="s">
        <v>14054</v>
      </c>
      <c r="L3344">
        <v>11</v>
      </c>
      <c r="M3344" t="s">
        <v>14057</v>
      </c>
      <c r="N3344" t="s">
        <v>16</v>
      </c>
    </row>
    <row r="3345" spans="1:14" x14ac:dyDescent="0.35">
      <c r="A3345" t="s">
        <v>9225</v>
      </c>
      <c r="B3345">
        <v>59</v>
      </c>
      <c r="C3345" t="s">
        <v>14096</v>
      </c>
      <c r="D3345" t="s">
        <v>39</v>
      </c>
      <c r="E3345" t="s">
        <v>29</v>
      </c>
      <c r="F3345" t="s">
        <v>55</v>
      </c>
      <c r="G3345" t="s">
        <v>30</v>
      </c>
      <c r="H3345">
        <v>25141.61</v>
      </c>
      <c r="I3345" s="9">
        <v>45131</v>
      </c>
      <c r="J3345">
        <v>2023</v>
      </c>
      <c r="K3345" t="s">
        <v>14063</v>
      </c>
      <c r="L3345">
        <v>7</v>
      </c>
      <c r="M3345" t="s">
        <v>14062</v>
      </c>
      <c r="N3345" t="s">
        <v>16</v>
      </c>
    </row>
    <row r="3346" spans="1:14" x14ac:dyDescent="0.35">
      <c r="A3346" t="s">
        <v>9347</v>
      </c>
      <c r="B3346">
        <v>59</v>
      </c>
      <c r="C3346" t="s">
        <v>14096</v>
      </c>
      <c r="D3346" t="s">
        <v>39</v>
      </c>
      <c r="E3346" t="s">
        <v>64</v>
      </c>
      <c r="F3346" t="s">
        <v>35</v>
      </c>
      <c r="G3346" t="s">
        <v>30</v>
      </c>
      <c r="H3346">
        <v>3206.96</v>
      </c>
      <c r="I3346" s="9">
        <v>45466</v>
      </c>
      <c r="J3346">
        <v>2024</v>
      </c>
      <c r="K3346" t="s">
        <v>14049</v>
      </c>
      <c r="L3346">
        <v>6</v>
      </c>
      <c r="M3346" t="s">
        <v>14059</v>
      </c>
      <c r="N3346" t="s">
        <v>16</v>
      </c>
    </row>
    <row r="3347" spans="1:14" x14ac:dyDescent="0.35">
      <c r="A3347" t="s">
        <v>9375</v>
      </c>
      <c r="B3347">
        <v>59</v>
      </c>
      <c r="C3347" t="s">
        <v>14096</v>
      </c>
      <c r="D3347" t="s">
        <v>12</v>
      </c>
      <c r="E3347" t="s">
        <v>74</v>
      </c>
      <c r="F3347" t="s">
        <v>19</v>
      </c>
      <c r="G3347" t="s">
        <v>20</v>
      </c>
      <c r="H3347">
        <v>2010.69</v>
      </c>
      <c r="I3347" s="9">
        <v>45168</v>
      </c>
      <c r="J3347">
        <v>2023</v>
      </c>
      <c r="K3347" t="s">
        <v>14056</v>
      </c>
      <c r="L3347">
        <v>8</v>
      </c>
      <c r="M3347" t="s">
        <v>14052</v>
      </c>
      <c r="N3347" t="s">
        <v>16</v>
      </c>
    </row>
    <row r="3348" spans="1:14" x14ac:dyDescent="0.35">
      <c r="A3348" t="s">
        <v>9401</v>
      </c>
      <c r="B3348">
        <v>59</v>
      </c>
      <c r="C3348" t="s">
        <v>14096</v>
      </c>
      <c r="D3348" t="s">
        <v>12</v>
      </c>
      <c r="E3348" t="s">
        <v>42</v>
      </c>
      <c r="F3348" t="s">
        <v>49</v>
      </c>
      <c r="G3348" t="s">
        <v>20</v>
      </c>
      <c r="H3348">
        <v>226.96</v>
      </c>
      <c r="I3348" s="9">
        <v>45587</v>
      </c>
      <c r="J3348">
        <v>2024</v>
      </c>
      <c r="K3348" t="s">
        <v>14058</v>
      </c>
      <c r="L3348">
        <v>10</v>
      </c>
      <c r="M3348" t="s">
        <v>14046</v>
      </c>
      <c r="N3348" t="s">
        <v>16</v>
      </c>
    </row>
    <row r="3349" spans="1:14" x14ac:dyDescent="0.35">
      <c r="A3349" t="s">
        <v>9471</v>
      </c>
      <c r="B3349">
        <v>59</v>
      </c>
      <c r="C3349" t="s">
        <v>14096</v>
      </c>
      <c r="D3349" t="s">
        <v>12</v>
      </c>
      <c r="E3349" t="s">
        <v>29</v>
      </c>
      <c r="F3349" t="s">
        <v>49</v>
      </c>
      <c r="G3349" t="s">
        <v>36</v>
      </c>
      <c r="H3349">
        <v>26448.28</v>
      </c>
      <c r="I3349" s="9">
        <v>45557</v>
      </c>
      <c r="J3349">
        <v>2024</v>
      </c>
      <c r="K3349" t="s">
        <v>14055</v>
      </c>
      <c r="L3349">
        <v>9</v>
      </c>
      <c r="M3349" t="s">
        <v>14059</v>
      </c>
      <c r="N3349" t="s">
        <v>16</v>
      </c>
    </row>
    <row r="3350" spans="1:14" x14ac:dyDescent="0.35">
      <c r="A3350" t="s">
        <v>9527</v>
      </c>
      <c r="B3350">
        <v>59</v>
      </c>
      <c r="C3350" t="s">
        <v>14096</v>
      </c>
      <c r="D3350" t="s">
        <v>12</v>
      </c>
      <c r="E3350" t="s">
        <v>93</v>
      </c>
      <c r="F3350" t="s">
        <v>55</v>
      </c>
      <c r="G3350" t="s">
        <v>26</v>
      </c>
      <c r="H3350">
        <v>17163.73</v>
      </c>
      <c r="I3350" s="9">
        <v>45483</v>
      </c>
      <c r="J3350">
        <v>2024</v>
      </c>
      <c r="K3350" t="s">
        <v>14063</v>
      </c>
      <c r="L3350">
        <v>7</v>
      </c>
      <c r="M3350" t="s">
        <v>14052</v>
      </c>
      <c r="N3350" t="s">
        <v>16</v>
      </c>
    </row>
    <row r="3351" spans="1:14" x14ac:dyDescent="0.35">
      <c r="A3351" t="s">
        <v>9681</v>
      </c>
      <c r="B3351">
        <v>59</v>
      </c>
      <c r="C3351" t="s">
        <v>14096</v>
      </c>
      <c r="D3351" t="s">
        <v>39</v>
      </c>
      <c r="E3351" t="s">
        <v>29</v>
      </c>
      <c r="F3351" t="s">
        <v>19</v>
      </c>
      <c r="G3351" t="s">
        <v>36</v>
      </c>
      <c r="H3351">
        <v>4660.84</v>
      </c>
      <c r="I3351" s="9">
        <v>45151</v>
      </c>
      <c r="J3351">
        <v>2023</v>
      </c>
      <c r="K3351" t="s">
        <v>14056</v>
      </c>
      <c r="L3351">
        <v>8</v>
      </c>
      <c r="M3351" t="s">
        <v>14059</v>
      </c>
      <c r="N3351" t="s">
        <v>16</v>
      </c>
    </row>
    <row r="3352" spans="1:14" x14ac:dyDescent="0.35">
      <c r="A3352" t="s">
        <v>9779</v>
      </c>
      <c r="B3352">
        <v>59</v>
      </c>
      <c r="C3352" t="s">
        <v>14096</v>
      </c>
      <c r="D3352" t="s">
        <v>39</v>
      </c>
      <c r="E3352" t="s">
        <v>24</v>
      </c>
      <c r="F3352" t="s">
        <v>19</v>
      </c>
      <c r="G3352" t="s">
        <v>30</v>
      </c>
      <c r="H3352">
        <v>4863.47</v>
      </c>
      <c r="I3352" s="9">
        <v>45596</v>
      </c>
      <c r="J3352">
        <v>2024</v>
      </c>
      <c r="K3352" t="s">
        <v>14058</v>
      </c>
      <c r="L3352">
        <v>10</v>
      </c>
      <c r="M3352" t="s">
        <v>14057</v>
      </c>
      <c r="N3352" t="s">
        <v>16</v>
      </c>
    </row>
    <row r="3353" spans="1:14" x14ac:dyDescent="0.35">
      <c r="A3353" t="s">
        <v>9785</v>
      </c>
      <c r="B3353">
        <v>59</v>
      </c>
      <c r="C3353" t="s">
        <v>14096</v>
      </c>
      <c r="D3353" t="s">
        <v>12</v>
      </c>
      <c r="E3353" t="s">
        <v>52</v>
      </c>
      <c r="F3353" t="s">
        <v>19</v>
      </c>
      <c r="G3353" t="s">
        <v>20</v>
      </c>
      <c r="H3353">
        <v>35024.29</v>
      </c>
      <c r="I3353" s="9">
        <v>44981</v>
      </c>
      <c r="J3353">
        <v>2023</v>
      </c>
      <c r="K3353" t="s">
        <v>14051</v>
      </c>
      <c r="L3353">
        <v>2</v>
      </c>
      <c r="M3353" t="s">
        <v>14048</v>
      </c>
      <c r="N3353" t="s">
        <v>16</v>
      </c>
    </row>
    <row r="3354" spans="1:14" x14ac:dyDescent="0.35">
      <c r="A3354" t="s">
        <v>10079</v>
      </c>
      <c r="B3354">
        <v>59</v>
      </c>
      <c r="C3354" t="s">
        <v>14096</v>
      </c>
      <c r="D3354" t="s">
        <v>39</v>
      </c>
      <c r="E3354" t="s">
        <v>52</v>
      </c>
      <c r="F3354" t="s">
        <v>55</v>
      </c>
      <c r="G3354" t="s">
        <v>15</v>
      </c>
      <c r="H3354">
        <v>9754.7099999999991</v>
      </c>
      <c r="I3354" s="9">
        <v>45544</v>
      </c>
      <c r="J3354">
        <v>2024</v>
      </c>
      <c r="K3354" t="s">
        <v>14055</v>
      </c>
      <c r="L3354">
        <v>9</v>
      </c>
      <c r="M3354" t="s">
        <v>14062</v>
      </c>
      <c r="N3354" t="s">
        <v>16</v>
      </c>
    </row>
    <row r="3355" spans="1:14" x14ac:dyDescent="0.35">
      <c r="A3355" t="s">
        <v>10251</v>
      </c>
      <c r="B3355">
        <v>59</v>
      </c>
      <c r="C3355" t="s">
        <v>14096</v>
      </c>
      <c r="D3355" t="s">
        <v>39</v>
      </c>
      <c r="E3355" t="s">
        <v>24</v>
      </c>
      <c r="F3355" t="s">
        <v>25</v>
      </c>
      <c r="G3355" t="s">
        <v>26</v>
      </c>
      <c r="H3355">
        <v>6528.32</v>
      </c>
      <c r="I3355" s="9">
        <v>45061</v>
      </c>
      <c r="J3355">
        <v>2023</v>
      </c>
      <c r="K3355" t="s">
        <v>14047</v>
      </c>
      <c r="L3355">
        <v>5</v>
      </c>
      <c r="M3355" t="s">
        <v>14062</v>
      </c>
      <c r="N3355" t="s">
        <v>16</v>
      </c>
    </row>
    <row r="3356" spans="1:14" x14ac:dyDescent="0.35">
      <c r="A3356" t="s">
        <v>10277</v>
      </c>
      <c r="B3356">
        <v>59</v>
      </c>
      <c r="C3356" t="s">
        <v>14096</v>
      </c>
      <c r="D3356" t="s">
        <v>12</v>
      </c>
      <c r="E3356" t="s">
        <v>52</v>
      </c>
      <c r="F3356" t="s">
        <v>35</v>
      </c>
      <c r="G3356" t="s">
        <v>15</v>
      </c>
      <c r="H3356">
        <v>260.19</v>
      </c>
      <c r="I3356" s="9">
        <v>45287</v>
      </c>
      <c r="J3356">
        <v>2023</v>
      </c>
      <c r="K3356" t="s">
        <v>14060</v>
      </c>
      <c r="L3356">
        <v>12</v>
      </c>
      <c r="M3356" t="s">
        <v>14052</v>
      </c>
      <c r="N3356" t="s">
        <v>16</v>
      </c>
    </row>
    <row r="3357" spans="1:14" x14ac:dyDescent="0.35">
      <c r="A3357" t="s">
        <v>10411</v>
      </c>
      <c r="B3357">
        <v>59</v>
      </c>
      <c r="C3357" t="s">
        <v>14096</v>
      </c>
      <c r="D3357" t="s">
        <v>12</v>
      </c>
      <c r="E3357" t="s">
        <v>29</v>
      </c>
      <c r="F3357" t="s">
        <v>25</v>
      </c>
      <c r="G3357" t="s">
        <v>26</v>
      </c>
      <c r="H3357">
        <v>3207.17</v>
      </c>
      <c r="I3357" s="9">
        <v>45500</v>
      </c>
      <c r="J3357">
        <v>2024</v>
      </c>
      <c r="K3357" t="s">
        <v>14063</v>
      </c>
      <c r="L3357">
        <v>7</v>
      </c>
      <c r="M3357" t="s">
        <v>14050</v>
      </c>
      <c r="N3357" t="s">
        <v>16</v>
      </c>
    </row>
    <row r="3358" spans="1:14" x14ac:dyDescent="0.35">
      <c r="A3358" t="s">
        <v>10413</v>
      </c>
      <c r="B3358">
        <v>59</v>
      </c>
      <c r="C3358" t="s">
        <v>14096</v>
      </c>
      <c r="D3358" t="s">
        <v>12</v>
      </c>
      <c r="E3358" t="s">
        <v>74</v>
      </c>
      <c r="F3358" t="s">
        <v>55</v>
      </c>
      <c r="G3358" t="s">
        <v>20</v>
      </c>
      <c r="H3358">
        <v>17254.23</v>
      </c>
      <c r="I3358" s="9">
        <v>45181</v>
      </c>
      <c r="J3358">
        <v>2023</v>
      </c>
      <c r="K3358" t="s">
        <v>14055</v>
      </c>
      <c r="L3358">
        <v>9</v>
      </c>
      <c r="M3358" t="s">
        <v>14046</v>
      </c>
      <c r="N3358" t="s">
        <v>16</v>
      </c>
    </row>
    <row r="3359" spans="1:14" x14ac:dyDescent="0.35">
      <c r="A3359" t="s">
        <v>10435</v>
      </c>
      <c r="B3359">
        <v>59</v>
      </c>
      <c r="C3359" t="s">
        <v>14096</v>
      </c>
      <c r="D3359" t="s">
        <v>12</v>
      </c>
      <c r="E3359" t="s">
        <v>29</v>
      </c>
      <c r="F3359" t="s">
        <v>49</v>
      </c>
      <c r="G3359" t="s">
        <v>26</v>
      </c>
      <c r="H3359">
        <v>6165.27</v>
      </c>
      <c r="I3359" s="9">
        <v>45280</v>
      </c>
      <c r="J3359">
        <v>2023</v>
      </c>
      <c r="K3359" t="s">
        <v>14060</v>
      </c>
      <c r="L3359">
        <v>12</v>
      </c>
      <c r="M3359" t="s">
        <v>14052</v>
      </c>
      <c r="N3359" t="s">
        <v>16</v>
      </c>
    </row>
    <row r="3360" spans="1:14" x14ac:dyDescent="0.35">
      <c r="A3360" t="s">
        <v>10597</v>
      </c>
      <c r="B3360">
        <v>59</v>
      </c>
      <c r="C3360" t="s">
        <v>14096</v>
      </c>
      <c r="D3360" t="s">
        <v>12</v>
      </c>
      <c r="E3360" t="s">
        <v>13</v>
      </c>
      <c r="F3360" t="s">
        <v>25</v>
      </c>
      <c r="G3360" t="s">
        <v>20</v>
      </c>
      <c r="H3360">
        <v>9420.27</v>
      </c>
      <c r="I3360" s="9">
        <v>45368</v>
      </c>
      <c r="J3360">
        <v>2024</v>
      </c>
      <c r="K3360" t="s">
        <v>14053</v>
      </c>
      <c r="L3360">
        <v>3</v>
      </c>
      <c r="M3360" t="s">
        <v>14059</v>
      </c>
      <c r="N3360" t="s">
        <v>16</v>
      </c>
    </row>
    <row r="3361" spans="1:14" x14ac:dyDescent="0.35">
      <c r="A3361" t="s">
        <v>10747</v>
      </c>
      <c r="B3361">
        <v>59</v>
      </c>
      <c r="C3361" t="s">
        <v>14096</v>
      </c>
      <c r="D3361" t="s">
        <v>12</v>
      </c>
      <c r="E3361" t="s">
        <v>29</v>
      </c>
      <c r="F3361" t="s">
        <v>49</v>
      </c>
      <c r="G3361" t="s">
        <v>15</v>
      </c>
      <c r="H3361">
        <v>17186.73</v>
      </c>
      <c r="I3361" s="9">
        <v>45311</v>
      </c>
      <c r="J3361">
        <v>2024</v>
      </c>
      <c r="K3361" t="s">
        <v>14045</v>
      </c>
      <c r="L3361">
        <v>1</v>
      </c>
      <c r="M3361" t="s">
        <v>14050</v>
      </c>
      <c r="N3361" t="s">
        <v>16</v>
      </c>
    </row>
    <row r="3362" spans="1:14" x14ac:dyDescent="0.35">
      <c r="A3362" t="s">
        <v>10903</v>
      </c>
      <c r="B3362">
        <v>59</v>
      </c>
      <c r="C3362" t="s">
        <v>14096</v>
      </c>
      <c r="D3362" t="s">
        <v>39</v>
      </c>
      <c r="E3362" t="s">
        <v>13</v>
      </c>
      <c r="F3362" t="s">
        <v>49</v>
      </c>
      <c r="G3362" t="s">
        <v>26</v>
      </c>
      <c r="H3362">
        <v>2431.0300000000002</v>
      </c>
      <c r="I3362" s="9">
        <v>45184</v>
      </c>
      <c r="J3362">
        <v>2023</v>
      </c>
      <c r="K3362" t="s">
        <v>14055</v>
      </c>
      <c r="L3362">
        <v>9</v>
      </c>
      <c r="M3362" t="s">
        <v>14048</v>
      </c>
      <c r="N3362" t="s">
        <v>16</v>
      </c>
    </row>
    <row r="3363" spans="1:14" x14ac:dyDescent="0.35">
      <c r="A3363" t="s">
        <v>11115</v>
      </c>
      <c r="B3363">
        <v>59</v>
      </c>
      <c r="C3363" t="s">
        <v>14096</v>
      </c>
      <c r="D3363" t="s">
        <v>39</v>
      </c>
      <c r="E3363" t="s">
        <v>13</v>
      </c>
      <c r="F3363" t="s">
        <v>14</v>
      </c>
      <c r="G3363" t="s">
        <v>26</v>
      </c>
      <c r="H3363">
        <v>1710.37</v>
      </c>
      <c r="I3363" s="9">
        <v>45082</v>
      </c>
      <c r="J3363">
        <v>2023</v>
      </c>
      <c r="K3363" t="s">
        <v>14049</v>
      </c>
      <c r="L3363">
        <v>6</v>
      </c>
      <c r="M3363" t="s">
        <v>14062</v>
      </c>
      <c r="N3363" t="s">
        <v>16</v>
      </c>
    </row>
    <row r="3364" spans="1:14" x14ac:dyDescent="0.35">
      <c r="A3364" t="s">
        <v>11117</v>
      </c>
      <c r="B3364">
        <v>59</v>
      </c>
      <c r="C3364" t="s">
        <v>14096</v>
      </c>
      <c r="D3364" t="s">
        <v>12</v>
      </c>
      <c r="E3364" t="s">
        <v>74</v>
      </c>
      <c r="F3364" t="s">
        <v>19</v>
      </c>
      <c r="G3364" t="s">
        <v>30</v>
      </c>
      <c r="H3364">
        <v>696.65</v>
      </c>
      <c r="I3364" s="9">
        <v>45099</v>
      </c>
      <c r="J3364">
        <v>2023</v>
      </c>
      <c r="K3364" t="s">
        <v>14049</v>
      </c>
      <c r="L3364">
        <v>6</v>
      </c>
      <c r="M3364" t="s">
        <v>14057</v>
      </c>
      <c r="N3364" t="s">
        <v>16</v>
      </c>
    </row>
    <row r="3365" spans="1:14" x14ac:dyDescent="0.35">
      <c r="A3365" t="s">
        <v>11333</v>
      </c>
      <c r="B3365">
        <v>59</v>
      </c>
      <c r="C3365" t="s">
        <v>14096</v>
      </c>
      <c r="D3365" t="s">
        <v>12</v>
      </c>
      <c r="E3365" t="s">
        <v>24</v>
      </c>
      <c r="F3365" t="s">
        <v>14</v>
      </c>
      <c r="G3365" t="s">
        <v>36</v>
      </c>
      <c r="H3365">
        <v>15321.31</v>
      </c>
      <c r="I3365" s="9">
        <v>44965</v>
      </c>
      <c r="J3365">
        <v>2023</v>
      </c>
      <c r="K3365" t="s">
        <v>14051</v>
      </c>
      <c r="L3365">
        <v>2</v>
      </c>
      <c r="M3365" t="s">
        <v>14052</v>
      </c>
      <c r="N3365" t="s">
        <v>16</v>
      </c>
    </row>
    <row r="3366" spans="1:14" x14ac:dyDescent="0.35">
      <c r="A3366" t="s">
        <v>11381</v>
      </c>
      <c r="B3366">
        <v>59</v>
      </c>
      <c r="C3366" t="s">
        <v>14096</v>
      </c>
      <c r="D3366" t="s">
        <v>39</v>
      </c>
      <c r="E3366" t="s">
        <v>24</v>
      </c>
      <c r="F3366" t="s">
        <v>35</v>
      </c>
      <c r="G3366" t="s">
        <v>26</v>
      </c>
      <c r="H3366">
        <v>11997.17</v>
      </c>
      <c r="I3366" s="9">
        <v>45415</v>
      </c>
      <c r="J3366">
        <v>2024</v>
      </c>
      <c r="K3366" t="s">
        <v>14047</v>
      </c>
      <c r="L3366">
        <v>5</v>
      </c>
      <c r="M3366" t="s">
        <v>14048</v>
      </c>
      <c r="N3366" t="s">
        <v>16</v>
      </c>
    </row>
    <row r="3367" spans="1:14" x14ac:dyDescent="0.35">
      <c r="A3367" t="s">
        <v>11497</v>
      </c>
      <c r="B3367">
        <v>59</v>
      </c>
      <c r="C3367" t="s">
        <v>14096</v>
      </c>
      <c r="D3367" t="s">
        <v>39</v>
      </c>
      <c r="E3367" t="s">
        <v>29</v>
      </c>
      <c r="F3367" t="s">
        <v>14</v>
      </c>
      <c r="G3367" t="s">
        <v>15</v>
      </c>
      <c r="H3367">
        <v>4781.75</v>
      </c>
      <c r="I3367" s="9">
        <v>45639</v>
      </c>
      <c r="J3367">
        <v>2024</v>
      </c>
      <c r="K3367" t="s">
        <v>14060</v>
      </c>
      <c r="L3367">
        <v>12</v>
      </c>
      <c r="M3367" t="s">
        <v>14048</v>
      </c>
      <c r="N3367" t="s">
        <v>16</v>
      </c>
    </row>
    <row r="3368" spans="1:14" x14ac:dyDescent="0.35">
      <c r="A3368" t="s">
        <v>11537</v>
      </c>
      <c r="B3368">
        <v>59</v>
      </c>
      <c r="C3368" t="s">
        <v>14096</v>
      </c>
      <c r="D3368" t="s">
        <v>12</v>
      </c>
      <c r="E3368" t="s">
        <v>52</v>
      </c>
      <c r="F3368" t="s">
        <v>49</v>
      </c>
      <c r="G3368" t="s">
        <v>26</v>
      </c>
      <c r="H3368">
        <v>2837.53</v>
      </c>
      <c r="I3368" s="9">
        <v>45501</v>
      </c>
      <c r="J3368">
        <v>2024</v>
      </c>
      <c r="K3368" t="s">
        <v>14063</v>
      </c>
      <c r="L3368">
        <v>7</v>
      </c>
      <c r="M3368" t="s">
        <v>14059</v>
      </c>
      <c r="N3368" t="s">
        <v>16</v>
      </c>
    </row>
    <row r="3369" spans="1:14" x14ac:dyDescent="0.35">
      <c r="A3369" t="s">
        <v>11563</v>
      </c>
      <c r="B3369">
        <v>59</v>
      </c>
      <c r="C3369" t="s">
        <v>14096</v>
      </c>
      <c r="D3369" t="s">
        <v>39</v>
      </c>
      <c r="E3369" t="s">
        <v>29</v>
      </c>
      <c r="F3369" t="s">
        <v>49</v>
      </c>
      <c r="G3369" t="s">
        <v>20</v>
      </c>
      <c r="H3369">
        <v>15063.47</v>
      </c>
      <c r="I3369" s="9">
        <v>45233</v>
      </c>
      <c r="J3369">
        <v>2023</v>
      </c>
      <c r="K3369" t="s">
        <v>14054</v>
      </c>
      <c r="L3369">
        <v>11</v>
      </c>
      <c r="M3369" t="s">
        <v>14048</v>
      </c>
      <c r="N3369" t="s">
        <v>16</v>
      </c>
    </row>
    <row r="3370" spans="1:14" x14ac:dyDescent="0.35">
      <c r="A3370" t="s">
        <v>11659</v>
      </c>
      <c r="B3370">
        <v>59</v>
      </c>
      <c r="C3370" t="s">
        <v>14096</v>
      </c>
      <c r="D3370" t="s">
        <v>39</v>
      </c>
      <c r="E3370" t="s">
        <v>29</v>
      </c>
      <c r="F3370" t="s">
        <v>55</v>
      </c>
      <c r="G3370" t="s">
        <v>15</v>
      </c>
      <c r="H3370">
        <v>8713.17</v>
      </c>
      <c r="I3370" s="9">
        <v>45370</v>
      </c>
      <c r="J3370">
        <v>2024</v>
      </c>
      <c r="K3370" t="s">
        <v>14053</v>
      </c>
      <c r="L3370">
        <v>3</v>
      </c>
      <c r="M3370" t="s">
        <v>14046</v>
      </c>
      <c r="N3370" t="s">
        <v>16</v>
      </c>
    </row>
    <row r="3371" spans="1:14" x14ac:dyDescent="0.35">
      <c r="A3371" t="s">
        <v>11761</v>
      </c>
      <c r="B3371">
        <v>59</v>
      </c>
      <c r="C3371" t="s">
        <v>14096</v>
      </c>
      <c r="D3371" t="s">
        <v>39</v>
      </c>
      <c r="E3371" t="s">
        <v>42</v>
      </c>
      <c r="F3371" t="s">
        <v>19</v>
      </c>
      <c r="G3371" t="s">
        <v>20</v>
      </c>
      <c r="H3371">
        <v>2872.5</v>
      </c>
      <c r="I3371" s="9">
        <v>45622</v>
      </c>
      <c r="J3371">
        <v>2024</v>
      </c>
      <c r="K3371" t="s">
        <v>14054</v>
      </c>
      <c r="L3371">
        <v>11</v>
      </c>
      <c r="M3371" t="s">
        <v>14046</v>
      </c>
      <c r="N3371" t="s">
        <v>16</v>
      </c>
    </row>
    <row r="3372" spans="1:14" x14ac:dyDescent="0.35">
      <c r="A3372" t="s">
        <v>11765</v>
      </c>
      <c r="B3372">
        <v>59</v>
      </c>
      <c r="C3372" t="s">
        <v>14096</v>
      </c>
      <c r="D3372" t="s">
        <v>39</v>
      </c>
      <c r="E3372" t="s">
        <v>13</v>
      </c>
      <c r="F3372" t="s">
        <v>35</v>
      </c>
      <c r="G3372" t="s">
        <v>36</v>
      </c>
      <c r="H3372">
        <v>12481.34</v>
      </c>
      <c r="I3372" s="9">
        <v>45350</v>
      </c>
      <c r="J3372">
        <v>2024</v>
      </c>
      <c r="K3372" t="s">
        <v>14051</v>
      </c>
      <c r="L3372">
        <v>2</v>
      </c>
      <c r="M3372" t="s">
        <v>14052</v>
      </c>
      <c r="N3372" t="s">
        <v>16</v>
      </c>
    </row>
    <row r="3373" spans="1:14" x14ac:dyDescent="0.35">
      <c r="A3373" t="s">
        <v>11775</v>
      </c>
      <c r="B3373">
        <v>59</v>
      </c>
      <c r="C3373" t="s">
        <v>14096</v>
      </c>
      <c r="D3373" t="s">
        <v>39</v>
      </c>
      <c r="E3373" t="s">
        <v>74</v>
      </c>
      <c r="F3373" t="s">
        <v>35</v>
      </c>
      <c r="G3373" t="s">
        <v>36</v>
      </c>
      <c r="H3373">
        <v>10460.56</v>
      </c>
      <c r="I3373" s="9">
        <v>45161</v>
      </c>
      <c r="J3373">
        <v>2023</v>
      </c>
      <c r="K3373" t="s">
        <v>14056</v>
      </c>
      <c r="L3373">
        <v>8</v>
      </c>
      <c r="M3373" t="s">
        <v>14052</v>
      </c>
      <c r="N3373" t="s">
        <v>16</v>
      </c>
    </row>
    <row r="3374" spans="1:14" x14ac:dyDescent="0.35">
      <c r="A3374" t="s">
        <v>11855</v>
      </c>
      <c r="B3374">
        <v>59</v>
      </c>
      <c r="C3374" t="s">
        <v>14096</v>
      </c>
      <c r="D3374" t="s">
        <v>12</v>
      </c>
      <c r="E3374" t="s">
        <v>13</v>
      </c>
      <c r="F3374" t="s">
        <v>35</v>
      </c>
      <c r="G3374" t="s">
        <v>36</v>
      </c>
      <c r="H3374">
        <v>5615.97</v>
      </c>
      <c r="I3374" s="9">
        <v>45623</v>
      </c>
      <c r="J3374">
        <v>2024</v>
      </c>
      <c r="K3374" t="s">
        <v>14054</v>
      </c>
      <c r="L3374">
        <v>11</v>
      </c>
      <c r="M3374" t="s">
        <v>14052</v>
      </c>
      <c r="N3374" t="s">
        <v>16</v>
      </c>
    </row>
    <row r="3375" spans="1:14" x14ac:dyDescent="0.35">
      <c r="A3375" t="s">
        <v>11889</v>
      </c>
      <c r="B3375">
        <v>59</v>
      </c>
      <c r="C3375" t="s">
        <v>14096</v>
      </c>
      <c r="D3375" t="s">
        <v>39</v>
      </c>
      <c r="E3375" t="s">
        <v>29</v>
      </c>
      <c r="F3375" t="s">
        <v>35</v>
      </c>
      <c r="G3375" t="s">
        <v>36</v>
      </c>
      <c r="H3375">
        <v>20427.39</v>
      </c>
      <c r="I3375" s="9">
        <v>45154</v>
      </c>
      <c r="J3375">
        <v>2023</v>
      </c>
      <c r="K3375" t="s">
        <v>14056</v>
      </c>
      <c r="L3375">
        <v>8</v>
      </c>
      <c r="M3375" t="s">
        <v>14052</v>
      </c>
      <c r="N3375" t="s">
        <v>16</v>
      </c>
    </row>
    <row r="3376" spans="1:14" x14ac:dyDescent="0.35">
      <c r="A3376" t="s">
        <v>11913</v>
      </c>
      <c r="B3376">
        <v>59</v>
      </c>
      <c r="C3376" t="s">
        <v>14096</v>
      </c>
      <c r="D3376" t="s">
        <v>12</v>
      </c>
      <c r="E3376" t="s">
        <v>29</v>
      </c>
      <c r="F3376" t="s">
        <v>35</v>
      </c>
      <c r="G3376" t="s">
        <v>36</v>
      </c>
      <c r="H3376">
        <v>3093.59</v>
      </c>
      <c r="I3376" s="9">
        <v>45361</v>
      </c>
      <c r="J3376">
        <v>2024</v>
      </c>
      <c r="K3376" t="s">
        <v>14053</v>
      </c>
      <c r="L3376">
        <v>3</v>
      </c>
      <c r="M3376" t="s">
        <v>14059</v>
      </c>
      <c r="N3376" t="s">
        <v>16</v>
      </c>
    </row>
    <row r="3377" spans="1:14" x14ac:dyDescent="0.35">
      <c r="A3377" t="s">
        <v>12339</v>
      </c>
      <c r="B3377">
        <v>59</v>
      </c>
      <c r="C3377" t="s">
        <v>14096</v>
      </c>
      <c r="D3377" t="s">
        <v>39</v>
      </c>
      <c r="E3377" t="s">
        <v>93</v>
      </c>
      <c r="F3377" t="s">
        <v>49</v>
      </c>
      <c r="G3377" t="s">
        <v>36</v>
      </c>
      <c r="H3377">
        <v>7403.86</v>
      </c>
      <c r="I3377" s="9">
        <v>44932</v>
      </c>
      <c r="J3377">
        <v>2023</v>
      </c>
      <c r="K3377" t="s">
        <v>14045</v>
      </c>
      <c r="L3377">
        <v>1</v>
      </c>
      <c r="M3377" t="s">
        <v>14048</v>
      </c>
      <c r="N3377" t="s">
        <v>16</v>
      </c>
    </row>
    <row r="3378" spans="1:14" x14ac:dyDescent="0.35">
      <c r="A3378" t="s">
        <v>12359</v>
      </c>
      <c r="B3378">
        <v>59</v>
      </c>
      <c r="C3378" t="s">
        <v>14096</v>
      </c>
      <c r="D3378" t="s">
        <v>39</v>
      </c>
      <c r="E3378" t="s">
        <v>93</v>
      </c>
      <c r="F3378" t="s">
        <v>49</v>
      </c>
      <c r="G3378" t="s">
        <v>26</v>
      </c>
      <c r="H3378">
        <v>15601.14</v>
      </c>
      <c r="I3378" s="9">
        <v>45619</v>
      </c>
      <c r="J3378">
        <v>2024</v>
      </c>
      <c r="K3378" t="s">
        <v>14054</v>
      </c>
      <c r="L3378">
        <v>11</v>
      </c>
      <c r="M3378" t="s">
        <v>14050</v>
      </c>
      <c r="N3378" t="s">
        <v>16</v>
      </c>
    </row>
    <row r="3379" spans="1:14" x14ac:dyDescent="0.35">
      <c r="A3379" t="s">
        <v>12479</v>
      </c>
      <c r="B3379">
        <v>59</v>
      </c>
      <c r="C3379" t="s">
        <v>14096</v>
      </c>
      <c r="D3379" t="s">
        <v>12</v>
      </c>
      <c r="E3379" t="s">
        <v>13</v>
      </c>
      <c r="F3379" t="s">
        <v>55</v>
      </c>
      <c r="G3379" t="s">
        <v>26</v>
      </c>
      <c r="H3379">
        <v>11054.34</v>
      </c>
      <c r="I3379" s="9">
        <v>45289</v>
      </c>
      <c r="J3379">
        <v>2023</v>
      </c>
      <c r="K3379" t="s">
        <v>14060</v>
      </c>
      <c r="L3379">
        <v>12</v>
      </c>
      <c r="M3379" t="s">
        <v>14048</v>
      </c>
      <c r="N3379" t="s">
        <v>16</v>
      </c>
    </row>
    <row r="3380" spans="1:14" x14ac:dyDescent="0.35">
      <c r="A3380" t="s">
        <v>12489</v>
      </c>
      <c r="B3380">
        <v>59</v>
      </c>
      <c r="C3380" t="s">
        <v>14096</v>
      </c>
      <c r="D3380" t="s">
        <v>12</v>
      </c>
      <c r="E3380" t="s">
        <v>29</v>
      </c>
      <c r="F3380" t="s">
        <v>19</v>
      </c>
      <c r="G3380" t="s">
        <v>30</v>
      </c>
      <c r="H3380">
        <v>7898.94</v>
      </c>
      <c r="I3380" s="9">
        <v>45464</v>
      </c>
      <c r="J3380">
        <v>2024</v>
      </c>
      <c r="K3380" t="s">
        <v>14049</v>
      </c>
      <c r="L3380">
        <v>6</v>
      </c>
      <c r="M3380" t="s">
        <v>14048</v>
      </c>
      <c r="N3380" t="s">
        <v>16</v>
      </c>
    </row>
    <row r="3381" spans="1:14" x14ac:dyDescent="0.35">
      <c r="A3381" t="s">
        <v>12727</v>
      </c>
      <c r="B3381">
        <v>59</v>
      </c>
      <c r="C3381" t="s">
        <v>14096</v>
      </c>
      <c r="D3381" t="s">
        <v>39</v>
      </c>
      <c r="E3381" t="s">
        <v>74</v>
      </c>
      <c r="F3381" t="s">
        <v>55</v>
      </c>
      <c r="G3381" t="s">
        <v>26</v>
      </c>
      <c r="H3381">
        <v>11125.19</v>
      </c>
      <c r="I3381" s="9">
        <v>45512</v>
      </c>
      <c r="J3381">
        <v>2024</v>
      </c>
      <c r="K3381" t="s">
        <v>14056</v>
      </c>
      <c r="L3381">
        <v>8</v>
      </c>
      <c r="M3381" t="s">
        <v>14057</v>
      </c>
      <c r="N3381" t="s">
        <v>16</v>
      </c>
    </row>
    <row r="3382" spans="1:14" x14ac:dyDescent="0.35">
      <c r="A3382" t="s">
        <v>12761</v>
      </c>
      <c r="B3382">
        <v>59</v>
      </c>
      <c r="C3382" t="s">
        <v>14096</v>
      </c>
      <c r="D3382" t="s">
        <v>39</v>
      </c>
      <c r="E3382" t="s">
        <v>52</v>
      </c>
      <c r="F3382" t="s">
        <v>14</v>
      </c>
      <c r="G3382" t="s">
        <v>30</v>
      </c>
      <c r="H3382">
        <v>2189.19</v>
      </c>
      <c r="I3382" s="9">
        <v>45524</v>
      </c>
      <c r="J3382">
        <v>2024</v>
      </c>
      <c r="K3382" t="s">
        <v>14056</v>
      </c>
      <c r="L3382">
        <v>8</v>
      </c>
      <c r="M3382" t="s">
        <v>14046</v>
      </c>
      <c r="N3382" t="s">
        <v>16</v>
      </c>
    </row>
    <row r="3383" spans="1:14" x14ac:dyDescent="0.35">
      <c r="A3383" t="s">
        <v>13135</v>
      </c>
      <c r="B3383">
        <v>59</v>
      </c>
      <c r="C3383" t="s">
        <v>14096</v>
      </c>
      <c r="D3383" t="s">
        <v>39</v>
      </c>
      <c r="E3383" t="s">
        <v>42</v>
      </c>
      <c r="F3383" t="s">
        <v>55</v>
      </c>
      <c r="G3383" t="s">
        <v>26</v>
      </c>
      <c r="H3383">
        <v>33373.949999999997</v>
      </c>
      <c r="I3383" s="9">
        <v>45433</v>
      </c>
      <c r="J3383">
        <v>2024</v>
      </c>
      <c r="K3383" t="s">
        <v>14047</v>
      </c>
      <c r="L3383">
        <v>5</v>
      </c>
      <c r="M3383" t="s">
        <v>14046</v>
      </c>
      <c r="N3383" t="s">
        <v>16</v>
      </c>
    </row>
    <row r="3384" spans="1:14" x14ac:dyDescent="0.35">
      <c r="A3384" t="s">
        <v>13253</v>
      </c>
      <c r="B3384">
        <v>59</v>
      </c>
      <c r="C3384" t="s">
        <v>14096</v>
      </c>
      <c r="D3384" t="s">
        <v>39</v>
      </c>
      <c r="E3384" t="s">
        <v>24</v>
      </c>
      <c r="F3384" t="s">
        <v>49</v>
      </c>
      <c r="G3384" t="s">
        <v>15</v>
      </c>
      <c r="H3384">
        <v>9418.26</v>
      </c>
      <c r="I3384" s="9">
        <v>45285</v>
      </c>
      <c r="J3384">
        <v>2023</v>
      </c>
      <c r="K3384" t="s">
        <v>14060</v>
      </c>
      <c r="L3384">
        <v>12</v>
      </c>
      <c r="M3384" t="s">
        <v>14062</v>
      </c>
      <c r="N3384" t="s">
        <v>16</v>
      </c>
    </row>
    <row r="3385" spans="1:14" x14ac:dyDescent="0.35">
      <c r="A3385" t="s">
        <v>13291</v>
      </c>
      <c r="B3385">
        <v>59</v>
      </c>
      <c r="C3385" t="s">
        <v>14096</v>
      </c>
      <c r="D3385" t="s">
        <v>12</v>
      </c>
      <c r="E3385" t="s">
        <v>74</v>
      </c>
      <c r="F3385" t="s">
        <v>19</v>
      </c>
      <c r="G3385" t="s">
        <v>15</v>
      </c>
      <c r="H3385">
        <v>172.73</v>
      </c>
      <c r="I3385" s="9">
        <v>45043</v>
      </c>
      <c r="J3385">
        <v>2023</v>
      </c>
      <c r="K3385" t="s">
        <v>14061</v>
      </c>
      <c r="L3385">
        <v>4</v>
      </c>
      <c r="M3385" t="s">
        <v>14057</v>
      </c>
      <c r="N3385" t="s">
        <v>16</v>
      </c>
    </row>
    <row r="3386" spans="1:14" x14ac:dyDescent="0.35">
      <c r="A3386" t="s">
        <v>13349</v>
      </c>
      <c r="B3386">
        <v>59</v>
      </c>
      <c r="C3386" t="s">
        <v>14096</v>
      </c>
      <c r="D3386" t="s">
        <v>12</v>
      </c>
      <c r="E3386" t="s">
        <v>52</v>
      </c>
      <c r="F3386" t="s">
        <v>14</v>
      </c>
      <c r="G3386" t="s">
        <v>15</v>
      </c>
      <c r="H3386">
        <v>661.68</v>
      </c>
      <c r="I3386" s="9">
        <v>45001</v>
      </c>
      <c r="J3386">
        <v>2023</v>
      </c>
      <c r="K3386" t="s">
        <v>14053</v>
      </c>
      <c r="L3386">
        <v>3</v>
      </c>
      <c r="M3386" t="s">
        <v>14057</v>
      </c>
      <c r="N3386" t="s">
        <v>16</v>
      </c>
    </row>
    <row r="3387" spans="1:14" x14ac:dyDescent="0.35">
      <c r="A3387" t="s">
        <v>13375</v>
      </c>
      <c r="B3387">
        <v>59</v>
      </c>
      <c r="C3387" t="s">
        <v>14096</v>
      </c>
      <c r="D3387" t="s">
        <v>12</v>
      </c>
      <c r="E3387" t="s">
        <v>24</v>
      </c>
      <c r="F3387" t="s">
        <v>49</v>
      </c>
      <c r="G3387" t="s">
        <v>15</v>
      </c>
      <c r="H3387">
        <v>2669.48</v>
      </c>
      <c r="I3387" s="9">
        <v>45020</v>
      </c>
      <c r="J3387">
        <v>2023</v>
      </c>
      <c r="K3387" t="s">
        <v>14061</v>
      </c>
      <c r="L3387">
        <v>4</v>
      </c>
      <c r="M3387" t="s">
        <v>14046</v>
      </c>
      <c r="N3387" t="s">
        <v>16</v>
      </c>
    </row>
    <row r="3388" spans="1:14" x14ac:dyDescent="0.35">
      <c r="A3388" t="s">
        <v>13439</v>
      </c>
      <c r="B3388">
        <v>59</v>
      </c>
      <c r="C3388" t="s">
        <v>14096</v>
      </c>
      <c r="D3388" t="s">
        <v>39</v>
      </c>
      <c r="E3388" t="s">
        <v>13</v>
      </c>
      <c r="F3388" t="s">
        <v>14</v>
      </c>
      <c r="G3388" t="s">
        <v>26</v>
      </c>
      <c r="H3388">
        <v>6169.53</v>
      </c>
      <c r="I3388" s="9">
        <v>44953</v>
      </c>
      <c r="J3388">
        <v>2023</v>
      </c>
      <c r="K3388" t="s">
        <v>14045</v>
      </c>
      <c r="L3388">
        <v>1</v>
      </c>
      <c r="M3388" t="s">
        <v>14048</v>
      </c>
      <c r="N3388" t="s">
        <v>16</v>
      </c>
    </row>
    <row r="3389" spans="1:14" x14ac:dyDescent="0.35">
      <c r="A3389" t="s">
        <v>13511</v>
      </c>
      <c r="B3389">
        <v>59</v>
      </c>
      <c r="C3389" t="s">
        <v>14096</v>
      </c>
      <c r="D3389" t="s">
        <v>12</v>
      </c>
      <c r="E3389" t="s">
        <v>93</v>
      </c>
      <c r="F3389" t="s">
        <v>35</v>
      </c>
      <c r="G3389" t="s">
        <v>30</v>
      </c>
      <c r="H3389">
        <v>9101.93</v>
      </c>
      <c r="I3389" s="9">
        <v>45344</v>
      </c>
      <c r="J3389">
        <v>2024</v>
      </c>
      <c r="K3389" t="s">
        <v>14051</v>
      </c>
      <c r="L3389">
        <v>2</v>
      </c>
      <c r="M3389" t="s">
        <v>14057</v>
      </c>
      <c r="N3389" t="s">
        <v>16</v>
      </c>
    </row>
    <row r="3390" spans="1:14" x14ac:dyDescent="0.35">
      <c r="A3390" t="s">
        <v>13627</v>
      </c>
      <c r="B3390">
        <v>59</v>
      </c>
      <c r="C3390" t="s">
        <v>14096</v>
      </c>
      <c r="D3390" t="s">
        <v>39</v>
      </c>
      <c r="E3390" t="s">
        <v>93</v>
      </c>
      <c r="F3390" t="s">
        <v>49</v>
      </c>
      <c r="G3390" t="s">
        <v>15</v>
      </c>
      <c r="H3390">
        <v>11200.35</v>
      </c>
      <c r="I3390" s="9">
        <v>45116</v>
      </c>
      <c r="J3390">
        <v>2023</v>
      </c>
      <c r="K3390" t="s">
        <v>14063</v>
      </c>
      <c r="L3390">
        <v>7</v>
      </c>
      <c r="M3390" t="s">
        <v>14059</v>
      </c>
      <c r="N3390" t="s">
        <v>16</v>
      </c>
    </row>
    <row r="3391" spans="1:14" x14ac:dyDescent="0.35">
      <c r="A3391" t="s">
        <v>13807</v>
      </c>
      <c r="B3391">
        <v>59</v>
      </c>
      <c r="C3391" t="s">
        <v>14096</v>
      </c>
      <c r="D3391" t="s">
        <v>12</v>
      </c>
      <c r="E3391" t="s">
        <v>74</v>
      </c>
      <c r="F3391" t="s">
        <v>49</v>
      </c>
      <c r="G3391" t="s">
        <v>30</v>
      </c>
      <c r="H3391">
        <v>9357.93</v>
      </c>
      <c r="I3391" s="9">
        <v>45624</v>
      </c>
      <c r="J3391">
        <v>2024</v>
      </c>
      <c r="K3391" t="s">
        <v>14054</v>
      </c>
      <c r="L3391">
        <v>11</v>
      </c>
      <c r="M3391" t="s">
        <v>14057</v>
      </c>
      <c r="N3391" t="s">
        <v>16</v>
      </c>
    </row>
    <row r="3392" spans="1:14" x14ac:dyDescent="0.35">
      <c r="A3392" t="s">
        <v>13861</v>
      </c>
      <c r="B3392">
        <v>59</v>
      </c>
      <c r="C3392" t="s">
        <v>14096</v>
      </c>
      <c r="D3392" t="s">
        <v>39</v>
      </c>
      <c r="E3392" t="s">
        <v>13</v>
      </c>
      <c r="F3392" t="s">
        <v>14</v>
      </c>
      <c r="G3392" t="s">
        <v>36</v>
      </c>
      <c r="H3392">
        <v>21697.88</v>
      </c>
      <c r="I3392" s="9">
        <v>44963</v>
      </c>
      <c r="J3392">
        <v>2023</v>
      </c>
      <c r="K3392" t="s">
        <v>14051</v>
      </c>
      <c r="L3392">
        <v>2</v>
      </c>
      <c r="M3392" t="s">
        <v>14062</v>
      </c>
      <c r="N3392" t="s">
        <v>16</v>
      </c>
    </row>
    <row r="3393" spans="1:14" x14ac:dyDescent="0.35">
      <c r="A3393" t="s">
        <v>13913</v>
      </c>
      <c r="B3393">
        <v>59</v>
      </c>
      <c r="C3393" t="s">
        <v>14096</v>
      </c>
      <c r="D3393" t="s">
        <v>12</v>
      </c>
      <c r="E3393" t="s">
        <v>52</v>
      </c>
      <c r="F3393" t="s">
        <v>35</v>
      </c>
      <c r="G3393" t="s">
        <v>15</v>
      </c>
      <c r="H3393">
        <v>19488.23</v>
      </c>
      <c r="I3393" s="9">
        <v>44935</v>
      </c>
      <c r="J3393">
        <v>2023</v>
      </c>
      <c r="K3393" t="s">
        <v>14045</v>
      </c>
      <c r="L3393">
        <v>1</v>
      </c>
      <c r="M3393" t="s">
        <v>14062</v>
      </c>
      <c r="N3393" t="s">
        <v>16</v>
      </c>
    </row>
    <row r="3394" spans="1:14" x14ac:dyDescent="0.35">
      <c r="A3394" t="s">
        <v>13945</v>
      </c>
      <c r="B3394">
        <v>59</v>
      </c>
      <c r="C3394" t="s">
        <v>14096</v>
      </c>
      <c r="D3394" t="s">
        <v>39</v>
      </c>
      <c r="E3394" t="s">
        <v>74</v>
      </c>
      <c r="F3394" t="s">
        <v>25</v>
      </c>
      <c r="G3394" t="s">
        <v>26</v>
      </c>
      <c r="H3394">
        <v>3926.48</v>
      </c>
      <c r="I3394" s="9">
        <v>45053</v>
      </c>
      <c r="J3394">
        <v>2023</v>
      </c>
      <c r="K3394" t="s">
        <v>14047</v>
      </c>
      <c r="L3394">
        <v>5</v>
      </c>
      <c r="M3394" t="s">
        <v>14059</v>
      </c>
      <c r="N3394" t="s">
        <v>16</v>
      </c>
    </row>
    <row r="3395" spans="1:14" x14ac:dyDescent="0.35">
      <c r="A3395" t="s">
        <v>13987</v>
      </c>
      <c r="B3395">
        <v>59</v>
      </c>
      <c r="C3395" t="s">
        <v>14096</v>
      </c>
      <c r="D3395" t="s">
        <v>39</v>
      </c>
      <c r="E3395" t="s">
        <v>74</v>
      </c>
      <c r="F3395" t="s">
        <v>14</v>
      </c>
      <c r="G3395" t="s">
        <v>36</v>
      </c>
      <c r="H3395">
        <v>2376.5100000000002</v>
      </c>
      <c r="I3395" s="9">
        <v>45158</v>
      </c>
      <c r="J3395">
        <v>2023</v>
      </c>
      <c r="K3395" t="s">
        <v>14056</v>
      </c>
      <c r="L3395">
        <v>8</v>
      </c>
      <c r="M3395" t="s">
        <v>14059</v>
      </c>
      <c r="N3395" t="s">
        <v>16</v>
      </c>
    </row>
    <row r="3396" spans="1:14" x14ac:dyDescent="0.35">
      <c r="A3396" t="s">
        <v>76</v>
      </c>
      <c r="B3396">
        <v>55</v>
      </c>
      <c r="C3396" t="s">
        <v>14096</v>
      </c>
      <c r="D3396" t="s">
        <v>12</v>
      </c>
      <c r="E3396" t="s">
        <v>13</v>
      </c>
      <c r="F3396" t="s">
        <v>19</v>
      </c>
      <c r="G3396" t="s">
        <v>26</v>
      </c>
      <c r="H3396">
        <v>3207.39</v>
      </c>
      <c r="I3396" s="9">
        <v>45398</v>
      </c>
      <c r="J3396">
        <v>2024</v>
      </c>
      <c r="K3396" t="s">
        <v>14061</v>
      </c>
      <c r="L3396">
        <v>4</v>
      </c>
      <c r="M3396" t="s">
        <v>14046</v>
      </c>
      <c r="N3396" t="s">
        <v>16</v>
      </c>
    </row>
    <row r="3397" spans="1:14" x14ac:dyDescent="0.35">
      <c r="A3397" t="s">
        <v>601</v>
      </c>
      <c r="B3397">
        <v>55</v>
      </c>
      <c r="C3397" t="s">
        <v>14096</v>
      </c>
      <c r="D3397" t="s">
        <v>39</v>
      </c>
      <c r="E3397" t="s">
        <v>93</v>
      </c>
      <c r="F3397" t="s">
        <v>49</v>
      </c>
      <c r="G3397" t="s">
        <v>20</v>
      </c>
      <c r="H3397">
        <v>2339.4299999999998</v>
      </c>
      <c r="I3397" s="9">
        <v>45533</v>
      </c>
      <c r="J3397">
        <v>2024</v>
      </c>
      <c r="K3397" t="s">
        <v>14056</v>
      </c>
      <c r="L3397">
        <v>8</v>
      </c>
      <c r="M3397" t="s">
        <v>14057</v>
      </c>
      <c r="N3397" t="s">
        <v>16</v>
      </c>
    </row>
    <row r="3398" spans="1:14" x14ac:dyDescent="0.35">
      <c r="A3398" t="s">
        <v>665</v>
      </c>
      <c r="B3398">
        <v>55</v>
      </c>
      <c r="C3398" t="s">
        <v>14096</v>
      </c>
      <c r="D3398" t="s">
        <v>12</v>
      </c>
      <c r="E3398" t="s">
        <v>13</v>
      </c>
      <c r="F3398" t="s">
        <v>14</v>
      </c>
      <c r="G3398" t="s">
        <v>20</v>
      </c>
      <c r="H3398">
        <v>8536.0300000000007</v>
      </c>
      <c r="I3398" s="9">
        <v>45441</v>
      </c>
      <c r="J3398">
        <v>2024</v>
      </c>
      <c r="K3398" t="s">
        <v>14047</v>
      </c>
      <c r="L3398">
        <v>5</v>
      </c>
      <c r="M3398" t="s">
        <v>14052</v>
      </c>
      <c r="N3398" t="s">
        <v>16</v>
      </c>
    </row>
    <row r="3399" spans="1:14" x14ac:dyDescent="0.35">
      <c r="A3399" t="s">
        <v>667</v>
      </c>
      <c r="B3399">
        <v>55</v>
      </c>
      <c r="C3399" t="s">
        <v>14096</v>
      </c>
      <c r="D3399" t="s">
        <v>39</v>
      </c>
      <c r="E3399" t="s">
        <v>52</v>
      </c>
      <c r="F3399" t="s">
        <v>35</v>
      </c>
      <c r="G3399" t="s">
        <v>20</v>
      </c>
      <c r="H3399">
        <v>11828.65</v>
      </c>
      <c r="I3399" s="9">
        <v>45075</v>
      </c>
      <c r="J3399">
        <v>2023</v>
      </c>
      <c r="K3399" t="s">
        <v>14047</v>
      </c>
      <c r="L3399">
        <v>5</v>
      </c>
      <c r="M3399" t="s">
        <v>14062</v>
      </c>
      <c r="N3399" t="s">
        <v>16</v>
      </c>
    </row>
    <row r="3400" spans="1:14" x14ac:dyDescent="0.35">
      <c r="A3400" t="s">
        <v>1243</v>
      </c>
      <c r="B3400">
        <v>55</v>
      </c>
      <c r="C3400" t="s">
        <v>14096</v>
      </c>
      <c r="D3400" t="s">
        <v>12</v>
      </c>
      <c r="E3400" t="s">
        <v>42</v>
      </c>
      <c r="F3400" t="s">
        <v>49</v>
      </c>
      <c r="G3400" t="s">
        <v>30</v>
      </c>
      <c r="H3400">
        <v>8437.59</v>
      </c>
      <c r="I3400" s="9">
        <v>45354</v>
      </c>
      <c r="J3400">
        <v>2024</v>
      </c>
      <c r="K3400" t="s">
        <v>14053</v>
      </c>
      <c r="L3400">
        <v>3</v>
      </c>
      <c r="M3400" t="s">
        <v>14059</v>
      </c>
      <c r="N3400" t="s">
        <v>16</v>
      </c>
    </row>
    <row r="3401" spans="1:14" x14ac:dyDescent="0.35">
      <c r="A3401" t="s">
        <v>1267</v>
      </c>
      <c r="B3401">
        <v>55</v>
      </c>
      <c r="C3401" t="s">
        <v>14096</v>
      </c>
      <c r="D3401" t="s">
        <v>39</v>
      </c>
      <c r="E3401" t="s">
        <v>93</v>
      </c>
      <c r="F3401" t="s">
        <v>35</v>
      </c>
      <c r="G3401" t="s">
        <v>26</v>
      </c>
      <c r="H3401">
        <v>160.02000000000001</v>
      </c>
      <c r="I3401" s="9">
        <v>45164</v>
      </c>
      <c r="J3401">
        <v>2023</v>
      </c>
      <c r="K3401" t="s">
        <v>14056</v>
      </c>
      <c r="L3401">
        <v>8</v>
      </c>
      <c r="M3401" t="s">
        <v>14050</v>
      </c>
      <c r="N3401" t="s">
        <v>16</v>
      </c>
    </row>
    <row r="3402" spans="1:14" x14ac:dyDescent="0.35">
      <c r="A3402" t="s">
        <v>1341</v>
      </c>
      <c r="B3402">
        <v>55</v>
      </c>
      <c r="C3402" t="s">
        <v>14096</v>
      </c>
      <c r="D3402" t="s">
        <v>12</v>
      </c>
      <c r="E3402" t="s">
        <v>24</v>
      </c>
      <c r="F3402" t="s">
        <v>55</v>
      </c>
      <c r="G3402" t="s">
        <v>36</v>
      </c>
      <c r="H3402">
        <v>19120.62</v>
      </c>
      <c r="I3402" s="9">
        <v>44955</v>
      </c>
      <c r="J3402">
        <v>2023</v>
      </c>
      <c r="K3402" t="s">
        <v>14045</v>
      </c>
      <c r="L3402">
        <v>1</v>
      </c>
      <c r="M3402" t="s">
        <v>14059</v>
      </c>
      <c r="N3402" t="s">
        <v>16</v>
      </c>
    </row>
    <row r="3403" spans="1:14" x14ac:dyDescent="0.35">
      <c r="A3403" t="s">
        <v>1405</v>
      </c>
      <c r="B3403">
        <v>55</v>
      </c>
      <c r="C3403" t="s">
        <v>14096</v>
      </c>
      <c r="D3403" t="s">
        <v>12</v>
      </c>
      <c r="E3403" t="s">
        <v>64</v>
      </c>
      <c r="F3403" t="s">
        <v>35</v>
      </c>
      <c r="G3403" t="s">
        <v>15</v>
      </c>
      <c r="H3403">
        <v>2760.31</v>
      </c>
      <c r="I3403" s="9">
        <v>45624</v>
      </c>
      <c r="J3403">
        <v>2024</v>
      </c>
      <c r="K3403" t="s">
        <v>14054</v>
      </c>
      <c r="L3403">
        <v>11</v>
      </c>
      <c r="M3403" t="s">
        <v>14057</v>
      </c>
      <c r="N3403" t="s">
        <v>16</v>
      </c>
    </row>
    <row r="3404" spans="1:14" x14ac:dyDescent="0.35">
      <c r="A3404" t="s">
        <v>1523</v>
      </c>
      <c r="B3404">
        <v>55</v>
      </c>
      <c r="C3404" t="s">
        <v>14096</v>
      </c>
      <c r="D3404" t="s">
        <v>12</v>
      </c>
      <c r="E3404" t="s">
        <v>13</v>
      </c>
      <c r="F3404" t="s">
        <v>35</v>
      </c>
      <c r="G3404" t="s">
        <v>26</v>
      </c>
      <c r="H3404">
        <v>4241.93</v>
      </c>
      <c r="I3404" s="9">
        <v>45641</v>
      </c>
      <c r="J3404">
        <v>2024</v>
      </c>
      <c r="K3404" t="s">
        <v>14060</v>
      </c>
      <c r="L3404">
        <v>12</v>
      </c>
      <c r="M3404" t="s">
        <v>14059</v>
      </c>
      <c r="N3404" t="s">
        <v>16</v>
      </c>
    </row>
    <row r="3405" spans="1:14" x14ac:dyDescent="0.35">
      <c r="A3405" t="s">
        <v>1611</v>
      </c>
      <c r="B3405">
        <v>55</v>
      </c>
      <c r="C3405" t="s">
        <v>14096</v>
      </c>
      <c r="D3405" t="s">
        <v>39</v>
      </c>
      <c r="E3405" t="s">
        <v>74</v>
      </c>
      <c r="F3405" t="s">
        <v>14</v>
      </c>
      <c r="G3405" t="s">
        <v>26</v>
      </c>
      <c r="H3405">
        <v>32.869999999999997</v>
      </c>
      <c r="I3405" s="9">
        <v>45148</v>
      </c>
      <c r="J3405">
        <v>2023</v>
      </c>
      <c r="K3405" t="s">
        <v>14056</v>
      </c>
      <c r="L3405">
        <v>8</v>
      </c>
      <c r="M3405" t="s">
        <v>14057</v>
      </c>
      <c r="N3405" t="s">
        <v>16</v>
      </c>
    </row>
    <row r="3406" spans="1:14" x14ac:dyDescent="0.35">
      <c r="A3406" t="s">
        <v>1615</v>
      </c>
      <c r="B3406">
        <v>55</v>
      </c>
      <c r="C3406" t="s">
        <v>14096</v>
      </c>
      <c r="D3406" t="s">
        <v>12</v>
      </c>
      <c r="E3406" t="s">
        <v>93</v>
      </c>
      <c r="F3406" t="s">
        <v>19</v>
      </c>
      <c r="G3406" t="s">
        <v>26</v>
      </c>
      <c r="H3406">
        <v>7916.92</v>
      </c>
      <c r="I3406" s="9">
        <v>45079</v>
      </c>
      <c r="J3406">
        <v>2023</v>
      </c>
      <c r="K3406" t="s">
        <v>14049</v>
      </c>
      <c r="L3406">
        <v>6</v>
      </c>
      <c r="M3406" t="s">
        <v>14048</v>
      </c>
      <c r="N3406" t="s">
        <v>16</v>
      </c>
    </row>
    <row r="3407" spans="1:14" x14ac:dyDescent="0.35">
      <c r="A3407" t="s">
        <v>1629</v>
      </c>
      <c r="B3407">
        <v>55</v>
      </c>
      <c r="C3407" t="s">
        <v>14096</v>
      </c>
      <c r="D3407" t="s">
        <v>39</v>
      </c>
      <c r="E3407" t="s">
        <v>52</v>
      </c>
      <c r="F3407" t="s">
        <v>14</v>
      </c>
      <c r="G3407" t="s">
        <v>26</v>
      </c>
      <c r="H3407">
        <v>8963.35</v>
      </c>
      <c r="I3407" s="9">
        <v>45436</v>
      </c>
      <c r="J3407">
        <v>2024</v>
      </c>
      <c r="K3407" t="s">
        <v>14047</v>
      </c>
      <c r="L3407">
        <v>5</v>
      </c>
      <c r="M3407" t="s">
        <v>14048</v>
      </c>
      <c r="N3407" t="s">
        <v>16</v>
      </c>
    </row>
    <row r="3408" spans="1:14" x14ac:dyDescent="0.35">
      <c r="A3408" t="s">
        <v>1963</v>
      </c>
      <c r="B3408">
        <v>55</v>
      </c>
      <c r="C3408" t="s">
        <v>14096</v>
      </c>
      <c r="D3408" t="s">
        <v>12</v>
      </c>
      <c r="E3408" t="s">
        <v>13</v>
      </c>
      <c r="F3408" t="s">
        <v>35</v>
      </c>
      <c r="G3408" t="s">
        <v>30</v>
      </c>
      <c r="H3408">
        <v>1712.13</v>
      </c>
      <c r="I3408" s="9">
        <v>45372</v>
      </c>
      <c r="J3408">
        <v>2024</v>
      </c>
      <c r="K3408" t="s">
        <v>14053</v>
      </c>
      <c r="L3408">
        <v>3</v>
      </c>
      <c r="M3408" t="s">
        <v>14057</v>
      </c>
      <c r="N3408" t="s">
        <v>16</v>
      </c>
    </row>
    <row r="3409" spans="1:14" x14ac:dyDescent="0.35">
      <c r="A3409" t="s">
        <v>2005</v>
      </c>
      <c r="B3409">
        <v>55</v>
      </c>
      <c r="C3409" t="s">
        <v>14096</v>
      </c>
      <c r="D3409" t="s">
        <v>12</v>
      </c>
      <c r="E3409" t="s">
        <v>52</v>
      </c>
      <c r="F3409" t="s">
        <v>35</v>
      </c>
      <c r="G3409" t="s">
        <v>15</v>
      </c>
      <c r="H3409">
        <v>2542.7399999999998</v>
      </c>
      <c r="I3409" s="9">
        <v>45204</v>
      </c>
      <c r="J3409">
        <v>2023</v>
      </c>
      <c r="K3409" t="s">
        <v>14058</v>
      </c>
      <c r="L3409">
        <v>10</v>
      </c>
      <c r="M3409" t="s">
        <v>14057</v>
      </c>
      <c r="N3409" t="s">
        <v>16</v>
      </c>
    </row>
    <row r="3410" spans="1:14" x14ac:dyDescent="0.35">
      <c r="A3410" t="s">
        <v>2059</v>
      </c>
      <c r="B3410">
        <v>55</v>
      </c>
      <c r="C3410" t="s">
        <v>14096</v>
      </c>
      <c r="D3410" t="s">
        <v>39</v>
      </c>
      <c r="E3410" t="s">
        <v>93</v>
      </c>
      <c r="F3410" t="s">
        <v>19</v>
      </c>
      <c r="G3410" t="s">
        <v>20</v>
      </c>
      <c r="H3410">
        <v>3380.02</v>
      </c>
      <c r="I3410" s="9">
        <v>45325</v>
      </c>
      <c r="J3410">
        <v>2024</v>
      </c>
      <c r="K3410" t="s">
        <v>14051</v>
      </c>
      <c r="L3410">
        <v>2</v>
      </c>
      <c r="M3410" t="s">
        <v>14050</v>
      </c>
      <c r="N3410" t="s">
        <v>16</v>
      </c>
    </row>
    <row r="3411" spans="1:14" x14ac:dyDescent="0.35">
      <c r="A3411" t="s">
        <v>2143</v>
      </c>
      <c r="B3411">
        <v>55</v>
      </c>
      <c r="C3411" t="s">
        <v>14096</v>
      </c>
      <c r="D3411" t="s">
        <v>39</v>
      </c>
      <c r="E3411" t="s">
        <v>42</v>
      </c>
      <c r="F3411" t="s">
        <v>35</v>
      </c>
      <c r="G3411" t="s">
        <v>15</v>
      </c>
      <c r="H3411">
        <v>725.01</v>
      </c>
      <c r="I3411" s="9">
        <v>45655</v>
      </c>
      <c r="J3411">
        <v>2024</v>
      </c>
      <c r="K3411" t="s">
        <v>14060</v>
      </c>
      <c r="L3411">
        <v>12</v>
      </c>
      <c r="M3411" t="s">
        <v>14059</v>
      </c>
      <c r="N3411" t="s">
        <v>16</v>
      </c>
    </row>
    <row r="3412" spans="1:14" x14ac:dyDescent="0.35">
      <c r="A3412" t="s">
        <v>2201</v>
      </c>
      <c r="B3412">
        <v>55</v>
      </c>
      <c r="C3412" t="s">
        <v>14096</v>
      </c>
      <c r="D3412" t="s">
        <v>12</v>
      </c>
      <c r="E3412" t="s">
        <v>74</v>
      </c>
      <c r="F3412" t="s">
        <v>19</v>
      </c>
      <c r="G3412" t="s">
        <v>26</v>
      </c>
      <c r="H3412">
        <v>14332.57</v>
      </c>
      <c r="I3412" s="9">
        <v>45023</v>
      </c>
      <c r="J3412">
        <v>2023</v>
      </c>
      <c r="K3412" t="s">
        <v>14061</v>
      </c>
      <c r="L3412">
        <v>4</v>
      </c>
      <c r="M3412" t="s">
        <v>14048</v>
      </c>
      <c r="N3412" t="s">
        <v>16</v>
      </c>
    </row>
    <row r="3413" spans="1:14" x14ac:dyDescent="0.35">
      <c r="A3413" t="s">
        <v>2225</v>
      </c>
      <c r="B3413">
        <v>55</v>
      </c>
      <c r="C3413" t="s">
        <v>14096</v>
      </c>
      <c r="D3413" t="s">
        <v>12</v>
      </c>
      <c r="E3413" t="s">
        <v>64</v>
      </c>
      <c r="F3413" t="s">
        <v>49</v>
      </c>
      <c r="G3413" t="s">
        <v>30</v>
      </c>
      <c r="H3413">
        <v>1534.98</v>
      </c>
      <c r="I3413" s="9">
        <v>45088</v>
      </c>
      <c r="J3413">
        <v>2023</v>
      </c>
      <c r="K3413" t="s">
        <v>14049</v>
      </c>
      <c r="L3413">
        <v>6</v>
      </c>
      <c r="M3413" t="s">
        <v>14059</v>
      </c>
      <c r="N3413" t="s">
        <v>16</v>
      </c>
    </row>
    <row r="3414" spans="1:14" x14ac:dyDescent="0.35">
      <c r="A3414" t="s">
        <v>2283</v>
      </c>
      <c r="B3414">
        <v>55</v>
      </c>
      <c r="C3414" t="s">
        <v>14096</v>
      </c>
      <c r="D3414" t="s">
        <v>12</v>
      </c>
      <c r="E3414" t="s">
        <v>52</v>
      </c>
      <c r="F3414" t="s">
        <v>55</v>
      </c>
      <c r="G3414" t="s">
        <v>15</v>
      </c>
      <c r="H3414">
        <v>14092</v>
      </c>
      <c r="I3414" s="9">
        <v>45368</v>
      </c>
      <c r="J3414">
        <v>2024</v>
      </c>
      <c r="K3414" t="s">
        <v>14053</v>
      </c>
      <c r="L3414">
        <v>3</v>
      </c>
      <c r="M3414" t="s">
        <v>14059</v>
      </c>
      <c r="N3414" t="s">
        <v>16</v>
      </c>
    </row>
    <row r="3415" spans="1:14" x14ac:dyDescent="0.35">
      <c r="A3415" t="s">
        <v>2399</v>
      </c>
      <c r="B3415">
        <v>55</v>
      </c>
      <c r="C3415" t="s">
        <v>14096</v>
      </c>
      <c r="D3415" t="s">
        <v>12</v>
      </c>
      <c r="E3415" t="s">
        <v>74</v>
      </c>
      <c r="F3415" t="s">
        <v>35</v>
      </c>
      <c r="G3415" t="s">
        <v>26</v>
      </c>
      <c r="H3415">
        <v>1185.05</v>
      </c>
      <c r="I3415" s="9">
        <v>45513</v>
      </c>
      <c r="J3415">
        <v>2024</v>
      </c>
      <c r="K3415" t="s">
        <v>14056</v>
      </c>
      <c r="L3415">
        <v>8</v>
      </c>
      <c r="M3415" t="s">
        <v>14048</v>
      </c>
      <c r="N3415" t="s">
        <v>16</v>
      </c>
    </row>
    <row r="3416" spans="1:14" x14ac:dyDescent="0.35">
      <c r="A3416" t="s">
        <v>2505</v>
      </c>
      <c r="B3416">
        <v>55</v>
      </c>
      <c r="C3416" t="s">
        <v>14096</v>
      </c>
      <c r="D3416" t="s">
        <v>39</v>
      </c>
      <c r="E3416" t="s">
        <v>93</v>
      </c>
      <c r="F3416" t="s">
        <v>19</v>
      </c>
      <c r="G3416" t="s">
        <v>30</v>
      </c>
      <c r="H3416">
        <v>14910.32</v>
      </c>
      <c r="I3416" s="9">
        <v>45180</v>
      </c>
      <c r="J3416">
        <v>2023</v>
      </c>
      <c r="K3416" t="s">
        <v>14055</v>
      </c>
      <c r="L3416">
        <v>9</v>
      </c>
      <c r="M3416" t="s">
        <v>14062</v>
      </c>
      <c r="N3416" t="s">
        <v>16</v>
      </c>
    </row>
    <row r="3417" spans="1:14" x14ac:dyDescent="0.35">
      <c r="A3417" t="s">
        <v>2887</v>
      </c>
      <c r="B3417">
        <v>55</v>
      </c>
      <c r="C3417" t="s">
        <v>14096</v>
      </c>
      <c r="D3417" t="s">
        <v>12</v>
      </c>
      <c r="E3417" t="s">
        <v>42</v>
      </c>
      <c r="F3417" t="s">
        <v>35</v>
      </c>
      <c r="G3417" t="s">
        <v>26</v>
      </c>
      <c r="H3417">
        <v>4003.61</v>
      </c>
      <c r="I3417" s="9">
        <v>45532</v>
      </c>
      <c r="J3417">
        <v>2024</v>
      </c>
      <c r="K3417" t="s">
        <v>14056</v>
      </c>
      <c r="L3417">
        <v>8</v>
      </c>
      <c r="M3417" t="s">
        <v>14052</v>
      </c>
      <c r="N3417" t="s">
        <v>16</v>
      </c>
    </row>
    <row r="3418" spans="1:14" x14ac:dyDescent="0.35">
      <c r="A3418" t="s">
        <v>3223</v>
      </c>
      <c r="B3418">
        <v>55</v>
      </c>
      <c r="C3418" t="s">
        <v>14096</v>
      </c>
      <c r="D3418" t="s">
        <v>39</v>
      </c>
      <c r="E3418" t="s">
        <v>29</v>
      </c>
      <c r="F3418" t="s">
        <v>35</v>
      </c>
      <c r="G3418" t="s">
        <v>30</v>
      </c>
      <c r="H3418">
        <v>1544.58</v>
      </c>
      <c r="I3418" s="9">
        <v>44949</v>
      </c>
      <c r="J3418">
        <v>2023</v>
      </c>
      <c r="K3418" t="s">
        <v>14045</v>
      </c>
      <c r="L3418">
        <v>1</v>
      </c>
      <c r="M3418" t="s">
        <v>14062</v>
      </c>
      <c r="N3418" t="s">
        <v>16</v>
      </c>
    </row>
    <row r="3419" spans="1:14" x14ac:dyDescent="0.35">
      <c r="A3419" t="s">
        <v>3281</v>
      </c>
      <c r="B3419">
        <v>55</v>
      </c>
      <c r="C3419" t="s">
        <v>14096</v>
      </c>
      <c r="D3419" t="s">
        <v>12</v>
      </c>
      <c r="E3419" t="s">
        <v>24</v>
      </c>
      <c r="F3419" t="s">
        <v>19</v>
      </c>
      <c r="G3419" t="s">
        <v>15</v>
      </c>
      <c r="H3419">
        <v>8687.5499999999993</v>
      </c>
      <c r="I3419" s="9">
        <v>45085</v>
      </c>
      <c r="J3419">
        <v>2023</v>
      </c>
      <c r="K3419" t="s">
        <v>14049</v>
      </c>
      <c r="L3419">
        <v>6</v>
      </c>
      <c r="M3419" t="s">
        <v>14057</v>
      </c>
      <c r="N3419" t="s">
        <v>16</v>
      </c>
    </row>
    <row r="3420" spans="1:14" x14ac:dyDescent="0.35">
      <c r="A3420" t="s">
        <v>3359</v>
      </c>
      <c r="B3420">
        <v>55</v>
      </c>
      <c r="C3420" t="s">
        <v>14096</v>
      </c>
      <c r="D3420" t="s">
        <v>12</v>
      </c>
      <c r="E3420" t="s">
        <v>24</v>
      </c>
      <c r="F3420" t="s">
        <v>14</v>
      </c>
      <c r="G3420" t="s">
        <v>30</v>
      </c>
      <c r="H3420">
        <v>13542.12</v>
      </c>
      <c r="I3420" s="9">
        <v>45204</v>
      </c>
      <c r="J3420">
        <v>2023</v>
      </c>
      <c r="K3420" t="s">
        <v>14058</v>
      </c>
      <c r="L3420">
        <v>10</v>
      </c>
      <c r="M3420" t="s">
        <v>14057</v>
      </c>
      <c r="N3420" t="s">
        <v>16</v>
      </c>
    </row>
    <row r="3421" spans="1:14" x14ac:dyDescent="0.35">
      <c r="A3421" t="s">
        <v>3597</v>
      </c>
      <c r="B3421">
        <v>55</v>
      </c>
      <c r="C3421" t="s">
        <v>14096</v>
      </c>
      <c r="D3421" t="s">
        <v>12</v>
      </c>
      <c r="E3421" t="s">
        <v>64</v>
      </c>
      <c r="F3421" t="s">
        <v>35</v>
      </c>
      <c r="G3421" t="s">
        <v>30</v>
      </c>
      <c r="H3421">
        <v>6556.93</v>
      </c>
      <c r="I3421" s="9">
        <v>45485</v>
      </c>
      <c r="J3421">
        <v>2024</v>
      </c>
      <c r="K3421" t="s">
        <v>14063</v>
      </c>
      <c r="L3421">
        <v>7</v>
      </c>
      <c r="M3421" t="s">
        <v>14048</v>
      </c>
      <c r="N3421" t="s">
        <v>16</v>
      </c>
    </row>
    <row r="3422" spans="1:14" x14ac:dyDescent="0.35">
      <c r="A3422" t="s">
        <v>3675</v>
      </c>
      <c r="B3422">
        <v>55</v>
      </c>
      <c r="C3422" t="s">
        <v>14096</v>
      </c>
      <c r="D3422" t="s">
        <v>12</v>
      </c>
      <c r="E3422" t="s">
        <v>13</v>
      </c>
      <c r="F3422" t="s">
        <v>55</v>
      </c>
      <c r="G3422" t="s">
        <v>26</v>
      </c>
      <c r="H3422">
        <v>17747.98</v>
      </c>
      <c r="I3422" s="9">
        <v>45456</v>
      </c>
      <c r="J3422">
        <v>2024</v>
      </c>
      <c r="K3422" t="s">
        <v>14049</v>
      </c>
      <c r="L3422">
        <v>6</v>
      </c>
      <c r="M3422" t="s">
        <v>14057</v>
      </c>
      <c r="N3422" t="s">
        <v>16</v>
      </c>
    </row>
    <row r="3423" spans="1:14" x14ac:dyDescent="0.35">
      <c r="A3423" t="s">
        <v>3707</v>
      </c>
      <c r="B3423">
        <v>55</v>
      </c>
      <c r="C3423" t="s">
        <v>14096</v>
      </c>
      <c r="D3423" t="s">
        <v>39</v>
      </c>
      <c r="E3423" t="s">
        <v>13</v>
      </c>
      <c r="F3423" t="s">
        <v>55</v>
      </c>
      <c r="G3423" t="s">
        <v>30</v>
      </c>
      <c r="H3423">
        <v>10037.93</v>
      </c>
      <c r="I3423" s="9">
        <v>45032</v>
      </c>
      <c r="J3423">
        <v>2023</v>
      </c>
      <c r="K3423" t="s">
        <v>14061</v>
      </c>
      <c r="L3423">
        <v>4</v>
      </c>
      <c r="M3423" t="s">
        <v>14059</v>
      </c>
      <c r="N3423" t="s">
        <v>16</v>
      </c>
    </row>
    <row r="3424" spans="1:14" x14ac:dyDescent="0.35">
      <c r="A3424" t="s">
        <v>3719</v>
      </c>
      <c r="B3424">
        <v>55</v>
      </c>
      <c r="C3424" t="s">
        <v>14096</v>
      </c>
      <c r="D3424" t="s">
        <v>39</v>
      </c>
      <c r="E3424" t="s">
        <v>24</v>
      </c>
      <c r="F3424" t="s">
        <v>49</v>
      </c>
      <c r="G3424" t="s">
        <v>26</v>
      </c>
      <c r="H3424">
        <v>13922.66</v>
      </c>
      <c r="I3424" s="9">
        <v>45264</v>
      </c>
      <c r="J3424">
        <v>2023</v>
      </c>
      <c r="K3424" t="s">
        <v>14060</v>
      </c>
      <c r="L3424">
        <v>12</v>
      </c>
      <c r="M3424" t="s">
        <v>14062</v>
      </c>
      <c r="N3424" t="s">
        <v>16</v>
      </c>
    </row>
    <row r="3425" spans="1:14" x14ac:dyDescent="0.35">
      <c r="A3425" t="s">
        <v>3785</v>
      </c>
      <c r="B3425">
        <v>55</v>
      </c>
      <c r="C3425" t="s">
        <v>14096</v>
      </c>
      <c r="D3425" t="s">
        <v>12</v>
      </c>
      <c r="E3425" t="s">
        <v>52</v>
      </c>
      <c r="F3425" t="s">
        <v>49</v>
      </c>
      <c r="G3425" t="s">
        <v>20</v>
      </c>
      <c r="H3425">
        <v>134.56</v>
      </c>
      <c r="I3425" s="9">
        <v>45031</v>
      </c>
      <c r="J3425">
        <v>2023</v>
      </c>
      <c r="K3425" t="s">
        <v>14061</v>
      </c>
      <c r="L3425">
        <v>4</v>
      </c>
      <c r="M3425" t="s">
        <v>14050</v>
      </c>
      <c r="N3425" t="s">
        <v>16</v>
      </c>
    </row>
    <row r="3426" spans="1:14" x14ac:dyDescent="0.35">
      <c r="A3426" t="s">
        <v>4013</v>
      </c>
      <c r="B3426">
        <v>55</v>
      </c>
      <c r="C3426" t="s">
        <v>14096</v>
      </c>
      <c r="D3426" t="s">
        <v>39</v>
      </c>
      <c r="E3426" t="s">
        <v>29</v>
      </c>
      <c r="F3426" t="s">
        <v>35</v>
      </c>
      <c r="G3426" t="s">
        <v>15</v>
      </c>
      <c r="H3426">
        <v>9248.5400000000009</v>
      </c>
      <c r="I3426" s="9">
        <v>45154</v>
      </c>
      <c r="J3426">
        <v>2023</v>
      </c>
      <c r="K3426" t="s">
        <v>14056</v>
      </c>
      <c r="L3426">
        <v>8</v>
      </c>
      <c r="M3426" t="s">
        <v>14052</v>
      </c>
      <c r="N3426" t="s">
        <v>16</v>
      </c>
    </row>
    <row r="3427" spans="1:14" x14ac:dyDescent="0.35">
      <c r="A3427" t="s">
        <v>4211</v>
      </c>
      <c r="B3427">
        <v>55</v>
      </c>
      <c r="C3427" t="s">
        <v>14096</v>
      </c>
      <c r="D3427" t="s">
        <v>12</v>
      </c>
      <c r="E3427" t="s">
        <v>13</v>
      </c>
      <c r="F3427" t="s">
        <v>25</v>
      </c>
      <c r="G3427" t="s">
        <v>15</v>
      </c>
      <c r="H3427">
        <v>10451.030000000001</v>
      </c>
      <c r="I3427" s="9">
        <v>45125</v>
      </c>
      <c r="J3427">
        <v>2023</v>
      </c>
      <c r="K3427" t="s">
        <v>14063</v>
      </c>
      <c r="L3427">
        <v>7</v>
      </c>
      <c r="M3427" t="s">
        <v>14046</v>
      </c>
      <c r="N3427" t="s">
        <v>16</v>
      </c>
    </row>
    <row r="3428" spans="1:14" x14ac:dyDescent="0.35">
      <c r="A3428" t="s">
        <v>4311</v>
      </c>
      <c r="B3428">
        <v>55</v>
      </c>
      <c r="C3428" t="s">
        <v>14096</v>
      </c>
      <c r="D3428" t="s">
        <v>12</v>
      </c>
      <c r="E3428" t="s">
        <v>64</v>
      </c>
      <c r="F3428" t="s">
        <v>19</v>
      </c>
      <c r="G3428" t="s">
        <v>26</v>
      </c>
      <c r="H3428">
        <v>4107.83</v>
      </c>
      <c r="I3428" s="9">
        <v>45476</v>
      </c>
      <c r="J3428">
        <v>2024</v>
      </c>
      <c r="K3428" t="s">
        <v>14063</v>
      </c>
      <c r="L3428">
        <v>7</v>
      </c>
      <c r="M3428" t="s">
        <v>14052</v>
      </c>
      <c r="N3428" t="s">
        <v>16</v>
      </c>
    </row>
    <row r="3429" spans="1:14" x14ac:dyDescent="0.35">
      <c r="A3429" t="s">
        <v>4369</v>
      </c>
      <c r="B3429">
        <v>55</v>
      </c>
      <c r="C3429" t="s">
        <v>14096</v>
      </c>
      <c r="D3429" t="s">
        <v>39</v>
      </c>
      <c r="E3429" t="s">
        <v>52</v>
      </c>
      <c r="F3429" t="s">
        <v>35</v>
      </c>
      <c r="G3429" t="s">
        <v>26</v>
      </c>
      <c r="H3429">
        <v>8629.4699999999993</v>
      </c>
      <c r="I3429" s="9">
        <v>45245</v>
      </c>
      <c r="J3429">
        <v>2023</v>
      </c>
      <c r="K3429" t="s">
        <v>14054</v>
      </c>
      <c r="L3429">
        <v>11</v>
      </c>
      <c r="M3429" t="s">
        <v>14052</v>
      </c>
      <c r="N3429" t="s">
        <v>16</v>
      </c>
    </row>
    <row r="3430" spans="1:14" x14ac:dyDescent="0.35">
      <c r="A3430" t="s">
        <v>4687</v>
      </c>
      <c r="B3430">
        <v>55</v>
      </c>
      <c r="C3430" t="s">
        <v>14096</v>
      </c>
      <c r="D3430" t="s">
        <v>12</v>
      </c>
      <c r="E3430" t="s">
        <v>24</v>
      </c>
      <c r="F3430" t="s">
        <v>55</v>
      </c>
      <c r="G3430" t="s">
        <v>36</v>
      </c>
      <c r="H3430">
        <v>38855.980000000003</v>
      </c>
      <c r="I3430" s="9">
        <v>45607</v>
      </c>
      <c r="J3430">
        <v>2024</v>
      </c>
      <c r="K3430" t="s">
        <v>14054</v>
      </c>
      <c r="L3430">
        <v>11</v>
      </c>
      <c r="M3430" t="s">
        <v>14062</v>
      </c>
      <c r="N3430" t="s">
        <v>16</v>
      </c>
    </row>
    <row r="3431" spans="1:14" x14ac:dyDescent="0.35">
      <c r="A3431" t="s">
        <v>4741</v>
      </c>
      <c r="B3431">
        <v>55</v>
      </c>
      <c r="C3431" t="s">
        <v>14096</v>
      </c>
      <c r="D3431" t="s">
        <v>12</v>
      </c>
      <c r="E3431" t="s">
        <v>52</v>
      </c>
      <c r="F3431" t="s">
        <v>35</v>
      </c>
      <c r="G3431" t="s">
        <v>20</v>
      </c>
      <c r="H3431">
        <v>11918.69</v>
      </c>
      <c r="I3431" s="9">
        <v>45307</v>
      </c>
      <c r="J3431">
        <v>2024</v>
      </c>
      <c r="K3431" t="s">
        <v>14045</v>
      </c>
      <c r="L3431">
        <v>1</v>
      </c>
      <c r="M3431" t="s">
        <v>14046</v>
      </c>
      <c r="N3431" t="s">
        <v>16</v>
      </c>
    </row>
    <row r="3432" spans="1:14" x14ac:dyDescent="0.35">
      <c r="A3432" t="s">
        <v>4763</v>
      </c>
      <c r="B3432">
        <v>55</v>
      </c>
      <c r="C3432" t="s">
        <v>14096</v>
      </c>
      <c r="D3432" t="s">
        <v>12</v>
      </c>
      <c r="E3432" t="s">
        <v>52</v>
      </c>
      <c r="F3432" t="s">
        <v>49</v>
      </c>
      <c r="G3432" t="s">
        <v>15</v>
      </c>
      <c r="H3432">
        <v>4759.04</v>
      </c>
      <c r="I3432" s="9">
        <v>45208</v>
      </c>
      <c r="J3432">
        <v>2023</v>
      </c>
      <c r="K3432" t="s">
        <v>14058</v>
      </c>
      <c r="L3432">
        <v>10</v>
      </c>
      <c r="M3432" t="s">
        <v>14062</v>
      </c>
      <c r="N3432" t="s">
        <v>16</v>
      </c>
    </row>
    <row r="3433" spans="1:14" x14ac:dyDescent="0.35">
      <c r="A3433" t="s">
        <v>4861</v>
      </c>
      <c r="B3433">
        <v>55</v>
      </c>
      <c r="C3433" t="s">
        <v>14096</v>
      </c>
      <c r="D3433" t="s">
        <v>12</v>
      </c>
      <c r="E3433" t="s">
        <v>29</v>
      </c>
      <c r="F3433" t="s">
        <v>49</v>
      </c>
      <c r="G3433" t="s">
        <v>26</v>
      </c>
      <c r="H3433">
        <v>9904.2900000000009</v>
      </c>
      <c r="I3433" s="9">
        <v>45440</v>
      </c>
      <c r="J3433">
        <v>2024</v>
      </c>
      <c r="K3433" t="s">
        <v>14047</v>
      </c>
      <c r="L3433">
        <v>5</v>
      </c>
      <c r="M3433" t="s">
        <v>14046</v>
      </c>
      <c r="N3433" t="s">
        <v>16</v>
      </c>
    </row>
    <row r="3434" spans="1:14" x14ac:dyDescent="0.35">
      <c r="A3434" t="s">
        <v>4923</v>
      </c>
      <c r="B3434">
        <v>55</v>
      </c>
      <c r="C3434" t="s">
        <v>14096</v>
      </c>
      <c r="D3434" t="s">
        <v>12</v>
      </c>
      <c r="E3434" t="s">
        <v>74</v>
      </c>
      <c r="F3434" t="s">
        <v>35</v>
      </c>
      <c r="G3434" t="s">
        <v>36</v>
      </c>
      <c r="H3434">
        <v>14627.49</v>
      </c>
      <c r="I3434" s="9">
        <v>45212</v>
      </c>
      <c r="J3434">
        <v>2023</v>
      </c>
      <c r="K3434" t="s">
        <v>14058</v>
      </c>
      <c r="L3434">
        <v>10</v>
      </c>
      <c r="M3434" t="s">
        <v>14048</v>
      </c>
      <c r="N3434" t="s">
        <v>16</v>
      </c>
    </row>
    <row r="3435" spans="1:14" x14ac:dyDescent="0.35">
      <c r="A3435" t="s">
        <v>5127</v>
      </c>
      <c r="B3435">
        <v>55</v>
      </c>
      <c r="C3435" t="s">
        <v>14096</v>
      </c>
      <c r="D3435" t="s">
        <v>12</v>
      </c>
      <c r="E3435" t="s">
        <v>93</v>
      </c>
      <c r="F3435" t="s">
        <v>25</v>
      </c>
      <c r="G3435" t="s">
        <v>30</v>
      </c>
      <c r="H3435">
        <v>2167.09</v>
      </c>
      <c r="I3435" s="9">
        <v>45365</v>
      </c>
      <c r="J3435">
        <v>2024</v>
      </c>
      <c r="K3435" t="s">
        <v>14053</v>
      </c>
      <c r="L3435">
        <v>3</v>
      </c>
      <c r="M3435" t="s">
        <v>14057</v>
      </c>
      <c r="N3435" t="s">
        <v>16</v>
      </c>
    </row>
    <row r="3436" spans="1:14" x14ac:dyDescent="0.35">
      <c r="A3436" t="s">
        <v>5221</v>
      </c>
      <c r="B3436">
        <v>55</v>
      </c>
      <c r="C3436" t="s">
        <v>14096</v>
      </c>
      <c r="D3436" t="s">
        <v>12</v>
      </c>
      <c r="E3436" t="s">
        <v>42</v>
      </c>
      <c r="F3436" t="s">
        <v>35</v>
      </c>
      <c r="G3436" t="s">
        <v>15</v>
      </c>
      <c r="H3436">
        <v>31289.67</v>
      </c>
      <c r="I3436" s="9">
        <v>45237</v>
      </c>
      <c r="J3436">
        <v>2023</v>
      </c>
      <c r="K3436" t="s">
        <v>14054</v>
      </c>
      <c r="L3436">
        <v>11</v>
      </c>
      <c r="M3436" t="s">
        <v>14046</v>
      </c>
      <c r="N3436" t="s">
        <v>16</v>
      </c>
    </row>
    <row r="3437" spans="1:14" x14ac:dyDescent="0.35">
      <c r="A3437" t="s">
        <v>5349</v>
      </c>
      <c r="B3437">
        <v>55</v>
      </c>
      <c r="C3437" t="s">
        <v>14096</v>
      </c>
      <c r="D3437" t="s">
        <v>12</v>
      </c>
      <c r="E3437" t="s">
        <v>13</v>
      </c>
      <c r="F3437" t="s">
        <v>14</v>
      </c>
      <c r="G3437" t="s">
        <v>26</v>
      </c>
      <c r="H3437">
        <v>33656.97</v>
      </c>
      <c r="I3437" s="9">
        <v>45600</v>
      </c>
      <c r="J3437">
        <v>2024</v>
      </c>
      <c r="K3437" t="s">
        <v>14054</v>
      </c>
      <c r="L3437">
        <v>11</v>
      </c>
      <c r="M3437" t="s">
        <v>14062</v>
      </c>
      <c r="N3437" t="s">
        <v>16</v>
      </c>
    </row>
    <row r="3438" spans="1:14" x14ac:dyDescent="0.35">
      <c r="A3438" t="s">
        <v>5667</v>
      </c>
      <c r="B3438">
        <v>55</v>
      </c>
      <c r="C3438" t="s">
        <v>14096</v>
      </c>
      <c r="D3438" t="s">
        <v>12</v>
      </c>
      <c r="E3438" t="s">
        <v>42</v>
      </c>
      <c r="F3438" t="s">
        <v>19</v>
      </c>
      <c r="G3438" t="s">
        <v>15</v>
      </c>
      <c r="H3438">
        <v>7633.43</v>
      </c>
      <c r="I3438" s="9">
        <v>45349</v>
      </c>
      <c r="J3438">
        <v>2024</v>
      </c>
      <c r="K3438" t="s">
        <v>14051</v>
      </c>
      <c r="L3438">
        <v>2</v>
      </c>
      <c r="M3438" t="s">
        <v>14046</v>
      </c>
      <c r="N3438" t="s">
        <v>16</v>
      </c>
    </row>
    <row r="3439" spans="1:14" x14ac:dyDescent="0.35">
      <c r="A3439" t="s">
        <v>5737</v>
      </c>
      <c r="B3439">
        <v>55</v>
      </c>
      <c r="C3439" t="s">
        <v>14096</v>
      </c>
      <c r="D3439" t="s">
        <v>12</v>
      </c>
      <c r="E3439" t="s">
        <v>64</v>
      </c>
      <c r="F3439" t="s">
        <v>19</v>
      </c>
      <c r="G3439" t="s">
        <v>20</v>
      </c>
      <c r="H3439">
        <v>5793.25</v>
      </c>
      <c r="I3439" s="9">
        <v>44960</v>
      </c>
      <c r="J3439">
        <v>2023</v>
      </c>
      <c r="K3439" t="s">
        <v>14051</v>
      </c>
      <c r="L3439">
        <v>2</v>
      </c>
      <c r="M3439" t="s">
        <v>14048</v>
      </c>
      <c r="N3439" t="s">
        <v>16</v>
      </c>
    </row>
    <row r="3440" spans="1:14" x14ac:dyDescent="0.35">
      <c r="A3440" t="s">
        <v>6071</v>
      </c>
      <c r="B3440">
        <v>55</v>
      </c>
      <c r="C3440" t="s">
        <v>14096</v>
      </c>
      <c r="D3440" t="s">
        <v>12</v>
      </c>
      <c r="E3440" t="s">
        <v>29</v>
      </c>
      <c r="F3440" t="s">
        <v>14</v>
      </c>
      <c r="G3440" t="s">
        <v>20</v>
      </c>
      <c r="H3440">
        <v>846.77</v>
      </c>
      <c r="I3440" s="9">
        <v>45547</v>
      </c>
      <c r="J3440">
        <v>2024</v>
      </c>
      <c r="K3440" t="s">
        <v>14055</v>
      </c>
      <c r="L3440">
        <v>9</v>
      </c>
      <c r="M3440" t="s">
        <v>14057</v>
      </c>
      <c r="N3440" t="s">
        <v>16</v>
      </c>
    </row>
    <row r="3441" spans="1:14" x14ac:dyDescent="0.35">
      <c r="A3441" t="s">
        <v>6207</v>
      </c>
      <c r="B3441">
        <v>55</v>
      </c>
      <c r="C3441" t="s">
        <v>14096</v>
      </c>
      <c r="D3441" t="s">
        <v>39</v>
      </c>
      <c r="E3441" t="s">
        <v>64</v>
      </c>
      <c r="F3441" t="s">
        <v>35</v>
      </c>
      <c r="G3441" t="s">
        <v>30</v>
      </c>
      <c r="H3441">
        <v>3411.31</v>
      </c>
      <c r="I3441" s="9">
        <v>45307</v>
      </c>
      <c r="J3441">
        <v>2024</v>
      </c>
      <c r="K3441" t="s">
        <v>14045</v>
      </c>
      <c r="L3441">
        <v>1</v>
      </c>
      <c r="M3441" t="s">
        <v>14046</v>
      </c>
      <c r="N3441" t="s">
        <v>16</v>
      </c>
    </row>
    <row r="3442" spans="1:14" x14ac:dyDescent="0.35">
      <c r="A3442" t="s">
        <v>6263</v>
      </c>
      <c r="B3442">
        <v>55</v>
      </c>
      <c r="C3442" t="s">
        <v>14096</v>
      </c>
      <c r="D3442" t="s">
        <v>12</v>
      </c>
      <c r="E3442" t="s">
        <v>42</v>
      </c>
      <c r="F3442" t="s">
        <v>19</v>
      </c>
      <c r="G3442" t="s">
        <v>26</v>
      </c>
      <c r="H3442">
        <v>13554.86</v>
      </c>
      <c r="I3442" s="9">
        <v>45195</v>
      </c>
      <c r="J3442">
        <v>2023</v>
      </c>
      <c r="K3442" t="s">
        <v>14055</v>
      </c>
      <c r="L3442">
        <v>9</v>
      </c>
      <c r="M3442" t="s">
        <v>14046</v>
      </c>
      <c r="N3442" t="s">
        <v>16</v>
      </c>
    </row>
    <row r="3443" spans="1:14" x14ac:dyDescent="0.35">
      <c r="A3443" t="s">
        <v>6297</v>
      </c>
      <c r="B3443">
        <v>55</v>
      </c>
      <c r="C3443" t="s">
        <v>14096</v>
      </c>
      <c r="D3443" t="s">
        <v>39</v>
      </c>
      <c r="E3443" t="s">
        <v>13</v>
      </c>
      <c r="F3443" t="s">
        <v>14</v>
      </c>
      <c r="G3443" t="s">
        <v>30</v>
      </c>
      <c r="H3443">
        <v>16002.42</v>
      </c>
      <c r="I3443" s="9">
        <v>45056</v>
      </c>
      <c r="J3443">
        <v>2023</v>
      </c>
      <c r="K3443" t="s">
        <v>14047</v>
      </c>
      <c r="L3443">
        <v>5</v>
      </c>
      <c r="M3443" t="s">
        <v>14052</v>
      </c>
      <c r="N3443" t="s">
        <v>16</v>
      </c>
    </row>
    <row r="3444" spans="1:14" x14ac:dyDescent="0.35">
      <c r="A3444" t="s">
        <v>6417</v>
      </c>
      <c r="B3444">
        <v>55</v>
      </c>
      <c r="C3444" t="s">
        <v>14096</v>
      </c>
      <c r="D3444" t="s">
        <v>12</v>
      </c>
      <c r="E3444" t="s">
        <v>13</v>
      </c>
      <c r="F3444" t="s">
        <v>35</v>
      </c>
      <c r="G3444" t="s">
        <v>30</v>
      </c>
      <c r="H3444">
        <v>1874.61</v>
      </c>
      <c r="I3444" s="9">
        <v>45521</v>
      </c>
      <c r="J3444">
        <v>2024</v>
      </c>
      <c r="K3444" t="s">
        <v>14056</v>
      </c>
      <c r="L3444">
        <v>8</v>
      </c>
      <c r="M3444" t="s">
        <v>14050</v>
      </c>
      <c r="N3444" t="s">
        <v>16</v>
      </c>
    </row>
    <row r="3445" spans="1:14" x14ac:dyDescent="0.35">
      <c r="A3445" t="s">
        <v>6461</v>
      </c>
      <c r="B3445">
        <v>55</v>
      </c>
      <c r="C3445" t="s">
        <v>14096</v>
      </c>
      <c r="D3445" t="s">
        <v>12</v>
      </c>
      <c r="E3445" t="s">
        <v>13</v>
      </c>
      <c r="F3445" t="s">
        <v>19</v>
      </c>
      <c r="G3445" t="s">
        <v>30</v>
      </c>
      <c r="H3445">
        <v>1547.46</v>
      </c>
      <c r="I3445" s="9">
        <v>44996</v>
      </c>
      <c r="J3445">
        <v>2023</v>
      </c>
      <c r="K3445" t="s">
        <v>14053</v>
      </c>
      <c r="L3445">
        <v>3</v>
      </c>
      <c r="M3445" t="s">
        <v>14050</v>
      </c>
      <c r="N3445" t="s">
        <v>16</v>
      </c>
    </row>
    <row r="3446" spans="1:14" x14ac:dyDescent="0.35">
      <c r="A3446" t="s">
        <v>6489</v>
      </c>
      <c r="B3446">
        <v>55</v>
      </c>
      <c r="C3446" t="s">
        <v>14096</v>
      </c>
      <c r="D3446" t="s">
        <v>39</v>
      </c>
      <c r="E3446" t="s">
        <v>24</v>
      </c>
      <c r="F3446" t="s">
        <v>55</v>
      </c>
      <c r="G3446" t="s">
        <v>15</v>
      </c>
      <c r="H3446">
        <v>5810.38</v>
      </c>
      <c r="I3446" s="9">
        <v>45495</v>
      </c>
      <c r="J3446">
        <v>2024</v>
      </c>
      <c r="K3446" t="s">
        <v>14063</v>
      </c>
      <c r="L3446">
        <v>7</v>
      </c>
      <c r="M3446" t="s">
        <v>14062</v>
      </c>
      <c r="N3446" t="s">
        <v>16</v>
      </c>
    </row>
    <row r="3447" spans="1:14" x14ac:dyDescent="0.35">
      <c r="A3447" t="s">
        <v>6525</v>
      </c>
      <c r="B3447">
        <v>55</v>
      </c>
      <c r="C3447" t="s">
        <v>14096</v>
      </c>
      <c r="D3447" t="s">
        <v>39</v>
      </c>
      <c r="E3447" t="s">
        <v>29</v>
      </c>
      <c r="F3447" t="s">
        <v>14</v>
      </c>
      <c r="G3447" t="s">
        <v>15</v>
      </c>
      <c r="H3447">
        <v>854.55</v>
      </c>
      <c r="I3447" s="9">
        <v>45558</v>
      </c>
      <c r="J3447">
        <v>2024</v>
      </c>
      <c r="K3447" t="s">
        <v>14055</v>
      </c>
      <c r="L3447">
        <v>9</v>
      </c>
      <c r="M3447" t="s">
        <v>14062</v>
      </c>
      <c r="N3447" t="s">
        <v>16</v>
      </c>
    </row>
    <row r="3448" spans="1:14" x14ac:dyDescent="0.35">
      <c r="A3448" t="s">
        <v>6655</v>
      </c>
      <c r="B3448">
        <v>55</v>
      </c>
      <c r="C3448" t="s">
        <v>14096</v>
      </c>
      <c r="D3448" t="s">
        <v>39</v>
      </c>
      <c r="E3448" t="s">
        <v>13</v>
      </c>
      <c r="F3448" t="s">
        <v>49</v>
      </c>
      <c r="G3448" t="s">
        <v>26</v>
      </c>
      <c r="H3448">
        <v>20136.38</v>
      </c>
      <c r="I3448" s="9">
        <v>45479</v>
      </c>
      <c r="J3448">
        <v>2024</v>
      </c>
      <c r="K3448" t="s">
        <v>14063</v>
      </c>
      <c r="L3448">
        <v>7</v>
      </c>
      <c r="M3448" t="s">
        <v>14050</v>
      </c>
      <c r="N3448" t="s">
        <v>16</v>
      </c>
    </row>
    <row r="3449" spans="1:14" x14ac:dyDescent="0.35">
      <c r="A3449" t="s">
        <v>6699</v>
      </c>
      <c r="B3449">
        <v>55</v>
      </c>
      <c r="C3449" t="s">
        <v>14096</v>
      </c>
      <c r="D3449" t="s">
        <v>39</v>
      </c>
      <c r="E3449" t="s">
        <v>29</v>
      </c>
      <c r="F3449" t="s">
        <v>14</v>
      </c>
      <c r="G3449" t="s">
        <v>26</v>
      </c>
      <c r="H3449">
        <v>4330.55</v>
      </c>
      <c r="I3449" s="9">
        <v>45482</v>
      </c>
      <c r="J3449">
        <v>2024</v>
      </c>
      <c r="K3449" t="s">
        <v>14063</v>
      </c>
      <c r="L3449">
        <v>7</v>
      </c>
      <c r="M3449" t="s">
        <v>14046</v>
      </c>
      <c r="N3449" t="s">
        <v>16</v>
      </c>
    </row>
    <row r="3450" spans="1:14" x14ac:dyDescent="0.35">
      <c r="A3450" t="s">
        <v>6745</v>
      </c>
      <c r="B3450">
        <v>55</v>
      </c>
      <c r="C3450" t="s">
        <v>14096</v>
      </c>
      <c r="D3450" t="s">
        <v>39</v>
      </c>
      <c r="E3450" t="s">
        <v>13</v>
      </c>
      <c r="F3450" t="s">
        <v>49</v>
      </c>
      <c r="G3450" t="s">
        <v>20</v>
      </c>
      <c r="H3450">
        <v>9898.2199999999993</v>
      </c>
      <c r="I3450" s="9">
        <v>45030</v>
      </c>
      <c r="J3450">
        <v>2023</v>
      </c>
      <c r="K3450" t="s">
        <v>14061</v>
      </c>
      <c r="L3450">
        <v>4</v>
      </c>
      <c r="M3450" t="s">
        <v>14048</v>
      </c>
      <c r="N3450" t="s">
        <v>16</v>
      </c>
    </row>
    <row r="3451" spans="1:14" x14ac:dyDescent="0.35">
      <c r="A3451" t="s">
        <v>6933</v>
      </c>
      <c r="B3451">
        <v>55</v>
      </c>
      <c r="C3451" t="s">
        <v>14096</v>
      </c>
      <c r="D3451" t="s">
        <v>39</v>
      </c>
      <c r="E3451" t="s">
        <v>74</v>
      </c>
      <c r="F3451" t="s">
        <v>19</v>
      </c>
      <c r="G3451" t="s">
        <v>15</v>
      </c>
      <c r="H3451">
        <v>11136.56</v>
      </c>
      <c r="I3451" s="9">
        <v>44985</v>
      </c>
      <c r="J3451">
        <v>2023</v>
      </c>
      <c r="K3451" t="s">
        <v>14051</v>
      </c>
      <c r="L3451">
        <v>2</v>
      </c>
      <c r="M3451" t="s">
        <v>14046</v>
      </c>
      <c r="N3451" t="s">
        <v>16</v>
      </c>
    </row>
    <row r="3452" spans="1:14" x14ac:dyDescent="0.35">
      <c r="A3452" t="s">
        <v>6975</v>
      </c>
      <c r="B3452">
        <v>55</v>
      </c>
      <c r="C3452" t="s">
        <v>14096</v>
      </c>
      <c r="D3452" t="s">
        <v>12</v>
      </c>
      <c r="E3452" t="s">
        <v>74</v>
      </c>
      <c r="F3452" t="s">
        <v>35</v>
      </c>
      <c r="G3452" t="s">
        <v>15</v>
      </c>
      <c r="H3452">
        <v>9033.61</v>
      </c>
      <c r="I3452" s="9">
        <v>45626</v>
      </c>
      <c r="J3452">
        <v>2024</v>
      </c>
      <c r="K3452" t="s">
        <v>14054</v>
      </c>
      <c r="L3452">
        <v>11</v>
      </c>
      <c r="M3452" t="s">
        <v>14050</v>
      </c>
      <c r="N3452" t="s">
        <v>16</v>
      </c>
    </row>
    <row r="3453" spans="1:14" x14ac:dyDescent="0.35">
      <c r="A3453" t="s">
        <v>6993</v>
      </c>
      <c r="B3453">
        <v>55</v>
      </c>
      <c r="C3453" t="s">
        <v>14096</v>
      </c>
      <c r="D3453" t="s">
        <v>12</v>
      </c>
      <c r="E3453" t="s">
        <v>24</v>
      </c>
      <c r="F3453" t="s">
        <v>49</v>
      </c>
      <c r="G3453" t="s">
        <v>36</v>
      </c>
      <c r="H3453">
        <v>7933.77</v>
      </c>
      <c r="I3453" s="9">
        <v>45613</v>
      </c>
      <c r="J3453">
        <v>2024</v>
      </c>
      <c r="K3453" t="s">
        <v>14054</v>
      </c>
      <c r="L3453">
        <v>11</v>
      </c>
      <c r="M3453" t="s">
        <v>14059</v>
      </c>
      <c r="N3453" t="s">
        <v>16</v>
      </c>
    </row>
    <row r="3454" spans="1:14" x14ac:dyDescent="0.35">
      <c r="A3454" t="s">
        <v>7083</v>
      </c>
      <c r="B3454">
        <v>55</v>
      </c>
      <c r="C3454" t="s">
        <v>14096</v>
      </c>
      <c r="D3454" t="s">
        <v>12</v>
      </c>
      <c r="E3454" t="s">
        <v>13</v>
      </c>
      <c r="F3454" t="s">
        <v>55</v>
      </c>
      <c r="G3454" t="s">
        <v>36</v>
      </c>
      <c r="H3454">
        <v>3998.03</v>
      </c>
      <c r="I3454" s="9">
        <v>45452</v>
      </c>
      <c r="J3454">
        <v>2024</v>
      </c>
      <c r="K3454" t="s">
        <v>14049</v>
      </c>
      <c r="L3454">
        <v>6</v>
      </c>
      <c r="M3454" t="s">
        <v>14059</v>
      </c>
      <c r="N3454" t="s">
        <v>16</v>
      </c>
    </row>
    <row r="3455" spans="1:14" x14ac:dyDescent="0.35">
      <c r="A3455" t="s">
        <v>7307</v>
      </c>
      <c r="B3455">
        <v>55</v>
      </c>
      <c r="C3455" t="s">
        <v>14096</v>
      </c>
      <c r="D3455" t="s">
        <v>39</v>
      </c>
      <c r="E3455" t="s">
        <v>29</v>
      </c>
      <c r="F3455" t="s">
        <v>49</v>
      </c>
      <c r="G3455" t="s">
        <v>26</v>
      </c>
      <c r="H3455">
        <v>2409</v>
      </c>
      <c r="I3455" s="9">
        <v>45122</v>
      </c>
      <c r="J3455">
        <v>2023</v>
      </c>
      <c r="K3455" t="s">
        <v>14063</v>
      </c>
      <c r="L3455">
        <v>7</v>
      </c>
      <c r="M3455" t="s">
        <v>14050</v>
      </c>
      <c r="N3455" t="s">
        <v>16</v>
      </c>
    </row>
    <row r="3456" spans="1:14" x14ac:dyDescent="0.35">
      <c r="A3456" t="s">
        <v>7363</v>
      </c>
      <c r="B3456">
        <v>55</v>
      </c>
      <c r="C3456" t="s">
        <v>14096</v>
      </c>
      <c r="D3456" t="s">
        <v>39</v>
      </c>
      <c r="E3456" t="s">
        <v>29</v>
      </c>
      <c r="F3456" t="s">
        <v>14</v>
      </c>
      <c r="G3456" t="s">
        <v>30</v>
      </c>
      <c r="H3456">
        <v>12568.92</v>
      </c>
      <c r="I3456" s="9">
        <v>45337</v>
      </c>
      <c r="J3456">
        <v>2024</v>
      </c>
      <c r="K3456" t="s">
        <v>14051</v>
      </c>
      <c r="L3456">
        <v>2</v>
      </c>
      <c r="M3456" t="s">
        <v>14057</v>
      </c>
      <c r="N3456" t="s">
        <v>16</v>
      </c>
    </row>
    <row r="3457" spans="1:14" x14ac:dyDescent="0.35">
      <c r="A3457" t="s">
        <v>7483</v>
      </c>
      <c r="B3457">
        <v>55</v>
      </c>
      <c r="C3457" t="s">
        <v>14096</v>
      </c>
      <c r="D3457" t="s">
        <v>12</v>
      </c>
      <c r="E3457" t="s">
        <v>24</v>
      </c>
      <c r="F3457" t="s">
        <v>49</v>
      </c>
      <c r="G3457" t="s">
        <v>30</v>
      </c>
      <c r="H3457">
        <v>7853.8</v>
      </c>
      <c r="I3457" s="9">
        <v>44936</v>
      </c>
      <c r="J3457">
        <v>2023</v>
      </c>
      <c r="K3457" t="s">
        <v>14045</v>
      </c>
      <c r="L3457">
        <v>1</v>
      </c>
      <c r="M3457" t="s">
        <v>14046</v>
      </c>
      <c r="N3457" t="s">
        <v>16</v>
      </c>
    </row>
    <row r="3458" spans="1:14" x14ac:dyDescent="0.35">
      <c r="A3458" t="s">
        <v>7507</v>
      </c>
      <c r="B3458">
        <v>55</v>
      </c>
      <c r="C3458" t="s">
        <v>14096</v>
      </c>
      <c r="D3458" t="s">
        <v>12</v>
      </c>
      <c r="E3458" t="s">
        <v>13</v>
      </c>
      <c r="F3458" t="s">
        <v>25</v>
      </c>
      <c r="G3458" t="s">
        <v>15</v>
      </c>
      <c r="H3458">
        <v>30595.64</v>
      </c>
      <c r="I3458" s="9">
        <v>45191</v>
      </c>
      <c r="J3458">
        <v>2023</v>
      </c>
      <c r="K3458" t="s">
        <v>14055</v>
      </c>
      <c r="L3458">
        <v>9</v>
      </c>
      <c r="M3458" t="s">
        <v>14048</v>
      </c>
      <c r="N3458" t="s">
        <v>16</v>
      </c>
    </row>
    <row r="3459" spans="1:14" x14ac:dyDescent="0.35">
      <c r="A3459" t="s">
        <v>7523</v>
      </c>
      <c r="B3459">
        <v>55</v>
      </c>
      <c r="C3459" t="s">
        <v>14096</v>
      </c>
      <c r="D3459" t="s">
        <v>39</v>
      </c>
      <c r="E3459" t="s">
        <v>93</v>
      </c>
      <c r="F3459" t="s">
        <v>19</v>
      </c>
      <c r="G3459" t="s">
        <v>36</v>
      </c>
      <c r="H3459">
        <v>5252.01</v>
      </c>
      <c r="I3459" s="9">
        <v>45501</v>
      </c>
      <c r="J3459">
        <v>2024</v>
      </c>
      <c r="K3459" t="s">
        <v>14063</v>
      </c>
      <c r="L3459">
        <v>7</v>
      </c>
      <c r="M3459" t="s">
        <v>14059</v>
      </c>
      <c r="N3459" t="s">
        <v>16</v>
      </c>
    </row>
    <row r="3460" spans="1:14" x14ac:dyDescent="0.35">
      <c r="A3460" t="s">
        <v>7653</v>
      </c>
      <c r="B3460">
        <v>55</v>
      </c>
      <c r="C3460" t="s">
        <v>14096</v>
      </c>
      <c r="D3460" t="s">
        <v>12</v>
      </c>
      <c r="E3460" t="s">
        <v>93</v>
      </c>
      <c r="F3460" t="s">
        <v>14</v>
      </c>
      <c r="G3460" t="s">
        <v>20</v>
      </c>
      <c r="H3460">
        <v>7950.14</v>
      </c>
      <c r="I3460" s="9">
        <v>45357</v>
      </c>
      <c r="J3460">
        <v>2024</v>
      </c>
      <c r="K3460" t="s">
        <v>14053</v>
      </c>
      <c r="L3460">
        <v>3</v>
      </c>
      <c r="M3460" t="s">
        <v>14052</v>
      </c>
      <c r="N3460" t="s">
        <v>16</v>
      </c>
    </row>
    <row r="3461" spans="1:14" x14ac:dyDescent="0.35">
      <c r="A3461" t="s">
        <v>7821</v>
      </c>
      <c r="B3461">
        <v>55</v>
      </c>
      <c r="C3461" t="s">
        <v>14096</v>
      </c>
      <c r="D3461" t="s">
        <v>12</v>
      </c>
      <c r="E3461" t="s">
        <v>42</v>
      </c>
      <c r="F3461" t="s">
        <v>49</v>
      </c>
      <c r="G3461" t="s">
        <v>20</v>
      </c>
      <c r="H3461">
        <v>6534.71</v>
      </c>
      <c r="I3461" s="9">
        <v>45650</v>
      </c>
      <c r="J3461">
        <v>2024</v>
      </c>
      <c r="K3461" t="s">
        <v>14060</v>
      </c>
      <c r="L3461">
        <v>12</v>
      </c>
      <c r="M3461" t="s">
        <v>14046</v>
      </c>
      <c r="N3461" t="s">
        <v>16</v>
      </c>
    </row>
    <row r="3462" spans="1:14" x14ac:dyDescent="0.35">
      <c r="A3462" t="s">
        <v>7895</v>
      </c>
      <c r="B3462">
        <v>55</v>
      </c>
      <c r="C3462" t="s">
        <v>14096</v>
      </c>
      <c r="D3462" t="s">
        <v>39</v>
      </c>
      <c r="E3462" t="s">
        <v>13</v>
      </c>
      <c r="F3462" t="s">
        <v>19</v>
      </c>
      <c r="G3462" t="s">
        <v>20</v>
      </c>
      <c r="H3462">
        <v>1098.55</v>
      </c>
      <c r="I3462" s="9">
        <v>45554</v>
      </c>
      <c r="J3462">
        <v>2024</v>
      </c>
      <c r="K3462" t="s">
        <v>14055</v>
      </c>
      <c r="L3462">
        <v>9</v>
      </c>
      <c r="M3462" t="s">
        <v>14057</v>
      </c>
      <c r="N3462" t="s">
        <v>16</v>
      </c>
    </row>
    <row r="3463" spans="1:14" x14ac:dyDescent="0.35">
      <c r="A3463" t="s">
        <v>7919</v>
      </c>
      <c r="B3463">
        <v>55</v>
      </c>
      <c r="C3463" t="s">
        <v>14096</v>
      </c>
      <c r="D3463" t="s">
        <v>12</v>
      </c>
      <c r="E3463" t="s">
        <v>52</v>
      </c>
      <c r="F3463" t="s">
        <v>14</v>
      </c>
      <c r="G3463" t="s">
        <v>36</v>
      </c>
      <c r="H3463">
        <v>21850.6</v>
      </c>
      <c r="I3463" s="9">
        <v>45482</v>
      </c>
      <c r="J3463">
        <v>2024</v>
      </c>
      <c r="K3463" t="s">
        <v>14063</v>
      </c>
      <c r="L3463">
        <v>7</v>
      </c>
      <c r="M3463" t="s">
        <v>14046</v>
      </c>
      <c r="N3463" t="s">
        <v>16</v>
      </c>
    </row>
    <row r="3464" spans="1:14" x14ac:dyDescent="0.35">
      <c r="A3464" t="s">
        <v>7937</v>
      </c>
      <c r="B3464">
        <v>55</v>
      </c>
      <c r="C3464" t="s">
        <v>14096</v>
      </c>
      <c r="D3464" t="s">
        <v>12</v>
      </c>
      <c r="E3464" t="s">
        <v>74</v>
      </c>
      <c r="F3464" t="s">
        <v>55</v>
      </c>
      <c r="G3464" t="s">
        <v>26</v>
      </c>
      <c r="H3464">
        <v>1499.65</v>
      </c>
      <c r="I3464" s="9">
        <v>44932</v>
      </c>
      <c r="J3464">
        <v>2023</v>
      </c>
      <c r="K3464" t="s">
        <v>14045</v>
      </c>
      <c r="L3464">
        <v>1</v>
      </c>
      <c r="M3464" t="s">
        <v>14048</v>
      </c>
      <c r="N3464" t="s">
        <v>16</v>
      </c>
    </row>
    <row r="3465" spans="1:14" x14ac:dyDescent="0.35">
      <c r="A3465" t="s">
        <v>8121</v>
      </c>
      <c r="B3465">
        <v>55</v>
      </c>
      <c r="C3465" t="s">
        <v>14096</v>
      </c>
      <c r="D3465" t="s">
        <v>39</v>
      </c>
      <c r="E3465" t="s">
        <v>29</v>
      </c>
      <c r="F3465" t="s">
        <v>14</v>
      </c>
      <c r="G3465" t="s">
        <v>30</v>
      </c>
      <c r="H3465">
        <v>1861.14</v>
      </c>
      <c r="I3465" s="9">
        <v>45298</v>
      </c>
      <c r="J3465">
        <v>2024</v>
      </c>
      <c r="K3465" t="s">
        <v>14045</v>
      </c>
      <c r="L3465">
        <v>1</v>
      </c>
      <c r="M3465" t="s">
        <v>14059</v>
      </c>
      <c r="N3465" t="s">
        <v>16</v>
      </c>
    </row>
    <row r="3466" spans="1:14" x14ac:dyDescent="0.35">
      <c r="A3466" t="s">
        <v>8145</v>
      </c>
      <c r="B3466">
        <v>55</v>
      </c>
      <c r="C3466" t="s">
        <v>14096</v>
      </c>
      <c r="D3466" t="s">
        <v>39</v>
      </c>
      <c r="E3466" t="s">
        <v>29</v>
      </c>
      <c r="F3466" t="s">
        <v>19</v>
      </c>
      <c r="G3466" t="s">
        <v>26</v>
      </c>
      <c r="H3466">
        <v>25798.44</v>
      </c>
      <c r="I3466" s="9">
        <v>44991</v>
      </c>
      <c r="J3466">
        <v>2023</v>
      </c>
      <c r="K3466" t="s">
        <v>14053</v>
      </c>
      <c r="L3466">
        <v>3</v>
      </c>
      <c r="M3466" t="s">
        <v>14062</v>
      </c>
      <c r="N3466" t="s">
        <v>16</v>
      </c>
    </row>
    <row r="3467" spans="1:14" x14ac:dyDescent="0.35">
      <c r="A3467" t="s">
        <v>8163</v>
      </c>
      <c r="B3467">
        <v>55</v>
      </c>
      <c r="C3467" t="s">
        <v>14096</v>
      </c>
      <c r="D3467" t="s">
        <v>12</v>
      </c>
      <c r="E3467" t="s">
        <v>29</v>
      </c>
      <c r="F3467" t="s">
        <v>35</v>
      </c>
      <c r="G3467" t="s">
        <v>20</v>
      </c>
      <c r="H3467">
        <v>8670.7000000000007</v>
      </c>
      <c r="I3467" s="9">
        <v>45469</v>
      </c>
      <c r="J3467">
        <v>2024</v>
      </c>
      <c r="K3467" t="s">
        <v>14049</v>
      </c>
      <c r="L3467">
        <v>6</v>
      </c>
      <c r="M3467" t="s">
        <v>14052</v>
      </c>
      <c r="N3467" t="s">
        <v>16</v>
      </c>
    </row>
    <row r="3468" spans="1:14" x14ac:dyDescent="0.35">
      <c r="A3468" t="s">
        <v>8241</v>
      </c>
      <c r="B3468">
        <v>55</v>
      </c>
      <c r="C3468" t="s">
        <v>14096</v>
      </c>
      <c r="D3468" t="s">
        <v>39</v>
      </c>
      <c r="E3468" t="s">
        <v>93</v>
      </c>
      <c r="F3468" t="s">
        <v>19</v>
      </c>
      <c r="G3468" t="s">
        <v>20</v>
      </c>
      <c r="H3468">
        <v>3217.04</v>
      </c>
      <c r="I3468" s="9">
        <v>45260</v>
      </c>
      <c r="J3468">
        <v>2023</v>
      </c>
      <c r="K3468" t="s">
        <v>14054</v>
      </c>
      <c r="L3468">
        <v>11</v>
      </c>
      <c r="M3468" t="s">
        <v>14057</v>
      </c>
      <c r="N3468" t="s">
        <v>16</v>
      </c>
    </row>
    <row r="3469" spans="1:14" x14ac:dyDescent="0.35">
      <c r="A3469" t="s">
        <v>8573</v>
      </c>
      <c r="B3469">
        <v>55</v>
      </c>
      <c r="C3469" t="s">
        <v>14096</v>
      </c>
      <c r="D3469" t="s">
        <v>12</v>
      </c>
      <c r="E3469" t="s">
        <v>93</v>
      </c>
      <c r="F3469" t="s">
        <v>35</v>
      </c>
      <c r="G3469" t="s">
        <v>26</v>
      </c>
      <c r="H3469">
        <v>7043.15</v>
      </c>
      <c r="I3469" s="9">
        <v>45358</v>
      </c>
      <c r="J3469">
        <v>2024</v>
      </c>
      <c r="K3469" t="s">
        <v>14053</v>
      </c>
      <c r="L3469">
        <v>3</v>
      </c>
      <c r="M3469" t="s">
        <v>14057</v>
      </c>
      <c r="N3469" t="s">
        <v>16</v>
      </c>
    </row>
    <row r="3470" spans="1:14" x14ac:dyDescent="0.35">
      <c r="A3470" t="s">
        <v>8591</v>
      </c>
      <c r="B3470">
        <v>55</v>
      </c>
      <c r="C3470" t="s">
        <v>14096</v>
      </c>
      <c r="D3470" t="s">
        <v>39</v>
      </c>
      <c r="E3470" t="s">
        <v>29</v>
      </c>
      <c r="F3470" t="s">
        <v>49</v>
      </c>
      <c r="G3470" t="s">
        <v>26</v>
      </c>
      <c r="H3470">
        <v>8321.76</v>
      </c>
      <c r="I3470" s="9">
        <v>44932</v>
      </c>
      <c r="J3470">
        <v>2023</v>
      </c>
      <c r="K3470" t="s">
        <v>14045</v>
      </c>
      <c r="L3470">
        <v>1</v>
      </c>
      <c r="M3470" t="s">
        <v>14048</v>
      </c>
      <c r="N3470" t="s">
        <v>16</v>
      </c>
    </row>
    <row r="3471" spans="1:14" x14ac:dyDescent="0.35">
      <c r="A3471" t="s">
        <v>8667</v>
      </c>
      <c r="B3471">
        <v>55</v>
      </c>
      <c r="C3471" t="s">
        <v>14096</v>
      </c>
      <c r="D3471" t="s">
        <v>39</v>
      </c>
      <c r="E3471" t="s">
        <v>13</v>
      </c>
      <c r="F3471" t="s">
        <v>55</v>
      </c>
      <c r="G3471" t="s">
        <v>15</v>
      </c>
      <c r="H3471">
        <v>5559.32</v>
      </c>
      <c r="I3471" s="9">
        <v>45361</v>
      </c>
      <c r="J3471">
        <v>2024</v>
      </c>
      <c r="K3471" t="s">
        <v>14053</v>
      </c>
      <c r="L3471">
        <v>3</v>
      </c>
      <c r="M3471" t="s">
        <v>14059</v>
      </c>
      <c r="N3471" t="s">
        <v>16</v>
      </c>
    </row>
    <row r="3472" spans="1:14" x14ac:dyDescent="0.35">
      <c r="A3472" t="s">
        <v>8975</v>
      </c>
      <c r="B3472">
        <v>55</v>
      </c>
      <c r="C3472" t="s">
        <v>14096</v>
      </c>
      <c r="D3472" t="s">
        <v>12</v>
      </c>
      <c r="E3472" t="s">
        <v>24</v>
      </c>
      <c r="F3472" t="s">
        <v>55</v>
      </c>
      <c r="G3472" t="s">
        <v>26</v>
      </c>
      <c r="H3472">
        <v>8414.26</v>
      </c>
      <c r="I3472" s="9">
        <v>45253</v>
      </c>
      <c r="J3472">
        <v>2023</v>
      </c>
      <c r="K3472" t="s">
        <v>14054</v>
      </c>
      <c r="L3472">
        <v>11</v>
      </c>
      <c r="M3472" t="s">
        <v>14057</v>
      </c>
      <c r="N3472" t="s">
        <v>16</v>
      </c>
    </row>
    <row r="3473" spans="1:14" x14ac:dyDescent="0.35">
      <c r="A3473" t="s">
        <v>9111</v>
      </c>
      <c r="B3473">
        <v>55</v>
      </c>
      <c r="C3473" t="s">
        <v>14096</v>
      </c>
      <c r="D3473" t="s">
        <v>39</v>
      </c>
      <c r="E3473" t="s">
        <v>13</v>
      </c>
      <c r="F3473" t="s">
        <v>19</v>
      </c>
      <c r="G3473" t="s">
        <v>36</v>
      </c>
      <c r="H3473">
        <v>2002.42</v>
      </c>
      <c r="I3473" s="9">
        <v>45648</v>
      </c>
      <c r="J3473">
        <v>2024</v>
      </c>
      <c r="K3473" t="s">
        <v>14060</v>
      </c>
      <c r="L3473">
        <v>12</v>
      </c>
      <c r="M3473" t="s">
        <v>14059</v>
      </c>
      <c r="N3473" t="s">
        <v>16</v>
      </c>
    </row>
    <row r="3474" spans="1:14" x14ac:dyDescent="0.35">
      <c r="A3474" t="s">
        <v>9199</v>
      </c>
      <c r="B3474">
        <v>55</v>
      </c>
      <c r="C3474" t="s">
        <v>14096</v>
      </c>
      <c r="D3474" t="s">
        <v>12</v>
      </c>
      <c r="E3474" t="s">
        <v>64</v>
      </c>
      <c r="F3474" t="s">
        <v>55</v>
      </c>
      <c r="G3474" t="s">
        <v>20</v>
      </c>
      <c r="H3474">
        <v>5679.34</v>
      </c>
      <c r="I3474" s="9">
        <v>44962</v>
      </c>
      <c r="J3474">
        <v>2023</v>
      </c>
      <c r="K3474" t="s">
        <v>14051</v>
      </c>
      <c r="L3474">
        <v>2</v>
      </c>
      <c r="M3474" t="s">
        <v>14059</v>
      </c>
      <c r="N3474" t="s">
        <v>16</v>
      </c>
    </row>
    <row r="3475" spans="1:14" x14ac:dyDescent="0.35">
      <c r="A3475" t="s">
        <v>9213</v>
      </c>
      <c r="B3475">
        <v>55</v>
      </c>
      <c r="C3475" t="s">
        <v>14096</v>
      </c>
      <c r="D3475" t="s">
        <v>12</v>
      </c>
      <c r="E3475" t="s">
        <v>42</v>
      </c>
      <c r="F3475" t="s">
        <v>25</v>
      </c>
      <c r="G3475" t="s">
        <v>15</v>
      </c>
      <c r="H3475">
        <v>9348.66</v>
      </c>
      <c r="I3475" s="9">
        <v>45293</v>
      </c>
      <c r="J3475">
        <v>2024</v>
      </c>
      <c r="K3475" t="s">
        <v>14045</v>
      </c>
      <c r="L3475">
        <v>1</v>
      </c>
      <c r="M3475" t="s">
        <v>14046</v>
      </c>
      <c r="N3475" t="s">
        <v>16</v>
      </c>
    </row>
    <row r="3476" spans="1:14" x14ac:dyDescent="0.35">
      <c r="A3476" t="s">
        <v>9255</v>
      </c>
      <c r="B3476">
        <v>55</v>
      </c>
      <c r="C3476" t="s">
        <v>14096</v>
      </c>
      <c r="D3476" t="s">
        <v>12</v>
      </c>
      <c r="E3476" t="s">
        <v>13</v>
      </c>
      <c r="F3476" t="s">
        <v>49</v>
      </c>
      <c r="G3476" t="s">
        <v>26</v>
      </c>
      <c r="H3476">
        <v>2529.9499999999998</v>
      </c>
      <c r="I3476" s="9">
        <v>45502</v>
      </c>
      <c r="J3476">
        <v>2024</v>
      </c>
      <c r="K3476" t="s">
        <v>14063</v>
      </c>
      <c r="L3476">
        <v>7</v>
      </c>
      <c r="M3476" t="s">
        <v>14062</v>
      </c>
      <c r="N3476" t="s">
        <v>16</v>
      </c>
    </row>
    <row r="3477" spans="1:14" x14ac:dyDescent="0.35">
      <c r="A3477" t="s">
        <v>9301</v>
      </c>
      <c r="B3477">
        <v>55</v>
      </c>
      <c r="C3477" t="s">
        <v>14096</v>
      </c>
      <c r="D3477" t="s">
        <v>39</v>
      </c>
      <c r="E3477" t="s">
        <v>24</v>
      </c>
      <c r="F3477" t="s">
        <v>25</v>
      </c>
      <c r="G3477" t="s">
        <v>15</v>
      </c>
      <c r="H3477">
        <v>1933.89</v>
      </c>
      <c r="I3477" s="9">
        <v>45602</v>
      </c>
      <c r="J3477">
        <v>2024</v>
      </c>
      <c r="K3477" t="s">
        <v>14054</v>
      </c>
      <c r="L3477">
        <v>11</v>
      </c>
      <c r="M3477" t="s">
        <v>14052</v>
      </c>
      <c r="N3477" t="s">
        <v>16</v>
      </c>
    </row>
    <row r="3478" spans="1:14" x14ac:dyDescent="0.35">
      <c r="A3478" t="s">
        <v>9305</v>
      </c>
      <c r="B3478">
        <v>55</v>
      </c>
      <c r="C3478" t="s">
        <v>14096</v>
      </c>
      <c r="D3478" t="s">
        <v>39</v>
      </c>
      <c r="E3478" t="s">
        <v>29</v>
      </c>
      <c r="F3478" t="s">
        <v>14</v>
      </c>
      <c r="G3478" t="s">
        <v>36</v>
      </c>
      <c r="H3478">
        <v>12102.92</v>
      </c>
      <c r="I3478" s="9">
        <v>45397</v>
      </c>
      <c r="J3478">
        <v>2024</v>
      </c>
      <c r="K3478" t="s">
        <v>14061</v>
      </c>
      <c r="L3478">
        <v>4</v>
      </c>
      <c r="M3478" t="s">
        <v>14062</v>
      </c>
      <c r="N3478" t="s">
        <v>16</v>
      </c>
    </row>
    <row r="3479" spans="1:14" x14ac:dyDescent="0.35">
      <c r="A3479" t="s">
        <v>9307</v>
      </c>
      <c r="B3479">
        <v>55</v>
      </c>
      <c r="C3479" t="s">
        <v>14096</v>
      </c>
      <c r="D3479" t="s">
        <v>39</v>
      </c>
      <c r="E3479" t="s">
        <v>29</v>
      </c>
      <c r="F3479" t="s">
        <v>55</v>
      </c>
      <c r="G3479" t="s">
        <v>30</v>
      </c>
      <c r="H3479">
        <v>10027.700000000001</v>
      </c>
      <c r="I3479" s="9">
        <v>45640</v>
      </c>
      <c r="J3479">
        <v>2024</v>
      </c>
      <c r="K3479" t="s">
        <v>14060</v>
      </c>
      <c r="L3479">
        <v>12</v>
      </c>
      <c r="M3479" t="s">
        <v>14050</v>
      </c>
      <c r="N3479" t="s">
        <v>16</v>
      </c>
    </row>
    <row r="3480" spans="1:14" x14ac:dyDescent="0.35">
      <c r="A3480" t="s">
        <v>9839</v>
      </c>
      <c r="B3480">
        <v>55</v>
      </c>
      <c r="C3480" t="s">
        <v>14096</v>
      </c>
      <c r="D3480" t="s">
        <v>39</v>
      </c>
      <c r="E3480" t="s">
        <v>13</v>
      </c>
      <c r="F3480" t="s">
        <v>19</v>
      </c>
      <c r="G3480" t="s">
        <v>30</v>
      </c>
      <c r="H3480">
        <v>944.14</v>
      </c>
      <c r="I3480" s="9">
        <v>45483</v>
      </c>
      <c r="J3480">
        <v>2024</v>
      </c>
      <c r="K3480" t="s">
        <v>14063</v>
      </c>
      <c r="L3480">
        <v>7</v>
      </c>
      <c r="M3480" t="s">
        <v>14052</v>
      </c>
      <c r="N3480" t="s">
        <v>16</v>
      </c>
    </row>
    <row r="3481" spans="1:14" x14ac:dyDescent="0.35">
      <c r="A3481" t="s">
        <v>9943</v>
      </c>
      <c r="B3481">
        <v>55</v>
      </c>
      <c r="C3481" t="s">
        <v>14096</v>
      </c>
      <c r="D3481" t="s">
        <v>12</v>
      </c>
      <c r="E3481" t="s">
        <v>13</v>
      </c>
      <c r="F3481" t="s">
        <v>55</v>
      </c>
      <c r="G3481" t="s">
        <v>30</v>
      </c>
      <c r="H3481">
        <v>5768.36</v>
      </c>
      <c r="I3481" s="9">
        <v>45448</v>
      </c>
      <c r="J3481">
        <v>2024</v>
      </c>
      <c r="K3481" t="s">
        <v>14049</v>
      </c>
      <c r="L3481">
        <v>6</v>
      </c>
      <c r="M3481" t="s">
        <v>14052</v>
      </c>
      <c r="N3481" t="s">
        <v>16</v>
      </c>
    </row>
    <row r="3482" spans="1:14" x14ac:dyDescent="0.35">
      <c r="A3482" t="s">
        <v>9955</v>
      </c>
      <c r="B3482">
        <v>55</v>
      </c>
      <c r="C3482" t="s">
        <v>14096</v>
      </c>
      <c r="D3482" t="s">
        <v>39</v>
      </c>
      <c r="E3482" t="s">
        <v>74</v>
      </c>
      <c r="F3482" t="s">
        <v>19</v>
      </c>
      <c r="G3482" t="s">
        <v>15</v>
      </c>
      <c r="H3482">
        <v>14169.63</v>
      </c>
      <c r="I3482" s="9">
        <v>45648</v>
      </c>
      <c r="J3482">
        <v>2024</v>
      </c>
      <c r="K3482" t="s">
        <v>14060</v>
      </c>
      <c r="L3482">
        <v>12</v>
      </c>
      <c r="M3482" t="s">
        <v>14059</v>
      </c>
      <c r="N3482" t="s">
        <v>16</v>
      </c>
    </row>
    <row r="3483" spans="1:14" x14ac:dyDescent="0.35">
      <c r="A3483" t="s">
        <v>10003</v>
      </c>
      <c r="B3483">
        <v>55</v>
      </c>
      <c r="C3483" t="s">
        <v>14096</v>
      </c>
      <c r="D3483" t="s">
        <v>39</v>
      </c>
      <c r="E3483" t="s">
        <v>52</v>
      </c>
      <c r="F3483" t="s">
        <v>19</v>
      </c>
      <c r="G3483" t="s">
        <v>26</v>
      </c>
      <c r="H3483">
        <v>765.98</v>
      </c>
      <c r="I3483" s="9">
        <v>44929</v>
      </c>
      <c r="J3483">
        <v>2023</v>
      </c>
      <c r="K3483" t="s">
        <v>14045</v>
      </c>
      <c r="L3483">
        <v>1</v>
      </c>
      <c r="M3483" t="s">
        <v>14046</v>
      </c>
      <c r="N3483" t="s">
        <v>16</v>
      </c>
    </row>
    <row r="3484" spans="1:14" x14ac:dyDescent="0.35">
      <c r="A3484" t="s">
        <v>10083</v>
      </c>
      <c r="B3484">
        <v>55</v>
      </c>
      <c r="C3484" t="s">
        <v>14096</v>
      </c>
      <c r="D3484" t="s">
        <v>39</v>
      </c>
      <c r="E3484" t="s">
        <v>24</v>
      </c>
      <c r="F3484" t="s">
        <v>14</v>
      </c>
      <c r="G3484" t="s">
        <v>15</v>
      </c>
      <c r="H3484">
        <v>6995.04</v>
      </c>
      <c r="I3484" s="9">
        <v>45575</v>
      </c>
      <c r="J3484">
        <v>2024</v>
      </c>
      <c r="K3484" t="s">
        <v>14058</v>
      </c>
      <c r="L3484">
        <v>10</v>
      </c>
      <c r="M3484" t="s">
        <v>14057</v>
      </c>
      <c r="N3484" t="s">
        <v>16</v>
      </c>
    </row>
    <row r="3485" spans="1:14" x14ac:dyDescent="0.35">
      <c r="A3485" t="s">
        <v>10169</v>
      </c>
      <c r="B3485">
        <v>55</v>
      </c>
      <c r="C3485" t="s">
        <v>14096</v>
      </c>
      <c r="D3485" t="s">
        <v>39</v>
      </c>
      <c r="E3485" t="s">
        <v>42</v>
      </c>
      <c r="F3485" t="s">
        <v>35</v>
      </c>
      <c r="G3485" t="s">
        <v>26</v>
      </c>
      <c r="H3485">
        <v>6795.99</v>
      </c>
      <c r="I3485" s="9">
        <v>45378</v>
      </c>
      <c r="J3485">
        <v>2024</v>
      </c>
      <c r="K3485" t="s">
        <v>14053</v>
      </c>
      <c r="L3485">
        <v>3</v>
      </c>
      <c r="M3485" t="s">
        <v>14052</v>
      </c>
      <c r="N3485" t="s">
        <v>16</v>
      </c>
    </row>
    <row r="3486" spans="1:14" x14ac:dyDescent="0.35">
      <c r="A3486" t="s">
        <v>10187</v>
      </c>
      <c r="B3486">
        <v>55</v>
      </c>
      <c r="C3486" t="s">
        <v>14096</v>
      </c>
      <c r="D3486" t="s">
        <v>12</v>
      </c>
      <c r="E3486" t="s">
        <v>93</v>
      </c>
      <c r="F3486" t="s">
        <v>35</v>
      </c>
      <c r="G3486" t="s">
        <v>36</v>
      </c>
      <c r="H3486">
        <v>15062.04</v>
      </c>
      <c r="I3486" s="9">
        <v>45227</v>
      </c>
      <c r="J3486">
        <v>2023</v>
      </c>
      <c r="K3486" t="s">
        <v>14058</v>
      </c>
      <c r="L3486">
        <v>10</v>
      </c>
      <c r="M3486" t="s">
        <v>14050</v>
      </c>
      <c r="N3486" t="s">
        <v>16</v>
      </c>
    </row>
    <row r="3487" spans="1:14" x14ac:dyDescent="0.35">
      <c r="A3487" t="s">
        <v>10299</v>
      </c>
      <c r="B3487">
        <v>55</v>
      </c>
      <c r="C3487" t="s">
        <v>14096</v>
      </c>
      <c r="D3487" t="s">
        <v>39</v>
      </c>
      <c r="E3487" t="s">
        <v>29</v>
      </c>
      <c r="F3487" t="s">
        <v>49</v>
      </c>
      <c r="G3487" t="s">
        <v>36</v>
      </c>
      <c r="H3487">
        <v>18300.37</v>
      </c>
      <c r="I3487" s="9">
        <v>45481</v>
      </c>
      <c r="J3487">
        <v>2024</v>
      </c>
      <c r="K3487" t="s">
        <v>14063</v>
      </c>
      <c r="L3487">
        <v>7</v>
      </c>
      <c r="M3487" t="s">
        <v>14062</v>
      </c>
      <c r="N3487" t="s">
        <v>16</v>
      </c>
    </row>
    <row r="3488" spans="1:14" x14ac:dyDescent="0.35">
      <c r="A3488" t="s">
        <v>10365</v>
      </c>
      <c r="B3488">
        <v>55</v>
      </c>
      <c r="C3488" t="s">
        <v>14096</v>
      </c>
      <c r="D3488" t="s">
        <v>39</v>
      </c>
      <c r="E3488" t="s">
        <v>93</v>
      </c>
      <c r="F3488" t="s">
        <v>14</v>
      </c>
      <c r="G3488" t="s">
        <v>30</v>
      </c>
      <c r="H3488">
        <v>6210.69</v>
      </c>
      <c r="I3488" s="9">
        <v>45149</v>
      </c>
      <c r="J3488">
        <v>2023</v>
      </c>
      <c r="K3488" t="s">
        <v>14056</v>
      </c>
      <c r="L3488">
        <v>8</v>
      </c>
      <c r="M3488" t="s">
        <v>14048</v>
      </c>
      <c r="N3488" t="s">
        <v>16</v>
      </c>
    </row>
    <row r="3489" spans="1:14" x14ac:dyDescent="0.35">
      <c r="A3489" t="s">
        <v>10387</v>
      </c>
      <c r="B3489">
        <v>55</v>
      </c>
      <c r="C3489" t="s">
        <v>14096</v>
      </c>
      <c r="D3489" t="s">
        <v>12</v>
      </c>
      <c r="E3489" t="s">
        <v>64</v>
      </c>
      <c r="F3489" t="s">
        <v>19</v>
      </c>
      <c r="G3489" t="s">
        <v>20</v>
      </c>
      <c r="H3489">
        <v>47.82</v>
      </c>
      <c r="I3489" s="9">
        <v>45207</v>
      </c>
      <c r="J3489">
        <v>2023</v>
      </c>
      <c r="K3489" t="s">
        <v>14058</v>
      </c>
      <c r="L3489">
        <v>10</v>
      </c>
      <c r="M3489" t="s">
        <v>14059</v>
      </c>
      <c r="N3489" t="s">
        <v>16</v>
      </c>
    </row>
    <row r="3490" spans="1:14" x14ac:dyDescent="0.35">
      <c r="A3490" t="s">
        <v>10473</v>
      </c>
      <c r="B3490">
        <v>55</v>
      </c>
      <c r="C3490" t="s">
        <v>14096</v>
      </c>
      <c r="D3490" t="s">
        <v>39</v>
      </c>
      <c r="E3490" t="s">
        <v>42</v>
      </c>
      <c r="F3490" t="s">
        <v>35</v>
      </c>
      <c r="G3490" t="s">
        <v>36</v>
      </c>
      <c r="H3490">
        <v>5369.16</v>
      </c>
      <c r="I3490" s="9">
        <v>44955</v>
      </c>
      <c r="J3490">
        <v>2023</v>
      </c>
      <c r="K3490" t="s">
        <v>14045</v>
      </c>
      <c r="L3490">
        <v>1</v>
      </c>
      <c r="M3490" t="s">
        <v>14059</v>
      </c>
      <c r="N3490" t="s">
        <v>16</v>
      </c>
    </row>
    <row r="3491" spans="1:14" x14ac:dyDescent="0.35">
      <c r="A3491" t="s">
        <v>10527</v>
      </c>
      <c r="B3491">
        <v>55</v>
      </c>
      <c r="C3491" t="s">
        <v>14096</v>
      </c>
      <c r="D3491" t="s">
        <v>12</v>
      </c>
      <c r="E3491" t="s">
        <v>64</v>
      </c>
      <c r="F3491" t="s">
        <v>25</v>
      </c>
      <c r="G3491" t="s">
        <v>26</v>
      </c>
      <c r="H3491">
        <v>5747.05</v>
      </c>
      <c r="I3491" s="9">
        <v>45096</v>
      </c>
      <c r="J3491">
        <v>2023</v>
      </c>
      <c r="K3491" t="s">
        <v>14049</v>
      </c>
      <c r="L3491">
        <v>6</v>
      </c>
      <c r="M3491" t="s">
        <v>14062</v>
      </c>
      <c r="N3491" t="s">
        <v>16</v>
      </c>
    </row>
    <row r="3492" spans="1:14" x14ac:dyDescent="0.35">
      <c r="A3492" t="s">
        <v>10551</v>
      </c>
      <c r="B3492">
        <v>55</v>
      </c>
      <c r="C3492" t="s">
        <v>14096</v>
      </c>
      <c r="D3492" t="s">
        <v>12</v>
      </c>
      <c r="E3492" t="s">
        <v>42</v>
      </c>
      <c r="F3492" t="s">
        <v>35</v>
      </c>
      <c r="G3492" t="s">
        <v>15</v>
      </c>
      <c r="H3492">
        <v>10529.26</v>
      </c>
      <c r="I3492" s="9">
        <v>45399</v>
      </c>
      <c r="J3492">
        <v>2024</v>
      </c>
      <c r="K3492" t="s">
        <v>14061</v>
      </c>
      <c r="L3492">
        <v>4</v>
      </c>
      <c r="M3492" t="s">
        <v>14052</v>
      </c>
      <c r="N3492" t="s">
        <v>16</v>
      </c>
    </row>
    <row r="3493" spans="1:14" x14ac:dyDescent="0.35">
      <c r="A3493" t="s">
        <v>10777</v>
      </c>
      <c r="B3493">
        <v>55</v>
      </c>
      <c r="C3493" t="s">
        <v>14096</v>
      </c>
      <c r="D3493" t="s">
        <v>12</v>
      </c>
      <c r="E3493" t="s">
        <v>74</v>
      </c>
      <c r="F3493" t="s">
        <v>35</v>
      </c>
      <c r="G3493" t="s">
        <v>26</v>
      </c>
      <c r="H3493">
        <v>16815.2</v>
      </c>
      <c r="I3493" s="9">
        <v>45501</v>
      </c>
      <c r="J3493">
        <v>2024</v>
      </c>
      <c r="K3493" t="s">
        <v>14063</v>
      </c>
      <c r="L3493">
        <v>7</v>
      </c>
      <c r="M3493" t="s">
        <v>14059</v>
      </c>
      <c r="N3493" t="s">
        <v>16</v>
      </c>
    </row>
    <row r="3494" spans="1:14" x14ac:dyDescent="0.35">
      <c r="A3494" t="s">
        <v>10811</v>
      </c>
      <c r="B3494">
        <v>55</v>
      </c>
      <c r="C3494" t="s">
        <v>14096</v>
      </c>
      <c r="D3494" t="s">
        <v>39</v>
      </c>
      <c r="E3494" t="s">
        <v>74</v>
      </c>
      <c r="F3494" t="s">
        <v>49</v>
      </c>
      <c r="G3494" t="s">
        <v>15</v>
      </c>
      <c r="H3494">
        <v>4800.95</v>
      </c>
      <c r="I3494" s="9">
        <v>45284</v>
      </c>
      <c r="J3494">
        <v>2023</v>
      </c>
      <c r="K3494" t="s">
        <v>14060</v>
      </c>
      <c r="L3494">
        <v>12</v>
      </c>
      <c r="M3494" t="s">
        <v>14059</v>
      </c>
      <c r="N3494" t="s">
        <v>16</v>
      </c>
    </row>
    <row r="3495" spans="1:14" x14ac:dyDescent="0.35">
      <c r="A3495" t="s">
        <v>10817</v>
      </c>
      <c r="B3495">
        <v>55</v>
      </c>
      <c r="C3495" t="s">
        <v>14096</v>
      </c>
      <c r="D3495" t="s">
        <v>12</v>
      </c>
      <c r="E3495" t="s">
        <v>42</v>
      </c>
      <c r="F3495" t="s">
        <v>55</v>
      </c>
      <c r="G3495" t="s">
        <v>15</v>
      </c>
      <c r="H3495">
        <v>1581.75</v>
      </c>
      <c r="I3495" s="9">
        <v>45095</v>
      </c>
      <c r="J3495">
        <v>2023</v>
      </c>
      <c r="K3495" t="s">
        <v>14049</v>
      </c>
      <c r="L3495">
        <v>6</v>
      </c>
      <c r="M3495" t="s">
        <v>14059</v>
      </c>
      <c r="N3495" t="s">
        <v>16</v>
      </c>
    </row>
    <row r="3496" spans="1:14" x14ac:dyDescent="0.35">
      <c r="A3496" t="s">
        <v>10873</v>
      </c>
      <c r="B3496">
        <v>55</v>
      </c>
      <c r="C3496" t="s">
        <v>14096</v>
      </c>
      <c r="D3496" t="s">
        <v>39</v>
      </c>
      <c r="E3496" t="s">
        <v>64</v>
      </c>
      <c r="F3496" t="s">
        <v>49</v>
      </c>
      <c r="G3496" t="s">
        <v>20</v>
      </c>
      <c r="H3496">
        <v>6701.13</v>
      </c>
      <c r="I3496" s="9">
        <v>45412</v>
      </c>
      <c r="J3496">
        <v>2024</v>
      </c>
      <c r="K3496" t="s">
        <v>14061</v>
      </c>
      <c r="L3496">
        <v>4</v>
      </c>
      <c r="M3496" t="s">
        <v>14046</v>
      </c>
      <c r="N3496" t="s">
        <v>16</v>
      </c>
    </row>
    <row r="3497" spans="1:14" x14ac:dyDescent="0.35">
      <c r="A3497" t="s">
        <v>11149</v>
      </c>
      <c r="B3497">
        <v>55</v>
      </c>
      <c r="C3497" t="s">
        <v>14096</v>
      </c>
      <c r="D3497" t="s">
        <v>12</v>
      </c>
      <c r="E3497" t="s">
        <v>64</v>
      </c>
      <c r="F3497" t="s">
        <v>49</v>
      </c>
      <c r="G3497" t="s">
        <v>30</v>
      </c>
      <c r="H3497">
        <v>2210.3000000000002</v>
      </c>
      <c r="I3497" s="9">
        <v>45578</v>
      </c>
      <c r="J3497">
        <v>2024</v>
      </c>
      <c r="K3497" t="s">
        <v>14058</v>
      </c>
      <c r="L3497">
        <v>10</v>
      </c>
      <c r="M3497" t="s">
        <v>14059</v>
      </c>
      <c r="N3497" t="s">
        <v>16</v>
      </c>
    </row>
    <row r="3498" spans="1:14" x14ac:dyDescent="0.35">
      <c r="A3498" t="s">
        <v>11343</v>
      </c>
      <c r="B3498">
        <v>55</v>
      </c>
      <c r="C3498" t="s">
        <v>14096</v>
      </c>
      <c r="D3498" t="s">
        <v>12</v>
      </c>
      <c r="E3498" t="s">
        <v>93</v>
      </c>
      <c r="F3498" t="s">
        <v>49</v>
      </c>
      <c r="G3498" t="s">
        <v>36</v>
      </c>
      <c r="H3498">
        <v>34072.71</v>
      </c>
      <c r="I3498" s="9">
        <v>45554</v>
      </c>
      <c r="J3498">
        <v>2024</v>
      </c>
      <c r="K3498" t="s">
        <v>14055</v>
      </c>
      <c r="L3498">
        <v>9</v>
      </c>
      <c r="M3498" t="s">
        <v>14057</v>
      </c>
      <c r="N3498" t="s">
        <v>16</v>
      </c>
    </row>
    <row r="3499" spans="1:14" x14ac:dyDescent="0.35">
      <c r="A3499" t="s">
        <v>11721</v>
      </c>
      <c r="B3499">
        <v>55</v>
      </c>
      <c r="C3499" t="s">
        <v>14096</v>
      </c>
      <c r="D3499" t="s">
        <v>12</v>
      </c>
      <c r="E3499" t="s">
        <v>52</v>
      </c>
      <c r="F3499" t="s">
        <v>25</v>
      </c>
      <c r="G3499" t="s">
        <v>36</v>
      </c>
      <c r="H3499">
        <v>1280.3699999999999</v>
      </c>
      <c r="I3499" s="9">
        <v>45085</v>
      </c>
      <c r="J3499">
        <v>2023</v>
      </c>
      <c r="K3499" t="s">
        <v>14049</v>
      </c>
      <c r="L3499">
        <v>6</v>
      </c>
      <c r="M3499" t="s">
        <v>14057</v>
      </c>
      <c r="N3499" t="s">
        <v>16</v>
      </c>
    </row>
    <row r="3500" spans="1:14" x14ac:dyDescent="0.35">
      <c r="A3500" t="s">
        <v>11903</v>
      </c>
      <c r="B3500">
        <v>55</v>
      </c>
      <c r="C3500" t="s">
        <v>14096</v>
      </c>
      <c r="D3500" t="s">
        <v>12</v>
      </c>
      <c r="E3500" t="s">
        <v>29</v>
      </c>
      <c r="F3500" t="s">
        <v>35</v>
      </c>
      <c r="G3500" t="s">
        <v>36</v>
      </c>
      <c r="H3500">
        <v>34107.72</v>
      </c>
      <c r="I3500" s="9">
        <v>45420</v>
      </c>
      <c r="J3500">
        <v>2024</v>
      </c>
      <c r="K3500" t="s">
        <v>14047</v>
      </c>
      <c r="L3500">
        <v>5</v>
      </c>
      <c r="M3500" t="s">
        <v>14052</v>
      </c>
      <c r="N3500" t="s">
        <v>16</v>
      </c>
    </row>
    <row r="3501" spans="1:14" x14ac:dyDescent="0.35">
      <c r="A3501" t="s">
        <v>12063</v>
      </c>
      <c r="B3501">
        <v>55</v>
      </c>
      <c r="C3501" t="s">
        <v>14096</v>
      </c>
      <c r="D3501" t="s">
        <v>12</v>
      </c>
      <c r="E3501" t="s">
        <v>13</v>
      </c>
      <c r="F3501" t="s">
        <v>35</v>
      </c>
      <c r="G3501" t="s">
        <v>20</v>
      </c>
      <c r="H3501">
        <v>6485.65</v>
      </c>
      <c r="I3501" s="9">
        <v>45148</v>
      </c>
      <c r="J3501">
        <v>2023</v>
      </c>
      <c r="K3501" t="s">
        <v>14056</v>
      </c>
      <c r="L3501">
        <v>8</v>
      </c>
      <c r="M3501" t="s">
        <v>14057</v>
      </c>
      <c r="N3501" t="s">
        <v>16</v>
      </c>
    </row>
    <row r="3502" spans="1:14" x14ac:dyDescent="0.35">
      <c r="A3502" t="s">
        <v>12345</v>
      </c>
      <c r="B3502">
        <v>55</v>
      </c>
      <c r="C3502" t="s">
        <v>14096</v>
      </c>
      <c r="D3502" t="s">
        <v>12</v>
      </c>
      <c r="E3502" t="s">
        <v>52</v>
      </c>
      <c r="F3502" t="s">
        <v>25</v>
      </c>
      <c r="G3502" t="s">
        <v>26</v>
      </c>
      <c r="H3502">
        <v>25249.599999999999</v>
      </c>
      <c r="I3502" s="9">
        <v>45483</v>
      </c>
      <c r="J3502">
        <v>2024</v>
      </c>
      <c r="K3502" t="s">
        <v>14063</v>
      </c>
      <c r="L3502">
        <v>7</v>
      </c>
      <c r="M3502" t="s">
        <v>14052</v>
      </c>
      <c r="N3502" t="s">
        <v>16</v>
      </c>
    </row>
    <row r="3503" spans="1:14" x14ac:dyDescent="0.35">
      <c r="A3503" t="s">
        <v>12477</v>
      </c>
      <c r="B3503">
        <v>55</v>
      </c>
      <c r="C3503" t="s">
        <v>14096</v>
      </c>
      <c r="D3503" t="s">
        <v>12</v>
      </c>
      <c r="E3503" t="s">
        <v>13</v>
      </c>
      <c r="F3503" t="s">
        <v>25</v>
      </c>
      <c r="G3503" t="s">
        <v>36</v>
      </c>
      <c r="H3503">
        <v>5421.74</v>
      </c>
      <c r="I3503" s="9">
        <v>45373</v>
      </c>
      <c r="J3503">
        <v>2024</v>
      </c>
      <c r="K3503" t="s">
        <v>14053</v>
      </c>
      <c r="L3503">
        <v>3</v>
      </c>
      <c r="M3503" t="s">
        <v>14048</v>
      </c>
      <c r="N3503" t="s">
        <v>16</v>
      </c>
    </row>
    <row r="3504" spans="1:14" x14ac:dyDescent="0.35">
      <c r="A3504" t="s">
        <v>12483</v>
      </c>
      <c r="B3504">
        <v>55</v>
      </c>
      <c r="C3504" t="s">
        <v>14096</v>
      </c>
      <c r="D3504" t="s">
        <v>12</v>
      </c>
      <c r="E3504" t="s">
        <v>64</v>
      </c>
      <c r="F3504" t="s">
        <v>25</v>
      </c>
      <c r="G3504" t="s">
        <v>36</v>
      </c>
      <c r="H3504">
        <v>4732.78</v>
      </c>
      <c r="I3504" s="9">
        <v>45090</v>
      </c>
      <c r="J3504">
        <v>2023</v>
      </c>
      <c r="K3504" t="s">
        <v>14049</v>
      </c>
      <c r="L3504">
        <v>6</v>
      </c>
      <c r="M3504" t="s">
        <v>14046</v>
      </c>
      <c r="N3504" t="s">
        <v>16</v>
      </c>
    </row>
    <row r="3505" spans="1:14" x14ac:dyDescent="0.35">
      <c r="A3505" t="s">
        <v>12507</v>
      </c>
      <c r="B3505">
        <v>55</v>
      </c>
      <c r="C3505" t="s">
        <v>14096</v>
      </c>
      <c r="D3505" t="s">
        <v>12</v>
      </c>
      <c r="E3505" t="s">
        <v>52</v>
      </c>
      <c r="F3505" t="s">
        <v>14</v>
      </c>
      <c r="G3505" t="s">
        <v>36</v>
      </c>
      <c r="H3505">
        <v>13450.39</v>
      </c>
      <c r="I3505" s="9">
        <v>45185</v>
      </c>
      <c r="J3505">
        <v>2023</v>
      </c>
      <c r="K3505" t="s">
        <v>14055</v>
      </c>
      <c r="L3505">
        <v>9</v>
      </c>
      <c r="M3505" t="s">
        <v>14050</v>
      </c>
      <c r="N3505" t="s">
        <v>16</v>
      </c>
    </row>
    <row r="3506" spans="1:14" x14ac:dyDescent="0.35">
      <c r="A3506" t="s">
        <v>12845</v>
      </c>
      <c r="B3506">
        <v>55</v>
      </c>
      <c r="C3506" t="s">
        <v>14096</v>
      </c>
      <c r="D3506" t="s">
        <v>12</v>
      </c>
      <c r="E3506" t="s">
        <v>29</v>
      </c>
      <c r="F3506" t="s">
        <v>25</v>
      </c>
      <c r="G3506" t="s">
        <v>36</v>
      </c>
      <c r="H3506">
        <v>15176.83</v>
      </c>
      <c r="I3506" s="9">
        <v>45624</v>
      </c>
      <c r="J3506">
        <v>2024</v>
      </c>
      <c r="K3506" t="s">
        <v>14054</v>
      </c>
      <c r="L3506">
        <v>11</v>
      </c>
      <c r="M3506" t="s">
        <v>14057</v>
      </c>
      <c r="N3506" t="s">
        <v>16</v>
      </c>
    </row>
    <row r="3507" spans="1:14" x14ac:dyDescent="0.35">
      <c r="A3507" t="s">
        <v>13049</v>
      </c>
      <c r="B3507">
        <v>55</v>
      </c>
      <c r="C3507" t="s">
        <v>14096</v>
      </c>
      <c r="D3507" t="s">
        <v>12</v>
      </c>
      <c r="E3507" t="s">
        <v>74</v>
      </c>
      <c r="F3507" t="s">
        <v>19</v>
      </c>
      <c r="G3507" t="s">
        <v>30</v>
      </c>
      <c r="H3507">
        <v>1238.95</v>
      </c>
      <c r="I3507" s="9">
        <v>45626</v>
      </c>
      <c r="J3507">
        <v>2024</v>
      </c>
      <c r="K3507" t="s">
        <v>14054</v>
      </c>
      <c r="L3507">
        <v>11</v>
      </c>
      <c r="M3507" t="s">
        <v>14050</v>
      </c>
      <c r="N3507" t="s">
        <v>16</v>
      </c>
    </row>
    <row r="3508" spans="1:14" x14ac:dyDescent="0.35">
      <c r="A3508" t="s">
        <v>13187</v>
      </c>
      <c r="B3508">
        <v>55</v>
      </c>
      <c r="C3508" t="s">
        <v>14096</v>
      </c>
      <c r="D3508" t="s">
        <v>39</v>
      </c>
      <c r="E3508" t="s">
        <v>24</v>
      </c>
      <c r="F3508" t="s">
        <v>55</v>
      </c>
      <c r="G3508" t="s">
        <v>15</v>
      </c>
      <c r="H3508">
        <v>36449.760000000002</v>
      </c>
      <c r="I3508" s="9">
        <v>45603</v>
      </c>
      <c r="J3508">
        <v>2024</v>
      </c>
      <c r="K3508" t="s">
        <v>14054</v>
      </c>
      <c r="L3508">
        <v>11</v>
      </c>
      <c r="M3508" t="s">
        <v>14057</v>
      </c>
      <c r="N3508" t="s">
        <v>16</v>
      </c>
    </row>
    <row r="3509" spans="1:14" x14ac:dyDescent="0.35">
      <c r="A3509" t="s">
        <v>13483</v>
      </c>
      <c r="B3509">
        <v>55</v>
      </c>
      <c r="C3509" t="s">
        <v>14096</v>
      </c>
      <c r="D3509" t="s">
        <v>12</v>
      </c>
      <c r="E3509" t="s">
        <v>13</v>
      </c>
      <c r="F3509" t="s">
        <v>49</v>
      </c>
      <c r="G3509" t="s">
        <v>36</v>
      </c>
      <c r="H3509">
        <v>1356.56</v>
      </c>
      <c r="I3509" s="9">
        <v>45625</v>
      </c>
      <c r="J3509">
        <v>2024</v>
      </c>
      <c r="K3509" t="s">
        <v>14054</v>
      </c>
      <c r="L3509">
        <v>11</v>
      </c>
      <c r="M3509" t="s">
        <v>14048</v>
      </c>
      <c r="N3509" t="s">
        <v>16</v>
      </c>
    </row>
    <row r="3510" spans="1:14" x14ac:dyDescent="0.35">
      <c r="A3510" t="s">
        <v>13563</v>
      </c>
      <c r="B3510">
        <v>55</v>
      </c>
      <c r="C3510" t="s">
        <v>14096</v>
      </c>
      <c r="D3510" t="s">
        <v>39</v>
      </c>
      <c r="E3510" t="s">
        <v>93</v>
      </c>
      <c r="F3510" t="s">
        <v>25</v>
      </c>
      <c r="G3510" t="s">
        <v>15</v>
      </c>
      <c r="H3510">
        <v>3089.98</v>
      </c>
      <c r="I3510" s="9">
        <v>45313</v>
      </c>
      <c r="J3510">
        <v>2024</v>
      </c>
      <c r="K3510" t="s">
        <v>14045</v>
      </c>
      <c r="L3510">
        <v>1</v>
      </c>
      <c r="M3510" t="s">
        <v>14062</v>
      </c>
      <c r="N3510" t="s">
        <v>16</v>
      </c>
    </row>
    <row r="3511" spans="1:14" x14ac:dyDescent="0.35">
      <c r="A3511" t="s">
        <v>13615</v>
      </c>
      <c r="B3511">
        <v>55</v>
      </c>
      <c r="C3511" t="s">
        <v>14096</v>
      </c>
      <c r="D3511" t="s">
        <v>12</v>
      </c>
      <c r="E3511" t="s">
        <v>29</v>
      </c>
      <c r="F3511" t="s">
        <v>35</v>
      </c>
      <c r="G3511" t="s">
        <v>20</v>
      </c>
      <c r="H3511">
        <v>21184.47</v>
      </c>
      <c r="I3511" s="9">
        <v>45602</v>
      </c>
      <c r="J3511">
        <v>2024</v>
      </c>
      <c r="K3511" t="s">
        <v>14054</v>
      </c>
      <c r="L3511">
        <v>11</v>
      </c>
      <c r="M3511" t="s">
        <v>14052</v>
      </c>
      <c r="N3511" t="s">
        <v>16</v>
      </c>
    </row>
    <row r="3512" spans="1:14" x14ac:dyDescent="0.35">
      <c r="A3512" t="s">
        <v>13729</v>
      </c>
      <c r="B3512">
        <v>55</v>
      </c>
      <c r="C3512" t="s">
        <v>14096</v>
      </c>
      <c r="D3512" t="s">
        <v>12</v>
      </c>
      <c r="E3512" t="s">
        <v>42</v>
      </c>
      <c r="F3512" t="s">
        <v>49</v>
      </c>
      <c r="G3512" t="s">
        <v>20</v>
      </c>
      <c r="H3512">
        <v>4647.9399999999996</v>
      </c>
      <c r="I3512" s="9">
        <v>45441</v>
      </c>
      <c r="J3512">
        <v>2024</v>
      </c>
      <c r="K3512" t="s">
        <v>14047</v>
      </c>
      <c r="L3512">
        <v>5</v>
      </c>
      <c r="M3512" t="s">
        <v>14052</v>
      </c>
      <c r="N3512" t="s">
        <v>16</v>
      </c>
    </row>
    <row r="3513" spans="1:14" x14ac:dyDescent="0.35">
      <c r="A3513" t="s">
        <v>13827</v>
      </c>
      <c r="B3513">
        <v>55</v>
      </c>
      <c r="C3513" t="s">
        <v>14096</v>
      </c>
      <c r="D3513" t="s">
        <v>39</v>
      </c>
      <c r="E3513" t="s">
        <v>74</v>
      </c>
      <c r="F3513" t="s">
        <v>49</v>
      </c>
      <c r="G3513" t="s">
        <v>30</v>
      </c>
      <c r="H3513">
        <v>139.69999999999999</v>
      </c>
      <c r="I3513" s="9">
        <v>45006</v>
      </c>
      <c r="J3513">
        <v>2023</v>
      </c>
      <c r="K3513" t="s">
        <v>14053</v>
      </c>
      <c r="L3513">
        <v>3</v>
      </c>
      <c r="M3513" t="s">
        <v>14046</v>
      </c>
      <c r="N3513" t="s">
        <v>16</v>
      </c>
    </row>
    <row r="3514" spans="1:14" x14ac:dyDescent="0.35">
      <c r="A3514" t="s">
        <v>13955</v>
      </c>
      <c r="B3514">
        <v>55</v>
      </c>
      <c r="C3514" t="s">
        <v>14096</v>
      </c>
      <c r="D3514" t="s">
        <v>12</v>
      </c>
      <c r="E3514" t="s">
        <v>64</v>
      </c>
      <c r="F3514" t="s">
        <v>14</v>
      </c>
      <c r="G3514" t="s">
        <v>36</v>
      </c>
      <c r="H3514">
        <v>6333.35</v>
      </c>
      <c r="I3514" s="9">
        <v>45517</v>
      </c>
      <c r="J3514">
        <v>2024</v>
      </c>
      <c r="K3514" t="s">
        <v>14056</v>
      </c>
      <c r="L3514">
        <v>8</v>
      </c>
      <c r="M3514" t="s">
        <v>14046</v>
      </c>
      <c r="N3514" t="s">
        <v>16</v>
      </c>
    </row>
    <row r="3515" spans="1:14" x14ac:dyDescent="0.35">
      <c r="A3515" t="s">
        <v>14001</v>
      </c>
      <c r="B3515">
        <v>55</v>
      </c>
      <c r="C3515" t="s">
        <v>14096</v>
      </c>
      <c r="D3515" t="s">
        <v>39</v>
      </c>
      <c r="E3515" t="s">
        <v>42</v>
      </c>
      <c r="F3515" t="s">
        <v>35</v>
      </c>
      <c r="G3515" t="s">
        <v>15</v>
      </c>
      <c r="H3515">
        <v>5929.79</v>
      </c>
      <c r="I3515" s="9">
        <v>45027</v>
      </c>
      <c r="J3515">
        <v>2023</v>
      </c>
      <c r="K3515" t="s">
        <v>14061</v>
      </c>
      <c r="L3515">
        <v>4</v>
      </c>
      <c r="M3515" t="s">
        <v>14046</v>
      </c>
      <c r="N3515" t="s">
        <v>16</v>
      </c>
    </row>
    <row r="3516" spans="1:14" x14ac:dyDescent="0.35">
      <c r="A3516" t="s">
        <v>213</v>
      </c>
      <c r="B3516">
        <v>58</v>
      </c>
      <c r="C3516" t="s">
        <v>14096</v>
      </c>
      <c r="D3516" t="s">
        <v>12</v>
      </c>
      <c r="E3516" t="s">
        <v>13</v>
      </c>
      <c r="F3516" t="s">
        <v>55</v>
      </c>
      <c r="G3516" t="s">
        <v>15</v>
      </c>
      <c r="H3516">
        <v>5278.26</v>
      </c>
      <c r="I3516" s="9">
        <v>45085</v>
      </c>
      <c r="J3516">
        <v>2023</v>
      </c>
      <c r="K3516" t="s">
        <v>14049</v>
      </c>
      <c r="L3516">
        <v>6</v>
      </c>
      <c r="M3516" t="s">
        <v>14057</v>
      </c>
      <c r="N3516" t="s">
        <v>16</v>
      </c>
    </row>
    <row r="3517" spans="1:14" x14ac:dyDescent="0.35">
      <c r="A3517" t="s">
        <v>257</v>
      </c>
      <c r="B3517">
        <v>58</v>
      </c>
      <c r="C3517" t="s">
        <v>14096</v>
      </c>
      <c r="D3517" t="s">
        <v>12</v>
      </c>
      <c r="E3517" t="s">
        <v>64</v>
      </c>
      <c r="F3517" t="s">
        <v>19</v>
      </c>
      <c r="G3517" t="s">
        <v>15</v>
      </c>
      <c r="H3517">
        <v>8617.5</v>
      </c>
      <c r="I3517" s="9">
        <v>45259</v>
      </c>
      <c r="J3517">
        <v>2023</v>
      </c>
      <c r="K3517" t="s">
        <v>14054</v>
      </c>
      <c r="L3517">
        <v>11</v>
      </c>
      <c r="M3517" t="s">
        <v>14052</v>
      </c>
      <c r="N3517" t="s">
        <v>16</v>
      </c>
    </row>
    <row r="3518" spans="1:14" x14ac:dyDescent="0.35">
      <c r="A3518" t="s">
        <v>399</v>
      </c>
      <c r="B3518">
        <v>58</v>
      </c>
      <c r="C3518" t="s">
        <v>14096</v>
      </c>
      <c r="D3518" t="s">
        <v>12</v>
      </c>
      <c r="E3518" t="s">
        <v>52</v>
      </c>
      <c r="F3518" t="s">
        <v>49</v>
      </c>
      <c r="G3518" t="s">
        <v>26</v>
      </c>
      <c r="H3518">
        <v>136.62</v>
      </c>
      <c r="I3518" s="9">
        <v>45175</v>
      </c>
      <c r="J3518">
        <v>2023</v>
      </c>
      <c r="K3518" t="s">
        <v>14055</v>
      </c>
      <c r="L3518">
        <v>9</v>
      </c>
      <c r="M3518" t="s">
        <v>14052</v>
      </c>
      <c r="N3518" t="s">
        <v>16</v>
      </c>
    </row>
    <row r="3519" spans="1:14" x14ac:dyDescent="0.35">
      <c r="A3519" t="s">
        <v>431</v>
      </c>
      <c r="B3519">
        <v>58</v>
      </c>
      <c r="C3519" t="s">
        <v>14096</v>
      </c>
      <c r="D3519" t="s">
        <v>39</v>
      </c>
      <c r="E3519" t="s">
        <v>93</v>
      </c>
      <c r="F3519" t="s">
        <v>25</v>
      </c>
      <c r="G3519" t="s">
        <v>30</v>
      </c>
      <c r="H3519">
        <v>16261.4</v>
      </c>
      <c r="I3519" s="9">
        <v>45402</v>
      </c>
      <c r="J3519">
        <v>2024</v>
      </c>
      <c r="K3519" t="s">
        <v>14061</v>
      </c>
      <c r="L3519">
        <v>4</v>
      </c>
      <c r="M3519" t="s">
        <v>14050</v>
      </c>
      <c r="N3519" t="s">
        <v>16</v>
      </c>
    </row>
    <row r="3520" spans="1:14" x14ac:dyDescent="0.35">
      <c r="A3520" t="s">
        <v>577</v>
      </c>
      <c r="B3520">
        <v>58</v>
      </c>
      <c r="C3520" t="s">
        <v>14096</v>
      </c>
      <c r="D3520" t="s">
        <v>12</v>
      </c>
      <c r="E3520" t="s">
        <v>74</v>
      </c>
      <c r="F3520" t="s">
        <v>35</v>
      </c>
      <c r="G3520" t="s">
        <v>36</v>
      </c>
      <c r="H3520">
        <v>362.83</v>
      </c>
      <c r="I3520" s="9">
        <v>45232</v>
      </c>
      <c r="J3520">
        <v>2023</v>
      </c>
      <c r="K3520" t="s">
        <v>14054</v>
      </c>
      <c r="L3520">
        <v>11</v>
      </c>
      <c r="M3520" t="s">
        <v>14057</v>
      </c>
      <c r="N3520" t="s">
        <v>16</v>
      </c>
    </row>
    <row r="3521" spans="1:14" x14ac:dyDescent="0.35">
      <c r="A3521" t="s">
        <v>629</v>
      </c>
      <c r="B3521">
        <v>58</v>
      </c>
      <c r="C3521" t="s">
        <v>14096</v>
      </c>
      <c r="D3521" t="s">
        <v>12</v>
      </c>
      <c r="E3521" t="s">
        <v>24</v>
      </c>
      <c r="F3521" t="s">
        <v>14</v>
      </c>
      <c r="G3521" t="s">
        <v>36</v>
      </c>
      <c r="H3521">
        <v>2533.58</v>
      </c>
      <c r="I3521" s="9">
        <v>45501</v>
      </c>
      <c r="J3521">
        <v>2024</v>
      </c>
      <c r="K3521" t="s">
        <v>14063</v>
      </c>
      <c r="L3521">
        <v>7</v>
      </c>
      <c r="M3521" t="s">
        <v>14059</v>
      </c>
      <c r="N3521" t="s">
        <v>16</v>
      </c>
    </row>
    <row r="3522" spans="1:14" x14ac:dyDescent="0.35">
      <c r="A3522" t="s">
        <v>715</v>
      </c>
      <c r="B3522">
        <v>58</v>
      </c>
      <c r="C3522" t="s">
        <v>14096</v>
      </c>
      <c r="D3522" t="s">
        <v>12</v>
      </c>
      <c r="E3522" t="s">
        <v>93</v>
      </c>
      <c r="F3522" t="s">
        <v>25</v>
      </c>
      <c r="G3522" t="s">
        <v>26</v>
      </c>
      <c r="H3522">
        <v>2458.92</v>
      </c>
      <c r="I3522" s="9">
        <v>45320</v>
      </c>
      <c r="J3522">
        <v>2024</v>
      </c>
      <c r="K3522" t="s">
        <v>14045</v>
      </c>
      <c r="L3522">
        <v>1</v>
      </c>
      <c r="M3522" t="s">
        <v>14062</v>
      </c>
      <c r="N3522" t="s">
        <v>16</v>
      </c>
    </row>
    <row r="3523" spans="1:14" x14ac:dyDescent="0.35">
      <c r="A3523" t="s">
        <v>1089</v>
      </c>
      <c r="B3523">
        <v>58</v>
      </c>
      <c r="C3523" t="s">
        <v>14096</v>
      </c>
      <c r="D3523" t="s">
        <v>12</v>
      </c>
      <c r="E3523" t="s">
        <v>24</v>
      </c>
      <c r="F3523" t="s">
        <v>35</v>
      </c>
      <c r="G3523" t="s">
        <v>20</v>
      </c>
      <c r="H3523">
        <v>21973.09</v>
      </c>
      <c r="I3523" s="9">
        <v>45186</v>
      </c>
      <c r="J3523">
        <v>2023</v>
      </c>
      <c r="K3523" t="s">
        <v>14055</v>
      </c>
      <c r="L3523">
        <v>9</v>
      </c>
      <c r="M3523" t="s">
        <v>14059</v>
      </c>
      <c r="N3523" t="s">
        <v>16</v>
      </c>
    </row>
    <row r="3524" spans="1:14" x14ac:dyDescent="0.35">
      <c r="A3524" t="s">
        <v>1147</v>
      </c>
      <c r="B3524">
        <v>58</v>
      </c>
      <c r="C3524" t="s">
        <v>14096</v>
      </c>
      <c r="D3524" t="s">
        <v>39</v>
      </c>
      <c r="E3524" t="s">
        <v>74</v>
      </c>
      <c r="F3524" t="s">
        <v>49</v>
      </c>
      <c r="G3524" t="s">
        <v>26</v>
      </c>
      <c r="H3524">
        <v>17108.41</v>
      </c>
      <c r="I3524" s="9">
        <v>44962</v>
      </c>
      <c r="J3524">
        <v>2023</v>
      </c>
      <c r="K3524" t="s">
        <v>14051</v>
      </c>
      <c r="L3524">
        <v>2</v>
      </c>
      <c r="M3524" t="s">
        <v>14059</v>
      </c>
      <c r="N3524" t="s">
        <v>16</v>
      </c>
    </row>
    <row r="3525" spans="1:14" x14ac:dyDescent="0.35">
      <c r="A3525" t="s">
        <v>1167</v>
      </c>
      <c r="B3525">
        <v>58</v>
      </c>
      <c r="C3525" t="s">
        <v>14096</v>
      </c>
      <c r="D3525" t="s">
        <v>12</v>
      </c>
      <c r="E3525" t="s">
        <v>13</v>
      </c>
      <c r="F3525" t="s">
        <v>19</v>
      </c>
      <c r="G3525" t="s">
        <v>36</v>
      </c>
      <c r="H3525">
        <v>8672.77</v>
      </c>
      <c r="I3525" s="9">
        <v>45379</v>
      </c>
      <c r="J3525">
        <v>2024</v>
      </c>
      <c r="K3525" t="s">
        <v>14053</v>
      </c>
      <c r="L3525">
        <v>3</v>
      </c>
      <c r="M3525" t="s">
        <v>14057</v>
      </c>
      <c r="N3525" t="s">
        <v>16</v>
      </c>
    </row>
    <row r="3526" spans="1:14" x14ac:dyDescent="0.35">
      <c r="A3526" t="s">
        <v>1325</v>
      </c>
      <c r="B3526">
        <v>58</v>
      </c>
      <c r="C3526" t="s">
        <v>14096</v>
      </c>
      <c r="D3526" t="s">
        <v>39</v>
      </c>
      <c r="E3526" t="s">
        <v>13</v>
      </c>
      <c r="F3526" t="s">
        <v>25</v>
      </c>
      <c r="G3526" t="s">
        <v>26</v>
      </c>
      <c r="H3526">
        <v>1525.75</v>
      </c>
      <c r="I3526" s="9">
        <v>44997</v>
      </c>
      <c r="J3526">
        <v>2023</v>
      </c>
      <c r="K3526" t="s">
        <v>14053</v>
      </c>
      <c r="L3526">
        <v>3</v>
      </c>
      <c r="M3526" t="s">
        <v>14059</v>
      </c>
      <c r="N3526" t="s">
        <v>16</v>
      </c>
    </row>
    <row r="3527" spans="1:14" x14ac:dyDescent="0.35">
      <c r="A3527" t="s">
        <v>1377</v>
      </c>
      <c r="B3527">
        <v>58</v>
      </c>
      <c r="C3527" t="s">
        <v>14096</v>
      </c>
      <c r="D3527" t="s">
        <v>39</v>
      </c>
      <c r="E3527" t="s">
        <v>52</v>
      </c>
      <c r="F3527" t="s">
        <v>55</v>
      </c>
      <c r="G3527" t="s">
        <v>30</v>
      </c>
      <c r="H3527">
        <v>2799.25</v>
      </c>
      <c r="I3527" s="9">
        <v>45030</v>
      </c>
      <c r="J3527">
        <v>2023</v>
      </c>
      <c r="K3527" t="s">
        <v>14061</v>
      </c>
      <c r="L3527">
        <v>4</v>
      </c>
      <c r="M3527" t="s">
        <v>14048</v>
      </c>
      <c r="N3527" t="s">
        <v>16</v>
      </c>
    </row>
    <row r="3528" spans="1:14" x14ac:dyDescent="0.35">
      <c r="A3528" t="s">
        <v>1429</v>
      </c>
      <c r="B3528">
        <v>58</v>
      </c>
      <c r="C3528" t="s">
        <v>14096</v>
      </c>
      <c r="D3528" t="s">
        <v>12</v>
      </c>
      <c r="E3528" t="s">
        <v>52</v>
      </c>
      <c r="F3528" t="s">
        <v>14</v>
      </c>
      <c r="G3528" t="s">
        <v>36</v>
      </c>
      <c r="H3528">
        <v>27210.51</v>
      </c>
      <c r="I3528" s="9">
        <v>45623</v>
      </c>
      <c r="J3528">
        <v>2024</v>
      </c>
      <c r="K3528" t="s">
        <v>14054</v>
      </c>
      <c r="L3528">
        <v>11</v>
      </c>
      <c r="M3528" t="s">
        <v>14052</v>
      </c>
      <c r="N3528" t="s">
        <v>16</v>
      </c>
    </row>
    <row r="3529" spans="1:14" x14ac:dyDescent="0.35">
      <c r="A3529" t="s">
        <v>1503</v>
      </c>
      <c r="B3529">
        <v>58</v>
      </c>
      <c r="C3529" t="s">
        <v>14096</v>
      </c>
      <c r="D3529" t="s">
        <v>39</v>
      </c>
      <c r="E3529" t="s">
        <v>13</v>
      </c>
      <c r="F3529" t="s">
        <v>35</v>
      </c>
      <c r="G3529" t="s">
        <v>20</v>
      </c>
      <c r="H3529">
        <v>1017.37</v>
      </c>
      <c r="I3529" s="9">
        <v>45565</v>
      </c>
      <c r="J3529">
        <v>2024</v>
      </c>
      <c r="K3529" t="s">
        <v>14055</v>
      </c>
      <c r="L3529">
        <v>9</v>
      </c>
      <c r="M3529" t="s">
        <v>14062</v>
      </c>
      <c r="N3529" t="s">
        <v>16</v>
      </c>
    </row>
    <row r="3530" spans="1:14" x14ac:dyDescent="0.35">
      <c r="A3530" t="s">
        <v>1733</v>
      </c>
      <c r="B3530">
        <v>58</v>
      </c>
      <c r="C3530" t="s">
        <v>14096</v>
      </c>
      <c r="D3530" t="s">
        <v>39</v>
      </c>
      <c r="E3530" t="s">
        <v>24</v>
      </c>
      <c r="F3530" t="s">
        <v>25</v>
      </c>
      <c r="G3530" t="s">
        <v>30</v>
      </c>
      <c r="H3530">
        <v>2874.46</v>
      </c>
      <c r="I3530" s="9">
        <v>45084</v>
      </c>
      <c r="J3530">
        <v>2023</v>
      </c>
      <c r="K3530" t="s">
        <v>14049</v>
      </c>
      <c r="L3530">
        <v>6</v>
      </c>
      <c r="M3530" t="s">
        <v>14052</v>
      </c>
      <c r="N3530" t="s">
        <v>16</v>
      </c>
    </row>
    <row r="3531" spans="1:14" x14ac:dyDescent="0.35">
      <c r="A3531" t="s">
        <v>1863</v>
      </c>
      <c r="B3531">
        <v>58</v>
      </c>
      <c r="C3531" t="s">
        <v>14096</v>
      </c>
      <c r="D3531" t="s">
        <v>12</v>
      </c>
      <c r="E3531" t="s">
        <v>64</v>
      </c>
      <c r="F3531" t="s">
        <v>14</v>
      </c>
      <c r="G3531" t="s">
        <v>20</v>
      </c>
      <c r="H3531">
        <v>2165.2199999999998</v>
      </c>
      <c r="I3531" s="9">
        <v>45478</v>
      </c>
      <c r="J3531">
        <v>2024</v>
      </c>
      <c r="K3531" t="s">
        <v>14063</v>
      </c>
      <c r="L3531">
        <v>7</v>
      </c>
      <c r="M3531" t="s">
        <v>14048</v>
      </c>
      <c r="N3531" t="s">
        <v>16</v>
      </c>
    </row>
    <row r="3532" spans="1:14" x14ac:dyDescent="0.35">
      <c r="A3532" t="s">
        <v>1891</v>
      </c>
      <c r="B3532">
        <v>58</v>
      </c>
      <c r="C3532" t="s">
        <v>14096</v>
      </c>
      <c r="D3532" t="s">
        <v>39</v>
      </c>
      <c r="E3532" t="s">
        <v>29</v>
      </c>
      <c r="F3532" t="s">
        <v>25</v>
      </c>
      <c r="G3532" t="s">
        <v>20</v>
      </c>
      <c r="H3532">
        <v>4608.53</v>
      </c>
      <c r="I3532" s="9">
        <v>45090</v>
      </c>
      <c r="J3532">
        <v>2023</v>
      </c>
      <c r="K3532" t="s">
        <v>14049</v>
      </c>
      <c r="L3532">
        <v>6</v>
      </c>
      <c r="M3532" t="s">
        <v>14046</v>
      </c>
      <c r="N3532" t="s">
        <v>16</v>
      </c>
    </row>
    <row r="3533" spans="1:14" x14ac:dyDescent="0.35">
      <c r="A3533" t="s">
        <v>2097</v>
      </c>
      <c r="B3533">
        <v>58</v>
      </c>
      <c r="C3533" t="s">
        <v>14096</v>
      </c>
      <c r="D3533" t="s">
        <v>39</v>
      </c>
      <c r="E3533" t="s">
        <v>24</v>
      </c>
      <c r="F3533" t="s">
        <v>14</v>
      </c>
      <c r="G3533" t="s">
        <v>36</v>
      </c>
      <c r="H3533">
        <v>2298.14</v>
      </c>
      <c r="I3533" s="9">
        <v>45609</v>
      </c>
      <c r="J3533">
        <v>2024</v>
      </c>
      <c r="K3533" t="s">
        <v>14054</v>
      </c>
      <c r="L3533">
        <v>11</v>
      </c>
      <c r="M3533" t="s">
        <v>14052</v>
      </c>
      <c r="N3533" t="s">
        <v>16</v>
      </c>
    </row>
    <row r="3534" spans="1:14" x14ac:dyDescent="0.35">
      <c r="A3534" t="s">
        <v>2347</v>
      </c>
      <c r="B3534">
        <v>58</v>
      </c>
      <c r="C3534" t="s">
        <v>14096</v>
      </c>
      <c r="D3534" t="s">
        <v>12</v>
      </c>
      <c r="E3534" t="s">
        <v>64</v>
      </c>
      <c r="F3534" t="s">
        <v>49</v>
      </c>
      <c r="G3534" t="s">
        <v>15</v>
      </c>
      <c r="H3534">
        <v>21551.16</v>
      </c>
      <c r="I3534" s="9">
        <v>45439</v>
      </c>
      <c r="J3534">
        <v>2024</v>
      </c>
      <c r="K3534" t="s">
        <v>14047</v>
      </c>
      <c r="L3534">
        <v>5</v>
      </c>
      <c r="M3534" t="s">
        <v>14062</v>
      </c>
      <c r="N3534" t="s">
        <v>16</v>
      </c>
    </row>
    <row r="3535" spans="1:14" x14ac:dyDescent="0.35">
      <c r="A3535" t="s">
        <v>2389</v>
      </c>
      <c r="B3535">
        <v>58</v>
      </c>
      <c r="C3535" t="s">
        <v>14096</v>
      </c>
      <c r="D3535" t="s">
        <v>12</v>
      </c>
      <c r="E3535" t="s">
        <v>74</v>
      </c>
      <c r="F3535" t="s">
        <v>25</v>
      </c>
      <c r="G3535" t="s">
        <v>36</v>
      </c>
      <c r="H3535">
        <v>8226.6200000000008</v>
      </c>
      <c r="I3535" s="9">
        <v>45256</v>
      </c>
      <c r="J3535">
        <v>2023</v>
      </c>
      <c r="K3535" t="s">
        <v>14054</v>
      </c>
      <c r="L3535">
        <v>11</v>
      </c>
      <c r="M3535" t="s">
        <v>14059</v>
      </c>
      <c r="N3535" t="s">
        <v>16</v>
      </c>
    </row>
    <row r="3536" spans="1:14" x14ac:dyDescent="0.35">
      <c r="A3536" t="s">
        <v>2449</v>
      </c>
      <c r="B3536">
        <v>58</v>
      </c>
      <c r="C3536" t="s">
        <v>14096</v>
      </c>
      <c r="D3536" t="s">
        <v>39</v>
      </c>
      <c r="E3536" t="s">
        <v>42</v>
      </c>
      <c r="F3536" t="s">
        <v>19</v>
      </c>
      <c r="G3536" t="s">
        <v>26</v>
      </c>
      <c r="H3536">
        <v>1009.45</v>
      </c>
      <c r="I3536" s="9">
        <v>45179</v>
      </c>
      <c r="J3536">
        <v>2023</v>
      </c>
      <c r="K3536" t="s">
        <v>14055</v>
      </c>
      <c r="L3536">
        <v>9</v>
      </c>
      <c r="M3536" t="s">
        <v>14059</v>
      </c>
      <c r="N3536" t="s">
        <v>16</v>
      </c>
    </row>
    <row r="3537" spans="1:14" x14ac:dyDescent="0.35">
      <c r="A3537" t="s">
        <v>2731</v>
      </c>
      <c r="B3537">
        <v>58</v>
      </c>
      <c r="C3537" t="s">
        <v>14096</v>
      </c>
      <c r="D3537" t="s">
        <v>12</v>
      </c>
      <c r="E3537" t="s">
        <v>74</v>
      </c>
      <c r="F3537" t="s">
        <v>55</v>
      </c>
      <c r="G3537" t="s">
        <v>36</v>
      </c>
      <c r="H3537">
        <v>22289.73</v>
      </c>
      <c r="I3537" s="9">
        <v>45553</v>
      </c>
      <c r="J3537">
        <v>2024</v>
      </c>
      <c r="K3537" t="s">
        <v>14055</v>
      </c>
      <c r="L3537">
        <v>9</v>
      </c>
      <c r="M3537" t="s">
        <v>14052</v>
      </c>
      <c r="N3537" t="s">
        <v>16</v>
      </c>
    </row>
    <row r="3538" spans="1:14" x14ac:dyDescent="0.35">
      <c r="A3538" t="s">
        <v>2943</v>
      </c>
      <c r="B3538">
        <v>58</v>
      </c>
      <c r="C3538" t="s">
        <v>14096</v>
      </c>
      <c r="D3538" t="s">
        <v>12</v>
      </c>
      <c r="E3538" t="s">
        <v>52</v>
      </c>
      <c r="F3538" t="s">
        <v>35</v>
      </c>
      <c r="G3538" t="s">
        <v>20</v>
      </c>
      <c r="H3538">
        <v>16464.52</v>
      </c>
      <c r="I3538" s="9">
        <v>45540</v>
      </c>
      <c r="J3538">
        <v>2024</v>
      </c>
      <c r="K3538" t="s">
        <v>14055</v>
      </c>
      <c r="L3538">
        <v>9</v>
      </c>
      <c r="M3538" t="s">
        <v>14057</v>
      </c>
      <c r="N3538" t="s">
        <v>16</v>
      </c>
    </row>
    <row r="3539" spans="1:14" x14ac:dyDescent="0.35">
      <c r="A3539" t="s">
        <v>3187</v>
      </c>
      <c r="B3539">
        <v>58</v>
      </c>
      <c r="C3539" t="s">
        <v>14096</v>
      </c>
      <c r="D3539" t="s">
        <v>12</v>
      </c>
      <c r="E3539" t="s">
        <v>52</v>
      </c>
      <c r="F3539" t="s">
        <v>14</v>
      </c>
      <c r="G3539" t="s">
        <v>30</v>
      </c>
      <c r="H3539">
        <v>14309.82</v>
      </c>
      <c r="I3539" s="9">
        <v>45404</v>
      </c>
      <c r="J3539">
        <v>2024</v>
      </c>
      <c r="K3539" t="s">
        <v>14061</v>
      </c>
      <c r="L3539">
        <v>4</v>
      </c>
      <c r="M3539" t="s">
        <v>14062</v>
      </c>
      <c r="N3539" t="s">
        <v>16</v>
      </c>
    </row>
    <row r="3540" spans="1:14" x14ac:dyDescent="0.35">
      <c r="A3540" t="s">
        <v>3243</v>
      </c>
      <c r="B3540">
        <v>58</v>
      </c>
      <c r="C3540" t="s">
        <v>14096</v>
      </c>
      <c r="D3540" t="s">
        <v>39</v>
      </c>
      <c r="E3540" t="s">
        <v>74</v>
      </c>
      <c r="F3540" t="s">
        <v>35</v>
      </c>
      <c r="G3540" t="s">
        <v>20</v>
      </c>
      <c r="H3540">
        <v>12453.68</v>
      </c>
      <c r="I3540" s="9">
        <v>45047</v>
      </c>
      <c r="J3540">
        <v>2023</v>
      </c>
      <c r="K3540" t="s">
        <v>14047</v>
      </c>
      <c r="L3540">
        <v>5</v>
      </c>
      <c r="M3540" t="s">
        <v>14062</v>
      </c>
      <c r="N3540" t="s">
        <v>16</v>
      </c>
    </row>
    <row r="3541" spans="1:14" x14ac:dyDescent="0.35">
      <c r="A3541" t="s">
        <v>3343</v>
      </c>
      <c r="B3541">
        <v>58</v>
      </c>
      <c r="C3541" t="s">
        <v>14096</v>
      </c>
      <c r="D3541" t="s">
        <v>12</v>
      </c>
      <c r="E3541" t="s">
        <v>42</v>
      </c>
      <c r="F3541" t="s">
        <v>19</v>
      </c>
      <c r="G3541" t="s">
        <v>20</v>
      </c>
      <c r="H3541">
        <v>16176.55</v>
      </c>
      <c r="I3541" s="9">
        <v>45573</v>
      </c>
      <c r="J3541">
        <v>2024</v>
      </c>
      <c r="K3541" t="s">
        <v>14058</v>
      </c>
      <c r="L3541">
        <v>10</v>
      </c>
      <c r="M3541" t="s">
        <v>14046</v>
      </c>
      <c r="N3541" t="s">
        <v>16</v>
      </c>
    </row>
    <row r="3542" spans="1:14" x14ac:dyDescent="0.35">
      <c r="A3542" t="s">
        <v>3413</v>
      </c>
      <c r="B3542">
        <v>58</v>
      </c>
      <c r="C3542" t="s">
        <v>14096</v>
      </c>
      <c r="D3542" t="s">
        <v>12</v>
      </c>
      <c r="E3542" t="s">
        <v>64</v>
      </c>
      <c r="F3542" t="s">
        <v>55</v>
      </c>
      <c r="G3542" t="s">
        <v>20</v>
      </c>
      <c r="H3542">
        <v>14678.89</v>
      </c>
      <c r="I3542" s="9">
        <v>45294</v>
      </c>
      <c r="J3542">
        <v>2024</v>
      </c>
      <c r="K3542" t="s">
        <v>14045</v>
      </c>
      <c r="L3542">
        <v>1</v>
      </c>
      <c r="M3542" t="s">
        <v>14052</v>
      </c>
      <c r="N3542" t="s">
        <v>16</v>
      </c>
    </row>
    <row r="3543" spans="1:14" x14ac:dyDescent="0.35">
      <c r="A3543" t="s">
        <v>3439</v>
      </c>
      <c r="B3543">
        <v>58</v>
      </c>
      <c r="C3543" t="s">
        <v>14096</v>
      </c>
      <c r="D3543" t="s">
        <v>12</v>
      </c>
      <c r="E3543" t="s">
        <v>74</v>
      </c>
      <c r="F3543" t="s">
        <v>25</v>
      </c>
      <c r="G3543" t="s">
        <v>30</v>
      </c>
      <c r="H3543">
        <v>9089.2199999999993</v>
      </c>
      <c r="I3543" s="9">
        <v>45395</v>
      </c>
      <c r="J3543">
        <v>2024</v>
      </c>
      <c r="K3543" t="s">
        <v>14061</v>
      </c>
      <c r="L3543">
        <v>4</v>
      </c>
      <c r="M3543" t="s">
        <v>14050</v>
      </c>
      <c r="N3543" t="s">
        <v>16</v>
      </c>
    </row>
    <row r="3544" spans="1:14" x14ac:dyDescent="0.35">
      <c r="A3544" t="s">
        <v>3539</v>
      </c>
      <c r="B3544">
        <v>58</v>
      </c>
      <c r="C3544" t="s">
        <v>14096</v>
      </c>
      <c r="D3544" t="s">
        <v>12</v>
      </c>
      <c r="E3544" t="s">
        <v>42</v>
      </c>
      <c r="F3544" t="s">
        <v>25</v>
      </c>
      <c r="G3544" t="s">
        <v>30</v>
      </c>
      <c r="H3544">
        <v>16618.68</v>
      </c>
      <c r="I3544" s="9">
        <v>45204</v>
      </c>
      <c r="J3544">
        <v>2023</v>
      </c>
      <c r="K3544" t="s">
        <v>14058</v>
      </c>
      <c r="L3544">
        <v>10</v>
      </c>
      <c r="M3544" t="s">
        <v>14057</v>
      </c>
      <c r="N3544" t="s">
        <v>16</v>
      </c>
    </row>
    <row r="3545" spans="1:14" x14ac:dyDescent="0.35">
      <c r="A3545" t="s">
        <v>3721</v>
      </c>
      <c r="B3545">
        <v>58</v>
      </c>
      <c r="C3545" t="s">
        <v>14096</v>
      </c>
      <c r="D3545" t="s">
        <v>39</v>
      </c>
      <c r="E3545" t="s">
        <v>64</v>
      </c>
      <c r="F3545" t="s">
        <v>19</v>
      </c>
      <c r="G3545" t="s">
        <v>26</v>
      </c>
      <c r="H3545">
        <v>32297.24</v>
      </c>
      <c r="I3545" s="9">
        <v>44959</v>
      </c>
      <c r="J3545">
        <v>2023</v>
      </c>
      <c r="K3545" t="s">
        <v>14051</v>
      </c>
      <c r="L3545">
        <v>2</v>
      </c>
      <c r="M3545" t="s">
        <v>14057</v>
      </c>
      <c r="N3545" t="s">
        <v>16</v>
      </c>
    </row>
    <row r="3546" spans="1:14" x14ac:dyDescent="0.35">
      <c r="A3546" t="s">
        <v>3731</v>
      </c>
      <c r="B3546">
        <v>58</v>
      </c>
      <c r="C3546" t="s">
        <v>14096</v>
      </c>
      <c r="D3546" t="s">
        <v>39</v>
      </c>
      <c r="E3546" t="s">
        <v>13</v>
      </c>
      <c r="F3546" t="s">
        <v>49</v>
      </c>
      <c r="G3546" t="s">
        <v>20</v>
      </c>
      <c r="H3546">
        <v>9831.7800000000007</v>
      </c>
      <c r="I3546" s="9">
        <v>45107</v>
      </c>
      <c r="J3546">
        <v>2023</v>
      </c>
      <c r="K3546" t="s">
        <v>14049</v>
      </c>
      <c r="L3546">
        <v>6</v>
      </c>
      <c r="M3546" t="s">
        <v>14048</v>
      </c>
      <c r="N3546" t="s">
        <v>16</v>
      </c>
    </row>
    <row r="3547" spans="1:14" x14ac:dyDescent="0.35">
      <c r="A3547" t="s">
        <v>3821</v>
      </c>
      <c r="B3547">
        <v>58</v>
      </c>
      <c r="C3547" t="s">
        <v>14096</v>
      </c>
      <c r="D3547" t="s">
        <v>12</v>
      </c>
      <c r="E3547" t="s">
        <v>64</v>
      </c>
      <c r="F3547" t="s">
        <v>35</v>
      </c>
      <c r="G3547" t="s">
        <v>26</v>
      </c>
      <c r="H3547">
        <v>2643.47</v>
      </c>
      <c r="I3547" s="9">
        <v>44999</v>
      </c>
      <c r="J3547">
        <v>2023</v>
      </c>
      <c r="K3547" t="s">
        <v>14053</v>
      </c>
      <c r="L3547">
        <v>3</v>
      </c>
      <c r="M3547" t="s">
        <v>14046</v>
      </c>
      <c r="N3547" t="s">
        <v>16</v>
      </c>
    </row>
    <row r="3548" spans="1:14" x14ac:dyDescent="0.35">
      <c r="A3548" t="s">
        <v>3853</v>
      </c>
      <c r="B3548">
        <v>58</v>
      </c>
      <c r="C3548" t="s">
        <v>14096</v>
      </c>
      <c r="D3548" t="s">
        <v>39</v>
      </c>
      <c r="E3548" t="s">
        <v>29</v>
      </c>
      <c r="F3548" t="s">
        <v>19</v>
      </c>
      <c r="G3548" t="s">
        <v>15</v>
      </c>
      <c r="H3548">
        <v>934.55</v>
      </c>
      <c r="I3548" s="9">
        <v>45297</v>
      </c>
      <c r="J3548">
        <v>2024</v>
      </c>
      <c r="K3548" t="s">
        <v>14045</v>
      </c>
      <c r="L3548">
        <v>1</v>
      </c>
      <c r="M3548" t="s">
        <v>14050</v>
      </c>
      <c r="N3548" t="s">
        <v>16</v>
      </c>
    </row>
    <row r="3549" spans="1:14" x14ac:dyDescent="0.35">
      <c r="A3549" t="s">
        <v>3905</v>
      </c>
      <c r="B3549">
        <v>58</v>
      </c>
      <c r="C3549" t="s">
        <v>14096</v>
      </c>
      <c r="D3549" t="s">
        <v>12</v>
      </c>
      <c r="E3549" t="s">
        <v>52</v>
      </c>
      <c r="F3549" t="s">
        <v>19</v>
      </c>
      <c r="G3549" t="s">
        <v>36</v>
      </c>
      <c r="H3549">
        <v>3317.08</v>
      </c>
      <c r="I3549" s="9">
        <v>45522</v>
      </c>
      <c r="J3549">
        <v>2024</v>
      </c>
      <c r="K3549" t="s">
        <v>14056</v>
      </c>
      <c r="L3549">
        <v>8</v>
      </c>
      <c r="M3549" t="s">
        <v>14059</v>
      </c>
      <c r="N3549" t="s">
        <v>16</v>
      </c>
    </row>
    <row r="3550" spans="1:14" x14ac:dyDescent="0.35">
      <c r="A3550" t="s">
        <v>3949</v>
      </c>
      <c r="B3550">
        <v>58</v>
      </c>
      <c r="C3550" t="s">
        <v>14096</v>
      </c>
      <c r="D3550" t="s">
        <v>39</v>
      </c>
      <c r="E3550" t="s">
        <v>64</v>
      </c>
      <c r="F3550" t="s">
        <v>25</v>
      </c>
      <c r="G3550" t="s">
        <v>20</v>
      </c>
      <c r="H3550">
        <v>6767.01</v>
      </c>
      <c r="I3550" s="9">
        <v>45286</v>
      </c>
      <c r="J3550">
        <v>2023</v>
      </c>
      <c r="K3550" t="s">
        <v>14060</v>
      </c>
      <c r="L3550">
        <v>12</v>
      </c>
      <c r="M3550" t="s">
        <v>14046</v>
      </c>
      <c r="N3550" t="s">
        <v>16</v>
      </c>
    </row>
    <row r="3551" spans="1:14" x14ac:dyDescent="0.35">
      <c r="A3551" t="s">
        <v>4017</v>
      </c>
      <c r="B3551">
        <v>58</v>
      </c>
      <c r="C3551" t="s">
        <v>14096</v>
      </c>
      <c r="D3551" t="s">
        <v>39</v>
      </c>
      <c r="E3551" t="s">
        <v>13</v>
      </c>
      <c r="F3551" t="s">
        <v>35</v>
      </c>
      <c r="G3551" t="s">
        <v>15</v>
      </c>
      <c r="H3551">
        <v>8206.0300000000007</v>
      </c>
      <c r="I3551" s="9">
        <v>45305</v>
      </c>
      <c r="J3551">
        <v>2024</v>
      </c>
      <c r="K3551" t="s">
        <v>14045</v>
      </c>
      <c r="L3551">
        <v>1</v>
      </c>
      <c r="M3551" t="s">
        <v>14059</v>
      </c>
      <c r="N3551" t="s">
        <v>16</v>
      </c>
    </row>
    <row r="3552" spans="1:14" x14ac:dyDescent="0.35">
      <c r="A3552" t="s">
        <v>4085</v>
      </c>
      <c r="B3552">
        <v>58</v>
      </c>
      <c r="C3552" t="s">
        <v>14096</v>
      </c>
      <c r="D3552" t="s">
        <v>39</v>
      </c>
      <c r="E3552" t="s">
        <v>13</v>
      </c>
      <c r="F3552" t="s">
        <v>19</v>
      </c>
      <c r="G3552" t="s">
        <v>36</v>
      </c>
      <c r="H3552">
        <v>5534.66</v>
      </c>
      <c r="I3552" s="9">
        <v>45302</v>
      </c>
      <c r="J3552">
        <v>2024</v>
      </c>
      <c r="K3552" t="s">
        <v>14045</v>
      </c>
      <c r="L3552">
        <v>1</v>
      </c>
      <c r="M3552" t="s">
        <v>14057</v>
      </c>
      <c r="N3552" t="s">
        <v>16</v>
      </c>
    </row>
    <row r="3553" spans="1:14" x14ac:dyDescent="0.35">
      <c r="A3553" t="s">
        <v>4271</v>
      </c>
      <c r="B3553">
        <v>58</v>
      </c>
      <c r="C3553" t="s">
        <v>14096</v>
      </c>
      <c r="D3553" t="s">
        <v>12</v>
      </c>
      <c r="E3553" t="s">
        <v>42</v>
      </c>
      <c r="F3553" t="s">
        <v>49</v>
      </c>
      <c r="G3553" t="s">
        <v>15</v>
      </c>
      <c r="H3553">
        <v>21830.45</v>
      </c>
      <c r="I3553" s="9">
        <v>44930</v>
      </c>
      <c r="J3553">
        <v>2023</v>
      </c>
      <c r="K3553" t="s">
        <v>14045</v>
      </c>
      <c r="L3553">
        <v>1</v>
      </c>
      <c r="M3553" t="s">
        <v>14052</v>
      </c>
      <c r="N3553" t="s">
        <v>16</v>
      </c>
    </row>
    <row r="3554" spans="1:14" x14ac:dyDescent="0.35">
      <c r="A3554" t="s">
        <v>4285</v>
      </c>
      <c r="B3554">
        <v>58</v>
      </c>
      <c r="C3554" t="s">
        <v>14096</v>
      </c>
      <c r="D3554" t="s">
        <v>39</v>
      </c>
      <c r="E3554" t="s">
        <v>24</v>
      </c>
      <c r="F3554" t="s">
        <v>25</v>
      </c>
      <c r="G3554" t="s">
        <v>26</v>
      </c>
      <c r="H3554">
        <v>16965.07</v>
      </c>
      <c r="I3554" s="9">
        <v>45098</v>
      </c>
      <c r="J3554">
        <v>2023</v>
      </c>
      <c r="K3554" t="s">
        <v>14049</v>
      </c>
      <c r="L3554">
        <v>6</v>
      </c>
      <c r="M3554" t="s">
        <v>14052</v>
      </c>
      <c r="N3554" t="s">
        <v>16</v>
      </c>
    </row>
    <row r="3555" spans="1:14" x14ac:dyDescent="0.35">
      <c r="A3555" t="s">
        <v>4297</v>
      </c>
      <c r="B3555">
        <v>58</v>
      </c>
      <c r="C3555" t="s">
        <v>14096</v>
      </c>
      <c r="D3555" t="s">
        <v>39</v>
      </c>
      <c r="E3555" t="s">
        <v>29</v>
      </c>
      <c r="F3555" t="s">
        <v>35</v>
      </c>
      <c r="G3555" t="s">
        <v>30</v>
      </c>
      <c r="H3555">
        <v>7928.68</v>
      </c>
      <c r="I3555" s="9">
        <v>45349</v>
      </c>
      <c r="J3555">
        <v>2024</v>
      </c>
      <c r="K3555" t="s">
        <v>14051</v>
      </c>
      <c r="L3555">
        <v>2</v>
      </c>
      <c r="M3555" t="s">
        <v>14046</v>
      </c>
      <c r="N3555" t="s">
        <v>16</v>
      </c>
    </row>
    <row r="3556" spans="1:14" x14ac:dyDescent="0.35">
      <c r="A3556" t="s">
        <v>4323</v>
      </c>
      <c r="B3556">
        <v>58</v>
      </c>
      <c r="C3556" t="s">
        <v>14096</v>
      </c>
      <c r="D3556" t="s">
        <v>12</v>
      </c>
      <c r="E3556" t="s">
        <v>52</v>
      </c>
      <c r="F3556" t="s">
        <v>49</v>
      </c>
      <c r="G3556" t="s">
        <v>15</v>
      </c>
      <c r="H3556">
        <v>5190.75</v>
      </c>
      <c r="I3556" s="9">
        <v>45553</v>
      </c>
      <c r="J3556">
        <v>2024</v>
      </c>
      <c r="K3556" t="s">
        <v>14055</v>
      </c>
      <c r="L3556">
        <v>9</v>
      </c>
      <c r="M3556" t="s">
        <v>14052</v>
      </c>
      <c r="N3556" t="s">
        <v>16</v>
      </c>
    </row>
    <row r="3557" spans="1:14" x14ac:dyDescent="0.35">
      <c r="A3557" t="s">
        <v>4671</v>
      </c>
      <c r="B3557">
        <v>58</v>
      </c>
      <c r="C3557" t="s">
        <v>14096</v>
      </c>
      <c r="D3557" t="s">
        <v>12</v>
      </c>
      <c r="E3557" t="s">
        <v>93</v>
      </c>
      <c r="F3557" t="s">
        <v>49</v>
      </c>
      <c r="G3557" t="s">
        <v>30</v>
      </c>
      <c r="H3557">
        <v>2047.09</v>
      </c>
      <c r="I3557" s="9">
        <v>45265</v>
      </c>
      <c r="J3557">
        <v>2023</v>
      </c>
      <c r="K3557" t="s">
        <v>14060</v>
      </c>
      <c r="L3557">
        <v>12</v>
      </c>
      <c r="M3557" t="s">
        <v>14046</v>
      </c>
      <c r="N3557" t="s">
        <v>16</v>
      </c>
    </row>
    <row r="3558" spans="1:14" x14ac:dyDescent="0.35">
      <c r="A3558" t="s">
        <v>4719</v>
      </c>
      <c r="B3558">
        <v>58</v>
      </c>
      <c r="C3558" t="s">
        <v>14096</v>
      </c>
      <c r="D3558" t="s">
        <v>39</v>
      </c>
      <c r="E3558" t="s">
        <v>74</v>
      </c>
      <c r="F3558" t="s">
        <v>25</v>
      </c>
      <c r="G3558" t="s">
        <v>20</v>
      </c>
      <c r="H3558">
        <v>17675.73</v>
      </c>
      <c r="I3558" s="9">
        <v>45633</v>
      </c>
      <c r="J3558">
        <v>2024</v>
      </c>
      <c r="K3558" t="s">
        <v>14060</v>
      </c>
      <c r="L3558">
        <v>12</v>
      </c>
      <c r="M3558" t="s">
        <v>14050</v>
      </c>
      <c r="N3558" t="s">
        <v>16</v>
      </c>
    </row>
    <row r="3559" spans="1:14" x14ac:dyDescent="0.35">
      <c r="A3559" t="s">
        <v>4877</v>
      </c>
      <c r="B3559">
        <v>58</v>
      </c>
      <c r="C3559" t="s">
        <v>14096</v>
      </c>
      <c r="D3559" t="s">
        <v>39</v>
      </c>
      <c r="E3559" t="s">
        <v>24</v>
      </c>
      <c r="F3559" t="s">
        <v>19</v>
      </c>
      <c r="G3559" t="s">
        <v>15</v>
      </c>
      <c r="H3559">
        <v>9091.36</v>
      </c>
      <c r="I3559" s="9">
        <v>44982</v>
      </c>
      <c r="J3559">
        <v>2023</v>
      </c>
      <c r="K3559" t="s">
        <v>14051</v>
      </c>
      <c r="L3559">
        <v>2</v>
      </c>
      <c r="M3559" t="s">
        <v>14050</v>
      </c>
      <c r="N3559" t="s">
        <v>16</v>
      </c>
    </row>
    <row r="3560" spans="1:14" x14ac:dyDescent="0.35">
      <c r="A3560" t="s">
        <v>5003</v>
      </c>
      <c r="B3560">
        <v>58</v>
      </c>
      <c r="C3560" t="s">
        <v>14096</v>
      </c>
      <c r="D3560" t="s">
        <v>12</v>
      </c>
      <c r="E3560" t="s">
        <v>64</v>
      </c>
      <c r="F3560" t="s">
        <v>25</v>
      </c>
      <c r="G3560" t="s">
        <v>36</v>
      </c>
      <c r="H3560">
        <v>5516.58</v>
      </c>
      <c r="I3560" s="9">
        <v>45206</v>
      </c>
      <c r="J3560">
        <v>2023</v>
      </c>
      <c r="K3560" t="s">
        <v>14058</v>
      </c>
      <c r="L3560">
        <v>10</v>
      </c>
      <c r="M3560" t="s">
        <v>14050</v>
      </c>
      <c r="N3560" t="s">
        <v>16</v>
      </c>
    </row>
    <row r="3561" spans="1:14" x14ac:dyDescent="0.35">
      <c r="A3561" t="s">
        <v>5231</v>
      </c>
      <c r="B3561">
        <v>58</v>
      </c>
      <c r="C3561" t="s">
        <v>14096</v>
      </c>
      <c r="D3561" t="s">
        <v>39</v>
      </c>
      <c r="E3561" t="s">
        <v>29</v>
      </c>
      <c r="F3561" t="s">
        <v>25</v>
      </c>
      <c r="G3561" t="s">
        <v>30</v>
      </c>
      <c r="H3561">
        <v>18203.41</v>
      </c>
      <c r="I3561" s="9">
        <v>45276</v>
      </c>
      <c r="J3561">
        <v>2023</v>
      </c>
      <c r="K3561" t="s">
        <v>14060</v>
      </c>
      <c r="L3561">
        <v>12</v>
      </c>
      <c r="M3561" t="s">
        <v>14050</v>
      </c>
      <c r="N3561" t="s">
        <v>16</v>
      </c>
    </row>
    <row r="3562" spans="1:14" x14ac:dyDescent="0.35">
      <c r="A3562" t="s">
        <v>5237</v>
      </c>
      <c r="B3562">
        <v>58</v>
      </c>
      <c r="C3562" t="s">
        <v>14096</v>
      </c>
      <c r="D3562" t="s">
        <v>39</v>
      </c>
      <c r="E3562" t="s">
        <v>13</v>
      </c>
      <c r="F3562" t="s">
        <v>35</v>
      </c>
      <c r="G3562" t="s">
        <v>36</v>
      </c>
      <c r="H3562">
        <v>15637.91</v>
      </c>
      <c r="I3562" s="9">
        <v>45324</v>
      </c>
      <c r="J3562">
        <v>2024</v>
      </c>
      <c r="K3562" t="s">
        <v>14051</v>
      </c>
      <c r="L3562">
        <v>2</v>
      </c>
      <c r="M3562" t="s">
        <v>14048</v>
      </c>
      <c r="N3562" t="s">
        <v>16</v>
      </c>
    </row>
    <row r="3563" spans="1:14" x14ac:dyDescent="0.35">
      <c r="A3563" t="s">
        <v>5381</v>
      </c>
      <c r="B3563">
        <v>58</v>
      </c>
      <c r="C3563" t="s">
        <v>14096</v>
      </c>
      <c r="D3563" t="s">
        <v>12</v>
      </c>
      <c r="E3563" t="s">
        <v>64</v>
      </c>
      <c r="F3563" t="s">
        <v>19</v>
      </c>
      <c r="G3563" t="s">
        <v>36</v>
      </c>
      <c r="H3563">
        <v>8436.4699999999993</v>
      </c>
      <c r="I3563" s="9">
        <v>45483</v>
      </c>
      <c r="J3563">
        <v>2024</v>
      </c>
      <c r="K3563" t="s">
        <v>14063</v>
      </c>
      <c r="L3563">
        <v>7</v>
      </c>
      <c r="M3563" t="s">
        <v>14052</v>
      </c>
      <c r="N3563" t="s">
        <v>16</v>
      </c>
    </row>
    <row r="3564" spans="1:14" x14ac:dyDescent="0.35">
      <c r="A3564" t="s">
        <v>5383</v>
      </c>
      <c r="B3564">
        <v>58</v>
      </c>
      <c r="C3564" t="s">
        <v>14096</v>
      </c>
      <c r="D3564" t="s">
        <v>12</v>
      </c>
      <c r="E3564" t="s">
        <v>29</v>
      </c>
      <c r="F3564" t="s">
        <v>35</v>
      </c>
      <c r="G3564" t="s">
        <v>20</v>
      </c>
      <c r="H3564">
        <v>10278.42</v>
      </c>
      <c r="I3564" s="9">
        <v>45318</v>
      </c>
      <c r="J3564">
        <v>2024</v>
      </c>
      <c r="K3564" t="s">
        <v>14045</v>
      </c>
      <c r="L3564">
        <v>1</v>
      </c>
      <c r="M3564" t="s">
        <v>14050</v>
      </c>
      <c r="N3564" t="s">
        <v>16</v>
      </c>
    </row>
    <row r="3565" spans="1:14" x14ac:dyDescent="0.35">
      <c r="A3565" t="s">
        <v>5463</v>
      </c>
      <c r="B3565">
        <v>58</v>
      </c>
      <c r="C3565" t="s">
        <v>14096</v>
      </c>
      <c r="D3565" t="s">
        <v>12</v>
      </c>
      <c r="E3565" t="s">
        <v>24</v>
      </c>
      <c r="F3565" t="s">
        <v>25</v>
      </c>
      <c r="G3565" t="s">
        <v>36</v>
      </c>
      <c r="H3565">
        <v>25279.77</v>
      </c>
      <c r="I3565" s="9">
        <v>45635</v>
      </c>
      <c r="J3565">
        <v>2024</v>
      </c>
      <c r="K3565" t="s">
        <v>14060</v>
      </c>
      <c r="L3565">
        <v>12</v>
      </c>
      <c r="M3565" t="s">
        <v>14062</v>
      </c>
      <c r="N3565" t="s">
        <v>16</v>
      </c>
    </row>
    <row r="3566" spans="1:14" x14ac:dyDescent="0.35">
      <c r="A3566" t="s">
        <v>5611</v>
      </c>
      <c r="B3566">
        <v>58</v>
      </c>
      <c r="C3566" t="s">
        <v>14096</v>
      </c>
      <c r="D3566" t="s">
        <v>12</v>
      </c>
      <c r="E3566" t="s">
        <v>29</v>
      </c>
      <c r="F3566" t="s">
        <v>14</v>
      </c>
      <c r="G3566" t="s">
        <v>15</v>
      </c>
      <c r="H3566">
        <v>5441.2</v>
      </c>
      <c r="I3566" s="9">
        <v>45614</v>
      </c>
      <c r="J3566">
        <v>2024</v>
      </c>
      <c r="K3566" t="s">
        <v>14054</v>
      </c>
      <c r="L3566">
        <v>11</v>
      </c>
      <c r="M3566" t="s">
        <v>14062</v>
      </c>
      <c r="N3566" t="s">
        <v>16</v>
      </c>
    </row>
    <row r="3567" spans="1:14" x14ac:dyDescent="0.35">
      <c r="A3567" t="s">
        <v>5861</v>
      </c>
      <c r="B3567">
        <v>58</v>
      </c>
      <c r="C3567" t="s">
        <v>14096</v>
      </c>
      <c r="D3567" t="s">
        <v>12</v>
      </c>
      <c r="E3567" t="s">
        <v>74</v>
      </c>
      <c r="F3567" t="s">
        <v>19</v>
      </c>
      <c r="G3567" t="s">
        <v>20</v>
      </c>
      <c r="H3567">
        <v>4536.04</v>
      </c>
      <c r="I3567" s="9">
        <v>45201</v>
      </c>
      <c r="J3567">
        <v>2023</v>
      </c>
      <c r="K3567" t="s">
        <v>14058</v>
      </c>
      <c r="L3567">
        <v>10</v>
      </c>
      <c r="M3567" t="s">
        <v>14062</v>
      </c>
      <c r="N3567" t="s">
        <v>16</v>
      </c>
    </row>
    <row r="3568" spans="1:14" x14ac:dyDescent="0.35">
      <c r="A3568" t="s">
        <v>5997</v>
      </c>
      <c r="B3568">
        <v>58</v>
      </c>
      <c r="C3568" t="s">
        <v>14096</v>
      </c>
      <c r="D3568" t="s">
        <v>12</v>
      </c>
      <c r="E3568" t="s">
        <v>74</v>
      </c>
      <c r="F3568" t="s">
        <v>14</v>
      </c>
      <c r="G3568" t="s">
        <v>36</v>
      </c>
      <c r="H3568">
        <v>519.76</v>
      </c>
      <c r="I3568" s="9">
        <v>45434</v>
      </c>
      <c r="J3568">
        <v>2024</v>
      </c>
      <c r="K3568" t="s">
        <v>14047</v>
      </c>
      <c r="L3568">
        <v>5</v>
      </c>
      <c r="M3568" t="s">
        <v>14052</v>
      </c>
      <c r="N3568" t="s">
        <v>16</v>
      </c>
    </row>
    <row r="3569" spans="1:14" x14ac:dyDescent="0.35">
      <c r="A3569" t="s">
        <v>6021</v>
      </c>
      <c r="B3569">
        <v>58</v>
      </c>
      <c r="C3569" t="s">
        <v>14096</v>
      </c>
      <c r="D3569" t="s">
        <v>12</v>
      </c>
      <c r="E3569" t="s">
        <v>93</v>
      </c>
      <c r="F3569" t="s">
        <v>49</v>
      </c>
      <c r="G3569" t="s">
        <v>30</v>
      </c>
      <c r="H3569">
        <v>16375.17</v>
      </c>
      <c r="I3569" s="9">
        <v>45226</v>
      </c>
      <c r="J3569">
        <v>2023</v>
      </c>
      <c r="K3569" t="s">
        <v>14058</v>
      </c>
      <c r="L3569">
        <v>10</v>
      </c>
      <c r="M3569" t="s">
        <v>14048</v>
      </c>
      <c r="N3569" t="s">
        <v>16</v>
      </c>
    </row>
    <row r="3570" spans="1:14" x14ac:dyDescent="0.35">
      <c r="A3570" t="s">
        <v>6109</v>
      </c>
      <c r="B3570">
        <v>58</v>
      </c>
      <c r="C3570" t="s">
        <v>14096</v>
      </c>
      <c r="D3570" t="s">
        <v>39</v>
      </c>
      <c r="E3570" t="s">
        <v>64</v>
      </c>
      <c r="F3570" t="s">
        <v>55</v>
      </c>
      <c r="G3570" t="s">
        <v>36</v>
      </c>
      <c r="H3570">
        <v>18741.22</v>
      </c>
      <c r="I3570" s="9">
        <v>45530</v>
      </c>
      <c r="J3570">
        <v>2024</v>
      </c>
      <c r="K3570" t="s">
        <v>14056</v>
      </c>
      <c r="L3570">
        <v>8</v>
      </c>
      <c r="M3570" t="s">
        <v>14062</v>
      </c>
      <c r="N3570" t="s">
        <v>16</v>
      </c>
    </row>
    <row r="3571" spans="1:14" x14ac:dyDescent="0.35">
      <c r="A3571" t="s">
        <v>6159</v>
      </c>
      <c r="B3571">
        <v>58</v>
      </c>
      <c r="C3571" t="s">
        <v>14096</v>
      </c>
      <c r="D3571" t="s">
        <v>39</v>
      </c>
      <c r="E3571" t="s">
        <v>74</v>
      </c>
      <c r="F3571" t="s">
        <v>14</v>
      </c>
      <c r="G3571" t="s">
        <v>36</v>
      </c>
      <c r="H3571">
        <v>13974.07</v>
      </c>
      <c r="I3571" s="9">
        <v>45402</v>
      </c>
      <c r="J3571">
        <v>2024</v>
      </c>
      <c r="K3571" t="s">
        <v>14061</v>
      </c>
      <c r="L3571">
        <v>4</v>
      </c>
      <c r="M3571" t="s">
        <v>14050</v>
      </c>
      <c r="N3571" t="s">
        <v>16</v>
      </c>
    </row>
    <row r="3572" spans="1:14" x14ac:dyDescent="0.35">
      <c r="A3572" t="s">
        <v>6349</v>
      </c>
      <c r="B3572">
        <v>58</v>
      </c>
      <c r="C3572" t="s">
        <v>14096</v>
      </c>
      <c r="D3572" t="s">
        <v>39</v>
      </c>
      <c r="E3572" t="s">
        <v>24</v>
      </c>
      <c r="F3572" t="s">
        <v>49</v>
      </c>
      <c r="G3572" t="s">
        <v>26</v>
      </c>
      <c r="H3572">
        <v>842.07</v>
      </c>
      <c r="I3572" s="9">
        <v>45621</v>
      </c>
      <c r="J3572">
        <v>2024</v>
      </c>
      <c r="K3572" t="s">
        <v>14054</v>
      </c>
      <c r="L3572">
        <v>11</v>
      </c>
      <c r="M3572" t="s">
        <v>14062</v>
      </c>
      <c r="N3572" t="s">
        <v>16</v>
      </c>
    </row>
    <row r="3573" spans="1:14" x14ac:dyDescent="0.35">
      <c r="A3573" t="s">
        <v>6547</v>
      </c>
      <c r="B3573">
        <v>58</v>
      </c>
      <c r="C3573" t="s">
        <v>14096</v>
      </c>
      <c r="D3573" t="s">
        <v>39</v>
      </c>
      <c r="E3573" t="s">
        <v>29</v>
      </c>
      <c r="F3573" t="s">
        <v>35</v>
      </c>
      <c r="G3573" t="s">
        <v>15</v>
      </c>
      <c r="H3573">
        <v>2613.6</v>
      </c>
      <c r="I3573" s="9">
        <v>44978</v>
      </c>
      <c r="J3573">
        <v>2023</v>
      </c>
      <c r="K3573" t="s">
        <v>14051</v>
      </c>
      <c r="L3573">
        <v>2</v>
      </c>
      <c r="M3573" t="s">
        <v>14046</v>
      </c>
      <c r="N3573" t="s">
        <v>16</v>
      </c>
    </row>
    <row r="3574" spans="1:14" x14ac:dyDescent="0.35">
      <c r="A3574" t="s">
        <v>6565</v>
      </c>
      <c r="B3574">
        <v>58</v>
      </c>
      <c r="C3574" t="s">
        <v>14096</v>
      </c>
      <c r="D3574" t="s">
        <v>39</v>
      </c>
      <c r="E3574" t="s">
        <v>52</v>
      </c>
      <c r="F3574" t="s">
        <v>35</v>
      </c>
      <c r="G3574" t="s">
        <v>20</v>
      </c>
      <c r="H3574">
        <v>17007.34</v>
      </c>
      <c r="I3574" s="9">
        <v>45130</v>
      </c>
      <c r="J3574">
        <v>2023</v>
      </c>
      <c r="K3574" t="s">
        <v>14063</v>
      </c>
      <c r="L3574">
        <v>7</v>
      </c>
      <c r="M3574" t="s">
        <v>14059</v>
      </c>
      <c r="N3574" t="s">
        <v>16</v>
      </c>
    </row>
    <row r="3575" spans="1:14" x14ac:dyDescent="0.35">
      <c r="A3575" t="s">
        <v>6641</v>
      </c>
      <c r="B3575">
        <v>58</v>
      </c>
      <c r="C3575" t="s">
        <v>14096</v>
      </c>
      <c r="D3575" t="s">
        <v>39</v>
      </c>
      <c r="E3575" t="s">
        <v>52</v>
      </c>
      <c r="F3575" t="s">
        <v>49</v>
      </c>
      <c r="G3575" t="s">
        <v>30</v>
      </c>
      <c r="H3575">
        <v>4114.9399999999996</v>
      </c>
      <c r="I3575" s="9">
        <v>45646</v>
      </c>
      <c r="J3575">
        <v>2024</v>
      </c>
      <c r="K3575" t="s">
        <v>14060</v>
      </c>
      <c r="L3575">
        <v>12</v>
      </c>
      <c r="M3575" t="s">
        <v>14048</v>
      </c>
      <c r="N3575" t="s">
        <v>16</v>
      </c>
    </row>
    <row r="3576" spans="1:14" x14ac:dyDescent="0.35">
      <c r="A3576" t="s">
        <v>6691</v>
      </c>
      <c r="B3576">
        <v>58</v>
      </c>
      <c r="C3576" t="s">
        <v>14096</v>
      </c>
      <c r="D3576" t="s">
        <v>39</v>
      </c>
      <c r="E3576" t="s">
        <v>42</v>
      </c>
      <c r="F3576" t="s">
        <v>35</v>
      </c>
      <c r="G3576" t="s">
        <v>26</v>
      </c>
      <c r="H3576">
        <v>24751.91</v>
      </c>
      <c r="I3576" s="9">
        <v>45112</v>
      </c>
      <c r="J3576">
        <v>2023</v>
      </c>
      <c r="K3576" t="s">
        <v>14063</v>
      </c>
      <c r="L3576">
        <v>7</v>
      </c>
      <c r="M3576" t="s">
        <v>14052</v>
      </c>
      <c r="N3576" t="s">
        <v>16</v>
      </c>
    </row>
    <row r="3577" spans="1:14" x14ac:dyDescent="0.35">
      <c r="A3577" t="s">
        <v>6767</v>
      </c>
      <c r="B3577">
        <v>58</v>
      </c>
      <c r="C3577" t="s">
        <v>14096</v>
      </c>
      <c r="D3577" t="s">
        <v>12</v>
      </c>
      <c r="E3577" t="s">
        <v>29</v>
      </c>
      <c r="F3577" t="s">
        <v>35</v>
      </c>
      <c r="G3577" t="s">
        <v>26</v>
      </c>
      <c r="H3577">
        <v>3657.84</v>
      </c>
      <c r="I3577" s="9">
        <v>45579</v>
      </c>
      <c r="J3577">
        <v>2024</v>
      </c>
      <c r="K3577" t="s">
        <v>14058</v>
      </c>
      <c r="L3577">
        <v>10</v>
      </c>
      <c r="M3577" t="s">
        <v>14062</v>
      </c>
      <c r="N3577" t="s">
        <v>16</v>
      </c>
    </row>
    <row r="3578" spans="1:14" x14ac:dyDescent="0.35">
      <c r="A3578" t="s">
        <v>6775</v>
      </c>
      <c r="B3578">
        <v>58</v>
      </c>
      <c r="C3578" t="s">
        <v>14096</v>
      </c>
      <c r="D3578" t="s">
        <v>12</v>
      </c>
      <c r="E3578" t="s">
        <v>74</v>
      </c>
      <c r="F3578" t="s">
        <v>19</v>
      </c>
      <c r="G3578" t="s">
        <v>15</v>
      </c>
      <c r="H3578">
        <v>8475.7800000000007</v>
      </c>
      <c r="I3578" s="9">
        <v>45499</v>
      </c>
      <c r="J3578">
        <v>2024</v>
      </c>
      <c r="K3578" t="s">
        <v>14063</v>
      </c>
      <c r="L3578">
        <v>7</v>
      </c>
      <c r="M3578" t="s">
        <v>14048</v>
      </c>
      <c r="N3578" t="s">
        <v>16</v>
      </c>
    </row>
    <row r="3579" spans="1:14" x14ac:dyDescent="0.35">
      <c r="A3579" t="s">
        <v>6785</v>
      </c>
      <c r="B3579">
        <v>58</v>
      </c>
      <c r="C3579" t="s">
        <v>14096</v>
      </c>
      <c r="D3579" t="s">
        <v>39</v>
      </c>
      <c r="E3579" t="s">
        <v>64</v>
      </c>
      <c r="F3579" t="s">
        <v>55</v>
      </c>
      <c r="G3579" t="s">
        <v>15</v>
      </c>
      <c r="H3579">
        <v>1208.47</v>
      </c>
      <c r="I3579" s="9">
        <v>45018</v>
      </c>
      <c r="J3579">
        <v>2023</v>
      </c>
      <c r="K3579" t="s">
        <v>14061</v>
      </c>
      <c r="L3579">
        <v>4</v>
      </c>
      <c r="M3579" t="s">
        <v>14059</v>
      </c>
      <c r="N3579" t="s">
        <v>16</v>
      </c>
    </row>
    <row r="3580" spans="1:14" x14ac:dyDescent="0.35">
      <c r="A3580" t="s">
        <v>6891</v>
      </c>
      <c r="B3580">
        <v>58</v>
      </c>
      <c r="C3580" t="s">
        <v>14096</v>
      </c>
      <c r="D3580" t="s">
        <v>39</v>
      </c>
      <c r="E3580" t="s">
        <v>13</v>
      </c>
      <c r="F3580" t="s">
        <v>25</v>
      </c>
      <c r="G3580" t="s">
        <v>15</v>
      </c>
      <c r="H3580">
        <v>4127.92</v>
      </c>
      <c r="I3580" s="9">
        <v>45012</v>
      </c>
      <c r="J3580">
        <v>2023</v>
      </c>
      <c r="K3580" t="s">
        <v>14053</v>
      </c>
      <c r="L3580">
        <v>3</v>
      </c>
      <c r="M3580" t="s">
        <v>14062</v>
      </c>
      <c r="N3580" t="s">
        <v>16</v>
      </c>
    </row>
    <row r="3581" spans="1:14" x14ac:dyDescent="0.35">
      <c r="A3581" t="s">
        <v>6947</v>
      </c>
      <c r="B3581">
        <v>58</v>
      </c>
      <c r="C3581" t="s">
        <v>14096</v>
      </c>
      <c r="D3581" t="s">
        <v>12</v>
      </c>
      <c r="E3581" t="s">
        <v>42</v>
      </c>
      <c r="F3581" t="s">
        <v>19</v>
      </c>
      <c r="G3581" t="s">
        <v>15</v>
      </c>
      <c r="H3581">
        <v>18828.11</v>
      </c>
      <c r="I3581" s="9">
        <v>45414</v>
      </c>
      <c r="J3581">
        <v>2024</v>
      </c>
      <c r="K3581" t="s">
        <v>14047</v>
      </c>
      <c r="L3581">
        <v>5</v>
      </c>
      <c r="M3581" t="s">
        <v>14057</v>
      </c>
      <c r="N3581" t="s">
        <v>16</v>
      </c>
    </row>
    <row r="3582" spans="1:14" x14ac:dyDescent="0.35">
      <c r="A3582" t="s">
        <v>7013</v>
      </c>
      <c r="B3582">
        <v>58</v>
      </c>
      <c r="C3582" t="s">
        <v>14096</v>
      </c>
      <c r="D3582" t="s">
        <v>12</v>
      </c>
      <c r="E3582" t="s">
        <v>64</v>
      </c>
      <c r="F3582" t="s">
        <v>49</v>
      </c>
      <c r="G3582" t="s">
        <v>20</v>
      </c>
      <c r="H3582">
        <v>10602.88</v>
      </c>
      <c r="I3582" s="9">
        <v>45072</v>
      </c>
      <c r="J3582">
        <v>2023</v>
      </c>
      <c r="K3582" t="s">
        <v>14047</v>
      </c>
      <c r="L3582">
        <v>5</v>
      </c>
      <c r="M3582" t="s">
        <v>14048</v>
      </c>
      <c r="N3582" t="s">
        <v>16</v>
      </c>
    </row>
    <row r="3583" spans="1:14" x14ac:dyDescent="0.35">
      <c r="A3583" t="s">
        <v>7167</v>
      </c>
      <c r="B3583">
        <v>58</v>
      </c>
      <c r="C3583" t="s">
        <v>14096</v>
      </c>
      <c r="D3583" t="s">
        <v>12</v>
      </c>
      <c r="E3583" t="s">
        <v>24</v>
      </c>
      <c r="F3583" t="s">
        <v>35</v>
      </c>
      <c r="G3583" t="s">
        <v>15</v>
      </c>
      <c r="H3583">
        <v>14387.27</v>
      </c>
      <c r="I3583" s="9">
        <v>45443</v>
      </c>
      <c r="J3583">
        <v>2024</v>
      </c>
      <c r="K3583" t="s">
        <v>14047</v>
      </c>
      <c r="L3583">
        <v>5</v>
      </c>
      <c r="M3583" t="s">
        <v>14048</v>
      </c>
      <c r="N3583" t="s">
        <v>16</v>
      </c>
    </row>
    <row r="3584" spans="1:14" x14ac:dyDescent="0.35">
      <c r="A3584" t="s">
        <v>7283</v>
      </c>
      <c r="B3584">
        <v>58</v>
      </c>
      <c r="C3584" t="s">
        <v>14096</v>
      </c>
      <c r="D3584" t="s">
        <v>39</v>
      </c>
      <c r="E3584" t="s">
        <v>52</v>
      </c>
      <c r="F3584" t="s">
        <v>25</v>
      </c>
      <c r="G3584" t="s">
        <v>20</v>
      </c>
      <c r="H3584">
        <v>14628.84</v>
      </c>
      <c r="I3584" s="9">
        <v>45019</v>
      </c>
      <c r="J3584">
        <v>2023</v>
      </c>
      <c r="K3584" t="s">
        <v>14061</v>
      </c>
      <c r="L3584">
        <v>4</v>
      </c>
      <c r="M3584" t="s">
        <v>14062</v>
      </c>
      <c r="N3584" t="s">
        <v>16</v>
      </c>
    </row>
    <row r="3585" spans="1:14" x14ac:dyDescent="0.35">
      <c r="A3585" t="s">
        <v>7403</v>
      </c>
      <c r="B3585">
        <v>58</v>
      </c>
      <c r="C3585" t="s">
        <v>14096</v>
      </c>
      <c r="D3585" t="s">
        <v>12</v>
      </c>
      <c r="E3585" t="s">
        <v>64</v>
      </c>
      <c r="F3585" t="s">
        <v>55</v>
      </c>
      <c r="G3585" t="s">
        <v>26</v>
      </c>
      <c r="H3585">
        <v>20043.009999999998</v>
      </c>
      <c r="I3585" s="9">
        <v>45067</v>
      </c>
      <c r="J3585">
        <v>2023</v>
      </c>
      <c r="K3585" t="s">
        <v>14047</v>
      </c>
      <c r="L3585">
        <v>5</v>
      </c>
      <c r="M3585" t="s">
        <v>14059</v>
      </c>
      <c r="N3585" t="s">
        <v>16</v>
      </c>
    </row>
    <row r="3586" spans="1:14" x14ac:dyDescent="0.35">
      <c r="A3586" t="s">
        <v>7561</v>
      </c>
      <c r="B3586">
        <v>58</v>
      </c>
      <c r="C3586" t="s">
        <v>14096</v>
      </c>
      <c r="D3586" t="s">
        <v>12</v>
      </c>
      <c r="E3586" t="s">
        <v>29</v>
      </c>
      <c r="F3586" t="s">
        <v>35</v>
      </c>
      <c r="G3586" t="s">
        <v>30</v>
      </c>
      <c r="H3586">
        <v>68.87</v>
      </c>
      <c r="I3586" s="9">
        <v>45250</v>
      </c>
      <c r="J3586">
        <v>2023</v>
      </c>
      <c r="K3586" t="s">
        <v>14054</v>
      </c>
      <c r="L3586">
        <v>11</v>
      </c>
      <c r="M3586" t="s">
        <v>14062</v>
      </c>
      <c r="N3586" t="s">
        <v>16</v>
      </c>
    </row>
    <row r="3587" spans="1:14" x14ac:dyDescent="0.35">
      <c r="A3587" t="s">
        <v>7635</v>
      </c>
      <c r="B3587">
        <v>58</v>
      </c>
      <c r="C3587" t="s">
        <v>14096</v>
      </c>
      <c r="D3587" t="s">
        <v>39</v>
      </c>
      <c r="E3587" t="s">
        <v>24</v>
      </c>
      <c r="F3587" t="s">
        <v>49</v>
      </c>
      <c r="G3587" t="s">
        <v>15</v>
      </c>
      <c r="H3587">
        <v>6511.55</v>
      </c>
      <c r="I3587" s="9">
        <v>45519</v>
      </c>
      <c r="J3587">
        <v>2024</v>
      </c>
      <c r="K3587" t="s">
        <v>14056</v>
      </c>
      <c r="L3587">
        <v>8</v>
      </c>
      <c r="M3587" t="s">
        <v>14057</v>
      </c>
      <c r="N3587" t="s">
        <v>16</v>
      </c>
    </row>
    <row r="3588" spans="1:14" x14ac:dyDescent="0.35">
      <c r="A3588" t="s">
        <v>7663</v>
      </c>
      <c r="B3588">
        <v>58</v>
      </c>
      <c r="C3588" t="s">
        <v>14096</v>
      </c>
      <c r="D3588" t="s">
        <v>39</v>
      </c>
      <c r="E3588" t="s">
        <v>93</v>
      </c>
      <c r="F3588" t="s">
        <v>19</v>
      </c>
      <c r="G3588" t="s">
        <v>20</v>
      </c>
      <c r="H3588">
        <v>1333.66</v>
      </c>
      <c r="I3588" s="9">
        <v>45578</v>
      </c>
      <c r="J3588">
        <v>2024</v>
      </c>
      <c r="K3588" t="s">
        <v>14058</v>
      </c>
      <c r="L3588">
        <v>10</v>
      </c>
      <c r="M3588" t="s">
        <v>14059</v>
      </c>
      <c r="N3588" t="s">
        <v>16</v>
      </c>
    </row>
    <row r="3589" spans="1:14" x14ac:dyDescent="0.35">
      <c r="A3589" t="s">
        <v>7781</v>
      </c>
      <c r="B3589">
        <v>58</v>
      </c>
      <c r="C3589" t="s">
        <v>14096</v>
      </c>
      <c r="D3589" t="s">
        <v>12</v>
      </c>
      <c r="E3589" t="s">
        <v>64</v>
      </c>
      <c r="F3589" t="s">
        <v>19</v>
      </c>
      <c r="G3589" t="s">
        <v>36</v>
      </c>
      <c r="H3589">
        <v>9018.9699999999993</v>
      </c>
      <c r="I3589" s="9">
        <v>45375</v>
      </c>
      <c r="J3589">
        <v>2024</v>
      </c>
      <c r="K3589" t="s">
        <v>14053</v>
      </c>
      <c r="L3589">
        <v>3</v>
      </c>
      <c r="M3589" t="s">
        <v>14059</v>
      </c>
      <c r="N3589" t="s">
        <v>16</v>
      </c>
    </row>
    <row r="3590" spans="1:14" x14ac:dyDescent="0.35">
      <c r="A3590" t="s">
        <v>7965</v>
      </c>
      <c r="B3590">
        <v>58</v>
      </c>
      <c r="C3590" t="s">
        <v>14096</v>
      </c>
      <c r="D3590" t="s">
        <v>39</v>
      </c>
      <c r="E3590" t="s">
        <v>93</v>
      </c>
      <c r="F3590" t="s">
        <v>25</v>
      </c>
      <c r="G3590" t="s">
        <v>15</v>
      </c>
      <c r="H3590">
        <v>26037.040000000001</v>
      </c>
      <c r="I3590" s="9">
        <v>45484</v>
      </c>
      <c r="J3590">
        <v>2024</v>
      </c>
      <c r="K3590" t="s">
        <v>14063</v>
      </c>
      <c r="L3590">
        <v>7</v>
      </c>
      <c r="M3590" t="s">
        <v>14057</v>
      </c>
      <c r="N3590" t="s">
        <v>16</v>
      </c>
    </row>
    <row r="3591" spans="1:14" x14ac:dyDescent="0.35">
      <c r="A3591" t="s">
        <v>8031</v>
      </c>
      <c r="B3591">
        <v>58</v>
      </c>
      <c r="C3591" t="s">
        <v>14096</v>
      </c>
      <c r="D3591" t="s">
        <v>12</v>
      </c>
      <c r="E3591" t="s">
        <v>74</v>
      </c>
      <c r="F3591" t="s">
        <v>55</v>
      </c>
      <c r="G3591" t="s">
        <v>15</v>
      </c>
      <c r="H3591">
        <v>11728.21</v>
      </c>
      <c r="I3591" s="9">
        <v>45196</v>
      </c>
      <c r="J3591">
        <v>2023</v>
      </c>
      <c r="K3591" t="s">
        <v>14055</v>
      </c>
      <c r="L3591">
        <v>9</v>
      </c>
      <c r="M3591" t="s">
        <v>14052</v>
      </c>
      <c r="N3591" t="s">
        <v>16</v>
      </c>
    </row>
    <row r="3592" spans="1:14" x14ac:dyDescent="0.35">
      <c r="A3592" t="s">
        <v>8129</v>
      </c>
      <c r="B3592">
        <v>58</v>
      </c>
      <c r="C3592" t="s">
        <v>14096</v>
      </c>
      <c r="D3592" t="s">
        <v>39</v>
      </c>
      <c r="E3592" t="s">
        <v>93</v>
      </c>
      <c r="F3592" t="s">
        <v>55</v>
      </c>
      <c r="G3592" t="s">
        <v>26</v>
      </c>
      <c r="H3592">
        <v>6262.68</v>
      </c>
      <c r="I3592" s="9">
        <v>45272</v>
      </c>
      <c r="J3592">
        <v>2023</v>
      </c>
      <c r="K3592" t="s">
        <v>14060</v>
      </c>
      <c r="L3592">
        <v>12</v>
      </c>
      <c r="M3592" t="s">
        <v>14046</v>
      </c>
      <c r="N3592" t="s">
        <v>16</v>
      </c>
    </row>
    <row r="3593" spans="1:14" x14ac:dyDescent="0.35">
      <c r="A3593" t="s">
        <v>8139</v>
      </c>
      <c r="B3593">
        <v>58</v>
      </c>
      <c r="C3593" t="s">
        <v>14096</v>
      </c>
      <c r="D3593" t="s">
        <v>39</v>
      </c>
      <c r="E3593" t="s">
        <v>93</v>
      </c>
      <c r="F3593" t="s">
        <v>55</v>
      </c>
      <c r="G3593" t="s">
        <v>36</v>
      </c>
      <c r="H3593">
        <v>696.86</v>
      </c>
      <c r="I3593" s="9">
        <v>45084</v>
      </c>
      <c r="J3593">
        <v>2023</v>
      </c>
      <c r="K3593" t="s">
        <v>14049</v>
      </c>
      <c r="L3593">
        <v>6</v>
      </c>
      <c r="M3593" t="s">
        <v>14052</v>
      </c>
      <c r="N3593" t="s">
        <v>16</v>
      </c>
    </row>
    <row r="3594" spans="1:14" x14ac:dyDescent="0.35">
      <c r="A3594" t="s">
        <v>8217</v>
      </c>
      <c r="B3594">
        <v>58</v>
      </c>
      <c r="C3594" t="s">
        <v>14096</v>
      </c>
      <c r="D3594" t="s">
        <v>12</v>
      </c>
      <c r="E3594" t="s">
        <v>13</v>
      </c>
      <c r="F3594" t="s">
        <v>35</v>
      </c>
      <c r="G3594" t="s">
        <v>26</v>
      </c>
      <c r="H3594">
        <v>578.20000000000005</v>
      </c>
      <c r="I3594" s="9">
        <v>45350</v>
      </c>
      <c r="J3594">
        <v>2024</v>
      </c>
      <c r="K3594" t="s">
        <v>14051</v>
      </c>
      <c r="L3594">
        <v>2</v>
      </c>
      <c r="M3594" t="s">
        <v>14052</v>
      </c>
      <c r="N3594" t="s">
        <v>16</v>
      </c>
    </row>
    <row r="3595" spans="1:14" x14ac:dyDescent="0.35">
      <c r="A3595" t="s">
        <v>8427</v>
      </c>
      <c r="B3595">
        <v>58</v>
      </c>
      <c r="C3595" t="s">
        <v>14096</v>
      </c>
      <c r="D3595" t="s">
        <v>39</v>
      </c>
      <c r="E3595" t="s">
        <v>13</v>
      </c>
      <c r="F3595" t="s">
        <v>25</v>
      </c>
      <c r="G3595" t="s">
        <v>26</v>
      </c>
      <c r="H3595">
        <v>25275.02</v>
      </c>
      <c r="I3595" s="9">
        <v>45606</v>
      </c>
      <c r="J3595">
        <v>2024</v>
      </c>
      <c r="K3595" t="s">
        <v>14054</v>
      </c>
      <c r="L3595">
        <v>11</v>
      </c>
      <c r="M3595" t="s">
        <v>14059</v>
      </c>
      <c r="N3595" t="s">
        <v>16</v>
      </c>
    </row>
    <row r="3596" spans="1:14" x14ac:dyDescent="0.35">
      <c r="A3596" t="s">
        <v>8429</v>
      </c>
      <c r="B3596">
        <v>58</v>
      </c>
      <c r="C3596" t="s">
        <v>14096</v>
      </c>
      <c r="D3596" t="s">
        <v>12</v>
      </c>
      <c r="E3596" t="s">
        <v>29</v>
      </c>
      <c r="F3596" t="s">
        <v>35</v>
      </c>
      <c r="G3596" t="s">
        <v>20</v>
      </c>
      <c r="H3596">
        <v>12471.03</v>
      </c>
      <c r="I3596" s="9">
        <v>45612</v>
      </c>
      <c r="J3596">
        <v>2024</v>
      </c>
      <c r="K3596" t="s">
        <v>14054</v>
      </c>
      <c r="L3596">
        <v>11</v>
      </c>
      <c r="M3596" t="s">
        <v>14050</v>
      </c>
      <c r="N3596" t="s">
        <v>16</v>
      </c>
    </row>
    <row r="3597" spans="1:14" x14ac:dyDescent="0.35">
      <c r="A3597" t="s">
        <v>8443</v>
      </c>
      <c r="B3597">
        <v>58</v>
      </c>
      <c r="C3597" t="s">
        <v>14096</v>
      </c>
      <c r="D3597" t="s">
        <v>12</v>
      </c>
      <c r="E3597" t="s">
        <v>24</v>
      </c>
      <c r="F3597" t="s">
        <v>49</v>
      </c>
      <c r="G3597" t="s">
        <v>20</v>
      </c>
      <c r="H3597">
        <v>25888.639999999999</v>
      </c>
      <c r="I3597" s="9">
        <v>44949</v>
      </c>
      <c r="J3597">
        <v>2023</v>
      </c>
      <c r="K3597" t="s">
        <v>14045</v>
      </c>
      <c r="L3597">
        <v>1</v>
      </c>
      <c r="M3597" t="s">
        <v>14062</v>
      </c>
      <c r="N3597" t="s">
        <v>16</v>
      </c>
    </row>
    <row r="3598" spans="1:14" x14ac:dyDescent="0.35">
      <c r="A3598" t="s">
        <v>8497</v>
      </c>
      <c r="B3598">
        <v>58</v>
      </c>
      <c r="C3598" t="s">
        <v>14096</v>
      </c>
      <c r="D3598" t="s">
        <v>12</v>
      </c>
      <c r="E3598" t="s">
        <v>64</v>
      </c>
      <c r="F3598" t="s">
        <v>49</v>
      </c>
      <c r="G3598" t="s">
        <v>15</v>
      </c>
      <c r="H3598">
        <v>15788.15</v>
      </c>
      <c r="I3598" s="9">
        <v>45553</v>
      </c>
      <c r="J3598">
        <v>2024</v>
      </c>
      <c r="K3598" t="s">
        <v>14055</v>
      </c>
      <c r="L3598">
        <v>9</v>
      </c>
      <c r="M3598" t="s">
        <v>14052</v>
      </c>
      <c r="N3598" t="s">
        <v>16</v>
      </c>
    </row>
    <row r="3599" spans="1:14" x14ac:dyDescent="0.35">
      <c r="A3599" t="s">
        <v>8597</v>
      </c>
      <c r="B3599">
        <v>58</v>
      </c>
      <c r="C3599" t="s">
        <v>14096</v>
      </c>
      <c r="D3599" t="s">
        <v>12</v>
      </c>
      <c r="E3599" t="s">
        <v>24</v>
      </c>
      <c r="F3599" t="s">
        <v>25</v>
      </c>
      <c r="G3599" t="s">
        <v>15</v>
      </c>
      <c r="H3599">
        <v>8995.5400000000009</v>
      </c>
      <c r="I3599" s="9">
        <v>45048</v>
      </c>
      <c r="J3599">
        <v>2023</v>
      </c>
      <c r="K3599" t="s">
        <v>14047</v>
      </c>
      <c r="L3599">
        <v>5</v>
      </c>
      <c r="M3599" t="s">
        <v>14046</v>
      </c>
      <c r="N3599" t="s">
        <v>16</v>
      </c>
    </row>
    <row r="3600" spans="1:14" x14ac:dyDescent="0.35">
      <c r="A3600" t="s">
        <v>8677</v>
      </c>
      <c r="B3600">
        <v>58</v>
      </c>
      <c r="C3600" t="s">
        <v>14096</v>
      </c>
      <c r="D3600" t="s">
        <v>12</v>
      </c>
      <c r="E3600" t="s">
        <v>74</v>
      </c>
      <c r="F3600" t="s">
        <v>55</v>
      </c>
      <c r="G3600" t="s">
        <v>36</v>
      </c>
      <c r="H3600">
        <v>30925.05</v>
      </c>
      <c r="I3600" s="9">
        <v>45364</v>
      </c>
      <c r="J3600">
        <v>2024</v>
      </c>
      <c r="K3600" t="s">
        <v>14053</v>
      </c>
      <c r="L3600">
        <v>3</v>
      </c>
      <c r="M3600" t="s">
        <v>14052</v>
      </c>
      <c r="N3600" t="s">
        <v>16</v>
      </c>
    </row>
    <row r="3601" spans="1:14" x14ac:dyDescent="0.35">
      <c r="A3601" t="s">
        <v>8705</v>
      </c>
      <c r="B3601">
        <v>58</v>
      </c>
      <c r="C3601" t="s">
        <v>14096</v>
      </c>
      <c r="D3601" t="s">
        <v>39</v>
      </c>
      <c r="E3601" t="s">
        <v>13</v>
      </c>
      <c r="F3601" t="s">
        <v>19</v>
      </c>
      <c r="G3601" t="s">
        <v>15</v>
      </c>
      <c r="H3601">
        <v>5246.69</v>
      </c>
      <c r="I3601" s="9">
        <v>45191</v>
      </c>
      <c r="J3601">
        <v>2023</v>
      </c>
      <c r="K3601" t="s">
        <v>14055</v>
      </c>
      <c r="L3601">
        <v>9</v>
      </c>
      <c r="M3601" t="s">
        <v>14048</v>
      </c>
      <c r="N3601" t="s">
        <v>16</v>
      </c>
    </row>
    <row r="3602" spans="1:14" x14ac:dyDescent="0.35">
      <c r="A3602" t="s">
        <v>8871</v>
      </c>
      <c r="B3602">
        <v>58</v>
      </c>
      <c r="C3602" t="s">
        <v>14096</v>
      </c>
      <c r="D3602" t="s">
        <v>39</v>
      </c>
      <c r="E3602" t="s">
        <v>52</v>
      </c>
      <c r="F3602" t="s">
        <v>55</v>
      </c>
      <c r="G3602" t="s">
        <v>20</v>
      </c>
      <c r="H3602">
        <v>12322.82</v>
      </c>
      <c r="I3602" s="9">
        <v>45298</v>
      </c>
      <c r="J3602">
        <v>2024</v>
      </c>
      <c r="K3602" t="s">
        <v>14045</v>
      </c>
      <c r="L3602">
        <v>1</v>
      </c>
      <c r="M3602" t="s">
        <v>14059</v>
      </c>
      <c r="N3602" t="s">
        <v>16</v>
      </c>
    </row>
    <row r="3603" spans="1:14" x14ac:dyDescent="0.35">
      <c r="A3603" t="s">
        <v>8939</v>
      </c>
      <c r="B3603">
        <v>58</v>
      </c>
      <c r="C3603" t="s">
        <v>14096</v>
      </c>
      <c r="D3603" t="s">
        <v>39</v>
      </c>
      <c r="E3603" t="s">
        <v>42</v>
      </c>
      <c r="F3603" t="s">
        <v>25</v>
      </c>
      <c r="G3603" t="s">
        <v>30</v>
      </c>
      <c r="H3603">
        <v>20048.45</v>
      </c>
      <c r="I3603" s="9">
        <v>45469</v>
      </c>
      <c r="J3603">
        <v>2024</v>
      </c>
      <c r="K3603" t="s">
        <v>14049</v>
      </c>
      <c r="L3603">
        <v>6</v>
      </c>
      <c r="M3603" t="s">
        <v>14052</v>
      </c>
      <c r="N3603" t="s">
        <v>16</v>
      </c>
    </row>
    <row r="3604" spans="1:14" x14ac:dyDescent="0.35">
      <c r="A3604" t="s">
        <v>8949</v>
      </c>
      <c r="B3604">
        <v>58</v>
      </c>
      <c r="C3604" t="s">
        <v>14096</v>
      </c>
      <c r="D3604" t="s">
        <v>39</v>
      </c>
      <c r="E3604" t="s">
        <v>64</v>
      </c>
      <c r="F3604" t="s">
        <v>25</v>
      </c>
      <c r="G3604" t="s">
        <v>36</v>
      </c>
      <c r="H3604">
        <v>20496.66</v>
      </c>
      <c r="I3604" s="9">
        <v>45636</v>
      </c>
      <c r="J3604">
        <v>2024</v>
      </c>
      <c r="K3604" t="s">
        <v>14060</v>
      </c>
      <c r="L3604">
        <v>12</v>
      </c>
      <c r="M3604" t="s">
        <v>14046</v>
      </c>
      <c r="N3604" t="s">
        <v>16</v>
      </c>
    </row>
    <row r="3605" spans="1:14" x14ac:dyDescent="0.35">
      <c r="A3605" t="s">
        <v>9149</v>
      </c>
      <c r="B3605">
        <v>58</v>
      </c>
      <c r="C3605" t="s">
        <v>14096</v>
      </c>
      <c r="D3605" t="s">
        <v>39</v>
      </c>
      <c r="E3605" t="s">
        <v>42</v>
      </c>
      <c r="F3605" t="s">
        <v>55</v>
      </c>
      <c r="G3605" t="s">
        <v>20</v>
      </c>
      <c r="H3605">
        <v>42327.08</v>
      </c>
      <c r="I3605" s="9">
        <v>45389</v>
      </c>
      <c r="J3605">
        <v>2024</v>
      </c>
      <c r="K3605" t="s">
        <v>14061</v>
      </c>
      <c r="L3605">
        <v>4</v>
      </c>
      <c r="M3605" t="s">
        <v>14059</v>
      </c>
      <c r="N3605" t="s">
        <v>16</v>
      </c>
    </row>
    <row r="3606" spans="1:14" x14ac:dyDescent="0.35">
      <c r="A3606" t="s">
        <v>9607</v>
      </c>
      <c r="B3606">
        <v>58</v>
      </c>
      <c r="C3606" t="s">
        <v>14096</v>
      </c>
      <c r="D3606" t="s">
        <v>12</v>
      </c>
      <c r="E3606" t="s">
        <v>64</v>
      </c>
      <c r="F3606" t="s">
        <v>14</v>
      </c>
      <c r="G3606" t="s">
        <v>15</v>
      </c>
      <c r="H3606">
        <v>21457.23</v>
      </c>
      <c r="I3606" s="9">
        <v>45419</v>
      </c>
      <c r="J3606">
        <v>2024</v>
      </c>
      <c r="K3606" t="s">
        <v>14047</v>
      </c>
      <c r="L3606">
        <v>5</v>
      </c>
      <c r="M3606" t="s">
        <v>14046</v>
      </c>
      <c r="N3606" t="s">
        <v>16</v>
      </c>
    </row>
    <row r="3607" spans="1:14" x14ac:dyDescent="0.35">
      <c r="A3607" t="s">
        <v>9611</v>
      </c>
      <c r="B3607">
        <v>58</v>
      </c>
      <c r="C3607" t="s">
        <v>14096</v>
      </c>
      <c r="D3607" t="s">
        <v>12</v>
      </c>
      <c r="E3607" t="s">
        <v>64</v>
      </c>
      <c r="F3607" t="s">
        <v>49</v>
      </c>
      <c r="G3607" t="s">
        <v>36</v>
      </c>
      <c r="H3607">
        <v>20161.2</v>
      </c>
      <c r="I3607" s="9">
        <v>45008</v>
      </c>
      <c r="J3607">
        <v>2023</v>
      </c>
      <c r="K3607" t="s">
        <v>14053</v>
      </c>
      <c r="L3607">
        <v>3</v>
      </c>
      <c r="M3607" t="s">
        <v>14057</v>
      </c>
      <c r="N3607" t="s">
        <v>16</v>
      </c>
    </row>
    <row r="3608" spans="1:14" x14ac:dyDescent="0.35">
      <c r="A3608" t="s">
        <v>9625</v>
      </c>
      <c r="B3608">
        <v>58</v>
      </c>
      <c r="C3608" t="s">
        <v>14096</v>
      </c>
      <c r="D3608" t="s">
        <v>12</v>
      </c>
      <c r="E3608" t="s">
        <v>24</v>
      </c>
      <c r="F3608" t="s">
        <v>49</v>
      </c>
      <c r="G3608" t="s">
        <v>20</v>
      </c>
      <c r="H3608">
        <v>2737.31</v>
      </c>
      <c r="I3608" s="9">
        <v>45283</v>
      </c>
      <c r="J3608">
        <v>2023</v>
      </c>
      <c r="K3608" t="s">
        <v>14060</v>
      </c>
      <c r="L3608">
        <v>12</v>
      </c>
      <c r="M3608" t="s">
        <v>14050</v>
      </c>
      <c r="N3608" t="s">
        <v>16</v>
      </c>
    </row>
    <row r="3609" spans="1:14" x14ac:dyDescent="0.35">
      <c r="A3609" t="s">
        <v>10113</v>
      </c>
      <c r="B3609">
        <v>58</v>
      </c>
      <c r="C3609" t="s">
        <v>14096</v>
      </c>
      <c r="D3609" t="s">
        <v>39</v>
      </c>
      <c r="E3609" t="s">
        <v>64</v>
      </c>
      <c r="F3609" t="s">
        <v>25</v>
      </c>
      <c r="G3609" t="s">
        <v>36</v>
      </c>
      <c r="H3609">
        <v>7133.48</v>
      </c>
      <c r="I3609" s="9">
        <v>45023</v>
      </c>
      <c r="J3609">
        <v>2023</v>
      </c>
      <c r="K3609" t="s">
        <v>14061</v>
      </c>
      <c r="L3609">
        <v>4</v>
      </c>
      <c r="M3609" t="s">
        <v>14048</v>
      </c>
      <c r="N3609" t="s">
        <v>16</v>
      </c>
    </row>
    <row r="3610" spans="1:14" x14ac:dyDescent="0.35">
      <c r="A3610" t="s">
        <v>10785</v>
      </c>
      <c r="B3610">
        <v>58</v>
      </c>
      <c r="C3610" t="s">
        <v>14096</v>
      </c>
      <c r="D3610" t="s">
        <v>39</v>
      </c>
      <c r="E3610" t="s">
        <v>74</v>
      </c>
      <c r="F3610" t="s">
        <v>35</v>
      </c>
      <c r="G3610" t="s">
        <v>26</v>
      </c>
      <c r="H3610">
        <v>662.55</v>
      </c>
      <c r="I3610" s="9">
        <v>45249</v>
      </c>
      <c r="J3610">
        <v>2023</v>
      </c>
      <c r="K3610" t="s">
        <v>14054</v>
      </c>
      <c r="L3610">
        <v>11</v>
      </c>
      <c r="M3610" t="s">
        <v>14059</v>
      </c>
      <c r="N3610" t="s">
        <v>16</v>
      </c>
    </row>
    <row r="3611" spans="1:14" x14ac:dyDescent="0.35">
      <c r="A3611" t="s">
        <v>10837</v>
      </c>
      <c r="B3611">
        <v>58</v>
      </c>
      <c r="C3611" t="s">
        <v>14096</v>
      </c>
      <c r="D3611" t="s">
        <v>39</v>
      </c>
      <c r="E3611" t="s">
        <v>13</v>
      </c>
      <c r="F3611" t="s">
        <v>25</v>
      </c>
      <c r="G3611" t="s">
        <v>30</v>
      </c>
      <c r="H3611">
        <v>5922.85</v>
      </c>
      <c r="I3611" s="9">
        <v>45401</v>
      </c>
      <c r="J3611">
        <v>2024</v>
      </c>
      <c r="K3611" t="s">
        <v>14061</v>
      </c>
      <c r="L3611">
        <v>4</v>
      </c>
      <c r="M3611" t="s">
        <v>14048</v>
      </c>
      <c r="N3611" t="s">
        <v>16</v>
      </c>
    </row>
    <row r="3612" spans="1:14" x14ac:dyDescent="0.35">
      <c r="A3612" t="s">
        <v>10935</v>
      </c>
      <c r="B3612">
        <v>58</v>
      </c>
      <c r="C3612" t="s">
        <v>14096</v>
      </c>
      <c r="D3612" t="s">
        <v>12</v>
      </c>
      <c r="E3612" t="s">
        <v>13</v>
      </c>
      <c r="F3612" t="s">
        <v>25</v>
      </c>
      <c r="G3612" t="s">
        <v>26</v>
      </c>
      <c r="H3612">
        <v>10201.5</v>
      </c>
      <c r="I3612" s="9">
        <v>45046</v>
      </c>
      <c r="J3612">
        <v>2023</v>
      </c>
      <c r="K3612" t="s">
        <v>14061</v>
      </c>
      <c r="L3612">
        <v>4</v>
      </c>
      <c r="M3612" t="s">
        <v>14059</v>
      </c>
      <c r="N3612" t="s">
        <v>16</v>
      </c>
    </row>
    <row r="3613" spans="1:14" x14ac:dyDescent="0.35">
      <c r="A3613" t="s">
        <v>11419</v>
      </c>
      <c r="B3613">
        <v>58</v>
      </c>
      <c r="C3613" t="s">
        <v>14096</v>
      </c>
      <c r="D3613" t="s">
        <v>12</v>
      </c>
      <c r="E3613" t="s">
        <v>29</v>
      </c>
      <c r="F3613" t="s">
        <v>14</v>
      </c>
      <c r="G3613" t="s">
        <v>26</v>
      </c>
      <c r="H3613">
        <v>1423.2</v>
      </c>
      <c r="I3613" s="9">
        <v>45032</v>
      </c>
      <c r="J3613">
        <v>2023</v>
      </c>
      <c r="K3613" t="s">
        <v>14061</v>
      </c>
      <c r="L3613">
        <v>4</v>
      </c>
      <c r="M3613" t="s">
        <v>14059</v>
      </c>
      <c r="N3613" t="s">
        <v>16</v>
      </c>
    </row>
    <row r="3614" spans="1:14" x14ac:dyDescent="0.35">
      <c r="A3614" t="s">
        <v>11461</v>
      </c>
      <c r="B3614">
        <v>58</v>
      </c>
      <c r="C3614" t="s">
        <v>14096</v>
      </c>
      <c r="D3614" t="s">
        <v>12</v>
      </c>
      <c r="E3614" t="s">
        <v>24</v>
      </c>
      <c r="F3614" t="s">
        <v>25</v>
      </c>
      <c r="G3614" t="s">
        <v>15</v>
      </c>
      <c r="H3614">
        <v>3152.03</v>
      </c>
      <c r="I3614" s="9">
        <v>45628</v>
      </c>
      <c r="J3614">
        <v>2024</v>
      </c>
      <c r="K3614" t="s">
        <v>14060</v>
      </c>
      <c r="L3614">
        <v>12</v>
      </c>
      <c r="M3614" t="s">
        <v>14062</v>
      </c>
      <c r="N3614" t="s">
        <v>16</v>
      </c>
    </row>
    <row r="3615" spans="1:14" x14ac:dyDescent="0.35">
      <c r="A3615" t="s">
        <v>11503</v>
      </c>
      <c r="B3615">
        <v>58</v>
      </c>
      <c r="C3615" t="s">
        <v>14096</v>
      </c>
      <c r="D3615" t="s">
        <v>39</v>
      </c>
      <c r="E3615" t="s">
        <v>93</v>
      </c>
      <c r="F3615" t="s">
        <v>49</v>
      </c>
      <c r="G3615" t="s">
        <v>26</v>
      </c>
      <c r="H3615">
        <v>3601.47</v>
      </c>
      <c r="I3615" s="9">
        <v>45553</v>
      </c>
      <c r="J3615">
        <v>2024</v>
      </c>
      <c r="K3615" t="s">
        <v>14055</v>
      </c>
      <c r="L3615">
        <v>9</v>
      </c>
      <c r="M3615" t="s">
        <v>14052</v>
      </c>
      <c r="N3615" t="s">
        <v>16</v>
      </c>
    </row>
    <row r="3616" spans="1:14" x14ac:dyDescent="0.35">
      <c r="A3616" t="s">
        <v>11921</v>
      </c>
      <c r="B3616">
        <v>58</v>
      </c>
      <c r="C3616" t="s">
        <v>14096</v>
      </c>
      <c r="D3616" t="s">
        <v>12</v>
      </c>
      <c r="E3616" t="s">
        <v>13</v>
      </c>
      <c r="F3616" t="s">
        <v>25</v>
      </c>
      <c r="G3616" t="s">
        <v>26</v>
      </c>
      <c r="H3616">
        <v>830.93</v>
      </c>
      <c r="I3616" s="9">
        <v>45101</v>
      </c>
      <c r="J3616">
        <v>2023</v>
      </c>
      <c r="K3616" t="s">
        <v>14049</v>
      </c>
      <c r="L3616">
        <v>6</v>
      </c>
      <c r="M3616" t="s">
        <v>14050</v>
      </c>
      <c r="N3616" t="s">
        <v>16</v>
      </c>
    </row>
    <row r="3617" spans="1:14" x14ac:dyDescent="0.35">
      <c r="A3617" t="s">
        <v>11941</v>
      </c>
      <c r="B3617">
        <v>58</v>
      </c>
      <c r="C3617" t="s">
        <v>14096</v>
      </c>
      <c r="D3617" t="s">
        <v>39</v>
      </c>
      <c r="E3617" t="s">
        <v>93</v>
      </c>
      <c r="F3617" t="s">
        <v>25</v>
      </c>
      <c r="G3617" t="s">
        <v>36</v>
      </c>
      <c r="H3617">
        <v>7013.34</v>
      </c>
      <c r="I3617" s="9">
        <v>45323</v>
      </c>
      <c r="J3617">
        <v>2024</v>
      </c>
      <c r="K3617" t="s">
        <v>14051</v>
      </c>
      <c r="L3617">
        <v>2</v>
      </c>
      <c r="M3617" t="s">
        <v>14057</v>
      </c>
      <c r="N3617" t="s">
        <v>16</v>
      </c>
    </row>
    <row r="3618" spans="1:14" x14ac:dyDescent="0.35">
      <c r="A3618" t="s">
        <v>12117</v>
      </c>
      <c r="B3618">
        <v>58</v>
      </c>
      <c r="C3618" t="s">
        <v>14096</v>
      </c>
      <c r="D3618" t="s">
        <v>12</v>
      </c>
      <c r="E3618" t="s">
        <v>13</v>
      </c>
      <c r="F3618" t="s">
        <v>19</v>
      </c>
      <c r="G3618" t="s">
        <v>15</v>
      </c>
      <c r="H3618">
        <v>30657.63</v>
      </c>
      <c r="I3618" s="9">
        <v>45124</v>
      </c>
      <c r="J3618">
        <v>2023</v>
      </c>
      <c r="K3618" t="s">
        <v>14063</v>
      </c>
      <c r="L3618">
        <v>7</v>
      </c>
      <c r="M3618" t="s">
        <v>14062</v>
      </c>
      <c r="N3618" t="s">
        <v>16</v>
      </c>
    </row>
    <row r="3619" spans="1:14" x14ac:dyDescent="0.35">
      <c r="A3619" t="s">
        <v>12421</v>
      </c>
      <c r="B3619">
        <v>58</v>
      </c>
      <c r="C3619" t="s">
        <v>14096</v>
      </c>
      <c r="D3619" t="s">
        <v>12</v>
      </c>
      <c r="E3619" t="s">
        <v>93</v>
      </c>
      <c r="F3619" t="s">
        <v>55</v>
      </c>
      <c r="G3619" t="s">
        <v>20</v>
      </c>
      <c r="H3619">
        <v>16560.02</v>
      </c>
      <c r="I3619" s="9">
        <v>45060</v>
      </c>
      <c r="J3619">
        <v>2023</v>
      </c>
      <c r="K3619" t="s">
        <v>14047</v>
      </c>
      <c r="L3619">
        <v>5</v>
      </c>
      <c r="M3619" t="s">
        <v>14059</v>
      </c>
      <c r="N3619" t="s">
        <v>16</v>
      </c>
    </row>
    <row r="3620" spans="1:14" x14ac:dyDescent="0.35">
      <c r="A3620" t="s">
        <v>12499</v>
      </c>
      <c r="B3620">
        <v>58</v>
      </c>
      <c r="C3620" t="s">
        <v>14096</v>
      </c>
      <c r="D3620" t="s">
        <v>39</v>
      </c>
      <c r="E3620" t="s">
        <v>13</v>
      </c>
      <c r="F3620" t="s">
        <v>49</v>
      </c>
      <c r="G3620" t="s">
        <v>30</v>
      </c>
      <c r="H3620">
        <v>16091.51</v>
      </c>
      <c r="I3620" s="9">
        <v>45567</v>
      </c>
      <c r="J3620">
        <v>2024</v>
      </c>
      <c r="K3620" t="s">
        <v>14058</v>
      </c>
      <c r="L3620">
        <v>10</v>
      </c>
      <c r="M3620" t="s">
        <v>14052</v>
      </c>
      <c r="N3620" t="s">
        <v>16</v>
      </c>
    </row>
    <row r="3621" spans="1:14" x14ac:dyDescent="0.35">
      <c r="A3621" t="s">
        <v>12585</v>
      </c>
      <c r="B3621">
        <v>58</v>
      </c>
      <c r="C3621" t="s">
        <v>14096</v>
      </c>
      <c r="D3621" t="s">
        <v>12</v>
      </c>
      <c r="E3621" t="s">
        <v>93</v>
      </c>
      <c r="F3621" t="s">
        <v>49</v>
      </c>
      <c r="G3621" t="s">
        <v>15</v>
      </c>
      <c r="H3621">
        <v>12677.1</v>
      </c>
      <c r="I3621" s="9">
        <v>45454</v>
      </c>
      <c r="J3621">
        <v>2024</v>
      </c>
      <c r="K3621" t="s">
        <v>14049</v>
      </c>
      <c r="L3621">
        <v>6</v>
      </c>
      <c r="M3621" t="s">
        <v>14046</v>
      </c>
      <c r="N3621" t="s">
        <v>16</v>
      </c>
    </row>
    <row r="3622" spans="1:14" x14ac:dyDescent="0.35">
      <c r="A3622" t="s">
        <v>12849</v>
      </c>
      <c r="B3622">
        <v>58</v>
      </c>
      <c r="C3622" t="s">
        <v>14096</v>
      </c>
      <c r="D3622" t="s">
        <v>12</v>
      </c>
      <c r="E3622" t="s">
        <v>13</v>
      </c>
      <c r="F3622" t="s">
        <v>55</v>
      </c>
      <c r="G3622" t="s">
        <v>36</v>
      </c>
      <c r="H3622">
        <v>3988.93</v>
      </c>
      <c r="I3622" s="9">
        <v>45408</v>
      </c>
      <c r="J3622">
        <v>2024</v>
      </c>
      <c r="K3622" t="s">
        <v>14061</v>
      </c>
      <c r="L3622">
        <v>4</v>
      </c>
      <c r="M3622" t="s">
        <v>14048</v>
      </c>
      <c r="N3622" t="s">
        <v>16</v>
      </c>
    </row>
    <row r="3623" spans="1:14" x14ac:dyDescent="0.35">
      <c r="A3623" t="s">
        <v>13009</v>
      </c>
      <c r="B3623">
        <v>58</v>
      </c>
      <c r="C3623" t="s">
        <v>14096</v>
      </c>
      <c r="D3623" t="s">
        <v>12</v>
      </c>
      <c r="E3623" t="s">
        <v>24</v>
      </c>
      <c r="F3623" t="s">
        <v>55</v>
      </c>
      <c r="G3623" t="s">
        <v>26</v>
      </c>
      <c r="H3623">
        <v>10372.200000000001</v>
      </c>
      <c r="I3623" s="9">
        <v>45406</v>
      </c>
      <c r="J3623">
        <v>2024</v>
      </c>
      <c r="K3623" t="s">
        <v>14061</v>
      </c>
      <c r="L3623">
        <v>4</v>
      </c>
      <c r="M3623" t="s">
        <v>14052</v>
      </c>
      <c r="N3623" t="s">
        <v>16</v>
      </c>
    </row>
    <row r="3624" spans="1:14" x14ac:dyDescent="0.35">
      <c r="A3624" t="s">
        <v>13083</v>
      </c>
      <c r="B3624">
        <v>58</v>
      </c>
      <c r="C3624" t="s">
        <v>14096</v>
      </c>
      <c r="D3624" t="s">
        <v>39</v>
      </c>
      <c r="E3624" t="s">
        <v>29</v>
      </c>
      <c r="F3624" t="s">
        <v>14</v>
      </c>
      <c r="G3624" t="s">
        <v>30</v>
      </c>
      <c r="H3624">
        <v>29940.97</v>
      </c>
      <c r="I3624" s="9">
        <v>45389</v>
      </c>
      <c r="J3624">
        <v>2024</v>
      </c>
      <c r="K3624" t="s">
        <v>14061</v>
      </c>
      <c r="L3624">
        <v>4</v>
      </c>
      <c r="M3624" t="s">
        <v>14059</v>
      </c>
      <c r="N3624" t="s">
        <v>16</v>
      </c>
    </row>
    <row r="3625" spans="1:14" x14ac:dyDescent="0.35">
      <c r="A3625" t="s">
        <v>13175</v>
      </c>
      <c r="B3625">
        <v>58</v>
      </c>
      <c r="C3625" t="s">
        <v>14096</v>
      </c>
      <c r="D3625" t="s">
        <v>39</v>
      </c>
      <c r="E3625" t="s">
        <v>93</v>
      </c>
      <c r="F3625" t="s">
        <v>35</v>
      </c>
      <c r="G3625" t="s">
        <v>36</v>
      </c>
      <c r="H3625">
        <v>1047.8900000000001</v>
      </c>
      <c r="I3625" s="9">
        <v>45610</v>
      </c>
      <c r="J3625">
        <v>2024</v>
      </c>
      <c r="K3625" t="s">
        <v>14054</v>
      </c>
      <c r="L3625">
        <v>11</v>
      </c>
      <c r="M3625" t="s">
        <v>14057</v>
      </c>
      <c r="N3625" t="s">
        <v>16</v>
      </c>
    </row>
    <row r="3626" spans="1:14" x14ac:dyDescent="0.35">
      <c r="A3626" t="s">
        <v>13181</v>
      </c>
      <c r="B3626">
        <v>58</v>
      </c>
      <c r="C3626" t="s">
        <v>14096</v>
      </c>
      <c r="D3626" t="s">
        <v>39</v>
      </c>
      <c r="E3626" t="s">
        <v>74</v>
      </c>
      <c r="F3626" t="s">
        <v>35</v>
      </c>
      <c r="G3626" t="s">
        <v>36</v>
      </c>
      <c r="H3626">
        <v>1935.21</v>
      </c>
      <c r="I3626" s="9">
        <v>45244</v>
      </c>
      <c r="J3626">
        <v>2023</v>
      </c>
      <c r="K3626" t="s">
        <v>14054</v>
      </c>
      <c r="L3626">
        <v>11</v>
      </c>
      <c r="M3626" t="s">
        <v>14046</v>
      </c>
      <c r="N3626" t="s">
        <v>16</v>
      </c>
    </row>
    <row r="3627" spans="1:14" x14ac:dyDescent="0.35">
      <c r="A3627" t="s">
        <v>13467</v>
      </c>
      <c r="B3627">
        <v>58</v>
      </c>
      <c r="C3627" t="s">
        <v>14096</v>
      </c>
      <c r="D3627" t="s">
        <v>39</v>
      </c>
      <c r="E3627" t="s">
        <v>64</v>
      </c>
      <c r="F3627" t="s">
        <v>35</v>
      </c>
      <c r="G3627" t="s">
        <v>26</v>
      </c>
      <c r="H3627">
        <v>11297.64</v>
      </c>
      <c r="I3627" s="9">
        <v>45029</v>
      </c>
      <c r="J3627">
        <v>2023</v>
      </c>
      <c r="K3627" t="s">
        <v>14061</v>
      </c>
      <c r="L3627">
        <v>4</v>
      </c>
      <c r="M3627" t="s">
        <v>14057</v>
      </c>
      <c r="N3627" t="s">
        <v>16</v>
      </c>
    </row>
    <row r="3628" spans="1:14" x14ac:dyDescent="0.35">
      <c r="A3628" t="s">
        <v>13623</v>
      </c>
      <c r="B3628">
        <v>58</v>
      </c>
      <c r="C3628" t="s">
        <v>14096</v>
      </c>
      <c r="D3628" t="s">
        <v>39</v>
      </c>
      <c r="E3628" t="s">
        <v>29</v>
      </c>
      <c r="F3628" t="s">
        <v>55</v>
      </c>
      <c r="G3628" t="s">
        <v>15</v>
      </c>
      <c r="H3628">
        <v>13662.39</v>
      </c>
      <c r="I3628" s="9">
        <v>45450</v>
      </c>
      <c r="J3628">
        <v>2024</v>
      </c>
      <c r="K3628" t="s">
        <v>14049</v>
      </c>
      <c r="L3628">
        <v>6</v>
      </c>
      <c r="M3628" t="s">
        <v>14048</v>
      </c>
      <c r="N3628" t="s">
        <v>16</v>
      </c>
    </row>
    <row r="3629" spans="1:14" x14ac:dyDescent="0.35">
      <c r="A3629" t="s">
        <v>13635</v>
      </c>
      <c r="B3629">
        <v>58</v>
      </c>
      <c r="C3629" t="s">
        <v>14096</v>
      </c>
      <c r="D3629" t="s">
        <v>12</v>
      </c>
      <c r="E3629" t="s">
        <v>64</v>
      </c>
      <c r="F3629" t="s">
        <v>55</v>
      </c>
      <c r="G3629" t="s">
        <v>36</v>
      </c>
      <c r="H3629">
        <v>28642.61</v>
      </c>
      <c r="I3629" s="9">
        <v>45410</v>
      </c>
      <c r="J3629">
        <v>2024</v>
      </c>
      <c r="K3629" t="s">
        <v>14061</v>
      </c>
      <c r="L3629">
        <v>4</v>
      </c>
      <c r="M3629" t="s">
        <v>14059</v>
      </c>
      <c r="N3629" t="s">
        <v>16</v>
      </c>
    </row>
    <row r="3630" spans="1:14" x14ac:dyDescent="0.35">
      <c r="A3630" t="s">
        <v>13689</v>
      </c>
      <c r="B3630">
        <v>58</v>
      </c>
      <c r="C3630" t="s">
        <v>14096</v>
      </c>
      <c r="D3630" t="s">
        <v>39</v>
      </c>
      <c r="E3630" t="s">
        <v>42</v>
      </c>
      <c r="F3630" t="s">
        <v>35</v>
      </c>
      <c r="G3630" t="s">
        <v>20</v>
      </c>
      <c r="H3630">
        <v>1584.77</v>
      </c>
      <c r="I3630" s="9">
        <v>44968</v>
      </c>
      <c r="J3630">
        <v>2023</v>
      </c>
      <c r="K3630" t="s">
        <v>14051</v>
      </c>
      <c r="L3630">
        <v>2</v>
      </c>
      <c r="M3630" t="s">
        <v>14050</v>
      </c>
      <c r="N3630" t="s">
        <v>16</v>
      </c>
    </row>
    <row r="3631" spans="1:14" x14ac:dyDescent="0.35">
      <c r="A3631" t="s">
        <v>13797</v>
      </c>
      <c r="B3631">
        <v>58</v>
      </c>
      <c r="C3631" t="s">
        <v>14096</v>
      </c>
      <c r="D3631" t="s">
        <v>12</v>
      </c>
      <c r="E3631" t="s">
        <v>42</v>
      </c>
      <c r="F3631" t="s">
        <v>19</v>
      </c>
      <c r="G3631" t="s">
        <v>20</v>
      </c>
      <c r="H3631">
        <v>4899.57</v>
      </c>
      <c r="I3631" s="9">
        <v>44996</v>
      </c>
      <c r="J3631">
        <v>2023</v>
      </c>
      <c r="K3631" t="s">
        <v>14053</v>
      </c>
      <c r="L3631">
        <v>3</v>
      </c>
      <c r="M3631" t="s">
        <v>14050</v>
      </c>
      <c r="N3631" t="s">
        <v>16</v>
      </c>
    </row>
    <row r="3632" spans="1:14" x14ac:dyDescent="0.35">
      <c r="A3632" t="s">
        <v>13863</v>
      </c>
      <c r="B3632">
        <v>58</v>
      </c>
      <c r="C3632" t="s">
        <v>14096</v>
      </c>
      <c r="D3632" t="s">
        <v>12</v>
      </c>
      <c r="E3632" t="s">
        <v>24</v>
      </c>
      <c r="F3632" t="s">
        <v>49</v>
      </c>
      <c r="G3632" t="s">
        <v>30</v>
      </c>
      <c r="H3632">
        <v>48553.03</v>
      </c>
      <c r="I3632" s="9">
        <v>45524</v>
      </c>
      <c r="J3632">
        <v>2024</v>
      </c>
      <c r="K3632" t="s">
        <v>14056</v>
      </c>
      <c r="L3632">
        <v>8</v>
      </c>
      <c r="M3632" t="s">
        <v>14046</v>
      </c>
      <c r="N3632" t="s">
        <v>16</v>
      </c>
    </row>
    <row r="3633" spans="1:14" x14ac:dyDescent="0.35">
      <c r="A3633" t="s">
        <v>13985</v>
      </c>
      <c r="B3633">
        <v>58</v>
      </c>
      <c r="C3633" t="s">
        <v>14096</v>
      </c>
      <c r="D3633" t="s">
        <v>12</v>
      </c>
      <c r="E3633" t="s">
        <v>13</v>
      </c>
      <c r="F3633" t="s">
        <v>25</v>
      </c>
      <c r="G3633" t="s">
        <v>26</v>
      </c>
      <c r="H3633">
        <v>3552.6</v>
      </c>
      <c r="I3633" s="9">
        <v>45323</v>
      </c>
      <c r="J3633">
        <v>2024</v>
      </c>
      <c r="K3633" t="s">
        <v>14051</v>
      </c>
      <c r="L3633">
        <v>2</v>
      </c>
      <c r="M3633" t="s">
        <v>14057</v>
      </c>
      <c r="N3633" t="s">
        <v>16</v>
      </c>
    </row>
    <row r="3634" spans="1:14" x14ac:dyDescent="0.35">
      <c r="A3634" t="s">
        <v>347</v>
      </c>
      <c r="B3634">
        <v>60</v>
      </c>
      <c r="C3634" t="s">
        <v>14096</v>
      </c>
      <c r="D3634" t="s">
        <v>39</v>
      </c>
      <c r="E3634" t="s">
        <v>29</v>
      </c>
      <c r="F3634" t="s">
        <v>49</v>
      </c>
      <c r="G3634" t="s">
        <v>15</v>
      </c>
      <c r="H3634">
        <v>16988.669999999998</v>
      </c>
      <c r="I3634" s="9">
        <v>45048</v>
      </c>
      <c r="J3634">
        <v>2023</v>
      </c>
      <c r="K3634" t="s">
        <v>14047</v>
      </c>
      <c r="L3634">
        <v>5</v>
      </c>
      <c r="M3634" t="s">
        <v>14046</v>
      </c>
      <c r="N3634" t="s">
        <v>16</v>
      </c>
    </row>
    <row r="3635" spans="1:14" x14ac:dyDescent="0.35">
      <c r="A3635" t="s">
        <v>783</v>
      </c>
      <c r="B3635">
        <v>60</v>
      </c>
      <c r="C3635" t="s">
        <v>14096</v>
      </c>
      <c r="D3635" t="s">
        <v>39</v>
      </c>
      <c r="E3635" t="s">
        <v>93</v>
      </c>
      <c r="F3635" t="s">
        <v>25</v>
      </c>
      <c r="G3635" t="s">
        <v>20</v>
      </c>
      <c r="H3635">
        <v>12547.29</v>
      </c>
      <c r="I3635" s="9">
        <v>45257</v>
      </c>
      <c r="J3635">
        <v>2023</v>
      </c>
      <c r="K3635" t="s">
        <v>14054</v>
      </c>
      <c r="L3635">
        <v>11</v>
      </c>
      <c r="M3635" t="s">
        <v>14062</v>
      </c>
      <c r="N3635" t="s">
        <v>16</v>
      </c>
    </row>
    <row r="3636" spans="1:14" x14ac:dyDescent="0.35">
      <c r="A3636" t="s">
        <v>849</v>
      </c>
      <c r="B3636">
        <v>60</v>
      </c>
      <c r="C3636" t="s">
        <v>14096</v>
      </c>
      <c r="D3636" t="s">
        <v>39</v>
      </c>
      <c r="E3636" t="s">
        <v>52</v>
      </c>
      <c r="F3636" t="s">
        <v>49</v>
      </c>
      <c r="G3636" t="s">
        <v>15</v>
      </c>
      <c r="H3636">
        <v>3495.68</v>
      </c>
      <c r="I3636" s="9">
        <v>45352</v>
      </c>
      <c r="J3636">
        <v>2024</v>
      </c>
      <c r="K3636" t="s">
        <v>14053</v>
      </c>
      <c r="L3636">
        <v>3</v>
      </c>
      <c r="M3636" t="s">
        <v>14048</v>
      </c>
      <c r="N3636" t="s">
        <v>16</v>
      </c>
    </row>
    <row r="3637" spans="1:14" x14ac:dyDescent="0.35">
      <c r="A3637" t="s">
        <v>1037</v>
      </c>
      <c r="B3637">
        <v>60</v>
      </c>
      <c r="C3637" t="s">
        <v>14096</v>
      </c>
      <c r="D3637" t="s">
        <v>12</v>
      </c>
      <c r="E3637" t="s">
        <v>29</v>
      </c>
      <c r="F3637" t="s">
        <v>19</v>
      </c>
      <c r="G3637" t="s">
        <v>26</v>
      </c>
      <c r="H3637">
        <v>2981.5</v>
      </c>
      <c r="I3637" s="9">
        <v>45368</v>
      </c>
      <c r="J3637">
        <v>2024</v>
      </c>
      <c r="K3637" t="s">
        <v>14053</v>
      </c>
      <c r="L3637">
        <v>3</v>
      </c>
      <c r="M3637" t="s">
        <v>14059</v>
      </c>
      <c r="N3637" t="s">
        <v>16</v>
      </c>
    </row>
    <row r="3638" spans="1:14" x14ac:dyDescent="0.35">
      <c r="A3638" t="s">
        <v>1225</v>
      </c>
      <c r="B3638">
        <v>60</v>
      </c>
      <c r="C3638" t="s">
        <v>14096</v>
      </c>
      <c r="D3638" t="s">
        <v>39</v>
      </c>
      <c r="E3638" t="s">
        <v>64</v>
      </c>
      <c r="F3638" t="s">
        <v>35</v>
      </c>
      <c r="G3638" t="s">
        <v>36</v>
      </c>
      <c r="H3638">
        <v>8675.16</v>
      </c>
      <c r="I3638" s="9">
        <v>45301</v>
      </c>
      <c r="J3638">
        <v>2024</v>
      </c>
      <c r="K3638" t="s">
        <v>14045</v>
      </c>
      <c r="L3638">
        <v>1</v>
      </c>
      <c r="M3638" t="s">
        <v>14052</v>
      </c>
      <c r="N3638" t="s">
        <v>16</v>
      </c>
    </row>
    <row r="3639" spans="1:14" x14ac:dyDescent="0.35">
      <c r="A3639" t="s">
        <v>1671</v>
      </c>
      <c r="B3639">
        <v>60</v>
      </c>
      <c r="C3639" t="s">
        <v>14096</v>
      </c>
      <c r="D3639" t="s">
        <v>12</v>
      </c>
      <c r="E3639" t="s">
        <v>29</v>
      </c>
      <c r="F3639" t="s">
        <v>55</v>
      </c>
      <c r="G3639" t="s">
        <v>36</v>
      </c>
      <c r="H3639">
        <v>3167.81</v>
      </c>
      <c r="I3639" s="9">
        <v>45468</v>
      </c>
      <c r="J3639">
        <v>2024</v>
      </c>
      <c r="K3639" t="s">
        <v>14049</v>
      </c>
      <c r="L3639">
        <v>6</v>
      </c>
      <c r="M3639" t="s">
        <v>14046</v>
      </c>
      <c r="N3639" t="s">
        <v>16</v>
      </c>
    </row>
    <row r="3640" spans="1:14" x14ac:dyDescent="0.35">
      <c r="A3640" t="s">
        <v>1673</v>
      </c>
      <c r="B3640">
        <v>60</v>
      </c>
      <c r="C3640" t="s">
        <v>14096</v>
      </c>
      <c r="D3640" t="s">
        <v>12</v>
      </c>
      <c r="E3640" t="s">
        <v>74</v>
      </c>
      <c r="F3640" t="s">
        <v>55</v>
      </c>
      <c r="G3640" t="s">
        <v>36</v>
      </c>
      <c r="H3640">
        <v>17552.2</v>
      </c>
      <c r="I3640" s="9">
        <v>45120</v>
      </c>
      <c r="J3640">
        <v>2023</v>
      </c>
      <c r="K3640" t="s">
        <v>14063</v>
      </c>
      <c r="L3640">
        <v>7</v>
      </c>
      <c r="M3640" t="s">
        <v>14057</v>
      </c>
      <c r="N3640" t="s">
        <v>16</v>
      </c>
    </row>
    <row r="3641" spans="1:14" x14ac:dyDescent="0.35">
      <c r="A3641" t="s">
        <v>1763</v>
      </c>
      <c r="B3641">
        <v>60</v>
      </c>
      <c r="C3641" t="s">
        <v>14096</v>
      </c>
      <c r="D3641" t="s">
        <v>12</v>
      </c>
      <c r="E3641" t="s">
        <v>52</v>
      </c>
      <c r="F3641" t="s">
        <v>35</v>
      </c>
      <c r="G3641" t="s">
        <v>15</v>
      </c>
      <c r="H3641">
        <v>3136.02</v>
      </c>
      <c r="I3641" s="9">
        <v>45373</v>
      </c>
      <c r="J3641">
        <v>2024</v>
      </c>
      <c r="K3641" t="s">
        <v>14053</v>
      </c>
      <c r="L3641">
        <v>3</v>
      </c>
      <c r="M3641" t="s">
        <v>14048</v>
      </c>
      <c r="N3641" t="s">
        <v>16</v>
      </c>
    </row>
    <row r="3642" spans="1:14" x14ac:dyDescent="0.35">
      <c r="A3642" t="s">
        <v>1813</v>
      </c>
      <c r="B3642">
        <v>60</v>
      </c>
      <c r="C3642" t="s">
        <v>14096</v>
      </c>
      <c r="D3642" t="s">
        <v>39</v>
      </c>
      <c r="E3642" t="s">
        <v>52</v>
      </c>
      <c r="F3642" t="s">
        <v>49</v>
      </c>
      <c r="G3642" t="s">
        <v>36</v>
      </c>
      <c r="H3642">
        <v>14439.31</v>
      </c>
      <c r="I3642" s="9">
        <v>45151</v>
      </c>
      <c r="J3642">
        <v>2023</v>
      </c>
      <c r="K3642" t="s">
        <v>14056</v>
      </c>
      <c r="L3642">
        <v>8</v>
      </c>
      <c r="M3642" t="s">
        <v>14059</v>
      </c>
      <c r="N3642" t="s">
        <v>16</v>
      </c>
    </row>
    <row r="3643" spans="1:14" x14ac:dyDescent="0.35">
      <c r="A3643" t="s">
        <v>2015</v>
      </c>
      <c r="B3643">
        <v>60</v>
      </c>
      <c r="C3643" t="s">
        <v>14096</v>
      </c>
      <c r="D3643" t="s">
        <v>12</v>
      </c>
      <c r="E3643" t="s">
        <v>93</v>
      </c>
      <c r="F3643" t="s">
        <v>25</v>
      </c>
      <c r="G3643" t="s">
        <v>26</v>
      </c>
      <c r="H3643">
        <v>4264.45</v>
      </c>
      <c r="I3643" s="9">
        <v>45116</v>
      </c>
      <c r="J3643">
        <v>2023</v>
      </c>
      <c r="K3643" t="s">
        <v>14063</v>
      </c>
      <c r="L3643">
        <v>7</v>
      </c>
      <c r="M3643" t="s">
        <v>14059</v>
      </c>
      <c r="N3643" t="s">
        <v>16</v>
      </c>
    </row>
    <row r="3644" spans="1:14" x14ac:dyDescent="0.35">
      <c r="A3644" t="s">
        <v>2269</v>
      </c>
      <c r="B3644">
        <v>60</v>
      </c>
      <c r="C3644" t="s">
        <v>14096</v>
      </c>
      <c r="D3644" t="s">
        <v>12</v>
      </c>
      <c r="E3644" t="s">
        <v>93</v>
      </c>
      <c r="F3644" t="s">
        <v>49</v>
      </c>
      <c r="G3644" t="s">
        <v>26</v>
      </c>
      <c r="H3644">
        <v>519.25</v>
      </c>
      <c r="I3644" s="9">
        <v>45295</v>
      </c>
      <c r="J3644">
        <v>2024</v>
      </c>
      <c r="K3644" t="s">
        <v>14045</v>
      </c>
      <c r="L3644">
        <v>1</v>
      </c>
      <c r="M3644" t="s">
        <v>14057</v>
      </c>
      <c r="N3644" t="s">
        <v>16</v>
      </c>
    </row>
    <row r="3645" spans="1:14" x14ac:dyDescent="0.35">
      <c r="A3645" t="s">
        <v>2297</v>
      </c>
      <c r="B3645">
        <v>60</v>
      </c>
      <c r="C3645" t="s">
        <v>14096</v>
      </c>
      <c r="D3645" t="s">
        <v>39</v>
      </c>
      <c r="E3645" t="s">
        <v>29</v>
      </c>
      <c r="F3645" t="s">
        <v>19</v>
      </c>
      <c r="G3645" t="s">
        <v>20</v>
      </c>
      <c r="H3645">
        <v>597.41999999999996</v>
      </c>
      <c r="I3645" s="9">
        <v>45645</v>
      </c>
      <c r="J3645">
        <v>2024</v>
      </c>
      <c r="K3645" t="s">
        <v>14060</v>
      </c>
      <c r="L3645">
        <v>12</v>
      </c>
      <c r="M3645" t="s">
        <v>14057</v>
      </c>
      <c r="N3645" t="s">
        <v>16</v>
      </c>
    </row>
    <row r="3646" spans="1:14" x14ac:dyDescent="0.35">
      <c r="A3646" t="s">
        <v>2317</v>
      </c>
      <c r="B3646">
        <v>60</v>
      </c>
      <c r="C3646" t="s">
        <v>14096</v>
      </c>
      <c r="D3646" t="s">
        <v>12</v>
      </c>
      <c r="E3646" t="s">
        <v>42</v>
      </c>
      <c r="F3646" t="s">
        <v>25</v>
      </c>
      <c r="G3646" t="s">
        <v>26</v>
      </c>
      <c r="H3646">
        <v>24311.4</v>
      </c>
      <c r="I3646" s="9">
        <v>45231</v>
      </c>
      <c r="J3646">
        <v>2023</v>
      </c>
      <c r="K3646" t="s">
        <v>14054</v>
      </c>
      <c r="L3646">
        <v>11</v>
      </c>
      <c r="M3646" t="s">
        <v>14052</v>
      </c>
      <c r="N3646" t="s">
        <v>16</v>
      </c>
    </row>
    <row r="3647" spans="1:14" x14ac:dyDescent="0.35">
      <c r="A3647" t="s">
        <v>2415</v>
      </c>
      <c r="B3647">
        <v>60</v>
      </c>
      <c r="C3647" t="s">
        <v>14096</v>
      </c>
      <c r="D3647" t="s">
        <v>12</v>
      </c>
      <c r="E3647" t="s">
        <v>93</v>
      </c>
      <c r="F3647" t="s">
        <v>25</v>
      </c>
      <c r="G3647" t="s">
        <v>26</v>
      </c>
      <c r="H3647">
        <v>111.54</v>
      </c>
      <c r="I3647" s="9">
        <v>45123</v>
      </c>
      <c r="J3647">
        <v>2023</v>
      </c>
      <c r="K3647" t="s">
        <v>14063</v>
      </c>
      <c r="L3647">
        <v>7</v>
      </c>
      <c r="M3647" t="s">
        <v>14059</v>
      </c>
      <c r="N3647" t="s">
        <v>16</v>
      </c>
    </row>
    <row r="3648" spans="1:14" x14ac:dyDescent="0.35">
      <c r="A3648" t="s">
        <v>2433</v>
      </c>
      <c r="B3648">
        <v>60</v>
      </c>
      <c r="C3648" t="s">
        <v>14096</v>
      </c>
      <c r="D3648" t="s">
        <v>39</v>
      </c>
      <c r="E3648" t="s">
        <v>93</v>
      </c>
      <c r="F3648" t="s">
        <v>14</v>
      </c>
      <c r="G3648" t="s">
        <v>15</v>
      </c>
      <c r="H3648">
        <v>21042.09</v>
      </c>
      <c r="I3648" s="9">
        <v>45033</v>
      </c>
      <c r="J3648">
        <v>2023</v>
      </c>
      <c r="K3648" t="s">
        <v>14061</v>
      </c>
      <c r="L3648">
        <v>4</v>
      </c>
      <c r="M3648" t="s">
        <v>14062</v>
      </c>
      <c r="N3648" t="s">
        <v>16</v>
      </c>
    </row>
    <row r="3649" spans="1:14" x14ac:dyDescent="0.35">
      <c r="A3649" t="s">
        <v>2583</v>
      </c>
      <c r="B3649">
        <v>60</v>
      </c>
      <c r="C3649" t="s">
        <v>14096</v>
      </c>
      <c r="D3649" t="s">
        <v>12</v>
      </c>
      <c r="E3649" t="s">
        <v>29</v>
      </c>
      <c r="F3649" t="s">
        <v>25</v>
      </c>
      <c r="G3649" t="s">
        <v>30</v>
      </c>
      <c r="H3649">
        <v>48612.51</v>
      </c>
      <c r="I3649" s="9">
        <v>44971</v>
      </c>
      <c r="J3649">
        <v>2023</v>
      </c>
      <c r="K3649" t="s">
        <v>14051</v>
      </c>
      <c r="L3649">
        <v>2</v>
      </c>
      <c r="M3649" t="s">
        <v>14046</v>
      </c>
      <c r="N3649" t="s">
        <v>16</v>
      </c>
    </row>
    <row r="3650" spans="1:14" x14ac:dyDescent="0.35">
      <c r="A3650" t="s">
        <v>2701</v>
      </c>
      <c r="B3650">
        <v>60</v>
      </c>
      <c r="C3650" t="s">
        <v>14096</v>
      </c>
      <c r="D3650" t="s">
        <v>12</v>
      </c>
      <c r="E3650" t="s">
        <v>93</v>
      </c>
      <c r="F3650" t="s">
        <v>35</v>
      </c>
      <c r="G3650" t="s">
        <v>36</v>
      </c>
      <c r="H3650">
        <v>14864.89</v>
      </c>
      <c r="I3650" s="9">
        <v>45187</v>
      </c>
      <c r="J3650">
        <v>2023</v>
      </c>
      <c r="K3650" t="s">
        <v>14055</v>
      </c>
      <c r="L3650">
        <v>9</v>
      </c>
      <c r="M3650" t="s">
        <v>14062</v>
      </c>
      <c r="N3650" t="s">
        <v>16</v>
      </c>
    </row>
    <row r="3651" spans="1:14" x14ac:dyDescent="0.35">
      <c r="A3651" t="s">
        <v>2789</v>
      </c>
      <c r="B3651">
        <v>60</v>
      </c>
      <c r="C3651" t="s">
        <v>14096</v>
      </c>
      <c r="D3651" t="s">
        <v>12</v>
      </c>
      <c r="E3651" t="s">
        <v>64</v>
      </c>
      <c r="F3651" t="s">
        <v>35</v>
      </c>
      <c r="G3651" t="s">
        <v>20</v>
      </c>
      <c r="H3651">
        <v>12322.16</v>
      </c>
      <c r="I3651" s="9">
        <v>45186</v>
      </c>
      <c r="J3651">
        <v>2023</v>
      </c>
      <c r="K3651" t="s">
        <v>14055</v>
      </c>
      <c r="L3651">
        <v>9</v>
      </c>
      <c r="M3651" t="s">
        <v>14059</v>
      </c>
      <c r="N3651" t="s">
        <v>16</v>
      </c>
    </row>
    <row r="3652" spans="1:14" x14ac:dyDescent="0.35">
      <c r="A3652" t="s">
        <v>2837</v>
      </c>
      <c r="B3652">
        <v>60</v>
      </c>
      <c r="C3652" t="s">
        <v>14096</v>
      </c>
      <c r="D3652" t="s">
        <v>12</v>
      </c>
      <c r="E3652" t="s">
        <v>64</v>
      </c>
      <c r="F3652" t="s">
        <v>35</v>
      </c>
      <c r="G3652" t="s">
        <v>36</v>
      </c>
      <c r="H3652">
        <v>692.98</v>
      </c>
      <c r="I3652" s="9">
        <v>44956</v>
      </c>
      <c r="J3652">
        <v>2023</v>
      </c>
      <c r="K3652" t="s">
        <v>14045</v>
      </c>
      <c r="L3652">
        <v>1</v>
      </c>
      <c r="M3652" t="s">
        <v>14062</v>
      </c>
      <c r="N3652" t="s">
        <v>16</v>
      </c>
    </row>
    <row r="3653" spans="1:14" x14ac:dyDescent="0.35">
      <c r="A3653" t="s">
        <v>3021</v>
      </c>
      <c r="B3653">
        <v>60</v>
      </c>
      <c r="C3653" t="s">
        <v>14096</v>
      </c>
      <c r="D3653" t="s">
        <v>39</v>
      </c>
      <c r="E3653" t="s">
        <v>93</v>
      </c>
      <c r="F3653" t="s">
        <v>19</v>
      </c>
      <c r="G3653" t="s">
        <v>15</v>
      </c>
      <c r="H3653">
        <v>28969.89</v>
      </c>
      <c r="I3653" s="9">
        <v>45644</v>
      </c>
      <c r="J3653">
        <v>2024</v>
      </c>
      <c r="K3653" t="s">
        <v>14060</v>
      </c>
      <c r="L3653">
        <v>12</v>
      </c>
      <c r="M3653" t="s">
        <v>14052</v>
      </c>
      <c r="N3653" t="s">
        <v>16</v>
      </c>
    </row>
    <row r="3654" spans="1:14" x14ac:dyDescent="0.35">
      <c r="A3654" t="s">
        <v>3147</v>
      </c>
      <c r="B3654">
        <v>60</v>
      </c>
      <c r="C3654" t="s">
        <v>14096</v>
      </c>
      <c r="D3654" t="s">
        <v>39</v>
      </c>
      <c r="E3654" t="s">
        <v>52</v>
      </c>
      <c r="F3654" t="s">
        <v>14</v>
      </c>
      <c r="G3654" t="s">
        <v>20</v>
      </c>
      <c r="H3654">
        <v>1294.96</v>
      </c>
      <c r="I3654" s="9">
        <v>45485</v>
      </c>
      <c r="J3654">
        <v>2024</v>
      </c>
      <c r="K3654" t="s">
        <v>14063</v>
      </c>
      <c r="L3654">
        <v>7</v>
      </c>
      <c r="M3654" t="s">
        <v>14048</v>
      </c>
      <c r="N3654" t="s">
        <v>16</v>
      </c>
    </row>
    <row r="3655" spans="1:14" x14ac:dyDescent="0.35">
      <c r="A3655" t="s">
        <v>3347</v>
      </c>
      <c r="B3655">
        <v>60</v>
      </c>
      <c r="C3655" t="s">
        <v>14096</v>
      </c>
      <c r="D3655" t="s">
        <v>12</v>
      </c>
      <c r="E3655" t="s">
        <v>64</v>
      </c>
      <c r="F3655" t="s">
        <v>19</v>
      </c>
      <c r="G3655" t="s">
        <v>36</v>
      </c>
      <c r="H3655">
        <v>13661.95</v>
      </c>
      <c r="I3655" s="9">
        <v>45412</v>
      </c>
      <c r="J3655">
        <v>2024</v>
      </c>
      <c r="K3655" t="s">
        <v>14061</v>
      </c>
      <c r="L3655">
        <v>4</v>
      </c>
      <c r="M3655" t="s">
        <v>14046</v>
      </c>
      <c r="N3655" t="s">
        <v>16</v>
      </c>
    </row>
    <row r="3656" spans="1:14" x14ac:dyDescent="0.35">
      <c r="A3656" t="s">
        <v>3365</v>
      </c>
      <c r="B3656">
        <v>60</v>
      </c>
      <c r="C3656" t="s">
        <v>14096</v>
      </c>
      <c r="D3656" t="s">
        <v>39</v>
      </c>
      <c r="E3656" t="s">
        <v>42</v>
      </c>
      <c r="F3656" t="s">
        <v>25</v>
      </c>
      <c r="G3656" t="s">
        <v>20</v>
      </c>
      <c r="H3656">
        <v>11828.92</v>
      </c>
      <c r="I3656" s="9">
        <v>45438</v>
      </c>
      <c r="J3656">
        <v>2024</v>
      </c>
      <c r="K3656" t="s">
        <v>14047</v>
      </c>
      <c r="L3656">
        <v>5</v>
      </c>
      <c r="M3656" t="s">
        <v>14059</v>
      </c>
      <c r="N3656" t="s">
        <v>16</v>
      </c>
    </row>
    <row r="3657" spans="1:14" x14ac:dyDescent="0.35">
      <c r="A3657" t="s">
        <v>3379</v>
      </c>
      <c r="B3657">
        <v>60</v>
      </c>
      <c r="C3657" t="s">
        <v>14096</v>
      </c>
      <c r="D3657" t="s">
        <v>12</v>
      </c>
      <c r="E3657" t="s">
        <v>42</v>
      </c>
      <c r="F3657" t="s">
        <v>25</v>
      </c>
      <c r="G3657" t="s">
        <v>26</v>
      </c>
      <c r="H3657">
        <v>17396.419999999998</v>
      </c>
      <c r="I3657" s="9">
        <v>45295</v>
      </c>
      <c r="J3657">
        <v>2024</v>
      </c>
      <c r="K3657" t="s">
        <v>14045</v>
      </c>
      <c r="L3657">
        <v>1</v>
      </c>
      <c r="M3657" t="s">
        <v>14057</v>
      </c>
      <c r="N3657" t="s">
        <v>16</v>
      </c>
    </row>
    <row r="3658" spans="1:14" x14ac:dyDescent="0.35">
      <c r="A3658" t="s">
        <v>4095</v>
      </c>
      <c r="B3658">
        <v>60</v>
      </c>
      <c r="C3658" t="s">
        <v>14096</v>
      </c>
      <c r="D3658" t="s">
        <v>39</v>
      </c>
      <c r="E3658" t="s">
        <v>24</v>
      </c>
      <c r="F3658" t="s">
        <v>35</v>
      </c>
      <c r="G3658" t="s">
        <v>20</v>
      </c>
      <c r="H3658">
        <v>12696.06</v>
      </c>
      <c r="I3658" s="9">
        <v>44978</v>
      </c>
      <c r="J3658">
        <v>2023</v>
      </c>
      <c r="K3658" t="s">
        <v>14051</v>
      </c>
      <c r="L3658">
        <v>2</v>
      </c>
      <c r="M3658" t="s">
        <v>14046</v>
      </c>
      <c r="N3658" t="s">
        <v>16</v>
      </c>
    </row>
    <row r="3659" spans="1:14" x14ac:dyDescent="0.35">
      <c r="A3659" t="s">
        <v>4105</v>
      </c>
      <c r="B3659">
        <v>60</v>
      </c>
      <c r="C3659" t="s">
        <v>14096</v>
      </c>
      <c r="D3659" t="s">
        <v>12</v>
      </c>
      <c r="E3659" t="s">
        <v>13</v>
      </c>
      <c r="F3659" t="s">
        <v>19</v>
      </c>
      <c r="G3659" t="s">
        <v>30</v>
      </c>
      <c r="H3659">
        <v>126.81</v>
      </c>
      <c r="I3659" s="9">
        <v>45219</v>
      </c>
      <c r="J3659">
        <v>2023</v>
      </c>
      <c r="K3659" t="s">
        <v>14058</v>
      </c>
      <c r="L3659">
        <v>10</v>
      </c>
      <c r="M3659" t="s">
        <v>14048</v>
      </c>
      <c r="N3659" t="s">
        <v>16</v>
      </c>
    </row>
    <row r="3660" spans="1:14" x14ac:dyDescent="0.35">
      <c r="A3660" t="s">
        <v>4167</v>
      </c>
      <c r="B3660">
        <v>60</v>
      </c>
      <c r="C3660" t="s">
        <v>14096</v>
      </c>
      <c r="D3660" t="s">
        <v>39</v>
      </c>
      <c r="E3660" t="s">
        <v>13</v>
      </c>
      <c r="F3660" t="s">
        <v>35</v>
      </c>
      <c r="G3660" t="s">
        <v>30</v>
      </c>
      <c r="H3660">
        <v>2890.67</v>
      </c>
      <c r="I3660" s="9">
        <v>44984</v>
      </c>
      <c r="J3660">
        <v>2023</v>
      </c>
      <c r="K3660" t="s">
        <v>14051</v>
      </c>
      <c r="L3660">
        <v>2</v>
      </c>
      <c r="M3660" t="s">
        <v>14062</v>
      </c>
      <c r="N3660" t="s">
        <v>16</v>
      </c>
    </row>
    <row r="3661" spans="1:14" x14ac:dyDescent="0.35">
      <c r="A3661" t="s">
        <v>4181</v>
      </c>
      <c r="B3661">
        <v>60</v>
      </c>
      <c r="C3661" t="s">
        <v>14096</v>
      </c>
      <c r="D3661" t="s">
        <v>39</v>
      </c>
      <c r="E3661" t="s">
        <v>24</v>
      </c>
      <c r="F3661" t="s">
        <v>14</v>
      </c>
      <c r="G3661" t="s">
        <v>26</v>
      </c>
      <c r="H3661">
        <v>1824.72</v>
      </c>
      <c r="I3661" s="9">
        <v>44972</v>
      </c>
      <c r="J3661">
        <v>2023</v>
      </c>
      <c r="K3661" t="s">
        <v>14051</v>
      </c>
      <c r="L3661">
        <v>2</v>
      </c>
      <c r="M3661" t="s">
        <v>14052</v>
      </c>
      <c r="N3661" t="s">
        <v>16</v>
      </c>
    </row>
    <row r="3662" spans="1:14" x14ac:dyDescent="0.35">
      <c r="A3662" t="s">
        <v>4427</v>
      </c>
      <c r="B3662">
        <v>60</v>
      </c>
      <c r="C3662" t="s">
        <v>14096</v>
      </c>
      <c r="D3662" t="s">
        <v>12</v>
      </c>
      <c r="E3662" t="s">
        <v>74</v>
      </c>
      <c r="F3662" t="s">
        <v>14</v>
      </c>
      <c r="G3662" t="s">
        <v>20</v>
      </c>
      <c r="H3662">
        <v>40271.68</v>
      </c>
      <c r="I3662" s="9">
        <v>45367</v>
      </c>
      <c r="J3662">
        <v>2024</v>
      </c>
      <c r="K3662" t="s">
        <v>14053</v>
      </c>
      <c r="L3662">
        <v>3</v>
      </c>
      <c r="M3662" t="s">
        <v>14050</v>
      </c>
      <c r="N3662" t="s">
        <v>16</v>
      </c>
    </row>
    <row r="3663" spans="1:14" x14ac:dyDescent="0.35">
      <c r="A3663" t="s">
        <v>4907</v>
      </c>
      <c r="B3663">
        <v>60</v>
      </c>
      <c r="C3663" t="s">
        <v>14096</v>
      </c>
      <c r="D3663" t="s">
        <v>39</v>
      </c>
      <c r="E3663" t="s">
        <v>42</v>
      </c>
      <c r="F3663" t="s">
        <v>49</v>
      </c>
      <c r="G3663" t="s">
        <v>20</v>
      </c>
      <c r="H3663">
        <v>5816.14</v>
      </c>
      <c r="I3663" s="9">
        <v>45415</v>
      </c>
      <c r="J3663">
        <v>2024</v>
      </c>
      <c r="K3663" t="s">
        <v>14047</v>
      </c>
      <c r="L3663">
        <v>5</v>
      </c>
      <c r="M3663" t="s">
        <v>14048</v>
      </c>
      <c r="N3663" t="s">
        <v>16</v>
      </c>
    </row>
    <row r="3664" spans="1:14" x14ac:dyDescent="0.35">
      <c r="A3664" t="s">
        <v>5055</v>
      </c>
      <c r="B3664">
        <v>60</v>
      </c>
      <c r="C3664" t="s">
        <v>14096</v>
      </c>
      <c r="D3664" t="s">
        <v>39</v>
      </c>
      <c r="E3664" t="s">
        <v>74</v>
      </c>
      <c r="F3664" t="s">
        <v>55</v>
      </c>
      <c r="G3664" t="s">
        <v>30</v>
      </c>
      <c r="H3664">
        <v>23998.04</v>
      </c>
      <c r="I3664" s="9">
        <v>45211</v>
      </c>
      <c r="J3664">
        <v>2023</v>
      </c>
      <c r="K3664" t="s">
        <v>14058</v>
      </c>
      <c r="L3664">
        <v>10</v>
      </c>
      <c r="M3664" t="s">
        <v>14057</v>
      </c>
      <c r="N3664" t="s">
        <v>16</v>
      </c>
    </row>
    <row r="3665" spans="1:14" x14ac:dyDescent="0.35">
      <c r="A3665" t="s">
        <v>5297</v>
      </c>
      <c r="B3665">
        <v>60</v>
      </c>
      <c r="C3665" t="s">
        <v>14096</v>
      </c>
      <c r="D3665" t="s">
        <v>12</v>
      </c>
      <c r="E3665" t="s">
        <v>24</v>
      </c>
      <c r="F3665" t="s">
        <v>25</v>
      </c>
      <c r="G3665" t="s">
        <v>15</v>
      </c>
      <c r="H3665">
        <v>10154.56</v>
      </c>
      <c r="I3665" s="9">
        <v>45221</v>
      </c>
      <c r="J3665">
        <v>2023</v>
      </c>
      <c r="K3665" t="s">
        <v>14058</v>
      </c>
      <c r="L3665">
        <v>10</v>
      </c>
      <c r="M3665" t="s">
        <v>14059</v>
      </c>
      <c r="N3665" t="s">
        <v>16</v>
      </c>
    </row>
    <row r="3666" spans="1:14" x14ac:dyDescent="0.35">
      <c r="A3666" t="s">
        <v>5335</v>
      </c>
      <c r="B3666">
        <v>60</v>
      </c>
      <c r="C3666" t="s">
        <v>14096</v>
      </c>
      <c r="D3666" t="s">
        <v>12</v>
      </c>
      <c r="E3666" t="s">
        <v>42</v>
      </c>
      <c r="F3666" t="s">
        <v>49</v>
      </c>
      <c r="G3666" t="s">
        <v>36</v>
      </c>
      <c r="H3666">
        <v>1974.64</v>
      </c>
      <c r="I3666" s="9">
        <v>45554</v>
      </c>
      <c r="J3666">
        <v>2024</v>
      </c>
      <c r="K3666" t="s">
        <v>14055</v>
      </c>
      <c r="L3666">
        <v>9</v>
      </c>
      <c r="M3666" t="s">
        <v>14057</v>
      </c>
      <c r="N3666" t="s">
        <v>16</v>
      </c>
    </row>
    <row r="3667" spans="1:14" x14ac:dyDescent="0.35">
      <c r="A3667" t="s">
        <v>5497</v>
      </c>
      <c r="B3667">
        <v>60</v>
      </c>
      <c r="C3667" t="s">
        <v>14096</v>
      </c>
      <c r="D3667" t="s">
        <v>39</v>
      </c>
      <c r="E3667" t="s">
        <v>52</v>
      </c>
      <c r="F3667" t="s">
        <v>35</v>
      </c>
      <c r="G3667" t="s">
        <v>26</v>
      </c>
      <c r="H3667">
        <v>629.22</v>
      </c>
      <c r="I3667" s="9">
        <v>45378</v>
      </c>
      <c r="J3667">
        <v>2024</v>
      </c>
      <c r="K3667" t="s">
        <v>14053</v>
      </c>
      <c r="L3667">
        <v>3</v>
      </c>
      <c r="M3667" t="s">
        <v>14052</v>
      </c>
      <c r="N3667" t="s">
        <v>16</v>
      </c>
    </row>
    <row r="3668" spans="1:14" x14ac:dyDescent="0.35">
      <c r="A3668" t="s">
        <v>5535</v>
      </c>
      <c r="B3668">
        <v>60</v>
      </c>
      <c r="C3668" t="s">
        <v>14096</v>
      </c>
      <c r="D3668" t="s">
        <v>39</v>
      </c>
      <c r="E3668" t="s">
        <v>64</v>
      </c>
      <c r="F3668" t="s">
        <v>25</v>
      </c>
      <c r="G3668" t="s">
        <v>20</v>
      </c>
      <c r="H3668">
        <v>4946.24</v>
      </c>
      <c r="I3668" s="9">
        <v>44976</v>
      </c>
      <c r="J3668">
        <v>2023</v>
      </c>
      <c r="K3668" t="s">
        <v>14051</v>
      </c>
      <c r="L3668">
        <v>2</v>
      </c>
      <c r="M3668" t="s">
        <v>14059</v>
      </c>
      <c r="N3668" t="s">
        <v>16</v>
      </c>
    </row>
    <row r="3669" spans="1:14" x14ac:dyDescent="0.35">
      <c r="A3669" t="s">
        <v>5593</v>
      </c>
      <c r="B3669">
        <v>60</v>
      </c>
      <c r="C3669" t="s">
        <v>14096</v>
      </c>
      <c r="D3669" t="s">
        <v>12</v>
      </c>
      <c r="E3669" t="s">
        <v>24</v>
      </c>
      <c r="F3669" t="s">
        <v>25</v>
      </c>
      <c r="G3669" t="s">
        <v>26</v>
      </c>
      <c r="H3669">
        <v>5768.04</v>
      </c>
      <c r="I3669" s="9">
        <v>45554</v>
      </c>
      <c r="J3669">
        <v>2024</v>
      </c>
      <c r="K3669" t="s">
        <v>14055</v>
      </c>
      <c r="L3669">
        <v>9</v>
      </c>
      <c r="M3669" t="s">
        <v>14057</v>
      </c>
      <c r="N3669" t="s">
        <v>16</v>
      </c>
    </row>
    <row r="3670" spans="1:14" x14ac:dyDescent="0.35">
      <c r="A3670" t="s">
        <v>5803</v>
      </c>
      <c r="B3670">
        <v>60</v>
      </c>
      <c r="C3670" t="s">
        <v>14096</v>
      </c>
      <c r="D3670" t="s">
        <v>39</v>
      </c>
      <c r="E3670" t="s">
        <v>74</v>
      </c>
      <c r="F3670" t="s">
        <v>19</v>
      </c>
      <c r="G3670" t="s">
        <v>20</v>
      </c>
      <c r="H3670">
        <v>8485.31</v>
      </c>
      <c r="I3670" s="9">
        <v>45167</v>
      </c>
      <c r="J3670">
        <v>2023</v>
      </c>
      <c r="K3670" t="s">
        <v>14056</v>
      </c>
      <c r="L3670">
        <v>8</v>
      </c>
      <c r="M3670" t="s">
        <v>14046</v>
      </c>
      <c r="N3670" t="s">
        <v>16</v>
      </c>
    </row>
    <row r="3671" spans="1:14" x14ac:dyDescent="0.35">
      <c r="A3671" t="s">
        <v>6019</v>
      </c>
      <c r="B3671">
        <v>60</v>
      </c>
      <c r="C3671" t="s">
        <v>14096</v>
      </c>
      <c r="D3671" t="s">
        <v>12</v>
      </c>
      <c r="E3671" t="s">
        <v>42</v>
      </c>
      <c r="F3671" t="s">
        <v>19</v>
      </c>
      <c r="G3671" t="s">
        <v>30</v>
      </c>
      <c r="H3671">
        <v>10357.07</v>
      </c>
      <c r="I3671" s="9">
        <v>45134</v>
      </c>
      <c r="J3671">
        <v>2023</v>
      </c>
      <c r="K3671" t="s">
        <v>14063</v>
      </c>
      <c r="L3671">
        <v>7</v>
      </c>
      <c r="M3671" t="s">
        <v>14057</v>
      </c>
      <c r="N3671" t="s">
        <v>16</v>
      </c>
    </row>
    <row r="3672" spans="1:14" x14ac:dyDescent="0.35">
      <c r="A3672" t="s">
        <v>6141</v>
      </c>
      <c r="B3672">
        <v>60</v>
      </c>
      <c r="C3672" t="s">
        <v>14096</v>
      </c>
      <c r="D3672" t="s">
        <v>12</v>
      </c>
      <c r="E3672" t="s">
        <v>42</v>
      </c>
      <c r="F3672" t="s">
        <v>49</v>
      </c>
      <c r="G3672" t="s">
        <v>15</v>
      </c>
      <c r="H3672">
        <v>767.15</v>
      </c>
      <c r="I3672" s="9">
        <v>45369</v>
      </c>
      <c r="J3672">
        <v>2024</v>
      </c>
      <c r="K3672" t="s">
        <v>14053</v>
      </c>
      <c r="L3672">
        <v>3</v>
      </c>
      <c r="M3672" t="s">
        <v>14062</v>
      </c>
      <c r="N3672" t="s">
        <v>16</v>
      </c>
    </row>
    <row r="3673" spans="1:14" x14ac:dyDescent="0.35">
      <c r="A3673" t="s">
        <v>6221</v>
      </c>
      <c r="B3673">
        <v>60</v>
      </c>
      <c r="C3673" t="s">
        <v>14096</v>
      </c>
      <c r="D3673" t="s">
        <v>12</v>
      </c>
      <c r="E3673" t="s">
        <v>29</v>
      </c>
      <c r="F3673" t="s">
        <v>35</v>
      </c>
      <c r="G3673" t="s">
        <v>15</v>
      </c>
      <c r="H3673">
        <v>12856.78</v>
      </c>
      <c r="I3673" s="9">
        <v>45293</v>
      </c>
      <c r="J3673">
        <v>2024</v>
      </c>
      <c r="K3673" t="s">
        <v>14045</v>
      </c>
      <c r="L3673">
        <v>1</v>
      </c>
      <c r="M3673" t="s">
        <v>14046</v>
      </c>
      <c r="N3673" t="s">
        <v>16</v>
      </c>
    </row>
    <row r="3674" spans="1:14" x14ac:dyDescent="0.35">
      <c r="A3674" t="s">
        <v>6751</v>
      </c>
      <c r="B3674">
        <v>60</v>
      </c>
      <c r="C3674" t="s">
        <v>14096</v>
      </c>
      <c r="D3674" t="s">
        <v>39</v>
      </c>
      <c r="E3674" t="s">
        <v>13</v>
      </c>
      <c r="F3674" t="s">
        <v>14</v>
      </c>
      <c r="G3674" t="s">
        <v>30</v>
      </c>
      <c r="H3674">
        <v>6237.59</v>
      </c>
      <c r="I3674" s="9">
        <v>45523</v>
      </c>
      <c r="J3674">
        <v>2024</v>
      </c>
      <c r="K3674" t="s">
        <v>14056</v>
      </c>
      <c r="L3674">
        <v>8</v>
      </c>
      <c r="M3674" t="s">
        <v>14062</v>
      </c>
      <c r="N3674" t="s">
        <v>16</v>
      </c>
    </row>
    <row r="3675" spans="1:14" x14ac:dyDescent="0.35">
      <c r="A3675" t="s">
        <v>6765</v>
      </c>
      <c r="B3675">
        <v>60</v>
      </c>
      <c r="C3675" t="s">
        <v>14096</v>
      </c>
      <c r="D3675" t="s">
        <v>12</v>
      </c>
      <c r="E3675" t="s">
        <v>93</v>
      </c>
      <c r="F3675" t="s">
        <v>55</v>
      </c>
      <c r="G3675" t="s">
        <v>20</v>
      </c>
      <c r="H3675">
        <v>11241.48</v>
      </c>
      <c r="I3675" s="9">
        <v>45573</v>
      </c>
      <c r="J3675">
        <v>2024</v>
      </c>
      <c r="K3675" t="s">
        <v>14058</v>
      </c>
      <c r="L3675">
        <v>10</v>
      </c>
      <c r="M3675" t="s">
        <v>14046</v>
      </c>
      <c r="N3675" t="s">
        <v>16</v>
      </c>
    </row>
    <row r="3676" spans="1:14" x14ac:dyDescent="0.35">
      <c r="A3676" t="s">
        <v>6953</v>
      </c>
      <c r="B3676">
        <v>60</v>
      </c>
      <c r="C3676" t="s">
        <v>14096</v>
      </c>
      <c r="D3676" t="s">
        <v>39</v>
      </c>
      <c r="E3676" t="s">
        <v>13</v>
      </c>
      <c r="F3676" t="s">
        <v>55</v>
      </c>
      <c r="G3676" t="s">
        <v>26</v>
      </c>
      <c r="H3676">
        <v>7059.99</v>
      </c>
      <c r="I3676" s="9">
        <v>45013</v>
      </c>
      <c r="J3676">
        <v>2023</v>
      </c>
      <c r="K3676" t="s">
        <v>14053</v>
      </c>
      <c r="L3676">
        <v>3</v>
      </c>
      <c r="M3676" t="s">
        <v>14046</v>
      </c>
      <c r="N3676" t="s">
        <v>16</v>
      </c>
    </row>
    <row r="3677" spans="1:14" x14ac:dyDescent="0.35">
      <c r="A3677" t="s">
        <v>6981</v>
      </c>
      <c r="B3677">
        <v>60</v>
      </c>
      <c r="C3677" t="s">
        <v>14096</v>
      </c>
      <c r="D3677" t="s">
        <v>39</v>
      </c>
      <c r="E3677" t="s">
        <v>42</v>
      </c>
      <c r="F3677" t="s">
        <v>25</v>
      </c>
      <c r="G3677" t="s">
        <v>15</v>
      </c>
      <c r="H3677">
        <v>3702.32</v>
      </c>
      <c r="I3677" s="9">
        <v>45335</v>
      </c>
      <c r="J3677">
        <v>2024</v>
      </c>
      <c r="K3677" t="s">
        <v>14051</v>
      </c>
      <c r="L3677">
        <v>2</v>
      </c>
      <c r="M3677" t="s">
        <v>14046</v>
      </c>
      <c r="N3677" t="s">
        <v>16</v>
      </c>
    </row>
    <row r="3678" spans="1:14" x14ac:dyDescent="0.35">
      <c r="A3678" t="s">
        <v>7063</v>
      </c>
      <c r="B3678">
        <v>60</v>
      </c>
      <c r="C3678" t="s">
        <v>14096</v>
      </c>
      <c r="D3678" t="s">
        <v>39</v>
      </c>
      <c r="E3678" t="s">
        <v>13</v>
      </c>
      <c r="F3678" t="s">
        <v>55</v>
      </c>
      <c r="G3678" t="s">
        <v>26</v>
      </c>
      <c r="H3678">
        <v>6516.65</v>
      </c>
      <c r="I3678" s="9">
        <v>45616</v>
      </c>
      <c r="J3678">
        <v>2024</v>
      </c>
      <c r="K3678" t="s">
        <v>14054</v>
      </c>
      <c r="L3678">
        <v>11</v>
      </c>
      <c r="M3678" t="s">
        <v>14052</v>
      </c>
      <c r="N3678" t="s">
        <v>16</v>
      </c>
    </row>
    <row r="3679" spans="1:14" x14ac:dyDescent="0.35">
      <c r="A3679" t="s">
        <v>7113</v>
      </c>
      <c r="B3679">
        <v>60</v>
      </c>
      <c r="C3679" t="s">
        <v>14096</v>
      </c>
      <c r="D3679" t="s">
        <v>39</v>
      </c>
      <c r="E3679" t="s">
        <v>64</v>
      </c>
      <c r="F3679" t="s">
        <v>35</v>
      </c>
      <c r="G3679" t="s">
        <v>36</v>
      </c>
      <c r="H3679">
        <v>7987.78</v>
      </c>
      <c r="I3679" s="9">
        <v>45390</v>
      </c>
      <c r="J3679">
        <v>2024</v>
      </c>
      <c r="K3679" t="s">
        <v>14061</v>
      </c>
      <c r="L3679">
        <v>4</v>
      </c>
      <c r="M3679" t="s">
        <v>14062</v>
      </c>
      <c r="N3679" t="s">
        <v>16</v>
      </c>
    </row>
    <row r="3680" spans="1:14" x14ac:dyDescent="0.35">
      <c r="A3680" t="s">
        <v>7387</v>
      </c>
      <c r="B3680">
        <v>60</v>
      </c>
      <c r="C3680" t="s">
        <v>14096</v>
      </c>
      <c r="D3680" t="s">
        <v>12</v>
      </c>
      <c r="E3680" t="s">
        <v>64</v>
      </c>
      <c r="F3680" t="s">
        <v>55</v>
      </c>
      <c r="G3680" t="s">
        <v>26</v>
      </c>
      <c r="H3680">
        <v>1074.74</v>
      </c>
      <c r="I3680" s="9">
        <v>45259</v>
      </c>
      <c r="J3680">
        <v>2023</v>
      </c>
      <c r="K3680" t="s">
        <v>14054</v>
      </c>
      <c r="L3680">
        <v>11</v>
      </c>
      <c r="M3680" t="s">
        <v>14052</v>
      </c>
      <c r="N3680" t="s">
        <v>16</v>
      </c>
    </row>
    <row r="3681" spans="1:14" x14ac:dyDescent="0.35">
      <c r="A3681" t="s">
        <v>7679</v>
      </c>
      <c r="B3681">
        <v>60</v>
      </c>
      <c r="C3681" t="s">
        <v>14096</v>
      </c>
      <c r="D3681" t="s">
        <v>12</v>
      </c>
      <c r="E3681" t="s">
        <v>64</v>
      </c>
      <c r="F3681" t="s">
        <v>35</v>
      </c>
      <c r="G3681" t="s">
        <v>26</v>
      </c>
      <c r="H3681">
        <v>18036.55</v>
      </c>
      <c r="I3681" s="9">
        <v>44951</v>
      </c>
      <c r="J3681">
        <v>2023</v>
      </c>
      <c r="K3681" t="s">
        <v>14045</v>
      </c>
      <c r="L3681">
        <v>1</v>
      </c>
      <c r="M3681" t="s">
        <v>14052</v>
      </c>
      <c r="N3681" t="s">
        <v>16</v>
      </c>
    </row>
    <row r="3682" spans="1:14" x14ac:dyDescent="0.35">
      <c r="A3682" t="s">
        <v>7733</v>
      </c>
      <c r="B3682">
        <v>60</v>
      </c>
      <c r="C3682" t="s">
        <v>14096</v>
      </c>
      <c r="D3682" t="s">
        <v>39</v>
      </c>
      <c r="E3682" t="s">
        <v>52</v>
      </c>
      <c r="F3682" t="s">
        <v>55</v>
      </c>
      <c r="G3682" t="s">
        <v>20</v>
      </c>
      <c r="H3682">
        <v>9958.2199999999993</v>
      </c>
      <c r="I3682" s="9">
        <v>45324</v>
      </c>
      <c r="J3682">
        <v>2024</v>
      </c>
      <c r="K3682" t="s">
        <v>14051</v>
      </c>
      <c r="L3682">
        <v>2</v>
      </c>
      <c r="M3682" t="s">
        <v>14048</v>
      </c>
      <c r="N3682" t="s">
        <v>16</v>
      </c>
    </row>
    <row r="3683" spans="1:14" x14ac:dyDescent="0.35">
      <c r="A3683" t="s">
        <v>7875</v>
      </c>
      <c r="B3683">
        <v>60</v>
      </c>
      <c r="C3683" t="s">
        <v>14096</v>
      </c>
      <c r="D3683" t="s">
        <v>39</v>
      </c>
      <c r="E3683" t="s">
        <v>52</v>
      </c>
      <c r="F3683" t="s">
        <v>35</v>
      </c>
      <c r="G3683" t="s">
        <v>20</v>
      </c>
      <c r="H3683">
        <v>33402.769999999997</v>
      </c>
      <c r="I3683" s="9">
        <v>45363</v>
      </c>
      <c r="J3683">
        <v>2024</v>
      </c>
      <c r="K3683" t="s">
        <v>14053</v>
      </c>
      <c r="L3683">
        <v>3</v>
      </c>
      <c r="M3683" t="s">
        <v>14046</v>
      </c>
      <c r="N3683" t="s">
        <v>16</v>
      </c>
    </row>
    <row r="3684" spans="1:14" x14ac:dyDescent="0.35">
      <c r="A3684" t="s">
        <v>7929</v>
      </c>
      <c r="B3684">
        <v>60</v>
      </c>
      <c r="C3684" t="s">
        <v>14096</v>
      </c>
      <c r="D3684" t="s">
        <v>39</v>
      </c>
      <c r="E3684" t="s">
        <v>42</v>
      </c>
      <c r="F3684" t="s">
        <v>14</v>
      </c>
      <c r="G3684" t="s">
        <v>30</v>
      </c>
      <c r="H3684">
        <v>12213.75</v>
      </c>
      <c r="I3684" s="9">
        <v>45159</v>
      </c>
      <c r="J3684">
        <v>2023</v>
      </c>
      <c r="K3684" t="s">
        <v>14056</v>
      </c>
      <c r="L3684">
        <v>8</v>
      </c>
      <c r="M3684" t="s">
        <v>14062</v>
      </c>
      <c r="N3684" t="s">
        <v>16</v>
      </c>
    </row>
    <row r="3685" spans="1:14" x14ac:dyDescent="0.35">
      <c r="A3685" t="s">
        <v>7991</v>
      </c>
      <c r="B3685">
        <v>60</v>
      </c>
      <c r="C3685" t="s">
        <v>14096</v>
      </c>
      <c r="D3685" t="s">
        <v>39</v>
      </c>
      <c r="E3685" t="s">
        <v>29</v>
      </c>
      <c r="F3685" t="s">
        <v>55</v>
      </c>
      <c r="G3685" t="s">
        <v>36</v>
      </c>
      <c r="H3685">
        <v>31396.52</v>
      </c>
      <c r="I3685" s="9">
        <v>45433</v>
      </c>
      <c r="J3685">
        <v>2024</v>
      </c>
      <c r="K3685" t="s">
        <v>14047</v>
      </c>
      <c r="L3685">
        <v>5</v>
      </c>
      <c r="M3685" t="s">
        <v>14046</v>
      </c>
      <c r="N3685" t="s">
        <v>16</v>
      </c>
    </row>
    <row r="3686" spans="1:14" x14ac:dyDescent="0.35">
      <c r="A3686" t="s">
        <v>8115</v>
      </c>
      <c r="B3686">
        <v>60</v>
      </c>
      <c r="C3686" t="s">
        <v>14096</v>
      </c>
      <c r="D3686" t="s">
        <v>39</v>
      </c>
      <c r="E3686" t="s">
        <v>74</v>
      </c>
      <c r="F3686" t="s">
        <v>25</v>
      </c>
      <c r="G3686" t="s">
        <v>20</v>
      </c>
      <c r="H3686">
        <v>8979.26</v>
      </c>
      <c r="I3686" s="9">
        <v>45332</v>
      </c>
      <c r="J3686">
        <v>2024</v>
      </c>
      <c r="K3686" t="s">
        <v>14051</v>
      </c>
      <c r="L3686">
        <v>2</v>
      </c>
      <c r="M3686" t="s">
        <v>14050</v>
      </c>
      <c r="N3686" t="s">
        <v>16</v>
      </c>
    </row>
    <row r="3687" spans="1:14" x14ac:dyDescent="0.35">
      <c r="A3687" t="s">
        <v>8195</v>
      </c>
      <c r="B3687">
        <v>60</v>
      </c>
      <c r="C3687" t="s">
        <v>14096</v>
      </c>
      <c r="D3687" t="s">
        <v>12</v>
      </c>
      <c r="E3687" t="s">
        <v>93</v>
      </c>
      <c r="F3687" t="s">
        <v>49</v>
      </c>
      <c r="G3687" t="s">
        <v>30</v>
      </c>
      <c r="H3687">
        <v>13786.35</v>
      </c>
      <c r="I3687" s="9">
        <v>45200</v>
      </c>
      <c r="J3687">
        <v>2023</v>
      </c>
      <c r="K3687" t="s">
        <v>14058</v>
      </c>
      <c r="L3687">
        <v>10</v>
      </c>
      <c r="M3687" t="s">
        <v>14059</v>
      </c>
      <c r="N3687" t="s">
        <v>16</v>
      </c>
    </row>
    <row r="3688" spans="1:14" x14ac:dyDescent="0.35">
      <c r="A3688" t="s">
        <v>8259</v>
      </c>
      <c r="B3688">
        <v>60</v>
      </c>
      <c r="C3688" t="s">
        <v>14096</v>
      </c>
      <c r="D3688" t="s">
        <v>12</v>
      </c>
      <c r="E3688" t="s">
        <v>13</v>
      </c>
      <c r="F3688" t="s">
        <v>19</v>
      </c>
      <c r="G3688" t="s">
        <v>36</v>
      </c>
      <c r="H3688">
        <v>14690.45</v>
      </c>
      <c r="I3688" s="9">
        <v>44978</v>
      </c>
      <c r="J3688">
        <v>2023</v>
      </c>
      <c r="K3688" t="s">
        <v>14051</v>
      </c>
      <c r="L3688">
        <v>2</v>
      </c>
      <c r="M3688" t="s">
        <v>14046</v>
      </c>
      <c r="N3688" t="s">
        <v>16</v>
      </c>
    </row>
    <row r="3689" spans="1:14" x14ac:dyDescent="0.35">
      <c r="A3689" t="s">
        <v>8261</v>
      </c>
      <c r="B3689">
        <v>60</v>
      </c>
      <c r="C3689" t="s">
        <v>14096</v>
      </c>
      <c r="D3689" t="s">
        <v>39</v>
      </c>
      <c r="E3689" t="s">
        <v>24</v>
      </c>
      <c r="F3689" t="s">
        <v>35</v>
      </c>
      <c r="G3689" t="s">
        <v>36</v>
      </c>
      <c r="H3689">
        <v>1885.43</v>
      </c>
      <c r="I3689" s="9">
        <v>44998</v>
      </c>
      <c r="J3689">
        <v>2023</v>
      </c>
      <c r="K3689" t="s">
        <v>14053</v>
      </c>
      <c r="L3689">
        <v>3</v>
      </c>
      <c r="M3689" t="s">
        <v>14062</v>
      </c>
      <c r="N3689" t="s">
        <v>16</v>
      </c>
    </row>
    <row r="3690" spans="1:14" x14ac:dyDescent="0.35">
      <c r="A3690" t="s">
        <v>8289</v>
      </c>
      <c r="B3690">
        <v>60</v>
      </c>
      <c r="C3690" t="s">
        <v>14096</v>
      </c>
      <c r="D3690" t="s">
        <v>12</v>
      </c>
      <c r="E3690" t="s">
        <v>64</v>
      </c>
      <c r="F3690" t="s">
        <v>35</v>
      </c>
      <c r="G3690" t="s">
        <v>20</v>
      </c>
      <c r="H3690">
        <v>382.2</v>
      </c>
      <c r="I3690" s="9">
        <v>45536</v>
      </c>
      <c r="J3690">
        <v>2024</v>
      </c>
      <c r="K3690" t="s">
        <v>14055</v>
      </c>
      <c r="L3690">
        <v>9</v>
      </c>
      <c r="M3690" t="s">
        <v>14059</v>
      </c>
      <c r="N3690" t="s">
        <v>16</v>
      </c>
    </row>
    <row r="3691" spans="1:14" x14ac:dyDescent="0.35">
      <c r="A3691" t="s">
        <v>8323</v>
      </c>
      <c r="B3691">
        <v>60</v>
      </c>
      <c r="C3691" t="s">
        <v>14096</v>
      </c>
      <c r="D3691" t="s">
        <v>39</v>
      </c>
      <c r="E3691" t="s">
        <v>13</v>
      </c>
      <c r="F3691" t="s">
        <v>14</v>
      </c>
      <c r="G3691" t="s">
        <v>30</v>
      </c>
      <c r="H3691">
        <v>1189.6099999999999</v>
      </c>
      <c r="I3691" s="9">
        <v>45552</v>
      </c>
      <c r="J3691">
        <v>2024</v>
      </c>
      <c r="K3691" t="s">
        <v>14055</v>
      </c>
      <c r="L3691">
        <v>9</v>
      </c>
      <c r="M3691" t="s">
        <v>14046</v>
      </c>
      <c r="N3691" t="s">
        <v>16</v>
      </c>
    </row>
    <row r="3692" spans="1:14" x14ac:dyDescent="0.35">
      <c r="A3692" t="s">
        <v>8751</v>
      </c>
      <c r="B3692">
        <v>60</v>
      </c>
      <c r="C3692" t="s">
        <v>14096</v>
      </c>
      <c r="D3692" t="s">
        <v>12</v>
      </c>
      <c r="E3692" t="s">
        <v>24</v>
      </c>
      <c r="F3692" t="s">
        <v>14</v>
      </c>
      <c r="G3692" t="s">
        <v>26</v>
      </c>
      <c r="H3692">
        <v>14052.74</v>
      </c>
      <c r="I3692" s="9">
        <v>45343</v>
      </c>
      <c r="J3692">
        <v>2024</v>
      </c>
      <c r="K3692" t="s">
        <v>14051</v>
      </c>
      <c r="L3692">
        <v>2</v>
      </c>
      <c r="M3692" t="s">
        <v>14052</v>
      </c>
      <c r="N3692" t="s">
        <v>16</v>
      </c>
    </row>
    <row r="3693" spans="1:14" x14ac:dyDescent="0.35">
      <c r="A3693" t="s">
        <v>8803</v>
      </c>
      <c r="B3693">
        <v>60</v>
      </c>
      <c r="C3693" t="s">
        <v>14096</v>
      </c>
      <c r="D3693" t="s">
        <v>12</v>
      </c>
      <c r="E3693" t="s">
        <v>29</v>
      </c>
      <c r="F3693" t="s">
        <v>35</v>
      </c>
      <c r="G3693" t="s">
        <v>36</v>
      </c>
      <c r="H3693">
        <v>6577.71</v>
      </c>
      <c r="I3693" s="9">
        <v>44990</v>
      </c>
      <c r="J3693">
        <v>2023</v>
      </c>
      <c r="K3693" t="s">
        <v>14053</v>
      </c>
      <c r="L3693">
        <v>3</v>
      </c>
      <c r="M3693" t="s">
        <v>14059</v>
      </c>
      <c r="N3693" t="s">
        <v>16</v>
      </c>
    </row>
    <row r="3694" spans="1:14" x14ac:dyDescent="0.35">
      <c r="A3694" t="s">
        <v>8981</v>
      </c>
      <c r="B3694">
        <v>60</v>
      </c>
      <c r="C3694" t="s">
        <v>14096</v>
      </c>
      <c r="D3694" t="s">
        <v>39</v>
      </c>
      <c r="E3694" t="s">
        <v>64</v>
      </c>
      <c r="F3694" t="s">
        <v>55</v>
      </c>
      <c r="G3694" t="s">
        <v>36</v>
      </c>
      <c r="H3694">
        <v>14078.73</v>
      </c>
      <c r="I3694" s="9">
        <v>45309</v>
      </c>
      <c r="J3694">
        <v>2024</v>
      </c>
      <c r="K3694" t="s">
        <v>14045</v>
      </c>
      <c r="L3694">
        <v>1</v>
      </c>
      <c r="M3694" t="s">
        <v>14057</v>
      </c>
      <c r="N3694" t="s">
        <v>16</v>
      </c>
    </row>
    <row r="3695" spans="1:14" x14ac:dyDescent="0.35">
      <c r="A3695" t="s">
        <v>9147</v>
      </c>
      <c r="B3695">
        <v>60</v>
      </c>
      <c r="C3695" t="s">
        <v>14096</v>
      </c>
      <c r="D3695" t="s">
        <v>12</v>
      </c>
      <c r="E3695" t="s">
        <v>52</v>
      </c>
      <c r="F3695" t="s">
        <v>25</v>
      </c>
      <c r="G3695" t="s">
        <v>26</v>
      </c>
      <c r="H3695">
        <v>13532.69</v>
      </c>
      <c r="I3695" s="9">
        <v>45242</v>
      </c>
      <c r="J3695">
        <v>2023</v>
      </c>
      <c r="K3695" t="s">
        <v>14054</v>
      </c>
      <c r="L3695">
        <v>11</v>
      </c>
      <c r="M3695" t="s">
        <v>14059</v>
      </c>
      <c r="N3695" t="s">
        <v>16</v>
      </c>
    </row>
    <row r="3696" spans="1:14" x14ac:dyDescent="0.35">
      <c r="A3696" t="s">
        <v>9175</v>
      </c>
      <c r="B3696">
        <v>60</v>
      </c>
      <c r="C3696" t="s">
        <v>14096</v>
      </c>
      <c r="D3696" t="s">
        <v>39</v>
      </c>
      <c r="E3696" t="s">
        <v>52</v>
      </c>
      <c r="F3696" t="s">
        <v>19</v>
      </c>
      <c r="G3696" t="s">
        <v>20</v>
      </c>
      <c r="H3696">
        <v>5434.8</v>
      </c>
      <c r="I3696" s="9">
        <v>45146</v>
      </c>
      <c r="J3696">
        <v>2023</v>
      </c>
      <c r="K3696" t="s">
        <v>14056</v>
      </c>
      <c r="L3696">
        <v>8</v>
      </c>
      <c r="M3696" t="s">
        <v>14046</v>
      </c>
      <c r="N3696" t="s">
        <v>16</v>
      </c>
    </row>
    <row r="3697" spans="1:14" x14ac:dyDescent="0.35">
      <c r="A3697" t="s">
        <v>9233</v>
      </c>
      <c r="B3697">
        <v>60</v>
      </c>
      <c r="C3697" t="s">
        <v>14096</v>
      </c>
      <c r="D3697" t="s">
        <v>39</v>
      </c>
      <c r="E3697" t="s">
        <v>52</v>
      </c>
      <c r="F3697" t="s">
        <v>19</v>
      </c>
      <c r="G3697" t="s">
        <v>26</v>
      </c>
      <c r="H3697">
        <v>23650.799999999999</v>
      </c>
      <c r="I3697" s="9">
        <v>45328</v>
      </c>
      <c r="J3697">
        <v>2024</v>
      </c>
      <c r="K3697" t="s">
        <v>14051</v>
      </c>
      <c r="L3697">
        <v>2</v>
      </c>
      <c r="M3697" t="s">
        <v>14046</v>
      </c>
      <c r="N3697" t="s">
        <v>16</v>
      </c>
    </row>
    <row r="3698" spans="1:14" x14ac:dyDescent="0.35">
      <c r="A3698" t="s">
        <v>9253</v>
      </c>
      <c r="B3698">
        <v>60</v>
      </c>
      <c r="C3698" t="s">
        <v>14096</v>
      </c>
      <c r="D3698" t="s">
        <v>12</v>
      </c>
      <c r="E3698" t="s">
        <v>29</v>
      </c>
      <c r="F3698" t="s">
        <v>35</v>
      </c>
      <c r="G3698" t="s">
        <v>26</v>
      </c>
      <c r="H3698">
        <v>9617.58</v>
      </c>
      <c r="I3698" s="9">
        <v>45628</v>
      </c>
      <c r="J3698">
        <v>2024</v>
      </c>
      <c r="K3698" t="s">
        <v>14060</v>
      </c>
      <c r="L3698">
        <v>12</v>
      </c>
      <c r="M3698" t="s">
        <v>14062</v>
      </c>
      <c r="N3698" t="s">
        <v>16</v>
      </c>
    </row>
    <row r="3699" spans="1:14" x14ac:dyDescent="0.35">
      <c r="A3699" t="s">
        <v>9261</v>
      </c>
      <c r="B3699">
        <v>60</v>
      </c>
      <c r="C3699" t="s">
        <v>14096</v>
      </c>
      <c r="D3699" t="s">
        <v>12</v>
      </c>
      <c r="E3699" t="s">
        <v>52</v>
      </c>
      <c r="F3699" t="s">
        <v>35</v>
      </c>
      <c r="G3699" t="s">
        <v>20</v>
      </c>
      <c r="H3699">
        <v>9827.18</v>
      </c>
      <c r="I3699" s="9">
        <v>45374</v>
      </c>
      <c r="J3699">
        <v>2024</v>
      </c>
      <c r="K3699" t="s">
        <v>14053</v>
      </c>
      <c r="L3699">
        <v>3</v>
      </c>
      <c r="M3699" t="s">
        <v>14050</v>
      </c>
      <c r="N3699" t="s">
        <v>16</v>
      </c>
    </row>
    <row r="3700" spans="1:14" x14ac:dyDescent="0.35">
      <c r="A3700" t="s">
        <v>9467</v>
      </c>
      <c r="B3700">
        <v>60</v>
      </c>
      <c r="C3700" t="s">
        <v>14096</v>
      </c>
      <c r="D3700" t="s">
        <v>39</v>
      </c>
      <c r="E3700" t="s">
        <v>13</v>
      </c>
      <c r="F3700" t="s">
        <v>49</v>
      </c>
      <c r="G3700" t="s">
        <v>15</v>
      </c>
      <c r="H3700">
        <v>1530.47</v>
      </c>
      <c r="I3700" s="9">
        <v>45388</v>
      </c>
      <c r="J3700">
        <v>2024</v>
      </c>
      <c r="K3700" t="s">
        <v>14061</v>
      </c>
      <c r="L3700">
        <v>4</v>
      </c>
      <c r="M3700" t="s">
        <v>14050</v>
      </c>
      <c r="N3700" t="s">
        <v>16</v>
      </c>
    </row>
    <row r="3701" spans="1:14" x14ac:dyDescent="0.35">
      <c r="A3701" t="s">
        <v>9507</v>
      </c>
      <c r="B3701">
        <v>60</v>
      </c>
      <c r="C3701" t="s">
        <v>14096</v>
      </c>
      <c r="D3701" t="s">
        <v>39</v>
      </c>
      <c r="E3701" t="s">
        <v>24</v>
      </c>
      <c r="F3701" t="s">
        <v>19</v>
      </c>
      <c r="G3701" t="s">
        <v>30</v>
      </c>
      <c r="H3701">
        <v>22198.36</v>
      </c>
      <c r="I3701" s="9">
        <v>45021</v>
      </c>
      <c r="J3701">
        <v>2023</v>
      </c>
      <c r="K3701" t="s">
        <v>14061</v>
      </c>
      <c r="L3701">
        <v>4</v>
      </c>
      <c r="M3701" t="s">
        <v>14052</v>
      </c>
      <c r="N3701" t="s">
        <v>16</v>
      </c>
    </row>
    <row r="3702" spans="1:14" x14ac:dyDescent="0.35">
      <c r="A3702" t="s">
        <v>9575</v>
      </c>
      <c r="B3702">
        <v>60</v>
      </c>
      <c r="C3702" t="s">
        <v>14096</v>
      </c>
      <c r="D3702" t="s">
        <v>39</v>
      </c>
      <c r="E3702" t="s">
        <v>42</v>
      </c>
      <c r="F3702" t="s">
        <v>19</v>
      </c>
      <c r="G3702" t="s">
        <v>30</v>
      </c>
      <c r="H3702">
        <v>2507.2800000000002</v>
      </c>
      <c r="I3702" s="9">
        <v>45150</v>
      </c>
      <c r="J3702">
        <v>2023</v>
      </c>
      <c r="K3702" t="s">
        <v>14056</v>
      </c>
      <c r="L3702">
        <v>8</v>
      </c>
      <c r="M3702" t="s">
        <v>14050</v>
      </c>
      <c r="N3702" t="s">
        <v>16</v>
      </c>
    </row>
    <row r="3703" spans="1:14" x14ac:dyDescent="0.35">
      <c r="A3703" t="s">
        <v>9585</v>
      </c>
      <c r="B3703">
        <v>60</v>
      </c>
      <c r="C3703" t="s">
        <v>14096</v>
      </c>
      <c r="D3703" t="s">
        <v>12</v>
      </c>
      <c r="E3703" t="s">
        <v>29</v>
      </c>
      <c r="F3703" t="s">
        <v>49</v>
      </c>
      <c r="G3703" t="s">
        <v>20</v>
      </c>
      <c r="H3703">
        <v>21974.62</v>
      </c>
      <c r="I3703" s="9">
        <v>45627</v>
      </c>
      <c r="J3703">
        <v>2024</v>
      </c>
      <c r="K3703" t="s">
        <v>14060</v>
      </c>
      <c r="L3703">
        <v>12</v>
      </c>
      <c r="M3703" t="s">
        <v>14059</v>
      </c>
      <c r="N3703" t="s">
        <v>16</v>
      </c>
    </row>
    <row r="3704" spans="1:14" x14ac:dyDescent="0.35">
      <c r="A3704" t="s">
        <v>9701</v>
      </c>
      <c r="B3704">
        <v>60</v>
      </c>
      <c r="C3704" t="s">
        <v>14096</v>
      </c>
      <c r="D3704" t="s">
        <v>12</v>
      </c>
      <c r="E3704" t="s">
        <v>42</v>
      </c>
      <c r="F3704" t="s">
        <v>25</v>
      </c>
      <c r="G3704" t="s">
        <v>15</v>
      </c>
      <c r="H3704">
        <v>11469.57</v>
      </c>
      <c r="I3704" s="9">
        <v>45597</v>
      </c>
      <c r="J3704">
        <v>2024</v>
      </c>
      <c r="K3704" t="s">
        <v>14054</v>
      </c>
      <c r="L3704">
        <v>11</v>
      </c>
      <c r="M3704" t="s">
        <v>14048</v>
      </c>
      <c r="N3704" t="s">
        <v>16</v>
      </c>
    </row>
    <row r="3705" spans="1:14" x14ac:dyDescent="0.35">
      <c r="A3705" t="s">
        <v>9709</v>
      </c>
      <c r="B3705">
        <v>60</v>
      </c>
      <c r="C3705" t="s">
        <v>14096</v>
      </c>
      <c r="D3705" t="s">
        <v>39</v>
      </c>
      <c r="E3705" t="s">
        <v>42</v>
      </c>
      <c r="F3705" t="s">
        <v>25</v>
      </c>
      <c r="G3705" t="s">
        <v>20</v>
      </c>
      <c r="H3705">
        <v>11440.54</v>
      </c>
      <c r="I3705" s="9">
        <v>45549</v>
      </c>
      <c r="J3705">
        <v>2024</v>
      </c>
      <c r="K3705" t="s">
        <v>14055</v>
      </c>
      <c r="L3705">
        <v>9</v>
      </c>
      <c r="M3705" t="s">
        <v>14050</v>
      </c>
      <c r="N3705" t="s">
        <v>16</v>
      </c>
    </row>
    <row r="3706" spans="1:14" x14ac:dyDescent="0.35">
      <c r="A3706" t="s">
        <v>9963</v>
      </c>
      <c r="B3706">
        <v>60</v>
      </c>
      <c r="C3706" t="s">
        <v>14096</v>
      </c>
      <c r="D3706" t="s">
        <v>39</v>
      </c>
      <c r="E3706" t="s">
        <v>42</v>
      </c>
      <c r="F3706" t="s">
        <v>49</v>
      </c>
      <c r="G3706" t="s">
        <v>30</v>
      </c>
      <c r="H3706">
        <v>17727.68</v>
      </c>
      <c r="I3706" s="9">
        <v>44985</v>
      </c>
      <c r="J3706">
        <v>2023</v>
      </c>
      <c r="K3706" t="s">
        <v>14051</v>
      </c>
      <c r="L3706">
        <v>2</v>
      </c>
      <c r="M3706" t="s">
        <v>14046</v>
      </c>
      <c r="N3706" t="s">
        <v>16</v>
      </c>
    </row>
    <row r="3707" spans="1:14" x14ac:dyDescent="0.35">
      <c r="A3707" t="s">
        <v>10019</v>
      </c>
      <c r="B3707">
        <v>60</v>
      </c>
      <c r="C3707" t="s">
        <v>14096</v>
      </c>
      <c r="D3707" t="s">
        <v>12</v>
      </c>
      <c r="E3707" t="s">
        <v>13</v>
      </c>
      <c r="F3707" t="s">
        <v>55</v>
      </c>
      <c r="G3707" t="s">
        <v>36</v>
      </c>
      <c r="H3707">
        <v>598.14</v>
      </c>
      <c r="I3707" s="9">
        <v>45460</v>
      </c>
      <c r="J3707">
        <v>2024</v>
      </c>
      <c r="K3707" t="s">
        <v>14049</v>
      </c>
      <c r="L3707">
        <v>6</v>
      </c>
      <c r="M3707" t="s">
        <v>14062</v>
      </c>
      <c r="N3707" t="s">
        <v>16</v>
      </c>
    </row>
    <row r="3708" spans="1:14" x14ac:dyDescent="0.35">
      <c r="A3708" t="s">
        <v>10043</v>
      </c>
      <c r="B3708">
        <v>60</v>
      </c>
      <c r="C3708" t="s">
        <v>14096</v>
      </c>
      <c r="D3708" t="s">
        <v>12</v>
      </c>
      <c r="E3708" t="s">
        <v>13</v>
      </c>
      <c r="F3708" t="s">
        <v>35</v>
      </c>
      <c r="G3708" t="s">
        <v>36</v>
      </c>
      <c r="H3708">
        <v>3819.82</v>
      </c>
      <c r="I3708" s="9">
        <v>45376</v>
      </c>
      <c r="J3708">
        <v>2024</v>
      </c>
      <c r="K3708" t="s">
        <v>14053</v>
      </c>
      <c r="L3708">
        <v>3</v>
      </c>
      <c r="M3708" t="s">
        <v>14062</v>
      </c>
      <c r="N3708" t="s">
        <v>16</v>
      </c>
    </row>
    <row r="3709" spans="1:14" x14ac:dyDescent="0.35">
      <c r="A3709" t="s">
        <v>10157</v>
      </c>
      <c r="B3709">
        <v>60</v>
      </c>
      <c r="C3709" t="s">
        <v>14096</v>
      </c>
      <c r="D3709" t="s">
        <v>12</v>
      </c>
      <c r="E3709" t="s">
        <v>93</v>
      </c>
      <c r="F3709" t="s">
        <v>25</v>
      </c>
      <c r="G3709" t="s">
        <v>26</v>
      </c>
      <c r="H3709">
        <v>35053.769999999997</v>
      </c>
      <c r="I3709" s="9">
        <v>45600</v>
      </c>
      <c r="J3709">
        <v>2024</v>
      </c>
      <c r="K3709" t="s">
        <v>14054</v>
      </c>
      <c r="L3709">
        <v>11</v>
      </c>
      <c r="M3709" t="s">
        <v>14062</v>
      </c>
      <c r="N3709" t="s">
        <v>16</v>
      </c>
    </row>
    <row r="3710" spans="1:14" x14ac:dyDescent="0.35">
      <c r="A3710" t="s">
        <v>10203</v>
      </c>
      <c r="B3710">
        <v>60</v>
      </c>
      <c r="C3710" t="s">
        <v>14096</v>
      </c>
      <c r="D3710" t="s">
        <v>39</v>
      </c>
      <c r="E3710" t="s">
        <v>29</v>
      </c>
      <c r="F3710" t="s">
        <v>14</v>
      </c>
      <c r="G3710" t="s">
        <v>36</v>
      </c>
      <c r="H3710">
        <v>8958.2000000000007</v>
      </c>
      <c r="I3710" s="9">
        <v>45143</v>
      </c>
      <c r="J3710">
        <v>2023</v>
      </c>
      <c r="K3710" t="s">
        <v>14056</v>
      </c>
      <c r="L3710">
        <v>8</v>
      </c>
      <c r="M3710" t="s">
        <v>14050</v>
      </c>
      <c r="N3710" t="s">
        <v>16</v>
      </c>
    </row>
    <row r="3711" spans="1:14" x14ac:dyDescent="0.35">
      <c r="A3711" t="s">
        <v>10227</v>
      </c>
      <c r="B3711">
        <v>60</v>
      </c>
      <c r="C3711" t="s">
        <v>14096</v>
      </c>
      <c r="D3711" t="s">
        <v>12</v>
      </c>
      <c r="E3711" t="s">
        <v>52</v>
      </c>
      <c r="F3711" t="s">
        <v>49</v>
      </c>
      <c r="G3711" t="s">
        <v>26</v>
      </c>
      <c r="H3711">
        <v>2650.95</v>
      </c>
      <c r="I3711" s="9">
        <v>45058</v>
      </c>
      <c r="J3711">
        <v>2023</v>
      </c>
      <c r="K3711" t="s">
        <v>14047</v>
      </c>
      <c r="L3711">
        <v>5</v>
      </c>
      <c r="M3711" t="s">
        <v>14048</v>
      </c>
      <c r="N3711" t="s">
        <v>16</v>
      </c>
    </row>
    <row r="3712" spans="1:14" x14ac:dyDescent="0.35">
      <c r="A3712" t="s">
        <v>10673</v>
      </c>
      <c r="B3712">
        <v>60</v>
      </c>
      <c r="C3712" t="s">
        <v>14096</v>
      </c>
      <c r="D3712" t="s">
        <v>12</v>
      </c>
      <c r="E3712" t="s">
        <v>42</v>
      </c>
      <c r="F3712" t="s">
        <v>35</v>
      </c>
      <c r="G3712" t="s">
        <v>30</v>
      </c>
      <c r="H3712">
        <v>18344.02</v>
      </c>
      <c r="I3712" s="9">
        <v>45198</v>
      </c>
      <c r="J3712">
        <v>2023</v>
      </c>
      <c r="K3712" t="s">
        <v>14055</v>
      </c>
      <c r="L3712">
        <v>9</v>
      </c>
      <c r="M3712" t="s">
        <v>14048</v>
      </c>
      <c r="N3712" t="s">
        <v>16</v>
      </c>
    </row>
    <row r="3713" spans="1:14" x14ac:dyDescent="0.35">
      <c r="A3713" t="s">
        <v>10743</v>
      </c>
      <c r="B3713">
        <v>60</v>
      </c>
      <c r="C3713" t="s">
        <v>14096</v>
      </c>
      <c r="D3713" t="s">
        <v>12</v>
      </c>
      <c r="E3713" t="s">
        <v>42</v>
      </c>
      <c r="F3713" t="s">
        <v>25</v>
      </c>
      <c r="G3713" t="s">
        <v>20</v>
      </c>
      <c r="H3713">
        <v>14724.63</v>
      </c>
      <c r="I3713" s="9">
        <v>45410</v>
      </c>
      <c r="J3713">
        <v>2024</v>
      </c>
      <c r="K3713" t="s">
        <v>14061</v>
      </c>
      <c r="L3713">
        <v>4</v>
      </c>
      <c r="M3713" t="s">
        <v>14059</v>
      </c>
      <c r="N3713" t="s">
        <v>16</v>
      </c>
    </row>
    <row r="3714" spans="1:14" x14ac:dyDescent="0.35">
      <c r="A3714" t="s">
        <v>10753</v>
      </c>
      <c r="B3714">
        <v>60</v>
      </c>
      <c r="C3714" t="s">
        <v>14096</v>
      </c>
      <c r="D3714" t="s">
        <v>12</v>
      </c>
      <c r="E3714" t="s">
        <v>64</v>
      </c>
      <c r="F3714" t="s">
        <v>55</v>
      </c>
      <c r="G3714" t="s">
        <v>20</v>
      </c>
      <c r="H3714">
        <v>9305.91</v>
      </c>
      <c r="I3714" s="9">
        <v>45639</v>
      </c>
      <c r="J3714">
        <v>2024</v>
      </c>
      <c r="K3714" t="s">
        <v>14060</v>
      </c>
      <c r="L3714">
        <v>12</v>
      </c>
      <c r="M3714" t="s">
        <v>14048</v>
      </c>
      <c r="N3714" t="s">
        <v>16</v>
      </c>
    </row>
    <row r="3715" spans="1:14" x14ac:dyDescent="0.35">
      <c r="A3715" t="s">
        <v>11001</v>
      </c>
      <c r="B3715">
        <v>60</v>
      </c>
      <c r="C3715" t="s">
        <v>14096</v>
      </c>
      <c r="D3715" t="s">
        <v>39</v>
      </c>
      <c r="E3715" t="s">
        <v>29</v>
      </c>
      <c r="F3715" t="s">
        <v>55</v>
      </c>
      <c r="G3715" t="s">
        <v>15</v>
      </c>
      <c r="H3715">
        <v>23314.05</v>
      </c>
      <c r="I3715" s="9">
        <v>45308</v>
      </c>
      <c r="J3715">
        <v>2024</v>
      </c>
      <c r="K3715" t="s">
        <v>14045</v>
      </c>
      <c r="L3715">
        <v>1</v>
      </c>
      <c r="M3715" t="s">
        <v>14052</v>
      </c>
      <c r="N3715" t="s">
        <v>16</v>
      </c>
    </row>
    <row r="3716" spans="1:14" x14ac:dyDescent="0.35">
      <c r="A3716" t="s">
        <v>11225</v>
      </c>
      <c r="B3716">
        <v>60</v>
      </c>
      <c r="C3716" t="s">
        <v>14096</v>
      </c>
      <c r="D3716" t="s">
        <v>39</v>
      </c>
      <c r="E3716" t="s">
        <v>93</v>
      </c>
      <c r="F3716" t="s">
        <v>25</v>
      </c>
      <c r="G3716" t="s">
        <v>30</v>
      </c>
      <c r="H3716">
        <v>2877.43</v>
      </c>
      <c r="I3716" s="9">
        <v>45410</v>
      </c>
      <c r="J3716">
        <v>2024</v>
      </c>
      <c r="K3716" t="s">
        <v>14061</v>
      </c>
      <c r="L3716">
        <v>4</v>
      </c>
      <c r="M3716" t="s">
        <v>14059</v>
      </c>
      <c r="N3716" t="s">
        <v>16</v>
      </c>
    </row>
    <row r="3717" spans="1:14" x14ac:dyDescent="0.35">
      <c r="A3717" t="s">
        <v>11257</v>
      </c>
      <c r="B3717">
        <v>60</v>
      </c>
      <c r="C3717" t="s">
        <v>14096</v>
      </c>
      <c r="D3717" t="s">
        <v>12</v>
      </c>
      <c r="E3717" t="s">
        <v>64</v>
      </c>
      <c r="F3717" t="s">
        <v>49</v>
      </c>
      <c r="G3717" t="s">
        <v>36</v>
      </c>
      <c r="H3717">
        <v>44229.02</v>
      </c>
      <c r="I3717" s="9">
        <v>45518</v>
      </c>
      <c r="J3717">
        <v>2024</v>
      </c>
      <c r="K3717" t="s">
        <v>14056</v>
      </c>
      <c r="L3717">
        <v>8</v>
      </c>
      <c r="M3717" t="s">
        <v>14052</v>
      </c>
      <c r="N3717" t="s">
        <v>16</v>
      </c>
    </row>
    <row r="3718" spans="1:14" x14ac:dyDescent="0.35">
      <c r="A3718" t="s">
        <v>11355</v>
      </c>
      <c r="B3718">
        <v>60</v>
      </c>
      <c r="C3718" t="s">
        <v>14096</v>
      </c>
      <c r="D3718" t="s">
        <v>39</v>
      </c>
      <c r="E3718" t="s">
        <v>42</v>
      </c>
      <c r="F3718" t="s">
        <v>25</v>
      </c>
      <c r="G3718" t="s">
        <v>36</v>
      </c>
      <c r="H3718">
        <v>4283.33</v>
      </c>
      <c r="I3718" s="9">
        <v>45639</v>
      </c>
      <c r="J3718">
        <v>2024</v>
      </c>
      <c r="K3718" t="s">
        <v>14060</v>
      </c>
      <c r="L3718">
        <v>12</v>
      </c>
      <c r="M3718" t="s">
        <v>14048</v>
      </c>
      <c r="N3718" t="s">
        <v>16</v>
      </c>
    </row>
    <row r="3719" spans="1:14" x14ac:dyDescent="0.35">
      <c r="A3719" t="s">
        <v>11407</v>
      </c>
      <c r="B3719">
        <v>60</v>
      </c>
      <c r="C3719" t="s">
        <v>14096</v>
      </c>
      <c r="D3719" t="s">
        <v>39</v>
      </c>
      <c r="E3719" t="s">
        <v>74</v>
      </c>
      <c r="F3719" t="s">
        <v>49</v>
      </c>
      <c r="G3719" t="s">
        <v>36</v>
      </c>
      <c r="H3719">
        <v>9500.93</v>
      </c>
      <c r="I3719" s="9">
        <v>45008</v>
      </c>
      <c r="J3719">
        <v>2023</v>
      </c>
      <c r="K3719" t="s">
        <v>14053</v>
      </c>
      <c r="L3719">
        <v>3</v>
      </c>
      <c r="M3719" t="s">
        <v>14057</v>
      </c>
      <c r="N3719" t="s">
        <v>16</v>
      </c>
    </row>
    <row r="3720" spans="1:14" x14ac:dyDescent="0.35">
      <c r="A3720" t="s">
        <v>11557</v>
      </c>
      <c r="B3720">
        <v>60</v>
      </c>
      <c r="C3720" t="s">
        <v>14096</v>
      </c>
      <c r="D3720" t="s">
        <v>12</v>
      </c>
      <c r="E3720" t="s">
        <v>93</v>
      </c>
      <c r="F3720" t="s">
        <v>19</v>
      </c>
      <c r="G3720" t="s">
        <v>26</v>
      </c>
      <c r="H3720">
        <v>2149.2399999999998</v>
      </c>
      <c r="I3720" s="9">
        <v>44993</v>
      </c>
      <c r="J3720">
        <v>2023</v>
      </c>
      <c r="K3720" t="s">
        <v>14053</v>
      </c>
      <c r="L3720">
        <v>3</v>
      </c>
      <c r="M3720" t="s">
        <v>14052</v>
      </c>
      <c r="N3720" t="s">
        <v>16</v>
      </c>
    </row>
    <row r="3721" spans="1:14" x14ac:dyDescent="0.35">
      <c r="A3721" t="s">
        <v>11597</v>
      </c>
      <c r="B3721">
        <v>60</v>
      </c>
      <c r="C3721" t="s">
        <v>14096</v>
      </c>
      <c r="D3721" t="s">
        <v>39</v>
      </c>
      <c r="E3721" t="s">
        <v>13</v>
      </c>
      <c r="F3721" t="s">
        <v>25</v>
      </c>
      <c r="G3721" t="s">
        <v>20</v>
      </c>
      <c r="H3721">
        <v>4469.08</v>
      </c>
      <c r="I3721" s="9">
        <v>45252</v>
      </c>
      <c r="J3721">
        <v>2023</v>
      </c>
      <c r="K3721" t="s">
        <v>14054</v>
      </c>
      <c r="L3721">
        <v>11</v>
      </c>
      <c r="M3721" t="s">
        <v>14052</v>
      </c>
      <c r="N3721" t="s">
        <v>16</v>
      </c>
    </row>
    <row r="3722" spans="1:14" x14ac:dyDescent="0.35">
      <c r="A3722" t="s">
        <v>11703</v>
      </c>
      <c r="B3722">
        <v>60</v>
      </c>
      <c r="C3722" t="s">
        <v>14096</v>
      </c>
      <c r="D3722" t="s">
        <v>39</v>
      </c>
      <c r="E3722" t="s">
        <v>64</v>
      </c>
      <c r="F3722" t="s">
        <v>55</v>
      </c>
      <c r="G3722" t="s">
        <v>15</v>
      </c>
      <c r="H3722">
        <v>212.97</v>
      </c>
      <c r="I3722" s="9">
        <v>45211</v>
      </c>
      <c r="J3722">
        <v>2023</v>
      </c>
      <c r="K3722" t="s">
        <v>14058</v>
      </c>
      <c r="L3722">
        <v>10</v>
      </c>
      <c r="M3722" t="s">
        <v>14057</v>
      </c>
      <c r="N3722" t="s">
        <v>16</v>
      </c>
    </row>
    <row r="3723" spans="1:14" x14ac:dyDescent="0.35">
      <c r="A3723" t="s">
        <v>11817</v>
      </c>
      <c r="B3723">
        <v>60</v>
      </c>
      <c r="C3723" t="s">
        <v>14096</v>
      </c>
      <c r="D3723" t="s">
        <v>12</v>
      </c>
      <c r="E3723" t="s">
        <v>52</v>
      </c>
      <c r="F3723" t="s">
        <v>25</v>
      </c>
      <c r="G3723" t="s">
        <v>20</v>
      </c>
      <c r="H3723">
        <v>2506.2600000000002</v>
      </c>
      <c r="I3723" s="9">
        <v>45292</v>
      </c>
      <c r="J3723">
        <v>2024</v>
      </c>
      <c r="K3723" t="s">
        <v>14045</v>
      </c>
      <c r="L3723">
        <v>1</v>
      </c>
      <c r="M3723" t="s">
        <v>14062</v>
      </c>
      <c r="N3723" t="s">
        <v>16</v>
      </c>
    </row>
    <row r="3724" spans="1:14" x14ac:dyDescent="0.35">
      <c r="A3724" t="s">
        <v>11877</v>
      </c>
      <c r="B3724">
        <v>60</v>
      </c>
      <c r="C3724" t="s">
        <v>14096</v>
      </c>
      <c r="D3724" t="s">
        <v>12</v>
      </c>
      <c r="E3724" t="s">
        <v>93</v>
      </c>
      <c r="F3724" t="s">
        <v>49</v>
      </c>
      <c r="G3724" t="s">
        <v>30</v>
      </c>
      <c r="H3724">
        <v>1768.63</v>
      </c>
      <c r="I3724" s="9">
        <v>45554</v>
      </c>
      <c r="J3724">
        <v>2024</v>
      </c>
      <c r="K3724" t="s">
        <v>14055</v>
      </c>
      <c r="L3724">
        <v>9</v>
      </c>
      <c r="M3724" t="s">
        <v>14057</v>
      </c>
      <c r="N3724" t="s">
        <v>16</v>
      </c>
    </row>
    <row r="3725" spans="1:14" x14ac:dyDescent="0.35">
      <c r="A3725" t="s">
        <v>11937</v>
      </c>
      <c r="B3725">
        <v>60</v>
      </c>
      <c r="C3725" t="s">
        <v>14096</v>
      </c>
      <c r="D3725" t="s">
        <v>12</v>
      </c>
      <c r="E3725" t="s">
        <v>64</v>
      </c>
      <c r="F3725" t="s">
        <v>25</v>
      </c>
      <c r="G3725" t="s">
        <v>26</v>
      </c>
      <c r="H3725">
        <v>1740.18</v>
      </c>
      <c r="I3725" s="9">
        <v>45043</v>
      </c>
      <c r="J3725">
        <v>2023</v>
      </c>
      <c r="K3725" t="s">
        <v>14061</v>
      </c>
      <c r="L3725">
        <v>4</v>
      </c>
      <c r="M3725" t="s">
        <v>14057</v>
      </c>
      <c r="N3725" t="s">
        <v>16</v>
      </c>
    </row>
    <row r="3726" spans="1:14" x14ac:dyDescent="0.35">
      <c r="A3726" t="s">
        <v>12139</v>
      </c>
      <c r="B3726">
        <v>60</v>
      </c>
      <c r="C3726" t="s">
        <v>14096</v>
      </c>
      <c r="D3726" t="s">
        <v>39</v>
      </c>
      <c r="E3726" t="s">
        <v>64</v>
      </c>
      <c r="F3726" t="s">
        <v>19</v>
      </c>
      <c r="G3726" t="s">
        <v>30</v>
      </c>
      <c r="H3726">
        <v>4613.22</v>
      </c>
      <c r="I3726" s="9">
        <v>45502</v>
      </c>
      <c r="J3726">
        <v>2024</v>
      </c>
      <c r="K3726" t="s">
        <v>14063</v>
      </c>
      <c r="L3726">
        <v>7</v>
      </c>
      <c r="M3726" t="s">
        <v>14062</v>
      </c>
      <c r="N3726" t="s">
        <v>16</v>
      </c>
    </row>
    <row r="3727" spans="1:14" x14ac:dyDescent="0.35">
      <c r="A3727" t="s">
        <v>12281</v>
      </c>
      <c r="B3727">
        <v>60</v>
      </c>
      <c r="C3727" t="s">
        <v>14096</v>
      </c>
      <c r="D3727" t="s">
        <v>12</v>
      </c>
      <c r="E3727" t="s">
        <v>52</v>
      </c>
      <c r="F3727" t="s">
        <v>49</v>
      </c>
      <c r="G3727" t="s">
        <v>26</v>
      </c>
      <c r="H3727">
        <v>18239.919999999998</v>
      </c>
      <c r="I3727" s="9">
        <v>45094</v>
      </c>
      <c r="J3727">
        <v>2023</v>
      </c>
      <c r="K3727" t="s">
        <v>14049</v>
      </c>
      <c r="L3727">
        <v>6</v>
      </c>
      <c r="M3727" t="s">
        <v>14050</v>
      </c>
      <c r="N3727" t="s">
        <v>16</v>
      </c>
    </row>
    <row r="3728" spans="1:14" x14ac:dyDescent="0.35">
      <c r="A3728" t="s">
        <v>12297</v>
      </c>
      <c r="B3728">
        <v>60</v>
      </c>
      <c r="C3728" t="s">
        <v>14096</v>
      </c>
      <c r="D3728" t="s">
        <v>12</v>
      </c>
      <c r="E3728" t="s">
        <v>42</v>
      </c>
      <c r="F3728" t="s">
        <v>35</v>
      </c>
      <c r="G3728" t="s">
        <v>15</v>
      </c>
      <c r="H3728">
        <v>4623.17</v>
      </c>
      <c r="I3728" s="9">
        <v>45494</v>
      </c>
      <c r="J3728">
        <v>2024</v>
      </c>
      <c r="K3728" t="s">
        <v>14063</v>
      </c>
      <c r="L3728">
        <v>7</v>
      </c>
      <c r="M3728" t="s">
        <v>14059</v>
      </c>
      <c r="N3728" t="s">
        <v>16</v>
      </c>
    </row>
    <row r="3729" spans="1:14" x14ac:dyDescent="0.35">
      <c r="A3729" t="s">
        <v>12349</v>
      </c>
      <c r="B3729">
        <v>60</v>
      </c>
      <c r="C3729" t="s">
        <v>14096</v>
      </c>
      <c r="D3729" t="s">
        <v>39</v>
      </c>
      <c r="E3729" t="s">
        <v>24</v>
      </c>
      <c r="F3729" t="s">
        <v>25</v>
      </c>
      <c r="G3729" t="s">
        <v>15</v>
      </c>
      <c r="H3729">
        <v>17777.990000000002</v>
      </c>
      <c r="I3729" s="9">
        <v>45464</v>
      </c>
      <c r="J3729">
        <v>2024</v>
      </c>
      <c r="K3729" t="s">
        <v>14049</v>
      </c>
      <c r="L3729">
        <v>6</v>
      </c>
      <c r="M3729" t="s">
        <v>14048</v>
      </c>
      <c r="N3729" t="s">
        <v>16</v>
      </c>
    </row>
    <row r="3730" spans="1:14" x14ac:dyDescent="0.35">
      <c r="A3730" t="s">
        <v>12393</v>
      </c>
      <c r="B3730">
        <v>60</v>
      </c>
      <c r="C3730" t="s">
        <v>14096</v>
      </c>
      <c r="D3730" t="s">
        <v>12</v>
      </c>
      <c r="E3730" t="s">
        <v>29</v>
      </c>
      <c r="F3730" t="s">
        <v>49</v>
      </c>
      <c r="G3730" t="s">
        <v>15</v>
      </c>
      <c r="H3730">
        <v>2600.11</v>
      </c>
      <c r="I3730" s="9">
        <v>45048</v>
      </c>
      <c r="J3730">
        <v>2023</v>
      </c>
      <c r="K3730" t="s">
        <v>14047</v>
      </c>
      <c r="L3730">
        <v>5</v>
      </c>
      <c r="M3730" t="s">
        <v>14046</v>
      </c>
      <c r="N3730" t="s">
        <v>16</v>
      </c>
    </row>
    <row r="3731" spans="1:14" x14ac:dyDescent="0.35">
      <c r="A3731" t="s">
        <v>12431</v>
      </c>
      <c r="B3731">
        <v>60</v>
      </c>
      <c r="C3731" t="s">
        <v>14096</v>
      </c>
      <c r="D3731" t="s">
        <v>12</v>
      </c>
      <c r="E3731" t="s">
        <v>42</v>
      </c>
      <c r="F3731" t="s">
        <v>19</v>
      </c>
      <c r="G3731" t="s">
        <v>30</v>
      </c>
      <c r="H3731">
        <v>3425.53</v>
      </c>
      <c r="I3731" s="9">
        <v>45495</v>
      </c>
      <c r="J3731">
        <v>2024</v>
      </c>
      <c r="K3731" t="s">
        <v>14063</v>
      </c>
      <c r="L3731">
        <v>7</v>
      </c>
      <c r="M3731" t="s">
        <v>14062</v>
      </c>
      <c r="N3731" t="s">
        <v>16</v>
      </c>
    </row>
    <row r="3732" spans="1:14" x14ac:dyDescent="0.35">
      <c r="A3732" t="s">
        <v>12525</v>
      </c>
      <c r="B3732">
        <v>60</v>
      </c>
      <c r="C3732" t="s">
        <v>14096</v>
      </c>
      <c r="D3732" t="s">
        <v>12</v>
      </c>
      <c r="E3732" t="s">
        <v>52</v>
      </c>
      <c r="F3732" t="s">
        <v>19</v>
      </c>
      <c r="G3732" t="s">
        <v>30</v>
      </c>
      <c r="H3732">
        <v>5249.26</v>
      </c>
      <c r="I3732" s="9">
        <v>45584</v>
      </c>
      <c r="J3732">
        <v>2024</v>
      </c>
      <c r="K3732" t="s">
        <v>14058</v>
      </c>
      <c r="L3732">
        <v>10</v>
      </c>
      <c r="M3732" t="s">
        <v>14050</v>
      </c>
      <c r="N3732" t="s">
        <v>16</v>
      </c>
    </row>
    <row r="3733" spans="1:14" x14ac:dyDescent="0.35">
      <c r="A3733" t="s">
        <v>12549</v>
      </c>
      <c r="B3733">
        <v>60</v>
      </c>
      <c r="C3733" t="s">
        <v>14096</v>
      </c>
      <c r="D3733" t="s">
        <v>12</v>
      </c>
      <c r="E3733" t="s">
        <v>93</v>
      </c>
      <c r="F3733" t="s">
        <v>49</v>
      </c>
      <c r="G3733" t="s">
        <v>20</v>
      </c>
      <c r="H3733">
        <v>15217.6</v>
      </c>
      <c r="I3733" s="9">
        <v>45621</v>
      </c>
      <c r="J3733">
        <v>2024</v>
      </c>
      <c r="K3733" t="s">
        <v>14054</v>
      </c>
      <c r="L3733">
        <v>11</v>
      </c>
      <c r="M3733" t="s">
        <v>14062</v>
      </c>
      <c r="N3733" t="s">
        <v>16</v>
      </c>
    </row>
    <row r="3734" spans="1:14" x14ac:dyDescent="0.35">
      <c r="A3734" t="s">
        <v>12673</v>
      </c>
      <c r="B3734">
        <v>60</v>
      </c>
      <c r="C3734" t="s">
        <v>14096</v>
      </c>
      <c r="D3734" t="s">
        <v>12</v>
      </c>
      <c r="E3734" t="s">
        <v>29</v>
      </c>
      <c r="F3734" t="s">
        <v>49</v>
      </c>
      <c r="G3734" t="s">
        <v>15</v>
      </c>
      <c r="H3734">
        <v>394.51</v>
      </c>
      <c r="I3734" s="9">
        <v>45211</v>
      </c>
      <c r="J3734">
        <v>2023</v>
      </c>
      <c r="K3734" t="s">
        <v>14058</v>
      </c>
      <c r="L3734">
        <v>10</v>
      </c>
      <c r="M3734" t="s">
        <v>14057</v>
      </c>
      <c r="N3734" t="s">
        <v>16</v>
      </c>
    </row>
    <row r="3735" spans="1:14" x14ac:dyDescent="0.35">
      <c r="A3735" t="s">
        <v>12689</v>
      </c>
      <c r="B3735">
        <v>60</v>
      </c>
      <c r="C3735" t="s">
        <v>14096</v>
      </c>
      <c r="D3735" t="s">
        <v>12</v>
      </c>
      <c r="E3735" t="s">
        <v>42</v>
      </c>
      <c r="F3735" t="s">
        <v>49</v>
      </c>
      <c r="G3735" t="s">
        <v>15</v>
      </c>
      <c r="H3735">
        <v>12368.5</v>
      </c>
      <c r="I3735" s="9">
        <v>45456</v>
      </c>
      <c r="J3735">
        <v>2024</v>
      </c>
      <c r="K3735" t="s">
        <v>14049</v>
      </c>
      <c r="L3735">
        <v>6</v>
      </c>
      <c r="M3735" t="s">
        <v>14057</v>
      </c>
      <c r="N3735" t="s">
        <v>16</v>
      </c>
    </row>
    <row r="3736" spans="1:14" x14ac:dyDescent="0.35">
      <c r="A3736" t="s">
        <v>12863</v>
      </c>
      <c r="B3736">
        <v>60</v>
      </c>
      <c r="C3736" t="s">
        <v>14096</v>
      </c>
      <c r="D3736" t="s">
        <v>39</v>
      </c>
      <c r="E3736" t="s">
        <v>52</v>
      </c>
      <c r="F3736" t="s">
        <v>14</v>
      </c>
      <c r="G3736" t="s">
        <v>26</v>
      </c>
      <c r="H3736">
        <v>25666.639999999999</v>
      </c>
      <c r="I3736" s="9">
        <v>44954</v>
      </c>
      <c r="J3736">
        <v>2023</v>
      </c>
      <c r="K3736" t="s">
        <v>14045</v>
      </c>
      <c r="L3736">
        <v>1</v>
      </c>
      <c r="M3736" t="s">
        <v>14050</v>
      </c>
      <c r="N3736" t="s">
        <v>16</v>
      </c>
    </row>
    <row r="3737" spans="1:14" x14ac:dyDescent="0.35">
      <c r="A3737" t="s">
        <v>12891</v>
      </c>
      <c r="B3737">
        <v>60</v>
      </c>
      <c r="C3737" t="s">
        <v>14096</v>
      </c>
      <c r="D3737" t="s">
        <v>12</v>
      </c>
      <c r="E3737" t="s">
        <v>29</v>
      </c>
      <c r="F3737" t="s">
        <v>49</v>
      </c>
      <c r="G3737" t="s">
        <v>30</v>
      </c>
      <c r="H3737">
        <v>5094.58</v>
      </c>
      <c r="I3737" s="9">
        <v>45623</v>
      </c>
      <c r="J3737">
        <v>2024</v>
      </c>
      <c r="K3737" t="s">
        <v>14054</v>
      </c>
      <c r="L3737">
        <v>11</v>
      </c>
      <c r="M3737" t="s">
        <v>14052</v>
      </c>
      <c r="N3737" t="s">
        <v>16</v>
      </c>
    </row>
    <row r="3738" spans="1:14" x14ac:dyDescent="0.35">
      <c r="A3738" t="s">
        <v>12899</v>
      </c>
      <c r="B3738">
        <v>60</v>
      </c>
      <c r="C3738" t="s">
        <v>14096</v>
      </c>
      <c r="D3738" t="s">
        <v>39</v>
      </c>
      <c r="E3738" t="s">
        <v>29</v>
      </c>
      <c r="F3738" t="s">
        <v>49</v>
      </c>
      <c r="G3738" t="s">
        <v>30</v>
      </c>
      <c r="H3738">
        <v>6988.5</v>
      </c>
      <c r="I3738" s="9">
        <v>45604</v>
      </c>
      <c r="J3738">
        <v>2024</v>
      </c>
      <c r="K3738" t="s">
        <v>14054</v>
      </c>
      <c r="L3738">
        <v>11</v>
      </c>
      <c r="M3738" t="s">
        <v>14048</v>
      </c>
      <c r="N3738" t="s">
        <v>16</v>
      </c>
    </row>
    <row r="3739" spans="1:14" x14ac:dyDescent="0.35">
      <c r="A3739" t="s">
        <v>12907</v>
      </c>
      <c r="B3739">
        <v>60</v>
      </c>
      <c r="C3739" t="s">
        <v>14096</v>
      </c>
      <c r="D3739" t="s">
        <v>12</v>
      </c>
      <c r="E3739" t="s">
        <v>42</v>
      </c>
      <c r="F3739" t="s">
        <v>55</v>
      </c>
      <c r="G3739" t="s">
        <v>30</v>
      </c>
      <c r="H3739">
        <v>964.26</v>
      </c>
      <c r="I3739" s="9">
        <v>45083</v>
      </c>
      <c r="J3739">
        <v>2023</v>
      </c>
      <c r="K3739" t="s">
        <v>14049</v>
      </c>
      <c r="L3739">
        <v>6</v>
      </c>
      <c r="M3739" t="s">
        <v>14046</v>
      </c>
      <c r="N3739" t="s">
        <v>16</v>
      </c>
    </row>
    <row r="3740" spans="1:14" x14ac:dyDescent="0.35">
      <c r="A3740" t="s">
        <v>13013</v>
      </c>
      <c r="B3740">
        <v>60</v>
      </c>
      <c r="C3740" t="s">
        <v>14096</v>
      </c>
      <c r="D3740" t="s">
        <v>12</v>
      </c>
      <c r="E3740" t="s">
        <v>29</v>
      </c>
      <c r="F3740" t="s">
        <v>35</v>
      </c>
      <c r="G3740" t="s">
        <v>20</v>
      </c>
      <c r="H3740">
        <v>28754.47</v>
      </c>
      <c r="I3740" s="9">
        <v>45003</v>
      </c>
      <c r="J3740">
        <v>2023</v>
      </c>
      <c r="K3740" t="s">
        <v>14053</v>
      </c>
      <c r="L3740">
        <v>3</v>
      </c>
      <c r="M3740" t="s">
        <v>14050</v>
      </c>
      <c r="N3740" t="s">
        <v>16</v>
      </c>
    </row>
    <row r="3741" spans="1:14" x14ac:dyDescent="0.35">
      <c r="A3741" t="s">
        <v>13093</v>
      </c>
      <c r="B3741">
        <v>60</v>
      </c>
      <c r="C3741" t="s">
        <v>14096</v>
      </c>
      <c r="D3741" t="s">
        <v>39</v>
      </c>
      <c r="E3741" t="s">
        <v>29</v>
      </c>
      <c r="F3741" t="s">
        <v>55</v>
      </c>
      <c r="G3741" t="s">
        <v>15</v>
      </c>
      <c r="H3741">
        <v>17638.919999999998</v>
      </c>
      <c r="I3741" s="9">
        <v>45162</v>
      </c>
      <c r="J3741">
        <v>2023</v>
      </c>
      <c r="K3741" t="s">
        <v>14056</v>
      </c>
      <c r="L3741">
        <v>8</v>
      </c>
      <c r="M3741" t="s">
        <v>14057</v>
      </c>
      <c r="N3741" t="s">
        <v>16</v>
      </c>
    </row>
    <row r="3742" spans="1:14" x14ac:dyDescent="0.35">
      <c r="A3742" t="s">
        <v>13095</v>
      </c>
      <c r="B3742">
        <v>60</v>
      </c>
      <c r="C3742" t="s">
        <v>14096</v>
      </c>
      <c r="D3742" t="s">
        <v>12</v>
      </c>
      <c r="E3742" t="s">
        <v>74</v>
      </c>
      <c r="F3742" t="s">
        <v>49</v>
      </c>
      <c r="G3742" t="s">
        <v>30</v>
      </c>
      <c r="H3742">
        <v>10013.129999999999</v>
      </c>
      <c r="I3742" s="9">
        <v>45427</v>
      </c>
      <c r="J3742">
        <v>2024</v>
      </c>
      <c r="K3742" t="s">
        <v>14047</v>
      </c>
      <c r="L3742">
        <v>5</v>
      </c>
      <c r="M3742" t="s">
        <v>14052</v>
      </c>
      <c r="N3742" t="s">
        <v>16</v>
      </c>
    </row>
    <row r="3743" spans="1:14" x14ac:dyDescent="0.35">
      <c r="A3743" t="s">
        <v>13105</v>
      </c>
      <c r="B3743">
        <v>60</v>
      </c>
      <c r="C3743" t="s">
        <v>14096</v>
      </c>
      <c r="D3743" t="s">
        <v>12</v>
      </c>
      <c r="E3743" t="s">
        <v>13</v>
      </c>
      <c r="F3743" t="s">
        <v>25</v>
      </c>
      <c r="G3743" t="s">
        <v>15</v>
      </c>
      <c r="H3743">
        <v>800.89</v>
      </c>
      <c r="I3743" s="9">
        <v>45034</v>
      </c>
      <c r="J3743">
        <v>2023</v>
      </c>
      <c r="K3743" t="s">
        <v>14061</v>
      </c>
      <c r="L3743">
        <v>4</v>
      </c>
      <c r="M3743" t="s">
        <v>14046</v>
      </c>
      <c r="N3743" t="s">
        <v>16</v>
      </c>
    </row>
    <row r="3744" spans="1:14" x14ac:dyDescent="0.35">
      <c r="A3744" t="s">
        <v>13227</v>
      </c>
      <c r="B3744">
        <v>60</v>
      </c>
      <c r="C3744" t="s">
        <v>14096</v>
      </c>
      <c r="D3744" t="s">
        <v>39</v>
      </c>
      <c r="E3744" t="s">
        <v>64</v>
      </c>
      <c r="F3744" t="s">
        <v>25</v>
      </c>
      <c r="G3744" t="s">
        <v>26</v>
      </c>
      <c r="H3744">
        <v>23860.29</v>
      </c>
      <c r="I3744" s="9">
        <v>45045</v>
      </c>
      <c r="J3744">
        <v>2023</v>
      </c>
      <c r="K3744" t="s">
        <v>14061</v>
      </c>
      <c r="L3744">
        <v>4</v>
      </c>
      <c r="M3744" t="s">
        <v>14050</v>
      </c>
      <c r="N3744" t="s">
        <v>16</v>
      </c>
    </row>
    <row r="3745" spans="1:14" x14ac:dyDescent="0.35">
      <c r="A3745" t="s">
        <v>13285</v>
      </c>
      <c r="B3745">
        <v>60</v>
      </c>
      <c r="C3745" t="s">
        <v>14096</v>
      </c>
      <c r="D3745" t="s">
        <v>12</v>
      </c>
      <c r="E3745" t="s">
        <v>29</v>
      </c>
      <c r="F3745" t="s">
        <v>35</v>
      </c>
      <c r="G3745" t="s">
        <v>20</v>
      </c>
      <c r="H3745">
        <v>12541.49</v>
      </c>
      <c r="I3745" s="9">
        <v>44974</v>
      </c>
      <c r="J3745">
        <v>2023</v>
      </c>
      <c r="K3745" t="s">
        <v>14051</v>
      </c>
      <c r="L3745">
        <v>2</v>
      </c>
      <c r="M3745" t="s">
        <v>14048</v>
      </c>
      <c r="N3745" t="s">
        <v>16</v>
      </c>
    </row>
    <row r="3746" spans="1:14" x14ac:dyDescent="0.35">
      <c r="A3746" t="s">
        <v>13763</v>
      </c>
      <c r="B3746">
        <v>60</v>
      </c>
      <c r="C3746" t="s">
        <v>14096</v>
      </c>
      <c r="D3746" t="s">
        <v>39</v>
      </c>
      <c r="E3746" t="s">
        <v>52</v>
      </c>
      <c r="F3746" t="s">
        <v>49</v>
      </c>
      <c r="G3746" t="s">
        <v>20</v>
      </c>
      <c r="H3746">
        <v>8770.1</v>
      </c>
      <c r="I3746" s="9">
        <v>45413</v>
      </c>
      <c r="J3746">
        <v>2024</v>
      </c>
      <c r="K3746" t="s">
        <v>14047</v>
      </c>
      <c r="L3746">
        <v>5</v>
      </c>
      <c r="M3746" t="s">
        <v>14052</v>
      </c>
      <c r="N3746" t="s">
        <v>16</v>
      </c>
    </row>
    <row r="3747" spans="1:14" x14ac:dyDescent="0.35">
      <c r="A3747" t="s">
        <v>13813</v>
      </c>
      <c r="B3747">
        <v>60</v>
      </c>
      <c r="C3747" t="s">
        <v>14096</v>
      </c>
      <c r="D3747" t="s">
        <v>39</v>
      </c>
      <c r="E3747" t="s">
        <v>52</v>
      </c>
      <c r="F3747" t="s">
        <v>25</v>
      </c>
      <c r="G3747" t="s">
        <v>20</v>
      </c>
      <c r="H3747">
        <v>4861.3900000000003</v>
      </c>
      <c r="I3747" s="9">
        <v>45533</v>
      </c>
      <c r="J3747">
        <v>2024</v>
      </c>
      <c r="K3747" t="s">
        <v>14056</v>
      </c>
      <c r="L3747">
        <v>8</v>
      </c>
      <c r="M3747" t="s">
        <v>14057</v>
      </c>
      <c r="N3747" t="s">
        <v>16</v>
      </c>
    </row>
    <row r="3748" spans="1:14" x14ac:dyDescent="0.35">
      <c r="A3748" t="s">
        <v>13887</v>
      </c>
      <c r="B3748">
        <v>60</v>
      </c>
      <c r="C3748" t="s">
        <v>14096</v>
      </c>
      <c r="D3748" t="s">
        <v>39</v>
      </c>
      <c r="E3748" t="s">
        <v>13</v>
      </c>
      <c r="F3748" t="s">
        <v>19</v>
      </c>
      <c r="G3748" t="s">
        <v>30</v>
      </c>
      <c r="H3748">
        <v>4668.54</v>
      </c>
      <c r="I3748" s="9">
        <v>45657</v>
      </c>
      <c r="J3748">
        <v>2024</v>
      </c>
      <c r="K3748" t="s">
        <v>14060</v>
      </c>
      <c r="L3748">
        <v>12</v>
      </c>
      <c r="M3748" t="s">
        <v>14046</v>
      </c>
      <c r="N3748" t="s">
        <v>16</v>
      </c>
    </row>
    <row r="3749" spans="1:14" x14ac:dyDescent="0.35">
      <c r="A3749" t="s">
        <v>619</v>
      </c>
      <c r="B3749">
        <v>63</v>
      </c>
      <c r="C3749" t="s">
        <v>14096</v>
      </c>
      <c r="D3749" t="s">
        <v>39</v>
      </c>
      <c r="E3749" t="s">
        <v>13</v>
      </c>
      <c r="F3749" t="s">
        <v>35</v>
      </c>
      <c r="G3749" t="s">
        <v>15</v>
      </c>
      <c r="H3749">
        <v>3371.53</v>
      </c>
      <c r="I3749" s="9">
        <v>45148</v>
      </c>
      <c r="J3749">
        <v>2023</v>
      </c>
      <c r="K3749" t="s">
        <v>14056</v>
      </c>
      <c r="L3749">
        <v>8</v>
      </c>
      <c r="M3749" t="s">
        <v>14057</v>
      </c>
      <c r="N3749" t="s">
        <v>16</v>
      </c>
    </row>
    <row r="3750" spans="1:14" x14ac:dyDescent="0.35">
      <c r="A3750" t="s">
        <v>709</v>
      </c>
      <c r="B3750">
        <v>63</v>
      </c>
      <c r="C3750" t="s">
        <v>14096</v>
      </c>
      <c r="D3750" t="s">
        <v>39</v>
      </c>
      <c r="E3750" t="s">
        <v>52</v>
      </c>
      <c r="F3750" t="s">
        <v>14</v>
      </c>
      <c r="G3750" t="s">
        <v>26</v>
      </c>
      <c r="H3750">
        <v>8416.3799999999992</v>
      </c>
      <c r="I3750" s="9">
        <v>45613</v>
      </c>
      <c r="J3750">
        <v>2024</v>
      </c>
      <c r="K3750" t="s">
        <v>14054</v>
      </c>
      <c r="L3750">
        <v>11</v>
      </c>
      <c r="M3750" t="s">
        <v>14059</v>
      </c>
      <c r="N3750" t="s">
        <v>16</v>
      </c>
    </row>
    <row r="3751" spans="1:14" x14ac:dyDescent="0.35">
      <c r="A3751" t="s">
        <v>723</v>
      </c>
      <c r="B3751">
        <v>63</v>
      </c>
      <c r="C3751" t="s">
        <v>14096</v>
      </c>
      <c r="D3751" t="s">
        <v>39</v>
      </c>
      <c r="E3751" t="s">
        <v>29</v>
      </c>
      <c r="F3751" t="s">
        <v>49</v>
      </c>
      <c r="G3751" t="s">
        <v>30</v>
      </c>
      <c r="H3751">
        <v>19772.810000000001</v>
      </c>
      <c r="I3751" s="9">
        <v>44952</v>
      </c>
      <c r="J3751">
        <v>2023</v>
      </c>
      <c r="K3751" t="s">
        <v>14045</v>
      </c>
      <c r="L3751">
        <v>1</v>
      </c>
      <c r="M3751" t="s">
        <v>14057</v>
      </c>
      <c r="N3751" t="s">
        <v>16</v>
      </c>
    </row>
    <row r="3752" spans="1:14" x14ac:dyDescent="0.35">
      <c r="A3752" t="s">
        <v>753</v>
      </c>
      <c r="B3752">
        <v>63</v>
      </c>
      <c r="C3752" t="s">
        <v>14096</v>
      </c>
      <c r="D3752" t="s">
        <v>12</v>
      </c>
      <c r="E3752" t="s">
        <v>29</v>
      </c>
      <c r="F3752" t="s">
        <v>14</v>
      </c>
      <c r="G3752" t="s">
        <v>20</v>
      </c>
      <c r="H3752">
        <v>3646.37</v>
      </c>
      <c r="I3752" s="9">
        <v>45126</v>
      </c>
      <c r="J3752">
        <v>2023</v>
      </c>
      <c r="K3752" t="s">
        <v>14063</v>
      </c>
      <c r="L3752">
        <v>7</v>
      </c>
      <c r="M3752" t="s">
        <v>14052</v>
      </c>
      <c r="N3752" t="s">
        <v>16</v>
      </c>
    </row>
    <row r="3753" spans="1:14" x14ac:dyDescent="0.35">
      <c r="A3753" t="s">
        <v>813</v>
      </c>
      <c r="B3753">
        <v>63</v>
      </c>
      <c r="C3753" t="s">
        <v>14096</v>
      </c>
      <c r="D3753" t="s">
        <v>12</v>
      </c>
      <c r="E3753" t="s">
        <v>29</v>
      </c>
      <c r="F3753" t="s">
        <v>35</v>
      </c>
      <c r="G3753" t="s">
        <v>30</v>
      </c>
      <c r="H3753">
        <v>5003.7</v>
      </c>
      <c r="I3753" s="9">
        <v>45246</v>
      </c>
      <c r="J3753">
        <v>2023</v>
      </c>
      <c r="K3753" t="s">
        <v>14054</v>
      </c>
      <c r="L3753">
        <v>11</v>
      </c>
      <c r="M3753" t="s">
        <v>14057</v>
      </c>
      <c r="N3753" t="s">
        <v>16</v>
      </c>
    </row>
    <row r="3754" spans="1:14" x14ac:dyDescent="0.35">
      <c r="A3754" t="s">
        <v>961</v>
      </c>
      <c r="B3754">
        <v>63</v>
      </c>
      <c r="C3754" t="s">
        <v>14096</v>
      </c>
      <c r="D3754" t="s">
        <v>12</v>
      </c>
      <c r="E3754" t="s">
        <v>64</v>
      </c>
      <c r="F3754" t="s">
        <v>19</v>
      </c>
      <c r="G3754" t="s">
        <v>36</v>
      </c>
      <c r="H3754">
        <v>11868.72</v>
      </c>
      <c r="I3754" s="9">
        <v>45632</v>
      </c>
      <c r="J3754">
        <v>2024</v>
      </c>
      <c r="K3754" t="s">
        <v>14060</v>
      </c>
      <c r="L3754">
        <v>12</v>
      </c>
      <c r="M3754" t="s">
        <v>14048</v>
      </c>
      <c r="N3754" t="s">
        <v>16</v>
      </c>
    </row>
    <row r="3755" spans="1:14" x14ac:dyDescent="0.35">
      <c r="A3755" t="s">
        <v>1065</v>
      </c>
      <c r="B3755">
        <v>63</v>
      </c>
      <c r="C3755" t="s">
        <v>14096</v>
      </c>
      <c r="D3755" t="s">
        <v>39</v>
      </c>
      <c r="E3755" t="s">
        <v>13</v>
      </c>
      <c r="F3755" t="s">
        <v>14</v>
      </c>
      <c r="G3755" t="s">
        <v>26</v>
      </c>
      <c r="H3755">
        <v>18682.009999999998</v>
      </c>
      <c r="I3755" s="9">
        <v>45173</v>
      </c>
      <c r="J3755">
        <v>2023</v>
      </c>
      <c r="K3755" t="s">
        <v>14055</v>
      </c>
      <c r="L3755">
        <v>9</v>
      </c>
      <c r="M3755" t="s">
        <v>14062</v>
      </c>
      <c r="N3755" t="s">
        <v>16</v>
      </c>
    </row>
    <row r="3756" spans="1:14" x14ac:dyDescent="0.35">
      <c r="A3756" t="s">
        <v>1451</v>
      </c>
      <c r="B3756">
        <v>63</v>
      </c>
      <c r="C3756" t="s">
        <v>14096</v>
      </c>
      <c r="D3756" t="s">
        <v>12</v>
      </c>
      <c r="E3756" t="s">
        <v>13</v>
      </c>
      <c r="F3756" t="s">
        <v>35</v>
      </c>
      <c r="G3756" t="s">
        <v>20</v>
      </c>
      <c r="H3756">
        <v>9104.16</v>
      </c>
      <c r="I3756" s="9">
        <v>45443</v>
      </c>
      <c r="J3756">
        <v>2024</v>
      </c>
      <c r="K3756" t="s">
        <v>14047</v>
      </c>
      <c r="L3756">
        <v>5</v>
      </c>
      <c r="M3756" t="s">
        <v>14048</v>
      </c>
      <c r="N3756" t="s">
        <v>16</v>
      </c>
    </row>
    <row r="3757" spans="1:14" x14ac:dyDescent="0.35">
      <c r="A3757" t="s">
        <v>1547</v>
      </c>
      <c r="B3757">
        <v>63</v>
      </c>
      <c r="C3757" t="s">
        <v>14096</v>
      </c>
      <c r="D3757" t="s">
        <v>12</v>
      </c>
      <c r="E3757" t="s">
        <v>42</v>
      </c>
      <c r="F3757" t="s">
        <v>49</v>
      </c>
      <c r="G3757" t="s">
        <v>15</v>
      </c>
      <c r="H3757">
        <v>10542.6</v>
      </c>
      <c r="I3757" s="9">
        <v>45189</v>
      </c>
      <c r="J3757">
        <v>2023</v>
      </c>
      <c r="K3757" t="s">
        <v>14055</v>
      </c>
      <c r="L3757">
        <v>9</v>
      </c>
      <c r="M3757" t="s">
        <v>14052</v>
      </c>
      <c r="N3757" t="s">
        <v>16</v>
      </c>
    </row>
    <row r="3758" spans="1:14" x14ac:dyDescent="0.35">
      <c r="A3758" t="s">
        <v>1739</v>
      </c>
      <c r="B3758">
        <v>63</v>
      </c>
      <c r="C3758" t="s">
        <v>14096</v>
      </c>
      <c r="D3758" t="s">
        <v>12</v>
      </c>
      <c r="E3758" t="s">
        <v>24</v>
      </c>
      <c r="F3758" t="s">
        <v>49</v>
      </c>
      <c r="G3758" t="s">
        <v>36</v>
      </c>
      <c r="H3758">
        <v>14764.74</v>
      </c>
      <c r="I3758" s="9">
        <v>45315</v>
      </c>
      <c r="J3758">
        <v>2024</v>
      </c>
      <c r="K3758" t="s">
        <v>14045</v>
      </c>
      <c r="L3758">
        <v>1</v>
      </c>
      <c r="M3758" t="s">
        <v>14052</v>
      </c>
      <c r="N3758" t="s">
        <v>16</v>
      </c>
    </row>
    <row r="3759" spans="1:14" x14ac:dyDescent="0.35">
      <c r="A3759" t="s">
        <v>1811</v>
      </c>
      <c r="B3759">
        <v>63</v>
      </c>
      <c r="C3759" t="s">
        <v>14096</v>
      </c>
      <c r="D3759" t="s">
        <v>39</v>
      </c>
      <c r="E3759" t="s">
        <v>64</v>
      </c>
      <c r="F3759" t="s">
        <v>25</v>
      </c>
      <c r="G3759" t="s">
        <v>26</v>
      </c>
      <c r="H3759">
        <v>24629.99</v>
      </c>
      <c r="I3759" s="9">
        <v>44948</v>
      </c>
      <c r="J3759">
        <v>2023</v>
      </c>
      <c r="K3759" t="s">
        <v>14045</v>
      </c>
      <c r="L3759">
        <v>1</v>
      </c>
      <c r="M3759" t="s">
        <v>14059</v>
      </c>
      <c r="N3759" t="s">
        <v>16</v>
      </c>
    </row>
    <row r="3760" spans="1:14" x14ac:dyDescent="0.35">
      <c r="A3760" t="s">
        <v>2295</v>
      </c>
      <c r="B3760">
        <v>63</v>
      </c>
      <c r="C3760" t="s">
        <v>14096</v>
      </c>
      <c r="D3760" t="s">
        <v>39</v>
      </c>
      <c r="E3760" t="s">
        <v>64</v>
      </c>
      <c r="F3760" t="s">
        <v>14</v>
      </c>
      <c r="G3760" t="s">
        <v>30</v>
      </c>
      <c r="H3760">
        <v>5452.24</v>
      </c>
      <c r="I3760" s="9">
        <v>45457</v>
      </c>
      <c r="J3760">
        <v>2024</v>
      </c>
      <c r="K3760" t="s">
        <v>14049</v>
      </c>
      <c r="L3760">
        <v>6</v>
      </c>
      <c r="M3760" t="s">
        <v>14048</v>
      </c>
      <c r="N3760" t="s">
        <v>16</v>
      </c>
    </row>
    <row r="3761" spans="1:14" x14ac:dyDescent="0.35">
      <c r="A3761" t="s">
        <v>2357</v>
      </c>
      <c r="B3761">
        <v>63</v>
      </c>
      <c r="C3761" t="s">
        <v>14096</v>
      </c>
      <c r="D3761" t="s">
        <v>39</v>
      </c>
      <c r="E3761" t="s">
        <v>64</v>
      </c>
      <c r="F3761" t="s">
        <v>55</v>
      </c>
      <c r="G3761" t="s">
        <v>36</v>
      </c>
      <c r="H3761">
        <v>30805.9</v>
      </c>
      <c r="I3761" s="9">
        <v>45485</v>
      </c>
      <c r="J3761">
        <v>2024</v>
      </c>
      <c r="K3761" t="s">
        <v>14063</v>
      </c>
      <c r="L3761">
        <v>7</v>
      </c>
      <c r="M3761" t="s">
        <v>14048</v>
      </c>
      <c r="N3761" t="s">
        <v>16</v>
      </c>
    </row>
    <row r="3762" spans="1:14" x14ac:dyDescent="0.35">
      <c r="A3762" t="s">
        <v>2365</v>
      </c>
      <c r="B3762">
        <v>63</v>
      </c>
      <c r="C3762" t="s">
        <v>14096</v>
      </c>
      <c r="D3762" t="s">
        <v>39</v>
      </c>
      <c r="E3762" t="s">
        <v>24</v>
      </c>
      <c r="F3762" t="s">
        <v>25</v>
      </c>
      <c r="G3762" t="s">
        <v>20</v>
      </c>
      <c r="H3762">
        <v>8226.93</v>
      </c>
      <c r="I3762" s="9">
        <v>45211</v>
      </c>
      <c r="J3762">
        <v>2023</v>
      </c>
      <c r="K3762" t="s">
        <v>14058</v>
      </c>
      <c r="L3762">
        <v>10</v>
      </c>
      <c r="M3762" t="s">
        <v>14057</v>
      </c>
      <c r="N3762" t="s">
        <v>16</v>
      </c>
    </row>
    <row r="3763" spans="1:14" x14ac:dyDescent="0.35">
      <c r="A3763" t="s">
        <v>2527</v>
      </c>
      <c r="B3763">
        <v>63</v>
      </c>
      <c r="C3763" t="s">
        <v>14096</v>
      </c>
      <c r="D3763" t="s">
        <v>12</v>
      </c>
      <c r="E3763" t="s">
        <v>13</v>
      </c>
      <c r="F3763" t="s">
        <v>14</v>
      </c>
      <c r="G3763" t="s">
        <v>20</v>
      </c>
      <c r="H3763">
        <v>2013.99</v>
      </c>
      <c r="I3763" s="9">
        <v>45657</v>
      </c>
      <c r="J3763">
        <v>2024</v>
      </c>
      <c r="K3763" t="s">
        <v>14060</v>
      </c>
      <c r="L3763">
        <v>12</v>
      </c>
      <c r="M3763" t="s">
        <v>14046</v>
      </c>
      <c r="N3763" t="s">
        <v>16</v>
      </c>
    </row>
    <row r="3764" spans="1:14" x14ac:dyDescent="0.35">
      <c r="A3764" t="s">
        <v>2581</v>
      </c>
      <c r="B3764">
        <v>63</v>
      </c>
      <c r="C3764" t="s">
        <v>14096</v>
      </c>
      <c r="D3764" t="s">
        <v>39</v>
      </c>
      <c r="E3764" t="s">
        <v>93</v>
      </c>
      <c r="F3764" t="s">
        <v>19</v>
      </c>
      <c r="G3764" t="s">
        <v>36</v>
      </c>
      <c r="H3764">
        <v>10470.719999999999</v>
      </c>
      <c r="I3764" s="9">
        <v>45603</v>
      </c>
      <c r="J3764">
        <v>2024</v>
      </c>
      <c r="K3764" t="s">
        <v>14054</v>
      </c>
      <c r="L3764">
        <v>11</v>
      </c>
      <c r="M3764" t="s">
        <v>14057</v>
      </c>
      <c r="N3764" t="s">
        <v>16</v>
      </c>
    </row>
    <row r="3765" spans="1:14" x14ac:dyDescent="0.35">
      <c r="A3765" t="s">
        <v>2673</v>
      </c>
      <c r="B3765">
        <v>63</v>
      </c>
      <c r="C3765" t="s">
        <v>14096</v>
      </c>
      <c r="D3765" t="s">
        <v>39</v>
      </c>
      <c r="E3765" t="s">
        <v>52</v>
      </c>
      <c r="F3765" t="s">
        <v>55</v>
      </c>
      <c r="G3765" t="s">
        <v>20</v>
      </c>
      <c r="H3765">
        <v>3831.44</v>
      </c>
      <c r="I3765" s="9">
        <v>45100</v>
      </c>
      <c r="J3765">
        <v>2023</v>
      </c>
      <c r="K3765" t="s">
        <v>14049</v>
      </c>
      <c r="L3765">
        <v>6</v>
      </c>
      <c r="M3765" t="s">
        <v>14048</v>
      </c>
      <c r="N3765" t="s">
        <v>16</v>
      </c>
    </row>
    <row r="3766" spans="1:14" x14ac:dyDescent="0.35">
      <c r="A3766" t="s">
        <v>2703</v>
      </c>
      <c r="B3766">
        <v>63</v>
      </c>
      <c r="C3766" t="s">
        <v>14096</v>
      </c>
      <c r="D3766" t="s">
        <v>39</v>
      </c>
      <c r="E3766" t="s">
        <v>52</v>
      </c>
      <c r="F3766" t="s">
        <v>49</v>
      </c>
      <c r="G3766" t="s">
        <v>20</v>
      </c>
      <c r="H3766">
        <v>5011.8900000000003</v>
      </c>
      <c r="I3766" s="9">
        <v>45281</v>
      </c>
      <c r="J3766">
        <v>2023</v>
      </c>
      <c r="K3766" t="s">
        <v>14060</v>
      </c>
      <c r="L3766">
        <v>12</v>
      </c>
      <c r="M3766" t="s">
        <v>14057</v>
      </c>
      <c r="N3766" t="s">
        <v>16</v>
      </c>
    </row>
    <row r="3767" spans="1:14" x14ac:dyDescent="0.35">
      <c r="A3767" t="s">
        <v>2785</v>
      </c>
      <c r="B3767">
        <v>63</v>
      </c>
      <c r="C3767" t="s">
        <v>14096</v>
      </c>
      <c r="D3767" t="s">
        <v>12</v>
      </c>
      <c r="E3767" t="s">
        <v>24</v>
      </c>
      <c r="F3767" t="s">
        <v>14</v>
      </c>
      <c r="G3767" t="s">
        <v>36</v>
      </c>
      <c r="H3767">
        <v>18346.88</v>
      </c>
      <c r="I3767" s="9">
        <v>44944</v>
      </c>
      <c r="J3767">
        <v>2023</v>
      </c>
      <c r="K3767" t="s">
        <v>14045</v>
      </c>
      <c r="L3767">
        <v>1</v>
      </c>
      <c r="M3767" t="s">
        <v>14052</v>
      </c>
      <c r="N3767" t="s">
        <v>16</v>
      </c>
    </row>
    <row r="3768" spans="1:14" x14ac:dyDescent="0.35">
      <c r="A3768" t="s">
        <v>3081</v>
      </c>
      <c r="B3768">
        <v>63</v>
      </c>
      <c r="C3768" t="s">
        <v>14096</v>
      </c>
      <c r="D3768" t="s">
        <v>12</v>
      </c>
      <c r="E3768" t="s">
        <v>29</v>
      </c>
      <c r="F3768" t="s">
        <v>25</v>
      </c>
      <c r="G3768" t="s">
        <v>15</v>
      </c>
      <c r="H3768">
        <v>27035.13</v>
      </c>
      <c r="I3768" s="9">
        <v>45366</v>
      </c>
      <c r="J3768">
        <v>2024</v>
      </c>
      <c r="K3768" t="s">
        <v>14053</v>
      </c>
      <c r="L3768">
        <v>3</v>
      </c>
      <c r="M3768" t="s">
        <v>14048</v>
      </c>
      <c r="N3768" t="s">
        <v>16</v>
      </c>
    </row>
    <row r="3769" spans="1:14" x14ac:dyDescent="0.35">
      <c r="A3769" t="s">
        <v>3129</v>
      </c>
      <c r="B3769">
        <v>63</v>
      </c>
      <c r="C3769" t="s">
        <v>14096</v>
      </c>
      <c r="D3769" t="s">
        <v>12</v>
      </c>
      <c r="E3769" t="s">
        <v>29</v>
      </c>
      <c r="F3769" t="s">
        <v>35</v>
      </c>
      <c r="G3769" t="s">
        <v>30</v>
      </c>
      <c r="H3769">
        <v>109.52</v>
      </c>
      <c r="I3769" s="9">
        <v>45337</v>
      </c>
      <c r="J3769">
        <v>2024</v>
      </c>
      <c r="K3769" t="s">
        <v>14051</v>
      </c>
      <c r="L3769">
        <v>2</v>
      </c>
      <c r="M3769" t="s">
        <v>14057</v>
      </c>
      <c r="N3769" t="s">
        <v>16</v>
      </c>
    </row>
    <row r="3770" spans="1:14" x14ac:dyDescent="0.35">
      <c r="A3770" t="s">
        <v>3153</v>
      </c>
      <c r="B3770">
        <v>63</v>
      </c>
      <c r="C3770" t="s">
        <v>14096</v>
      </c>
      <c r="D3770" t="s">
        <v>39</v>
      </c>
      <c r="E3770" t="s">
        <v>52</v>
      </c>
      <c r="F3770" t="s">
        <v>55</v>
      </c>
      <c r="G3770" t="s">
        <v>15</v>
      </c>
      <c r="H3770">
        <v>16092.91</v>
      </c>
      <c r="I3770" s="9">
        <v>44950</v>
      </c>
      <c r="J3770">
        <v>2023</v>
      </c>
      <c r="K3770" t="s">
        <v>14045</v>
      </c>
      <c r="L3770">
        <v>1</v>
      </c>
      <c r="M3770" t="s">
        <v>14046</v>
      </c>
      <c r="N3770" t="s">
        <v>16</v>
      </c>
    </row>
    <row r="3771" spans="1:14" x14ac:dyDescent="0.35">
      <c r="A3771" t="s">
        <v>3177</v>
      </c>
      <c r="B3771">
        <v>63</v>
      </c>
      <c r="C3771" t="s">
        <v>14096</v>
      </c>
      <c r="D3771" t="s">
        <v>12</v>
      </c>
      <c r="E3771" t="s">
        <v>93</v>
      </c>
      <c r="F3771" t="s">
        <v>14</v>
      </c>
      <c r="G3771" t="s">
        <v>30</v>
      </c>
      <c r="H3771">
        <v>8502.94</v>
      </c>
      <c r="I3771" s="9">
        <v>45394</v>
      </c>
      <c r="J3771">
        <v>2024</v>
      </c>
      <c r="K3771" t="s">
        <v>14061</v>
      </c>
      <c r="L3771">
        <v>4</v>
      </c>
      <c r="M3771" t="s">
        <v>14048</v>
      </c>
      <c r="N3771" t="s">
        <v>16</v>
      </c>
    </row>
    <row r="3772" spans="1:14" x14ac:dyDescent="0.35">
      <c r="A3772" t="s">
        <v>3409</v>
      </c>
      <c r="B3772">
        <v>63</v>
      </c>
      <c r="C3772" t="s">
        <v>14096</v>
      </c>
      <c r="D3772" t="s">
        <v>12</v>
      </c>
      <c r="E3772" t="s">
        <v>74</v>
      </c>
      <c r="F3772" t="s">
        <v>25</v>
      </c>
      <c r="G3772" t="s">
        <v>36</v>
      </c>
      <c r="H3772">
        <v>31953.22</v>
      </c>
      <c r="I3772" s="9">
        <v>45363</v>
      </c>
      <c r="J3772">
        <v>2024</v>
      </c>
      <c r="K3772" t="s">
        <v>14053</v>
      </c>
      <c r="L3772">
        <v>3</v>
      </c>
      <c r="M3772" t="s">
        <v>14046</v>
      </c>
      <c r="N3772" t="s">
        <v>16</v>
      </c>
    </row>
    <row r="3773" spans="1:14" x14ac:dyDescent="0.35">
      <c r="A3773" t="s">
        <v>3623</v>
      </c>
      <c r="B3773">
        <v>63</v>
      </c>
      <c r="C3773" t="s">
        <v>14096</v>
      </c>
      <c r="D3773" t="s">
        <v>12</v>
      </c>
      <c r="E3773" t="s">
        <v>93</v>
      </c>
      <c r="F3773" t="s">
        <v>55</v>
      </c>
      <c r="G3773" t="s">
        <v>15</v>
      </c>
      <c r="H3773">
        <v>6436.17</v>
      </c>
      <c r="I3773" s="9">
        <v>44947</v>
      </c>
      <c r="J3773">
        <v>2023</v>
      </c>
      <c r="K3773" t="s">
        <v>14045</v>
      </c>
      <c r="L3773">
        <v>1</v>
      </c>
      <c r="M3773" t="s">
        <v>14050</v>
      </c>
      <c r="N3773" t="s">
        <v>16</v>
      </c>
    </row>
    <row r="3774" spans="1:14" x14ac:dyDescent="0.35">
      <c r="A3774" t="s">
        <v>3637</v>
      </c>
      <c r="B3774">
        <v>63</v>
      </c>
      <c r="C3774" t="s">
        <v>14096</v>
      </c>
      <c r="D3774" t="s">
        <v>12</v>
      </c>
      <c r="E3774" t="s">
        <v>93</v>
      </c>
      <c r="F3774" t="s">
        <v>35</v>
      </c>
      <c r="G3774" t="s">
        <v>36</v>
      </c>
      <c r="H3774">
        <v>74.290000000000006</v>
      </c>
      <c r="I3774" s="9">
        <v>45374</v>
      </c>
      <c r="J3774">
        <v>2024</v>
      </c>
      <c r="K3774" t="s">
        <v>14053</v>
      </c>
      <c r="L3774">
        <v>3</v>
      </c>
      <c r="M3774" t="s">
        <v>14050</v>
      </c>
      <c r="N3774" t="s">
        <v>16</v>
      </c>
    </row>
    <row r="3775" spans="1:14" x14ac:dyDescent="0.35">
      <c r="A3775" t="s">
        <v>3653</v>
      </c>
      <c r="B3775">
        <v>63</v>
      </c>
      <c r="C3775" t="s">
        <v>14096</v>
      </c>
      <c r="D3775" t="s">
        <v>39</v>
      </c>
      <c r="E3775" t="s">
        <v>74</v>
      </c>
      <c r="F3775" t="s">
        <v>35</v>
      </c>
      <c r="G3775" t="s">
        <v>30</v>
      </c>
      <c r="H3775">
        <v>244.07</v>
      </c>
      <c r="I3775" s="9">
        <v>45052</v>
      </c>
      <c r="J3775">
        <v>2023</v>
      </c>
      <c r="K3775" t="s">
        <v>14047</v>
      </c>
      <c r="L3775">
        <v>5</v>
      </c>
      <c r="M3775" t="s">
        <v>14050</v>
      </c>
      <c r="N3775" t="s">
        <v>16</v>
      </c>
    </row>
    <row r="3776" spans="1:14" x14ac:dyDescent="0.35">
      <c r="A3776" t="s">
        <v>3701</v>
      </c>
      <c r="B3776">
        <v>63</v>
      </c>
      <c r="C3776" t="s">
        <v>14096</v>
      </c>
      <c r="D3776" t="s">
        <v>39</v>
      </c>
      <c r="E3776" t="s">
        <v>24</v>
      </c>
      <c r="F3776" t="s">
        <v>19</v>
      </c>
      <c r="G3776" t="s">
        <v>30</v>
      </c>
      <c r="H3776">
        <v>453.93</v>
      </c>
      <c r="I3776" s="9">
        <v>45644</v>
      </c>
      <c r="J3776">
        <v>2024</v>
      </c>
      <c r="K3776" t="s">
        <v>14060</v>
      </c>
      <c r="L3776">
        <v>12</v>
      </c>
      <c r="M3776" t="s">
        <v>14052</v>
      </c>
      <c r="N3776" t="s">
        <v>16</v>
      </c>
    </row>
    <row r="3777" spans="1:14" x14ac:dyDescent="0.35">
      <c r="A3777" t="s">
        <v>3877</v>
      </c>
      <c r="B3777">
        <v>63</v>
      </c>
      <c r="C3777" t="s">
        <v>14096</v>
      </c>
      <c r="D3777" t="s">
        <v>39</v>
      </c>
      <c r="E3777" t="s">
        <v>52</v>
      </c>
      <c r="F3777" t="s">
        <v>35</v>
      </c>
      <c r="G3777" t="s">
        <v>15</v>
      </c>
      <c r="H3777">
        <v>1425.16</v>
      </c>
      <c r="I3777" s="9">
        <v>45453</v>
      </c>
      <c r="J3777">
        <v>2024</v>
      </c>
      <c r="K3777" t="s">
        <v>14049</v>
      </c>
      <c r="L3777">
        <v>6</v>
      </c>
      <c r="M3777" t="s">
        <v>14062</v>
      </c>
      <c r="N3777" t="s">
        <v>16</v>
      </c>
    </row>
    <row r="3778" spans="1:14" x14ac:dyDescent="0.35">
      <c r="A3778" t="s">
        <v>4253</v>
      </c>
      <c r="B3778">
        <v>63</v>
      </c>
      <c r="C3778" t="s">
        <v>14096</v>
      </c>
      <c r="D3778" t="s">
        <v>39</v>
      </c>
      <c r="E3778" t="s">
        <v>13</v>
      </c>
      <c r="F3778" t="s">
        <v>25</v>
      </c>
      <c r="G3778" t="s">
        <v>26</v>
      </c>
      <c r="H3778">
        <v>6002.58</v>
      </c>
      <c r="I3778" s="9">
        <v>45418</v>
      </c>
      <c r="J3778">
        <v>2024</v>
      </c>
      <c r="K3778" t="s">
        <v>14047</v>
      </c>
      <c r="L3778">
        <v>5</v>
      </c>
      <c r="M3778" t="s">
        <v>14062</v>
      </c>
      <c r="N3778" t="s">
        <v>16</v>
      </c>
    </row>
    <row r="3779" spans="1:14" x14ac:dyDescent="0.35">
      <c r="A3779" t="s">
        <v>4379</v>
      </c>
      <c r="B3779">
        <v>63</v>
      </c>
      <c r="C3779" t="s">
        <v>14096</v>
      </c>
      <c r="D3779" t="s">
        <v>39</v>
      </c>
      <c r="E3779" t="s">
        <v>74</v>
      </c>
      <c r="F3779" t="s">
        <v>55</v>
      </c>
      <c r="G3779" t="s">
        <v>30</v>
      </c>
      <c r="H3779">
        <v>45.48</v>
      </c>
      <c r="I3779" s="9">
        <v>45266</v>
      </c>
      <c r="J3779">
        <v>2023</v>
      </c>
      <c r="K3779" t="s">
        <v>14060</v>
      </c>
      <c r="L3779">
        <v>12</v>
      </c>
      <c r="M3779" t="s">
        <v>14052</v>
      </c>
      <c r="N3779" t="s">
        <v>16</v>
      </c>
    </row>
    <row r="3780" spans="1:14" x14ac:dyDescent="0.35">
      <c r="A3780" t="s">
        <v>4387</v>
      </c>
      <c r="B3780">
        <v>63</v>
      </c>
      <c r="C3780" t="s">
        <v>14096</v>
      </c>
      <c r="D3780" t="s">
        <v>39</v>
      </c>
      <c r="E3780" t="s">
        <v>29</v>
      </c>
      <c r="F3780" t="s">
        <v>49</v>
      </c>
      <c r="G3780" t="s">
        <v>26</v>
      </c>
      <c r="H3780">
        <v>6475.51</v>
      </c>
      <c r="I3780" s="9">
        <v>45297</v>
      </c>
      <c r="J3780">
        <v>2024</v>
      </c>
      <c r="K3780" t="s">
        <v>14045</v>
      </c>
      <c r="L3780">
        <v>1</v>
      </c>
      <c r="M3780" t="s">
        <v>14050</v>
      </c>
      <c r="N3780" t="s">
        <v>16</v>
      </c>
    </row>
    <row r="3781" spans="1:14" x14ac:dyDescent="0.35">
      <c r="A3781" t="s">
        <v>4477</v>
      </c>
      <c r="B3781">
        <v>63</v>
      </c>
      <c r="C3781" t="s">
        <v>14096</v>
      </c>
      <c r="D3781" t="s">
        <v>39</v>
      </c>
      <c r="E3781" t="s">
        <v>24</v>
      </c>
      <c r="F3781" t="s">
        <v>25</v>
      </c>
      <c r="G3781" t="s">
        <v>26</v>
      </c>
      <c r="H3781">
        <v>3705.48</v>
      </c>
      <c r="I3781" s="9">
        <v>45422</v>
      </c>
      <c r="J3781">
        <v>2024</v>
      </c>
      <c r="K3781" t="s">
        <v>14047</v>
      </c>
      <c r="L3781">
        <v>5</v>
      </c>
      <c r="M3781" t="s">
        <v>14048</v>
      </c>
      <c r="N3781" t="s">
        <v>16</v>
      </c>
    </row>
    <row r="3782" spans="1:14" x14ac:dyDescent="0.35">
      <c r="A3782" t="s">
        <v>4679</v>
      </c>
      <c r="B3782">
        <v>63</v>
      </c>
      <c r="C3782" t="s">
        <v>14096</v>
      </c>
      <c r="D3782" t="s">
        <v>39</v>
      </c>
      <c r="E3782" t="s">
        <v>52</v>
      </c>
      <c r="F3782" t="s">
        <v>25</v>
      </c>
      <c r="G3782" t="s">
        <v>30</v>
      </c>
      <c r="H3782">
        <v>785.4</v>
      </c>
      <c r="I3782" s="9">
        <v>45142</v>
      </c>
      <c r="J3782">
        <v>2023</v>
      </c>
      <c r="K3782" t="s">
        <v>14056</v>
      </c>
      <c r="L3782">
        <v>8</v>
      </c>
      <c r="M3782" t="s">
        <v>14048</v>
      </c>
      <c r="N3782" t="s">
        <v>16</v>
      </c>
    </row>
    <row r="3783" spans="1:14" x14ac:dyDescent="0.35">
      <c r="A3783" t="s">
        <v>4697</v>
      </c>
      <c r="B3783">
        <v>63</v>
      </c>
      <c r="C3783" t="s">
        <v>14096</v>
      </c>
      <c r="D3783" t="s">
        <v>39</v>
      </c>
      <c r="E3783" t="s">
        <v>93</v>
      </c>
      <c r="F3783" t="s">
        <v>35</v>
      </c>
      <c r="G3783" t="s">
        <v>30</v>
      </c>
      <c r="H3783">
        <v>3163.8</v>
      </c>
      <c r="I3783" s="9">
        <v>45211</v>
      </c>
      <c r="J3783">
        <v>2023</v>
      </c>
      <c r="K3783" t="s">
        <v>14058</v>
      </c>
      <c r="L3783">
        <v>10</v>
      </c>
      <c r="M3783" t="s">
        <v>14057</v>
      </c>
      <c r="N3783" t="s">
        <v>16</v>
      </c>
    </row>
    <row r="3784" spans="1:14" x14ac:dyDescent="0.35">
      <c r="A3784" t="s">
        <v>4993</v>
      </c>
      <c r="B3784">
        <v>63</v>
      </c>
      <c r="C3784" t="s">
        <v>14096</v>
      </c>
      <c r="D3784" t="s">
        <v>39</v>
      </c>
      <c r="E3784" t="s">
        <v>29</v>
      </c>
      <c r="F3784" t="s">
        <v>55</v>
      </c>
      <c r="G3784" t="s">
        <v>26</v>
      </c>
      <c r="H3784">
        <v>14115.46</v>
      </c>
      <c r="I3784" s="9">
        <v>45094</v>
      </c>
      <c r="J3784">
        <v>2023</v>
      </c>
      <c r="K3784" t="s">
        <v>14049</v>
      </c>
      <c r="L3784">
        <v>6</v>
      </c>
      <c r="M3784" t="s">
        <v>14050</v>
      </c>
      <c r="N3784" t="s">
        <v>16</v>
      </c>
    </row>
    <row r="3785" spans="1:14" x14ac:dyDescent="0.35">
      <c r="A3785" t="s">
        <v>4997</v>
      </c>
      <c r="B3785">
        <v>63</v>
      </c>
      <c r="C3785" t="s">
        <v>14096</v>
      </c>
      <c r="D3785" t="s">
        <v>12</v>
      </c>
      <c r="E3785" t="s">
        <v>93</v>
      </c>
      <c r="F3785" t="s">
        <v>19</v>
      </c>
      <c r="G3785" t="s">
        <v>36</v>
      </c>
      <c r="H3785">
        <v>12472.71</v>
      </c>
      <c r="I3785" s="9">
        <v>45172</v>
      </c>
      <c r="J3785">
        <v>2023</v>
      </c>
      <c r="K3785" t="s">
        <v>14055</v>
      </c>
      <c r="L3785">
        <v>9</v>
      </c>
      <c r="M3785" t="s">
        <v>14059</v>
      </c>
      <c r="N3785" t="s">
        <v>16</v>
      </c>
    </row>
    <row r="3786" spans="1:14" x14ac:dyDescent="0.35">
      <c r="A3786" t="s">
        <v>5099</v>
      </c>
      <c r="B3786">
        <v>63</v>
      </c>
      <c r="C3786" t="s">
        <v>14096</v>
      </c>
      <c r="D3786" t="s">
        <v>12</v>
      </c>
      <c r="E3786" t="s">
        <v>74</v>
      </c>
      <c r="F3786" t="s">
        <v>49</v>
      </c>
      <c r="G3786" t="s">
        <v>30</v>
      </c>
      <c r="H3786">
        <v>22301.27</v>
      </c>
      <c r="I3786" s="9">
        <v>44996</v>
      </c>
      <c r="J3786">
        <v>2023</v>
      </c>
      <c r="K3786" t="s">
        <v>14053</v>
      </c>
      <c r="L3786">
        <v>3</v>
      </c>
      <c r="M3786" t="s">
        <v>14050</v>
      </c>
      <c r="N3786" t="s">
        <v>16</v>
      </c>
    </row>
    <row r="3787" spans="1:14" x14ac:dyDescent="0.35">
      <c r="A3787" t="s">
        <v>5321</v>
      </c>
      <c r="B3787">
        <v>63</v>
      </c>
      <c r="C3787" t="s">
        <v>14096</v>
      </c>
      <c r="D3787" t="s">
        <v>39</v>
      </c>
      <c r="E3787" t="s">
        <v>13</v>
      </c>
      <c r="F3787" t="s">
        <v>25</v>
      </c>
      <c r="G3787" t="s">
        <v>26</v>
      </c>
      <c r="H3787">
        <v>4055.69</v>
      </c>
      <c r="I3787" s="9">
        <v>44949</v>
      </c>
      <c r="J3787">
        <v>2023</v>
      </c>
      <c r="K3787" t="s">
        <v>14045</v>
      </c>
      <c r="L3787">
        <v>1</v>
      </c>
      <c r="M3787" t="s">
        <v>14062</v>
      </c>
      <c r="N3787" t="s">
        <v>16</v>
      </c>
    </row>
    <row r="3788" spans="1:14" x14ac:dyDescent="0.35">
      <c r="A3788" t="s">
        <v>5449</v>
      </c>
      <c r="B3788">
        <v>63</v>
      </c>
      <c r="C3788" t="s">
        <v>14096</v>
      </c>
      <c r="D3788" t="s">
        <v>39</v>
      </c>
      <c r="E3788" t="s">
        <v>52</v>
      </c>
      <c r="F3788" t="s">
        <v>14</v>
      </c>
      <c r="G3788" t="s">
        <v>30</v>
      </c>
      <c r="H3788">
        <v>2576.83</v>
      </c>
      <c r="I3788" s="9">
        <v>45176</v>
      </c>
      <c r="J3788">
        <v>2023</v>
      </c>
      <c r="K3788" t="s">
        <v>14055</v>
      </c>
      <c r="L3788">
        <v>9</v>
      </c>
      <c r="M3788" t="s">
        <v>14057</v>
      </c>
      <c r="N3788" t="s">
        <v>16</v>
      </c>
    </row>
    <row r="3789" spans="1:14" x14ac:dyDescent="0.35">
      <c r="A3789" t="s">
        <v>5601</v>
      </c>
      <c r="B3789">
        <v>63</v>
      </c>
      <c r="C3789" t="s">
        <v>14096</v>
      </c>
      <c r="D3789" t="s">
        <v>12</v>
      </c>
      <c r="E3789" t="s">
        <v>13</v>
      </c>
      <c r="F3789" t="s">
        <v>49</v>
      </c>
      <c r="G3789" t="s">
        <v>30</v>
      </c>
      <c r="H3789">
        <v>3424.84</v>
      </c>
      <c r="I3789" s="9">
        <v>45549</v>
      </c>
      <c r="J3789">
        <v>2024</v>
      </c>
      <c r="K3789" t="s">
        <v>14055</v>
      </c>
      <c r="L3789">
        <v>9</v>
      </c>
      <c r="M3789" t="s">
        <v>14050</v>
      </c>
      <c r="N3789" t="s">
        <v>16</v>
      </c>
    </row>
    <row r="3790" spans="1:14" x14ac:dyDescent="0.35">
      <c r="A3790" t="s">
        <v>5681</v>
      </c>
      <c r="B3790">
        <v>63</v>
      </c>
      <c r="C3790" t="s">
        <v>14096</v>
      </c>
      <c r="D3790" t="s">
        <v>12</v>
      </c>
      <c r="E3790" t="s">
        <v>64</v>
      </c>
      <c r="F3790" t="s">
        <v>14</v>
      </c>
      <c r="G3790" t="s">
        <v>15</v>
      </c>
      <c r="H3790">
        <v>11473.93</v>
      </c>
      <c r="I3790" s="9">
        <v>45566</v>
      </c>
      <c r="J3790">
        <v>2024</v>
      </c>
      <c r="K3790" t="s">
        <v>14058</v>
      </c>
      <c r="L3790">
        <v>10</v>
      </c>
      <c r="M3790" t="s">
        <v>14046</v>
      </c>
      <c r="N3790" t="s">
        <v>16</v>
      </c>
    </row>
    <row r="3791" spans="1:14" x14ac:dyDescent="0.35">
      <c r="A3791" t="s">
        <v>5863</v>
      </c>
      <c r="B3791">
        <v>63</v>
      </c>
      <c r="C3791" t="s">
        <v>14096</v>
      </c>
      <c r="D3791" t="s">
        <v>39</v>
      </c>
      <c r="E3791" t="s">
        <v>29</v>
      </c>
      <c r="F3791" t="s">
        <v>25</v>
      </c>
      <c r="G3791" t="s">
        <v>30</v>
      </c>
      <c r="H3791">
        <v>11887.22</v>
      </c>
      <c r="I3791" s="9">
        <v>45594</v>
      </c>
      <c r="J3791">
        <v>2024</v>
      </c>
      <c r="K3791" t="s">
        <v>14058</v>
      </c>
      <c r="L3791">
        <v>10</v>
      </c>
      <c r="M3791" t="s">
        <v>14046</v>
      </c>
      <c r="N3791" t="s">
        <v>16</v>
      </c>
    </row>
    <row r="3792" spans="1:14" x14ac:dyDescent="0.35">
      <c r="A3792" t="s">
        <v>6033</v>
      </c>
      <c r="B3792">
        <v>63</v>
      </c>
      <c r="C3792" t="s">
        <v>14096</v>
      </c>
      <c r="D3792" t="s">
        <v>12</v>
      </c>
      <c r="E3792" t="s">
        <v>29</v>
      </c>
      <c r="F3792" t="s">
        <v>25</v>
      </c>
      <c r="G3792" t="s">
        <v>15</v>
      </c>
      <c r="H3792">
        <v>6758.92</v>
      </c>
      <c r="I3792" s="9">
        <v>45230</v>
      </c>
      <c r="J3792">
        <v>2023</v>
      </c>
      <c r="K3792" t="s">
        <v>14058</v>
      </c>
      <c r="L3792">
        <v>10</v>
      </c>
      <c r="M3792" t="s">
        <v>14046</v>
      </c>
      <c r="N3792" t="s">
        <v>16</v>
      </c>
    </row>
    <row r="3793" spans="1:14" x14ac:dyDescent="0.35">
      <c r="A3793" t="s">
        <v>6089</v>
      </c>
      <c r="B3793">
        <v>63</v>
      </c>
      <c r="C3793" t="s">
        <v>14096</v>
      </c>
      <c r="D3793" t="s">
        <v>39</v>
      </c>
      <c r="E3793" t="s">
        <v>24</v>
      </c>
      <c r="F3793" t="s">
        <v>49</v>
      </c>
      <c r="G3793" t="s">
        <v>26</v>
      </c>
      <c r="H3793">
        <v>2803.71</v>
      </c>
      <c r="I3793" s="9">
        <v>45423</v>
      </c>
      <c r="J3793">
        <v>2024</v>
      </c>
      <c r="K3793" t="s">
        <v>14047</v>
      </c>
      <c r="L3793">
        <v>5</v>
      </c>
      <c r="M3793" t="s">
        <v>14050</v>
      </c>
      <c r="N3793" t="s">
        <v>16</v>
      </c>
    </row>
    <row r="3794" spans="1:14" x14ac:dyDescent="0.35">
      <c r="A3794" t="s">
        <v>6175</v>
      </c>
      <c r="B3794">
        <v>63</v>
      </c>
      <c r="C3794" t="s">
        <v>14096</v>
      </c>
      <c r="D3794" t="s">
        <v>39</v>
      </c>
      <c r="E3794" t="s">
        <v>93</v>
      </c>
      <c r="F3794" t="s">
        <v>19</v>
      </c>
      <c r="G3794" t="s">
        <v>36</v>
      </c>
      <c r="H3794">
        <v>4772.25</v>
      </c>
      <c r="I3794" s="9">
        <v>45117</v>
      </c>
      <c r="J3794">
        <v>2023</v>
      </c>
      <c r="K3794" t="s">
        <v>14063</v>
      </c>
      <c r="L3794">
        <v>7</v>
      </c>
      <c r="M3794" t="s">
        <v>14062</v>
      </c>
      <c r="N3794" t="s">
        <v>16</v>
      </c>
    </row>
    <row r="3795" spans="1:14" x14ac:dyDescent="0.35">
      <c r="A3795" t="s">
        <v>6231</v>
      </c>
      <c r="B3795">
        <v>63</v>
      </c>
      <c r="C3795" t="s">
        <v>14096</v>
      </c>
      <c r="D3795" t="s">
        <v>39</v>
      </c>
      <c r="E3795" t="s">
        <v>52</v>
      </c>
      <c r="F3795" t="s">
        <v>35</v>
      </c>
      <c r="G3795" t="s">
        <v>15</v>
      </c>
      <c r="H3795">
        <v>35643.19</v>
      </c>
      <c r="I3795" s="9">
        <v>45192</v>
      </c>
      <c r="J3795">
        <v>2023</v>
      </c>
      <c r="K3795" t="s">
        <v>14055</v>
      </c>
      <c r="L3795">
        <v>9</v>
      </c>
      <c r="M3795" t="s">
        <v>14050</v>
      </c>
      <c r="N3795" t="s">
        <v>16</v>
      </c>
    </row>
    <row r="3796" spans="1:14" x14ac:dyDescent="0.35">
      <c r="A3796" t="s">
        <v>6243</v>
      </c>
      <c r="B3796">
        <v>63</v>
      </c>
      <c r="C3796" t="s">
        <v>14096</v>
      </c>
      <c r="D3796" t="s">
        <v>12</v>
      </c>
      <c r="E3796" t="s">
        <v>29</v>
      </c>
      <c r="F3796" t="s">
        <v>14</v>
      </c>
      <c r="G3796" t="s">
        <v>30</v>
      </c>
      <c r="H3796">
        <v>4647.46</v>
      </c>
      <c r="I3796" s="9">
        <v>45052</v>
      </c>
      <c r="J3796">
        <v>2023</v>
      </c>
      <c r="K3796" t="s">
        <v>14047</v>
      </c>
      <c r="L3796">
        <v>5</v>
      </c>
      <c r="M3796" t="s">
        <v>14050</v>
      </c>
      <c r="N3796" t="s">
        <v>16</v>
      </c>
    </row>
    <row r="3797" spans="1:14" x14ac:dyDescent="0.35">
      <c r="A3797" t="s">
        <v>6425</v>
      </c>
      <c r="B3797">
        <v>63</v>
      </c>
      <c r="C3797" t="s">
        <v>14096</v>
      </c>
      <c r="D3797" t="s">
        <v>12</v>
      </c>
      <c r="E3797" t="s">
        <v>74</v>
      </c>
      <c r="F3797" t="s">
        <v>55</v>
      </c>
      <c r="G3797" t="s">
        <v>15</v>
      </c>
      <c r="H3797">
        <v>1317.53</v>
      </c>
      <c r="I3797" s="9">
        <v>45327</v>
      </c>
      <c r="J3797">
        <v>2024</v>
      </c>
      <c r="K3797" t="s">
        <v>14051</v>
      </c>
      <c r="L3797">
        <v>2</v>
      </c>
      <c r="M3797" t="s">
        <v>14062</v>
      </c>
      <c r="N3797" t="s">
        <v>16</v>
      </c>
    </row>
    <row r="3798" spans="1:14" x14ac:dyDescent="0.35">
      <c r="A3798" t="s">
        <v>6497</v>
      </c>
      <c r="B3798">
        <v>63</v>
      </c>
      <c r="C3798" t="s">
        <v>14096</v>
      </c>
      <c r="D3798" t="s">
        <v>12</v>
      </c>
      <c r="E3798" t="s">
        <v>24</v>
      </c>
      <c r="F3798" t="s">
        <v>49</v>
      </c>
      <c r="G3798" t="s">
        <v>26</v>
      </c>
      <c r="H3798">
        <v>3005.76</v>
      </c>
      <c r="I3798" s="9">
        <v>45226</v>
      </c>
      <c r="J3798">
        <v>2023</v>
      </c>
      <c r="K3798" t="s">
        <v>14058</v>
      </c>
      <c r="L3798">
        <v>10</v>
      </c>
      <c r="M3798" t="s">
        <v>14048</v>
      </c>
      <c r="N3798" t="s">
        <v>16</v>
      </c>
    </row>
    <row r="3799" spans="1:14" x14ac:dyDescent="0.35">
      <c r="A3799" t="s">
        <v>6567</v>
      </c>
      <c r="B3799">
        <v>63</v>
      </c>
      <c r="C3799" t="s">
        <v>14096</v>
      </c>
      <c r="D3799" t="s">
        <v>39</v>
      </c>
      <c r="E3799" t="s">
        <v>93</v>
      </c>
      <c r="F3799" t="s">
        <v>19</v>
      </c>
      <c r="G3799" t="s">
        <v>20</v>
      </c>
      <c r="H3799">
        <v>14616.75</v>
      </c>
      <c r="I3799" s="9">
        <v>45116</v>
      </c>
      <c r="J3799">
        <v>2023</v>
      </c>
      <c r="K3799" t="s">
        <v>14063</v>
      </c>
      <c r="L3799">
        <v>7</v>
      </c>
      <c r="M3799" t="s">
        <v>14059</v>
      </c>
      <c r="N3799" t="s">
        <v>16</v>
      </c>
    </row>
    <row r="3800" spans="1:14" x14ac:dyDescent="0.35">
      <c r="A3800" t="s">
        <v>6585</v>
      </c>
      <c r="B3800">
        <v>63</v>
      </c>
      <c r="C3800" t="s">
        <v>14096</v>
      </c>
      <c r="D3800" t="s">
        <v>12</v>
      </c>
      <c r="E3800" t="s">
        <v>24</v>
      </c>
      <c r="F3800" t="s">
        <v>19</v>
      </c>
      <c r="G3800" t="s">
        <v>20</v>
      </c>
      <c r="H3800">
        <v>1756.4</v>
      </c>
      <c r="I3800" s="9">
        <v>45629</v>
      </c>
      <c r="J3800">
        <v>2024</v>
      </c>
      <c r="K3800" t="s">
        <v>14060</v>
      </c>
      <c r="L3800">
        <v>12</v>
      </c>
      <c r="M3800" t="s">
        <v>14046</v>
      </c>
      <c r="N3800" t="s">
        <v>16</v>
      </c>
    </row>
    <row r="3801" spans="1:14" x14ac:dyDescent="0.35">
      <c r="A3801" t="s">
        <v>6635</v>
      </c>
      <c r="B3801">
        <v>63</v>
      </c>
      <c r="C3801" t="s">
        <v>14096</v>
      </c>
      <c r="D3801" t="s">
        <v>12</v>
      </c>
      <c r="E3801" t="s">
        <v>42</v>
      </c>
      <c r="F3801" t="s">
        <v>14</v>
      </c>
      <c r="G3801" t="s">
        <v>30</v>
      </c>
      <c r="H3801">
        <v>3747.37</v>
      </c>
      <c r="I3801" s="9">
        <v>45255</v>
      </c>
      <c r="J3801">
        <v>2023</v>
      </c>
      <c r="K3801" t="s">
        <v>14054</v>
      </c>
      <c r="L3801">
        <v>11</v>
      </c>
      <c r="M3801" t="s">
        <v>14050</v>
      </c>
      <c r="N3801" t="s">
        <v>16</v>
      </c>
    </row>
    <row r="3802" spans="1:14" x14ac:dyDescent="0.35">
      <c r="A3802" t="s">
        <v>6747</v>
      </c>
      <c r="B3802">
        <v>63</v>
      </c>
      <c r="C3802" t="s">
        <v>14096</v>
      </c>
      <c r="D3802" t="s">
        <v>39</v>
      </c>
      <c r="E3802" t="s">
        <v>93</v>
      </c>
      <c r="F3802" t="s">
        <v>25</v>
      </c>
      <c r="G3802" t="s">
        <v>36</v>
      </c>
      <c r="H3802">
        <v>1175.8599999999999</v>
      </c>
      <c r="I3802" s="9">
        <v>45541</v>
      </c>
      <c r="J3802">
        <v>2024</v>
      </c>
      <c r="K3802" t="s">
        <v>14055</v>
      </c>
      <c r="L3802">
        <v>9</v>
      </c>
      <c r="M3802" t="s">
        <v>14048</v>
      </c>
      <c r="N3802" t="s">
        <v>16</v>
      </c>
    </row>
    <row r="3803" spans="1:14" x14ac:dyDescent="0.35">
      <c r="A3803" t="s">
        <v>6793</v>
      </c>
      <c r="B3803">
        <v>63</v>
      </c>
      <c r="C3803" t="s">
        <v>14096</v>
      </c>
      <c r="D3803" t="s">
        <v>39</v>
      </c>
      <c r="E3803" t="s">
        <v>24</v>
      </c>
      <c r="F3803" t="s">
        <v>49</v>
      </c>
      <c r="G3803" t="s">
        <v>26</v>
      </c>
      <c r="H3803">
        <v>18292.560000000001</v>
      </c>
      <c r="I3803" s="9">
        <v>44997</v>
      </c>
      <c r="J3803">
        <v>2023</v>
      </c>
      <c r="K3803" t="s">
        <v>14053</v>
      </c>
      <c r="L3803">
        <v>3</v>
      </c>
      <c r="M3803" t="s">
        <v>14059</v>
      </c>
      <c r="N3803" t="s">
        <v>16</v>
      </c>
    </row>
    <row r="3804" spans="1:14" x14ac:dyDescent="0.35">
      <c r="A3804" t="s">
        <v>6801</v>
      </c>
      <c r="B3804">
        <v>63</v>
      </c>
      <c r="C3804" t="s">
        <v>14096</v>
      </c>
      <c r="D3804" t="s">
        <v>12</v>
      </c>
      <c r="E3804" t="s">
        <v>52</v>
      </c>
      <c r="F3804" t="s">
        <v>14</v>
      </c>
      <c r="G3804" t="s">
        <v>20</v>
      </c>
      <c r="H3804">
        <v>10011.299999999999</v>
      </c>
      <c r="I3804" s="9">
        <v>45007</v>
      </c>
      <c r="J3804">
        <v>2023</v>
      </c>
      <c r="K3804" t="s">
        <v>14053</v>
      </c>
      <c r="L3804">
        <v>3</v>
      </c>
      <c r="M3804" t="s">
        <v>14052</v>
      </c>
      <c r="N3804" t="s">
        <v>16</v>
      </c>
    </row>
    <row r="3805" spans="1:14" x14ac:dyDescent="0.35">
      <c r="A3805" t="s">
        <v>6841</v>
      </c>
      <c r="B3805">
        <v>63</v>
      </c>
      <c r="C3805" t="s">
        <v>14096</v>
      </c>
      <c r="D3805" t="s">
        <v>12</v>
      </c>
      <c r="E3805" t="s">
        <v>64</v>
      </c>
      <c r="F3805" t="s">
        <v>14</v>
      </c>
      <c r="G3805" t="s">
        <v>30</v>
      </c>
      <c r="H3805">
        <v>14583.31</v>
      </c>
      <c r="I3805" s="9">
        <v>44984</v>
      </c>
      <c r="J3805">
        <v>2023</v>
      </c>
      <c r="K3805" t="s">
        <v>14051</v>
      </c>
      <c r="L3805">
        <v>2</v>
      </c>
      <c r="M3805" t="s">
        <v>14062</v>
      </c>
      <c r="N3805" t="s">
        <v>16</v>
      </c>
    </row>
    <row r="3806" spans="1:14" x14ac:dyDescent="0.35">
      <c r="A3806" t="s">
        <v>7191</v>
      </c>
      <c r="B3806">
        <v>63</v>
      </c>
      <c r="C3806" t="s">
        <v>14096</v>
      </c>
      <c r="D3806" t="s">
        <v>12</v>
      </c>
      <c r="E3806" t="s">
        <v>29</v>
      </c>
      <c r="F3806" t="s">
        <v>55</v>
      </c>
      <c r="G3806" t="s">
        <v>15</v>
      </c>
      <c r="H3806">
        <v>49445.48</v>
      </c>
      <c r="I3806" s="9">
        <v>45597</v>
      </c>
      <c r="J3806">
        <v>2024</v>
      </c>
      <c r="K3806" t="s">
        <v>14054</v>
      </c>
      <c r="L3806">
        <v>11</v>
      </c>
      <c r="M3806" t="s">
        <v>14048</v>
      </c>
      <c r="N3806" t="s">
        <v>16</v>
      </c>
    </row>
    <row r="3807" spans="1:14" x14ac:dyDescent="0.35">
      <c r="A3807" t="s">
        <v>7285</v>
      </c>
      <c r="B3807">
        <v>63</v>
      </c>
      <c r="C3807" t="s">
        <v>14096</v>
      </c>
      <c r="D3807" t="s">
        <v>12</v>
      </c>
      <c r="E3807" t="s">
        <v>24</v>
      </c>
      <c r="F3807" t="s">
        <v>49</v>
      </c>
      <c r="G3807" t="s">
        <v>20</v>
      </c>
      <c r="H3807">
        <v>6101.33</v>
      </c>
      <c r="I3807" s="9">
        <v>45025</v>
      </c>
      <c r="J3807">
        <v>2023</v>
      </c>
      <c r="K3807" t="s">
        <v>14061</v>
      </c>
      <c r="L3807">
        <v>4</v>
      </c>
      <c r="M3807" t="s">
        <v>14059</v>
      </c>
      <c r="N3807" t="s">
        <v>16</v>
      </c>
    </row>
    <row r="3808" spans="1:14" x14ac:dyDescent="0.35">
      <c r="A3808" t="s">
        <v>7373</v>
      </c>
      <c r="B3808">
        <v>63</v>
      </c>
      <c r="C3808" t="s">
        <v>14096</v>
      </c>
      <c r="D3808" t="s">
        <v>12</v>
      </c>
      <c r="E3808" t="s">
        <v>93</v>
      </c>
      <c r="F3808" t="s">
        <v>49</v>
      </c>
      <c r="G3808" t="s">
        <v>36</v>
      </c>
      <c r="H3808">
        <v>6877.92</v>
      </c>
      <c r="I3808" s="9">
        <v>44947</v>
      </c>
      <c r="J3808">
        <v>2023</v>
      </c>
      <c r="K3808" t="s">
        <v>14045</v>
      </c>
      <c r="L3808">
        <v>1</v>
      </c>
      <c r="M3808" t="s">
        <v>14050</v>
      </c>
      <c r="N3808" t="s">
        <v>16</v>
      </c>
    </row>
    <row r="3809" spans="1:14" x14ac:dyDescent="0.35">
      <c r="A3809" t="s">
        <v>7889</v>
      </c>
      <c r="B3809">
        <v>63</v>
      </c>
      <c r="C3809" t="s">
        <v>14096</v>
      </c>
      <c r="D3809" t="s">
        <v>39</v>
      </c>
      <c r="E3809" t="s">
        <v>64</v>
      </c>
      <c r="F3809" t="s">
        <v>19</v>
      </c>
      <c r="G3809" t="s">
        <v>15</v>
      </c>
      <c r="H3809">
        <v>15106.6</v>
      </c>
      <c r="I3809" s="9">
        <v>45548</v>
      </c>
      <c r="J3809">
        <v>2024</v>
      </c>
      <c r="K3809" t="s">
        <v>14055</v>
      </c>
      <c r="L3809">
        <v>9</v>
      </c>
      <c r="M3809" t="s">
        <v>14048</v>
      </c>
      <c r="N3809" t="s">
        <v>16</v>
      </c>
    </row>
    <row r="3810" spans="1:14" x14ac:dyDescent="0.35">
      <c r="A3810" t="s">
        <v>8131</v>
      </c>
      <c r="B3810">
        <v>63</v>
      </c>
      <c r="C3810" t="s">
        <v>14096</v>
      </c>
      <c r="D3810" t="s">
        <v>39</v>
      </c>
      <c r="E3810" t="s">
        <v>64</v>
      </c>
      <c r="F3810" t="s">
        <v>35</v>
      </c>
      <c r="G3810" t="s">
        <v>36</v>
      </c>
      <c r="H3810">
        <v>22471.59</v>
      </c>
      <c r="I3810" s="9">
        <v>45339</v>
      </c>
      <c r="J3810">
        <v>2024</v>
      </c>
      <c r="K3810" t="s">
        <v>14051</v>
      </c>
      <c r="L3810">
        <v>2</v>
      </c>
      <c r="M3810" t="s">
        <v>14050</v>
      </c>
      <c r="N3810" t="s">
        <v>16</v>
      </c>
    </row>
    <row r="3811" spans="1:14" x14ac:dyDescent="0.35">
      <c r="A3811" t="s">
        <v>8157</v>
      </c>
      <c r="B3811">
        <v>63</v>
      </c>
      <c r="C3811" t="s">
        <v>14096</v>
      </c>
      <c r="D3811" t="s">
        <v>12</v>
      </c>
      <c r="E3811" t="s">
        <v>93</v>
      </c>
      <c r="F3811" t="s">
        <v>35</v>
      </c>
      <c r="G3811" t="s">
        <v>20</v>
      </c>
      <c r="H3811">
        <v>165.43</v>
      </c>
      <c r="I3811" s="9">
        <v>44971</v>
      </c>
      <c r="J3811">
        <v>2023</v>
      </c>
      <c r="K3811" t="s">
        <v>14051</v>
      </c>
      <c r="L3811">
        <v>2</v>
      </c>
      <c r="M3811" t="s">
        <v>14046</v>
      </c>
      <c r="N3811" t="s">
        <v>16</v>
      </c>
    </row>
    <row r="3812" spans="1:14" x14ac:dyDescent="0.35">
      <c r="A3812" t="s">
        <v>8173</v>
      </c>
      <c r="B3812">
        <v>63</v>
      </c>
      <c r="C3812" t="s">
        <v>14096</v>
      </c>
      <c r="D3812" t="s">
        <v>12</v>
      </c>
      <c r="E3812" t="s">
        <v>93</v>
      </c>
      <c r="F3812" t="s">
        <v>35</v>
      </c>
      <c r="G3812" t="s">
        <v>20</v>
      </c>
      <c r="H3812">
        <v>3690.47</v>
      </c>
      <c r="I3812" s="9">
        <v>45035</v>
      </c>
      <c r="J3812">
        <v>2023</v>
      </c>
      <c r="K3812" t="s">
        <v>14061</v>
      </c>
      <c r="L3812">
        <v>4</v>
      </c>
      <c r="M3812" t="s">
        <v>14052</v>
      </c>
      <c r="N3812" t="s">
        <v>16</v>
      </c>
    </row>
    <row r="3813" spans="1:14" x14ac:dyDescent="0.35">
      <c r="A3813" t="s">
        <v>8503</v>
      </c>
      <c r="B3813">
        <v>63</v>
      </c>
      <c r="C3813" t="s">
        <v>14096</v>
      </c>
      <c r="D3813" t="s">
        <v>39</v>
      </c>
      <c r="E3813" t="s">
        <v>52</v>
      </c>
      <c r="F3813" t="s">
        <v>25</v>
      </c>
      <c r="G3813" t="s">
        <v>26</v>
      </c>
      <c r="H3813">
        <v>9481.7000000000007</v>
      </c>
      <c r="I3813" s="9">
        <v>45639</v>
      </c>
      <c r="J3813">
        <v>2024</v>
      </c>
      <c r="K3813" t="s">
        <v>14060</v>
      </c>
      <c r="L3813">
        <v>12</v>
      </c>
      <c r="M3813" t="s">
        <v>14048</v>
      </c>
      <c r="N3813" t="s">
        <v>16</v>
      </c>
    </row>
    <row r="3814" spans="1:14" x14ac:dyDescent="0.35">
      <c r="A3814" t="s">
        <v>9101</v>
      </c>
      <c r="B3814">
        <v>63</v>
      </c>
      <c r="C3814" t="s">
        <v>14096</v>
      </c>
      <c r="D3814" t="s">
        <v>12</v>
      </c>
      <c r="E3814" t="s">
        <v>24</v>
      </c>
      <c r="F3814" t="s">
        <v>55</v>
      </c>
      <c r="G3814" t="s">
        <v>26</v>
      </c>
      <c r="H3814">
        <v>6969.12</v>
      </c>
      <c r="I3814" s="9">
        <v>45639</v>
      </c>
      <c r="J3814">
        <v>2024</v>
      </c>
      <c r="K3814" t="s">
        <v>14060</v>
      </c>
      <c r="L3814">
        <v>12</v>
      </c>
      <c r="M3814" t="s">
        <v>14048</v>
      </c>
      <c r="N3814" t="s">
        <v>16</v>
      </c>
    </row>
    <row r="3815" spans="1:14" x14ac:dyDescent="0.35">
      <c r="A3815" t="s">
        <v>9171</v>
      </c>
      <c r="B3815">
        <v>63</v>
      </c>
      <c r="C3815" t="s">
        <v>14096</v>
      </c>
      <c r="D3815" t="s">
        <v>12</v>
      </c>
      <c r="E3815" t="s">
        <v>64</v>
      </c>
      <c r="F3815" t="s">
        <v>49</v>
      </c>
      <c r="G3815" t="s">
        <v>26</v>
      </c>
      <c r="H3815">
        <v>1568.28</v>
      </c>
      <c r="I3815" s="9">
        <v>44932</v>
      </c>
      <c r="J3815">
        <v>2023</v>
      </c>
      <c r="K3815" t="s">
        <v>14045</v>
      </c>
      <c r="L3815">
        <v>1</v>
      </c>
      <c r="M3815" t="s">
        <v>14048</v>
      </c>
      <c r="N3815" t="s">
        <v>16</v>
      </c>
    </row>
    <row r="3816" spans="1:14" x14ac:dyDescent="0.35">
      <c r="A3816" t="s">
        <v>9207</v>
      </c>
      <c r="B3816">
        <v>63</v>
      </c>
      <c r="C3816" t="s">
        <v>14096</v>
      </c>
      <c r="D3816" t="s">
        <v>39</v>
      </c>
      <c r="E3816" t="s">
        <v>24</v>
      </c>
      <c r="F3816" t="s">
        <v>19</v>
      </c>
      <c r="G3816" t="s">
        <v>36</v>
      </c>
      <c r="H3816">
        <v>9586.17</v>
      </c>
      <c r="I3816" s="9">
        <v>45234</v>
      </c>
      <c r="J3816">
        <v>2023</v>
      </c>
      <c r="K3816" t="s">
        <v>14054</v>
      </c>
      <c r="L3816">
        <v>11</v>
      </c>
      <c r="M3816" t="s">
        <v>14050</v>
      </c>
      <c r="N3816" t="s">
        <v>16</v>
      </c>
    </row>
    <row r="3817" spans="1:14" x14ac:dyDescent="0.35">
      <c r="A3817" t="s">
        <v>9223</v>
      </c>
      <c r="B3817">
        <v>63</v>
      </c>
      <c r="C3817" t="s">
        <v>14096</v>
      </c>
      <c r="D3817" t="s">
        <v>39</v>
      </c>
      <c r="E3817" t="s">
        <v>42</v>
      </c>
      <c r="F3817" t="s">
        <v>25</v>
      </c>
      <c r="G3817" t="s">
        <v>20</v>
      </c>
      <c r="H3817">
        <v>4553.3</v>
      </c>
      <c r="I3817" s="9">
        <v>45227</v>
      </c>
      <c r="J3817">
        <v>2023</v>
      </c>
      <c r="K3817" t="s">
        <v>14058</v>
      </c>
      <c r="L3817">
        <v>10</v>
      </c>
      <c r="M3817" t="s">
        <v>14050</v>
      </c>
      <c r="N3817" t="s">
        <v>16</v>
      </c>
    </row>
    <row r="3818" spans="1:14" x14ac:dyDescent="0.35">
      <c r="A3818" t="s">
        <v>9361</v>
      </c>
      <c r="B3818">
        <v>63</v>
      </c>
      <c r="C3818" t="s">
        <v>14096</v>
      </c>
      <c r="D3818" t="s">
        <v>12</v>
      </c>
      <c r="E3818" t="s">
        <v>74</v>
      </c>
      <c r="F3818" t="s">
        <v>14</v>
      </c>
      <c r="G3818" t="s">
        <v>30</v>
      </c>
      <c r="H3818">
        <v>3256.35</v>
      </c>
      <c r="I3818" s="9">
        <v>45655</v>
      </c>
      <c r="J3818">
        <v>2024</v>
      </c>
      <c r="K3818" t="s">
        <v>14060</v>
      </c>
      <c r="L3818">
        <v>12</v>
      </c>
      <c r="M3818" t="s">
        <v>14059</v>
      </c>
      <c r="N3818" t="s">
        <v>16</v>
      </c>
    </row>
    <row r="3819" spans="1:14" x14ac:dyDescent="0.35">
      <c r="A3819" t="s">
        <v>9371</v>
      </c>
      <c r="B3819">
        <v>63</v>
      </c>
      <c r="C3819" t="s">
        <v>14096</v>
      </c>
      <c r="D3819" t="s">
        <v>12</v>
      </c>
      <c r="E3819" t="s">
        <v>42</v>
      </c>
      <c r="F3819" t="s">
        <v>35</v>
      </c>
      <c r="G3819" t="s">
        <v>36</v>
      </c>
      <c r="H3819">
        <v>767.19</v>
      </c>
      <c r="I3819" s="9">
        <v>45246</v>
      </c>
      <c r="J3819">
        <v>2023</v>
      </c>
      <c r="K3819" t="s">
        <v>14054</v>
      </c>
      <c r="L3819">
        <v>11</v>
      </c>
      <c r="M3819" t="s">
        <v>14057</v>
      </c>
      <c r="N3819" t="s">
        <v>16</v>
      </c>
    </row>
    <row r="3820" spans="1:14" x14ac:dyDescent="0.35">
      <c r="A3820" t="s">
        <v>9635</v>
      </c>
      <c r="B3820">
        <v>63</v>
      </c>
      <c r="C3820" t="s">
        <v>14096</v>
      </c>
      <c r="D3820" t="s">
        <v>12</v>
      </c>
      <c r="E3820" t="s">
        <v>93</v>
      </c>
      <c r="F3820" t="s">
        <v>25</v>
      </c>
      <c r="G3820" t="s">
        <v>30</v>
      </c>
      <c r="H3820">
        <v>843.3</v>
      </c>
      <c r="I3820" s="9">
        <v>45269</v>
      </c>
      <c r="J3820">
        <v>2023</v>
      </c>
      <c r="K3820" t="s">
        <v>14060</v>
      </c>
      <c r="L3820">
        <v>12</v>
      </c>
      <c r="M3820" t="s">
        <v>14050</v>
      </c>
      <c r="N3820" t="s">
        <v>16</v>
      </c>
    </row>
    <row r="3821" spans="1:14" x14ac:dyDescent="0.35">
      <c r="A3821" t="s">
        <v>9863</v>
      </c>
      <c r="B3821">
        <v>63</v>
      </c>
      <c r="C3821" t="s">
        <v>14096</v>
      </c>
      <c r="D3821" t="s">
        <v>39</v>
      </c>
      <c r="E3821" t="s">
        <v>74</v>
      </c>
      <c r="F3821" t="s">
        <v>14</v>
      </c>
      <c r="G3821" t="s">
        <v>15</v>
      </c>
      <c r="H3821">
        <v>23664.39</v>
      </c>
      <c r="I3821" s="9">
        <v>45475</v>
      </c>
      <c r="J3821">
        <v>2024</v>
      </c>
      <c r="K3821" t="s">
        <v>14063</v>
      </c>
      <c r="L3821">
        <v>7</v>
      </c>
      <c r="M3821" t="s">
        <v>14046</v>
      </c>
      <c r="N3821" t="s">
        <v>16</v>
      </c>
    </row>
    <row r="3822" spans="1:14" x14ac:dyDescent="0.35">
      <c r="A3822" t="s">
        <v>9925</v>
      </c>
      <c r="B3822">
        <v>63</v>
      </c>
      <c r="C3822" t="s">
        <v>14096</v>
      </c>
      <c r="D3822" t="s">
        <v>12</v>
      </c>
      <c r="E3822" t="s">
        <v>42</v>
      </c>
      <c r="F3822" t="s">
        <v>55</v>
      </c>
      <c r="G3822" t="s">
        <v>36</v>
      </c>
      <c r="H3822">
        <v>18829.330000000002</v>
      </c>
      <c r="I3822" s="9">
        <v>45632</v>
      </c>
      <c r="J3822">
        <v>2024</v>
      </c>
      <c r="K3822" t="s">
        <v>14060</v>
      </c>
      <c r="L3822">
        <v>12</v>
      </c>
      <c r="M3822" t="s">
        <v>14048</v>
      </c>
      <c r="N3822" t="s">
        <v>16</v>
      </c>
    </row>
    <row r="3823" spans="1:14" x14ac:dyDescent="0.35">
      <c r="A3823" t="s">
        <v>9931</v>
      </c>
      <c r="B3823">
        <v>63</v>
      </c>
      <c r="C3823" t="s">
        <v>14096</v>
      </c>
      <c r="D3823" t="s">
        <v>12</v>
      </c>
      <c r="E3823" t="s">
        <v>42</v>
      </c>
      <c r="F3823" t="s">
        <v>19</v>
      </c>
      <c r="G3823" t="s">
        <v>36</v>
      </c>
      <c r="H3823">
        <v>15906.74</v>
      </c>
      <c r="I3823" s="9">
        <v>45248</v>
      </c>
      <c r="J3823">
        <v>2023</v>
      </c>
      <c r="K3823" t="s">
        <v>14054</v>
      </c>
      <c r="L3823">
        <v>11</v>
      </c>
      <c r="M3823" t="s">
        <v>14050</v>
      </c>
      <c r="N3823" t="s">
        <v>16</v>
      </c>
    </row>
    <row r="3824" spans="1:14" x14ac:dyDescent="0.35">
      <c r="A3824" t="s">
        <v>10063</v>
      </c>
      <c r="B3824">
        <v>63</v>
      </c>
      <c r="C3824" t="s">
        <v>14096</v>
      </c>
      <c r="D3824" t="s">
        <v>39</v>
      </c>
      <c r="E3824" t="s">
        <v>52</v>
      </c>
      <c r="F3824" t="s">
        <v>25</v>
      </c>
      <c r="G3824" t="s">
        <v>30</v>
      </c>
      <c r="H3824">
        <v>5103.42</v>
      </c>
      <c r="I3824" s="9">
        <v>45555</v>
      </c>
      <c r="J3824">
        <v>2024</v>
      </c>
      <c r="K3824" t="s">
        <v>14055</v>
      </c>
      <c r="L3824">
        <v>9</v>
      </c>
      <c r="M3824" t="s">
        <v>14048</v>
      </c>
      <c r="N3824" t="s">
        <v>16</v>
      </c>
    </row>
    <row r="3825" spans="1:14" x14ac:dyDescent="0.35">
      <c r="A3825" t="s">
        <v>10149</v>
      </c>
      <c r="B3825">
        <v>63</v>
      </c>
      <c r="C3825" t="s">
        <v>14096</v>
      </c>
      <c r="D3825" t="s">
        <v>39</v>
      </c>
      <c r="E3825" t="s">
        <v>93</v>
      </c>
      <c r="F3825" t="s">
        <v>14</v>
      </c>
      <c r="G3825" t="s">
        <v>26</v>
      </c>
      <c r="H3825">
        <v>11946.26</v>
      </c>
      <c r="I3825" s="9">
        <v>45594</v>
      </c>
      <c r="J3825">
        <v>2024</v>
      </c>
      <c r="K3825" t="s">
        <v>14058</v>
      </c>
      <c r="L3825">
        <v>10</v>
      </c>
      <c r="M3825" t="s">
        <v>14046</v>
      </c>
      <c r="N3825" t="s">
        <v>16</v>
      </c>
    </row>
    <row r="3826" spans="1:14" x14ac:dyDescent="0.35">
      <c r="A3826" t="s">
        <v>10225</v>
      </c>
      <c r="B3826">
        <v>63</v>
      </c>
      <c r="C3826" t="s">
        <v>14096</v>
      </c>
      <c r="D3826" t="s">
        <v>39</v>
      </c>
      <c r="E3826" t="s">
        <v>24</v>
      </c>
      <c r="F3826" t="s">
        <v>14</v>
      </c>
      <c r="G3826" t="s">
        <v>20</v>
      </c>
      <c r="H3826">
        <v>3219.67</v>
      </c>
      <c r="I3826" s="9">
        <v>44969</v>
      </c>
      <c r="J3826">
        <v>2023</v>
      </c>
      <c r="K3826" t="s">
        <v>14051</v>
      </c>
      <c r="L3826">
        <v>2</v>
      </c>
      <c r="M3826" t="s">
        <v>14059</v>
      </c>
      <c r="N3826" t="s">
        <v>16</v>
      </c>
    </row>
    <row r="3827" spans="1:14" x14ac:dyDescent="0.35">
      <c r="A3827" t="s">
        <v>10267</v>
      </c>
      <c r="B3827">
        <v>63</v>
      </c>
      <c r="C3827" t="s">
        <v>14096</v>
      </c>
      <c r="D3827" t="s">
        <v>39</v>
      </c>
      <c r="E3827" t="s">
        <v>29</v>
      </c>
      <c r="F3827" t="s">
        <v>14</v>
      </c>
      <c r="G3827" t="s">
        <v>36</v>
      </c>
      <c r="H3827">
        <v>19162.03</v>
      </c>
      <c r="I3827" s="9">
        <v>45266</v>
      </c>
      <c r="J3827">
        <v>2023</v>
      </c>
      <c r="K3827" t="s">
        <v>14060</v>
      </c>
      <c r="L3827">
        <v>12</v>
      </c>
      <c r="M3827" t="s">
        <v>14052</v>
      </c>
      <c r="N3827" t="s">
        <v>16</v>
      </c>
    </row>
    <row r="3828" spans="1:14" x14ac:dyDescent="0.35">
      <c r="A3828" t="s">
        <v>10285</v>
      </c>
      <c r="B3828">
        <v>63</v>
      </c>
      <c r="C3828" t="s">
        <v>14096</v>
      </c>
      <c r="D3828" t="s">
        <v>39</v>
      </c>
      <c r="E3828" t="s">
        <v>24</v>
      </c>
      <c r="F3828" t="s">
        <v>55</v>
      </c>
      <c r="G3828" t="s">
        <v>36</v>
      </c>
      <c r="H3828">
        <v>26612.06</v>
      </c>
      <c r="I3828" s="9">
        <v>45148</v>
      </c>
      <c r="J3828">
        <v>2023</v>
      </c>
      <c r="K3828" t="s">
        <v>14056</v>
      </c>
      <c r="L3828">
        <v>8</v>
      </c>
      <c r="M3828" t="s">
        <v>14057</v>
      </c>
      <c r="N3828" t="s">
        <v>16</v>
      </c>
    </row>
    <row r="3829" spans="1:14" x14ac:dyDescent="0.35">
      <c r="A3829" t="s">
        <v>10331</v>
      </c>
      <c r="B3829">
        <v>63</v>
      </c>
      <c r="C3829" t="s">
        <v>14096</v>
      </c>
      <c r="D3829" t="s">
        <v>39</v>
      </c>
      <c r="E3829" t="s">
        <v>42</v>
      </c>
      <c r="F3829" t="s">
        <v>55</v>
      </c>
      <c r="G3829" t="s">
        <v>20</v>
      </c>
      <c r="H3829">
        <v>7524.23</v>
      </c>
      <c r="I3829" s="9">
        <v>44953</v>
      </c>
      <c r="J3829">
        <v>2023</v>
      </c>
      <c r="K3829" t="s">
        <v>14045</v>
      </c>
      <c r="L3829">
        <v>1</v>
      </c>
      <c r="M3829" t="s">
        <v>14048</v>
      </c>
      <c r="N3829" t="s">
        <v>16</v>
      </c>
    </row>
    <row r="3830" spans="1:14" x14ac:dyDescent="0.35">
      <c r="A3830" t="s">
        <v>10393</v>
      </c>
      <c r="B3830">
        <v>63</v>
      </c>
      <c r="C3830" t="s">
        <v>14096</v>
      </c>
      <c r="D3830" t="s">
        <v>12</v>
      </c>
      <c r="E3830" t="s">
        <v>74</v>
      </c>
      <c r="F3830" t="s">
        <v>49</v>
      </c>
      <c r="G3830" t="s">
        <v>30</v>
      </c>
      <c r="H3830">
        <v>14835.24</v>
      </c>
      <c r="I3830" s="9">
        <v>45012</v>
      </c>
      <c r="J3830">
        <v>2023</v>
      </c>
      <c r="K3830" t="s">
        <v>14053</v>
      </c>
      <c r="L3830">
        <v>3</v>
      </c>
      <c r="M3830" t="s">
        <v>14062</v>
      </c>
      <c r="N3830" t="s">
        <v>16</v>
      </c>
    </row>
    <row r="3831" spans="1:14" x14ac:dyDescent="0.35">
      <c r="A3831" t="s">
        <v>10627</v>
      </c>
      <c r="B3831">
        <v>63</v>
      </c>
      <c r="C3831" t="s">
        <v>14096</v>
      </c>
      <c r="D3831" t="s">
        <v>12</v>
      </c>
      <c r="E3831" t="s">
        <v>13</v>
      </c>
      <c r="F3831" t="s">
        <v>35</v>
      </c>
      <c r="G3831" t="s">
        <v>26</v>
      </c>
      <c r="H3831">
        <v>394.82</v>
      </c>
      <c r="I3831" s="9">
        <v>45095</v>
      </c>
      <c r="J3831">
        <v>2023</v>
      </c>
      <c r="K3831" t="s">
        <v>14049</v>
      </c>
      <c r="L3831">
        <v>6</v>
      </c>
      <c r="M3831" t="s">
        <v>14059</v>
      </c>
      <c r="N3831" t="s">
        <v>16</v>
      </c>
    </row>
    <row r="3832" spans="1:14" x14ac:dyDescent="0.35">
      <c r="A3832" t="s">
        <v>10665</v>
      </c>
      <c r="B3832">
        <v>63</v>
      </c>
      <c r="C3832" t="s">
        <v>14096</v>
      </c>
      <c r="D3832" t="s">
        <v>39</v>
      </c>
      <c r="E3832" t="s">
        <v>93</v>
      </c>
      <c r="F3832" t="s">
        <v>14</v>
      </c>
      <c r="G3832" t="s">
        <v>36</v>
      </c>
      <c r="H3832">
        <v>3752.13</v>
      </c>
      <c r="I3832" s="9">
        <v>45117</v>
      </c>
      <c r="J3832">
        <v>2023</v>
      </c>
      <c r="K3832" t="s">
        <v>14063</v>
      </c>
      <c r="L3832">
        <v>7</v>
      </c>
      <c r="M3832" t="s">
        <v>14062</v>
      </c>
      <c r="N3832" t="s">
        <v>16</v>
      </c>
    </row>
    <row r="3833" spans="1:14" x14ac:dyDescent="0.35">
      <c r="A3833" t="s">
        <v>10841</v>
      </c>
      <c r="B3833">
        <v>63</v>
      </c>
      <c r="C3833" t="s">
        <v>14096</v>
      </c>
      <c r="D3833" t="s">
        <v>39</v>
      </c>
      <c r="E3833" t="s">
        <v>13</v>
      </c>
      <c r="F3833" t="s">
        <v>25</v>
      </c>
      <c r="G3833" t="s">
        <v>26</v>
      </c>
      <c r="H3833">
        <v>12874.76</v>
      </c>
      <c r="I3833" s="9">
        <v>44930</v>
      </c>
      <c r="J3833">
        <v>2023</v>
      </c>
      <c r="K3833" t="s">
        <v>14045</v>
      </c>
      <c r="L3833">
        <v>1</v>
      </c>
      <c r="M3833" t="s">
        <v>14052</v>
      </c>
      <c r="N3833" t="s">
        <v>16</v>
      </c>
    </row>
    <row r="3834" spans="1:14" x14ac:dyDescent="0.35">
      <c r="A3834" t="s">
        <v>10847</v>
      </c>
      <c r="B3834">
        <v>63</v>
      </c>
      <c r="C3834" t="s">
        <v>14096</v>
      </c>
      <c r="D3834" t="s">
        <v>39</v>
      </c>
      <c r="E3834" t="s">
        <v>13</v>
      </c>
      <c r="F3834" t="s">
        <v>55</v>
      </c>
      <c r="G3834" t="s">
        <v>36</v>
      </c>
      <c r="H3834">
        <v>2760.43</v>
      </c>
      <c r="I3834" s="9">
        <v>45540</v>
      </c>
      <c r="J3834">
        <v>2024</v>
      </c>
      <c r="K3834" t="s">
        <v>14055</v>
      </c>
      <c r="L3834">
        <v>9</v>
      </c>
      <c r="M3834" t="s">
        <v>14057</v>
      </c>
      <c r="N3834" t="s">
        <v>16</v>
      </c>
    </row>
    <row r="3835" spans="1:14" x14ac:dyDescent="0.35">
      <c r="A3835" t="s">
        <v>10985</v>
      </c>
      <c r="B3835">
        <v>63</v>
      </c>
      <c r="C3835" t="s">
        <v>14096</v>
      </c>
      <c r="D3835" t="s">
        <v>39</v>
      </c>
      <c r="E3835" t="s">
        <v>42</v>
      </c>
      <c r="F3835" t="s">
        <v>55</v>
      </c>
      <c r="G3835" t="s">
        <v>20</v>
      </c>
      <c r="H3835">
        <v>4852.38</v>
      </c>
      <c r="I3835" s="9">
        <v>45598</v>
      </c>
      <c r="J3835">
        <v>2024</v>
      </c>
      <c r="K3835" t="s">
        <v>14054</v>
      </c>
      <c r="L3835">
        <v>11</v>
      </c>
      <c r="M3835" t="s">
        <v>14050</v>
      </c>
      <c r="N3835" t="s">
        <v>16</v>
      </c>
    </row>
    <row r="3836" spans="1:14" x14ac:dyDescent="0.35">
      <c r="A3836" t="s">
        <v>10989</v>
      </c>
      <c r="B3836">
        <v>63</v>
      </c>
      <c r="C3836" t="s">
        <v>14096</v>
      </c>
      <c r="D3836" t="s">
        <v>39</v>
      </c>
      <c r="E3836" t="s">
        <v>74</v>
      </c>
      <c r="F3836" t="s">
        <v>25</v>
      </c>
      <c r="G3836" t="s">
        <v>30</v>
      </c>
      <c r="H3836">
        <v>38695.449999999997</v>
      </c>
      <c r="I3836" s="9">
        <v>45496</v>
      </c>
      <c r="J3836">
        <v>2024</v>
      </c>
      <c r="K3836" t="s">
        <v>14063</v>
      </c>
      <c r="L3836">
        <v>7</v>
      </c>
      <c r="M3836" t="s">
        <v>14046</v>
      </c>
      <c r="N3836" t="s">
        <v>16</v>
      </c>
    </row>
    <row r="3837" spans="1:14" x14ac:dyDescent="0.35">
      <c r="A3837" t="s">
        <v>11161</v>
      </c>
      <c r="B3837">
        <v>63</v>
      </c>
      <c r="C3837" t="s">
        <v>14096</v>
      </c>
      <c r="D3837" t="s">
        <v>12</v>
      </c>
      <c r="E3837" t="s">
        <v>64</v>
      </c>
      <c r="F3837" t="s">
        <v>19</v>
      </c>
      <c r="G3837" t="s">
        <v>30</v>
      </c>
      <c r="H3837">
        <v>3721.31</v>
      </c>
      <c r="I3837" s="9">
        <v>44960</v>
      </c>
      <c r="J3837">
        <v>2023</v>
      </c>
      <c r="K3837" t="s">
        <v>14051</v>
      </c>
      <c r="L3837">
        <v>2</v>
      </c>
      <c r="M3837" t="s">
        <v>14048</v>
      </c>
      <c r="N3837" t="s">
        <v>16</v>
      </c>
    </row>
    <row r="3838" spans="1:14" x14ac:dyDescent="0.35">
      <c r="A3838" t="s">
        <v>11367</v>
      </c>
      <c r="B3838">
        <v>63</v>
      </c>
      <c r="C3838" t="s">
        <v>14096</v>
      </c>
      <c r="D3838" t="s">
        <v>39</v>
      </c>
      <c r="E3838" t="s">
        <v>29</v>
      </c>
      <c r="F3838" t="s">
        <v>19</v>
      </c>
      <c r="G3838" t="s">
        <v>36</v>
      </c>
      <c r="H3838">
        <v>1487.66</v>
      </c>
      <c r="I3838" s="9">
        <v>44958</v>
      </c>
      <c r="J3838">
        <v>2023</v>
      </c>
      <c r="K3838" t="s">
        <v>14051</v>
      </c>
      <c r="L3838">
        <v>2</v>
      </c>
      <c r="M3838" t="s">
        <v>14052</v>
      </c>
      <c r="N3838" t="s">
        <v>16</v>
      </c>
    </row>
    <row r="3839" spans="1:14" x14ac:dyDescent="0.35">
      <c r="A3839" t="s">
        <v>11499</v>
      </c>
      <c r="B3839">
        <v>63</v>
      </c>
      <c r="C3839" t="s">
        <v>14096</v>
      </c>
      <c r="D3839" t="s">
        <v>39</v>
      </c>
      <c r="E3839" t="s">
        <v>64</v>
      </c>
      <c r="F3839" t="s">
        <v>55</v>
      </c>
      <c r="G3839" t="s">
        <v>30</v>
      </c>
      <c r="H3839">
        <v>1714.29</v>
      </c>
      <c r="I3839" s="9">
        <v>45016</v>
      </c>
      <c r="J3839">
        <v>2023</v>
      </c>
      <c r="K3839" t="s">
        <v>14053</v>
      </c>
      <c r="L3839">
        <v>3</v>
      </c>
      <c r="M3839" t="s">
        <v>14048</v>
      </c>
      <c r="N3839" t="s">
        <v>16</v>
      </c>
    </row>
    <row r="3840" spans="1:14" x14ac:dyDescent="0.35">
      <c r="A3840" t="s">
        <v>11589</v>
      </c>
      <c r="B3840">
        <v>63</v>
      </c>
      <c r="C3840" t="s">
        <v>14096</v>
      </c>
      <c r="D3840" t="s">
        <v>12</v>
      </c>
      <c r="E3840" t="s">
        <v>93</v>
      </c>
      <c r="F3840" t="s">
        <v>19</v>
      </c>
      <c r="G3840" t="s">
        <v>26</v>
      </c>
      <c r="H3840">
        <v>1986.24</v>
      </c>
      <c r="I3840" s="9">
        <v>45206</v>
      </c>
      <c r="J3840">
        <v>2023</v>
      </c>
      <c r="K3840" t="s">
        <v>14058</v>
      </c>
      <c r="L3840">
        <v>10</v>
      </c>
      <c r="M3840" t="s">
        <v>14050</v>
      </c>
      <c r="N3840" t="s">
        <v>16</v>
      </c>
    </row>
    <row r="3841" spans="1:14" x14ac:dyDescent="0.35">
      <c r="A3841" t="s">
        <v>11653</v>
      </c>
      <c r="B3841">
        <v>63</v>
      </c>
      <c r="C3841" t="s">
        <v>14096</v>
      </c>
      <c r="D3841" t="s">
        <v>39</v>
      </c>
      <c r="E3841" t="s">
        <v>64</v>
      </c>
      <c r="F3841" t="s">
        <v>35</v>
      </c>
      <c r="G3841" t="s">
        <v>15</v>
      </c>
      <c r="H3841">
        <v>7040.57</v>
      </c>
      <c r="I3841" s="9">
        <v>45304</v>
      </c>
      <c r="J3841">
        <v>2024</v>
      </c>
      <c r="K3841" t="s">
        <v>14045</v>
      </c>
      <c r="L3841">
        <v>1</v>
      </c>
      <c r="M3841" t="s">
        <v>14050</v>
      </c>
      <c r="N3841" t="s">
        <v>16</v>
      </c>
    </row>
    <row r="3842" spans="1:14" x14ac:dyDescent="0.35">
      <c r="A3842" t="s">
        <v>11811</v>
      </c>
      <c r="B3842">
        <v>63</v>
      </c>
      <c r="C3842" t="s">
        <v>14096</v>
      </c>
      <c r="D3842" t="s">
        <v>39</v>
      </c>
      <c r="E3842" t="s">
        <v>13</v>
      </c>
      <c r="F3842" t="s">
        <v>55</v>
      </c>
      <c r="G3842" t="s">
        <v>30</v>
      </c>
      <c r="H3842">
        <v>18726.23</v>
      </c>
      <c r="I3842" s="9">
        <v>45591</v>
      </c>
      <c r="J3842">
        <v>2024</v>
      </c>
      <c r="K3842" t="s">
        <v>14058</v>
      </c>
      <c r="L3842">
        <v>10</v>
      </c>
      <c r="M3842" t="s">
        <v>14050</v>
      </c>
      <c r="N3842" t="s">
        <v>16</v>
      </c>
    </row>
    <row r="3843" spans="1:14" x14ac:dyDescent="0.35">
      <c r="A3843" t="s">
        <v>12015</v>
      </c>
      <c r="B3843">
        <v>63</v>
      </c>
      <c r="C3843" t="s">
        <v>14096</v>
      </c>
      <c r="D3843" t="s">
        <v>12</v>
      </c>
      <c r="E3843" t="s">
        <v>64</v>
      </c>
      <c r="F3843" t="s">
        <v>19</v>
      </c>
      <c r="G3843" t="s">
        <v>36</v>
      </c>
      <c r="H3843">
        <v>8545.98</v>
      </c>
      <c r="I3843" s="9">
        <v>45406</v>
      </c>
      <c r="J3843">
        <v>2024</v>
      </c>
      <c r="K3843" t="s">
        <v>14061</v>
      </c>
      <c r="L3843">
        <v>4</v>
      </c>
      <c r="M3843" t="s">
        <v>14052</v>
      </c>
      <c r="N3843" t="s">
        <v>16</v>
      </c>
    </row>
    <row r="3844" spans="1:14" x14ac:dyDescent="0.35">
      <c r="A3844" t="s">
        <v>12107</v>
      </c>
      <c r="B3844">
        <v>63</v>
      </c>
      <c r="C3844" t="s">
        <v>14096</v>
      </c>
      <c r="D3844" t="s">
        <v>12</v>
      </c>
      <c r="E3844" t="s">
        <v>42</v>
      </c>
      <c r="F3844" t="s">
        <v>25</v>
      </c>
      <c r="G3844" t="s">
        <v>20</v>
      </c>
      <c r="H3844">
        <v>1119.17</v>
      </c>
      <c r="I3844" s="9">
        <v>45269</v>
      </c>
      <c r="J3844">
        <v>2023</v>
      </c>
      <c r="K3844" t="s">
        <v>14060</v>
      </c>
      <c r="L3844">
        <v>12</v>
      </c>
      <c r="M3844" t="s">
        <v>14050</v>
      </c>
      <c r="N3844" t="s">
        <v>16</v>
      </c>
    </row>
    <row r="3845" spans="1:14" x14ac:dyDescent="0.35">
      <c r="A3845" t="s">
        <v>12153</v>
      </c>
      <c r="B3845">
        <v>63</v>
      </c>
      <c r="C3845" t="s">
        <v>14096</v>
      </c>
      <c r="D3845" t="s">
        <v>12</v>
      </c>
      <c r="E3845" t="s">
        <v>24</v>
      </c>
      <c r="F3845" t="s">
        <v>55</v>
      </c>
      <c r="G3845" t="s">
        <v>20</v>
      </c>
      <c r="H3845">
        <v>22565.54</v>
      </c>
      <c r="I3845" s="9">
        <v>44986</v>
      </c>
      <c r="J3845">
        <v>2023</v>
      </c>
      <c r="K3845" t="s">
        <v>14053</v>
      </c>
      <c r="L3845">
        <v>3</v>
      </c>
      <c r="M3845" t="s">
        <v>14052</v>
      </c>
      <c r="N3845" t="s">
        <v>16</v>
      </c>
    </row>
    <row r="3846" spans="1:14" x14ac:dyDescent="0.35">
      <c r="A3846" t="s">
        <v>12223</v>
      </c>
      <c r="B3846">
        <v>63</v>
      </c>
      <c r="C3846" t="s">
        <v>14096</v>
      </c>
      <c r="D3846" t="s">
        <v>12</v>
      </c>
      <c r="E3846" t="s">
        <v>13</v>
      </c>
      <c r="F3846" t="s">
        <v>14</v>
      </c>
      <c r="G3846" t="s">
        <v>26</v>
      </c>
      <c r="H3846">
        <v>21213.37</v>
      </c>
      <c r="I3846" s="9">
        <v>45003</v>
      </c>
      <c r="J3846">
        <v>2023</v>
      </c>
      <c r="K3846" t="s">
        <v>14053</v>
      </c>
      <c r="L3846">
        <v>3</v>
      </c>
      <c r="M3846" t="s">
        <v>14050</v>
      </c>
      <c r="N3846" t="s">
        <v>16</v>
      </c>
    </row>
    <row r="3847" spans="1:14" x14ac:dyDescent="0.35">
      <c r="A3847" t="s">
        <v>12355</v>
      </c>
      <c r="B3847">
        <v>63</v>
      </c>
      <c r="C3847" t="s">
        <v>14096</v>
      </c>
      <c r="D3847" t="s">
        <v>12</v>
      </c>
      <c r="E3847" t="s">
        <v>74</v>
      </c>
      <c r="F3847" t="s">
        <v>49</v>
      </c>
      <c r="G3847" t="s">
        <v>26</v>
      </c>
      <c r="H3847">
        <v>981.24</v>
      </c>
      <c r="I3847" s="9">
        <v>45648</v>
      </c>
      <c r="J3847">
        <v>2024</v>
      </c>
      <c r="K3847" t="s">
        <v>14060</v>
      </c>
      <c r="L3847">
        <v>12</v>
      </c>
      <c r="M3847" t="s">
        <v>14059</v>
      </c>
      <c r="N3847" t="s">
        <v>16</v>
      </c>
    </row>
    <row r="3848" spans="1:14" x14ac:dyDescent="0.35">
      <c r="A3848" t="s">
        <v>12389</v>
      </c>
      <c r="B3848">
        <v>63</v>
      </c>
      <c r="C3848" t="s">
        <v>14096</v>
      </c>
      <c r="D3848" t="s">
        <v>39</v>
      </c>
      <c r="E3848" t="s">
        <v>64</v>
      </c>
      <c r="F3848" t="s">
        <v>49</v>
      </c>
      <c r="G3848" t="s">
        <v>26</v>
      </c>
      <c r="H3848">
        <v>1470.42</v>
      </c>
      <c r="I3848" s="9">
        <v>44982</v>
      </c>
      <c r="J3848">
        <v>2023</v>
      </c>
      <c r="K3848" t="s">
        <v>14051</v>
      </c>
      <c r="L3848">
        <v>2</v>
      </c>
      <c r="M3848" t="s">
        <v>14050</v>
      </c>
      <c r="N3848" t="s">
        <v>16</v>
      </c>
    </row>
    <row r="3849" spans="1:14" x14ac:dyDescent="0.35">
      <c r="A3849" t="s">
        <v>12397</v>
      </c>
      <c r="B3849">
        <v>63</v>
      </c>
      <c r="C3849" t="s">
        <v>14096</v>
      </c>
      <c r="D3849" t="s">
        <v>12</v>
      </c>
      <c r="E3849" t="s">
        <v>13</v>
      </c>
      <c r="F3849" t="s">
        <v>19</v>
      </c>
      <c r="G3849" t="s">
        <v>20</v>
      </c>
      <c r="H3849">
        <v>43266.7</v>
      </c>
      <c r="I3849" s="9">
        <v>45646</v>
      </c>
      <c r="J3849">
        <v>2024</v>
      </c>
      <c r="K3849" t="s">
        <v>14060</v>
      </c>
      <c r="L3849">
        <v>12</v>
      </c>
      <c r="M3849" t="s">
        <v>14048</v>
      </c>
      <c r="N3849" t="s">
        <v>16</v>
      </c>
    </row>
    <row r="3850" spans="1:14" x14ac:dyDescent="0.35">
      <c r="A3850" t="s">
        <v>12415</v>
      </c>
      <c r="B3850">
        <v>63</v>
      </c>
      <c r="C3850" t="s">
        <v>14096</v>
      </c>
      <c r="D3850" t="s">
        <v>12</v>
      </c>
      <c r="E3850" t="s">
        <v>24</v>
      </c>
      <c r="F3850" t="s">
        <v>35</v>
      </c>
      <c r="G3850" t="s">
        <v>36</v>
      </c>
      <c r="H3850">
        <v>10224.44</v>
      </c>
      <c r="I3850" s="9">
        <v>44988</v>
      </c>
      <c r="J3850">
        <v>2023</v>
      </c>
      <c r="K3850" t="s">
        <v>14053</v>
      </c>
      <c r="L3850">
        <v>3</v>
      </c>
      <c r="M3850" t="s">
        <v>14048</v>
      </c>
      <c r="N3850" t="s">
        <v>16</v>
      </c>
    </row>
    <row r="3851" spans="1:14" x14ac:dyDescent="0.35">
      <c r="A3851" t="s">
        <v>12463</v>
      </c>
      <c r="B3851">
        <v>63</v>
      </c>
      <c r="C3851" t="s">
        <v>14096</v>
      </c>
      <c r="D3851" t="s">
        <v>12</v>
      </c>
      <c r="E3851" t="s">
        <v>74</v>
      </c>
      <c r="F3851" t="s">
        <v>49</v>
      </c>
      <c r="G3851" t="s">
        <v>36</v>
      </c>
      <c r="H3851">
        <v>2643.47</v>
      </c>
      <c r="I3851" s="9">
        <v>45141</v>
      </c>
      <c r="J3851">
        <v>2023</v>
      </c>
      <c r="K3851" t="s">
        <v>14056</v>
      </c>
      <c r="L3851">
        <v>8</v>
      </c>
      <c r="M3851" t="s">
        <v>14057</v>
      </c>
      <c r="N3851" t="s">
        <v>16</v>
      </c>
    </row>
    <row r="3852" spans="1:14" x14ac:dyDescent="0.35">
      <c r="A3852" t="s">
        <v>12473</v>
      </c>
      <c r="B3852">
        <v>63</v>
      </c>
      <c r="C3852" t="s">
        <v>14096</v>
      </c>
      <c r="D3852" t="s">
        <v>12</v>
      </c>
      <c r="E3852" t="s">
        <v>29</v>
      </c>
      <c r="F3852" t="s">
        <v>19</v>
      </c>
      <c r="G3852" t="s">
        <v>20</v>
      </c>
      <c r="H3852">
        <v>8898.27</v>
      </c>
      <c r="I3852" s="9">
        <v>45439</v>
      </c>
      <c r="J3852">
        <v>2024</v>
      </c>
      <c r="K3852" t="s">
        <v>14047</v>
      </c>
      <c r="L3852">
        <v>5</v>
      </c>
      <c r="M3852" t="s">
        <v>14062</v>
      </c>
      <c r="N3852" t="s">
        <v>16</v>
      </c>
    </row>
    <row r="3853" spans="1:14" x14ac:dyDescent="0.35">
      <c r="A3853" t="s">
        <v>12579</v>
      </c>
      <c r="B3853">
        <v>63</v>
      </c>
      <c r="C3853" t="s">
        <v>14096</v>
      </c>
      <c r="D3853" t="s">
        <v>12</v>
      </c>
      <c r="E3853" t="s">
        <v>29</v>
      </c>
      <c r="F3853" t="s">
        <v>35</v>
      </c>
      <c r="G3853" t="s">
        <v>20</v>
      </c>
      <c r="H3853">
        <v>28675.55</v>
      </c>
      <c r="I3853" s="9">
        <v>45492</v>
      </c>
      <c r="J3853">
        <v>2024</v>
      </c>
      <c r="K3853" t="s">
        <v>14063</v>
      </c>
      <c r="L3853">
        <v>7</v>
      </c>
      <c r="M3853" t="s">
        <v>14048</v>
      </c>
      <c r="N3853" t="s">
        <v>16</v>
      </c>
    </row>
    <row r="3854" spans="1:14" x14ac:dyDescent="0.35">
      <c r="A3854" t="s">
        <v>12867</v>
      </c>
      <c r="B3854">
        <v>63</v>
      </c>
      <c r="C3854" t="s">
        <v>14096</v>
      </c>
      <c r="D3854" t="s">
        <v>39</v>
      </c>
      <c r="E3854" t="s">
        <v>93</v>
      </c>
      <c r="F3854" t="s">
        <v>19</v>
      </c>
      <c r="G3854" t="s">
        <v>20</v>
      </c>
      <c r="H3854">
        <v>49063.16</v>
      </c>
      <c r="I3854" s="9">
        <v>45449</v>
      </c>
      <c r="J3854">
        <v>2024</v>
      </c>
      <c r="K3854" t="s">
        <v>14049</v>
      </c>
      <c r="L3854">
        <v>6</v>
      </c>
      <c r="M3854" t="s">
        <v>14057</v>
      </c>
      <c r="N3854" t="s">
        <v>16</v>
      </c>
    </row>
    <row r="3855" spans="1:14" x14ac:dyDescent="0.35">
      <c r="A3855" t="s">
        <v>12881</v>
      </c>
      <c r="B3855">
        <v>63</v>
      </c>
      <c r="C3855" t="s">
        <v>14096</v>
      </c>
      <c r="D3855" t="s">
        <v>39</v>
      </c>
      <c r="E3855" t="s">
        <v>29</v>
      </c>
      <c r="F3855" t="s">
        <v>49</v>
      </c>
      <c r="G3855" t="s">
        <v>30</v>
      </c>
      <c r="H3855">
        <v>16545.61</v>
      </c>
      <c r="I3855" s="9">
        <v>45067</v>
      </c>
      <c r="J3855">
        <v>2023</v>
      </c>
      <c r="K3855" t="s">
        <v>14047</v>
      </c>
      <c r="L3855">
        <v>5</v>
      </c>
      <c r="M3855" t="s">
        <v>14059</v>
      </c>
      <c r="N3855" t="s">
        <v>16</v>
      </c>
    </row>
    <row r="3856" spans="1:14" x14ac:dyDescent="0.35">
      <c r="A3856" t="s">
        <v>13065</v>
      </c>
      <c r="B3856">
        <v>63</v>
      </c>
      <c r="C3856" t="s">
        <v>14096</v>
      </c>
      <c r="D3856" t="s">
        <v>12</v>
      </c>
      <c r="E3856" t="s">
        <v>64</v>
      </c>
      <c r="F3856" t="s">
        <v>14</v>
      </c>
      <c r="G3856" t="s">
        <v>26</v>
      </c>
      <c r="H3856">
        <v>835.79</v>
      </c>
      <c r="I3856" s="9">
        <v>45578</v>
      </c>
      <c r="J3856">
        <v>2024</v>
      </c>
      <c r="K3856" t="s">
        <v>14058</v>
      </c>
      <c r="L3856">
        <v>10</v>
      </c>
      <c r="M3856" t="s">
        <v>14059</v>
      </c>
      <c r="N3856" t="s">
        <v>16</v>
      </c>
    </row>
    <row r="3857" spans="1:14" x14ac:dyDescent="0.35">
      <c r="A3857" t="s">
        <v>13363</v>
      </c>
      <c r="B3857">
        <v>63</v>
      </c>
      <c r="C3857" t="s">
        <v>14096</v>
      </c>
      <c r="D3857" t="s">
        <v>12</v>
      </c>
      <c r="E3857" t="s">
        <v>42</v>
      </c>
      <c r="F3857" t="s">
        <v>19</v>
      </c>
      <c r="G3857" t="s">
        <v>15</v>
      </c>
      <c r="H3857">
        <v>5923.16</v>
      </c>
      <c r="I3857" s="9">
        <v>45496</v>
      </c>
      <c r="J3857">
        <v>2024</v>
      </c>
      <c r="K3857" t="s">
        <v>14063</v>
      </c>
      <c r="L3857">
        <v>7</v>
      </c>
      <c r="M3857" t="s">
        <v>14046</v>
      </c>
      <c r="N3857" t="s">
        <v>16</v>
      </c>
    </row>
    <row r="3858" spans="1:14" x14ac:dyDescent="0.35">
      <c r="A3858" t="s">
        <v>13547</v>
      </c>
      <c r="B3858">
        <v>63</v>
      </c>
      <c r="C3858" t="s">
        <v>14096</v>
      </c>
      <c r="D3858" t="s">
        <v>39</v>
      </c>
      <c r="E3858" t="s">
        <v>13</v>
      </c>
      <c r="F3858" t="s">
        <v>25</v>
      </c>
      <c r="G3858" t="s">
        <v>26</v>
      </c>
      <c r="H3858">
        <v>40670.49</v>
      </c>
      <c r="I3858" s="9">
        <v>45485</v>
      </c>
      <c r="J3858">
        <v>2024</v>
      </c>
      <c r="K3858" t="s">
        <v>14063</v>
      </c>
      <c r="L3858">
        <v>7</v>
      </c>
      <c r="M3858" t="s">
        <v>14048</v>
      </c>
      <c r="N3858" t="s">
        <v>16</v>
      </c>
    </row>
    <row r="3859" spans="1:14" x14ac:dyDescent="0.35">
      <c r="A3859" t="s">
        <v>13829</v>
      </c>
      <c r="B3859">
        <v>63</v>
      </c>
      <c r="C3859" t="s">
        <v>14096</v>
      </c>
      <c r="D3859" t="s">
        <v>39</v>
      </c>
      <c r="E3859" t="s">
        <v>74</v>
      </c>
      <c r="F3859" t="s">
        <v>55</v>
      </c>
      <c r="G3859" t="s">
        <v>15</v>
      </c>
      <c r="H3859">
        <v>13119.3</v>
      </c>
      <c r="I3859" s="9">
        <v>45585</v>
      </c>
      <c r="J3859">
        <v>2024</v>
      </c>
      <c r="K3859" t="s">
        <v>14058</v>
      </c>
      <c r="L3859">
        <v>10</v>
      </c>
      <c r="M3859" t="s">
        <v>14059</v>
      </c>
      <c r="N3859" t="s">
        <v>16</v>
      </c>
    </row>
    <row r="3860" spans="1:14" x14ac:dyDescent="0.35">
      <c r="A3860" t="s">
        <v>13927</v>
      </c>
      <c r="B3860">
        <v>63</v>
      </c>
      <c r="C3860" t="s">
        <v>14096</v>
      </c>
      <c r="D3860" t="s">
        <v>39</v>
      </c>
      <c r="E3860" t="s">
        <v>29</v>
      </c>
      <c r="F3860" t="s">
        <v>14</v>
      </c>
      <c r="G3860" t="s">
        <v>36</v>
      </c>
      <c r="H3860">
        <v>3151.61</v>
      </c>
      <c r="I3860" s="9">
        <v>45479</v>
      </c>
      <c r="J3860">
        <v>2024</v>
      </c>
      <c r="K3860" t="s">
        <v>14063</v>
      </c>
      <c r="L3860">
        <v>7</v>
      </c>
      <c r="M3860" t="s">
        <v>14050</v>
      </c>
      <c r="N3860" t="s">
        <v>16</v>
      </c>
    </row>
    <row r="3861" spans="1:14" x14ac:dyDescent="0.35">
      <c r="A3861" t="s">
        <v>14011</v>
      </c>
      <c r="B3861">
        <v>63</v>
      </c>
      <c r="C3861" t="s">
        <v>14096</v>
      </c>
      <c r="D3861" t="s">
        <v>39</v>
      </c>
      <c r="E3861" t="s">
        <v>64</v>
      </c>
      <c r="F3861" t="s">
        <v>19</v>
      </c>
      <c r="G3861" t="s">
        <v>36</v>
      </c>
      <c r="H3861">
        <v>3761.79</v>
      </c>
      <c r="I3861" s="9">
        <v>45617</v>
      </c>
      <c r="J3861">
        <v>2024</v>
      </c>
      <c r="K3861" t="s">
        <v>14054</v>
      </c>
      <c r="L3861">
        <v>11</v>
      </c>
      <c r="M3861" t="s">
        <v>14057</v>
      </c>
      <c r="N3861" t="s">
        <v>16</v>
      </c>
    </row>
    <row r="3862" spans="1:14" x14ac:dyDescent="0.35">
      <c r="A3862" t="s">
        <v>99</v>
      </c>
      <c r="B3862">
        <v>33</v>
      </c>
      <c r="C3862" t="s">
        <v>14097</v>
      </c>
      <c r="D3862" t="s">
        <v>12</v>
      </c>
      <c r="E3862" t="s">
        <v>74</v>
      </c>
      <c r="F3862" t="s">
        <v>49</v>
      </c>
      <c r="G3862" t="s">
        <v>30</v>
      </c>
      <c r="H3862">
        <v>12535.17</v>
      </c>
      <c r="I3862" s="9">
        <v>44929</v>
      </c>
      <c r="J3862">
        <v>2023</v>
      </c>
      <c r="K3862" t="s">
        <v>14045</v>
      </c>
      <c r="L3862">
        <v>1</v>
      </c>
      <c r="M3862" t="s">
        <v>14046</v>
      </c>
      <c r="N3862" t="s">
        <v>16</v>
      </c>
    </row>
    <row r="3863" spans="1:14" x14ac:dyDescent="0.35">
      <c r="A3863" t="s">
        <v>115</v>
      </c>
      <c r="B3863">
        <v>26</v>
      </c>
      <c r="C3863" t="s">
        <v>14097</v>
      </c>
      <c r="D3863" t="s">
        <v>39</v>
      </c>
      <c r="E3863" t="s">
        <v>24</v>
      </c>
      <c r="F3863" t="s">
        <v>49</v>
      </c>
      <c r="G3863" t="s">
        <v>30</v>
      </c>
      <c r="H3863">
        <v>3231.35</v>
      </c>
      <c r="I3863" s="9">
        <v>45158</v>
      </c>
      <c r="J3863">
        <v>2023</v>
      </c>
      <c r="K3863" t="s">
        <v>14056</v>
      </c>
      <c r="L3863">
        <v>8</v>
      </c>
      <c r="M3863" t="s">
        <v>14059</v>
      </c>
      <c r="N3863" t="s">
        <v>16</v>
      </c>
    </row>
    <row r="3864" spans="1:14" x14ac:dyDescent="0.35">
      <c r="A3864" t="s">
        <v>181</v>
      </c>
      <c r="B3864">
        <v>31</v>
      </c>
      <c r="C3864" t="s">
        <v>14097</v>
      </c>
      <c r="D3864" t="s">
        <v>12</v>
      </c>
      <c r="E3864" t="s">
        <v>29</v>
      </c>
      <c r="F3864" t="s">
        <v>19</v>
      </c>
      <c r="G3864" t="s">
        <v>30</v>
      </c>
      <c r="H3864">
        <v>4253.3500000000004</v>
      </c>
      <c r="I3864" s="9">
        <v>45520</v>
      </c>
      <c r="J3864">
        <v>2024</v>
      </c>
      <c r="K3864" t="s">
        <v>14056</v>
      </c>
      <c r="L3864">
        <v>8</v>
      </c>
      <c r="M3864" t="s">
        <v>14048</v>
      </c>
      <c r="N3864" t="s">
        <v>16</v>
      </c>
    </row>
    <row r="3865" spans="1:14" x14ac:dyDescent="0.35">
      <c r="A3865" t="s">
        <v>189</v>
      </c>
      <c r="B3865">
        <v>31</v>
      </c>
      <c r="C3865" t="s">
        <v>14097</v>
      </c>
      <c r="D3865" t="s">
        <v>39</v>
      </c>
      <c r="E3865" t="s">
        <v>29</v>
      </c>
      <c r="F3865" t="s">
        <v>49</v>
      </c>
      <c r="G3865" t="s">
        <v>30</v>
      </c>
      <c r="H3865">
        <v>2894.31</v>
      </c>
      <c r="I3865" s="9">
        <v>45183</v>
      </c>
      <c r="J3865">
        <v>2023</v>
      </c>
      <c r="K3865" t="s">
        <v>14055</v>
      </c>
      <c r="L3865">
        <v>9</v>
      </c>
      <c r="M3865" t="s">
        <v>14057</v>
      </c>
      <c r="N3865" t="s">
        <v>16</v>
      </c>
    </row>
    <row r="3866" spans="1:14" x14ac:dyDescent="0.35">
      <c r="A3866" t="s">
        <v>241</v>
      </c>
      <c r="B3866">
        <v>34</v>
      </c>
      <c r="C3866" t="s">
        <v>14097</v>
      </c>
      <c r="D3866" t="s">
        <v>12</v>
      </c>
      <c r="E3866" t="s">
        <v>93</v>
      </c>
      <c r="F3866" t="s">
        <v>55</v>
      </c>
      <c r="G3866" t="s">
        <v>30</v>
      </c>
      <c r="H3866">
        <v>15109.81</v>
      </c>
      <c r="I3866" s="9">
        <v>45350</v>
      </c>
      <c r="J3866">
        <v>2024</v>
      </c>
      <c r="K3866" t="s">
        <v>14051</v>
      </c>
      <c r="L3866">
        <v>2</v>
      </c>
      <c r="M3866" t="s">
        <v>14052</v>
      </c>
      <c r="N3866" t="s">
        <v>16</v>
      </c>
    </row>
    <row r="3867" spans="1:14" x14ac:dyDescent="0.35">
      <c r="A3867" t="s">
        <v>263</v>
      </c>
      <c r="B3867">
        <v>26</v>
      </c>
      <c r="C3867" t="s">
        <v>14097</v>
      </c>
      <c r="D3867" t="s">
        <v>12</v>
      </c>
      <c r="E3867" t="s">
        <v>52</v>
      </c>
      <c r="F3867" t="s">
        <v>55</v>
      </c>
      <c r="G3867" t="s">
        <v>30</v>
      </c>
      <c r="H3867">
        <v>4577.74</v>
      </c>
      <c r="I3867" s="9">
        <v>45468</v>
      </c>
      <c r="J3867">
        <v>2024</v>
      </c>
      <c r="K3867" t="s">
        <v>14049</v>
      </c>
      <c r="L3867">
        <v>6</v>
      </c>
      <c r="M3867" t="s">
        <v>14046</v>
      </c>
      <c r="N3867" t="s">
        <v>16</v>
      </c>
    </row>
    <row r="3868" spans="1:14" x14ac:dyDescent="0.35">
      <c r="A3868" t="s">
        <v>265</v>
      </c>
      <c r="B3868">
        <v>25</v>
      </c>
      <c r="C3868" t="s">
        <v>14097</v>
      </c>
      <c r="D3868" t="s">
        <v>39</v>
      </c>
      <c r="E3868" t="s">
        <v>52</v>
      </c>
      <c r="F3868" t="s">
        <v>55</v>
      </c>
      <c r="G3868" t="s">
        <v>30</v>
      </c>
      <c r="H3868">
        <v>5984.68</v>
      </c>
      <c r="I3868" s="9">
        <v>44956</v>
      </c>
      <c r="J3868">
        <v>2023</v>
      </c>
      <c r="K3868" t="s">
        <v>14045</v>
      </c>
      <c r="L3868">
        <v>1</v>
      </c>
      <c r="M3868" t="s">
        <v>14062</v>
      </c>
      <c r="N3868" t="s">
        <v>16</v>
      </c>
    </row>
    <row r="3869" spans="1:14" x14ac:dyDescent="0.35">
      <c r="A3869" t="s">
        <v>267</v>
      </c>
      <c r="B3869">
        <v>29</v>
      </c>
      <c r="C3869" t="s">
        <v>14097</v>
      </c>
      <c r="D3869" t="s">
        <v>39</v>
      </c>
      <c r="E3869" t="s">
        <v>64</v>
      </c>
      <c r="F3869" t="s">
        <v>19</v>
      </c>
      <c r="G3869" t="s">
        <v>30</v>
      </c>
      <c r="H3869">
        <v>17038.990000000002</v>
      </c>
      <c r="I3869" s="9">
        <v>45653</v>
      </c>
      <c r="J3869">
        <v>2024</v>
      </c>
      <c r="K3869" t="s">
        <v>14060</v>
      </c>
      <c r="L3869">
        <v>12</v>
      </c>
      <c r="M3869" t="s">
        <v>14048</v>
      </c>
      <c r="N3869" t="s">
        <v>16</v>
      </c>
    </row>
    <row r="3870" spans="1:14" x14ac:dyDescent="0.35">
      <c r="A3870" t="s">
        <v>309</v>
      </c>
      <c r="B3870">
        <v>31</v>
      </c>
      <c r="C3870" t="s">
        <v>14097</v>
      </c>
      <c r="D3870" t="s">
        <v>39</v>
      </c>
      <c r="E3870" t="s">
        <v>93</v>
      </c>
      <c r="F3870" t="s">
        <v>25</v>
      </c>
      <c r="G3870" t="s">
        <v>30</v>
      </c>
      <c r="H3870">
        <v>12563.04</v>
      </c>
      <c r="I3870" s="9">
        <v>45626</v>
      </c>
      <c r="J3870">
        <v>2024</v>
      </c>
      <c r="K3870" t="s">
        <v>14054</v>
      </c>
      <c r="L3870">
        <v>11</v>
      </c>
      <c r="M3870" t="s">
        <v>14050</v>
      </c>
      <c r="N3870" t="s">
        <v>16</v>
      </c>
    </row>
    <row r="3871" spans="1:14" x14ac:dyDescent="0.35">
      <c r="A3871" t="s">
        <v>319</v>
      </c>
      <c r="B3871">
        <v>32</v>
      </c>
      <c r="C3871" t="s">
        <v>14097</v>
      </c>
      <c r="D3871" t="s">
        <v>39</v>
      </c>
      <c r="E3871" t="s">
        <v>24</v>
      </c>
      <c r="F3871" t="s">
        <v>25</v>
      </c>
      <c r="G3871" t="s">
        <v>30</v>
      </c>
      <c r="H3871">
        <v>5512.51</v>
      </c>
      <c r="I3871" s="9">
        <v>45056</v>
      </c>
      <c r="J3871">
        <v>2023</v>
      </c>
      <c r="K3871" t="s">
        <v>14047</v>
      </c>
      <c r="L3871">
        <v>5</v>
      </c>
      <c r="M3871" t="s">
        <v>14052</v>
      </c>
      <c r="N3871" t="s">
        <v>16</v>
      </c>
    </row>
    <row r="3872" spans="1:14" x14ac:dyDescent="0.35">
      <c r="A3872" t="s">
        <v>345</v>
      </c>
      <c r="B3872">
        <v>32</v>
      </c>
      <c r="C3872" t="s">
        <v>14097</v>
      </c>
      <c r="D3872" t="s">
        <v>39</v>
      </c>
      <c r="E3872" t="s">
        <v>93</v>
      </c>
      <c r="F3872" t="s">
        <v>25</v>
      </c>
      <c r="G3872" t="s">
        <v>30</v>
      </c>
      <c r="H3872">
        <v>7724.78</v>
      </c>
      <c r="I3872" s="9">
        <v>45626</v>
      </c>
      <c r="J3872">
        <v>2024</v>
      </c>
      <c r="K3872" t="s">
        <v>14054</v>
      </c>
      <c r="L3872">
        <v>11</v>
      </c>
      <c r="M3872" t="s">
        <v>14050</v>
      </c>
      <c r="N3872" t="s">
        <v>16</v>
      </c>
    </row>
    <row r="3873" spans="1:14" x14ac:dyDescent="0.35">
      <c r="A3873" t="s">
        <v>443</v>
      </c>
      <c r="B3873">
        <v>34</v>
      </c>
      <c r="C3873" t="s">
        <v>14097</v>
      </c>
      <c r="D3873" t="s">
        <v>12</v>
      </c>
      <c r="E3873" t="s">
        <v>64</v>
      </c>
      <c r="F3873" t="s">
        <v>35</v>
      </c>
      <c r="G3873" t="s">
        <v>30</v>
      </c>
      <c r="H3873">
        <v>33900.89</v>
      </c>
      <c r="I3873" s="9">
        <v>44992</v>
      </c>
      <c r="J3873">
        <v>2023</v>
      </c>
      <c r="K3873" t="s">
        <v>14053</v>
      </c>
      <c r="L3873">
        <v>3</v>
      </c>
      <c r="M3873" t="s">
        <v>14046</v>
      </c>
      <c r="N3873" t="s">
        <v>16</v>
      </c>
    </row>
    <row r="3874" spans="1:14" x14ac:dyDescent="0.35">
      <c r="A3874" t="s">
        <v>493</v>
      </c>
      <c r="B3874">
        <v>28</v>
      </c>
      <c r="C3874" t="s">
        <v>14097</v>
      </c>
      <c r="D3874" t="s">
        <v>39</v>
      </c>
      <c r="E3874" t="s">
        <v>93</v>
      </c>
      <c r="F3874" t="s">
        <v>49</v>
      </c>
      <c r="G3874" t="s">
        <v>30</v>
      </c>
      <c r="H3874">
        <v>11086.5</v>
      </c>
      <c r="I3874" s="9">
        <v>45639</v>
      </c>
      <c r="J3874">
        <v>2024</v>
      </c>
      <c r="K3874" t="s">
        <v>14060</v>
      </c>
      <c r="L3874">
        <v>12</v>
      </c>
      <c r="M3874" t="s">
        <v>14048</v>
      </c>
      <c r="N3874" t="s">
        <v>16</v>
      </c>
    </row>
    <row r="3875" spans="1:14" x14ac:dyDescent="0.35">
      <c r="A3875" t="s">
        <v>499</v>
      </c>
      <c r="B3875">
        <v>26</v>
      </c>
      <c r="C3875" t="s">
        <v>14097</v>
      </c>
      <c r="D3875" t="s">
        <v>12</v>
      </c>
      <c r="E3875" t="s">
        <v>42</v>
      </c>
      <c r="F3875" t="s">
        <v>49</v>
      </c>
      <c r="G3875" t="s">
        <v>30</v>
      </c>
      <c r="H3875">
        <v>10400.26</v>
      </c>
      <c r="I3875" s="9">
        <v>45170</v>
      </c>
      <c r="J3875">
        <v>2023</v>
      </c>
      <c r="K3875" t="s">
        <v>14055</v>
      </c>
      <c r="L3875">
        <v>9</v>
      </c>
      <c r="M3875" t="s">
        <v>14048</v>
      </c>
      <c r="N3875" t="s">
        <v>16</v>
      </c>
    </row>
    <row r="3876" spans="1:14" x14ac:dyDescent="0.35">
      <c r="A3876" t="s">
        <v>541</v>
      </c>
      <c r="B3876">
        <v>28</v>
      </c>
      <c r="C3876" t="s">
        <v>14097</v>
      </c>
      <c r="D3876" t="s">
        <v>39</v>
      </c>
      <c r="E3876" t="s">
        <v>24</v>
      </c>
      <c r="F3876" t="s">
        <v>19</v>
      </c>
      <c r="G3876" t="s">
        <v>30</v>
      </c>
      <c r="H3876">
        <v>32099.21</v>
      </c>
      <c r="I3876" s="9">
        <v>45276</v>
      </c>
      <c r="J3876">
        <v>2023</v>
      </c>
      <c r="K3876" t="s">
        <v>14060</v>
      </c>
      <c r="L3876">
        <v>12</v>
      </c>
      <c r="M3876" t="s">
        <v>14050</v>
      </c>
      <c r="N3876" t="s">
        <v>16</v>
      </c>
    </row>
    <row r="3877" spans="1:14" x14ac:dyDescent="0.35">
      <c r="A3877" t="s">
        <v>559</v>
      </c>
      <c r="B3877">
        <v>33</v>
      </c>
      <c r="C3877" t="s">
        <v>14097</v>
      </c>
      <c r="D3877" t="s">
        <v>39</v>
      </c>
      <c r="E3877" t="s">
        <v>29</v>
      </c>
      <c r="F3877" t="s">
        <v>19</v>
      </c>
      <c r="G3877" t="s">
        <v>30</v>
      </c>
      <c r="H3877">
        <v>3320.43</v>
      </c>
      <c r="I3877" s="9">
        <v>45247</v>
      </c>
      <c r="J3877">
        <v>2023</v>
      </c>
      <c r="K3877" t="s">
        <v>14054</v>
      </c>
      <c r="L3877">
        <v>11</v>
      </c>
      <c r="M3877" t="s">
        <v>14048</v>
      </c>
      <c r="N3877" t="s">
        <v>16</v>
      </c>
    </row>
    <row r="3878" spans="1:14" x14ac:dyDescent="0.35">
      <c r="A3878" t="s">
        <v>567</v>
      </c>
      <c r="B3878">
        <v>29</v>
      </c>
      <c r="C3878" t="s">
        <v>14097</v>
      </c>
      <c r="D3878" t="s">
        <v>39</v>
      </c>
      <c r="E3878" t="s">
        <v>29</v>
      </c>
      <c r="F3878" t="s">
        <v>19</v>
      </c>
      <c r="G3878" t="s">
        <v>30</v>
      </c>
      <c r="H3878">
        <v>4525.74</v>
      </c>
      <c r="I3878" s="9">
        <v>45567</v>
      </c>
      <c r="J3878">
        <v>2024</v>
      </c>
      <c r="K3878" t="s">
        <v>14058</v>
      </c>
      <c r="L3878">
        <v>10</v>
      </c>
      <c r="M3878" t="s">
        <v>14052</v>
      </c>
      <c r="N3878" t="s">
        <v>16</v>
      </c>
    </row>
    <row r="3879" spans="1:14" x14ac:dyDescent="0.35">
      <c r="A3879" t="s">
        <v>583</v>
      </c>
      <c r="B3879">
        <v>33</v>
      </c>
      <c r="C3879" t="s">
        <v>14097</v>
      </c>
      <c r="D3879" t="s">
        <v>39</v>
      </c>
      <c r="E3879" t="s">
        <v>42</v>
      </c>
      <c r="F3879" t="s">
        <v>35</v>
      </c>
      <c r="G3879" t="s">
        <v>30</v>
      </c>
      <c r="H3879">
        <v>32359.919999999998</v>
      </c>
      <c r="I3879" s="9">
        <v>45196</v>
      </c>
      <c r="J3879">
        <v>2023</v>
      </c>
      <c r="K3879" t="s">
        <v>14055</v>
      </c>
      <c r="L3879">
        <v>9</v>
      </c>
      <c r="M3879" t="s">
        <v>14052</v>
      </c>
      <c r="N3879" t="s">
        <v>16</v>
      </c>
    </row>
    <row r="3880" spans="1:14" x14ac:dyDescent="0.35">
      <c r="A3880" t="s">
        <v>651</v>
      </c>
      <c r="B3880">
        <v>34</v>
      </c>
      <c r="C3880" t="s">
        <v>14097</v>
      </c>
      <c r="D3880" t="s">
        <v>39</v>
      </c>
      <c r="E3880" t="s">
        <v>52</v>
      </c>
      <c r="F3880" t="s">
        <v>25</v>
      </c>
      <c r="G3880" t="s">
        <v>30</v>
      </c>
      <c r="H3880">
        <v>17929.009999999998</v>
      </c>
      <c r="I3880" s="9">
        <v>45561</v>
      </c>
      <c r="J3880">
        <v>2024</v>
      </c>
      <c r="K3880" t="s">
        <v>14055</v>
      </c>
      <c r="L3880">
        <v>9</v>
      </c>
      <c r="M3880" t="s">
        <v>14057</v>
      </c>
      <c r="N3880" t="s">
        <v>16</v>
      </c>
    </row>
    <row r="3881" spans="1:14" x14ac:dyDescent="0.35">
      <c r="A3881" t="s">
        <v>655</v>
      </c>
      <c r="B3881">
        <v>29</v>
      </c>
      <c r="C3881" t="s">
        <v>14097</v>
      </c>
      <c r="D3881" t="s">
        <v>39</v>
      </c>
      <c r="E3881" t="s">
        <v>24</v>
      </c>
      <c r="F3881" t="s">
        <v>35</v>
      </c>
      <c r="G3881" t="s">
        <v>30</v>
      </c>
      <c r="H3881">
        <v>1137.5899999999999</v>
      </c>
      <c r="I3881" s="9">
        <v>45079</v>
      </c>
      <c r="J3881">
        <v>2023</v>
      </c>
      <c r="K3881" t="s">
        <v>14049</v>
      </c>
      <c r="L3881">
        <v>6</v>
      </c>
      <c r="M3881" t="s">
        <v>14048</v>
      </c>
      <c r="N3881" t="s">
        <v>16</v>
      </c>
    </row>
    <row r="3882" spans="1:14" x14ac:dyDescent="0.35">
      <c r="A3882" t="s">
        <v>799</v>
      </c>
      <c r="B3882">
        <v>30</v>
      </c>
      <c r="C3882" t="s">
        <v>14097</v>
      </c>
      <c r="D3882" t="s">
        <v>39</v>
      </c>
      <c r="E3882" t="s">
        <v>74</v>
      </c>
      <c r="F3882" t="s">
        <v>35</v>
      </c>
      <c r="G3882" t="s">
        <v>30</v>
      </c>
      <c r="H3882">
        <v>14072.82</v>
      </c>
      <c r="I3882" s="9">
        <v>45063</v>
      </c>
      <c r="J3882">
        <v>2023</v>
      </c>
      <c r="K3882" t="s">
        <v>14047</v>
      </c>
      <c r="L3882">
        <v>5</v>
      </c>
      <c r="M3882" t="s">
        <v>14052</v>
      </c>
      <c r="N3882" t="s">
        <v>16</v>
      </c>
    </row>
    <row r="3883" spans="1:14" x14ac:dyDescent="0.35">
      <c r="A3883" t="s">
        <v>855</v>
      </c>
      <c r="B3883">
        <v>25</v>
      </c>
      <c r="C3883" t="s">
        <v>14097</v>
      </c>
      <c r="D3883" t="s">
        <v>12</v>
      </c>
      <c r="E3883" t="s">
        <v>13</v>
      </c>
      <c r="F3883" t="s">
        <v>19</v>
      </c>
      <c r="G3883" t="s">
        <v>30</v>
      </c>
      <c r="H3883">
        <v>8840.4</v>
      </c>
      <c r="I3883" s="9">
        <v>45537</v>
      </c>
      <c r="J3883">
        <v>2024</v>
      </c>
      <c r="K3883" t="s">
        <v>14055</v>
      </c>
      <c r="L3883">
        <v>9</v>
      </c>
      <c r="M3883" t="s">
        <v>14062</v>
      </c>
      <c r="N3883" t="s">
        <v>16</v>
      </c>
    </row>
    <row r="3884" spans="1:14" x14ac:dyDescent="0.35">
      <c r="A3884" t="s">
        <v>881</v>
      </c>
      <c r="B3884">
        <v>33</v>
      </c>
      <c r="C3884" t="s">
        <v>14097</v>
      </c>
      <c r="D3884" t="s">
        <v>12</v>
      </c>
      <c r="E3884" t="s">
        <v>64</v>
      </c>
      <c r="F3884" t="s">
        <v>14</v>
      </c>
      <c r="G3884" t="s">
        <v>30</v>
      </c>
      <c r="H3884">
        <v>5408.35</v>
      </c>
      <c r="I3884" s="9">
        <v>45137</v>
      </c>
      <c r="J3884">
        <v>2023</v>
      </c>
      <c r="K3884" t="s">
        <v>14063</v>
      </c>
      <c r="L3884">
        <v>7</v>
      </c>
      <c r="M3884" t="s">
        <v>14059</v>
      </c>
      <c r="N3884" t="s">
        <v>16</v>
      </c>
    </row>
    <row r="3885" spans="1:14" x14ac:dyDescent="0.35">
      <c r="A3885" t="s">
        <v>907</v>
      </c>
      <c r="B3885">
        <v>29</v>
      </c>
      <c r="C3885" t="s">
        <v>14097</v>
      </c>
      <c r="D3885" t="s">
        <v>39</v>
      </c>
      <c r="E3885" t="s">
        <v>42</v>
      </c>
      <c r="F3885" t="s">
        <v>25</v>
      </c>
      <c r="G3885" t="s">
        <v>30</v>
      </c>
      <c r="H3885">
        <v>17085.689999999999</v>
      </c>
      <c r="I3885" s="9">
        <v>44995</v>
      </c>
      <c r="J3885">
        <v>2023</v>
      </c>
      <c r="K3885" t="s">
        <v>14053</v>
      </c>
      <c r="L3885">
        <v>3</v>
      </c>
      <c r="M3885" t="s">
        <v>14048</v>
      </c>
      <c r="N3885" t="s">
        <v>16</v>
      </c>
    </row>
    <row r="3886" spans="1:14" x14ac:dyDescent="0.35">
      <c r="A3886" t="s">
        <v>1011</v>
      </c>
      <c r="B3886">
        <v>33</v>
      </c>
      <c r="C3886" t="s">
        <v>14097</v>
      </c>
      <c r="D3886" t="s">
        <v>12</v>
      </c>
      <c r="E3886" t="s">
        <v>52</v>
      </c>
      <c r="F3886" t="s">
        <v>25</v>
      </c>
      <c r="G3886" t="s">
        <v>30</v>
      </c>
      <c r="H3886">
        <v>1163.83</v>
      </c>
      <c r="I3886" s="9">
        <v>44992</v>
      </c>
      <c r="J3886">
        <v>2023</v>
      </c>
      <c r="K3886" t="s">
        <v>14053</v>
      </c>
      <c r="L3886">
        <v>3</v>
      </c>
      <c r="M3886" t="s">
        <v>14046</v>
      </c>
      <c r="N3886" t="s">
        <v>16</v>
      </c>
    </row>
    <row r="3887" spans="1:14" x14ac:dyDescent="0.35">
      <c r="A3887" t="s">
        <v>1077</v>
      </c>
      <c r="B3887">
        <v>25</v>
      </c>
      <c r="C3887" t="s">
        <v>14097</v>
      </c>
      <c r="D3887" t="s">
        <v>39</v>
      </c>
      <c r="E3887" t="s">
        <v>52</v>
      </c>
      <c r="F3887" t="s">
        <v>49</v>
      </c>
      <c r="G3887" t="s">
        <v>30</v>
      </c>
      <c r="H3887">
        <v>390.44</v>
      </c>
      <c r="I3887" s="9">
        <v>45343</v>
      </c>
      <c r="J3887">
        <v>2024</v>
      </c>
      <c r="K3887" t="s">
        <v>14051</v>
      </c>
      <c r="L3887">
        <v>2</v>
      </c>
      <c r="M3887" t="s">
        <v>14052</v>
      </c>
      <c r="N3887" t="s">
        <v>16</v>
      </c>
    </row>
    <row r="3888" spans="1:14" x14ac:dyDescent="0.35">
      <c r="A3888" t="s">
        <v>1113</v>
      </c>
      <c r="B3888">
        <v>26</v>
      </c>
      <c r="C3888" t="s">
        <v>14097</v>
      </c>
      <c r="D3888" t="s">
        <v>12</v>
      </c>
      <c r="E3888" t="s">
        <v>13</v>
      </c>
      <c r="F3888" t="s">
        <v>49</v>
      </c>
      <c r="G3888" t="s">
        <v>30</v>
      </c>
      <c r="H3888">
        <v>7098.4</v>
      </c>
      <c r="I3888" s="9">
        <v>45036</v>
      </c>
      <c r="J3888">
        <v>2023</v>
      </c>
      <c r="K3888" t="s">
        <v>14061</v>
      </c>
      <c r="L3888">
        <v>4</v>
      </c>
      <c r="M3888" t="s">
        <v>14057</v>
      </c>
      <c r="N3888" t="s">
        <v>16</v>
      </c>
    </row>
    <row r="3889" spans="1:14" x14ac:dyDescent="0.35">
      <c r="A3889" t="s">
        <v>1213</v>
      </c>
      <c r="B3889">
        <v>31</v>
      </c>
      <c r="C3889" t="s">
        <v>14097</v>
      </c>
      <c r="D3889" t="s">
        <v>39</v>
      </c>
      <c r="E3889" t="s">
        <v>29</v>
      </c>
      <c r="F3889" t="s">
        <v>19</v>
      </c>
      <c r="G3889" t="s">
        <v>30</v>
      </c>
      <c r="H3889">
        <v>5288.6</v>
      </c>
      <c r="I3889" s="9">
        <v>45286</v>
      </c>
      <c r="J3889">
        <v>2023</v>
      </c>
      <c r="K3889" t="s">
        <v>14060</v>
      </c>
      <c r="L3889">
        <v>12</v>
      </c>
      <c r="M3889" t="s">
        <v>14046</v>
      </c>
      <c r="N3889" t="s">
        <v>16</v>
      </c>
    </row>
    <row r="3890" spans="1:14" x14ac:dyDescent="0.35">
      <c r="A3890" t="s">
        <v>1227</v>
      </c>
      <c r="B3890">
        <v>28</v>
      </c>
      <c r="C3890" t="s">
        <v>14097</v>
      </c>
      <c r="D3890" t="s">
        <v>39</v>
      </c>
      <c r="E3890" t="s">
        <v>74</v>
      </c>
      <c r="F3890" t="s">
        <v>49</v>
      </c>
      <c r="G3890" t="s">
        <v>30</v>
      </c>
      <c r="H3890">
        <v>8984.7999999999993</v>
      </c>
      <c r="I3890" s="9">
        <v>45657</v>
      </c>
      <c r="J3890">
        <v>2024</v>
      </c>
      <c r="K3890" t="s">
        <v>14060</v>
      </c>
      <c r="L3890">
        <v>12</v>
      </c>
      <c r="M3890" t="s">
        <v>14046</v>
      </c>
      <c r="N3890" t="s">
        <v>16</v>
      </c>
    </row>
    <row r="3891" spans="1:14" x14ac:dyDescent="0.35">
      <c r="A3891" t="s">
        <v>1333</v>
      </c>
      <c r="B3891">
        <v>30</v>
      </c>
      <c r="C3891" t="s">
        <v>14097</v>
      </c>
      <c r="D3891" t="s">
        <v>39</v>
      </c>
      <c r="E3891" t="s">
        <v>93</v>
      </c>
      <c r="F3891" t="s">
        <v>25</v>
      </c>
      <c r="G3891" t="s">
        <v>30</v>
      </c>
      <c r="H3891">
        <v>30331.73</v>
      </c>
      <c r="I3891" s="9">
        <v>45065</v>
      </c>
      <c r="J3891">
        <v>2023</v>
      </c>
      <c r="K3891" t="s">
        <v>14047</v>
      </c>
      <c r="L3891">
        <v>5</v>
      </c>
      <c r="M3891" t="s">
        <v>14048</v>
      </c>
      <c r="N3891" t="s">
        <v>16</v>
      </c>
    </row>
    <row r="3892" spans="1:14" x14ac:dyDescent="0.35">
      <c r="A3892" t="s">
        <v>1395</v>
      </c>
      <c r="B3892">
        <v>29</v>
      </c>
      <c r="C3892" t="s">
        <v>14097</v>
      </c>
      <c r="D3892" t="s">
        <v>12</v>
      </c>
      <c r="E3892" t="s">
        <v>24</v>
      </c>
      <c r="F3892" t="s">
        <v>55</v>
      </c>
      <c r="G3892" t="s">
        <v>30</v>
      </c>
      <c r="H3892">
        <v>13611.63</v>
      </c>
      <c r="I3892" s="9">
        <v>44936</v>
      </c>
      <c r="J3892">
        <v>2023</v>
      </c>
      <c r="K3892" t="s">
        <v>14045</v>
      </c>
      <c r="L3892">
        <v>1</v>
      </c>
      <c r="M3892" t="s">
        <v>14046</v>
      </c>
      <c r="N3892" t="s">
        <v>16</v>
      </c>
    </row>
    <row r="3893" spans="1:14" x14ac:dyDescent="0.35">
      <c r="A3893" t="s">
        <v>1401</v>
      </c>
      <c r="B3893">
        <v>33</v>
      </c>
      <c r="C3893" t="s">
        <v>14097</v>
      </c>
      <c r="D3893" t="s">
        <v>12</v>
      </c>
      <c r="E3893" t="s">
        <v>64</v>
      </c>
      <c r="F3893" t="s">
        <v>49</v>
      </c>
      <c r="G3893" t="s">
        <v>30</v>
      </c>
      <c r="H3893">
        <v>11921.61</v>
      </c>
      <c r="I3893" s="9">
        <v>45073</v>
      </c>
      <c r="J3893">
        <v>2023</v>
      </c>
      <c r="K3893" t="s">
        <v>14047</v>
      </c>
      <c r="L3893">
        <v>5</v>
      </c>
      <c r="M3893" t="s">
        <v>14050</v>
      </c>
      <c r="N3893" t="s">
        <v>16</v>
      </c>
    </row>
    <row r="3894" spans="1:14" x14ac:dyDescent="0.35">
      <c r="A3894" t="s">
        <v>1443</v>
      </c>
      <c r="B3894">
        <v>30</v>
      </c>
      <c r="C3894" t="s">
        <v>14097</v>
      </c>
      <c r="D3894" t="s">
        <v>39</v>
      </c>
      <c r="E3894" t="s">
        <v>42</v>
      </c>
      <c r="F3894" t="s">
        <v>25</v>
      </c>
      <c r="G3894" t="s">
        <v>30</v>
      </c>
      <c r="H3894">
        <v>27302.15</v>
      </c>
      <c r="I3894" s="9">
        <v>45402</v>
      </c>
      <c r="J3894">
        <v>2024</v>
      </c>
      <c r="K3894" t="s">
        <v>14061</v>
      </c>
      <c r="L3894">
        <v>4</v>
      </c>
      <c r="M3894" t="s">
        <v>14050</v>
      </c>
      <c r="N3894" t="s">
        <v>16</v>
      </c>
    </row>
    <row r="3895" spans="1:14" x14ac:dyDescent="0.35">
      <c r="A3895" t="s">
        <v>1543</v>
      </c>
      <c r="B3895">
        <v>31</v>
      </c>
      <c r="C3895" t="s">
        <v>14097</v>
      </c>
      <c r="D3895" t="s">
        <v>39</v>
      </c>
      <c r="E3895" t="s">
        <v>74</v>
      </c>
      <c r="F3895" t="s">
        <v>49</v>
      </c>
      <c r="G3895" t="s">
        <v>30</v>
      </c>
      <c r="H3895">
        <v>3792.68</v>
      </c>
      <c r="I3895" s="9">
        <v>45277</v>
      </c>
      <c r="J3895">
        <v>2023</v>
      </c>
      <c r="K3895" t="s">
        <v>14060</v>
      </c>
      <c r="L3895">
        <v>12</v>
      </c>
      <c r="M3895" t="s">
        <v>14059</v>
      </c>
      <c r="N3895" t="s">
        <v>16</v>
      </c>
    </row>
    <row r="3896" spans="1:14" x14ac:dyDescent="0.35">
      <c r="A3896" t="s">
        <v>1651</v>
      </c>
      <c r="B3896">
        <v>34</v>
      </c>
      <c r="C3896" t="s">
        <v>14097</v>
      </c>
      <c r="D3896" t="s">
        <v>39</v>
      </c>
      <c r="E3896" t="s">
        <v>64</v>
      </c>
      <c r="F3896" t="s">
        <v>49</v>
      </c>
      <c r="G3896" t="s">
        <v>30</v>
      </c>
      <c r="H3896">
        <v>2563.3200000000002</v>
      </c>
      <c r="I3896" s="9">
        <v>45007</v>
      </c>
      <c r="J3896">
        <v>2023</v>
      </c>
      <c r="K3896" t="s">
        <v>14053</v>
      </c>
      <c r="L3896">
        <v>3</v>
      </c>
      <c r="M3896" t="s">
        <v>14052</v>
      </c>
      <c r="N3896" t="s">
        <v>16</v>
      </c>
    </row>
    <row r="3897" spans="1:14" x14ac:dyDescent="0.35">
      <c r="A3897" t="s">
        <v>1687</v>
      </c>
      <c r="B3897">
        <v>33</v>
      </c>
      <c r="C3897" t="s">
        <v>14097</v>
      </c>
      <c r="D3897" t="s">
        <v>39</v>
      </c>
      <c r="E3897" t="s">
        <v>64</v>
      </c>
      <c r="F3897" t="s">
        <v>14</v>
      </c>
      <c r="G3897" t="s">
        <v>30</v>
      </c>
      <c r="H3897">
        <v>8664</v>
      </c>
      <c r="I3897" s="9">
        <v>44999</v>
      </c>
      <c r="J3897">
        <v>2023</v>
      </c>
      <c r="K3897" t="s">
        <v>14053</v>
      </c>
      <c r="L3897">
        <v>3</v>
      </c>
      <c r="M3897" t="s">
        <v>14046</v>
      </c>
      <c r="N3897" t="s">
        <v>16</v>
      </c>
    </row>
    <row r="3898" spans="1:14" x14ac:dyDescent="0.35">
      <c r="A3898" t="s">
        <v>1837</v>
      </c>
      <c r="B3898">
        <v>34</v>
      </c>
      <c r="C3898" t="s">
        <v>14097</v>
      </c>
      <c r="D3898" t="s">
        <v>12</v>
      </c>
      <c r="E3898" t="s">
        <v>24</v>
      </c>
      <c r="F3898" t="s">
        <v>19</v>
      </c>
      <c r="G3898" t="s">
        <v>30</v>
      </c>
      <c r="H3898">
        <v>7344.05</v>
      </c>
      <c r="I3898" s="9">
        <v>45507</v>
      </c>
      <c r="J3898">
        <v>2024</v>
      </c>
      <c r="K3898" t="s">
        <v>14056</v>
      </c>
      <c r="L3898">
        <v>8</v>
      </c>
      <c r="M3898" t="s">
        <v>14050</v>
      </c>
      <c r="N3898" t="s">
        <v>16</v>
      </c>
    </row>
    <row r="3899" spans="1:14" x14ac:dyDescent="0.35">
      <c r="A3899" t="s">
        <v>1967</v>
      </c>
      <c r="B3899">
        <v>32</v>
      </c>
      <c r="C3899" t="s">
        <v>14097</v>
      </c>
      <c r="D3899" t="s">
        <v>12</v>
      </c>
      <c r="E3899" t="s">
        <v>42</v>
      </c>
      <c r="F3899" t="s">
        <v>35</v>
      </c>
      <c r="G3899" t="s">
        <v>30</v>
      </c>
      <c r="H3899">
        <v>20457.72</v>
      </c>
      <c r="I3899" s="9">
        <v>45481</v>
      </c>
      <c r="J3899">
        <v>2024</v>
      </c>
      <c r="K3899" t="s">
        <v>14063</v>
      </c>
      <c r="L3899">
        <v>7</v>
      </c>
      <c r="M3899" t="s">
        <v>14062</v>
      </c>
      <c r="N3899" t="s">
        <v>16</v>
      </c>
    </row>
    <row r="3900" spans="1:14" x14ac:dyDescent="0.35">
      <c r="A3900" t="s">
        <v>1995</v>
      </c>
      <c r="B3900">
        <v>29</v>
      </c>
      <c r="C3900" t="s">
        <v>14097</v>
      </c>
      <c r="D3900" t="s">
        <v>39</v>
      </c>
      <c r="E3900" t="s">
        <v>64</v>
      </c>
      <c r="F3900" t="s">
        <v>35</v>
      </c>
      <c r="G3900" t="s">
        <v>30</v>
      </c>
      <c r="H3900">
        <v>49.53</v>
      </c>
      <c r="I3900" s="9">
        <v>45057</v>
      </c>
      <c r="J3900">
        <v>2023</v>
      </c>
      <c r="K3900" t="s">
        <v>14047</v>
      </c>
      <c r="L3900">
        <v>5</v>
      </c>
      <c r="M3900" t="s">
        <v>14057</v>
      </c>
      <c r="N3900" t="s">
        <v>16</v>
      </c>
    </row>
    <row r="3901" spans="1:14" x14ac:dyDescent="0.35">
      <c r="A3901" t="s">
        <v>2009</v>
      </c>
      <c r="B3901">
        <v>28</v>
      </c>
      <c r="C3901" t="s">
        <v>14097</v>
      </c>
      <c r="D3901" t="s">
        <v>39</v>
      </c>
      <c r="E3901" t="s">
        <v>13</v>
      </c>
      <c r="F3901" t="s">
        <v>35</v>
      </c>
      <c r="G3901" t="s">
        <v>30</v>
      </c>
      <c r="H3901">
        <v>981.82</v>
      </c>
      <c r="I3901" s="9">
        <v>45457</v>
      </c>
      <c r="J3901">
        <v>2024</v>
      </c>
      <c r="K3901" t="s">
        <v>14049</v>
      </c>
      <c r="L3901">
        <v>6</v>
      </c>
      <c r="M3901" t="s">
        <v>14048</v>
      </c>
      <c r="N3901" t="s">
        <v>16</v>
      </c>
    </row>
    <row r="3902" spans="1:14" x14ac:dyDescent="0.35">
      <c r="A3902" t="s">
        <v>2035</v>
      </c>
      <c r="B3902">
        <v>30</v>
      </c>
      <c r="C3902" t="s">
        <v>14097</v>
      </c>
      <c r="D3902" t="s">
        <v>39</v>
      </c>
      <c r="E3902" t="s">
        <v>93</v>
      </c>
      <c r="F3902" t="s">
        <v>49</v>
      </c>
      <c r="G3902" t="s">
        <v>30</v>
      </c>
      <c r="H3902">
        <v>6337.42</v>
      </c>
      <c r="I3902" s="9">
        <v>45381</v>
      </c>
      <c r="J3902">
        <v>2024</v>
      </c>
      <c r="K3902" t="s">
        <v>14053</v>
      </c>
      <c r="L3902">
        <v>3</v>
      </c>
      <c r="M3902" t="s">
        <v>14050</v>
      </c>
      <c r="N3902" t="s">
        <v>16</v>
      </c>
    </row>
    <row r="3903" spans="1:14" x14ac:dyDescent="0.35">
      <c r="A3903" t="s">
        <v>2055</v>
      </c>
      <c r="B3903">
        <v>32</v>
      </c>
      <c r="C3903" t="s">
        <v>14097</v>
      </c>
      <c r="D3903" t="s">
        <v>39</v>
      </c>
      <c r="E3903" t="s">
        <v>29</v>
      </c>
      <c r="F3903" t="s">
        <v>25</v>
      </c>
      <c r="G3903" t="s">
        <v>30</v>
      </c>
      <c r="H3903">
        <v>7686.31</v>
      </c>
      <c r="I3903" s="9">
        <v>45439</v>
      </c>
      <c r="J3903">
        <v>2024</v>
      </c>
      <c r="K3903" t="s">
        <v>14047</v>
      </c>
      <c r="L3903">
        <v>5</v>
      </c>
      <c r="M3903" t="s">
        <v>14062</v>
      </c>
      <c r="N3903" t="s">
        <v>16</v>
      </c>
    </row>
    <row r="3904" spans="1:14" x14ac:dyDescent="0.35">
      <c r="A3904" t="s">
        <v>2071</v>
      </c>
      <c r="B3904">
        <v>31</v>
      </c>
      <c r="C3904" t="s">
        <v>14097</v>
      </c>
      <c r="D3904" t="s">
        <v>39</v>
      </c>
      <c r="E3904" t="s">
        <v>64</v>
      </c>
      <c r="F3904" t="s">
        <v>35</v>
      </c>
      <c r="G3904" t="s">
        <v>30</v>
      </c>
      <c r="H3904">
        <v>689.5</v>
      </c>
      <c r="I3904" s="9">
        <v>45459</v>
      </c>
      <c r="J3904">
        <v>2024</v>
      </c>
      <c r="K3904" t="s">
        <v>14049</v>
      </c>
      <c r="L3904">
        <v>6</v>
      </c>
      <c r="M3904" t="s">
        <v>14059</v>
      </c>
      <c r="N3904" t="s">
        <v>16</v>
      </c>
    </row>
    <row r="3905" spans="1:14" x14ac:dyDescent="0.35">
      <c r="A3905" t="s">
        <v>2079</v>
      </c>
      <c r="B3905">
        <v>29</v>
      </c>
      <c r="C3905" t="s">
        <v>14097</v>
      </c>
      <c r="D3905" t="s">
        <v>12</v>
      </c>
      <c r="E3905" t="s">
        <v>29</v>
      </c>
      <c r="F3905" t="s">
        <v>35</v>
      </c>
      <c r="G3905" t="s">
        <v>30</v>
      </c>
      <c r="H3905">
        <v>495.71</v>
      </c>
      <c r="I3905" s="9">
        <v>45191</v>
      </c>
      <c r="J3905">
        <v>2023</v>
      </c>
      <c r="K3905" t="s">
        <v>14055</v>
      </c>
      <c r="L3905">
        <v>9</v>
      </c>
      <c r="M3905" t="s">
        <v>14048</v>
      </c>
      <c r="N3905" t="s">
        <v>16</v>
      </c>
    </row>
    <row r="3906" spans="1:14" x14ac:dyDescent="0.35">
      <c r="A3906" t="s">
        <v>2221</v>
      </c>
      <c r="B3906">
        <v>27</v>
      </c>
      <c r="C3906" t="s">
        <v>14097</v>
      </c>
      <c r="D3906" t="s">
        <v>12</v>
      </c>
      <c r="E3906" t="s">
        <v>74</v>
      </c>
      <c r="F3906" t="s">
        <v>19</v>
      </c>
      <c r="G3906" t="s">
        <v>30</v>
      </c>
      <c r="H3906">
        <v>485.01</v>
      </c>
      <c r="I3906" s="9">
        <v>45295</v>
      </c>
      <c r="J3906">
        <v>2024</v>
      </c>
      <c r="K3906" t="s">
        <v>14045</v>
      </c>
      <c r="L3906">
        <v>1</v>
      </c>
      <c r="M3906" t="s">
        <v>14057</v>
      </c>
      <c r="N3906" t="s">
        <v>16</v>
      </c>
    </row>
    <row r="3907" spans="1:14" x14ac:dyDescent="0.35">
      <c r="A3907" t="s">
        <v>2299</v>
      </c>
      <c r="B3907">
        <v>29</v>
      </c>
      <c r="C3907" t="s">
        <v>14097</v>
      </c>
      <c r="D3907" t="s">
        <v>12</v>
      </c>
      <c r="E3907" t="s">
        <v>42</v>
      </c>
      <c r="F3907" t="s">
        <v>19</v>
      </c>
      <c r="G3907" t="s">
        <v>30</v>
      </c>
      <c r="H3907">
        <v>29417.71</v>
      </c>
      <c r="I3907" s="9">
        <v>45330</v>
      </c>
      <c r="J3907">
        <v>2024</v>
      </c>
      <c r="K3907" t="s">
        <v>14051</v>
      </c>
      <c r="L3907">
        <v>2</v>
      </c>
      <c r="M3907" t="s">
        <v>14057</v>
      </c>
      <c r="N3907" t="s">
        <v>16</v>
      </c>
    </row>
    <row r="3908" spans="1:14" x14ac:dyDescent="0.35">
      <c r="A3908" t="s">
        <v>2375</v>
      </c>
      <c r="B3908">
        <v>32</v>
      </c>
      <c r="C3908" t="s">
        <v>14097</v>
      </c>
      <c r="D3908" t="s">
        <v>39</v>
      </c>
      <c r="E3908" t="s">
        <v>13</v>
      </c>
      <c r="F3908" t="s">
        <v>14</v>
      </c>
      <c r="G3908" t="s">
        <v>30</v>
      </c>
      <c r="H3908">
        <v>9459.0499999999993</v>
      </c>
      <c r="I3908" s="9">
        <v>45653</v>
      </c>
      <c r="J3908">
        <v>2024</v>
      </c>
      <c r="K3908" t="s">
        <v>14060</v>
      </c>
      <c r="L3908">
        <v>12</v>
      </c>
      <c r="M3908" t="s">
        <v>14048</v>
      </c>
      <c r="N3908" t="s">
        <v>16</v>
      </c>
    </row>
    <row r="3909" spans="1:14" x14ac:dyDescent="0.35">
      <c r="A3909" t="s">
        <v>2397</v>
      </c>
      <c r="B3909">
        <v>28</v>
      </c>
      <c r="C3909" t="s">
        <v>14097</v>
      </c>
      <c r="D3909" t="s">
        <v>39</v>
      </c>
      <c r="E3909" t="s">
        <v>93</v>
      </c>
      <c r="F3909" t="s">
        <v>35</v>
      </c>
      <c r="G3909" t="s">
        <v>30</v>
      </c>
      <c r="H3909">
        <v>9186.8700000000008</v>
      </c>
      <c r="I3909" s="9">
        <v>45320</v>
      </c>
      <c r="J3909">
        <v>2024</v>
      </c>
      <c r="K3909" t="s">
        <v>14045</v>
      </c>
      <c r="L3909">
        <v>1</v>
      </c>
      <c r="M3909" t="s">
        <v>14062</v>
      </c>
      <c r="N3909" t="s">
        <v>16</v>
      </c>
    </row>
    <row r="3910" spans="1:14" x14ac:dyDescent="0.35">
      <c r="A3910" t="s">
        <v>2523</v>
      </c>
      <c r="B3910">
        <v>27</v>
      </c>
      <c r="C3910" t="s">
        <v>14097</v>
      </c>
      <c r="D3910" t="s">
        <v>12</v>
      </c>
      <c r="E3910" t="s">
        <v>93</v>
      </c>
      <c r="F3910" t="s">
        <v>25</v>
      </c>
      <c r="G3910" t="s">
        <v>30</v>
      </c>
      <c r="H3910">
        <v>3127.64</v>
      </c>
      <c r="I3910" s="9">
        <v>45246</v>
      </c>
      <c r="J3910">
        <v>2023</v>
      </c>
      <c r="K3910" t="s">
        <v>14054</v>
      </c>
      <c r="L3910">
        <v>11</v>
      </c>
      <c r="M3910" t="s">
        <v>14057</v>
      </c>
      <c r="N3910" t="s">
        <v>16</v>
      </c>
    </row>
    <row r="3911" spans="1:14" x14ac:dyDescent="0.35">
      <c r="A3911" t="s">
        <v>2553</v>
      </c>
      <c r="B3911">
        <v>25</v>
      </c>
      <c r="C3911" t="s">
        <v>14097</v>
      </c>
      <c r="D3911" t="s">
        <v>39</v>
      </c>
      <c r="E3911" t="s">
        <v>24</v>
      </c>
      <c r="F3911" t="s">
        <v>19</v>
      </c>
      <c r="G3911" t="s">
        <v>30</v>
      </c>
      <c r="H3911">
        <v>4949.2</v>
      </c>
      <c r="I3911" s="9">
        <v>45427</v>
      </c>
      <c r="J3911">
        <v>2024</v>
      </c>
      <c r="K3911" t="s">
        <v>14047</v>
      </c>
      <c r="L3911">
        <v>5</v>
      </c>
      <c r="M3911" t="s">
        <v>14052</v>
      </c>
      <c r="N3911" t="s">
        <v>16</v>
      </c>
    </row>
    <row r="3912" spans="1:14" x14ac:dyDescent="0.35">
      <c r="A3912" t="s">
        <v>2585</v>
      </c>
      <c r="B3912">
        <v>33</v>
      </c>
      <c r="C3912" t="s">
        <v>14097</v>
      </c>
      <c r="D3912" t="s">
        <v>12</v>
      </c>
      <c r="E3912" t="s">
        <v>24</v>
      </c>
      <c r="F3912" t="s">
        <v>35</v>
      </c>
      <c r="G3912" t="s">
        <v>30</v>
      </c>
      <c r="H3912">
        <v>10406.4</v>
      </c>
      <c r="I3912" s="9">
        <v>45383</v>
      </c>
      <c r="J3912">
        <v>2024</v>
      </c>
      <c r="K3912" t="s">
        <v>14061</v>
      </c>
      <c r="L3912">
        <v>4</v>
      </c>
      <c r="M3912" t="s">
        <v>14062</v>
      </c>
      <c r="N3912" t="s">
        <v>16</v>
      </c>
    </row>
    <row r="3913" spans="1:14" x14ac:dyDescent="0.35">
      <c r="A3913" t="s">
        <v>2679</v>
      </c>
      <c r="B3913">
        <v>34</v>
      </c>
      <c r="C3913" t="s">
        <v>14097</v>
      </c>
      <c r="D3913" t="s">
        <v>39</v>
      </c>
      <c r="E3913" t="s">
        <v>24</v>
      </c>
      <c r="F3913" t="s">
        <v>49</v>
      </c>
      <c r="G3913" t="s">
        <v>30</v>
      </c>
      <c r="H3913">
        <v>10718.68</v>
      </c>
      <c r="I3913" s="9">
        <v>45248</v>
      </c>
      <c r="J3913">
        <v>2023</v>
      </c>
      <c r="K3913" t="s">
        <v>14054</v>
      </c>
      <c r="L3913">
        <v>11</v>
      </c>
      <c r="M3913" t="s">
        <v>14050</v>
      </c>
      <c r="N3913" t="s">
        <v>16</v>
      </c>
    </row>
    <row r="3914" spans="1:14" x14ac:dyDescent="0.35">
      <c r="A3914" t="s">
        <v>2891</v>
      </c>
      <c r="B3914">
        <v>29</v>
      </c>
      <c r="C3914" t="s">
        <v>14097</v>
      </c>
      <c r="D3914" t="s">
        <v>39</v>
      </c>
      <c r="E3914" t="s">
        <v>13</v>
      </c>
      <c r="F3914" t="s">
        <v>35</v>
      </c>
      <c r="G3914" t="s">
        <v>30</v>
      </c>
      <c r="H3914">
        <v>7484.81</v>
      </c>
      <c r="I3914" s="9">
        <v>45276</v>
      </c>
      <c r="J3914">
        <v>2023</v>
      </c>
      <c r="K3914" t="s">
        <v>14060</v>
      </c>
      <c r="L3914">
        <v>12</v>
      </c>
      <c r="M3914" t="s">
        <v>14050</v>
      </c>
      <c r="N3914" t="s">
        <v>16</v>
      </c>
    </row>
    <row r="3915" spans="1:14" x14ac:dyDescent="0.35">
      <c r="A3915" t="s">
        <v>2901</v>
      </c>
      <c r="B3915">
        <v>27</v>
      </c>
      <c r="C3915" t="s">
        <v>14097</v>
      </c>
      <c r="D3915" t="s">
        <v>39</v>
      </c>
      <c r="E3915" t="s">
        <v>64</v>
      </c>
      <c r="F3915" t="s">
        <v>35</v>
      </c>
      <c r="G3915" t="s">
        <v>30</v>
      </c>
      <c r="H3915">
        <v>5752.9</v>
      </c>
      <c r="I3915" s="9">
        <v>44984</v>
      </c>
      <c r="J3915">
        <v>2023</v>
      </c>
      <c r="K3915" t="s">
        <v>14051</v>
      </c>
      <c r="L3915">
        <v>2</v>
      </c>
      <c r="M3915" t="s">
        <v>14062</v>
      </c>
      <c r="N3915" t="s">
        <v>16</v>
      </c>
    </row>
    <row r="3916" spans="1:14" x14ac:dyDescent="0.35">
      <c r="A3916" t="s">
        <v>2913</v>
      </c>
      <c r="B3916">
        <v>25</v>
      </c>
      <c r="C3916" t="s">
        <v>14097</v>
      </c>
      <c r="D3916" t="s">
        <v>39</v>
      </c>
      <c r="E3916" t="s">
        <v>64</v>
      </c>
      <c r="F3916" t="s">
        <v>35</v>
      </c>
      <c r="G3916" t="s">
        <v>30</v>
      </c>
      <c r="H3916">
        <v>2028.81</v>
      </c>
      <c r="I3916" s="9">
        <v>45034</v>
      </c>
      <c r="J3916">
        <v>2023</v>
      </c>
      <c r="K3916" t="s">
        <v>14061</v>
      </c>
      <c r="L3916">
        <v>4</v>
      </c>
      <c r="M3916" t="s">
        <v>14046</v>
      </c>
      <c r="N3916" t="s">
        <v>16</v>
      </c>
    </row>
    <row r="3917" spans="1:14" x14ac:dyDescent="0.35">
      <c r="A3917" t="s">
        <v>2919</v>
      </c>
      <c r="B3917">
        <v>34</v>
      </c>
      <c r="C3917" t="s">
        <v>14097</v>
      </c>
      <c r="D3917" t="s">
        <v>12</v>
      </c>
      <c r="E3917" t="s">
        <v>93</v>
      </c>
      <c r="F3917" t="s">
        <v>25</v>
      </c>
      <c r="G3917" t="s">
        <v>30</v>
      </c>
      <c r="H3917">
        <v>9115.56</v>
      </c>
      <c r="I3917" s="9">
        <v>45436</v>
      </c>
      <c r="J3917">
        <v>2024</v>
      </c>
      <c r="K3917" t="s">
        <v>14047</v>
      </c>
      <c r="L3917">
        <v>5</v>
      </c>
      <c r="M3917" t="s">
        <v>14048</v>
      </c>
      <c r="N3917" t="s">
        <v>16</v>
      </c>
    </row>
    <row r="3918" spans="1:14" x14ac:dyDescent="0.35">
      <c r="A3918" t="s">
        <v>3069</v>
      </c>
      <c r="B3918">
        <v>30</v>
      </c>
      <c r="C3918" t="s">
        <v>14097</v>
      </c>
      <c r="D3918" t="s">
        <v>12</v>
      </c>
      <c r="E3918" t="s">
        <v>29</v>
      </c>
      <c r="F3918" t="s">
        <v>49</v>
      </c>
      <c r="G3918" t="s">
        <v>30</v>
      </c>
      <c r="H3918">
        <v>7963.54</v>
      </c>
      <c r="I3918" s="9">
        <v>45067</v>
      </c>
      <c r="J3918">
        <v>2023</v>
      </c>
      <c r="K3918" t="s">
        <v>14047</v>
      </c>
      <c r="L3918">
        <v>5</v>
      </c>
      <c r="M3918" t="s">
        <v>14059</v>
      </c>
      <c r="N3918" t="s">
        <v>16</v>
      </c>
    </row>
    <row r="3919" spans="1:14" x14ac:dyDescent="0.35">
      <c r="A3919" t="s">
        <v>3095</v>
      </c>
      <c r="B3919">
        <v>27</v>
      </c>
      <c r="C3919" t="s">
        <v>14097</v>
      </c>
      <c r="D3919" t="s">
        <v>39</v>
      </c>
      <c r="E3919" t="s">
        <v>52</v>
      </c>
      <c r="F3919" t="s">
        <v>14</v>
      </c>
      <c r="G3919" t="s">
        <v>30</v>
      </c>
      <c r="H3919">
        <v>29190.6</v>
      </c>
      <c r="I3919" s="9">
        <v>45633</v>
      </c>
      <c r="J3919">
        <v>2024</v>
      </c>
      <c r="K3919" t="s">
        <v>14060</v>
      </c>
      <c r="L3919">
        <v>12</v>
      </c>
      <c r="M3919" t="s">
        <v>14050</v>
      </c>
      <c r="N3919" t="s">
        <v>16</v>
      </c>
    </row>
    <row r="3920" spans="1:14" x14ac:dyDescent="0.35">
      <c r="A3920" t="s">
        <v>3251</v>
      </c>
      <c r="B3920">
        <v>26</v>
      </c>
      <c r="C3920" t="s">
        <v>14097</v>
      </c>
      <c r="D3920" t="s">
        <v>39</v>
      </c>
      <c r="E3920" t="s">
        <v>42</v>
      </c>
      <c r="F3920" t="s">
        <v>55</v>
      </c>
      <c r="G3920" t="s">
        <v>30</v>
      </c>
      <c r="H3920">
        <v>1628.66</v>
      </c>
      <c r="I3920" s="9">
        <v>45491</v>
      </c>
      <c r="J3920">
        <v>2024</v>
      </c>
      <c r="K3920" t="s">
        <v>14063</v>
      </c>
      <c r="L3920">
        <v>7</v>
      </c>
      <c r="M3920" t="s">
        <v>14057</v>
      </c>
      <c r="N3920" t="s">
        <v>16</v>
      </c>
    </row>
    <row r="3921" spans="1:14" x14ac:dyDescent="0.35">
      <c r="A3921" t="s">
        <v>3259</v>
      </c>
      <c r="B3921">
        <v>29</v>
      </c>
      <c r="C3921" t="s">
        <v>14097</v>
      </c>
      <c r="D3921" t="s">
        <v>39</v>
      </c>
      <c r="E3921" t="s">
        <v>29</v>
      </c>
      <c r="F3921" t="s">
        <v>35</v>
      </c>
      <c r="G3921" t="s">
        <v>30</v>
      </c>
      <c r="H3921">
        <v>1305.8699999999999</v>
      </c>
      <c r="I3921" s="9">
        <v>45401</v>
      </c>
      <c r="J3921">
        <v>2024</v>
      </c>
      <c r="K3921" t="s">
        <v>14061</v>
      </c>
      <c r="L3921">
        <v>4</v>
      </c>
      <c r="M3921" t="s">
        <v>14048</v>
      </c>
      <c r="N3921" t="s">
        <v>16</v>
      </c>
    </row>
    <row r="3922" spans="1:14" x14ac:dyDescent="0.35">
      <c r="A3922" t="s">
        <v>3265</v>
      </c>
      <c r="B3922">
        <v>32</v>
      </c>
      <c r="C3922" t="s">
        <v>14097</v>
      </c>
      <c r="D3922" t="s">
        <v>12</v>
      </c>
      <c r="E3922" t="s">
        <v>74</v>
      </c>
      <c r="F3922" t="s">
        <v>49</v>
      </c>
      <c r="G3922" t="s">
        <v>30</v>
      </c>
      <c r="H3922">
        <v>40.94</v>
      </c>
      <c r="I3922" s="9">
        <v>45566</v>
      </c>
      <c r="J3922">
        <v>2024</v>
      </c>
      <c r="K3922" t="s">
        <v>14058</v>
      </c>
      <c r="L3922">
        <v>10</v>
      </c>
      <c r="M3922" t="s">
        <v>14046</v>
      </c>
      <c r="N3922" t="s">
        <v>16</v>
      </c>
    </row>
    <row r="3923" spans="1:14" x14ac:dyDescent="0.35">
      <c r="A3923" t="s">
        <v>3283</v>
      </c>
      <c r="B3923">
        <v>25</v>
      </c>
      <c r="C3923" t="s">
        <v>14097</v>
      </c>
      <c r="D3923" t="s">
        <v>12</v>
      </c>
      <c r="E3923" t="s">
        <v>29</v>
      </c>
      <c r="F3923" t="s">
        <v>19</v>
      </c>
      <c r="G3923" t="s">
        <v>30</v>
      </c>
      <c r="H3923">
        <v>6136.72</v>
      </c>
      <c r="I3923" s="9">
        <v>45465</v>
      </c>
      <c r="J3923">
        <v>2024</v>
      </c>
      <c r="K3923" t="s">
        <v>14049</v>
      </c>
      <c r="L3923">
        <v>6</v>
      </c>
      <c r="M3923" t="s">
        <v>14050</v>
      </c>
      <c r="N3923" t="s">
        <v>16</v>
      </c>
    </row>
    <row r="3924" spans="1:14" x14ac:dyDescent="0.35">
      <c r="A3924" t="s">
        <v>3301</v>
      </c>
      <c r="B3924">
        <v>30</v>
      </c>
      <c r="C3924" t="s">
        <v>14097</v>
      </c>
      <c r="D3924" t="s">
        <v>39</v>
      </c>
      <c r="E3924" t="s">
        <v>52</v>
      </c>
      <c r="F3924" t="s">
        <v>49</v>
      </c>
      <c r="G3924" t="s">
        <v>30</v>
      </c>
      <c r="H3924">
        <v>6507.78</v>
      </c>
      <c r="I3924" s="9">
        <v>44942</v>
      </c>
      <c r="J3924">
        <v>2023</v>
      </c>
      <c r="K3924" t="s">
        <v>14045</v>
      </c>
      <c r="L3924">
        <v>1</v>
      </c>
      <c r="M3924" t="s">
        <v>14062</v>
      </c>
      <c r="N3924" t="s">
        <v>16</v>
      </c>
    </row>
    <row r="3925" spans="1:14" x14ac:dyDescent="0.35">
      <c r="A3925" t="s">
        <v>3415</v>
      </c>
      <c r="B3925">
        <v>34</v>
      </c>
      <c r="C3925" t="s">
        <v>14097</v>
      </c>
      <c r="D3925" t="s">
        <v>39</v>
      </c>
      <c r="E3925" t="s">
        <v>42</v>
      </c>
      <c r="F3925" t="s">
        <v>14</v>
      </c>
      <c r="G3925" t="s">
        <v>30</v>
      </c>
      <c r="H3925">
        <v>39190.620000000003</v>
      </c>
      <c r="I3925" s="9">
        <v>44989</v>
      </c>
      <c r="J3925">
        <v>2023</v>
      </c>
      <c r="K3925" t="s">
        <v>14053</v>
      </c>
      <c r="L3925">
        <v>3</v>
      </c>
      <c r="M3925" t="s">
        <v>14050</v>
      </c>
      <c r="N3925" t="s">
        <v>16</v>
      </c>
    </row>
    <row r="3926" spans="1:14" x14ac:dyDescent="0.35">
      <c r="A3926" t="s">
        <v>3533</v>
      </c>
      <c r="B3926">
        <v>34</v>
      </c>
      <c r="C3926" t="s">
        <v>14097</v>
      </c>
      <c r="D3926" t="s">
        <v>39</v>
      </c>
      <c r="E3926" t="s">
        <v>29</v>
      </c>
      <c r="F3926" t="s">
        <v>49</v>
      </c>
      <c r="G3926" t="s">
        <v>30</v>
      </c>
      <c r="H3926">
        <v>8635.1200000000008</v>
      </c>
      <c r="I3926" s="9">
        <v>45383</v>
      </c>
      <c r="J3926">
        <v>2024</v>
      </c>
      <c r="K3926" t="s">
        <v>14061</v>
      </c>
      <c r="L3926">
        <v>4</v>
      </c>
      <c r="M3926" t="s">
        <v>14062</v>
      </c>
      <c r="N3926" t="s">
        <v>16</v>
      </c>
    </row>
    <row r="3927" spans="1:14" x14ac:dyDescent="0.35">
      <c r="A3927" t="s">
        <v>3537</v>
      </c>
      <c r="B3927">
        <v>30</v>
      </c>
      <c r="C3927" t="s">
        <v>14097</v>
      </c>
      <c r="D3927" t="s">
        <v>39</v>
      </c>
      <c r="E3927" t="s">
        <v>93</v>
      </c>
      <c r="F3927" t="s">
        <v>55</v>
      </c>
      <c r="G3927" t="s">
        <v>30</v>
      </c>
      <c r="H3927">
        <v>11187.07</v>
      </c>
      <c r="I3927" s="9">
        <v>45312</v>
      </c>
      <c r="J3927">
        <v>2024</v>
      </c>
      <c r="K3927" t="s">
        <v>14045</v>
      </c>
      <c r="L3927">
        <v>1</v>
      </c>
      <c r="M3927" t="s">
        <v>14059</v>
      </c>
      <c r="N3927" t="s">
        <v>16</v>
      </c>
    </row>
    <row r="3928" spans="1:14" x14ac:dyDescent="0.35">
      <c r="A3928" t="s">
        <v>3549</v>
      </c>
      <c r="B3928">
        <v>28</v>
      </c>
      <c r="C3928" t="s">
        <v>14097</v>
      </c>
      <c r="D3928" t="s">
        <v>12</v>
      </c>
      <c r="E3928" t="s">
        <v>93</v>
      </c>
      <c r="F3928" t="s">
        <v>14</v>
      </c>
      <c r="G3928" t="s">
        <v>30</v>
      </c>
      <c r="H3928">
        <v>627.38</v>
      </c>
      <c r="I3928" s="9">
        <v>45620</v>
      </c>
      <c r="J3928">
        <v>2024</v>
      </c>
      <c r="K3928" t="s">
        <v>14054</v>
      </c>
      <c r="L3928">
        <v>11</v>
      </c>
      <c r="M3928" t="s">
        <v>14059</v>
      </c>
      <c r="N3928" t="s">
        <v>16</v>
      </c>
    </row>
    <row r="3929" spans="1:14" x14ac:dyDescent="0.35">
      <c r="A3929" t="s">
        <v>3599</v>
      </c>
      <c r="B3929">
        <v>32</v>
      </c>
      <c r="C3929" t="s">
        <v>14097</v>
      </c>
      <c r="D3929" t="s">
        <v>12</v>
      </c>
      <c r="E3929" t="s">
        <v>24</v>
      </c>
      <c r="F3929" t="s">
        <v>14</v>
      </c>
      <c r="G3929" t="s">
        <v>30</v>
      </c>
      <c r="H3929">
        <v>8129.55</v>
      </c>
      <c r="I3929" s="9">
        <v>45603</v>
      </c>
      <c r="J3929">
        <v>2024</v>
      </c>
      <c r="K3929" t="s">
        <v>14054</v>
      </c>
      <c r="L3929">
        <v>11</v>
      </c>
      <c r="M3929" t="s">
        <v>14057</v>
      </c>
      <c r="N3929" t="s">
        <v>16</v>
      </c>
    </row>
    <row r="3930" spans="1:14" x14ac:dyDescent="0.35">
      <c r="A3930" t="s">
        <v>3627</v>
      </c>
      <c r="B3930">
        <v>34</v>
      </c>
      <c r="C3930" t="s">
        <v>14097</v>
      </c>
      <c r="D3930" t="s">
        <v>39</v>
      </c>
      <c r="E3930" t="s">
        <v>74</v>
      </c>
      <c r="F3930" t="s">
        <v>35</v>
      </c>
      <c r="G3930" t="s">
        <v>30</v>
      </c>
      <c r="H3930">
        <v>3916.83</v>
      </c>
      <c r="I3930" s="9">
        <v>45295</v>
      </c>
      <c r="J3930">
        <v>2024</v>
      </c>
      <c r="K3930" t="s">
        <v>14045</v>
      </c>
      <c r="L3930">
        <v>1</v>
      </c>
      <c r="M3930" t="s">
        <v>14057</v>
      </c>
      <c r="N3930" t="s">
        <v>16</v>
      </c>
    </row>
    <row r="3931" spans="1:14" x14ac:dyDescent="0.35">
      <c r="A3931" t="s">
        <v>3661</v>
      </c>
      <c r="B3931">
        <v>31</v>
      </c>
      <c r="C3931" t="s">
        <v>14097</v>
      </c>
      <c r="D3931" t="s">
        <v>39</v>
      </c>
      <c r="E3931" t="s">
        <v>13</v>
      </c>
      <c r="F3931" t="s">
        <v>49</v>
      </c>
      <c r="G3931" t="s">
        <v>30</v>
      </c>
      <c r="H3931">
        <v>2745.19</v>
      </c>
      <c r="I3931" s="9">
        <v>45298</v>
      </c>
      <c r="J3931">
        <v>2024</v>
      </c>
      <c r="K3931" t="s">
        <v>14045</v>
      </c>
      <c r="L3931">
        <v>1</v>
      </c>
      <c r="M3931" t="s">
        <v>14059</v>
      </c>
      <c r="N3931" t="s">
        <v>16</v>
      </c>
    </row>
    <row r="3932" spans="1:14" x14ac:dyDescent="0.35">
      <c r="A3932" t="s">
        <v>3685</v>
      </c>
      <c r="B3932">
        <v>28</v>
      </c>
      <c r="C3932" t="s">
        <v>14097</v>
      </c>
      <c r="D3932" t="s">
        <v>12</v>
      </c>
      <c r="E3932" t="s">
        <v>52</v>
      </c>
      <c r="F3932" t="s">
        <v>25</v>
      </c>
      <c r="G3932" t="s">
        <v>30</v>
      </c>
      <c r="H3932">
        <v>812.41</v>
      </c>
      <c r="I3932" s="9">
        <v>45517</v>
      </c>
      <c r="J3932">
        <v>2024</v>
      </c>
      <c r="K3932" t="s">
        <v>14056</v>
      </c>
      <c r="L3932">
        <v>8</v>
      </c>
      <c r="M3932" t="s">
        <v>14046</v>
      </c>
      <c r="N3932" t="s">
        <v>16</v>
      </c>
    </row>
    <row r="3933" spans="1:14" x14ac:dyDescent="0.35">
      <c r="A3933" t="s">
        <v>4065</v>
      </c>
      <c r="B3933">
        <v>28</v>
      </c>
      <c r="C3933" t="s">
        <v>14097</v>
      </c>
      <c r="D3933" t="s">
        <v>12</v>
      </c>
      <c r="E3933" t="s">
        <v>64</v>
      </c>
      <c r="F3933" t="s">
        <v>19</v>
      </c>
      <c r="G3933" t="s">
        <v>30</v>
      </c>
      <c r="H3933">
        <v>7006.27</v>
      </c>
      <c r="I3933" s="9">
        <v>45541</v>
      </c>
      <c r="J3933">
        <v>2024</v>
      </c>
      <c r="K3933" t="s">
        <v>14055</v>
      </c>
      <c r="L3933">
        <v>9</v>
      </c>
      <c r="M3933" t="s">
        <v>14048</v>
      </c>
      <c r="N3933" t="s">
        <v>16</v>
      </c>
    </row>
    <row r="3934" spans="1:14" x14ac:dyDescent="0.35">
      <c r="A3934" t="s">
        <v>4079</v>
      </c>
      <c r="B3934">
        <v>27</v>
      </c>
      <c r="C3934" t="s">
        <v>14097</v>
      </c>
      <c r="D3934" t="s">
        <v>12</v>
      </c>
      <c r="E3934" t="s">
        <v>24</v>
      </c>
      <c r="F3934" t="s">
        <v>19</v>
      </c>
      <c r="G3934" t="s">
        <v>30</v>
      </c>
      <c r="H3934">
        <v>3212.1</v>
      </c>
      <c r="I3934" s="9">
        <v>45609</v>
      </c>
      <c r="J3934">
        <v>2024</v>
      </c>
      <c r="K3934" t="s">
        <v>14054</v>
      </c>
      <c r="L3934">
        <v>11</v>
      </c>
      <c r="M3934" t="s">
        <v>14052</v>
      </c>
      <c r="N3934" t="s">
        <v>16</v>
      </c>
    </row>
    <row r="3935" spans="1:14" x14ac:dyDescent="0.35">
      <c r="A3935" t="s">
        <v>4267</v>
      </c>
      <c r="B3935">
        <v>31</v>
      </c>
      <c r="C3935" t="s">
        <v>14097</v>
      </c>
      <c r="D3935" t="s">
        <v>12</v>
      </c>
      <c r="E3935" t="s">
        <v>64</v>
      </c>
      <c r="F3935" t="s">
        <v>55</v>
      </c>
      <c r="G3935" t="s">
        <v>30</v>
      </c>
      <c r="H3935">
        <v>20398.439999999999</v>
      </c>
      <c r="I3935" s="9">
        <v>45088</v>
      </c>
      <c r="J3935">
        <v>2023</v>
      </c>
      <c r="K3935" t="s">
        <v>14049</v>
      </c>
      <c r="L3935">
        <v>6</v>
      </c>
      <c r="M3935" t="s">
        <v>14059</v>
      </c>
      <c r="N3935" t="s">
        <v>16</v>
      </c>
    </row>
    <row r="3936" spans="1:14" x14ac:dyDescent="0.35">
      <c r="A3936" t="s">
        <v>4289</v>
      </c>
      <c r="B3936">
        <v>30</v>
      </c>
      <c r="C3936" t="s">
        <v>14097</v>
      </c>
      <c r="D3936" t="s">
        <v>39</v>
      </c>
      <c r="E3936" t="s">
        <v>24</v>
      </c>
      <c r="F3936" t="s">
        <v>55</v>
      </c>
      <c r="G3936" t="s">
        <v>30</v>
      </c>
      <c r="H3936">
        <v>2148.12</v>
      </c>
      <c r="I3936" s="9">
        <v>45421</v>
      </c>
      <c r="J3936">
        <v>2024</v>
      </c>
      <c r="K3936" t="s">
        <v>14047</v>
      </c>
      <c r="L3936">
        <v>5</v>
      </c>
      <c r="M3936" t="s">
        <v>14057</v>
      </c>
      <c r="N3936" t="s">
        <v>16</v>
      </c>
    </row>
    <row r="3937" spans="1:14" x14ac:dyDescent="0.35">
      <c r="A3937" t="s">
        <v>4321</v>
      </c>
      <c r="B3937">
        <v>30</v>
      </c>
      <c r="C3937" t="s">
        <v>14097</v>
      </c>
      <c r="D3937" t="s">
        <v>12</v>
      </c>
      <c r="E3937" t="s">
        <v>42</v>
      </c>
      <c r="F3937" t="s">
        <v>14</v>
      </c>
      <c r="G3937" t="s">
        <v>30</v>
      </c>
      <c r="H3937">
        <v>21441.52</v>
      </c>
      <c r="I3937" s="9">
        <v>44947</v>
      </c>
      <c r="J3937">
        <v>2023</v>
      </c>
      <c r="K3937" t="s">
        <v>14045</v>
      </c>
      <c r="L3937">
        <v>1</v>
      </c>
      <c r="M3937" t="s">
        <v>14050</v>
      </c>
      <c r="N3937" t="s">
        <v>16</v>
      </c>
    </row>
    <row r="3938" spans="1:14" x14ac:dyDescent="0.35">
      <c r="A3938" t="s">
        <v>4343</v>
      </c>
      <c r="B3938">
        <v>32</v>
      </c>
      <c r="C3938" t="s">
        <v>14097</v>
      </c>
      <c r="D3938" t="s">
        <v>12</v>
      </c>
      <c r="E3938" t="s">
        <v>29</v>
      </c>
      <c r="F3938" t="s">
        <v>14</v>
      </c>
      <c r="G3938" t="s">
        <v>30</v>
      </c>
      <c r="H3938">
        <v>23265.63</v>
      </c>
      <c r="I3938" s="9">
        <v>45404</v>
      </c>
      <c r="J3938">
        <v>2024</v>
      </c>
      <c r="K3938" t="s">
        <v>14061</v>
      </c>
      <c r="L3938">
        <v>4</v>
      </c>
      <c r="M3938" t="s">
        <v>14062</v>
      </c>
      <c r="N3938" t="s">
        <v>16</v>
      </c>
    </row>
    <row r="3939" spans="1:14" x14ac:dyDescent="0.35">
      <c r="A3939" t="s">
        <v>4411</v>
      </c>
      <c r="B3939">
        <v>29</v>
      </c>
      <c r="C3939" t="s">
        <v>14097</v>
      </c>
      <c r="D3939" t="s">
        <v>39</v>
      </c>
      <c r="E3939" t="s">
        <v>13</v>
      </c>
      <c r="F3939" t="s">
        <v>49</v>
      </c>
      <c r="G3939" t="s">
        <v>30</v>
      </c>
      <c r="H3939">
        <v>3822.27</v>
      </c>
      <c r="I3939" s="9">
        <v>45340</v>
      </c>
      <c r="J3939">
        <v>2024</v>
      </c>
      <c r="K3939" t="s">
        <v>14051</v>
      </c>
      <c r="L3939">
        <v>2</v>
      </c>
      <c r="M3939" t="s">
        <v>14059</v>
      </c>
      <c r="N3939" t="s">
        <v>16</v>
      </c>
    </row>
    <row r="3940" spans="1:14" x14ac:dyDescent="0.35">
      <c r="A3940" t="s">
        <v>4643</v>
      </c>
      <c r="B3940">
        <v>28</v>
      </c>
      <c r="C3940" t="s">
        <v>14097</v>
      </c>
      <c r="D3940" t="s">
        <v>12</v>
      </c>
      <c r="E3940" t="s">
        <v>74</v>
      </c>
      <c r="F3940" t="s">
        <v>14</v>
      </c>
      <c r="G3940" t="s">
        <v>30</v>
      </c>
      <c r="H3940">
        <v>2171.7199999999998</v>
      </c>
      <c r="I3940" s="9">
        <v>45202</v>
      </c>
      <c r="J3940">
        <v>2023</v>
      </c>
      <c r="K3940" t="s">
        <v>14058</v>
      </c>
      <c r="L3940">
        <v>10</v>
      </c>
      <c r="M3940" t="s">
        <v>14046</v>
      </c>
      <c r="N3940" t="s">
        <v>16</v>
      </c>
    </row>
    <row r="3941" spans="1:14" x14ac:dyDescent="0.35">
      <c r="A3941" t="s">
        <v>4711</v>
      </c>
      <c r="B3941">
        <v>26</v>
      </c>
      <c r="C3941" t="s">
        <v>14097</v>
      </c>
      <c r="D3941" t="s">
        <v>12</v>
      </c>
      <c r="E3941" t="s">
        <v>52</v>
      </c>
      <c r="F3941" t="s">
        <v>49</v>
      </c>
      <c r="G3941" t="s">
        <v>30</v>
      </c>
      <c r="H3941">
        <v>15758.83</v>
      </c>
      <c r="I3941" s="9">
        <v>45327</v>
      </c>
      <c r="J3941">
        <v>2024</v>
      </c>
      <c r="K3941" t="s">
        <v>14051</v>
      </c>
      <c r="L3941">
        <v>2</v>
      </c>
      <c r="M3941" t="s">
        <v>14062</v>
      </c>
      <c r="N3941" t="s">
        <v>16</v>
      </c>
    </row>
    <row r="3942" spans="1:14" x14ac:dyDescent="0.35">
      <c r="A3942" t="s">
        <v>4865</v>
      </c>
      <c r="B3942">
        <v>31</v>
      </c>
      <c r="C3942" t="s">
        <v>14097</v>
      </c>
      <c r="D3942" t="s">
        <v>39</v>
      </c>
      <c r="E3942" t="s">
        <v>74</v>
      </c>
      <c r="F3942" t="s">
        <v>35</v>
      </c>
      <c r="G3942" t="s">
        <v>30</v>
      </c>
      <c r="H3942">
        <v>2680.66</v>
      </c>
      <c r="I3942" s="9">
        <v>45420</v>
      </c>
      <c r="J3942">
        <v>2024</v>
      </c>
      <c r="K3942" t="s">
        <v>14047</v>
      </c>
      <c r="L3942">
        <v>5</v>
      </c>
      <c r="M3942" t="s">
        <v>14052</v>
      </c>
      <c r="N3942" t="s">
        <v>16</v>
      </c>
    </row>
    <row r="3943" spans="1:14" x14ac:dyDescent="0.35">
      <c r="A3943" t="s">
        <v>4889</v>
      </c>
      <c r="B3943">
        <v>28</v>
      </c>
      <c r="C3943" t="s">
        <v>14097</v>
      </c>
      <c r="D3943" t="s">
        <v>39</v>
      </c>
      <c r="E3943" t="s">
        <v>42</v>
      </c>
      <c r="F3943" t="s">
        <v>14</v>
      </c>
      <c r="G3943" t="s">
        <v>30</v>
      </c>
      <c r="H3943">
        <v>25089.15</v>
      </c>
      <c r="I3943" s="9">
        <v>44964</v>
      </c>
      <c r="J3943">
        <v>2023</v>
      </c>
      <c r="K3943" t="s">
        <v>14051</v>
      </c>
      <c r="L3943">
        <v>2</v>
      </c>
      <c r="M3943" t="s">
        <v>14046</v>
      </c>
      <c r="N3943" t="s">
        <v>16</v>
      </c>
    </row>
    <row r="3944" spans="1:14" x14ac:dyDescent="0.35">
      <c r="A3944" t="s">
        <v>4975</v>
      </c>
      <c r="B3944">
        <v>27</v>
      </c>
      <c r="C3944" t="s">
        <v>14097</v>
      </c>
      <c r="D3944" t="s">
        <v>12</v>
      </c>
      <c r="E3944" t="s">
        <v>29</v>
      </c>
      <c r="F3944" t="s">
        <v>55</v>
      </c>
      <c r="G3944" t="s">
        <v>30</v>
      </c>
      <c r="H3944">
        <v>4823.41</v>
      </c>
      <c r="I3944" s="9">
        <v>45557</v>
      </c>
      <c r="J3944">
        <v>2024</v>
      </c>
      <c r="K3944" t="s">
        <v>14055</v>
      </c>
      <c r="L3944">
        <v>9</v>
      </c>
      <c r="M3944" t="s">
        <v>14059</v>
      </c>
      <c r="N3944" t="s">
        <v>16</v>
      </c>
    </row>
    <row r="3945" spans="1:14" x14ac:dyDescent="0.35">
      <c r="A3945" t="s">
        <v>4989</v>
      </c>
      <c r="B3945">
        <v>31</v>
      </c>
      <c r="C3945" t="s">
        <v>14097</v>
      </c>
      <c r="D3945" t="s">
        <v>12</v>
      </c>
      <c r="E3945" t="s">
        <v>29</v>
      </c>
      <c r="F3945" t="s">
        <v>55</v>
      </c>
      <c r="G3945" t="s">
        <v>30</v>
      </c>
      <c r="H3945">
        <v>8216.7000000000007</v>
      </c>
      <c r="I3945" s="9">
        <v>45206</v>
      </c>
      <c r="J3945">
        <v>2023</v>
      </c>
      <c r="K3945" t="s">
        <v>14058</v>
      </c>
      <c r="L3945">
        <v>10</v>
      </c>
      <c r="M3945" t="s">
        <v>14050</v>
      </c>
      <c r="N3945" t="s">
        <v>16</v>
      </c>
    </row>
    <row r="3946" spans="1:14" x14ac:dyDescent="0.35">
      <c r="A3946" t="s">
        <v>5229</v>
      </c>
      <c r="B3946">
        <v>30</v>
      </c>
      <c r="C3946" t="s">
        <v>14097</v>
      </c>
      <c r="D3946" t="s">
        <v>12</v>
      </c>
      <c r="E3946" t="s">
        <v>52</v>
      </c>
      <c r="F3946" t="s">
        <v>55</v>
      </c>
      <c r="G3946" t="s">
        <v>30</v>
      </c>
      <c r="H3946">
        <v>8841.75</v>
      </c>
      <c r="I3946" s="9">
        <v>45075</v>
      </c>
      <c r="J3946">
        <v>2023</v>
      </c>
      <c r="K3946" t="s">
        <v>14047</v>
      </c>
      <c r="L3946">
        <v>5</v>
      </c>
      <c r="M3946" t="s">
        <v>14062</v>
      </c>
      <c r="N3946" t="s">
        <v>16</v>
      </c>
    </row>
    <row r="3947" spans="1:14" x14ac:dyDescent="0.35">
      <c r="A3947" t="s">
        <v>5235</v>
      </c>
      <c r="B3947">
        <v>26</v>
      </c>
      <c r="C3947" t="s">
        <v>14097</v>
      </c>
      <c r="D3947" t="s">
        <v>39</v>
      </c>
      <c r="E3947" t="s">
        <v>64</v>
      </c>
      <c r="F3947" t="s">
        <v>55</v>
      </c>
      <c r="G3947" t="s">
        <v>30</v>
      </c>
      <c r="H3947">
        <v>13401.35</v>
      </c>
      <c r="I3947" s="9">
        <v>45046</v>
      </c>
      <c r="J3947">
        <v>2023</v>
      </c>
      <c r="K3947" t="s">
        <v>14061</v>
      </c>
      <c r="L3947">
        <v>4</v>
      </c>
      <c r="M3947" t="s">
        <v>14059</v>
      </c>
      <c r="N3947" t="s">
        <v>16</v>
      </c>
    </row>
    <row r="3948" spans="1:14" x14ac:dyDescent="0.35">
      <c r="A3948" t="s">
        <v>5309</v>
      </c>
      <c r="B3948">
        <v>34</v>
      </c>
      <c r="C3948" t="s">
        <v>14097</v>
      </c>
      <c r="D3948" t="s">
        <v>39</v>
      </c>
      <c r="E3948" t="s">
        <v>13</v>
      </c>
      <c r="F3948" t="s">
        <v>25</v>
      </c>
      <c r="G3948" t="s">
        <v>30</v>
      </c>
      <c r="H3948">
        <v>4885.1099999999997</v>
      </c>
      <c r="I3948" s="9">
        <v>44973</v>
      </c>
      <c r="J3948">
        <v>2023</v>
      </c>
      <c r="K3948" t="s">
        <v>14051</v>
      </c>
      <c r="L3948">
        <v>2</v>
      </c>
      <c r="M3948" t="s">
        <v>14057</v>
      </c>
      <c r="N3948" t="s">
        <v>16</v>
      </c>
    </row>
    <row r="3949" spans="1:14" x14ac:dyDescent="0.35">
      <c r="A3949" t="s">
        <v>5361</v>
      </c>
      <c r="B3949">
        <v>25</v>
      </c>
      <c r="C3949" t="s">
        <v>14097</v>
      </c>
      <c r="D3949" t="s">
        <v>12</v>
      </c>
      <c r="E3949" t="s">
        <v>13</v>
      </c>
      <c r="F3949" t="s">
        <v>25</v>
      </c>
      <c r="G3949" t="s">
        <v>30</v>
      </c>
      <c r="H3949">
        <v>2395</v>
      </c>
      <c r="I3949" s="9">
        <v>44970</v>
      </c>
      <c r="J3949">
        <v>2023</v>
      </c>
      <c r="K3949" t="s">
        <v>14051</v>
      </c>
      <c r="L3949">
        <v>2</v>
      </c>
      <c r="M3949" t="s">
        <v>14062</v>
      </c>
      <c r="N3949" t="s">
        <v>16</v>
      </c>
    </row>
    <row r="3950" spans="1:14" x14ac:dyDescent="0.35">
      <c r="A3950" t="s">
        <v>5367</v>
      </c>
      <c r="B3950">
        <v>26</v>
      </c>
      <c r="C3950" t="s">
        <v>14097</v>
      </c>
      <c r="D3950" t="s">
        <v>12</v>
      </c>
      <c r="E3950" t="s">
        <v>13</v>
      </c>
      <c r="F3950" t="s">
        <v>14</v>
      </c>
      <c r="G3950" t="s">
        <v>30</v>
      </c>
      <c r="H3950">
        <v>20893.13</v>
      </c>
      <c r="I3950" s="9">
        <v>45024</v>
      </c>
      <c r="J3950">
        <v>2023</v>
      </c>
      <c r="K3950" t="s">
        <v>14061</v>
      </c>
      <c r="L3950">
        <v>4</v>
      </c>
      <c r="M3950" t="s">
        <v>14050</v>
      </c>
      <c r="N3950" t="s">
        <v>16</v>
      </c>
    </row>
    <row r="3951" spans="1:14" x14ac:dyDescent="0.35">
      <c r="A3951" t="s">
        <v>5387</v>
      </c>
      <c r="B3951">
        <v>27</v>
      </c>
      <c r="C3951" t="s">
        <v>14097</v>
      </c>
      <c r="D3951" t="s">
        <v>39</v>
      </c>
      <c r="E3951" t="s">
        <v>42</v>
      </c>
      <c r="F3951" t="s">
        <v>55</v>
      </c>
      <c r="G3951" t="s">
        <v>30</v>
      </c>
      <c r="H3951">
        <v>407.02</v>
      </c>
      <c r="I3951" s="9">
        <v>45439</v>
      </c>
      <c r="J3951">
        <v>2024</v>
      </c>
      <c r="K3951" t="s">
        <v>14047</v>
      </c>
      <c r="L3951">
        <v>5</v>
      </c>
      <c r="M3951" t="s">
        <v>14062</v>
      </c>
      <c r="N3951" t="s">
        <v>16</v>
      </c>
    </row>
    <row r="3952" spans="1:14" x14ac:dyDescent="0.35">
      <c r="A3952" t="s">
        <v>5531</v>
      </c>
      <c r="B3952">
        <v>30</v>
      </c>
      <c r="C3952" t="s">
        <v>14097</v>
      </c>
      <c r="D3952" t="s">
        <v>12</v>
      </c>
      <c r="E3952" t="s">
        <v>52</v>
      </c>
      <c r="F3952" t="s">
        <v>19</v>
      </c>
      <c r="G3952" t="s">
        <v>30</v>
      </c>
      <c r="H3952">
        <v>924.42</v>
      </c>
      <c r="I3952" s="9">
        <v>45115</v>
      </c>
      <c r="J3952">
        <v>2023</v>
      </c>
      <c r="K3952" t="s">
        <v>14063</v>
      </c>
      <c r="L3952">
        <v>7</v>
      </c>
      <c r="M3952" t="s">
        <v>14050</v>
      </c>
      <c r="N3952" t="s">
        <v>16</v>
      </c>
    </row>
    <row r="3953" spans="1:14" x14ac:dyDescent="0.35">
      <c r="A3953" t="s">
        <v>5597</v>
      </c>
      <c r="B3953">
        <v>27</v>
      </c>
      <c r="C3953" t="s">
        <v>14097</v>
      </c>
      <c r="D3953" t="s">
        <v>39</v>
      </c>
      <c r="E3953" t="s">
        <v>64</v>
      </c>
      <c r="F3953" t="s">
        <v>35</v>
      </c>
      <c r="G3953" t="s">
        <v>30</v>
      </c>
      <c r="H3953">
        <v>787.21</v>
      </c>
      <c r="I3953" s="9">
        <v>44978</v>
      </c>
      <c r="J3953">
        <v>2023</v>
      </c>
      <c r="K3953" t="s">
        <v>14051</v>
      </c>
      <c r="L3953">
        <v>2</v>
      </c>
      <c r="M3953" t="s">
        <v>14046</v>
      </c>
      <c r="N3953" t="s">
        <v>16</v>
      </c>
    </row>
    <row r="3954" spans="1:14" x14ac:dyDescent="0.35">
      <c r="A3954" t="s">
        <v>5631</v>
      </c>
      <c r="B3954">
        <v>31</v>
      </c>
      <c r="C3954" t="s">
        <v>14097</v>
      </c>
      <c r="D3954" t="s">
        <v>39</v>
      </c>
      <c r="E3954" t="s">
        <v>24</v>
      </c>
      <c r="F3954" t="s">
        <v>49</v>
      </c>
      <c r="G3954" t="s">
        <v>30</v>
      </c>
      <c r="H3954">
        <v>11457.32</v>
      </c>
      <c r="I3954" s="9">
        <v>45006</v>
      </c>
      <c r="J3954">
        <v>2023</v>
      </c>
      <c r="K3954" t="s">
        <v>14053</v>
      </c>
      <c r="L3954">
        <v>3</v>
      </c>
      <c r="M3954" t="s">
        <v>14046</v>
      </c>
      <c r="N3954" t="s">
        <v>16</v>
      </c>
    </row>
    <row r="3955" spans="1:14" x14ac:dyDescent="0.35">
      <c r="A3955" t="s">
        <v>5689</v>
      </c>
      <c r="B3955">
        <v>34</v>
      </c>
      <c r="C3955" t="s">
        <v>14097</v>
      </c>
      <c r="D3955" t="s">
        <v>39</v>
      </c>
      <c r="E3955" t="s">
        <v>93</v>
      </c>
      <c r="F3955" t="s">
        <v>55</v>
      </c>
      <c r="G3955" t="s">
        <v>30</v>
      </c>
      <c r="H3955">
        <v>15210.96</v>
      </c>
      <c r="I3955" s="9">
        <v>45481</v>
      </c>
      <c r="J3955">
        <v>2024</v>
      </c>
      <c r="K3955" t="s">
        <v>14063</v>
      </c>
      <c r="L3955">
        <v>7</v>
      </c>
      <c r="M3955" t="s">
        <v>14062</v>
      </c>
      <c r="N3955" t="s">
        <v>16</v>
      </c>
    </row>
    <row r="3956" spans="1:14" x14ac:dyDescent="0.35">
      <c r="A3956" t="s">
        <v>5903</v>
      </c>
      <c r="B3956">
        <v>33</v>
      </c>
      <c r="C3956" t="s">
        <v>14097</v>
      </c>
      <c r="D3956" t="s">
        <v>39</v>
      </c>
      <c r="E3956" t="s">
        <v>24</v>
      </c>
      <c r="F3956" t="s">
        <v>14</v>
      </c>
      <c r="G3956" t="s">
        <v>30</v>
      </c>
      <c r="H3956">
        <v>3838.97</v>
      </c>
      <c r="I3956" s="9">
        <v>45447</v>
      </c>
      <c r="J3956">
        <v>2024</v>
      </c>
      <c r="K3956" t="s">
        <v>14049</v>
      </c>
      <c r="L3956">
        <v>6</v>
      </c>
      <c r="M3956" t="s">
        <v>14046</v>
      </c>
      <c r="N3956" t="s">
        <v>16</v>
      </c>
    </row>
    <row r="3957" spans="1:14" x14ac:dyDescent="0.35">
      <c r="A3957" t="s">
        <v>5905</v>
      </c>
      <c r="B3957">
        <v>33</v>
      </c>
      <c r="C3957" t="s">
        <v>14097</v>
      </c>
      <c r="D3957" t="s">
        <v>39</v>
      </c>
      <c r="E3957" t="s">
        <v>13</v>
      </c>
      <c r="F3957" t="s">
        <v>35</v>
      </c>
      <c r="G3957" t="s">
        <v>30</v>
      </c>
      <c r="H3957">
        <v>12919.71</v>
      </c>
      <c r="I3957" s="9">
        <v>45072</v>
      </c>
      <c r="J3957">
        <v>2023</v>
      </c>
      <c r="K3957" t="s">
        <v>14047</v>
      </c>
      <c r="L3957">
        <v>5</v>
      </c>
      <c r="M3957" t="s">
        <v>14048</v>
      </c>
      <c r="N3957" t="s">
        <v>16</v>
      </c>
    </row>
    <row r="3958" spans="1:14" x14ac:dyDescent="0.35">
      <c r="A3958" t="s">
        <v>6053</v>
      </c>
      <c r="B3958">
        <v>27</v>
      </c>
      <c r="C3958" t="s">
        <v>14097</v>
      </c>
      <c r="D3958" t="s">
        <v>12</v>
      </c>
      <c r="E3958" t="s">
        <v>93</v>
      </c>
      <c r="F3958" t="s">
        <v>35</v>
      </c>
      <c r="G3958" t="s">
        <v>30</v>
      </c>
      <c r="H3958">
        <v>1909.18</v>
      </c>
      <c r="I3958" s="9">
        <v>45621</v>
      </c>
      <c r="J3958">
        <v>2024</v>
      </c>
      <c r="K3958" t="s">
        <v>14054</v>
      </c>
      <c r="L3958">
        <v>11</v>
      </c>
      <c r="M3958" t="s">
        <v>14062</v>
      </c>
      <c r="N3958" t="s">
        <v>16</v>
      </c>
    </row>
    <row r="3959" spans="1:14" x14ac:dyDescent="0.35">
      <c r="A3959" t="s">
        <v>6063</v>
      </c>
      <c r="B3959">
        <v>29</v>
      </c>
      <c r="C3959" t="s">
        <v>14097</v>
      </c>
      <c r="D3959" t="s">
        <v>12</v>
      </c>
      <c r="E3959" t="s">
        <v>24</v>
      </c>
      <c r="F3959" t="s">
        <v>35</v>
      </c>
      <c r="G3959" t="s">
        <v>30</v>
      </c>
      <c r="H3959">
        <v>1974.35</v>
      </c>
      <c r="I3959" s="9">
        <v>45255</v>
      </c>
      <c r="J3959">
        <v>2023</v>
      </c>
      <c r="K3959" t="s">
        <v>14054</v>
      </c>
      <c r="L3959">
        <v>11</v>
      </c>
      <c r="M3959" t="s">
        <v>14050</v>
      </c>
      <c r="N3959" t="s">
        <v>16</v>
      </c>
    </row>
    <row r="3960" spans="1:14" x14ac:dyDescent="0.35">
      <c r="A3960" t="s">
        <v>6105</v>
      </c>
      <c r="B3960">
        <v>31</v>
      </c>
      <c r="C3960" t="s">
        <v>14097</v>
      </c>
      <c r="D3960" t="s">
        <v>39</v>
      </c>
      <c r="E3960" t="s">
        <v>13</v>
      </c>
      <c r="F3960" t="s">
        <v>14</v>
      </c>
      <c r="G3960" t="s">
        <v>30</v>
      </c>
      <c r="H3960">
        <v>3841.92</v>
      </c>
      <c r="I3960" s="9">
        <v>45595</v>
      </c>
      <c r="J3960">
        <v>2024</v>
      </c>
      <c r="K3960" t="s">
        <v>14058</v>
      </c>
      <c r="L3960">
        <v>10</v>
      </c>
      <c r="M3960" t="s">
        <v>14052</v>
      </c>
      <c r="N3960" t="s">
        <v>16</v>
      </c>
    </row>
    <row r="3961" spans="1:14" x14ac:dyDescent="0.35">
      <c r="A3961" t="s">
        <v>6167</v>
      </c>
      <c r="B3961">
        <v>25</v>
      </c>
      <c r="C3961" t="s">
        <v>14097</v>
      </c>
      <c r="D3961" t="s">
        <v>39</v>
      </c>
      <c r="E3961" t="s">
        <v>24</v>
      </c>
      <c r="F3961" t="s">
        <v>55</v>
      </c>
      <c r="G3961" t="s">
        <v>30</v>
      </c>
      <c r="H3961">
        <v>1389.53</v>
      </c>
      <c r="I3961" s="9">
        <v>45310</v>
      </c>
      <c r="J3961">
        <v>2024</v>
      </c>
      <c r="K3961" t="s">
        <v>14045</v>
      </c>
      <c r="L3961">
        <v>1</v>
      </c>
      <c r="M3961" t="s">
        <v>14048</v>
      </c>
      <c r="N3961" t="s">
        <v>16</v>
      </c>
    </row>
    <row r="3962" spans="1:14" x14ac:dyDescent="0.35">
      <c r="A3962" t="s">
        <v>6437</v>
      </c>
      <c r="B3962">
        <v>26</v>
      </c>
      <c r="C3962" t="s">
        <v>14097</v>
      </c>
      <c r="D3962" t="s">
        <v>39</v>
      </c>
      <c r="E3962" t="s">
        <v>93</v>
      </c>
      <c r="F3962" t="s">
        <v>25</v>
      </c>
      <c r="G3962" t="s">
        <v>30</v>
      </c>
      <c r="H3962">
        <v>1720.94</v>
      </c>
      <c r="I3962" s="9">
        <v>45100</v>
      </c>
      <c r="J3962">
        <v>2023</v>
      </c>
      <c r="K3962" t="s">
        <v>14049</v>
      </c>
      <c r="L3962">
        <v>6</v>
      </c>
      <c r="M3962" t="s">
        <v>14048</v>
      </c>
      <c r="N3962" t="s">
        <v>16</v>
      </c>
    </row>
    <row r="3963" spans="1:14" x14ac:dyDescent="0.35">
      <c r="A3963" t="s">
        <v>6531</v>
      </c>
      <c r="B3963">
        <v>34</v>
      </c>
      <c r="C3963" t="s">
        <v>14097</v>
      </c>
      <c r="D3963" t="s">
        <v>12</v>
      </c>
      <c r="E3963" t="s">
        <v>74</v>
      </c>
      <c r="F3963" t="s">
        <v>14</v>
      </c>
      <c r="G3963" t="s">
        <v>30</v>
      </c>
      <c r="H3963">
        <v>10482.19</v>
      </c>
      <c r="I3963" s="9">
        <v>45586</v>
      </c>
      <c r="J3963">
        <v>2024</v>
      </c>
      <c r="K3963" t="s">
        <v>14058</v>
      </c>
      <c r="L3963">
        <v>10</v>
      </c>
      <c r="M3963" t="s">
        <v>14062</v>
      </c>
      <c r="N3963" t="s">
        <v>16</v>
      </c>
    </row>
    <row r="3964" spans="1:14" x14ac:dyDescent="0.35">
      <c r="A3964" t="s">
        <v>6583</v>
      </c>
      <c r="B3964">
        <v>28</v>
      </c>
      <c r="C3964" t="s">
        <v>14097</v>
      </c>
      <c r="D3964" t="s">
        <v>39</v>
      </c>
      <c r="E3964" t="s">
        <v>52</v>
      </c>
      <c r="F3964" t="s">
        <v>55</v>
      </c>
      <c r="G3964" t="s">
        <v>30</v>
      </c>
      <c r="H3964">
        <v>21304.58</v>
      </c>
      <c r="I3964" s="9">
        <v>45348</v>
      </c>
      <c r="J3964">
        <v>2024</v>
      </c>
      <c r="K3964" t="s">
        <v>14051</v>
      </c>
      <c r="L3964">
        <v>2</v>
      </c>
      <c r="M3964" t="s">
        <v>14062</v>
      </c>
      <c r="N3964" t="s">
        <v>16</v>
      </c>
    </row>
    <row r="3965" spans="1:14" x14ac:dyDescent="0.35">
      <c r="A3965" t="s">
        <v>6735</v>
      </c>
      <c r="B3965">
        <v>31</v>
      </c>
      <c r="C3965" t="s">
        <v>14097</v>
      </c>
      <c r="D3965" t="s">
        <v>12</v>
      </c>
      <c r="E3965" t="s">
        <v>29</v>
      </c>
      <c r="F3965" t="s">
        <v>55</v>
      </c>
      <c r="G3965" t="s">
        <v>30</v>
      </c>
      <c r="H3965">
        <v>12485.41</v>
      </c>
      <c r="I3965" s="9">
        <v>45318</v>
      </c>
      <c r="J3965">
        <v>2024</v>
      </c>
      <c r="K3965" t="s">
        <v>14045</v>
      </c>
      <c r="L3965">
        <v>1</v>
      </c>
      <c r="M3965" t="s">
        <v>14050</v>
      </c>
      <c r="N3965" t="s">
        <v>16</v>
      </c>
    </row>
    <row r="3966" spans="1:14" x14ac:dyDescent="0.35">
      <c r="A3966" t="s">
        <v>6813</v>
      </c>
      <c r="B3966">
        <v>29</v>
      </c>
      <c r="C3966" t="s">
        <v>14097</v>
      </c>
      <c r="D3966" t="s">
        <v>12</v>
      </c>
      <c r="E3966" t="s">
        <v>64</v>
      </c>
      <c r="F3966" t="s">
        <v>35</v>
      </c>
      <c r="G3966" t="s">
        <v>30</v>
      </c>
      <c r="H3966">
        <v>2432.13</v>
      </c>
      <c r="I3966" s="9">
        <v>44928</v>
      </c>
      <c r="J3966">
        <v>2023</v>
      </c>
      <c r="K3966" t="s">
        <v>14045</v>
      </c>
      <c r="L3966">
        <v>1</v>
      </c>
      <c r="M3966" t="s">
        <v>14062</v>
      </c>
      <c r="N3966" t="s">
        <v>16</v>
      </c>
    </row>
    <row r="3967" spans="1:14" x14ac:dyDescent="0.35">
      <c r="A3967" t="s">
        <v>6821</v>
      </c>
      <c r="B3967">
        <v>29</v>
      </c>
      <c r="C3967" t="s">
        <v>14097</v>
      </c>
      <c r="D3967" t="s">
        <v>12</v>
      </c>
      <c r="E3967" t="s">
        <v>93</v>
      </c>
      <c r="F3967" t="s">
        <v>19</v>
      </c>
      <c r="G3967" t="s">
        <v>30</v>
      </c>
      <c r="H3967">
        <v>614.74</v>
      </c>
      <c r="I3967" s="9">
        <v>45106</v>
      </c>
      <c r="J3967">
        <v>2023</v>
      </c>
      <c r="K3967" t="s">
        <v>14049</v>
      </c>
      <c r="L3967">
        <v>6</v>
      </c>
      <c r="M3967" t="s">
        <v>14057</v>
      </c>
      <c r="N3967" t="s">
        <v>16</v>
      </c>
    </row>
    <row r="3968" spans="1:14" x14ac:dyDescent="0.35">
      <c r="A3968" t="s">
        <v>6905</v>
      </c>
      <c r="B3968">
        <v>28</v>
      </c>
      <c r="C3968" t="s">
        <v>14097</v>
      </c>
      <c r="D3968" t="s">
        <v>12</v>
      </c>
      <c r="E3968" t="s">
        <v>42</v>
      </c>
      <c r="F3968" t="s">
        <v>55</v>
      </c>
      <c r="G3968" t="s">
        <v>30</v>
      </c>
      <c r="H3968">
        <v>2013.33</v>
      </c>
      <c r="I3968" s="9">
        <v>44978</v>
      </c>
      <c r="J3968">
        <v>2023</v>
      </c>
      <c r="K3968" t="s">
        <v>14051</v>
      </c>
      <c r="L3968">
        <v>2</v>
      </c>
      <c r="M3968" t="s">
        <v>14046</v>
      </c>
      <c r="N3968" t="s">
        <v>16</v>
      </c>
    </row>
    <row r="3969" spans="1:14" x14ac:dyDescent="0.35">
      <c r="A3969" t="s">
        <v>6915</v>
      </c>
      <c r="B3969">
        <v>26</v>
      </c>
      <c r="C3969" t="s">
        <v>14097</v>
      </c>
      <c r="D3969" t="s">
        <v>39</v>
      </c>
      <c r="E3969" t="s">
        <v>52</v>
      </c>
      <c r="F3969" t="s">
        <v>49</v>
      </c>
      <c r="G3969" t="s">
        <v>30</v>
      </c>
      <c r="H3969">
        <v>20821.68</v>
      </c>
      <c r="I3969" s="9">
        <v>45108</v>
      </c>
      <c r="J3969">
        <v>2023</v>
      </c>
      <c r="K3969" t="s">
        <v>14063</v>
      </c>
      <c r="L3969">
        <v>7</v>
      </c>
      <c r="M3969" t="s">
        <v>14050</v>
      </c>
      <c r="N3969" t="s">
        <v>16</v>
      </c>
    </row>
    <row r="3970" spans="1:14" x14ac:dyDescent="0.35">
      <c r="A3970" t="s">
        <v>7077</v>
      </c>
      <c r="B3970">
        <v>25</v>
      </c>
      <c r="C3970" t="s">
        <v>14097</v>
      </c>
      <c r="D3970" t="s">
        <v>12</v>
      </c>
      <c r="E3970" t="s">
        <v>52</v>
      </c>
      <c r="F3970" t="s">
        <v>25</v>
      </c>
      <c r="G3970" t="s">
        <v>30</v>
      </c>
      <c r="H3970">
        <v>5140.3900000000003</v>
      </c>
      <c r="I3970" s="9">
        <v>44965</v>
      </c>
      <c r="J3970">
        <v>2023</v>
      </c>
      <c r="K3970" t="s">
        <v>14051</v>
      </c>
      <c r="L3970">
        <v>2</v>
      </c>
      <c r="M3970" t="s">
        <v>14052</v>
      </c>
      <c r="N3970" t="s">
        <v>16</v>
      </c>
    </row>
    <row r="3971" spans="1:14" x14ac:dyDescent="0.35">
      <c r="A3971" t="s">
        <v>7219</v>
      </c>
      <c r="B3971">
        <v>28</v>
      </c>
      <c r="C3971" t="s">
        <v>14097</v>
      </c>
      <c r="D3971" t="s">
        <v>39</v>
      </c>
      <c r="E3971" t="s">
        <v>29</v>
      </c>
      <c r="F3971" t="s">
        <v>14</v>
      </c>
      <c r="G3971" t="s">
        <v>30</v>
      </c>
      <c r="H3971">
        <v>12764.11</v>
      </c>
      <c r="I3971" s="9">
        <v>44969</v>
      </c>
      <c r="J3971">
        <v>2023</v>
      </c>
      <c r="K3971" t="s">
        <v>14051</v>
      </c>
      <c r="L3971">
        <v>2</v>
      </c>
      <c r="M3971" t="s">
        <v>14059</v>
      </c>
      <c r="N3971" t="s">
        <v>16</v>
      </c>
    </row>
    <row r="3972" spans="1:14" x14ac:dyDescent="0.35">
      <c r="A3972" t="s">
        <v>7223</v>
      </c>
      <c r="B3972">
        <v>34</v>
      </c>
      <c r="C3972" t="s">
        <v>14097</v>
      </c>
      <c r="D3972" t="s">
        <v>12</v>
      </c>
      <c r="E3972" t="s">
        <v>93</v>
      </c>
      <c r="F3972" t="s">
        <v>55</v>
      </c>
      <c r="G3972" t="s">
        <v>30</v>
      </c>
      <c r="H3972">
        <v>11562.3</v>
      </c>
      <c r="I3972" s="9">
        <v>45636</v>
      </c>
      <c r="J3972">
        <v>2024</v>
      </c>
      <c r="K3972" t="s">
        <v>14060</v>
      </c>
      <c r="L3972">
        <v>12</v>
      </c>
      <c r="M3972" t="s">
        <v>14046</v>
      </c>
      <c r="N3972" t="s">
        <v>16</v>
      </c>
    </row>
    <row r="3973" spans="1:14" x14ac:dyDescent="0.35">
      <c r="A3973" t="s">
        <v>7271</v>
      </c>
      <c r="B3973">
        <v>28</v>
      </c>
      <c r="C3973" t="s">
        <v>14097</v>
      </c>
      <c r="D3973" t="s">
        <v>12</v>
      </c>
      <c r="E3973" t="s">
        <v>74</v>
      </c>
      <c r="F3973" t="s">
        <v>19</v>
      </c>
      <c r="G3973" t="s">
        <v>30</v>
      </c>
      <c r="H3973">
        <v>379.68</v>
      </c>
      <c r="I3973" s="9">
        <v>45307</v>
      </c>
      <c r="J3973">
        <v>2024</v>
      </c>
      <c r="K3973" t="s">
        <v>14045</v>
      </c>
      <c r="L3973">
        <v>1</v>
      </c>
      <c r="M3973" t="s">
        <v>14046</v>
      </c>
      <c r="N3973" t="s">
        <v>16</v>
      </c>
    </row>
    <row r="3974" spans="1:14" x14ac:dyDescent="0.35">
      <c r="A3974" t="s">
        <v>7317</v>
      </c>
      <c r="B3974">
        <v>32</v>
      </c>
      <c r="C3974" t="s">
        <v>14097</v>
      </c>
      <c r="D3974" t="s">
        <v>12</v>
      </c>
      <c r="E3974" t="s">
        <v>93</v>
      </c>
      <c r="F3974" t="s">
        <v>55</v>
      </c>
      <c r="G3974" t="s">
        <v>30</v>
      </c>
      <c r="H3974">
        <v>2530.52</v>
      </c>
      <c r="I3974" s="9">
        <v>45258</v>
      </c>
      <c r="J3974">
        <v>2023</v>
      </c>
      <c r="K3974" t="s">
        <v>14054</v>
      </c>
      <c r="L3974">
        <v>11</v>
      </c>
      <c r="M3974" t="s">
        <v>14046</v>
      </c>
      <c r="N3974" t="s">
        <v>16</v>
      </c>
    </row>
    <row r="3975" spans="1:14" x14ac:dyDescent="0.35">
      <c r="A3975" t="s">
        <v>7351</v>
      </c>
      <c r="B3975">
        <v>34</v>
      </c>
      <c r="C3975" t="s">
        <v>14097</v>
      </c>
      <c r="D3975" t="s">
        <v>12</v>
      </c>
      <c r="E3975" t="s">
        <v>74</v>
      </c>
      <c r="F3975" t="s">
        <v>14</v>
      </c>
      <c r="G3975" t="s">
        <v>30</v>
      </c>
      <c r="H3975">
        <v>5284.3</v>
      </c>
      <c r="I3975" s="9">
        <v>45164</v>
      </c>
      <c r="J3975">
        <v>2023</v>
      </c>
      <c r="K3975" t="s">
        <v>14056</v>
      </c>
      <c r="L3975">
        <v>8</v>
      </c>
      <c r="M3975" t="s">
        <v>14050</v>
      </c>
      <c r="N3975" t="s">
        <v>16</v>
      </c>
    </row>
    <row r="3976" spans="1:14" x14ac:dyDescent="0.35">
      <c r="A3976" t="s">
        <v>7397</v>
      </c>
      <c r="B3976">
        <v>33</v>
      </c>
      <c r="C3976" t="s">
        <v>14097</v>
      </c>
      <c r="D3976" t="s">
        <v>39</v>
      </c>
      <c r="E3976" t="s">
        <v>13</v>
      </c>
      <c r="F3976" t="s">
        <v>14</v>
      </c>
      <c r="G3976" t="s">
        <v>30</v>
      </c>
      <c r="H3976">
        <v>4110.97</v>
      </c>
      <c r="I3976" s="9">
        <v>45014</v>
      </c>
      <c r="J3976">
        <v>2023</v>
      </c>
      <c r="K3976" t="s">
        <v>14053</v>
      </c>
      <c r="L3976">
        <v>3</v>
      </c>
      <c r="M3976" t="s">
        <v>14052</v>
      </c>
      <c r="N3976" t="s">
        <v>16</v>
      </c>
    </row>
    <row r="3977" spans="1:14" x14ac:dyDescent="0.35">
      <c r="A3977" t="s">
        <v>7451</v>
      </c>
      <c r="B3977">
        <v>25</v>
      </c>
      <c r="C3977" t="s">
        <v>14097</v>
      </c>
      <c r="D3977" t="s">
        <v>39</v>
      </c>
      <c r="E3977" t="s">
        <v>52</v>
      </c>
      <c r="F3977" t="s">
        <v>14</v>
      </c>
      <c r="G3977" t="s">
        <v>30</v>
      </c>
      <c r="H3977">
        <v>25.18</v>
      </c>
      <c r="I3977" s="9">
        <v>45020</v>
      </c>
      <c r="J3977">
        <v>2023</v>
      </c>
      <c r="K3977" t="s">
        <v>14061</v>
      </c>
      <c r="L3977">
        <v>4</v>
      </c>
      <c r="M3977" t="s">
        <v>14046</v>
      </c>
      <c r="N3977" t="s">
        <v>16</v>
      </c>
    </row>
    <row r="3978" spans="1:14" x14ac:dyDescent="0.35">
      <c r="A3978" t="s">
        <v>7455</v>
      </c>
      <c r="B3978">
        <v>26</v>
      </c>
      <c r="C3978" t="s">
        <v>14097</v>
      </c>
      <c r="D3978" t="s">
        <v>12</v>
      </c>
      <c r="E3978" t="s">
        <v>42</v>
      </c>
      <c r="F3978" t="s">
        <v>49</v>
      </c>
      <c r="G3978" t="s">
        <v>30</v>
      </c>
      <c r="H3978">
        <v>25748.720000000001</v>
      </c>
      <c r="I3978" s="9">
        <v>45613</v>
      </c>
      <c r="J3978">
        <v>2024</v>
      </c>
      <c r="K3978" t="s">
        <v>14054</v>
      </c>
      <c r="L3978">
        <v>11</v>
      </c>
      <c r="M3978" t="s">
        <v>14059</v>
      </c>
      <c r="N3978" t="s">
        <v>16</v>
      </c>
    </row>
    <row r="3979" spans="1:14" x14ac:dyDescent="0.35">
      <c r="A3979" t="s">
        <v>7475</v>
      </c>
      <c r="B3979">
        <v>31</v>
      </c>
      <c r="C3979" t="s">
        <v>14097</v>
      </c>
      <c r="D3979" t="s">
        <v>39</v>
      </c>
      <c r="E3979" t="s">
        <v>29</v>
      </c>
      <c r="F3979" t="s">
        <v>19</v>
      </c>
      <c r="G3979" t="s">
        <v>30</v>
      </c>
      <c r="H3979">
        <v>22453.66</v>
      </c>
      <c r="I3979" s="9">
        <v>45483</v>
      </c>
      <c r="J3979">
        <v>2024</v>
      </c>
      <c r="K3979" t="s">
        <v>14063</v>
      </c>
      <c r="L3979">
        <v>7</v>
      </c>
      <c r="M3979" t="s">
        <v>14052</v>
      </c>
      <c r="N3979" t="s">
        <v>16</v>
      </c>
    </row>
    <row r="3980" spans="1:14" x14ac:dyDescent="0.35">
      <c r="A3980" t="s">
        <v>7625</v>
      </c>
      <c r="B3980">
        <v>31</v>
      </c>
      <c r="C3980" t="s">
        <v>14097</v>
      </c>
      <c r="D3980" t="s">
        <v>39</v>
      </c>
      <c r="E3980" t="s">
        <v>52</v>
      </c>
      <c r="F3980" t="s">
        <v>14</v>
      </c>
      <c r="G3980" t="s">
        <v>30</v>
      </c>
      <c r="H3980">
        <v>2990.46</v>
      </c>
      <c r="I3980" s="9">
        <v>45016</v>
      </c>
      <c r="J3980">
        <v>2023</v>
      </c>
      <c r="K3980" t="s">
        <v>14053</v>
      </c>
      <c r="L3980">
        <v>3</v>
      </c>
      <c r="M3980" t="s">
        <v>14048</v>
      </c>
      <c r="N3980" t="s">
        <v>16</v>
      </c>
    </row>
    <row r="3981" spans="1:14" x14ac:dyDescent="0.35">
      <c r="A3981" t="s">
        <v>7747</v>
      </c>
      <c r="B3981">
        <v>34</v>
      </c>
      <c r="C3981" t="s">
        <v>14097</v>
      </c>
      <c r="D3981" t="s">
        <v>12</v>
      </c>
      <c r="E3981" t="s">
        <v>64</v>
      </c>
      <c r="F3981" t="s">
        <v>14</v>
      </c>
      <c r="G3981" t="s">
        <v>30</v>
      </c>
      <c r="H3981">
        <v>4609.6499999999996</v>
      </c>
      <c r="I3981" s="9">
        <v>45062</v>
      </c>
      <c r="J3981">
        <v>2023</v>
      </c>
      <c r="K3981" t="s">
        <v>14047</v>
      </c>
      <c r="L3981">
        <v>5</v>
      </c>
      <c r="M3981" t="s">
        <v>14046</v>
      </c>
      <c r="N3981" t="s">
        <v>16</v>
      </c>
    </row>
    <row r="3982" spans="1:14" x14ac:dyDescent="0.35">
      <c r="A3982" t="s">
        <v>7945</v>
      </c>
      <c r="B3982">
        <v>33</v>
      </c>
      <c r="C3982" t="s">
        <v>14097</v>
      </c>
      <c r="D3982" t="s">
        <v>12</v>
      </c>
      <c r="E3982" t="s">
        <v>52</v>
      </c>
      <c r="F3982" t="s">
        <v>25</v>
      </c>
      <c r="G3982" t="s">
        <v>30</v>
      </c>
      <c r="H3982">
        <v>583.76</v>
      </c>
      <c r="I3982" s="9">
        <v>45180</v>
      </c>
      <c r="J3982">
        <v>2023</v>
      </c>
      <c r="K3982" t="s">
        <v>14055</v>
      </c>
      <c r="L3982">
        <v>9</v>
      </c>
      <c r="M3982" t="s">
        <v>14062</v>
      </c>
      <c r="N3982" t="s">
        <v>16</v>
      </c>
    </row>
    <row r="3983" spans="1:14" x14ac:dyDescent="0.35">
      <c r="A3983" t="s">
        <v>7985</v>
      </c>
      <c r="B3983">
        <v>29</v>
      </c>
      <c r="C3983" t="s">
        <v>14097</v>
      </c>
      <c r="D3983" t="s">
        <v>39</v>
      </c>
      <c r="E3983" t="s">
        <v>42</v>
      </c>
      <c r="F3983" t="s">
        <v>19</v>
      </c>
      <c r="G3983" t="s">
        <v>30</v>
      </c>
      <c r="H3983">
        <v>5371.56</v>
      </c>
      <c r="I3983" s="9">
        <v>45341</v>
      </c>
      <c r="J3983">
        <v>2024</v>
      </c>
      <c r="K3983" t="s">
        <v>14051</v>
      </c>
      <c r="L3983">
        <v>2</v>
      </c>
      <c r="M3983" t="s">
        <v>14062</v>
      </c>
      <c r="N3983" t="s">
        <v>16</v>
      </c>
    </row>
    <row r="3984" spans="1:14" x14ac:dyDescent="0.35">
      <c r="A3984" t="s">
        <v>8007</v>
      </c>
      <c r="B3984">
        <v>28</v>
      </c>
      <c r="C3984" t="s">
        <v>14097</v>
      </c>
      <c r="D3984" t="s">
        <v>39</v>
      </c>
      <c r="E3984" t="s">
        <v>29</v>
      </c>
      <c r="F3984" t="s">
        <v>14</v>
      </c>
      <c r="G3984" t="s">
        <v>30</v>
      </c>
      <c r="H3984">
        <v>3340.9</v>
      </c>
      <c r="I3984" s="9">
        <v>45330</v>
      </c>
      <c r="J3984">
        <v>2024</v>
      </c>
      <c r="K3984" t="s">
        <v>14051</v>
      </c>
      <c r="L3984">
        <v>2</v>
      </c>
      <c r="M3984" t="s">
        <v>14057</v>
      </c>
      <c r="N3984" t="s">
        <v>16</v>
      </c>
    </row>
    <row r="3985" spans="1:14" x14ac:dyDescent="0.35">
      <c r="A3985" t="s">
        <v>8065</v>
      </c>
      <c r="B3985">
        <v>28</v>
      </c>
      <c r="C3985" t="s">
        <v>14097</v>
      </c>
      <c r="D3985" t="s">
        <v>12</v>
      </c>
      <c r="E3985" t="s">
        <v>24</v>
      </c>
      <c r="F3985" t="s">
        <v>49</v>
      </c>
      <c r="G3985" t="s">
        <v>30</v>
      </c>
      <c r="H3985">
        <v>2848.2</v>
      </c>
      <c r="I3985" s="9">
        <v>45149</v>
      </c>
      <c r="J3985">
        <v>2023</v>
      </c>
      <c r="K3985" t="s">
        <v>14056</v>
      </c>
      <c r="L3985">
        <v>8</v>
      </c>
      <c r="M3985" t="s">
        <v>14048</v>
      </c>
      <c r="N3985" t="s">
        <v>16</v>
      </c>
    </row>
    <row r="3986" spans="1:14" x14ac:dyDescent="0.35">
      <c r="A3986" t="s">
        <v>8067</v>
      </c>
      <c r="B3986">
        <v>32</v>
      </c>
      <c r="C3986" t="s">
        <v>14097</v>
      </c>
      <c r="D3986" t="s">
        <v>39</v>
      </c>
      <c r="E3986" t="s">
        <v>24</v>
      </c>
      <c r="F3986" t="s">
        <v>25</v>
      </c>
      <c r="G3986" t="s">
        <v>30</v>
      </c>
      <c r="H3986">
        <v>8620.91</v>
      </c>
      <c r="I3986" s="9">
        <v>45308</v>
      </c>
      <c r="J3986">
        <v>2024</v>
      </c>
      <c r="K3986" t="s">
        <v>14045</v>
      </c>
      <c r="L3986">
        <v>1</v>
      </c>
      <c r="M3986" t="s">
        <v>14052</v>
      </c>
      <c r="N3986" t="s">
        <v>16</v>
      </c>
    </row>
    <row r="3987" spans="1:14" x14ac:dyDescent="0.35">
      <c r="A3987" t="s">
        <v>8113</v>
      </c>
      <c r="B3987">
        <v>28</v>
      </c>
      <c r="C3987" t="s">
        <v>14097</v>
      </c>
      <c r="D3987" t="s">
        <v>39</v>
      </c>
      <c r="E3987" t="s">
        <v>42</v>
      </c>
      <c r="F3987" t="s">
        <v>19</v>
      </c>
      <c r="G3987" t="s">
        <v>30</v>
      </c>
      <c r="H3987">
        <v>989.38</v>
      </c>
      <c r="I3987" s="9">
        <v>44950</v>
      </c>
      <c r="J3987">
        <v>2023</v>
      </c>
      <c r="K3987" t="s">
        <v>14045</v>
      </c>
      <c r="L3987">
        <v>1</v>
      </c>
      <c r="M3987" t="s">
        <v>14046</v>
      </c>
      <c r="N3987" t="s">
        <v>16</v>
      </c>
    </row>
    <row r="3988" spans="1:14" x14ac:dyDescent="0.35">
      <c r="A3988" t="s">
        <v>8141</v>
      </c>
      <c r="B3988">
        <v>28</v>
      </c>
      <c r="C3988" t="s">
        <v>14097</v>
      </c>
      <c r="D3988" t="s">
        <v>39</v>
      </c>
      <c r="E3988" t="s">
        <v>42</v>
      </c>
      <c r="F3988" t="s">
        <v>49</v>
      </c>
      <c r="G3988" t="s">
        <v>30</v>
      </c>
      <c r="H3988">
        <v>5343.14</v>
      </c>
      <c r="I3988" s="9">
        <v>45253</v>
      </c>
      <c r="J3988">
        <v>2023</v>
      </c>
      <c r="K3988" t="s">
        <v>14054</v>
      </c>
      <c r="L3988">
        <v>11</v>
      </c>
      <c r="M3988" t="s">
        <v>14057</v>
      </c>
      <c r="N3988" t="s">
        <v>16</v>
      </c>
    </row>
    <row r="3989" spans="1:14" x14ac:dyDescent="0.35">
      <c r="A3989" t="s">
        <v>8201</v>
      </c>
      <c r="B3989">
        <v>34</v>
      </c>
      <c r="C3989" t="s">
        <v>14097</v>
      </c>
      <c r="D3989" t="s">
        <v>12</v>
      </c>
      <c r="E3989" t="s">
        <v>93</v>
      </c>
      <c r="F3989" t="s">
        <v>35</v>
      </c>
      <c r="G3989" t="s">
        <v>30</v>
      </c>
      <c r="H3989">
        <v>12767</v>
      </c>
      <c r="I3989" s="9">
        <v>45320</v>
      </c>
      <c r="J3989">
        <v>2024</v>
      </c>
      <c r="K3989" t="s">
        <v>14045</v>
      </c>
      <c r="L3989">
        <v>1</v>
      </c>
      <c r="M3989" t="s">
        <v>14062</v>
      </c>
      <c r="N3989" t="s">
        <v>16</v>
      </c>
    </row>
    <row r="3990" spans="1:14" x14ac:dyDescent="0.35">
      <c r="A3990" t="s">
        <v>8227</v>
      </c>
      <c r="B3990">
        <v>29</v>
      </c>
      <c r="C3990" t="s">
        <v>14097</v>
      </c>
      <c r="D3990" t="s">
        <v>39</v>
      </c>
      <c r="E3990" t="s">
        <v>74</v>
      </c>
      <c r="F3990" t="s">
        <v>55</v>
      </c>
      <c r="G3990" t="s">
        <v>30</v>
      </c>
      <c r="H3990">
        <v>1626.61</v>
      </c>
      <c r="I3990" s="9">
        <v>45214</v>
      </c>
      <c r="J3990">
        <v>2023</v>
      </c>
      <c r="K3990" t="s">
        <v>14058</v>
      </c>
      <c r="L3990">
        <v>10</v>
      </c>
      <c r="M3990" t="s">
        <v>14059</v>
      </c>
      <c r="N3990" t="s">
        <v>16</v>
      </c>
    </row>
    <row r="3991" spans="1:14" x14ac:dyDescent="0.35">
      <c r="A3991" t="s">
        <v>8229</v>
      </c>
      <c r="B3991">
        <v>28</v>
      </c>
      <c r="C3991" t="s">
        <v>14097</v>
      </c>
      <c r="D3991" t="s">
        <v>12</v>
      </c>
      <c r="E3991" t="s">
        <v>13</v>
      </c>
      <c r="F3991" t="s">
        <v>55</v>
      </c>
      <c r="G3991" t="s">
        <v>30</v>
      </c>
      <c r="H3991">
        <v>4292.45</v>
      </c>
      <c r="I3991" s="9">
        <v>45351</v>
      </c>
      <c r="J3991">
        <v>2024</v>
      </c>
      <c r="K3991" t="s">
        <v>14051</v>
      </c>
      <c r="L3991">
        <v>2</v>
      </c>
      <c r="M3991" t="s">
        <v>14057</v>
      </c>
      <c r="N3991" t="s">
        <v>16</v>
      </c>
    </row>
    <row r="3992" spans="1:14" x14ac:dyDescent="0.35">
      <c r="A3992" t="s">
        <v>8393</v>
      </c>
      <c r="B3992">
        <v>31</v>
      </c>
      <c r="C3992" t="s">
        <v>14097</v>
      </c>
      <c r="D3992" t="s">
        <v>39</v>
      </c>
      <c r="E3992" t="s">
        <v>74</v>
      </c>
      <c r="F3992" t="s">
        <v>35</v>
      </c>
      <c r="G3992" t="s">
        <v>30</v>
      </c>
      <c r="H3992">
        <v>8896.7199999999993</v>
      </c>
      <c r="I3992" s="9">
        <v>44930</v>
      </c>
      <c r="J3992">
        <v>2023</v>
      </c>
      <c r="K3992" t="s">
        <v>14045</v>
      </c>
      <c r="L3992">
        <v>1</v>
      </c>
      <c r="M3992" t="s">
        <v>14052</v>
      </c>
      <c r="N3992" t="s">
        <v>16</v>
      </c>
    </row>
    <row r="3993" spans="1:14" x14ac:dyDescent="0.35">
      <c r="A3993" t="s">
        <v>8425</v>
      </c>
      <c r="B3993">
        <v>28</v>
      </c>
      <c r="C3993" t="s">
        <v>14097</v>
      </c>
      <c r="D3993" t="s">
        <v>12</v>
      </c>
      <c r="E3993" t="s">
        <v>42</v>
      </c>
      <c r="F3993" t="s">
        <v>14</v>
      </c>
      <c r="G3993" t="s">
        <v>30</v>
      </c>
      <c r="H3993">
        <v>3580.05</v>
      </c>
      <c r="I3993" s="9">
        <v>44985</v>
      </c>
      <c r="J3993">
        <v>2023</v>
      </c>
      <c r="K3993" t="s">
        <v>14051</v>
      </c>
      <c r="L3993">
        <v>2</v>
      </c>
      <c r="M3993" t="s">
        <v>14046</v>
      </c>
      <c r="N3993" t="s">
        <v>16</v>
      </c>
    </row>
    <row r="3994" spans="1:14" x14ac:dyDescent="0.35">
      <c r="A3994" t="s">
        <v>8621</v>
      </c>
      <c r="B3994">
        <v>33</v>
      </c>
      <c r="C3994" t="s">
        <v>14097</v>
      </c>
      <c r="D3994" t="s">
        <v>12</v>
      </c>
      <c r="E3994" t="s">
        <v>74</v>
      </c>
      <c r="F3994" t="s">
        <v>55</v>
      </c>
      <c r="G3994" t="s">
        <v>30</v>
      </c>
      <c r="H3994">
        <v>3583.21</v>
      </c>
      <c r="I3994" s="9">
        <v>45197</v>
      </c>
      <c r="J3994">
        <v>2023</v>
      </c>
      <c r="K3994" t="s">
        <v>14055</v>
      </c>
      <c r="L3994">
        <v>9</v>
      </c>
      <c r="M3994" t="s">
        <v>14057</v>
      </c>
      <c r="N3994" t="s">
        <v>16</v>
      </c>
    </row>
    <row r="3995" spans="1:14" x14ac:dyDescent="0.35">
      <c r="A3995" t="s">
        <v>8631</v>
      </c>
      <c r="B3995">
        <v>33</v>
      </c>
      <c r="C3995" t="s">
        <v>14097</v>
      </c>
      <c r="D3995" t="s">
        <v>39</v>
      </c>
      <c r="E3995" t="s">
        <v>93</v>
      </c>
      <c r="F3995" t="s">
        <v>35</v>
      </c>
      <c r="G3995" t="s">
        <v>30</v>
      </c>
      <c r="H3995">
        <v>9415.85</v>
      </c>
      <c r="I3995" s="9">
        <v>45513</v>
      </c>
      <c r="J3995">
        <v>2024</v>
      </c>
      <c r="K3995" t="s">
        <v>14056</v>
      </c>
      <c r="L3995">
        <v>8</v>
      </c>
      <c r="M3995" t="s">
        <v>14048</v>
      </c>
      <c r="N3995" t="s">
        <v>16</v>
      </c>
    </row>
    <row r="3996" spans="1:14" x14ac:dyDescent="0.35">
      <c r="A3996" t="s">
        <v>8637</v>
      </c>
      <c r="B3996">
        <v>27</v>
      </c>
      <c r="C3996" t="s">
        <v>14097</v>
      </c>
      <c r="D3996" t="s">
        <v>12</v>
      </c>
      <c r="E3996" t="s">
        <v>52</v>
      </c>
      <c r="F3996" t="s">
        <v>19</v>
      </c>
      <c r="G3996" t="s">
        <v>30</v>
      </c>
      <c r="H3996">
        <v>5065.5600000000004</v>
      </c>
      <c r="I3996" s="9">
        <v>45440</v>
      </c>
      <c r="J3996">
        <v>2024</v>
      </c>
      <c r="K3996" t="s">
        <v>14047</v>
      </c>
      <c r="L3996">
        <v>5</v>
      </c>
      <c r="M3996" t="s">
        <v>14046</v>
      </c>
      <c r="N3996" t="s">
        <v>16</v>
      </c>
    </row>
    <row r="3997" spans="1:14" x14ac:dyDescent="0.35">
      <c r="A3997" t="s">
        <v>8801</v>
      </c>
      <c r="B3997">
        <v>33</v>
      </c>
      <c r="C3997" t="s">
        <v>14097</v>
      </c>
      <c r="D3997" t="s">
        <v>12</v>
      </c>
      <c r="E3997" t="s">
        <v>24</v>
      </c>
      <c r="F3997" t="s">
        <v>19</v>
      </c>
      <c r="G3997" t="s">
        <v>30</v>
      </c>
      <c r="H3997">
        <v>5801.29</v>
      </c>
      <c r="I3997" s="9">
        <v>45650</v>
      </c>
      <c r="J3997">
        <v>2024</v>
      </c>
      <c r="K3997" t="s">
        <v>14060</v>
      </c>
      <c r="L3997">
        <v>12</v>
      </c>
      <c r="M3997" t="s">
        <v>14046</v>
      </c>
      <c r="N3997" t="s">
        <v>16</v>
      </c>
    </row>
    <row r="3998" spans="1:14" x14ac:dyDescent="0.35">
      <c r="A3998" t="s">
        <v>8829</v>
      </c>
      <c r="B3998">
        <v>31</v>
      </c>
      <c r="C3998" t="s">
        <v>14097</v>
      </c>
      <c r="D3998" t="s">
        <v>12</v>
      </c>
      <c r="E3998" t="s">
        <v>24</v>
      </c>
      <c r="F3998" t="s">
        <v>25</v>
      </c>
      <c r="G3998" t="s">
        <v>30</v>
      </c>
      <c r="H3998">
        <v>11131.44</v>
      </c>
      <c r="I3998" s="9">
        <v>45489</v>
      </c>
      <c r="J3998">
        <v>2024</v>
      </c>
      <c r="K3998" t="s">
        <v>14063</v>
      </c>
      <c r="L3998">
        <v>7</v>
      </c>
      <c r="M3998" t="s">
        <v>14046</v>
      </c>
      <c r="N3998" t="s">
        <v>16</v>
      </c>
    </row>
    <row r="3999" spans="1:14" x14ac:dyDescent="0.35">
      <c r="A3999" t="s">
        <v>8845</v>
      </c>
      <c r="B3999">
        <v>29</v>
      </c>
      <c r="C3999" t="s">
        <v>14097</v>
      </c>
      <c r="D3999" t="s">
        <v>39</v>
      </c>
      <c r="E3999" t="s">
        <v>24</v>
      </c>
      <c r="F3999" t="s">
        <v>14</v>
      </c>
      <c r="G3999" t="s">
        <v>30</v>
      </c>
      <c r="H3999">
        <v>18275.419999999998</v>
      </c>
      <c r="I3999" s="9">
        <v>45485</v>
      </c>
      <c r="J3999">
        <v>2024</v>
      </c>
      <c r="K3999" t="s">
        <v>14063</v>
      </c>
      <c r="L3999">
        <v>7</v>
      </c>
      <c r="M3999" t="s">
        <v>14048</v>
      </c>
      <c r="N3999" t="s">
        <v>16</v>
      </c>
    </row>
    <row r="4000" spans="1:14" x14ac:dyDescent="0.35">
      <c r="A4000" t="s">
        <v>8855</v>
      </c>
      <c r="B4000">
        <v>34</v>
      </c>
      <c r="C4000" t="s">
        <v>14097</v>
      </c>
      <c r="D4000" t="s">
        <v>12</v>
      </c>
      <c r="E4000" t="s">
        <v>74</v>
      </c>
      <c r="F4000" t="s">
        <v>19</v>
      </c>
      <c r="G4000" t="s">
        <v>30</v>
      </c>
      <c r="H4000">
        <v>1389.9</v>
      </c>
      <c r="I4000" s="9">
        <v>45629</v>
      </c>
      <c r="J4000">
        <v>2024</v>
      </c>
      <c r="K4000" t="s">
        <v>14060</v>
      </c>
      <c r="L4000">
        <v>12</v>
      </c>
      <c r="M4000" t="s">
        <v>14046</v>
      </c>
      <c r="N4000" t="s">
        <v>16</v>
      </c>
    </row>
    <row r="4001" spans="1:14" x14ac:dyDescent="0.35">
      <c r="A4001" t="s">
        <v>8973</v>
      </c>
      <c r="B4001">
        <v>27</v>
      </c>
      <c r="C4001" t="s">
        <v>14097</v>
      </c>
      <c r="D4001" t="s">
        <v>12</v>
      </c>
      <c r="E4001" t="s">
        <v>13</v>
      </c>
      <c r="F4001" t="s">
        <v>35</v>
      </c>
      <c r="G4001" t="s">
        <v>30</v>
      </c>
      <c r="H4001">
        <v>4659.01</v>
      </c>
      <c r="I4001" s="9">
        <v>45334</v>
      </c>
      <c r="J4001">
        <v>2024</v>
      </c>
      <c r="K4001" t="s">
        <v>14051</v>
      </c>
      <c r="L4001">
        <v>2</v>
      </c>
      <c r="M4001" t="s">
        <v>14062</v>
      </c>
      <c r="N4001" t="s">
        <v>16</v>
      </c>
    </row>
    <row r="4002" spans="1:14" x14ac:dyDescent="0.35">
      <c r="A4002" t="s">
        <v>9057</v>
      </c>
      <c r="B4002">
        <v>32</v>
      </c>
      <c r="C4002" t="s">
        <v>14097</v>
      </c>
      <c r="D4002" t="s">
        <v>39</v>
      </c>
      <c r="E4002" t="s">
        <v>42</v>
      </c>
      <c r="F4002" t="s">
        <v>19</v>
      </c>
      <c r="G4002" t="s">
        <v>30</v>
      </c>
      <c r="H4002">
        <v>18787.18</v>
      </c>
      <c r="I4002" s="9">
        <v>45041</v>
      </c>
      <c r="J4002">
        <v>2023</v>
      </c>
      <c r="K4002" t="s">
        <v>14061</v>
      </c>
      <c r="L4002">
        <v>4</v>
      </c>
      <c r="M4002" t="s">
        <v>14046</v>
      </c>
      <c r="N4002" t="s">
        <v>16</v>
      </c>
    </row>
    <row r="4003" spans="1:14" x14ac:dyDescent="0.35">
      <c r="A4003" t="s">
        <v>9299</v>
      </c>
      <c r="B4003">
        <v>31</v>
      </c>
      <c r="C4003" t="s">
        <v>14097</v>
      </c>
      <c r="D4003" t="s">
        <v>39</v>
      </c>
      <c r="E4003" t="s">
        <v>24</v>
      </c>
      <c r="F4003" t="s">
        <v>14</v>
      </c>
      <c r="G4003" t="s">
        <v>30</v>
      </c>
      <c r="H4003">
        <v>35248.85</v>
      </c>
      <c r="I4003" s="9">
        <v>44932</v>
      </c>
      <c r="J4003">
        <v>2023</v>
      </c>
      <c r="K4003" t="s">
        <v>14045</v>
      </c>
      <c r="L4003">
        <v>1</v>
      </c>
      <c r="M4003" t="s">
        <v>14048</v>
      </c>
      <c r="N4003" t="s">
        <v>16</v>
      </c>
    </row>
    <row r="4004" spans="1:14" x14ac:dyDescent="0.35">
      <c r="A4004" t="s">
        <v>9379</v>
      </c>
      <c r="B4004">
        <v>33</v>
      </c>
      <c r="C4004" t="s">
        <v>14097</v>
      </c>
      <c r="D4004" t="s">
        <v>12</v>
      </c>
      <c r="E4004" t="s">
        <v>74</v>
      </c>
      <c r="F4004" t="s">
        <v>14</v>
      </c>
      <c r="G4004" t="s">
        <v>30</v>
      </c>
      <c r="H4004">
        <v>3202.37</v>
      </c>
      <c r="I4004" s="9">
        <v>45129</v>
      </c>
      <c r="J4004">
        <v>2023</v>
      </c>
      <c r="K4004" t="s">
        <v>14063</v>
      </c>
      <c r="L4004">
        <v>7</v>
      </c>
      <c r="M4004" t="s">
        <v>14050</v>
      </c>
      <c r="N4004" t="s">
        <v>16</v>
      </c>
    </row>
    <row r="4005" spans="1:14" x14ac:dyDescent="0.35">
      <c r="A4005" t="s">
        <v>9429</v>
      </c>
      <c r="B4005">
        <v>30</v>
      </c>
      <c r="C4005" t="s">
        <v>14097</v>
      </c>
      <c r="D4005" t="s">
        <v>39</v>
      </c>
      <c r="E4005" t="s">
        <v>64</v>
      </c>
      <c r="F4005" t="s">
        <v>55</v>
      </c>
      <c r="G4005" t="s">
        <v>30</v>
      </c>
      <c r="H4005">
        <v>36983.769999999997</v>
      </c>
      <c r="I4005" s="9">
        <v>45323</v>
      </c>
      <c r="J4005">
        <v>2024</v>
      </c>
      <c r="K4005" t="s">
        <v>14051</v>
      </c>
      <c r="L4005">
        <v>2</v>
      </c>
      <c r="M4005" t="s">
        <v>14057</v>
      </c>
      <c r="N4005" t="s">
        <v>16</v>
      </c>
    </row>
    <row r="4006" spans="1:14" x14ac:dyDescent="0.35">
      <c r="A4006" t="s">
        <v>9441</v>
      </c>
      <c r="B4006">
        <v>34</v>
      </c>
      <c r="C4006" t="s">
        <v>14097</v>
      </c>
      <c r="D4006" t="s">
        <v>39</v>
      </c>
      <c r="E4006" t="s">
        <v>42</v>
      </c>
      <c r="F4006" t="s">
        <v>55</v>
      </c>
      <c r="G4006" t="s">
        <v>30</v>
      </c>
      <c r="H4006">
        <v>1655.54</v>
      </c>
      <c r="I4006" s="9">
        <v>45315</v>
      </c>
      <c r="J4006">
        <v>2024</v>
      </c>
      <c r="K4006" t="s">
        <v>14045</v>
      </c>
      <c r="L4006">
        <v>1</v>
      </c>
      <c r="M4006" t="s">
        <v>14052</v>
      </c>
      <c r="N4006" t="s">
        <v>16</v>
      </c>
    </row>
    <row r="4007" spans="1:14" x14ac:dyDescent="0.35">
      <c r="A4007" t="s">
        <v>9473</v>
      </c>
      <c r="B4007">
        <v>31</v>
      </c>
      <c r="C4007" t="s">
        <v>14097</v>
      </c>
      <c r="D4007" t="s">
        <v>39</v>
      </c>
      <c r="E4007" t="s">
        <v>24</v>
      </c>
      <c r="F4007" t="s">
        <v>35</v>
      </c>
      <c r="G4007" t="s">
        <v>30</v>
      </c>
      <c r="H4007">
        <v>314.97000000000003</v>
      </c>
      <c r="I4007" s="9">
        <v>44964</v>
      </c>
      <c r="J4007">
        <v>2023</v>
      </c>
      <c r="K4007" t="s">
        <v>14051</v>
      </c>
      <c r="L4007">
        <v>2</v>
      </c>
      <c r="M4007" t="s">
        <v>14046</v>
      </c>
      <c r="N4007" t="s">
        <v>16</v>
      </c>
    </row>
    <row r="4008" spans="1:14" x14ac:dyDescent="0.35">
      <c r="A4008" t="s">
        <v>9509</v>
      </c>
      <c r="B4008">
        <v>26</v>
      </c>
      <c r="C4008" t="s">
        <v>14097</v>
      </c>
      <c r="D4008" t="s">
        <v>39</v>
      </c>
      <c r="E4008" t="s">
        <v>29</v>
      </c>
      <c r="F4008" t="s">
        <v>55</v>
      </c>
      <c r="G4008" t="s">
        <v>30</v>
      </c>
      <c r="H4008">
        <v>21652.22</v>
      </c>
      <c r="I4008" s="9">
        <v>45514</v>
      </c>
      <c r="J4008">
        <v>2024</v>
      </c>
      <c r="K4008" t="s">
        <v>14056</v>
      </c>
      <c r="L4008">
        <v>8</v>
      </c>
      <c r="M4008" t="s">
        <v>14050</v>
      </c>
      <c r="N4008" t="s">
        <v>16</v>
      </c>
    </row>
    <row r="4009" spans="1:14" x14ac:dyDescent="0.35">
      <c r="A4009" t="s">
        <v>9591</v>
      </c>
      <c r="B4009">
        <v>33</v>
      </c>
      <c r="C4009" t="s">
        <v>14097</v>
      </c>
      <c r="D4009" t="s">
        <v>39</v>
      </c>
      <c r="E4009" t="s">
        <v>24</v>
      </c>
      <c r="F4009" t="s">
        <v>35</v>
      </c>
      <c r="G4009" t="s">
        <v>30</v>
      </c>
      <c r="H4009">
        <v>19919.98</v>
      </c>
      <c r="I4009" s="9">
        <v>45469</v>
      </c>
      <c r="J4009">
        <v>2024</v>
      </c>
      <c r="K4009" t="s">
        <v>14049</v>
      </c>
      <c r="L4009">
        <v>6</v>
      </c>
      <c r="M4009" t="s">
        <v>14052</v>
      </c>
      <c r="N4009" t="s">
        <v>16</v>
      </c>
    </row>
    <row r="4010" spans="1:14" x14ac:dyDescent="0.35">
      <c r="A4010" t="s">
        <v>9615</v>
      </c>
      <c r="B4010">
        <v>31</v>
      </c>
      <c r="C4010" t="s">
        <v>14097</v>
      </c>
      <c r="D4010" t="s">
        <v>12</v>
      </c>
      <c r="E4010" t="s">
        <v>13</v>
      </c>
      <c r="F4010" t="s">
        <v>14</v>
      </c>
      <c r="G4010" t="s">
        <v>30</v>
      </c>
      <c r="H4010">
        <v>10129.51</v>
      </c>
      <c r="I4010" s="9">
        <v>45625</v>
      </c>
      <c r="J4010">
        <v>2024</v>
      </c>
      <c r="K4010" t="s">
        <v>14054</v>
      </c>
      <c r="L4010">
        <v>11</v>
      </c>
      <c r="M4010" t="s">
        <v>14048</v>
      </c>
      <c r="N4010" t="s">
        <v>16</v>
      </c>
    </row>
    <row r="4011" spans="1:14" x14ac:dyDescent="0.35">
      <c r="A4011" t="s">
        <v>9811</v>
      </c>
      <c r="B4011">
        <v>29</v>
      </c>
      <c r="C4011" t="s">
        <v>14097</v>
      </c>
      <c r="D4011" t="s">
        <v>12</v>
      </c>
      <c r="E4011" t="s">
        <v>42</v>
      </c>
      <c r="F4011" t="s">
        <v>35</v>
      </c>
      <c r="G4011" t="s">
        <v>30</v>
      </c>
      <c r="H4011">
        <v>9089.5400000000009</v>
      </c>
      <c r="I4011" s="9">
        <v>45558</v>
      </c>
      <c r="J4011">
        <v>2024</v>
      </c>
      <c r="K4011" t="s">
        <v>14055</v>
      </c>
      <c r="L4011">
        <v>9</v>
      </c>
      <c r="M4011" t="s">
        <v>14062</v>
      </c>
      <c r="N4011" t="s">
        <v>16</v>
      </c>
    </row>
    <row r="4012" spans="1:14" x14ac:dyDescent="0.35">
      <c r="A4012" t="s">
        <v>9813</v>
      </c>
      <c r="B4012">
        <v>27</v>
      </c>
      <c r="C4012" t="s">
        <v>14097</v>
      </c>
      <c r="D4012" t="s">
        <v>12</v>
      </c>
      <c r="E4012" t="s">
        <v>24</v>
      </c>
      <c r="F4012" t="s">
        <v>49</v>
      </c>
      <c r="G4012" t="s">
        <v>30</v>
      </c>
      <c r="H4012">
        <v>31168.36</v>
      </c>
      <c r="I4012" s="9">
        <v>45106</v>
      </c>
      <c r="J4012">
        <v>2023</v>
      </c>
      <c r="K4012" t="s">
        <v>14049</v>
      </c>
      <c r="L4012">
        <v>6</v>
      </c>
      <c r="M4012" t="s">
        <v>14057</v>
      </c>
      <c r="N4012" t="s">
        <v>16</v>
      </c>
    </row>
    <row r="4013" spans="1:14" x14ac:dyDescent="0.35">
      <c r="A4013" t="s">
        <v>9821</v>
      </c>
      <c r="B4013">
        <v>33</v>
      </c>
      <c r="C4013" t="s">
        <v>14097</v>
      </c>
      <c r="D4013" t="s">
        <v>39</v>
      </c>
      <c r="E4013" t="s">
        <v>52</v>
      </c>
      <c r="F4013" t="s">
        <v>35</v>
      </c>
      <c r="G4013" t="s">
        <v>30</v>
      </c>
      <c r="H4013">
        <v>15428.73</v>
      </c>
      <c r="I4013" s="9">
        <v>44942</v>
      </c>
      <c r="J4013">
        <v>2023</v>
      </c>
      <c r="K4013" t="s">
        <v>14045</v>
      </c>
      <c r="L4013">
        <v>1</v>
      </c>
      <c r="M4013" t="s">
        <v>14062</v>
      </c>
      <c r="N4013" t="s">
        <v>16</v>
      </c>
    </row>
    <row r="4014" spans="1:14" x14ac:dyDescent="0.35">
      <c r="A4014" t="s">
        <v>9875</v>
      </c>
      <c r="B4014">
        <v>27</v>
      </c>
      <c r="C4014" t="s">
        <v>14097</v>
      </c>
      <c r="D4014" t="s">
        <v>12</v>
      </c>
      <c r="E4014" t="s">
        <v>52</v>
      </c>
      <c r="F4014" t="s">
        <v>14</v>
      </c>
      <c r="G4014" t="s">
        <v>30</v>
      </c>
      <c r="H4014">
        <v>11086.87</v>
      </c>
      <c r="I4014" s="9">
        <v>45538</v>
      </c>
      <c r="J4014">
        <v>2024</v>
      </c>
      <c r="K4014" t="s">
        <v>14055</v>
      </c>
      <c r="L4014">
        <v>9</v>
      </c>
      <c r="M4014" t="s">
        <v>14046</v>
      </c>
      <c r="N4014" t="s">
        <v>16</v>
      </c>
    </row>
    <row r="4015" spans="1:14" x14ac:dyDescent="0.35">
      <c r="A4015" t="s">
        <v>9879</v>
      </c>
      <c r="B4015">
        <v>32</v>
      </c>
      <c r="C4015" t="s">
        <v>14097</v>
      </c>
      <c r="D4015" t="s">
        <v>39</v>
      </c>
      <c r="E4015" t="s">
        <v>93</v>
      </c>
      <c r="F4015" t="s">
        <v>19</v>
      </c>
      <c r="G4015" t="s">
        <v>30</v>
      </c>
      <c r="H4015">
        <v>1234.27</v>
      </c>
      <c r="I4015" s="9">
        <v>45162</v>
      </c>
      <c r="J4015">
        <v>2023</v>
      </c>
      <c r="K4015" t="s">
        <v>14056</v>
      </c>
      <c r="L4015">
        <v>8</v>
      </c>
      <c r="M4015" t="s">
        <v>14057</v>
      </c>
      <c r="N4015" t="s">
        <v>16</v>
      </c>
    </row>
    <row r="4016" spans="1:14" x14ac:dyDescent="0.35">
      <c r="A4016" t="s">
        <v>9881</v>
      </c>
      <c r="B4016">
        <v>32</v>
      </c>
      <c r="C4016" t="s">
        <v>14097</v>
      </c>
      <c r="D4016" t="s">
        <v>39</v>
      </c>
      <c r="E4016" t="s">
        <v>42</v>
      </c>
      <c r="F4016" t="s">
        <v>35</v>
      </c>
      <c r="G4016" t="s">
        <v>30</v>
      </c>
      <c r="H4016">
        <v>2155.4899999999998</v>
      </c>
      <c r="I4016" s="9">
        <v>45522</v>
      </c>
      <c r="J4016">
        <v>2024</v>
      </c>
      <c r="K4016" t="s">
        <v>14056</v>
      </c>
      <c r="L4016">
        <v>8</v>
      </c>
      <c r="M4016" t="s">
        <v>14059</v>
      </c>
      <c r="N4016" t="s">
        <v>16</v>
      </c>
    </row>
    <row r="4017" spans="1:14" x14ac:dyDescent="0.35">
      <c r="A4017" t="s">
        <v>10047</v>
      </c>
      <c r="B4017">
        <v>27</v>
      </c>
      <c r="C4017" t="s">
        <v>14097</v>
      </c>
      <c r="D4017" t="s">
        <v>12</v>
      </c>
      <c r="E4017" t="s">
        <v>64</v>
      </c>
      <c r="F4017" t="s">
        <v>55</v>
      </c>
      <c r="G4017" t="s">
        <v>30</v>
      </c>
      <c r="H4017">
        <v>1441.86</v>
      </c>
      <c r="I4017" s="9">
        <v>45458</v>
      </c>
      <c r="J4017">
        <v>2024</v>
      </c>
      <c r="K4017" t="s">
        <v>14049</v>
      </c>
      <c r="L4017">
        <v>6</v>
      </c>
      <c r="M4017" t="s">
        <v>14050</v>
      </c>
      <c r="N4017" t="s">
        <v>16</v>
      </c>
    </row>
    <row r="4018" spans="1:14" x14ac:dyDescent="0.35">
      <c r="A4018" t="s">
        <v>10087</v>
      </c>
      <c r="B4018">
        <v>31</v>
      </c>
      <c r="C4018" t="s">
        <v>14097</v>
      </c>
      <c r="D4018" t="s">
        <v>12</v>
      </c>
      <c r="E4018" t="s">
        <v>42</v>
      </c>
      <c r="F4018" t="s">
        <v>55</v>
      </c>
      <c r="G4018" t="s">
        <v>30</v>
      </c>
      <c r="H4018">
        <v>2867.69</v>
      </c>
      <c r="I4018" s="9">
        <v>45604</v>
      </c>
      <c r="J4018">
        <v>2024</v>
      </c>
      <c r="K4018" t="s">
        <v>14054</v>
      </c>
      <c r="L4018">
        <v>11</v>
      </c>
      <c r="M4018" t="s">
        <v>14048</v>
      </c>
      <c r="N4018" t="s">
        <v>16</v>
      </c>
    </row>
    <row r="4019" spans="1:14" x14ac:dyDescent="0.35">
      <c r="A4019" t="s">
        <v>10231</v>
      </c>
      <c r="B4019">
        <v>33</v>
      </c>
      <c r="C4019" t="s">
        <v>14097</v>
      </c>
      <c r="D4019" t="s">
        <v>12</v>
      </c>
      <c r="E4019" t="s">
        <v>52</v>
      </c>
      <c r="F4019" t="s">
        <v>49</v>
      </c>
      <c r="G4019" t="s">
        <v>30</v>
      </c>
      <c r="H4019">
        <v>20725.099999999999</v>
      </c>
      <c r="I4019" s="9">
        <v>45158</v>
      </c>
      <c r="J4019">
        <v>2023</v>
      </c>
      <c r="K4019" t="s">
        <v>14056</v>
      </c>
      <c r="L4019">
        <v>8</v>
      </c>
      <c r="M4019" t="s">
        <v>14059</v>
      </c>
      <c r="N4019" t="s">
        <v>16</v>
      </c>
    </row>
    <row r="4020" spans="1:14" x14ac:dyDescent="0.35">
      <c r="A4020" t="s">
        <v>10403</v>
      </c>
      <c r="B4020">
        <v>34</v>
      </c>
      <c r="C4020" t="s">
        <v>14097</v>
      </c>
      <c r="D4020" t="s">
        <v>12</v>
      </c>
      <c r="E4020" t="s">
        <v>29</v>
      </c>
      <c r="F4020" t="s">
        <v>35</v>
      </c>
      <c r="G4020" t="s">
        <v>30</v>
      </c>
      <c r="H4020">
        <v>6249.29</v>
      </c>
      <c r="I4020" s="9">
        <v>45072</v>
      </c>
      <c r="J4020">
        <v>2023</v>
      </c>
      <c r="K4020" t="s">
        <v>14047</v>
      </c>
      <c r="L4020">
        <v>5</v>
      </c>
      <c r="M4020" t="s">
        <v>14048</v>
      </c>
      <c r="N4020" t="s">
        <v>16</v>
      </c>
    </row>
    <row r="4021" spans="1:14" x14ac:dyDescent="0.35">
      <c r="A4021" t="s">
        <v>10417</v>
      </c>
      <c r="B4021">
        <v>26</v>
      </c>
      <c r="C4021" t="s">
        <v>14097</v>
      </c>
      <c r="D4021" t="s">
        <v>12</v>
      </c>
      <c r="E4021" t="s">
        <v>29</v>
      </c>
      <c r="F4021" t="s">
        <v>14</v>
      </c>
      <c r="G4021" t="s">
        <v>30</v>
      </c>
      <c r="H4021">
        <v>6233.67</v>
      </c>
      <c r="I4021" s="9">
        <v>45303</v>
      </c>
      <c r="J4021">
        <v>2024</v>
      </c>
      <c r="K4021" t="s">
        <v>14045</v>
      </c>
      <c r="L4021">
        <v>1</v>
      </c>
      <c r="M4021" t="s">
        <v>14048</v>
      </c>
      <c r="N4021" t="s">
        <v>16</v>
      </c>
    </row>
    <row r="4022" spans="1:14" x14ac:dyDescent="0.35">
      <c r="A4022" t="s">
        <v>10421</v>
      </c>
      <c r="B4022">
        <v>30</v>
      </c>
      <c r="C4022" t="s">
        <v>14097</v>
      </c>
      <c r="D4022" t="s">
        <v>39</v>
      </c>
      <c r="E4022" t="s">
        <v>64</v>
      </c>
      <c r="F4022" t="s">
        <v>55</v>
      </c>
      <c r="G4022" t="s">
        <v>30</v>
      </c>
      <c r="H4022">
        <v>26801.65</v>
      </c>
      <c r="I4022" s="9">
        <v>45125</v>
      </c>
      <c r="J4022">
        <v>2023</v>
      </c>
      <c r="K4022" t="s">
        <v>14063</v>
      </c>
      <c r="L4022">
        <v>7</v>
      </c>
      <c r="M4022" t="s">
        <v>14046</v>
      </c>
      <c r="N4022" t="s">
        <v>16</v>
      </c>
    </row>
    <row r="4023" spans="1:14" x14ac:dyDescent="0.35">
      <c r="A4023" t="s">
        <v>10443</v>
      </c>
      <c r="B4023">
        <v>30</v>
      </c>
      <c r="C4023" t="s">
        <v>14097</v>
      </c>
      <c r="D4023" t="s">
        <v>12</v>
      </c>
      <c r="E4023" t="s">
        <v>52</v>
      </c>
      <c r="F4023" t="s">
        <v>49</v>
      </c>
      <c r="G4023" t="s">
        <v>30</v>
      </c>
      <c r="H4023">
        <v>10759.43</v>
      </c>
      <c r="I4023" s="9">
        <v>44986</v>
      </c>
      <c r="J4023">
        <v>2023</v>
      </c>
      <c r="K4023" t="s">
        <v>14053</v>
      </c>
      <c r="L4023">
        <v>3</v>
      </c>
      <c r="M4023" t="s">
        <v>14052</v>
      </c>
      <c r="N4023" t="s">
        <v>16</v>
      </c>
    </row>
    <row r="4024" spans="1:14" x14ac:dyDescent="0.35">
      <c r="A4024" t="s">
        <v>10467</v>
      </c>
      <c r="B4024">
        <v>26</v>
      </c>
      <c r="C4024" t="s">
        <v>14097</v>
      </c>
      <c r="D4024" t="s">
        <v>39</v>
      </c>
      <c r="E4024" t="s">
        <v>13</v>
      </c>
      <c r="F4024" t="s">
        <v>19</v>
      </c>
      <c r="G4024" t="s">
        <v>30</v>
      </c>
      <c r="H4024">
        <v>1205.31</v>
      </c>
      <c r="I4024" s="9">
        <v>45471</v>
      </c>
      <c r="J4024">
        <v>2024</v>
      </c>
      <c r="K4024" t="s">
        <v>14049</v>
      </c>
      <c r="L4024">
        <v>6</v>
      </c>
      <c r="M4024" t="s">
        <v>14048</v>
      </c>
      <c r="N4024" t="s">
        <v>16</v>
      </c>
    </row>
    <row r="4025" spans="1:14" x14ac:dyDescent="0.35">
      <c r="A4025" t="s">
        <v>10555</v>
      </c>
      <c r="B4025">
        <v>25</v>
      </c>
      <c r="C4025" t="s">
        <v>14097</v>
      </c>
      <c r="D4025" t="s">
        <v>12</v>
      </c>
      <c r="E4025" t="s">
        <v>93</v>
      </c>
      <c r="F4025" t="s">
        <v>14</v>
      </c>
      <c r="G4025" t="s">
        <v>30</v>
      </c>
      <c r="H4025">
        <v>3955.8</v>
      </c>
      <c r="I4025" s="9">
        <v>45096</v>
      </c>
      <c r="J4025">
        <v>2023</v>
      </c>
      <c r="K4025" t="s">
        <v>14049</v>
      </c>
      <c r="L4025">
        <v>6</v>
      </c>
      <c r="M4025" t="s">
        <v>14062</v>
      </c>
      <c r="N4025" t="s">
        <v>16</v>
      </c>
    </row>
    <row r="4026" spans="1:14" x14ac:dyDescent="0.35">
      <c r="A4026" t="s">
        <v>10569</v>
      </c>
      <c r="B4026">
        <v>29</v>
      </c>
      <c r="C4026" t="s">
        <v>14097</v>
      </c>
      <c r="D4026" t="s">
        <v>39</v>
      </c>
      <c r="E4026" t="s">
        <v>42</v>
      </c>
      <c r="F4026" t="s">
        <v>14</v>
      </c>
      <c r="G4026" t="s">
        <v>30</v>
      </c>
      <c r="H4026">
        <v>13330.66</v>
      </c>
      <c r="I4026" s="9">
        <v>45016</v>
      </c>
      <c r="J4026">
        <v>2023</v>
      </c>
      <c r="K4026" t="s">
        <v>14053</v>
      </c>
      <c r="L4026">
        <v>3</v>
      </c>
      <c r="M4026" t="s">
        <v>14048</v>
      </c>
      <c r="N4026" t="s">
        <v>16</v>
      </c>
    </row>
    <row r="4027" spans="1:14" x14ac:dyDescent="0.35">
      <c r="A4027" t="s">
        <v>10601</v>
      </c>
      <c r="B4027">
        <v>30</v>
      </c>
      <c r="C4027" t="s">
        <v>14097</v>
      </c>
      <c r="D4027" t="s">
        <v>12</v>
      </c>
      <c r="E4027" t="s">
        <v>29</v>
      </c>
      <c r="F4027" t="s">
        <v>14</v>
      </c>
      <c r="G4027" t="s">
        <v>30</v>
      </c>
      <c r="H4027">
        <v>3342.81</v>
      </c>
      <c r="I4027" s="9">
        <v>45088</v>
      </c>
      <c r="J4027">
        <v>2023</v>
      </c>
      <c r="K4027" t="s">
        <v>14049</v>
      </c>
      <c r="L4027">
        <v>6</v>
      </c>
      <c r="M4027" t="s">
        <v>14059</v>
      </c>
      <c r="N4027" t="s">
        <v>16</v>
      </c>
    </row>
    <row r="4028" spans="1:14" x14ac:dyDescent="0.35">
      <c r="A4028" t="s">
        <v>10647</v>
      </c>
      <c r="B4028">
        <v>33</v>
      </c>
      <c r="C4028" t="s">
        <v>14097</v>
      </c>
      <c r="D4028" t="s">
        <v>39</v>
      </c>
      <c r="E4028" t="s">
        <v>42</v>
      </c>
      <c r="F4028" t="s">
        <v>19</v>
      </c>
      <c r="G4028" t="s">
        <v>30</v>
      </c>
      <c r="H4028">
        <v>12246.9</v>
      </c>
      <c r="I4028" s="9">
        <v>44943</v>
      </c>
      <c r="J4028">
        <v>2023</v>
      </c>
      <c r="K4028" t="s">
        <v>14045</v>
      </c>
      <c r="L4028">
        <v>1</v>
      </c>
      <c r="M4028" t="s">
        <v>14046</v>
      </c>
      <c r="N4028" t="s">
        <v>16</v>
      </c>
    </row>
    <row r="4029" spans="1:14" x14ac:dyDescent="0.35">
      <c r="A4029" t="s">
        <v>10691</v>
      </c>
      <c r="B4029">
        <v>27</v>
      </c>
      <c r="C4029" t="s">
        <v>14097</v>
      </c>
      <c r="D4029" t="s">
        <v>12</v>
      </c>
      <c r="E4029" t="s">
        <v>74</v>
      </c>
      <c r="F4029" t="s">
        <v>35</v>
      </c>
      <c r="G4029" t="s">
        <v>30</v>
      </c>
      <c r="H4029">
        <v>1185.5899999999999</v>
      </c>
      <c r="I4029" s="9">
        <v>44989</v>
      </c>
      <c r="J4029">
        <v>2023</v>
      </c>
      <c r="K4029" t="s">
        <v>14053</v>
      </c>
      <c r="L4029">
        <v>3</v>
      </c>
      <c r="M4029" t="s">
        <v>14050</v>
      </c>
      <c r="N4029" t="s">
        <v>16</v>
      </c>
    </row>
    <row r="4030" spans="1:14" x14ac:dyDescent="0.35">
      <c r="A4030" t="s">
        <v>10703</v>
      </c>
      <c r="B4030">
        <v>26</v>
      </c>
      <c r="C4030" t="s">
        <v>14097</v>
      </c>
      <c r="D4030" t="s">
        <v>39</v>
      </c>
      <c r="E4030" t="s">
        <v>64</v>
      </c>
      <c r="F4030" t="s">
        <v>14</v>
      </c>
      <c r="G4030" t="s">
        <v>30</v>
      </c>
      <c r="H4030">
        <v>41116.58</v>
      </c>
      <c r="I4030" s="9">
        <v>45351</v>
      </c>
      <c r="J4030">
        <v>2024</v>
      </c>
      <c r="K4030" t="s">
        <v>14051</v>
      </c>
      <c r="L4030">
        <v>2</v>
      </c>
      <c r="M4030" t="s">
        <v>14057</v>
      </c>
      <c r="N4030" t="s">
        <v>16</v>
      </c>
    </row>
    <row r="4031" spans="1:14" x14ac:dyDescent="0.35">
      <c r="A4031" t="s">
        <v>10719</v>
      </c>
      <c r="B4031">
        <v>26</v>
      </c>
      <c r="C4031" t="s">
        <v>14097</v>
      </c>
      <c r="D4031" t="s">
        <v>12</v>
      </c>
      <c r="E4031" t="s">
        <v>64</v>
      </c>
      <c r="F4031" t="s">
        <v>35</v>
      </c>
      <c r="G4031" t="s">
        <v>30</v>
      </c>
      <c r="H4031">
        <v>28961</v>
      </c>
      <c r="I4031" s="9">
        <v>44936</v>
      </c>
      <c r="J4031">
        <v>2023</v>
      </c>
      <c r="K4031" t="s">
        <v>14045</v>
      </c>
      <c r="L4031">
        <v>1</v>
      </c>
      <c r="M4031" t="s">
        <v>14046</v>
      </c>
      <c r="N4031" t="s">
        <v>16</v>
      </c>
    </row>
    <row r="4032" spans="1:14" x14ac:dyDescent="0.35">
      <c r="A4032" t="s">
        <v>10731</v>
      </c>
      <c r="B4032">
        <v>31</v>
      </c>
      <c r="C4032" t="s">
        <v>14097</v>
      </c>
      <c r="D4032" t="s">
        <v>39</v>
      </c>
      <c r="E4032" t="s">
        <v>93</v>
      </c>
      <c r="F4032" t="s">
        <v>25</v>
      </c>
      <c r="G4032" t="s">
        <v>30</v>
      </c>
      <c r="H4032">
        <v>18346.21</v>
      </c>
      <c r="I4032" s="9">
        <v>45501</v>
      </c>
      <c r="J4032">
        <v>2024</v>
      </c>
      <c r="K4032" t="s">
        <v>14063</v>
      </c>
      <c r="L4032">
        <v>7</v>
      </c>
      <c r="M4032" t="s">
        <v>14059</v>
      </c>
      <c r="N4032" t="s">
        <v>16</v>
      </c>
    </row>
    <row r="4033" spans="1:14" x14ac:dyDescent="0.35">
      <c r="A4033" t="s">
        <v>10831</v>
      </c>
      <c r="B4033">
        <v>30</v>
      </c>
      <c r="C4033" t="s">
        <v>14097</v>
      </c>
      <c r="D4033" t="s">
        <v>12</v>
      </c>
      <c r="E4033" t="s">
        <v>42</v>
      </c>
      <c r="F4033" t="s">
        <v>55</v>
      </c>
      <c r="G4033" t="s">
        <v>30</v>
      </c>
      <c r="H4033">
        <v>9783.68</v>
      </c>
      <c r="I4033" s="9">
        <v>45576</v>
      </c>
      <c r="J4033">
        <v>2024</v>
      </c>
      <c r="K4033" t="s">
        <v>14058</v>
      </c>
      <c r="L4033">
        <v>10</v>
      </c>
      <c r="M4033" t="s">
        <v>14048</v>
      </c>
      <c r="N4033" t="s">
        <v>16</v>
      </c>
    </row>
    <row r="4034" spans="1:14" x14ac:dyDescent="0.35">
      <c r="A4034" t="s">
        <v>10933</v>
      </c>
      <c r="B4034">
        <v>29</v>
      </c>
      <c r="C4034" t="s">
        <v>14097</v>
      </c>
      <c r="D4034" t="s">
        <v>12</v>
      </c>
      <c r="E4034" t="s">
        <v>29</v>
      </c>
      <c r="F4034" t="s">
        <v>25</v>
      </c>
      <c r="G4034" t="s">
        <v>30</v>
      </c>
      <c r="H4034">
        <v>7007.55</v>
      </c>
      <c r="I4034" s="9">
        <v>45240</v>
      </c>
      <c r="J4034">
        <v>2023</v>
      </c>
      <c r="K4034" t="s">
        <v>14054</v>
      </c>
      <c r="L4034">
        <v>11</v>
      </c>
      <c r="M4034" t="s">
        <v>14048</v>
      </c>
      <c r="N4034" t="s">
        <v>16</v>
      </c>
    </row>
    <row r="4035" spans="1:14" x14ac:dyDescent="0.35">
      <c r="A4035" t="s">
        <v>10987</v>
      </c>
      <c r="B4035">
        <v>32</v>
      </c>
      <c r="C4035" t="s">
        <v>14097</v>
      </c>
      <c r="D4035" t="s">
        <v>12</v>
      </c>
      <c r="E4035" t="s">
        <v>29</v>
      </c>
      <c r="F4035" t="s">
        <v>55</v>
      </c>
      <c r="G4035" t="s">
        <v>30</v>
      </c>
      <c r="H4035">
        <v>7111.98</v>
      </c>
      <c r="I4035" s="9">
        <v>45523</v>
      </c>
      <c r="J4035">
        <v>2024</v>
      </c>
      <c r="K4035" t="s">
        <v>14056</v>
      </c>
      <c r="L4035">
        <v>8</v>
      </c>
      <c r="M4035" t="s">
        <v>14062</v>
      </c>
      <c r="N4035" t="s">
        <v>16</v>
      </c>
    </row>
    <row r="4036" spans="1:14" x14ac:dyDescent="0.35">
      <c r="A4036" t="s">
        <v>11063</v>
      </c>
      <c r="B4036">
        <v>28</v>
      </c>
      <c r="C4036" t="s">
        <v>14097</v>
      </c>
      <c r="D4036" t="s">
        <v>12</v>
      </c>
      <c r="E4036" t="s">
        <v>29</v>
      </c>
      <c r="F4036" t="s">
        <v>35</v>
      </c>
      <c r="G4036" t="s">
        <v>30</v>
      </c>
      <c r="H4036">
        <v>15752.28</v>
      </c>
      <c r="I4036" s="9">
        <v>45341</v>
      </c>
      <c r="J4036">
        <v>2024</v>
      </c>
      <c r="K4036" t="s">
        <v>14051</v>
      </c>
      <c r="L4036">
        <v>2</v>
      </c>
      <c r="M4036" t="s">
        <v>14062</v>
      </c>
      <c r="N4036" t="s">
        <v>16</v>
      </c>
    </row>
    <row r="4037" spans="1:14" x14ac:dyDescent="0.35">
      <c r="A4037" t="s">
        <v>11075</v>
      </c>
      <c r="B4037">
        <v>30</v>
      </c>
      <c r="C4037" t="s">
        <v>14097</v>
      </c>
      <c r="D4037" t="s">
        <v>39</v>
      </c>
      <c r="E4037" t="s">
        <v>52</v>
      </c>
      <c r="F4037" t="s">
        <v>35</v>
      </c>
      <c r="G4037" t="s">
        <v>30</v>
      </c>
      <c r="H4037">
        <v>15868.57</v>
      </c>
      <c r="I4037" s="9">
        <v>45084</v>
      </c>
      <c r="J4037">
        <v>2023</v>
      </c>
      <c r="K4037" t="s">
        <v>14049</v>
      </c>
      <c r="L4037">
        <v>6</v>
      </c>
      <c r="M4037" t="s">
        <v>14052</v>
      </c>
      <c r="N4037" t="s">
        <v>16</v>
      </c>
    </row>
    <row r="4038" spans="1:14" x14ac:dyDescent="0.35">
      <c r="A4038" t="s">
        <v>11167</v>
      </c>
      <c r="B4038">
        <v>25</v>
      </c>
      <c r="C4038" t="s">
        <v>14097</v>
      </c>
      <c r="D4038" t="s">
        <v>39</v>
      </c>
      <c r="E4038" t="s">
        <v>74</v>
      </c>
      <c r="F4038" t="s">
        <v>14</v>
      </c>
      <c r="G4038" t="s">
        <v>30</v>
      </c>
      <c r="H4038">
        <v>10077.709999999999</v>
      </c>
      <c r="I4038" s="9">
        <v>45356</v>
      </c>
      <c r="J4038">
        <v>2024</v>
      </c>
      <c r="K4038" t="s">
        <v>14053</v>
      </c>
      <c r="L4038">
        <v>3</v>
      </c>
      <c r="M4038" t="s">
        <v>14046</v>
      </c>
      <c r="N4038" t="s">
        <v>16</v>
      </c>
    </row>
    <row r="4039" spans="1:14" x14ac:dyDescent="0.35">
      <c r="A4039" t="s">
        <v>11221</v>
      </c>
      <c r="B4039">
        <v>32</v>
      </c>
      <c r="C4039" t="s">
        <v>14097</v>
      </c>
      <c r="D4039" t="s">
        <v>12</v>
      </c>
      <c r="E4039" t="s">
        <v>74</v>
      </c>
      <c r="F4039" t="s">
        <v>55</v>
      </c>
      <c r="G4039" t="s">
        <v>30</v>
      </c>
      <c r="H4039">
        <v>1607.15</v>
      </c>
      <c r="I4039" s="9">
        <v>45644</v>
      </c>
      <c r="J4039">
        <v>2024</v>
      </c>
      <c r="K4039" t="s">
        <v>14060</v>
      </c>
      <c r="L4039">
        <v>12</v>
      </c>
      <c r="M4039" t="s">
        <v>14052</v>
      </c>
      <c r="N4039" t="s">
        <v>16</v>
      </c>
    </row>
    <row r="4040" spans="1:14" x14ac:dyDescent="0.35">
      <c r="A4040" t="s">
        <v>11287</v>
      </c>
      <c r="B4040">
        <v>33</v>
      </c>
      <c r="C4040" t="s">
        <v>14097</v>
      </c>
      <c r="D4040" t="s">
        <v>12</v>
      </c>
      <c r="E4040" t="s">
        <v>24</v>
      </c>
      <c r="F4040" t="s">
        <v>55</v>
      </c>
      <c r="G4040" t="s">
        <v>30</v>
      </c>
      <c r="H4040">
        <v>18898.439999999999</v>
      </c>
      <c r="I4040" s="9">
        <v>45653</v>
      </c>
      <c r="J4040">
        <v>2024</v>
      </c>
      <c r="K4040" t="s">
        <v>14060</v>
      </c>
      <c r="L4040">
        <v>12</v>
      </c>
      <c r="M4040" t="s">
        <v>14048</v>
      </c>
      <c r="N4040" t="s">
        <v>16</v>
      </c>
    </row>
    <row r="4041" spans="1:14" x14ac:dyDescent="0.35">
      <c r="A4041" t="s">
        <v>11599</v>
      </c>
      <c r="B4041">
        <v>34</v>
      </c>
      <c r="C4041" t="s">
        <v>14097</v>
      </c>
      <c r="D4041" t="s">
        <v>39</v>
      </c>
      <c r="E4041" t="s">
        <v>52</v>
      </c>
      <c r="F4041" t="s">
        <v>35</v>
      </c>
      <c r="G4041" t="s">
        <v>30</v>
      </c>
      <c r="H4041">
        <v>10375.870000000001</v>
      </c>
      <c r="I4041" s="9">
        <v>44959</v>
      </c>
      <c r="J4041">
        <v>2023</v>
      </c>
      <c r="K4041" t="s">
        <v>14051</v>
      </c>
      <c r="L4041">
        <v>2</v>
      </c>
      <c r="M4041" t="s">
        <v>14057</v>
      </c>
      <c r="N4041" t="s">
        <v>16</v>
      </c>
    </row>
    <row r="4042" spans="1:14" x14ac:dyDescent="0.35">
      <c r="A4042" t="s">
        <v>11601</v>
      </c>
      <c r="B4042">
        <v>34</v>
      </c>
      <c r="C4042" t="s">
        <v>14097</v>
      </c>
      <c r="D4042" t="s">
        <v>39</v>
      </c>
      <c r="E4042" t="s">
        <v>42</v>
      </c>
      <c r="F4042" t="s">
        <v>25</v>
      </c>
      <c r="G4042" t="s">
        <v>30</v>
      </c>
      <c r="H4042">
        <v>16756.75</v>
      </c>
      <c r="I4042" s="9">
        <v>45023</v>
      </c>
      <c r="J4042">
        <v>2023</v>
      </c>
      <c r="K4042" t="s">
        <v>14061</v>
      </c>
      <c r="L4042">
        <v>4</v>
      </c>
      <c r="M4042" t="s">
        <v>14048</v>
      </c>
      <c r="N4042" t="s">
        <v>16</v>
      </c>
    </row>
    <row r="4043" spans="1:14" x14ac:dyDescent="0.35">
      <c r="A4043" t="s">
        <v>11631</v>
      </c>
      <c r="B4043">
        <v>33</v>
      </c>
      <c r="C4043" t="s">
        <v>14097</v>
      </c>
      <c r="D4043" t="s">
        <v>12</v>
      </c>
      <c r="E4043" t="s">
        <v>93</v>
      </c>
      <c r="F4043" t="s">
        <v>35</v>
      </c>
      <c r="G4043" t="s">
        <v>30</v>
      </c>
      <c r="H4043">
        <v>17824.599999999999</v>
      </c>
      <c r="I4043" s="9">
        <v>45238</v>
      </c>
      <c r="J4043">
        <v>2023</v>
      </c>
      <c r="K4043" t="s">
        <v>14054</v>
      </c>
      <c r="L4043">
        <v>11</v>
      </c>
      <c r="M4043" t="s">
        <v>14052</v>
      </c>
      <c r="N4043" t="s">
        <v>16</v>
      </c>
    </row>
    <row r="4044" spans="1:14" x14ac:dyDescent="0.35">
      <c r="A4044" t="s">
        <v>11657</v>
      </c>
      <c r="B4044">
        <v>30</v>
      </c>
      <c r="C4044" t="s">
        <v>14097</v>
      </c>
      <c r="D4044" t="s">
        <v>39</v>
      </c>
      <c r="E4044" t="s">
        <v>42</v>
      </c>
      <c r="F4044" t="s">
        <v>49</v>
      </c>
      <c r="G4044" t="s">
        <v>30</v>
      </c>
      <c r="H4044">
        <v>1205.68</v>
      </c>
      <c r="I4044" s="9">
        <v>45349</v>
      </c>
      <c r="J4044">
        <v>2024</v>
      </c>
      <c r="K4044" t="s">
        <v>14051</v>
      </c>
      <c r="L4044">
        <v>2</v>
      </c>
      <c r="M4044" t="s">
        <v>14046</v>
      </c>
      <c r="N4044" t="s">
        <v>16</v>
      </c>
    </row>
    <row r="4045" spans="1:14" x14ac:dyDescent="0.35">
      <c r="A4045" t="s">
        <v>11715</v>
      </c>
      <c r="B4045">
        <v>26</v>
      </c>
      <c r="C4045" t="s">
        <v>14097</v>
      </c>
      <c r="D4045" t="s">
        <v>12</v>
      </c>
      <c r="E4045" t="s">
        <v>24</v>
      </c>
      <c r="F4045" t="s">
        <v>35</v>
      </c>
      <c r="G4045" t="s">
        <v>30</v>
      </c>
      <c r="H4045">
        <v>18539.25</v>
      </c>
      <c r="I4045" s="9">
        <v>45007</v>
      </c>
      <c r="J4045">
        <v>2023</v>
      </c>
      <c r="K4045" t="s">
        <v>14053</v>
      </c>
      <c r="L4045">
        <v>3</v>
      </c>
      <c r="M4045" t="s">
        <v>14052</v>
      </c>
      <c r="N4045" t="s">
        <v>16</v>
      </c>
    </row>
    <row r="4046" spans="1:14" x14ac:dyDescent="0.35">
      <c r="A4046" t="s">
        <v>11727</v>
      </c>
      <c r="B4046">
        <v>32</v>
      </c>
      <c r="C4046" t="s">
        <v>14097</v>
      </c>
      <c r="D4046" t="s">
        <v>39</v>
      </c>
      <c r="E4046" t="s">
        <v>24</v>
      </c>
      <c r="F4046" t="s">
        <v>25</v>
      </c>
      <c r="G4046" t="s">
        <v>30</v>
      </c>
      <c r="H4046">
        <v>12700.62</v>
      </c>
      <c r="I4046" s="9">
        <v>45596</v>
      </c>
      <c r="J4046">
        <v>2024</v>
      </c>
      <c r="K4046" t="s">
        <v>14058</v>
      </c>
      <c r="L4046">
        <v>10</v>
      </c>
      <c r="M4046" t="s">
        <v>14057</v>
      </c>
      <c r="N4046" t="s">
        <v>16</v>
      </c>
    </row>
    <row r="4047" spans="1:14" x14ac:dyDescent="0.35">
      <c r="A4047" t="s">
        <v>11731</v>
      </c>
      <c r="B4047">
        <v>26</v>
      </c>
      <c r="C4047" t="s">
        <v>14097</v>
      </c>
      <c r="D4047" t="s">
        <v>39</v>
      </c>
      <c r="E4047" t="s">
        <v>13</v>
      </c>
      <c r="F4047" t="s">
        <v>14</v>
      </c>
      <c r="G4047" t="s">
        <v>30</v>
      </c>
      <c r="H4047">
        <v>9659.4</v>
      </c>
      <c r="I4047" s="9">
        <v>45558</v>
      </c>
      <c r="J4047">
        <v>2024</v>
      </c>
      <c r="K4047" t="s">
        <v>14055</v>
      </c>
      <c r="L4047">
        <v>9</v>
      </c>
      <c r="M4047" t="s">
        <v>14062</v>
      </c>
      <c r="N4047" t="s">
        <v>16</v>
      </c>
    </row>
    <row r="4048" spans="1:14" x14ac:dyDescent="0.35">
      <c r="A4048" t="s">
        <v>11809</v>
      </c>
      <c r="B4048">
        <v>33</v>
      </c>
      <c r="C4048" t="s">
        <v>14097</v>
      </c>
      <c r="D4048" t="s">
        <v>12</v>
      </c>
      <c r="E4048" t="s">
        <v>74</v>
      </c>
      <c r="F4048" t="s">
        <v>14</v>
      </c>
      <c r="G4048" t="s">
        <v>30</v>
      </c>
      <c r="H4048">
        <v>9107.35</v>
      </c>
      <c r="I4048" s="9">
        <v>45434</v>
      </c>
      <c r="J4048">
        <v>2024</v>
      </c>
      <c r="K4048" t="s">
        <v>14047</v>
      </c>
      <c r="L4048">
        <v>5</v>
      </c>
      <c r="M4048" t="s">
        <v>14052</v>
      </c>
      <c r="N4048" t="s">
        <v>16</v>
      </c>
    </row>
    <row r="4049" spans="1:14" x14ac:dyDescent="0.35">
      <c r="A4049" t="s">
        <v>11839</v>
      </c>
      <c r="B4049">
        <v>34</v>
      </c>
      <c r="C4049" t="s">
        <v>14097</v>
      </c>
      <c r="D4049" t="s">
        <v>39</v>
      </c>
      <c r="E4049" t="s">
        <v>13</v>
      </c>
      <c r="F4049" t="s">
        <v>19</v>
      </c>
      <c r="G4049" t="s">
        <v>30</v>
      </c>
      <c r="H4049">
        <v>13618.79</v>
      </c>
      <c r="I4049" s="9">
        <v>45355</v>
      </c>
      <c r="J4049">
        <v>2024</v>
      </c>
      <c r="K4049" t="s">
        <v>14053</v>
      </c>
      <c r="L4049">
        <v>3</v>
      </c>
      <c r="M4049" t="s">
        <v>14062</v>
      </c>
      <c r="N4049" t="s">
        <v>16</v>
      </c>
    </row>
    <row r="4050" spans="1:14" x14ac:dyDescent="0.35">
      <c r="A4050" t="s">
        <v>11955</v>
      </c>
      <c r="B4050">
        <v>29</v>
      </c>
      <c r="C4050" t="s">
        <v>14097</v>
      </c>
      <c r="D4050" t="s">
        <v>39</v>
      </c>
      <c r="E4050" t="s">
        <v>64</v>
      </c>
      <c r="F4050" t="s">
        <v>19</v>
      </c>
      <c r="G4050" t="s">
        <v>30</v>
      </c>
      <c r="H4050">
        <v>2022.09</v>
      </c>
      <c r="I4050" s="9">
        <v>45208</v>
      </c>
      <c r="J4050">
        <v>2023</v>
      </c>
      <c r="K4050" t="s">
        <v>14058</v>
      </c>
      <c r="L4050">
        <v>10</v>
      </c>
      <c r="M4050" t="s">
        <v>14062</v>
      </c>
      <c r="N4050" t="s">
        <v>16</v>
      </c>
    </row>
    <row r="4051" spans="1:14" x14ac:dyDescent="0.35">
      <c r="A4051" t="s">
        <v>12095</v>
      </c>
      <c r="B4051">
        <v>33</v>
      </c>
      <c r="C4051" t="s">
        <v>14097</v>
      </c>
      <c r="D4051" t="s">
        <v>39</v>
      </c>
      <c r="E4051" t="s">
        <v>29</v>
      </c>
      <c r="F4051" t="s">
        <v>55</v>
      </c>
      <c r="G4051" t="s">
        <v>30</v>
      </c>
      <c r="H4051">
        <v>3885.69</v>
      </c>
      <c r="I4051" s="9">
        <v>45192</v>
      </c>
      <c r="J4051">
        <v>2023</v>
      </c>
      <c r="K4051" t="s">
        <v>14055</v>
      </c>
      <c r="L4051">
        <v>9</v>
      </c>
      <c r="M4051" t="s">
        <v>14050</v>
      </c>
      <c r="N4051" t="s">
        <v>16</v>
      </c>
    </row>
    <row r="4052" spans="1:14" x14ac:dyDescent="0.35">
      <c r="A4052" t="s">
        <v>12161</v>
      </c>
      <c r="B4052">
        <v>30</v>
      </c>
      <c r="C4052" t="s">
        <v>14097</v>
      </c>
      <c r="D4052" t="s">
        <v>12</v>
      </c>
      <c r="E4052" t="s">
        <v>29</v>
      </c>
      <c r="F4052" t="s">
        <v>49</v>
      </c>
      <c r="G4052" t="s">
        <v>30</v>
      </c>
      <c r="H4052">
        <v>3524.77</v>
      </c>
      <c r="I4052" s="9">
        <v>45241</v>
      </c>
      <c r="J4052">
        <v>2023</v>
      </c>
      <c r="K4052" t="s">
        <v>14054</v>
      </c>
      <c r="L4052">
        <v>11</v>
      </c>
      <c r="M4052" t="s">
        <v>14050</v>
      </c>
      <c r="N4052" t="s">
        <v>16</v>
      </c>
    </row>
    <row r="4053" spans="1:14" x14ac:dyDescent="0.35">
      <c r="A4053" t="s">
        <v>12259</v>
      </c>
      <c r="B4053">
        <v>29</v>
      </c>
      <c r="C4053" t="s">
        <v>14097</v>
      </c>
      <c r="D4053" t="s">
        <v>39</v>
      </c>
      <c r="E4053" t="s">
        <v>13</v>
      </c>
      <c r="F4053" t="s">
        <v>14</v>
      </c>
      <c r="G4053" t="s">
        <v>30</v>
      </c>
      <c r="H4053">
        <v>3113.09</v>
      </c>
      <c r="I4053" s="9">
        <v>45030</v>
      </c>
      <c r="J4053">
        <v>2023</v>
      </c>
      <c r="K4053" t="s">
        <v>14061</v>
      </c>
      <c r="L4053">
        <v>4</v>
      </c>
      <c r="M4053" t="s">
        <v>14048</v>
      </c>
      <c r="N4053" t="s">
        <v>16</v>
      </c>
    </row>
    <row r="4054" spans="1:14" x14ac:dyDescent="0.35">
      <c r="A4054" t="s">
        <v>12319</v>
      </c>
      <c r="B4054">
        <v>26</v>
      </c>
      <c r="C4054" t="s">
        <v>14097</v>
      </c>
      <c r="D4054" t="s">
        <v>39</v>
      </c>
      <c r="E4054" t="s">
        <v>64</v>
      </c>
      <c r="F4054" t="s">
        <v>19</v>
      </c>
      <c r="G4054" t="s">
        <v>30</v>
      </c>
      <c r="H4054">
        <v>31663.64</v>
      </c>
      <c r="I4054" s="9">
        <v>45523</v>
      </c>
      <c r="J4054">
        <v>2024</v>
      </c>
      <c r="K4054" t="s">
        <v>14056</v>
      </c>
      <c r="L4054">
        <v>8</v>
      </c>
      <c r="M4054" t="s">
        <v>14062</v>
      </c>
      <c r="N4054" t="s">
        <v>16</v>
      </c>
    </row>
    <row r="4055" spans="1:14" x14ac:dyDescent="0.35">
      <c r="A4055" t="s">
        <v>12375</v>
      </c>
      <c r="B4055">
        <v>28</v>
      </c>
      <c r="C4055" t="s">
        <v>14097</v>
      </c>
      <c r="D4055" t="s">
        <v>12</v>
      </c>
      <c r="E4055" t="s">
        <v>42</v>
      </c>
      <c r="F4055" t="s">
        <v>25</v>
      </c>
      <c r="G4055" t="s">
        <v>30</v>
      </c>
      <c r="H4055">
        <v>4321.17</v>
      </c>
      <c r="I4055" s="9">
        <v>45544</v>
      </c>
      <c r="J4055">
        <v>2024</v>
      </c>
      <c r="K4055" t="s">
        <v>14055</v>
      </c>
      <c r="L4055">
        <v>9</v>
      </c>
      <c r="M4055" t="s">
        <v>14062</v>
      </c>
      <c r="N4055" t="s">
        <v>16</v>
      </c>
    </row>
    <row r="4056" spans="1:14" x14ac:dyDescent="0.35">
      <c r="A4056" t="s">
        <v>12495</v>
      </c>
      <c r="B4056">
        <v>34</v>
      </c>
      <c r="C4056" t="s">
        <v>14097</v>
      </c>
      <c r="D4056" t="s">
        <v>12</v>
      </c>
      <c r="E4056" t="s">
        <v>74</v>
      </c>
      <c r="F4056" t="s">
        <v>14</v>
      </c>
      <c r="G4056" t="s">
        <v>30</v>
      </c>
      <c r="H4056">
        <v>4430.96</v>
      </c>
      <c r="I4056" s="9">
        <v>45481</v>
      </c>
      <c r="J4056">
        <v>2024</v>
      </c>
      <c r="K4056" t="s">
        <v>14063</v>
      </c>
      <c r="L4056">
        <v>7</v>
      </c>
      <c r="M4056" t="s">
        <v>14062</v>
      </c>
      <c r="N4056" t="s">
        <v>16</v>
      </c>
    </row>
    <row r="4057" spans="1:14" x14ac:dyDescent="0.35">
      <c r="A4057" t="s">
        <v>12537</v>
      </c>
      <c r="B4057">
        <v>26</v>
      </c>
      <c r="C4057" t="s">
        <v>14097</v>
      </c>
      <c r="D4057" t="s">
        <v>12</v>
      </c>
      <c r="E4057" t="s">
        <v>29</v>
      </c>
      <c r="F4057" t="s">
        <v>35</v>
      </c>
      <c r="G4057" t="s">
        <v>30</v>
      </c>
      <c r="H4057">
        <v>3344.72</v>
      </c>
      <c r="I4057" s="9">
        <v>45025</v>
      </c>
      <c r="J4057">
        <v>2023</v>
      </c>
      <c r="K4057" t="s">
        <v>14061</v>
      </c>
      <c r="L4057">
        <v>4</v>
      </c>
      <c r="M4057" t="s">
        <v>14059</v>
      </c>
      <c r="N4057" t="s">
        <v>16</v>
      </c>
    </row>
    <row r="4058" spans="1:14" x14ac:dyDescent="0.35">
      <c r="A4058" t="s">
        <v>12655</v>
      </c>
      <c r="B4058">
        <v>29</v>
      </c>
      <c r="C4058" t="s">
        <v>14097</v>
      </c>
      <c r="D4058" t="s">
        <v>39</v>
      </c>
      <c r="E4058" t="s">
        <v>24</v>
      </c>
      <c r="F4058" t="s">
        <v>49</v>
      </c>
      <c r="G4058" t="s">
        <v>30</v>
      </c>
      <c r="H4058">
        <v>3481.91</v>
      </c>
      <c r="I4058" s="9">
        <v>45505</v>
      </c>
      <c r="J4058">
        <v>2024</v>
      </c>
      <c r="K4058" t="s">
        <v>14056</v>
      </c>
      <c r="L4058">
        <v>8</v>
      </c>
      <c r="M4058" t="s">
        <v>14057</v>
      </c>
      <c r="N4058" t="s">
        <v>16</v>
      </c>
    </row>
    <row r="4059" spans="1:14" x14ac:dyDescent="0.35">
      <c r="A4059" t="s">
        <v>12737</v>
      </c>
      <c r="B4059">
        <v>31</v>
      </c>
      <c r="C4059" t="s">
        <v>14097</v>
      </c>
      <c r="D4059" t="s">
        <v>12</v>
      </c>
      <c r="E4059" t="s">
        <v>93</v>
      </c>
      <c r="F4059" t="s">
        <v>49</v>
      </c>
      <c r="G4059" t="s">
        <v>30</v>
      </c>
      <c r="H4059">
        <v>879.93</v>
      </c>
      <c r="I4059" s="9">
        <v>45304</v>
      </c>
      <c r="J4059">
        <v>2024</v>
      </c>
      <c r="K4059" t="s">
        <v>14045</v>
      </c>
      <c r="L4059">
        <v>1</v>
      </c>
      <c r="M4059" t="s">
        <v>14050</v>
      </c>
      <c r="N4059" t="s">
        <v>16</v>
      </c>
    </row>
    <row r="4060" spans="1:14" x14ac:dyDescent="0.35">
      <c r="A4060" t="s">
        <v>12769</v>
      </c>
      <c r="B4060">
        <v>32</v>
      </c>
      <c r="C4060" t="s">
        <v>14097</v>
      </c>
      <c r="D4060" t="s">
        <v>12</v>
      </c>
      <c r="E4060" t="s">
        <v>52</v>
      </c>
      <c r="F4060" t="s">
        <v>14</v>
      </c>
      <c r="G4060" t="s">
        <v>30</v>
      </c>
      <c r="H4060">
        <v>21022.19</v>
      </c>
      <c r="I4060" s="9">
        <v>45191</v>
      </c>
      <c r="J4060">
        <v>2023</v>
      </c>
      <c r="K4060" t="s">
        <v>14055</v>
      </c>
      <c r="L4060">
        <v>9</v>
      </c>
      <c r="M4060" t="s">
        <v>14048</v>
      </c>
      <c r="N4060" t="s">
        <v>16</v>
      </c>
    </row>
    <row r="4061" spans="1:14" x14ac:dyDescent="0.35">
      <c r="A4061" t="s">
        <v>12799</v>
      </c>
      <c r="B4061">
        <v>30</v>
      </c>
      <c r="C4061" t="s">
        <v>14097</v>
      </c>
      <c r="D4061" t="s">
        <v>12</v>
      </c>
      <c r="E4061" t="s">
        <v>42</v>
      </c>
      <c r="F4061" t="s">
        <v>14</v>
      </c>
      <c r="G4061" t="s">
        <v>30</v>
      </c>
      <c r="H4061">
        <v>5181.57</v>
      </c>
      <c r="I4061" s="9">
        <v>45420</v>
      </c>
      <c r="J4061">
        <v>2024</v>
      </c>
      <c r="K4061" t="s">
        <v>14047</v>
      </c>
      <c r="L4061">
        <v>5</v>
      </c>
      <c r="M4061" t="s">
        <v>14052</v>
      </c>
      <c r="N4061" t="s">
        <v>16</v>
      </c>
    </row>
    <row r="4062" spans="1:14" x14ac:dyDescent="0.35">
      <c r="A4062" t="s">
        <v>12829</v>
      </c>
      <c r="B4062">
        <v>30</v>
      </c>
      <c r="C4062" t="s">
        <v>14097</v>
      </c>
      <c r="D4062" t="s">
        <v>39</v>
      </c>
      <c r="E4062" t="s">
        <v>24</v>
      </c>
      <c r="F4062" t="s">
        <v>55</v>
      </c>
      <c r="G4062" t="s">
        <v>30</v>
      </c>
      <c r="H4062">
        <v>3246.8</v>
      </c>
      <c r="I4062" s="9">
        <v>45524</v>
      </c>
      <c r="J4062">
        <v>2024</v>
      </c>
      <c r="K4062" t="s">
        <v>14056</v>
      </c>
      <c r="L4062">
        <v>8</v>
      </c>
      <c r="M4062" t="s">
        <v>14046</v>
      </c>
      <c r="N4062" t="s">
        <v>16</v>
      </c>
    </row>
    <row r="4063" spans="1:14" x14ac:dyDescent="0.35">
      <c r="A4063" t="s">
        <v>12833</v>
      </c>
      <c r="B4063">
        <v>26</v>
      </c>
      <c r="C4063" t="s">
        <v>14097</v>
      </c>
      <c r="D4063" t="s">
        <v>39</v>
      </c>
      <c r="E4063" t="s">
        <v>93</v>
      </c>
      <c r="F4063" t="s">
        <v>25</v>
      </c>
      <c r="G4063" t="s">
        <v>30</v>
      </c>
      <c r="H4063">
        <v>18778.57</v>
      </c>
      <c r="I4063" s="9">
        <v>45285</v>
      </c>
      <c r="J4063">
        <v>2023</v>
      </c>
      <c r="K4063" t="s">
        <v>14060</v>
      </c>
      <c r="L4063">
        <v>12</v>
      </c>
      <c r="M4063" t="s">
        <v>14062</v>
      </c>
      <c r="N4063" t="s">
        <v>16</v>
      </c>
    </row>
    <row r="4064" spans="1:14" x14ac:dyDescent="0.35">
      <c r="A4064" t="s">
        <v>12873</v>
      </c>
      <c r="B4064">
        <v>29</v>
      </c>
      <c r="C4064" t="s">
        <v>14097</v>
      </c>
      <c r="D4064" t="s">
        <v>39</v>
      </c>
      <c r="E4064" t="s">
        <v>29</v>
      </c>
      <c r="F4064" t="s">
        <v>35</v>
      </c>
      <c r="G4064" t="s">
        <v>30</v>
      </c>
      <c r="H4064">
        <v>1824.3</v>
      </c>
      <c r="I4064" s="9">
        <v>45306</v>
      </c>
      <c r="J4064">
        <v>2024</v>
      </c>
      <c r="K4064" t="s">
        <v>14045</v>
      </c>
      <c r="L4064">
        <v>1</v>
      </c>
      <c r="M4064" t="s">
        <v>14062</v>
      </c>
      <c r="N4064" t="s">
        <v>16</v>
      </c>
    </row>
    <row r="4065" spans="1:14" x14ac:dyDescent="0.35">
      <c r="A4065" t="s">
        <v>12909</v>
      </c>
      <c r="B4065">
        <v>31</v>
      </c>
      <c r="C4065" t="s">
        <v>14097</v>
      </c>
      <c r="D4065" t="s">
        <v>39</v>
      </c>
      <c r="E4065" t="s">
        <v>42</v>
      </c>
      <c r="F4065" t="s">
        <v>55</v>
      </c>
      <c r="G4065" t="s">
        <v>30</v>
      </c>
      <c r="H4065">
        <v>10134.459999999999</v>
      </c>
      <c r="I4065" s="9">
        <v>45014</v>
      </c>
      <c r="J4065">
        <v>2023</v>
      </c>
      <c r="K4065" t="s">
        <v>14053</v>
      </c>
      <c r="L4065">
        <v>3</v>
      </c>
      <c r="M4065" t="s">
        <v>14052</v>
      </c>
      <c r="N4065" t="s">
        <v>16</v>
      </c>
    </row>
    <row r="4066" spans="1:14" x14ac:dyDescent="0.35">
      <c r="A4066" t="s">
        <v>12945</v>
      </c>
      <c r="B4066">
        <v>25</v>
      </c>
      <c r="C4066" t="s">
        <v>14097</v>
      </c>
      <c r="D4066" t="s">
        <v>12</v>
      </c>
      <c r="E4066" t="s">
        <v>24</v>
      </c>
      <c r="F4066" t="s">
        <v>19</v>
      </c>
      <c r="G4066" t="s">
        <v>30</v>
      </c>
      <c r="H4066">
        <v>16120</v>
      </c>
      <c r="I4066" s="9">
        <v>45361</v>
      </c>
      <c r="J4066">
        <v>2024</v>
      </c>
      <c r="K4066" t="s">
        <v>14053</v>
      </c>
      <c r="L4066">
        <v>3</v>
      </c>
      <c r="M4066" t="s">
        <v>14059</v>
      </c>
      <c r="N4066" t="s">
        <v>16</v>
      </c>
    </row>
    <row r="4067" spans="1:14" x14ac:dyDescent="0.35">
      <c r="A4067" t="s">
        <v>12959</v>
      </c>
      <c r="B4067">
        <v>30</v>
      </c>
      <c r="C4067" t="s">
        <v>14097</v>
      </c>
      <c r="D4067" t="s">
        <v>39</v>
      </c>
      <c r="E4067" t="s">
        <v>29</v>
      </c>
      <c r="F4067" t="s">
        <v>49</v>
      </c>
      <c r="G4067" t="s">
        <v>30</v>
      </c>
      <c r="H4067">
        <v>17000.259999999998</v>
      </c>
      <c r="I4067" s="9">
        <v>45394</v>
      </c>
      <c r="J4067">
        <v>2024</v>
      </c>
      <c r="K4067" t="s">
        <v>14061</v>
      </c>
      <c r="L4067">
        <v>4</v>
      </c>
      <c r="M4067" t="s">
        <v>14048</v>
      </c>
      <c r="N4067" t="s">
        <v>16</v>
      </c>
    </row>
    <row r="4068" spans="1:14" x14ac:dyDescent="0.35">
      <c r="A4068" t="s">
        <v>13057</v>
      </c>
      <c r="B4068">
        <v>33</v>
      </c>
      <c r="C4068" t="s">
        <v>14097</v>
      </c>
      <c r="D4068" t="s">
        <v>39</v>
      </c>
      <c r="E4068" t="s">
        <v>42</v>
      </c>
      <c r="F4068" t="s">
        <v>14</v>
      </c>
      <c r="G4068" t="s">
        <v>30</v>
      </c>
      <c r="H4068">
        <v>21980.3</v>
      </c>
      <c r="I4068" s="9">
        <v>45458</v>
      </c>
      <c r="J4068">
        <v>2024</v>
      </c>
      <c r="K4068" t="s">
        <v>14049</v>
      </c>
      <c r="L4068">
        <v>6</v>
      </c>
      <c r="M4068" t="s">
        <v>14050</v>
      </c>
      <c r="N4068" t="s">
        <v>16</v>
      </c>
    </row>
    <row r="4069" spans="1:14" x14ac:dyDescent="0.35">
      <c r="A4069" t="s">
        <v>13111</v>
      </c>
      <c r="B4069">
        <v>32</v>
      </c>
      <c r="C4069" t="s">
        <v>14097</v>
      </c>
      <c r="D4069" t="s">
        <v>39</v>
      </c>
      <c r="E4069" t="s">
        <v>42</v>
      </c>
      <c r="F4069" t="s">
        <v>55</v>
      </c>
      <c r="G4069" t="s">
        <v>30</v>
      </c>
      <c r="H4069">
        <v>9956.2999999999993</v>
      </c>
      <c r="I4069" s="9">
        <v>44948</v>
      </c>
      <c r="J4069">
        <v>2023</v>
      </c>
      <c r="K4069" t="s">
        <v>14045</v>
      </c>
      <c r="L4069">
        <v>1</v>
      </c>
      <c r="M4069" t="s">
        <v>14059</v>
      </c>
      <c r="N4069" t="s">
        <v>16</v>
      </c>
    </row>
    <row r="4070" spans="1:14" x14ac:dyDescent="0.35">
      <c r="A4070" t="s">
        <v>13193</v>
      </c>
      <c r="B4070">
        <v>28</v>
      </c>
      <c r="C4070" t="s">
        <v>14097</v>
      </c>
      <c r="D4070" t="s">
        <v>39</v>
      </c>
      <c r="E4070" t="s">
        <v>42</v>
      </c>
      <c r="F4070" t="s">
        <v>35</v>
      </c>
      <c r="G4070" t="s">
        <v>30</v>
      </c>
      <c r="H4070">
        <v>2998.3</v>
      </c>
      <c r="I4070" s="9">
        <v>45143</v>
      </c>
      <c r="J4070">
        <v>2023</v>
      </c>
      <c r="K4070" t="s">
        <v>14056</v>
      </c>
      <c r="L4070">
        <v>8</v>
      </c>
      <c r="M4070" t="s">
        <v>14050</v>
      </c>
      <c r="N4070" t="s">
        <v>16</v>
      </c>
    </row>
    <row r="4071" spans="1:14" x14ac:dyDescent="0.35">
      <c r="A4071" t="s">
        <v>13261</v>
      </c>
      <c r="B4071">
        <v>33</v>
      </c>
      <c r="C4071" t="s">
        <v>14097</v>
      </c>
      <c r="D4071" t="s">
        <v>12</v>
      </c>
      <c r="E4071" t="s">
        <v>74</v>
      </c>
      <c r="F4071" t="s">
        <v>55</v>
      </c>
      <c r="G4071" t="s">
        <v>30</v>
      </c>
      <c r="H4071">
        <v>834.14</v>
      </c>
      <c r="I4071" s="9">
        <v>45371</v>
      </c>
      <c r="J4071">
        <v>2024</v>
      </c>
      <c r="K4071" t="s">
        <v>14053</v>
      </c>
      <c r="L4071">
        <v>3</v>
      </c>
      <c r="M4071" t="s">
        <v>14052</v>
      </c>
      <c r="N4071" t="s">
        <v>16</v>
      </c>
    </row>
    <row r="4072" spans="1:14" x14ac:dyDescent="0.35">
      <c r="A4072" t="s">
        <v>13323</v>
      </c>
      <c r="B4072">
        <v>33</v>
      </c>
      <c r="C4072" t="s">
        <v>14097</v>
      </c>
      <c r="D4072" t="s">
        <v>39</v>
      </c>
      <c r="E4072" t="s">
        <v>64</v>
      </c>
      <c r="F4072" t="s">
        <v>19</v>
      </c>
      <c r="G4072" t="s">
        <v>30</v>
      </c>
      <c r="H4072">
        <v>7242.16</v>
      </c>
      <c r="I4072" s="9">
        <v>45565</v>
      </c>
      <c r="J4072">
        <v>2024</v>
      </c>
      <c r="K4072" t="s">
        <v>14055</v>
      </c>
      <c r="L4072">
        <v>9</v>
      </c>
      <c r="M4072" t="s">
        <v>14062</v>
      </c>
      <c r="N4072" t="s">
        <v>16</v>
      </c>
    </row>
    <row r="4073" spans="1:14" x14ac:dyDescent="0.35">
      <c r="A4073" t="s">
        <v>13449</v>
      </c>
      <c r="B4073">
        <v>28</v>
      </c>
      <c r="C4073" t="s">
        <v>14097</v>
      </c>
      <c r="D4073" t="s">
        <v>12</v>
      </c>
      <c r="E4073" t="s">
        <v>64</v>
      </c>
      <c r="F4073" t="s">
        <v>14</v>
      </c>
      <c r="G4073" t="s">
        <v>30</v>
      </c>
      <c r="H4073">
        <v>4702.2700000000004</v>
      </c>
      <c r="I4073" s="9">
        <v>45393</v>
      </c>
      <c r="J4073">
        <v>2024</v>
      </c>
      <c r="K4073" t="s">
        <v>14061</v>
      </c>
      <c r="L4073">
        <v>4</v>
      </c>
      <c r="M4073" t="s">
        <v>14057</v>
      </c>
      <c r="N4073" t="s">
        <v>16</v>
      </c>
    </row>
    <row r="4074" spans="1:14" x14ac:dyDescent="0.35">
      <c r="A4074" t="s">
        <v>13561</v>
      </c>
      <c r="B4074">
        <v>28</v>
      </c>
      <c r="C4074" t="s">
        <v>14097</v>
      </c>
      <c r="D4074" t="s">
        <v>39</v>
      </c>
      <c r="E4074" t="s">
        <v>29</v>
      </c>
      <c r="F4074" t="s">
        <v>35</v>
      </c>
      <c r="G4074" t="s">
        <v>30</v>
      </c>
      <c r="H4074">
        <v>12550.84</v>
      </c>
      <c r="I4074" s="9">
        <v>44996</v>
      </c>
      <c r="J4074">
        <v>2023</v>
      </c>
      <c r="K4074" t="s">
        <v>14053</v>
      </c>
      <c r="L4074">
        <v>3</v>
      </c>
      <c r="M4074" t="s">
        <v>14050</v>
      </c>
      <c r="N4074" t="s">
        <v>16</v>
      </c>
    </row>
    <row r="4075" spans="1:14" x14ac:dyDescent="0.35">
      <c r="A4075" t="s">
        <v>13585</v>
      </c>
      <c r="B4075">
        <v>26</v>
      </c>
      <c r="C4075" t="s">
        <v>14097</v>
      </c>
      <c r="D4075" t="s">
        <v>12</v>
      </c>
      <c r="E4075" t="s">
        <v>74</v>
      </c>
      <c r="F4075" t="s">
        <v>14</v>
      </c>
      <c r="G4075" t="s">
        <v>30</v>
      </c>
      <c r="H4075">
        <v>4014.87</v>
      </c>
      <c r="I4075" s="9">
        <v>45474</v>
      </c>
      <c r="J4075">
        <v>2024</v>
      </c>
      <c r="K4075" t="s">
        <v>14063</v>
      </c>
      <c r="L4075">
        <v>7</v>
      </c>
      <c r="M4075" t="s">
        <v>14062</v>
      </c>
      <c r="N4075" t="s">
        <v>16</v>
      </c>
    </row>
    <row r="4076" spans="1:14" x14ac:dyDescent="0.35">
      <c r="A4076" t="s">
        <v>13625</v>
      </c>
      <c r="B4076">
        <v>28</v>
      </c>
      <c r="C4076" t="s">
        <v>14097</v>
      </c>
      <c r="D4076" t="s">
        <v>12</v>
      </c>
      <c r="E4076" t="s">
        <v>29</v>
      </c>
      <c r="F4076" t="s">
        <v>19</v>
      </c>
      <c r="G4076" t="s">
        <v>30</v>
      </c>
      <c r="H4076">
        <v>20243.72</v>
      </c>
      <c r="I4076" s="9">
        <v>45410</v>
      </c>
      <c r="J4076">
        <v>2024</v>
      </c>
      <c r="K4076" t="s">
        <v>14061</v>
      </c>
      <c r="L4076">
        <v>4</v>
      </c>
      <c r="M4076" t="s">
        <v>14059</v>
      </c>
      <c r="N4076" t="s">
        <v>16</v>
      </c>
    </row>
    <row r="4077" spans="1:14" x14ac:dyDescent="0.35">
      <c r="A4077" t="s">
        <v>13651</v>
      </c>
      <c r="B4077">
        <v>31</v>
      </c>
      <c r="C4077" t="s">
        <v>14097</v>
      </c>
      <c r="D4077" t="s">
        <v>12</v>
      </c>
      <c r="E4077" t="s">
        <v>13</v>
      </c>
      <c r="F4077" t="s">
        <v>25</v>
      </c>
      <c r="G4077" t="s">
        <v>30</v>
      </c>
      <c r="H4077">
        <v>15362.4</v>
      </c>
      <c r="I4077" s="9">
        <v>45543</v>
      </c>
      <c r="J4077">
        <v>2024</v>
      </c>
      <c r="K4077" t="s">
        <v>14055</v>
      </c>
      <c r="L4077">
        <v>9</v>
      </c>
      <c r="M4077" t="s">
        <v>14059</v>
      </c>
      <c r="N4077" t="s">
        <v>16</v>
      </c>
    </row>
    <row r="4078" spans="1:14" x14ac:dyDescent="0.35">
      <c r="A4078" t="s">
        <v>13679</v>
      </c>
      <c r="B4078">
        <v>25</v>
      </c>
      <c r="C4078" t="s">
        <v>14097</v>
      </c>
      <c r="D4078" t="s">
        <v>12</v>
      </c>
      <c r="E4078" t="s">
        <v>52</v>
      </c>
      <c r="F4078" t="s">
        <v>19</v>
      </c>
      <c r="G4078" t="s">
        <v>30</v>
      </c>
      <c r="H4078">
        <v>2033.98</v>
      </c>
      <c r="I4078" s="9">
        <v>45184</v>
      </c>
      <c r="J4078">
        <v>2023</v>
      </c>
      <c r="K4078" t="s">
        <v>14055</v>
      </c>
      <c r="L4078">
        <v>9</v>
      </c>
      <c r="M4078" t="s">
        <v>14048</v>
      </c>
      <c r="N4078" t="s">
        <v>16</v>
      </c>
    </row>
    <row r="4079" spans="1:14" x14ac:dyDescent="0.35">
      <c r="A4079" t="s">
        <v>13709</v>
      </c>
      <c r="B4079">
        <v>32</v>
      </c>
      <c r="C4079" t="s">
        <v>14097</v>
      </c>
      <c r="D4079" t="s">
        <v>12</v>
      </c>
      <c r="E4079" t="s">
        <v>29</v>
      </c>
      <c r="F4079" t="s">
        <v>25</v>
      </c>
      <c r="G4079" t="s">
        <v>30</v>
      </c>
      <c r="H4079">
        <v>7916.89</v>
      </c>
      <c r="I4079" s="9">
        <v>44961</v>
      </c>
      <c r="J4079">
        <v>2023</v>
      </c>
      <c r="K4079" t="s">
        <v>14051</v>
      </c>
      <c r="L4079">
        <v>2</v>
      </c>
      <c r="M4079" t="s">
        <v>14050</v>
      </c>
      <c r="N4079" t="s">
        <v>16</v>
      </c>
    </row>
    <row r="4080" spans="1:14" x14ac:dyDescent="0.35">
      <c r="A4080" t="s">
        <v>13803</v>
      </c>
      <c r="B4080">
        <v>26</v>
      </c>
      <c r="C4080" t="s">
        <v>14097</v>
      </c>
      <c r="D4080" t="s">
        <v>12</v>
      </c>
      <c r="E4080" t="s">
        <v>29</v>
      </c>
      <c r="F4080" t="s">
        <v>19</v>
      </c>
      <c r="G4080" t="s">
        <v>30</v>
      </c>
      <c r="H4080">
        <v>18834.87</v>
      </c>
      <c r="I4080" s="9">
        <v>45416</v>
      </c>
      <c r="J4080">
        <v>2024</v>
      </c>
      <c r="K4080" t="s">
        <v>14047</v>
      </c>
      <c r="L4080">
        <v>5</v>
      </c>
      <c r="M4080" t="s">
        <v>14050</v>
      </c>
      <c r="N4080" t="s">
        <v>16</v>
      </c>
    </row>
    <row r="4081" spans="1:14" x14ac:dyDescent="0.35">
      <c r="A4081" t="s">
        <v>13811</v>
      </c>
      <c r="B4081">
        <v>26</v>
      </c>
      <c r="C4081" t="s">
        <v>14097</v>
      </c>
      <c r="D4081" t="s">
        <v>39</v>
      </c>
      <c r="E4081" t="s">
        <v>64</v>
      </c>
      <c r="F4081" t="s">
        <v>35</v>
      </c>
      <c r="G4081" t="s">
        <v>30</v>
      </c>
      <c r="H4081">
        <v>19626.54</v>
      </c>
      <c r="I4081" s="9">
        <v>45183</v>
      </c>
      <c r="J4081">
        <v>2023</v>
      </c>
      <c r="K4081" t="s">
        <v>14055</v>
      </c>
      <c r="L4081">
        <v>9</v>
      </c>
      <c r="M4081" t="s">
        <v>14057</v>
      </c>
      <c r="N4081" t="s">
        <v>16</v>
      </c>
    </row>
    <row r="4082" spans="1:14" x14ac:dyDescent="0.35">
      <c r="A4082" t="s">
        <v>13879</v>
      </c>
      <c r="B4082">
        <v>30</v>
      </c>
      <c r="C4082" t="s">
        <v>14097</v>
      </c>
      <c r="D4082" t="s">
        <v>12</v>
      </c>
      <c r="E4082" t="s">
        <v>13</v>
      </c>
      <c r="F4082" t="s">
        <v>14</v>
      </c>
      <c r="G4082" t="s">
        <v>30</v>
      </c>
      <c r="H4082">
        <v>32493.63</v>
      </c>
      <c r="I4082" s="9">
        <v>45483</v>
      </c>
      <c r="J4082">
        <v>2024</v>
      </c>
      <c r="K4082" t="s">
        <v>14063</v>
      </c>
      <c r="L4082">
        <v>7</v>
      </c>
      <c r="M4082" t="s">
        <v>14052</v>
      </c>
      <c r="N4082" t="s">
        <v>16</v>
      </c>
    </row>
    <row r="4083" spans="1:14" x14ac:dyDescent="0.35">
      <c r="A4083" t="s">
        <v>13937</v>
      </c>
      <c r="B4083">
        <v>31</v>
      </c>
      <c r="C4083" t="s">
        <v>14097</v>
      </c>
      <c r="D4083" t="s">
        <v>39</v>
      </c>
      <c r="E4083" t="s">
        <v>64</v>
      </c>
      <c r="F4083" t="s">
        <v>25</v>
      </c>
      <c r="G4083" t="s">
        <v>30</v>
      </c>
      <c r="H4083">
        <v>13730.87</v>
      </c>
      <c r="I4083" s="9">
        <v>45114</v>
      </c>
      <c r="J4083">
        <v>2023</v>
      </c>
      <c r="K4083" t="s">
        <v>14063</v>
      </c>
      <c r="L4083">
        <v>7</v>
      </c>
      <c r="M4083" t="s">
        <v>14048</v>
      </c>
      <c r="N4083" t="s">
        <v>16</v>
      </c>
    </row>
    <row r="4084" spans="1:14" x14ac:dyDescent="0.35">
      <c r="A4084" t="s">
        <v>13943</v>
      </c>
      <c r="B4084">
        <v>29</v>
      </c>
      <c r="C4084" t="s">
        <v>14097</v>
      </c>
      <c r="D4084" t="s">
        <v>39</v>
      </c>
      <c r="E4084" t="s">
        <v>64</v>
      </c>
      <c r="F4084" t="s">
        <v>14</v>
      </c>
      <c r="G4084" t="s">
        <v>30</v>
      </c>
      <c r="H4084">
        <v>6350.27</v>
      </c>
      <c r="I4084" s="9">
        <v>45417</v>
      </c>
      <c r="J4084">
        <v>2024</v>
      </c>
      <c r="K4084" t="s">
        <v>14047</v>
      </c>
      <c r="L4084">
        <v>5</v>
      </c>
      <c r="M4084" t="s">
        <v>14059</v>
      </c>
      <c r="N4084" t="s">
        <v>16</v>
      </c>
    </row>
    <row r="4085" spans="1:14" x14ac:dyDescent="0.35">
      <c r="A4085" t="s">
        <v>13999</v>
      </c>
      <c r="B4085">
        <v>34</v>
      </c>
      <c r="C4085" t="s">
        <v>14097</v>
      </c>
      <c r="D4085" t="s">
        <v>39</v>
      </c>
      <c r="E4085" t="s">
        <v>42</v>
      </c>
      <c r="F4085" t="s">
        <v>14</v>
      </c>
      <c r="G4085" t="s">
        <v>30</v>
      </c>
      <c r="H4085">
        <v>2429.73</v>
      </c>
      <c r="I4085" s="9">
        <v>45578</v>
      </c>
      <c r="J4085">
        <v>2024</v>
      </c>
      <c r="K4085" t="s">
        <v>14058</v>
      </c>
      <c r="L4085">
        <v>10</v>
      </c>
      <c r="M4085" t="s">
        <v>14059</v>
      </c>
      <c r="N4085" t="s">
        <v>16</v>
      </c>
    </row>
    <row r="4086" spans="1:14" x14ac:dyDescent="0.35">
      <c r="A4086" t="s">
        <v>125</v>
      </c>
      <c r="B4086">
        <v>31</v>
      </c>
      <c r="C4086" t="s">
        <v>14097</v>
      </c>
      <c r="D4086" t="s">
        <v>12</v>
      </c>
      <c r="E4086" t="s">
        <v>29</v>
      </c>
      <c r="F4086" t="s">
        <v>35</v>
      </c>
      <c r="G4086" t="s">
        <v>36</v>
      </c>
      <c r="H4086">
        <v>7713.05</v>
      </c>
      <c r="I4086" s="9">
        <v>45286</v>
      </c>
      <c r="J4086">
        <v>2023</v>
      </c>
      <c r="K4086" t="s">
        <v>14060</v>
      </c>
      <c r="L4086">
        <v>12</v>
      </c>
      <c r="M4086" t="s">
        <v>14046</v>
      </c>
      <c r="N4086" t="s">
        <v>16</v>
      </c>
    </row>
    <row r="4087" spans="1:14" x14ac:dyDescent="0.35">
      <c r="A4087" t="s">
        <v>127</v>
      </c>
      <c r="B4087">
        <v>26</v>
      </c>
      <c r="C4087" t="s">
        <v>14097</v>
      </c>
      <c r="D4087" t="s">
        <v>39</v>
      </c>
      <c r="E4087" t="s">
        <v>29</v>
      </c>
      <c r="F4087" t="s">
        <v>55</v>
      </c>
      <c r="G4087" t="s">
        <v>36</v>
      </c>
      <c r="H4087">
        <v>3122.69</v>
      </c>
      <c r="I4087" s="9">
        <v>45345</v>
      </c>
      <c r="J4087">
        <v>2024</v>
      </c>
      <c r="K4087" t="s">
        <v>14051</v>
      </c>
      <c r="L4087">
        <v>2</v>
      </c>
      <c r="M4087" t="s">
        <v>14048</v>
      </c>
      <c r="N4087" t="s">
        <v>16</v>
      </c>
    </row>
    <row r="4088" spans="1:14" x14ac:dyDescent="0.35">
      <c r="A4088" t="s">
        <v>177</v>
      </c>
      <c r="B4088">
        <v>27</v>
      </c>
      <c r="C4088" t="s">
        <v>14097</v>
      </c>
      <c r="D4088" t="s">
        <v>39</v>
      </c>
      <c r="E4088" t="s">
        <v>13</v>
      </c>
      <c r="F4088" t="s">
        <v>14</v>
      </c>
      <c r="G4088" t="s">
        <v>36</v>
      </c>
      <c r="H4088">
        <v>15521.87</v>
      </c>
      <c r="I4088" s="9">
        <v>45593</v>
      </c>
      <c r="J4088">
        <v>2024</v>
      </c>
      <c r="K4088" t="s">
        <v>14058</v>
      </c>
      <c r="L4088">
        <v>10</v>
      </c>
      <c r="M4088" t="s">
        <v>14062</v>
      </c>
      <c r="N4088" t="s">
        <v>16</v>
      </c>
    </row>
    <row r="4089" spans="1:14" x14ac:dyDescent="0.35">
      <c r="A4089" t="s">
        <v>187</v>
      </c>
      <c r="B4089">
        <v>25</v>
      </c>
      <c r="C4089" t="s">
        <v>14097</v>
      </c>
      <c r="D4089" t="s">
        <v>12</v>
      </c>
      <c r="E4089" t="s">
        <v>74</v>
      </c>
      <c r="F4089" t="s">
        <v>35</v>
      </c>
      <c r="G4089" t="s">
        <v>36</v>
      </c>
      <c r="H4089">
        <v>23463.37</v>
      </c>
      <c r="I4089" s="9">
        <v>45104</v>
      </c>
      <c r="J4089">
        <v>2023</v>
      </c>
      <c r="K4089" t="s">
        <v>14049</v>
      </c>
      <c r="L4089">
        <v>6</v>
      </c>
      <c r="M4089" t="s">
        <v>14046</v>
      </c>
      <c r="N4089" t="s">
        <v>16</v>
      </c>
    </row>
    <row r="4090" spans="1:14" x14ac:dyDescent="0.35">
      <c r="A4090" t="s">
        <v>503</v>
      </c>
      <c r="B4090">
        <v>33</v>
      </c>
      <c r="C4090" t="s">
        <v>14097</v>
      </c>
      <c r="D4090" t="s">
        <v>39</v>
      </c>
      <c r="E4090" t="s">
        <v>93</v>
      </c>
      <c r="F4090" t="s">
        <v>55</v>
      </c>
      <c r="G4090" t="s">
        <v>36</v>
      </c>
      <c r="H4090">
        <v>8958.7800000000007</v>
      </c>
      <c r="I4090" s="9">
        <v>45470</v>
      </c>
      <c r="J4090">
        <v>2024</v>
      </c>
      <c r="K4090" t="s">
        <v>14049</v>
      </c>
      <c r="L4090">
        <v>6</v>
      </c>
      <c r="M4090" t="s">
        <v>14057</v>
      </c>
      <c r="N4090" t="s">
        <v>16</v>
      </c>
    </row>
    <row r="4091" spans="1:14" x14ac:dyDescent="0.35">
      <c r="A4091" t="s">
        <v>627</v>
      </c>
      <c r="B4091">
        <v>33</v>
      </c>
      <c r="C4091" t="s">
        <v>14097</v>
      </c>
      <c r="D4091" t="s">
        <v>39</v>
      </c>
      <c r="E4091" t="s">
        <v>24</v>
      </c>
      <c r="F4091" t="s">
        <v>55</v>
      </c>
      <c r="G4091" t="s">
        <v>36</v>
      </c>
      <c r="H4091">
        <v>1372.06</v>
      </c>
      <c r="I4091" s="9">
        <v>44982</v>
      </c>
      <c r="J4091">
        <v>2023</v>
      </c>
      <c r="K4091" t="s">
        <v>14051</v>
      </c>
      <c r="L4091">
        <v>2</v>
      </c>
      <c r="M4091" t="s">
        <v>14050</v>
      </c>
      <c r="N4091" t="s">
        <v>16</v>
      </c>
    </row>
    <row r="4092" spans="1:14" x14ac:dyDescent="0.35">
      <c r="A4092" t="s">
        <v>671</v>
      </c>
      <c r="B4092">
        <v>25</v>
      </c>
      <c r="C4092" t="s">
        <v>14097</v>
      </c>
      <c r="D4092" t="s">
        <v>12</v>
      </c>
      <c r="E4092" t="s">
        <v>52</v>
      </c>
      <c r="F4092" t="s">
        <v>49</v>
      </c>
      <c r="G4092" t="s">
        <v>36</v>
      </c>
      <c r="H4092">
        <v>17187</v>
      </c>
      <c r="I4092" s="9">
        <v>45458</v>
      </c>
      <c r="J4092">
        <v>2024</v>
      </c>
      <c r="K4092" t="s">
        <v>14049</v>
      </c>
      <c r="L4092">
        <v>6</v>
      </c>
      <c r="M4092" t="s">
        <v>14050</v>
      </c>
      <c r="N4092" t="s">
        <v>16</v>
      </c>
    </row>
    <row r="4093" spans="1:14" x14ac:dyDescent="0.35">
      <c r="A4093" t="s">
        <v>815</v>
      </c>
      <c r="B4093">
        <v>33</v>
      </c>
      <c r="C4093" t="s">
        <v>14097</v>
      </c>
      <c r="D4093" t="s">
        <v>39</v>
      </c>
      <c r="E4093" t="s">
        <v>29</v>
      </c>
      <c r="F4093" t="s">
        <v>49</v>
      </c>
      <c r="G4093" t="s">
        <v>36</v>
      </c>
      <c r="H4093">
        <v>1264.3399999999999</v>
      </c>
      <c r="I4093" s="9">
        <v>45502</v>
      </c>
      <c r="J4093">
        <v>2024</v>
      </c>
      <c r="K4093" t="s">
        <v>14063</v>
      </c>
      <c r="L4093">
        <v>7</v>
      </c>
      <c r="M4093" t="s">
        <v>14062</v>
      </c>
      <c r="N4093" t="s">
        <v>16</v>
      </c>
    </row>
    <row r="4094" spans="1:14" x14ac:dyDescent="0.35">
      <c r="A4094" t="s">
        <v>1015</v>
      </c>
      <c r="B4094">
        <v>33</v>
      </c>
      <c r="C4094" t="s">
        <v>14097</v>
      </c>
      <c r="D4094" t="s">
        <v>39</v>
      </c>
      <c r="E4094" t="s">
        <v>13</v>
      </c>
      <c r="F4094" t="s">
        <v>19</v>
      </c>
      <c r="G4094" t="s">
        <v>36</v>
      </c>
      <c r="H4094">
        <v>2527.83</v>
      </c>
      <c r="I4094" s="9">
        <v>45221</v>
      </c>
      <c r="J4094">
        <v>2023</v>
      </c>
      <c r="K4094" t="s">
        <v>14058</v>
      </c>
      <c r="L4094">
        <v>10</v>
      </c>
      <c r="M4094" t="s">
        <v>14059</v>
      </c>
      <c r="N4094" t="s">
        <v>16</v>
      </c>
    </row>
    <row r="4095" spans="1:14" x14ac:dyDescent="0.35">
      <c r="A4095" t="s">
        <v>1041</v>
      </c>
      <c r="B4095">
        <v>29</v>
      </c>
      <c r="C4095" t="s">
        <v>14097</v>
      </c>
      <c r="D4095" t="s">
        <v>12</v>
      </c>
      <c r="E4095" t="s">
        <v>13</v>
      </c>
      <c r="F4095" t="s">
        <v>55</v>
      </c>
      <c r="G4095" t="s">
        <v>36</v>
      </c>
      <c r="H4095">
        <v>14600.34</v>
      </c>
      <c r="I4095" s="9">
        <v>45442</v>
      </c>
      <c r="J4095">
        <v>2024</v>
      </c>
      <c r="K4095" t="s">
        <v>14047</v>
      </c>
      <c r="L4095">
        <v>5</v>
      </c>
      <c r="M4095" t="s">
        <v>14057</v>
      </c>
      <c r="N4095" t="s">
        <v>16</v>
      </c>
    </row>
    <row r="4096" spans="1:14" x14ac:dyDescent="0.35">
      <c r="A4096" t="s">
        <v>1303</v>
      </c>
      <c r="B4096">
        <v>27</v>
      </c>
      <c r="C4096" t="s">
        <v>14097</v>
      </c>
      <c r="D4096" t="s">
        <v>39</v>
      </c>
      <c r="E4096" t="s">
        <v>42</v>
      </c>
      <c r="F4096" t="s">
        <v>14</v>
      </c>
      <c r="G4096" t="s">
        <v>36</v>
      </c>
      <c r="H4096">
        <v>5414.7</v>
      </c>
      <c r="I4096" s="9">
        <v>45341</v>
      </c>
      <c r="J4096">
        <v>2024</v>
      </c>
      <c r="K4096" t="s">
        <v>14051</v>
      </c>
      <c r="L4096">
        <v>2</v>
      </c>
      <c r="M4096" t="s">
        <v>14062</v>
      </c>
      <c r="N4096" t="s">
        <v>16</v>
      </c>
    </row>
    <row r="4097" spans="1:14" x14ac:dyDescent="0.35">
      <c r="A4097" t="s">
        <v>1403</v>
      </c>
      <c r="B4097">
        <v>25</v>
      </c>
      <c r="C4097" t="s">
        <v>14097</v>
      </c>
      <c r="D4097" t="s">
        <v>12</v>
      </c>
      <c r="E4097" t="s">
        <v>42</v>
      </c>
      <c r="F4097" t="s">
        <v>55</v>
      </c>
      <c r="G4097" t="s">
        <v>36</v>
      </c>
      <c r="H4097">
        <v>20152.02</v>
      </c>
      <c r="I4097" s="9">
        <v>45053</v>
      </c>
      <c r="J4097">
        <v>2023</v>
      </c>
      <c r="K4097" t="s">
        <v>14047</v>
      </c>
      <c r="L4097">
        <v>5</v>
      </c>
      <c r="M4097" t="s">
        <v>14059</v>
      </c>
      <c r="N4097" t="s">
        <v>16</v>
      </c>
    </row>
    <row r="4098" spans="1:14" x14ac:dyDescent="0.35">
      <c r="A4098" t="s">
        <v>1407</v>
      </c>
      <c r="B4098">
        <v>29</v>
      </c>
      <c r="C4098" t="s">
        <v>14097</v>
      </c>
      <c r="D4098" t="s">
        <v>39</v>
      </c>
      <c r="E4098" t="s">
        <v>52</v>
      </c>
      <c r="F4098" t="s">
        <v>35</v>
      </c>
      <c r="G4098" t="s">
        <v>36</v>
      </c>
      <c r="H4098">
        <v>2121.11</v>
      </c>
      <c r="I4098" s="9">
        <v>45050</v>
      </c>
      <c r="J4098">
        <v>2023</v>
      </c>
      <c r="K4098" t="s">
        <v>14047</v>
      </c>
      <c r="L4098">
        <v>5</v>
      </c>
      <c r="M4098" t="s">
        <v>14057</v>
      </c>
      <c r="N4098" t="s">
        <v>16</v>
      </c>
    </row>
    <row r="4099" spans="1:14" x14ac:dyDescent="0.35">
      <c r="A4099" t="s">
        <v>1421</v>
      </c>
      <c r="B4099">
        <v>25</v>
      </c>
      <c r="C4099" t="s">
        <v>14097</v>
      </c>
      <c r="D4099" t="s">
        <v>39</v>
      </c>
      <c r="E4099" t="s">
        <v>93</v>
      </c>
      <c r="F4099" t="s">
        <v>35</v>
      </c>
      <c r="G4099" t="s">
        <v>36</v>
      </c>
      <c r="H4099">
        <v>6010.59</v>
      </c>
      <c r="I4099" s="9">
        <v>45574</v>
      </c>
      <c r="J4099">
        <v>2024</v>
      </c>
      <c r="K4099" t="s">
        <v>14058</v>
      </c>
      <c r="L4099">
        <v>10</v>
      </c>
      <c r="M4099" t="s">
        <v>14052</v>
      </c>
      <c r="N4099" t="s">
        <v>16</v>
      </c>
    </row>
    <row r="4100" spans="1:14" x14ac:dyDescent="0.35">
      <c r="A4100" t="s">
        <v>1467</v>
      </c>
      <c r="B4100">
        <v>27</v>
      </c>
      <c r="C4100" t="s">
        <v>14097</v>
      </c>
      <c r="D4100" t="s">
        <v>12</v>
      </c>
      <c r="E4100" t="s">
        <v>93</v>
      </c>
      <c r="F4100" t="s">
        <v>49</v>
      </c>
      <c r="G4100" t="s">
        <v>36</v>
      </c>
      <c r="H4100">
        <v>7670.74</v>
      </c>
      <c r="I4100" s="9">
        <v>45539</v>
      </c>
      <c r="J4100">
        <v>2024</v>
      </c>
      <c r="K4100" t="s">
        <v>14055</v>
      </c>
      <c r="L4100">
        <v>9</v>
      </c>
      <c r="M4100" t="s">
        <v>14052</v>
      </c>
      <c r="N4100" t="s">
        <v>16</v>
      </c>
    </row>
    <row r="4101" spans="1:14" x14ac:dyDescent="0.35">
      <c r="A4101" t="s">
        <v>1597</v>
      </c>
      <c r="B4101">
        <v>32</v>
      </c>
      <c r="C4101" t="s">
        <v>14097</v>
      </c>
      <c r="D4101" t="s">
        <v>12</v>
      </c>
      <c r="E4101" t="s">
        <v>64</v>
      </c>
      <c r="F4101" t="s">
        <v>19</v>
      </c>
      <c r="G4101" t="s">
        <v>36</v>
      </c>
      <c r="H4101">
        <v>21471.69</v>
      </c>
      <c r="I4101" s="9">
        <v>45437</v>
      </c>
      <c r="J4101">
        <v>2024</v>
      </c>
      <c r="K4101" t="s">
        <v>14047</v>
      </c>
      <c r="L4101">
        <v>5</v>
      </c>
      <c r="M4101" t="s">
        <v>14050</v>
      </c>
      <c r="N4101" t="s">
        <v>16</v>
      </c>
    </row>
    <row r="4102" spans="1:14" x14ac:dyDescent="0.35">
      <c r="A4102" t="s">
        <v>1681</v>
      </c>
      <c r="B4102">
        <v>33</v>
      </c>
      <c r="C4102" t="s">
        <v>14097</v>
      </c>
      <c r="D4102" t="s">
        <v>39</v>
      </c>
      <c r="E4102" t="s">
        <v>52</v>
      </c>
      <c r="F4102" t="s">
        <v>19</v>
      </c>
      <c r="G4102" t="s">
        <v>36</v>
      </c>
      <c r="H4102">
        <v>20189.95</v>
      </c>
      <c r="I4102" s="9">
        <v>45173</v>
      </c>
      <c r="J4102">
        <v>2023</v>
      </c>
      <c r="K4102" t="s">
        <v>14055</v>
      </c>
      <c r="L4102">
        <v>9</v>
      </c>
      <c r="M4102" t="s">
        <v>14062</v>
      </c>
      <c r="N4102" t="s">
        <v>16</v>
      </c>
    </row>
    <row r="4103" spans="1:14" x14ac:dyDescent="0.35">
      <c r="A4103" t="s">
        <v>1825</v>
      </c>
      <c r="B4103">
        <v>32</v>
      </c>
      <c r="C4103" t="s">
        <v>14097</v>
      </c>
      <c r="D4103" t="s">
        <v>12</v>
      </c>
      <c r="E4103" t="s">
        <v>13</v>
      </c>
      <c r="F4103" t="s">
        <v>55</v>
      </c>
      <c r="G4103" t="s">
        <v>36</v>
      </c>
      <c r="H4103">
        <v>30270.67</v>
      </c>
      <c r="I4103" s="9">
        <v>45482</v>
      </c>
      <c r="J4103">
        <v>2024</v>
      </c>
      <c r="K4103" t="s">
        <v>14063</v>
      </c>
      <c r="L4103">
        <v>7</v>
      </c>
      <c r="M4103" t="s">
        <v>14046</v>
      </c>
      <c r="N4103" t="s">
        <v>16</v>
      </c>
    </row>
    <row r="4104" spans="1:14" x14ac:dyDescent="0.35">
      <c r="A4104" t="s">
        <v>1851</v>
      </c>
      <c r="B4104">
        <v>30</v>
      </c>
      <c r="C4104" t="s">
        <v>14097</v>
      </c>
      <c r="D4104" t="s">
        <v>39</v>
      </c>
      <c r="E4104" t="s">
        <v>93</v>
      </c>
      <c r="F4104" t="s">
        <v>49</v>
      </c>
      <c r="G4104" t="s">
        <v>36</v>
      </c>
      <c r="H4104">
        <v>2304.69</v>
      </c>
      <c r="I4104" s="9">
        <v>45619</v>
      </c>
      <c r="J4104">
        <v>2024</v>
      </c>
      <c r="K4104" t="s">
        <v>14054</v>
      </c>
      <c r="L4104">
        <v>11</v>
      </c>
      <c r="M4104" t="s">
        <v>14050</v>
      </c>
      <c r="N4104" t="s">
        <v>16</v>
      </c>
    </row>
    <row r="4105" spans="1:14" x14ac:dyDescent="0.35">
      <c r="A4105" t="s">
        <v>1953</v>
      </c>
      <c r="B4105">
        <v>28</v>
      </c>
      <c r="C4105" t="s">
        <v>14097</v>
      </c>
      <c r="D4105" t="s">
        <v>39</v>
      </c>
      <c r="E4105" t="s">
        <v>52</v>
      </c>
      <c r="F4105" t="s">
        <v>19</v>
      </c>
      <c r="G4105" t="s">
        <v>36</v>
      </c>
      <c r="H4105">
        <v>40481.980000000003</v>
      </c>
      <c r="I4105" s="9">
        <v>45511</v>
      </c>
      <c r="J4105">
        <v>2024</v>
      </c>
      <c r="K4105" t="s">
        <v>14056</v>
      </c>
      <c r="L4105">
        <v>8</v>
      </c>
      <c r="M4105" t="s">
        <v>14052</v>
      </c>
      <c r="N4105" t="s">
        <v>16</v>
      </c>
    </row>
    <row r="4106" spans="1:14" x14ac:dyDescent="0.35">
      <c r="A4106" t="s">
        <v>1957</v>
      </c>
      <c r="B4106">
        <v>32</v>
      </c>
      <c r="C4106" t="s">
        <v>14097</v>
      </c>
      <c r="D4106" t="s">
        <v>12</v>
      </c>
      <c r="E4106" t="s">
        <v>13</v>
      </c>
      <c r="F4106" t="s">
        <v>35</v>
      </c>
      <c r="G4106" t="s">
        <v>36</v>
      </c>
      <c r="H4106">
        <v>21726.1</v>
      </c>
      <c r="I4106" s="9">
        <v>45138</v>
      </c>
      <c r="J4106">
        <v>2023</v>
      </c>
      <c r="K4106" t="s">
        <v>14063</v>
      </c>
      <c r="L4106">
        <v>7</v>
      </c>
      <c r="M4106" t="s">
        <v>14062</v>
      </c>
      <c r="N4106" t="s">
        <v>16</v>
      </c>
    </row>
    <row r="4107" spans="1:14" x14ac:dyDescent="0.35">
      <c r="A4107" t="s">
        <v>1971</v>
      </c>
      <c r="B4107">
        <v>25</v>
      </c>
      <c r="C4107" t="s">
        <v>14097</v>
      </c>
      <c r="D4107" t="s">
        <v>39</v>
      </c>
      <c r="E4107" t="s">
        <v>24</v>
      </c>
      <c r="F4107" t="s">
        <v>14</v>
      </c>
      <c r="G4107" t="s">
        <v>36</v>
      </c>
      <c r="H4107">
        <v>26412.09</v>
      </c>
      <c r="I4107" s="9">
        <v>45627</v>
      </c>
      <c r="J4107">
        <v>2024</v>
      </c>
      <c r="K4107" t="s">
        <v>14060</v>
      </c>
      <c r="L4107">
        <v>12</v>
      </c>
      <c r="M4107" t="s">
        <v>14059</v>
      </c>
      <c r="N4107" t="s">
        <v>16</v>
      </c>
    </row>
    <row r="4108" spans="1:14" x14ac:dyDescent="0.35">
      <c r="A4108" t="s">
        <v>2023</v>
      </c>
      <c r="B4108">
        <v>27</v>
      </c>
      <c r="C4108" t="s">
        <v>14097</v>
      </c>
      <c r="D4108" t="s">
        <v>39</v>
      </c>
      <c r="E4108" t="s">
        <v>93</v>
      </c>
      <c r="F4108" t="s">
        <v>49</v>
      </c>
      <c r="G4108" t="s">
        <v>36</v>
      </c>
      <c r="H4108">
        <v>7777.9</v>
      </c>
      <c r="I4108" s="9">
        <v>45162</v>
      </c>
      <c r="J4108">
        <v>2023</v>
      </c>
      <c r="K4108" t="s">
        <v>14056</v>
      </c>
      <c r="L4108">
        <v>8</v>
      </c>
      <c r="M4108" t="s">
        <v>14057</v>
      </c>
      <c r="N4108" t="s">
        <v>16</v>
      </c>
    </row>
    <row r="4109" spans="1:14" x14ac:dyDescent="0.35">
      <c r="A4109" t="s">
        <v>2049</v>
      </c>
      <c r="B4109">
        <v>34</v>
      </c>
      <c r="C4109" t="s">
        <v>14097</v>
      </c>
      <c r="D4109" t="s">
        <v>39</v>
      </c>
      <c r="E4109" t="s">
        <v>52</v>
      </c>
      <c r="F4109" t="s">
        <v>25</v>
      </c>
      <c r="G4109" t="s">
        <v>36</v>
      </c>
      <c r="H4109">
        <v>2372.46</v>
      </c>
      <c r="I4109" s="9">
        <v>45019</v>
      </c>
      <c r="J4109">
        <v>2023</v>
      </c>
      <c r="K4109" t="s">
        <v>14061</v>
      </c>
      <c r="L4109">
        <v>4</v>
      </c>
      <c r="M4109" t="s">
        <v>14062</v>
      </c>
      <c r="N4109" t="s">
        <v>16</v>
      </c>
    </row>
    <row r="4110" spans="1:14" x14ac:dyDescent="0.35">
      <c r="A4110" t="s">
        <v>2053</v>
      </c>
      <c r="B4110">
        <v>28</v>
      </c>
      <c r="C4110" t="s">
        <v>14097</v>
      </c>
      <c r="D4110" t="s">
        <v>12</v>
      </c>
      <c r="E4110" t="s">
        <v>24</v>
      </c>
      <c r="F4110" t="s">
        <v>55</v>
      </c>
      <c r="G4110" t="s">
        <v>36</v>
      </c>
      <c r="H4110">
        <v>6523.28</v>
      </c>
      <c r="I4110" s="9">
        <v>45275</v>
      </c>
      <c r="J4110">
        <v>2023</v>
      </c>
      <c r="K4110" t="s">
        <v>14060</v>
      </c>
      <c r="L4110">
        <v>12</v>
      </c>
      <c r="M4110" t="s">
        <v>14048</v>
      </c>
      <c r="N4110" t="s">
        <v>16</v>
      </c>
    </row>
    <row r="4111" spans="1:14" x14ac:dyDescent="0.35">
      <c r="A4111" t="s">
        <v>2115</v>
      </c>
      <c r="B4111">
        <v>31</v>
      </c>
      <c r="C4111" t="s">
        <v>14097</v>
      </c>
      <c r="D4111" t="s">
        <v>39</v>
      </c>
      <c r="E4111" t="s">
        <v>24</v>
      </c>
      <c r="F4111" t="s">
        <v>49</v>
      </c>
      <c r="G4111" t="s">
        <v>36</v>
      </c>
      <c r="H4111">
        <v>5025.82</v>
      </c>
      <c r="I4111" s="9">
        <v>45657</v>
      </c>
      <c r="J4111">
        <v>2024</v>
      </c>
      <c r="K4111" t="s">
        <v>14060</v>
      </c>
      <c r="L4111">
        <v>12</v>
      </c>
      <c r="M4111" t="s">
        <v>14046</v>
      </c>
      <c r="N4111" t="s">
        <v>16</v>
      </c>
    </row>
    <row r="4112" spans="1:14" x14ac:dyDescent="0.35">
      <c r="A4112" t="s">
        <v>2139</v>
      </c>
      <c r="B4112">
        <v>31</v>
      </c>
      <c r="C4112" t="s">
        <v>14097</v>
      </c>
      <c r="D4112" t="s">
        <v>39</v>
      </c>
      <c r="E4112" t="s">
        <v>93</v>
      </c>
      <c r="F4112" t="s">
        <v>49</v>
      </c>
      <c r="G4112" t="s">
        <v>36</v>
      </c>
      <c r="H4112">
        <v>5000.0200000000004</v>
      </c>
      <c r="I4112" s="9">
        <v>45200</v>
      </c>
      <c r="J4112">
        <v>2023</v>
      </c>
      <c r="K4112" t="s">
        <v>14058</v>
      </c>
      <c r="L4112">
        <v>10</v>
      </c>
      <c r="M4112" t="s">
        <v>14059</v>
      </c>
      <c r="N4112" t="s">
        <v>16</v>
      </c>
    </row>
    <row r="4113" spans="1:14" x14ac:dyDescent="0.35">
      <c r="A4113" t="s">
        <v>2277</v>
      </c>
      <c r="B4113">
        <v>28</v>
      </c>
      <c r="C4113" t="s">
        <v>14097</v>
      </c>
      <c r="D4113" t="s">
        <v>12</v>
      </c>
      <c r="E4113" t="s">
        <v>13</v>
      </c>
      <c r="F4113" t="s">
        <v>35</v>
      </c>
      <c r="G4113" t="s">
        <v>36</v>
      </c>
      <c r="H4113">
        <v>1919.26</v>
      </c>
      <c r="I4113" s="9">
        <v>45490</v>
      </c>
      <c r="J4113">
        <v>2024</v>
      </c>
      <c r="K4113" t="s">
        <v>14063</v>
      </c>
      <c r="L4113">
        <v>7</v>
      </c>
      <c r="M4113" t="s">
        <v>14052</v>
      </c>
      <c r="N4113" t="s">
        <v>16</v>
      </c>
    </row>
    <row r="4114" spans="1:14" x14ac:dyDescent="0.35">
      <c r="A4114" t="s">
        <v>2279</v>
      </c>
      <c r="B4114">
        <v>27</v>
      </c>
      <c r="C4114" t="s">
        <v>14097</v>
      </c>
      <c r="D4114" t="s">
        <v>39</v>
      </c>
      <c r="E4114" t="s">
        <v>64</v>
      </c>
      <c r="F4114" t="s">
        <v>35</v>
      </c>
      <c r="G4114" t="s">
        <v>36</v>
      </c>
      <c r="H4114">
        <v>10282.209999999999</v>
      </c>
      <c r="I4114" s="9">
        <v>45133</v>
      </c>
      <c r="J4114">
        <v>2023</v>
      </c>
      <c r="K4114" t="s">
        <v>14063</v>
      </c>
      <c r="L4114">
        <v>7</v>
      </c>
      <c r="M4114" t="s">
        <v>14052</v>
      </c>
      <c r="N4114" t="s">
        <v>16</v>
      </c>
    </row>
    <row r="4115" spans="1:14" x14ac:dyDescent="0.35">
      <c r="A4115" t="s">
        <v>2343</v>
      </c>
      <c r="B4115">
        <v>31</v>
      </c>
      <c r="C4115" t="s">
        <v>14097</v>
      </c>
      <c r="D4115" t="s">
        <v>39</v>
      </c>
      <c r="E4115" t="s">
        <v>29</v>
      </c>
      <c r="F4115" t="s">
        <v>49</v>
      </c>
      <c r="G4115" t="s">
        <v>36</v>
      </c>
      <c r="H4115">
        <v>6412.01</v>
      </c>
      <c r="I4115" s="9">
        <v>45320</v>
      </c>
      <c r="J4115">
        <v>2024</v>
      </c>
      <c r="K4115" t="s">
        <v>14045</v>
      </c>
      <c r="L4115">
        <v>1</v>
      </c>
      <c r="M4115" t="s">
        <v>14062</v>
      </c>
      <c r="N4115" t="s">
        <v>16</v>
      </c>
    </row>
    <row r="4116" spans="1:14" x14ac:dyDescent="0.35">
      <c r="A4116" t="s">
        <v>2485</v>
      </c>
      <c r="B4116">
        <v>33</v>
      </c>
      <c r="C4116" t="s">
        <v>14097</v>
      </c>
      <c r="D4116" t="s">
        <v>12</v>
      </c>
      <c r="E4116" t="s">
        <v>13</v>
      </c>
      <c r="F4116" t="s">
        <v>55</v>
      </c>
      <c r="G4116" t="s">
        <v>36</v>
      </c>
      <c r="H4116">
        <v>16979.52</v>
      </c>
      <c r="I4116" s="9">
        <v>45588</v>
      </c>
      <c r="J4116">
        <v>2024</v>
      </c>
      <c r="K4116" t="s">
        <v>14058</v>
      </c>
      <c r="L4116">
        <v>10</v>
      </c>
      <c r="M4116" t="s">
        <v>14052</v>
      </c>
      <c r="N4116" t="s">
        <v>16</v>
      </c>
    </row>
    <row r="4117" spans="1:14" x14ac:dyDescent="0.35">
      <c r="A4117" t="s">
        <v>2495</v>
      </c>
      <c r="B4117">
        <v>31</v>
      </c>
      <c r="C4117" t="s">
        <v>14097</v>
      </c>
      <c r="D4117" t="s">
        <v>39</v>
      </c>
      <c r="E4117" t="s">
        <v>13</v>
      </c>
      <c r="F4117" t="s">
        <v>25</v>
      </c>
      <c r="G4117" t="s">
        <v>36</v>
      </c>
      <c r="H4117">
        <v>5022.0200000000004</v>
      </c>
      <c r="I4117" s="9">
        <v>44989</v>
      </c>
      <c r="J4117">
        <v>2023</v>
      </c>
      <c r="K4117" t="s">
        <v>14053</v>
      </c>
      <c r="L4117">
        <v>3</v>
      </c>
      <c r="M4117" t="s">
        <v>14050</v>
      </c>
      <c r="N4117" t="s">
        <v>16</v>
      </c>
    </row>
    <row r="4118" spans="1:14" x14ac:dyDescent="0.35">
      <c r="A4118" t="s">
        <v>2567</v>
      </c>
      <c r="B4118">
        <v>25</v>
      </c>
      <c r="C4118" t="s">
        <v>14097</v>
      </c>
      <c r="D4118" t="s">
        <v>12</v>
      </c>
      <c r="E4118" t="s">
        <v>64</v>
      </c>
      <c r="F4118" t="s">
        <v>19</v>
      </c>
      <c r="G4118" t="s">
        <v>36</v>
      </c>
      <c r="H4118">
        <v>7180.28</v>
      </c>
      <c r="I4118" s="9">
        <v>45092</v>
      </c>
      <c r="J4118">
        <v>2023</v>
      </c>
      <c r="K4118" t="s">
        <v>14049</v>
      </c>
      <c r="L4118">
        <v>6</v>
      </c>
      <c r="M4118" t="s">
        <v>14057</v>
      </c>
      <c r="N4118" t="s">
        <v>16</v>
      </c>
    </row>
    <row r="4119" spans="1:14" x14ac:dyDescent="0.35">
      <c r="A4119" t="s">
        <v>2601</v>
      </c>
      <c r="B4119">
        <v>27</v>
      </c>
      <c r="C4119" t="s">
        <v>14097</v>
      </c>
      <c r="D4119" t="s">
        <v>39</v>
      </c>
      <c r="E4119" t="s">
        <v>64</v>
      </c>
      <c r="F4119" t="s">
        <v>49</v>
      </c>
      <c r="G4119" t="s">
        <v>36</v>
      </c>
      <c r="H4119">
        <v>27351.66</v>
      </c>
      <c r="I4119" s="9">
        <v>45397</v>
      </c>
      <c r="J4119">
        <v>2024</v>
      </c>
      <c r="K4119" t="s">
        <v>14061</v>
      </c>
      <c r="L4119">
        <v>4</v>
      </c>
      <c r="M4119" t="s">
        <v>14062</v>
      </c>
      <c r="N4119" t="s">
        <v>16</v>
      </c>
    </row>
    <row r="4120" spans="1:14" x14ac:dyDescent="0.35">
      <c r="A4120" t="s">
        <v>2681</v>
      </c>
      <c r="B4120">
        <v>34</v>
      </c>
      <c r="C4120" t="s">
        <v>14097</v>
      </c>
      <c r="D4120" t="s">
        <v>39</v>
      </c>
      <c r="E4120" t="s">
        <v>93</v>
      </c>
      <c r="F4120" t="s">
        <v>14</v>
      </c>
      <c r="G4120" t="s">
        <v>36</v>
      </c>
      <c r="H4120">
        <v>57122.09</v>
      </c>
      <c r="I4120" s="9">
        <v>45109</v>
      </c>
      <c r="J4120">
        <v>2023</v>
      </c>
      <c r="K4120" t="s">
        <v>14063</v>
      </c>
      <c r="L4120">
        <v>7</v>
      </c>
      <c r="M4120" t="s">
        <v>14059</v>
      </c>
      <c r="N4120" t="s">
        <v>16</v>
      </c>
    </row>
    <row r="4121" spans="1:14" x14ac:dyDescent="0.35">
      <c r="A4121" t="s">
        <v>2683</v>
      </c>
      <c r="B4121">
        <v>31</v>
      </c>
      <c r="C4121" t="s">
        <v>14097</v>
      </c>
      <c r="D4121" t="s">
        <v>12</v>
      </c>
      <c r="E4121" t="s">
        <v>93</v>
      </c>
      <c r="F4121" t="s">
        <v>35</v>
      </c>
      <c r="G4121" t="s">
        <v>36</v>
      </c>
      <c r="H4121">
        <v>20301.43</v>
      </c>
      <c r="I4121" s="9">
        <v>45161</v>
      </c>
      <c r="J4121">
        <v>2023</v>
      </c>
      <c r="K4121" t="s">
        <v>14056</v>
      </c>
      <c r="L4121">
        <v>8</v>
      </c>
      <c r="M4121" t="s">
        <v>14052</v>
      </c>
      <c r="N4121" t="s">
        <v>16</v>
      </c>
    </row>
    <row r="4122" spans="1:14" x14ac:dyDescent="0.35">
      <c r="A4122" t="s">
        <v>2685</v>
      </c>
      <c r="B4122">
        <v>26</v>
      </c>
      <c r="C4122" t="s">
        <v>14097</v>
      </c>
      <c r="D4122" t="s">
        <v>12</v>
      </c>
      <c r="E4122" t="s">
        <v>13</v>
      </c>
      <c r="F4122" t="s">
        <v>14</v>
      </c>
      <c r="G4122" t="s">
        <v>36</v>
      </c>
      <c r="H4122">
        <v>5396.69</v>
      </c>
      <c r="I4122" s="9">
        <v>45545</v>
      </c>
      <c r="J4122">
        <v>2024</v>
      </c>
      <c r="K4122" t="s">
        <v>14055</v>
      </c>
      <c r="L4122">
        <v>9</v>
      </c>
      <c r="M4122" t="s">
        <v>14046</v>
      </c>
      <c r="N4122" t="s">
        <v>16</v>
      </c>
    </row>
    <row r="4123" spans="1:14" x14ac:dyDescent="0.35">
      <c r="A4123" t="s">
        <v>2719</v>
      </c>
      <c r="B4123">
        <v>28</v>
      </c>
      <c r="C4123" t="s">
        <v>14097</v>
      </c>
      <c r="D4123" t="s">
        <v>12</v>
      </c>
      <c r="E4123" t="s">
        <v>52</v>
      </c>
      <c r="F4123" t="s">
        <v>55</v>
      </c>
      <c r="G4123" t="s">
        <v>36</v>
      </c>
      <c r="H4123">
        <v>6141.78</v>
      </c>
      <c r="I4123" s="9">
        <v>45373</v>
      </c>
      <c r="J4123">
        <v>2024</v>
      </c>
      <c r="K4123" t="s">
        <v>14053</v>
      </c>
      <c r="L4123">
        <v>3</v>
      </c>
      <c r="M4123" t="s">
        <v>14048</v>
      </c>
      <c r="N4123" t="s">
        <v>16</v>
      </c>
    </row>
    <row r="4124" spans="1:14" x14ac:dyDescent="0.35">
      <c r="A4124" t="s">
        <v>2929</v>
      </c>
      <c r="B4124">
        <v>25</v>
      </c>
      <c r="C4124" t="s">
        <v>14097</v>
      </c>
      <c r="D4124" t="s">
        <v>39</v>
      </c>
      <c r="E4124" t="s">
        <v>42</v>
      </c>
      <c r="F4124" t="s">
        <v>14</v>
      </c>
      <c r="G4124" t="s">
        <v>36</v>
      </c>
      <c r="H4124">
        <v>2396.65</v>
      </c>
      <c r="I4124" s="9">
        <v>45486</v>
      </c>
      <c r="J4124">
        <v>2024</v>
      </c>
      <c r="K4124" t="s">
        <v>14063</v>
      </c>
      <c r="L4124">
        <v>7</v>
      </c>
      <c r="M4124" t="s">
        <v>14050</v>
      </c>
      <c r="N4124" t="s">
        <v>16</v>
      </c>
    </row>
    <row r="4125" spans="1:14" x14ac:dyDescent="0.35">
      <c r="A4125" t="s">
        <v>2939</v>
      </c>
      <c r="B4125">
        <v>32</v>
      </c>
      <c r="C4125" t="s">
        <v>14097</v>
      </c>
      <c r="D4125" t="s">
        <v>39</v>
      </c>
      <c r="E4125" t="s">
        <v>13</v>
      </c>
      <c r="F4125" t="s">
        <v>25</v>
      </c>
      <c r="G4125" t="s">
        <v>36</v>
      </c>
      <c r="H4125">
        <v>4625.88</v>
      </c>
      <c r="I4125" s="9">
        <v>45538</v>
      </c>
      <c r="J4125">
        <v>2024</v>
      </c>
      <c r="K4125" t="s">
        <v>14055</v>
      </c>
      <c r="L4125">
        <v>9</v>
      </c>
      <c r="M4125" t="s">
        <v>14046</v>
      </c>
      <c r="N4125" t="s">
        <v>16</v>
      </c>
    </row>
    <row r="4126" spans="1:14" x14ac:dyDescent="0.35">
      <c r="A4126" t="s">
        <v>2977</v>
      </c>
      <c r="B4126">
        <v>26</v>
      </c>
      <c r="C4126" t="s">
        <v>14097</v>
      </c>
      <c r="D4126" t="s">
        <v>12</v>
      </c>
      <c r="E4126" t="s">
        <v>93</v>
      </c>
      <c r="F4126" t="s">
        <v>49</v>
      </c>
      <c r="G4126" t="s">
        <v>36</v>
      </c>
      <c r="H4126">
        <v>9300.0300000000007</v>
      </c>
      <c r="I4126" s="9">
        <v>45619</v>
      </c>
      <c r="J4126">
        <v>2024</v>
      </c>
      <c r="K4126" t="s">
        <v>14054</v>
      </c>
      <c r="L4126">
        <v>11</v>
      </c>
      <c r="M4126" t="s">
        <v>14050</v>
      </c>
      <c r="N4126" t="s">
        <v>16</v>
      </c>
    </row>
    <row r="4127" spans="1:14" x14ac:dyDescent="0.35">
      <c r="A4127" t="s">
        <v>3049</v>
      </c>
      <c r="B4127">
        <v>33</v>
      </c>
      <c r="C4127" t="s">
        <v>14097</v>
      </c>
      <c r="D4127" t="s">
        <v>12</v>
      </c>
      <c r="E4127" t="s">
        <v>29</v>
      </c>
      <c r="F4127" t="s">
        <v>25</v>
      </c>
      <c r="G4127" t="s">
        <v>36</v>
      </c>
      <c r="H4127">
        <v>3940.23</v>
      </c>
      <c r="I4127" s="9">
        <v>45464</v>
      </c>
      <c r="J4127">
        <v>2024</v>
      </c>
      <c r="K4127" t="s">
        <v>14049</v>
      </c>
      <c r="L4127">
        <v>6</v>
      </c>
      <c r="M4127" t="s">
        <v>14048</v>
      </c>
      <c r="N4127" t="s">
        <v>16</v>
      </c>
    </row>
    <row r="4128" spans="1:14" x14ac:dyDescent="0.35">
      <c r="A4128" t="s">
        <v>3067</v>
      </c>
      <c r="B4128">
        <v>30</v>
      </c>
      <c r="C4128" t="s">
        <v>14097</v>
      </c>
      <c r="D4128" t="s">
        <v>12</v>
      </c>
      <c r="E4128" t="s">
        <v>24</v>
      </c>
      <c r="F4128" t="s">
        <v>25</v>
      </c>
      <c r="G4128" t="s">
        <v>36</v>
      </c>
      <c r="H4128">
        <v>1956.29</v>
      </c>
      <c r="I4128" s="9">
        <v>45117</v>
      </c>
      <c r="J4128">
        <v>2023</v>
      </c>
      <c r="K4128" t="s">
        <v>14063</v>
      </c>
      <c r="L4128">
        <v>7</v>
      </c>
      <c r="M4128" t="s">
        <v>14062</v>
      </c>
      <c r="N4128" t="s">
        <v>16</v>
      </c>
    </row>
    <row r="4129" spans="1:14" x14ac:dyDescent="0.35">
      <c r="A4129" t="s">
        <v>3115</v>
      </c>
      <c r="B4129">
        <v>31</v>
      </c>
      <c r="C4129" t="s">
        <v>14097</v>
      </c>
      <c r="D4129" t="s">
        <v>39</v>
      </c>
      <c r="E4129" t="s">
        <v>64</v>
      </c>
      <c r="F4129" t="s">
        <v>14</v>
      </c>
      <c r="G4129" t="s">
        <v>36</v>
      </c>
      <c r="H4129">
        <v>13627.45</v>
      </c>
      <c r="I4129" s="9">
        <v>45554</v>
      </c>
      <c r="J4129">
        <v>2024</v>
      </c>
      <c r="K4129" t="s">
        <v>14055</v>
      </c>
      <c r="L4129">
        <v>9</v>
      </c>
      <c r="M4129" t="s">
        <v>14057</v>
      </c>
      <c r="N4129" t="s">
        <v>16</v>
      </c>
    </row>
    <row r="4130" spans="1:14" x14ac:dyDescent="0.35">
      <c r="A4130" t="s">
        <v>3157</v>
      </c>
      <c r="B4130">
        <v>28</v>
      </c>
      <c r="C4130" t="s">
        <v>14097</v>
      </c>
      <c r="D4130" t="s">
        <v>39</v>
      </c>
      <c r="E4130" t="s">
        <v>52</v>
      </c>
      <c r="F4130" t="s">
        <v>35</v>
      </c>
      <c r="G4130" t="s">
        <v>36</v>
      </c>
      <c r="H4130">
        <v>31025.25</v>
      </c>
      <c r="I4130" s="9">
        <v>45417</v>
      </c>
      <c r="J4130">
        <v>2024</v>
      </c>
      <c r="K4130" t="s">
        <v>14047</v>
      </c>
      <c r="L4130">
        <v>5</v>
      </c>
      <c r="M4130" t="s">
        <v>14059</v>
      </c>
      <c r="N4130" t="s">
        <v>16</v>
      </c>
    </row>
    <row r="4131" spans="1:14" x14ac:dyDescent="0.35">
      <c r="A4131" t="s">
        <v>3159</v>
      </c>
      <c r="B4131">
        <v>30</v>
      </c>
      <c r="C4131" t="s">
        <v>14097</v>
      </c>
      <c r="D4131" t="s">
        <v>39</v>
      </c>
      <c r="E4131" t="s">
        <v>64</v>
      </c>
      <c r="F4131" t="s">
        <v>19</v>
      </c>
      <c r="G4131" t="s">
        <v>36</v>
      </c>
      <c r="H4131">
        <v>3127.62</v>
      </c>
      <c r="I4131" s="9">
        <v>45061</v>
      </c>
      <c r="J4131">
        <v>2023</v>
      </c>
      <c r="K4131" t="s">
        <v>14047</v>
      </c>
      <c r="L4131">
        <v>5</v>
      </c>
      <c r="M4131" t="s">
        <v>14062</v>
      </c>
      <c r="N4131" t="s">
        <v>16</v>
      </c>
    </row>
    <row r="4132" spans="1:14" x14ac:dyDescent="0.35">
      <c r="A4132" t="s">
        <v>3231</v>
      </c>
      <c r="B4132">
        <v>26</v>
      </c>
      <c r="C4132" t="s">
        <v>14097</v>
      </c>
      <c r="D4132" t="s">
        <v>12</v>
      </c>
      <c r="E4132" t="s">
        <v>24</v>
      </c>
      <c r="F4132" t="s">
        <v>49</v>
      </c>
      <c r="G4132" t="s">
        <v>36</v>
      </c>
      <c r="H4132">
        <v>5825.3</v>
      </c>
      <c r="I4132" s="9">
        <v>45377</v>
      </c>
      <c r="J4132">
        <v>2024</v>
      </c>
      <c r="K4132" t="s">
        <v>14053</v>
      </c>
      <c r="L4132">
        <v>3</v>
      </c>
      <c r="M4132" t="s">
        <v>14046</v>
      </c>
      <c r="N4132" t="s">
        <v>16</v>
      </c>
    </row>
    <row r="4133" spans="1:14" x14ac:dyDescent="0.35">
      <c r="A4133" t="s">
        <v>3273</v>
      </c>
      <c r="B4133">
        <v>28</v>
      </c>
      <c r="C4133" t="s">
        <v>14097</v>
      </c>
      <c r="D4133" t="s">
        <v>12</v>
      </c>
      <c r="E4133" t="s">
        <v>93</v>
      </c>
      <c r="F4133" t="s">
        <v>25</v>
      </c>
      <c r="G4133" t="s">
        <v>36</v>
      </c>
      <c r="H4133">
        <v>2188.2399999999998</v>
      </c>
      <c r="I4133" s="9">
        <v>45642</v>
      </c>
      <c r="J4133">
        <v>2024</v>
      </c>
      <c r="K4133" t="s">
        <v>14060</v>
      </c>
      <c r="L4133">
        <v>12</v>
      </c>
      <c r="M4133" t="s">
        <v>14062</v>
      </c>
      <c r="N4133" t="s">
        <v>16</v>
      </c>
    </row>
    <row r="4134" spans="1:14" x14ac:dyDescent="0.35">
      <c r="A4134" t="s">
        <v>3395</v>
      </c>
      <c r="B4134">
        <v>30</v>
      </c>
      <c r="C4134" t="s">
        <v>14097</v>
      </c>
      <c r="D4134" t="s">
        <v>12</v>
      </c>
      <c r="E4134" t="s">
        <v>93</v>
      </c>
      <c r="F4134" t="s">
        <v>35</v>
      </c>
      <c r="G4134" t="s">
        <v>36</v>
      </c>
      <c r="H4134">
        <v>13231.67</v>
      </c>
      <c r="I4134" s="9">
        <v>45250</v>
      </c>
      <c r="J4134">
        <v>2023</v>
      </c>
      <c r="K4134" t="s">
        <v>14054</v>
      </c>
      <c r="L4134">
        <v>11</v>
      </c>
      <c r="M4134" t="s">
        <v>14062</v>
      </c>
      <c r="N4134" t="s">
        <v>16</v>
      </c>
    </row>
    <row r="4135" spans="1:14" x14ac:dyDescent="0.35">
      <c r="A4135" t="s">
        <v>3437</v>
      </c>
      <c r="B4135">
        <v>27</v>
      </c>
      <c r="C4135" t="s">
        <v>14097</v>
      </c>
      <c r="D4135" t="s">
        <v>12</v>
      </c>
      <c r="E4135" t="s">
        <v>52</v>
      </c>
      <c r="F4135" t="s">
        <v>19</v>
      </c>
      <c r="G4135" t="s">
        <v>36</v>
      </c>
      <c r="H4135">
        <v>7435.84</v>
      </c>
      <c r="I4135" s="9">
        <v>45552</v>
      </c>
      <c r="J4135">
        <v>2024</v>
      </c>
      <c r="K4135" t="s">
        <v>14055</v>
      </c>
      <c r="L4135">
        <v>9</v>
      </c>
      <c r="M4135" t="s">
        <v>14046</v>
      </c>
      <c r="N4135" t="s">
        <v>16</v>
      </c>
    </row>
    <row r="4136" spans="1:14" x14ac:dyDescent="0.35">
      <c r="A4136" t="s">
        <v>3493</v>
      </c>
      <c r="B4136">
        <v>29</v>
      </c>
      <c r="C4136" t="s">
        <v>14097</v>
      </c>
      <c r="D4136" t="s">
        <v>39</v>
      </c>
      <c r="E4136" t="s">
        <v>52</v>
      </c>
      <c r="F4136" t="s">
        <v>19</v>
      </c>
      <c r="G4136" t="s">
        <v>36</v>
      </c>
      <c r="H4136">
        <v>11646.87</v>
      </c>
      <c r="I4136" s="9">
        <v>45016</v>
      </c>
      <c r="J4136">
        <v>2023</v>
      </c>
      <c r="K4136" t="s">
        <v>14053</v>
      </c>
      <c r="L4136">
        <v>3</v>
      </c>
      <c r="M4136" t="s">
        <v>14048</v>
      </c>
      <c r="N4136" t="s">
        <v>16</v>
      </c>
    </row>
    <row r="4137" spans="1:14" x14ac:dyDescent="0.35">
      <c r="A4137" t="s">
        <v>3499</v>
      </c>
      <c r="B4137">
        <v>29</v>
      </c>
      <c r="C4137" t="s">
        <v>14097</v>
      </c>
      <c r="D4137" t="s">
        <v>12</v>
      </c>
      <c r="E4137" t="s">
        <v>93</v>
      </c>
      <c r="F4137" t="s">
        <v>35</v>
      </c>
      <c r="G4137" t="s">
        <v>36</v>
      </c>
      <c r="H4137">
        <v>12348.5</v>
      </c>
      <c r="I4137" s="9">
        <v>44959</v>
      </c>
      <c r="J4137">
        <v>2023</v>
      </c>
      <c r="K4137" t="s">
        <v>14051</v>
      </c>
      <c r="L4137">
        <v>2</v>
      </c>
      <c r="M4137" t="s">
        <v>14057</v>
      </c>
      <c r="N4137" t="s">
        <v>16</v>
      </c>
    </row>
    <row r="4138" spans="1:14" x14ac:dyDescent="0.35">
      <c r="A4138" t="s">
        <v>3505</v>
      </c>
      <c r="B4138">
        <v>28</v>
      </c>
      <c r="C4138" t="s">
        <v>14097</v>
      </c>
      <c r="D4138" t="s">
        <v>12</v>
      </c>
      <c r="E4138" t="s">
        <v>52</v>
      </c>
      <c r="F4138" t="s">
        <v>55</v>
      </c>
      <c r="G4138" t="s">
        <v>36</v>
      </c>
      <c r="H4138">
        <v>647.27</v>
      </c>
      <c r="I4138" s="9">
        <v>45179</v>
      </c>
      <c r="J4138">
        <v>2023</v>
      </c>
      <c r="K4138" t="s">
        <v>14055</v>
      </c>
      <c r="L4138">
        <v>9</v>
      </c>
      <c r="M4138" t="s">
        <v>14059</v>
      </c>
      <c r="N4138" t="s">
        <v>16</v>
      </c>
    </row>
    <row r="4139" spans="1:14" x14ac:dyDescent="0.35">
      <c r="A4139" t="s">
        <v>3563</v>
      </c>
      <c r="B4139">
        <v>28</v>
      </c>
      <c r="C4139" t="s">
        <v>14097</v>
      </c>
      <c r="D4139" t="s">
        <v>12</v>
      </c>
      <c r="E4139" t="s">
        <v>74</v>
      </c>
      <c r="F4139" t="s">
        <v>55</v>
      </c>
      <c r="G4139" t="s">
        <v>36</v>
      </c>
      <c r="H4139">
        <v>4871.68</v>
      </c>
      <c r="I4139" s="9">
        <v>45324</v>
      </c>
      <c r="J4139">
        <v>2024</v>
      </c>
      <c r="K4139" t="s">
        <v>14051</v>
      </c>
      <c r="L4139">
        <v>2</v>
      </c>
      <c r="M4139" t="s">
        <v>14048</v>
      </c>
      <c r="N4139" t="s">
        <v>16</v>
      </c>
    </row>
    <row r="4140" spans="1:14" x14ac:dyDescent="0.35">
      <c r="A4140" t="s">
        <v>3613</v>
      </c>
      <c r="B4140">
        <v>32</v>
      </c>
      <c r="C4140" t="s">
        <v>14097</v>
      </c>
      <c r="D4140" t="s">
        <v>39</v>
      </c>
      <c r="E4140" t="s">
        <v>29</v>
      </c>
      <c r="F4140" t="s">
        <v>25</v>
      </c>
      <c r="G4140" t="s">
        <v>36</v>
      </c>
      <c r="H4140">
        <v>14022.46</v>
      </c>
      <c r="I4140" s="9">
        <v>45132</v>
      </c>
      <c r="J4140">
        <v>2023</v>
      </c>
      <c r="K4140" t="s">
        <v>14063</v>
      </c>
      <c r="L4140">
        <v>7</v>
      </c>
      <c r="M4140" t="s">
        <v>14046</v>
      </c>
      <c r="N4140" t="s">
        <v>16</v>
      </c>
    </row>
    <row r="4141" spans="1:14" x14ac:dyDescent="0.35">
      <c r="A4141" t="s">
        <v>3631</v>
      </c>
      <c r="B4141">
        <v>25</v>
      </c>
      <c r="C4141" t="s">
        <v>14097</v>
      </c>
      <c r="D4141" t="s">
        <v>12</v>
      </c>
      <c r="E4141" t="s">
        <v>93</v>
      </c>
      <c r="F4141" t="s">
        <v>35</v>
      </c>
      <c r="G4141" t="s">
        <v>36</v>
      </c>
      <c r="H4141">
        <v>893.8</v>
      </c>
      <c r="I4141" s="9">
        <v>45483</v>
      </c>
      <c r="J4141">
        <v>2024</v>
      </c>
      <c r="K4141" t="s">
        <v>14063</v>
      </c>
      <c r="L4141">
        <v>7</v>
      </c>
      <c r="M4141" t="s">
        <v>14052</v>
      </c>
      <c r="N4141" t="s">
        <v>16</v>
      </c>
    </row>
    <row r="4142" spans="1:14" x14ac:dyDescent="0.35">
      <c r="A4142" t="s">
        <v>3683</v>
      </c>
      <c r="B4142">
        <v>25</v>
      </c>
      <c r="C4142" t="s">
        <v>14097</v>
      </c>
      <c r="D4142" t="s">
        <v>39</v>
      </c>
      <c r="E4142" t="s">
        <v>93</v>
      </c>
      <c r="F4142" t="s">
        <v>19</v>
      </c>
      <c r="G4142" t="s">
        <v>36</v>
      </c>
      <c r="H4142">
        <v>19316.97</v>
      </c>
      <c r="I4142" s="9">
        <v>45222</v>
      </c>
      <c r="J4142">
        <v>2023</v>
      </c>
      <c r="K4142" t="s">
        <v>14058</v>
      </c>
      <c r="L4142">
        <v>10</v>
      </c>
      <c r="M4142" t="s">
        <v>14062</v>
      </c>
      <c r="N4142" t="s">
        <v>16</v>
      </c>
    </row>
    <row r="4143" spans="1:14" x14ac:dyDescent="0.35">
      <c r="A4143" t="s">
        <v>3743</v>
      </c>
      <c r="B4143">
        <v>33</v>
      </c>
      <c r="C4143" t="s">
        <v>14097</v>
      </c>
      <c r="D4143" t="s">
        <v>39</v>
      </c>
      <c r="E4143" t="s">
        <v>13</v>
      </c>
      <c r="F4143" t="s">
        <v>25</v>
      </c>
      <c r="G4143" t="s">
        <v>36</v>
      </c>
      <c r="H4143">
        <v>12413.97</v>
      </c>
      <c r="I4143" s="9">
        <v>45635</v>
      </c>
      <c r="J4143">
        <v>2024</v>
      </c>
      <c r="K4143" t="s">
        <v>14060</v>
      </c>
      <c r="L4143">
        <v>12</v>
      </c>
      <c r="M4143" t="s">
        <v>14062</v>
      </c>
      <c r="N4143" t="s">
        <v>16</v>
      </c>
    </row>
    <row r="4144" spans="1:14" x14ac:dyDescent="0.35">
      <c r="A4144" t="s">
        <v>3775</v>
      </c>
      <c r="B4144">
        <v>30</v>
      </c>
      <c r="C4144" t="s">
        <v>14097</v>
      </c>
      <c r="D4144" t="s">
        <v>12</v>
      </c>
      <c r="E4144" t="s">
        <v>93</v>
      </c>
      <c r="F4144" t="s">
        <v>55</v>
      </c>
      <c r="G4144" t="s">
        <v>36</v>
      </c>
      <c r="H4144">
        <v>2401.81</v>
      </c>
      <c r="I4144" s="9">
        <v>45311</v>
      </c>
      <c r="J4144">
        <v>2024</v>
      </c>
      <c r="K4144" t="s">
        <v>14045</v>
      </c>
      <c r="L4144">
        <v>1</v>
      </c>
      <c r="M4144" t="s">
        <v>14050</v>
      </c>
      <c r="N4144" t="s">
        <v>16</v>
      </c>
    </row>
    <row r="4145" spans="1:14" x14ac:dyDescent="0.35">
      <c r="A4145" t="s">
        <v>3809</v>
      </c>
      <c r="B4145">
        <v>26</v>
      </c>
      <c r="C4145" t="s">
        <v>14097</v>
      </c>
      <c r="D4145" t="s">
        <v>12</v>
      </c>
      <c r="E4145" t="s">
        <v>24</v>
      </c>
      <c r="F4145" t="s">
        <v>49</v>
      </c>
      <c r="G4145" t="s">
        <v>36</v>
      </c>
      <c r="H4145">
        <v>16790.8</v>
      </c>
      <c r="I4145" s="9">
        <v>45507</v>
      </c>
      <c r="J4145">
        <v>2024</v>
      </c>
      <c r="K4145" t="s">
        <v>14056</v>
      </c>
      <c r="L4145">
        <v>8</v>
      </c>
      <c r="M4145" t="s">
        <v>14050</v>
      </c>
      <c r="N4145" t="s">
        <v>16</v>
      </c>
    </row>
    <row r="4146" spans="1:14" x14ac:dyDescent="0.35">
      <c r="A4146" t="s">
        <v>3857</v>
      </c>
      <c r="B4146">
        <v>31</v>
      </c>
      <c r="C4146" t="s">
        <v>14097</v>
      </c>
      <c r="D4146" t="s">
        <v>39</v>
      </c>
      <c r="E4146" t="s">
        <v>13</v>
      </c>
      <c r="F4146" t="s">
        <v>49</v>
      </c>
      <c r="G4146" t="s">
        <v>36</v>
      </c>
      <c r="H4146">
        <v>2278.2199999999998</v>
      </c>
      <c r="I4146" s="9">
        <v>45086</v>
      </c>
      <c r="J4146">
        <v>2023</v>
      </c>
      <c r="K4146" t="s">
        <v>14049</v>
      </c>
      <c r="L4146">
        <v>6</v>
      </c>
      <c r="M4146" t="s">
        <v>14048</v>
      </c>
      <c r="N4146" t="s">
        <v>16</v>
      </c>
    </row>
    <row r="4147" spans="1:14" x14ac:dyDescent="0.35">
      <c r="A4147" t="s">
        <v>3883</v>
      </c>
      <c r="B4147">
        <v>25</v>
      </c>
      <c r="C4147" t="s">
        <v>14097</v>
      </c>
      <c r="D4147" t="s">
        <v>39</v>
      </c>
      <c r="E4147" t="s">
        <v>42</v>
      </c>
      <c r="F4147" t="s">
        <v>19</v>
      </c>
      <c r="G4147" t="s">
        <v>36</v>
      </c>
      <c r="H4147">
        <v>13756.51</v>
      </c>
      <c r="I4147" s="9">
        <v>45286</v>
      </c>
      <c r="J4147">
        <v>2023</v>
      </c>
      <c r="K4147" t="s">
        <v>14060</v>
      </c>
      <c r="L4147">
        <v>12</v>
      </c>
      <c r="M4147" t="s">
        <v>14046</v>
      </c>
      <c r="N4147" t="s">
        <v>16</v>
      </c>
    </row>
    <row r="4148" spans="1:14" x14ac:dyDescent="0.35">
      <c r="A4148" t="s">
        <v>3971</v>
      </c>
      <c r="B4148">
        <v>29</v>
      </c>
      <c r="C4148" t="s">
        <v>14097</v>
      </c>
      <c r="D4148" t="s">
        <v>12</v>
      </c>
      <c r="E4148" t="s">
        <v>52</v>
      </c>
      <c r="F4148" t="s">
        <v>35</v>
      </c>
      <c r="G4148" t="s">
        <v>36</v>
      </c>
      <c r="H4148">
        <v>215.53</v>
      </c>
      <c r="I4148" s="9">
        <v>45244</v>
      </c>
      <c r="J4148">
        <v>2023</v>
      </c>
      <c r="K4148" t="s">
        <v>14054</v>
      </c>
      <c r="L4148">
        <v>11</v>
      </c>
      <c r="M4148" t="s">
        <v>14046</v>
      </c>
      <c r="N4148" t="s">
        <v>16</v>
      </c>
    </row>
    <row r="4149" spans="1:14" x14ac:dyDescent="0.35">
      <c r="A4149" t="s">
        <v>3991</v>
      </c>
      <c r="B4149">
        <v>25</v>
      </c>
      <c r="C4149" t="s">
        <v>14097</v>
      </c>
      <c r="D4149" t="s">
        <v>12</v>
      </c>
      <c r="E4149" t="s">
        <v>52</v>
      </c>
      <c r="F4149" t="s">
        <v>25</v>
      </c>
      <c r="G4149" t="s">
        <v>36</v>
      </c>
      <c r="H4149">
        <v>6064.08</v>
      </c>
      <c r="I4149" s="9">
        <v>45436</v>
      </c>
      <c r="J4149">
        <v>2024</v>
      </c>
      <c r="K4149" t="s">
        <v>14047</v>
      </c>
      <c r="L4149">
        <v>5</v>
      </c>
      <c r="M4149" t="s">
        <v>14048</v>
      </c>
      <c r="N4149" t="s">
        <v>16</v>
      </c>
    </row>
    <row r="4150" spans="1:14" x14ac:dyDescent="0.35">
      <c r="A4150" t="s">
        <v>4053</v>
      </c>
      <c r="B4150">
        <v>29</v>
      </c>
      <c r="C4150" t="s">
        <v>14097</v>
      </c>
      <c r="D4150" t="s">
        <v>39</v>
      </c>
      <c r="E4150" t="s">
        <v>93</v>
      </c>
      <c r="F4150" t="s">
        <v>25</v>
      </c>
      <c r="G4150" t="s">
        <v>36</v>
      </c>
      <c r="H4150">
        <v>4967.55</v>
      </c>
      <c r="I4150" s="9">
        <v>45509</v>
      </c>
      <c r="J4150">
        <v>2024</v>
      </c>
      <c r="K4150" t="s">
        <v>14056</v>
      </c>
      <c r="L4150">
        <v>8</v>
      </c>
      <c r="M4150" t="s">
        <v>14062</v>
      </c>
      <c r="N4150" t="s">
        <v>16</v>
      </c>
    </row>
    <row r="4151" spans="1:14" x14ac:dyDescent="0.35">
      <c r="A4151" t="s">
        <v>4073</v>
      </c>
      <c r="B4151">
        <v>33</v>
      </c>
      <c r="C4151" t="s">
        <v>14097</v>
      </c>
      <c r="D4151" t="s">
        <v>39</v>
      </c>
      <c r="E4151" t="s">
        <v>24</v>
      </c>
      <c r="F4151" t="s">
        <v>35</v>
      </c>
      <c r="G4151" t="s">
        <v>36</v>
      </c>
      <c r="H4151">
        <v>20191.099999999999</v>
      </c>
      <c r="I4151" s="9">
        <v>45397</v>
      </c>
      <c r="J4151">
        <v>2024</v>
      </c>
      <c r="K4151" t="s">
        <v>14061</v>
      </c>
      <c r="L4151">
        <v>4</v>
      </c>
      <c r="M4151" t="s">
        <v>14062</v>
      </c>
      <c r="N4151" t="s">
        <v>16</v>
      </c>
    </row>
    <row r="4152" spans="1:14" x14ac:dyDescent="0.35">
      <c r="A4152" t="s">
        <v>4123</v>
      </c>
      <c r="B4152">
        <v>32</v>
      </c>
      <c r="C4152" t="s">
        <v>14097</v>
      </c>
      <c r="D4152" t="s">
        <v>39</v>
      </c>
      <c r="E4152" t="s">
        <v>93</v>
      </c>
      <c r="F4152" t="s">
        <v>35</v>
      </c>
      <c r="G4152" t="s">
        <v>36</v>
      </c>
      <c r="H4152">
        <v>12916.84</v>
      </c>
      <c r="I4152" s="9">
        <v>45351</v>
      </c>
      <c r="J4152">
        <v>2024</v>
      </c>
      <c r="K4152" t="s">
        <v>14051</v>
      </c>
      <c r="L4152">
        <v>2</v>
      </c>
      <c r="M4152" t="s">
        <v>14057</v>
      </c>
      <c r="N4152" t="s">
        <v>16</v>
      </c>
    </row>
    <row r="4153" spans="1:14" x14ac:dyDescent="0.35">
      <c r="A4153" t="s">
        <v>4135</v>
      </c>
      <c r="B4153">
        <v>26</v>
      </c>
      <c r="C4153" t="s">
        <v>14097</v>
      </c>
      <c r="D4153" t="s">
        <v>12</v>
      </c>
      <c r="E4153" t="s">
        <v>74</v>
      </c>
      <c r="F4153" t="s">
        <v>35</v>
      </c>
      <c r="G4153" t="s">
        <v>36</v>
      </c>
      <c r="H4153">
        <v>4369.46</v>
      </c>
      <c r="I4153" s="9">
        <v>45176</v>
      </c>
      <c r="J4153">
        <v>2023</v>
      </c>
      <c r="K4153" t="s">
        <v>14055</v>
      </c>
      <c r="L4153">
        <v>9</v>
      </c>
      <c r="M4153" t="s">
        <v>14057</v>
      </c>
      <c r="N4153" t="s">
        <v>16</v>
      </c>
    </row>
    <row r="4154" spans="1:14" x14ac:dyDescent="0.35">
      <c r="A4154" t="s">
        <v>4159</v>
      </c>
      <c r="B4154">
        <v>29</v>
      </c>
      <c r="C4154" t="s">
        <v>14097</v>
      </c>
      <c r="D4154" t="s">
        <v>39</v>
      </c>
      <c r="E4154" t="s">
        <v>93</v>
      </c>
      <c r="F4154" t="s">
        <v>55</v>
      </c>
      <c r="G4154" t="s">
        <v>36</v>
      </c>
      <c r="H4154">
        <v>5821</v>
      </c>
      <c r="I4154" s="9">
        <v>44943</v>
      </c>
      <c r="J4154">
        <v>2023</v>
      </c>
      <c r="K4154" t="s">
        <v>14045</v>
      </c>
      <c r="L4154">
        <v>1</v>
      </c>
      <c r="M4154" t="s">
        <v>14046</v>
      </c>
      <c r="N4154" t="s">
        <v>16</v>
      </c>
    </row>
    <row r="4155" spans="1:14" x14ac:dyDescent="0.35">
      <c r="A4155" t="s">
        <v>4195</v>
      </c>
      <c r="B4155">
        <v>33</v>
      </c>
      <c r="C4155" t="s">
        <v>14097</v>
      </c>
      <c r="D4155" t="s">
        <v>12</v>
      </c>
      <c r="E4155" t="s">
        <v>24</v>
      </c>
      <c r="F4155" t="s">
        <v>55</v>
      </c>
      <c r="G4155" t="s">
        <v>36</v>
      </c>
      <c r="H4155">
        <v>16816.05</v>
      </c>
      <c r="I4155" s="9">
        <v>45177</v>
      </c>
      <c r="J4155">
        <v>2023</v>
      </c>
      <c r="K4155" t="s">
        <v>14055</v>
      </c>
      <c r="L4155">
        <v>9</v>
      </c>
      <c r="M4155" t="s">
        <v>14048</v>
      </c>
      <c r="N4155" t="s">
        <v>16</v>
      </c>
    </row>
    <row r="4156" spans="1:14" x14ac:dyDescent="0.35">
      <c r="A4156" t="s">
        <v>4199</v>
      </c>
      <c r="B4156">
        <v>25</v>
      </c>
      <c r="C4156" t="s">
        <v>14097</v>
      </c>
      <c r="D4156" t="s">
        <v>12</v>
      </c>
      <c r="E4156" t="s">
        <v>74</v>
      </c>
      <c r="F4156" t="s">
        <v>25</v>
      </c>
      <c r="G4156" t="s">
        <v>36</v>
      </c>
      <c r="H4156">
        <v>1264.2</v>
      </c>
      <c r="I4156" s="9">
        <v>45126</v>
      </c>
      <c r="J4156">
        <v>2023</v>
      </c>
      <c r="K4156" t="s">
        <v>14063</v>
      </c>
      <c r="L4156">
        <v>7</v>
      </c>
      <c r="M4156" t="s">
        <v>14052</v>
      </c>
      <c r="N4156" t="s">
        <v>16</v>
      </c>
    </row>
    <row r="4157" spans="1:14" x14ac:dyDescent="0.35">
      <c r="A4157" t="s">
        <v>4245</v>
      </c>
      <c r="B4157">
        <v>29</v>
      </c>
      <c r="C4157" t="s">
        <v>14097</v>
      </c>
      <c r="D4157" t="s">
        <v>39</v>
      </c>
      <c r="E4157" t="s">
        <v>74</v>
      </c>
      <c r="F4157" t="s">
        <v>14</v>
      </c>
      <c r="G4157" t="s">
        <v>36</v>
      </c>
      <c r="H4157">
        <v>1054.48</v>
      </c>
      <c r="I4157" s="9">
        <v>45621</v>
      </c>
      <c r="J4157">
        <v>2024</v>
      </c>
      <c r="K4157" t="s">
        <v>14054</v>
      </c>
      <c r="L4157">
        <v>11</v>
      </c>
      <c r="M4157" t="s">
        <v>14062</v>
      </c>
      <c r="N4157" t="s">
        <v>16</v>
      </c>
    </row>
    <row r="4158" spans="1:14" x14ac:dyDescent="0.35">
      <c r="A4158" t="s">
        <v>4293</v>
      </c>
      <c r="B4158">
        <v>30</v>
      </c>
      <c r="C4158" t="s">
        <v>14097</v>
      </c>
      <c r="D4158" t="s">
        <v>12</v>
      </c>
      <c r="E4158" t="s">
        <v>24</v>
      </c>
      <c r="F4158" t="s">
        <v>14</v>
      </c>
      <c r="G4158" t="s">
        <v>36</v>
      </c>
      <c r="H4158">
        <v>28870.91</v>
      </c>
      <c r="I4158" s="9">
        <v>45124</v>
      </c>
      <c r="J4158">
        <v>2023</v>
      </c>
      <c r="K4158" t="s">
        <v>14063</v>
      </c>
      <c r="L4158">
        <v>7</v>
      </c>
      <c r="M4158" t="s">
        <v>14062</v>
      </c>
      <c r="N4158" t="s">
        <v>16</v>
      </c>
    </row>
    <row r="4159" spans="1:14" x14ac:dyDescent="0.35">
      <c r="A4159" t="s">
        <v>4347</v>
      </c>
      <c r="B4159">
        <v>29</v>
      </c>
      <c r="C4159" t="s">
        <v>14097</v>
      </c>
      <c r="D4159" t="s">
        <v>39</v>
      </c>
      <c r="E4159" t="s">
        <v>29</v>
      </c>
      <c r="F4159" t="s">
        <v>49</v>
      </c>
      <c r="G4159" t="s">
        <v>36</v>
      </c>
      <c r="H4159">
        <v>294.64999999999998</v>
      </c>
      <c r="I4159" s="9">
        <v>45176</v>
      </c>
      <c r="J4159">
        <v>2023</v>
      </c>
      <c r="K4159" t="s">
        <v>14055</v>
      </c>
      <c r="L4159">
        <v>9</v>
      </c>
      <c r="M4159" t="s">
        <v>14057</v>
      </c>
      <c r="N4159" t="s">
        <v>16</v>
      </c>
    </row>
    <row r="4160" spans="1:14" x14ac:dyDescent="0.35">
      <c r="A4160" t="s">
        <v>4419</v>
      </c>
      <c r="B4160">
        <v>32</v>
      </c>
      <c r="C4160" t="s">
        <v>14097</v>
      </c>
      <c r="D4160" t="s">
        <v>39</v>
      </c>
      <c r="E4160" t="s">
        <v>29</v>
      </c>
      <c r="F4160" t="s">
        <v>35</v>
      </c>
      <c r="G4160" t="s">
        <v>36</v>
      </c>
      <c r="H4160">
        <v>996.17</v>
      </c>
      <c r="I4160" s="9">
        <v>45324</v>
      </c>
      <c r="J4160">
        <v>2024</v>
      </c>
      <c r="K4160" t="s">
        <v>14051</v>
      </c>
      <c r="L4160">
        <v>2</v>
      </c>
      <c r="M4160" t="s">
        <v>14048</v>
      </c>
      <c r="N4160" t="s">
        <v>16</v>
      </c>
    </row>
    <row r="4161" spans="1:14" x14ac:dyDescent="0.35">
      <c r="A4161" t="s">
        <v>4569</v>
      </c>
      <c r="B4161">
        <v>32</v>
      </c>
      <c r="C4161" t="s">
        <v>14097</v>
      </c>
      <c r="D4161" t="s">
        <v>39</v>
      </c>
      <c r="E4161" t="s">
        <v>93</v>
      </c>
      <c r="F4161" t="s">
        <v>19</v>
      </c>
      <c r="G4161" t="s">
        <v>36</v>
      </c>
      <c r="H4161">
        <v>17640.93</v>
      </c>
      <c r="I4161" s="9">
        <v>45322</v>
      </c>
      <c r="J4161">
        <v>2024</v>
      </c>
      <c r="K4161" t="s">
        <v>14045</v>
      </c>
      <c r="L4161">
        <v>1</v>
      </c>
      <c r="M4161" t="s">
        <v>14052</v>
      </c>
      <c r="N4161" t="s">
        <v>16</v>
      </c>
    </row>
    <row r="4162" spans="1:14" x14ac:dyDescent="0.35">
      <c r="A4162" t="s">
        <v>4577</v>
      </c>
      <c r="B4162">
        <v>25</v>
      </c>
      <c r="C4162" t="s">
        <v>14097</v>
      </c>
      <c r="D4162" t="s">
        <v>12</v>
      </c>
      <c r="E4162" t="s">
        <v>93</v>
      </c>
      <c r="F4162" t="s">
        <v>55</v>
      </c>
      <c r="G4162" t="s">
        <v>36</v>
      </c>
      <c r="H4162">
        <v>1109.6300000000001</v>
      </c>
      <c r="I4162" s="9">
        <v>45136</v>
      </c>
      <c r="J4162">
        <v>2023</v>
      </c>
      <c r="K4162" t="s">
        <v>14063</v>
      </c>
      <c r="L4162">
        <v>7</v>
      </c>
      <c r="M4162" t="s">
        <v>14050</v>
      </c>
      <c r="N4162" t="s">
        <v>16</v>
      </c>
    </row>
    <row r="4163" spans="1:14" x14ac:dyDescent="0.35">
      <c r="A4163" t="s">
        <v>4633</v>
      </c>
      <c r="B4163">
        <v>32</v>
      </c>
      <c r="C4163" t="s">
        <v>14097</v>
      </c>
      <c r="D4163" t="s">
        <v>39</v>
      </c>
      <c r="E4163" t="s">
        <v>74</v>
      </c>
      <c r="F4163" t="s">
        <v>55</v>
      </c>
      <c r="G4163" t="s">
        <v>36</v>
      </c>
      <c r="H4163">
        <v>16227.24</v>
      </c>
      <c r="I4163" s="9">
        <v>45034</v>
      </c>
      <c r="J4163">
        <v>2023</v>
      </c>
      <c r="K4163" t="s">
        <v>14061</v>
      </c>
      <c r="L4163">
        <v>4</v>
      </c>
      <c r="M4163" t="s">
        <v>14046</v>
      </c>
      <c r="N4163" t="s">
        <v>16</v>
      </c>
    </row>
    <row r="4164" spans="1:14" x14ac:dyDescent="0.35">
      <c r="A4164" t="s">
        <v>4651</v>
      </c>
      <c r="B4164">
        <v>30</v>
      </c>
      <c r="C4164" t="s">
        <v>14097</v>
      </c>
      <c r="D4164" t="s">
        <v>12</v>
      </c>
      <c r="E4164" t="s">
        <v>42</v>
      </c>
      <c r="F4164" t="s">
        <v>19</v>
      </c>
      <c r="G4164" t="s">
        <v>36</v>
      </c>
      <c r="H4164">
        <v>571.77</v>
      </c>
      <c r="I4164" s="9">
        <v>45274</v>
      </c>
      <c r="J4164">
        <v>2023</v>
      </c>
      <c r="K4164" t="s">
        <v>14060</v>
      </c>
      <c r="L4164">
        <v>12</v>
      </c>
      <c r="M4164" t="s">
        <v>14057</v>
      </c>
      <c r="N4164" t="s">
        <v>16</v>
      </c>
    </row>
    <row r="4165" spans="1:14" x14ac:dyDescent="0.35">
      <c r="A4165" t="s">
        <v>4673</v>
      </c>
      <c r="B4165">
        <v>28</v>
      </c>
      <c r="C4165" t="s">
        <v>14097</v>
      </c>
      <c r="D4165" t="s">
        <v>12</v>
      </c>
      <c r="E4165" t="s">
        <v>13</v>
      </c>
      <c r="F4165" t="s">
        <v>19</v>
      </c>
      <c r="G4165" t="s">
        <v>36</v>
      </c>
      <c r="H4165">
        <v>2133.13</v>
      </c>
      <c r="I4165" s="9">
        <v>44931</v>
      </c>
      <c r="J4165">
        <v>2023</v>
      </c>
      <c r="K4165" t="s">
        <v>14045</v>
      </c>
      <c r="L4165">
        <v>1</v>
      </c>
      <c r="M4165" t="s">
        <v>14057</v>
      </c>
      <c r="N4165" t="s">
        <v>16</v>
      </c>
    </row>
    <row r="4166" spans="1:14" x14ac:dyDescent="0.35">
      <c r="A4166" t="s">
        <v>4725</v>
      </c>
      <c r="B4166">
        <v>30</v>
      </c>
      <c r="C4166" t="s">
        <v>14097</v>
      </c>
      <c r="D4166" t="s">
        <v>12</v>
      </c>
      <c r="E4166" t="s">
        <v>52</v>
      </c>
      <c r="F4166" t="s">
        <v>19</v>
      </c>
      <c r="G4166" t="s">
        <v>36</v>
      </c>
      <c r="H4166">
        <v>13286.34</v>
      </c>
      <c r="I4166" s="9">
        <v>45070</v>
      </c>
      <c r="J4166">
        <v>2023</v>
      </c>
      <c r="K4166" t="s">
        <v>14047</v>
      </c>
      <c r="L4166">
        <v>5</v>
      </c>
      <c r="M4166" t="s">
        <v>14052</v>
      </c>
      <c r="N4166" t="s">
        <v>16</v>
      </c>
    </row>
    <row r="4167" spans="1:14" x14ac:dyDescent="0.35">
      <c r="A4167" t="s">
        <v>4739</v>
      </c>
      <c r="B4167">
        <v>25</v>
      </c>
      <c r="C4167" t="s">
        <v>14097</v>
      </c>
      <c r="D4167" t="s">
        <v>39</v>
      </c>
      <c r="E4167" t="s">
        <v>74</v>
      </c>
      <c r="F4167" t="s">
        <v>49</v>
      </c>
      <c r="G4167" t="s">
        <v>36</v>
      </c>
      <c r="H4167">
        <v>23077.05</v>
      </c>
      <c r="I4167" s="9">
        <v>45119</v>
      </c>
      <c r="J4167">
        <v>2023</v>
      </c>
      <c r="K4167" t="s">
        <v>14063</v>
      </c>
      <c r="L4167">
        <v>7</v>
      </c>
      <c r="M4167" t="s">
        <v>14052</v>
      </c>
      <c r="N4167" t="s">
        <v>16</v>
      </c>
    </row>
    <row r="4168" spans="1:14" x14ac:dyDescent="0.35">
      <c r="A4168" t="s">
        <v>4951</v>
      </c>
      <c r="B4168">
        <v>26</v>
      </c>
      <c r="C4168" t="s">
        <v>14097</v>
      </c>
      <c r="D4168" t="s">
        <v>39</v>
      </c>
      <c r="E4168" t="s">
        <v>13</v>
      </c>
      <c r="F4168" t="s">
        <v>14</v>
      </c>
      <c r="G4168" t="s">
        <v>36</v>
      </c>
      <c r="H4168">
        <v>5238.28</v>
      </c>
      <c r="I4168" s="9">
        <v>45088</v>
      </c>
      <c r="J4168">
        <v>2023</v>
      </c>
      <c r="K4168" t="s">
        <v>14049</v>
      </c>
      <c r="L4168">
        <v>6</v>
      </c>
      <c r="M4168" t="s">
        <v>14059</v>
      </c>
      <c r="N4168" t="s">
        <v>16</v>
      </c>
    </row>
    <row r="4169" spans="1:14" x14ac:dyDescent="0.35">
      <c r="A4169" t="s">
        <v>5029</v>
      </c>
      <c r="B4169">
        <v>29</v>
      </c>
      <c r="C4169" t="s">
        <v>14097</v>
      </c>
      <c r="D4169" t="s">
        <v>12</v>
      </c>
      <c r="E4169" t="s">
        <v>52</v>
      </c>
      <c r="F4169" t="s">
        <v>35</v>
      </c>
      <c r="G4169" t="s">
        <v>36</v>
      </c>
      <c r="H4169">
        <v>343.72</v>
      </c>
      <c r="I4169" s="9">
        <v>45486</v>
      </c>
      <c r="J4169">
        <v>2024</v>
      </c>
      <c r="K4169" t="s">
        <v>14063</v>
      </c>
      <c r="L4169">
        <v>7</v>
      </c>
      <c r="M4169" t="s">
        <v>14050</v>
      </c>
      <c r="N4169" t="s">
        <v>16</v>
      </c>
    </row>
    <row r="4170" spans="1:14" x14ac:dyDescent="0.35">
      <c r="A4170" t="s">
        <v>5071</v>
      </c>
      <c r="B4170">
        <v>27</v>
      </c>
      <c r="C4170" t="s">
        <v>14097</v>
      </c>
      <c r="D4170" t="s">
        <v>39</v>
      </c>
      <c r="E4170" t="s">
        <v>42</v>
      </c>
      <c r="F4170" t="s">
        <v>55</v>
      </c>
      <c r="G4170" t="s">
        <v>36</v>
      </c>
      <c r="H4170">
        <v>12328.63</v>
      </c>
      <c r="I4170" s="9">
        <v>45299</v>
      </c>
      <c r="J4170">
        <v>2024</v>
      </c>
      <c r="K4170" t="s">
        <v>14045</v>
      </c>
      <c r="L4170">
        <v>1</v>
      </c>
      <c r="M4170" t="s">
        <v>14062</v>
      </c>
      <c r="N4170" t="s">
        <v>16</v>
      </c>
    </row>
    <row r="4171" spans="1:14" x14ac:dyDescent="0.35">
      <c r="A4171" t="s">
        <v>5161</v>
      </c>
      <c r="B4171">
        <v>32</v>
      </c>
      <c r="C4171" t="s">
        <v>14097</v>
      </c>
      <c r="D4171" t="s">
        <v>39</v>
      </c>
      <c r="E4171" t="s">
        <v>93</v>
      </c>
      <c r="F4171" t="s">
        <v>19</v>
      </c>
      <c r="G4171" t="s">
        <v>36</v>
      </c>
      <c r="H4171">
        <v>1193.0899999999999</v>
      </c>
      <c r="I4171" s="9">
        <v>45579</v>
      </c>
      <c r="J4171">
        <v>2024</v>
      </c>
      <c r="K4171" t="s">
        <v>14058</v>
      </c>
      <c r="L4171">
        <v>10</v>
      </c>
      <c r="M4171" t="s">
        <v>14062</v>
      </c>
      <c r="N4171" t="s">
        <v>16</v>
      </c>
    </row>
    <row r="4172" spans="1:14" x14ac:dyDescent="0.35">
      <c r="A4172" t="s">
        <v>5199</v>
      </c>
      <c r="B4172">
        <v>28</v>
      </c>
      <c r="C4172" t="s">
        <v>14097</v>
      </c>
      <c r="D4172" t="s">
        <v>12</v>
      </c>
      <c r="E4172" t="s">
        <v>42</v>
      </c>
      <c r="F4172" t="s">
        <v>49</v>
      </c>
      <c r="G4172" t="s">
        <v>36</v>
      </c>
      <c r="H4172">
        <v>798</v>
      </c>
      <c r="I4172" s="9">
        <v>45114</v>
      </c>
      <c r="J4172">
        <v>2023</v>
      </c>
      <c r="K4172" t="s">
        <v>14063</v>
      </c>
      <c r="L4172">
        <v>7</v>
      </c>
      <c r="M4172" t="s">
        <v>14048</v>
      </c>
      <c r="N4172" t="s">
        <v>16</v>
      </c>
    </row>
    <row r="4173" spans="1:14" x14ac:dyDescent="0.35">
      <c r="A4173" t="s">
        <v>5327</v>
      </c>
      <c r="B4173">
        <v>32</v>
      </c>
      <c r="C4173" t="s">
        <v>14097</v>
      </c>
      <c r="D4173" t="s">
        <v>12</v>
      </c>
      <c r="E4173" t="s">
        <v>24</v>
      </c>
      <c r="F4173" t="s">
        <v>49</v>
      </c>
      <c r="G4173" t="s">
        <v>36</v>
      </c>
      <c r="H4173">
        <v>769.33</v>
      </c>
      <c r="I4173" s="9">
        <v>45224</v>
      </c>
      <c r="J4173">
        <v>2023</v>
      </c>
      <c r="K4173" t="s">
        <v>14058</v>
      </c>
      <c r="L4173">
        <v>10</v>
      </c>
      <c r="M4173" t="s">
        <v>14052</v>
      </c>
      <c r="N4173" t="s">
        <v>16</v>
      </c>
    </row>
    <row r="4174" spans="1:14" x14ac:dyDescent="0.35">
      <c r="A4174" t="s">
        <v>5347</v>
      </c>
      <c r="B4174">
        <v>27</v>
      </c>
      <c r="C4174" t="s">
        <v>14097</v>
      </c>
      <c r="D4174" t="s">
        <v>39</v>
      </c>
      <c r="E4174" t="s">
        <v>42</v>
      </c>
      <c r="F4174" t="s">
        <v>25</v>
      </c>
      <c r="G4174" t="s">
        <v>36</v>
      </c>
      <c r="H4174">
        <v>7640.95</v>
      </c>
      <c r="I4174" s="9">
        <v>45065</v>
      </c>
      <c r="J4174">
        <v>2023</v>
      </c>
      <c r="K4174" t="s">
        <v>14047</v>
      </c>
      <c r="L4174">
        <v>5</v>
      </c>
      <c r="M4174" t="s">
        <v>14048</v>
      </c>
      <c r="N4174" t="s">
        <v>16</v>
      </c>
    </row>
    <row r="4175" spans="1:14" x14ac:dyDescent="0.35">
      <c r="A4175" t="s">
        <v>5421</v>
      </c>
      <c r="B4175">
        <v>34</v>
      </c>
      <c r="C4175" t="s">
        <v>14097</v>
      </c>
      <c r="D4175" t="s">
        <v>39</v>
      </c>
      <c r="E4175" t="s">
        <v>42</v>
      </c>
      <c r="F4175" t="s">
        <v>19</v>
      </c>
      <c r="G4175" t="s">
        <v>36</v>
      </c>
      <c r="H4175">
        <v>13233.28</v>
      </c>
      <c r="I4175" s="9">
        <v>45395</v>
      </c>
      <c r="J4175">
        <v>2024</v>
      </c>
      <c r="K4175" t="s">
        <v>14061</v>
      </c>
      <c r="L4175">
        <v>4</v>
      </c>
      <c r="M4175" t="s">
        <v>14050</v>
      </c>
      <c r="N4175" t="s">
        <v>16</v>
      </c>
    </row>
    <row r="4176" spans="1:14" x14ac:dyDescent="0.35">
      <c r="A4176" t="s">
        <v>5507</v>
      </c>
      <c r="B4176">
        <v>30</v>
      </c>
      <c r="C4176" t="s">
        <v>14097</v>
      </c>
      <c r="D4176" t="s">
        <v>39</v>
      </c>
      <c r="E4176" t="s">
        <v>64</v>
      </c>
      <c r="F4176" t="s">
        <v>25</v>
      </c>
      <c r="G4176" t="s">
        <v>36</v>
      </c>
      <c r="H4176">
        <v>10505.18</v>
      </c>
      <c r="I4176" s="9">
        <v>45071</v>
      </c>
      <c r="J4176">
        <v>2023</v>
      </c>
      <c r="K4176" t="s">
        <v>14047</v>
      </c>
      <c r="L4176">
        <v>5</v>
      </c>
      <c r="M4176" t="s">
        <v>14057</v>
      </c>
      <c r="N4176" t="s">
        <v>16</v>
      </c>
    </row>
    <row r="4177" spans="1:14" x14ac:dyDescent="0.35">
      <c r="A4177" t="s">
        <v>5517</v>
      </c>
      <c r="B4177">
        <v>32</v>
      </c>
      <c r="C4177" t="s">
        <v>14097</v>
      </c>
      <c r="D4177" t="s">
        <v>39</v>
      </c>
      <c r="E4177" t="s">
        <v>93</v>
      </c>
      <c r="F4177" t="s">
        <v>49</v>
      </c>
      <c r="G4177" t="s">
        <v>36</v>
      </c>
      <c r="H4177">
        <v>30613.35</v>
      </c>
      <c r="I4177" s="9">
        <v>45577</v>
      </c>
      <c r="J4177">
        <v>2024</v>
      </c>
      <c r="K4177" t="s">
        <v>14058</v>
      </c>
      <c r="L4177">
        <v>10</v>
      </c>
      <c r="M4177" t="s">
        <v>14050</v>
      </c>
      <c r="N4177" t="s">
        <v>16</v>
      </c>
    </row>
    <row r="4178" spans="1:14" x14ac:dyDescent="0.35">
      <c r="A4178" t="s">
        <v>5569</v>
      </c>
      <c r="B4178">
        <v>25</v>
      </c>
      <c r="C4178" t="s">
        <v>14097</v>
      </c>
      <c r="D4178" t="s">
        <v>12</v>
      </c>
      <c r="E4178" t="s">
        <v>74</v>
      </c>
      <c r="F4178" t="s">
        <v>49</v>
      </c>
      <c r="G4178" t="s">
        <v>36</v>
      </c>
      <c r="H4178">
        <v>7226.86</v>
      </c>
      <c r="I4178" s="9">
        <v>45529</v>
      </c>
      <c r="J4178">
        <v>2024</v>
      </c>
      <c r="K4178" t="s">
        <v>14056</v>
      </c>
      <c r="L4178">
        <v>8</v>
      </c>
      <c r="M4178" t="s">
        <v>14059</v>
      </c>
      <c r="N4178" t="s">
        <v>16</v>
      </c>
    </row>
    <row r="4179" spans="1:14" x14ac:dyDescent="0.35">
      <c r="A4179" t="s">
        <v>5629</v>
      </c>
      <c r="B4179">
        <v>31</v>
      </c>
      <c r="C4179" t="s">
        <v>14097</v>
      </c>
      <c r="D4179" t="s">
        <v>12</v>
      </c>
      <c r="E4179" t="s">
        <v>93</v>
      </c>
      <c r="F4179" t="s">
        <v>19</v>
      </c>
      <c r="G4179" t="s">
        <v>36</v>
      </c>
      <c r="H4179">
        <v>12546.03</v>
      </c>
      <c r="I4179" s="9">
        <v>45311</v>
      </c>
      <c r="J4179">
        <v>2024</v>
      </c>
      <c r="K4179" t="s">
        <v>14045</v>
      </c>
      <c r="L4179">
        <v>1</v>
      </c>
      <c r="M4179" t="s">
        <v>14050</v>
      </c>
      <c r="N4179" t="s">
        <v>16</v>
      </c>
    </row>
    <row r="4180" spans="1:14" x14ac:dyDescent="0.35">
      <c r="A4180" t="s">
        <v>5657</v>
      </c>
      <c r="B4180">
        <v>27</v>
      </c>
      <c r="C4180" t="s">
        <v>14097</v>
      </c>
      <c r="D4180" t="s">
        <v>39</v>
      </c>
      <c r="E4180" t="s">
        <v>93</v>
      </c>
      <c r="F4180" t="s">
        <v>14</v>
      </c>
      <c r="G4180" t="s">
        <v>36</v>
      </c>
      <c r="H4180">
        <v>427.65</v>
      </c>
      <c r="I4180" s="9">
        <v>45263</v>
      </c>
      <c r="J4180">
        <v>2023</v>
      </c>
      <c r="K4180" t="s">
        <v>14060</v>
      </c>
      <c r="L4180">
        <v>12</v>
      </c>
      <c r="M4180" t="s">
        <v>14059</v>
      </c>
      <c r="N4180" t="s">
        <v>16</v>
      </c>
    </row>
    <row r="4181" spans="1:14" x14ac:dyDescent="0.35">
      <c r="A4181" t="s">
        <v>5705</v>
      </c>
      <c r="B4181">
        <v>33</v>
      </c>
      <c r="C4181" t="s">
        <v>14097</v>
      </c>
      <c r="D4181" t="s">
        <v>39</v>
      </c>
      <c r="E4181" t="s">
        <v>93</v>
      </c>
      <c r="F4181" t="s">
        <v>55</v>
      </c>
      <c r="G4181" t="s">
        <v>36</v>
      </c>
      <c r="H4181">
        <v>1885.81</v>
      </c>
      <c r="I4181" s="9">
        <v>45393</v>
      </c>
      <c r="J4181">
        <v>2024</v>
      </c>
      <c r="K4181" t="s">
        <v>14061</v>
      </c>
      <c r="L4181">
        <v>4</v>
      </c>
      <c r="M4181" t="s">
        <v>14057</v>
      </c>
      <c r="N4181" t="s">
        <v>16</v>
      </c>
    </row>
    <row r="4182" spans="1:14" x14ac:dyDescent="0.35">
      <c r="A4182" t="s">
        <v>5733</v>
      </c>
      <c r="B4182">
        <v>29</v>
      </c>
      <c r="C4182" t="s">
        <v>14097</v>
      </c>
      <c r="D4182" t="s">
        <v>39</v>
      </c>
      <c r="E4182" t="s">
        <v>13</v>
      </c>
      <c r="F4182" t="s">
        <v>25</v>
      </c>
      <c r="G4182" t="s">
        <v>36</v>
      </c>
      <c r="H4182">
        <v>14149.33</v>
      </c>
      <c r="I4182" s="9">
        <v>45047</v>
      </c>
      <c r="J4182">
        <v>2023</v>
      </c>
      <c r="K4182" t="s">
        <v>14047</v>
      </c>
      <c r="L4182">
        <v>5</v>
      </c>
      <c r="M4182" t="s">
        <v>14062</v>
      </c>
      <c r="N4182" t="s">
        <v>16</v>
      </c>
    </row>
    <row r="4183" spans="1:14" x14ac:dyDescent="0.35">
      <c r="A4183" t="s">
        <v>5789</v>
      </c>
      <c r="B4183">
        <v>26</v>
      </c>
      <c r="C4183" t="s">
        <v>14097</v>
      </c>
      <c r="D4183" t="s">
        <v>39</v>
      </c>
      <c r="E4183" t="s">
        <v>42</v>
      </c>
      <c r="F4183" t="s">
        <v>19</v>
      </c>
      <c r="G4183" t="s">
        <v>36</v>
      </c>
      <c r="H4183">
        <v>12470.12</v>
      </c>
      <c r="I4183" s="9">
        <v>45172</v>
      </c>
      <c r="J4183">
        <v>2023</v>
      </c>
      <c r="K4183" t="s">
        <v>14055</v>
      </c>
      <c r="L4183">
        <v>9</v>
      </c>
      <c r="M4183" t="s">
        <v>14059</v>
      </c>
      <c r="N4183" t="s">
        <v>16</v>
      </c>
    </row>
    <row r="4184" spans="1:14" x14ac:dyDescent="0.35">
      <c r="A4184" t="s">
        <v>5899</v>
      </c>
      <c r="B4184">
        <v>31</v>
      </c>
      <c r="C4184" t="s">
        <v>14097</v>
      </c>
      <c r="D4184" t="s">
        <v>12</v>
      </c>
      <c r="E4184" t="s">
        <v>52</v>
      </c>
      <c r="F4184" t="s">
        <v>49</v>
      </c>
      <c r="G4184" t="s">
        <v>36</v>
      </c>
      <c r="H4184">
        <v>7366.2</v>
      </c>
      <c r="I4184" s="9">
        <v>45451</v>
      </c>
      <c r="J4184">
        <v>2024</v>
      </c>
      <c r="K4184" t="s">
        <v>14049</v>
      </c>
      <c r="L4184">
        <v>6</v>
      </c>
      <c r="M4184" t="s">
        <v>14050</v>
      </c>
      <c r="N4184" t="s">
        <v>16</v>
      </c>
    </row>
    <row r="4185" spans="1:14" x14ac:dyDescent="0.35">
      <c r="A4185" t="s">
        <v>5919</v>
      </c>
      <c r="B4185">
        <v>26</v>
      </c>
      <c r="C4185" t="s">
        <v>14097</v>
      </c>
      <c r="D4185" t="s">
        <v>12</v>
      </c>
      <c r="E4185" t="s">
        <v>64</v>
      </c>
      <c r="F4185" t="s">
        <v>55</v>
      </c>
      <c r="G4185" t="s">
        <v>36</v>
      </c>
      <c r="H4185">
        <v>14093.42</v>
      </c>
      <c r="I4185" s="9">
        <v>45176</v>
      </c>
      <c r="J4185">
        <v>2023</v>
      </c>
      <c r="K4185" t="s">
        <v>14055</v>
      </c>
      <c r="L4185">
        <v>9</v>
      </c>
      <c r="M4185" t="s">
        <v>14057</v>
      </c>
      <c r="N4185" t="s">
        <v>16</v>
      </c>
    </row>
    <row r="4186" spans="1:14" x14ac:dyDescent="0.35">
      <c r="A4186" t="s">
        <v>6041</v>
      </c>
      <c r="B4186">
        <v>27</v>
      </c>
      <c r="C4186" t="s">
        <v>14097</v>
      </c>
      <c r="D4186" t="s">
        <v>39</v>
      </c>
      <c r="E4186" t="s">
        <v>64</v>
      </c>
      <c r="F4186" t="s">
        <v>14</v>
      </c>
      <c r="G4186" t="s">
        <v>36</v>
      </c>
      <c r="H4186">
        <v>9984.36</v>
      </c>
      <c r="I4186" s="9">
        <v>45519</v>
      </c>
      <c r="J4186">
        <v>2024</v>
      </c>
      <c r="K4186" t="s">
        <v>14056</v>
      </c>
      <c r="L4186">
        <v>8</v>
      </c>
      <c r="M4186" t="s">
        <v>14057</v>
      </c>
      <c r="N4186" t="s">
        <v>16</v>
      </c>
    </row>
    <row r="4187" spans="1:14" x14ac:dyDescent="0.35">
      <c r="A4187" t="s">
        <v>6093</v>
      </c>
      <c r="B4187">
        <v>32</v>
      </c>
      <c r="C4187" t="s">
        <v>14097</v>
      </c>
      <c r="D4187" t="s">
        <v>12</v>
      </c>
      <c r="E4187" t="s">
        <v>42</v>
      </c>
      <c r="F4187" t="s">
        <v>19</v>
      </c>
      <c r="G4187" t="s">
        <v>36</v>
      </c>
      <c r="H4187">
        <v>470.63</v>
      </c>
      <c r="I4187" s="9">
        <v>45467</v>
      </c>
      <c r="J4187">
        <v>2024</v>
      </c>
      <c r="K4187" t="s">
        <v>14049</v>
      </c>
      <c r="L4187">
        <v>6</v>
      </c>
      <c r="M4187" t="s">
        <v>14062</v>
      </c>
      <c r="N4187" t="s">
        <v>16</v>
      </c>
    </row>
    <row r="4188" spans="1:14" x14ac:dyDescent="0.35">
      <c r="A4188" t="s">
        <v>6237</v>
      </c>
      <c r="B4188">
        <v>26</v>
      </c>
      <c r="C4188" t="s">
        <v>14097</v>
      </c>
      <c r="D4188" t="s">
        <v>12</v>
      </c>
      <c r="E4188" t="s">
        <v>24</v>
      </c>
      <c r="F4188" t="s">
        <v>25</v>
      </c>
      <c r="G4188" t="s">
        <v>36</v>
      </c>
      <c r="H4188">
        <v>12932.5</v>
      </c>
      <c r="I4188" s="9">
        <v>45102</v>
      </c>
      <c r="J4188">
        <v>2023</v>
      </c>
      <c r="K4188" t="s">
        <v>14049</v>
      </c>
      <c r="L4188">
        <v>6</v>
      </c>
      <c r="M4188" t="s">
        <v>14059</v>
      </c>
      <c r="N4188" t="s">
        <v>16</v>
      </c>
    </row>
    <row r="4189" spans="1:14" x14ac:dyDescent="0.35">
      <c r="A4189" t="s">
        <v>6255</v>
      </c>
      <c r="B4189">
        <v>30</v>
      </c>
      <c r="C4189" t="s">
        <v>14097</v>
      </c>
      <c r="D4189" t="s">
        <v>39</v>
      </c>
      <c r="E4189" t="s">
        <v>24</v>
      </c>
      <c r="F4189" t="s">
        <v>19</v>
      </c>
      <c r="G4189" t="s">
        <v>36</v>
      </c>
      <c r="H4189">
        <v>2857.23</v>
      </c>
      <c r="I4189" s="9">
        <v>44967</v>
      </c>
      <c r="J4189">
        <v>2023</v>
      </c>
      <c r="K4189" t="s">
        <v>14051</v>
      </c>
      <c r="L4189">
        <v>2</v>
      </c>
      <c r="M4189" t="s">
        <v>14048</v>
      </c>
      <c r="N4189" t="s">
        <v>16</v>
      </c>
    </row>
    <row r="4190" spans="1:14" x14ac:dyDescent="0.35">
      <c r="A4190" t="s">
        <v>6355</v>
      </c>
      <c r="B4190">
        <v>28</v>
      </c>
      <c r="C4190" t="s">
        <v>14097</v>
      </c>
      <c r="D4190" t="s">
        <v>39</v>
      </c>
      <c r="E4190" t="s">
        <v>29</v>
      </c>
      <c r="F4190" t="s">
        <v>49</v>
      </c>
      <c r="G4190" t="s">
        <v>36</v>
      </c>
      <c r="H4190">
        <v>23280.74</v>
      </c>
      <c r="I4190" s="9">
        <v>45330</v>
      </c>
      <c r="J4190">
        <v>2024</v>
      </c>
      <c r="K4190" t="s">
        <v>14051</v>
      </c>
      <c r="L4190">
        <v>2</v>
      </c>
      <c r="M4190" t="s">
        <v>14057</v>
      </c>
      <c r="N4190" t="s">
        <v>16</v>
      </c>
    </row>
    <row r="4191" spans="1:14" x14ac:dyDescent="0.35">
      <c r="A4191" t="s">
        <v>6361</v>
      </c>
      <c r="B4191">
        <v>34</v>
      </c>
      <c r="C4191" t="s">
        <v>14097</v>
      </c>
      <c r="D4191" t="s">
        <v>12</v>
      </c>
      <c r="E4191" t="s">
        <v>29</v>
      </c>
      <c r="F4191" t="s">
        <v>55</v>
      </c>
      <c r="G4191" t="s">
        <v>36</v>
      </c>
      <c r="H4191">
        <v>2375.87</v>
      </c>
      <c r="I4191" s="9">
        <v>45266</v>
      </c>
      <c r="J4191">
        <v>2023</v>
      </c>
      <c r="K4191" t="s">
        <v>14060</v>
      </c>
      <c r="L4191">
        <v>12</v>
      </c>
      <c r="M4191" t="s">
        <v>14052</v>
      </c>
      <c r="N4191" t="s">
        <v>16</v>
      </c>
    </row>
    <row r="4192" spans="1:14" x14ac:dyDescent="0.35">
      <c r="A4192" t="s">
        <v>6371</v>
      </c>
      <c r="B4192">
        <v>32</v>
      </c>
      <c r="C4192" t="s">
        <v>14097</v>
      </c>
      <c r="D4192" t="s">
        <v>39</v>
      </c>
      <c r="E4192" t="s">
        <v>64</v>
      </c>
      <c r="F4192" t="s">
        <v>14</v>
      </c>
      <c r="G4192" t="s">
        <v>36</v>
      </c>
      <c r="H4192">
        <v>3763.55</v>
      </c>
      <c r="I4192" s="9">
        <v>45290</v>
      </c>
      <c r="J4192">
        <v>2023</v>
      </c>
      <c r="K4192" t="s">
        <v>14060</v>
      </c>
      <c r="L4192">
        <v>12</v>
      </c>
      <c r="M4192" t="s">
        <v>14050</v>
      </c>
      <c r="N4192" t="s">
        <v>16</v>
      </c>
    </row>
    <row r="4193" spans="1:14" x14ac:dyDescent="0.35">
      <c r="A4193" t="s">
        <v>6399</v>
      </c>
      <c r="B4193">
        <v>26</v>
      </c>
      <c r="C4193" t="s">
        <v>14097</v>
      </c>
      <c r="D4193" t="s">
        <v>39</v>
      </c>
      <c r="E4193" t="s">
        <v>42</v>
      </c>
      <c r="F4193" t="s">
        <v>55</v>
      </c>
      <c r="G4193" t="s">
        <v>36</v>
      </c>
      <c r="H4193">
        <v>90.66</v>
      </c>
      <c r="I4193" s="9">
        <v>45572</v>
      </c>
      <c r="J4193">
        <v>2024</v>
      </c>
      <c r="K4193" t="s">
        <v>14058</v>
      </c>
      <c r="L4193">
        <v>10</v>
      </c>
      <c r="M4193" t="s">
        <v>14062</v>
      </c>
      <c r="N4193" t="s">
        <v>16</v>
      </c>
    </row>
    <row r="4194" spans="1:14" x14ac:dyDescent="0.35">
      <c r="A4194" t="s">
        <v>6543</v>
      </c>
      <c r="B4194">
        <v>28</v>
      </c>
      <c r="C4194" t="s">
        <v>14097</v>
      </c>
      <c r="D4194" t="s">
        <v>12</v>
      </c>
      <c r="E4194" t="s">
        <v>64</v>
      </c>
      <c r="F4194" t="s">
        <v>49</v>
      </c>
      <c r="G4194" t="s">
        <v>36</v>
      </c>
      <c r="H4194">
        <v>7410.81</v>
      </c>
      <c r="I4194" s="9">
        <v>45247</v>
      </c>
      <c r="J4194">
        <v>2023</v>
      </c>
      <c r="K4194" t="s">
        <v>14054</v>
      </c>
      <c r="L4194">
        <v>11</v>
      </c>
      <c r="M4194" t="s">
        <v>14048</v>
      </c>
      <c r="N4194" t="s">
        <v>16</v>
      </c>
    </row>
    <row r="4195" spans="1:14" x14ac:dyDescent="0.35">
      <c r="A4195" t="s">
        <v>6573</v>
      </c>
      <c r="B4195">
        <v>33</v>
      </c>
      <c r="C4195" t="s">
        <v>14097</v>
      </c>
      <c r="D4195" t="s">
        <v>39</v>
      </c>
      <c r="E4195" t="s">
        <v>52</v>
      </c>
      <c r="F4195" t="s">
        <v>14</v>
      </c>
      <c r="G4195" t="s">
        <v>36</v>
      </c>
      <c r="H4195">
        <v>10792.87</v>
      </c>
      <c r="I4195" s="9">
        <v>45270</v>
      </c>
      <c r="J4195">
        <v>2023</v>
      </c>
      <c r="K4195" t="s">
        <v>14060</v>
      </c>
      <c r="L4195">
        <v>12</v>
      </c>
      <c r="M4195" t="s">
        <v>14059</v>
      </c>
      <c r="N4195" t="s">
        <v>16</v>
      </c>
    </row>
    <row r="4196" spans="1:14" x14ac:dyDescent="0.35">
      <c r="A4196" t="s">
        <v>6611</v>
      </c>
      <c r="B4196">
        <v>34</v>
      </c>
      <c r="C4196" t="s">
        <v>14097</v>
      </c>
      <c r="D4196" t="s">
        <v>39</v>
      </c>
      <c r="E4196" t="s">
        <v>93</v>
      </c>
      <c r="F4196" t="s">
        <v>19</v>
      </c>
      <c r="G4196" t="s">
        <v>36</v>
      </c>
      <c r="H4196">
        <v>4186.42</v>
      </c>
      <c r="I4196" s="9">
        <v>45025</v>
      </c>
      <c r="J4196">
        <v>2023</v>
      </c>
      <c r="K4196" t="s">
        <v>14061</v>
      </c>
      <c r="L4196">
        <v>4</v>
      </c>
      <c r="M4196" t="s">
        <v>14059</v>
      </c>
      <c r="N4196" t="s">
        <v>16</v>
      </c>
    </row>
    <row r="4197" spans="1:14" x14ac:dyDescent="0.35">
      <c r="A4197" t="s">
        <v>6631</v>
      </c>
      <c r="B4197">
        <v>29</v>
      </c>
      <c r="C4197" t="s">
        <v>14097</v>
      </c>
      <c r="D4197" t="s">
        <v>39</v>
      </c>
      <c r="E4197" t="s">
        <v>13</v>
      </c>
      <c r="F4197" t="s">
        <v>55</v>
      </c>
      <c r="G4197" t="s">
        <v>36</v>
      </c>
      <c r="H4197">
        <v>7353.71</v>
      </c>
      <c r="I4197" s="9">
        <v>45536</v>
      </c>
      <c r="J4197">
        <v>2024</v>
      </c>
      <c r="K4197" t="s">
        <v>14055</v>
      </c>
      <c r="L4197">
        <v>9</v>
      </c>
      <c r="M4197" t="s">
        <v>14059</v>
      </c>
      <c r="N4197" t="s">
        <v>16</v>
      </c>
    </row>
    <row r="4198" spans="1:14" x14ac:dyDescent="0.35">
      <c r="A4198" t="s">
        <v>6673</v>
      </c>
      <c r="B4198">
        <v>29</v>
      </c>
      <c r="C4198" t="s">
        <v>14097</v>
      </c>
      <c r="D4198" t="s">
        <v>39</v>
      </c>
      <c r="E4198" t="s">
        <v>52</v>
      </c>
      <c r="F4198" t="s">
        <v>49</v>
      </c>
      <c r="G4198" t="s">
        <v>36</v>
      </c>
      <c r="H4198">
        <v>3124.06</v>
      </c>
      <c r="I4198" s="9">
        <v>45023</v>
      </c>
      <c r="J4198">
        <v>2023</v>
      </c>
      <c r="K4198" t="s">
        <v>14061</v>
      </c>
      <c r="L4198">
        <v>4</v>
      </c>
      <c r="M4198" t="s">
        <v>14048</v>
      </c>
      <c r="N4198" t="s">
        <v>16</v>
      </c>
    </row>
    <row r="4199" spans="1:14" x14ac:dyDescent="0.35">
      <c r="A4199" t="s">
        <v>6719</v>
      </c>
      <c r="B4199">
        <v>25</v>
      </c>
      <c r="C4199" t="s">
        <v>14097</v>
      </c>
      <c r="D4199" t="s">
        <v>39</v>
      </c>
      <c r="E4199" t="s">
        <v>93</v>
      </c>
      <c r="F4199" t="s">
        <v>19</v>
      </c>
      <c r="G4199" t="s">
        <v>36</v>
      </c>
      <c r="H4199">
        <v>11913.47</v>
      </c>
      <c r="I4199" s="9">
        <v>45504</v>
      </c>
      <c r="J4199">
        <v>2024</v>
      </c>
      <c r="K4199" t="s">
        <v>14063</v>
      </c>
      <c r="L4199">
        <v>7</v>
      </c>
      <c r="M4199" t="s">
        <v>14052</v>
      </c>
      <c r="N4199" t="s">
        <v>16</v>
      </c>
    </row>
    <row r="4200" spans="1:14" x14ac:dyDescent="0.35">
      <c r="A4200" t="s">
        <v>6749</v>
      </c>
      <c r="B4200">
        <v>25</v>
      </c>
      <c r="C4200" t="s">
        <v>14097</v>
      </c>
      <c r="D4200" t="s">
        <v>39</v>
      </c>
      <c r="E4200" t="s">
        <v>24</v>
      </c>
      <c r="F4200" t="s">
        <v>19</v>
      </c>
      <c r="G4200" t="s">
        <v>36</v>
      </c>
      <c r="H4200">
        <v>9356.8799999999992</v>
      </c>
      <c r="I4200" s="9">
        <v>45513</v>
      </c>
      <c r="J4200">
        <v>2024</v>
      </c>
      <c r="K4200" t="s">
        <v>14056</v>
      </c>
      <c r="L4200">
        <v>8</v>
      </c>
      <c r="M4200" t="s">
        <v>14048</v>
      </c>
      <c r="N4200" t="s">
        <v>16</v>
      </c>
    </row>
    <row r="4201" spans="1:14" x14ac:dyDescent="0.35">
      <c r="A4201" t="s">
        <v>6789</v>
      </c>
      <c r="B4201">
        <v>30</v>
      </c>
      <c r="C4201" t="s">
        <v>14097</v>
      </c>
      <c r="D4201" t="s">
        <v>12</v>
      </c>
      <c r="E4201" t="s">
        <v>74</v>
      </c>
      <c r="F4201" t="s">
        <v>25</v>
      </c>
      <c r="G4201" t="s">
        <v>36</v>
      </c>
      <c r="H4201">
        <v>2537.6</v>
      </c>
      <c r="I4201" s="9">
        <v>45378</v>
      </c>
      <c r="J4201">
        <v>2024</v>
      </c>
      <c r="K4201" t="s">
        <v>14053</v>
      </c>
      <c r="L4201">
        <v>3</v>
      </c>
      <c r="M4201" t="s">
        <v>14052</v>
      </c>
      <c r="N4201" t="s">
        <v>16</v>
      </c>
    </row>
    <row r="4202" spans="1:14" x14ac:dyDescent="0.35">
      <c r="A4202" t="s">
        <v>6799</v>
      </c>
      <c r="B4202">
        <v>30</v>
      </c>
      <c r="C4202" t="s">
        <v>14097</v>
      </c>
      <c r="D4202" t="s">
        <v>12</v>
      </c>
      <c r="E4202" t="s">
        <v>74</v>
      </c>
      <c r="F4202" t="s">
        <v>55</v>
      </c>
      <c r="G4202" t="s">
        <v>36</v>
      </c>
      <c r="H4202">
        <v>5886.47</v>
      </c>
      <c r="I4202" s="9">
        <v>45595</v>
      </c>
      <c r="J4202">
        <v>2024</v>
      </c>
      <c r="K4202" t="s">
        <v>14058</v>
      </c>
      <c r="L4202">
        <v>10</v>
      </c>
      <c r="M4202" t="s">
        <v>14052</v>
      </c>
      <c r="N4202" t="s">
        <v>16</v>
      </c>
    </row>
    <row r="4203" spans="1:14" x14ac:dyDescent="0.35">
      <c r="A4203" t="s">
        <v>6817</v>
      </c>
      <c r="B4203">
        <v>25</v>
      </c>
      <c r="C4203" t="s">
        <v>14097</v>
      </c>
      <c r="D4203" t="s">
        <v>39</v>
      </c>
      <c r="E4203" t="s">
        <v>52</v>
      </c>
      <c r="F4203" t="s">
        <v>19</v>
      </c>
      <c r="G4203" t="s">
        <v>36</v>
      </c>
      <c r="H4203">
        <v>3921.73</v>
      </c>
      <c r="I4203" s="9">
        <v>44946</v>
      </c>
      <c r="J4203">
        <v>2023</v>
      </c>
      <c r="K4203" t="s">
        <v>14045</v>
      </c>
      <c r="L4203">
        <v>1</v>
      </c>
      <c r="M4203" t="s">
        <v>14048</v>
      </c>
      <c r="N4203" t="s">
        <v>16</v>
      </c>
    </row>
    <row r="4204" spans="1:14" x14ac:dyDescent="0.35">
      <c r="A4204" t="s">
        <v>6835</v>
      </c>
      <c r="B4204">
        <v>25</v>
      </c>
      <c r="C4204" t="s">
        <v>14097</v>
      </c>
      <c r="D4204" t="s">
        <v>39</v>
      </c>
      <c r="E4204" t="s">
        <v>93</v>
      </c>
      <c r="F4204" t="s">
        <v>49</v>
      </c>
      <c r="G4204" t="s">
        <v>36</v>
      </c>
      <c r="H4204">
        <v>11249.19</v>
      </c>
      <c r="I4204" s="9">
        <v>45466</v>
      </c>
      <c r="J4204">
        <v>2024</v>
      </c>
      <c r="K4204" t="s">
        <v>14049</v>
      </c>
      <c r="L4204">
        <v>6</v>
      </c>
      <c r="M4204" t="s">
        <v>14059</v>
      </c>
      <c r="N4204" t="s">
        <v>16</v>
      </c>
    </row>
    <row r="4205" spans="1:14" x14ac:dyDescent="0.35">
      <c r="A4205" t="s">
        <v>6911</v>
      </c>
      <c r="B4205">
        <v>31</v>
      </c>
      <c r="C4205" t="s">
        <v>14097</v>
      </c>
      <c r="D4205" t="s">
        <v>12</v>
      </c>
      <c r="E4205" t="s">
        <v>24</v>
      </c>
      <c r="F4205" t="s">
        <v>19</v>
      </c>
      <c r="G4205" t="s">
        <v>36</v>
      </c>
      <c r="H4205">
        <v>20745.63</v>
      </c>
      <c r="I4205" s="9">
        <v>45045</v>
      </c>
      <c r="J4205">
        <v>2023</v>
      </c>
      <c r="K4205" t="s">
        <v>14061</v>
      </c>
      <c r="L4205">
        <v>4</v>
      </c>
      <c r="M4205" t="s">
        <v>14050</v>
      </c>
      <c r="N4205" t="s">
        <v>16</v>
      </c>
    </row>
    <row r="4206" spans="1:14" x14ac:dyDescent="0.35">
      <c r="A4206" t="s">
        <v>6949</v>
      </c>
      <c r="B4206">
        <v>29</v>
      </c>
      <c r="C4206" t="s">
        <v>14097</v>
      </c>
      <c r="D4206" t="s">
        <v>12</v>
      </c>
      <c r="E4206" t="s">
        <v>64</v>
      </c>
      <c r="F4206" t="s">
        <v>25</v>
      </c>
      <c r="G4206" t="s">
        <v>36</v>
      </c>
      <c r="H4206">
        <v>20555.759999999998</v>
      </c>
      <c r="I4206" s="9">
        <v>45170</v>
      </c>
      <c r="J4206">
        <v>2023</v>
      </c>
      <c r="K4206" t="s">
        <v>14055</v>
      </c>
      <c r="L4206">
        <v>9</v>
      </c>
      <c r="M4206" t="s">
        <v>14048</v>
      </c>
      <c r="N4206" t="s">
        <v>16</v>
      </c>
    </row>
    <row r="4207" spans="1:14" x14ac:dyDescent="0.35">
      <c r="A4207" t="s">
        <v>7019</v>
      </c>
      <c r="B4207">
        <v>28</v>
      </c>
      <c r="C4207" t="s">
        <v>14097</v>
      </c>
      <c r="D4207" t="s">
        <v>12</v>
      </c>
      <c r="E4207" t="s">
        <v>29</v>
      </c>
      <c r="F4207" t="s">
        <v>55</v>
      </c>
      <c r="G4207" t="s">
        <v>36</v>
      </c>
      <c r="H4207">
        <v>1255.17</v>
      </c>
      <c r="I4207" s="9">
        <v>45218</v>
      </c>
      <c r="J4207">
        <v>2023</v>
      </c>
      <c r="K4207" t="s">
        <v>14058</v>
      </c>
      <c r="L4207">
        <v>10</v>
      </c>
      <c r="M4207" t="s">
        <v>14057</v>
      </c>
      <c r="N4207" t="s">
        <v>16</v>
      </c>
    </row>
    <row r="4208" spans="1:14" x14ac:dyDescent="0.35">
      <c r="A4208" t="s">
        <v>7055</v>
      </c>
      <c r="B4208">
        <v>27</v>
      </c>
      <c r="C4208" t="s">
        <v>14097</v>
      </c>
      <c r="D4208" t="s">
        <v>12</v>
      </c>
      <c r="E4208" t="s">
        <v>29</v>
      </c>
      <c r="F4208" t="s">
        <v>49</v>
      </c>
      <c r="G4208" t="s">
        <v>36</v>
      </c>
      <c r="H4208">
        <v>2191.54</v>
      </c>
      <c r="I4208" s="9">
        <v>45111</v>
      </c>
      <c r="J4208">
        <v>2023</v>
      </c>
      <c r="K4208" t="s">
        <v>14063</v>
      </c>
      <c r="L4208">
        <v>7</v>
      </c>
      <c r="M4208" t="s">
        <v>14046</v>
      </c>
      <c r="N4208" t="s">
        <v>16</v>
      </c>
    </row>
    <row r="4209" spans="1:14" x14ac:dyDescent="0.35">
      <c r="A4209" t="s">
        <v>7101</v>
      </c>
      <c r="B4209">
        <v>28</v>
      </c>
      <c r="C4209" t="s">
        <v>14097</v>
      </c>
      <c r="D4209" t="s">
        <v>39</v>
      </c>
      <c r="E4209" t="s">
        <v>93</v>
      </c>
      <c r="F4209" t="s">
        <v>25</v>
      </c>
      <c r="G4209" t="s">
        <v>36</v>
      </c>
      <c r="H4209">
        <v>5780.66</v>
      </c>
      <c r="I4209" s="9">
        <v>45621</v>
      </c>
      <c r="J4209">
        <v>2024</v>
      </c>
      <c r="K4209" t="s">
        <v>14054</v>
      </c>
      <c r="L4209">
        <v>11</v>
      </c>
      <c r="M4209" t="s">
        <v>14062</v>
      </c>
      <c r="N4209" t="s">
        <v>16</v>
      </c>
    </row>
    <row r="4210" spans="1:14" x14ac:dyDescent="0.35">
      <c r="A4210" t="s">
        <v>7153</v>
      </c>
      <c r="B4210">
        <v>34</v>
      </c>
      <c r="C4210" t="s">
        <v>14097</v>
      </c>
      <c r="D4210" t="s">
        <v>12</v>
      </c>
      <c r="E4210" t="s">
        <v>93</v>
      </c>
      <c r="F4210" t="s">
        <v>35</v>
      </c>
      <c r="G4210" t="s">
        <v>36</v>
      </c>
      <c r="H4210">
        <v>7010.22</v>
      </c>
      <c r="I4210" s="9">
        <v>45583</v>
      </c>
      <c r="J4210">
        <v>2024</v>
      </c>
      <c r="K4210" t="s">
        <v>14058</v>
      </c>
      <c r="L4210">
        <v>10</v>
      </c>
      <c r="M4210" t="s">
        <v>14048</v>
      </c>
      <c r="N4210" t="s">
        <v>16</v>
      </c>
    </row>
    <row r="4211" spans="1:14" x14ac:dyDescent="0.35">
      <c r="A4211" t="s">
        <v>7213</v>
      </c>
      <c r="B4211">
        <v>30</v>
      </c>
      <c r="C4211" t="s">
        <v>14097</v>
      </c>
      <c r="D4211" t="s">
        <v>12</v>
      </c>
      <c r="E4211" t="s">
        <v>42</v>
      </c>
      <c r="F4211" t="s">
        <v>35</v>
      </c>
      <c r="G4211" t="s">
        <v>36</v>
      </c>
      <c r="H4211">
        <v>7314.02</v>
      </c>
      <c r="I4211" s="9">
        <v>45204</v>
      </c>
      <c r="J4211">
        <v>2023</v>
      </c>
      <c r="K4211" t="s">
        <v>14058</v>
      </c>
      <c r="L4211">
        <v>10</v>
      </c>
      <c r="M4211" t="s">
        <v>14057</v>
      </c>
      <c r="N4211" t="s">
        <v>16</v>
      </c>
    </row>
    <row r="4212" spans="1:14" x14ac:dyDescent="0.35">
      <c r="A4212" t="s">
        <v>7267</v>
      </c>
      <c r="B4212">
        <v>29</v>
      </c>
      <c r="C4212" t="s">
        <v>14097</v>
      </c>
      <c r="D4212" t="s">
        <v>39</v>
      </c>
      <c r="E4212" t="s">
        <v>42</v>
      </c>
      <c r="F4212" t="s">
        <v>55</v>
      </c>
      <c r="G4212" t="s">
        <v>36</v>
      </c>
      <c r="H4212">
        <v>1172.04</v>
      </c>
      <c r="I4212" s="9">
        <v>45480</v>
      </c>
      <c r="J4212">
        <v>2024</v>
      </c>
      <c r="K4212" t="s">
        <v>14063</v>
      </c>
      <c r="L4212">
        <v>7</v>
      </c>
      <c r="M4212" t="s">
        <v>14059</v>
      </c>
      <c r="N4212" t="s">
        <v>16</v>
      </c>
    </row>
    <row r="4213" spans="1:14" x14ac:dyDescent="0.35">
      <c r="A4213" t="s">
        <v>7291</v>
      </c>
      <c r="B4213">
        <v>34</v>
      </c>
      <c r="C4213" t="s">
        <v>14097</v>
      </c>
      <c r="D4213" t="s">
        <v>39</v>
      </c>
      <c r="E4213" t="s">
        <v>42</v>
      </c>
      <c r="F4213" t="s">
        <v>19</v>
      </c>
      <c r="G4213" t="s">
        <v>36</v>
      </c>
      <c r="H4213">
        <v>83.28</v>
      </c>
      <c r="I4213" s="9">
        <v>45138</v>
      </c>
      <c r="J4213">
        <v>2023</v>
      </c>
      <c r="K4213" t="s">
        <v>14063</v>
      </c>
      <c r="L4213">
        <v>7</v>
      </c>
      <c r="M4213" t="s">
        <v>14062</v>
      </c>
      <c r="N4213" t="s">
        <v>16</v>
      </c>
    </row>
    <row r="4214" spans="1:14" x14ac:dyDescent="0.35">
      <c r="A4214" t="s">
        <v>7309</v>
      </c>
      <c r="B4214">
        <v>28</v>
      </c>
      <c r="C4214" t="s">
        <v>14097</v>
      </c>
      <c r="D4214" t="s">
        <v>39</v>
      </c>
      <c r="E4214" t="s">
        <v>52</v>
      </c>
      <c r="F4214" t="s">
        <v>19</v>
      </c>
      <c r="G4214" t="s">
        <v>36</v>
      </c>
      <c r="H4214">
        <v>1196.57</v>
      </c>
      <c r="I4214" s="9">
        <v>45188</v>
      </c>
      <c r="J4214">
        <v>2023</v>
      </c>
      <c r="K4214" t="s">
        <v>14055</v>
      </c>
      <c r="L4214">
        <v>9</v>
      </c>
      <c r="M4214" t="s">
        <v>14046</v>
      </c>
      <c r="N4214" t="s">
        <v>16</v>
      </c>
    </row>
    <row r="4215" spans="1:14" x14ac:dyDescent="0.35">
      <c r="A4215" t="s">
        <v>7353</v>
      </c>
      <c r="B4215">
        <v>34</v>
      </c>
      <c r="C4215" t="s">
        <v>14097</v>
      </c>
      <c r="D4215" t="s">
        <v>39</v>
      </c>
      <c r="E4215" t="s">
        <v>93</v>
      </c>
      <c r="F4215" t="s">
        <v>49</v>
      </c>
      <c r="G4215" t="s">
        <v>36</v>
      </c>
      <c r="H4215">
        <v>12731.62</v>
      </c>
      <c r="I4215" s="9">
        <v>45248</v>
      </c>
      <c r="J4215">
        <v>2023</v>
      </c>
      <c r="K4215" t="s">
        <v>14054</v>
      </c>
      <c r="L4215">
        <v>11</v>
      </c>
      <c r="M4215" t="s">
        <v>14050</v>
      </c>
      <c r="N4215" t="s">
        <v>16</v>
      </c>
    </row>
    <row r="4216" spans="1:14" x14ac:dyDescent="0.35">
      <c r="A4216" t="s">
        <v>7443</v>
      </c>
      <c r="B4216">
        <v>32</v>
      </c>
      <c r="C4216" t="s">
        <v>14097</v>
      </c>
      <c r="D4216" t="s">
        <v>12</v>
      </c>
      <c r="E4216" t="s">
        <v>74</v>
      </c>
      <c r="F4216" t="s">
        <v>14</v>
      </c>
      <c r="G4216" t="s">
        <v>36</v>
      </c>
      <c r="H4216">
        <v>136.12</v>
      </c>
      <c r="I4216" s="9">
        <v>45530</v>
      </c>
      <c r="J4216">
        <v>2024</v>
      </c>
      <c r="K4216" t="s">
        <v>14056</v>
      </c>
      <c r="L4216">
        <v>8</v>
      </c>
      <c r="M4216" t="s">
        <v>14062</v>
      </c>
      <c r="N4216" t="s">
        <v>16</v>
      </c>
    </row>
    <row r="4217" spans="1:14" x14ac:dyDescent="0.35">
      <c r="A4217" t="s">
        <v>7469</v>
      </c>
      <c r="B4217">
        <v>26</v>
      </c>
      <c r="C4217" t="s">
        <v>14097</v>
      </c>
      <c r="D4217" t="s">
        <v>39</v>
      </c>
      <c r="E4217" t="s">
        <v>29</v>
      </c>
      <c r="F4217" t="s">
        <v>35</v>
      </c>
      <c r="G4217" t="s">
        <v>36</v>
      </c>
      <c r="H4217">
        <v>14506.86</v>
      </c>
      <c r="I4217" s="9">
        <v>45647</v>
      </c>
      <c r="J4217">
        <v>2024</v>
      </c>
      <c r="K4217" t="s">
        <v>14060</v>
      </c>
      <c r="L4217">
        <v>12</v>
      </c>
      <c r="M4217" t="s">
        <v>14050</v>
      </c>
      <c r="N4217" t="s">
        <v>16</v>
      </c>
    </row>
    <row r="4218" spans="1:14" x14ac:dyDescent="0.35">
      <c r="A4218" t="s">
        <v>7709</v>
      </c>
      <c r="B4218">
        <v>34</v>
      </c>
      <c r="C4218" t="s">
        <v>14097</v>
      </c>
      <c r="D4218" t="s">
        <v>39</v>
      </c>
      <c r="E4218" t="s">
        <v>52</v>
      </c>
      <c r="F4218" t="s">
        <v>25</v>
      </c>
      <c r="G4218" t="s">
        <v>36</v>
      </c>
      <c r="H4218">
        <v>635.83000000000004</v>
      </c>
      <c r="I4218" s="9">
        <v>45609</v>
      </c>
      <c r="J4218">
        <v>2024</v>
      </c>
      <c r="K4218" t="s">
        <v>14054</v>
      </c>
      <c r="L4218">
        <v>11</v>
      </c>
      <c r="M4218" t="s">
        <v>14052</v>
      </c>
      <c r="N4218" t="s">
        <v>16</v>
      </c>
    </row>
    <row r="4219" spans="1:14" x14ac:dyDescent="0.35">
      <c r="A4219" t="s">
        <v>7819</v>
      </c>
      <c r="B4219">
        <v>26</v>
      </c>
      <c r="C4219" t="s">
        <v>14097</v>
      </c>
      <c r="D4219" t="s">
        <v>12</v>
      </c>
      <c r="E4219" t="s">
        <v>64</v>
      </c>
      <c r="F4219" t="s">
        <v>19</v>
      </c>
      <c r="G4219" t="s">
        <v>36</v>
      </c>
      <c r="H4219">
        <v>29381.37</v>
      </c>
      <c r="I4219" s="9">
        <v>45032</v>
      </c>
      <c r="J4219">
        <v>2023</v>
      </c>
      <c r="K4219" t="s">
        <v>14061</v>
      </c>
      <c r="L4219">
        <v>4</v>
      </c>
      <c r="M4219" t="s">
        <v>14059</v>
      </c>
      <c r="N4219" t="s">
        <v>16</v>
      </c>
    </row>
    <row r="4220" spans="1:14" x14ac:dyDescent="0.35">
      <c r="A4220" t="s">
        <v>7879</v>
      </c>
      <c r="B4220">
        <v>30</v>
      </c>
      <c r="C4220" t="s">
        <v>14097</v>
      </c>
      <c r="D4220" t="s">
        <v>12</v>
      </c>
      <c r="E4220" t="s">
        <v>42</v>
      </c>
      <c r="F4220" t="s">
        <v>19</v>
      </c>
      <c r="G4220" t="s">
        <v>36</v>
      </c>
      <c r="H4220">
        <v>2458.2399999999998</v>
      </c>
      <c r="I4220" s="9">
        <v>45119</v>
      </c>
      <c r="J4220">
        <v>2023</v>
      </c>
      <c r="K4220" t="s">
        <v>14063</v>
      </c>
      <c r="L4220">
        <v>7</v>
      </c>
      <c r="M4220" t="s">
        <v>14052</v>
      </c>
      <c r="N4220" t="s">
        <v>16</v>
      </c>
    </row>
    <row r="4221" spans="1:14" x14ac:dyDescent="0.35">
      <c r="A4221" t="s">
        <v>8043</v>
      </c>
      <c r="B4221">
        <v>32</v>
      </c>
      <c r="C4221" t="s">
        <v>14097</v>
      </c>
      <c r="D4221" t="s">
        <v>12</v>
      </c>
      <c r="E4221" t="s">
        <v>52</v>
      </c>
      <c r="F4221" t="s">
        <v>14</v>
      </c>
      <c r="G4221" t="s">
        <v>36</v>
      </c>
      <c r="H4221">
        <v>22105.43</v>
      </c>
      <c r="I4221" s="9">
        <v>45632</v>
      </c>
      <c r="J4221">
        <v>2024</v>
      </c>
      <c r="K4221" t="s">
        <v>14060</v>
      </c>
      <c r="L4221">
        <v>12</v>
      </c>
      <c r="M4221" t="s">
        <v>14048</v>
      </c>
      <c r="N4221" t="s">
        <v>16</v>
      </c>
    </row>
    <row r="4222" spans="1:14" x14ac:dyDescent="0.35">
      <c r="A4222" t="s">
        <v>8101</v>
      </c>
      <c r="B4222">
        <v>25</v>
      </c>
      <c r="C4222" t="s">
        <v>14097</v>
      </c>
      <c r="D4222" t="s">
        <v>39</v>
      </c>
      <c r="E4222" t="s">
        <v>74</v>
      </c>
      <c r="F4222" t="s">
        <v>19</v>
      </c>
      <c r="G4222" t="s">
        <v>36</v>
      </c>
      <c r="H4222">
        <v>11768.78</v>
      </c>
      <c r="I4222" s="9">
        <v>45652</v>
      </c>
      <c r="J4222">
        <v>2024</v>
      </c>
      <c r="K4222" t="s">
        <v>14060</v>
      </c>
      <c r="L4222">
        <v>12</v>
      </c>
      <c r="M4222" t="s">
        <v>14057</v>
      </c>
      <c r="N4222" t="s">
        <v>16</v>
      </c>
    </row>
    <row r="4223" spans="1:14" x14ac:dyDescent="0.35">
      <c r="A4223" t="s">
        <v>8171</v>
      </c>
      <c r="B4223">
        <v>27</v>
      </c>
      <c r="C4223" t="s">
        <v>14097</v>
      </c>
      <c r="D4223" t="s">
        <v>39</v>
      </c>
      <c r="E4223" t="s">
        <v>42</v>
      </c>
      <c r="F4223" t="s">
        <v>25</v>
      </c>
      <c r="G4223" t="s">
        <v>36</v>
      </c>
      <c r="H4223">
        <v>3969.47</v>
      </c>
      <c r="I4223" s="9">
        <v>45249</v>
      </c>
      <c r="J4223">
        <v>2023</v>
      </c>
      <c r="K4223" t="s">
        <v>14054</v>
      </c>
      <c r="L4223">
        <v>11</v>
      </c>
      <c r="M4223" t="s">
        <v>14059</v>
      </c>
      <c r="N4223" t="s">
        <v>16</v>
      </c>
    </row>
    <row r="4224" spans="1:14" x14ac:dyDescent="0.35">
      <c r="A4224" t="s">
        <v>8271</v>
      </c>
      <c r="B4224">
        <v>30</v>
      </c>
      <c r="C4224" t="s">
        <v>14097</v>
      </c>
      <c r="D4224" t="s">
        <v>12</v>
      </c>
      <c r="E4224" t="s">
        <v>42</v>
      </c>
      <c r="F4224" t="s">
        <v>19</v>
      </c>
      <c r="G4224" t="s">
        <v>36</v>
      </c>
      <c r="H4224">
        <v>4221.78</v>
      </c>
      <c r="I4224" s="9">
        <v>44985</v>
      </c>
      <c r="J4224">
        <v>2023</v>
      </c>
      <c r="K4224" t="s">
        <v>14051</v>
      </c>
      <c r="L4224">
        <v>2</v>
      </c>
      <c r="M4224" t="s">
        <v>14046</v>
      </c>
      <c r="N4224" t="s">
        <v>16</v>
      </c>
    </row>
    <row r="4225" spans="1:14" x14ac:dyDescent="0.35">
      <c r="A4225" t="s">
        <v>8451</v>
      </c>
      <c r="B4225">
        <v>28</v>
      </c>
      <c r="C4225" t="s">
        <v>14097</v>
      </c>
      <c r="D4225" t="s">
        <v>39</v>
      </c>
      <c r="E4225" t="s">
        <v>29</v>
      </c>
      <c r="F4225" t="s">
        <v>49</v>
      </c>
      <c r="G4225" t="s">
        <v>36</v>
      </c>
      <c r="H4225">
        <v>8994.5499999999993</v>
      </c>
      <c r="I4225" s="9">
        <v>45498</v>
      </c>
      <c r="J4225">
        <v>2024</v>
      </c>
      <c r="K4225" t="s">
        <v>14063</v>
      </c>
      <c r="L4225">
        <v>7</v>
      </c>
      <c r="M4225" t="s">
        <v>14057</v>
      </c>
      <c r="N4225" t="s">
        <v>16</v>
      </c>
    </row>
    <row r="4226" spans="1:14" x14ac:dyDescent="0.35">
      <c r="A4226" t="s">
        <v>8495</v>
      </c>
      <c r="B4226">
        <v>25</v>
      </c>
      <c r="C4226" t="s">
        <v>14097</v>
      </c>
      <c r="D4226" t="s">
        <v>12</v>
      </c>
      <c r="E4226" t="s">
        <v>13</v>
      </c>
      <c r="F4226" t="s">
        <v>49</v>
      </c>
      <c r="G4226" t="s">
        <v>36</v>
      </c>
      <c r="H4226">
        <v>90.57</v>
      </c>
      <c r="I4226" s="9">
        <v>45069</v>
      </c>
      <c r="J4226">
        <v>2023</v>
      </c>
      <c r="K4226" t="s">
        <v>14047</v>
      </c>
      <c r="L4226">
        <v>5</v>
      </c>
      <c r="M4226" t="s">
        <v>14046</v>
      </c>
      <c r="N4226" t="s">
        <v>16</v>
      </c>
    </row>
    <row r="4227" spans="1:14" x14ac:dyDescent="0.35">
      <c r="A4227" t="s">
        <v>8651</v>
      </c>
      <c r="B4227">
        <v>27</v>
      </c>
      <c r="C4227" t="s">
        <v>14097</v>
      </c>
      <c r="D4227" t="s">
        <v>39</v>
      </c>
      <c r="E4227" t="s">
        <v>52</v>
      </c>
      <c r="F4227" t="s">
        <v>19</v>
      </c>
      <c r="G4227" t="s">
        <v>36</v>
      </c>
      <c r="H4227">
        <v>5054.1099999999997</v>
      </c>
      <c r="I4227" s="9">
        <v>45162</v>
      </c>
      <c r="J4227">
        <v>2023</v>
      </c>
      <c r="K4227" t="s">
        <v>14056</v>
      </c>
      <c r="L4227">
        <v>8</v>
      </c>
      <c r="M4227" t="s">
        <v>14057</v>
      </c>
      <c r="N4227" t="s">
        <v>16</v>
      </c>
    </row>
    <row r="4228" spans="1:14" x14ac:dyDescent="0.35">
      <c r="A4228" t="s">
        <v>8723</v>
      </c>
      <c r="B4228">
        <v>29</v>
      </c>
      <c r="C4228" t="s">
        <v>14097</v>
      </c>
      <c r="D4228" t="s">
        <v>39</v>
      </c>
      <c r="E4228" t="s">
        <v>24</v>
      </c>
      <c r="F4228" t="s">
        <v>19</v>
      </c>
      <c r="G4228" t="s">
        <v>36</v>
      </c>
      <c r="H4228">
        <v>10902.69</v>
      </c>
      <c r="I4228" s="9">
        <v>45391</v>
      </c>
      <c r="J4228">
        <v>2024</v>
      </c>
      <c r="K4228" t="s">
        <v>14061</v>
      </c>
      <c r="L4228">
        <v>4</v>
      </c>
      <c r="M4228" t="s">
        <v>14046</v>
      </c>
      <c r="N4228" t="s">
        <v>16</v>
      </c>
    </row>
    <row r="4229" spans="1:14" x14ac:dyDescent="0.35">
      <c r="A4229" t="s">
        <v>8761</v>
      </c>
      <c r="B4229">
        <v>31</v>
      </c>
      <c r="C4229" t="s">
        <v>14097</v>
      </c>
      <c r="D4229" t="s">
        <v>39</v>
      </c>
      <c r="E4229" t="s">
        <v>42</v>
      </c>
      <c r="F4229" t="s">
        <v>49</v>
      </c>
      <c r="G4229" t="s">
        <v>36</v>
      </c>
      <c r="H4229">
        <v>4417.93</v>
      </c>
      <c r="I4229" s="9">
        <v>45220</v>
      </c>
      <c r="J4229">
        <v>2023</v>
      </c>
      <c r="K4229" t="s">
        <v>14058</v>
      </c>
      <c r="L4229">
        <v>10</v>
      </c>
      <c r="M4229" t="s">
        <v>14050</v>
      </c>
      <c r="N4229" t="s">
        <v>16</v>
      </c>
    </row>
    <row r="4230" spans="1:14" x14ac:dyDescent="0.35">
      <c r="A4230" t="s">
        <v>8847</v>
      </c>
      <c r="B4230">
        <v>28</v>
      </c>
      <c r="C4230" t="s">
        <v>14097</v>
      </c>
      <c r="D4230" t="s">
        <v>12</v>
      </c>
      <c r="E4230" t="s">
        <v>29</v>
      </c>
      <c r="F4230" t="s">
        <v>49</v>
      </c>
      <c r="G4230" t="s">
        <v>36</v>
      </c>
      <c r="H4230">
        <v>4795.51</v>
      </c>
      <c r="I4230" s="9">
        <v>45026</v>
      </c>
      <c r="J4230">
        <v>2023</v>
      </c>
      <c r="K4230" t="s">
        <v>14061</v>
      </c>
      <c r="L4230">
        <v>4</v>
      </c>
      <c r="M4230" t="s">
        <v>14062</v>
      </c>
      <c r="N4230" t="s">
        <v>16</v>
      </c>
    </row>
    <row r="4231" spans="1:14" x14ac:dyDescent="0.35">
      <c r="A4231" t="s">
        <v>8865</v>
      </c>
      <c r="B4231">
        <v>31</v>
      </c>
      <c r="C4231" t="s">
        <v>14097</v>
      </c>
      <c r="D4231" t="s">
        <v>12</v>
      </c>
      <c r="E4231" t="s">
        <v>29</v>
      </c>
      <c r="F4231" t="s">
        <v>19</v>
      </c>
      <c r="G4231" t="s">
        <v>36</v>
      </c>
      <c r="H4231">
        <v>260.05</v>
      </c>
      <c r="I4231" s="9">
        <v>45616</v>
      </c>
      <c r="J4231">
        <v>2024</v>
      </c>
      <c r="K4231" t="s">
        <v>14054</v>
      </c>
      <c r="L4231">
        <v>11</v>
      </c>
      <c r="M4231" t="s">
        <v>14052</v>
      </c>
      <c r="N4231" t="s">
        <v>16</v>
      </c>
    </row>
    <row r="4232" spans="1:14" x14ac:dyDescent="0.35">
      <c r="A4232" t="s">
        <v>8921</v>
      </c>
      <c r="B4232">
        <v>25</v>
      </c>
      <c r="C4232" t="s">
        <v>14097</v>
      </c>
      <c r="D4232" t="s">
        <v>12</v>
      </c>
      <c r="E4232" t="s">
        <v>52</v>
      </c>
      <c r="F4232" t="s">
        <v>25</v>
      </c>
      <c r="G4232" t="s">
        <v>36</v>
      </c>
      <c r="H4232">
        <v>2909.95</v>
      </c>
      <c r="I4232" s="9">
        <v>45442</v>
      </c>
      <c r="J4232">
        <v>2024</v>
      </c>
      <c r="K4232" t="s">
        <v>14047</v>
      </c>
      <c r="L4232">
        <v>5</v>
      </c>
      <c r="M4232" t="s">
        <v>14057</v>
      </c>
      <c r="N4232" t="s">
        <v>16</v>
      </c>
    </row>
    <row r="4233" spans="1:14" x14ac:dyDescent="0.35">
      <c r="A4233" t="s">
        <v>9205</v>
      </c>
      <c r="B4233">
        <v>30</v>
      </c>
      <c r="C4233" t="s">
        <v>14097</v>
      </c>
      <c r="D4233" t="s">
        <v>12</v>
      </c>
      <c r="E4233" t="s">
        <v>64</v>
      </c>
      <c r="F4233" t="s">
        <v>35</v>
      </c>
      <c r="G4233" t="s">
        <v>36</v>
      </c>
      <c r="H4233">
        <v>885.24</v>
      </c>
      <c r="I4233" s="9">
        <v>45337</v>
      </c>
      <c r="J4233">
        <v>2024</v>
      </c>
      <c r="K4233" t="s">
        <v>14051</v>
      </c>
      <c r="L4233">
        <v>2</v>
      </c>
      <c r="M4233" t="s">
        <v>14057</v>
      </c>
      <c r="N4233" t="s">
        <v>16</v>
      </c>
    </row>
    <row r="4234" spans="1:14" x14ac:dyDescent="0.35">
      <c r="A4234" t="s">
        <v>9419</v>
      </c>
      <c r="B4234">
        <v>26</v>
      </c>
      <c r="C4234" t="s">
        <v>14097</v>
      </c>
      <c r="D4234" t="s">
        <v>12</v>
      </c>
      <c r="E4234" t="s">
        <v>74</v>
      </c>
      <c r="F4234" t="s">
        <v>19</v>
      </c>
      <c r="G4234" t="s">
        <v>36</v>
      </c>
      <c r="H4234">
        <v>18668.849999999999</v>
      </c>
      <c r="I4234" s="9">
        <v>44966</v>
      </c>
      <c r="J4234">
        <v>2023</v>
      </c>
      <c r="K4234" t="s">
        <v>14051</v>
      </c>
      <c r="L4234">
        <v>2</v>
      </c>
      <c r="M4234" t="s">
        <v>14057</v>
      </c>
      <c r="N4234" t="s">
        <v>16</v>
      </c>
    </row>
    <row r="4235" spans="1:14" x14ac:dyDescent="0.35">
      <c r="A4235" t="s">
        <v>9535</v>
      </c>
      <c r="B4235">
        <v>30</v>
      </c>
      <c r="C4235" t="s">
        <v>14097</v>
      </c>
      <c r="D4235" t="s">
        <v>12</v>
      </c>
      <c r="E4235" t="s">
        <v>52</v>
      </c>
      <c r="F4235" t="s">
        <v>55</v>
      </c>
      <c r="G4235" t="s">
        <v>36</v>
      </c>
      <c r="H4235">
        <v>1328.5</v>
      </c>
      <c r="I4235" s="9">
        <v>45308</v>
      </c>
      <c r="J4235">
        <v>2024</v>
      </c>
      <c r="K4235" t="s">
        <v>14045</v>
      </c>
      <c r="L4235">
        <v>1</v>
      </c>
      <c r="M4235" t="s">
        <v>14052</v>
      </c>
      <c r="N4235" t="s">
        <v>16</v>
      </c>
    </row>
    <row r="4236" spans="1:14" x14ac:dyDescent="0.35">
      <c r="A4236" t="s">
        <v>9605</v>
      </c>
      <c r="B4236">
        <v>33</v>
      </c>
      <c r="C4236" t="s">
        <v>14097</v>
      </c>
      <c r="D4236" t="s">
        <v>39</v>
      </c>
      <c r="E4236" t="s">
        <v>74</v>
      </c>
      <c r="F4236" t="s">
        <v>14</v>
      </c>
      <c r="G4236" t="s">
        <v>36</v>
      </c>
      <c r="H4236">
        <v>5357.96</v>
      </c>
      <c r="I4236" s="9">
        <v>45353</v>
      </c>
      <c r="J4236">
        <v>2024</v>
      </c>
      <c r="K4236" t="s">
        <v>14053</v>
      </c>
      <c r="L4236">
        <v>3</v>
      </c>
      <c r="M4236" t="s">
        <v>14050</v>
      </c>
      <c r="N4236" t="s">
        <v>16</v>
      </c>
    </row>
    <row r="4237" spans="1:14" x14ac:dyDescent="0.35">
      <c r="A4237" t="s">
        <v>9647</v>
      </c>
      <c r="B4237">
        <v>25</v>
      </c>
      <c r="C4237" t="s">
        <v>14097</v>
      </c>
      <c r="D4237" t="s">
        <v>12</v>
      </c>
      <c r="E4237" t="s">
        <v>42</v>
      </c>
      <c r="F4237" t="s">
        <v>14</v>
      </c>
      <c r="G4237" t="s">
        <v>36</v>
      </c>
      <c r="H4237">
        <v>7289.19</v>
      </c>
      <c r="I4237" s="9">
        <v>45154</v>
      </c>
      <c r="J4237">
        <v>2023</v>
      </c>
      <c r="K4237" t="s">
        <v>14056</v>
      </c>
      <c r="L4237">
        <v>8</v>
      </c>
      <c r="M4237" t="s">
        <v>14052</v>
      </c>
      <c r="N4237" t="s">
        <v>16</v>
      </c>
    </row>
    <row r="4238" spans="1:14" x14ac:dyDescent="0.35">
      <c r="A4238" t="s">
        <v>9729</v>
      </c>
      <c r="B4238">
        <v>26</v>
      </c>
      <c r="C4238" t="s">
        <v>14097</v>
      </c>
      <c r="D4238" t="s">
        <v>39</v>
      </c>
      <c r="E4238" t="s">
        <v>74</v>
      </c>
      <c r="F4238" t="s">
        <v>25</v>
      </c>
      <c r="G4238" t="s">
        <v>36</v>
      </c>
      <c r="H4238">
        <v>14524.04</v>
      </c>
      <c r="I4238" s="9">
        <v>45369</v>
      </c>
      <c r="J4238">
        <v>2024</v>
      </c>
      <c r="K4238" t="s">
        <v>14053</v>
      </c>
      <c r="L4238">
        <v>3</v>
      </c>
      <c r="M4238" t="s">
        <v>14062</v>
      </c>
      <c r="N4238" t="s">
        <v>16</v>
      </c>
    </row>
    <row r="4239" spans="1:14" x14ac:dyDescent="0.35">
      <c r="A4239" t="s">
        <v>9739</v>
      </c>
      <c r="B4239">
        <v>34</v>
      </c>
      <c r="C4239" t="s">
        <v>14097</v>
      </c>
      <c r="D4239" t="s">
        <v>39</v>
      </c>
      <c r="E4239" t="s">
        <v>29</v>
      </c>
      <c r="F4239" t="s">
        <v>35</v>
      </c>
      <c r="G4239" t="s">
        <v>36</v>
      </c>
      <c r="H4239">
        <v>1654.6</v>
      </c>
      <c r="I4239" s="9">
        <v>45402</v>
      </c>
      <c r="J4239">
        <v>2024</v>
      </c>
      <c r="K4239" t="s">
        <v>14061</v>
      </c>
      <c r="L4239">
        <v>4</v>
      </c>
      <c r="M4239" t="s">
        <v>14050</v>
      </c>
      <c r="N4239" t="s">
        <v>16</v>
      </c>
    </row>
    <row r="4240" spans="1:14" x14ac:dyDescent="0.35">
      <c r="A4240" t="s">
        <v>9791</v>
      </c>
      <c r="B4240">
        <v>30</v>
      </c>
      <c r="C4240" t="s">
        <v>14097</v>
      </c>
      <c r="D4240" t="s">
        <v>39</v>
      </c>
      <c r="E4240" t="s">
        <v>93</v>
      </c>
      <c r="F4240" t="s">
        <v>25</v>
      </c>
      <c r="G4240" t="s">
        <v>36</v>
      </c>
      <c r="H4240">
        <v>13548.85</v>
      </c>
      <c r="I4240" s="9">
        <v>44932</v>
      </c>
      <c r="J4240">
        <v>2023</v>
      </c>
      <c r="K4240" t="s">
        <v>14045</v>
      </c>
      <c r="L4240">
        <v>1</v>
      </c>
      <c r="M4240" t="s">
        <v>14048</v>
      </c>
      <c r="N4240" t="s">
        <v>16</v>
      </c>
    </row>
    <row r="4241" spans="1:14" x14ac:dyDescent="0.35">
      <c r="A4241" t="s">
        <v>10075</v>
      </c>
      <c r="B4241">
        <v>29</v>
      </c>
      <c r="C4241" t="s">
        <v>14097</v>
      </c>
      <c r="D4241" t="s">
        <v>39</v>
      </c>
      <c r="E4241" t="s">
        <v>29</v>
      </c>
      <c r="F4241" t="s">
        <v>19</v>
      </c>
      <c r="G4241" t="s">
        <v>36</v>
      </c>
      <c r="H4241">
        <v>1449.75</v>
      </c>
      <c r="I4241" s="9">
        <v>44932</v>
      </c>
      <c r="J4241">
        <v>2023</v>
      </c>
      <c r="K4241" t="s">
        <v>14045</v>
      </c>
      <c r="L4241">
        <v>1</v>
      </c>
      <c r="M4241" t="s">
        <v>14048</v>
      </c>
      <c r="N4241" t="s">
        <v>16</v>
      </c>
    </row>
    <row r="4242" spans="1:14" x14ac:dyDescent="0.35">
      <c r="A4242" t="s">
        <v>10133</v>
      </c>
      <c r="B4242">
        <v>32</v>
      </c>
      <c r="C4242" t="s">
        <v>14097</v>
      </c>
      <c r="D4242" t="s">
        <v>12</v>
      </c>
      <c r="E4242" t="s">
        <v>52</v>
      </c>
      <c r="F4242" t="s">
        <v>25</v>
      </c>
      <c r="G4242" t="s">
        <v>36</v>
      </c>
      <c r="H4242">
        <v>11482.48</v>
      </c>
      <c r="I4242" s="9">
        <v>45465</v>
      </c>
      <c r="J4242">
        <v>2024</v>
      </c>
      <c r="K4242" t="s">
        <v>14049</v>
      </c>
      <c r="L4242">
        <v>6</v>
      </c>
      <c r="M4242" t="s">
        <v>14050</v>
      </c>
      <c r="N4242" t="s">
        <v>16</v>
      </c>
    </row>
    <row r="4243" spans="1:14" x14ac:dyDescent="0.35">
      <c r="A4243" t="s">
        <v>10145</v>
      </c>
      <c r="B4243">
        <v>34</v>
      </c>
      <c r="C4243" t="s">
        <v>14097</v>
      </c>
      <c r="D4243" t="s">
        <v>39</v>
      </c>
      <c r="E4243" t="s">
        <v>93</v>
      </c>
      <c r="F4243" t="s">
        <v>14</v>
      </c>
      <c r="G4243" t="s">
        <v>36</v>
      </c>
      <c r="H4243">
        <v>11132.42</v>
      </c>
      <c r="I4243" s="9">
        <v>45098</v>
      </c>
      <c r="J4243">
        <v>2023</v>
      </c>
      <c r="K4243" t="s">
        <v>14049</v>
      </c>
      <c r="L4243">
        <v>6</v>
      </c>
      <c r="M4243" t="s">
        <v>14052</v>
      </c>
      <c r="N4243" t="s">
        <v>16</v>
      </c>
    </row>
    <row r="4244" spans="1:14" x14ac:dyDescent="0.35">
      <c r="A4244" t="s">
        <v>10195</v>
      </c>
      <c r="B4244">
        <v>28</v>
      </c>
      <c r="C4244" t="s">
        <v>14097</v>
      </c>
      <c r="D4244" t="s">
        <v>39</v>
      </c>
      <c r="E4244" t="s">
        <v>29</v>
      </c>
      <c r="F4244" t="s">
        <v>49</v>
      </c>
      <c r="G4244" t="s">
        <v>36</v>
      </c>
      <c r="H4244">
        <v>193.58</v>
      </c>
      <c r="I4244" s="9">
        <v>45542</v>
      </c>
      <c r="J4244">
        <v>2024</v>
      </c>
      <c r="K4244" t="s">
        <v>14055</v>
      </c>
      <c r="L4244">
        <v>9</v>
      </c>
      <c r="M4244" t="s">
        <v>14050</v>
      </c>
      <c r="N4244" t="s">
        <v>16</v>
      </c>
    </row>
    <row r="4245" spans="1:14" x14ac:dyDescent="0.35">
      <c r="A4245" t="s">
        <v>10219</v>
      </c>
      <c r="B4245">
        <v>34</v>
      </c>
      <c r="C4245" t="s">
        <v>14097</v>
      </c>
      <c r="D4245" t="s">
        <v>39</v>
      </c>
      <c r="E4245" t="s">
        <v>13</v>
      </c>
      <c r="F4245" t="s">
        <v>49</v>
      </c>
      <c r="G4245" t="s">
        <v>36</v>
      </c>
      <c r="H4245">
        <v>3880.78</v>
      </c>
      <c r="I4245" s="9">
        <v>45655</v>
      </c>
      <c r="J4245">
        <v>2024</v>
      </c>
      <c r="K4245" t="s">
        <v>14060</v>
      </c>
      <c r="L4245">
        <v>12</v>
      </c>
      <c r="M4245" t="s">
        <v>14059</v>
      </c>
      <c r="N4245" t="s">
        <v>16</v>
      </c>
    </row>
    <row r="4246" spans="1:14" x14ac:dyDescent="0.35">
      <c r="A4246" t="s">
        <v>10243</v>
      </c>
      <c r="B4246">
        <v>26</v>
      </c>
      <c r="C4246" t="s">
        <v>14097</v>
      </c>
      <c r="D4246" t="s">
        <v>12</v>
      </c>
      <c r="E4246" t="s">
        <v>13</v>
      </c>
      <c r="F4246" t="s">
        <v>25</v>
      </c>
      <c r="G4246" t="s">
        <v>36</v>
      </c>
      <c r="H4246">
        <v>8395.0499999999993</v>
      </c>
      <c r="I4246" s="9">
        <v>45112</v>
      </c>
      <c r="J4246">
        <v>2023</v>
      </c>
      <c r="K4246" t="s">
        <v>14063</v>
      </c>
      <c r="L4246">
        <v>7</v>
      </c>
      <c r="M4246" t="s">
        <v>14052</v>
      </c>
      <c r="N4246" t="s">
        <v>16</v>
      </c>
    </row>
    <row r="4247" spans="1:14" x14ac:dyDescent="0.35">
      <c r="A4247" t="s">
        <v>10319</v>
      </c>
      <c r="B4247">
        <v>25</v>
      </c>
      <c r="C4247" t="s">
        <v>14097</v>
      </c>
      <c r="D4247" t="s">
        <v>12</v>
      </c>
      <c r="E4247" t="s">
        <v>13</v>
      </c>
      <c r="F4247" t="s">
        <v>35</v>
      </c>
      <c r="G4247" t="s">
        <v>36</v>
      </c>
      <c r="H4247">
        <v>14998.77</v>
      </c>
      <c r="I4247" s="9">
        <v>45592</v>
      </c>
      <c r="J4247">
        <v>2024</v>
      </c>
      <c r="K4247" t="s">
        <v>14058</v>
      </c>
      <c r="L4247">
        <v>10</v>
      </c>
      <c r="M4247" t="s">
        <v>14059</v>
      </c>
      <c r="N4247" t="s">
        <v>16</v>
      </c>
    </row>
    <row r="4248" spans="1:14" x14ac:dyDescent="0.35">
      <c r="A4248" t="s">
        <v>10339</v>
      </c>
      <c r="B4248">
        <v>27</v>
      </c>
      <c r="C4248" t="s">
        <v>14097</v>
      </c>
      <c r="D4248" t="s">
        <v>12</v>
      </c>
      <c r="E4248" t="s">
        <v>93</v>
      </c>
      <c r="F4248" t="s">
        <v>35</v>
      </c>
      <c r="G4248" t="s">
        <v>36</v>
      </c>
      <c r="H4248">
        <v>1862.7</v>
      </c>
      <c r="I4248" s="9">
        <v>45507</v>
      </c>
      <c r="J4248">
        <v>2024</v>
      </c>
      <c r="K4248" t="s">
        <v>14056</v>
      </c>
      <c r="L4248">
        <v>8</v>
      </c>
      <c r="M4248" t="s">
        <v>14050</v>
      </c>
      <c r="N4248" t="s">
        <v>16</v>
      </c>
    </row>
    <row r="4249" spans="1:14" x14ac:dyDescent="0.35">
      <c r="A4249" t="s">
        <v>10377</v>
      </c>
      <c r="B4249">
        <v>28</v>
      </c>
      <c r="C4249" t="s">
        <v>14097</v>
      </c>
      <c r="D4249" t="s">
        <v>39</v>
      </c>
      <c r="E4249" t="s">
        <v>93</v>
      </c>
      <c r="F4249" t="s">
        <v>19</v>
      </c>
      <c r="G4249" t="s">
        <v>36</v>
      </c>
      <c r="H4249">
        <v>6198.97</v>
      </c>
      <c r="I4249" s="9">
        <v>44986</v>
      </c>
      <c r="J4249">
        <v>2023</v>
      </c>
      <c r="K4249" t="s">
        <v>14053</v>
      </c>
      <c r="L4249">
        <v>3</v>
      </c>
      <c r="M4249" t="s">
        <v>14052</v>
      </c>
      <c r="N4249" t="s">
        <v>16</v>
      </c>
    </row>
    <row r="4250" spans="1:14" x14ac:dyDescent="0.35">
      <c r="A4250" t="s">
        <v>10431</v>
      </c>
      <c r="B4250">
        <v>34</v>
      </c>
      <c r="C4250" t="s">
        <v>14097</v>
      </c>
      <c r="D4250" t="s">
        <v>12</v>
      </c>
      <c r="E4250" t="s">
        <v>74</v>
      </c>
      <c r="F4250" t="s">
        <v>55</v>
      </c>
      <c r="G4250" t="s">
        <v>36</v>
      </c>
      <c r="H4250">
        <v>10638.78</v>
      </c>
      <c r="I4250" s="9">
        <v>45071</v>
      </c>
      <c r="J4250">
        <v>2023</v>
      </c>
      <c r="K4250" t="s">
        <v>14047</v>
      </c>
      <c r="L4250">
        <v>5</v>
      </c>
      <c r="M4250" t="s">
        <v>14057</v>
      </c>
      <c r="N4250" t="s">
        <v>16</v>
      </c>
    </row>
    <row r="4251" spans="1:14" x14ac:dyDescent="0.35">
      <c r="A4251" t="s">
        <v>10437</v>
      </c>
      <c r="B4251">
        <v>32</v>
      </c>
      <c r="C4251" t="s">
        <v>14097</v>
      </c>
      <c r="D4251" t="s">
        <v>39</v>
      </c>
      <c r="E4251" t="s">
        <v>24</v>
      </c>
      <c r="F4251" t="s">
        <v>55</v>
      </c>
      <c r="G4251" t="s">
        <v>36</v>
      </c>
      <c r="H4251">
        <v>3146.42</v>
      </c>
      <c r="I4251" s="9">
        <v>45107</v>
      </c>
      <c r="J4251">
        <v>2023</v>
      </c>
      <c r="K4251" t="s">
        <v>14049</v>
      </c>
      <c r="L4251">
        <v>6</v>
      </c>
      <c r="M4251" t="s">
        <v>14048</v>
      </c>
      <c r="N4251" t="s">
        <v>16</v>
      </c>
    </row>
    <row r="4252" spans="1:14" x14ac:dyDescent="0.35">
      <c r="A4252" t="s">
        <v>10499</v>
      </c>
      <c r="B4252">
        <v>34</v>
      </c>
      <c r="C4252" t="s">
        <v>14097</v>
      </c>
      <c r="D4252" t="s">
        <v>39</v>
      </c>
      <c r="E4252" t="s">
        <v>29</v>
      </c>
      <c r="F4252" t="s">
        <v>14</v>
      </c>
      <c r="G4252" t="s">
        <v>36</v>
      </c>
      <c r="H4252">
        <v>2560.7399999999998</v>
      </c>
      <c r="I4252" s="9">
        <v>45036</v>
      </c>
      <c r="J4252">
        <v>2023</v>
      </c>
      <c r="K4252" t="s">
        <v>14061</v>
      </c>
      <c r="L4252">
        <v>4</v>
      </c>
      <c r="M4252" t="s">
        <v>14057</v>
      </c>
      <c r="N4252" t="s">
        <v>16</v>
      </c>
    </row>
    <row r="4253" spans="1:14" x14ac:dyDescent="0.35">
      <c r="A4253" t="s">
        <v>10507</v>
      </c>
      <c r="B4253">
        <v>30</v>
      </c>
      <c r="C4253" t="s">
        <v>14097</v>
      </c>
      <c r="D4253" t="s">
        <v>12</v>
      </c>
      <c r="E4253" t="s">
        <v>64</v>
      </c>
      <c r="F4253" t="s">
        <v>49</v>
      </c>
      <c r="G4253" t="s">
        <v>36</v>
      </c>
      <c r="H4253">
        <v>9294.18</v>
      </c>
      <c r="I4253" s="9">
        <v>45514</v>
      </c>
      <c r="J4253">
        <v>2024</v>
      </c>
      <c r="K4253" t="s">
        <v>14056</v>
      </c>
      <c r="L4253">
        <v>8</v>
      </c>
      <c r="M4253" t="s">
        <v>14050</v>
      </c>
      <c r="N4253" t="s">
        <v>16</v>
      </c>
    </row>
    <row r="4254" spans="1:14" x14ac:dyDescent="0.35">
      <c r="A4254" t="s">
        <v>10511</v>
      </c>
      <c r="B4254">
        <v>31</v>
      </c>
      <c r="C4254" t="s">
        <v>14097</v>
      </c>
      <c r="D4254" t="s">
        <v>12</v>
      </c>
      <c r="E4254" t="s">
        <v>42</v>
      </c>
      <c r="F4254" t="s">
        <v>14</v>
      </c>
      <c r="G4254" t="s">
        <v>36</v>
      </c>
      <c r="H4254">
        <v>27609.47</v>
      </c>
      <c r="I4254" s="9">
        <v>45652</v>
      </c>
      <c r="J4254">
        <v>2024</v>
      </c>
      <c r="K4254" t="s">
        <v>14060</v>
      </c>
      <c r="L4254">
        <v>12</v>
      </c>
      <c r="M4254" t="s">
        <v>14057</v>
      </c>
      <c r="N4254" t="s">
        <v>16</v>
      </c>
    </row>
    <row r="4255" spans="1:14" x14ac:dyDescent="0.35">
      <c r="A4255" t="s">
        <v>10565</v>
      </c>
      <c r="B4255">
        <v>27</v>
      </c>
      <c r="C4255" t="s">
        <v>14097</v>
      </c>
      <c r="D4255" t="s">
        <v>12</v>
      </c>
      <c r="E4255" t="s">
        <v>24</v>
      </c>
      <c r="F4255" t="s">
        <v>19</v>
      </c>
      <c r="G4255" t="s">
        <v>36</v>
      </c>
      <c r="H4255">
        <v>14385.97</v>
      </c>
      <c r="I4255" s="9">
        <v>45300</v>
      </c>
      <c r="J4255">
        <v>2024</v>
      </c>
      <c r="K4255" t="s">
        <v>14045</v>
      </c>
      <c r="L4255">
        <v>1</v>
      </c>
      <c r="M4255" t="s">
        <v>14046</v>
      </c>
      <c r="N4255" t="s">
        <v>16</v>
      </c>
    </row>
    <row r="4256" spans="1:14" x14ac:dyDescent="0.35">
      <c r="A4256" t="s">
        <v>10653</v>
      </c>
      <c r="B4256">
        <v>34</v>
      </c>
      <c r="C4256" t="s">
        <v>14097</v>
      </c>
      <c r="D4256" t="s">
        <v>39</v>
      </c>
      <c r="E4256" t="s">
        <v>13</v>
      </c>
      <c r="F4256" t="s">
        <v>49</v>
      </c>
      <c r="G4256" t="s">
        <v>36</v>
      </c>
      <c r="H4256">
        <v>10469.84</v>
      </c>
      <c r="I4256" s="9">
        <v>45382</v>
      </c>
      <c r="J4256">
        <v>2024</v>
      </c>
      <c r="K4256" t="s">
        <v>14053</v>
      </c>
      <c r="L4256">
        <v>3</v>
      </c>
      <c r="M4256" t="s">
        <v>14059</v>
      </c>
      <c r="N4256" t="s">
        <v>16</v>
      </c>
    </row>
    <row r="4257" spans="1:14" x14ac:dyDescent="0.35">
      <c r="A4257" t="s">
        <v>10671</v>
      </c>
      <c r="B4257">
        <v>30</v>
      </c>
      <c r="C4257" t="s">
        <v>14097</v>
      </c>
      <c r="D4257" t="s">
        <v>39</v>
      </c>
      <c r="E4257" t="s">
        <v>24</v>
      </c>
      <c r="F4257" t="s">
        <v>14</v>
      </c>
      <c r="G4257" t="s">
        <v>36</v>
      </c>
      <c r="H4257">
        <v>3861.44</v>
      </c>
      <c r="I4257" s="9">
        <v>45331</v>
      </c>
      <c r="J4257">
        <v>2024</v>
      </c>
      <c r="K4257" t="s">
        <v>14051</v>
      </c>
      <c r="L4257">
        <v>2</v>
      </c>
      <c r="M4257" t="s">
        <v>14048</v>
      </c>
      <c r="N4257" t="s">
        <v>16</v>
      </c>
    </row>
    <row r="4258" spans="1:14" x14ac:dyDescent="0.35">
      <c r="A4258" t="s">
        <v>10689</v>
      </c>
      <c r="B4258">
        <v>26</v>
      </c>
      <c r="C4258" t="s">
        <v>14097</v>
      </c>
      <c r="D4258" t="s">
        <v>12</v>
      </c>
      <c r="E4258" t="s">
        <v>29</v>
      </c>
      <c r="F4258" t="s">
        <v>14</v>
      </c>
      <c r="G4258" t="s">
        <v>36</v>
      </c>
      <c r="H4258">
        <v>766.14</v>
      </c>
      <c r="I4258" s="9">
        <v>45361</v>
      </c>
      <c r="J4258">
        <v>2024</v>
      </c>
      <c r="K4258" t="s">
        <v>14053</v>
      </c>
      <c r="L4258">
        <v>3</v>
      </c>
      <c r="M4258" t="s">
        <v>14059</v>
      </c>
      <c r="N4258" t="s">
        <v>16</v>
      </c>
    </row>
    <row r="4259" spans="1:14" x14ac:dyDescent="0.35">
      <c r="A4259" t="s">
        <v>10717</v>
      </c>
      <c r="B4259">
        <v>33</v>
      </c>
      <c r="C4259" t="s">
        <v>14097</v>
      </c>
      <c r="D4259" t="s">
        <v>39</v>
      </c>
      <c r="E4259" t="s">
        <v>64</v>
      </c>
      <c r="F4259" t="s">
        <v>49</v>
      </c>
      <c r="G4259" t="s">
        <v>36</v>
      </c>
      <c r="H4259">
        <v>26091.7</v>
      </c>
      <c r="I4259" s="9">
        <v>45043</v>
      </c>
      <c r="J4259">
        <v>2023</v>
      </c>
      <c r="K4259" t="s">
        <v>14061</v>
      </c>
      <c r="L4259">
        <v>4</v>
      </c>
      <c r="M4259" t="s">
        <v>14057</v>
      </c>
      <c r="N4259" t="s">
        <v>16</v>
      </c>
    </row>
    <row r="4260" spans="1:14" x14ac:dyDescent="0.35">
      <c r="A4260" t="s">
        <v>10739</v>
      </c>
      <c r="B4260">
        <v>29</v>
      </c>
      <c r="C4260" t="s">
        <v>14097</v>
      </c>
      <c r="D4260" t="s">
        <v>12</v>
      </c>
      <c r="E4260" t="s">
        <v>64</v>
      </c>
      <c r="F4260" t="s">
        <v>25</v>
      </c>
      <c r="G4260" t="s">
        <v>36</v>
      </c>
      <c r="H4260">
        <v>6614.36</v>
      </c>
      <c r="I4260" s="9">
        <v>45056</v>
      </c>
      <c r="J4260">
        <v>2023</v>
      </c>
      <c r="K4260" t="s">
        <v>14047</v>
      </c>
      <c r="L4260">
        <v>5</v>
      </c>
      <c r="M4260" t="s">
        <v>14052</v>
      </c>
      <c r="N4260" t="s">
        <v>16</v>
      </c>
    </row>
    <row r="4261" spans="1:14" x14ac:dyDescent="0.35">
      <c r="A4261" t="s">
        <v>10879</v>
      </c>
      <c r="B4261">
        <v>26</v>
      </c>
      <c r="C4261" t="s">
        <v>14097</v>
      </c>
      <c r="D4261" t="s">
        <v>12</v>
      </c>
      <c r="E4261" t="s">
        <v>24</v>
      </c>
      <c r="F4261" t="s">
        <v>49</v>
      </c>
      <c r="G4261" t="s">
        <v>36</v>
      </c>
      <c r="H4261">
        <v>1814.67</v>
      </c>
      <c r="I4261" s="9">
        <v>45368</v>
      </c>
      <c r="J4261">
        <v>2024</v>
      </c>
      <c r="K4261" t="s">
        <v>14053</v>
      </c>
      <c r="L4261">
        <v>3</v>
      </c>
      <c r="M4261" t="s">
        <v>14059</v>
      </c>
      <c r="N4261" t="s">
        <v>16</v>
      </c>
    </row>
    <row r="4262" spans="1:14" x14ac:dyDescent="0.35">
      <c r="A4262" t="s">
        <v>10891</v>
      </c>
      <c r="B4262">
        <v>31</v>
      </c>
      <c r="C4262" t="s">
        <v>14097</v>
      </c>
      <c r="D4262" t="s">
        <v>39</v>
      </c>
      <c r="E4262" t="s">
        <v>29</v>
      </c>
      <c r="F4262" t="s">
        <v>14</v>
      </c>
      <c r="G4262" t="s">
        <v>36</v>
      </c>
      <c r="H4262">
        <v>10340.5</v>
      </c>
      <c r="I4262" s="9">
        <v>45542</v>
      </c>
      <c r="J4262">
        <v>2024</v>
      </c>
      <c r="K4262" t="s">
        <v>14055</v>
      </c>
      <c r="L4262">
        <v>9</v>
      </c>
      <c r="M4262" t="s">
        <v>14050</v>
      </c>
      <c r="N4262" t="s">
        <v>16</v>
      </c>
    </row>
    <row r="4263" spans="1:14" x14ac:dyDescent="0.35">
      <c r="A4263" t="s">
        <v>10929</v>
      </c>
      <c r="B4263">
        <v>32</v>
      </c>
      <c r="C4263" t="s">
        <v>14097</v>
      </c>
      <c r="D4263" t="s">
        <v>12</v>
      </c>
      <c r="E4263" t="s">
        <v>29</v>
      </c>
      <c r="F4263" t="s">
        <v>55</v>
      </c>
      <c r="G4263" t="s">
        <v>36</v>
      </c>
      <c r="H4263">
        <v>5648.42</v>
      </c>
      <c r="I4263" s="9">
        <v>45195</v>
      </c>
      <c r="J4263">
        <v>2023</v>
      </c>
      <c r="K4263" t="s">
        <v>14055</v>
      </c>
      <c r="L4263">
        <v>9</v>
      </c>
      <c r="M4263" t="s">
        <v>14046</v>
      </c>
      <c r="N4263" t="s">
        <v>16</v>
      </c>
    </row>
    <row r="4264" spans="1:14" x14ac:dyDescent="0.35">
      <c r="A4264" t="s">
        <v>11123</v>
      </c>
      <c r="B4264">
        <v>34</v>
      </c>
      <c r="C4264" t="s">
        <v>14097</v>
      </c>
      <c r="D4264" t="s">
        <v>12</v>
      </c>
      <c r="E4264" t="s">
        <v>52</v>
      </c>
      <c r="F4264" t="s">
        <v>19</v>
      </c>
      <c r="G4264" t="s">
        <v>36</v>
      </c>
      <c r="H4264">
        <v>6917.32</v>
      </c>
      <c r="I4264" s="9">
        <v>44988</v>
      </c>
      <c r="J4264">
        <v>2023</v>
      </c>
      <c r="K4264" t="s">
        <v>14053</v>
      </c>
      <c r="L4264">
        <v>3</v>
      </c>
      <c r="M4264" t="s">
        <v>14048</v>
      </c>
      <c r="N4264" t="s">
        <v>16</v>
      </c>
    </row>
    <row r="4265" spans="1:14" x14ac:dyDescent="0.35">
      <c r="A4265" t="s">
        <v>11133</v>
      </c>
      <c r="B4265">
        <v>33</v>
      </c>
      <c r="C4265" t="s">
        <v>14097</v>
      </c>
      <c r="D4265" t="s">
        <v>12</v>
      </c>
      <c r="E4265" t="s">
        <v>52</v>
      </c>
      <c r="F4265" t="s">
        <v>35</v>
      </c>
      <c r="G4265" t="s">
        <v>36</v>
      </c>
      <c r="H4265">
        <v>3660.87</v>
      </c>
      <c r="I4265" s="9">
        <v>45643</v>
      </c>
      <c r="J4265">
        <v>2024</v>
      </c>
      <c r="K4265" t="s">
        <v>14060</v>
      </c>
      <c r="L4265">
        <v>12</v>
      </c>
      <c r="M4265" t="s">
        <v>14046</v>
      </c>
      <c r="N4265" t="s">
        <v>16</v>
      </c>
    </row>
    <row r="4266" spans="1:14" x14ac:dyDescent="0.35">
      <c r="A4266" t="s">
        <v>11139</v>
      </c>
      <c r="B4266">
        <v>34</v>
      </c>
      <c r="C4266" t="s">
        <v>14097</v>
      </c>
      <c r="D4266" t="s">
        <v>12</v>
      </c>
      <c r="E4266" t="s">
        <v>24</v>
      </c>
      <c r="F4266" t="s">
        <v>35</v>
      </c>
      <c r="G4266" t="s">
        <v>36</v>
      </c>
      <c r="H4266">
        <v>3637.74</v>
      </c>
      <c r="I4266" s="9">
        <v>45069</v>
      </c>
      <c r="J4266">
        <v>2023</v>
      </c>
      <c r="K4266" t="s">
        <v>14047</v>
      </c>
      <c r="L4266">
        <v>5</v>
      </c>
      <c r="M4266" t="s">
        <v>14046</v>
      </c>
      <c r="N4266" t="s">
        <v>16</v>
      </c>
    </row>
    <row r="4267" spans="1:14" x14ac:dyDescent="0.35">
      <c r="A4267" t="s">
        <v>11141</v>
      </c>
      <c r="B4267">
        <v>34</v>
      </c>
      <c r="C4267" t="s">
        <v>14097</v>
      </c>
      <c r="D4267" t="s">
        <v>12</v>
      </c>
      <c r="E4267" t="s">
        <v>74</v>
      </c>
      <c r="F4267" t="s">
        <v>55</v>
      </c>
      <c r="G4267" t="s">
        <v>36</v>
      </c>
      <c r="H4267">
        <v>3991.06</v>
      </c>
      <c r="I4267" s="9">
        <v>44933</v>
      </c>
      <c r="J4267">
        <v>2023</v>
      </c>
      <c r="K4267" t="s">
        <v>14045</v>
      </c>
      <c r="L4267">
        <v>1</v>
      </c>
      <c r="M4267" t="s">
        <v>14050</v>
      </c>
      <c r="N4267" t="s">
        <v>16</v>
      </c>
    </row>
    <row r="4268" spans="1:14" x14ac:dyDescent="0.35">
      <c r="A4268" t="s">
        <v>11145</v>
      </c>
      <c r="B4268">
        <v>30</v>
      </c>
      <c r="C4268" t="s">
        <v>14097</v>
      </c>
      <c r="D4268" t="s">
        <v>12</v>
      </c>
      <c r="E4268" t="s">
        <v>29</v>
      </c>
      <c r="F4268" t="s">
        <v>25</v>
      </c>
      <c r="G4268" t="s">
        <v>36</v>
      </c>
      <c r="H4268">
        <v>9723.5</v>
      </c>
      <c r="I4268" s="9">
        <v>45617</v>
      </c>
      <c r="J4268">
        <v>2024</v>
      </c>
      <c r="K4268" t="s">
        <v>14054</v>
      </c>
      <c r="L4268">
        <v>11</v>
      </c>
      <c r="M4268" t="s">
        <v>14057</v>
      </c>
      <c r="N4268" t="s">
        <v>16</v>
      </c>
    </row>
    <row r="4269" spans="1:14" x14ac:dyDescent="0.35">
      <c r="A4269" t="s">
        <v>11209</v>
      </c>
      <c r="B4269">
        <v>34</v>
      </c>
      <c r="C4269" t="s">
        <v>14097</v>
      </c>
      <c r="D4269" t="s">
        <v>39</v>
      </c>
      <c r="E4269" t="s">
        <v>93</v>
      </c>
      <c r="F4269" t="s">
        <v>35</v>
      </c>
      <c r="G4269" t="s">
        <v>36</v>
      </c>
      <c r="H4269">
        <v>3506.08</v>
      </c>
      <c r="I4269" s="9">
        <v>45205</v>
      </c>
      <c r="J4269">
        <v>2023</v>
      </c>
      <c r="K4269" t="s">
        <v>14058</v>
      </c>
      <c r="L4269">
        <v>10</v>
      </c>
      <c r="M4269" t="s">
        <v>14048</v>
      </c>
      <c r="N4269" t="s">
        <v>16</v>
      </c>
    </row>
    <row r="4270" spans="1:14" x14ac:dyDescent="0.35">
      <c r="A4270" t="s">
        <v>11211</v>
      </c>
      <c r="B4270">
        <v>31</v>
      </c>
      <c r="C4270" t="s">
        <v>14097</v>
      </c>
      <c r="D4270" t="s">
        <v>12</v>
      </c>
      <c r="E4270" t="s">
        <v>24</v>
      </c>
      <c r="F4270" t="s">
        <v>25</v>
      </c>
      <c r="G4270" t="s">
        <v>36</v>
      </c>
      <c r="H4270">
        <v>2667.64</v>
      </c>
      <c r="I4270" s="9">
        <v>45551</v>
      </c>
      <c r="J4270">
        <v>2024</v>
      </c>
      <c r="K4270" t="s">
        <v>14055</v>
      </c>
      <c r="L4270">
        <v>9</v>
      </c>
      <c r="M4270" t="s">
        <v>14062</v>
      </c>
      <c r="N4270" t="s">
        <v>16</v>
      </c>
    </row>
    <row r="4271" spans="1:14" x14ac:dyDescent="0.35">
      <c r="A4271" t="s">
        <v>11213</v>
      </c>
      <c r="B4271">
        <v>31</v>
      </c>
      <c r="C4271" t="s">
        <v>14097</v>
      </c>
      <c r="D4271" t="s">
        <v>39</v>
      </c>
      <c r="E4271" t="s">
        <v>64</v>
      </c>
      <c r="F4271" t="s">
        <v>55</v>
      </c>
      <c r="G4271" t="s">
        <v>36</v>
      </c>
      <c r="H4271">
        <v>3241.81</v>
      </c>
      <c r="I4271" s="9">
        <v>45302</v>
      </c>
      <c r="J4271">
        <v>2024</v>
      </c>
      <c r="K4271" t="s">
        <v>14045</v>
      </c>
      <c r="L4271">
        <v>1</v>
      </c>
      <c r="M4271" t="s">
        <v>14057</v>
      </c>
      <c r="N4271" t="s">
        <v>16</v>
      </c>
    </row>
    <row r="4272" spans="1:14" x14ac:dyDescent="0.35">
      <c r="A4272" t="s">
        <v>11233</v>
      </c>
      <c r="B4272">
        <v>34</v>
      </c>
      <c r="C4272" t="s">
        <v>14097</v>
      </c>
      <c r="D4272" t="s">
        <v>39</v>
      </c>
      <c r="E4272" t="s">
        <v>13</v>
      </c>
      <c r="F4272" t="s">
        <v>35</v>
      </c>
      <c r="G4272" t="s">
        <v>36</v>
      </c>
      <c r="H4272">
        <v>17415.78</v>
      </c>
      <c r="I4272" s="9">
        <v>45500</v>
      </c>
      <c r="J4272">
        <v>2024</v>
      </c>
      <c r="K4272" t="s">
        <v>14063</v>
      </c>
      <c r="L4272">
        <v>7</v>
      </c>
      <c r="M4272" t="s">
        <v>14050</v>
      </c>
      <c r="N4272" t="s">
        <v>16</v>
      </c>
    </row>
    <row r="4273" spans="1:14" x14ac:dyDescent="0.35">
      <c r="A4273" t="s">
        <v>11253</v>
      </c>
      <c r="B4273">
        <v>34</v>
      </c>
      <c r="C4273" t="s">
        <v>14097</v>
      </c>
      <c r="D4273" t="s">
        <v>12</v>
      </c>
      <c r="E4273" t="s">
        <v>42</v>
      </c>
      <c r="F4273" t="s">
        <v>49</v>
      </c>
      <c r="G4273" t="s">
        <v>36</v>
      </c>
      <c r="H4273">
        <v>11534.02</v>
      </c>
      <c r="I4273" s="9">
        <v>45158</v>
      </c>
      <c r="J4273">
        <v>2023</v>
      </c>
      <c r="K4273" t="s">
        <v>14056</v>
      </c>
      <c r="L4273">
        <v>8</v>
      </c>
      <c r="M4273" t="s">
        <v>14059</v>
      </c>
      <c r="N4273" t="s">
        <v>16</v>
      </c>
    </row>
    <row r="4274" spans="1:14" x14ac:dyDescent="0.35">
      <c r="A4274" t="s">
        <v>11271</v>
      </c>
      <c r="B4274">
        <v>31</v>
      </c>
      <c r="C4274" t="s">
        <v>14097</v>
      </c>
      <c r="D4274" t="s">
        <v>12</v>
      </c>
      <c r="E4274" t="s">
        <v>24</v>
      </c>
      <c r="F4274" t="s">
        <v>19</v>
      </c>
      <c r="G4274" t="s">
        <v>36</v>
      </c>
      <c r="H4274">
        <v>15056.85</v>
      </c>
      <c r="I4274" s="9">
        <v>44961</v>
      </c>
      <c r="J4274">
        <v>2023</v>
      </c>
      <c r="K4274" t="s">
        <v>14051</v>
      </c>
      <c r="L4274">
        <v>2</v>
      </c>
      <c r="M4274" t="s">
        <v>14050</v>
      </c>
      <c r="N4274" t="s">
        <v>16</v>
      </c>
    </row>
    <row r="4275" spans="1:14" x14ac:dyDescent="0.35">
      <c r="A4275" t="s">
        <v>11325</v>
      </c>
      <c r="B4275">
        <v>25</v>
      </c>
      <c r="C4275" t="s">
        <v>14097</v>
      </c>
      <c r="D4275" t="s">
        <v>12</v>
      </c>
      <c r="E4275" t="s">
        <v>93</v>
      </c>
      <c r="F4275" t="s">
        <v>49</v>
      </c>
      <c r="G4275" t="s">
        <v>36</v>
      </c>
      <c r="H4275">
        <v>49.89</v>
      </c>
      <c r="I4275" s="9">
        <v>45395</v>
      </c>
      <c r="J4275">
        <v>2024</v>
      </c>
      <c r="K4275" t="s">
        <v>14061</v>
      </c>
      <c r="L4275">
        <v>4</v>
      </c>
      <c r="M4275" t="s">
        <v>14050</v>
      </c>
      <c r="N4275" t="s">
        <v>16</v>
      </c>
    </row>
    <row r="4276" spans="1:14" x14ac:dyDescent="0.35">
      <c r="A4276" t="s">
        <v>11385</v>
      </c>
      <c r="B4276">
        <v>32</v>
      </c>
      <c r="C4276" t="s">
        <v>14097</v>
      </c>
      <c r="D4276" t="s">
        <v>12</v>
      </c>
      <c r="E4276" t="s">
        <v>52</v>
      </c>
      <c r="F4276" t="s">
        <v>49</v>
      </c>
      <c r="G4276" t="s">
        <v>36</v>
      </c>
      <c r="H4276">
        <v>5706.43</v>
      </c>
      <c r="I4276" s="9">
        <v>45650</v>
      </c>
      <c r="J4276">
        <v>2024</v>
      </c>
      <c r="K4276" t="s">
        <v>14060</v>
      </c>
      <c r="L4276">
        <v>12</v>
      </c>
      <c r="M4276" t="s">
        <v>14046</v>
      </c>
      <c r="N4276" t="s">
        <v>16</v>
      </c>
    </row>
    <row r="4277" spans="1:14" x14ac:dyDescent="0.35">
      <c r="A4277" t="s">
        <v>11405</v>
      </c>
      <c r="B4277">
        <v>28</v>
      </c>
      <c r="C4277" t="s">
        <v>14097</v>
      </c>
      <c r="D4277" t="s">
        <v>39</v>
      </c>
      <c r="E4277" t="s">
        <v>29</v>
      </c>
      <c r="F4277" t="s">
        <v>55</v>
      </c>
      <c r="G4277" t="s">
        <v>36</v>
      </c>
      <c r="H4277">
        <v>279.39</v>
      </c>
      <c r="I4277" s="9">
        <v>45507</v>
      </c>
      <c r="J4277">
        <v>2024</v>
      </c>
      <c r="K4277" t="s">
        <v>14056</v>
      </c>
      <c r="L4277">
        <v>8</v>
      </c>
      <c r="M4277" t="s">
        <v>14050</v>
      </c>
      <c r="N4277" t="s">
        <v>16</v>
      </c>
    </row>
    <row r="4278" spans="1:14" x14ac:dyDescent="0.35">
      <c r="A4278" t="s">
        <v>11443</v>
      </c>
      <c r="B4278">
        <v>30</v>
      </c>
      <c r="C4278" t="s">
        <v>14097</v>
      </c>
      <c r="D4278" t="s">
        <v>12</v>
      </c>
      <c r="E4278" t="s">
        <v>64</v>
      </c>
      <c r="F4278" t="s">
        <v>19</v>
      </c>
      <c r="G4278" t="s">
        <v>36</v>
      </c>
      <c r="H4278">
        <v>20505.439999999999</v>
      </c>
      <c r="I4278" s="9">
        <v>45193</v>
      </c>
      <c r="J4278">
        <v>2023</v>
      </c>
      <c r="K4278" t="s">
        <v>14055</v>
      </c>
      <c r="L4278">
        <v>9</v>
      </c>
      <c r="M4278" t="s">
        <v>14059</v>
      </c>
      <c r="N4278" t="s">
        <v>16</v>
      </c>
    </row>
    <row r="4279" spans="1:14" x14ac:dyDescent="0.35">
      <c r="A4279" t="s">
        <v>11455</v>
      </c>
      <c r="B4279">
        <v>31</v>
      </c>
      <c r="C4279" t="s">
        <v>14097</v>
      </c>
      <c r="D4279" t="s">
        <v>12</v>
      </c>
      <c r="E4279" t="s">
        <v>93</v>
      </c>
      <c r="F4279" t="s">
        <v>35</v>
      </c>
      <c r="G4279" t="s">
        <v>36</v>
      </c>
      <c r="H4279">
        <v>4015.38</v>
      </c>
      <c r="I4279" s="9">
        <v>45474</v>
      </c>
      <c r="J4279">
        <v>2024</v>
      </c>
      <c r="K4279" t="s">
        <v>14063</v>
      </c>
      <c r="L4279">
        <v>7</v>
      </c>
      <c r="M4279" t="s">
        <v>14062</v>
      </c>
      <c r="N4279" t="s">
        <v>16</v>
      </c>
    </row>
    <row r="4280" spans="1:14" x14ac:dyDescent="0.35">
      <c r="A4280" t="s">
        <v>11495</v>
      </c>
      <c r="B4280">
        <v>31</v>
      </c>
      <c r="C4280" t="s">
        <v>14097</v>
      </c>
      <c r="D4280" t="s">
        <v>12</v>
      </c>
      <c r="E4280" t="s">
        <v>29</v>
      </c>
      <c r="F4280" t="s">
        <v>19</v>
      </c>
      <c r="G4280" t="s">
        <v>36</v>
      </c>
      <c r="H4280">
        <v>7075.04</v>
      </c>
      <c r="I4280" s="9">
        <v>45440</v>
      </c>
      <c r="J4280">
        <v>2024</v>
      </c>
      <c r="K4280" t="s">
        <v>14047</v>
      </c>
      <c r="L4280">
        <v>5</v>
      </c>
      <c r="M4280" t="s">
        <v>14046</v>
      </c>
      <c r="N4280" t="s">
        <v>16</v>
      </c>
    </row>
    <row r="4281" spans="1:14" x14ac:dyDescent="0.35">
      <c r="A4281" t="s">
        <v>11535</v>
      </c>
      <c r="B4281">
        <v>29</v>
      </c>
      <c r="C4281" t="s">
        <v>14097</v>
      </c>
      <c r="D4281" t="s">
        <v>39</v>
      </c>
      <c r="E4281" t="s">
        <v>64</v>
      </c>
      <c r="F4281" t="s">
        <v>14</v>
      </c>
      <c r="G4281" t="s">
        <v>36</v>
      </c>
      <c r="H4281">
        <v>17517.689999999999</v>
      </c>
      <c r="I4281" s="9">
        <v>44963</v>
      </c>
      <c r="J4281">
        <v>2023</v>
      </c>
      <c r="K4281" t="s">
        <v>14051</v>
      </c>
      <c r="L4281">
        <v>2</v>
      </c>
      <c r="M4281" t="s">
        <v>14062</v>
      </c>
      <c r="N4281" t="s">
        <v>16</v>
      </c>
    </row>
    <row r="4282" spans="1:14" x14ac:dyDescent="0.35">
      <c r="A4282" t="s">
        <v>11567</v>
      </c>
      <c r="B4282">
        <v>30</v>
      </c>
      <c r="C4282" t="s">
        <v>14097</v>
      </c>
      <c r="D4282" t="s">
        <v>12</v>
      </c>
      <c r="E4282" t="s">
        <v>42</v>
      </c>
      <c r="F4282" t="s">
        <v>49</v>
      </c>
      <c r="G4282" t="s">
        <v>36</v>
      </c>
      <c r="H4282">
        <v>1170.3599999999999</v>
      </c>
      <c r="I4282" s="9">
        <v>45557</v>
      </c>
      <c r="J4282">
        <v>2024</v>
      </c>
      <c r="K4282" t="s">
        <v>14055</v>
      </c>
      <c r="L4282">
        <v>9</v>
      </c>
      <c r="M4282" t="s">
        <v>14059</v>
      </c>
      <c r="N4282" t="s">
        <v>16</v>
      </c>
    </row>
    <row r="4283" spans="1:14" x14ac:dyDescent="0.35">
      <c r="A4283" t="s">
        <v>11583</v>
      </c>
      <c r="B4283">
        <v>25</v>
      </c>
      <c r="C4283" t="s">
        <v>14097</v>
      </c>
      <c r="D4283" t="s">
        <v>12</v>
      </c>
      <c r="E4283" t="s">
        <v>24</v>
      </c>
      <c r="F4283" t="s">
        <v>14</v>
      </c>
      <c r="G4283" t="s">
        <v>36</v>
      </c>
      <c r="H4283">
        <v>5256.74</v>
      </c>
      <c r="I4283" s="9">
        <v>45616</v>
      </c>
      <c r="J4283">
        <v>2024</v>
      </c>
      <c r="K4283" t="s">
        <v>14054</v>
      </c>
      <c r="L4283">
        <v>11</v>
      </c>
      <c r="M4283" t="s">
        <v>14052</v>
      </c>
      <c r="N4283" t="s">
        <v>16</v>
      </c>
    </row>
    <row r="4284" spans="1:14" x14ac:dyDescent="0.35">
      <c r="A4284" t="s">
        <v>11807</v>
      </c>
      <c r="B4284">
        <v>33</v>
      </c>
      <c r="C4284" t="s">
        <v>14097</v>
      </c>
      <c r="D4284" t="s">
        <v>39</v>
      </c>
      <c r="E4284" t="s">
        <v>93</v>
      </c>
      <c r="F4284" t="s">
        <v>49</v>
      </c>
      <c r="G4284" t="s">
        <v>36</v>
      </c>
      <c r="H4284">
        <v>24410.639999999999</v>
      </c>
      <c r="I4284" s="9">
        <v>45151</v>
      </c>
      <c r="J4284">
        <v>2023</v>
      </c>
      <c r="K4284" t="s">
        <v>14056</v>
      </c>
      <c r="L4284">
        <v>8</v>
      </c>
      <c r="M4284" t="s">
        <v>14059</v>
      </c>
      <c r="N4284" t="s">
        <v>16</v>
      </c>
    </row>
    <row r="4285" spans="1:14" x14ac:dyDescent="0.35">
      <c r="A4285" t="s">
        <v>11911</v>
      </c>
      <c r="B4285">
        <v>27</v>
      </c>
      <c r="C4285" t="s">
        <v>14097</v>
      </c>
      <c r="D4285" t="s">
        <v>39</v>
      </c>
      <c r="E4285" t="s">
        <v>52</v>
      </c>
      <c r="F4285" t="s">
        <v>25</v>
      </c>
      <c r="G4285" t="s">
        <v>36</v>
      </c>
      <c r="H4285">
        <v>7620.33</v>
      </c>
      <c r="I4285" s="9">
        <v>45358</v>
      </c>
      <c r="J4285">
        <v>2024</v>
      </c>
      <c r="K4285" t="s">
        <v>14053</v>
      </c>
      <c r="L4285">
        <v>3</v>
      </c>
      <c r="M4285" t="s">
        <v>14057</v>
      </c>
      <c r="N4285" t="s">
        <v>16</v>
      </c>
    </row>
    <row r="4286" spans="1:14" x14ac:dyDescent="0.35">
      <c r="A4286" t="s">
        <v>11965</v>
      </c>
      <c r="B4286">
        <v>26</v>
      </c>
      <c r="C4286" t="s">
        <v>14097</v>
      </c>
      <c r="D4286" t="s">
        <v>12</v>
      </c>
      <c r="E4286" t="s">
        <v>93</v>
      </c>
      <c r="F4286" t="s">
        <v>35</v>
      </c>
      <c r="G4286" t="s">
        <v>36</v>
      </c>
      <c r="H4286">
        <v>7158.12</v>
      </c>
      <c r="I4286" s="9">
        <v>45137</v>
      </c>
      <c r="J4286">
        <v>2023</v>
      </c>
      <c r="K4286" t="s">
        <v>14063</v>
      </c>
      <c r="L4286">
        <v>7</v>
      </c>
      <c r="M4286" t="s">
        <v>14059</v>
      </c>
      <c r="N4286" t="s">
        <v>16</v>
      </c>
    </row>
    <row r="4287" spans="1:14" x14ac:dyDescent="0.35">
      <c r="A4287" t="s">
        <v>11991</v>
      </c>
      <c r="B4287">
        <v>31</v>
      </c>
      <c r="C4287" t="s">
        <v>14097</v>
      </c>
      <c r="D4287" t="s">
        <v>39</v>
      </c>
      <c r="E4287" t="s">
        <v>29</v>
      </c>
      <c r="F4287" t="s">
        <v>25</v>
      </c>
      <c r="G4287" t="s">
        <v>36</v>
      </c>
      <c r="H4287">
        <v>8411.17</v>
      </c>
      <c r="I4287" s="9">
        <v>45310</v>
      </c>
      <c r="J4287">
        <v>2024</v>
      </c>
      <c r="K4287" t="s">
        <v>14045</v>
      </c>
      <c r="L4287">
        <v>1</v>
      </c>
      <c r="M4287" t="s">
        <v>14048</v>
      </c>
      <c r="N4287" t="s">
        <v>16</v>
      </c>
    </row>
    <row r="4288" spans="1:14" x14ac:dyDescent="0.35">
      <c r="A4288" t="s">
        <v>11999</v>
      </c>
      <c r="B4288">
        <v>29</v>
      </c>
      <c r="C4288" t="s">
        <v>14097</v>
      </c>
      <c r="D4288" t="s">
        <v>12</v>
      </c>
      <c r="E4288" t="s">
        <v>29</v>
      </c>
      <c r="F4288" t="s">
        <v>55</v>
      </c>
      <c r="G4288" t="s">
        <v>36</v>
      </c>
      <c r="H4288">
        <v>933</v>
      </c>
      <c r="I4288" s="9">
        <v>45008</v>
      </c>
      <c r="J4288">
        <v>2023</v>
      </c>
      <c r="K4288" t="s">
        <v>14053</v>
      </c>
      <c r="L4288">
        <v>3</v>
      </c>
      <c r="M4288" t="s">
        <v>14057</v>
      </c>
      <c r="N4288" t="s">
        <v>16</v>
      </c>
    </row>
    <row r="4289" spans="1:14" x14ac:dyDescent="0.35">
      <c r="A4289" t="s">
        <v>12029</v>
      </c>
      <c r="B4289">
        <v>29</v>
      </c>
      <c r="C4289" t="s">
        <v>14097</v>
      </c>
      <c r="D4289" t="s">
        <v>12</v>
      </c>
      <c r="E4289" t="s">
        <v>64</v>
      </c>
      <c r="F4289" t="s">
        <v>49</v>
      </c>
      <c r="G4289" t="s">
        <v>36</v>
      </c>
      <c r="H4289">
        <v>8419.68</v>
      </c>
      <c r="I4289" s="9">
        <v>45125</v>
      </c>
      <c r="J4289">
        <v>2023</v>
      </c>
      <c r="K4289" t="s">
        <v>14063</v>
      </c>
      <c r="L4289">
        <v>7</v>
      </c>
      <c r="M4289" t="s">
        <v>14046</v>
      </c>
      <c r="N4289" t="s">
        <v>16</v>
      </c>
    </row>
    <row r="4290" spans="1:14" x14ac:dyDescent="0.35">
      <c r="A4290" t="s">
        <v>12043</v>
      </c>
      <c r="B4290">
        <v>31</v>
      </c>
      <c r="C4290" t="s">
        <v>14097</v>
      </c>
      <c r="D4290" t="s">
        <v>12</v>
      </c>
      <c r="E4290" t="s">
        <v>93</v>
      </c>
      <c r="F4290" t="s">
        <v>25</v>
      </c>
      <c r="G4290" t="s">
        <v>36</v>
      </c>
      <c r="H4290">
        <v>24499</v>
      </c>
      <c r="I4290" s="9">
        <v>45507</v>
      </c>
      <c r="J4290">
        <v>2024</v>
      </c>
      <c r="K4290" t="s">
        <v>14056</v>
      </c>
      <c r="L4290">
        <v>8</v>
      </c>
      <c r="M4290" t="s">
        <v>14050</v>
      </c>
      <c r="N4290" t="s">
        <v>16</v>
      </c>
    </row>
    <row r="4291" spans="1:14" x14ac:dyDescent="0.35">
      <c r="A4291" t="s">
        <v>12093</v>
      </c>
      <c r="B4291">
        <v>29</v>
      </c>
      <c r="C4291" t="s">
        <v>14097</v>
      </c>
      <c r="D4291" t="s">
        <v>12</v>
      </c>
      <c r="E4291" t="s">
        <v>42</v>
      </c>
      <c r="F4291" t="s">
        <v>25</v>
      </c>
      <c r="G4291" t="s">
        <v>36</v>
      </c>
      <c r="H4291">
        <v>3965.92</v>
      </c>
      <c r="I4291" s="9">
        <v>45128</v>
      </c>
      <c r="J4291">
        <v>2023</v>
      </c>
      <c r="K4291" t="s">
        <v>14063</v>
      </c>
      <c r="L4291">
        <v>7</v>
      </c>
      <c r="M4291" t="s">
        <v>14048</v>
      </c>
      <c r="N4291" t="s">
        <v>16</v>
      </c>
    </row>
    <row r="4292" spans="1:14" x14ac:dyDescent="0.35">
      <c r="A4292" t="s">
        <v>12111</v>
      </c>
      <c r="B4292">
        <v>32</v>
      </c>
      <c r="C4292" t="s">
        <v>14097</v>
      </c>
      <c r="D4292" t="s">
        <v>39</v>
      </c>
      <c r="E4292" t="s">
        <v>13</v>
      </c>
      <c r="F4292" t="s">
        <v>35</v>
      </c>
      <c r="G4292" t="s">
        <v>36</v>
      </c>
      <c r="H4292">
        <v>53785.52</v>
      </c>
      <c r="I4292" s="9">
        <v>45249</v>
      </c>
      <c r="J4292">
        <v>2023</v>
      </c>
      <c r="K4292" t="s">
        <v>14054</v>
      </c>
      <c r="L4292">
        <v>11</v>
      </c>
      <c r="M4292" t="s">
        <v>14059</v>
      </c>
      <c r="N4292" t="s">
        <v>16</v>
      </c>
    </row>
    <row r="4293" spans="1:14" x14ac:dyDescent="0.35">
      <c r="A4293" t="s">
        <v>12191</v>
      </c>
      <c r="B4293">
        <v>25</v>
      </c>
      <c r="C4293" t="s">
        <v>14097</v>
      </c>
      <c r="D4293" t="s">
        <v>39</v>
      </c>
      <c r="E4293" t="s">
        <v>13</v>
      </c>
      <c r="F4293" t="s">
        <v>25</v>
      </c>
      <c r="G4293" t="s">
        <v>36</v>
      </c>
      <c r="H4293">
        <v>20628.240000000002</v>
      </c>
      <c r="I4293" s="9">
        <v>45142</v>
      </c>
      <c r="J4293">
        <v>2023</v>
      </c>
      <c r="K4293" t="s">
        <v>14056</v>
      </c>
      <c r="L4293">
        <v>8</v>
      </c>
      <c r="M4293" t="s">
        <v>14048</v>
      </c>
      <c r="N4293" t="s">
        <v>16</v>
      </c>
    </row>
    <row r="4294" spans="1:14" x14ac:dyDescent="0.35">
      <c r="A4294" t="s">
        <v>12203</v>
      </c>
      <c r="B4294">
        <v>28</v>
      </c>
      <c r="C4294" t="s">
        <v>14097</v>
      </c>
      <c r="D4294" t="s">
        <v>12</v>
      </c>
      <c r="E4294" t="s">
        <v>52</v>
      </c>
      <c r="F4294" t="s">
        <v>25</v>
      </c>
      <c r="G4294" t="s">
        <v>36</v>
      </c>
      <c r="H4294">
        <v>14030.25</v>
      </c>
      <c r="I4294" s="9">
        <v>45464</v>
      </c>
      <c r="J4294">
        <v>2024</v>
      </c>
      <c r="K4294" t="s">
        <v>14049</v>
      </c>
      <c r="L4294">
        <v>6</v>
      </c>
      <c r="M4294" t="s">
        <v>14048</v>
      </c>
      <c r="N4294" t="s">
        <v>16</v>
      </c>
    </row>
    <row r="4295" spans="1:14" x14ac:dyDescent="0.35">
      <c r="A4295" t="s">
        <v>12211</v>
      </c>
      <c r="B4295">
        <v>28</v>
      </c>
      <c r="C4295" t="s">
        <v>14097</v>
      </c>
      <c r="D4295" t="s">
        <v>39</v>
      </c>
      <c r="E4295" t="s">
        <v>42</v>
      </c>
      <c r="F4295" t="s">
        <v>19</v>
      </c>
      <c r="G4295" t="s">
        <v>36</v>
      </c>
      <c r="H4295">
        <v>220.43</v>
      </c>
      <c r="I4295" s="9">
        <v>45272</v>
      </c>
      <c r="J4295">
        <v>2023</v>
      </c>
      <c r="K4295" t="s">
        <v>14060</v>
      </c>
      <c r="L4295">
        <v>12</v>
      </c>
      <c r="M4295" t="s">
        <v>14046</v>
      </c>
      <c r="N4295" t="s">
        <v>16</v>
      </c>
    </row>
    <row r="4296" spans="1:14" x14ac:dyDescent="0.35">
      <c r="A4296" t="s">
        <v>12233</v>
      </c>
      <c r="B4296">
        <v>34</v>
      </c>
      <c r="C4296" t="s">
        <v>14097</v>
      </c>
      <c r="D4296" t="s">
        <v>39</v>
      </c>
      <c r="E4296" t="s">
        <v>29</v>
      </c>
      <c r="F4296" t="s">
        <v>19</v>
      </c>
      <c r="G4296" t="s">
        <v>36</v>
      </c>
      <c r="H4296">
        <v>6104.4</v>
      </c>
      <c r="I4296" s="9">
        <v>45151</v>
      </c>
      <c r="J4296">
        <v>2023</v>
      </c>
      <c r="K4296" t="s">
        <v>14056</v>
      </c>
      <c r="L4296">
        <v>8</v>
      </c>
      <c r="M4296" t="s">
        <v>14059</v>
      </c>
      <c r="N4296" t="s">
        <v>16</v>
      </c>
    </row>
    <row r="4297" spans="1:14" x14ac:dyDescent="0.35">
      <c r="A4297" t="s">
        <v>12243</v>
      </c>
      <c r="B4297">
        <v>25</v>
      </c>
      <c r="C4297" t="s">
        <v>14097</v>
      </c>
      <c r="D4297" t="s">
        <v>12</v>
      </c>
      <c r="E4297" t="s">
        <v>24</v>
      </c>
      <c r="F4297" t="s">
        <v>55</v>
      </c>
      <c r="G4297" t="s">
        <v>36</v>
      </c>
      <c r="H4297">
        <v>16227.58</v>
      </c>
      <c r="I4297" s="9">
        <v>45430</v>
      </c>
      <c r="J4297">
        <v>2024</v>
      </c>
      <c r="K4297" t="s">
        <v>14047</v>
      </c>
      <c r="L4297">
        <v>5</v>
      </c>
      <c r="M4297" t="s">
        <v>14050</v>
      </c>
      <c r="N4297" t="s">
        <v>16</v>
      </c>
    </row>
    <row r="4298" spans="1:14" x14ac:dyDescent="0.35">
      <c r="A4298" t="s">
        <v>12327</v>
      </c>
      <c r="B4298">
        <v>29</v>
      </c>
      <c r="C4298" t="s">
        <v>14097</v>
      </c>
      <c r="D4298" t="s">
        <v>39</v>
      </c>
      <c r="E4298" t="s">
        <v>42</v>
      </c>
      <c r="F4298" t="s">
        <v>14</v>
      </c>
      <c r="G4298" t="s">
        <v>36</v>
      </c>
      <c r="H4298">
        <v>56883.14</v>
      </c>
      <c r="I4298" s="9">
        <v>45049</v>
      </c>
      <c r="J4298">
        <v>2023</v>
      </c>
      <c r="K4298" t="s">
        <v>14047</v>
      </c>
      <c r="L4298">
        <v>5</v>
      </c>
      <c r="M4298" t="s">
        <v>14052</v>
      </c>
      <c r="N4298" t="s">
        <v>16</v>
      </c>
    </row>
    <row r="4299" spans="1:14" x14ac:dyDescent="0.35">
      <c r="A4299" t="s">
        <v>12369</v>
      </c>
      <c r="B4299">
        <v>25</v>
      </c>
      <c r="C4299" t="s">
        <v>14097</v>
      </c>
      <c r="D4299" t="s">
        <v>39</v>
      </c>
      <c r="E4299" t="s">
        <v>13</v>
      </c>
      <c r="F4299" t="s">
        <v>19</v>
      </c>
      <c r="G4299" t="s">
        <v>36</v>
      </c>
      <c r="H4299">
        <v>3796.26</v>
      </c>
      <c r="I4299" s="9">
        <v>44956</v>
      </c>
      <c r="J4299">
        <v>2023</v>
      </c>
      <c r="K4299" t="s">
        <v>14045</v>
      </c>
      <c r="L4299">
        <v>1</v>
      </c>
      <c r="M4299" t="s">
        <v>14062</v>
      </c>
      <c r="N4299" t="s">
        <v>16</v>
      </c>
    </row>
    <row r="4300" spans="1:14" x14ac:dyDescent="0.35">
      <c r="A4300" t="s">
        <v>12401</v>
      </c>
      <c r="B4300">
        <v>33</v>
      </c>
      <c r="C4300" t="s">
        <v>14097</v>
      </c>
      <c r="D4300" t="s">
        <v>12</v>
      </c>
      <c r="E4300" t="s">
        <v>64</v>
      </c>
      <c r="F4300" t="s">
        <v>49</v>
      </c>
      <c r="G4300" t="s">
        <v>36</v>
      </c>
      <c r="H4300">
        <v>7513.58</v>
      </c>
      <c r="I4300" s="9">
        <v>45628</v>
      </c>
      <c r="J4300">
        <v>2024</v>
      </c>
      <c r="K4300" t="s">
        <v>14060</v>
      </c>
      <c r="L4300">
        <v>12</v>
      </c>
      <c r="M4300" t="s">
        <v>14062</v>
      </c>
      <c r="N4300" t="s">
        <v>16</v>
      </c>
    </row>
    <row r="4301" spans="1:14" x14ac:dyDescent="0.35">
      <c r="A4301" t="s">
        <v>12409</v>
      </c>
      <c r="B4301">
        <v>28</v>
      </c>
      <c r="C4301" t="s">
        <v>14097</v>
      </c>
      <c r="D4301" t="s">
        <v>39</v>
      </c>
      <c r="E4301" t="s">
        <v>74</v>
      </c>
      <c r="F4301" t="s">
        <v>25</v>
      </c>
      <c r="G4301" t="s">
        <v>36</v>
      </c>
      <c r="H4301">
        <v>10177.4</v>
      </c>
      <c r="I4301" s="9">
        <v>45505</v>
      </c>
      <c r="J4301">
        <v>2024</v>
      </c>
      <c r="K4301" t="s">
        <v>14056</v>
      </c>
      <c r="L4301">
        <v>8</v>
      </c>
      <c r="M4301" t="s">
        <v>14057</v>
      </c>
      <c r="N4301" t="s">
        <v>16</v>
      </c>
    </row>
    <row r="4302" spans="1:14" x14ac:dyDescent="0.35">
      <c r="A4302" t="s">
        <v>12447</v>
      </c>
      <c r="B4302">
        <v>31</v>
      </c>
      <c r="C4302" t="s">
        <v>14097</v>
      </c>
      <c r="D4302" t="s">
        <v>39</v>
      </c>
      <c r="E4302" t="s">
        <v>42</v>
      </c>
      <c r="F4302" t="s">
        <v>14</v>
      </c>
      <c r="G4302" t="s">
        <v>36</v>
      </c>
      <c r="H4302">
        <v>43.45</v>
      </c>
      <c r="I4302" s="9">
        <v>45168</v>
      </c>
      <c r="J4302">
        <v>2023</v>
      </c>
      <c r="K4302" t="s">
        <v>14056</v>
      </c>
      <c r="L4302">
        <v>8</v>
      </c>
      <c r="M4302" t="s">
        <v>14052</v>
      </c>
      <c r="N4302" t="s">
        <v>16</v>
      </c>
    </row>
    <row r="4303" spans="1:14" x14ac:dyDescent="0.35">
      <c r="A4303" t="s">
        <v>12575</v>
      </c>
      <c r="B4303">
        <v>34</v>
      </c>
      <c r="C4303" t="s">
        <v>14097</v>
      </c>
      <c r="D4303" t="s">
        <v>39</v>
      </c>
      <c r="E4303" t="s">
        <v>52</v>
      </c>
      <c r="F4303" t="s">
        <v>25</v>
      </c>
      <c r="G4303" t="s">
        <v>36</v>
      </c>
      <c r="H4303">
        <v>3164.67</v>
      </c>
      <c r="I4303" s="9">
        <v>45447</v>
      </c>
      <c r="J4303">
        <v>2024</v>
      </c>
      <c r="K4303" t="s">
        <v>14049</v>
      </c>
      <c r="L4303">
        <v>6</v>
      </c>
      <c r="M4303" t="s">
        <v>14046</v>
      </c>
      <c r="N4303" t="s">
        <v>16</v>
      </c>
    </row>
    <row r="4304" spans="1:14" x14ac:dyDescent="0.35">
      <c r="A4304" t="s">
        <v>12765</v>
      </c>
      <c r="B4304">
        <v>27</v>
      </c>
      <c r="C4304" t="s">
        <v>14097</v>
      </c>
      <c r="D4304" t="s">
        <v>12</v>
      </c>
      <c r="E4304" t="s">
        <v>52</v>
      </c>
      <c r="F4304" t="s">
        <v>55</v>
      </c>
      <c r="G4304" t="s">
        <v>36</v>
      </c>
      <c r="H4304">
        <v>15947.43</v>
      </c>
      <c r="I4304" s="9">
        <v>45435</v>
      </c>
      <c r="J4304">
        <v>2024</v>
      </c>
      <c r="K4304" t="s">
        <v>14047</v>
      </c>
      <c r="L4304">
        <v>5</v>
      </c>
      <c r="M4304" t="s">
        <v>14057</v>
      </c>
      <c r="N4304" t="s">
        <v>16</v>
      </c>
    </row>
    <row r="4305" spans="1:14" x14ac:dyDescent="0.35">
      <c r="A4305" t="s">
        <v>12981</v>
      </c>
      <c r="B4305">
        <v>29</v>
      </c>
      <c r="C4305" t="s">
        <v>14097</v>
      </c>
      <c r="D4305" t="s">
        <v>12</v>
      </c>
      <c r="E4305" t="s">
        <v>29</v>
      </c>
      <c r="F4305" t="s">
        <v>19</v>
      </c>
      <c r="G4305" t="s">
        <v>36</v>
      </c>
      <c r="H4305">
        <v>2643.41</v>
      </c>
      <c r="I4305" s="9">
        <v>45049</v>
      </c>
      <c r="J4305">
        <v>2023</v>
      </c>
      <c r="K4305" t="s">
        <v>14047</v>
      </c>
      <c r="L4305">
        <v>5</v>
      </c>
      <c r="M4305" t="s">
        <v>14052</v>
      </c>
      <c r="N4305" t="s">
        <v>16</v>
      </c>
    </row>
    <row r="4306" spans="1:14" x14ac:dyDescent="0.35">
      <c r="A4306" t="s">
        <v>12989</v>
      </c>
      <c r="B4306">
        <v>28</v>
      </c>
      <c r="C4306" t="s">
        <v>14097</v>
      </c>
      <c r="D4306" t="s">
        <v>39</v>
      </c>
      <c r="E4306" t="s">
        <v>42</v>
      </c>
      <c r="F4306" t="s">
        <v>35</v>
      </c>
      <c r="G4306" t="s">
        <v>36</v>
      </c>
      <c r="H4306">
        <v>9898.26</v>
      </c>
      <c r="I4306" s="9">
        <v>45647</v>
      </c>
      <c r="J4306">
        <v>2024</v>
      </c>
      <c r="K4306" t="s">
        <v>14060</v>
      </c>
      <c r="L4306">
        <v>12</v>
      </c>
      <c r="M4306" t="s">
        <v>14050</v>
      </c>
      <c r="N4306" t="s">
        <v>16</v>
      </c>
    </row>
    <row r="4307" spans="1:14" x14ac:dyDescent="0.35">
      <c r="A4307" t="s">
        <v>13047</v>
      </c>
      <c r="B4307">
        <v>33</v>
      </c>
      <c r="C4307" t="s">
        <v>14097</v>
      </c>
      <c r="D4307" t="s">
        <v>12</v>
      </c>
      <c r="E4307" t="s">
        <v>52</v>
      </c>
      <c r="F4307" t="s">
        <v>14</v>
      </c>
      <c r="G4307" t="s">
        <v>36</v>
      </c>
      <c r="H4307">
        <v>274.42</v>
      </c>
      <c r="I4307" s="9">
        <v>45433</v>
      </c>
      <c r="J4307">
        <v>2024</v>
      </c>
      <c r="K4307" t="s">
        <v>14047</v>
      </c>
      <c r="L4307">
        <v>5</v>
      </c>
      <c r="M4307" t="s">
        <v>14046</v>
      </c>
      <c r="N4307" t="s">
        <v>16</v>
      </c>
    </row>
    <row r="4308" spans="1:14" x14ac:dyDescent="0.35">
      <c r="A4308" t="s">
        <v>13051</v>
      </c>
      <c r="B4308">
        <v>30</v>
      </c>
      <c r="C4308" t="s">
        <v>14097</v>
      </c>
      <c r="D4308" t="s">
        <v>39</v>
      </c>
      <c r="E4308" t="s">
        <v>74</v>
      </c>
      <c r="F4308" t="s">
        <v>55</v>
      </c>
      <c r="G4308" t="s">
        <v>36</v>
      </c>
      <c r="H4308">
        <v>13125.51</v>
      </c>
      <c r="I4308" s="9">
        <v>45276</v>
      </c>
      <c r="J4308">
        <v>2023</v>
      </c>
      <c r="K4308" t="s">
        <v>14060</v>
      </c>
      <c r="L4308">
        <v>12</v>
      </c>
      <c r="M4308" t="s">
        <v>14050</v>
      </c>
      <c r="N4308" t="s">
        <v>16</v>
      </c>
    </row>
    <row r="4309" spans="1:14" x14ac:dyDescent="0.35">
      <c r="A4309" t="s">
        <v>13195</v>
      </c>
      <c r="B4309">
        <v>31</v>
      </c>
      <c r="C4309" t="s">
        <v>14097</v>
      </c>
      <c r="D4309" t="s">
        <v>39</v>
      </c>
      <c r="E4309" t="s">
        <v>42</v>
      </c>
      <c r="F4309" t="s">
        <v>49</v>
      </c>
      <c r="G4309" t="s">
        <v>36</v>
      </c>
      <c r="H4309">
        <v>11254.38</v>
      </c>
      <c r="I4309" s="9">
        <v>45555</v>
      </c>
      <c r="J4309">
        <v>2024</v>
      </c>
      <c r="K4309" t="s">
        <v>14055</v>
      </c>
      <c r="L4309">
        <v>9</v>
      </c>
      <c r="M4309" t="s">
        <v>14048</v>
      </c>
      <c r="N4309" t="s">
        <v>16</v>
      </c>
    </row>
    <row r="4310" spans="1:14" x14ac:dyDescent="0.35">
      <c r="A4310" t="s">
        <v>13249</v>
      </c>
      <c r="B4310">
        <v>26</v>
      </c>
      <c r="C4310" t="s">
        <v>14097</v>
      </c>
      <c r="D4310" t="s">
        <v>39</v>
      </c>
      <c r="E4310" t="s">
        <v>93</v>
      </c>
      <c r="F4310" t="s">
        <v>55</v>
      </c>
      <c r="G4310" t="s">
        <v>36</v>
      </c>
      <c r="H4310">
        <v>2027.39</v>
      </c>
      <c r="I4310" s="9">
        <v>45579</v>
      </c>
      <c r="J4310">
        <v>2024</v>
      </c>
      <c r="K4310" t="s">
        <v>14058</v>
      </c>
      <c r="L4310">
        <v>10</v>
      </c>
      <c r="M4310" t="s">
        <v>14062</v>
      </c>
      <c r="N4310" t="s">
        <v>16</v>
      </c>
    </row>
    <row r="4311" spans="1:14" x14ac:dyDescent="0.35">
      <c r="A4311" t="s">
        <v>13315</v>
      </c>
      <c r="B4311">
        <v>26</v>
      </c>
      <c r="C4311" t="s">
        <v>14097</v>
      </c>
      <c r="D4311" t="s">
        <v>12</v>
      </c>
      <c r="E4311" t="s">
        <v>42</v>
      </c>
      <c r="F4311" t="s">
        <v>19</v>
      </c>
      <c r="G4311" t="s">
        <v>36</v>
      </c>
      <c r="H4311">
        <v>4762.08</v>
      </c>
      <c r="I4311" s="9">
        <v>45510</v>
      </c>
      <c r="J4311">
        <v>2024</v>
      </c>
      <c r="K4311" t="s">
        <v>14056</v>
      </c>
      <c r="L4311">
        <v>8</v>
      </c>
      <c r="M4311" t="s">
        <v>14046</v>
      </c>
      <c r="N4311" t="s">
        <v>16</v>
      </c>
    </row>
    <row r="4312" spans="1:14" x14ac:dyDescent="0.35">
      <c r="A4312" t="s">
        <v>13359</v>
      </c>
      <c r="B4312">
        <v>25</v>
      </c>
      <c r="C4312" t="s">
        <v>14097</v>
      </c>
      <c r="D4312" t="s">
        <v>12</v>
      </c>
      <c r="E4312" t="s">
        <v>64</v>
      </c>
      <c r="F4312" t="s">
        <v>49</v>
      </c>
      <c r="G4312" t="s">
        <v>36</v>
      </c>
      <c r="H4312">
        <v>41864.31</v>
      </c>
      <c r="I4312" s="9">
        <v>45026</v>
      </c>
      <c r="J4312">
        <v>2023</v>
      </c>
      <c r="K4312" t="s">
        <v>14061</v>
      </c>
      <c r="L4312">
        <v>4</v>
      </c>
      <c r="M4312" t="s">
        <v>14062</v>
      </c>
      <c r="N4312" t="s">
        <v>16</v>
      </c>
    </row>
    <row r="4313" spans="1:14" x14ac:dyDescent="0.35">
      <c r="A4313" t="s">
        <v>13365</v>
      </c>
      <c r="B4313">
        <v>26</v>
      </c>
      <c r="C4313" t="s">
        <v>14097</v>
      </c>
      <c r="D4313" t="s">
        <v>39</v>
      </c>
      <c r="E4313" t="s">
        <v>74</v>
      </c>
      <c r="F4313" t="s">
        <v>25</v>
      </c>
      <c r="G4313" t="s">
        <v>36</v>
      </c>
      <c r="H4313">
        <v>9701.8799999999992</v>
      </c>
      <c r="I4313" s="9">
        <v>45649</v>
      </c>
      <c r="J4313">
        <v>2024</v>
      </c>
      <c r="K4313" t="s">
        <v>14060</v>
      </c>
      <c r="L4313">
        <v>12</v>
      </c>
      <c r="M4313" t="s">
        <v>14062</v>
      </c>
      <c r="N4313" t="s">
        <v>16</v>
      </c>
    </row>
    <row r="4314" spans="1:14" x14ac:dyDescent="0.35">
      <c r="A4314" t="s">
        <v>13565</v>
      </c>
      <c r="B4314">
        <v>31</v>
      </c>
      <c r="C4314" t="s">
        <v>14097</v>
      </c>
      <c r="D4314" t="s">
        <v>39</v>
      </c>
      <c r="E4314" t="s">
        <v>64</v>
      </c>
      <c r="F4314" t="s">
        <v>55</v>
      </c>
      <c r="G4314" t="s">
        <v>36</v>
      </c>
      <c r="H4314">
        <v>5970.94</v>
      </c>
      <c r="I4314" s="9">
        <v>45092</v>
      </c>
      <c r="J4314">
        <v>2023</v>
      </c>
      <c r="K4314" t="s">
        <v>14049</v>
      </c>
      <c r="L4314">
        <v>6</v>
      </c>
      <c r="M4314" t="s">
        <v>14057</v>
      </c>
      <c r="N4314" t="s">
        <v>16</v>
      </c>
    </row>
    <row r="4315" spans="1:14" x14ac:dyDescent="0.35">
      <c r="A4315" t="s">
        <v>13613</v>
      </c>
      <c r="B4315">
        <v>33</v>
      </c>
      <c r="C4315" t="s">
        <v>14097</v>
      </c>
      <c r="D4315" t="s">
        <v>12</v>
      </c>
      <c r="E4315" t="s">
        <v>74</v>
      </c>
      <c r="F4315" t="s">
        <v>19</v>
      </c>
      <c r="G4315" t="s">
        <v>36</v>
      </c>
      <c r="H4315">
        <v>12522.04</v>
      </c>
      <c r="I4315" s="9">
        <v>45071</v>
      </c>
      <c r="J4315">
        <v>2023</v>
      </c>
      <c r="K4315" t="s">
        <v>14047</v>
      </c>
      <c r="L4315">
        <v>5</v>
      </c>
      <c r="M4315" t="s">
        <v>14057</v>
      </c>
      <c r="N4315" t="s">
        <v>16</v>
      </c>
    </row>
    <row r="4316" spans="1:14" x14ac:dyDescent="0.35">
      <c r="A4316" t="s">
        <v>13795</v>
      </c>
      <c r="B4316">
        <v>33</v>
      </c>
      <c r="C4316" t="s">
        <v>14097</v>
      </c>
      <c r="D4316" t="s">
        <v>12</v>
      </c>
      <c r="E4316" t="s">
        <v>29</v>
      </c>
      <c r="F4316" t="s">
        <v>55</v>
      </c>
      <c r="G4316" t="s">
        <v>36</v>
      </c>
      <c r="H4316">
        <v>1059.08</v>
      </c>
      <c r="I4316" s="9">
        <v>45172</v>
      </c>
      <c r="J4316">
        <v>2023</v>
      </c>
      <c r="K4316" t="s">
        <v>14055</v>
      </c>
      <c r="L4316">
        <v>9</v>
      </c>
      <c r="M4316" t="s">
        <v>14059</v>
      </c>
      <c r="N4316" t="s">
        <v>16</v>
      </c>
    </row>
    <row r="4317" spans="1:14" x14ac:dyDescent="0.35">
      <c r="A4317" t="s">
        <v>13979</v>
      </c>
      <c r="B4317">
        <v>28</v>
      </c>
      <c r="C4317" t="s">
        <v>14097</v>
      </c>
      <c r="D4317" t="s">
        <v>39</v>
      </c>
      <c r="E4317" t="s">
        <v>13</v>
      </c>
      <c r="F4317" t="s">
        <v>55</v>
      </c>
      <c r="G4317" t="s">
        <v>36</v>
      </c>
      <c r="H4317">
        <v>7341.63</v>
      </c>
      <c r="I4317" s="9">
        <v>45417</v>
      </c>
      <c r="J4317">
        <v>2024</v>
      </c>
      <c r="K4317" t="s">
        <v>14047</v>
      </c>
      <c r="L4317">
        <v>5</v>
      </c>
      <c r="M4317" t="s">
        <v>14059</v>
      </c>
      <c r="N4317" t="s">
        <v>16</v>
      </c>
    </row>
    <row r="4318" spans="1:14" x14ac:dyDescent="0.35">
      <c r="A4318" t="s">
        <v>23</v>
      </c>
      <c r="B4318">
        <v>32</v>
      </c>
      <c r="C4318" t="s">
        <v>14097</v>
      </c>
      <c r="D4318" t="s">
        <v>12</v>
      </c>
      <c r="E4318" t="s">
        <v>24</v>
      </c>
      <c r="F4318" t="s">
        <v>25</v>
      </c>
      <c r="G4318" t="s">
        <v>26</v>
      </c>
      <c r="H4318">
        <v>9386.7199999999993</v>
      </c>
      <c r="I4318" s="9">
        <v>45093</v>
      </c>
      <c r="J4318">
        <v>2023</v>
      </c>
      <c r="K4318" t="s">
        <v>14049</v>
      </c>
      <c r="L4318">
        <v>6</v>
      </c>
      <c r="M4318" t="s">
        <v>14048</v>
      </c>
      <c r="N4318" t="s">
        <v>16</v>
      </c>
    </row>
    <row r="4319" spans="1:14" x14ac:dyDescent="0.35">
      <c r="A4319" t="s">
        <v>151</v>
      </c>
      <c r="B4319">
        <v>34</v>
      </c>
      <c r="C4319" t="s">
        <v>14097</v>
      </c>
      <c r="D4319" t="s">
        <v>12</v>
      </c>
      <c r="E4319" t="s">
        <v>64</v>
      </c>
      <c r="F4319" t="s">
        <v>35</v>
      </c>
      <c r="G4319" t="s">
        <v>26</v>
      </c>
      <c r="H4319">
        <v>6314.8</v>
      </c>
      <c r="I4319" s="9">
        <v>44938</v>
      </c>
      <c r="J4319">
        <v>2023</v>
      </c>
      <c r="K4319" t="s">
        <v>14045</v>
      </c>
      <c r="L4319">
        <v>1</v>
      </c>
      <c r="M4319" t="s">
        <v>14057</v>
      </c>
      <c r="N4319" t="s">
        <v>16</v>
      </c>
    </row>
    <row r="4320" spans="1:14" x14ac:dyDescent="0.35">
      <c r="A4320" t="s">
        <v>217</v>
      </c>
      <c r="B4320">
        <v>32</v>
      </c>
      <c r="C4320" t="s">
        <v>14097</v>
      </c>
      <c r="D4320" t="s">
        <v>39</v>
      </c>
      <c r="E4320" t="s">
        <v>74</v>
      </c>
      <c r="F4320" t="s">
        <v>55</v>
      </c>
      <c r="G4320" t="s">
        <v>26</v>
      </c>
      <c r="H4320">
        <v>20307.23</v>
      </c>
      <c r="I4320" s="9">
        <v>45507</v>
      </c>
      <c r="J4320">
        <v>2024</v>
      </c>
      <c r="K4320" t="s">
        <v>14056</v>
      </c>
      <c r="L4320">
        <v>8</v>
      </c>
      <c r="M4320" t="s">
        <v>14050</v>
      </c>
      <c r="N4320" t="s">
        <v>16</v>
      </c>
    </row>
    <row r="4321" spans="1:14" x14ac:dyDescent="0.35">
      <c r="A4321" t="s">
        <v>227</v>
      </c>
      <c r="B4321">
        <v>26</v>
      </c>
      <c r="C4321" t="s">
        <v>14097</v>
      </c>
      <c r="D4321" t="s">
        <v>12</v>
      </c>
      <c r="E4321" t="s">
        <v>24</v>
      </c>
      <c r="F4321" t="s">
        <v>25</v>
      </c>
      <c r="G4321" t="s">
        <v>26</v>
      </c>
      <c r="H4321">
        <v>580.67999999999995</v>
      </c>
      <c r="I4321" s="9">
        <v>45484</v>
      </c>
      <c r="J4321">
        <v>2024</v>
      </c>
      <c r="K4321" t="s">
        <v>14063</v>
      </c>
      <c r="L4321">
        <v>7</v>
      </c>
      <c r="M4321" t="s">
        <v>14057</v>
      </c>
      <c r="N4321" t="s">
        <v>16</v>
      </c>
    </row>
    <row r="4322" spans="1:14" x14ac:dyDescent="0.35">
      <c r="A4322" t="s">
        <v>243</v>
      </c>
      <c r="B4322">
        <v>25</v>
      </c>
      <c r="C4322" t="s">
        <v>14097</v>
      </c>
      <c r="D4322" t="s">
        <v>12</v>
      </c>
      <c r="E4322" t="s">
        <v>13</v>
      </c>
      <c r="F4322" t="s">
        <v>25</v>
      </c>
      <c r="G4322" t="s">
        <v>26</v>
      </c>
      <c r="H4322">
        <v>3895.85</v>
      </c>
      <c r="I4322" s="9">
        <v>45178</v>
      </c>
      <c r="J4322">
        <v>2023</v>
      </c>
      <c r="K4322" t="s">
        <v>14055</v>
      </c>
      <c r="L4322">
        <v>9</v>
      </c>
      <c r="M4322" t="s">
        <v>14050</v>
      </c>
      <c r="N4322" t="s">
        <v>16</v>
      </c>
    </row>
    <row r="4323" spans="1:14" x14ac:dyDescent="0.35">
      <c r="A4323" t="s">
        <v>299</v>
      </c>
      <c r="B4323">
        <v>31</v>
      </c>
      <c r="C4323" t="s">
        <v>14097</v>
      </c>
      <c r="D4323" t="s">
        <v>12</v>
      </c>
      <c r="E4323" t="s">
        <v>74</v>
      </c>
      <c r="F4323" t="s">
        <v>49</v>
      </c>
      <c r="G4323" t="s">
        <v>26</v>
      </c>
      <c r="H4323">
        <v>7776.68</v>
      </c>
      <c r="I4323" s="9">
        <v>45527</v>
      </c>
      <c r="J4323">
        <v>2024</v>
      </c>
      <c r="K4323" t="s">
        <v>14056</v>
      </c>
      <c r="L4323">
        <v>8</v>
      </c>
      <c r="M4323" t="s">
        <v>14048</v>
      </c>
      <c r="N4323" t="s">
        <v>16</v>
      </c>
    </row>
    <row r="4324" spans="1:14" x14ac:dyDescent="0.35">
      <c r="A4324" t="s">
        <v>315</v>
      </c>
      <c r="B4324">
        <v>26</v>
      </c>
      <c r="C4324" t="s">
        <v>14097</v>
      </c>
      <c r="D4324" t="s">
        <v>39</v>
      </c>
      <c r="E4324" t="s">
        <v>13</v>
      </c>
      <c r="F4324" t="s">
        <v>35</v>
      </c>
      <c r="G4324" t="s">
        <v>26</v>
      </c>
      <c r="H4324">
        <v>9567.0499999999993</v>
      </c>
      <c r="I4324" s="9">
        <v>45441</v>
      </c>
      <c r="J4324">
        <v>2024</v>
      </c>
      <c r="K4324" t="s">
        <v>14047</v>
      </c>
      <c r="L4324">
        <v>5</v>
      </c>
      <c r="M4324" t="s">
        <v>14052</v>
      </c>
      <c r="N4324" t="s">
        <v>16</v>
      </c>
    </row>
    <row r="4325" spans="1:14" x14ac:dyDescent="0.35">
      <c r="A4325" t="s">
        <v>397</v>
      </c>
      <c r="B4325">
        <v>30</v>
      </c>
      <c r="C4325" t="s">
        <v>14097</v>
      </c>
      <c r="D4325" t="s">
        <v>39</v>
      </c>
      <c r="E4325" t="s">
        <v>13</v>
      </c>
      <c r="F4325" t="s">
        <v>19</v>
      </c>
      <c r="G4325" t="s">
        <v>26</v>
      </c>
      <c r="H4325">
        <v>4965.78</v>
      </c>
      <c r="I4325" s="9">
        <v>45122</v>
      </c>
      <c r="J4325">
        <v>2023</v>
      </c>
      <c r="K4325" t="s">
        <v>14063</v>
      </c>
      <c r="L4325">
        <v>7</v>
      </c>
      <c r="M4325" t="s">
        <v>14050</v>
      </c>
      <c r="N4325" t="s">
        <v>16</v>
      </c>
    </row>
    <row r="4326" spans="1:14" x14ac:dyDescent="0.35">
      <c r="A4326" t="s">
        <v>411</v>
      </c>
      <c r="B4326">
        <v>26</v>
      </c>
      <c r="C4326" t="s">
        <v>14097</v>
      </c>
      <c r="D4326" t="s">
        <v>39</v>
      </c>
      <c r="E4326" t="s">
        <v>93</v>
      </c>
      <c r="F4326" t="s">
        <v>55</v>
      </c>
      <c r="G4326" t="s">
        <v>26</v>
      </c>
      <c r="H4326">
        <v>12082.25</v>
      </c>
      <c r="I4326" s="9">
        <v>45007</v>
      </c>
      <c r="J4326">
        <v>2023</v>
      </c>
      <c r="K4326" t="s">
        <v>14053</v>
      </c>
      <c r="L4326">
        <v>3</v>
      </c>
      <c r="M4326" t="s">
        <v>14052</v>
      </c>
      <c r="N4326" t="s">
        <v>16</v>
      </c>
    </row>
    <row r="4327" spans="1:14" x14ac:dyDescent="0.35">
      <c r="A4327" t="s">
        <v>781</v>
      </c>
      <c r="B4327">
        <v>26</v>
      </c>
      <c r="C4327" t="s">
        <v>14097</v>
      </c>
      <c r="D4327" t="s">
        <v>12</v>
      </c>
      <c r="E4327" t="s">
        <v>52</v>
      </c>
      <c r="F4327" t="s">
        <v>14</v>
      </c>
      <c r="G4327" t="s">
        <v>26</v>
      </c>
      <c r="H4327">
        <v>1399.21</v>
      </c>
      <c r="I4327" s="9">
        <v>45036</v>
      </c>
      <c r="J4327">
        <v>2023</v>
      </c>
      <c r="K4327" t="s">
        <v>14061</v>
      </c>
      <c r="L4327">
        <v>4</v>
      </c>
      <c r="M4327" t="s">
        <v>14057</v>
      </c>
      <c r="N4327" t="s">
        <v>16</v>
      </c>
    </row>
    <row r="4328" spans="1:14" x14ac:dyDescent="0.35">
      <c r="A4328" t="s">
        <v>811</v>
      </c>
      <c r="B4328">
        <v>25</v>
      </c>
      <c r="C4328" t="s">
        <v>14097</v>
      </c>
      <c r="D4328" t="s">
        <v>39</v>
      </c>
      <c r="E4328" t="s">
        <v>13</v>
      </c>
      <c r="F4328" t="s">
        <v>25</v>
      </c>
      <c r="G4328" t="s">
        <v>26</v>
      </c>
      <c r="H4328">
        <v>12245.97</v>
      </c>
      <c r="I4328" s="9">
        <v>45527</v>
      </c>
      <c r="J4328">
        <v>2024</v>
      </c>
      <c r="K4328" t="s">
        <v>14056</v>
      </c>
      <c r="L4328">
        <v>8</v>
      </c>
      <c r="M4328" t="s">
        <v>14048</v>
      </c>
      <c r="N4328" t="s">
        <v>16</v>
      </c>
    </row>
    <row r="4329" spans="1:14" x14ac:dyDescent="0.35">
      <c r="A4329" t="s">
        <v>987</v>
      </c>
      <c r="B4329">
        <v>27</v>
      </c>
      <c r="C4329" t="s">
        <v>14097</v>
      </c>
      <c r="D4329" t="s">
        <v>12</v>
      </c>
      <c r="E4329" t="s">
        <v>64</v>
      </c>
      <c r="F4329" t="s">
        <v>49</v>
      </c>
      <c r="G4329" t="s">
        <v>26</v>
      </c>
      <c r="H4329">
        <v>3206.88</v>
      </c>
      <c r="I4329" s="9">
        <v>45003</v>
      </c>
      <c r="J4329">
        <v>2023</v>
      </c>
      <c r="K4329" t="s">
        <v>14053</v>
      </c>
      <c r="L4329">
        <v>3</v>
      </c>
      <c r="M4329" t="s">
        <v>14050</v>
      </c>
      <c r="N4329" t="s">
        <v>16</v>
      </c>
    </row>
    <row r="4330" spans="1:14" x14ac:dyDescent="0.35">
      <c r="A4330" t="s">
        <v>1061</v>
      </c>
      <c r="B4330">
        <v>29</v>
      </c>
      <c r="C4330" t="s">
        <v>14097</v>
      </c>
      <c r="D4330" t="s">
        <v>12</v>
      </c>
      <c r="E4330" t="s">
        <v>24</v>
      </c>
      <c r="F4330" t="s">
        <v>19</v>
      </c>
      <c r="G4330" t="s">
        <v>26</v>
      </c>
      <c r="H4330">
        <v>285.47000000000003</v>
      </c>
      <c r="I4330" s="9">
        <v>45394</v>
      </c>
      <c r="J4330">
        <v>2024</v>
      </c>
      <c r="K4330" t="s">
        <v>14061</v>
      </c>
      <c r="L4330">
        <v>4</v>
      </c>
      <c r="M4330" t="s">
        <v>14048</v>
      </c>
      <c r="N4330" t="s">
        <v>16</v>
      </c>
    </row>
    <row r="4331" spans="1:14" x14ac:dyDescent="0.35">
      <c r="A4331" t="s">
        <v>1139</v>
      </c>
      <c r="B4331">
        <v>30</v>
      </c>
      <c r="C4331" t="s">
        <v>14097</v>
      </c>
      <c r="D4331" t="s">
        <v>39</v>
      </c>
      <c r="E4331" t="s">
        <v>64</v>
      </c>
      <c r="F4331" t="s">
        <v>35</v>
      </c>
      <c r="G4331" t="s">
        <v>26</v>
      </c>
      <c r="H4331">
        <v>2838.07</v>
      </c>
      <c r="I4331" s="9">
        <v>45370</v>
      </c>
      <c r="J4331">
        <v>2024</v>
      </c>
      <c r="K4331" t="s">
        <v>14053</v>
      </c>
      <c r="L4331">
        <v>3</v>
      </c>
      <c r="M4331" t="s">
        <v>14046</v>
      </c>
      <c r="N4331" t="s">
        <v>16</v>
      </c>
    </row>
    <row r="4332" spans="1:14" x14ac:dyDescent="0.35">
      <c r="A4332" t="s">
        <v>1165</v>
      </c>
      <c r="B4332">
        <v>29</v>
      </c>
      <c r="C4332" t="s">
        <v>14097</v>
      </c>
      <c r="D4332" t="s">
        <v>12</v>
      </c>
      <c r="E4332" t="s">
        <v>29</v>
      </c>
      <c r="F4332" t="s">
        <v>55</v>
      </c>
      <c r="G4332" t="s">
        <v>26</v>
      </c>
      <c r="H4332">
        <v>470.73</v>
      </c>
      <c r="I4332" s="9">
        <v>45553</v>
      </c>
      <c r="J4332">
        <v>2024</v>
      </c>
      <c r="K4332" t="s">
        <v>14055</v>
      </c>
      <c r="L4332">
        <v>9</v>
      </c>
      <c r="M4332" t="s">
        <v>14052</v>
      </c>
      <c r="N4332" t="s">
        <v>16</v>
      </c>
    </row>
    <row r="4333" spans="1:14" x14ac:dyDescent="0.35">
      <c r="A4333" t="s">
        <v>1179</v>
      </c>
      <c r="B4333">
        <v>31</v>
      </c>
      <c r="C4333" t="s">
        <v>14097</v>
      </c>
      <c r="D4333" t="s">
        <v>12</v>
      </c>
      <c r="E4333" t="s">
        <v>24</v>
      </c>
      <c r="F4333" t="s">
        <v>55</v>
      </c>
      <c r="G4333" t="s">
        <v>26</v>
      </c>
      <c r="H4333">
        <v>4854.2700000000004</v>
      </c>
      <c r="I4333" s="9">
        <v>45575</v>
      </c>
      <c r="J4333">
        <v>2024</v>
      </c>
      <c r="K4333" t="s">
        <v>14058</v>
      </c>
      <c r="L4333">
        <v>10</v>
      </c>
      <c r="M4333" t="s">
        <v>14057</v>
      </c>
      <c r="N4333" t="s">
        <v>16</v>
      </c>
    </row>
    <row r="4334" spans="1:14" x14ac:dyDescent="0.35">
      <c r="A4334" t="s">
        <v>1187</v>
      </c>
      <c r="B4334">
        <v>33</v>
      </c>
      <c r="C4334" t="s">
        <v>14097</v>
      </c>
      <c r="D4334" t="s">
        <v>12</v>
      </c>
      <c r="E4334" t="s">
        <v>52</v>
      </c>
      <c r="F4334" t="s">
        <v>35</v>
      </c>
      <c r="G4334" t="s">
        <v>26</v>
      </c>
      <c r="H4334">
        <v>4238.0600000000004</v>
      </c>
      <c r="I4334" s="9">
        <v>45491</v>
      </c>
      <c r="J4334">
        <v>2024</v>
      </c>
      <c r="K4334" t="s">
        <v>14063</v>
      </c>
      <c r="L4334">
        <v>7</v>
      </c>
      <c r="M4334" t="s">
        <v>14057</v>
      </c>
      <c r="N4334" t="s">
        <v>16</v>
      </c>
    </row>
    <row r="4335" spans="1:14" x14ac:dyDescent="0.35">
      <c r="A4335" t="s">
        <v>1393</v>
      </c>
      <c r="B4335">
        <v>28</v>
      </c>
      <c r="C4335" t="s">
        <v>14097</v>
      </c>
      <c r="D4335" t="s">
        <v>12</v>
      </c>
      <c r="E4335" t="s">
        <v>52</v>
      </c>
      <c r="F4335" t="s">
        <v>55</v>
      </c>
      <c r="G4335" t="s">
        <v>26</v>
      </c>
      <c r="H4335">
        <v>3918.93</v>
      </c>
      <c r="I4335" s="9">
        <v>44956</v>
      </c>
      <c r="J4335">
        <v>2023</v>
      </c>
      <c r="K4335" t="s">
        <v>14045</v>
      </c>
      <c r="L4335">
        <v>1</v>
      </c>
      <c r="M4335" t="s">
        <v>14062</v>
      </c>
      <c r="N4335" t="s">
        <v>16</v>
      </c>
    </row>
    <row r="4336" spans="1:14" x14ac:dyDescent="0.35">
      <c r="A4336" t="s">
        <v>1435</v>
      </c>
      <c r="B4336">
        <v>34</v>
      </c>
      <c r="C4336" t="s">
        <v>14097</v>
      </c>
      <c r="D4336" t="s">
        <v>39</v>
      </c>
      <c r="E4336" t="s">
        <v>64</v>
      </c>
      <c r="F4336" t="s">
        <v>14</v>
      </c>
      <c r="G4336" t="s">
        <v>26</v>
      </c>
      <c r="H4336">
        <v>598.97</v>
      </c>
      <c r="I4336" s="9">
        <v>45238</v>
      </c>
      <c r="J4336">
        <v>2023</v>
      </c>
      <c r="K4336" t="s">
        <v>14054</v>
      </c>
      <c r="L4336">
        <v>11</v>
      </c>
      <c r="M4336" t="s">
        <v>14052</v>
      </c>
      <c r="N4336" t="s">
        <v>16</v>
      </c>
    </row>
    <row r="4337" spans="1:14" x14ac:dyDescent="0.35">
      <c r="A4337" t="s">
        <v>1515</v>
      </c>
      <c r="B4337">
        <v>34</v>
      </c>
      <c r="C4337" t="s">
        <v>14097</v>
      </c>
      <c r="D4337" t="s">
        <v>12</v>
      </c>
      <c r="E4337" t="s">
        <v>13</v>
      </c>
      <c r="F4337" t="s">
        <v>25</v>
      </c>
      <c r="G4337" t="s">
        <v>26</v>
      </c>
      <c r="H4337">
        <v>8685.25</v>
      </c>
      <c r="I4337" s="9">
        <v>45222</v>
      </c>
      <c r="J4337">
        <v>2023</v>
      </c>
      <c r="K4337" t="s">
        <v>14058</v>
      </c>
      <c r="L4337">
        <v>10</v>
      </c>
      <c r="M4337" t="s">
        <v>14062</v>
      </c>
      <c r="N4337" t="s">
        <v>16</v>
      </c>
    </row>
    <row r="4338" spans="1:14" x14ac:dyDescent="0.35">
      <c r="A4338" t="s">
        <v>1535</v>
      </c>
      <c r="B4338">
        <v>27</v>
      </c>
      <c r="C4338" t="s">
        <v>14097</v>
      </c>
      <c r="D4338" t="s">
        <v>12</v>
      </c>
      <c r="E4338" t="s">
        <v>13</v>
      </c>
      <c r="F4338" t="s">
        <v>19</v>
      </c>
      <c r="G4338" t="s">
        <v>26</v>
      </c>
      <c r="H4338">
        <v>945.76</v>
      </c>
      <c r="I4338" s="9">
        <v>45135</v>
      </c>
      <c r="J4338">
        <v>2023</v>
      </c>
      <c r="K4338" t="s">
        <v>14063</v>
      </c>
      <c r="L4338">
        <v>7</v>
      </c>
      <c r="M4338" t="s">
        <v>14048</v>
      </c>
      <c r="N4338" t="s">
        <v>16</v>
      </c>
    </row>
    <row r="4339" spans="1:14" x14ac:dyDescent="0.35">
      <c r="A4339" t="s">
        <v>1603</v>
      </c>
      <c r="B4339">
        <v>31</v>
      </c>
      <c r="C4339" t="s">
        <v>14097</v>
      </c>
      <c r="D4339" t="s">
        <v>39</v>
      </c>
      <c r="E4339" t="s">
        <v>64</v>
      </c>
      <c r="F4339" t="s">
        <v>55</v>
      </c>
      <c r="G4339" t="s">
        <v>26</v>
      </c>
      <c r="H4339">
        <v>21776.34</v>
      </c>
      <c r="I4339" s="9">
        <v>45296</v>
      </c>
      <c r="J4339">
        <v>2024</v>
      </c>
      <c r="K4339" t="s">
        <v>14045</v>
      </c>
      <c r="L4339">
        <v>1</v>
      </c>
      <c r="M4339" t="s">
        <v>14048</v>
      </c>
      <c r="N4339" t="s">
        <v>16</v>
      </c>
    </row>
    <row r="4340" spans="1:14" x14ac:dyDescent="0.35">
      <c r="A4340" t="s">
        <v>1669</v>
      </c>
      <c r="B4340">
        <v>30</v>
      </c>
      <c r="C4340" t="s">
        <v>14097</v>
      </c>
      <c r="D4340" t="s">
        <v>12</v>
      </c>
      <c r="E4340" t="s">
        <v>24</v>
      </c>
      <c r="F4340" t="s">
        <v>49</v>
      </c>
      <c r="G4340" t="s">
        <v>26</v>
      </c>
      <c r="H4340">
        <v>7164.79</v>
      </c>
      <c r="I4340" s="9">
        <v>45399</v>
      </c>
      <c r="J4340">
        <v>2024</v>
      </c>
      <c r="K4340" t="s">
        <v>14061</v>
      </c>
      <c r="L4340">
        <v>4</v>
      </c>
      <c r="M4340" t="s">
        <v>14052</v>
      </c>
      <c r="N4340" t="s">
        <v>16</v>
      </c>
    </row>
    <row r="4341" spans="1:14" x14ac:dyDescent="0.35">
      <c r="A4341" t="s">
        <v>1777</v>
      </c>
      <c r="B4341">
        <v>32</v>
      </c>
      <c r="C4341" t="s">
        <v>14097</v>
      </c>
      <c r="D4341" t="s">
        <v>39</v>
      </c>
      <c r="E4341" t="s">
        <v>93</v>
      </c>
      <c r="F4341" t="s">
        <v>49</v>
      </c>
      <c r="G4341" t="s">
        <v>26</v>
      </c>
      <c r="H4341">
        <v>7930.65</v>
      </c>
      <c r="I4341" s="9">
        <v>44942</v>
      </c>
      <c r="J4341">
        <v>2023</v>
      </c>
      <c r="K4341" t="s">
        <v>14045</v>
      </c>
      <c r="L4341">
        <v>1</v>
      </c>
      <c r="M4341" t="s">
        <v>14062</v>
      </c>
      <c r="N4341" t="s">
        <v>16</v>
      </c>
    </row>
    <row r="4342" spans="1:14" x14ac:dyDescent="0.35">
      <c r="A4342" t="s">
        <v>1801</v>
      </c>
      <c r="B4342">
        <v>31</v>
      </c>
      <c r="C4342" t="s">
        <v>14097</v>
      </c>
      <c r="D4342" t="s">
        <v>39</v>
      </c>
      <c r="E4342" t="s">
        <v>13</v>
      </c>
      <c r="F4342" t="s">
        <v>25</v>
      </c>
      <c r="G4342" t="s">
        <v>26</v>
      </c>
      <c r="H4342">
        <v>311.14999999999998</v>
      </c>
      <c r="I4342" s="9">
        <v>44934</v>
      </c>
      <c r="J4342">
        <v>2023</v>
      </c>
      <c r="K4342" t="s">
        <v>14045</v>
      </c>
      <c r="L4342">
        <v>1</v>
      </c>
      <c r="M4342" t="s">
        <v>14059</v>
      </c>
      <c r="N4342" t="s">
        <v>16</v>
      </c>
    </row>
    <row r="4343" spans="1:14" x14ac:dyDescent="0.35">
      <c r="A4343" t="s">
        <v>1849</v>
      </c>
      <c r="B4343">
        <v>34</v>
      </c>
      <c r="C4343" t="s">
        <v>14097</v>
      </c>
      <c r="D4343" t="s">
        <v>12</v>
      </c>
      <c r="E4343" t="s">
        <v>29</v>
      </c>
      <c r="F4343" t="s">
        <v>55</v>
      </c>
      <c r="G4343" t="s">
        <v>26</v>
      </c>
      <c r="H4343">
        <v>19290.93</v>
      </c>
      <c r="I4343" s="9">
        <v>45195</v>
      </c>
      <c r="J4343">
        <v>2023</v>
      </c>
      <c r="K4343" t="s">
        <v>14055</v>
      </c>
      <c r="L4343">
        <v>9</v>
      </c>
      <c r="M4343" t="s">
        <v>14046</v>
      </c>
      <c r="N4343" t="s">
        <v>16</v>
      </c>
    </row>
    <row r="4344" spans="1:14" x14ac:dyDescent="0.35">
      <c r="A4344" t="s">
        <v>2029</v>
      </c>
      <c r="B4344">
        <v>27</v>
      </c>
      <c r="C4344" t="s">
        <v>14097</v>
      </c>
      <c r="D4344" t="s">
        <v>12</v>
      </c>
      <c r="E4344" t="s">
        <v>24</v>
      </c>
      <c r="F4344" t="s">
        <v>55</v>
      </c>
      <c r="G4344" t="s">
        <v>26</v>
      </c>
      <c r="H4344">
        <v>20290.84</v>
      </c>
      <c r="I4344" s="9">
        <v>45168</v>
      </c>
      <c r="J4344">
        <v>2023</v>
      </c>
      <c r="K4344" t="s">
        <v>14056</v>
      </c>
      <c r="L4344">
        <v>8</v>
      </c>
      <c r="M4344" t="s">
        <v>14052</v>
      </c>
      <c r="N4344" t="s">
        <v>16</v>
      </c>
    </row>
    <row r="4345" spans="1:14" x14ac:dyDescent="0.35">
      <c r="A4345" t="s">
        <v>2101</v>
      </c>
      <c r="B4345">
        <v>31</v>
      </c>
      <c r="C4345" t="s">
        <v>14097</v>
      </c>
      <c r="D4345" t="s">
        <v>12</v>
      </c>
      <c r="E4345" t="s">
        <v>24</v>
      </c>
      <c r="F4345" t="s">
        <v>19</v>
      </c>
      <c r="G4345" t="s">
        <v>26</v>
      </c>
      <c r="H4345">
        <v>692.09</v>
      </c>
      <c r="I4345" s="9">
        <v>44970</v>
      </c>
      <c r="J4345">
        <v>2023</v>
      </c>
      <c r="K4345" t="s">
        <v>14051</v>
      </c>
      <c r="L4345">
        <v>2</v>
      </c>
      <c r="M4345" t="s">
        <v>14062</v>
      </c>
      <c r="N4345" t="s">
        <v>16</v>
      </c>
    </row>
    <row r="4346" spans="1:14" x14ac:dyDescent="0.35">
      <c r="A4346" t="s">
        <v>2217</v>
      </c>
      <c r="B4346">
        <v>27</v>
      </c>
      <c r="C4346" t="s">
        <v>14097</v>
      </c>
      <c r="D4346" t="s">
        <v>12</v>
      </c>
      <c r="E4346" t="s">
        <v>29</v>
      </c>
      <c r="F4346" t="s">
        <v>19</v>
      </c>
      <c r="G4346" t="s">
        <v>26</v>
      </c>
      <c r="H4346">
        <v>542.86</v>
      </c>
      <c r="I4346" s="9">
        <v>45429</v>
      </c>
      <c r="J4346">
        <v>2024</v>
      </c>
      <c r="K4346" t="s">
        <v>14047</v>
      </c>
      <c r="L4346">
        <v>5</v>
      </c>
      <c r="M4346" t="s">
        <v>14048</v>
      </c>
      <c r="N4346" t="s">
        <v>16</v>
      </c>
    </row>
    <row r="4347" spans="1:14" x14ac:dyDescent="0.35">
      <c r="A4347" t="s">
        <v>2227</v>
      </c>
      <c r="B4347">
        <v>30</v>
      </c>
      <c r="C4347" t="s">
        <v>14097</v>
      </c>
      <c r="D4347" t="s">
        <v>12</v>
      </c>
      <c r="E4347" t="s">
        <v>93</v>
      </c>
      <c r="F4347" t="s">
        <v>35</v>
      </c>
      <c r="G4347" t="s">
        <v>26</v>
      </c>
      <c r="H4347">
        <v>19.18</v>
      </c>
      <c r="I4347" s="9">
        <v>45523</v>
      </c>
      <c r="J4347">
        <v>2024</v>
      </c>
      <c r="K4347" t="s">
        <v>14056</v>
      </c>
      <c r="L4347">
        <v>8</v>
      </c>
      <c r="M4347" t="s">
        <v>14062</v>
      </c>
      <c r="N4347" t="s">
        <v>16</v>
      </c>
    </row>
    <row r="4348" spans="1:14" x14ac:dyDescent="0.35">
      <c r="A4348" t="s">
        <v>2319</v>
      </c>
      <c r="B4348">
        <v>29</v>
      </c>
      <c r="C4348" t="s">
        <v>14097</v>
      </c>
      <c r="D4348" t="s">
        <v>12</v>
      </c>
      <c r="E4348" t="s">
        <v>29</v>
      </c>
      <c r="F4348" t="s">
        <v>35</v>
      </c>
      <c r="G4348" t="s">
        <v>26</v>
      </c>
      <c r="H4348">
        <v>1533.31</v>
      </c>
      <c r="I4348" s="9">
        <v>45210</v>
      </c>
      <c r="J4348">
        <v>2023</v>
      </c>
      <c r="K4348" t="s">
        <v>14058</v>
      </c>
      <c r="L4348">
        <v>10</v>
      </c>
      <c r="M4348" t="s">
        <v>14052</v>
      </c>
      <c r="N4348" t="s">
        <v>16</v>
      </c>
    </row>
    <row r="4349" spans="1:14" x14ac:dyDescent="0.35">
      <c r="A4349" t="s">
        <v>2381</v>
      </c>
      <c r="B4349">
        <v>26</v>
      </c>
      <c r="C4349" t="s">
        <v>14097</v>
      </c>
      <c r="D4349" t="s">
        <v>39</v>
      </c>
      <c r="E4349" t="s">
        <v>24</v>
      </c>
      <c r="F4349" t="s">
        <v>55</v>
      </c>
      <c r="G4349" t="s">
        <v>26</v>
      </c>
      <c r="H4349">
        <v>35931.730000000003</v>
      </c>
      <c r="I4349" s="9">
        <v>45067</v>
      </c>
      <c r="J4349">
        <v>2023</v>
      </c>
      <c r="K4349" t="s">
        <v>14047</v>
      </c>
      <c r="L4349">
        <v>5</v>
      </c>
      <c r="M4349" t="s">
        <v>14059</v>
      </c>
      <c r="N4349" t="s">
        <v>16</v>
      </c>
    </row>
    <row r="4350" spans="1:14" x14ac:dyDescent="0.35">
      <c r="A4350" t="s">
        <v>2383</v>
      </c>
      <c r="B4350">
        <v>26</v>
      </c>
      <c r="C4350" t="s">
        <v>14097</v>
      </c>
      <c r="D4350" t="s">
        <v>12</v>
      </c>
      <c r="E4350" t="s">
        <v>64</v>
      </c>
      <c r="F4350" t="s">
        <v>25</v>
      </c>
      <c r="G4350" t="s">
        <v>26</v>
      </c>
      <c r="H4350">
        <v>29281.86</v>
      </c>
      <c r="I4350" s="9">
        <v>45594</v>
      </c>
      <c r="J4350">
        <v>2024</v>
      </c>
      <c r="K4350" t="s">
        <v>14058</v>
      </c>
      <c r="L4350">
        <v>10</v>
      </c>
      <c r="M4350" t="s">
        <v>14046</v>
      </c>
      <c r="N4350" t="s">
        <v>16</v>
      </c>
    </row>
    <row r="4351" spans="1:14" x14ac:dyDescent="0.35">
      <c r="A4351" t="s">
        <v>2773</v>
      </c>
      <c r="B4351">
        <v>27</v>
      </c>
      <c r="C4351" t="s">
        <v>14097</v>
      </c>
      <c r="D4351" t="s">
        <v>39</v>
      </c>
      <c r="E4351" t="s">
        <v>13</v>
      </c>
      <c r="F4351" t="s">
        <v>25</v>
      </c>
      <c r="G4351" t="s">
        <v>26</v>
      </c>
      <c r="H4351">
        <v>7216.27</v>
      </c>
      <c r="I4351" s="9">
        <v>45504</v>
      </c>
      <c r="J4351">
        <v>2024</v>
      </c>
      <c r="K4351" t="s">
        <v>14063</v>
      </c>
      <c r="L4351">
        <v>7</v>
      </c>
      <c r="M4351" t="s">
        <v>14052</v>
      </c>
      <c r="N4351" t="s">
        <v>16</v>
      </c>
    </row>
    <row r="4352" spans="1:14" x14ac:dyDescent="0.35">
      <c r="A4352" t="s">
        <v>2777</v>
      </c>
      <c r="B4352">
        <v>34</v>
      </c>
      <c r="C4352" t="s">
        <v>14097</v>
      </c>
      <c r="D4352" t="s">
        <v>39</v>
      </c>
      <c r="E4352" t="s">
        <v>52</v>
      </c>
      <c r="F4352" t="s">
        <v>49</v>
      </c>
      <c r="G4352" t="s">
        <v>26</v>
      </c>
      <c r="H4352">
        <v>20111.71</v>
      </c>
      <c r="I4352" s="9">
        <v>45159</v>
      </c>
      <c r="J4352">
        <v>2023</v>
      </c>
      <c r="K4352" t="s">
        <v>14056</v>
      </c>
      <c r="L4352">
        <v>8</v>
      </c>
      <c r="M4352" t="s">
        <v>14062</v>
      </c>
      <c r="N4352" t="s">
        <v>16</v>
      </c>
    </row>
    <row r="4353" spans="1:14" x14ac:dyDescent="0.35">
      <c r="A4353" t="s">
        <v>2839</v>
      </c>
      <c r="B4353">
        <v>34</v>
      </c>
      <c r="C4353" t="s">
        <v>14097</v>
      </c>
      <c r="D4353" t="s">
        <v>39</v>
      </c>
      <c r="E4353" t="s">
        <v>74</v>
      </c>
      <c r="F4353" t="s">
        <v>49</v>
      </c>
      <c r="G4353" t="s">
        <v>26</v>
      </c>
      <c r="H4353">
        <v>22089.29</v>
      </c>
      <c r="I4353" s="9">
        <v>45000</v>
      </c>
      <c r="J4353">
        <v>2023</v>
      </c>
      <c r="K4353" t="s">
        <v>14053</v>
      </c>
      <c r="L4353">
        <v>3</v>
      </c>
      <c r="M4353" t="s">
        <v>14052</v>
      </c>
      <c r="N4353" t="s">
        <v>16</v>
      </c>
    </row>
    <row r="4354" spans="1:14" x14ac:dyDescent="0.35">
      <c r="A4354" t="s">
        <v>2905</v>
      </c>
      <c r="B4354">
        <v>29</v>
      </c>
      <c r="C4354" t="s">
        <v>14097</v>
      </c>
      <c r="D4354" t="s">
        <v>12</v>
      </c>
      <c r="E4354" t="s">
        <v>42</v>
      </c>
      <c r="F4354" t="s">
        <v>19</v>
      </c>
      <c r="G4354" t="s">
        <v>26</v>
      </c>
      <c r="H4354">
        <v>4830.74</v>
      </c>
      <c r="I4354" s="9">
        <v>45328</v>
      </c>
      <c r="J4354">
        <v>2024</v>
      </c>
      <c r="K4354" t="s">
        <v>14051</v>
      </c>
      <c r="L4354">
        <v>2</v>
      </c>
      <c r="M4354" t="s">
        <v>14046</v>
      </c>
      <c r="N4354" t="s">
        <v>16</v>
      </c>
    </row>
    <row r="4355" spans="1:14" x14ac:dyDescent="0.35">
      <c r="A4355" t="s">
        <v>3001</v>
      </c>
      <c r="B4355">
        <v>34</v>
      </c>
      <c r="C4355" t="s">
        <v>14097</v>
      </c>
      <c r="D4355" t="s">
        <v>39</v>
      </c>
      <c r="E4355" t="s">
        <v>64</v>
      </c>
      <c r="F4355" t="s">
        <v>14</v>
      </c>
      <c r="G4355" t="s">
        <v>26</v>
      </c>
      <c r="H4355">
        <v>1597.9</v>
      </c>
      <c r="I4355" s="9">
        <v>45058</v>
      </c>
      <c r="J4355">
        <v>2023</v>
      </c>
      <c r="K4355" t="s">
        <v>14047</v>
      </c>
      <c r="L4355">
        <v>5</v>
      </c>
      <c r="M4355" t="s">
        <v>14048</v>
      </c>
      <c r="N4355" t="s">
        <v>16</v>
      </c>
    </row>
    <row r="4356" spans="1:14" x14ac:dyDescent="0.35">
      <c r="A4356" t="s">
        <v>3003</v>
      </c>
      <c r="B4356">
        <v>31</v>
      </c>
      <c r="C4356" t="s">
        <v>14097</v>
      </c>
      <c r="D4356" t="s">
        <v>12</v>
      </c>
      <c r="E4356" t="s">
        <v>42</v>
      </c>
      <c r="F4356" t="s">
        <v>35</v>
      </c>
      <c r="G4356" t="s">
        <v>26</v>
      </c>
      <c r="H4356">
        <v>3614.36</v>
      </c>
      <c r="I4356" s="9">
        <v>45534</v>
      </c>
      <c r="J4356">
        <v>2024</v>
      </c>
      <c r="K4356" t="s">
        <v>14056</v>
      </c>
      <c r="L4356">
        <v>8</v>
      </c>
      <c r="M4356" t="s">
        <v>14048</v>
      </c>
      <c r="N4356" t="s">
        <v>16</v>
      </c>
    </row>
    <row r="4357" spans="1:14" x14ac:dyDescent="0.35">
      <c r="A4357" t="s">
        <v>3131</v>
      </c>
      <c r="B4357">
        <v>32</v>
      </c>
      <c r="C4357" t="s">
        <v>14097</v>
      </c>
      <c r="D4357" t="s">
        <v>12</v>
      </c>
      <c r="E4357" t="s">
        <v>93</v>
      </c>
      <c r="F4357" t="s">
        <v>55</v>
      </c>
      <c r="G4357" t="s">
        <v>26</v>
      </c>
      <c r="H4357">
        <v>15746.35</v>
      </c>
      <c r="I4357" s="9">
        <v>45242</v>
      </c>
      <c r="J4357">
        <v>2023</v>
      </c>
      <c r="K4357" t="s">
        <v>14054</v>
      </c>
      <c r="L4357">
        <v>11</v>
      </c>
      <c r="M4357" t="s">
        <v>14059</v>
      </c>
      <c r="N4357" t="s">
        <v>16</v>
      </c>
    </row>
    <row r="4358" spans="1:14" x14ac:dyDescent="0.35">
      <c r="A4358" t="s">
        <v>3141</v>
      </c>
      <c r="B4358">
        <v>29</v>
      </c>
      <c r="C4358" t="s">
        <v>14097</v>
      </c>
      <c r="D4358" t="s">
        <v>39</v>
      </c>
      <c r="E4358" t="s">
        <v>74</v>
      </c>
      <c r="F4358" t="s">
        <v>14</v>
      </c>
      <c r="G4358" t="s">
        <v>26</v>
      </c>
      <c r="H4358">
        <v>5720.94</v>
      </c>
      <c r="I4358" s="9">
        <v>45627</v>
      </c>
      <c r="J4358">
        <v>2024</v>
      </c>
      <c r="K4358" t="s">
        <v>14060</v>
      </c>
      <c r="L4358">
        <v>12</v>
      </c>
      <c r="M4358" t="s">
        <v>14059</v>
      </c>
      <c r="N4358" t="s">
        <v>16</v>
      </c>
    </row>
    <row r="4359" spans="1:14" x14ac:dyDescent="0.35">
      <c r="A4359" t="s">
        <v>3179</v>
      </c>
      <c r="B4359">
        <v>27</v>
      </c>
      <c r="C4359" t="s">
        <v>14097</v>
      </c>
      <c r="D4359" t="s">
        <v>12</v>
      </c>
      <c r="E4359" t="s">
        <v>42</v>
      </c>
      <c r="F4359" t="s">
        <v>19</v>
      </c>
      <c r="G4359" t="s">
        <v>26</v>
      </c>
      <c r="H4359">
        <v>8160.94</v>
      </c>
      <c r="I4359" s="9">
        <v>45132</v>
      </c>
      <c r="J4359">
        <v>2023</v>
      </c>
      <c r="K4359" t="s">
        <v>14063</v>
      </c>
      <c r="L4359">
        <v>7</v>
      </c>
      <c r="M4359" t="s">
        <v>14046</v>
      </c>
      <c r="N4359" t="s">
        <v>16</v>
      </c>
    </row>
    <row r="4360" spans="1:14" x14ac:dyDescent="0.35">
      <c r="A4360" t="s">
        <v>3201</v>
      </c>
      <c r="B4360">
        <v>26</v>
      </c>
      <c r="C4360" t="s">
        <v>14097</v>
      </c>
      <c r="D4360" t="s">
        <v>12</v>
      </c>
      <c r="E4360" t="s">
        <v>29</v>
      </c>
      <c r="F4360" t="s">
        <v>25</v>
      </c>
      <c r="G4360" t="s">
        <v>26</v>
      </c>
      <c r="H4360">
        <v>4131.45</v>
      </c>
      <c r="I4360" s="9">
        <v>45318</v>
      </c>
      <c r="J4360">
        <v>2024</v>
      </c>
      <c r="K4360" t="s">
        <v>14045</v>
      </c>
      <c r="L4360">
        <v>1</v>
      </c>
      <c r="M4360" t="s">
        <v>14050</v>
      </c>
      <c r="N4360" t="s">
        <v>16</v>
      </c>
    </row>
    <row r="4361" spans="1:14" x14ac:dyDescent="0.35">
      <c r="A4361" t="s">
        <v>3241</v>
      </c>
      <c r="B4361">
        <v>28</v>
      </c>
      <c r="C4361" t="s">
        <v>14097</v>
      </c>
      <c r="D4361" t="s">
        <v>39</v>
      </c>
      <c r="E4361" t="s">
        <v>52</v>
      </c>
      <c r="F4361" t="s">
        <v>49</v>
      </c>
      <c r="G4361" t="s">
        <v>26</v>
      </c>
      <c r="H4361">
        <v>35976.080000000002</v>
      </c>
      <c r="I4361" s="9">
        <v>44928</v>
      </c>
      <c r="J4361">
        <v>2023</v>
      </c>
      <c r="K4361" t="s">
        <v>14045</v>
      </c>
      <c r="L4361">
        <v>1</v>
      </c>
      <c r="M4361" t="s">
        <v>14062</v>
      </c>
      <c r="N4361" t="s">
        <v>16</v>
      </c>
    </row>
    <row r="4362" spans="1:14" x14ac:dyDescent="0.35">
      <c r="A4362" t="s">
        <v>3345</v>
      </c>
      <c r="B4362">
        <v>30</v>
      </c>
      <c r="C4362" t="s">
        <v>14097</v>
      </c>
      <c r="D4362" t="s">
        <v>39</v>
      </c>
      <c r="E4362" t="s">
        <v>93</v>
      </c>
      <c r="F4362" t="s">
        <v>35</v>
      </c>
      <c r="G4362" t="s">
        <v>26</v>
      </c>
      <c r="H4362">
        <v>4951.43</v>
      </c>
      <c r="I4362" s="9">
        <v>45297</v>
      </c>
      <c r="J4362">
        <v>2024</v>
      </c>
      <c r="K4362" t="s">
        <v>14045</v>
      </c>
      <c r="L4362">
        <v>1</v>
      </c>
      <c r="M4362" t="s">
        <v>14050</v>
      </c>
      <c r="N4362" t="s">
        <v>16</v>
      </c>
    </row>
    <row r="4363" spans="1:14" x14ac:dyDescent="0.35">
      <c r="A4363" t="s">
        <v>3477</v>
      </c>
      <c r="B4363">
        <v>27</v>
      </c>
      <c r="C4363" t="s">
        <v>14097</v>
      </c>
      <c r="D4363" t="s">
        <v>12</v>
      </c>
      <c r="E4363" t="s">
        <v>13</v>
      </c>
      <c r="F4363" t="s">
        <v>19</v>
      </c>
      <c r="G4363" t="s">
        <v>26</v>
      </c>
      <c r="H4363">
        <v>4685.0600000000004</v>
      </c>
      <c r="I4363" s="9">
        <v>45415</v>
      </c>
      <c r="J4363">
        <v>2024</v>
      </c>
      <c r="K4363" t="s">
        <v>14047</v>
      </c>
      <c r="L4363">
        <v>5</v>
      </c>
      <c r="M4363" t="s">
        <v>14048</v>
      </c>
      <c r="N4363" t="s">
        <v>16</v>
      </c>
    </row>
    <row r="4364" spans="1:14" x14ac:dyDescent="0.35">
      <c r="A4364" t="s">
        <v>3543</v>
      </c>
      <c r="B4364">
        <v>32</v>
      </c>
      <c r="C4364" t="s">
        <v>14097</v>
      </c>
      <c r="D4364" t="s">
        <v>39</v>
      </c>
      <c r="E4364" t="s">
        <v>24</v>
      </c>
      <c r="F4364" t="s">
        <v>14</v>
      </c>
      <c r="G4364" t="s">
        <v>26</v>
      </c>
      <c r="H4364">
        <v>4618.1499999999996</v>
      </c>
      <c r="I4364" s="9">
        <v>44978</v>
      </c>
      <c r="J4364">
        <v>2023</v>
      </c>
      <c r="K4364" t="s">
        <v>14051</v>
      </c>
      <c r="L4364">
        <v>2</v>
      </c>
      <c r="M4364" t="s">
        <v>14046</v>
      </c>
      <c r="N4364" t="s">
        <v>16</v>
      </c>
    </row>
    <row r="4365" spans="1:14" x14ac:dyDescent="0.35">
      <c r="A4365" t="s">
        <v>3569</v>
      </c>
      <c r="B4365">
        <v>34</v>
      </c>
      <c r="C4365" t="s">
        <v>14097</v>
      </c>
      <c r="D4365" t="s">
        <v>39</v>
      </c>
      <c r="E4365" t="s">
        <v>29</v>
      </c>
      <c r="F4365" t="s">
        <v>49</v>
      </c>
      <c r="G4365" t="s">
        <v>26</v>
      </c>
      <c r="H4365">
        <v>2181.2199999999998</v>
      </c>
      <c r="I4365" s="9">
        <v>45247</v>
      </c>
      <c r="J4365">
        <v>2023</v>
      </c>
      <c r="K4365" t="s">
        <v>14054</v>
      </c>
      <c r="L4365">
        <v>11</v>
      </c>
      <c r="M4365" t="s">
        <v>14048</v>
      </c>
      <c r="N4365" t="s">
        <v>16</v>
      </c>
    </row>
    <row r="4366" spans="1:14" x14ac:dyDescent="0.35">
      <c r="A4366" t="s">
        <v>3581</v>
      </c>
      <c r="B4366">
        <v>33</v>
      </c>
      <c r="C4366" t="s">
        <v>14097</v>
      </c>
      <c r="D4366" t="s">
        <v>12</v>
      </c>
      <c r="E4366" t="s">
        <v>64</v>
      </c>
      <c r="F4366" t="s">
        <v>49</v>
      </c>
      <c r="G4366" t="s">
        <v>26</v>
      </c>
      <c r="H4366">
        <v>3216.39</v>
      </c>
      <c r="I4366" s="9">
        <v>45000</v>
      </c>
      <c r="J4366">
        <v>2023</v>
      </c>
      <c r="K4366" t="s">
        <v>14053</v>
      </c>
      <c r="L4366">
        <v>3</v>
      </c>
      <c r="M4366" t="s">
        <v>14052</v>
      </c>
      <c r="N4366" t="s">
        <v>16</v>
      </c>
    </row>
    <row r="4367" spans="1:14" x14ac:dyDescent="0.35">
      <c r="A4367" t="s">
        <v>3673</v>
      </c>
      <c r="B4367">
        <v>26</v>
      </c>
      <c r="C4367" t="s">
        <v>14097</v>
      </c>
      <c r="D4367" t="s">
        <v>39</v>
      </c>
      <c r="E4367" t="s">
        <v>24</v>
      </c>
      <c r="F4367" t="s">
        <v>35</v>
      </c>
      <c r="G4367" t="s">
        <v>26</v>
      </c>
      <c r="H4367">
        <v>14353.27</v>
      </c>
      <c r="I4367" s="9">
        <v>45297</v>
      </c>
      <c r="J4367">
        <v>2024</v>
      </c>
      <c r="K4367" t="s">
        <v>14045</v>
      </c>
      <c r="L4367">
        <v>1</v>
      </c>
      <c r="M4367" t="s">
        <v>14050</v>
      </c>
      <c r="N4367" t="s">
        <v>16</v>
      </c>
    </row>
    <row r="4368" spans="1:14" x14ac:dyDescent="0.35">
      <c r="A4368" t="s">
        <v>3711</v>
      </c>
      <c r="B4368">
        <v>28</v>
      </c>
      <c r="C4368" t="s">
        <v>14097</v>
      </c>
      <c r="D4368" t="s">
        <v>12</v>
      </c>
      <c r="E4368" t="s">
        <v>13</v>
      </c>
      <c r="F4368" t="s">
        <v>35</v>
      </c>
      <c r="G4368" t="s">
        <v>26</v>
      </c>
      <c r="H4368">
        <v>6389.29</v>
      </c>
      <c r="I4368" s="9">
        <v>45328</v>
      </c>
      <c r="J4368">
        <v>2024</v>
      </c>
      <c r="K4368" t="s">
        <v>14051</v>
      </c>
      <c r="L4368">
        <v>2</v>
      </c>
      <c r="M4368" t="s">
        <v>14046</v>
      </c>
      <c r="N4368" t="s">
        <v>16</v>
      </c>
    </row>
    <row r="4369" spans="1:14" x14ac:dyDescent="0.35">
      <c r="A4369" t="s">
        <v>3725</v>
      </c>
      <c r="B4369">
        <v>28</v>
      </c>
      <c r="C4369" t="s">
        <v>14097</v>
      </c>
      <c r="D4369" t="s">
        <v>39</v>
      </c>
      <c r="E4369" t="s">
        <v>74</v>
      </c>
      <c r="F4369" t="s">
        <v>14</v>
      </c>
      <c r="G4369" t="s">
        <v>26</v>
      </c>
      <c r="H4369">
        <v>4547.46</v>
      </c>
      <c r="I4369" s="9">
        <v>45348</v>
      </c>
      <c r="J4369">
        <v>2024</v>
      </c>
      <c r="K4369" t="s">
        <v>14051</v>
      </c>
      <c r="L4369">
        <v>2</v>
      </c>
      <c r="M4369" t="s">
        <v>14062</v>
      </c>
      <c r="N4369" t="s">
        <v>16</v>
      </c>
    </row>
    <row r="4370" spans="1:14" x14ac:dyDescent="0.35">
      <c r="A4370" t="s">
        <v>3753</v>
      </c>
      <c r="B4370">
        <v>27</v>
      </c>
      <c r="C4370" t="s">
        <v>14097</v>
      </c>
      <c r="D4370" t="s">
        <v>12</v>
      </c>
      <c r="E4370" t="s">
        <v>93</v>
      </c>
      <c r="F4370" t="s">
        <v>19</v>
      </c>
      <c r="G4370" t="s">
        <v>26</v>
      </c>
      <c r="H4370">
        <v>7262.36</v>
      </c>
      <c r="I4370" s="9">
        <v>45423</v>
      </c>
      <c r="J4370">
        <v>2024</v>
      </c>
      <c r="K4370" t="s">
        <v>14047</v>
      </c>
      <c r="L4370">
        <v>5</v>
      </c>
      <c r="M4370" t="s">
        <v>14050</v>
      </c>
      <c r="N4370" t="s">
        <v>16</v>
      </c>
    </row>
    <row r="4371" spans="1:14" x14ac:dyDescent="0.35">
      <c r="A4371" t="s">
        <v>3803</v>
      </c>
      <c r="B4371">
        <v>28</v>
      </c>
      <c r="C4371" t="s">
        <v>14097</v>
      </c>
      <c r="D4371" t="s">
        <v>39</v>
      </c>
      <c r="E4371" t="s">
        <v>93</v>
      </c>
      <c r="F4371" t="s">
        <v>25</v>
      </c>
      <c r="G4371" t="s">
        <v>26</v>
      </c>
      <c r="H4371">
        <v>6430.18</v>
      </c>
      <c r="I4371" s="9">
        <v>45306</v>
      </c>
      <c r="J4371">
        <v>2024</v>
      </c>
      <c r="K4371" t="s">
        <v>14045</v>
      </c>
      <c r="L4371">
        <v>1</v>
      </c>
      <c r="M4371" t="s">
        <v>14062</v>
      </c>
      <c r="N4371" t="s">
        <v>16</v>
      </c>
    </row>
    <row r="4372" spans="1:14" x14ac:dyDescent="0.35">
      <c r="A4372" t="s">
        <v>3813</v>
      </c>
      <c r="B4372">
        <v>26</v>
      </c>
      <c r="C4372" t="s">
        <v>14097</v>
      </c>
      <c r="D4372" t="s">
        <v>39</v>
      </c>
      <c r="E4372" t="s">
        <v>64</v>
      </c>
      <c r="F4372" t="s">
        <v>35</v>
      </c>
      <c r="G4372" t="s">
        <v>26</v>
      </c>
      <c r="H4372">
        <v>20865.189999999999</v>
      </c>
      <c r="I4372" s="9">
        <v>45539</v>
      </c>
      <c r="J4372">
        <v>2024</v>
      </c>
      <c r="K4372" t="s">
        <v>14055</v>
      </c>
      <c r="L4372">
        <v>9</v>
      </c>
      <c r="M4372" t="s">
        <v>14052</v>
      </c>
      <c r="N4372" t="s">
        <v>16</v>
      </c>
    </row>
    <row r="4373" spans="1:14" x14ac:dyDescent="0.35">
      <c r="A4373" t="s">
        <v>3823</v>
      </c>
      <c r="B4373">
        <v>29</v>
      </c>
      <c r="C4373" t="s">
        <v>14097</v>
      </c>
      <c r="D4373" t="s">
        <v>12</v>
      </c>
      <c r="E4373" t="s">
        <v>52</v>
      </c>
      <c r="F4373" t="s">
        <v>14</v>
      </c>
      <c r="G4373" t="s">
        <v>26</v>
      </c>
      <c r="H4373">
        <v>36459.879999999997</v>
      </c>
      <c r="I4373" s="9">
        <v>44986</v>
      </c>
      <c r="J4373">
        <v>2023</v>
      </c>
      <c r="K4373" t="s">
        <v>14053</v>
      </c>
      <c r="L4373">
        <v>3</v>
      </c>
      <c r="M4373" t="s">
        <v>14052</v>
      </c>
      <c r="N4373" t="s">
        <v>16</v>
      </c>
    </row>
    <row r="4374" spans="1:14" x14ac:dyDescent="0.35">
      <c r="A4374" t="s">
        <v>3837</v>
      </c>
      <c r="B4374">
        <v>28</v>
      </c>
      <c r="C4374" t="s">
        <v>14097</v>
      </c>
      <c r="D4374" t="s">
        <v>12</v>
      </c>
      <c r="E4374" t="s">
        <v>13</v>
      </c>
      <c r="F4374" t="s">
        <v>25</v>
      </c>
      <c r="G4374" t="s">
        <v>26</v>
      </c>
      <c r="H4374">
        <v>12346.99</v>
      </c>
      <c r="I4374" s="9">
        <v>45342</v>
      </c>
      <c r="J4374">
        <v>2024</v>
      </c>
      <c r="K4374" t="s">
        <v>14051</v>
      </c>
      <c r="L4374">
        <v>2</v>
      </c>
      <c r="M4374" t="s">
        <v>14046</v>
      </c>
      <c r="N4374" t="s">
        <v>16</v>
      </c>
    </row>
    <row r="4375" spans="1:14" x14ac:dyDescent="0.35">
      <c r="A4375" t="s">
        <v>3923</v>
      </c>
      <c r="B4375">
        <v>29</v>
      </c>
      <c r="C4375" t="s">
        <v>14097</v>
      </c>
      <c r="D4375" t="s">
        <v>12</v>
      </c>
      <c r="E4375" t="s">
        <v>64</v>
      </c>
      <c r="F4375" t="s">
        <v>35</v>
      </c>
      <c r="G4375" t="s">
        <v>26</v>
      </c>
      <c r="H4375">
        <v>7209.84</v>
      </c>
      <c r="I4375" s="9">
        <v>45054</v>
      </c>
      <c r="J4375">
        <v>2023</v>
      </c>
      <c r="K4375" t="s">
        <v>14047</v>
      </c>
      <c r="L4375">
        <v>5</v>
      </c>
      <c r="M4375" t="s">
        <v>14062</v>
      </c>
      <c r="N4375" t="s">
        <v>16</v>
      </c>
    </row>
    <row r="4376" spans="1:14" x14ac:dyDescent="0.35">
      <c r="A4376" t="s">
        <v>4003</v>
      </c>
      <c r="B4376">
        <v>31</v>
      </c>
      <c r="C4376" t="s">
        <v>14097</v>
      </c>
      <c r="D4376" t="s">
        <v>39</v>
      </c>
      <c r="E4376" t="s">
        <v>64</v>
      </c>
      <c r="F4376" t="s">
        <v>14</v>
      </c>
      <c r="G4376" t="s">
        <v>26</v>
      </c>
      <c r="H4376">
        <v>10580.2</v>
      </c>
      <c r="I4376" s="9">
        <v>45153</v>
      </c>
      <c r="J4376">
        <v>2023</v>
      </c>
      <c r="K4376" t="s">
        <v>14056</v>
      </c>
      <c r="L4376">
        <v>8</v>
      </c>
      <c r="M4376" t="s">
        <v>14046</v>
      </c>
      <c r="N4376" t="s">
        <v>16</v>
      </c>
    </row>
    <row r="4377" spans="1:14" x14ac:dyDescent="0.35">
      <c r="A4377" t="s">
        <v>4005</v>
      </c>
      <c r="B4377">
        <v>31</v>
      </c>
      <c r="C4377" t="s">
        <v>14097</v>
      </c>
      <c r="D4377" t="s">
        <v>39</v>
      </c>
      <c r="E4377" t="s">
        <v>64</v>
      </c>
      <c r="F4377" t="s">
        <v>25</v>
      </c>
      <c r="G4377" t="s">
        <v>26</v>
      </c>
      <c r="H4377">
        <v>1380.75</v>
      </c>
      <c r="I4377" s="9">
        <v>45035</v>
      </c>
      <c r="J4377">
        <v>2023</v>
      </c>
      <c r="K4377" t="s">
        <v>14061</v>
      </c>
      <c r="L4377">
        <v>4</v>
      </c>
      <c r="M4377" t="s">
        <v>14052</v>
      </c>
      <c r="N4377" t="s">
        <v>16</v>
      </c>
    </row>
    <row r="4378" spans="1:14" x14ac:dyDescent="0.35">
      <c r="A4378" t="s">
        <v>4081</v>
      </c>
      <c r="B4378">
        <v>29</v>
      </c>
      <c r="C4378" t="s">
        <v>14097</v>
      </c>
      <c r="D4378" t="s">
        <v>39</v>
      </c>
      <c r="E4378" t="s">
        <v>13</v>
      </c>
      <c r="F4378" t="s">
        <v>14</v>
      </c>
      <c r="G4378" t="s">
        <v>26</v>
      </c>
      <c r="H4378">
        <v>7596.85</v>
      </c>
      <c r="I4378" s="9">
        <v>45235</v>
      </c>
      <c r="J4378">
        <v>2023</v>
      </c>
      <c r="K4378" t="s">
        <v>14054</v>
      </c>
      <c r="L4378">
        <v>11</v>
      </c>
      <c r="M4378" t="s">
        <v>14059</v>
      </c>
      <c r="N4378" t="s">
        <v>16</v>
      </c>
    </row>
    <row r="4379" spans="1:14" x14ac:dyDescent="0.35">
      <c r="A4379" t="s">
        <v>4093</v>
      </c>
      <c r="B4379">
        <v>25</v>
      </c>
      <c r="C4379" t="s">
        <v>14097</v>
      </c>
      <c r="D4379" t="s">
        <v>39</v>
      </c>
      <c r="E4379" t="s">
        <v>93</v>
      </c>
      <c r="F4379" t="s">
        <v>35</v>
      </c>
      <c r="G4379" t="s">
        <v>26</v>
      </c>
      <c r="H4379">
        <v>13096.84</v>
      </c>
      <c r="I4379" s="9">
        <v>45068</v>
      </c>
      <c r="J4379">
        <v>2023</v>
      </c>
      <c r="K4379" t="s">
        <v>14047</v>
      </c>
      <c r="L4379">
        <v>5</v>
      </c>
      <c r="M4379" t="s">
        <v>14062</v>
      </c>
      <c r="N4379" t="s">
        <v>16</v>
      </c>
    </row>
    <row r="4380" spans="1:14" x14ac:dyDescent="0.35">
      <c r="A4380" t="s">
        <v>4131</v>
      </c>
      <c r="B4380">
        <v>31</v>
      </c>
      <c r="C4380" t="s">
        <v>14097</v>
      </c>
      <c r="D4380" t="s">
        <v>12</v>
      </c>
      <c r="E4380" t="s">
        <v>29</v>
      </c>
      <c r="F4380" t="s">
        <v>14</v>
      </c>
      <c r="G4380" t="s">
        <v>26</v>
      </c>
      <c r="H4380">
        <v>6793.4</v>
      </c>
      <c r="I4380" s="9">
        <v>45248</v>
      </c>
      <c r="J4380">
        <v>2023</v>
      </c>
      <c r="K4380" t="s">
        <v>14054</v>
      </c>
      <c r="L4380">
        <v>11</v>
      </c>
      <c r="M4380" t="s">
        <v>14050</v>
      </c>
      <c r="N4380" t="s">
        <v>16</v>
      </c>
    </row>
    <row r="4381" spans="1:14" x14ac:dyDescent="0.35">
      <c r="A4381" t="s">
        <v>4299</v>
      </c>
      <c r="B4381">
        <v>28</v>
      </c>
      <c r="C4381" t="s">
        <v>14097</v>
      </c>
      <c r="D4381" t="s">
        <v>12</v>
      </c>
      <c r="E4381" t="s">
        <v>24</v>
      </c>
      <c r="F4381" t="s">
        <v>35</v>
      </c>
      <c r="G4381" t="s">
        <v>26</v>
      </c>
      <c r="H4381">
        <v>7381.59</v>
      </c>
      <c r="I4381" s="9">
        <v>45044</v>
      </c>
      <c r="J4381">
        <v>2023</v>
      </c>
      <c r="K4381" t="s">
        <v>14061</v>
      </c>
      <c r="L4381">
        <v>4</v>
      </c>
      <c r="M4381" t="s">
        <v>14048</v>
      </c>
      <c r="N4381" t="s">
        <v>16</v>
      </c>
    </row>
    <row r="4382" spans="1:14" x14ac:dyDescent="0.35">
      <c r="A4382" t="s">
        <v>4373</v>
      </c>
      <c r="B4382">
        <v>28</v>
      </c>
      <c r="C4382" t="s">
        <v>14097</v>
      </c>
      <c r="D4382" t="s">
        <v>12</v>
      </c>
      <c r="E4382" t="s">
        <v>52</v>
      </c>
      <c r="F4382" t="s">
        <v>35</v>
      </c>
      <c r="G4382" t="s">
        <v>26</v>
      </c>
      <c r="H4382">
        <v>6665.06</v>
      </c>
      <c r="I4382" s="9">
        <v>45208</v>
      </c>
      <c r="J4382">
        <v>2023</v>
      </c>
      <c r="K4382" t="s">
        <v>14058</v>
      </c>
      <c r="L4382">
        <v>10</v>
      </c>
      <c r="M4382" t="s">
        <v>14062</v>
      </c>
      <c r="N4382" t="s">
        <v>16</v>
      </c>
    </row>
    <row r="4383" spans="1:14" x14ac:dyDescent="0.35">
      <c r="A4383" t="s">
        <v>4447</v>
      </c>
      <c r="B4383">
        <v>33</v>
      </c>
      <c r="C4383" t="s">
        <v>14097</v>
      </c>
      <c r="D4383" t="s">
        <v>39</v>
      </c>
      <c r="E4383" t="s">
        <v>64</v>
      </c>
      <c r="F4383" t="s">
        <v>55</v>
      </c>
      <c r="G4383" t="s">
        <v>26</v>
      </c>
      <c r="H4383">
        <v>3063.35</v>
      </c>
      <c r="I4383" s="9">
        <v>45580</v>
      </c>
      <c r="J4383">
        <v>2024</v>
      </c>
      <c r="K4383" t="s">
        <v>14058</v>
      </c>
      <c r="L4383">
        <v>10</v>
      </c>
      <c r="M4383" t="s">
        <v>14046</v>
      </c>
      <c r="N4383" t="s">
        <v>16</v>
      </c>
    </row>
    <row r="4384" spans="1:14" x14ac:dyDescent="0.35">
      <c r="A4384" t="s">
        <v>4451</v>
      </c>
      <c r="B4384">
        <v>32</v>
      </c>
      <c r="C4384" t="s">
        <v>14097</v>
      </c>
      <c r="D4384" t="s">
        <v>12</v>
      </c>
      <c r="E4384" t="s">
        <v>93</v>
      </c>
      <c r="F4384" t="s">
        <v>55</v>
      </c>
      <c r="G4384" t="s">
        <v>26</v>
      </c>
      <c r="H4384">
        <v>12079.65</v>
      </c>
      <c r="I4384" s="9">
        <v>45159</v>
      </c>
      <c r="J4384">
        <v>2023</v>
      </c>
      <c r="K4384" t="s">
        <v>14056</v>
      </c>
      <c r="L4384">
        <v>8</v>
      </c>
      <c r="M4384" t="s">
        <v>14062</v>
      </c>
      <c r="N4384" t="s">
        <v>16</v>
      </c>
    </row>
    <row r="4385" spans="1:14" x14ac:dyDescent="0.35">
      <c r="A4385" t="s">
        <v>4465</v>
      </c>
      <c r="B4385">
        <v>30</v>
      </c>
      <c r="C4385" t="s">
        <v>14097</v>
      </c>
      <c r="D4385" t="s">
        <v>39</v>
      </c>
      <c r="E4385" t="s">
        <v>52</v>
      </c>
      <c r="F4385" t="s">
        <v>35</v>
      </c>
      <c r="G4385" t="s">
        <v>26</v>
      </c>
      <c r="H4385">
        <v>1070.29</v>
      </c>
      <c r="I4385" s="9">
        <v>45101</v>
      </c>
      <c r="J4385">
        <v>2023</v>
      </c>
      <c r="K4385" t="s">
        <v>14049</v>
      </c>
      <c r="L4385">
        <v>6</v>
      </c>
      <c r="M4385" t="s">
        <v>14050</v>
      </c>
      <c r="N4385" t="s">
        <v>16</v>
      </c>
    </row>
    <row r="4386" spans="1:14" x14ac:dyDescent="0.35">
      <c r="A4386" t="s">
        <v>4503</v>
      </c>
      <c r="B4386">
        <v>30</v>
      </c>
      <c r="C4386" t="s">
        <v>14097</v>
      </c>
      <c r="D4386" t="s">
        <v>12</v>
      </c>
      <c r="E4386" t="s">
        <v>52</v>
      </c>
      <c r="F4386" t="s">
        <v>55</v>
      </c>
      <c r="G4386" t="s">
        <v>26</v>
      </c>
      <c r="H4386">
        <v>517.98</v>
      </c>
      <c r="I4386" s="9">
        <v>45137</v>
      </c>
      <c r="J4386">
        <v>2023</v>
      </c>
      <c r="K4386" t="s">
        <v>14063</v>
      </c>
      <c r="L4386">
        <v>7</v>
      </c>
      <c r="M4386" t="s">
        <v>14059</v>
      </c>
      <c r="N4386" t="s">
        <v>16</v>
      </c>
    </row>
    <row r="4387" spans="1:14" x14ac:dyDescent="0.35">
      <c r="A4387" t="s">
        <v>4513</v>
      </c>
      <c r="B4387">
        <v>28</v>
      </c>
      <c r="C4387" t="s">
        <v>14097</v>
      </c>
      <c r="D4387" t="s">
        <v>12</v>
      </c>
      <c r="E4387" t="s">
        <v>13</v>
      </c>
      <c r="F4387" t="s">
        <v>55</v>
      </c>
      <c r="G4387" t="s">
        <v>26</v>
      </c>
      <c r="H4387">
        <v>9134.9</v>
      </c>
      <c r="I4387" s="9">
        <v>45357</v>
      </c>
      <c r="J4387">
        <v>2024</v>
      </c>
      <c r="K4387" t="s">
        <v>14053</v>
      </c>
      <c r="L4387">
        <v>3</v>
      </c>
      <c r="M4387" t="s">
        <v>14052</v>
      </c>
      <c r="N4387" t="s">
        <v>16</v>
      </c>
    </row>
    <row r="4388" spans="1:14" x14ac:dyDescent="0.35">
      <c r="A4388" t="s">
        <v>4567</v>
      </c>
      <c r="B4388">
        <v>26</v>
      </c>
      <c r="C4388" t="s">
        <v>14097</v>
      </c>
      <c r="D4388" t="s">
        <v>12</v>
      </c>
      <c r="E4388" t="s">
        <v>24</v>
      </c>
      <c r="F4388" t="s">
        <v>19</v>
      </c>
      <c r="G4388" t="s">
        <v>26</v>
      </c>
      <c r="H4388">
        <v>5143.62</v>
      </c>
      <c r="I4388" s="9">
        <v>45320</v>
      </c>
      <c r="J4388">
        <v>2024</v>
      </c>
      <c r="K4388" t="s">
        <v>14045</v>
      </c>
      <c r="L4388">
        <v>1</v>
      </c>
      <c r="M4388" t="s">
        <v>14062</v>
      </c>
      <c r="N4388" t="s">
        <v>16</v>
      </c>
    </row>
    <row r="4389" spans="1:14" x14ac:dyDescent="0.35">
      <c r="A4389" t="s">
        <v>4581</v>
      </c>
      <c r="B4389">
        <v>33</v>
      </c>
      <c r="C4389" t="s">
        <v>14097</v>
      </c>
      <c r="D4389" t="s">
        <v>39</v>
      </c>
      <c r="E4389" t="s">
        <v>29</v>
      </c>
      <c r="F4389" t="s">
        <v>35</v>
      </c>
      <c r="G4389" t="s">
        <v>26</v>
      </c>
      <c r="H4389">
        <v>15409.08</v>
      </c>
      <c r="I4389" s="9">
        <v>45140</v>
      </c>
      <c r="J4389">
        <v>2023</v>
      </c>
      <c r="K4389" t="s">
        <v>14056</v>
      </c>
      <c r="L4389">
        <v>8</v>
      </c>
      <c r="M4389" t="s">
        <v>14052</v>
      </c>
      <c r="N4389" t="s">
        <v>16</v>
      </c>
    </row>
    <row r="4390" spans="1:14" x14ac:dyDescent="0.35">
      <c r="A4390" t="s">
        <v>4599</v>
      </c>
      <c r="B4390">
        <v>27</v>
      </c>
      <c r="C4390" t="s">
        <v>14097</v>
      </c>
      <c r="D4390" t="s">
        <v>39</v>
      </c>
      <c r="E4390" t="s">
        <v>42</v>
      </c>
      <c r="F4390" t="s">
        <v>49</v>
      </c>
      <c r="G4390" t="s">
        <v>26</v>
      </c>
      <c r="H4390">
        <v>12792.53</v>
      </c>
      <c r="I4390" s="9">
        <v>45046</v>
      </c>
      <c r="J4390">
        <v>2023</v>
      </c>
      <c r="K4390" t="s">
        <v>14061</v>
      </c>
      <c r="L4390">
        <v>4</v>
      </c>
      <c r="M4390" t="s">
        <v>14059</v>
      </c>
      <c r="N4390" t="s">
        <v>16</v>
      </c>
    </row>
    <row r="4391" spans="1:14" x14ac:dyDescent="0.35">
      <c r="A4391" t="s">
        <v>4627</v>
      </c>
      <c r="B4391">
        <v>34</v>
      </c>
      <c r="C4391" t="s">
        <v>14097</v>
      </c>
      <c r="D4391" t="s">
        <v>12</v>
      </c>
      <c r="E4391" t="s">
        <v>52</v>
      </c>
      <c r="F4391" t="s">
        <v>19</v>
      </c>
      <c r="G4391" t="s">
        <v>26</v>
      </c>
      <c r="H4391">
        <v>8820.5</v>
      </c>
      <c r="I4391" s="9">
        <v>45113</v>
      </c>
      <c r="J4391">
        <v>2023</v>
      </c>
      <c r="K4391" t="s">
        <v>14063</v>
      </c>
      <c r="L4391">
        <v>7</v>
      </c>
      <c r="M4391" t="s">
        <v>14057</v>
      </c>
      <c r="N4391" t="s">
        <v>16</v>
      </c>
    </row>
    <row r="4392" spans="1:14" x14ac:dyDescent="0.35">
      <c r="A4392" t="s">
        <v>4645</v>
      </c>
      <c r="B4392">
        <v>27</v>
      </c>
      <c r="C4392" t="s">
        <v>14097</v>
      </c>
      <c r="D4392" t="s">
        <v>12</v>
      </c>
      <c r="E4392" t="s">
        <v>29</v>
      </c>
      <c r="F4392" t="s">
        <v>49</v>
      </c>
      <c r="G4392" t="s">
        <v>26</v>
      </c>
      <c r="H4392">
        <v>14647.4</v>
      </c>
      <c r="I4392" s="9">
        <v>45420</v>
      </c>
      <c r="J4392">
        <v>2024</v>
      </c>
      <c r="K4392" t="s">
        <v>14047</v>
      </c>
      <c r="L4392">
        <v>5</v>
      </c>
      <c r="M4392" t="s">
        <v>14052</v>
      </c>
      <c r="N4392" t="s">
        <v>16</v>
      </c>
    </row>
    <row r="4393" spans="1:14" x14ac:dyDescent="0.35">
      <c r="A4393" t="s">
        <v>4765</v>
      </c>
      <c r="B4393">
        <v>34</v>
      </c>
      <c r="C4393" t="s">
        <v>14097</v>
      </c>
      <c r="D4393" t="s">
        <v>12</v>
      </c>
      <c r="E4393" t="s">
        <v>24</v>
      </c>
      <c r="F4393" t="s">
        <v>25</v>
      </c>
      <c r="G4393" t="s">
        <v>26</v>
      </c>
      <c r="H4393">
        <v>19624.09</v>
      </c>
      <c r="I4393" s="9">
        <v>45046</v>
      </c>
      <c r="J4393">
        <v>2023</v>
      </c>
      <c r="K4393" t="s">
        <v>14061</v>
      </c>
      <c r="L4393">
        <v>4</v>
      </c>
      <c r="M4393" t="s">
        <v>14059</v>
      </c>
      <c r="N4393" t="s">
        <v>16</v>
      </c>
    </row>
    <row r="4394" spans="1:14" x14ac:dyDescent="0.35">
      <c r="A4394" t="s">
        <v>4785</v>
      </c>
      <c r="B4394">
        <v>30</v>
      </c>
      <c r="C4394" t="s">
        <v>14097</v>
      </c>
      <c r="D4394" t="s">
        <v>39</v>
      </c>
      <c r="E4394" t="s">
        <v>13</v>
      </c>
      <c r="F4394" t="s">
        <v>35</v>
      </c>
      <c r="G4394" t="s">
        <v>26</v>
      </c>
      <c r="H4394">
        <v>29101.07</v>
      </c>
      <c r="I4394" s="9">
        <v>45587</v>
      </c>
      <c r="J4394">
        <v>2024</v>
      </c>
      <c r="K4394" t="s">
        <v>14058</v>
      </c>
      <c r="L4394">
        <v>10</v>
      </c>
      <c r="M4394" t="s">
        <v>14046</v>
      </c>
      <c r="N4394" t="s">
        <v>16</v>
      </c>
    </row>
    <row r="4395" spans="1:14" x14ac:dyDescent="0.35">
      <c r="A4395" t="s">
        <v>4799</v>
      </c>
      <c r="B4395">
        <v>33</v>
      </c>
      <c r="C4395" t="s">
        <v>14097</v>
      </c>
      <c r="D4395" t="s">
        <v>39</v>
      </c>
      <c r="E4395" t="s">
        <v>13</v>
      </c>
      <c r="F4395" t="s">
        <v>35</v>
      </c>
      <c r="G4395" t="s">
        <v>26</v>
      </c>
      <c r="H4395">
        <v>30166.98</v>
      </c>
      <c r="I4395" s="9">
        <v>45569</v>
      </c>
      <c r="J4395">
        <v>2024</v>
      </c>
      <c r="K4395" t="s">
        <v>14058</v>
      </c>
      <c r="L4395">
        <v>10</v>
      </c>
      <c r="M4395" t="s">
        <v>14048</v>
      </c>
      <c r="N4395" t="s">
        <v>16</v>
      </c>
    </row>
    <row r="4396" spans="1:14" x14ac:dyDescent="0.35">
      <c r="A4396" t="s">
        <v>4807</v>
      </c>
      <c r="B4396">
        <v>29</v>
      </c>
      <c r="C4396" t="s">
        <v>14097</v>
      </c>
      <c r="D4396" t="s">
        <v>12</v>
      </c>
      <c r="E4396" t="s">
        <v>24</v>
      </c>
      <c r="F4396" t="s">
        <v>55</v>
      </c>
      <c r="G4396" t="s">
        <v>26</v>
      </c>
      <c r="H4396">
        <v>792.8</v>
      </c>
      <c r="I4396" s="9">
        <v>45219</v>
      </c>
      <c r="J4396">
        <v>2023</v>
      </c>
      <c r="K4396" t="s">
        <v>14058</v>
      </c>
      <c r="L4396">
        <v>10</v>
      </c>
      <c r="M4396" t="s">
        <v>14048</v>
      </c>
      <c r="N4396" t="s">
        <v>16</v>
      </c>
    </row>
    <row r="4397" spans="1:14" x14ac:dyDescent="0.35">
      <c r="A4397" t="s">
        <v>4945</v>
      </c>
      <c r="B4397">
        <v>33</v>
      </c>
      <c r="C4397" t="s">
        <v>14097</v>
      </c>
      <c r="D4397" t="s">
        <v>12</v>
      </c>
      <c r="E4397" t="s">
        <v>24</v>
      </c>
      <c r="F4397" t="s">
        <v>14</v>
      </c>
      <c r="G4397" t="s">
        <v>26</v>
      </c>
      <c r="H4397">
        <v>22023.82</v>
      </c>
      <c r="I4397" s="9">
        <v>44989</v>
      </c>
      <c r="J4397">
        <v>2023</v>
      </c>
      <c r="K4397" t="s">
        <v>14053</v>
      </c>
      <c r="L4397">
        <v>3</v>
      </c>
      <c r="M4397" t="s">
        <v>14050</v>
      </c>
      <c r="N4397" t="s">
        <v>16</v>
      </c>
    </row>
    <row r="4398" spans="1:14" x14ac:dyDescent="0.35">
      <c r="A4398" t="s">
        <v>4949</v>
      </c>
      <c r="B4398">
        <v>31</v>
      </c>
      <c r="C4398" t="s">
        <v>14097</v>
      </c>
      <c r="D4398" t="s">
        <v>39</v>
      </c>
      <c r="E4398" t="s">
        <v>13</v>
      </c>
      <c r="F4398" t="s">
        <v>55</v>
      </c>
      <c r="G4398" t="s">
        <v>26</v>
      </c>
      <c r="H4398">
        <v>45.79</v>
      </c>
      <c r="I4398" s="9">
        <v>45221</v>
      </c>
      <c r="J4398">
        <v>2023</v>
      </c>
      <c r="K4398" t="s">
        <v>14058</v>
      </c>
      <c r="L4398">
        <v>10</v>
      </c>
      <c r="M4398" t="s">
        <v>14059</v>
      </c>
      <c r="N4398" t="s">
        <v>16</v>
      </c>
    </row>
    <row r="4399" spans="1:14" x14ac:dyDescent="0.35">
      <c r="A4399" t="s">
        <v>4995</v>
      </c>
      <c r="B4399">
        <v>33</v>
      </c>
      <c r="C4399" t="s">
        <v>14097</v>
      </c>
      <c r="D4399" t="s">
        <v>12</v>
      </c>
      <c r="E4399" t="s">
        <v>29</v>
      </c>
      <c r="F4399" t="s">
        <v>19</v>
      </c>
      <c r="G4399" t="s">
        <v>26</v>
      </c>
      <c r="H4399">
        <v>365.51</v>
      </c>
      <c r="I4399" s="9">
        <v>45361</v>
      </c>
      <c r="J4399">
        <v>2024</v>
      </c>
      <c r="K4399" t="s">
        <v>14053</v>
      </c>
      <c r="L4399">
        <v>3</v>
      </c>
      <c r="M4399" t="s">
        <v>14059</v>
      </c>
      <c r="N4399" t="s">
        <v>16</v>
      </c>
    </row>
    <row r="4400" spans="1:14" x14ac:dyDescent="0.35">
      <c r="A4400" t="s">
        <v>5105</v>
      </c>
      <c r="B4400">
        <v>33</v>
      </c>
      <c r="C4400" t="s">
        <v>14097</v>
      </c>
      <c r="D4400" t="s">
        <v>12</v>
      </c>
      <c r="E4400" t="s">
        <v>24</v>
      </c>
      <c r="F4400" t="s">
        <v>14</v>
      </c>
      <c r="G4400" t="s">
        <v>26</v>
      </c>
      <c r="H4400">
        <v>35377.29</v>
      </c>
      <c r="I4400" s="9">
        <v>45308</v>
      </c>
      <c r="J4400">
        <v>2024</v>
      </c>
      <c r="K4400" t="s">
        <v>14045</v>
      </c>
      <c r="L4400">
        <v>1</v>
      </c>
      <c r="M4400" t="s">
        <v>14052</v>
      </c>
      <c r="N4400" t="s">
        <v>16</v>
      </c>
    </row>
    <row r="4401" spans="1:14" x14ac:dyDescent="0.35">
      <c r="A4401" t="s">
        <v>5143</v>
      </c>
      <c r="B4401">
        <v>31</v>
      </c>
      <c r="C4401" t="s">
        <v>14097</v>
      </c>
      <c r="D4401" t="s">
        <v>39</v>
      </c>
      <c r="E4401" t="s">
        <v>52</v>
      </c>
      <c r="F4401" t="s">
        <v>25</v>
      </c>
      <c r="G4401" t="s">
        <v>26</v>
      </c>
      <c r="H4401">
        <v>4884.54</v>
      </c>
      <c r="I4401" s="9">
        <v>45180</v>
      </c>
      <c r="J4401">
        <v>2023</v>
      </c>
      <c r="K4401" t="s">
        <v>14055</v>
      </c>
      <c r="L4401">
        <v>9</v>
      </c>
      <c r="M4401" t="s">
        <v>14062</v>
      </c>
      <c r="N4401" t="s">
        <v>16</v>
      </c>
    </row>
    <row r="4402" spans="1:14" x14ac:dyDescent="0.35">
      <c r="A4402" t="s">
        <v>5175</v>
      </c>
      <c r="B4402">
        <v>30</v>
      </c>
      <c r="C4402" t="s">
        <v>14097</v>
      </c>
      <c r="D4402" t="s">
        <v>12</v>
      </c>
      <c r="E4402" t="s">
        <v>93</v>
      </c>
      <c r="F4402" t="s">
        <v>35</v>
      </c>
      <c r="G4402" t="s">
        <v>26</v>
      </c>
      <c r="H4402">
        <v>40659.46</v>
      </c>
      <c r="I4402" s="9">
        <v>45624</v>
      </c>
      <c r="J4402">
        <v>2024</v>
      </c>
      <c r="K4402" t="s">
        <v>14054</v>
      </c>
      <c r="L4402">
        <v>11</v>
      </c>
      <c r="M4402" t="s">
        <v>14057</v>
      </c>
      <c r="N4402" t="s">
        <v>16</v>
      </c>
    </row>
    <row r="4403" spans="1:14" x14ac:dyDescent="0.35">
      <c r="A4403" t="s">
        <v>5195</v>
      </c>
      <c r="B4403">
        <v>34</v>
      </c>
      <c r="C4403" t="s">
        <v>14097</v>
      </c>
      <c r="D4403" t="s">
        <v>12</v>
      </c>
      <c r="E4403" t="s">
        <v>52</v>
      </c>
      <c r="F4403" t="s">
        <v>35</v>
      </c>
      <c r="G4403" t="s">
        <v>26</v>
      </c>
      <c r="H4403">
        <v>9350.64</v>
      </c>
      <c r="I4403" s="9">
        <v>45037</v>
      </c>
      <c r="J4403">
        <v>2023</v>
      </c>
      <c r="K4403" t="s">
        <v>14061</v>
      </c>
      <c r="L4403">
        <v>4</v>
      </c>
      <c r="M4403" t="s">
        <v>14048</v>
      </c>
      <c r="N4403" t="s">
        <v>16</v>
      </c>
    </row>
    <row r="4404" spans="1:14" x14ac:dyDescent="0.35">
      <c r="A4404" t="s">
        <v>5233</v>
      </c>
      <c r="B4404">
        <v>34</v>
      </c>
      <c r="C4404" t="s">
        <v>14097</v>
      </c>
      <c r="D4404" t="s">
        <v>39</v>
      </c>
      <c r="E4404" t="s">
        <v>42</v>
      </c>
      <c r="F4404" t="s">
        <v>49</v>
      </c>
      <c r="G4404" t="s">
        <v>26</v>
      </c>
      <c r="H4404">
        <v>7853.85</v>
      </c>
      <c r="I4404" s="9">
        <v>45249</v>
      </c>
      <c r="J4404">
        <v>2023</v>
      </c>
      <c r="K4404" t="s">
        <v>14054</v>
      </c>
      <c r="L4404">
        <v>11</v>
      </c>
      <c r="M4404" t="s">
        <v>14059</v>
      </c>
      <c r="N4404" t="s">
        <v>16</v>
      </c>
    </row>
    <row r="4405" spans="1:14" x14ac:dyDescent="0.35">
      <c r="A4405" t="s">
        <v>5357</v>
      </c>
      <c r="B4405">
        <v>34</v>
      </c>
      <c r="C4405" t="s">
        <v>14097</v>
      </c>
      <c r="D4405" t="s">
        <v>39</v>
      </c>
      <c r="E4405" t="s">
        <v>52</v>
      </c>
      <c r="F4405" t="s">
        <v>55</v>
      </c>
      <c r="G4405" t="s">
        <v>26</v>
      </c>
      <c r="H4405">
        <v>14746.29</v>
      </c>
      <c r="I4405" s="9">
        <v>45186</v>
      </c>
      <c r="J4405">
        <v>2023</v>
      </c>
      <c r="K4405" t="s">
        <v>14055</v>
      </c>
      <c r="L4405">
        <v>9</v>
      </c>
      <c r="M4405" t="s">
        <v>14059</v>
      </c>
      <c r="N4405" t="s">
        <v>16</v>
      </c>
    </row>
    <row r="4406" spans="1:14" x14ac:dyDescent="0.35">
      <c r="A4406" t="s">
        <v>5371</v>
      </c>
      <c r="B4406">
        <v>32</v>
      </c>
      <c r="C4406" t="s">
        <v>14097</v>
      </c>
      <c r="D4406" t="s">
        <v>39</v>
      </c>
      <c r="E4406" t="s">
        <v>24</v>
      </c>
      <c r="F4406" t="s">
        <v>25</v>
      </c>
      <c r="G4406" t="s">
        <v>26</v>
      </c>
      <c r="H4406">
        <v>2296.59</v>
      </c>
      <c r="I4406" s="9">
        <v>45636</v>
      </c>
      <c r="J4406">
        <v>2024</v>
      </c>
      <c r="K4406" t="s">
        <v>14060</v>
      </c>
      <c r="L4406">
        <v>12</v>
      </c>
      <c r="M4406" t="s">
        <v>14046</v>
      </c>
      <c r="N4406" t="s">
        <v>16</v>
      </c>
    </row>
    <row r="4407" spans="1:14" x14ac:dyDescent="0.35">
      <c r="A4407" t="s">
        <v>5419</v>
      </c>
      <c r="B4407">
        <v>32</v>
      </c>
      <c r="C4407" t="s">
        <v>14097</v>
      </c>
      <c r="D4407" t="s">
        <v>12</v>
      </c>
      <c r="E4407" t="s">
        <v>24</v>
      </c>
      <c r="F4407" t="s">
        <v>49</v>
      </c>
      <c r="G4407" t="s">
        <v>26</v>
      </c>
      <c r="H4407">
        <v>1003.19</v>
      </c>
      <c r="I4407" s="9">
        <v>44978</v>
      </c>
      <c r="J4407">
        <v>2023</v>
      </c>
      <c r="K4407" t="s">
        <v>14051</v>
      </c>
      <c r="L4407">
        <v>2</v>
      </c>
      <c r="M4407" t="s">
        <v>14046</v>
      </c>
      <c r="N4407" t="s">
        <v>16</v>
      </c>
    </row>
    <row r="4408" spans="1:14" x14ac:dyDescent="0.35">
      <c r="A4408" t="s">
        <v>5433</v>
      </c>
      <c r="B4408">
        <v>31</v>
      </c>
      <c r="C4408" t="s">
        <v>14097</v>
      </c>
      <c r="D4408" t="s">
        <v>12</v>
      </c>
      <c r="E4408" t="s">
        <v>42</v>
      </c>
      <c r="F4408" t="s">
        <v>25</v>
      </c>
      <c r="G4408" t="s">
        <v>26</v>
      </c>
      <c r="H4408">
        <v>11221.88</v>
      </c>
      <c r="I4408" s="9">
        <v>45468</v>
      </c>
      <c r="J4408">
        <v>2024</v>
      </c>
      <c r="K4408" t="s">
        <v>14049</v>
      </c>
      <c r="L4408">
        <v>6</v>
      </c>
      <c r="M4408" t="s">
        <v>14046</v>
      </c>
      <c r="N4408" t="s">
        <v>16</v>
      </c>
    </row>
    <row r="4409" spans="1:14" x14ac:dyDescent="0.35">
      <c r="A4409" t="s">
        <v>5471</v>
      </c>
      <c r="B4409">
        <v>30</v>
      </c>
      <c r="C4409" t="s">
        <v>14097</v>
      </c>
      <c r="D4409" t="s">
        <v>39</v>
      </c>
      <c r="E4409" t="s">
        <v>42</v>
      </c>
      <c r="F4409" t="s">
        <v>35</v>
      </c>
      <c r="G4409" t="s">
        <v>26</v>
      </c>
      <c r="H4409">
        <v>5889.61</v>
      </c>
      <c r="I4409" s="9">
        <v>45076</v>
      </c>
      <c r="J4409">
        <v>2023</v>
      </c>
      <c r="K4409" t="s">
        <v>14047</v>
      </c>
      <c r="L4409">
        <v>5</v>
      </c>
      <c r="M4409" t="s">
        <v>14046</v>
      </c>
      <c r="N4409" t="s">
        <v>16</v>
      </c>
    </row>
    <row r="4410" spans="1:14" x14ac:dyDescent="0.35">
      <c r="A4410" t="s">
        <v>5475</v>
      </c>
      <c r="B4410">
        <v>25</v>
      </c>
      <c r="C4410" t="s">
        <v>14097</v>
      </c>
      <c r="D4410" t="s">
        <v>12</v>
      </c>
      <c r="E4410" t="s">
        <v>64</v>
      </c>
      <c r="F4410" t="s">
        <v>25</v>
      </c>
      <c r="G4410" t="s">
        <v>26</v>
      </c>
      <c r="H4410">
        <v>11914.46</v>
      </c>
      <c r="I4410" s="9">
        <v>45139</v>
      </c>
      <c r="J4410">
        <v>2023</v>
      </c>
      <c r="K4410" t="s">
        <v>14056</v>
      </c>
      <c r="L4410">
        <v>8</v>
      </c>
      <c r="M4410" t="s">
        <v>14046</v>
      </c>
      <c r="N4410" t="s">
        <v>16</v>
      </c>
    </row>
    <row r="4411" spans="1:14" x14ac:dyDescent="0.35">
      <c r="A4411" t="s">
        <v>5491</v>
      </c>
      <c r="B4411">
        <v>28</v>
      </c>
      <c r="C4411" t="s">
        <v>14097</v>
      </c>
      <c r="D4411" t="s">
        <v>39</v>
      </c>
      <c r="E4411" t="s">
        <v>93</v>
      </c>
      <c r="F4411" t="s">
        <v>14</v>
      </c>
      <c r="G4411" t="s">
        <v>26</v>
      </c>
      <c r="H4411">
        <v>4510.72</v>
      </c>
      <c r="I4411" s="9">
        <v>45337</v>
      </c>
      <c r="J4411">
        <v>2024</v>
      </c>
      <c r="K4411" t="s">
        <v>14051</v>
      </c>
      <c r="L4411">
        <v>2</v>
      </c>
      <c r="M4411" t="s">
        <v>14057</v>
      </c>
      <c r="N4411" t="s">
        <v>16</v>
      </c>
    </row>
    <row r="4412" spans="1:14" x14ac:dyDescent="0.35">
      <c r="A4412" t="s">
        <v>5567</v>
      </c>
      <c r="B4412">
        <v>33</v>
      </c>
      <c r="C4412" t="s">
        <v>14097</v>
      </c>
      <c r="D4412" t="s">
        <v>39</v>
      </c>
      <c r="E4412" t="s">
        <v>24</v>
      </c>
      <c r="F4412" t="s">
        <v>25</v>
      </c>
      <c r="G4412" t="s">
        <v>26</v>
      </c>
      <c r="H4412">
        <v>3256.29</v>
      </c>
      <c r="I4412" s="9">
        <v>45510</v>
      </c>
      <c r="J4412">
        <v>2024</v>
      </c>
      <c r="K4412" t="s">
        <v>14056</v>
      </c>
      <c r="L4412">
        <v>8</v>
      </c>
      <c r="M4412" t="s">
        <v>14046</v>
      </c>
      <c r="N4412" t="s">
        <v>16</v>
      </c>
    </row>
    <row r="4413" spans="1:14" x14ac:dyDescent="0.35">
      <c r="A4413" t="s">
        <v>5613</v>
      </c>
      <c r="B4413">
        <v>30</v>
      </c>
      <c r="C4413" t="s">
        <v>14097</v>
      </c>
      <c r="D4413" t="s">
        <v>12</v>
      </c>
      <c r="E4413" t="s">
        <v>52</v>
      </c>
      <c r="F4413" t="s">
        <v>49</v>
      </c>
      <c r="G4413" t="s">
        <v>26</v>
      </c>
      <c r="H4413">
        <v>4414.55</v>
      </c>
      <c r="I4413" s="9">
        <v>44982</v>
      </c>
      <c r="J4413">
        <v>2023</v>
      </c>
      <c r="K4413" t="s">
        <v>14051</v>
      </c>
      <c r="L4413">
        <v>2</v>
      </c>
      <c r="M4413" t="s">
        <v>14050</v>
      </c>
      <c r="N4413" t="s">
        <v>16</v>
      </c>
    </row>
    <row r="4414" spans="1:14" x14ac:dyDescent="0.35">
      <c r="A4414" t="s">
        <v>5627</v>
      </c>
      <c r="B4414">
        <v>34</v>
      </c>
      <c r="C4414" t="s">
        <v>14097</v>
      </c>
      <c r="D4414" t="s">
        <v>39</v>
      </c>
      <c r="E4414" t="s">
        <v>93</v>
      </c>
      <c r="F4414" t="s">
        <v>19</v>
      </c>
      <c r="G4414" t="s">
        <v>26</v>
      </c>
      <c r="H4414">
        <v>7270.66</v>
      </c>
      <c r="I4414" s="9">
        <v>45019</v>
      </c>
      <c r="J4414">
        <v>2023</v>
      </c>
      <c r="K4414" t="s">
        <v>14061</v>
      </c>
      <c r="L4414">
        <v>4</v>
      </c>
      <c r="M4414" t="s">
        <v>14062</v>
      </c>
      <c r="N4414" t="s">
        <v>16</v>
      </c>
    </row>
    <row r="4415" spans="1:14" x14ac:dyDescent="0.35">
      <c r="A4415" t="s">
        <v>5759</v>
      </c>
      <c r="B4415">
        <v>28</v>
      </c>
      <c r="C4415" t="s">
        <v>14097</v>
      </c>
      <c r="D4415" t="s">
        <v>39</v>
      </c>
      <c r="E4415" t="s">
        <v>74</v>
      </c>
      <c r="F4415" t="s">
        <v>14</v>
      </c>
      <c r="G4415" t="s">
        <v>26</v>
      </c>
      <c r="H4415">
        <v>102.65</v>
      </c>
      <c r="I4415" s="9">
        <v>45420</v>
      </c>
      <c r="J4415">
        <v>2024</v>
      </c>
      <c r="K4415" t="s">
        <v>14047</v>
      </c>
      <c r="L4415">
        <v>5</v>
      </c>
      <c r="M4415" t="s">
        <v>14052</v>
      </c>
      <c r="N4415" t="s">
        <v>16</v>
      </c>
    </row>
    <row r="4416" spans="1:14" x14ac:dyDescent="0.35">
      <c r="A4416" t="s">
        <v>5797</v>
      </c>
      <c r="B4416">
        <v>27</v>
      </c>
      <c r="C4416" t="s">
        <v>14097</v>
      </c>
      <c r="D4416" t="s">
        <v>39</v>
      </c>
      <c r="E4416" t="s">
        <v>29</v>
      </c>
      <c r="F4416" t="s">
        <v>35</v>
      </c>
      <c r="G4416" t="s">
        <v>26</v>
      </c>
      <c r="H4416">
        <v>6996.85</v>
      </c>
      <c r="I4416" s="9">
        <v>45241</v>
      </c>
      <c r="J4416">
        <v>2023</v>
      </c>
      <c r="K4416" t="s">
        <v>14054</v>
      </c>
      <c r="L4416">
        <v>11</v>
      </c>
      <c r="M4416" t="s">
        <v>14050</v>
      </c>
      <c r="N4416" t="s">
        <v>16</v>
      </c>
    </row>
    <row r="4417" spans="1:14" x14ac:dyDescent="0.35">
      <c r="A4417" t="s">
        <v>5801</v>
      </c>
      <c r="B4417">
        <v>30</v>
      </c>
      <c r="C4417" t="s">
        <v>14097</v>
      </c>
      <c r="D4417" t="s">
        <v>39</v>
      </c>
      <c r="E4417" t="s">
        <v>52</v>
      </c>
      <c r="F4417" t="s">
        <v>25</v>
      </c>
      <c r="G4417" t="s">
        <v>26</v>
      </c>
      <c r="H4417">
        <v>6696.17</v>
      </c>
      <c r="I4417" s="9">
        <v>45132</v>
      </c>
      <c r="J4417">
        <v>2023</v>
      </c>
      <c r="K4417" t="s">
        <v>14063</v>
      </c>
      <c r="L4417">
        <v>7</v>
      </c>
      <c r="M4417" t="s">
        <v>14046</v>
      </c>
      <c r="N4417" t="s">
        <v>16</v>
      </c>
    </row>
    <row r="4418" spans="1:14" x14ac:dyDescent="0.35">
      <c r="A4418" t="s">
        <v>5811</v>
      </c>
      <c r="B4418">
        <v>34</v>
      </c>
      <c r="C4418" t="s">
        <v>14097</v>
      </c>
      <c r="D4418" t="s">
        <v>12</v>
      </c>
      <c r="E4418" t="s">
        <v>42</v>
      </c>
      <c r="F4418" t="s">
        <v>49</v>
      </c>
      <c r="G4418" t="s">
        <v>26</v>
      </c>
      <c r="H4418">
        <v>899.53</v>
      </c>
      <c r="I4418" s="9">
        <v>45289</v>
      </c>
      <c r="J4418">
        <v>2023</v>
      </c>
      <c r="K4418" t="s">
        <v>14060</v>
      </c>
      <c r="L4418">
        <v>12</v>
      </c>
      <c r="M4418" t="s">
        <v>14048</v>
      </c>
      <c r="N4418" t="s">
        <v>16</v>
      </c>
    </row>
    <row r="4419" spans="1:14" x14ac:dyDescent="0.35">
      <c r="A4419" t="s">
        <v>5901</v>
      </c>
      <c r="B4419">
        <v>27</v>
      </c>
      <c r="C4419" t="s">
        <v>14097</v>
      </c>
      <c r="D4419" t="s">
        <v>12</v>
      </c>
      <c r="E4419" t="s">
        <v>13</v>
      </c>
      <c r="F4419" t="s">
        <v>14</v>
      </c>
      <c r="G4419" t="s">
        <v>26</v>
      </c>
      <c r="H4419">
        <v>11467.95</v>
      </c>
      <c r="I4419" s="9">
        <v>45154</v>
      </c>
      <c r="J4419">
        <v>2023</v>
      </c>
      <c r="K4419" t="s">
        <v>14056</v>
      </c>
      <c r="L4419">
        <v>8</v>
      </c>
      <c r="M4419" t="s">
        <v>14052</v>
      </c>
      <c r="N4419" t="s">
        <v>16</v>
      </c>
    </row>
    <row r="4420" spans="1:14" x14ac:dyDescent="0.35">
      <c r="A4420" t="s">
        <v>5969</v>
      </c>
      <c r="B4420">
        <v>31</v>
      </c>
      <c r="C4420" t="s">
        <v>14097</v>
      </c>
      <c r="D4420" t="s">
        <v>39</v>
      </c>
      <c r="E4420" t="s">
        <v>74</v>
      </c>
      <c r="F4420" t="s">
        <v>19</v>
      </c>
      <c r="G4420" t="s">
        <v>26</v>
      </c>
      <c r="H4420">
        <v>2530.15</v>
      </c>
      <c r="I4420" s="9">
        <v>44983</v>
      </c>
      <c r="J4420">
        <v>2023</v>
      </c>
      <c r="K4420" t="s">
        <v>14051</v>
      </c>
      <c r="L4420">
        <v>2</v>
      </c>
      <c r="M4420" t="s">
        <v>14059</v>
      </c>
      <c r="N4420" t="s">
        <v>16</v>
      </c>
    </row>
    <row r="4421" spans="1:14" x14ac:dyDescent="0.35">
      <c r="A4421" t="s">
        <v>5995</v>
      </c>
      <c r="B4421">
        <v>29</v>
      </c>
      <c r="C4421" t="s">
        <v>14097</v>
      </c>
      <c r="D4421" t="s">
        <v>39</v>
      </c>
      <c r="E4421" t="s">
        <v>64</v>
      </c>
      <c r="F4421" t="s">
        <v>25</v>
      </c>
      <c r="G4421" t="s">
        <v>26</v>
      </c>
      <c r="H4421">
        <v>8915.8700000000008</v>
      </c>
      <c r="I4421" s="9">
        <v>45048</v>
      </c>
      <c r="J4421">
        <v>2023</v>
      </c>
      <c r="K4421" t="s">
        <v>14047</v>
      </c>
      <c r="L4421">
        <v>5</v>
      </c>
      <c r="M4421" t="s">
        <v>14046</v>
      </c>
      <c r="N4421" t="s">
        <v>16</v>
      </c>
    </row>
    <row r="4422" spans="1:14" x14ac:dyDescent="0.35">
      <c r="A4422" t="s">
        <v>6073</v>
      </c>
      <c r="B4422">
        <v>27</v>
      </c>
      <c r="C4422" t="s">
        <v>14097</v>
      </c>
      <c r="D4422" t="s">
        <v>12</v>
      </c>
      <c r="E4422" t="s">
        <v>64</v>
      </c>
      <c r="F4422" t="s">
        <v>55</v>
      </c>
      <c r="G4422" t="s">
        <v>26</v>
      </c>
      <c r="H4422">
        <v>19810.25</v>
      </c>
      <c r="I4422" s="9">
        <v>45198</v>
      </c>
      <c r="J4422">
        <v>2023</v>
      </c>
      <c r="K4422" t="s">
        <v>14055</v>
      </c>
      <c r="L4422">
        <v>9</v>
      </c>
      <c r="M4422" t="s">
        <v>14048</v>
      </c>
      <c r="N4422" t="s">
        <v>16</v>
      </c>
    </row>
    <row r="4423" spans="1:14" x14ac:dyDescent="0.35">
      <c r="A4423" t="s">
        <v>6123</v>
      </c>
      <c r="B4423">
        <v>25</v>
      </c>
      <c r="C4423" t="s">
        <v>14097</v>
      </c>
      <c r="D4423" t="s">
        <v>39</v>
      </c>
      <c r="E4423" t="s">
        <v>74</v>
      </c>
      <c r="F4423" t="s">
        <v>14</v>
      </c>
      <c r="G4423" t="s">
        <v>26</v>
      </c>
      <c r="H4423">
        <v>171.15</v>
      </c>
      <c r="I4423" s="9">
        <v>45428</v>
      </c>
      <c r="J4423">
        <v>2024</v>
      </c>
      <c r="K4423" t="s">
        <v>14047</v>
      </c>
      <c r="L4423">
        <v>5</v>
      </c>
      <c r="M4423" t="s">
        <v>14057</v>
      </c>
      <c r="N4423" t="s">
        <v>16</v>
      </c>
    </row>
    <row r="4424" spans="1:14" x14ac:dyDescent="0.35">
      <c r="A4424" t="s">
        <v>6151</v>
      </c>
      <c r="B4424">
        <v>27</v>
      </c>
      <c r="C4424" t="s">
        <v>14097</v>
      </c>
      <c r="D4424" t="s">
        <v>39</v>
      </c>
      <c r="E4424" t="s">
        <v>52</v>
      </c>
      <c r="F4424" t="s">
        <v>49</v>
      </c>
      <c r="G4424" t="s">
        <v>26</v>
      </c>
      <c r="H4424">
        <v>2041.97</v>
      </c>
      <c r="I4424" s="9">
        <v>45176</v>
      </c>
      <c r="J4424">
        <v>2023</v>
      </c>
      <c r="K4424" t="s">
        <v>14055</v>
      </c>
      <c r="L4424">
        <v>9</v>
      </c>
      <c r="M4424" t="s">
        <v>14057</v>
      </c>
      <c r="N4424" t="s">
        <v>16</v>
      </c>
    </row>
    <row r="4425" spans="1:14" x14ac:dyDescent="0.35">
      <c r="A4425" t="s">
        <v>6381</v>
      </c>
      <c r="B4425">
        <v>33</v>
      </c>
      <c r="C4425" t="s">
        <v>14097</v>
      </c>
      <c r="D4425" t="s">
        <v>39</v>
      </c>
      <c r="E4425" t="s">
        <v>64</v>
      </c>
      <c r="F4425" t="s">
        <v>55</v>
      </c>
      <c r="G4425" t="s">
        <v>26</v>
      </c>
      <c r="H4425">
        <v>34405.620000000003</v>
      </c>
      <c r="I4425" s="9">
        <v>45508</v>
      </c>
      <c r="J4425">
        <v>2024</v>
      </c>
      <c r="K4425" t="s">
        <v>14056</v>
      </c>
      <c r="L4425">
        <v>8</v>
      </c>
      <c r="M4425" t="s">
        <v>14059</v>
      </c>
      <c r="N4425" t="s">
        <v>16</v>
      </c>
    </row>
    <row r="4426" spans="1:14" x14ac:dyDescent="0.35">
      <c r="A4426" t="s">
        <v>6419</v>
      </c>
      <c r="B4426">
        <v>32</v>
      </c>
      <c r="C4426" t="s">
        <v>14097</v>
      </c>
      <c r="D4426" t="s">
        <v>39</v>
      </c>
      <c r="E4426" t="s">
        <v>64</v>
      </c>
      <c r="F4426" t="s">
        <v>55</v>
      </c>
      <c r="G4426" t="s">
        <v>26</v>
      </c>
      <c r="H4426">
        <v>8264.4500000000007</v>
      </c>
      <c r="I4426" s="9">
        <v>45493</v>
      </c>
      <c r="J4426">
        <v>2024</v>
      </c>
      <c r="K4426" t="s">
        <v>14063</v>
      </c>
      <c r="L4426">
        <v>7</v>
      </c>
      <c r="M4426" t="s">
        <v>14050</v>
      </c>
      <c r="N4426" t="s">
        <v>16</v>
      </c>
    </row>
    <row r="4427" spans="1:14" x14ac:dyDescent="0.35">
      <c r="A4427" t="s">
        <v>6605</v>
      </c>
      <c r="B4427">
        <v>26</v>
      </c>
      <c r="C4427" t="s">
        <v>14097</v>
      </c>
      <c r="D4427" t="s">
        <v>39</v>
      </c>
      <c r="E4427" t="s">
        <v>42</v>
      </c>
      <c r="F4427" t="s">
        <v>35</v>
      </c>
      <c r="G4427" t="s">
        <v>26</v>
      </c>
      <c r="H4427">
        <v>1025.5999999999999</v>
      </c>
      <c r="I4427" s="9">
        <v>45402</v>
      </c>
      <c r="J4427">
        <v>2024</v>
      </c>
      <c r="K4427" t="s">
        <v>14061</v>
      </c>
      <c r="L4427">
        <v>4</v>
      </c>
      <c r="M4427" t="s">
        <v>14050</v>
      </c>
      <c r="N4427" t="s">
        <v>16</v>
      </c>
    </row>
    <row r="4428" spans="1:14" x14ac:dyDescent="0.35">
      <c r="A4428" t="s">
        <v>6639</v>
      </c>
      <c r="B4428">
        <v>32</v>
      </c>
      <c r="C4428" t="s">
        <v>14097</v>
      </c>
      <c r="D4428" t="s">
        <v>12</v>
      </c>
      <c r="E4428" t="s">
        <v>29</v>
      </c>
      <c r="F4428" t="s">
        <v>55</v>
      </c>
      <c r="G4428" t="s">
        <v>26</v>
      </c>
      <c r="H4428">
        <v>1493.02</v>
      </c>
      <c r="I4428" s="9">
        <v>45340</v>
      </c>
      <c r="J4428">
        <v>2024</v>
      </c>
      <c r="K4428" t="s">
        <v>14051</v>
      </c>
      <c r="L4428">
        <v>2</v>
      </c>
      <c r="M4428" t="s">
        <v>14059</v>
      </c>
      <c r="N4428" t="s">
        <v>16</v>
      </c>
    </row>
    <row r="4429" spans="1:14" x14ac:dyDescent="0.35">
      <c r="A4429" t="s">
        <v>6743</v>
      </c>
      <c r="B4429">
        <v>30</v>
      </c>
      <c r="C4429" t="s">
        <v>14097</v>
      </c>
      <c r="D4429" t="s">
        <v>12</v>
      </c>
      <c r="E4429" t="s">
        <v>74</v>
      </c>
      <c r="F4429" t="s">
        <v>49</v>
      </c>
      <c r="G4429" t="s">
        <v>26</v>
      </c>
      <c r="H4429">
        <v>6666.01</v>
      </c>
      <c r="I4429" s="9">
        <v>45464</v>
      </c>
      <c r="J4429">
        <v>2024</v>
      </c>
      <c r="K4429" t="s">
        <v>14049</v>
      </c>
      <c r="L4429">
        <v>6</v>
      </c>
      <c r="M4429" t="s">
        <v>14048</v>
      </c>
      <c r="N4429" t="s">
        <v>16</v>
      </c>
    </row>
    <row r="4430" spans="1:14" x14ac:dyDescent="0.35">
      <c r="A4430" t="s">
        <v>6769</v>
      </c>
      <c r="B4430">
        <v>26</v>
      </c>
      <c r="C4430" t="s">
        <v>14097</v>
      </c>
      <c r="D4430" t="s">
        <v>39</v>
      </c>
      <c r="E4430" t="s">
        <v>74</v>
      </c>
      <c r="F4430" t="s">
        <v>19</v>
      </c>
      <c r="G4430" t="s">
        <v>26</v>
      </c>
      <c r="H4430">
        <v>21984.48</v>
      </c>
      <c r="I4430" s="9">
        <v>45010</v>
      </c>
      <c r="J4430">
        <v>2023</v>
      </c>
      <c r="K4430" t="s">
        <v>14053</v>
      </c>
      <c r="L4430">
        <v>3</v>
      </c>
      <c r="M4430" t="s">
        <v>14050</v>
      </c>
      <c r="N4430" t="s">
        <v>16</v>
      </c>
    </row>
    <row r="4431" spans="1:14" x14ac:dyDescent="0.35">
      <c r="A4431" t="s">
        <v>6797</v>
      </c>
      <c r="B4431">
        <v>28</v>
      </c>
      <c r="C4431" t="s">
        <v>14097</v>
      </c>
      <c r="D4431" t="s">
        <v>12</v>
      </c>
      <c r="E4431" t="s">
        <v>42</v>
      </c>
      <c r="F4431" t="s">
        <v>35</v>
      </c>
      <c r="G4431" t="s">
        <v>26</v>
      </c>
      <c r="H4431">
        <v>5755.58</v>
      </c>
      <c r="I4431" s="9">
        <v>45327</v>
      </c>
      <c r="J4431">
        <v>2024</v>
      </c>
      <c r="K4431" t="s">
        <v>14051</v>
      </c>
      <c r="L4431">
        <v>2</v>
      </c>
      <c r="M4431" t="s">
        <v>14062</v>
      </c>
      <c r="N4431" t="s">
        <v>16</v>
      </c>
    </row>
    <row r="4432" spans="1:14" x14ac:dyDescent="0.35">
      <c r="A4432" t="s">
        <v>6945</v>
      </c>
      <c r="B4432">
        <v>34</v>
      </c>
      <c r="C4432" t="s">
        <v>14097</v>
      </c>
      <c r="D4432" t="s">
        <v>12</v>
      </c>
      <c r="E4432" t="s">
        <v>74</v>
      </c>
      <c r="F4432" t="s">
        <v>19</v>
      </c>
      <c r="G4432" t="s">
        <v>26</v>
      </c>
      <c r="H4432">
        <v>1924.33</v>
      </c>
      <c r="I4432" s="9">
        <v>45609</v>
      </c>
      <c r="J4432">
        <v>2024</v>
      </c>
      <c r="K4432" t="s">
        <v>14054</v>
      </c>
      <c r="L4432">
        <v>11</v>
      </c>
      <c r="M4432" t="s">
        <v>14052</v>
      </c>
      <c r="N4432" t="s">
        <v>16</v>
      </c>
    </row>
    <row r="4433" spans="1:14" x14ac:dyDescent="0.35">
      <c r="A4433" t="s">
        <v>6959</v>
      </c>
      <c r="B4433">
        <v>32</v>
      </c>
      <c r="C4433" t="s">
        <v>14097</v>
      </c>
      <c r="D4433" t="s">
        <v>12</v>
      </c>
      <c r="E4433" t="s">
        <v>64</v>
      </c>
      <c r="F4433" t="s">
        <v>35</v>
      </c>
      <c r="G4433" t="s">
        <v>26</v>
      </c>
      <c r="H4433">
        <v>10263.780000000001</v>
      </c>
      <c r="I4433" s="9">
        <v>45571</v>
      </c>
      <c r="J4433">
        <v>2024</v>
      </c>
      <c r="K4433" t="s">
        <v>14058</v>
      </c>
      <c r="L4433">
        <v>10</v>
      </c>
      <c r="M4433" t="s">
        <v>14059</v>
      </c>
      <c r="N4433" t="s">
        <v>16</v>
      </c>
    </row>
    <row r="4434" spans="1:14" x14ac:dyDescent="0.35">
      <c r="A4434" t="s">
        <v>6991</v>
      </c>
      <c r="B4434">
        <v>26</v>
      </c>
      <c r="C4434" t="s">
        <v>14097</v>
      </c>
      <c r="D4434" t="s">
        <v>12</v>
      </c>
      <c r="E4434" t="s">
        <v>93</v>
      </c>
      <c r="F4434" t="s">
        <v>35</v>
      </c>
      <c r="G4434" t="s">
        <v>26</v>
      </c>
      <c r="H4434">
        <v>4841.25</v>
      </c>
      <c r="I4434" s="9">
        <v>45587</v>
      </c>
      <c r="J4434">
        <v>2024</v>
      </c>
      <c r="K4434" t="s">
        <v>14058</v>
      </c>
      <c r="L4434">
        <v>10</v>
      </c>
      <c r="M4434" t="s">
        <v>14046</v>
      </c>
      <c r="N4434" t="s">
        <v>16</v>
      </c>
    </row>
    <row r="4435" spans="1:14" x14ac:dyDescent="0.35">
      <c r="A4435" t="s">
        <v>7011</v>
      </c>
      <c r="B4435">
        <v>32</v>
      </c>
      <c r="C4435" t="s">
        <v>14097</v>
      </c>
      <c r="D4435" t="s">
        <v>12</v>
      </c>
      <c r="E4435" t="s">
        <v>52</v>
      </c>
      <c r="F4435" t="s">
        <v>19</v>
      </c>
      <c r="G4435" t="s">
        <v>26</v>
      </c>
      <c r="H4435">
        <v>1653.61</v>
      </c>
      <c r="I4435" s="9">
        <v>45383</v>
      </c>
      <c r="J4435">
        <v>2024</v>
      </c>
      <c r="K4435" t="s">
        <v>14061</v>
      </c>
      <c r="L4435">
        <v>4</v>
      </c>
      <c r="M4435" t="s">
        <v>14062</v>
      </c>
      <c r="N4435" t="s">
        <v>16</v>
      </c>
    </row>
    <row r="4436" spans="1:14" x14ac:dyDescent="0.35">
      <c r="A4436" t="s">
        <v>7071</v>
      </c>
      <c r="B4436">
        <v>28</v>
      </c>
      <c r="C4436" t="s">
        <v>14097</v>
      </c>
      <c r="D4436" t="s">
        <v>39</v>
      </c>
      <c r="E4436" t="s">
        <v>24</v>
      </c>
      <c r="F4436" t="s">
        <v>19</v>
      </c>
      <c r="G4436" t="s">
        <v>26</v>
      </c>
      <c r="H4436">
        <v>8058.9</v>
      </c>
      <c r="I4436" s="9">
        <v>45587</v>
      </c>
      <c r="J4436">
        <v>2024</v>
      </c>
      <c r="K4436" t="s">
        <v>14058</v>
      </c>
      <c r="L4436">
        <v>10</v>
      </c>
      <c r="M4436" t="s">
        <v>14046</v>
      </c>
      <c r="N4436" t="s">
        <v>16</v>
      </c>
    </row>
    <row r="4437" spans="1:14" x14ac:dyDescent="0.35">
      <c r="A4437" t="s">
        <v>7279</v>
      </c>
      <c r="B4437">
        <v>34</v>
      </c>
      <c r="C4437" t="s">
        <v>14097</v>
      </c>
      <c r="D4437" t="s">
        <v>12</v>
      </c>
      <c r="E4437" t="s">
        <v>13</v>
      </c>
      <c r="F4437" t="s">
        <v>14</v>
      </c>
      <c r="G4437" t="s">
        <v>26</v>
      </c>
      <c r="H4437">
        <v>6326.55</v>
      </c>
      <c r="I4437" s="9">
        <v>44930</v>
      </c>
      <c r="J4437">
        <v>2023</v>
      </c>
      <c r="K4437" t="s">
        <v>14045</v>
      </c>
      <c r="L4437">
        <v>1</v>
      </c>
      <c r="M4437" t="s">
        <v>14052</v>
      </c>
      <c r="N4437" t="s">
        <v>16</v>
      </c>
    </row>
    <row r="4438" spans="1:14" x14ac:dyDescent="0.35">
      <c r="A4438" t="s">
        <v>7325</v>
      </c>
      <c r="B4438">
        <v>31</v>
      </c>
      <c r="C4438" t="s">
        <v>14097</v>
      </c>
      <c r="D4438" t="s">
        <v>12</v>
      </c>
      <c r="E4438" t="s">
        <v>64</v>
      </c>
      <c r="F4438" t="s">
        <v>49</v>
      </c>
      <c r="G4438" t="s">
        <v>26</v>
      </c>
      <c r="H4438">
        <v>3166.31</v>
      </c>
      <c r="I4438" s="9">
        <v>44933</v>
      </c>
      <c r="J4438">
        <v>2023</v>
      </c>
      <c r="K4438" t="s">
        <v>14045</v>
      </c>
      <c r="L4438">
        <v>1</v>
      </c>
      <c r="M4438" t="s">
        <v>14050</v>
      </c>
      <c r="N4438" t="s">
        <v>16</v>
      </c>
    </row>
    <row r="4439" spans="1:14" x14ac:dyDescent="0.35">
      <c r="A4439" t="s">
        <v>7485</v>
      </c>
      <c r="B4439">
        <v>28</v>
      </c>
      <c r="C4439" t="s">
        <v>14097</v>
      </c>
      <c r="D4439" t="s">
        <v>39</v>
      </c>
      <c r="E4439" t="s">
        <v>93</v>
      </c>
      <c r="F4439" t="s">
        <v>55</v>
      </c>
      <c r="G4439" t="s">
        <v>26</v>
      </c>
      <c r="H4439">
        <v>95.8</v>
      </c>
      <c r="I4439" s="9">
        <v>45382</v>
      </c>
      <c r="J4439">
        <v>2024</v>
      </c>
      <c r="K4439" t="s">
        <v>14053</v>
      </c>
      <c r="L4439">
        <v>3</v>
      </c>
      <c r="M4439" t="s">
        <v>14059</v>
      </c>
      <c r="N4439" t="s">
        <v>16</v>
      </c>
    </row>
    <row r="4440" spans="1:14" x14ac:dyDescent="0.35">
      <c r="A4440" t="s">
        <v>7495</v>
      </c>
      <c r="B4440">
        <v>30</v>
      </c>
      <c r="C4440" t="s">
        <v>14097</v>
      </c>
      <c r="D4440" t="s">
        <v>39</v>
      </c>
      <c r="E4440" t="s">
        <v>74</v>
      </c>
      <c r="F4440" t="s">
        <v>49</v>
      </c>
      <c r="G4440" t="s">
        <v>26</v>
      </c>
      <c r="H4440">
        <v>4812.07</v>
      </c>
      <c r="I4440" s="9">
        <v>45450</v>
      </c>
      <c r="J4440">
        <v>2024</v>
      </c>
      <c r="K4440" t="s">
        <v>14049</v>
      </c>
      <c r="L4440">
        <v>6</v>
      </c>
      <c r="M4440" t="s">
        <v>14048</v>
      </c>
      <c r="N4440" t="s">
        <v>16</v>
      </c>
    </row>
    <row r="4441" spans="1:14" x14ac:dyDescent="0.35">
      <c r="A4441" t="s">
        <v>7585</v>
      </c>
      <c r="B4441">
        <v>27</v>
      </c>
      <c r="C4441" t="s">
        <v>14097</v>
      </c>
      <c r="D4441" t="s">
        <v>39</v>
      </c>
      <c r="E4441" t="s">
        <v>24</v>
      </c>
      <c r="F4441" t="s">
        <v>49</v>
      </c>
      <c r="G4441" t="s">
        <v>26</v>
      </c>
      <c r="H4441">
        <v>860.26</v>
      </c>
      <c r="I4441" s="9">
        <v>45316</v>
      </c>
      <c r="J4441">
        <v>2024</v>
      </c>
      <c r="K4441" t="s">
        <v>14045</v>
      </c>
      <c r="L4441">
        <v>1</v>
      </c>
      <c r="M4441" t="s">
        <v>14057</v>
      </c>
      <c r="N4441" t="s">
        <v>16</v>
      </c>
    </row>
    <row r="4442" spans="1:14" x14ac:dyDescent="0.35">
      <c r="A4442" t="s">
        <v>7591</v>
      </c>
      <c r="B4442">
        <v>25</v>
      </c>
      <c r="C4442" t="s">
        <v>14097</v>
      </c>
      <c r="D4442" t="s">
        <v>39</v>
      </c>
      <c r="E4442" t="s">
        <v>64</v>
      </c>
      <c r="F4442" t="s">
        <v>49</v>
      </c>
      <c r="G4442" t="s">
        <v>26</v>
      </c>
      <c r="H4442">
        <v>8445.02</v>
      </c>
      <c r="I4442" s="9">
        <v>45129</v>
      </c>
      <c r="J4442">
        <v>2023</v>
      </c>
      <c r="K4442" t="s">
        <v>14063</v>
      </c>
      <c r="L4442">
        <v>7</v>
      </c>
      <c r="M4442" t="s">
        <v>14050</v>
      </c>
      <c r="N4442" t="s">
        <v>16</v>
      </c>
    </row>
    <row r="4443" spans="1:14" x14ac:dyDescent="0.35">
      <c r="A4443" t="s">
        <v>7605</v>
      </c>
      <c r="B4443">
        <v>32</v>
      </c>
      <c r="C4443" t="s">
        <v>14097</v>
      </c>
      <c r="D4443" t="s">
        <v>39</v>
      </c>
      <c r="E4443" t="s">
        <v>13</v>
      </c>
      <c r="F4443" t="s">
        <v>14</v>
      </c>
      <c r="G4443" t="s">
        <v>26</v>
      </c>
      <c r="H4443">
        <v>5673.44</v>
      </c>
      <c r="I4443" s="9">
        <v>45523</v>
      </c>
      <c r="J4443">
        <v>2024</v>
      </c>
      <c r="K4443" t="s">
        <v>14056</v>
      </c>
      <c r="L4443">
        <v>8</v>
      </c>
      <c r="M4443" t="s">
        <v>14062</v>
      </c>
      <c r="N4443" t="s">
        <v>16</v>
      </c>
    </row>
    <row r="4444" spans="1:14" x14ac:dyDescent="0.35">
      <c r="A4444" t="s">
        <v>7621</v>
      </c>
      <c r="B4444">
        <v>29</v>
      </c>
      <c r="C4444" t="s">
        <v>14097</v>
      </c>
      <c r="D4444" t="s">
        <v>12</v>
      </c>
      <c r="E4444" t="s">
        <v>42</v>
      </c>
      <c r="F4444" t="s">
        <v>14</v>
      </c>
      <c r="G4444" t="s">
        <v>26</v>
      </c>
      <c r="H4444">
        <v>3444.71</v>
      </c>
      <c r="I4444" s="9">
        <v>45218</v>
      </c>
      <c r="J4444">
        <v>2023</v>
      </c>
      <c r="K4444" t="s">
        <v>14058</v>
      </c>
      <c r="L4444">
        <v>10</v>
      </c>
      <c r="M4444" t="s">
        <v>14057</v>
      </c>
      <c r="N4444" t="s">
        <v>16</v>
      </c>
    </row>
    <row r="4445" spans="1:14" x14ac:dyDescent="0.35">
      <c r="A4445" t="s">
        <v>7639</v>
      </c>
      <c r="B4445">
        <v>32</v>
      </c>
      <c r="C4445" t="s">
        <v>14097</v>
      </c>
      <c r="D4445" t="s">
        <v>12</v>
      </c>
      <c r="E4445" t="s">
        <v>29</v>
      </c>
      <c r="F4445" t="s">
        <v>55</v>
      </c>
      <c r="G4445" t="s">
        <v>26</v>
      </c>
      <c r="H4445">
        <v>16188.25</v>
      </c>
      <c r="I4445" s="9">
        <v>45216</v>
      </c>
      <c r="J4445">
        <v>2023</v>
      </c>
      <c r="K4445" t="s">
        <v>14058</v>
      </c>
      <c r="L4445">
        <v>10</v>
      </c>
      <c r="M4445" t="s">
        <v>14046</v>
      </c>
      <c r="N4445" t="s">
        <v>16</v>
      </c>
    </row>
    <row r="4446" spans="1:14" x14ac:dyDescent="0.35">
      <c r="A4446" t="s">
        <v>7661</v>
      </c>
      <c r="B4446">
        <v>25</v>
      </c>
      <c r="C4446" t="s">
        <v>14097</v>
      </c>
      <c r="D4446" t="s">
        <v>39</v>
      </c>
      <c r="E4446" t="s">
        <v>42</v>
      </c>
      <c r="F4446" t="s">
        <v>49</v>
      </c>
      <c r="G4446" t="s">
        <v>26</v>
      </c>
      <c r="H4446">
        <v>6963.3</v>
      </c>
      <c r="I4446" s="9">
        <v>45028</v>
      </c>
      <c r="J4446">
        <v>2023</v>
      </c>
      <c r="K4446" t="s">
        <v>14061</v>
      </c>
      <c r="L4446">
        <v>4</v>
      </c>
      <c r="M4446" t="s">
        <v>14052</v>
      </c>
      <c r="N4446" t="s">
        <v>16</v>
      </c>
    </row>
    <row r="4447" spans="1:14" x14ac:dyDescent="0.35">
      <c r="A4447" t="s">
        <v>7697</v>
      </c>
      <c r="B4447">
        <v>32</v>
      </c>
      <c r="C4447" t="s">
        <v>14097</v>
      </c>
      <c r="D4447" t="s">
        <v>12</v>
      </c>
      <c r="E4447" t="s">
        <v>24</v>
      </c>
      <c r="F4447" t="s">
        <v>35</v>
      </c>
      <c r="G4447" t="s">
        <v>26</v>
      </c>
      <c r="H4447">
        <v>19753.23</v>
      </c>
      <c r="I4447" s="9">
        <v>45141</v>
      </c>
      <c r="J4447">
        <v>2023</v>
      </c>
      <c r="K4447" t="s">
        <v>14056</v>
      </c>
      <c r="L4447">
        <v>8</v>
      </c>
      <c r="M4447" t="s">
        <v>14057</v>
      </c>
      <c r="N4447" t="s">
        <v>16</v>
      </c>
    </row>
    <row r="4448" spans="1:14" x14ac:dyDescent="0.35">
      <c r="A4448" t="s">
        <v>7705</v>
      </c>
      <c r="B4448">
        <v>29</v>
      </c>
      <c r="C4448" t="s">
        <v>14097</v>
      </c>
      <c r="D4448" t="s">
        <v>12</v>
      </c>
      <c r="E4448" t="s">
        <v>93</v>
      </c>
      <c r="F4448" t="s">
        <v>14</v>
      </c>
      <c r="G4448" t="s">
        <v>26</v>
      </c>
      <c r="H4448">
        <v>16847.189999999999</v>
      </c>
      <c r="I4448" s="9">
        <v>45507</v>
      </c>
      <c r="J4448">
        <v>2024</v>
      </c>
      <c r="K4448" t="s">
        <v>14056</v>
      </c>
      <c r="L4448">
        <v>8</v>
      </c>
      <c r="M4448" t="s">
        <v>14050</v>
      </c>
      <c r="N4448" t="s">
        <v>16</v>
      </c>
    </row>
    <row r="4449" spans="1:14" x14ac:dyDescent="0.35">
      <c r="A4449" t="s">
        <v>7745</v>
      </c>
      <c r="B4449">
        <v>28</v>
      </c>
      <c r="C4449" t="s">
        <v>14097</v>
      </c>
      <c r="D4449" t="s">
        <v>39</v>
      </c>
      <c r="E4449" t="s">
        <v>93</v>
      </c>
      <c r="F4449" t="s">
        <v>49</v>
      </c>
      <c r="G4449" t="s">
        <v>26</v>
      </c>
      <c r="H4449">
        <v>11097.32</v>
      </c>
      <c r="I4449" s="9">
        <v>45362</v>
      </c>
      <c r="J4449">
        <v>2024</v>
      </c>
      <c r="K4449" t="s">
        <v>14053</v>
      </c>
      <c r="L4449">
        <v>3</v>
      </c>
      <c r="M4449" t="s">
        <v>14062</v>
      </c>
      <c r="N4449" t="s">
        <v>16</v>
      </c>
    </row>
    <row r="4450" spans="1:14" x14ac:dyDescent="0.35">
      <c r="A4450" t="s">
        <v>7789</v>
      </c>
      <c r="B4450">
        <v>31</v>
      </c>
      <c r="C4450" t="s">
        <v>14097</v>
      </c>
      <c r="D4450" t="s">
        <v>12</v>
      </c>
      <c r="E4450" t="s">
        <v>29</v>
      </c>
      <c r="F4450" t="s">
        <v>55</v>
      </c>
      <c r="G4450" t="s">
        <v>26</v>
      </c>
      <c r="H4450">
        <v>32498.61</v>
      </c>
      <c r="I4450" s="9">
        <v>45402</v>
      </c>
      <c r="J4450">
        <v>2024</v>
      </c>
      <c r="K4450" t="s">
        <v>14061</v>
      </c>
      <c r="L4450">
        <v>4</v>
      </c>
      <c r="M4450" t="s">
        <v>14050</v>
      </c>
      <c r="N4450" t="s">
        <v>16</v>
      </c>
    </row>
    <row r="4451" spans="1:14" x14ac:dyDescent="0.35">
      <c r="A4451" t="s">
        <v>7801</v>
      </c>
      <c r="B4451">
        <v>30</v>
      </c>
      <c r="C4451" t="s">
        <v>14097</v>
      </c>
      <c r="D4451" t="s">
        <v>12</v>
      </c>
      <c r="E4451" t="s">
        <v>52</v>
      </c>
      <c r="F4451" t="s">
        <v>49</v>
      </c>
      <c r="G4451" t="s">
        <v>26</v>
      </c>
      <c r="H4451">
        <v>2538.36</v>
      </c>
      <c r="I4451" s="9">
        <v>45111</v>
      </c>
      <c r="J4451">
        <v>2023</v>
      </c>
      <c r="K4451" t="s">
        <v>14063</v>
      </c>
      <c r="L4451">
        <v>7</v>
      </c>
      <c r="M4451" t="s">
        <v>14046</v>
      </c>
      <c r="N4451" t="s">
        <v>16</v>
      </c>
    </row>
    <row r="4452" spans="1:14" x14ac:dyDescent="0.35">
      <c r="A4452" t="s">
        <v>7887</v>
      </c>
      <c r="B4452">
        <v>27</v>
      </c>
      <c r="C4452" t="s">
        <v>14097</v>
      </c>
      <c r="D4452" t="s">
        <v>39</v>
      </c>
      <c r="E4452" t="s">
        <v>93</v>
      </c>
      <c r="F4452" t="s">
        <v>25</v>
      </c>
      <c r="G4452" t="s">
        <v>26</v>
      </c>
      <c r="H4452">
        <v>17407.580000000002</v>
      </c>
      <c r="I4452" s="9">
        <v>45184</v>
      </c>
      <c r="J4452">
        <v>2023</v>
      </c>
      <c r="K4452" t="s">
        <v>14055</v>
      </c>
      <c r="L4452">
        <v>9</v>
      </c>
      <c r="M4452" t="s">
        <v>14048</v>
      </c>
      <c r="N4452" t="s">
        <v>16</v>
      </c>
    </row>
    <row r="4453" spans="1:14" x14ac:dyDescent="0.35">
      <c r="A4453" t="s">
        <v>7989</v>
      </c>
      <c r="B4453">
        <v>33</v>
      </c>
      <c r="C4453" t="s">
        <v>14097</v>
      </c>
      <c r="D4453" t="s">
        <v>12</v>
      </c>
      <c r="E4453" t="s">
        <v>13</v>
      </c>
      <c r="F4453" t="s">
        <v>55</v>
      </c>
      <c r="G4453" t="s">
        <v>26</v>
      </c>
      <c r="H4453">
        <v>1047.24</v>
      </c>
      <c r="I4453" s="9">
        <v>45324</v>
      </c>
      <c r="J4453">
        <v>2024</v>
      </c>
      <c r="K4453" t="s">
        <v>14051</v>
      </c>
      <c r="L4453">
        <v>2</v>
      </c>
      <c r="M4453" t="s">
        <v>14048</v>
      </c>
      <c r="N4453" t="s">
        <v>16</v>
      </c>
    </row>
    <row r="4454" spans="1:14" x14ac:dyDescent="0.35">
      <c r="A4454" t="s">
        <v>7995</v>
      </c>
      <c r="B4454">
        <v>30</v>
      </c>
      <c r="C4454" t="s">
        <v>14097</v>
      </c>
      <c r="D4454" t="s">
        <v>12</v>
      </c>
      <c r="E4454" t="s">
        <v>74</v>
      </c>
      <c r="F4454" t="s">
        <v>19</v>
      </c>
      <c r="G4454" t="s">
        <v>26</v>
      </c>
      <c r="H4454">
        <v>1413.07</v>
      </c>
      <c r="I4454" s="9">
        <v>45486</v>
      </c>
      <c r="J4454">
        <v>2024</v>
      </c>
      <c r="K4454" t="s">
        <v>14063</v>
      </c>
      <c r="L4454">
        <v>7</v>
      </c>
      <c r="M4454" t="s">
        <v>14050</v>
      </c>
      <c r="N4454" t="s">
        <v>16</v>
      </c>
    </row>
    <row r="4455" spans="1:14" x14ac:dyDescent="0.35">
      <c r="A4455" t="s">
        <v>8057</v>
      </c>
      <c r="B4455">
        <v>26</v>
      </c>
      <c r="C4455" t="s">
        <v>14097</v>
      </c>
      <c r="D4455" t="s">
        <v>12</v>
      </c>
      <c r="E4455" t="s">
        <v>52</v>
      </c>
      <c r="F4455" t="s">
        <v>55</v>
      </c>
      <c r="G4455" t="s">
        <v>26</v>
      </c>
      <c r="H4455">
        <v>16789.25</v>
      </c>
      <c r="I4455" s="9">
        <v>45567</v>
      </c>
      <c r="J4455">
        <v>2024</v>
      </c>
      <c r="K4455" t="s">
        <v>14058</v>
      </c>
      <c r="L4455">
        <v>10</v>
      </c>
      <c r="M4455" t="s">
        <v>14052</v>
      </c>
      <c r="N4455" t="s">
        <v>16</v>
      </c>
    </row>
    <row r="4456" spans="1:14" x14ac:dyDescent="0.35">
      <c r="A4456" t="s">
        <v>8169</v>
      </c>
      <c r="B4456">
        <v>31</v>
      </c>
      <c r="C4456" t="s">
        <v>14097</v>
      </c>
      <c r="D4456" t="s">
        <v>12</v>
      </c>
      <c r="E4456" t="s">
        <v>93</v>
      </c>
      <c r="F4456" t="s">
        <v>19</v>
      </c>
      <c r="G4456" t="s">
        <v>26</v>
      </c>
      <c r="H4456">
        <v>11553.11</v>
      </c>
      <c r="I4456" s="9">
        <v>45347</v>
      </c>
      <c r="J4456">
        <v>2024</v>
      </c>
      <c r="K4456" t="s">
        <v>14051</v>
      </c>
      <c r="L4456">
        <v>2</v>
      </c>
      <c r="M4456" t="s">
        <v>14059</v>
      </c>
      <c r="N4456" t="s">
        <v>16</v>
      </c>
    </row>
    <row r="4457" spans="1:14" x14ac:dyDescent="0.35">
      <c r="A4457" t="s">
        <v>8175</v>
      </c>
      <c r="B4457">
        <v>30</v>
      </c>
      <c r="C4457" t="s">
        <v>14097</v>
      </c>
      <c r="D4457" t="s">
        <v>39</v>
      </c>
      <c r="E4457" t="s">
        <v>74</v>
      </c>
      <c r="F4457" t="s">
        <v>14</v>
      </c>
      <c r="G4457" t="s">
        <v>26</v>
      </c>
      <c r="H4457">
        <v>739.45</v>
      </c>
      <c r="I4457" s="9">
        <v>45389</v>
      </c>
      <c r="J4457">
        <v>2024</v>
      </c>
      <c r="K4457" t="s">
        <v>14061</v>
      </c>
      <c r="L4457">
        <v>4</v>
      </c>
      <c r="M4457" t="s">
        <v>14059</v>
      </c>
      <c r="N4457" t="s">
        <v>16</v>
      </c>
    </row>
    <row r="4458" spans="1:14" x14ac:dyDescent="0.35">
      <c r="A4458" t="s">
        <v>8205</v>
      </c>
      <c r="B4458">
        <v>30</v>
      </c>
      <c r="C4458" t="s">
        <v>14097</v>
      </c>
      <c r="D4458" t="s">
        <v>39</v>
      </c>
      <c r="E4458" t="s">
        <v>42</v>
      </c>
      <c r="F4458" t="s">
        <v>35</v>
      </c>
      <c r="G4458" t="s">
        <v>26</v>
      </c>
      <c r="H4458">
        <v>5508.88</v>
      </c>
      <c r="I4458" s="9">
        <v>45147</v>
      </c>
      <c r="J4458">
        <v>2023</v>
      </c>
      <c r="K4458" t="s">
        <v>14056</v>
      </c>
      <c r="L4458">
        <v>8</v>
      </c>
      <c r="M4458" t="s">
        <v>14052</v>
      </c>
      <c r="N4458" t="s">
        <v>16</v>
      </c>
    </row>
    <row r="4459" spans="1:14" x14ac:dyDescent="0.35">
      <c r="A4459" t="s">
        <v>8207</v>
      </c>
      <c r="B4459">
        <v>28</v>
      </c>
      <c r="C4459" t="s">
        <v>14097</v>
      </c>
      <c r="D4459" t="s">
        <v>39</v>
      </c>
      <c r="E4459" t="s">
        <v>24</v>
      </c>
      <c r="F4459" t="s">
        <v>55</v>
      </c>
      <c r="G4459" t="s">
        <v>26</v>
      </c>
      <c r="H4459">
        <v>3482.41</v>
      </c>
      <c r="I4459" s="9">
        <v>44994</v>
      </c>
      <c r="J4459">
        <v>2023</v>
      </c>
      <c r="K4459" t="s">
        <v>14053</v>
      </c>
      <c r="L4459">
        <v>3</v>
      </c>
      <c r="M4459" t="s">
        <v>14057</v>
      </c>
      <c r="N4459" t="s">
        <v>16</v>
      </c>
    </row>
    <row r="4460" spans="1:14" x14ac:dyDescent="0.35">
      <c r="A4460" t="s">
        <v>8219</v>
      </c>
      <c r="B4460">
        <v>33</v>
      </c>
      <c r="C4460" t="s">
        <v>14097</v>
      </c>
      <c r="D4460" t="s">
        <v>12</v>
      </c>
      <c r="E4460" t="s">
        <v>93</v>
      </c>
      <c r="F4460" t="s">
        <v>49</v>
      </c>
      <c r="G4460" t="s">
        <v>26</v>
      </c>
      <c r="H4460">
        <v>16670.669999999998</v>
      </c>
      <c r="I4460" s="9">
        <v>45193</v>
      </c>
      <c r="J4460">
        <v>2023</v>
      </c>
      <c r="K4460" t="s">
        <v>14055</v>
      </c>
      <c r="L4460">
        <v>9</v>
      </c>
      <c r="M4460" t="s">
        <v>14059</v>
      </c>
      <c r="N4460" t="s">
        <v>16</v>
      </c>
    </row>
    <row r="4461" spans="1:14" x14ac:dyDescent="0.35">
      <c r="A4461" t="s">
        <v>8307</v>
      </c>
      <c r="B4461">
        <v>26</v>
      </c>
      <c r="C4461" t="s">
        <v>14097</v>
      </c>
      <c r="D4461" t="s">
        <v>12</v>
      </c>
      <c r="E4461" t="s">
        <v>13</v>
      </c>
      <c r="F4461" t="s">
        <v>14</v>
      </c>
      <c r="G4461" t="s">
        <v>26</v>
      </c>
      <c r="H4461">
        <v>26564.03</v>
      </c>
      <c r="I4461" s="9">
        <v>45525</v>
      </c>
      <c r="J4461">
        <v>2024</v>
      </c>
      <c r="K4461" t="s">
        <v>14056</v>
      </c>
      <c r="L4461">
        <v>8</v>
      </c>
      <c r="M4461" t="s">
        <v>14052</v>
      </c>
      <c r="N4461" t="s">
        <v>16</v>
      </c>
    </row>
    <row r="4462" spans="1:14" x14ac:dyDescent="0.35">
      <c r="A4462" t="s">
        <v>8311</v>
      </c>
      <c r="B4462">
        <v>27</v>
      </c>
      <c r="C4462" t="s">
        <v>14097</v>
      </c>
      <c r="D4462" t="s">
        <v>39</v>
      </c>
      <c r="E4462" t="s">
        <v>13</v>
      </c>
      <c r="F4462" t="s">
        <v>49</v>
      </c>
      <c r="G4462" t="s">
        <v>26</v>
      </c>
      <c r="H4462">
        <v>2166.46</v>
      </c>
      <c r="I4462" s="9">
        <v>45358</v>
      </c>
      <c r="J4462">
        <v>2024</v>
      </c>
      <c r="K4462" t="s">
        <v>14053</v>
      </c>
      <c r="L4462">
        <v>3</v>
      </c>
      <c r="M4462" t="s">
        <v>14057</v>
      </c>
      <c r="N4462" t="s">
        <v>16</v>
      </c>
    </row>
    <row r="4463" spans="1:14" x14ac:dyDescent="0.35">
      <c r="A4463" t="s">
        <v>8351</v>
      </c>
      <c r="B4463">
        <v>30</v>
      </c>
      <c r="C4463" t="s">
        <v>14097</v>
      </c>
      <c r="D4463" t="s">
        <v>39</v>
      </c>
      <c r="E4463" t="s">
        <v>24</v>
      </c>
      <c r="F4463" t="s">
        <v>25</v>
      </c>
      <c r="G4463" t="s">
        <v>26</v>
      </c>
      <c r="H4463">
        <v>12175.89</v>
      </c>
      <c r="I4463" s="9">
        <v>45566</v>
      </c>
      <c r="J4463">
        <v>2024</v>
      </c>
      <c r="K4463" t="s">
        <v>14058</v>
      </c>
      <c r="L4463">
        <v>10</v>
      </c>
      <c r="M4463" t="s">
        <v>14046</v>
      </c>
      <c r="N4463" t="s">
        <v>16</v>
      </c>
    </row>
    <row r="4464" spans="1:14" x14ac:dyDescent="0.35">
      <c r="A4464" t="s">
        <v>8355</v>
      </c>
      <c r="B4464">
        <v>27</v>
      </c>
      <c r="C4464" t="s">
        <v>14097</v>
      </c>
      <c r="D4464" t="s">
        <v>39</v>
      </c>
      <c r="E4464" t="s">
        <v>52</v>
      </c>
      <c r="F4464" t="s">
        <v>25</v>
      </c>
      <c r="G4464" t="s">
        <v>26</v>
      </c>
      <c r="H4464">
        <v>15653.09</v>
      </c>
      <c r="I4464" s="9">
        <v>45484</v>
      </c>
      <c r="J4464">
        <v>2024</v>
      </c>
      <c r="K4464" t="s">
        <v>14063</v>
      </c>
      <c r="L4464">
        <v>7</v>
      </c>
      <c r="M4464" t="s">
        <v>14057</v>
      </c>
      <c r="N4464" t="s">
        <v>16</v>
      </c>
    </row>
    <row r="4465" spans="1:14" x14ac:dyDescent="0.35">
      <c r="A4465" t="s">
        <v>8423</v>
      </c>
      <c r="B4465">
        <v>27</v>
      </c>
      <c r="C4465" t="s">
        <v>14097</v>
      </c>
      <c r="D4465" t="s">
        <v>12</v>
      </c>
      <c r="E4465" t="s">
        <v>74</v>
      </c>
      <c r="F4465" t="s">
        <v>35</v>
      </c>
      <c r="G4465" t="s">
        <v>26</v>
      </c>
      <c r="H4465">
        <v>12366.97</v>
      </c>
      <c r="I4465" s="9">
        <v>44984</v>
      </c>
      <c r="J4465">
        <v>2023</v>
      </c>
      <c r="K4465" t="s">
        <v>14051</v>
      </c>
      <c r="L4465">
        <v>2</v>
      </c>
      <c r="M4465" t="s">
        <v>14062</v>
      </c>
      <c r="N4465" t="s">
        <v>16</v>
      </c>
    </row>
    <row r="4466" spans="1:14" x14ac:dyDescent="0.35">
      <c r="A4466" t="s">
        <v>8513</v>
      </c>
      <c r="B4466">
        <v>32</v>
      </c>
      <c r="C4466" t="s">
        <v>14097</v>
      </c>
      <c r="D4466" t="s">
        <v>12</v>
      </c>
      <c r="E4466" t="s">
        <v>64</v>
      </c>
      <c r="F4466" t="s">
        <v>49</v>
      </c>
      <c r="G4466" t="s">
        <v>26</v>
      </c>
      <c r="H4466">
        <v>11324.74</v>
      </c>
      <c r="I4466" s="9">
        <v>45391</v>
      </c>
      <c r="J4466">
        <v>2024</v>
      </c>
      <c r="K4466" t="s">
        <v>14061</v>
      </c>
      <c r="L4466">
        <v>4</v>
      </c>
      <c r="M4466" t="s">
        <v>14046</v>
      </c>
      <c r="N4466" t="s">
        <v>16</v>
      </c>
    </row>
    <row r="4467" spans="1:14" x14ac:dyDescent="0.35">
      <c r="A4467" t="s">
        <v>8565</v>
      </c>
      <c r="B4467">
        <v>27</v>
      </c>
      <c r="C4467" t="s">
        <v>14097</v>
      </c>
      <c r="D4467" t="s">
        <v>39</v>
      </c>
      <c r="E4467" t="s">
        <v>29</v>
      </c>
      <c r="F4467" t="s">
        <v>25</v>
      </c>
      <c r="G4467" t="s">
        <v>26</v>
      </c>
      <c r="H4467">
        <v>1809.36</v>
      </c>
      <c r="I4467" s="9">
        <v>45145</v>
      </c>
      <c r="J4467">
        <v>2023</v>
      </c>
      <c r="K4467" t="s">
        <v>14056</v>
      </c>
      <c r="L4467">
        <v>8</v>
      </c>
      <c r="M4467" t="s">
        <v>14062</v>
      </c>
      <c r="N4467" t="s">
        <v>16</v>
      </c>
    </row>
    <row r="4468" spans="1:14" x14ac:dyDescent="0.35">
      <c r="A4468" t="s">
        <v>8589</v>
      </c>
      <c r="B4468">
        <v>29</v>
      </c>
      <c r="C4468" t="s">
        <v>14097</v>
      </c>
      <c r="D4468" t="s">
        <v>12</v>
      </c>
      <c r="E4468" t="s">
        <v>13</v>
      </c>
      <c r="F4468" t="s">
        <v>25</v>
      </c>
      <c r="G4468" t="s">
        <v>26</v>
      </c>
      <c r="H4468">
        <v>13335.2</v>
      </c>
      <c r="I4468" s="9">
        <v>45425</v>
      </c>
      <c r="J4468">
        <v>2024</v>
      </c>
      <c r="K4468" t="s">
        <v>14047</v>
      </c>
      <c r="L4468">
        <v>5</v>
      </c>
      <c r="M4468" t="s">
        <v>14062</v>
      </c>
      <c r="N4468" t="s">
        <v>16</v>
      </c>
    </row>
    <row r="4469" spans="1:14" x14ac:dyDescent="0.35">
      <c r="A4469" t="s">
        <v>8629</v>
      </c>
      <c r="B4469">
        <v>25</v>
      </c>
      <c r="C4469" t="s">
        <v>14097</v>
      </c>
      <c r="D4469" t="s">
        <v>39</v>
      </c>
      <c r="E4469" t="s">
        <v>42</v>
      </c>
      <c r="F4469" t="s">
        <v>14</v>
      </c>
      <c r="G4469" t="s">
        <v>26</v>
      </c>
      <c r="H4469">
        <v>4086.36</v>
      </c>
      <c r="I4469" s="9">
        <v>45112</v>
      </c>
      <c r="J4469">
        <v>2023</v>
      </c>
      <c r="K4469" t="s">
        <v>14063</v>
      </c>
      <c r="L4469">
        <v>7</v>
      </c>
      <c r="M4469" t="s">
        <v>14052</v>
      </c>
      <c r="N4469" t="s">
        <v>16</v>
      </c>
    </row>
    <row r="4470" spans="1:14" x14ac:dyDescent="0.35">
      <c r="A4470" t="s">
        <v>8675</v>
      </c>
      <c r="B4470">
        <v>34</v>
      </c>
      <c r="C4470" t="s">
        <v>14097</v>
      </c>
      <c r="D4470" t="s">
        <v>39</v>
      </c>
      <c r="E4470" t="s">
        <v>24</v>
      </c>
      <c r="F4470" t="s">
        <v>35</v>
      </c>
      <c r="G4470" t="s">
        <v>26</v>
      </c>
      <c r="H4470">
        <v>5947.73</v>
      </c>
      <c r="I4470" s="9">
        <v>45285</v>
      </c>
      <c r="J4470">
        <v>2023</v>
      </c>
      <c r="K4470" t="s">
        <v>14060</v>
      </c>
      <c r="L4470">
        <v>12</v>
      </c>
      <c r="M4470" t="s">
        <v>14062</v>
      </c>
      <c r="N4470" t="s">
        <v>16</v>
      </c>
    </row>
    <row r="4471" spans="1:14" x14ac:dyDescent="0.35">
      <c r="A4471" t="s">
        <v>8721</v>
      </c>
      <c r="B4471">
        <v>34</v>
      </c>
      <c r="C4471" t="s">
        <v>14097</v>
      </c>
      <c r="D4471" t="s">
        <v>39</v>
      </c>
      <c r="E4471" t="s">
        <v>13</v>
      </c>
      <c r="F4471" t="s">
        <v>19</v>
      </c>
      <c r="G4471" t="s">
        <v>26</v>
      </c>
      <c r="H4471">
        <v>4501.8500000000004</v>
      </c>
      <c r="I4471" s="9">
        <v>45414</v>
      </c>
      <c r="J4471">
        <v>2024</v>
      </c>
      <c r="K4471" t="s">
        <v>14047</v>
      </c>
      <c r="L4471">
        <v>5</v>
      </c>
      <c r="M4471" t="s">
        <v>14057</v>
      </c>
      <c r="N4471" t="s">
        <v>16</v>
      </c>
    </row>
    <row r="4472" spans="1:14" x14ac:dyDescent="0.35">
      <c r="A4472" t="s">
        <v>8737</v>
      </c>
      <c r="B4472">
        <v>32</v>
      </c>
      <c r="C4472" t="s">
        <v>14097</v>
      </c>
      <c r="D4472" t="s">
        <v>39</v>
      </c>
      <c r="E4472" t="s">
        <v>52</v>
      </c>
      <c r="F4472" t="s">
        <v>35</v>
      </c>
      <c r="G4472" t="s">
        <v>26</v>
      </c>
      <c r="H4472">
        <v>11056.33</v>
      </c>
      <c r="I4472" s="9">
        <v>45210</v>
      </c>
      <c r="J4472">
        <v>2023</v>
      </c>
      <c r="K4472" t="s">
        <v>14058</v>
      </c>
      <c r="L4472">
        <v>10</v>
      </c>
      <c r="M4472" t="s">
        <v>14052</v>
      </c>
      <c r="N4472" t="s">
        <v>16</v>
      </c>
    </row>
    <row r="4473" spans="1:14" x14ac:dyDescent="0.35">
      <c r="A4473" t="s">
        <v>8787</v>
      </c>
      <c r="B4473">
        <v>33</v>
      </c>
      <c r="C4473" t="s">
        <v>14097</v>
      </c>
      <c r="D4473" t="s">
        <v>39</v>
      </c>
      <c r="E4473" t="s">
        <v>13</v>
      </c>
      <c r="F4473" t="s">
        <v>14</v>
      </c>
      <c r="G4473" t="s">
        <v>26</v>
      </c>
      <c r="H4473">
        <v>14313.95</v>
      </c>
      <c r="I4473" s="9">
        <v>45282</v>
      </c>
      <c r="J4473">
        <v>2023</v>
      </c>
      <c r="K4473" t="s">
        <v>14060</v>
      </c>
      <c r="L4473">
        <v>12</v>
      </c>
      <c r="M4473" t="s">
        <v>14048</v>
      </c>
      <c r="N4473" t="s">
        <v>16</v>
      </c>
    </row>
    <row r="4474" spans="1:14" x14ac:dyDescent="0.35">
      <c r="A4474" t="s">
        <v>8793</v>
      </c>
      <c r="B4474">
        <v>30</v>
      </c>
      <c r="C4474" t="s">
        <v>14097</v>
      </c>
      <c r="D4474" t="s">
        <v>12</v>
      </c>
      <c r="E4474" t="s">
        <v>24</v>
      </c>
      <c r="F4474" t="s">
        <v>19</v>
      </c>
      <c r="G4474" t="s">
        <v>26</v>
      </c>
      <c r="H4474">
        <v>477.57</v>
      </c>
      <c r="I4474" s="9">
        <v>45198</v>
      </c>
      <c r="J4474">
        <v>2023</v>
      </c>
      <c r="K4474" t="s">
        <v>14055</v>
      </c>
      <c r="L4474">
        <v>9</v>
      </c>
      <c r="M4474" t="s">
        <v>14048</v>
      </c>
      <c r="N4474" t="s">
        <v>16</v>
      </c>
    </row>
    <row r="4475" spans="1:14" x14ac:dyDescent="0.35">
      <c r="A4475" t="s">
        <v>8799</v>
      </c>
      <c r="B4475">
        <v>29</v>
      </c>
      <c r="C4475" t="s">
        <v>14097</v>
      </c>
      <c r="D4475" t="s">
        <v>39</v>
      </c>
      <c r="E4475" t="s">
        <v>93</v>
      </c>
      <c r="F4475" t="s">
        <v>25</v>
      </c>
      <c r="G4475" t="s">
        <v>26</v>
      </c>
      <c r="H4475">
        <v>18663.759999999998</v>
      </c>
      <c r="I4475" s="9">
        <v>45628</v>
      </c>
      <c r="J4475">
        <v>2024</v>
      </c>
      <c r="K4475" t="s">
        <v>14060</v>
      </c>
      <c r="L4475">
        <v>12</v>
      </c>
      <c r="M4475" t="s">
        <v>14062</v>
      </c>
      <c r="N4475" t="s">
        <v>16</v>
      </c>
    </row>
    <row r="4476" spans="1:14" x14ac:dyDescent="0.35">
      <c r="A4476" t="s">
        <v>8833</v>
      </c>
      <c r="B4476">
        <v>33</v>
      </c>
      <c r="C4476" t="s">
        <v>14097</v>
      </c>
      <c r="D4476" t="s">
        <v>12</v>
      </c>
      <c r="E4476" t="s">
        <v>74</v>
      </c>
      <c r="F4476" t="s">
        <v>49</v>
      </c>
      <c r="G4476" t="s">
        <v>26</v>
      </c>
      <c r="H4476">
        <v>10472.75</v>
      </c>
      <c r="I4476" s="9">
        <v>45393</v>
      </c>
      <c r="J4476">
        <v>2024</v>
      </c>
      <c r="K4476" t="s">
        <v>14061</v>
      </c>
      <c r="L4476">
        <v>4</v>
      </c>
      <c r="M4476" t="s">
        <v>14057</v>
      </c>
      <c r="N4476" t="s">
        <v>16</v>
      </c>
    </row>
    <row r="4477" spans="1:14" x14ac:dyDescent="0.35">
      <c r="A4477" t="s">
        <v>8841</v>
      </c>
      <c r="B4477">
        <v>25</v>
      </c>
      <c r="C4477" t="s">
        <v>14097</v>
      </c>
      <c r="D4477" t="s">
        <v>39</v>
      </c>
      <c r="E4477" t="s">
        <v>24</v>
      </c>
      <c r="F4477" t="s">
        <v>55</v>
      </c>
      <c r="G4477" t="s">
        <v>26</v>
      </c>
      <c r="H4477">
        <v>9507.61</v>
      </c>
      <c r="I4477" s="9">
        <v>44934</v>
      </c>
      <c r="J4477">
        <v>2023</v>
      </c>
      <c r="K4477" t="s">
        <v>14045</v>
      </c>
      <c r="L4477">
        <v>1</v>
      </c>
      <c r="M4477" t="s">
        <v>14059</v>
      </c>
      <c r="N4477" t="s">
        <v>16</v>
      </c>
    </row>
    <row r="4478" spans="1:14" x14ac:dyDescent="0.35">
      <c r="A4478" t="s">
        <v>9055</v>
      </c>
      <c r="B4478">
        <v>27</v>
      </c>
      <c r="C4478" t="s">
        <v>14097</v>
      </c>
      <c r="D4478" t="s">
        <v>12</v>
      </c>
      <c r="E4478" t="s">
        <v>29</v>
      </c>
      <c r="F4478" t="s">
        <v>55</v>
      </c>
      <c r="G4478" t="s">
        <v>26</v>
      </c>
      <c r="H4478">
        <v>9411.33</v>
      </c>
      <c r="I4478" s="9">
        <v>45639</v>
      </c>
      <c r="J4478">
        <v>2024</v>
      </c>
      <c r="K4478" t="s">
        <v>14060</v>
      </c>
      <c r="L4478">
        <v>12</v>
      </c>
      <c r="M4478" t="s">
        <v>14048</v>
      </c>
      <c r="N4478" t="s">
        <v>16</v>
      </c>
    </row>
    <row r="4479" spans="1:14" x14ac:dyDescent="0.35">
      <c r="A4479" t="s">
        <v>9113</v>
      </c>
      <c r="B4479">
        <v>34</v>
      </c>
      <c r="C4479" t="s">
        <v>14097</v>
      </c>
      <c r="D4479" t="s">
        <v>39</v>
      </c>
      <c r="E4479" t="s">
        <v>24</v>
      </c>
      <c r="F4479" t="s">
        <v>25</v>
      </c>
      <c r="G4479" t="s">
        <v>26</v>
      </c>
      <c r="H4479">
        <v>6470.6</v>
      </c>
      <c r="I4479" s="9">
        <v>45075</v>
      </c>
      <c r="J4479">
        <v>2023</v>
      </c>
      <c r="K4479" t="s">
        <v>14047</v>
      </c>
      <c r="L4479">
        <v>5</v>
      </c>
      <c r="M4479" t="s">
        <v>14062</v>
      </c>
      <c r="N4479" t="s">
        <v>16</v>
      </c>
    </row>
    <row r="4480" spans="1:14" x14ac:dyDescent="0.35">
      <c r="A4480" t="s">
        <v>9115</v>
      </c>
      <c r="B4480">
        <v>27</v>
      </c>
      <c r="C4480" t="s">
        <v>14097</v>
      </c>
      <c r="D4480" t="s">
        <v>12</v>
      </c>
      <c r="E4480" t="s">
        <v>64</v>
      </c>
      <c r="F4480" t="s">
        <v>25</v>
      </c>
      <c r="G4480" t="s">
        <v>26</v>
      </c>
      <c r="H4480">
        <v>29823.32</v>
      </c>
      <c r="I4480" s="9">
        <v>45182</v>
      </c>
      <c r="J4480">
        <v>2023</v>
      </c>
      <c r="K4480" t="s">
        <v>14055</v>
      </c>
      <c r="L4480">
        <v>9</v>
      </c>
      <c r="M4480" t="s">
        <v>14052</v>
      </c>
      <c r="N4480" t="s">
        <v>16</v>
      </c>
    </row>
    <row r="4481" spans="1:14" x14ac:dyDescent="0.35">
      <c r="A4481" t="s">
        <v>9129</v>
      </c>
      <c r="B4481">
        <v>32</v>
      </c>
      <c r="C4481" t="s">
        <v>14097</v>
      </c>
      <c r="D4481" t="s">
        <v>12</v>
      </c>
      <c r="E4481" t="s">
        <v>74</v>
      </c>
      <c r="F4481" t="s">
        <v>19</v>
      </c>
      <c r="G4481" t="s">
        <v>26</v>
      </c>
      <c r="H4481">
        <v>5538.2</v>
      </c>
      <c r="I4481" s="9">
        <v>45034</v>
      </c>
      <c r="J4481">
        <v>2023</v>
      </c>
      <c r="K4481" t="s">
        <v>14061</v>
      </c>
      <c r="L4481">
        <v>4</v>
      </c>
      <c r="M4481" t="s">
        <v>14046</v>
      </c>
      <c r="N4481" t="s">
        <v>16</v>
      </c>
    </row>
    <row r="4482" spans="1:14" x14ac:dyDescent="0.35">
      <c r="A4482" t="s">
        <v>9135</v>
      </c>
      <c r="B4482">
        <v>26</v>
      </c>
      <c r="C4482" t="s">
        <v>14097</v>
      </c>
      <c r="D4482" t="s">
        <v>39</v>
      </c>
      <c r="E4482" t="s">
        <v>24</v>
      </c>
      <c r="F4482" t="s">
        <v>55</v>
      </c>
      <c r="G4482" t="s">
        <v>26</v>
      </c>
      <c r="H4482">
        <v>20950.689999999999</v>
      </c>
      <c r="I4482" s="9">
        <v>45179</v>
      </c>
      <c r="J4482">
        <v>2023</v>
      </c>
      <c r="K4482" t="s">
        <v>14055</v>
      </c>
      <c r="L4482">
        <v>9</v>
      </c>
      <c r="M4482" t="s">
        <v>14059</v>
      </c>
      <c r="N4482" t="s">
        <v>16</v>
      </c>
    </row>
    <row r="4483" spans="1:14" x14ac:dyDescent="0.35">
      <c r="A4483" t="s">
        <v>9195</v>
      </c>
      <c r="B4483">
        <v>27</v>
      </c>
      <c r="C4483" t="s">
        <v>14097</v>
      </c>
      <c r="D4483" t="s">
        <v>12</v>
      </c>
      <c r="E4483" t="s">
        <v>93</v>
      </c>
      <c r="F4483" t="s">
        <v>49</v>
      </c>
      <c r="G4483" t="s">
        <v>26</v>
      </c>
      <c r="H4483">
        <v>15541.56</v>
      </c>
      <c r="I4483" s="9">
        <v>45424</v>
      </c>
      <c r="J4483">
        <v>2024</v>
      </c>
      <c r="K4483" t="s">
        <v>14047</v>
      </c>
      <c r="L4483">
        <v>5</v>
      </c>
      <c r="M4483" t="s">
        <v>14059</v>
      </c>
      <c r="N4483" t="s">
        <v>16</v>
      </c>
    </row>
    <row r="4484" spans="1:14" x14ac:dyDescent="0.35">
      <c r="A4484" t="s">
        <v>9227</v>
      </c>
      <c r="B4484">
        <v>34</v>
      </c>
      <c r="C4484" t="s">
        <v>14097</v>
      </c>
      <c r="D4484" t="s">
        <v>12</v>
      </c>
      <c r="E4484" t="s">
        <v>24</v>
      </c>
      <c r="F4484" t="s">
        <v>19</v>
      </c>
      <c r="G4484" t="s">
        <v>26</v>
      </c>
      <c r="H4484">
        <v>8625.1200000000008</v>
      </c>
      <c r="I4484" s="9">
        <v>45121</v>
      </c>
      <c r="J4484">
        <v>2023</v>
      </c>
      <c r="K4484" t="s">
        <v>14063</v>
      </c>
      <c r="L4484">
        <v>7</v>
      </c>
      <c r="M4484" t="s">
        <v>14048</v>
      </c>
      <c r="N4484" t="s">
        <v>16</v>
      </c>
    </row>
    <row r="4485" spans="1:14" x14ac:dyDescent="0.35">
      <c r="A4485" t="s">
        <v>9229</v>
      </c>
      <c r="B4485">
        <v>26</v>
      </c>
      <c r="C4485" t="s">
        <v>14097</v>
      </c>
      <c r="D4485" t="s">
        <v>12</v>
      </c>
      <c r="E4485" t="s">
        <v>42</v>
      </c>
      <c r="F4485" t="s">
        <v>55</v>
      </c>
      <c r="G4485" t="s">
        <v>26</v>
      </c>
      <c r="H4485">
        <v>13001.24</v>
      </c>
      <c r="I4485" s="9">
        <v>45097</v>
      </c>
      <c r="J4485">
        <v>2023</v>
      </c>
      <c r="K4485" t="s">
        <v>14049</v>
      </c>
      <c r="L4485">
        <v>6</v>
      </c>
      <c r="M4485" t="s">
        <v>14046</v>
      </c>
      <c r="N4485" t="s">
        <v>16</v>
      </c>
    </row>
    <row r="4486" spans="1:14" x14ac:dyDescent="0.35">
      <c r="A4486" t="s">
        <v>9277</v>
      </c>
      <c r="B4486">
        <v>30</v>
      </c>
      <c r="C4486" t="s">
        <v>14097</v>
      </c>
      <c r="D4486" t="s">
        <v>12</v>
      </c>
      <c r="E4486" t="s">
        <v>64</v>
      </c>
      <c r="F4486" t="s">
        <v>35</v>
      </c>
      <c r="G4486" t="s">
        <v>26</v>
      </c>
      <c r="H4486">
        <v>25523.279999999999</v>
      </c>
      <c r="I4486" s="9">
        <v>45630</v>
      </c>
      <c r="J4486">
        <v>2024</v>
      </c>
      <c r="K4486" t="s">
        <v>14060</v>
      </c>
      <c r="L4486">
        <v>12</v>
      </c>
      <c r="M4486" t="s">
        <v>14052</v>
      </c>
      <c r="N4486" t="s">
        <v>16</v>
      </c>
    </row>
    <row r="4487" spans="1:14" x14ac:dyDescent="0.35">
      <c r="A4487" t="s">
        <v>9411</v>
      </c>
      <c r="B4487">
        <v>33</v>
      </c>
      <c r="C4487" t="s">
        <v>14097</v>
      </c>
      <c r="D4487" t="s">
        <v>12</v>
      </c>
      <c r="E4487" t="s">
        <v>29</v>
      </c>
      <c r="F4487" t="s">
        <v>35</v>
      </c>
      <c r="G4487" t="s">
        <v>26</v>
      </c>
      <c r="H4487">
        <v>6742.65</v>
      </c>
      <c r="I4487" s="9">
        <v>45583</v>
      </c>
      <c r="J4487">
        <v>2024</v>
      </c>
      <c r="K4487" t="s">
        <v>14058</v>
      </c>
      <c r="L4487">
        <v>10</v>
      </c>
      <c r="M4487" t="s">
        <v>14048</v>
      </c>
      <c r="N4487" t="s">
        <v>16</v>
      </c>
    </row>
    <row r="4488" spans="1:14" x14ac:dyDescent="0.35">
      <c r="A4488" t="s">
        <v>9465</v>
      </c>
      <c r="B4488">
        <v>34</v>
      </c>
      <c r="C4488" t="s">
        <v>14097</v>
      </c>
      <c r="D4488" t="s">
        <v>12</v>
      </c>
      <c r="E4488" t="s">
        <v>52</v>
      </c>
      <c r="F4488" t="s">
        <v>14</v>
      </c>
      <c r="G4488" t="s">
        <v>26</v>
      </c>
      <c r="H4488">
        <v>2607.64</v>
      </c>
      <c r="I4488" s="9">
        <v>45556</v>
      </c>
      <c r="J4488">
        <v>2024</v>
      </c>
      <c r="K4488" t="s">
        <v>14055</v>
      </c>
      <c r="L4488">
        <v>9</v>
      </c>
      <c r="M4488" t="s">
        <v>14050</v>
      </c>
      <c r="N4488" t="s">
        <v>16</v>
      </c>
    </row>
    <row r="4489" spans="1:14" x14ac:dyDescent="0.35">
      <c r="A4489" t="s">
        <v>9505</v>
      </c>
      <c r="B4489">
        <v>25</v>
      </c>
      <c r="C4489" t="s">
        <v>14097</v>
      </c>
      <c r="D4489" t="s">
        <v>12</v>
      </c>
      <c r="E4489" t="s">
        <v>13</v>
      </c>
      <c r="F4489" t="s">
        <v>55</v>
      </c>
      <c r="G4489" t="s">
        <v>26</v>
      </c>
      <c r="H4489">
        <v>24738.36</v>
      </c>
      <c r="I4489" s="9">
        <v>44998</v>
      </c>
      <c r="J4489">
        <v>2023</v>
      </c>
      <c r="K4489" t="s">
        <v>14053</v>
      </c>
      <c r="L4489">
        <v>3</v>
      </c>
      <c r="M4489" t="s">
        <v>14062</v>
      </c>
      <c r="N4489" t="s">
        <v>16</v>
      </c>
    </row>
    <row r="4490" spans="1:14" x14ac:dyDescent="0.35">
      <c r="A4490" t="s">
        <v>9581</v>
      </c>
      <c r="B4490">
        <v>32</v>
      </c>
      <c r="C4490" t="s">
        <v>14097</v>
      </c>
      <c r="D4490" t="s">
        <v>12</v>
      </c>
      <c r="E4490" t="s">
        <v>93</v>
      </c>
      <c r="F4490" t="s">
        <v>14</v>
      </c>
      <c r="G4490" t="s">
        <v>26</v>
      </c>
      <c r="H4490">
        <v>5546.49</v>
      </c>
      <c r="I4490" s="9">
        <v>45089</v>
      </c>
      <c r="J4490">
        <v>2023</v>
      </c>
      <c r="K4490" t="s">
        <v>14049</v>
      </c>
      <c r="L4490">
        <v>6</v>
      </c>
      <c r="M4490" t="s">
        <v>14062</v>
      </c>
      <c r="N4490" t="s">
        <v>16</v>
      </c>
    </row>
    <row r="4491" spans="1:14" x14ac:dyDescent="0.35">
      <c r="A4491" t="s">
        <v>9633</v>
      </c>
      <c r="B4491">
        <v>28</v>
      </c>
      <c r="C4491" t="s">
        <v>14097</v>
      </c>
      <c r="D4491" t="s">
        <v>12</v>
      </c>
      <c r="E4491" t="s">
        <v>29</v>
      </c>
      <c r="F4491" t="s">
        <v>35</v>
      </c>
      <c r="G4491" t="s">
        <v>26</v>
      </c>
      <c r="H4491">
        <v>15089.77</v>
      </c>
      <c r="I4491" s="9">
        <v>45572</v>
      </c>
      <c r="J4491">
        <v>2024</v>
      </c>
      <c r="K4491" t="s">
        <v>14058</v>
      </c>
      <c r="L4491">
        <v>10</v>
      </c>
      <c r="M4491" t="s">
        <v>14062</v>
      </c>
      <c r="N4491" t="s">
        <v>16</v>
      </c>
    </row>
    <row r="4492" spans="1:14" x14ac:dyDescent="0.35">
      <c r="A4492" t="s">
        <v>9661</v>
      </c>
      <c r="B4492">
        <v>32</v>
      </c>
      <c r="C4492" t="s">
        <v>14097</v>
      </c>
      <c r="D4492" t="s">
        <v>39</v>
      </c>
      <c r="E4492" t="s">
        <v>42</v>
      </c>
      <c r="F4492" t="s">
        <v>55</v>
      </c>
      <c r="G4492" t="s">
        <v>26</v>
      </c>
      <c r="H4492">
        <v>25311.56</v>
      </c>
      <c r="I4492" s="9">
        <v>45638</v>
      </c>
      <c r="J4492">
        <v>2024</v>
      </c>
      <c r="K4492" t="s">
        <v>14060</v>
      </c>
      <c r="L4492">
        <v>12</v>
      </c>
      <c r="M4492" t="s">
        <v>14057</v>
      </c>
      <c r="N4492" t="s">
        <v>16</v>
      </c>
    </row>
    <row r="4493" spans="1:14" x14ac:dyDescent="0.35">
      <c r="A4493" t="s">
        <v>9675</v>
      </c>
      <c r="B4493">
        <v>32</v>
      </c>
      <c r="C4493" t="s">
        <v>14097</v>
      </c>
      <c r="D4493" t="s">
        <v>12</v>
      </c>
      <c r="E4493" t="s">
        <v>74</v>
      </c>
      <c r="F4493" t="s">
        <v>25</v>
      </c>
      <c r="G4493" t="s">
        <v>26</v>
      </c>
      <c r="H4493">
        <v>16213.58</v>
      </c>
      <c r="I4493" s="9">
        <v>45212</v>
      </c>
      <c r="J4493">
        <v>2023</v>
      </c>
      <c r="K4493" t="s">
        <v>14058</v>
      </c>
      <c r="L4493">
        <v>10</v>
      </c>
      <c r="M4493" t="s">
        <v>14048</v>
      </c>
      <c r="N4493" t="s">
        <v>16</v>
      </c>
    </row>
    <row r="4494" spans="1:14" x14ac:dyDescent="0.35">
      <c r="A4494" t="s">
        <v>9697</v>
      </c>
      <c r="B4494">
        <v>28</v>
      </c>
      <c r="C4494" t="s">
        <v>14097</v>
      </c>
      <c r="D4494" t="s">
        <v>12</v>
      </c>
      <c r="E4494" t="s">
        <v>52</v>
      </c>
      <c r="F4494" t="s">
        <v>25</v>
      </c>
      <c r="G4494" t="s">
        <v>26</v>
      </c>
      <c r="H4494">
        <v>14008.54</v>
      </c>
      <c r="I4494" s="9">
        <v>45119</v>
      </c>
      <c r="J4494">
        <v>2023</v>
      </c>
      <c r="K4494" t="s">
        <v>14063</v>
      </c>
      <c r="L4494">
        <v>7</v>
      </c>
      <c r="M4494" t="s">
        <v>14052</v>
      </c>
      <c r="N4494" t="s">
        <v>16</v>
      </c>
    </row>
    <row r="4495" spans="1:14" x14ac:dyDescent="0.35">
      <c r="A4495" t="s">
        <v>9795</v>
      </c>
      <c r="B4495">
        <v>33</v>
      </c>
      <c r="C4495" t="s">
        <v>14097</v>
      </c>
      <c r="D4495" t="s">
        <v>12</v>
      </c>
      <c r="E4495" t="s">
        <v>64</v>
      </c>
      <c r="F4495" t="s">
        <v>35</v>
      </c>
      <c r="G4495" t="s">
        <v>26</v>
      </c>
      <c r="H4495">
        <v>145.66</v>
      </c>
      <c r="I4495" s="9">
        <v>45636</v>
      </c>
      <c r="J4495">
        <v>2024</v>
      </c>
      <c r="K4495" t="s">
        <v>14060</v>
      </c>
      <c r="L4495">
        <v>12</v>
      </c>
      <c r="M4495" t="s">
        <v>14046</v>
      </c>
      <c r="N4495" t="s">
        <v>16</v>
      </c>
    </row>
    <row r="4496" spans="1:14" x14ac:dyDescent="0.35">
      <c r="A4496" t="s">
        <v>9817</v>
      </c>
      <c r="B4496">
        <v>28</v>
      </c>
      <c r="C4496" t="s">
        <v>14097</v>
      </c>
      <c r="D4496" t="s">
        <v>39</v>
      </c>
      <c r="E4496" t="s">
        <v>42</v>
      </c>
      <c r="F4496" t="s">
        <v>19</v>
      </c>
      <c r="G4496" t="s">
        <v>26</v>
      </c>
      <c r="H4496">
        <v>4385.28</v>
      </c>
      <c r="I4496" s="9">
        <v>45650</v>
      </c>
      <c r="J4496">
        <v>2024</v>
      </c>
      <c r="K4496" t="s">
        <v>14060</v>
      </c>
      <c r="L4496">
        <v>12</v>
      </c>
      <c r="M4496" t="s">
        <v>14046</v>
      </c>
      <c r="N4496" t="s">
        <v>16</v>
      </c>
    </row>
    <row r="4497" spans="1:14" x14ac:dyDescent="0.35">
      <c r="A4497" t="s">
        <v>9865</v>
      </c>
      <c r="B4497">
        <v>30</v>
      </c>
      <c r="C4497" t="s">
        <v>14097</v>
      </c>
      <c r="D4497" t="s">
        <v>39</v>
      </c>
      <c r="E4497" t="s">
        <v>13</v>
      </c>
      <c r="F4497" t="s">
        <v>55</v>
      </c>
      <c r="G4497" t="s">
        <v>26</v>
      </c>
      <c r="H4497">
        <v>33109.589999999997</v>
      </c>
      <c r="I4497" s="9">
        <v>45416</v>
      </c>
      <c r="J4497">
        <v>2024</v>
      </c>
      <c r="K4497" t="s">
        <v>14047</v>
      </c>
      <c r="L4497">
        <v>5</v>
      </c>
      <c r="M4497" t="s">
        <v>14050</v>
      </c>
      <c r="N4497" t="s">
        <v>16</v>
      </c>
    </row>
    <row r="4498" spans="1:14" x14ac:dyDescent="0.35">
      <c r="A4498" t="s">
        <v>9899</v>
      </c>
      <c r="B4498">
        <v>29</v>
      </c>
      <c r="C4498" t="s">
        <v>14097</v>
      </c>
      <c r="D4498" t="s">
        <v>39</v>
      </c>
      <c r="E4498" t="s">
        <v>29</v>
      </c>
      <c r="F4498" t="s">
        <v>25</v>
      </c>
      <c r="G4498" t="s">
        <v>26</v>
      </c>
      <c r="H4498">
        <v>40682.910000000003</v>
      </c>
      <c r="I4498" s="9">
        <v>45514</v>
      </c>
      <c r="J4498">
        <v>2024</v>
      </c>
      <c r="K4498" t="s">
        <v>14056</v>
      </c>
      <c r="L4498">
        <v>8</v>
      </c>
      <c r="M4498" t="s">
        <v>14050</v>
      </c>
      <c r="N4498" t="s">
        <v>16</v>
      </c>
    </row>
    <row r="4499" spans="1:14" x14ac:dyDescent="0.35">
      <c r="A4499" t="s">
        <v>9961</v>
      </c>
      <c r="B4499">
        <v>29</v>
      </c>
      <c r="C4499" t="s">
        <v>14097</v>
      </c>
      <c r="D4499" t="s">
        <v>12</v>
      </c>
      <c r="E4499" t="s">
        <v>52</v>
      </c>
      <c r="F4499" t="s">
        <v>19</v>
      </c>
      <c r="G4499" t="s">
        <v>26</v>
      </c>
      <c r="H4499">
        <v>25861.55</v>
      </c>
      <c r="I4499" s="9">
        <v>45344</v>
      </c>
      <c r="J4499">
        <v>2024</v>
      </c>
      <c r="K4499" t="s">
        <v>14051</v>
      </c>
      <c r="L4499">
        <v>2</v>
      </c>
      <c r="M4499" t="s">
        <v>14057</v>
      </c>
      <c r="N4499" t="s">
        <v>16</v>
      </c>
    </row>
    <row r="4500" spans="1:14" x14ac:dyDescent="0.35">
      <c r="A4500" t="s">
        <v>9995</v>
      </c>
      <c r="B4500">
        <v>28</v>
      </c>
      <c r="C4500" t="s">
        <v>14097</v>
      </c>
      <c r="D4500" t="s">
        <v>12</v>
      </c>
      <c r="E4500" t="s">
        <v>93</v>
      </c>
      <c r="F4500" t="s">
        <v>25</v>
      </c>
      <c r="G4500" t="s">
        <v>26</v>
      </c>
      <c r="H4500">
        <v>14711.61</v>
      </c>
      <c r="I4500" s="9">
        <v>45115</v>
      </c>
      <c r="J4500">
        <v>2023</v>
      </c>
      <c r="K4500" t="s">
        <v>14063</v>
      </c>
      <c r="L4500">
        <v>7</v>
      </c>
      <c r="M4500" t="s">
        <v>14050</v>
      </c>
      <c r="N4500" t="s">
        <v>16</v>
      </c>
    </row>
    <row r="4501" spans="1:14" x14ac:dyDescent="0.35">
      <c r="A4501" t="s">
        <v>10007</v>
      </c>
      <c r="B4501">
        <v>31</v>
      </c>
      <c r="C4501" t="s">
        <v>14097</v>
      </c>
      <c r="D4501" t="s">
        <v>12</v>
      </c>
      <c r="E4501" t="s">
        <v>93</v>
      </c>
      <c r="F4501" t="s">
        <v>55</v>
      </c>
      <c r="G4501" t="s">
        <v>26</v>
      </c>
      <c r="H4501">
        <v>31124.12</v>
      </c>
      <c r="I4501" s="9">
        <v>45481</v>
      </c>
      <c r="J4501">
        <v>2024</v>
      </c>
      <c r="K4501" t="s">
        <v>14063</v>
      </c>
      <c r="L4501">
        <v>7</v>
      </c>
      <c r="M4501" t="s">
        <v>14062</v>
      </c>
      <c r="N4501" t="s">
        <v>16</v>
      </c>
    </row>
    <row r="4502" spans="1:14" x14ac:dyDescent="0.35">
      <c r="A4502" t="s">
        <v>10031</v>
      </c>
      <c r="B4502">
        <v>27</v>
      </c>
      <c r="C4502" t="s">
        <v>14097</v>
      </c>
      <c r="D4502" t="s">
        <v>39</v>
      </c>
      <c r="E4502" t="s">
        <v>29</v>
      </c>
      <c r="F4502" t="s">
        <v>14</v>
      </c>
      <c r="G4502" t="s">
        <v>26</v>
      </c>
      <c r="H4502">
        <v>1177.02</v>
      </c>
      <c r="I4502" s="9">
        <v>45429</v>
      </c>
      <c r="J4502">
        <v>2024</v>
      </c>
      <c r="K4502" t="s">
        <v>14047</v>
      </c>
      <c r="L4502">
        <v>5</v>
      </c>
      <c r="M4502" t="s">
        <v>14048</v>
      </c>
      <c r="N4502" t="s">
        <v>16</v>
      </c>
    </row>
    <row r="4503" spans="1:14" x14ac:dyDescent="0.35">
      <c r="A4503" t="s">
        <v>10061</v>
      </c>
      <c r="B4503">
        <v>28</v>
      </c>
      <c r="C4503" t="s">
        <v>14097</v>
      </c>
      <c r="D4503" t="s">
        <v>12</v>
      </c>
      <c r="E4503" t="s">
        <v>93</v>
      </c>
      <c r="F4503" t="s">
        <v>35</v>
      </c>
      <c r="G4503" t="s">
        <v>26</v>
      </c>
      <c r="H4503">
        <v>2152.44</v>
      </c>
      <c r="I4503" s="9">
        <v>44944</v>
      </c>
      <c r="J4503">
        <v>2023</v>
      </c>
      <c r="K4503" t="s">
        <v>14045</v>
      </c>
      <c r="L4503">
        <v>1</v>
      </c>
      <c r="M4503" t="s">
        <v>14052</v>
      </c>
      <c r="N4503" t="s">
        <v>16</v>
      </c>
    </row>
    <row r="4504" spans="1:14" x14ac:dyDescent="0.35">
      <c r="A4504" t="s">
        <v>10275</v>
      </c>
      <c r="B4504">
        <v>34</v>
      </c>
      <c r="C4504" t="s">
        <v>14097</v>
      </c>
      <c r="D4504" t="s">
        <v>12</v>
      </c>
      <c r="E4504" t="s">
        <v>42</v>
      </c>
      <c r="F4504" t="s">
        <v>14</v>
      </c>
      <c r="G4504" t="s">
        <v>26</v>
      </c>
      <c r="H4504">
        <v>20005.29</v>
      </c>
      <c r="I4504" s="9">
        <v>45602</v>
      </c>
      <c r="J4504">
        <v>2024</v>
      </c>
      <c r="K4504" t="s">
        <v>14054</v>
      </c>
      <c r="L4504">
        <v>11</v>
      </c>
      <c r="M4504" t="s">
        <v>14052</v>
      </c>
      <c r="N4504" t="s">
        <v>16</v>
      </c>
    </row>
    <row r="4505" spans="1:14" x14ac:dyDescent="0.35">
      <c r="A4505" t="s">
        <v>10287</v>
      </c>
      <c r="B4505">
        <v>28</v>
      </c>
      <c r="C4505" t="s">
        <v>14097</v>
      </c>
      <c r="D4505" t="s">
        <v>12</v>
      </c>
      <c r="E4505" t="s">
        <v>42</v>
      </c>
      <c r="F4505" t="s">
        <v>35</v>
      </c>
      <c r="G4505" t="s">
        <v>26</v>
      </c>
      <c r="H4505">
        <v>5894.58</v>
      </c>
      <c r="I4505" s="9">
        <v>45612</v>
      </c>
      <c r="J4505">
        <v>2024</v>
      </c>
      <c r="K4505" t="s">
        <v>14054</v>
      </c>
      <c r="L4505">
        <v>11</v>
      </c>
      <c r="M4505" t="s">
        <v>14050</v>
      </c>
      <c r="N4505" t="s">
        <v>16</v>
      </c>
    </row>
    <row r="4506" spans="1:14" x14ac:dyDescent="0.35">
      <c r="A4506" t="s">
        <v>10333</v>
      </c>
      <c r="B4506">
        <v>25</v>
      </c>
      <c r="C4506" t="s">
        <v>14097</v>
      </c>
      <c r="D4506" t="s">
        <v>39</v>
      </c>
      <c r="E4506" t="s">
        <v>52</v>
      </c>
      <c r="F4506" t="s">
        <v>55</v>
      </c>
      <c r="G4506" t="s">
        <v>26</v>
      </c>
      <c r="H4506">
        <v>5687.72</v>
      </c>
      <c r="I4506" s="9">
        <v>45232</v>
      </c>
      <c r="J4506">
        <v>2023</v>
      </c>
      <c r="K4506" t="s">
        <v>14054</v>
      </c>
      <c r="L4506">
        <v>11</v>
      </c>
      <c r="M4506" t="s">
        <v>14057</v>
      </c>
      <c r="N4506" t="s">
        <v>16</v>
      </c>
    </row>
    <row r="4507" spans="1:14" x14ac:dyDescent="0.35">
      <c r="A4507" t="s">
        <v>10463</v>
      </c>
      <c r="B4507">
        <v>30</v>
      </c>
      <c r="C4507" t="s">
        <v>14097</v>
      </c>
      <c r="D4507" t="s">
        <v>12</v>
      </c>
      <c r="E4507" t="s">
        <v>93</v>
      </c>
      <c r="F4507" t="s">
        <v>55</v>
      </c>
      <c r="G4507" t="s">
        <v>26</v>
      </c>
      <c r="H4507">
        <v>14003.58</v>
      </c>
      <c r="I4507" s="9">
        <v>45037</v>
      </c>
      <c r="J4507">
        <v>2023</v>
      </c>
      <c r="K4507" t="s">
        <v>14061</v>
      </c>
      <c r="L4507">
        <v>4</v>
      </c>
      <c r="M4507" t="s">
        <v>14048</v>
      </c>
      <c r="N4507" t="s">
        <v>16</v>
      </c>
    </row>
    <row r="4508" spans="1:14" x14ac:dyDescent="0.35">
      <c r="A4508" t="s">
        <v>10495</v>
      </c>
      <c r="B4508">
        <v>30</v>
      </c>
      <c r="C4508" t="s">
        <v>14097</v>
      </c>
      <c r="D4508" t="s">
        <v>39</v>
      </c>
      <c r="E4508" t="s">
        <v>93</v>
      </c>
      <c r="F4508" t="s">
        <v>14</v>
      </c>
      <c r="G4508" t="s">
        <v>26</v>
      </c>
      <c r="H4508">
        <v>32266.85</v>
      </c>
      <c r="I4508" s="9">
        <v>45050</v>
      </c>
      <c r="J4508">
        <v>2023</v>
      </c>
      <c r="K4508" t="s">
        <v>14047</v>
      </c>
      <c r="L4508">
        <v>5</v>
      </c>
      <c r="M4508" t="s">
        <v>14057</v>
      </c>
      <c r="N4508" t="s">
        <v>16</v>
      </c>
    </row>
    <row r="4509" spans="1:14" x14ac:dyDescent="0.35">
      <c r="A4509" t="s">
        <v>10619</v>
      </c>
      <c r="B4509">
        <v>25</v>
      </c>
      <c r="C4509" t="s">
        <v>14097</v>
      </c>
      <c r="D4509" t="s">
        <v>39</v>
      </c>
      <c r="E4509" t="s">
        <v>64</v>
      </c>
      <c r="F4509" t="s">
        <v>55</v>
      </c>
      <c r="G4509" t="s">
        <v>26</v>
      </c>
      <c r="H4509">
        <v>5385.26</v>
      </c>
      <c r="I4509" s="9">
        <v>45640</v>
      </c>
      <c r="J4509">
        <v>2024</v>
      </c>
      <c r="K4509" t="s">
        <v>14060</v>
      </c>
      <c r="L4509">
        <v>12</v>
      </c>
      <c r="M4509" t="s">
        <v>14050</v>
      </c>
      <c r="N4509" t="s">
        <v>16</v>
      </c>
    </row>
    <row r="4510" spans="1:14" x14ac:dyDescent="0.35">
      <c r="A4510" t="s">
        <v>10681</v>
      </c>
      <c r="B4510">
        <v>34</v>
      </c>
      <c r="C4510" t="s">
        <v>14097</v>
      </c>
      <c r="D4510" t="s">
        <v>39</v>
      </c>
      <c r="E4510" t="s">
        <v>29</v>
      </c>
      <c r="F4510" t="s">
        <v>49</v>
      </c>
      <c r="G4510" t="s">
        <v>26</v>
      </c>
      <c r="H4510">
        <v>10334.52</v>
      </c>
      <c r="I4510" s="9">
        <v>45572</v>
      </c>
      <c r="J4510">
        <v>2024</v>
      </c>
      <c r="K4510" t="s">
        <v>14058</v>
      </c>
      <c r="L4510">
        <v>10</v>
      </c>
      <c r="M4510" t="s">
        <v>14062</v>
      </c>
      <c r="N4510" t="s">
        <v>16</v>
      </c>
    </row>
    <row r="4511" spans="1:14" x14ac:dyDescent="0.35">
      <c r="A4511" t="s">
        <v>10783</v>
      </c>
      <c r="B4511">
        <v>25</v>
      </c>
      <c r="C4511" t="s">
        <v>14097</v>
      </c>
      <c r="D4511" t="s">
        <v>39</v>
      </c>
      <c r="E4511" t="s">
        <v>74</v>
      </c>
      <c r="F4511" t="s">
        <v>35</v>
      </c>
      <c r="G4511" t="s">
        <v>26</v>
      </c>
      <c r="H4511">
        <v>5354.76</v>
      </c>
      <c r="I4511" s="9">
        <v>45256</v>
      </c>
      <c r="J4511">
        <v>2023</v>
      </c>
      <c r="K4511" t="s">
        <v>14054</v>
      </c>
      <c r="L4511">
        <v>11</v>
      </c>
      <c r="M4511" t="s">
        <v>14059</v>
      </c>
      <c r="N4511" t="s">
        <v>16</v>
      </c>
    </row>
    <row r="4512" spans="1:14" x14ac:dyDescent="0.35">
      <c r="A4512" t="s">
        <v>10883</v>
      </c>
      <c r="B4512">
        <v>33</v>
      </c>
      <c r="C4512" t="s">
        <v>14097</v>
      </c>
      <c r="D4512" t="s">
        <v>12</v>
      </c>
      <c r="E4512" t="s">
        <v>52</v>
      </c>
      <c r="F4512" t="s">
        <v>25</v>
      </c>
      <c r="G4512" t="s">
        <v>26</v>
      </c>
      <c r="H4512">
        <v>11918.96</v>
      </c>
      <c r="I4512" s="9">
        <v>45225</v>
      </c>
      <c r="J4512">
        <v>2023</v>
      </c>
      <c r="K4512" t="s">
        <v>14058</v>
      </c>
      <c r="L4512">
        <v>10</v>
      </c>
      <c r="M4512" t="s">
        <v>14057</v>
      </c>
      <c r="N4512" t="s">
        <v>16</v>
      </c>
    </row>
    <row r="4513" spans="1:14" x14ac:dyDescent="0.35">
      <c r="A4513" t="s">
        <v>10905</v>
      </c>
      <c r="B4513">
        <v>26</v>
      </c>
      <c r="C4513" t="s">
        <v>14097</v>
      </c>
      <c r="D4513" t="s">
        <v>39</v>
      </c>
      <c r="E4513" t="s">
        <v>52</v>
      </c>
      <c r="F4513" t="s">
        <v>55</v>
      </c>
      <c r="G4513" t="s">
        <v>26</v>
      </c>
      <c r="H4513">
        <v>7820.42</v>
      </c>
      <c r="I4513" s="9">
        <v>45448</v>
      </c>
      <c r="J4513">
        <v>2024</v>
      </c>
      <c r="K4513" t="s">
        <v>14049</v>
      </c>
      <c r="L4513">
        <v>6</v>
      </c>
      <c r="M4513" t="s">
        <v>14052</v>
      </c>
      <c r="N4513" t="s">
        <v>16</v>
      </c>
    </row>
    <row r="4514" spans="1:14" x14ac:dyDescent="0.35">
      <c r="A4514" t="s">
        <v>11077</v>
      </c>
      <c r="B4514">
        <v>25</v>
      </c>
      <c r="C4514" t="s">
        <v>14097</v>
      </c>
      <c r="D4514" t="s">
        <v>39</v>
      </c>
      <c r="E4514" t="s">
        <v>52</v>
      </c>
      <c r="F4514" t="s">
        <v>25</v>
      </c>
      <c r="G4514" t="s">
        <v>26</v>
      </c>
      <c r="H4514">
        <v>7369.26</v>
      </c>
      <c r="I4514" s="9">
        <v>45418</v>
      </c>
      <c r="J4514">
        <v>2024</v>
      </c>
      <c r="K4514" t="s">
        <v>14047</v>
      </c>
      <c r="L4514">
        <v>5</v>
      </c>
      <c r="M4514" t="s">
        <v>14062</v>
      </c>
      <c r="N4514" t="s">
        <v>16</v>
      </c>
    </row>
    <row r="4515" spans="1:14" x14ac:dyDescent="0.35">
      <c r="A4515" t="s">
        <v>11307</v>
      </c>
      <c r="B4515">
        <v>25</v>
      </c>
      <c r="C4515" t="s">
        <v>14097</v>
      </c>
      <c r="D4515" t="s">
        <v>39</v>
      </c>
      <c r="E4515" t="s">
        <v>13</v>
      </c>
      <c r="F4515" t="s">
        <v>14</v>
      </c>
      <c r="G4515" t="s">
        <v>26</v>
      </c>
      <c r="H4515">
        <v>5872.18</v>
      </c>
      <c r="I4515" s="9">
        <v>45104</v>
      </c>
      <c r="J4515">
        <v>2023</v>
      </c>
      <c r="K4515" t="s">
        <v>14049</v>
      </c>
      <c r="L4515">
        <v>6</v>
      </c>
      <c r="M4515" t="s">
        <v>14046</v>
      </c>
      <c r="N4515" t="s">
        <v>16</v>
      </c>
    </row>
    <row r="4516" spans="1:14" x14ac:dyDescent="0.35">
      <c r="A4516" t="s">
        <v>11395</v>
      </c>
      <c r="B4516">
        <v>27</v>
      </c>
      <c r="C4516" t="s">
        <v>14097</v>
      </c>
      <c r="D4516" t="s">
        <v>39</v>
      </c>
      <c r="E4516" t="s">
        <v>74</v>
      </c>
      <c r="F4516" t="s">
        <v>25</v>
      </c>
      <c r="G4516" t="s">
        <v>26</v>
      </c>
      <c r="H4516">
        <v>14373.39</v>
      </c>
      <c r="I4516" s="9">
        <v>45230</v>
      </c>
      <c r="J4516">
        <v>2023</v>
      </c>
      <c r="K4516" t="s">
        <v>14058</v>
      </c>
      <c r="L4516">
        <v>10</v>
      </c>
      <c r="M4516" t="s">
        <v>14046</v>
      </c>
      <c r="N4516" t="s">
        <v>16</v>
      </c>
    </row>
    <row r="4517" spans="1:14" x14ac:dyDescent="0.35">
      <c r="A4517" t="s">
        <v>11449</v>
      </c>
      <c r="B4517">
        <v>26</v>
      </c>
      <c r="C4517" t="s">
        <v>14097</v>
      </c>
      <c r="D4517" t="s">
        <v>12</v>
      </c>
      <c r="E4517" t="s">
        <v>24</v>
      </c>
      <c r="F4517" t="s">
        <v>19</v>
      </c>
      <c r="G4517" t="s">
        <v>26</v>
      </c>
      <c r="H4517">
        <v>14821.34</v>
      </c>
      <c r="I4517" s="9">
        <v>45167</v>
      </c>
      <c r="J4517">
        <v>2023</v>
      </c>
      <c r="K4517" t="s">
        <v>14056</v>
      </c>
      <c r="L4517">
        <v>8</v>
      </c>
      <c r="M4517" t="s">
        <v>14046</v>
      </c>
      <c r="N4517" t="s">
        <v>16</v>
      </c>
    </row>
    <row r="4518" spans="1:14" x14ac:dyDescent="0.35">
      <c r="A4518" t="s">
        <v>11493</v>
      </c>
      <c r="B4518">
        <v>27</v>
      </c>
      <c r="C4518" t="s">
        <v>14097</v>
      </c>
      <c r="D4518" t="s">
        <v>12</v>
      </c>
      <c r="E4518" t="s">
        <v>24</v>
      </c>
      <c r="F4518" t="s">
        <v>55</v>
      </c>
      <c r="G4518" t="s">
        <v>26</v>
      </c>
      <c r="H4518">
        <v>33518.160000000003</v>
      </c>
      <c r="I4518" s="9">
        <v>45363</v>
      </c>
      <c r="J4518">
        <v>2024</v>
      </c>
      <c r="K4518" t="s">
        <v>14053</v>
      </c>
      <c r="L4518">
        <v>3</v>
      </c>
      <c r="M4518" t="s">
        <v>14046</v>
      </c>
      <c r="N4518" t="s">
        <v>16</v>
      </c>
    </row>
    <row r="4519" spans="1:14" x14ac:dyDescent="0.35">
      <c r="A4519" t="s">
        <v>11531</v>
      </c>
      <c r="B4519">
        <v>34</v>
      </c>
      <c r="C4519" t="s">
        <v>14097</v>
      </c>
      <c r="D4519" t="s">
        <v>12</v>
      </c>
      <c r="E4519" t="s">
        <v>29</v>
      </c>
      <c r="F4519" t="s">
        <v>55</v>
      </c>
      <c r="G4519" t="s">
        <v>26</v>
      </c>
      <c r="H4519">
        <v>6669.28</v>
      </c>
      <c r="I4519" s="9">
        <v>45340</v>
      </c>
      <c r="J4519">
        <v>2024</v>
      </c>
      <c r="K4519" t="s">
        <v>14051</v>
      </c>
      <c r="L4519">
        <v>2</v>
      </c>
      <c r="M4519" t="s">
        <v>14059</v>
      </c>
      <c r="N4519" t="s">
        <v>16</v>
      </c>
    </row>
    <row r="4520" spans="1:14" x14ac:dyDescent="0.35">
      <c r="A4520" t="s">
        <v>11565</v>
      </c>
      <c r="B4520">
        <v>29</v>
      </c>
      <c r="C4520" t="s">
        <v>14097</v>
      </c>
      <c r="D4520" t="s">
        <v>12</v>
      </c>
      <c r="E4520" t="s">
        <v>74</v>
      </c>
      <c r="F4520" t="s">
        <v>55</v>
      </c>
      <c r="G4520" t="s">
        <v>26</v>
      </c>
      <c r="H4520">
        <v>600.16999999999996</v>
      </c>
      <c r="I4520" s="9">
        <v>45476</v>
      </c>
      <c r="J4520">
        <v>2024</v>
      </c>
      <c r="K4520" t="s">
        <v>14063</v>
      </c>
      <c r="L4520">
        <v>7</v>
      </c>
      <c r="M4520" t="s">
        <v>14052</v>
      </c>
      <c r="N4520" t="s">
        <v>16</v>
      </c>
    </row>
    <row r="4521" spans="1:14" x14ac:dyDescent="0.35">
      <c r="A4521" t="s">
        <v>11593</v>
      </c>
      <c r="B4521">
        <v>29</v>
      </c>
      <c r="C4521" t="s">
        <v>14097</v>
      </c>
      <c r="D4521" t="s">
        <v>12</v>
      </c>
      <c r="E4521" t="s">
        <v>64</v>
      </c>
      <c r="F4521" t="s">
        <v>55</v>
      </c>
      <c r="G4521" t="s">
        <v>26</v>
      </c>
      <c r="H4521">
        <v>5254.67</v>
      </c>
      <c r="I4521" s="9">
        <v>44998</v>
      </c>
      <c r="J4521">
        <v>2023</v>
      </c>
      <c r="K4521" t="s">
        <v>14053</v>
      </c>
      <c r="L4521">
        <v>3</v>
      </c>
      <c r="M4521" t="s">
        <v>14062</v>
      </c>
      <c r="N4521" t="s">
        <v>16</v>
      </c>
    </row>
    <row r="4522" spans="1:14" x14ac:dyDescent="0.35">
      <c r="A4522" t="s">
        <v>11683</v>
      </c>
      <c r="B4522">
        <v>33</v>
      </c>
      <c r="C4522" t="s">
        <v>14097</v>
      </c>
      <c r="D4522" t="s">
        <v>12</v>
      </c>
      <c r="E4522" t="s">
        <v>93</v>
      </c>
      <c r="F4522" t="s">
        <v>25</v>
      </c>
      <c r="G4522" t="s">
        <v>26</v>
      </c>
      <c r="H4522">
        <v>2522.6</v>
      </c>
      <c r="I4522" s="9">
        <v>45387</v>
      </c>
      <c r="J4522">
        <v>2024</v>
      </c>
      <c r="K4522" t="s">
        <v>14061</v>
      </c>
      <c r="L4522">
        <v>4</v>
      </c>
      <c r="M4522" t="s">
        <v>14048</v>
      </c>
      <c r="N4522" t="s">
        <v>16</v>
      </c>
    </row>
    <row r="4523" spans="1:14" x14ac:dyDescent="0.35">
      <c r="A4523" t="s">
        <v>11701</v>
      </c>
      <c r="B4523">
        <v>30</v>
      </c>
      <c r="C4523" t="s">
        <v>14097</v>
      </c>
      <c r="D4523" t="s">
        <v>39</v>
      </c>
      <c r="E4523" t="s">
        <v>93</v>
      </c>
      <c r="F4523" t="s">
        <v>55</v>
      </c>
      <c r="G4523" t="s">
        <v>26</v>
      </c>
      <c r="H4523">
        <v>12293.78</v>
      </c>
      <c r="I4523" s="9">
        <v>45455</v>
      </c>
      <c r="J4523">
        <v>2024</v>
      </c>
      <c r="K4523" t="s">
        <v>14049</v>
      </c>
      <c r="L4523">
        <v>6</v>
      </c>
      <c r="M4523" t="s">
        <v>14052</v>
      </c>
      <c r="N4523" t="s">
        <v>16</v>
      </c>
    </row>
    <row r="4524" spans="1:14" x14ac:dyDescent="0.35">
      <c r="A4524" t="s">
        <v>11835</v>
      </c>
      <c r="B4524">
        <v>29</v>
      </c>
      <c r="C4524" t="s">
        <v>14097</v>
      </c>
      <c r="D4524" t="s">
        <v>12</v>
      </c>
      <c r="E4524" t="s">
        <v>74</v>
      </c>
      <c r="F4524" t="s">
        <v>14</v>
      </c>
      <c r="G4524" t="s">
        <v>26</v>
      </c>
      <c r="H4524">
        <v>4796.74</v>
      </c>
      <c r="I4524" s="9">
        <v>45552</v>
      </c>
      <c r="J4524">
        <v>2024</v>
      </c>
      <c r="K4524" t="s">
        <v>14055</v>
      </c>
      <c r="L4524">
        <v>9</v>
      </c>
      <c r="M4524" t="s">
        <v>14046</v>
      </c>
      <c r="N4524" t="s">
        <v>16</v>
      </c>
    </row>
    <row r="4525" spans="1:14" x14ac:dyDescent="0.35">
      <c r="A4525" t="s">
        <v>11873</v>
      </c>
      <c r="B4525">
        <v>28</v>
      </c>
      <c r="C4525" t="s">
        <v>14097</v>
      </c>
      <c r="D4525" t="s">
        <v>39</v>
      </c>
      <c r="E4525" t="s">
        <v>13</v>
      </c>
      <c r="F4525" t="s">
        <v>25</v>
      </c>
      <c r="G4525" t="s">
        <v>26</v>
      </c>
      <c r="H4525">
        <v>13672.81</v>
      </c>
      <c r="I4525" s="9">
        <v>45083</v>
      </c>
      <c r="J4525">
        <v>2023</v>
      </c>
      <c r="K4525" t="s">
        <v>14049</v>
      </c>
      <c r="L4525">
        <v>6</v>
      </c>
      <c r="M4525" t="s">
        <v>14046</v>
      </c>
      <c r="N4525" t="s">
        <v>16</v>
      </c>
    </row>
    <row r="4526" spans="1:14" x14ac:dyDescent="0.35">
      <c r="A4526" t="s">
        <v>11885</v>
      </c>
      <c r="B4526">
        <v>29</v>
      </c>
      <c r="C4526" t="s">
        <v>14097</v>
      </c>
      <c r="D4526" t="s">
        <v>12</v>
      </c>
      <c r="E4526" t="s">
        <v>93</v>
      </c>
      <c r="F4526" t="s">
        <v>55</v>
      </c>
      <c r="G4526" t="s">
        <v>26</v>
      </c>
      <c r="H4526">
        <v>13708.24</v>
      </c>
      <c r="I4526" s="9">
        <v>44954</v>
      </c>
      <c r="J4526">
        <v>2023</v>
      </c>
      <c r="K4526" t="s">
        <v>14045</v>
      </c>
      <c r="L4526">
        <v>1</v>
      </c>
      <c r="M4526" t="s">
        <v>14050</v>
      </c>
      <c r="N4526" t="s">
        <v>16</v>
      </c>
    </row>
    <row r="4527" spans="1:14" x14ac:dyDescent="0.35">
      <c r="A4527" t="s">
        <v>11919</v>
      </c>
      <c r="B4527">
        <v>30</v>
      </c>
      <c r="C4527" t="s">
        <v>14097</v>
      </c>
      <c r="D4527" t="s">
        <v>39</v>
      </c>
      <c r="E4527" t="s">
        <v>64</v>
      </c>
      <c r="F4527" t="s">
        <v>14</v>
      </c>
      <c r="G4527" t="s">
        <v>26</v>
      </c>
      <c r="H4527">
        <v>16853.150000000001</v>
      </c>
      <c r="I4527" s="9">
        <v>45071</v>
      </c>
      <c r="J4527">
        <v>2023</v>
      </c>
      <c r="K4527" t="s">
        <v>14047</v>
      </c>
      <c r="L4527">
        <v>5</v>
      </c>
      <c r="M4527" t="s">
        <v>14057</v>
      </c>
      <c r="N4527" t="s">
        <v>16</v>
      </c>
    </row>
    <row r="4528" spans="1:14" x14ac:dyDescent="0.35">
      <c r="A4528" t="s">
        <v>11929</v>
      </c>
      <c r="B4528">
        <v>33</v>
      </c>
      <c r="C4528" t="s">
        <v>14097</v>
      </c>
      <c r="D4528" t="s">
        <v>39</v>
      </c>
      <c r="E4528" t="s">
        <v>93</v>
      </c>
      <c r="F4528" t="s">
        <v>35</v>
      </c>
      <c r="G4528" t="s">
        <v>26</v>
      </c>
      <c r="H4528">
        <v>2565.23</v>
      </c>
      <c r="I4528" s="9">
        <v>45055</v>
      </c>
      <c r="J4528">
        <v>2023</v>
      </c>
      <c r="K4528" t="s">
        <v>14047</v>
      </c>
      <c r="L4528">
        <v>5</v>
      </c>
      <c r="M4528" t="s">
        <v>14046</v>
      </c>
      <c r="N4528" t="s">
        <v>16</v>
      </c>
    </row>
    <row r="4529" spans="1:14" x14ac:dyDescent="0.35">
      <c r="A4529" t="s">
        <v>11967</v>
      </c>
      <c r="B4529">
        <v>27</v>
      </c>
      <c r="C4529" t="s">
        <v>14097</v>
      </c>
      <c r="D4529" t="s">
        <v>12</v>
      </c>
      <c r="E4529" t="s">
        <v>13</v>
      </c>
      <c r="F4529" t="s">
        <v>19</v>
      </c>
      <c r="G4529" t="s">
        <v>26</v>
      </c>
      <c r="H4529">
        <v>21118.45</v>
      </c>
      <c r="I4529" s="9">
        <v>45593</v>
      </c>
      <c r="J4529">
        <v>2024</v>
      </c>
      <c r="K4529" t="s">
        <v>14058</v>
      </c>
      <c r="L4529">
        <v>10</v>
      </c>
      <c r="M4529" t="s">
        <v>14062</v>
      </c>
      <c r="N4529" t="s">
        <v>16</v>
      </c>
    </row>
    <row r="4530" spans="1:14" x14ac:dyDescent="0.35">
      <c r="A4530" t="s">
        <v>12013</v>
      </c>
      <c r="B4530">
        <v>27</v>
      </c>
      <c r="C4530" t="s">
        <v>14097</v>
      </c>
      <c r="D4530" t="s">
        <v>39</v>
      </c>
      <c r="E4530" t="s">
        <v>24</v>
      </c>
      <c r="F4530" t="s">
        <v>49</v>
      </c>
      <c r="G4530" t="s">
        <v>26</v>
      </c>
      <c r="H4530">
        <v>22116.84</v>
      </c>
      <c r="I4530" s="9">
        <v>45387</v>
      </c>
      <c r="J4530">
        <v>2024</v>
      </c>
      <c r="K4530" t="s">
        <v>14061</v>
      </c>
      <c r="L4530">
        <v>4</v>
      </c>
      <c r="M4530" t="s">
        <v>14048</v>
      </c>
      <c r="N4530" t="s">
        <v>16</v>
      </c>
    </row>
    <row r="4531" spans="1:14" x14ac:dyDescent="0.35">
      <c r="A4531" t="s">
        <v>12147</v>
      </c>
      <c r="B4531">
        <v>34</v>
      </c>
      <c r="C4531" t="s">
        <v>14097</v>
      </c>
      <c r="D4531" t="s">
        <v>12</v>
      </c>
      <c r="E4531" t="s">
        <v>64</v>
      </c>
      <c r="F4531" t="s">
        <v>49</v>
      </c>
      <c r="G4531" t="s">
        <v>26</v>
      </c>
      <c r="H4531">
        <v>1910.69</v>
      </c>
      <c r="I4531" s="9">
        <v>44928</v>
      </c>
      <c r="J4531">
        <v>2023</v>
      </c>
      <c r="K4531" t="s">
        <v>14045</v>
      </c>
      <c r="L4531">
        <v>1</v>
      </c>
      <c r="M4531" t="s">
        <v>14062</v>
      </c>
      <c r="N4531" t="s">
        <v>16</v>
      </c>
    </row>
    <row r="4532" spans="1:14" x14ac:dyDescent="0.35">
      <c r="A4532" t="s">
        <v>12169</v>
      </c>
      <c r="B4532">
        <v>26</v>
      </c>
      <c r="C4532" t="s">
        <v>14097</v>
      </c>
      <c r="D4532" t="s">
        <v>39</v>
      </c>
      <c r="E4532" t="s">
        <v>42</v>
      </c>
      <c r="F4532" t="s">
        <v>25</v>
      </c>
      <c r="G4532" t="s">
        <v>26</v>
      </c>
      <c r="H4532">
        <v>2753.39</v>
      </c>
      <c r="I4532" s="9">
        <v>45569</v>
      </c>
      <c r="J4532">
        <v>2024</v>
      </c>
      <c r="K4532" t="s">
        <v>14058</v>
      </c>
      <c r="L4532">
        <v>10</v>
      </c>
      <c r="M4532" t="s">
        <v>14048</v>
      </c>
      <c r="N4532" t="s">
        <v>16</v>
      </c>
    </row>
    <row r="4533" spans="1:14" x14ac:dyDescent="0.35">
      <c r="A4533" t="s">
        <v>12301</v>
      </c>
      <c r="B4533">
        <v>25</v>
      </c>
      <c r="C4533" t="s">
        <v>14097</v>
      </c>
      <c r="D4533" t="s">
        <v>12</v>
      </c>
      <c r="E4533" t="s">
        <v>42</v>
      </c>
      <c r="F4533" t="s">
        <v>35</v>
      </c>
      <c r="G4533" t="s">
        <v>26</v>
      </c>
      <c r="H4533">
        <v>117.55</v>
      </c>
      <c r="I4533" s="9">
        <v>45590</v>
      </c>
      <c r="J4533">
        <v>2024</v>
      </c>
      <c r="K4533" t="s">
        <v>14058</v>
      </c>
      <c r="L4533">
        <v>10</v>
      </c>
      <c r="M4533" t="s">
        <v>14048</v>
      </c>
      <c r="N4533" t="s">
        <v>16</v>
      </c>
    </row>
    <row r="4534" spans="1:14" x14ac:dyDescent="0.35">
      <c r="A4534" t="s">
        <v>12329</v>
      </c>
      <c r="B4534">
        <v>32</v>
      </c>
      <c r="C4534" t="s">
        <v>14097</v>
      </c>
      <c r="D4534" t="s">
        <v>39</v>
      </c>
      <c r="E4534" t="s">
        <v>42</v>
      </c>
      <c r="F4534" t="s">
        <v>55</v>
      </c>
      <c r="G4534" t="s">
        <v>26</v>
      </c>
      <c r="H4534">
        <v>22955.26</v>
      </c>
      <c r="I4534" s="9">
        <v>45128</v>
      </c>
      <c r="J4534">
        <v>2023</v>
      </c>
      <c r="K4534" t="s">
        <v>14063</v>
      </c>
      <c r="L4534">
        <v>7</v>
      </c>
      <c r="M4534" t="s">
        <v>14048</v>
      </c>
      <c r="N4534" t="s">
        <v>16</v>
      </c>
    </row>
    <row r="4535" spans="1:14" x14ac:dyDescent="0.35">
      <c r="A4535" t="s">
        <v>12343</v>
      </c>
      <c r="B4535">
        <v>28</v>
      </c>
      <c r="C4535" t="s">
        <v>14097</v>
      </c>
      <c r="D4535" t="s">
        <v>12</v>
      </c>
      <c r="E4535" t="s">
        <v>42</v>
      </c>
      <c r="F4535" t="s">
        <v>49</v>
      </c>
      <c r="G4535" t="s">
        <v>26</v>
      </c>
      <c r="H4535">
        <v>6620.11</v>
      </c>
      <c r="I4535" s="9">
        <v>45047</v>
      </c>
      <c r="J4535">
        <v>2023</v>
      </c>
      <c r="K4535" t="s">
        <v>14047</v>
      </c>
      <c r="L4535">
        <v>5</v>
      </c>
      <c r="M4535" t="s">
        <v>14062</v>
      </c>
      <c r="N4535" t="s">
        <v>16</v>
      </c>
    </row>
    <row r="4536" spans="1:14" x14ac:dyDescent="0.35">
      <c r="A4536" t="s">
        <v>12417</v>
      </c>
      <c r="B4536">
        <v>28</v>
      </c>
      <c r="C4536" t="s">
        <v>14097</v>
      </c>
      <c r="D4536" t="s">
        <v>12</v>
      </c>
      <c r="E4536" t="s">
        <v>42</v>
      </c>
      <c r="F4536" t="s">
        <v>55</v>
      </c>
      <c r="G4536" t="s">
        <v>26</v>
      </c>
      <c r="H4536">
        <v>11108.02</v>
      </c>
      <c r="I4536" s="9">
        <v>45153</v>
      </c>
      <c r="J4536">
        <v>2023</v>
      </c>
      <c r="K4536" t="s">
        <v>14056</v>
      </c>
      <c r="L4536">
        <v>8</v>
      </c>
      <c r="M4536" t="s">
        <v>14046</v>
      </c>
      <c r="N4536" t="s">
        <v>16</v>
      </c>
    </row>
    <row r="4537" spans="1:14" x14ac:dyDescent="0.35">
      <c r="A4537" t="s">
        <v>12503</v>
      </c>
      <c r="B4537">
        <v>27</v>
      </c>
      <c r="C4537" t="s">
        <v>14097</v>
      </c>
      <c r="D4537" t="s">
        <v>12</v>
      </c>
      <c r="E4537" t="s">
        <v>93</v>
      </c>
      <c r="F4537" t="s">
        <v>35</v>
      </c>
      <c r="G4537" t="s">
        <v>26</v>
      </c>
      <c r="H4537">
        <v>545.02</v>
      </c>
      <c r="I4537" s="9">
        <v>44997</v>
      </c>
      <c r="J4537">
        <v>2023</v>
      </c>
      <c r="K4537" t="s">
        <v>14053</v>
      </c>
      <c r="L4537">
        <v>3</v>
      </c>
      <c r="M4537" t="s">
        <v>14059</v>
      </c>
      <c r="N4537" t="s">
        <v>16</v>
      </c>
    </row>
    <row r="4538" spans="1:14" x14ac:dyDescent="0.35">
      <c r="A4538" t="s">
        <v>12595</v>
      </c>
      <c r="B4538">
        <v>28</v>
      </c>
      <c r="C4538" t="s">
        <v>14097</v>
      </c>
      <c r="D4538" t="s">
        <v>39</v>
      </c>
      <c r="E4538" t="s">
        <v>29</v>
      </c>
      <c r="F4538" t="s">
        <v>35</v>
      </c>
      <c r="G4538" t="s">
        <v>26</v>
      </c>
      <c r="H4538">
        <v>4077.3</v>
      </c>
      <c r="I4538" s="9">
        <v>45408</v>
      </c>
      <c r="J4538">
        <v>2024</v>
      </c>
      <c r="K4538" t="s">
        <v>14061</v>
      </c>
      <c r="L4538">
        <v>4</v>
      </c>
      <c r="M4538" t="s">
        <v>14048</v>
      </c>
      <c r="N4538" t="s">
        <v>16</v>
      </c>
    </row>
    <row r="4539" spans="1:14" x14ac:dyDescent="0.35">
      <c r="A4539" t="s">
        <v>12651</v>
      </c>
      <c r="B4539">
        <v>27</v>
      </c>
      <c r="C4539" t="s">
        <v>14097</v>
      </c>
      <c r="D4539" t="s">
        <v>39</v>
      </c>
      <c r="E4539" t="s">
        <v>29</v>
      </c>
      <c r="F4539" t="s">
        <v>55</v>
      </c>
      <c r="G4539" t="s">
        <v>26</v>
      </c>
      <c r="H4539">
        <v>5438.12</v>
      </c>
      <c r="I4539" s="9">
        <v>45113</v>
      </c>
      <c r="J4539">
        <v>2023</v>
      </c>
      <c r="K4539" t="s">
        <v>14063</v>
      </c>
      <c r="L4539">
        <v>7</v>
      </c>
      <c r="M4539" t="s">
        <v>14057</v>
      </c>
      <c r="N4539" t="s">
        <v>16</v>
      </c>
    </row>
    <row r="4540" spans="1:14" x14ac:dyDescent="0.35">
      <c r="A4540" t="s">
        <v>12733</v>
      </c>
      <c r="B4540">
        <v>33</v>
      </c>
      <c r="C4540" t="s">
        <v>14097</v>
      </c>
      <c r="D4540" t="s">
        <v>12</v>
      </c>
      <c r="E4540" t="s">
        <v>64</v>
      </c>
      <c r="F4540" t="s">
        <v>19</v>
      </c>
      <c r="G4540" t="s">
        <v>26</v>
      </c>
      <c r="H4540">
        <v>25675.439999999999</v>
      </c>
      <c r="I4540" s="9">
        <v>45229</v>
      </c>
      <c r="J4540">
        <v>2023</v>
      </c>
      <c r="K4540" t="s">
        <v>14058</v>
      </c>
      <c r="L4540">
        <v>10</v>
      </c>
      <c r="M4540" t="s">
        <v>14062</v>
      </c>
      <c r="N4540" t="s">
        <v>16</v>
      </c>
    </row>
    <row r="4541" spans="1:14" x14ac:dyDescent="0.35">
      <c r="A4541" t="s">
        <v>12823</v>
      </c>
      <c r="B4541">
        <v>25</v>
      </c>
      <c r="C4541" t="s">
        <v>14097</v>
      </c>
      <c r="D4541" t="s">
        <v>39</v>
      </c>
      <c r="E4541" t="s">
        <v>29</v>
      </c>
      <c r="F4541" t="s">
        <v>25</v>
      </c>
      <c r="G4541" t="s">
        <v>26</v>
      </c>
      <c r="H4541">
        <v>618.94000000000005</v>
      </c>
      <c r="I4541" s="9">
        <v>45341</v>
      </c>
      <c r="J4541">
        <v>2024</v>
      </c>
      <c r="K4541" t="s">
        <v>14051</v>
      </c>
      <c r="L4541">
        <v>2</v>
      </c>
      <c r="M4541" t="s">
        <v>14062</v>
      </c>
      <c r="N4541" t="s">
        <v>16</v>
      </c>
    </row>
    <row r="4542" spans="1:14" x14ac:dyDescent="0.35">
      <c r="A4542" t="s">
        <v>12835</v>
      </c>
      <c r="B4542">
        <v>31</v>
      </c>
      <c r="C4542" t="s">
        <v>14097</v>
      </c>
      <c r="D4542" t="s">
        <v>39</v>
      </c>
      <c r="E4542" t="s">
        <v>93</v>
      </c>
      <c r="F4542" t="s">
        <v>55</v>
      </c>
      <c r="G4542" t="s">
        <v>26</v>
      </c>
      <c r="H4542">
        <v>8976.26</v>
      </c>
      <c r="I4542" s="9">
        <v>45269</v>
      </c>
      <c r="J4542">
        <v>2023</v>
      </c>
      <c r="K4542" t="s">
        <v>14060</v>
      </c>
      <c r="L4542">
        <v>12</v>
      </c>
      <c r="M4542" t="s">
        <v>14050</v>
      </c>
      <c r="N4542" t="s">
        <v>16</v>
      </c>
    </row>
    <row r="4543" spans="1:14" x14ac:dyDescent="0.35">
      <c r="A4543" t="s">
        <v>12861</v>
      </c>
      <c r="B4543">
        <v>27</v>
      </c>
      <c r="C4543" t="s">
        <v>14097</v>
      </c>
      <c r="D4543" t="s">
        <v>12</v>
      </c>
      <c r="E4543" t="s">
        <v>13</v>
      </c>
      <c r="F4543" t="s">
        <v>49</v>
      </c>
      <c r="G4543" t="s">
        <v>26</v>
      </c>
      <c r="H4543">
        <v>54244.11</v>
      </c>
      <c r="I4543" s="9">
        <v>44997</v>
      </c>
      <c r="J4543">
        <v>2023</v>
      </c>
      <c r="K4543" t="s">
        <v>14053</v>
      </c>
      <c r="L4543">
        <v>3</v>
      </c>
      <c r="M4543" t="s">
        <v>14059</v>
      </c>
      <c r="N4543" t="s">
        <v>16</v>
      </c>
    </row>
    <row r="4544" spans="1:14" x14ac:dyDescent="0.35">
      <c r="A4544" t="s">
        <v>12975</v>
      </c>
      <c r="B4544">
        <v>27</v>
      </c>
      <c r="C4544" t="s">
        <v>14097</v>
      </c>
      <c r="D4544" t="s">
        <v>39</v>
      </c>
      <c r="E4544" t="s">
        <v>29</v>
      </c>
      <c r="F4544" t="s">
        <v>35</v>
      </c>
      <c r="G4544" t="s">
        <v>26</v>
      </c>
      <c r="H4544">
        <v>17870.91</v>
      </c>
      <c r="I4544" s="9">
        <v>45028</v>
      </c>
      <c r="J4544">
        <v>2023</v>
      </c>
      <c r="K4544" t="s">
        <v>14061</v>
      </c>
      <c r="L4544">
        <v>4</v>
      </c>
      <c r="M4544" t="s">
        <v>14052</v>
      </c>
      <c r="N4544" t="s">
        <v>16</v>
      </c>
    </row>
    <row r="4545" spans="1:14" x14ac:dyDescent="0.35">
      <c r="A4545" t="s">
        <v>12985</v>
      </c>
      <c r="B4545">
        <v>30</v>
      </c>
      <c r="C4545" t="s">
        <v>14097</v>
      </c>
      <c r="D4545" t="s">
        <v>39</v>
      </c>
      <c r="E4545" t="s">
        <v>74</v>
      </c>
      <c r="F4545" t="s">
        <v>19</v>
      </c>
      <c r="G4545" t="s">
        <v>26</v>
      </c>
      <c r="H4545">
        <v>105523.36</v>
      </c>
      <c r="I4545" s="9">
        <v>45393</v>
      </c>
      <c r="J4545">
        <v>2024</v>
      </c>
      <c r="K4545" t="s">
        <v>14061</v>
      </c>
      <c r="L4545">
        <v>4</v>
      </c>
      <c r="M4545" t="s">
        <v>14057</v>
      </c>
      <c r="N4545" t="s">
        <v>16</v>
      </c>
    </row>
    <row r="4546" spans="1:14" x14ac:dyDescent="0.35">
      <c r="A4546" t="s">
        <v>13023</v>
      </c>
      <c r="B4546">
        <v>29</v>
      </c>
      <c r="C4546" t="s">
        <v>14097</v>
      </c>
      <c r="D4546" t="s">
        <v>12</v>
      </c>
      <c r="E4546" t="s">
        <v>24</v>
      </c>
      <c r="F4546" t="s">
        <v>35</v>
      </c>
      <c r="G4546" t="s">
        <v>26</v>
      </c>
      <c r="H4546">
        <v>2350.21</v>
      </c>
      <c r="I4546" s="9">
        <v>45315</v>
      </c>
      <c r="J4546">
        <v>2024</v>
      </c>
      <c r="K4546" t="s">
        <v>14045</v>
      </c>
      <c r="L4546">
        <v>1</v>
      </c>
      <c r="M4546" t="s">
        <v>14052</v>
      </c>
      <c r="N4546" t="s">
        <v>16</v>
      </c>
    </row>
    <row r="4547" spans="1:14" x14ac:dyDescent="0.35">
      <c r="A4547" t="s">
        <v>13103</v>
      </c>
      <c r="B4547">
        <v>30</v>
      </c>
      <c r="C4547" t="s">
        <v>14097</v>
      </c>
      <c r="D4547" t="s">
        <v>12</v>
      </c>
      <c r="E4547" t="s">
        <v>64</v>
      </c>
      <c r="F4547" t="s">
        <v>14</v>
      </c>
      <c r="G4547" t="s">
        <v>26</v>
      </c>
      <c r="H4547">
        <v>2100.81</v>
      </c>
      <c r="I4547" s="9">
        <v>44978</v>
      </c>
      <c r="J4547">
        <v>2023</v>
      </c>
      <c r="K4547" t="s">
        <v>14051</v>
      </c>
      <c r="L4547">
        <v>2</v>
      </c>
      <c r="M4547" t="s">
        <v>14046</v>
      </c>
      <c r="N4547" t="s">
        <v>16</v>
      </c>
    </row>
    <row r="4548" spans="1:14" x14ac:dyDescent="0.35">
      <c r="A4548" t="s">
        <v>13247</v>
      </c>
      <c r="B4548">
        <v>33</v>
      </c>
      <c r="C4548" t="s">
        <v>14097</v>
      </c>
      <c r="D4548" t="s">
        <v>39</v>
      </c>
      <c r="E4548" t="s">
        <v>13</v>
      </c>
      <c r="F4548" t="s">
        <v>49</v>
      </c>
      <c r="G4548" t="s">
        <v>26</v>
      </c>
      <c r="H4548">
        <v>8163.93</v>
      </c>
      <c r="I4548" s="9">
        <v>45443</v>
      </c>
      <c r="J4548">
        <v>2024</v>
      </c>
      <c r="K4548" t="s">
        <v>14047</v>
      </c>
      <c r="L4548">
        <v>5</v>
      </c>
      <c r="M4548" t="s">
        <v>14048</v>
      </c>
      <c r="N4548" t="s">
        <v>16</v>
      </c>
    </row>
    <row r="4549" spans="1:14" x14ac:dyDescent="0.35">
      <c r="A4549" t="s">
        <v>13353</v>
      </c>
      <c r="B4549">
        <v>27</v>
      </c>
      <c r="C4549" t="s">
        <v>14097</v>
      </c>
      <c r="D4549" t="s">
        <v>39</v>
      </c>
      <c r="E4549" t="s">
        <v>64</v>
      </c>
      <c r="F4549" t="s">
        <v>14</v>
      </c>
      <c r="G4549" t="s">
        <v>26</v>
      </c>
      <c r="H4549">
        <v>3719.1</v>
      </c>
      <c r="I4549" s="9">
        <v>44967</v>
      </c>
      <c r="J4549">
        <v>2023</v>
      </c>
      <c r="K4549" t="s">
        <v>14051</v>
      </c>
      <c r="L4549">
        <v>2</v>
      </c>
      <c r="M4549" t="s">
        <v>14048</v>
      </c>
      <c r="N4549" t="s">
        <v>16</v>
      </c>
    </row>
    <row r="4550" spans="1:14" x14ac:dyDescent="0.35">
      <c r="A4550" t="s">
        <v>13479</v>
      </c>
      <c r="B4550">
        <v>31</v>
      </c>
      <c r="C4550" t="s">
        <v>14097</v>
      </c>
      <c r="D4550" t="s">
        <v>39</v>
      </c>
      <c r="E4550" t="s">
        <v>74</v>
      </c>
      <c r="F4550" t="s">
        <v>14</v>
      </c>
      <c r="G4550" t="s">
        <v>26</v>
      </c>
      <c r="H4550">
        <v>8274.34</v>
      </c>
      <c r="I4550" s="9">
        <v>45644</v>
      </c>
      <c r="J4550">
        <v>2024</v>
      </c>
      <c r="K4550" t="s">
        <v>14060</v>
      </c>
      <c r="L4550">
        <v>12</v>
      </c>
      <c r="M4550" t="s">
        <v>14052</v>
      </c>
      <c r="N4550" t="s">
        <v>16</v>
      </c>
    </row>
    <row r="4551" spans="1:14" x14ac:dyDescent="0.35">
      <c r="A4551" t="s">
        <v>13523</v>
      </c>
      <c r="B4551">
        <v>27</v>
      </c>
      <c r="C4551" t="s">
        <v>14097</v>
      </c>
      <c r="D4551" t="s">
        <v>39</v>
      </c>
      <c r="E4551" t="s">
        <v>24</v>
      </c>
      <c r="F4551" t="s">
        <v>25</v>
      </c>
      <c r="G4551" t="s">
        <v>26</v>
      </c>
      <c r="H4551">
        <v>9545.66</v>
      </c>
      <c r="I4551" s="9">
        <v>45030</v>
      </c>
      <c r="J4551">
        <v>2023</v>
      </c>
      <c r="K4551" t="s">
        <v>14061</v>
      </c>
      <c r="L4551">
        <v>4</v>
      </c>
      <c r="M4551" t="s">
        <v>14048</v>
      </c>
      <c r="N4551" t="s">
        <v>16</v>
      </c>
    </row>
    <row r="4552" spans="1:14" x14ac:dyDescent="0.35">
      <c r="A4552" t="s">
        <v>13545</v>
      </c>
      <c r="B4552">
        <v>34</v>
      </c>
      <c r="C4552" t="s">
        <v>14097</v>
      </c>
      <c r="D4552" t="s">
        <v>39</v>
      </c>
      <c r="E4552" t="s">
        <v>52</v>
      </c>
      <c r="F4552" t="s">
        <v>35</v>
      </c>
      <c r="G4552" t="s">
        <v>26</v>
      </c>
      <c r="H4552">
        <v>2905.11</v>
      </c>
      <c r="I4552" s="9">
        <v>45005</v>
      </c>
      <c r="J4552">
        <v>2023</v>
      </c>
      <c r="K4552" t="s">
        <v>14053</v>
      </c>
      <c r="L4552">
        <v>3</v>
      </c>
      <c r="M4552" t="s">
        <v>14062</v>
      </c>
      <c r="N4552" t="s">
        <v>16</v>
      </c>
    </row>
    <row r="4553" spans="1:14" x14ac:dyDescent="0.35">
      <c r="A4553" t="s">
        <v>13551</v>
      </c>
      <c r="B4553">
        <v>28</v>
      </c>
      <c r="C4553" t="s">
        <v>14097</v>
      </c>
      <c r="D4553" t="s">
        <v>39</v>
      </c>
      <c r="E4553" t="s">
        <v>93</v>
      </c>
      <c r="F4553" t="s">
        <v>25</v>
      </c>
      <c r="G4553" t="s">
        <v>26</v>
      </c>
      <c r="H4553">
        <v>18601.5</v>
      </c>
      <c r="I4553" s="9">
        <v>45522</v>
      </c>
      <c r="J4553">
        <v>2024</v>
      </c>
      <c r="K4553" t="s">
        <v>14056</v>
      </c>
      <c r="L4553">
        <v>8</v>
      </c>
      <c r="M4553" t="s">
        <v>14059</v>
      </c>
      <c r="N4553" t="s">
        <v>16</v>
      </c>
    </row>
    <row r="4554" spans="1:14" x14ac:dyDescent="0.35">
      <c r="A4554" t="s">
        <v>13575</v>
      </c>
      <c r="B4554">
        <v>25</v>
      </c>
      <c r="C4554" t="s">
        <v>14097</v>
      </c>
      <c r="D4554" t="s">
        <v>39</v>
      </c>
      <c r="E4554" t="s">
        <v>52</v>
      </c>
      <c r="F4554" t="s">
        <v>35</v>
      </c>
      <c r="G4554" t="s">
        <v>26</v>
      </c>
      <c r="H4554">
        <v>8892.02</v>
      </c>
      <c r="I4554" s="9">
        <v>45610</v>
      </c>
      <c r="J4554">
        <v>2024</v>
      </c>
      <c r="K4554" t="s">
        <v>14054</v>
      </c>
      <c r="L4554">
        <v>11</v>
      </c>
      <c r="M4554" t="s">
        <v>14057</v>
      </c>
      <c r="N4554" t="s">
        <v>16</v>
      </c>
    </row>
    <row r="4555" spans="1:14" x14ac:dyDescent="0.35">
      <c r="A4555" t="s">
        <v>13637</v>
      </c>
      <c r="B4555">
        <v>34</v>
      </c>
      <c r="C4555" t="s">
        <v>14097</v>
      </c>
      <c r="D4555" t="s">
        <v>12</v>
      </c>
      <c r="E4555" t="s">
        <v>42</v>
      </c>
      <c r="F4555" t="s">
        <v>25</v>
      </c>
      <c r="G4555" t="s">
        <v>26</v>
      </c>
      <c r="H4555">
        <v>11170.36</v>
      </c>
      <c r="I4555" s="9">
        <v>45335</v>
      </c>
      <c r="J4555">
        <v>2024</v>
      </c>
      <c r="K4555" t="s">
        <v>14051</v>
      </c>
      <c r="L4555">
        <v>2</v>
      </c>
      <c r="M4555" t="s">
        <v>14046</v>
      </c>
      <c r="N4555" t="s">
        <v>16</v>
      </c>
    </row>
    <row r="4556" spans="1:14" x14ac:dyDescent="0.35">
      <c r="A4556" t="s">
        <v>13665</v>
      </c>
      <c r="B4556">
        <v>31</v>
      </c>
      <c r="C4556" t="s">
        <v>14097</v>
      </c>
      <c r="D4556" t="s">
        <v>12</v>
      </c>
      <c r="E4556" t="s">
        <v>74</v>
      </c>
      <c r="F4556" t="s">
        <v>14</v>
      </c>
      <c r="G4556" t="s">
        <v>26</v>
      </c>
      <c r="H4556">
        <v>7595.53</v>
      </c>
      <c r="I4556" s="9">
        <v>45393</v>
      </c>
      <c r="J4556">
        <v>2024</v>
      </c>
      <c r="K4556" t="s">
        <v>14061</v>
      </c>
      <c r="L4556">
        <v>4</v>
      </c>
      <c r="M4556" t="s">
        <v>14057</v>
      </c>
      <c r="N4556" t="s">
        <v>16</v>
      </c>
    </row>
    <row r="4557" spans="1:14" x14ac:dyDescent="0.35">
      <c r="A4557" t="s">
        <v>13681</v>
      </c>
      <c r="B4557">
        <v>32</v>
      </c>
      <c r="C4557" t="s">
        <v>14097</v>
      </c>
      <c r="D4557" t="s">
        <v>39</v>
      </c>
      <c r="E4557" t="s">
        <v>52</v>
      </c>
      <c r="F4557" t="s">
        <v>19</v>
      </c>
      <c r="G4557" t="s">
        <v>26</v>
      </c>
      <c r="H4557">
        <v>17305.39</v>
      </c>
      <c r="I4557" s="9">
        <v>44988</v>
      </c>
      <c r="J4557">
        <v>2023</v>
      </c>
      <c r="K4557" t="s">
        <v>14053</v>
      </c>
      <c r="L4557">
        <v>3</v>
      </c>
      <c r="M4557" t="s">
        <v>14048</v>
      </c>
      <c r="N4557" t="s">
        <v>16</v>
      </c>
    </row>
    <row r="4558" spans="1:14" x14ac:dyDescent="0.35">
      <c r="A4558" t="s">
        <v>13687</v>
      </c>
      <c r="B4558">
        <v>30</v>
      </c>
      <c r="C4558" t="s">
        <v>14097</v>
      </c>
      <c r="D4558" t="s">
        <v>12</v>
      </c>
      <c r="E4558" t="s">
        <v>64</v>
      </c>
      <c r="F4558" t="s">
        <v>25</v>
      </c>
      <c r="G4558" t="s">
        <v>26</v>
      </c>
      <c r="H4558">
        <v>7062.24</v>
      </c>
      <c r="I4558" s="9">
        <v>45561</v>
      </c>
      <c r="J4558">
        <v>2024</v>
      </c>
      <c r="K4558" t="s">
        <v>14055</v>
      </c>
      <c r="L4558">
        <v>9</v>
      </c>
      <c r="M4558" t="s">
        <v>14057</v>
      </c>
      <c r="N4558" t="s">
        <v>16</v>
      </c>
    </row>
    <row r="4559" spans="1:14" x14ac:dyDescent="0.35">
      <c r="A4559" t="s">
        <v>13761</v>
      </c>
      <c r="B4559">
        <v>33</v>
      </c>
      <c r="C4559" t="s">
        <v>14097</v>
      </c>
      <c r="D4559" t="s">
        <v>39</v>
      </c>
      <c r="E4559" t="s">
        <v>24</v>
      </c>
      <c r="F4559" t="s">
        <v>25</v>
      </c>
      <c r="G4559" t="s">
        <v>26</v>
      </c>
      <c r="H4559">
        <v>9590.65</v>
      </c>
      <c r="I4559" s="9">
        <v>44941</v>
      </c>
      <c r="J4559">
        <v>2023</v>
      </c>
      <c r="K4559" t="s">
        <v>14045</v>
      </c>
      <c r="L4559">
        <v>1</v>
      </c>
      <c r="M4559" t="s">
        <v>14059</v>
      </c>
      <c r="N4559" t="s">
        <v>16</v>
      </c>
    </row>
    <row r="4560" spans="1:14" x14ac:dyDescent="0.35">
      <c r="A4560" t="s">
        <v>13767</v>
      </c>
      <c r="B4560">
        <v>33</v>
      </c>
      <c r="C4560" t="s">
        <v>14097</v>
      </c>
      <c r="D4560" t="s">
        <v>12</v>
      </c>
      <c r="E4560" t="s">
        <v>29</v>
      </c>
      <c r="F4560" t="s">
        <v>25</v>
      </c>
      <c r="G4560" t="s">
        <v>26</v>
      </c>
      <c r="H4560">
        <v>7346.3</v>
      </c>
      <c r="I4560" s="9">
        <v>45484</v>
      </c>
      <c r="J4560">
        <v>2024</v>
      </c>
      <c r="K4560" t="s">
        <v>14063</v>
      </c>
      <c r="L4560">
        <v>7</v>
      </c>
      <c r="M4560" t="s">
        <v>14057</v>
      </c>
      <c r="N4560" t="s">
        <v>16</v>
      </c>
    </row>
    <row r="4561" spans="1:14" x14ac:dyDescent="0.35">
      <c r="A4561" t="s">
        <v>13783</v>
      </c>
      <c r="B4561">
        <v>34</v>
      </c>
      <c r="C4561" t="s">
        <v>14097</v>
      </c>
      <c r="D4561" t="s">
        <v>39</v>
      </c>
      <c r="E4561" t="s">
        <v>64</v>
      </c>
      <c r="F4561" t="s">
        <v>55</v>
      </c>
      <c r="G4561" t="s">
        <v>26</v>
      </c>
      <c r="H4561">
        <v>2678.45</v>
      </c>
      <c r="I4561" s="9">
        <v>45374</v>
      </c>
      <c r="J4561">
        <v>2024</v>
      </c>
      <c r="K4561" t="s">
        <v>14053</v>
      </c>
      <c r="L4561">
        <v>3</v>
      </c>
      <c r="M4561" t="s">
        <v>14050</v>
      </c>
      <c r="N4561" t="s">
        <v>16</v>
      </c>
    </row>
    <row r="4562" spans="1:14" x14ac:dyDescent="0.35">
      <c r="A4562" t="s">
        <v>13893</v>
      </c>
      <c r="B4562">
        <v>34</v>
      </c>
      <c r="C4562" t="s">
        <v>14097</v>
      </c>
      <c r="D4562" t="s">
        <v>39</v>
      </c>
      <c r="E4562" t="s">
        <v>29</v>
      </c>
      <c r="F4562" t="s">
        <v>25</v>
      </c>
      <c r="G4562" t="s">
        <v>26</v>
      </c>
      <c r="H4562">
        <v>19714.43</v>
      </c>
      <c r="I4562" s="9">
        <v>45119</v>
      </c>
      <c r="J4562">
        <v>2023</v>
      </c>
      <c r="K4562" t="s">
        <v>14063</v>
      </c>
      <c r="L4562">
        <v>7</v>
      </c>
      <c r="M4562" t="s">
        <v>14052</v>
      </c>
      <c r="N4562" t="s">
        <v>16</v>
      </c>
    </row>
    <row r="4563" spans="1:14" x14ac:dyDescent="0.35">
      <c r="A4563" t="s">
        <v>13957</v>
      </c>
      <c r="B4563">
        <v>25</v>
      </c>
      <c r="C4563" t="s">
        <v>14097</v>
      </c>
      <c r="D4563" t="s">
        <v>39</v>
      </c>
      <c r="E4563" t="s">
        <v>64</v>
      </c>
      <c r="F4563" t="s">
        <v>49</v>
      </c>
      <c r="G4563" t="s">
        <v>26</v>
      </c>
      <c r="H4563">
        <v>10356.299999999999</v>
      </c>
      <c r="I4563" s="9">
        <v>45621</v>
      </c>
      <c r="J4563">
        <v>2024</v>
      </c>
      <c r="K4563" t="s">
        <v>14054</v>
      </c>
      <c r="L4563">
        <v>11</v>
      </c>
      <c r="M4563" t="s">
        <v>14062</v>
      </c>
      <c r="N4563" t="s">
        <v>16</v>
      </c>
    </row>
    <row r="4564" spans="1:14" x14ac:dyDescent="0.35">
      <c r="A4564" t="s">
        <v>32</v>
      </c>
      <c r="B4564">
        <v>25</v>
      </c>
      <c r="C4564" t="s">
        <v>14097</v>
      </c>
      <c r="D4564" t="s">
        <v>12</v>
      </c>
      <c r="E4564" t="s">
        <v>13</v>
      </c>
      <c r="F4564" t="s">
        <v>25</v>
      </c>
      <c r="G4564" t="s">
        <v>20</v>
      </c>
      <c r="H4564">
        <v>2108.31</v>
      </c>
      <c r="I4564" s="9">
        <v>45329</v>
      </c>
      <c r="J4564">
        <v>2024</v>
      </c>
      <c r="K4564" t="s">
        <v>14051</v>
      </c>
      <c r="L4564">
        <v>2</v>
      </c>
      <c r="M4564" t="s">
        <v>14052</v>
      </c>
      <c r="N4564" t="s">
        <v>16</v>
      </c>
    </row>
    <row r="4565" spans="1:14" x14ac:dyDescent="0.35">
      <c r="A4565" t="s">
        <v>185</v>
      </c>
      <c r="B4565">
        <v>32</v>
      </c>
      <c r="C4565" t="s">
        <v>14097</v>
      </c>
      <c r="D4565" t="s">
        <v>12</v>
      </c>
      <c r="E4565" t="s">
        <v>52</v>
      </c>
      <c r="F4565" t="s">
        <v>19</v>
      </c>
      <c r="G4565" t="s">
        <v>20</v>
      </c>
      <c r="H4565">
        <v>12405.46</v>
      </c>
      <c r="I4565" s="9">
        <v>45169</v>
      </c>
      <c r="J4565">
        <v>2023</v>
      </c>
      <c r="K4565" t="s">
        <v>14056</v>
      </c>
      <c r="L4565">
        <v>8</v>
      </c>
      <c r="M4565" t="s">
        <v>14057</v>
      </c>
      <c r="N4565" t="s">
        <v>16</v>
      </c>
    </row>
    <row r="4566" spans="1:14" x14ac:dyDescent="0.35">
      <c r="A4566" t="s">
        <v>239</v>
      </c>
      <c r="B4566">
        <v>28</v>
      </c>
      <c r="C4566" t="s">
        <v>14097</v>
      </c>
      <c r="D4566" t="s">
        <v>12</v>
      </c>
      <c r="E4566" t="s">
        <v>52</v>
      </c>
      <c r="F4566" t="s">
        <v>55</v>
      </c>
      <c r="G4566" t="s">
        <v>20</v>
      </c>
      <c r="H4566">
        <v>3608.29</v>
      </c>
      <c r="I4566" s="9">
        <v>45586</v>
      </c>
      <c r="J4566">
        <v>2024</v>
      </c>
      <c r="K4566" t="s">
        <v>14058</v>
      </c>
      <c r="L4566">
        <v>10</v>
      </c>
      <c r="M4566" t="s">
        <v>14062</v>
      </c>
      <c r="N4566" t="s">
        <v>16</v>
      </c>
    </row>
    <row r="4567" spans="1:14" x14ac:dyDescent="0.35">
      <c r="A4567" t="s">
        <v>325</v>
      </c>
      <c r="B4567">
        <v>30</v>
      </c>
      <c r="C4567" t="s">
        <v>14097</v>
      </c>
      <c r="D4567" t="s">
        <v>12</v>
      </c>
      <c r="E4567" t="s">
        <v>24</v>
      </c>
      <c r="F4567" t="s">
        <v>14</v>
      </c>
      <c r="G4567" t="s">
        <v>20</v>
      </c>
      <c r="H4567">
        <v>8676.5400000000009</v>
      </c>
      <c r="I4567" s="9">
        <v>45568</v>
      </c>
      <c r="J4567">
        <v>2024</v>
      </c>
      <c r="K4567" t="s">
        <v>14058</v>
      </c>
      <c r="L4567">
        <v>10</v>
      </c>
      <c r="M4567" t="s">
        <v>14057</v>
      </c>
      <c r="N4567" t="s">
        <v>16</v>
      </c>
    </row>
    <row r="4568" spans="1:14" x14ac:dyDescent="0.35">
      <c r="A4568" t="s">
        <v>383</v>
      </c>
      <c r="B4568">
        <v>28</v>
      </c>
      <c r="C4568" t="s">
        <v>14097</v>
      </c>
      <c r="D4568" t="s">
        <v>12</v>
      </c>
      <c r="E4568" t="s">
        <v>13</v>
      </c>
      <c r="F4568" t="s">
        <v>19</v>
      </c>
      <c r="G4568" t="s">
        <v>20</v>
      </c>
      <c r="H4568">
        <v>3738.94</v>
      </c>
      <c r="I4568" s="9">
        <v>45455</v>
      </c>
      <c r="J4568">
        <v>2024</v>
      </c>
      <c r="K4568" t="s">
        <v>14049</v>
      </c>
      <c r="L4568">
        <v>6</v>
      </c>
      <c r="M4568" t="s">
        <v>14052</v>
      </c>
      <c r="N4568" t="s">
        <v>16</v>
      </c>
    </row>
    <row r="4569" spans="1:14" x14ac:dyDescent="0.35">
      <c r="A4569" t="s">
        <v>477</v>
      </c>
      <c r="B4569">
        <v>28</v>
      </c>
      <c r="C4569" t="s">
        <v>14097</v>
      </c>
      <c r="D4569" t="s">
        <v>12</v>
      </c>
      <c r="E4569" t="s">
        <v>24</v>
      </c>
      <c r="F4569" t="s">
        <v>55</v>
      </c>
      <c r="G4569" t="s">
        <v>20</v>
      </c>
      <c r="H4569">
        <v>147.32</v>
      </c>
      <c r="I4569" s="9">
        <v>45650</v>
      </c>
      <c r="J4569">
        <v>2024</v>
      </c>
      <c r="K4569" t="s">
        <v>14060</v>
      </c>
      <c r="L4569">
        <v>12</v>
      </c>
      <c r="M4569" t="s">
        <v>14046</v>
      </c>
      <c r="N4569" t="s">
        <v>16</v>
      </c>
    </row>
    <row r="4570" spans="1:14" x14ac:dyDescent="0.35">
      <c r="A4570" t="s">
        <v>595</v>
      </c>
      <c r="B4570">
        <v>28</v>
      </c>
      <c r="C4570" t="s">
        <v>14097</v>
      </c>
      <c r="D4570" t="s">
        <v>39</v>
      </c>
      <c r="E4570" t="s">
        <v>93</v>
      </c>
      <c r="F4570" t="s">
        <v>14</v>
      </c>
      <c r="G4570" t="s">
        <v>20</v>
      </c>
      <c r="H4570">
        <v>13518.97</v>
      </c>
      <c r="I4570" s="9">
        <v>45306</v>
      </c>
      <c r="J4570">
        <v>2024</v>
      </c>
      <c r="K4570" t="s">
        <v>14045</v>
      </c>
      <c r="L4570">
        <v>1</v>
      </c>
      <c r="M4570" t="s">
        <v>14062</v>
      </c>
      <c r="N4570" t="s">
        <v>16</v>
      </c>
    </row>
    <row r="4571" spans="1:14" x14ac:dyDescent="0.35">
      <c r="A4571" t="s">
        <v>597</v>
      </c>
      <c r="B4571">
        <v>25</v>
      </c>
      <c r="C4571" t="s">
        <v>14097</v>
      </c>
      <c r="D4571" t="s">
        <v>39</v>
      </c>
      <c r="E4571" t="s">
        <v>24</v>
      </c>
      <c r="F4571" t="s">
        <v>55</v>
      </c>
      <c r="G4571" t="s">
        <v>20</v>
      </c>
      <c r="H4571">
        <v>1402.52</v>
      </c>
      <c r="I4571" s="9">
        <v>45558</v>
      </c>
      <c r="J4571">
        <v>2024</v>
      </c>
      <c r="K4571" t="s">
        <v>14055</v>
      </c>
      <c r="L4571">
        <v>9</v>
      </c>
      <c r="M4571" t="s">
        <v>14062</v>
      </c>
      <c r="N4571" t="s">
        <v>16</v>
      </c>
    </row>
    <row r="4572" spans="1:14" x14ac:dyDescent="0.35">
      <c r="A4572" t="s">
        <v>645</v>
      </c>
      <c r="B4572">
        <v>25</v>
      </c>
      <c r="C4572" t="s">
        <v>14097</v>
      </c>
      <c r="D4572" t="s">
        <v>12</v>
      </c>
      <c r="E4572" t="s">
        <v>24</v>
      </c>
      <c r="F4572" t="s">
        <v>49</v>
      </c>
      <c r="G4572" t="s">
        <v>20</v>
      </c>
      <c r="H4572">
        <v>8584.15</v>
      </c>
      <c r="I4572" s="9">
        <v>45297</v>
      </c>
      <c r="J4572">
        <v>2024</v>
      </c>
      <c r="K4572" t="s">
        <v>14045</v>
      </c>
      <c r="L4572">
        <v>1</v>
      </c>
      <c r="M4572" t="s">
        <v>14050</v>
      </c>
      <c r="N4572" t="s">
        <v>16</v>
      </c>
    </row>
    <row r="4573" spans="1:14" x14ac:dyDescent="0.35">
      <c r="A4573" t="s">
        <v>699</v>
      </c>
      <c r="B4573">
        <v>34</v>
      </c>
      <c r="C4573" t="s">
        <v>14097</v>
      </c>
      <c r="D4573" t="s">
        <v>12</v>
      </c>
      <c r="E4573" t="s">
        <v>64</v>
      </c>
      <c r="F4573" t="s">
        <v>49</v>
      </c>
      <c r="G4573" t="s">
        <v>20</v>
      </c>
      <c r="H4573">
        <v>12126.8</v>
      </c>
      <c r="I4573" s="9">
        <v>45016</v>
      </c>
      <c r="J4573">
        <v>2023</v>
      </c>
      <c r="K4573" t="s">
        <v>14053</v>
      </c>
      <c r="L4573">
        <v>3</v>
      </c>
      <c r="M4573" t="s">
        <v>14048</v>
      </c>
      <c r="N4573" t="s">
        <v>16</v>
      </c>
    </row>
    <row r="4574" spans="1:14" x14ac:dyDescent="0.35">
      <c r="A4574" t="s">
        <v>891</v>
      </c>
      <c r="B4574">
        <v>34</v>
      </c>
      <c r="C4574" t="s">
        <v>14097</v>
      </c>
      <c r="D4574" t="s">
        <v>12</v>
      </c>
      <c r="E4574" t="s">
        <v>64</v>
      </c>
      <c r="F4574" t="s">
        <v>19</v>
      </c>
      <c r="G4574" t="s">
        <v>20</v>
      </c>
      <c r="H4574">
        <v>55010.25</v>
      </c>
      <c r="I4574" s="9">
        <v>45303</v>
      </c>
      <c r="J4574">
        <v>2024</v>
      </c>
      <c r="K4574" t="s">
        <v>14045</v>
      </c>
      <c r="L4574">
        <v>1</v>
      </c>
      <c r="M4574" t="s">
        <v>14048</v>
      </c>
      <c r="N4574" t="s">
        <v>16</v>
      </c>
    </row>
    <row r="4575" spans="1:14" x14ac:dyDescent="0.35">
      <c r="A4575" t="s">
        <v>943</v>
      </c>
      <c r="B4575">
        <v>33</v>
      </c>
      <c r="C4575" t="s">
        <v>14097</v>
      </c>
      <c r="D4575" t="s">
        <v>39</v>
      </c>
      <c r="E4575" t="s">
        <v>52</v>
      </c>
      <c r="F4575" t="s">
        <v>14</v>
      </c>
      <c r="G4575" t="s">
        <v>20</v>
      </c>
      <c r="H4575">
        <v>119.48</v>
      </c>
      <c r="I4575" s="9">
        <v>45269</v>
      </c>
      <c r="J4575">
        <v>2023</v>
      </c>
      <c r="K4575" t="s">
        <v>14060</v>
      </c>
      <c r="L4575">
        <v>12</v>
      </c>
      <c r="M4575" t="s">
        <v>14050</v>
      </c>
      <c r="N4575" t="s">
        <v>16</v>
      </c>
    </row>
    <row r="4576" spans="1:14" x14ac:dyDescent="0.35">
      <c r="A4576" t="s">
        <v>965</v>
      </c>
      <c r="B4576">
        <v>29</v>
      </c>
      <c r="C4576" t="s">
        <v>14097</v>
      </c>
      <c r="D4576" t="s">
        <v>39</v>
      </c>
      <c r="E4576" t="s">
        <v>64</v>
      </c>
      <c r="F4576" t="s">
        <v>55</v>
      </c>
      <c r="G4576" t="s">
        <v>20</v>
      </c>
      <c r="H4576">
        <v>5628.88</v>
      </c>
      <c r="I4576" s="9">
        <v>45325</v>
      </c>
      <c r="J4576">
        <v>2024</v>
      </c>
      <c r="K4576" t="s">
        <v>14051</v>
      </c>
      <c r="L4576">
        <v>2</v>
      </c>
      <c r="M4576" t="s">
        <v>14050</v>
      </c>
      <c r="N4576" t="s">
        <v>16</v>
      </c>
    </row>
    <row r="4577" spans="1:14" x14ac:dyDescent="0.35">
      <c r="A4577" t="s">
        <v>967</v>
      </c>
      <c r="B4577">
        <v>33</v>
      </c>
      <c r="C4577" t="s">
        <v>14097</v>
      </c>
      <c r="D4577" t="s">
        <v>39</v>
      </c>
      <c r="E4577" t="s">
        <v>74</v>
      </c>
      <c r="F4577" t="s">
        <v>14</v>
      </c>
      <c r="G4577" t="s">
        <v>20</v>
      </c>
      <c r="H4577">
        <v>2327.9299999999998</v>
      </c>
      <c r="I4577" s="9">
        <v>45302</v>
      </c>
      <c r="J4577">
        <v>2024</v>
      </c>
      <c r="K4577" t="s">
        <v>14045</v>
      </c>
      <c r="L4577">
        <v>1</v>
      </c>
      <c r="M4577" t="s">
        <v>14057</v>
      </c>
      <c r="N4577" t="s">
        <v>16</v>
      </c>
    </row>
    <row r="4578" spans="1:14" x14ac:dyDescent="0.35">
      <c r="A4578" t="s">
        <v>1051</v>
      </c>
      <c r="B4578">
        <v>27</v>
      </c>
      <c r="C4578" t="s">
        <v>14097</v>
      </c>
      <c r="D4578" t="s">
        <v>39</v>
      </c>
      <c r="E4578" t="s">
        <v>64</v>
      </c>
      <c r="F4578" t="s">
        <v>55</v>
      </c>
      <c r="G4578" t="s">
        <v>20</v>
      </c>
      <c r="H4578">
        <v>6157.65</v>
      </c>
      <c r="I4578" s="9">
        <v>45641</v>
      </c>
      <c r="J4578">
        <v>2024</v>
      </c>
      <c r="K4578" t="s">
        <v>14060</v>
      </c>
      <c r="L4578">
        <v>12</v>
      </c>
      <c r="M4578" t="s">
        <v>14059</v>
      </c>
      <c r="N4578" t="s">
        <v>16</v>
      </c>
    </row>
    <row r="4579" spans="1:14" x14ac:dyDescent="0.35">
      <c r="A4579" t="s">
        <v>1083</v>
      </c>
      <c r="B4579">
        <v>27</v>
      </c>
      <c r="C4579" t="s">
        <v>14097</v>
      </c>
      <c r="D4579" t="s">
        <v>39</v>
      </c>
      <c r="E4579" t="s">
        <v>29</v>
      </c>
      <c r="F4579" t="s">
        <v>49</v>
      </c>
      <c r="G4579" t="s">
        <v>20</v>
      </c>
      <c r="H4579">
        <v>6905.85</v>
      </c>
      <c r="I4579" s="9">
        <v>45238</v>
      </c>
      <c r="J4579">
        <v>2023</v>
      </c>
      <c r="K4579" t="s">
        <v>14054</v>
      </c>
      <c r="L4579">
        <v>11</v>
      </c>
      <c r="M4579" t="s">
        <v>14052</v>
      </c>
      <c r="N4579" t="s">
        <v>16</v>
      </c>
    </row>
    <row r="4580" spans="1:14" x14ac:dyDescent="0.35">
      <c r="A4580" t="s">
        <v>1097</v>
      </c>
      <c r="B4580">
        <v>28</v>
      </c>
      <c r="C4580" t="s">
        <v>14097</v>
      </c>
      <c r="D4580" t="s">
        <v>39</v>
      </c>
      <c r="E4580" t="s">
        <v>64</v>
      </c>
      <c r="F4580" t="s">
        <v>25</v>
      </c>
      <c r="G4580" t="s">
        <v>20</v>
      </c>
      <c r="H4580">
        <v>2690.08</v>
      </c>
      <c r="I4580" s="9">
        <v>45413</v>
      </c>
      <c r="J4580">
        <v>2024</v>
      </c>
      <c r="K4580" t="s">
        <v>14047</v>
      </c>
      <c r="L4580">
        <v>5</v>
      </c>
      <c r="M4580" t="s">
        <v>14052</v>
      </c>
      <c r="N4580" t="s">
        <v>16</v>
      </c>
    </row>
    <row r="4581" spans="1:14" x14ac:dyDescent="0.35">
      <c r="A4581" t="s">
        <v>1109</v>
      </c>
      <c r="B4581">
        <v>27</v>
      </c>
      <c r="C4581" t="s">
        <v>14097</v>
      </c>
      <c r="D4581" t="s">
        <v>39</v>
      </c>
      <c r="E4581" t="s">
        <v>52</v>
      </c>
      <c r="F4581" t="s">
        <v>35</v>
      </c>
      <c r="G4581" t="s">
        <v>20</v>
      </c>
      <c r="H4581">
        <v>12642.42</v>
      </c>
      <c r="I4581" s="9">
        <v>45605</v>
      </c>
      <c r="J4581">
        <v>2024</v>
      </c>
      <c r="K4581" t="s">
        <v>14054</v>
      </c>
      <c r="L4581">
        <v>11</v>
      </c>
      <c r="M4581" t="s">
        <v>14050</v>
      </c>
      <c r="N4581" t="s">
        <v>16</v>
      </c>
    </row>
    <row r="4582" spans="1:14" x14ac:dyDescent="0.35">
      <c r="A4582" t="s">
        <v>1151</v>
      </c>
      <c r="B4582">
        <v>34</v>
      </c>
      <c r="C4582" t="s">
        <v>14097</v>
      </c>
      <c r="D4582" t="s">
        <v>12</v>
      </c>
      <c r="E4582" t="s">
        <v>29</v>
      </c>
      <c r="F4582" t="s">
        <v>55</v>
      </c>
      <c r="G4582" t="s">
        <v>20</v>
      </c>
      <c r="H4582">
        <v>1638.98</v>
      </c>
      <c r="I4582" s="9">
        <v>44999</v>
      </c>
      <c r="J4582">
        <v>2023</v>
      </c>
      <c r="K4582" t="s">
        <v>14053</v>
      </c>
      <c r="L4582">
        <v>3</v>
      </c>
      <c r="M4582" t="s">
        <v>14046</v>
      </c>
      <c r="N4582" t="s">
        <v>16</v>
      </c>
    </row>
    <row r="4583" spans="1:14" x14ac:dyDescent="0.35">
      <c r="A4583" t="s">
        <v>1171</v>
      </c>
      <c r="B4583">
        <v>29</v>
      </c>
      <c r="C4583" t="s">
        <v>14097</v>
      </c>
      <c r="D4583" t="s">
        <v>12</v>
      </c>
      <c r="E4583" t="s">
        <v>64</v>
      </c>
      <c r="F4583" t="s">
        <v>49</v>
      </c>
      <c r="G4583" t="s">
        <v>20</v>
      </c>
      <c r="H4583">
        <v>3159.09</v>
      </c>
      <c r="I4583" s="9">
        <v>45295</v>
      </c>
      <c r="J4583">
        <v>2024</v>
      </c>
      <c r="K4583" t="s">
        <v>14045</v>
      </c>
      <c r="L4583">
        <v>1</v>
      </c>
      <c r="M4583" t="s">
        <v>14057</v>
      </c>
      <c r="N4583" t="s">
        <v>16</v>
      </c>
    </row>
    <row r="4584" spans="1:14" x14ac:dyDescent="0.35">
      <c r="A4584" t="s">
        <v>1233</v>
      </c>
      <c r="B4584">
        <v>29</v>
      </c>
      <c r="C4584" t="s">
        <v>14097</v>
      </c>
      <c r="D4584" t="s">
        <v>39</v>
      </c>
      <c r="E4584" t="s">
        <v>29</v>
      </c>
      <c r="F4584" t="s">
        <v>14</v>
      </c>
      <c r="G4584" t="s">
        <v>20</v>
      </c>
      <c r="H4584">
        <v>1244.17</v>
      </c>
      <c r="I4584" s="9">
        <v>44965</v>
      </c>
      <c r="J4584">
        <v>2023</v>
      </c>
      <c r="K4584" t="s">
        <v>14051</v>
      </c>
      <c r="L4584">
        <v>2</v>
      </c>
      <c r="M4584" t="s">
        <v>14052</v>
      </c>
      <c r="N4584" t="s">
        <v>16</v>
      </c>
    </row>
    <row r="4585" spans="1:14" x14ac:dyDescent="0.35">
      <c r="A4585" t="s">
        <v>1237</v>
      </c>
      <c r="B4585">
        <v>27</v>
      </c>
      <c r="C4585" t="s">
        <v>14097</v>
      </c>
      <c r="D4585" t="s">
        <v>39</v>
      </c>
      <c r="E4585" t="s">
        <v>74</v>
      </c>
      <c r="F4585" t="s">
        <v>49</v>
      </c>
      <c r="G4585" t="s">
        <v>20</v>
      </c>
      <c r="H4585">
        <v>16097.73</v>
      </c>
      <c r="I4585" s="9">
        <v>45221</v>
      </c>
      <c r="J4585">
        <v>2023</v>
      </c>
      <c r="K4585" t="s">
        <v>14058</v>
      </c>
      <c r="L4585">
        <v>10</v>
      </c>
      <c r="M4585" t="s">
        <v>14059</v>
      </c>
      <c r="N4585" t="s">
        <v>16</v>
      </c>
    </row>
    <row r="4586" spans="1:14" x14ac:dyDescent="0.35">
      <c r="A4586" t="s">
        <v>1241</v>
      </c>
      <c r="B4586">
        <v>34</v>
      </c>
      <c r="C4586" t="s">
        <v>14097</v>
      </c>
      <c r="D4586" t="s">
        <v>39</v>
      </c>
      <c r="E4586" t="s">
        <v>74</v>
      </c>
      <c r="F4586" t="s">
        <v>35</v>
      </c>
      <c r="G4586" t="s">
        <v>20</v>
      </c>
      <c r="H4586">
        <v>12244.35</v>
      </c>
      <c r="I4586" s="9">
        <v>44960</v>
      </c>
      <c r="J4586">
        <v>2023</v>
      </c>
      <c r="K4586" t="s">
        <v>14051</v>
      </c>
      <c r="L4586">
        <v>2</v>
      </c>
      <c r="M4586" t="s">
        <v>14048</v>
      </c>
      <c r="N4586" t="s">
        <v>16</v>
      </c>
    </row>
    <row r="4587" spans="1:14" x14ac:dyDescent="0.35">
      <c r="A4587" t="s">
        <v>1255</v>
      </c>
      <c r="B4587">
        <v>26</v>
      </c>
      <c r="C4587" t="s">
        <v>14097</v>
      </c>
      <c r="D4587" t="s">
        <v>12</v>
      </c>
      <c r="E4587" t="s">
        <v>52</v>
      </c>
      <c r="F4587" t="s">
        <v>35</v>
      </c>
      <c r="G4587" t="s">
        <v>20</v>
      </c>
      <c r="H4587">
        <v>7182.72</v>
      </c>
      <c r="I4587" s="9">
        <v>45651</v>
      </c>
      <c r="J4587">
        <v>2024</v>
      </c>
      <c r="K4587" t="s">
        <v>14060</v>
      </c>
      <c r="L4587">
        <v>12</v>
      </c>
      <c r="M4587" t="s">
        <v>14052</v>
      </c>
      <c r="N4587" t="s">
        <v>16</v>
      </c>
    </row>
    <row r="4588" spans="1:14" x14ac:dyDescent="0.35">
      <c r="A4588" t="s">
        <v>1323</v>
      </c>
      <c r="B4588">
        <v>25</v>
      </c>
      <c r="C4588" t="s">
        <v>14097</v>
      </c>
      <c r="D4588" t="s">
        <v>12</v>
      </c>
      <c r="E4588" t="s">
        <v>24</v>
      </c>
      <c r="F4588" t="s">
        <v>49</v>
      </c>
      <c r="G4588" t="s">
        <v>20</v>
      </c>
      <c r="H4588">
        <v>23115.67</v>
      </c>
      <c r="I4588" s="9">
        <v>45533</v>
      </c>
      <c r="J4588">
        <v>2024</v>
      </c>
      <c r="K4588" t="s">
        <v>14056</v>
      </c>
      <c r="L4588">
        <v>8</v>
      </c>
      <c r="M4588" t="s">
        <v>14057</v>
      </c>
      <c r="N4588" t="s">
        <v>16</v>
      </c>
    </row>
    <row r="4589" spans="1:14" x14ac:dyDescent="0.35">
      <c r="A4589" t="s">
        <v>1357</v>
      </c>
      <c r="B4589">
        <v>33</v>
      </c>
      <c r="C4589" t="s">
        <v>14097</v>
      </c>
      <c r="D4589" t="s">
        <v>39</v>
      </c>
      <c r="E4589" t="s">
        <v>42</v>
      </c>
      <c r="F4589" t="s">
        <v>35</v>
      </c>
      <c r="G4589" t="s">
        <v>20</v>
      </c>
      <c r="H4589">
        <v>32646.97</v>
      </c>
      <c r="I4589" s="9">
        <v>45359</v>
      </c>
      <c r="J4589">
        <v>2024</v>
      </c>
      <c r="K4589" t="s">
        <v>14053</v>
      </c>
      <c r="L4589">
        <v>3</v>
      </c>
      <c r="M4589" t="s">
        <v>14048</v>
      </c>
      <c r="N4589" t="s">
        <v>16</v>
      </c>
    </row>
    <row r="4590" spans="1:14" x14ac:dyDescent="0.35">
      <c r="A4590" t="s">
        <v>1379</v>
      </c>
      <c r="B4590">
        <v>31</v>
      </c>
      <c r="C4590" t="s">
        <v>14097</v>
      </c>
      <c r="D4590" t="s">
        <v>39</v>
      </c>
      <c r="E4590" t="s">
        <v>64</v>
      </c>
      <c r="F4590" t="s">
        <v>19</v>
      </c>
      <c r="G4590" t="s">
        <v>20</v>
      </c>
      <c r="H4590">
        <v>24980.87</v>
      </c>
      <c r="I4590" s="9">
        <v>45549</v>
      </c>
      <c r="J4590">
        <v>2024</v>
      </c>
      <c r="K4590" t="s">
        <v>14055</v>
      </c>
      <c r="L4590">
        <v>9</v>
      </c>
      <c r="M4590" t="s">
        <v>14050</v>
      </c>
      <c r="N4590" t="s">
        <v>16</v>
      </c>
    </row>
    <row r="4591" spans="1:14" x14ac:dyDescent="0.35">
      <c r="A4591" t="s">
        <v>1485</v>
      </c>
      <c r="B4591">
        <v>28</v>
      </c>
      <c r="C4591" t="s">
        <v>14097</v>
      </c>
      <c r="D4591" t="s">
        <v>12</v>
      </c>
      <c r="E4591" t="s">
        <v>93</v>
      </c>
      <c r="F4591" t="s">
        <v>14</v>
      </c>
      <c r="G4591" t="s">
        <v>20</v>
      </c>
      <c r="H4591">
        <v>1967.96</v>
      </c>
      <c r="I4591" s="9">
        <v>45070</v>
      </c>
      <c r="J4591">
        <v>2023</v>
      </c>
      <c r="K4591" t="s">
        <v>14047</v>
      </c>
      <c r="L4591">
        <v>5</v>
      </c>
      <c r="M4591" t="s">
        <v>14052</v>
      </c>
      <c r="N4591" t="s">
        <v>16</v>
      </c>
    </row>
    <row r="4592" spans="1:14" x14ac:dyDescent="0.35">
      <c r="A4592" t="s">
        <v>1539</v>
      </c>
      <c r="B4592">
        <v>34</v>
      </c>
      <c r="C4592" t="s">
        <v>14097</v>
      </c>
      <c r="D4592" t="s">
        <v>39</v>
      </c>
      <c r="E4592" t="s">
        <v>24</v>
      </c>
      <c r="F4592" t="s">
        <v>14</v>
      </c>
      <c r="G4592" t="s">
        <v>20</v>
      </c>
      <c r="H4592">
        <v>3048.47</v>
      </c>
      <c r="I4592" s="9">
        <v>45226</v>
      </c>
      <c r="J4592">
        <v>2023</v>
      </c>
      <c r="K4592" t="s">
        <v>14058</v>
      </c>
      <c r="L4592">
        <v>10</v>
      </c>
      <c r="M4592" t="s">
        <v>14048</v>
      </c>
      <c r="N4592" t="s">
        <v>16</v>
      </c>
    </row>
    <row r="4593" spans="1:14" x14ac:dyDescent="0.35">
      <c r="A4593" t="s">
        <v>1553</v>
      </c>
      <c r="B4593">
        <v>30</v>
      </c>
      <c r="C4593" t="s">
        <v>14097</v>
      </c>
      <c r="D4593" t="s">
        <v>39</v>
      </c>
      <c r="E4593" t="s">
        <v>64</v>
      </c>
      <c r="F4593" t="s">
        <v>49</v>
      </c>
      <c r="G4593" t="s">
        <v>20</v>
      </c>
      <c r="H4593">
        <v>4479.7</v>
      </c>
      <c r="I4593" s="9">
        <v>45468</v>
      </c>
      <c r="J4593">
        <v>2024</v>
      </c>
      <c r="K4593" t="s">
        <v>14049</v>
      </c>
      <c r="L4593">
        <v>6</v>
      </c>
      <c r="M4593" t="s">
        <v>14046</v>
      </c>
      <c r="N4593" t="s">
        <v>16</v>
      </c>
    </row>
    <row r="4594" spans="1:14" x14ac:dyDescent="0.35">
      <c r="A4594" t="s">
        <v>1569</v>
      </c>
      <c r="B4594">
        <v>25</v>
      </c>
      <c r="C4594" t="s">
        <v>14097</v>
      </c>
      <c r="D4594" t="s">
        <v>12</v>
      </c>
      <c r="E4594" t="s">
        <v>64</v>
      </c>
      <c r="F4594" t="s">
        <v>19</v>
      </c>
      <c r="G4594" t="s">
        <v>20</v>
      </c>
      <c r="H4594">
        <v>4222.29</v>
      </c>
      <c r="I4594" s="9">
        <v>45130</v>
      </c>
      <c r="J4594">
        <v>2023</v>
      </c>
      <c r="K4594" t="s">
        <v>14063</v>
      </c>
      <c r="L4594">
        <v>7</v>
      </c>
      <c r="M4594" t="s">
        <v>14059</v>
      </c>
      <c r="N4594" t="s">
        <v>16</v>
      </c>
    </row>
    <row r="4595" spans="1:14" x14ac:dyDescent="0.35">
      <c r="A4595" t="s">
        <v>1649</v>
      </c>
      <c r="B4595">
        <v>27</v>
      </c>
      <c r="C4595" t="s">
        <v>14097</v>
      </c>
      <c r="D4595" t="s">
        <v>12</v>
      </c>
      <c r="E4595" t="s">
        <v>42</v>
      </c>
      <c r="F4595" t="s">
        <v>55</v>
      </c>
      <c r="G4595" t="s">
        <v>20</v>
      </c>
      <c r="H4595">
        <v>3180.7</v>
      </c>
      <c r="I4595" s="9">
        <v>45083</v>
      </c>
      <c r="J4595">
        <v>2023</v>
      </c>
      <c r="K4595" t="s">
        <v>14049</v>
      </c>
      <c r="L4595">
        <v>6</v>
      </c>
      <c r="M4595" t="s">
        <v>14046</v>
      </c>
      <c r="N4595" t="s">
        <v>16</v>
      </c>
    </row>
    <row r="4596" spans="1:14" x14ac:dyDescent="0.35">
      <c r="A4596" t="s">
        <v>1653</v>
      </c>
      <c r="B4596">
        <v>27</v>
      </c>
      <c r="C4596" t="s">
        <v>14097</v>
      </c>
      <c r="D4596" t="s">
        <v>12</v>
      </c>
      <c r="E4596" t="s">
        <v>64</v>
      </c>
      <c r="F4596" t="s">
        <v>35</v>
      </c>
      <c r="G4596" t="s">
        <v>20</v>
      </c>
      <c r="H4596">
        <v>2936.88</v>
      </c>
      <c r="I4596" s="9">
        <v>45134</v>
      </c>
      <c r="J4596">
        <v>2023</v>
      </c>
      <c r="K4596" t="s">
        <v>14063</v>
      </c>
      <c r="L4596">
        <v>7</v>
      </c>
      <c r="M4596" t="s">
        <v>14057</v>
      </c>
      <c r="N4596" t="s">
        <v>16</v>
      </c>
    </row>
    <row r="4597" spans="1:14" x14ac:dyDescent="0.35">
      <c r="A4597" t="s">
        <v>1655</v>
      </c>
      <c r="B4597">
        <v>34</v>
      </c>
      <c r="C4597" t="s">
        <v>14097</v>
      </c>
      <c r="D4597" t="s">
        <v>12</v>
      </c>
      <c r="E4597" t="s">
        <v>42</v>
      </c>
      <c r="F4597" t="s">
        <v>14</v>
      </c>
      <c r="G4597" t="s">
        <v>20</v>
      </c>
      <c r="H4597">
        <v>1449.49</v>
      </c>
      <c r="I4597" s="9">
        <v>45012</v>
      </c>
      <c r="J4597">
        <v>2023</v>
      </c>
      <c r="K4597" t="s">
        <v>14053</v>
      </c>
      <c r="L4597">
        <v>3</v>
      </c>
      <c r="M4597" t="s">
        <v>14062</v>
      </c>
      <c r="N4597" t="s">
        <v>16</v>
      </c>
    </row>
    <row r="4598" spans="1:14" x14ac:dyDescent="0.35">
      <c r="A4598" t="s">
        <v>1675</v>
      </c>
      <c r="B4598">
        <v>28</v>
      </c>
      <c r="C4598" t="s">
        <v>14097</v>
      </c>
      <c r="D4598" t="s">
        <v>39</v>
      </c>
      <c r="E4598" t="s">
        <v>64</v>
      </c>
      <c r="F4598" t="s">
        <v>55</v>
      </c>
      <c r="G4598" t="s">
        <v>20</v>
      </c>
      <c r="H4598">
        <v>2070.8200000000002</v>
      </c>
      <c r="I4598" s="9">
        <v>45412</v>
      </c>
      <c r="J4598">
        <v>2024</v>
      </c>
      <c r="K4598" t="s">
        <v>14061</v>
      </c>
      <c r="L4598">
        <v>4</v>
      </c>
      <c r="M4598" t="s">
        <v>14046</v>
      </c>
      <c r="N4598" t="s">
        <v>16</v>
      </c>
    </row>
    <row r="4599" spans="1:14" x14ac:dyDescent="0.35">
      <c r="A4599" t="s">
        <v>1685</v>
      </c>
      <c r="B4599">
        <v>28</v>
      </c>
      <c r="C4599" t="s">
        <v>14097</v>
      </c>
      <c r="D4599" t="s">
        <v>39</v>
      </c>
      <c r="E4599" t="s">
        <v>74</v>
      </c>
      <c r="F4599" t="s">
        <v>19</v>
      </c>
      <c r="G4599" t="s">
        <v>20</v>
      </c>
      <c r="H4599">
        <v>5084.97</v>
      </c>
      <c r="I4599" s="9">
        <v>45364</v>
      </c>
      <c r="J4599">
        <v>2024</v>
      </c>
      <c r="K4599" t="s">
        <v>14053</v>
      </c>
      <c r="L4599">
        <v>3</v>
      </c>
      <c r="M4599" t="s">
        <v>14052</v>
      </c>
      <c r="N4599" t="s">
        <v>16</v>
      </c>
    </row>
    <row r="4600" spans="1:14" x14ac:dyDescent="0.35">
      <c r="A4600" t="s">
        <v>1689</v>
      </c>
      <c r="B4600">
        <v>25</v>
      </c>
      <c r="C4600" t="s">
        <v>14097</v>
      </c>
      <c r="D4600" t="s">
        <v>12</v>
      </c>
      <c r="E4600" t="s">
        <v>74</v>
      </c>
      <c r="F4600" t="s">
        <v>19</v>
      </c>
      <c r="G4600" t="s">
        <v>20</v>
      </c>
      <c r="H4600">
        <v>3808.15</v>
      </c>
      <c r="I4600" s="9">
        <v>44995</v>
      </c>
      <c r="J4600">
        <v>2023</v>
      </c>
      <c r="K4600" t="s">
        <v>14053</v>
      </c>
      <c r="L4600">
        <v>3</v>
      </c>
      <c r="M4600" t="s">
        <v>14048</v>
      </c>
      <c r="N4600" t="s">
        <v>16</v>
      </c>
    </row>
    <row r="4601" spans="1:14" x14ac:dyDescent="0.35">
      <c r="A4601" t="s">
        <v>1735</v>
      </c>
      <c r="B4601">
        <v>29</v>
      </c>
      <c r="C4601" t="s">
        <v>14097</v>
      </c>
      <c r="D4601" t="s">
        <v>39</v>
      </c>
      <c r="E4601" t="s">
        <v>42</v>
      </c>
      <c r="F4601" t="s">
        <v>25</v>
      </c>
      <c r="G4601" t="s">
        <v>20</v>
      </c>
      <c r="H4601">
        <v>882.46</v>
      </c>
      <c r="I4601" s="9">
        <v>45093</v>
      </c>
      <c r="J4601">
        <v>2023</v>
      </c>
      <c r="K4601" t="s">
        <v>14049</v>
      </c>
      <c r="L4601">
        <v>6</v>
      </c>
      <c r="M4601" t="s">
        <v>14048</v>
      </c>
      <c r="N4601" t="s">
        <v>16</v>
      </c>
    </row>
    <row r="4602" spans="1:14" x14ac:dyDescent="0.35">
      <c r="A4602" t="s">
        <v>1765</v>
      </c>
      <c r="B4602">
        <v>34</v>
      </c>
      <c r="C4602" t="s">
        <v>14097</v>
      </c>
      <c r="D4602" t="s">
        <v>12</v>
      </c>
      <c r="E4602" t="s">
        <v>52</v>
      </c>
      <c r="F4602" t="s">
        <v>49</v>
      </c>
      <c r="G4602" t="s">
        <v>20</v>
      </c>
      <c r="H4602">
        <v>26016.11</v>
      </c>
      <c r="I4602" s="9">
        <v>45590</v>
      </c>
      <c r="J4602">
        <v>2024</v>
      </c>
      <c r="K4602" t="s">
        <v>14058</v>
      </c>
      <c r="L4602">
        <v>10</v>
      </c>
      <c r="M4602" t="s">
        <v>14048</v>
      </c>
      <c r="N4602" t="s">
        <v>16</v>
      </c>
    </row>
    <row r="4603" spans="1:14" x14ac:dyDescent="0.35">
      <c r="A4603" t="s">
        <v>1833</v>
      </c>
      <c r="B4603">
        <v>27</v>
      </c>
      <c r="C4603" t="s">
        <v>14097</v>
      </c>
      <c r="D4603" t="s">
        <v>12</v>
      </c>
      <c r="E4603" t="s">
        <v>64</v>
      </c>
      <c r="F4603" t="s">
        <v>55</v>
      </c>
      <c r="G4603" t="s">
        <v>20</v>
      </c>
      <c r="H4603">
        <v>1296.75</v>
      </c>
      <c r="I4603" s="9">
        <v>44977</v>
      </c>
      <c r="J4603">
        <v>2023</v>
      </c>
      <c r="K4603" t="s">
        <v>14051</v>
      </c>
      <c r="L4603">
        <v>2</v>
      </c>
      <c r="M4603" t="s">
        <v>14062</v>
      </c>
      <c r="N4603" t="s">
        <v>16</v>
      </c>
    </row>
    <row r="4604" spans="1:14" x14ac:dyDescent="0.35">
      <c r="A4604" t="s">
        <v>1859</v>
      </c>
      <c r="B4604">
        <v>27</v>
      </c>
      <c r="C4604" t="s">
        <v>14097</v>
      </c>
      <c r="D4604" t="s">
        <v>39</v>
      </c>
      <c r="E4604" t="s">
        <v>29</v>
      </c>
      <c r="F4604" t="s">
        <v>49</v>
      </c>
      <c r="G4604" t="s">
        <v>20</v>
      </c>
      <c r="H4604">
        <v>2227.69</v>
      </c>
      <c r="I4604" s="9">
        <v>45120</v>
      </c>
      <c r="J4604">
        <v>2023</v>
      </c>
      <c r="K4604" t="s">
        <v>14063</v>
      </c>
      <c r="L4604">
        <v>7</v>
      </c>
      <c r="M4604" t="s">
        <v>14057</v>
      </c>
      <c r="N4604" t="s">
        <v>16</v>
      </c>
    </row>
    <row r="4605" spans="1:14" x14ac:dyDescent="0.35">
      <c r="A4605" t="s">
        <v>1969</v>
      </c>
      <c r="B4605">
        <v>28</v>
      </c>
      <c r="C4605" t="s">
        <v>14097</v>
      </c>
      <c r="D4605" t="s">
        <v>12</v>
      </c>
      <c r="E4605" t="s">
        <v>52</v>
      </c>
      <c r="F4605" t="s">
        <v>55</v>
      </c>
      <c r="G4605" t="s">
        <v>20</v>
      </c>
      <c r="H4605">
        <v>10246.18</v>
      </c>
      <c r="I4605" s="9">
        <v>45617</v>
      </c>
      <c r="J4605">
        <v>2024</v>
      </c>
      <c r="K4605" t="s">
        <v>14054</v>
      </c>
      <c r="L4605">
        <v>11</v>
      </c>
      <c r="M4605" t="s">
        <v>14057</v>
      </c>
      <c r="N4605" t="s">
        <v>16</v>
      </c>
    </row>
    <row r="4606" spans="1:14" x14ac:dyDescent="0.35">
      <c r="A4606" t="s">
        <v>2003</v>
      </c>
      <c r="B4606">
        <v>31</v>
      </c>
      <c r="C4606" t="s">
        <v>14097</v>
      </c>
      <c r="D4606" t="s">
        <v>12</v>
      </c>
      <c r="E4606" t="s">
        <v>42</v>
      </c>
      <c r="F4606" t="s">
        <v>14</v>
      </c>
      <c r="G4606" t="s">
        <v>20</v>
      </c>
      <c r="H4606">
        <v>15614.44</v>
      </c>
      <c r="I4606" s="9">
        <v>45395</v>
      </c>
      <c r="J4606">
        <v>2024</v>
      </c>
      <c r="K4606" t="s">
        <v>14061</v>
      </c>
      <c r="L4606">
        <v>4</v>
      </c>
      <c r="M4606" t="s">
        <v>14050</v>
      </c>
      <c r="N4606" t="s">
        <v>16</v>
      </c>
    </row>
    <row r="4607" spans="1:14" x14ac:dyDescent="0.35">
      <c r="A4607" t="s">
        <v>2073</v>
      </c>
      <c r="B4607">
        <v>28</v>
      </c>
      <c r="C4607" t="s">
        <v>14097</v>
      </c>
      <c r="D4607" t="s">
        <v>39</v>
      </c>
      <c r="E4607" t="s">
        <v>52</v>
      </c>
      <c r="F4607" t="s">
        <v>25</v>
      </c>
      <c r="G4607" t="s">
        <v>20</v>
      </c>
      <c r="H4607">
        <v>25768.83</v>
      </c>
      <c r="I4607" s="9">
        <v>45103</v>
      </c>
      <c r="J4607">
        <v>2023</v>
      </c>
      <c r="K4607" t="s">
        <v>14049</v>
      </c>
      <c r="L4607">
        <v>6</v>
      </c>
      <c r="M4607" t="s">
        <v>14062</v>
      </c>
      <c r="N4607" t="s">
        <v>16</v>
      </c>
    </row>
    <row r="4608" spans="1:14" x14ac:dyDescent="0.35">
      <c r="A4608" t="s">
        <v>2095</v>
      </c>
      <c r="B4608">
        <v>28</v>
      </c>
      <c r="C4608" t="s">
        <v>14097</v>
      </c>
      <c r="D4608" t="s">
        <v>12</v>
      </c>
      <c r="E4608" t="s">
        <v>93</v>
      </c>
      <c r="F4608" t="s">
        <v>49</v>
      </c>
      <c r="G4608" t="s">
        <v>20</v>
      </c>
      <c r="H4608">
        <v>27665.919999999998</v>
      </c>
      <c r="I4608" s="9">
        <v>45364</v>
      </c>
      <c r="J4608">
        <v>2024</v>
      </c>
      <c r="K4608" t="s">
        <v>14053</v>
      </c>
      <c r="L4608">
        <v>3</v>
      </c>
      <c r="M4608" t="s">
        <v>14052</v>
      </c>
      <c r="N4608" t="s">
        <v>16</v>
      </c>
    </row>
    <row r="4609" spans="1:14" x14ac:dyDescent="0.35">
      <c r="A4609" t="s">
        <v>2149</v>
      </c>
      <c r="B4609">
        <v>32</v>
      </c>
      <c r="C4609" t="s">
        <v>14097</v>
      </c>
      <c r="D4609" t="s">
        <v>12</v>
      </c>
      <c r="E4609" t="s">
        <v>29</v>
      </c>
      <c r="F4609" t="s">
        <v>55</v>
      </c>
      <c r="G4609" t="s">
        <v>20</v>
      </c>
      <c r="H4609">
        <v>7423.47</v>
      </c>
      <c r="I4609" s="9">
        <v>45635</v>
      </c>
      <c r="J4609">
        <v>2024</v>
      </c>
      <c r="K4609" t="s">
        <v>14060</v>
      </c>
      <c r="L4609">
        <v>12</v>
      </c>
      <c r="M4609" t="s">
        <v>14062</v>
      </c>
      <c r="N4609" t="s">
        <v>16</v>
      </c>
    </row>
    <row r="4610" spans="1:14" x14ac:dyDescent="0.35">
      <c r="A4610" t="s">
        <v>2239</v>
      </c>
      <c r="B4610">
        <v>32</v>
      </c>
      <c r="C4610" t="s">
        <v>14097</v>
      </c>
      <c r="D4610" t="s">
        <v>12</v>
      </c>
      <c r="E4610" t="s">
        <v>29</v>
      </c>
      <c r="F4610" t="s">
        <v>14</v>
      </c>
      <c r="G4610" t="s">
        <v>20</v>
      </c>
      <c r="H4610">
        <v>13075.36</v>
      </c>
      <c r="I4610" s="9">
        <v>45195</v>
      </c>
      <c r="J4610">
        <v>2023</v>
      </c>
      <c r="K4610" t="s">
        <v>14055</v>
      </c>
      <c r="L4610">
        <v>9</v>
      </c>
      <c r="M4610" t="s">
        <v>14046</v>
      </c>
      <c r="N4610" t="s">
        <v>16</v>
      </c>
    </row>
    <row r="4611" spans="1:14" x14ac:dyDescent="0.35">
      <c r="A4611" t="s">
        <v>2287</v>
      </c>
      <c r="B4611">
        <v>25</v>
      </c>
      <c r="C4611" t="s">
        <v>14097</v>
      </c>
      <c r="D4611" t="s">
        <v>12</v>
      </c>
      <c r="E4611" t="s">
        <v>42</v>
      </c>
      <c r="F4611" t="s">
        <v>55</v>
      </c>
      <c r="G4611" t="s">
        <v>20</v>
      </c>
      <c r="H4611">
        <v>27055.37</v>
      </c>
      <c r="I4611" s="9">
        <v>45533</v>
      </c>
      <c r="J4611">
        <v>2024</v>
      </c>
      <c r="K4611" t="s">
        <v>14056</v>
      </c>
      <c r="L4611">
        <v>8</v>
      </c>
      <c r="M4611" t="s">
        <v>14057</v>
      </c>
      <c r="N4611" t="s">
        <v>16</v>
      </c>
    </row>
    <row r="4612" spans="1:14" x14ac:dyDescent="0.35">
      <c r="A4612" t="s">
        <v>2331</v>
      </c>
      <c r="B4612">
        <v>25</v>
      </c>
      <c r="C4612" t="s">
        <v>14097</v>
      </c>
      <c r="D4612" t="s">
        <v>12</v>
      </c>
      <c r="E4612" t="s">
        <v>52</v>
      </c>
      <c r="F4612" t="s">
        <v>19</v>
      </c>
      <c r="G4612" t="s">
        <v>20</v>
      </c>
      <c r="H4612">
        <v>23165.69</v>
      </c>
      <c r="I4612" s="9">
        <v>45356</v>
      </c>
      <c r="J4612">
        <v>2024</v>
      </c>
      <c r="K4612" t="s">
        <v>14053</v>
      </c>
      <c r="L4612">
        <v>3</v>
      </c>
      <c r="M4612" t="s">
        <v>14046</v>
      </c>
      <c r="N4612" t="s">
        <v>16</v>
      </c>
    </row>
    <row r="4613" spans="1:14" x14ac:dyDescent="0.35">
      <c r="A4613" t="s">
        <v>2351</v>
      </c>
      <c r="B4613">
        <v>28</v>
      </c>
      <c r="C4613" t="s">
        <v>14097</v>
      </c>
      <c r="D4613" t="s">
        <v>39</v>
      </c>
      <c r="E4613" t="s">
        <v>24</v>
      </c>
      <c r="F4613" t="s">
        <v>55</v>
      </c>
      <c r="G4613" t="s">
        <v>20</v>
      </c>
      <c r="H4613">
        <v>8224.65</v>
      </c>
      <c r="I4613" s="9">
        <v>45041</v>
      </c>
      <c r="J4613">
        <v>2023</v>
      </c>
      <c r="K4613" t="s">
        <v>14061</v>
      </c>
      <c r="L4613">
        <v>4</v>
      </c>
      <c r="M4613" t="s">
        <v>14046</v>
      </c>
      <c r="N4613" t="s">
        <v>16</v>
      </c>
    </row>
    <row r="4614" spans="1:14" x14ac:dyDescent="0.35">
      <c r="A4614" t="s">
        <v>2465</v>
      </c>
      <c r="B4614">
        <v>30</v>
      </c>
      <c r="C4614" t="s">
        <v>14097</v>
      </c>
      <c r="D4614" t="s">
        <v>39</v>
      </c>
      <c r="E4614" t="s">
        <v>24</v>
      </c>
      <c r="F4614" t="s">
        <v>25</v>
      </c>
      <c r="G4614" t="s">
        <v>20</v>
      </c>
      <c r="H4614">
        <v>7825.13</v>
      </c>
      <c r="I4614" s="9">
        <v>45611</v>
      </c>
      <c r="J4614">
        <v>2024</v>
      </c>
      <c r="K4614" t="s">
        <v>14054</v>
      </c>
      <c r="L4614">
        <v>11</v>
      </c>
      <c r="M4614" t="s">
        <v>14048</v>
      </c>
      <c r="N4614" t="s">
        <v>16</v>
      </c>
    </row>
    <row r="4615" spans="1:14" x14ac:dyDescent="0.35">
      <c r="A4615" t="s">
        <v>2511</v>
      </c>
      <c r="B4615">
        <v>25</v>
      </c>
      <c r="C4615" t="s">
        <v>14097</v>
      </c>
      <c r="D4615" t="s">
        <v>39</v>
      </c>
      <c r="E4615" t="s">
        <v>42</v>
      </c>
      <c r="F4615" t="s">
        <v>19</v>
      </c>
      <c r="G4615" t="s">
        <v>20</v>
      </c>
      <c r="H4615">
        <v>5060.42</v>
      </c>
      <c r="I4615" s="9">
        <v>45253</v>
      </c>
      <c r="J4615">
        <v>2023</v>
      </c>
      <c r="K4615" t="s">
        <v>14054</v>
      </c>
      <c r="L4615">
        <v>11</v>
      </c>
      <c r="M4615" t="s">
        <v>14057</v>
      </c>
      <c r="N4615" t="s">
        <v>16</v>
      </c>
    </row>
    <row r="4616" spans="1:14" x14ac:dyDescent="0.35">
      <c r="A4616" t="s">
        <v>2521</v>
      </c>
      <c r="B4616">
        <v>27</v>
      </c>
      <c r="C4616" t="s">
        <v>14097</v>
      </c>
      <c r="D4616" t="s">
        <v>39</v>
      </c>
      <c r="E4616" t="s">
        <v>29</v>
      </c>
      <c r="F4616" t="s">
        <v>55</v>
      </c>
      <c r="G4616" t="s">
        <v>20</v>
      </c>
      <c r="H4616">
        <v>1679.6</v>
      </c>
      <c r="I4616" s="9">
        <v>45182</v>
      </c>
      <c r="J4616">
        <v>2023</v>
      </c>
      <c r="K4616" t="s">
        <v>14055</v>
      </c>
      <c r="L4616">
        <v>9</v>
      </c>
      <c r="M4616" t="s">
        <v>14052</v>
      </c>
      <c r="N4616" t="s">
        <v>16</v>
      </c>
    </row>
    <row r="4617" spans="1:14" x14ac:dyDescent="0.35">
      <c r="A4617" t="s">
        <v>2593</v>
      </c>
      <c r="B4617">
        <v>31</v>
      </c>
      <c r="C4617" t="s">
        <v>14097</v>
      </c>
      <c r="D4617" t="s">
        <v>39</v>
      </c>
      <c r="E4617" t="s">
        <v>93</v>
      </c>
      <c r="F4617" t="s">
        <v>35</v>
      </c>
      <c r="G4617" t="s">
        <v>20</v>
      </c>
      <c r="H4617">
        <v>12465.62</v>
      </c>
      <c r="I4617" s="9">
        <v>45072</v>
      </c>
      <c r="J4617">
        <v>2023</v>
      </c>
      <c r="K4617" t="s">
        <v>14047</v>
      </c>
      <c r="L4617">
        <v>5</v>
      </c>
      <c r="M4617" t="s">
        <v>14048</v>
      </c>
      <c r="N4617" t="s">
        <v>16</v>
      </c>
    </row>
    <row r="4618" spans="1:14" x14ac:dyDescent="0.35">
      <c r="A4618" t="s">
        <v>2667</v>
      </c>
      <c r="B4618">
        <v>34</v>
      </c>
      <c r="C4618" t="s">
        <v>14097</v>
      </c>
      <c r="D4618" t="s">
        <v>39</v>
      </c>
      <c r="E4618" t="s">
        <v>74</v>
      </c>
      <c r="F4618" t="s">
        <v>55</v>
      </c>
      <c r="G4618" t="s">
        <v>20</v>
      </c>
      <c r="H4618">
        <v>18361.599999999999</v>
      </c>
      <c r="I4618" s="9">
        <v>45468</v>
      </c>
      <c r="J4618">
        <v>2024</v>
      </c>
      <c r="K4618" t="s">
        <v>14049</v>
      </c>
      <c r="L4618">
        <v>6</v>
      </c>
      <c r="M4618" t="s">
        <v>14046</v>
      </c>
      <c r="N4618" t="s">
        <v>16</v>
      </c>
    </row>
    <row r="4619" spans="1:14" x14ac:dyDescent="0.35">
      <c r="A4619" t="s">
        <v>2669</v>
      </c>
      <c r="B4619">
        <v>27</v>
      </c>
      <c r="C4619" t="s">
        <v>14097</v>
      </c>
      <c r="D4619" t="s">
        <v>39</v>
      </c>
      <c r="E4619" t="s">
        <v>52</v>
      </c>
      <c r="F4619" t="s">
        <v>14</v>
      </c>
      <c r="G4619" t="s">
        <v>20</v>
      </c>
      <c r="H4619">
        <v>18320.09</v>
      </c>
      <c r="I4619" s="9">
        <v>45520</v>
      </c>
      <c r="J4619">
        <v>2024</v>
      </c>
      <c r="K4619" t="s">
        <v>14056</v>
      </c>
      <c r="L4619">
        <v>8</v>
      </c>
      <c r="M4619" t="s">
        <v>14048</v>
      </c>
      <c r="N4619" t="s">
        <v>16</v>
      </c>
    </row>
    <row r="4620" spans="1:14" x14ac:dyDescent="0.35">
      <c r="A4620" t="s">
        <v>2737</v>
      </c>
      <c r="B4620">
        <v>34</v>
      </c>
      <c r="C4620" t="s">
        <v>14097</v>
      </c>
      <c r="D4620" t="s">
        <v>39</v>
      </c>
      <c r="E4620" t="s">
        <v>24</v>
      </c>
      <c r="F4620" t="s">
        <v>25</v>
      </c>
      <c r="G4620" t="s">
        <v>20</v>
      </c>
      <c r="H4620">
        <v>1447.87</v>
      </c>
      <c r="I4620" s="9">
        <v>45169</v>
      </c>
      <c r="J4620">
        <v>2023</v>
      </c>
      <c r="K4620" t="s">
        <v>14056</v>
      </c>
      <c r="L4620">
        <v>8</v>
      </c>
      <c r="M4620" t="s">
        <v>14057</v>
      </c>
      <c r="N4620" t="s">
        <v>16</v>
      </c>
    </row>
    <row r="4621" spans="1:14" x14ac:dyDescent="0.35">
      <c r="A4621" t="s">
        <v>2805</v>
      </c>
      <c r="B4621">
        <v>28</v>
      </c>
      <c r="C4621" t="s">
        <v>14097</v>
      </c>
      <c r="D4621" t="s">
        <v>39</v>
      </c>
      <c r="E4621" t="s">
        <v>42</v>
      </c>
      <c r="F4621" t="s">
        <v>49</v>
      </c>
      <c r="G4621" t="s">
        <v>20</v>
      </c>
      <c r="H4621">
        <v>532.75</v>
      </c>
      <c r="I4621" s="9">
        <v>45403</v>
      </c>
      <c r="J4621">
        <v>2024</v>
      </c>
      <c r="K4621" t="s">
        <v>14061</v>
      </c>
      <c r="L4621">
        <v>4</v>
      </c>
      <c r="M4621" t="s">
        <v>14059</v>
      </c>
      <c r="N4621" t="s">
        <v>16</v>
      </c>
    </row>
    <row r="4622" spans="1:14" x14ac:dyDescent="0.35">
      <c r="A4622" t="s">
        <v>2955</v>
      </c>
      <c r="B4622">
        <v>33</v>
      </c>
      <c r="C4622" t="s">
        <v>14097</v>
      </c>
      <c r="D4622" t="s">
        <v>39</v>
      </c>
      <c r="E4622" t="s">
        <v>93</v>
      </c>
      <c r="F4622" t="s">
        <v>19</v>
      </c>
      <c r="G4622" t="s">
        <v>20</v>
      </c>
      <c r="H4622">
        <v>3823.5</v>
      </c>
      <c r="I4622" s="9">
        <v>45304</v>
      </c>
      <c r="J4622">
        <v>2024</v>
      </c>
      <c r="K4622" t="s">
        <v>14045</v>
      </c>
      <c r="L4622">
        <v>1</v>
      </c>
      <c r="M4622" t="s">
        <v>14050</v>
      </c>
      <c r="N4622" t="s">
        <v>16</v>
      </c>
    </row>
    <row r="4623" spans="1:14" x14ac:dyDescent="0.35">
      <c r="A4623" t="s">
        <v>2971</v>
      </c>
      <c r="B4623">
        <v>31</v>
      </c>
      <c r="C4623" t="s">
        <v>14097</v>
      </c>
      <c r="D4623" t="s">
        <v>12</v>
      </c>
      <c r="E4623" t="s">
        <v>93</v>
      </c>
      <c r="F4623" t="s">
        <v>14</v>
      </c>
      <c r="G4623" t="s">
        <v>20</v>
      </c>
      <c r="H4623">
        <v>3289.07</v>
      </c>
      <c r="I4623" s="9">
        <v>45078</v>
      </c>
      <c r="J4623">
        <v>2023</v>
      </c>
      <c r="K4623" t="s">
        <v>14049</v>
      </c>
      <c r="L4623">
        <v>6</v>
      </c>
      <c r="M4623" t="s">
        <v>14057</v>
      </c>
      <c r="N4623" t="s">
        <v>16</v>
      </c>
    </row>
    <row r="4624" spans="1:14" x14ac:dyDescent="0.35">
      <c r="A4624" t="s">
        <v>3033</v>
      </c>
      <c r="B4624">
        <v>32</v>
      </c>
      <c r="C4624" t="s">
        <v>14097</v>
      </c>
      <c r="D4624" t="s">
        <v>12</v>
      </c>
      <c r="E4624" t="s">
        <v>42</v>
      </c>
      <c r="F4624" t="s">
        <v>55</v>
      </c>
      <c r="G4624" t="s">
        <v>20</v>
      </c>
      <c r="H4624">
        <v>3095.92</v>
      </c>
      <c r="I4624" s="9">
        <v>44949</v>
      </c>
      <c r="J4624">
        <v>2023</v>
      </c>
      <c r="K4624" t="s">
        <v>14045</v>
      </c>
      <c r="L4624">
        <v>1</v>
      </c>
      <c r="M4624" t="s">
        <v>14062</v>
      </c>
      <c r="N4624" t="s">
        <v>16</v>
      </c>
    </row>
    <row r="4625" spans="1:14" x14ac:dyDescent="0.35">
      <c r="A4625" t="s">
        <v>3169</v>
      </c>
      <c r="B4625">
        <v>25</v>
      </c>
      <c r="C4625" t="s">
        <v>14097</v>
      </c>
      <c r="D4625" t="s">
        <v>39</v>
      </c>
      <c r="E4625" t="s">
        <v>24</v>
      </c>
      <c r="F4625" t="s">
        <v>14</v>
      </c>
      <c r="G4625" t="s">
        <v>20</v>
      </c>
      <c r="H4625">
        <v>13048.59</v>
      </c>
      <c r="I4625" s="9">
        <v>45218</v>
      </c>
      <c r="J4625">
        <v>2023</v>
      </c>
      <c r="K4625" t="s">
        <v>14058</v>
      </c>
      <c r="L4625">
        <v>10</v>
      </c>
      <c r="M4625" t="s">
        <v>14057</v>
      </c>
      <c r="N4625" t="s">
        <v>16</v>
      </c>
    </row>
    <row r="4626" spans="1:14" x14ac:dyDescent="0.35">
      <c r="A4626" t="s">
        <v>3235</v>
      </c>
      <c r="B4626">
        <v>31</v>
      </c>
      <c r="C4626" t="s">
        <v>14097</v>
      </c>
      <c r="D4626" t="s">
        <v>12</v>
      </c>
      <c r="E4626" t="s">
        <v>52</v>
      </c>
      <c r="F4626" t="s">
        <v>49</v>
      </c>
      <c r="G4626" t="s">
        <v>20</v>
      </c>
      <c r="H4626">
        <v>618.69000000000005</v>
      </c>
      <c r="I4626" s="9">
        <v>45304</v>
      </c>
      <c r="J4626">
        <v>2024</v>
      </c>
      <c r="K4626" t="s">
        <v>14045</v>
      </c>
      <c r="L4626">
        <v>1</v>
      </c>
      <c r="M4626" t="s">
        <v>14050</v>
      </c>
      <c r="N4626" t="s">
        <v>16</v>
      </c>
    </row>
    <row r="4627" spans="1:14" x14ac:dyDescent="0.35">
      <c r="A4627" t="s">
        <v>3323</v>
      </c>
      <c r="B4627">
        <v>30</v>
      </c>
      <c r="C4627" t="s">
        <v>14097</v>
      </c>
      <c r="D4627" t="s">
        <v>12</v>
      </c>
      <c r="E4627" t="s">
        <v>29</v>
      </c>
      <c r="F4627" t="s">
        <v>14</v>
      </c>
      <c r="G4627" t="s">
        <v>20</v>
      </c>
      <c r="H4627">
        <v>2472.25</v>
      </c>
      <c r="I4627" s="9">
        <v>45040</v>
      </c>
      <c r="J4627">
        <v>2023</v>
      </c>
      <c r="K4627" t="s">
        <v>14061</v>
      </c>
      <c r="L4627">
        <v>4</v>
      </c>
      <c r="M4627" t="s">
        <v>14062</v>
      </c>
      <c r="N4627" t="s">
        <v>16</v>
      </c>
    </row>
    <row r="4628" spans="1:14" x14ac:dyDescent="0.35">
      <c r="A4628" t="s">
        <v>3335</v>
      </c>
      <c r="B4628">
        <v>33</v>
      </c>
      <c r="C4628" t="s">
        <v>14097</v>
      </c>
      <c r="D4628" t="s">
        <v>39</v>
      </c>
      <c r="E4628" t="s">
        <v>64</v>
      </c>
      <c r="F4628" t="s">
        <v>35</v>
      </c>
      <c r="G4628" t="s">
        <v>20</v>
      </c>
      <c r="H4628">
        <v>6596.09</v>
      </c>
      <c r="I4628" s="9">
        <v>45430</v>
      </c>
      <c r="J4628">
        <v>2024</v>
      </c>
      <c r="K4628" t="s">
        <v>14047</v>
      </c>
      <c r="L4628">
        <v>5</v>
      </c>
      <c r="M4628" t="s">
        <v>14050</v>
      </c>
      <c r="N4628" t="s">
        <v>16</v>
      </c>
    </row>
    <row r="4629" spans="1:14" x14ac:dyDescent="0.35">
      <c r="A4629" t="s">
        <v>3375</v>
      </c>
      <c r="B4629">
        <v>27</v>
      </c>
      <c r="C4629" t="s">
        <v>14097</v>
      </c>
      <c r="D4629" t="s">
        <v>12</v>
      </c>
      <c r="E4629" t="s">
        <v>42</v>
      </c>
      <c r="F4629" t="s">
        <v>49</v>
      </c>
      <c r="G4629" t="s">
        <v>20</v>
      </c>
      <c r="H4629">
        <v>1092.25</v>
      </c>
      <c r="I4629" s="9">
        <v>45614</v>
      </c>
      <c r="J4629">
        <v>2024</v>
      </c>
      <c r="K4629" t="s">
        <v>14054</v>
      </c>
      <c r="L4629">
        <v>11</v>
      </c>
      <c r="M4629" t="s">
        <v>14062</v>
      </c>
      <c r="N4629" t="s">
        <v>16</v>
      </c>
    </row>
    <row r="4630" spans="1:14" x14ac:dyDescent="0.35">
      <c r="A4630" t="s">
        <v>3393</v>
      </c>
      <c r="B4630">
        <v>31</v>
      </c>
      <c r="C4630" t="s">
        <v>14097</v>
      </c>
      <c r="D4630" t="s">
        <v>39</v>
      </c>
      <c r="E4630" t="s">
        <v>29</v>
      </c>
      <c r="F4630" t="s">
        <v>19</v>
      </c>
      <c r="G4630" t="s">
        <v>20</v>
      </c>
      <c r="H4630">
        <v>15496.38</v>
      </c>
      <c r="I4630" s="9">
        <v>45438</v>
      </c>
      <c r="J4630">
        <v>2024</v>
      </c>
      <c r="K4630" t="s">
        <v>14047</v>
      </c>
      <c r="L4630">
        <v>5</v>
      </c>
      <c r="M4630" t="s">
        <v>14059</v>
      </c>
      <c r="N4630" t="s">
        <v>16</v>
      </c>
    </row>
    <row r="4631" spans="1:14" x14ac:dyDescent="0.35">
      <c r="A4631" t="s">
        <v>3469</v>
      </c>
      <c r="B4631">
        <v>34</v>
      </c>
      <c r="C4631" t="s">
        <v>14097</v>
      </c>
      <c r="D4631" t="s">
        <v>39</v>
      </c>
      <c r="E4631" t="s">
        <v>52</v>
      </c>
      <c r="F4631" t="s">
        <v>49</v>
      </c>
      <c r="G4631" t="s">
        <v>20</v>
      </c>
      <c r="H4631">
        <v>6959.57</v>
      </c>
      <c r="I4631" s="9">
        <v>45327</v>
      </c>
      <c r="J4631">
        <v>2024</v>
      </c>
      <c r="K4631" t="s">
        <v>14051</v>
      </c>
      <c r="L4631">
        <v>2</v>
      </c>
      <c r="M4631" t="s">
        <v>14062</v>
      </c>
      <c r="N4631" t="s">
        <v>16</v>
      </c>
    </row>
    <row r="4632" spans="1:14" x14ac:dyDescent="0.35">
      <c r="A4632" t="s">
        <v>3471</v>
      </c>
      <c r="B4632">
        <v>29</v>
      </c>
      <c r="C4632" t="s">
        <v>14097</v>
      </c>
      <c r="D4632" t="s">
        <v>39</v>
      </c>
      <c r="E4632" t="s">
        <v>42</v>
      </c>
      <c r="F4632" t="s">
        <v>35</v>
      </c>
      <c r="G4632" t="s">
        <v>20</v>
      </c>
      <c r="H4632">
        <v>9755.2999999999993</v>
      </c>
      <c r="I4632" s="9">
        <v>45304</v>
      </c>
      <c r="J4632">
        <v>2024</v>
      </c>
      <c r="K4632" t="s">
        <v>14045</v>
      </c>
      <c r="L4632">
        <v>1</v>
      </c>
      <c r="M4632" t="s">
        <v>14050</v>
      </c>
      <c r="N4632" t="s">
        <v>16</v>
      </c>
    </row>
    <row r="4633" spans="1:14" x14ac:dyDescent="0.35">
      <c r="A4633" t="s">
        <v>3475</v>
      </c>
      <c r="B4633">
        <v>34</v>
      </c>
      <c r="C4633" t="s">
        <v>14097</v>
      </c>
      <c r="D4633" t="s">
        <v>39</v>
      </c>
      <c r="E4633" t="s">
        <v>13</v>
      </c>
      <c r="F4633" t="s">
        <v>35</v>
      </c>
      <c r="G4633" t="s">
        <v>20</v>
      </c>
      <c r="H4633">
        <v>3842.55</v>
      </c>
      <c r="I4633" s="9">
        <v>45420</v>
      </c>
      <c r="J4633">
        <v>2024</v>
      </c>
      <c r="K4633" t="s">
        <v>14047</v>
      </c>
      <c r="L4633">
        <v>5</v>
      </c>
      <c r="M4633" t="s">
        <v>14052</v>
      </c>
      <c r="N4633" t="s">
        <v>16</v>
      </c>
    </row>
    <row r="4634" spans="1:14" x14ac:dyDescent="0.35">
      <c r="A4634" t="s">
        <v>3487</v>
      </c>
      <c r="B4634">
        <v>31</v>
      </c>
      <c r="C4634" t="s">
        <v>14097</v>
      </c>
      <c r="D4634" t="s">
        <v>39</v>
      </c>
      <c r="E4634" t="s">
        <v>64</v>
      </c>
      <c r="F4634" t="s">
        <v>19</v>
      </c>
      <c r="G4634" t="s">
        <v>20</v>
      </c>
      <c r="H4634">
        <v>2701.12</v>
      </c>
      <c r="I4634" s="9">
        <v>45157</v>
      </c>
      <c r="J4634">
        <v>2023</v>
      </c>
      <c r="K4634" t="s">
        <v>14056</v>
      </c>
      <c r="L4634">
        <v>8</v>
      </c>
      <c r="M4634" t="s">
        <v>14050</v>
      </c>
      <c r="N4634" t="s">
        <v>16</v>
      </c>
    </row>
    <row r="4635" spans="1:14" x14ac:dyDescent="0.35">
      <c r="A4635" t="s">
        <v>3557</v>
      </c>
      <c r="B4635">
        <v>31</v>
      </c>
      <c r="C4635" t="s">
        <v>14097</v>
      </c>
      <c r="D4635" t="s">
        <v>39</v>
      </c>
      <c r="E4635" t="s">
        <v>52</v>
      </c>
      <c r="F4635" t="s">
        <v>14</v>
      </c>
      <c r="G4635" t="s">
        <v>20</v>
      </c>
      <c r="H4635">
        <v>6077.19</v>
      </c>
      <c r="I4635" s="9">
        <v>45471</v>
      </c>
      <c r="J4635">
        <v>2024</v>
      </c>
      <c r="K4635" t="s">
        <v>14049</v>
      </c>
      <c r="L4635">
        <v>6</v>
      </c>
      <c r="M4635" t="s">
        <v>14048</v>
      </c>
      <c r="N4635" t="s">
        <v>16</v>
      </c>
    </row>
    <row r="4636" spans="1:14" x14ac:dyDescent="0.35">
      <c r="A4636" t="s">
        <v>3733</v>
      </c>
      <c r="B4636">
        <v>34</v>
      </c>
      <c r="C4636" t="s">
        <v>14097</v>
      </c>
      <c r="D4636" t="s">
        <v>39</v>
      </c>
      <c r="E4636" t="s">
        <v>13</v>
      </c>
      <c r="F4636" t="s">
        <v>14</v>
      </c>
      <c r="G4636" t="s">
        <v>20</v>
      </c>
      <c r="H4636">
        <v>13248.13</v>
      </c>
      <c r="I4636" s="9">
        <v>45078</v>
      </c>
      <c r="J4636">
        <v>2023</v>
      </c>
      <c r="K4636" t="s">
        <v>14049</v>
      </c>
      <c r="L4636">
        <v>6</v>
      </c>
      <c r="M4636" t="s">
        <v>14057</v>
      </c>
      <c r="N4636" t="s">
        <v>16</v>
      </c>
    </row>
    <row r="4637" spans="1:14" x14ac:dyDescent="0.35">
      <c r="A4637" t="s">
        <v>3769</v>
      </c>
      <c r="B4637">
        <v>30</v>
      </c>
      <c r="C4637" t="s">
        <v>14097</v>
      </c>
      <c r="D4637" t="s">
        <v>39</v>
      </c>
      <c r="E4637" t="s">
        <v>24</v>
      </c>
      <c r="F4637" t="s">
        <v>25</v>
      </c>
      <c r="G4637" t="s">
        <v>20</v>
      </c>
      <c r="H4637">
        <v>676.05</v>
      </c>
      <c r="I4637" s="9">
        <v>45128</v>
      </c>
      <c r="J4637">
        <v>2023</v>
      </c>
      <c r="K4637" t="s">
        <v>14063</v>
      </c>
      <c r="L4637">
        <v>7</v>
      </c>
      <c r="M4637" t="s">
        <v>14048</v>
      </c>
      <c r="N4637" t="s">
        <v>16</v>
      </c>
    </row>
    <row r="4638" spans="1:14" x14ac:dyDescent="0.35">
      <c r="A4638" t="s">
        <v>3859</v>
      </c>
      <c r="B4638">
        <v>28</v>
      </c>
      <c r="C4638" t="s">
        <v>14097</v>
      </c>
      <c r="D4638" t="s">
        <v>12</v>
      </c>
      <c r="E4638" t="s">
        <v>42</v>
      </c>
      <c r="F4638" t="s">
        <v>55</v>
      </c>
      <c r="G4638" t="s">
        <v>20</v>
      </c>
      <c r="H4638">
        <v>5444.26</v>
      </c>
      <c r="I4638" s="9">
        <v>45351</v>
      </c>
      <c r="J4638">
        <v>2024</v>
      </c>
      <c r="K4638" t="s">
        <v>14051</v>
      </c>
      <c r="L4638">
        <v>2</v>
      </c>
      <c r="M4638" t="s">
        <v>14057</v>
      </c>
      <c r="N4638" t="s">
        <v>16</v>
      </c>
    </row>
    <row r="4639" spans="1:14" x14ac:dyDescent="0.35">
      <c r="A4639" t="s">
        <v>4021</v>
      </c>
      <c r="B4639">
        <v>31</v>
      </c>
      <c r="C4639" t="s">
        <v>14097</v>
      </c>
      <c r="D4639" t="s">
        <v>12</v>
      </c>
      <c r="E4639" t="s">
        <v>24</v>
      </c>
      <c r="F4639" t="s">
        <v>14</v>
      </c>
      <c r="G4639" t="s">
        <v>20</v>
      </c>
      <c r="H4639">
        <v>4242.13</v>
      </c>
      <c r="I4639" s="9">
        <v>45311</v>
      </c>
      <c r="J4639">
        <v>2024</v>
      </c>
      <c r="K4639" t="s">
        <v>14045</v>
      </c>
      <c r="L4639">
        <v>1</v>
      </c>
      <c r="M4639" t="s">
        <v>14050</v>
      </c>
      <c r="N4639" t="s">
        <v>16</v>
      </c>
    </row>
    <row r="4640" spans="1:14" x14ac:dyDescent="0.35">
      <c r="A4640" t="s">
        <v>4067</v>
      </c>
      <c r="B4640">
        <v>27</v>
      </c>
      <c r="C4640" t="s">
        <v>14097</v>
      </c>
      <c r="D4640" t="s">
        <v>39</v>
      </c>
      <c r="E4640" t="s">
        <v>24</v>
      </c>
      <c r="F4640" t="s">
        <v>14</v>
      </c>
      <c r="G4640" t="s">
        <v>20</v>
      </c>
      <c r="H4640">
        <v>3177.37</v>
      </c>
      <c r="I4640" s="9">
        <v>45128</v>
      </c>
      <c r="J4640">
        <v>2023</v>
      </c>
      <c r="K4640" t="s">
        <v>14063</v>
      </c>
      <c r="L4640">
        <v>7</v>
      </c>
      <c r="M4640" t="s">
        <v>14048</v>
      </c>
      <c r="N4640" t="s">
        <v>16</v>
      </c>
    </row>
    <row r="4641" spans="1:14" x14ac:dyDescent="0.35">
      <c r="A4641" t="s">
        <v>4075</v>
      </c>
      <c r="B4641">
        <v>27</v>
      </c>
      <c r="C4641" t="s">
        <v>14097</v>
      </c>
      <c r="D4641" t="s">
        <v>12</v>
      </c>
      <c r="E4641" t="s">
        <v>29</v>
      </c>
      <c r="F4641" t="s">
        <v>19</v>
      </c>
      <c r="G4641" t="s">
        <v>20</v>
      </c>
      <c r="H4641">
        <v>1278.58</v>
      </c>
      <c r="I4641" s="9">
        <v>45019</v>
      </c>
      <c r="J4641">
        <v>2023</v>
      </c>
      <c r="K4641" t="s">
        <v>14061</v>
      </c>
      <c r="L4641">
        <v>4</v>
      </c>
      <c r="M4641" t="s">
        <v>14062</v>
      </c>
      <c r="N4641" t="s">
        <v>16</v>
      </c>
    </row>
    <row r="4642" spans="1:14" x14ac:dyDescent="0.35">
      <c r="A4642" t="s">
        <v>4281</v>
      </c>
      <c r="B4642">
        <v>26</v>
      </c>
      <c r="C4642" t="s">
        <v>14097</v>
      </c>
      <c r="D4642" t="s">
        <v>12</v>
      </c>
      <c r="E4642" t="s">
        <v>24</v>
      </c>
      <c r="F4642" t="s">
        <v>25</v>
      </c>
      <c r="G4642" t="s">
        <v>20</v>
      </c>
      <c r="H4642">
        <v>1674.73</v>
      </c>
      <c r="I4642" s="9">
        <v>44984</v>
      </c>
      <c r="J4642">
        <v>2023</v>
      </c>
      <c r="K4642" t="s">
        <v>14051</v>
      </c>
      <c r="L4642">
        <v>2</v>
      </c>
      <c r="M4642" t="s">
        <v>14062</v>
      </c>
      <c r="N4642" t="s">
        <v>16</v>
      </c>
    </row>
    <row r="4643" spans="1:14" x14ac:dyDescent="0.35">
      <c r="A4643" t="s">
        <v>4397</v>
      </c>
      <c r="B4643">
        <v>25</v>
      </c>
      <c r="C4643" t="s">
        <v>14097</v>
      </c>
      <c r="D4643" t="s">
        <v>39</v>
      </c>
      <c r="E4643" t="s">
        <v>74</v>
      </c>
      <c r="F4643" t="s">
        <v>35</v>
      </c>
      <c r="G4643" t="s">
        <v>20</v>
      </c>
      <c r="H4643">
        <v>5270.03</v>
      </c>
      <c r="I4643" s="9">
        <v>45445</v>
      </c>
      <c r="J4643">
        <v>2024</v>
      </c>
      <c r="K4643" t="s">
        <v>14049</v>
      </c>
      <c r="L4643">
        <v>6</v>
      </c>
      <c r="M4643" t="s">
        <v>14059</v>
      </c>
      <c r="N4643" t="s">
        <v>16</v>
      </c>
    </row>
    <row r="4644" spans="1:14" x14ac:dyDescent="0.35">
      <c r="A4644" t="s">
        <v>4457</v>
      </c>
      <c r="B4644">
        <v>28</v>
      </c>
      <c r="C4644" t="s">
        <v>14097</v>
      </c>
      <c r="D4644" t="s">
        <v>12</v>
      </c>
      <c r="E4644" t="s">
        <v>74</v>
      </c>
      <c r="F4644" t="s">
        <v>49</v>
      </c>
      <c r="G4644" t="s">
        <v>20</v>
      </c>
      <c r="H4644">
        <v>7617.19</v>
      </c>
      <c r="I4644" s="9">
        <v>45596</v>
      </c>
      <c r="J4644">
        <v>2024</v>
      </c>
      <c r="K4644" t="s">
        <v>14058</v>
      </c>
      <c r="L4644">
        <v>10</v>
      </c>
      <c r="M4644" t="s">
        <v>14057</v>
      </c>
      <c r="N4644" t="s">
        <v>16</v>
      </c>
    </row>
    <row r="4645" spans="1:14" x14ac:dyDescent="0.35">
      <c r="A4645" t="s">
        <v>4521</v>
      </c>
      <c r="B4645">
        <v>27</v>
      </c>
      <c r="C4645" t="s">
        <v>14097</v>
      </c>
      <c r="D4645" t="s">
        <v>12</v>
      </c>
      <c r="E4645" t="s">
        <v>42</v>
      </c>
      <c r="F4645" t="s">
        <v>55</v>
      </c>
      <c r="G4645" t="s">
        <v>20</v>
      </c>
      <c r="H4645">
        <v>5555.56</v>
      </c>
      <c r="I4645" s="9">
        <v>45317</v>
      </c>
      <c r="J4645">
        <v>2024</v>
      </c>
      <c r="K4645" t="s">
        <v>14045</v>
      </c>
      <c r="L4645">
        <v>1</v>
      </c>
      <c r="M4645" t="s">
        <v>14048</v>
      </c>
      <c r="N4645" t="s">
        <v>16</v>
      </c>
    </row>
    <row r="4646" spans="1:14" x14ac:dyDescent="0.35">
      <c r="A4646" t="s">
        <v>4563</v>
      </c>
      <c r="B4646">
        <v>26</v>
      </c>
      <c r="C4646" t="s">
        <v>14097</v>
      </c>
      <c r="D4646" t="s">
        <v>39</v>
      </c>
      <c r="E4646" t="s">
        <v>93</v>
      </c>
      <c r="F4646" t="s">
        <v>55</v>
      </c>
      <c r="G4646" t="s">
        <v>20</v>
      </c>
      <c r="H4646">
        <v>8100.87</v>
      </c>
      <c r="I4646" s="9">
        <v>45148</v>
      </c>
      <c r="J4646">
        <v>2023</v>
      </c>
      <c r="K4646" t="s">
        <v>14056</v>
      </c>
      <c r="L4646">
        <v>8</v>
      </c>
      <c r="M4646" t="s">
        <v>14057</v>
      </c>
      <c r="N4646" t="s">
        <v>16</v>
      </c>
    </row>
    <row r="4647" spans="1:14" x14ac:dyDescent="0.35">
      <c r="A4647" t="s">
        <v>4647</v>
      </c>
      <c r="B4647">
        <v>26</v>
      </c>
      <c r="C4647" t="s">
        <v>14097</v>
      </c>
      <c r="D4647" t="s">
        <v>12</v>
      </c>
      <c r="E4647" t="s">
        <v>42</v>
      </c>
      <c r="F4647" t="s">
        <v>14</v>
      </c>
      <c r="G4647" t="s">
        <v>20</v>
      </c>
      <c r="H4647">
        <v>825.84</v>
      </c>
      <c r="I4647" s="9">
        <v>45108</v>
      </c>
      <c r="J4647">
        <v>2023</v>
      </c>
      <c r="K4647" t="s">
        <v>14063</v>
      </c>
      <c r="L4647">
        <v>7</v>
      </c>
      <c r="M4647" t="s">
        <v>14050</v>
      </c>
      <c r="N4647" t="s">
        <v>16</v>
      </c>
    </row>
    <row r="4648" spans="1:14" x14ac:dyDescent="0.35">
      <c r="A4648" t="s">
        <v>4775</v>
      </c>
      <c r="B4648">
        <v>25</v>
      </c>
      <c r="C4648" t="s">
        <v>14097</v>
      </c>
      <c r="D4648" t="s">
        <v>12</v>
      </c>
      <c r="E4648" t="s">
        <v>29</v>
      </c>
      <c r="F4648" t="s">
        <v>49</v>
      </c>
      <c r="G4648" t="s">
        <v>20</v>
      </c>
      <c r="H4648">
        <v>7777.32</v>
      </c>
      <c r="I4648" s="9">
        <v>45267</v>
      </c>
      <c r="J4648">
        <v>2023</v>
      </c>
      <c r="K4648" t="s">
        <v>14060</v>
      </c>
      <c r="L4648">
        <v>12</v>
      </c>
      <c r="M4648" t="s">
        <v>14057</v>
      </c>
      <c r="N4648" t="s">
        <v>16</v>
      </c>
    </row>
    <row r="4649" spans="1:14" x14ac:dyDescent="0.35">
      <c r="A4649" t="s">
        <v>4803</v>
      </c>
      <c r="B4649">
        <v>34</v>
      </c>
      <c r="C4649" t="s">
        <v>14097</v>
      </c>
      <c r="D4649" t="s">
        <v>12</v>
      </c>
      <c r="E4649" t="s">
        <v>93</v>
      </c>
      <c r="F4649" t="s">
        <v>19</v>
      </c>
      <c r="G4649" t="s">
        <v>20</v>
      </c>
      <c r="H4649">
        <v>2000.27</v>
      </c>
      <c r="I4649" s="9">
        <v>45458</v>
      </c>
      <c r="J4649">
        <v>2024</v>
      </c>
      <c r="K4649" t="s">
        <v>14049</v>
      </c>
      <c r="L4649">
        <v>6</v>
      </c>
      <c r="M4649" t="s">
        <v>14050</v>
      </c>
      <c r="N4649" t="s">
        <v>16</v>
      </c>
    </row>
    <row r="4650" spans="1:14" x14ac:dyDescent="0.35">
      <c r="A4650" t="s">
        <v>4859</v>
      </c>
      <c r="B4650">
        <v>29</v>
      </c>
      <c r="C4650" t="s">
        <v>14097</v>
      </c>
      <c r="D4650" t="s">
        <v>39</v>
      </c>
      <c r="E4650" t="s">
        <v>42</v>
      </c>
      <c r="F4650" t="s">
        <v>25</v>
      </c>
      <c r="G4650" t="s">
        <v>20</v>
      </c>
      <c r="H4650">
        <v>248.89</v>
      </c>
      <c r="I4650" s="9">
        <v>45657</v>
      </c>
      <c r="J4650">
        <v>2024</v>
      </c>
      <c r="K4650" t="s">
        <v>14060</v>
      </c>
      <c r="L4650">
        <v>12</v>
      </c>
      <c r="M4650" t="s">
        <v>14046</v>
      </c>
      <c r="N4650" t="s">
        <v>16</v>
      </c>
    </row>
    <row r="4651" spans="1:14" x14ac:dyDescent="0.35">
      <c r="A4651" t="s">
        <v>4885</v>
      </c>
      <c r="B4651">
        <v>26</v>
      </c>
      <c r="C4651" t="s">
        <v>14097</v>
      </c>
      <c r="D4651" t="s">
        <v>39</v>
      </c>
      <c r="E4651" t="s">
        <v>93</v>
      </c>
      <c r="F4651" t="s">
        <v>55</v>
      </c>
      <c r="G4651" t="s">
        <v>20</v>
      </c>
      <c r="H4651">
        <v>11221.78</v>
      </c>
      <c r="I4651" s="9">
        <v>45029</v>
      </c>
      <c r="J4651">
        <v>2023</v>
      </c>
      <c r="K4651" t="s">
        <v>14061</v>
      </c>
      <c r="L4651">
        <v>4</v>
      </c>
      <c r="M4651" t="s">
        <v>14057</v>
      </c>
      <c r="N4651" t="s">
        <v>16</v>
      </c>
    </row>
    <row r="4652" spans="1:14" x14ac:dyDescent="0.35">
      <c r="A4652" t="s">
        <v>4953</v>
      </c>
      <c r="B4652">
        <v>32</v>
      </c>
      <c r="C4652" t="s">
        <v>14097</v>
      </c>
      <c r="D4652" t="s">
        <v>12</v>
      </c>
      <c r="E4652" t="s">
        <v>74</v>
      </c>
      <c r="F4652" t="s">
        <v>14</v>
      </c>
      <c r="G4652" t="s">
        <v>20</v>
      </c>
      <c r="H4652">
        <v>5288.44</v>
      </c>
      <c r="I4652" s="9">
        <v>45104</v>
      </c>
      <c r="J4652">
        <v>2023</v>
      </c>
      <c r="K4652" t="s">
        <v>14049</v>
      </c>
      <c r="L4652">
        <v>6</v>
      </c>
      <c r="M4652" t="s">
        <v>14046</v>
      </c>
      <c r="N4652" t="s">
        <v>16</v>
      </c>
    </row>
    <row r="4653" spans="1:14" x14ac:dyDescent="0.35">
      <c r="A4653" t="s">
        <v>4969</v>
      </c>
      <c r="B4653">
        <v>31</v>
      </c>
      <c r="C4653" t="s">
        <v>14097</v>
      </c>
      <c r="D4653" t="s">
        <v>39</v>
      </c>
      <c r="E4653" t="s">
        <v>13</v>
      </c>
      <c r="F4653" t="s">
        <v>49</v>
      </c>
      <c r="G4653" t="s">
        <v>20</v>
      </c>
      <c r="H4653">
        <v>15827.24</v>
      </c>
      <c r="I4653" s="9">
        <v>44954</v>
      </c>
      <c r="J4653">
        <v>2023</v>
      </c>
      <c r="K4653" t="s">
        <v>14045</v>
      </c>
      <c r="L4653">
        <v>1</v>
      </c>
      <c r="M4653" t="s">
        <v>14050</v>
      </c>
      <c r="N4653" t="s">
        <v>16</v>
      </c>
    </row>
    <row r="4654" spans="1:14" x14ac:dyDescent="0.35">
      <c r="A4654" t="s">
        <v>5009</v>
      </c>
      <c r="B4654">
        <v>30</v>
      </c>
      <c r="C4654" t="s">
        <v>14097</v>
      </c>
      <c r="D4654" t="s">
        <v>12</v>
      </c>
      <c r="E4654" t="s">
        <v>29</v>
      </c>
      <c r="F4654" t="s">
        <v>49</v>
      </c>
      <c r="G4654" t="s">
        <v>20</v>
      </c>
      <c r="H4654">
        <v>15033.47</v>
      </c>
      <c r="I4654" s="9">
        <v>44994</v>
      </c>
      <c r="J4654">
        <v>2023</v>
      </c>
      <c r="K4654" t="s">
        <v>14053</v>
      </c>
      <c r="L4654">
        <v>3</v>
      </c>
      <c r="M4654" t="s">
        <v>14057</v>
      </c>
      <c r="N4654" t="s">
        <v>16</v>
      </c>
    </row>
    <row r="4655" spans="1:14" x14ac:dyDescent="0.35">
      <c r="A4655" t="s">
        <v>5013</v>
      </c>
      <c r="B4655">
        <v>25</v>
      </c>
      <c r="C4655" t="s">
        <v>14097</v>
      </c>
      <c r="D4655" t="s">
        <v>12</v>
      </c>
      <c r="E4655" t="s">
        <v>13</v>
      </c>
      <c r="F4655" t="s">
        <v>35</v>
      </c>
      <c r="G4655" t="s">
        <v>20</v>
      </c>
      <c r="H4655">
        <v>1254.3</v>
      </c>
      <c r="I4655" s="9">
        <v>44984</v>
      </c>
      <c r="J4655">
        <v>2023</v>
      </c>
      <c r="K4655" t="s">
        <v>14051</v>
      </c>
      <c r="L4655">
        <v>2</v>
      </c>
      <c r="M4655" t="s">
        <v>14062</v>
      </c>
      <c r="N4655" t="s">
        <v>16</v>
      </c>
    </row>
    <row r="4656" spans="1:14" x14ac:dyDescent="0.35">
      <c r="A4656" t="s">
        <v>5037</v>
      </c>
      <c r="B4656">
        <v>30</v>
      </c>
      <c r="C4656" t="s">
        <v>14097</v>
      </c>
      <c r="D4656" t="s">
        <v>12</v>
      </c>
      <c r="E4656" t="s">
        <v>93</v>
      </c>
      <c r="F4656" t="s">
        <v>14</v>
      </c>
      <c r="G4656" t="s">
        <v>20</v>
      </c>
      <c r="H4656">
        <v>2384.21</v>
      </c>
      <c r="I4656" s="9">
        <v>45279</v>
      </c>
      <c r="J4656">
        <v>2023</v>
      </c>
      <c r="K4656" t="s">
        <v>14060</v>
      </c>
      <c r="L4656">
        <v>12</v>
      </c>
      <c r="M4656" t="s">
        <v>14046</v>
      </c>
      <c r="N4656" t="s">
        <v>16</v>
      </c>
    </row>
    <row r="4657" spans="1:14" x14ac:dyDescent="0.35">
      <c r="A4657" t="s">
        <v>5041</v>
      </c>
      <c r="B4657">
        <v>31</v>
      </c>
      <c r="C4657" t="s">
        <v>14097</v>
      </c>
      <c r="D4657" t="s">
        <v>39</v>
      </c>
      <c r="E4657" t="s">
        <v>52</v>
      </c>
      <c r="F4657" t="s">
        <v>35</v>
      </c>
      <c r="G4657" t="s">
        <v>20</v>
      </c>
      <c r="H4657">
        <v>6378.4</v>
      </c>
      <c r="I4657" s="9">
        <v>45209</v>
      </c>
      <c r="J4657">
        <v>2023</v>
      </c>
      <c r="K4657" t="s">
        <v>14058</v>
      </c>
      <c r="L4657">
        <v>10</v>
      </c>
      <c r="M4657" t="s">
        <v>14046</v>
      </c>
      <c r="N4657" t="s">
        <v>16</v>
      </c>
    </row>
    <row r="4658" spans="1:14" x14ac:dyDescent="0.35">
      <c r="A4658" t="s">
        <v>5077</v>
      </c>
      <c r="B4658">
        <v>28</v>
      </c>
      <c r="C4658" t="s">
        <v>14097</v>
      </c>
      <c r="D4658" t="s">
        <v>39</v>
      </c>
      <c r="E4658" t="s">
        <v>42</v>
      </c>
      <c r="F4658" t="s">
        <v>49</v>
      </c>
      <c r="G4658" t="s">
        <v>20</v>
      </c>
      <c r="H4658">
        <v>13135.63</v>
      </c>
      <c r="I4658" s="9">
        <v>45598</v>
      </c>
      <c r="J4658">
        <v>2024</v>
      </c>
      <c r="K4658" t="s">
        <v>14054</v>
      </c>
      <c r="L4658">
        <v>11</v>
      </c>
      <c r="M4658" t="s">
        <v>14050</v>
      </c>
      <c r="N4658" t="s">
        <v>16</v>
      </c>
    </row>
    <row r="4659" spans="1:14" x14ac:dyDescent="0.35">
      <c r="A4659" t="s">
        <v>5089</v>
      </c>
      <c r="B4659">
        <v>26</v>
      </c>
      <c r="C4659" t="s">
        <v>14097</v>
      </c>
      <c r="D4659" t="s">
        <v>12</v>
      </c>
      <c r="E4659" t="s">
        <v>42</v>
      </c>
      <c r="F4659" t="s">
        <v>14</v>
      </c>
      <c r="G4659" t="s">
        <v>20</v>
      </c>
      <c r="H4659">
        <v>8695.09</v>
      </c>
      <c r="I4659" s="9">
        <v>45124</v>
      </c>
      <c r="J4659">
        <v>2023</v>
      </c>
      <c r="K4659" t="s">
        <v>14063</v>
      </c>
      <c r="L4659">
        <v>7</v>
      </c>
      <c r="M4659" t="s">
        <v>14062</v>
      </c>
      <c r="N4659" t="s">
        <v>16</v>
      </c>
    </row>
    <row r="4660" spans="1:14" x14ac:dyDescent="0.35">
      <c r="A4660" t="s">
        <v>5165</v>
      </c>
      <c r="B4660">
        <v>27</v>
      </c>
      <c r="C4660" t="s">
        <v>14097</v>
      </c>
      <c r="D4660" t="s">
        <v>12</v>
      </c>
      <c r="E4660" t="s">
        <v>24</v>
      </c>
      <c r="F4660" t="s">
        <v>25</v>
      </c>
      <c r="G4660" t="s">
        <v>20</v>
      </c>
      <c r="H4660">
        <v>18478.689999999999</v>
      </c>
      <c r="I4660" s="9">
        <v>45364</v>
      </c>
      <c r="J4660">
        <v>2024</v>
      </c>
      <c r="K4660" t="s">
        <v>14053</v>
      </c>
      <c r="L4660">
        <v>3</v>
      </c>
      <c r="M4660" t="s">
        <v>14052</v>
      </c>
      <c r="N4660" t="s">
        <v>16</v>
      </c>
    </row>
    <row r="4661" spans="1:14" x14ac:dyDescent="0.35">
      <c r="A4661" t="s">
        <v>5293</v>
      </c>
      <c r="B4661">
        <v>25</v>
      </c>
      <c r="C4661" t="s">
        <v>14097</v>
      </c>
      <c r="D4661" t="s">
        <v>12</v>
      </c>
      <c r="E4661" t="s">
        <v>29</v>
      </c>
      <c r="F4661" t="s">
        <v>14</v>
      </c>
      <c r="G4661" t="s">
        <v>20</v>
      </c>
      <c r="H4661">
        <v>5977.25</v>
      </c>
      <c r="I4661" s="9">
        <v>45622</v>
      </c>
      <c r="J4661">
        <v>2024</v>
      </c>
      <c r="K4661" t="s">
        <v>14054</v>
      </c>
      <c r="L4661">
        <v>11</v>
      </c>
      <c r="M4661" t="s">
        <v>14046</v>
      </c>
      <c r="N4661" t="s">
        <v>16</v>
      </c>
    </row>
    <row r="4662" spans="1:14" x14ac:dyDescent="0.35">
      <c r="A4662" t="s">
        <v>5325</v>
      </c>
      <c r="B4662">
        <v>28</v>
      </c>
      <c r="C4662" t="s">
        <v>14097</v>
      </c>
      <c r="D4662" t="s">
        <v>12</v>
      </c>
      <c r="E4662" t="s">
        <v>52</v>
      </c>
      <c r="F4662" t="s">
        <v>35</v>
      </c>
      <c r="G4662" t="s">
        <v>20</v>
      </c>
      <c r="H4662">
        <v>33750.550000000003</v>
      </c>
      <c r="I4662" s="9">
        <v>45364</v>
      </c>
      <c r="J4662">
        <v>2024</v>
      </c>
      <c r="K4662" t="s">
        <v>14053</v>
      </c>
      <c r="L4662">
        <v>3</v>
      </c>
      <c r="M4662" t="s">
        <v>14052</v>
      </c>
      <c r="N4662" t="s">
        <v>16</v>
      </c>
    </row>
    <row r="4663" spans="1:14" x14ac:dyDescent="0.35">
      <c r="A4663" t="s">
        <v>5379</v>
      </c>
      <c r="B4663">
        <v>31</v>
      </c>
      <c r="C4663" t="s">
        <v>14097</v>
      </c>
      <c r="D4663" t="s">
        <v>39</v>
      </c>
      <c r="E4663" t="s">
        <v>42</v>
      </c>
      <c r="F4663" t="s">
        <v>14</v>
      </c>
      <c r="G4663" t="s">
        <v>20</v>
      </c>
      <c r="H4663">
        <v>14710.72</v>
      </c>
      <c r="I4663" s="9">
        <v>45450</v>
      </c>
      <c r="J4663">
        <v>2024</v>
      </c>
      <c r="K4663" t="s">
        <v>14049</v>
      </c>
      <c r="L4663">
        <v>6</v>
      </c>
      <c r="M4663" t="s">
        <v>14048</v>
      </c>
      <c r="N4663" t="s">
        <v>16</v>
      </c>
    </row>
    <row r="4664" spans="1:14" x14ac:dyDescent="0.35">
      <c r="A4664" t="s">
        <v>5393</v>
      </c>
      <c r="B4664">
        <v>29</v>
      </c>
      <c r="C4664" t="s">
        <v>14097</v>
      </c>
      <c r="D4664" t="s">
        <v>39</v>
      </c>
      <c r="E4664" t="s">
        <v>24</v>
      </c>
      <c r="F4664" t="s">
        <v>14</v>
      </c>
      <c r="G4664" t="s">
        <v>20</v>
      </c>
      <c r="H4664">
        <v>6269.58</v>
      </c>
      <c r="I4664" s="9">
        <v>44980</v>
      </c>
      <c r="J4664">
        <v>2023</v>
      </c>
      <c r="K4664" t="s">
        <v>14051</v>
      </c>
      <c r="L4664">
        <v>2</v>
      </c>
      <c r="M4664" t="s">
        <v>14057</v>
      </c>
      <c r="N4664" t="s">
        <v>16</v>
      </c>
    </row>
    <row r="4665" spans="1:14" x14ac:dyDescent="0.35">
      <c r="A4665" t="s">
        <v>5401</v>
      </c>
      <c r="B4665">
        <v>30</v>
      </c>
      <c r="C4665" t="s">
        <v>14097</v>
      </c>
      <c r="D4665" t="s">
        <v>12</v>
      </c>
      <c r="E4665" t="s">
        <v>29</v>
      </c>
      <c r="F4665" t="s">
        <v>14</v>
      </c>
      <c r="G4665" t="s">
        <v>20</v>
      </c>
      <c r="H4665">
        <v>16900.72</v>
      </c>
      <c r="I4665" s="9">
        <v>44936</v>
      </c>
      <c r="J4665">
        <v>2023</v>
      </c>
      <c r="K4665" t="s">
        <v>14045</v>
      </c>
      <c r="L4665">
        <v>1</v>
      </c>
      <c r="M4665" t="s">
        <v>14046</v>
      </c>
      <c r="N4665" t="s">
        <v>16</v>
      </c>
    </row>
    <row r="4666" spans="1:14" x14ac:dyDescent="0.35">
      <c r="A4666" t="s">
        <v>5407</v>
      </c>
      <c r="B4666">
        <v>33</v>
      </c>
      <c r="C4666" t="s">
        <v>14097</v>
      </c>
      <c r="D4666" t="s">
        <v>12</v>
      </c>
      <c r="E4666" t="s">
        <v>52</v>
      </c>
      <c r="F4666" t="s">
        <v>14</v>
      </c>
      <c r="G4666" t="s">
        <v>20</v>
      </c>
      <c r="H4666">
        <v>3184.43</v>
      </c>
      <c r="I4666" s="9">
        <v>45194</v>
      </c>
      <c r="J4666">
        <v>2023</v>
      </c>
      <c r="K4666" t="s">
        <v>14055</v>
      </c>
      <c r="L4666">
        <v>9</v>
      </c>
      <c r="M4666" t="s">
        <v>14062</v>
      </c>
      <c r="N4666" t="s">
        <v>16</v>
      </c>
    </row>
    <row r="4667" spans="1:14" x14ac:dyDescent="0.35">
      <c r="A4667" t="s">
        <v>5563</v>
      </c>
      <c r="B4667">
        <v>25</v>
      </c>
      <c r="C4667" t="s">
        <v>14097</v>
      </c>
      <c r="D4667" t="s">
        <v>12</v>
      </c>
      <c r="E4667" t="s">
        <v>74</v>
      </c>
      <c r="F4667" t="s">
        <v>49</v>
      </c>
      <c r="G4667" t="s">
        <v>20</v>
      </c>
      <c r="H4667">
        <v>4427.3100000000004</v>
      </c>
      <c r="I4667" s="9">
        <v>45147</v>
      </c>
      <c r="J4667">
        <v>2023</v>
      </c>
      <c r="K4667" t="s">
        <v>14056</v>
      </c>
      <c r="L4667">
        <v>8</v>
      </c>
      <c r="M4667" t="s">
        <v>14052</v>
      </c>
      <c r="N4667" t="s">
        <v>16</v>
      </c>
    </row>
    <row r="4668" spans="1:14" x14ac:dyDescent="0.35">
      <c r="A4668" t="s">
        <v>5615</v>
      </c>
      <c r="B4668">
        <v>26</v>
      </c>
      <c r="C4668" t="s">
        <v>14097</v>
      </c>
      <c r="D4668" t="s">
        <v>12</v>
      </c>
      <c r="E4668" t="s">
        <v>64</v>
      </c>
      <c r="F4668" t="s">
        <v>49</v>
      </c>
      <c r="G4668" t="s">
        <v>20</v>
      </c>
      <c r="H4668">
        <v>12059.07</v>
      </c>
      <c r="I4668" s="9">
        <v>45217</v>
      </c>
      <c r="J4668">
        <v>2023</v>
      </c>
      <c r="K4668" t="s">
        <v>14058</v>
      </c>
      <c r="L4668">
        <v>10</v>
      </c>
      <c r="M4668" t="s">
        <v>14052</v>
      </c>
      <c r="N4668" t="s">
        <v>16</v>
      </c>
    </row>
    <row r="4669" spans="1:14" x14ac:dyDescent="0.35">
      <c r="A4669" t="s">
        <v>5697</v>
      </c>
      <c r="B4669">
        <v>31</v>
      </c>
      <c r="C4669" t="s">
        <v>14097</v>
      </c>
      <c r="D4669" t="s">
        <v>39</v>
      </c>
      <c r="E4669" t="s">
        <v>42</v>
      </c>
      <c r="F4669" t="s">
        <v>25</v>
      </c>
      <c r="G4669" t="s">
        <v>20</v>
      </c>
      <c r="H4669">
        <v>19723.03</v>
      </c>
      <c r="I4669" s="9">
        <v>45436</v>
      </c>
      <c r="J4669">
        <v>2024</v>
      </c>
      <c r="K4669" t="s">
        <v>14047</v>
      </c>
      <c r="L4669">
        <v>5</v>
      </c>
      <c r="M4669" t="s">
        <v>14048</v>
      </c>
      <c r="N4669" t="s">
        <v>16</v>
      </c>
    </row>
    <row r="4670" spans="1:14" x14ac:dyDescent="0.35">
      <c r="A4670" t="s">
        <v>5765</v>
      </c>
      <c r="B4670">
        <v>34</v>
      </c>
      <c r="C4670" t="s">
        <v>14097</v>
      </c>
      <c r="D4670" t="s">
        <v>12</v>
      </c>
      <c r="E4670" t="s">
        <v>93</v>
      </c>
      <c r="F4670" t="s">
        <v>55</v>
      </c>
      <c r="G4670" t="s">
        <v>20</v>
      </c>
      <c r="H4670">
        <v>4831.29</v>
      </c>
      <c r="I4670" s="9">
        <v>45449</v>
      </c>
      <c r="J4670">
        <v>2024</v>
      </c>
      <c r="K4670" t="s">
        <v>14049</v>
      </c>
      <c r="L4670">
        <v>6</v>
      </c>
      <c r="M4670" t="s">
        <v>14057</v>
      </c>
      <c r="N4670" t="s">
        <v>16</v>
      </c>
    </row>
    <row r="4671" spans="1:14" x14ac:dyDescent="0.35">
      <c r="A4671" t="s">
        <v>5777</v>
      </c>
      <c r="B4671">
        <v>32</v>
      </c>
      <c r="C4671" t="s">
        <v>14097</v>
      </c>
      <c r="D4671" t="s">
        <v>39</v>
      </c>
      <c r="E4671" t="s">
        <v>64</v>
      </c>
      <c r="F4671" t="s">
        <v>14</v>
      </c>
      <c r="G4671" t="s">
        <v>20</v>
      </c>
      <c r="H4671">
        <v>13613.1</v>
      </c>
      <c r="I4671" s="9">
        <v>45086</v>
      </c>
      <c r="J4671">
        <v>2023</v>
      </c>
      <c r="K4671" t="s">
        <v>14049</v>
      </c>
      <c r="L4671">
        <v>6</v>
      </c>
      <c r="M4671" t="s">
        <v>14048</v>
      </c>
      <c r="N4671" t="s">
        <v>16</v>
      </c>
    </row>
    <row r="4672" spans="1:14" x14ac:dyDescent="0.35">
      <c r="A4672" t="s">
        <v>5785</v>
      </c>
      <c r="B4672">
        <v>28</v>
      </c>
      <c r="C4672" t="s">
        <v>14097</v>
      </c>
      <c r="D4672" t="s">
        <v>39</v>
      </c>
      <c r="E4672" t="s">
        <v>24</v>
      </c>
      <c r="F4672" t="s">
        <v>49</v>
      </c>
      <c r="G4672" t="s">
        <v>20</v>
      </c>
      <c r="H4672">
        <v>6372.49</v>
      </c>
      <c r="I4672" s="9">
        <v>45376</v>
      </c>
      <c r="J4672">
        <v>2024</v>
      </c>
      <c r="K4672" t="s">
        <v>14053</v>
      </c>
      <c r="L4672">
        <v>3</v>
      </c>
      <c r="M4672" t="s">
        <v>14062</v>
      </c>
      <c r="N4672" t="s">
        <v>16</v>
      </c>
    </row>
    <row r="4673" spans="1:14" x14ac:dyDescent="0.35">
      <c r="A4673" t="s">
        <v>5957</v>
      </c>
      <c r="B4673">
        <v>32</v>
      </c>
      <c r="C4673" t="s">
        <v>14097</v>
      </c>
      <c r="D4673" t="s">
        <v>39</v>
      </c>
      <c r="E4673" t="s">
        <v>13</v>
      </c>
      <c r="F4673" t="s">
        <v>35</v>
      </c>
      <c r="G4673" t="s">
        <v>20</v>
      </c>
      <c r="H4673">
        <v>3363.9</v>
      </c>
      <c r="I4673" s="9">
        <v>44990</v>
      </c>
      <c r="J4673">
        <v>2023</v>
      </c>
      <c r="K4673" t="s">
        <v>14053</v>
      </c>
      <c r="L4673">
        <v>3</v>
      </c>
      <c r="M4673" t="s">
        <v>14059</v>
      </c>
      <c r="N4673" t="s">
        <v>16</v>
      </c>
    </row>
    <row r="4674" spans="1:14" x14ac:dyDescent="0.35">
      <c r="A4674" t="s">
        <v>6011</v>
      </c>
      <c r="B4674">
        <v>34</v>
      </c>
      <c r="C4674" t="s">
        <v>14097</v>
      </c>
      <c r="D4674" t="s">
        <v>39</v>
      </c>
      <c r="E4674" t="s">
        <v>74</v>
      </c>
      <c r="F4674" t="s">
        <v>25</v>
      </c>
      <c r="G4674" t="s">
        <v>20</v>
      </c>
      <c r="H4674">
        <v>14549.55</v>
      </c>
      <c r="I4674" s="9">
        <v>45637</v>
      </c>
      <c r="J4674">
        <v>2024</v>
      </c>
      <c r="K4674" t="s">
        <v>14060</v>
      </c>
      <c r="L4674">
        <v>12</v>
      </c>
      <c r="M4674" t="s">
        <v>14052</v>
      </c>
      <c r="N4674" t="s">
        <v>16</v>
      </c>
    </row>
    <row r="4675" spans="1:14" x14ac:dyDescent="0.35">
      <c r="A4675" t="s">
        <v>6027</v>
      </c>
      <c r="B4675">
        <v>34</v>
      </c>
      <c r="C4675" t="s">
        <v>14097</v>
      </c>
      <c r="D4675" t="s">
        <v>39</v>
      </c>
      <c r="E4675" t="s">
        <v>74</v>
      </c>
      <c r="F4675" t="s">
        <v>55</v>
      </c>
      <c r="G4675" t="s">
        <v>20</v>
      </c>
      <c r="H4675">
        <v>13171.09</v>
      </c>
      <c r="I4675" s="9">
        <v>45068</v>
      </c>
      <c r="J4675">
        <v>2023</v>
      </c>
      <c r="K4675" t="s">
        <v>14047</v>
      </c>
      <c r="L4675">
        <v>5</v>
      </c>
      <c r="M4675" t="s">
        <v>14062</v>
      </c>
      <c r="N4675" t="s">
        <v>16</v>
      </c>
    </row>
    <row r="4676" spans="1:14" x14ac:dyDescent="0.35">
      <c r="A4676" t="s">
        <v>6057</v>
      </c>
      <c r="B4676">
        <v>33</v>
      </c>
      <c r="C4676" t="s">
        <v>14097</v>
      </c>
      <c r="D4676" t="s">
        <v>39</v>
      </c>
      <c r="E4676" t="s">
        <v>24</v>
      </c>
      <c r="F4676" t="s">
        <v>25</v>
      </c>
      <c r="G4676" t="s">
        <v>20</v>
      </c>
      <c r="H4676">
        <v>20914.27</v>
      </c>
      <c r="I4676" s="9">
        <v>45072</v>
      </c>
      <c r="J4676">
        <v>2023</v>
      </c>
      <c r="K4676" t="s">
        <v>14047</v>
      </c>
      <c r="L4676">
        <v>5</v>
      </c>
      <c r="M4676" t="s">
        <v>14048</v>
      </c>
      <c r="N4676" t="s">
        <v>16</v>
      </c>
    </row>
    <row r="4677" spans="1:14" x14ac:dyDescent="0.35">
      <c r="A4677" t="s">
        <v>6153</v>
      </c>
      <c r="B4677">
        <v>25</v>
      </c>
      <c r="C4677" t="s">
        <v>14097</v>
      </c>
      <c r="D4677" t="s">
        <v>39</v>
      </c>
      <c r="E4677" t="s">
        <v>74</v>
      </c>
      <c r="F4677" t="s">
        <v>49</v>
      </c>
      <c r="G4677" t="s">
        <v>20</v>
      </c>
      <c r="H4677">
        <v>1717.09</v>
      </c>
      <c r="I4677" s="9">
        <v>44987</v>
      </c>
      <c r="J4677">
        <v>2023</v>
      </c>
      <c r="K4677" t="s">
        <v>14053</v>
      </c>
      <c r="L4677">
        <v>3</v>
      </c>
      <c r="M4677" t="s">
        <v>14057</v>
      </c>
      <c r="N4677" t="s">
        <v>16</v>
      </c>
    </row>
    <row r="4678" spans="1:14" x14ac:dyDescent="0.35">
      <c r="A4678" t="s">
        <v>6169</v>
      </c>
      <c r="B4678">
        <v>26</v>
      </c>
      <c r="C4678" t="s">
        <v>14097</v>
      </c>
      <c r="D4678" t="s">
        <v>39</v>
      </c>
      <c r="E4678" t="s">
        <v>13</v>
      </c>
      <c r="F4678" t="s">
        <v>35</v>
      </c>
      <c r="G4678" t="s">
        <v>20</v>
      </c>
      <c r="H4678">
        <v>1946.34</v>
      </c>
      <c r="I4678" s="9">
        <v>45245</v>
      </c>
      <c r="J4678">
        <v>2023</v>
      </c>
      <c r="K4678" t="s">
        <v>14054</v>
      </c>
      <c r="L4678">
        <v>11</v>
      </c>
      <c r="M4678" t="s">
        <v>14052</v>
      </c>
      <c r="N4678" t="s">
        <v>16</v>
      </c>
    </row>
    <row r="4679" spans="1:14" x14ac:dyDescent="0.35">
      <c r="A4679" t="s">
        <v>6173</v>
      </c>
      <c r="B4679">
        <v>32</v>
      </c>
      <c r="C4679" t="s">
        <v>14097</v>
      </c>
      <c r="D4679" t="s">
        <v>12</v>
      </c>
      <c r="E4679" t="s">
        <v>42</v>
      </c>
      <c r="F4679" t="s">
        <v>14</v>
      </c>
      <c r="G4679" t="s">
        <v>20</v>
      </c>
      <c r="H4679">
        <v>3676.75</v>
      </c>
      <c r="I4679" s="9">
        <v>45349</v>
      </c>
      <c r="J4679">
        <v>2024</v>
      </c>
      <c r="K4679" t="s">
        <v>14051</v>
      </c>
      <c r="L4679">
        <v>2</v>
      </c>
      <c r="M4679" t="s">
        <v>14046</v>
      </c>
      <c r="N4679" t="s">
        <v>16</v>
      </c>
    </row>
    <row r="4680" spans="1:14" x14ac:dyDescent="0.35">
      <c r="A4680" t="s">
        <v>6245</v>
      </c>
      <c r="B4680">
        <v>33</v>
      </c>
      <c r="C4680" t="s">
        <v>14097</v>
      </c>
      <c r="D4680" t="s">
        <v>12</v>
      </c>
      <c r="E4680" t="s">
        <v>93</v>
      </c>
      <c r="F4680" t="s">
        <v>14</v>
      </c>
      <c r="G4680" t="s">
        <v>20</v>
      </c>
      <c r="H4680">
        <v>6656.75</v>
      </c>
      <c r="I4680" s="9">
        <v>45305</v>
      </c>
      <c r="J4680">
        <v>2024</v>
      </c>
      <c r="K4680" t="s">
        <v>14045</v>
      </c>
      <c r="L4680">
        <v>1</v>
      </c>
      <c r="M4680" t="s">
        <v>14059</v>
      </c>
      <c r="N4680" t="s">
        <v>16</v>
      </c>
    </row>
    <row r="4681" spans="1:14" x14ac:dyDescent="0.35">
      <c r="A4681" t="s">
        <v>6305</v>
      </c>
      <c r="B4681">
        <v>28</v>
      </c>
      <c r="C4681" t="s">
        <v>14097</v>
      </c>
      <c r="D4681" t="s">
        <v>12</v>
      </c>
      <c r="E4681" t="s">
        <v>42</v>
      </c>
      <c r="F4681" t="s">
        <v>25</v>
      </c>
      <c r="G4681" t="s">
        <v>20</v>
      </c>
      <c r="H4681">
        <v>59299.31</v>
      </c>
      <c r="I4681" s="9">
        <v>45488</v>
      </c>
      <c r="J4681">
        <v>2024</v>
      </c>
      <c r="K4681" t="s">
        <v>14063</v>
      </c>
      <c r="L4681">
        <v>7</v>
      </c>
      <c r="M4681" t="s">
        <v>14062</v>
      </c>
      <c r="N4681" t="s">
        <v>16</v>
      </c>
    </row>
    <row r="4682" spans="1:14" x14ac:dyDescent="0.35">
      <c r="A4682" t="s">
        <v>6327</v>
      </c>
      <c r="B4682">
        <v>29</v>
      </c>
      <c r="C4682" t="s">
        <v>14097</v>
      </c>
      <c r="D4682" t="s">
        <v>39</v>
      </c>
      <c r="E4682" t="s">
        <v>93</v>
      </c>
      <c r="F4682" t="s">
        <v>19</v>
      </c>
      <c r="G4682" t="s">
        <v>20</v>
      </c>
      <c r="H4682">
        <v>1799.07</v>
      </c>
      <c r="I4682" s="9">
        <v>45098</v>
      </c>
      <c r="J4682">
        <v>2023</v>
      </c>
      <c r="K4682" t="s">
        <v>14049</v>
      </c>
      <c r="L4682">
        <v>6</v>
      </c>
      <c r="M4682" t="s">
        <v>14052</v>
      </c>
      <c r="N4682" t="s">
        <v>16</v>
      </c>
    </row>
    <row r="4683" spans="1:14" x14ac:dyDescent="0.35">
      <c r="A4683" t="s">
        <v>6475</v>
      </c>
      <c r="B4683">
        <v>31</v>
      </c>
      <c r="C4683" t="s">
        <v>14097</v>
      </c>
      <c r="D4683" t="s">
        <v>39</v>
      </c>
      <c r="E4683" t="s">
        <v>64</v>
      </c>
      <c r="F4683" t="s">
        <v>25</v>
      </c>
      <c r="G4683" t="s">
        <v>20</v>
      </c>
      <c r="H4683">
        <v>869.15</v>
      </c>
      <c r="I4683" s="9">
        <v>45504</v>
      </c>
      <c r="J4683">
        <v>2024</v>
      </c>
      <c r="K4683" t="s">
        <v>14063</v>
      </c>
      <c r="L4683">
        <v>7</v>
      </c>
      <c r="M4683" t="s">
        <v>14052</v>
      </c>
      <c r="N4683" t="s">
        <v>16</v>
      </c>
    </row>
    <row r="4684" spans="1:14" x14ac:dyDescent="0.35">
      <c r="A4684" t="s">
        <v>6505</v>
      </c>
      <c r="B4684">
        <v>26</v>
      </c>
      <c r="C4684" t="s">
        <v>14097</v>
      </c>
      <c r="D4684" t="s">
        <v>39</v>
      </c>
      <c r="E4684" t="s">
        <v>42</v>
      </c>
      <c r="F4684" t="s">
        <v>55</v>
      </c>
      <c r="G4684" t="s">
        <v>20</v>
      </c>
      <c r="H4684">
        <v>11477.54</v>
      </c>
      <c r="I4684" s="9">
        <v>45020</v>
      </c>
      <c r="J4684">
        <v>2023</v>
      </c>
      <c r="K4684" t="s">
        <v>14061</v>
      </c>
      <c r="L4684">
        <v>4</v>
      </c>
      <c r="M4684" t="s">
        <v>14046</v>
      </c>
      <c r="N4684" t="s">
        <v>16</v>
      </c>
    </row>
    <row r="4685" spans="1:14" x14ac:dyDescent="0.35">
      <c r="A4685" t="s">
        <v>6541</v>
      </c>
      <c r="B4685">
        <v>31</v>
      </c>
      <c r="C4685" t="s">
        <v>14097</v>
      </c>
      <c r="D4685" t="s">
        <v>39</v>
      </c>
      <c r="E4685" t="s">
        <v>29</v>
      </c>
      <c r="F4685" t="s">
        <v>55</v>
      </c>
      <c r="G4685" t="s">
        <v>20</v>
      </c>
      <c r="H4685">
        <v>3334.89</v>
      </c>
      <c r="I4685" s="9">
        <v>45246</v>
      </c>
      <c r="J4685">
        <v>2023</v>
      </c>
      <c r="K4685" t="s">
        <v>14054</v>
      </c>
      <c r="L4685">
        <v>11</v>
      </c>
      <c r="M4685" t="s">
        <v>14057</v>
      </c>
      <c r="N4685" t="s">
        <v>16</v>
      </c>
    </row>
    <row r="4686" spans="1:14" x14ac:dyDescent="0.35">
      <c r="A4686" t="s">
        <v>6561</v>
      </c>
      <c r="B4686">
        <v>25</v>
      </c>
      <c r="C4686" t="s">
        <v>14097</v>
      </c>
      <c r="D4686" t="s">
        <v>12</v>
      </c>
      <c r="E4686" t="s">
        <v>29</v>
      </c>
      <c r="F4686" t="s">
        <v>55</v>
      </c>
      <c r="G4686" t="s">
        <v>20</v>
      </c>
      <c r="H4686">
        <v>3993.79</v>
      </c>
      <c r="I4686" s="9">
        <v>45198</v>
      </c>
      <c r="J4686">
        <v>2023</v>
      </c>
      <c r="K4686" t="s">
        <v>14055</v>
      </c>
      <c r="L4686">
        <v>9</v>
      </c>
      <c r="M4686" t="s">
        <v>14048</v>
      </c>
      <c r="N4686" t="s">
        <v>16</v>
      </c>
    </row>
    <row r="4687" spans="1:14" x14ac:dyDescent="0.35">
      <c r="A4687" t="s">
        <v>6579</v>
      </c>
      <c r="B4687">
        <v>29</v>
      </c>
      <c r="C4687" t="s">
        <v>14097</v>
      </c>
      <c r="D4687" t="s">
        <v>39</v>
      </c>
      <c r="E4687" t="s">
        <v>24</v>
      </c>
      <c r="F4687" t="s">
        <v>19</v>
      </c>
      <c r="G4687" t="s">
        <v>20</v>
      </c>
      <c r="H4687">
        <v>457.58</v>
      </c>
      <c r="I4687" s="9">
        <v>45610</v>
      </c>
      <c r="J4687">
        <v>2024</v>
      </c>
      <c r="K4687" t="s">
        <v>14054</v>
      </c>
      <c r="L4687">
        <v>11</v>
      </c>
      <c r="M4687" t="s">
        <v>14057</v>
      </c>
      <c r="N4687" t="s">
        <v>16</v>
      </c>
    </row>
    <row r="4688" spans="1:14" x14ac:dyDescent="0.35">
      <c r="A4688" t="s">
        <v>6633</v>
      </c>
      <c r="B4688">
        <v>29</v>
      </c>
      <c r="C4688" t="s">
        <v>14097</v>
      </c>
      <c r="D4688" t="s">
        <v>12</v>
      </c>
      <c r="E4688" t="s">
        <v>42</v>
      </c>
      <c r="F4688" t="s">
        <v>35</v>
      </c>
      <c r="G4688" t="s">
        <v>20</v>
      </c>
      <c r="H4688">
        <v>343.34</v>
      </c>
      <c r="I4688" s="9">
        <v>45017</v>
      </c>
      <c r="J4688">
        <v>2023</v>
      </c>
      <c r="K4688" t="s">
        <v>14061</v>
      </c>
      <c r="L4688">
        <v>4</v>
      </c>
      <c r="M4688" t="s">
        <v>14050</v>
      </c>
      <c r="N4688" t="s">
        <v>16</v>
      </c>
    </row>
    <row r="4689" spans="1:14" x14ac:dyDescent="0.35">
      <c r="A4689" t="s">
        <v>6887</v>
      </c>
      <c r="B4689">
        <v>29</v>
      </c>
      <c r="C4689" t="s">
        <v>14097</v>
      </c>
      <c r="D4689" t="s">
        <v>39</v>
      </c>
      <c r="E4689" t="s">
        <v>42</v>
      </c>
      <c r="F4689" t="s">
        <v>35</v>
      </c>
      <c r="G4689" t="s">
        <v>20</v>
      </c>
      <c r="H4689">
        <v>2030.45</v>
      </c>
      <c r="I4689" s="9">
        <v>45347</v>
      </c>
      <c r="J4689">
        <v>2024</v>
      </c>
      <c r="K4689" t="s">
        <v>14051</v>
      </c>
      <c r="L4689">
        <v>2</v>
      </c>
      <c r="M4689" t="s">
        <v>14059</v>
      </c>
      <c r="N4689" t="s">
        <v>16</v>
      </c>
    </row>
    <row r="4690" spans="1:14" x14ac:dyDescent="0.35">
      <c r="A4690" t="s">
        <v>6909</v>
      </c>
      <c r="B4690">
        <v>27</v>
      </c>
      <c r="C4690" t="s">
        <v>14097</v>
      </c>
      <c r="D4690" t="s">
        <v>12</v>
      </c>
      <c r="E4690" t="s">
        <v>29</v>
      </c>
      <c r="F4690" t="s">
        <v>14</v>
      </c>
      <c r="G4690" t="s">
        <v>20</v>
      </c>
      <c r="H4690">
        <v>3226</v>
      </c>
      <c r="I4690" s="9">
        <v>45003</v>
      </c>
      <c r="J4690">
        <v>2023</v>
      </c>
      <c r="K4690" t="s">
        <v>14053</v>
      </c>
      <c r="L4690">
        <v>3</v>
      </c>
      <c r="M4690" t="s">
        <v>14050</v>
      </c>
      <c r="N4690" t="s">
        <v>16</v>
      </c>
    </row>
    <row r="4691" spans="1:14" x14ac:dyDescent="0.35">
      <c r="A4691" t="s">
        <v>7081</v>
      </c>
      <c r="B4691">
        <v>29</v>
      </c>
      <c r="C4691" t="s">
        <v>14097</v>
      </c>
      <c r="D4691" t="s">
        <v>12</v>
      </c>
      <c r="E4691" t="s">
        <v>42</v>
      </c>
      <c r="F4691" t="s">
        <v>14</v>
      </c>
      <c r="G4691" t="s">
        <v>20</v>
      </c>
      <c r="H4691">
        <v>8778.5499999999993</v>
      </c>
      <c r="I4691" s="9">
        <v>45209</v>
      </c>
      <c r="J4691">
        <v>2023</v>
      </c>
      <c r="K4691" t="s">
        <v>14058</v>
      </c>
      <c r="L4691">
        <v>10</v>
      </c>
      <c r="M4691" t="s">
        <v>14046</v>
      </c>
      <c r="N4691" t="s">
        <v>16</v>
      </c>
    </row>
    <row r="4692" spans="1:14" x14ac:dyDescent="0.35">
      <c r="A4692" t="s">
        <v>7243</v>
      </c>
      <c r="B4692">
        <v>25</v>
      </c>
      <c r="C4692" t="s">
        <v>14097</v>
      </c>
      <c r="D4692" t="s">
        <v>39</v>
      </c>
      <c r="E4692" t="s">
        <v>42</v>
      </c>
      <c r="F4692" t="s">
        <v>14</v>
      </c>
      <c r="G4692" t="s">
        <v>20</v>
      </c>
      <c r="H4692">
        <v>15846.78</v>
      </c>
      <c r="I4692" s="9">
        <v>45308</v>
      </c>
      <c r="J4692">
        <v>2024</v>
      </c>
      <c r="K4692" t="s">
        <v>14045</v>
      </c>
      <c r="L4692">
        <v>1</v>
      </c>
      <c r="M4692" t="s">
        <v>14052</v>
      </c>
      <c r="N4692" t="s">
        <v>16</v>
      </c>
    </row>
    <row r="4693" spans="1:14" x14ac:dyDescent="0.35">
      <c r="A4693" t="s">
        <v>7261</v>
      </c>
      <c r="B4693">
        <v>28</v>
      </c>
      <c r="C4693" t="s">
        <v>14097</v>
      </c>
      <c r="D4693" t="s">
        <v>39</v>
      </c>
      <c r="E4693" t="s">
        <v>13</v>
      </c>
      <c r="F4693" t="s">
        <v>35</v>
      </c>
      <c r="G4693" t="s">
        <v>20</v>
      </c>
      <c r="H4693">
        <v>22.35</v>
      </c>
      <c r="I4693" s="9">
        <v>45396</v>
      </c>
      <c r="J4693">
        <v>2024</v>
      </c>
      <c r="K4693" t="s">
        <v>14061</v>
      </c>
      <c r="L4693">
        <v>4</v>
      </c>
      <c r="M4693" t="s">
        <v>14059</v>
      </c>
      <c r="N4693" t="s">
        <v>16</v>
      </c>
    </row>
    <row r="4694" spans="1:14" x14ac:dyDescent="0.35">
      <c r="A4694" t="s">
        <v>7323</v>
      </c>
      <c r="B4694">
        <v>34</v>
      </c>
      <c r="C4694" t="s">
        <v>14097</v>
      </c>
      <c r="D4694" t="s">
        <v>39</v>
      </c>
      <c r="E4694" t="s">
        <v>74</v>
      </c>
      <c r="F4694" t="s">
        <v>14</v>
      </c>
      <c r="G4694" t="s">
        <v>20</v>
      </c>
      <c r="H4694">
        <v>4079.98</v>
      </c>
      <c r="I4694" s="9">
        <v>45607</v>
      </c>
      <c r="J4694">
        <v>2024</v>
      </c>
      <c r="K4694" t="s">
        <v>14054</v>
      </c>
      <c r="L4694">
        <v>11</v>
      </c>
      <c r="M4694" t="s">
        <v>14062</v>
      </c>
      <c r="N4694" t="s">
        <v>16</v>
      </c>
    </row>
    <row r="4695" spans="1:14" x14ac:dyDescent="0.35">
      <c r="A4695" t="s">
        <v>7399</v>
      </c>
      <c r="B4695">
        <v>29</v>
      </c>
      <c r="C4695" t="s">
        <v>14097</v>
      </c>
      <c r="D4695" t="s">
        <v>39</v>
      </c>
      <c r="E4695" t="s">
        <v>24</v>
      </c>
      <c r="F4695" t="s">
        <v>49</v>
      </c>
      <c r="G4695" t="s">
        <v>20</v>
      </c>
      <c r="H4695">
        <v>26022.12</v>
      </c>
      <c r="I4695" s="9">
        <v>45405</v>
      </c>
      <c r="J4695">
        <v>2024</v>
      </c>
      <c r="K4695" t="s">
        <v>14061</v>
      </c>
      <c r="L4695">
        <v>4</v>
      </c>
      <c r="M4695" t="s">
        <v>14046</v>
      </c>
      <c r="N4695" t="s">
        <v>16</v>
      </c>
    </row>
    <row r="4696" spans="1:14" x14ac:dyDescent="0.35">
      <c r="A4696" t="s">
        <v>7447</v>
      </c>
      <c r="B4696">
        <v>30</v>
      </c>
      <c r="C4696" t="s">
        <v>14097</v>
      </c>
      <c r="D4696" t="s">
        <v>12</v>
      </c>
      <c r="E4696" t="s">
        <v>13</v>
      </c>
      <c r="F4696" t="s">
        <v>55</v>
      </c>
      <c r="G4696" t="s">
        <v>20</v>
      </c>
      <c r="H4696">
        <v>11367.42</v>
      </c>
      <c r="I4696" s="9">
        <v>45195</v>
      </c>
      <c r="J4696">
        <v>2023</v>
      </c>
      <c r="K4696" t="s">
        <v>14055</v>
      </c>
      <c r="L4696">
        <v>9</v>
      </c>
      <c r="M4696" t="s">
        <v>14046</v>
      </c>
      <c r="N4696" t="s">
        <v>16</v>
      </c>
    </row>
    <row r="4697" spans="1:14" x14ac:dyDescent="0.35">
      <c r="A4697" t="s">
        <v>7489</v>
      </c>
      <c r="B4697">
        <v>25</v>
      </c>
      <c r="C4697" t="s">
        <v>14097</v>
      </c>
      <c r="D4697" t="s">
        <v>12</v>
      </c>
      <c r="E4697" t="s">
        <v>42</v>
      </c>
      <c r="F4697" t="s">
        <v>55</v>
      </c>
      <c r="G4697" t="s">
        <v>20</v>
      </c>
      <c r="H4697">
        <v>23718.39</v>
      </c>
      <c r="I4697" s="9">
        <v>45444</v>
      </c>
      <c r="J4697">
        <v>2024</v>
      </c>
      <c r="K4697" t="s">
        <v>14049</v>
      </c>
      <c r="L4697">
        <v>6</v>
      </c>
      <c r="M4697" t="s">
        <v>14050</v>
      </c>
      <c r="N4697" t="s">
        <v>16</v>
      </c>
    </row>
    <row r="4698" spans="1:14" x14ac:dyDescent="0.35">
      <c r="A4698" t="s">
        <v>7531</v>
      </c>
      <c r="B4698">
        <v>30</v>
      </c>
      <c r="C4698" t="s">
        <v>14097</v>
      </c>
      <c r="D4698" t="s">
        <v>12</v>
      </c>
      <c r="E4698" t="s">
        <v>24</v>
      </c>
      <c r="F4698" t="s">
        <v>14</v>
      </c>
      <c r="G4698" t="s">
        <v>20</v>
      </c>
      <c r="H4698">
        <v>6688.64</v>
      </c>
      <c r="I4698" s="9">
        <v>45072</v>
      </c>
      <c r="J4698">
        <v>2023</v>
      </c>
      <c r="K4698" t="s">
        <v>14047</v>
      </c>
      <c r="L4698">
        <v>5</v>
      </c>
      <c r="M4698" t="s">
        <v>14048</v>
      </c>
      <c r="N4698" t="s">
        <v>16</v>
      </c>
    </row>
    <row r="4699" spans="1:14" x14ac:dyDescent="0.35">
      <c r="A4699" t="s">
        <v>7543</v>
      </c>
      <c r="B4699">
        <v>25</v>
      </c>
      <c r="C4699" t="s">
        <v>14097</v>
      </c>
      <c r="D4699" t="s">
        <v>12</v>
      </c>
      <c r="E4699" t="s">
        <v>93</v>
      </c>
      <c r="F4699" t="s">
        <v>49</v>
      </c>
      <c r="G4699" t="s">
        <v>20</v>
      </c>
      <c r="H4699">
        <v>691</v>
      </c>
      <c r="I4699" s="9">
        <v>45570</v>
      </c>
      <c r="J4699">
        <v>2024</v>
      </c>
      <c r="K4699" t="s">
        <v>14058</v>
      </c>
      <c r="L4699">
        <v>10</v>
      </c>
      <c r="M4699" t="s">
        <v>14050</v>
      </c>
      <c r="N4699" t="s">
        <v>16</v>
      </c>
    </row>
    <row r="4700" spans="1:14" x14ac:dyDescent="0.35">
      <c r="A4700" t="s">
        <v>7547</v>
      </c>
      <c r="B4700">
        <v>31</v>
      </c>
      <c r="C4700" t="s">
        <v>14097</v>
      </c>
      <c r="D4700" t="s">
        <v>12</v>
      </c>
      <c r="E4700" t="s">
        <v>29</v>
      </c>
      <c r="F4700" t="s">
        <v>49</v>
      </c>
      <c r="G4700" t="s">
        <v>20</v>
      </c>
      <c r="H4700">
        <v>18026.439999999999</v>
      </c>
      <c r="I4700" s="9">
        <v>45197</v>
      </c>
      <c r="J4700">
        <v>2023</v>
      </c>
      <c r="K4700" t="s">
        <v>14055</v>
      </c>
      <c r="L4700">
        <v>9</v>
      </c>
      <c r="M4700" t="s">
        <v>14057</v>
      </c>
      <c r="N4700" t="s">
        <v>16</v>
      </c>
    </row>
    <row r="4701" spans="1:14" x14ac:dyDescent="0.35">
      <c r="A4701" t="s">
        <v>7559</v>
      </c>
      <c r="B4701">
        <v>34</v>
      </c>
      <c r="C4701" t="s">
        <v>14097</v>
      </c>
      <c r="D4701" t="s">
        <v>12</v>
      </c>
      <c r="E4701" t="s">
        <v>24</v>
      </c>
      <c r="F4701" t="s">
        <v>35</v>
      </c>
      <c r="G4701" t="s">
        <v>20</v>
      </c>
      <c r="H4701">
        <v>8248.73</v>
      </c>
      <c r="I4701" s="9">
        <v>45173</v>
      </c>
      <c r="J4701">
        <v>2023</v>
      </c>
      <c r="K4701" t="s">
        <v>14055</v>
      </c>
      <c r="L4701">
        <v>9</v>
      </c>
      <c r="M4701" t="s">
        <v>14062</v>
      </c>
      <c r="N4701" t="s">
        <v>16</v>
      </c>
    </row>
    <row r="4702" spans="1:14" x14ac:dyDescent="0.35">
      <c r="A4702" t="s">
        <v>7565</v>
      </c>
      <c r="B4702">
        <v>30</v>
      </c>
      <c r="C4702" t="s">
        <v>14097</v>
      </c>
      <c r="D4702" t="s">
        <v>39</v>
      </c>
      <c r="E4702" t="s">
        <v>74</v>
      </c>
      <c r="F4702" t="s">
        <v>55</v>
      </c>
      <c r="G4702" t="s">
        <v>20</v>
      </c>
      <c r="H4702">
        <v>16414.2</v>
      </c>
      <c r="I4702" s="9">
        <v>45334</v>
      </c>
      <c r="J4702">
        <v>2024</v>
      </c>
      <c r="K4702" t="s">
        <v>14051</v>
      </c>
      <c r="L4702">
        <v>2</v>
      </c>
      <c r="M4702" t="s">
        <v>14062</v>
      </c>
      <c r="N4702" t="s">
        <v>16</v>
      </c>
    </row>
    <row r="4703" spans="1:14" x14ac:dyDescent="0.35">
      <c r="A4703" t="s">
        <v>7617</v>
      </c>
      <c r="B4703">
        <v>25</v>
      </c>
      <c r="C4703" t="s">
        <v>14097</v>
      </c>
      <c r="D4703" t="s">
        <v>39</v>
      </c>
      <c r="E4703" t="s">
        <v>64</v>
      </c>
      <c r="F4703" t="s">
        <v>25</v>
      </c>
      <c r="G4703" t="s">
        <v>20</v>
      </c>
      <c r="H4703">
        <v>41075.97</v>
      </c>
      <c r="I4703" s="9">
        <v>45271</v>
      </c>
      <c r="J4703">
        <v>2023</v>
      </c>
      <c r="K4703" t="s">
        <v>14060</v>
      </c>
      <c r="L4703">
        <v>12</v>
      </c>
      <c r="M4703" t="s">
        <v>14062</v>
      </c>
      <c r="N4703" t="s">
        <v>16</v>
      </c>
    </row>
    <row r="4704" spans="1:14" x14ac:dyDescent="0.35">
      <c r="A4704" t="s">
        <v>7633</v>
      </c>
      <c r="B4704">
        <v>28</v>
      </c>
      <c r="C4704" t="s">
        <v>14097</v>
      </c>
      <c r="D4704" t="s">
        <v>12</v>
      </c>
      <c r="E4704" t="s">
        <v>13</v>
      </c>
      <c r="F4704" t="s">
        <v>25</v>
      </c>
      <c r="G4704" t="s">
        <v>20</v>
      </c>
      <c r="H4704">
        <v>18226.98</v>
      </c>
      <c r="I4704" s="9">
        <v>45179</v>
      </c>
      <c r="J4704">
        <v>2023</v>
      </c>
      <c r="K4704" t="s">
        <v>14055</v>
      </c>
      <c r="L4704">
        <v>9</v>
      </c>
      <c r="M4704" t="s">
        <v>14059</v>
      </c>
      <c r="N4704" t="s">
        <v>16</v>
      </c>
    </row>
    <row r="4705" spans="1:14" x14ac:dyDescent="0.35">
      <c r="A4705" t="s">
        <v>7655</v>
      </c>
      <c r="B4705">
        <v>34</v>
      </c>
      <c r="C4705" t="s">
        <v>14097</v>
      </c>
      <c r="D4705" t="s">
        <v>39</v>
      </c>
      <c r="E4705" t="s">
        <v>29</v>
      </c>
      <c r="F4705" t="s">
        <v>19</v>
      </c>
      <c r="G4705" t="s">
        <v>20</v>
      </c>
      <c r="H4705">
        <v>3068.53</v>
      </c>
      <c r="I4705" s="9">
        <v>45585</v>
      </c>
      <c r="J4705">
        <v>2024</v>
      </c>
      <c r="K4705" t="s">
        <v>14058</v>
      </c>
      <c r="L4705">
        <v>10</v>
      </c>
      <c r="M4705" t="s">
        <v>14059</v>
      </c>
      <c r="N4705" t="s">
        <v>16</v>
      </c>
    </row>
    <row r="4706" spans="1:14" x14ac:dyDescent="0.35">
      <c r="A4706" t="s">
        <v>7735</v>
      </c>
      <c r="B4706">
        <v>30</v>
      </c>
      <c r="C4706" t="s">
        <v>14097</v>
      </c>
      <c r="D4706" t="s">
        <v>12</v>
      </c>
      <c r="E4706" t="s">
        <v>24</v>
      </c>
      <c r="F4706" t="s">
        <v>35</v>
      </c>
      <c r="G4706" t="s">
        <v>20</v>
      </c>
      <c r="H4706">
        <v>2796.97</v>
      </c>
      <c r="I4706" s="9">
        <v>45079</v>
      </c>
      <c r="J4706">
        <v>2023</v>
      </c>
      <c r="K4706" t="s">
        <v>14049</v>
      </c>
      <c r="L4706">
        <v>6</v>
      </c>
      <c r="M4706" t="s">
        <v>14048</v>
      </c>
      <c r="N4706" t="s">
        <v>16</v>
      </c>
    </row>
    <row r="4707" spans="1:14" x14ac:dyDescent="0.35">
      <c r="A4707" t="s">
        <v>7757</v>
      </c>
      <c r="B4707">
        <v>26</v>
      </c>
      <c r="C4707" t="s">
        <v>14097</v>
      </c>
      <c r="D4707" t="s">
        <v>39</v>
      </c>
      <c r="E4707" t="s">
        <v>42</v>
      </c>
      <c r="F4707" t="s">
        <v>25</v>
      </c>
      <c r="G4707" t="s">
        <v>20</v>
      </c>
      <c r="H4707">
        <v>25686.51</v>
      </c>
      <c r="I4707" s="9">
        <v>45411</v>
      </c>
      <c r="J4707">
        <v>2024</v>
      </c>
      <c r="K4707" t="s">
        <v>14061</v>
      </c>
      <c r="L4707">
        <v>4</v>
      </c>
      <c r="M4707" t="s">
        <v>14062</v>
      </c>
      <c r="N4707" t="s">
        <v>16</v>
      </c>
    </row>
    <row r="4708" spans="1:14" x14ac:dyDescent="0.35">
      <c r="A4708" t="s">
        <v>7773</v>
      </c>
      <c r="B4708">
        <v>34</v>
      </c>
      <c r="C4708" t="s">
        <v>14097</v>
      </c>
      <c r="D4708" t="s">
        <v>12</v>
      </c>
      <c r="E4708" t="s">
        <v>52</v>
      </c>
      <c r="F4708" t="s">
        <v>14</v>
      </c>
      <c r="G4708" t="s">
        <v>20</v>
      </c>
      <c r="H4708">
        <v>21497.4</v>
      </c>
      <c r="I4708" s="9">
        <v>45019</v>
      </c>
      <c r="J4708">
        <v>2023</v>
      </c>
      <c r="K4708" t="s">
        <v>14061</v>
      </c>
      <c r="L4708">
        <v>4</v>
      </c>
      <c r="M4708" t="s">
        <v>14062</v>
      </c>
      <c r="N4708" t="s">
        <v>16</v>
      </c>
    </row>
    <row r="4709" spans="1:14" x14ac:dyDescent="0.35">
      <c r="A4709" t="s">
        <v>7807</v>
      </c>
      <c r="B4709">
        <v>30</v>
      </c>
      <c r="C4709" t="s">
        <v>14097</v>
      </c>
      <c r="D4709" t="s">
        <v>12</v>
      </c>
      <c r="E4709" t="s">
        <v>42</v>
      </c>
      <c r="F4709" t="s">
        <v>25</v>
      </c>
      <c r="G4709" t="s">
        <v>20</v>
      </c>
      <c r="H4709">
        <v>31745.43</v>
      </c>
      <c r="I4709" s="9">
        <v>45135</v>
      </c>
      <c r="J4709">
        <v>2023</v>
      </c>
      <c r="K4709" t="s">
        <v>14063</v>
      </c>
      <c r="L4709">
        <v>7</v>
      </c>
      <c r="M4709" t="s">
        <v>14048</v>
      </c>
      <c r="N4709" t="s">
        <v>16</v>
      </c>
    </row>
    <row r="4710" spans="1:14" x14ac:dyDescent="0.35">
      <c r="A4710" t="s">
        <v>7815</v>
      </c>
      <c r="B4710">
        <v>33</v>
      </c>
      <c r="C4710" t="s">
        <v>14097</v>
      </c>
      <c r="D4710" t="s">
        <v>39</v>
      </c>
      <c r="E4710" t="s">
        <v>24</v>
      </c>
      <c r="F4710" t="s">
        <v>35</v>
      </c>
      <c r="G4710" t="s">
        <v>20</v>
      </c>
      <c r="H4710">
        <v>6509.77</v>
      </c>
      <c r="I4710" s="9">
        <v>45367</v>
      </c>
      <c r="J4710">
        <v>2024</v>
      </c>
      <c r="K4710" t="s">
        <v>14053</v>
      </c>
      <c r="L4710">
        <v>3</v>
      </c>
      <c r="M4710" t="s">
        <v>14050</v>
      </c>
      <c r="N4710" t="s">
        <v>16</v>
      </c>
    </row>
    <row r="4711" spans="1:14" x14ac:dyDescent="0.35">
      <c r="A4711" t="s">
        <v>7881</v>
      </c>
      <c r="B4711">
        <v>27</v>
      </c>
      <c r="C4711" t="s">
        <v>14097</v>
      </c>
      <c r="D4711" t="s">
        <v>12</v>
      </c>
      <c r="E4711" t="s">
        <v>42</v>
      </c>
      <c r="F4711" t="s">
        <v>55</v>
      </c>
      <c r="G4711" t="s">
        <v>20</v>
      </c>
      <c r="H4711">
        <v>533.12</v>
      </c>
      <c r="I4711" s="9">
        <v>45546</v>
      </c>
      <c r="J4711">
        <v>2024</v>
      </c>
      <c r="K4711" t="s">
        <v>14055</v>
      </c>
      <c r="L4711">
        <v>9</v>
      </c>
      <c r="M4711" t="s">
        <v>14052</v>
      </c>
      <c r="N4711" t="s">
        <v>16</v>
      </c>
    </row>
    <row r="4712" spans="1:14" x14ac:dyDescent="0.35">
      <c r="A4712" t="s">
        <v>7891</v>
      </c>
      <c r="B4712">
        <v>30</v>
      </c>
      <c r="C4712" t="s">
        <v>14097</v>
      </c>
      <c r="D4712" t="s">
        <v>12</v>
      </c>
      <c r="E4712" t="s">
        <v>13</v>
      </c>
      <c r="F4712" t="s">
        <v>25</v>
      </c>
      <c r="G4712" t="s">
        <v>20</v>
      </c>
      <c r="H4712">
        <v>9819.24</v>
      </c>
      <c r="I4712" s="9">
        <v>45568</v>
      </c>
      <c r="J4712">
        <v>2024</v>
      </c>
      <c r="K4712" t="s">
        <v>14058</v>
      </c>
      <c r="L4712">
        <v>10</v>
      </c>
      <c r="M4712" t="s">
        <v>14057</v>
      </c>
      <c r="N4712" t="s">
        <v>16</v>
      </c>
    </row>
    <row r="4713" spans="1:14" x14ac:dyDescent="0.35">
      <c r="A4713" t="s">
        <v>7903</v>
      </c>
      <c r="B4713">
        <v>34</v>
      </c>
      <c r="C4713" t="s">
        <v>14097</v>
      </c>
      <c r="D4713" t="s">
        <v>39</v>
      </c>
      <c r="E4713" t="s">
        <v>74</v>
      </c>
      <c r="F4713" t="s">
        <v>49</v>
      </c>
      <c r="G4713" t="s">
        <v>20</v>
      </c>
      <c r="H4713">
        <v>658.06</v>
      </c>
      <c r="I4713" s="9">
        <v>45222</v>
      </c>
      <c r="J4713">
        <v>2023</v>
      </c>
      <c r="K4713" t="s">
        <v>14058</v>
      </c>
      <c r="L4713">
        <v>10</v>
      </c>
      <c r="M4713" t="s">
        <v>14062</v>
      </c>
      <c r="N4713" t="s">
        <v>16</v>
      </c>
    </row>
    <row r="4714" spans="1:14" x14ac:dyDescent="0.35">
      <c r="A4714" t="s">
        <v>7923</v>
      </c>
      <c r="B4714">
        <v>29</v>
      </c>
      <c r="C4714" t="s">
        <v>14097</v>
      </c>
      <c r="D4714" t="s">
        <v>39</v>
      </c>
      <c r="E4714" t="s">
        <v>93</v>
      </c>
      <c r="F4714" t="s">
        <v>19</v>
      </c>
      <c r="G4714" t="s">
        <v>20</v>
      </c>
      <c r="H4714">
        <v>3997.26</v>
      </c>
      <c r="I4714" s="9">
        <v>45434</v>
      </c>
      <c r="J4714">
        <v>2024</v>
      </c>
      <c r="K4714" t="s">
        <v>14047</v>
      </c>
      <c r="L4714">
        <v>5</v>
      </c>
      <c r="M4714" t="s">
        <v>14052</v>
      </c>
      <c r="N4714" t="s">
        <v>16</v>
      </c>
    </row>
    <row r="4715" spans="1:14" x14ac:dyDescent="0.35">
      <c r="A4715" t="s">
        <v>7949</v>
      </c>
      <c r="B4715">
        <v>34</v>
      </c>
      <c r="C4715" t="s">
        <v>14097</v>
      </c>
      <c r="D4715" t="s">
        <v>39</v>
      </c>
      <c r="E4715" t="s">
        <v>74</v>
      </c>
      <c r="F4715" t="s">
        <v>25</v>
      </c>
      <c r="G4715" t="s">
        <v>20</v>
      </c>
      <c r="H4715">
        <v>4577.47</v>
      </c>
      <c r="I4715" s="9">
        <v>44985</v>
      </c>
      <c r="J4715">
        <v>2023</v>
      </c>
      <c r="K4715" t="s">
        <v>14051</v>
      </c>
      <c r="L4715">
        <v>2</v>
      </c>
      <c r="M4715" t="s">
        <v>14046</v>
      </c>
      <c r="N4715" t="s">
        <v>16</v>
      </c>
    </row>
    <row r="4716" spans="1:14" x14ac:dyDescent="0.35">
      <c r="A4716" t="s">
        <v>8041</v>
      </c>
      <c r="B4716">
        <v>30</v>
      </c>
      <c r="C4716" t="s">
        <v>14097</v>
      </c>
      <c r="D4716" t="s">
        <v>12</v>
      </c>
      <c r="E4716" t="s">
        <v>29</v>
      </c>
      <c r="F4716" t="s">
        <v>35</v>
      </c>
      <c r="G4716" t="s">
        <v>20</v>
      </c>
      <c r="H4716">
        <v>8262.64</v>
      </c>
      <c r="I4716" s="9">
        <v>45427</v>
      </c>
      <c r="J4716">
        <v>2024</v>
      </c>
      <c r="K4716" t="s">
        <v>14047</v>
      </c>
      <c r="L4716">
        <v>5</v>
      </c>
      <c r="M4716" t="s">
        <v>14052</v>
      </c>
      <c r="N4716" t="s">
        <v>16</v>
      </c>
    </row>
    <row r="4717" spans="1:14" x14ac:dyDescent="0.35">
      <c r="A4717" t="s">
        <v>8097</v>
      </c>
      <c r="B4717">
        <v>28</v>
      </c>
      <c r="C4717" t="s">
        <v>14097</v>
      </c>
      <c r="D4717" t="s">
        <v>12</v>
      </c>
      <c r="E4717" t="s">
        <v>93</v>
      </c>
      <c r="F4717" t="s">
        <v>35</v>
      </c>
      <c r="G4717" t="s">
        <v>20</v>
      </c>
      <c r="H4717">
        <v>13189.25</v>
      </c>
      <c r="I4717" s="9">
        <v>45358</v>
      </c>
      <c r="J4717">
        <v>2024</v>
      </c>
      <c r="K4717" t="s">
        <v>14053</v>
      </c>
      <c r="L4717">
        <v>3</v>
      </c>
      <c r="M4717" t="s">
        <v>14057</v>
      </c>
      <c r="N4717" t="s">
        <v>16</v>
      </c>
    </row>
    <row r="4718" spans="1:14" x14ac:dyDescent="0.35">
      <c r="A4718" t="s">
        <v>8203</v>
      </c>
      <c r="B4718">
        <v>28</v>
      </c>
      <c r="C4718" t="s">
        <v>14097</v>
      </c>
      <c r="D4718" t="s">
        <v>39</v>
      </c>
      <c r="E4718" t="s">
        <v>29</v>
      </c>
      <c r="F4718" t="s">
        <v>35</v>
      </c>
      <c r="G4718" t="s">
        <v>20</v>
      </c>
      <c r="H4718">
        <v>4770.99</v>
      </c>
      <c r="I4718" s="9">
        <v>45039</v>
      </c>
      <c r="J4718">
        <v>2023</v>
      </c>
      <c r="K4718" t="s">
        <v>14061</v>
      </c>
      <c r="L4718">
        <v>4</v>
      </c>
      <c r="M4718" t="s">
        <v>14059</v>
      </c>
      <c r="N4718" t="s">
        <v>16</v>
      </c>
    </row>
    <row r="4719" spans="1:14" x14ac:dyDescent="0.35">
      <c r="A4719" t="s">
        <v>8263</v>
      </c>
      <c r="B4719">
        <v>33</v>
      </c>
      <c r="C4719" t="s">
        <v>14097</v>
      </c>
      <c r="D4719" t="s">
        <v>39</v>
      </c>
      <c r="E4719" t="s">
        <v>74</v>
      </c>
      <c r="F4719" t="s">
        <v>35</v>
      </c>
      <c r="G4719" t="s">
        <v>20</v>
      </c>
      <c r="H4719">
        <v>8578.7800000000007</v>
      </c>
      <c r="I4719" s="9">
        <v>45250</v>
      </c>
      <c r="J4719">
        <v>2023</v>
      </c>
      <c r="K4719" t="s">
        <v>14054</v>
      </c>
      <c r="L4719">
        <v>11</v>
      </c>
      <c r="M4719" t="s">
        <v>14062</v>
      </c>
      <c r="N4719" t="s">
        <v>16</v>
      </c>
    </row>
    <row r="4720" spans="1:14" x14ac:dyDescent="0.35">
      <c r="A4720" t="s">
        <v>8269</v>
      </c>
      <c r="B4720">
        <v>25</v>
      </c>
      <c r="C4720" t="s">
        <v>14097</v>
      </c>
      <c r="D4720" t="s">
        <v>12</v>
      </c>
      <c r="E4720" t="s">
        <v>93</v>
      </c>
      <c r="F4720" t="s">
        <v>49</v>
      </c>
      <c r="G4720" t="s">
        <v>20</v>
      </c>
      <c r="H4720">
        <v>1247.58</v>
      </c>
      <c r="I4720" s="9">
        <v>45081</v>
      </c>
      <c r="J4720">
        <v>2023</v>
      </c>
      <c r="K4720" t="s">
        <v>14049</v>
      </c>
      <c r="L4720">
        <v>6</v>
      </c>
      <c r="M4720" t="s">
        <v>14059</v>
      </c>
      <c r="N4720" t="s">
        <v>16</v>
      </c>
    </row>
    <row r="4721" spans="1:14" x14ac:dyDescent="0.35">
      <c r="A4721" t="s">
        <v>8457</v>
      </c>
      <c r="B4721">
        <v>29</v>
      </c>
      <c r="C4721" t="s">
        <v>14097</v>
      </c>
      <c r="D4721" t="s">
        <v>12</v>
      </c>
      <c r="E4721" t="s">
        <v>52</v>
      </c>
      <c r="F4721" t="s">
        <v>19</v>
      </c>
      <c r="G4721" t="s">
        <v>20</v>
      </c>
      <c r="H4721">
        <v>13872.92</v>
      </c>
      <c r="I4721" s="9">
        <v>45447</v>
      </c>
      <c r="J4721">
        <v>2024</v>
      </c>
      <c r="K4721" t="s">
        <v>14049</v>
      </c>
      <c r="L4721">
        <v>6</v>
      </c>
      <c r="M4721" t="s">
        <v>14046</v>
      </c>
      <c r="N4721" t="s">
        <v>16</v>
      </c>
    </row>
    <row r="4722" spans="1:14" x14ac:dyDescent="0.35">
      <c r="A4722" t="s">
        <v>8613</v>
      </c>
      <c r="B4722">
        <v>31</v>
      </c>
      <c r="C4722" t="s">
        <v>14097</v>
      </c>
      <c r="D4722" t="s">
        <v>39</v>
      </c>
      <c r="E4722" t="s">
        <v>29</v>
      </c>
      <c r="F4722" t="s">
        <v>55</v>
      </c>
      <c r="G4722" t="s">
        <v>20</v>
      </c>
      <c r="H4722">
        <v>8330.67</v>
      </c>
      <c r="I4722" s="9">
        <v>45518</v>
      </c>
      <c r="J4722">
        <v>2024</v>
      </c>
      <c r="K4722" t="s">
        <v>14056</v>
      </c>
      <c r="L4722">
        <v>8</v>
      </c>
      <c r="M4722" t="s">
        <v>14052</v>
      </c>
      <c r="N4722" t="s">
        <v>16</v>
      </c>
    </row>
    <row r="4723" spans="1:14" x14ac:dyDescent="0.35">
      <c r="A4723" t="s">
        <v>8701</v>
      </c>
      <c r="B4723">
        <v>34</v>
      </c>
      <c r="C4723" t="s">
        <v>14097</v>
      </c>
      <c r="D4723" t="s">
        <v>39</v>
      </c>
      <c r="E4723" t="s">
        <v>13</v>
      </c>
      <c r="F4723" t="s">
        <v>55</v>
      </c>
      <c r="G4723" t="s">
        <v>20</v>
      </c>
      <c r="H4723">
        <v>25730.28</v>
      </c>
      <c r="I4723" s="9">
        <v>45627</v>
      </c>
      <c r="J4723">
        <v>2024</v>
      </c>
      <c r="K4723" t="s">
        <v>14060</v>
      </c>
      <c r="L4723">
        <v>12</v>
      </c>
      <c r="M4723" t="s">
        <v>14059</v>
      </c>
      <c r="N4723" t="s">
        <v>16</v>
      </c>
    </row>
    <row r="4724" spans="1:14" x14ac:dyDescent="0.35">
      <c r="A4724" t="s">
        <v>8711</v>
      </c>
      <c r="B4724">
        <v>30</v>
      </c>
      <c r="C4724" t="s">
        <v>14097</v>
      </c>
      <c r="D4724" t="s">
        <v>12</v>
      </c>
      <c r="E4724" t="s">
        <v>42</v>
      </c>
      <c r="F4724" t="s">
        <v>35</v>
      </c>
      <c r="G4724" t="s">
        <v>20</v>
      </c>
      <c r="H4724">
        <v>1237.1300000000001</v>
      </c>
      <c r="I4724" s="9">
        <v>45085</v>
      </c>
      <c r="J4724">
        <v>2023</v>
      </c>
      <c r="K4724" t="s">
        <v>14049</v>
      </c>
      <c r="L4724">
        <v>6</v>
      </c>
      <c r="M4724" t="s">
        <v>14057</v>
      </c>
      <c r="N4724" t="s">
        <v>16</v>
      </c>
    </row>
    <row r="4725" spans="1:14" x14ac:dyDescent="0.35">
      <c r="A4725" t="s">
        <v>8805</v>
      </c>
      <c r="B4725">
        <v>27</v>
      </c>
      <c r="C4725" t="s">
        <v>14097</v>
      </c>
      <c r="D4725" t="s">
        <v>12</v>
      </c>
      <c r="E4725" t="s">
        <v>13</v>
      </c>
      <c r="F4725" t="s">
        <v>55</v>
      </c>
      <c r="G4725" t="s">
        <v>20</v>
      </c>
      <c r="H4725">
        <v>22962.66</v>
      </c>
      <c r="I4725" s="9">
        <v>45090</v>
      </c>
      <c r="J4725">
        <v>2023</v>
      </c>
      <c r="K4725" t="s">
        <v>14049</v>
      </c>
      <c r="L4725">
        <v>6</v>
      </c>
      <c r="M4725" t="s">
        <v>14046</v>
      </c>
      <c r="N4725" t="s">
        <v>16</v>
      </c>
    </row>
    <row r="4726" spans="1:14" x14ac:dyDescent="0.35">
      <c r="A4726" t="s">
        <v>8825</v>
      </c>
      <c r="B4726">
        <v>25</v>
      </c>
      <c r="C4726" t="s">
        <v>14097</v>
      </c>
      <c r="D4726" t="s">
        <v>12</v>
      </c>
      <c r="E4726" t="s">
        <v>64</v>
      </c>
      <c r="F4726" t="s">
        <v>14</v>
      </c>
      <c r="G4726" t="s">
        <v>20</v>
      </c>
      <c r="H4726">
        <v>4816.83</v>
      </c>
      <c r="I4726" s="9">
        <v>45227</v>
      </c>
      <c r="J4726">
        <v>2023</v>
      </c>
      <c r="K4726" t="s">
        <v>14058</v>
      </c>
      <c r="L4726">
        <v>10</v>
      </c>
      <c r="M4726" t="s">
        <v>14050</v>
      </c>
      <c r="N4726" t="s">
        <v>16</v>
      </c>
    </row>
    <row r="4727" spans="1:14" x14ac:dyDescent="0.35">
      <c r="A4727" t="s">
        <v>8853</v>
      </c>
      <c r="B4727">
        <v>29</v>
      </c>
      <c r="C4727" t="s">
        <v>14097</v>
      </c>
      <c r="D4727" t="s">
        <v>39</v>
      </c>
      <c r="E4727" t="s">
        <v>42</v>
      </c>
      <c r="F4727" t="s">
        <v>35</v>
      </c>
      <c r="G4727" t="s">
        <v>20</v>
      </c>
      <c r="H4727">
        <v>1598.83</v>
      </c>
      <c r="I4727" s="9">
        <v>45407</v>
      </c>
      <c r="J4727">
        <v>2024</v>
      </c>
      <c r="K4727" t="s">
        <v>14061</v>
      </c>
      <c r="L4727">
        <v>4</v>
      </c>
      <c r="M4727" t="s">
        <v>14057</v>
      </c>
      <c r="N4727" t="s">
        <v>16</v>
      </c>
    </row>
    <row r="4728" spans="1:14" x14ac:dyDescent="0.35">
      <c r="A4728" t="s">
        <v>8897</v>
      </c>
      <c r="B4728">
        <v>32</v>
      </c>
      <c r="C4728" t="s">
        <v>14097</v>
      </c>
      <c r="D4728" t="s">
        <v>12</v>
      </c>
      <c r="E4728" t="s">
        <v>93</v>
      </c>
      <c r="F4728" t="s">
        <v>35</v>
      </c>
      <c r="G4728" t="s">
        <v>20</v>
      </c>
      <c r="H4728">
        <v>15379.36</v>
      </c>
      <c r="I4728" s="9">
        <v>44983</v>
      </c>
      <c r="J4728">
        <v>2023</v>
      </c>
      <c r="K4728" t="s">
        <v>14051</v>
      </c>
      <c r="L4728">
        <v>2</v>
      </c>
      <c r="M4728" t="s">
        <v>14059</v>
      </c>
      <c r="N4728" t="s">
        <v>16</v>
      </c>
    </row>
    <row r="4729" spans="1:14" x14ac:dyDescent="0.35">
      <c r="A4729" t="s">
        <v>8901</v>
      </c>
      <c r="B4729">
        <v>31</v>
      </c>
      <c r="C4729" t="s">
        <v>14097</v>
      </c>
      <c r="D4729" t="s">
        <v>12</v>
      </c>
      <c r="E4729" t="s">
        <v>13</v>
      </c>
      <c r="F4729" t="s">
        <v>55</v>
      </c>
      <c r="G4729" t="s">
        <v>20</v>
      </c>
      <c r="H4729">
        <v>15545.63</v>
      </c>
      <c r="I4729" s="9">
        <v>45125</v>
      </c>
      <c r="J4729">
        <v>2023</v>
      </c>
      <c r="K4729" t="s">
        <v>14063</v>
      </c>
      <c r="L4729">
        <v>7</v>
      </c>
      <c r="M4729" t="s">
        <v>14046</v>
      </c>
      <c r="N4729" t="s">
        <v>16</v>
      </c>
    </row>
    <row r="4730" spans="1:14" x14ac:dyDescent="0.35">
      <c r="A4730" t="s">
        <v>8917</v>
      </c>
      <c r="B4730">
        <v>27</v>
      </c>
      <c r="C4730" t="s">
        <v>14097</v>
      </c>
      <c r="D4730" t="s">
        <v>39</v>
      </c>
      <c r="E4730" t="s">
        <v>64</v>
      </c>
      <c r="F4730" t="s">
        <v>19</v>
      </c>
      <c r="G4730" t="s">
        <v>20</v>
      </c>
      <c r="H4730">
        <v>2784.14</v>
      </c>
      <c r="I4730" s="9">
        <v>45169</v>
      </c>
      <c r="J4730">
        <v>2023</v>
      </c>
      <c r="K4730" t="s">
        <v>14056</v>
      </c>
      <c r="L4730">
        <v>8</v>
      </c>
      <c r="M4730" t="s">
        <v>14057</v>
      </c>
      <c r="N4730" t="s">
        <v>16</v>
      </c>
    </row>
    <row r="4731" spans="1:14" x14ac:dyDescent="0.35">
      <c r="A4731" t="s">
        <v>8927</v>
      </c>
      <c r="B4731">
        <v>27</v>
      </c>
      <c r="C4731" t="s">
        <v>14097</v>
      </c>
      <c r="D4731" t="s">
        <v>12</v>
      </c>
      <c r="E4731" t="s">
        <v>93</v>
      </c>
      <c r="F4731" t="s">
        <v>14</v>
      </c>
      <c r="G4731" t="s">
        <v>20</v>
      </c>
      <c r="H4731">
        <v>6243.15</v>
      </c>
      <c r="I4731" s="9">
        <v>45174</v>
      </c>
      <c r="J4731">
        <v>2023</v>
      </c>
      <c r="K4731" t="s">
        <v>14055</v>
      </c>
      <c r="L4731">
        <v>9</v>
      </c>
      <c r="M4731" t="s">
        <v>14046</v>
      </c>
      <c r="N4731" t="s">
        <v>16</v>
      </c>
    </row>
    <row r="4732" spans="1:14" x14ac:dyDescent="0.35">
      <c r="A4732" t="s">
        <v>8959</v>
      </c>
      <c r="B4732">
        <v>27</v>
      </c>
      <c r="C4732" t="s">
        <v>14097</v>
      </c>
      <c r="D4732" t="s">
        <v>39</v>
      </c>
      <c r="E4732" t="s">
        <v>42</v>
      </c>
      <c r="F4732" t="s">
        <v>35</v>
      </c>
      <c r="G4732" t="s">
        <v>20</v>
      </c>
      <c r="H4732">
        <v>1381.92</v>
      </c>
      <c r="I4732" s="9">
        <v>45213</v>
      </c>
      <c r="J4732">
        <v>2023</v>
      </c>
      <c r="K4732" t="s">
        <v>14058</v>
      </c>
      <c r="L4732">
        <v>10</v>
      </c>
      <c r="M4732" t="s">
        <v>14050</v>
      </c>
      <c r="N4732" t="s">
        <v>16</v>
      </c>
    </row>
    <row r="4733" spans="1:14" x14ac:dyDescent="0.35">
      <c r="A4733" t="s">
        <v>9027</v>
      </c>
      <c r="B4733">
        <v>27</v>
      </c>
      <c r="C4733" t="s">
        <v>14097</v>
      </c>
      <c r="D4733" t="s">
        <v>39</v>
      </c>
      <c r="E4733" t="s">
        <v>64</v>
      </c>
      <c r="F4733" t="s">
        <v>19</v>
      </c>
      <c r="G4733" t="s">
        <v>20</v>
      </c>
      <c r="H4733">
        <v>10235.299999999999</v>
      </c>
      <c r="I4733" s="9">
        <v>45111</v>
      </c>
      <c r="J4733">
        <v>2023</v>
      </c>
      <c r="K4733" t="s">
        <v>14063</v>
      </c>
      <c r="L4733">
        <v>7</v>
      </c>
      <c r="M4733" t="s">
        <v>14046</v>
      </c>
      <c r="N4733" t="s">
        <v>16</v>
      </c>
    </row>
    <row r="4734" spans="1:14" x14ac:dyDescent="0.35">
      <c r="A4734" t="s">
        <v>9085</v>
      </c>
      <c r="B4734">
        <v>26</v>
      </c>
      <c r="C4734" t="s">
        <v>14097</v>
      </c>
      <c r="D4734" t="s">
        <v>12</v>
      </c>
      <c r="E4734" t="s">
        <v>24</v>
      </c>
      <c r="F4734" t="s">
        <v>49</v>
      </c>
      <c r="G4734" t="s">
        <v>20</v>
      </c>
      <c r="H4734">
        <v>3843.15</v>
      </c>
      <c r="I4734" s="9">
        <v>45134</v>
      </c>
      <c r="J4734">
        <v>2023</v>
      </c>
      <c r="K4734" t="s">
        <v>14063</v>
      </c>
      <c r="L4734">
        <v>7</v>
      </c>
      <c r="M4734" t="s">
        <v>14057</v>
      </c>
      <c r="N4734" t="s">
        <v>16</v>
      </c>
    </row>
    <row r="4735" spans="1:14" x14ac:dyDescent="0.35">
      <c r="A4735" t="s">
        <v>9093</v>
      </c>
      <c r="B4735">
        <v>27</v>
      </c>
      <c r="C4735" t="s">
        <v>14097</v>
      </c>
      <c r="D4735" t="s">
        <v>39</v>
      </c>
      <c r="E4735" t="s">
        <v>93</v>
      </c>
      <c r="F4735" t="s">
        <v>25</v>
      </c>
      <c r="G4735" t="s">
        <v>20</v>
      </c>
      <c r="H4735">
        <v>13993.15</v>
      </c>
      <c r="I4735" s="9">
        <v>45580</v>
      </c>
      <c r="J4735">
        <v>2024</v>
      </c>
      <c r="K4735" t="s">
        <v>14058</v>
      </c>
      <c r="L4735">
        <v>10</v>
      </c>
      <c r="M4735" t="s">
        <v>14046</v>
      </c>
      <c r="N4735" t="s">
        <v>16</v>
      </c>
    </row>
    <row r="4736" spans="1:14" x14ac:dyDescent="0.35">
      <c r="A4736" t="s">
        <v>9097</v>
      </c>
      <c r="B4736">
        <v>26</v>
      </c>
      <c r="C4736" t="s">
        <v>14097</v>
      </c>
      <c r="D4736" t="s">
        <v>39</v>
      </c>
      <c r="E4736" t="s">
        <v>93</v>
      </c>
      <c r="F4736" t="s">
        <v>19</v>
      </c>
      <c r="G4736" t="s">
        <v>20</v>
      </c>
      <c r="H4736">
        <v>518.51</v>
      </c>
      <c r="I4736" s="9">
        <v>45423</v>
      </c>
      <c r="J4736">
        <v>2024</v>
      </c>
      <c r="K4736" t="s">
        <v>14047</v>
      </c>
      <c r="L4736">
        <v>5</v>
      </c>
      <c r="M4736" t="s">
        <v>14050</v>
      </c>
      <c r="N4736" t="s">
        <v>16</v>
      </c>
    </row>
    <row r="4737" spans="1:14" x14ac:dyDescent="0.35">
      <c r="A4737" t="s">
        <v>9221</v>
      </c>
      <c r="B4737">
        <v>25</v>
      </c>
      <c r="C4737" t="s">
        <v>14097</v>
      </c>
      <c r="D4737" t="s">
        <v>39</v>
      </c>
      <c r="E4737" t="s">
        <v>52</v>
      </c>
      <c r="F4737" t="s">
        <v>49</v>
      </c>
      <c r="G4737" t="s">
        <v>20</v>
      </c>
      <c r="H4737">
        <v>6.75</v>
      </c>
      <c r="I4737" s="9">
        <v>45480</v>
      </c>
      <c r="J4737">
        <v>2024</v>
      </c>
      <c r="K4737" t="s">
        <v>14063</v>
      </c>
      <c r="L4737">
        <v>7</v>
      </c>
      <c r="M4737" t="s">
        <v>14059</v>
      </c>
      <c r="N4737" t="s">
        <v>16</v>
      </c>
    </row>
    <row r="4738" spans="1:14" x14ac:dyDescent="0.35">
      <c r="A4738" t="s">
        <v>9265</v>
      </c>
      <c r="B4738">
        <v>32</v>
      </c>
      <c r="C4738" t="s">
        <v>14097</v>
      </c>
      <c r="D4738" t="s">
        <v>39</v>
      </c>
      <c r="E4738" t="s">
        <v>13</v>
      </c>
      <c r="F4738" t="s">
        <v>14</v>
      </c>
      <c r="G4738" t="s">
        <v>20</v>
      </c>
      <c r="H4738">
        <v>2071.48</v>
      </c>
      <c r="I4738" s="9">
        <v>45027</v>
      </c>
      <c r="J4738">
        <v>2023</v>
      </c>
      <c r="K4738" t="s">
        <v>14061</v>
      </c>
      <c r="L4738">
        <v>4</v>
      </c>
      <c r="M4738" t="s">
        <v>14046</v>
      </c>
      <c r="N4738" t="s">
        <v>16</v>
      </c>
    </row>
    <row r="4739" spans="1:14" x14ac:dyDescent="0.35">
      <c r="A4739" t="s">
        <v>9315</v>
      </c>
      <c r="B4739">
        <v>27</v>
      </c>
      <c r="C4739" t="s">
        <v>14097</v>
      </c>
      <c r="D4739" t="s">
        <v>39</v>
      </c>
      <c r="E4739" t="s">
        <v>93</v>
      </c>
      <c r="F4739" t="s">
        <v>55</v>
      </c>
      <c r="G4739" t="s">
        <v>20</v>
      </c>
      <c r="H4739">
        <v>10591.66</v>
      </c>
      <c r="I4739" s="9">
        <v>45266</v>
      </c>
      <c r="J4739">
        <v>2023</v>
      </c>
      <c r="K4739" t="s">
        <v>14060</v>
      </c>
      <c r="L4739">
        <v>12</v>
      </c>
      <c r="M4739" t="s">
        <v>14052</v>
      </c>
      <c r="N4739" t="s">
        <v>16</v>
      </c>
    </row>
    <row r="4740" spans="1:14" x14ac:dyDescent="0.35">
      <c r="A4740" t="s">
        <v>9483</v>
      </c>
      <c r="B4740">
        <v>26</v>
      </c>
      <c r="C4740" t="s">
        <v>14097</v>
      </c>
      <c r="D4740" t="s">
        <v>39</v>
      </c>
      <c r="E4740" t="s">
        <v>93</v>
      </c>
      <c r="F4740" t="s">
        <v>19</v>
      </c>
      <c r="G4740" t="s">
        <v>20</v>
      </c>
      <c r="H4740">
        <v>26001.86</v>
      </c>
      <c r="I4740" s="9">
        <v>45351</v>
      </c>
      <c r="J4740">
        <v>2024</v>
      </c>
      <c r="K4740" t="s">
        <v>14051</v>
      </c>
      <c r="L4740">
        <v>2</v>
      </c>
      <c r="M4740" t="s">
        <v>14057</v>
      </c>
      <c r="N4740" t="s">
        <v>16</v>
      </c>
    </row>
    <row r="4741" spans="1:14" x14ac:dyDescent="0.35">
      <c r="A4741" t="s">
        <v>9573</v>
      </c>
      <c r="B4741">
        <v>34</v>
      </c>
      <c r="C4741" t="s">
        <v>14097</v>
      </c>
      <c r="D4741" t="s">
        <v>12</v>
      </c>
      <c r="E4741" t="s">
        <v>42</v>
      </c>
      <c r="F4741" t="s">
        <v>19</v>
      </c>
      <c r="G4741" t="s">
        <v>20</v>
      </c>
      <c r="H4741">
        <v>5859.31</v>
      </c>
      <c r="I4741" s="9">
        <v>45513</v>
      </c>
      <c r="J4741">
        <v>2024</v>
      </c>
      <c r="K4741" t="s">
        <v>14056</v>
      </c>
      <c r="L4741">
        <v>8</v>
      </c>
      <c r="M4741" t="s">
        <v>14048</v>
      </c>
      <c r="N4741" t="s">
        <v>16</v>
      </c>
    </row>
    <row r="4742" spans="1:14" x14ac:dyDescent="0.35">
      <c r="A4742" t="s">
        <v>9653</v>
      </c>
      <c r="B4742">
        <v>29</v>
      </c>
      <c r="C4742" t="s">
        <v>14097</v>
      </c>
      <c r="D4742" t="s">
        <v>12</v>
      </c>
      <c r="E4742" t="s">
        <v>13</v>
      </c>
      <c r="F4742" t="s">
        <v>25</v>
      </c>
      <c r="G4742" t="s">
        <v>20</v>
      </c>
      <c r="H4742">
        <v>16881.689999999999</v>
      </c>
      <c r="I4742" s="9">
        <v>44937</v>
      </c>
      <c r="J4742">
        <v>2023</v>
      </c>
      <c r="K4742" t="s">
        <v>14045</v>
      </c>
      <c r="L4742">
        <v>1</v>
      </c>
      <c r="M4742" t="s">
        <v>14052</v>
      </c>
      <c r="N4742" t="s">
        <v>16</v>
      </c>
    </row>
    <row r="4743" spans="1:14" x14ac:dyDescent="0.35">
      <c r="A4743" t="s">
        <v>9671</v>
      </c>
      <c r="B4743">
        <v>30</v>
      </c>
      <c r="C4743" t="s">
        <v>14097</v>
      </c>
      <c r="D4743" t="s">
        <v>12</v>
      </c>
      <c r="E4743" t="s">
        <v>93</v>
      </c>
      <c r="F4743" t="s">
        <v>19</v>
      </c>
      <c r="G4743" t="s">
        <v>20</v>
      </c>
      <c r="H4743">
        <v>4112.96</v>
      </c>
      <c r="I4743" s="9">
        <v>45223</v>
      </c>
      <c r="J4743">
        <v>2023</v>
      </c>
      <c r="K4743" t="s">
        <v>14058</v>
      </c>
      <c r="L4743">
        <v>10</v>
      </c>
      <c r="M4743" t="s">
        <v>14046</v>
      </c>
      <c r="N4743" t="s">
        <v>16</v>
      </c>
    </row>
    <row r="4744" spans="1:14" x14ac:dyDescent="0.35">
      <c r="A4744" t="s">
        <v>9721</v>
      </c>
      <c r="B4744">
        <v>32</v>
      </c>
      <c r="C4744" t="s">
        <v>14097</v>
      </c>
      <c r="D4744" t="s">
        <v>39</v>
      </c>
      <c r="E4744" t="s">
        <v>29</v>
      </c>
      <c r="F4744" t="s">
        <v>55</v>
      </c>
      <c r="G4744" t="s">
        <v>20</v>
      </c>
      <c r="H4744">
        <v>27809.21</v>
      </c>
      <c r="I4744" s="9">
        <v>44972</v>
      </c>
      <c r="J4744">
        <v>2023</v>
      </c>
      <c r="K4744" t="s">
        <v>14051</v>
      </c>
      <c r="L4744">
        <v>2</v>
      </c>
      <c r="M4744" t="s">
        <v>14052</v>
      </c>
      <c r="N4744" t="s">
        <v>16</v>
      </c>
    </row>
    <row r="4745" spans="1:14" x14ac:dyDescent="0.35">
      <c r="A4745" t="s">
        <v>9763</v>
      </c>
      <c r="B4745">
        <v>34</v>
      </c>
      <c r="C4745" t="s">
        <v>14097</v>
      </c>
      <c r="D4745" t="s">
        <v>12</v>
      </c>
      <c r="E4745" t="s">
        <v>74</v>
      </c>
      <c r="F4745" t="s">
        <v>25</v>
      </c>
      <c r="G4745" t="s">
        <v>20</v>
      </c>
      <c r="H4745">
        <v>17337.2</v>
      </c>
      <c r="I4745" s="9">
        <v>45135</v>
      </c>
      <c r="J4745">
        <v>2023</v>
      </c>
      <c r="K4745" t="s">
        <v>14063</v>
      </c>
      <c r="L4745">
        <v>7</v>
      </c>
      <c r="M4745" t="s">
        <v>14048</v>
      </c>
      <c r="N4745" t="s">
        <v>16</v>
      </c>
    </row>
    <row r="4746" spans="1:14" x14ac:dyDescent="0.35">
      <c r="A4746" t="s">
        <v>9793</v>
      </c>
      <c r="B4746">
        <v>28</v>
      </c>
      <c r="C4746" t="s">
        <v>14097</v>
      </c>
      <c r="D4746" t="s">
        <v>12</v>
      </c>
      <c r="E4746" t="s">
        <v>64</v>
      </c>
      <c r="F4746" t="s">
        <v>55</v>
      </c>
      <c r="G4746" t="s">
        <v>20</v>
      </c>
      <c r="H4746">
        <v>10812.35</v>
      </c>
      <c r="I4746" s="9">
        <v>45289</v>
      </c>
      <c r="J4746">
        <v>2023</v>
      </c>
      <c r="K4746" t="s">
        <v>14060</v>
      </c>
      <c r="L4746">
        <v>12</v>
      </c>
      <c r="M4746" t="s">
        <v>14048</v>
      </c>
      <c r="N4746" t="s">
        <v>16</v>
      </c>
    </row>
    <row r="4747" spans="1:14" x14ac:dyDescent="0.35">
      <c r="A4747" t="s">
        <v>9819</v>
      </c>
      <c r="B4747">
        <v>32</v>
      </c>
      <c r="C4747" t="s">
        <v>14097</v>
      </c>
      <c r="D4747" t="s">
        <v>39</v>
      </c>
      <c r="E4747" t="s">
        <v>64</v>
      </c>
      <c r="F4747" t="s">
        <v>25</v>
      </c>
      <c r="G4747" t="s">
        <v>20</v>
      </c>
      <c r="H4747">
        <v>7444.25</v>
      </c>
      <c r="I4747" s="9">
        <v>44943</v>
      </c>
      <c r="J4747">
        <v>2023</v>
      </c>
      <c r="K4747" t="s">
        <v>14045</v>
      </c>
      <c r="L4747">
        <v>1</v>
      </c>
      <c r="M4747" t="s">
        <v>14046</v>
      </c>
      <c r="N4747" t="s">
        <v>16</v>
      </c>
    </row>
    <row r="4748" spans="1:14" x14ac:dyDescent="0.35">
      <c r="A4748" t="s">
        <v>9823</v>
      </c>
      <c r="B4748">
        <v>34</v>
      </c>
      <c r="C4748" t="s">
        <v>14097</v>
      </c>
      <c r="D4748" t="s">
        <v>12</v>
      </c>
      <c r="E4748" t="s">
        <v>24</v>
      </c>
      <c r="F4748" t="s">
        <v>19</v>
      </c>
      <c r="G4748" t="s">
        <v>20</v>
      </c>
      <c r="H4748">
        <v>7773.2</v>
      </c>
      <c r="I4748" s="9">
        <v>45311</v>
      </c>
      <c r="J4748">
        <v>2024</v>
      </c>
      <c r="K4748" t="s">
        <v>14045</v>
      </c>
      <c r="L4748">
        <v>1</v>
      </c>
      <c r="M4748" t="s">
        <v>14050</v>
      </c>
      <c r="N4748" t="s">
        <v>16</v>
      </c>
    </row>
    <row r="4749" spans="1:14" x14ac:dyDescent="0.35">
      <c r="A4749" t="s">
        <v>9829</v>
      </c>
      <c r="B4749">
        <v>29</v>
      </c>
      <c r="C4749" t="s">
        <v>14097</v>
      </c>
      <c r="D4749" t="s">
        <v>39</v>
      </c>
      <c r="E4749" t="s">
        <v>93</v>
      </c>
      <c r="F4749" t="s">
        <v>49</v>
      </c>
      <c r="G4749" t="s">
        <v>20</v>
      </c>
      <c r="H4749">
        <v>14139.2</v>
      </c>
      <c r="I4749" s="9">
        <v>45430</v>
      </c>
      <c r="J4749">
        <v>2024</v>
      </c>
      <c r="K4749" t="s">
        <v>14047</v>
      </c>
      <c r="L4749">
        <v>5</v>
      </c>
      <c r="M4749" t="s">
        <v>14050</v>
      </c>
      <c r="N4749" t="s">
        <v>16</v>
      </c>
    </row>
    <row r="4750" spans="1:14" x14ac:dyDescent="0.35">
      <c r="A4750" t="s">
        <v>9905</v>
      </c>
      <c r="B4750">
        <v>25</v>
      </c>
      <c r="C4750" t="s">
        <v>14097</v>
      </c>
      <c r="D4750" t="s">
        <v>39</v>
      </c>
      <c r="E4750" t="s">
        <v>93</v>
      </c>
      <c r="F4750" t="s">
        <v>55</v>
      </c>
      <c r="G4750" t="s">
        <v>20</v>
      </c>
      <c r="H4750">
        <v>24800.62</v>
      </c>
      <c r="I4750" s="9">
        <v>45496</v>
      </c>
      <c r="J4750">
        <v>2024</v>
      </c>
      <c r="K4750" t="s">
        <v>14063</v>
      </c>
      <c r="L4750">
        <v>7</v>
      </c>
      <c r="M4750" t="s">
        <v>14046</v>
      </c>
      <c r="N4750" t="s">
        <v>16</v>
      </c>
    </row>
    <row r="4751" spans="1:14" x14ac:dyDescent="0.35">
      <c r="A4751" t="s">
        <v>9951</v>
      </c>
      <c r="B4751">
        <v>28</v>
      </c>
      <c r="C4751" t="s">
        <v>14097</v>
      </c>
      <c r="D4751" t="s">
        <v>12</v>
      </c>
      <c r="E4751" t="s">
        <v>42</v>
      </c>
      <c r="F4751" t="s">
        <v>19</v>
      </c>
      <c r="G4751" t="s">
        <v>20</v>
      </c>
      <c r="H4751">
        <v>13145.06</v>
      </c>
      <c r="I4751" s="9">
        <v>45180</v>
      </c>
      <c r="J4751">
        <v>2023</v>
      </c>
      <c r="K4751" t="s">
        <v>14055</v>
      </c>
      <c r="L4751">
        <v>9</v>
      </c>
      <c r="M4751" t="s">
        <v>14062</v>
      </c>
      <c r="N4751" t="s">
        <v>16</v>
      </c>
    </row>
    <row r="4752" spans="1:14" x14ac:dyDescent="0.35">
      <c r="A4752" t="s">
        <v>9985</v>
      </c>
      <c r="B4752">
        <v>33</v>
      </c>
      <c r="C4752" t="s">
        <v>14097</v>
      </c>
      <c r="D4752" t="s">
        <v>39</v>
      </c>
      <c r="E4752" t="s">
        <v>52</v>
      </c>
      <c r="F4752" t="s">
        <v>55</v>
      </c>
      <c r="G4752" t="s">
        <v>20</v>
      </c>
      <c r="H4752">
        <v>15205.39</v>
      </c>
      <c r="I4752" s="9">
        <v>45144</v>
      </c>
      <c r="J4752">
        <v>2023</v>
      </c>
      <c r="K4752" t="s">
        <v>14056</v>
      </c>
      <c r="L4752">
        <v>8</v>
      </c>
      <c r="M4752" t="s">
        <v>14059</v>
      </c>
      <c r="N4752" t="s">
        <v>16</v>
      </c>
    </row>
    <row r="4753" spans="1:14" x14ac:dyDescent="0.35">
      <c r="A4753" t="s">
        <v>10089</v>
      </c>
      <c r="B4753">
        <v>28</v>
      </c>
      <c r="C4753" t="s">
        <v>14097</v>
      </c>
      <c r="D4753" t="s">
        <v>39</v>
      </c>
      <c r="E4753" t="s">
        <v>42</v>
      </c>
      <c r="F4753" t="s">
        <v>55</v>
      </c>
      <c r="G4753" t="s">
        <v>20</v>
      </c>
      <c r="H4753">
        <v>4233.3999999999996</v>
      </c>
      <c r="I4753" s="9">
        <v>44991</v>
      </c>
      <c r="J4753">
        <v>2023</v>
      </c>
      <c r="K4753" t="s">
        <v>14053</v>
      </c>
      <c r="L4753">
        <v>3</v>
      </c>
      <c r="M4753" t="s">
        <v>14062</v>
      </c>
      <c r="N4753" t="s">
        <v>16</v>
      </c>
    </row>
    <row r="4754" spans="1:14" x14ac:dyDescent="0.35">
      <c r="A4754" t="s">
        <v>10159</v>
      </c>
      <c r="B4754">
        <v>32</v>
      </c>
      <c r="C4754" t="s">
        <v>14097</v>
      </c>
      <c r="D4754" t="s">
        <v>39</v>
      </c>
      <c r="E4754" t="s">
        <v>93</v>
      </c>
      <c r="F4754" t="s">
        <v>49</v>
      </c>
      <c r="G4754" t="s">
        <v>20</v>
      </c>
      <c r="H4754">
        <v>2954.92</v>
      </c>
      <c r="I4754" s="9">
        <v>45601</v>
      </c>
      <c r="J4754">
        <v>2024</v>
      </c>
      <c r="K4754" t="s">
        <v>14054</v>
      </c>
      <c r="L4754">
        <v>11</v>
      </c>
      <c r="M4754" t="s">
        <v>14046</v>
      </c>
      <c r="N4754" t="s">
        <v>16</v>
      </c>
    </row>
    <row r="4755" spans="1:14" x14ac:dyDescent="0.35">
      <c r="A4755" t="s">
        <v>10181</v>
      </c>
      <c r="B4755">
        <v>30</v>
      </c>
      <c r="C4755" t="s">
        <v>14097</v>
      </c>
      <c r="D4755" t="s">
        <v>12</v>
      </c>
      <c r="E4755" t="s">
        <v>13</v>
      </c>
      <c r="F4755" t="s">
        <v>35</v>
      </c>
      <c r="G4755" t="s">
        <v>20</v>
      </c>
      <c r="H4755">
        <v>10012.280000000001</v>
      </c>
      <c r="I4755" s="9">
        <v>45630</v>
      </c>
      <c r="J4755">
        <v>2024</v>
      </c>
      <c r="K4755" t="s">
        <v>14060</v>
      </c>
      <c r="L4755">
        <v>12</v>
      </c>
      <c r="M4755" t="s">
        <v>14052</v>
      </c>
      <c r="N4755" t="s">
        <v>16</v>
      </c>
    </row>
    <row r="4756" spans="1:14" x14ac:dyDescent="0.35">
      <c r="A4756" t="s">
        <v>10209</v>
      </c>
      <c r="B4756">
        <v>25</v>
      </c>
      <c r="C4756" t="s">
        <v>14097</v>
      </c>
      <c r="D4756" t="s">
        <v>12</v>
      </c>
      <c r="E4756" t="s">
        <v>42</v>
      </c>
      <c r="F4756" t="s">
        <v>19</v>
      </c>
      <c r="G4756" t="s">
        <v>20</v>
      </c>
      <c r="H4756">
        <v>9260.17</v>
      </c>
      <c r="I4756" s="9">
        <v>45325</v>
      </c>
      <c r="J4756">
        <v>2024</v>
      </c>
      <c r="K4756" t="s">
        <v>14051</v>
      </c>
      <c r="L4756">
        <v>2</v>
      </c>
      <c r="M4756" t="s">
        <v>14050</v>
      </c>
      <c r="N4756" t="s">
        <v>16</v>
      </c>
    </row>
    <row r="4757" spans="1:14" x14ac:dyDescent="0.35">
      <c r="A4757" t="s">
        <v>10223</v>
      </c>
      <c r="B4757">
        <v>33</v>
      </c>
      <c r="C4757" t="s">
        <v>14097</v>
      </c>
      <c r="D4757" t="s">
        <v>12</v>
      </c>
      <c r="E4757" t="s">
        <v>52</v>
      </c>
      <c r="F4757" t="s">
        <v>14</v>
      </c>
      <c r="G4757" t="s">
        <v>20</v>
      </c>
      <c r="H4757">
        <v>12085.57</v>
      </c>
      <c r="I4757" s="9">
        <v>45610</v>
      </c>
      <c r="J4757">
        <v>2024</v>
      </c>
      <c r="K4757" t="s">
        <v>14054</v>
      </c>
      <c r="L4757">
        <v>11</v>
      </c>
      <c r="M4757" t="s">
        <v>14057</v>
      </c>
      <c r="N4757" t="s">
        <v>16</v>
      </c>
    </row>
    <row r="4758" spans="1:14" x14ac:dyDescent="0.35">
      <c r="A4758" t="s">
        <v>10253</v>
      </c>
      <c r="B4758">
        <v>34</v>
      </c>
      <c r="C4758" t="s">
        <v>14097</v>
      </c>
      <c r="D4758" t="s">
        <v>12</v>
      </c>
      <c r="E4758" t="s">
        <v>74</v>
      </c>
      <c r="F4758" t="s">
        <v>55</v>
      </c>
      <c r="G4758" t="s">
        <v>20</v>
      </c>
      <c r="H4758">
        <v>45338.45</v>
      </c>
      <c r="I4758" s="9">
        <v>45429</v>
      </c>
      <c r="J4758">
        <v>2024</v>
      </c>
      <c r="K4758" t="s">
        <v>14047</v>
      </c>
      <c r="L4758">
        <v>5</v>
      </c>
      <c r="M4758" t="s">
        <v>14048</v>
      </c>
      <c r="N4758" t="s">
        <v>16</v>
      </c>
    </row>
    <row r="4759" spans="1:14" x14ac:dyDescent="0.35">
      <c r="A4759" t="s">
        <v>10261</v>
      </c>
      <c r="B4759">
        <v>32</v>
      </c>
      <c r="C4759" t="s">
        <v>14097</v>
      </c>
      <c r="D4759" t="s">
        <v>12</v>
      </c>
      <c r="E4759" t="s">
        <v>74</v>
      </c>
      <c r="F4759" t="s">
        <v>14</v>
      </c>
      <c r="G4759" t="s">
        <v>20</v>
      </c>
      <c r="H4759">
        <v>1517.32</v>
      </c>
      <c r="I4759" s="9">
        <v>45553</v>
      </c>
      <c r="J4759">
        <v>2024</v>
      </c>
      <c r="K4759" t="s">
        <v>14055</v>
      </c>
      <c r="L4759">
        <v>9</v>
      </c>
      <c r="M4759" t="s">
        <v>14052</v>
      </c>
      <c r="N4759" t="s">
        <v>16</v>
      </c>
    </row>
    <row r="4760" spans="1:14" x14ac:dyDescent="0.35">
      <c r="A4760" t="s">
        <v>10347</v>
      </c>
      <c r="B4760">
        <v>30</v>
      </c>
      <c r="C4760" t="s">
        <v>14097</v>
      </c>
      <c r="D4760" t="s">
        <v>39</v>
      </c>
      <c r="E4760" t="s">
        <v>13</v>
      </c>
      <c r="F4760" t="s">
        <v>14</v>
      </c>
      <c r="G4760" t="s">
        <v>20</v>
      </c>
      <c r="H4760">
        <v>2810.22</v>
      </c>
      <c r="I4760" s="9">
        <v>45381</v>
      </c>
      <c r="J4760">
        <v>2024</v>
      </c>
      <c r="K4760" t="s">
        <v>14053</v>
      </c>
      <c r="L4760">
        <v>3</v>
      </c>
      <c r="M4760" t="s">
        <v>14050</v>
      </c>
      <c r="N4760" t="s">
        <v>16</v>
      </c>
    </row>
    <row r="4761" spans="1:14" x14ac:dyDescent="0.35">
      <c r="A4761" t="s">
        <v>10427</v>
      </c>
      <c r="B4761">
        <v>29</v>
      </c>
      <c r="C4761" t="s">
        <v>14097</v>
      </c>
      <c r="D4761" t="s">
        <v>12</v>
      </c>
      <c r="E4761" t="s">
        <v>64</v>
      </c>
      <c r="F4761" t="s">
        <v>55</v>
      </c>
      <c r="G4761" t="s">
        <v>20</v>
      </c>
      <c r="H4761">
        <v>5339.92</v>
      </c>
      <c r="I4761" s="9">
        <v>45569</v>
      </c>
      <c r="J4761">
        <v>2024</v>
      </c>
      <c r="K4761" t="s">
        <v>14058</v>
      </c>
      <c r="L4761">
        <v>10</v>
      </c>
      <c r="M4761" t="s">
        <v>14048</v>
      </c>
      <c r="N4761" t="s">
        <v>16</v>
      </c>
    </row>
    <row r="4762" spans="1:14" x14ac:dyDescent="0.35">
      <c r="A4762" t="s">
        <v>10445</v>
      </c>
      <c r="B4762">
        <v>34</v>
      </c>
      <c r="C4762" t="s">
        <v>14097</v>
      </c>
      <c r="D4762" t="s">
        <v>12</v>
      </c>
      <c r="E4762" t="s">
        <v>13</v>
      </c>
      <c r="F4762" t="s">
        <v>55</v>
      </c>
      <c r="G4762" t="s">
        <v>20</v>
      </c>
      <c r="H4762">
        <v>4844.8500000000004</v>
      </c>
      <c r="I4762" s="9">
        <v>45141</v>
      </c>
      <c r="J4762">
        <v>2023</v>
      </c>
      <c r="K4762" t="s">
        <v>14056</v>
      </c>
      <c r="L4762">
        <v>8</v>
      </c>
      <c r="M4762" t="s">
        <v>14057</v>
      </c>
      <c r="N4762" t="s">
        <v>16</v>
      </c>
    </row>
    <row r="4763" spans="1:14" x14ac:dyDescent="0.35">
      <c r="A4763" t="s">
        <v>10483</v>
      </c>
      <c r="B4763">
        <v>33</v>
      </c>
      <c r="C4763" t="s">
        <v>14097</v>
      </c>
      <c r="D4763" t="s">
        <v>39</v>
      </c>
      <c r="E4763" t="s">
        <v>64</v>
      </c>
      <c r="F4763" t="s">
        <v>14</v>
      </c>
      <c r="G4763" t="s">
        <v>20</v>
      </c>
      <c r="H4763">
        <v>59671.64</v>
      </c>
      <c r="I4763" s="9">
        <v>45524</v>
      </c>
      <c r="J4763">
        <v>2024</v>
      </c>
      <c r="K4763" t="s">
        <v>14056</v>
      </c>
      <c r="L4763">
        <v>8</v>
      </c>
      <c r="M4763" t="s">
        <v>14046</v>
      </c>
      <c r="N4763" t="s">
        <v>16</v>
      </c>
    </row>
    <row r="4764" spans="1:14" x14ac:dyDescent="0.35">
      <c r="A4764" t="s">
        <v>10523</v>
      </c>
      <c r="B4764">
        <v>30</v>
      </c>
      <c r="C4764" t="s">
        <v>14097</v>
      </c>
      <c r="D4764" t="s">
        <v>39</v>
      </c>
      <c r="E4764" t="s">
        <v>13</v>
      </c>
      <c r="F4764" t="s">
        <v>19</v>
      </c>
      <c r="G4764" t="s">
        <v>20</v>
      </c>
      <c r="H4764">
        <v>4929.3900000000003</v>
      </c>
      <c r="I4764" s="9">
        <v>45048</v>
      </c>
      <c r="J4764">
        <v>2023</v>
      </c>
      <c r="K4764" t="s">
        <v>14047</v>
      </c>
      <c r="L4764">
        <v>5</v>
      </c>
      <c r="M4764" t="s">
        <v>14046</v>
      </c>
      <c r="N4764" t="s">
        <v>16</v>
      </c>
    </row>
    <row r="4765" spans="1:14" x14ac:dyDescent="0.35">
      <c r="A4765" t="s">
        <v>10613</v>
      </c>
      <c r="B4765">
        <v>30</v>
      </c>
      <c r="C4765" t="s">
        <v>14097</v>
      </c>
      <c r="D4765" t="s">
        <v>12</v>
      </c>
      <c r="E4765" t="s">
        <v>64</v>
      </c>
      <c r="F4765" t="s">
        <v>14</v>
      </c>
      <c r="G4765" t="s">
        <v>20</v>
      </c>
      <c r="H4765">
        <v>23961.43</v>
      </c>
      <c r="I4765" s="9">
        <v>45257</v>
      </c>
      <c r="J4765">
        <v>2023</v>
      </c>
      <c r="K4765" t="s">
        <v>14054</v>
      </c>
      <c r="L4765">
        <v>11</v>
      </c>
      <c r="M4765" t="s">
        <v>14062</v>
      </c>
      <c r="N4765" t="s">
        <v>16</v>
      </c>
    </row>
    <row r="4766" spans="1:14" x14ac:dyDescent="0.35">
      <c r="A4766" t="s">
        <v>10631</v>
      </c>
      <c r="B4766">
        <v>25</v>
      </c>
      <c r="C4766" t="s">
        <v>14097</v>
      </c>
      <c r="D4766" t="s">
        <v>12</v>
      </c>
      <c r="E4766" t="s">
        <v>74</v>
      </c>
      <c r="F4766" t="s">
        <v>19</v>
      </c>
      <c r="G4766" t="s">
        <v>20</v>
      </c>
      <c r="H4766">
        <v>4753.7700000000004</v>
      </c>
      <c r="I4766" s="9">
        <v>45476</v>
      </c>
      <c r="J4766">
        <v>2024</v>
      </c>
      <c r="K4766" t="s">
        <v>14063</v>
      </c>
      <c r="L4766">
        <v>7</v>
      </c>
      <c r="M4766" t="s">
        <v>14052</v>
      </c>
      <c r="N4766" t="s">
        <v>16</v>
      </c>
    </row>
    <row r="4767" spans="1:14" x14ac:dyDescent="0.35">
      <c r="A4767" t="s">
        <v>10637</v>
      </c>
      <c r="B4767">
        <v>30</v>
      </c>
      <c r="C4767" t="s">
        <v>14097</v>
      </c>
      <c r="D4767" t="s">
        <v>12</v>
      </c>
      <c r="E4767" t="s">
        <v>42</v>
      </c>
      <c r="F4767" t="s">
        <v>19</v>
      </c>
      <c r="G4767" t="s">
        <v>20</v>
      </c>
      <c r="H4767">
        <v>31094.77</v>
      </c>
      <c r="I4767" s="9">
        <v>44945</v>
      </c>
      <c r="J4767">
        <v>2023</v>
      </c>
      <c r="K4767" t="s">
        <v>14045</v>
      </c>
      <c r="L4767">
        <v>1</v>
      </c>
      <c r="M4767" t="s">
        <v>14057</v>
      </c>
      <c r="N4767" t="s">
        <v>16</v>
      </c>
    </row>
    <row r="4768" spans="1:14" x14ac:dyDescent="0.35">
      <c r="A4768" t="s">
        <v>10713</v>
      </c>
      <c r="B4768">
        <v>28</v>
      </c>
      <c r="C4768" t="s">
        <v>14097</v>
      </c>
      <c r="D4768" t="s">
        <v>39</v>
      </c>
      <c r="E4768" t="s">
        <v>93</v>
      </c>
      <c r="F4768" t="s">
        <v>49</v>
      </c>
      <c r="G4768" t="s">
        <v>20</v>
      </c>
      <c r="H4768">
        <v>32451.41</v>
      </c>
      <c r="I4768" s="9">
        <v>44935</v>
      </c>
      <c r="J4768">
        <v>2023</v>
      </c>
      <c r="K4768" t="s">
        <v>14045</v>
      </c>
      <c r="L4768">
        <v>1</v>
      </c>
      <c r="M4768" t="s">
        <v>14062</v>
      </c>
      <c r="N4768" t="s">
        <v>16</v>
      </c>
    </row>
    <row r="4769" spans="1:14" x14ac:dyDescent="0.35">
      <c r="A4769" t="s">
        <v>10725</v>
      </c>
      <c r="B4769">
        <v>29</v>
      </c>
      <c r="C4769" t="s">
        <v>14097</v>
      </c>
      <c r="D4769" t="s">
        <v>12</v>
      </c>
      <c r="E4769" t="s">
        <v>42</v>
      </c>
      <c r="F4769" t="s">
        <v>49</v>
      </c>
      <c r="G4769" t="s">
        <v>20</v>
      </c>
      <c r="H4769">
        <v>989.88</v>
      </c>
      <c r="I4769" s="9">
        <v>45632</v>
      </c>
      <c r="J4769">
        <v>2024</v>
      </c>
      <c r="K4769" t="s">
        <v>14060</v>
      </c>
      <c r="L4769">
        <v>12</v>
      </c>
      <c r="M4769" t="s">
        <v>14048</v>
      </c>
      <c r="N4769" t="s">
        <v>16</v>
      </c>
    </row>
    <row r="4770" spans="1:14" x14ac:dyDescent="0.35">
      <c r="A4770" t="s">
        <v>10863</v>
      </c>
      <c r="B4770">
        <v>29</v>
      </c>
      <c r="C4770" t="s">
        <v>14097</v>
      </c>
      <c r="D4770" t="s">
        <v>39</v>
      </c>
      <c r="E4770" t="s">
        <v>29</v>
      </c>
      <c r="F4770" t="s">
        <v>19</v>
      </c>
      <c r="G4770" t="s">
        <v>20</v>
      </c>
      <c r="H4770">
        <v>8972.0400000000009</v>
      </c>
      <c r="I4770" s="9">
        <v>45032</v>
      </c>
      <c r="J4770">
        <v>2023</v>
      </c>
      <c r="K4770" t="s">
        <v>14061</v>
      </c>
      <c r="L4770">
        <v>4</v>
      </c>
      <c r="M4770" t="s">
        <v>14059</v>
      </c>
      <c r="N4770" t="s">
        <v>16</v>
      </c>
    </row>
    <row r="4771" spans="1:14" x14ac:dyDescent="0.35">
      <c r="A4771" t="s">
        <v>10927</v>
      </c>
      <c r="B4771">
        <v>33</v>
      </c>
      <c r="C4771" t="s">
        <v>14097</v>
      </c>
      <c r="D4771" t="s">
        <v>39</v>
      </c>
      <c r="E4771" t="s">
        <v>64</v>
      </c>
      <c r="F4771" t="s">
        <v>19</v>
      </c>
      <c r="G4771" t="s">
        <v>20</v>
      </c>
      <c r="H4771">
        <v>326.39</v>
      </c>
      <c r="I4771" s="9">
        <v>45370</v>
      </c>
      <c r="J4771">
        <v>2024</v>
      </c>
      <c r="K4771" t="s">
        <v>14053</v>
      </c>
      <c r="L4771">
        <v>3</v>
      </c>
      <c r="M4771" t="s">
        <v>14046</v>
      </c>
      <c r="N4771" t="s">
        <v>16</v>
      </c>
    </row>
    <row r="4772" spans="1:14" x14ac:dyDescent="0.35">
      <c r="A4772" t="s">
        <v>10951</v>
      </c>
      <c r="B4772">
        <v>29</v>
      </c>
      <c r="C4772" t="s">
        <v>14097</v>
      </c>
      <c r="D4772" t="s">
        <v>12</v>
      </c>
      <c r="E4772" t="s">
        <v>93</v>
      </c>
      <c r="F4772" t="s">
        <v>55</v>
      </c>
      <c r="G4772" t="s">
        <v>20</v>
      </c>
      <c r="H4772">
        <v>18478.009999999998</v>
      </c>
      <c r="I4772" s="9">
        <v>45012</v>
      </c>
      <c r="J4772">
        <v>2023</v>
      </c>
      <c r="K4772" t="s">
        <v>14053</v>
      </c>
      <c r="L4772">
        <v>3</v>
      </c>
      <c r="M4772" t="s">
        <v>14062</v>
      </c>
      <c r="N4772" t="s">
        <v>16</v>
      </c>
    </row>
    <row r="4773" spans="1:14" x14ac:dyDescent="0.35">
      <c r="A4773" t="s">
        <v>11053</v>
      </c>
      <c r="B4773">
        <v>26</v>
      </c>
      <c r="C4773" t="s">
        <v>14097</v>
      </c>
      <c r="D4773" t="s">
        <v>12</v>
      </c>
      <c r="E4773" t="s">
        <v>74</v>
      </c>
      <c r="F4773" t="s">
        <v>14</v>
      </c>
      <c r="G4773" t="s">
        <v>20</v>
      </c>
      <c r="H4773">
        <v>12269.08</v>
      </c>
      <c r="I4773" s="9">
        <v>45121</v>
      </c>
      <c r="J4773">
        <v>2023</v>
      </c>
      <c r="K4773" t="s">
        <v>14063</v>
      </c>
      <c r="L4773">
        <v>7</v>
      </c>
      <c r="M4773" t="s">
        <v>14048</v>
      </c>
      <c r="N4773" t="s">
        <v>16</v>
      </c>
    </row>
    <row r="4774" spans="1:14" x14ac:dyDescent="0.35">
      <c r="A4774" t="s">
        <v>11135</v>
      </c>
      <c r="B4774">
        <v>25</v>
      </c>
      <c r="C4774" t="s">
        <v>14097</v>
      </c>
      <c r="D4774" t="s">
        <v>39</v>
      </c>
      <c r="E4774" t="s">
        <v>29</v>
      </c>
      <c r="F4774" t="s">
        <v>49</v>
      </c>
      <c r="G4774" t="s">
        <v>20</v>
      </c>
      <c r="H4774">
        <v>43787</v>
      </c>
      <c r="I4774" s="9">
        <v>45498</v>
      </c>
      <c r="J4774">
        <v>2024</v>
      </c>
      <c r="K4774" t="s">
        <v>14063</v>
      </c>
      <c r="L4774">
        <v>7</v>
      </c>
      <c r="M4774" t="s">
        <v>14057</v>
      </c>
      <c r="N4774" t="s">
        <v>16</v>
      </c>
    </row>
    <row r="4775" spans="1:14" x14ac:dyDescent="0.35">
      <c r="A4775" t="s">
        <v>11163</v>
      </c>
      <c r="B4775">
        <v>31</v>
      </c>
      <c r="C4775" t="s">
        <v>14097</v>
      </c>
      <c r="D4775" t="s">
        <v>12</v>
      </c>
      <c r="E4775" t="s">
        <v>29</v>
      </c>
      <c r="F4775" t="s">
        <v>35</v>
      </c>
      <c r="G4775" t="s">
        <v>20</v>
      </c>
      <c r="H4775">
        <v>11566.16</v>
      </c>
      <c r="I4775" s="9">
        <v>45332</v>
      </c>
      <c r="J4775">
        <v>2024</v>
      </c>
      <c r="K4775" t="s">
        <v>14051</v>
      </c>
      <c r="L4775">
        <v>2</v>
      </c>
      <c r="M4775" t="s">
        <v>14050</v>
      </c>
      <c r="N4775" t="s">
        <v>16</v>
      </c>
    </row>
    <row r="4776" spans="1:14" x14ac:dyDescent="0.35">
      <c r="A4776" t="s">
        <v>11169</v>
      </c>
      <c r="B4776">
        <v>32</v>
      </c>
      <c r="C4776" t="s">
        <v>14097</v>
      </c>
      <c r="D4776" t="s">
        <v>39</v>
      </c>
      <c r="E4776" t="s">
        <v>52</v>
      </c>
      <c r="F4776" t="s">
        <v>14</v>
      </c>
      <c r="G4776" t="s">
        <v>20</v>
      </c>
      <c r="H4776">
        <v>10025.59</v>
      </c>
      <c r="I4776" s="9">
        <v>45354</v>
      </c>
      <c r="J4776">
        <v>2024</v>
      </c>
      <c r="K4776" t="s">
        <v>14053</v>
      </c>
      <c r="L4776">
        <v>3</v>
      </c>
      <c r="M4776" t="s">
        <v>14059</v>
      </c>
      <c r="N4776" t="s">
        <v>16</v>
      </c>
    </row>
    <row r="4777" spans="1:14" x14ac:dyDescent="0.35">
      <c r="A4777" t="s">
        <v>11267</v>
      </c>
      <c r="B4777">
        <v>30</v>
      </c>
      <c r="C4777" t="s">
        <v>14097</v>
      </c>
      <c r="D4777" t="s">
        <v>39</v>
      </c>
      <c r="E4777" t="s">
        <v>64</v>
      </c>
      <c r="F4777" t="s">
        <v>14</v>
      </c>
      <c r="G4777" t="s">
        <v>20</v>
      </c>
      <c r="H4777">
        <v>4900.18</v>
      </c>
      <c r="I4777" s="9">
        <v>44943</v>
      </c>
      <c r="J4777">
        <v>2023</v>
      </c>
      <c r="K4777" t="s">
        <v>14045</v>
      </c>
      <c r="L4777">
        <v>1</v>
      </c>
      <c r="M4777" t="s">
        <v>14046</v>
      </c>
      <c r="N4777" t="s">
        <v>16</v>
      </c>
    </row>
    <row r="4778" spans="1:14" x14ac:dyDescent="0.35">
      <c r="A4778" t="s">
        <v>11311</v>
      </c>
      <c r="B4778">
        <v>32</v>
      </c>
      <c r="C4778" t="s">
        <v>14097</v>
      </c>
      <c r="D4778" t="s">
        <v>39</v>
      </c>
      <c r="E4778" t="s">
        <v>52</v>
      </c>
      <c r="F4778" t="s">
        <v>49</v>
      </c>
      <c r="G4778" t="s">
        <v>20</v>
      </c>
      <c r="H4778">
        <v>13399.37</v>
      </c>
      <c r="I4778" s="9">
        <v>45497</v>
      </c>
      <c r="J4778">
        <v>2024</v>
      </c>
      <c r="K4778" t="s">
        <v>14063</v>
      </c>
      <c r="L4778">
        <v>7</v>
      </c>
      <c r="M4778" t="s">
        <v>14052</v>
      </c>
      <c r="N4778" t="s">
        <v>16</v>
      </c>
    </row>
    <row r="4779" spans="1:14" x14ac:dyDescent="0.35">
      <c r="A4779" t="s">
        <v>11451</v>
      </c>
      <c r="B4779">
        <v>29</v>
      </c>
      <c r="C4779" t="s">
        <v>14097</v>
      </c>
      <c r="D4779" t="s">
        <v>12</v>
      </c>
      <c r="E4779" t="s">
        <v>29</v>
      </c>
      <c r="F4779" t="s">
        <v>55</v>
      </c>
      <c r="G4779" t="s">
        <v>20</v>
      </c>
      <c r="H4779">
        <v>9447.43</v>
      </c>
      <c r="I4779" s="9">
        <v>45097</v>
      </c>
      <c r="J4779">
        <v>2023</v>
      </c>
      <c r="K4779" t="s">
        <v>14049</v>
      </c>
      <c r="L4779">
        <v>6</v>
      </c>
      <c r="M4779" t="s">
        <v>14046</v>
      </c>
      <c r="N4779" t="s">
        <v>16</v>
      </c>
    </row>
    <row r="4780" spans="1:14" x14ac:dyDescent="0.35">
      <c r="A4780" t="s">
        <v>11467</v>
      </c>
      <c r="B4780">
        <v>27</v>
      </c>
      <c r="C4780" t="s">
        <v>14097</v>
      </c>
      <c r="D4780" t="s">
        <v>39</v>
      </c>
      <c r="E4780" t="s">
        <v>93</v>
      </c>
      <c r="F4780" t="s">
        <v>49</v>
      </c>
      <c r="G4780" t="s">
        <v>20</v>
      </c>
      <c r="H4780">
        <v>938.01</v>
      </c>
      <c r="I4780" s="9">
        <v>45579</v>
      </c>
      <c r="J4780">
        <v>2024</v>
      </c>
      <c r="K4780" t="s">
        <v>14058</v>
      </c>
      <c r="L4780">
        <v>10</v>
      </c>
      <c r="M4780" t="s">
        <v>14062</v>
      </c>
      <c r="N4780" t="s">
        <v>16</v>
      </c>
    </row>
    <row r="4781" spans="1:14" x14ac:dyDescent="0.35">
      <c r="A4781" t="s">
        <v>11507</v>
      </c>
      <c r="B4781">
        <v>31</v>
      </c>
      <c r="C4781" t="s">
        <v>14097</v>
      </c>
      <c r="D4781" t="s">
        <v>39</v>
      </c>
      <c r="E4781" t="s">
        <v>42</v>
      </c>
      <c r="F4781" t="s">
        <v>19</v>
      </c>
      <c r="G4781" t="s">
        <v>20</v>
      </c>
      <c r="H4781">
        <v>34114.080000000002</v>
      </c>
      <c r="I4781" s="9">
        <v>45530</v>
      </c>
      <c r="J4781">
        <v>2024</v>
      </c>
      <c r="K4781" t="s">
        <v>14056</v>
      </c>
      <c r="L4781">
        <v>8</v>
      </c>
      <c r="M4781" t="s">
        <v>14062</v>
      </c>
      <c r="N4781" t="s">
        <v>16</v>
      </c>
    </row>
    <row r="4782" spans="1:14" x14ac:dyDescent="0.35">
      <c r="A4782" t="s">
        <v>11513</v>
      </c>
      <c r="B4782">
        <v>27</v>
      </c>
      <c r="C4782" t="s">
        <v>14097</v>
      </c>
      <c r="D4782" t="s">
        <v>12</v>
      </c>
      <c r="E4782" t="s">
        <v>29</v>
      </c>
      <c r="F4782" t="s">
        <v>14</v>
      </c>
      <c r="G4782" t="s">
        <v>20</v>
      </c>
      <c r="H4782">
        <v>957.65</v>
      </c>
      <c r="I4782" s="9">
        <v>44983</v>
      </c>
      <c r="J4782">
        <v>2023</v>
      </c>
      <c r="K4782" t="s">
        <v>14051</v>
      </c>
      <c r="L4782">
        <v>2</v>
      </c>
      <c r="M4782" t="s">
        <v>14059</v>
      </c>
      <c r="N4782" t="s">
        <v>16</v>
      </c>
    </row>
    <row r="4783" spans="1:14" x14ac:dyDescent="0.35">
      <c r="A4783" t="s">
        <v>11551</v>
      </c>
      <c r="B4783">
        <v>33</v>
      </c>
      <c r="C4783" t="s">
        <v>14097</v>
      </c>
      <c r="D4783" t="s">
        <v>39</v>
      </c>
      <c r="E4783" t="s">
        <v>13</v>
      </c>
      <c r="F4783" t="s">
        <v>14</v>
      </c>
      <c r="G4783" t="s">
        <v>20</v>
      </c>
      <c r="H4783">
        <v>21216.62</v>
      </c>
      <c r="I4783" s="9">
        <v>45231</v>
      </c>
      <c r="J4783">
        <v>2023</v>
      </c>
      <c r="K4783" t="s">
        <v>14054</v>
      </c>
      <c r="L4783">
        <v>11</v>
      </c>
      <c r="M4783" t="s">
        <v>14052</v>
      </c>
      <c r="N4783" t="s">
        <v>16</v>
      </c>
    </row>
    <row r="4784" spans="1:14" x14ac:dyDescent="0.35">
      <c r="A4784" t="s">
        <v>11595</v>
      </c>
      <c r="B4784">
        <v>30</v>
      </c>
      <c r="C4784" t="s">
        <v>14097</v>
      </c>
      <c r="D4784" t="s">
        <v>12</v>
      </c>
      <c r="E4784" t="s">
        <v>52</v>
      </c>
      <c r="F4784" t="s">
        <v>19</v>
      </c>
      <c r="G4784" t="s">
        <v>20</v>
      </c>
      <c r="H4784">
        <v>1853.8</v>
      </c>
      <c r="I4784" s="9">
        <v>45127</v>
      </c>
      <c r="J4784">
        <v>2023</v>
      </c>
      <c r="K4784" t="s">
        <v>14063</v>
      </c>
      <c r="L4784">
        <v>7</v>
      </c>
      <c r="M4784" t="s">
        <v>14057</v>
      </c>
      <c r="N4784" t="s">
        <v>16</v>
      </c>
    </row>
    <row r="4785" spans="1:14" x14ac:dyDescent="0.35">
      <c r="A4785" t="s">
        <v>11635</v>
      </c>
      <c r="B4785">
        <v>27</v>
      </c>
      <c r="C4785" t="s">
        <v>14097</v>
      </c>
      <c r="D4785" t="s">
        <v>39</v>
      </c>
      <c r="E4785" t="s">
        <v>24</v>
      </c>
      <c r="F4785" t="s">
        <v>55</v>
      </c>
      <c r="G4785" t="s">
        <v>20</v>
      </c>
      <c r="H4785">
        <v>851.47</v>
      </c>
      <c r="I4785" s="9">
        <v>45493</v>
      </c>
      <c r="J4785">
        <v>2024</v>
      </c>
      <c r="K4785" t="s">
        <v>14063</v>
      </c>
      <c r="L4785">
        <v>7</v>
      </c>
      <c r="M4785" t="s">
        <v>14050</v>
      </c>
      <c r="N4785" t="s">
        <v>16</v>
      </c>
    </row>
    <row r="4786" spans="1:14" x14ac:dyDescent="0.35">
      <c r="A4786" t="s">
        <v>11745</v>
      </c>
      <c r="B4786">
        <v>28</v>
      </c>
      <c r="C4786" t="s">
        <v>14097</v>
      </c>
      <c r="D4786" t="s">
        <v>39</v>
      </c>
      <c r="E4786" t="s">
        <v>13</v>
      </c>
      <c r="F4786" t="s">
        <v>25</v>
      </c>
      <c r="G4786" t="s">
        <v>20</v>
      </c>
      <c r="H4786">
        <v>7053.49</v>
      </c>
      <c r="I4786" s="9">
        <v>45278</v>
      </c>
      <c r="J4786">
        <v>2023</v>
      </c>
      <c r="K4786" t="s">
        <v>14060</v>
      </c>
      <c r="L4786">
        <v>12</v>
      </c>
      <c r="M4786" t="s">
        <v>14062</v>
      </c>
      <c r="N4786" t="s">
        <v>16</v>
      </c>
    </row>
    <row r="4787" spans="1:14" x14ac:dyDescent="0.35">
      <c r="A4787" t="s">
        <v>11795</v>
      </c>
      <c r="B4787">
        <v>27</v>
      </c>
      <c r="C4787" t="s">
        <v>14097</v>
      </c>
      <c r="D4787" t="s">
        <v>39</v>
      </c>
      <c r="E4787" t="s">
        <v>52</v>
      </c>
      <c r="F4787" t="s">
        <v>49</v>
      </c>
      <c r="G4787" t="s">
        <v>20</v>
      </c>
      <c r="H4787">
        <v>2544.94</v>
      </c>
      <c r="I4787" s="9">
        <v>45464</v>
      </c>
      <c r="J4787">
        <v>2024</v>
      </c>
      <c r="K4787" t="s">
        <v>14049</v>
      </c>
      <c r="L4787">
        <v>6</v>
      </c>
      <c r="M4787" t="s">
        <v>14048</v>
      </c>
      <c r="N4787" t="s">
        <v>16</v>
      </c>
    </row>
    <row r="4788" spans="1:14" x14ac:dyDescent="0.35">
      <c r="A4788" t="s">
        <v>11823</v>
      </c>
      <c r="B4788">
        <v>28</v>
      </c>
      <c r="C4788" t="s">
        <v>14097</v>
      </c>
      <c r="D4788" t="s">
        <v>39</v>
      </c>
      <c r="E4788" t="s">
        <v>29</v>
      </c>
      <c r="F4788" t="s">
        <v>55</v>
      </c>
      <c r="G4788" t="s">
        <v>20</v>
      </c>
      <c r="H4788">
        <v>1885.46</v>
      </c>
      <c r="I4788" s="9">
        <v>44938</v>
      </c>
      <c r="J4788">
        <v>2023</v>
      </c>
      <c r="K4788" t="s">
        <v>14045</v>
      </c>
      <c r="L4788">
        <v>1</v>
      </c>
      <c r="M4788" t="s">
        <v>14057</v>
      </c>
      <c r="N4788" t="s">
        <v>16</v>
      </c>
    </row>
    <row r="4789" spans="1:14" x14ac:dyDescent="0.35">
      <c r="A4789" t="s">
        <v>11843</v>
      </c>
      <c r="B4789">
        <v>28</v>
      </c>
      <c r="C4789" t="s">
        <v>14097</v>
      </c>
      <c r="D4789" t="s">
        <v>39</v>
      </c>
      <c r="E4789" t="s">
        <v>24</v>
      </c>
      <c r="F4789" t="s">
        <v>19</v>
      </c>
      <c r="G4789" t="s">
        <v>20</v>
      </c>
      <c r="H4789">
        <v>22282.51</v>
      </c>
      <c r="I4789" s="9">
        <v>45131</v>
      </c>
      <c r="J4789">
        <v>2023</v>
      </c>
      <c r="K4789" t="s">
        <v>14063</v>
      </c>
      <c r="L4789">
        <v>7</v>
      </c>
      <c r="M4789" t="s">
        <v>14062</v>
      </c>
      <c r="N4789" t="s">
        <v>16</v>
      </c>
    </row>
    <row r="4790" spans="1:14" x14ac:dyDescent="0.35">
      <c r="A4790" t="s">
        <v>11943</v>
      </c>
      <c r="B4790">
        <v>33</v>
      </c>
      <c r="C4790" t="s">
        <v>14097</v>
      </c>
      <c r="D4790" t="s">
        <v>12</v>
      </c>
      <c r="E4790" t="s">
        <v>52</v>
      </c>
      <c r="F4790" t="s">
        <v>55</v>
      </c>
      <c r="G4790" t="s">
        <v>20</v>
      </c>
      <c r="H4790">
        <v>198.34</v>
      </c>
      <c r="I4790" s="9">
        <v>44937</v>
      </c>
      <c r="J4790">
        <v>2023</v>
      </c>
      <c r="K4790" t="s">
        <v>14045</v>
      </c>
      <c r="L4790">
        <v>1</v>
      </c>
      <c r="M4790" t="s">
        <v>14052</v>
      </c>
      <c r="N4790" t="s">
        <v>16</v>
      </c>
    </row>
    <row r="4791" spans="1:14" x14ac:dyDescent="0.35">
      <c r="A4791" t="s">
        <v>11997</v>
      </c>
      <c r="B4791">
        <v>32</v>
      </c>
      <c r="C4791" t="s">
        <v>14097</v>
      </c>
      <c r="D4791" t="s">
        <v>12</v>
      </c>
      <c r="E4791" t="s">
        <v>74</v>
      </c>
      <c r="F4791" t="s">
        <v>35</v>
      </c>
      <c r="G4791" t="s">
        <v>20</v>
      </c>
      <c r="H4791">
        <v>5324.91</v>
      </c>
      <c r="I4791" s="9">
        <v>44969</v>
      </c>
      <c r="J4791">
        <v>2023</v>
      </c>
      <c r="K4791" t="s">
        <v>14051</v>
      </c>
      <c r="L4791">
        <v>2</v>
      </c>
      <c r="M4791" t="s">
        <v>14059</v>
      </c>
      <c r="N4791" t="s">
        <v>16</v>
      </c>
    </row>
    <row r="4792" spans="1:14" x14ac:dyDescent="0.35">
      <c r="A4792" t="s">
        <v>12017</v>
      </c>
      <c r="B4792">
        <v>31</v>
      </c>
      <c r="C4792" t="s">
        <v>14097</v>
      </c>
      <c r="D4792" t="s">
        <v>12</v>
      </c>
      <c r="E4792" t="s">
        <v>42</v>
      </c>
      <c r="F4792" t="s">
        <v>55</v>
      </c>
      <c r="G4792" t="s">
        <v>20</v>
      </c>
      <c r="H4792">
        <v>201.9</v>
      </c>
      <c r="I4792" s="9">
        <v>45654</v>
      </c>
      <c r="J4792">
        <v>2024</v>
      </c>
      <c r="K4792" t="s">
        <v>14060</v>
      </c>
      <c r="L4792">
        <v>12</v>
      </c>
      <c r="M4792" t="s">
        <v>14050</v>
      </c>
      <c r="N4792" t="s">
        <v>16</v>
      </c>
    </row>
    <row r="4793" spans="1:14" x14ac:dyDescent="0.35">
      <c r="A4793" t="s">
        <v>12083</v>
      </c>
      <c r="B4793">
        <v>31</v>
      </c>
      <c r="C4793" t="s">
        <v>14097</v>
      </c>
      <c r="D4793" t="s">
        <v>12</v>
      </c>
      <c r="E4793" t="s">
        <v>13</v>
      </c>
      <c r="F4793" t="s">
        <v>25</v>
      </c>
      <c r="G4793" t="s">
        <v>20</v>
      </c>
      <c r="H4793">
        <v>820.63</v>
      </c>
      <c r="I4793" s="9">
        <v>44937</v>
      </c>
      <c r="J4793">
        <v>2023</v>
      </c>
      <c r="K4793" t="s">
        <v>14045</v>
      </c>
      <c r="L4793">
        <v>1</v>
      </c>
      <c r="M4793" t="s">
        <v>14052</v>
      </c>
      <c r="N4793" t="s">
        <v>16</v>
      </c>
    </row>
    <row r="4794" spans="1:14" x14ac:dyDescent="0.35">
      <c r="A4794" t="s">
        <v>12103</v>
      </c>
      <c r="B4794">
        <v>31</v>
      </c>
      <c r="C4794" t="s">
        <v>14097</v>
      </c>
      <c r="D4794" t="s">
        <v>39</v>
      </c>
      <c r="E4794" t="s">
        <v>74</v>
      </c>
      <c r="F4794" t="s">
        <v>55</v>
      </c>
      <c r="G4794" t="s">
        <v>20</v>
      </c>
      <c r="H4794">
        <v>10602.62</v>
      </c>
      <c r="I4794" s="9">
        <v>45116</v>
      </c>
      <c r="J4794">
        <v>2023</v>
      </c>
      <c r="K4794" t="s">
        <v>14063</v>
      </c>
      <c r="L4794">
        <v>7</v>
      </c>
      <c r="M4794" t="s">
        <v>14059</v>
      </c>
      <c r="N4794" t="s">
        <v>16</v>
      </c>
    </row>
    <row r="4795" spans="1:14" x14ac:dyDescent="0.35">
      <c r="A4795" t="s">
        <v>12115</v>
      </c>
      <c r="B4795">
        <v>34</v>
      </c>
      <c r="C4795" t="s">
        <v>14097</v>
      </c>
      <c r="D4795" t="s">
        <v>12</v>
      </c>
      <c r="E4795" t="s">
        <v>13</v>
      </c>
      <c r="F4795" t="s">
        <v>19</v>
      </c>
      <c r="G4795" t="s">
        <v>20</v>
      </c>
      <c r="H4795">
        <v>2962.48</v>
      </c>
      <c r="I4795" s="9">
        <v>44968</v>
      </c>
      <c r="J4795">
        <v>2023</v>
      </c>
      <c r="K4795" t="s">
        <v>14051</v>
      </c>
      <c r="L4795">
        <v>2</v>
      </c>
      <c r="M4795" t="s">
        <v>14050</v>
      </c>
      <c r="N4795" t="s">
        <v>16</v>
      </c>
    </row>
    <row r="4796" spans="1:14" x14ac:dyDescent="0.35">
      <c r="A4796" t="s">
        <v>12283</v>
      </c>
      <c r="B4796">
        <v>30</v>
      </c>
      <c r="C4796" t="s">
        <v>14097</v>
      </c>
      <c r="D4796" t="s">
        <v>12</v>
      </c>
      <c r="E4796" t="s">
        <v>74</v>
      </c>
      <c r="F4796" t="s">
        <v>14</v>
      </c>
      <c r="G4796" t="s">
        <v>20</v>
      </c>
      <c r="H4796">
        <v>3071.62</v>
      </c>
      <c r="I4796" s="9">
        <v>45142</v>
      </c>
      <c r="J4796">
        <v>2023</v>
      </c>
      <c r="K4796" t="s">
        <v>14056</v>
      </c>
      <c r="L4796">
        <v>8</v>
      </c>
      <c r="M4796" t="s">
        <v>14048</v>
      </c>
      <c r="N4796" t="s">
        <v>16</v>
      </c>
    </row>
    <row r="4797" spans="1:14" x14ac:dyDescent="0.35">
      <c r="A4797" t="s">
        <v>12285</v>
      </c>
      <c r="B4797">
        <v>30</v>
      </c>
      <c r="C4797" t="s">
        <v>14097</v>
      </c>
      <c r="D4797" t="s">
        <v>12</v>
      </c>
      <c r="E4797" t="s">
        <v>42</v>
      </c>
      <c r="F4797" t="s">
        <v>25</v>
      </c>
      <c r="G4797" t="s">
        <v>20</v>
      </c>
      <c r="H4797">
        <v>328.61</v>
      </c>
      <c r="I4797" s="9">
        <v>45334</v>
      </c>
      <c r="J4797">
        <v>2024</v>
      </c>
      <c r="K4797" t="s">
        <v>14051</v>
      </c>
      <c r="L4797">
        <v>2</v>
      </c>
      <c r="M4797" t="s">
        <v>14062</v>
      </c>
      <c r="N4797" t="s">
        <v>16</v>
      </c>
    </row>
    <row r="4798" spans="1:14" x14ac:dyDescent="0.35">
      <c r="A4798" t="s">
        <v>12303</v>
      </c>
      <c r="B4798">
        <v>25</v>
      </c>
      <c r="C4798" t="s">
        <v>14097</v>
      </c>
      <c r="D4798" t="s">
        <v>12</v>
      </c>
      <c r="E4798" t="s">
        <v>64</v>
      </c>
      <c r="F4798" t="s">
        <v>35</v>
      </c>
      <c r="G4798" t="s">
        <v>20</v>
      </c>
      <c r="H4798">
        <v>8539.9699999999993</v>
      </c>
      <c r="I4798" s="9">
        <v>45016</v>
      </c>
      <c r="J4798">
        <v>2023</v>
      </c>
      <c r="K4798" t="s">
        <v>14053</v>
      </c>
      <c r="L4798">
        <v>3</v>
      </c>
      <c r="M4798" t="s">
        <v>14048</v>
      </c>
      <c r="N4798" t="s">
        <v>16</v>
      </c>
    </row>
    <row r="4799" spans="1:14" x14ac:dyDescent="0.35">
      <c r="A4799" t="s">
        <v>12335</v>
      </c>
      <c r="B4799">
        <v>28</v>
      </c>
      <c r="C4799" t="s">
        <v>14097</v>
      </c>
      <c r="D4799" t="s">
        <v>39</v>
      </c>
      <c r="E4799" t="s">
        <v>42</v>
      </c>
      <c r="F4799" t="s">
        <v>14</v>
      </c>
      <c r="G4799" t="s">
        <v>20</v>
      </c>
      <c r="H4799">
        <v>1225.83</v>
      </c>
      <c r="I4799" s="9">
        <v>45125</v>
      </c>
      <c r="J4799">
        <v>2023</v>
      </c>
      <c r="K4799" t="s">
        <v>14063</v>
      </c>
      <c r="L4799">
        <v>7</v>
      </c>
      <c r="M4799" t="s">
        <v>14046</v>
      </c>
      <c r="N4799" t="s">
        <v>16</v>
      </c>
    </row>
    <row r="4800" spans="1:14" x14ac:dyDescent="0.35">
      <c r="A4800" t="s">
        <v>12391</v>
      </c>
      <c r="B4800">
        <v>29</v>
      </c>
      <c r="C4800" t="s">
        <v>14097</v>
      </c>
      <c r="D4800" t="s">
        <v>12</v>
      </c>
      <c r="E4800" t="s">
        <v>29</v>
      </c>
      <c r="F4800" t="s">
        <v>25</v>
      </c>
      <c r="G4800" t="s">
        <v>20</v>
      </c>
      <c r="H4800">
        <v>5970.59</v>
      </c>
      <c r="I4800" s="9">
        <v>45058</v>
      </c>
      <c r="J4800">
        <v>2023</v>
      </c>
      <c r="K4800" t="s">
        <v>14047</v>
      </c>
      <c r="L4800">
        <v>5</v>
      </c>
      <c r="M4800" t="s">
        <v>14048</v>
      </c>
      <c r="N4800" t="s">
        <v>16</v>
      </c>
    </row>
    <row r="4801" spans="1:14" x14ac:dyDescent="0.35">
      <c r="A4801" t="s">
        <v>12501</v>
      </c>
      <c r="B4801">
        <v>27</v>
      </c>
      <c r="C4801" t="s">
        <v>14097</v>
      </c>
      <c r="D4801" t="s">
        <v>39</v>
      </c>
      <c r="E4801" t="s">
        <v>64</v>
      </c>
      <c r="F4801" t="s">
        <v>25</v>
      </c>
      <c r="G4801" t="s">
        <v>20</v>
      </c>
      <c r="H4801">
        <v>3079.38</v>
      </c>
      <c r="I4801" s="9">
        <v>45209</v>
      </c>
      <c r="J4801">
        <v>2023</v>
      </c>
      <c r="K4801" t="s">
        <v>14058</v>
      </c>
      <c r="L4801">
        <v>10</v>
      </c>
      <c r="M4801" t="s">
        <v>14046</v>
      </c>
      <c r="N4801" t="s">
        <v>16</v>
      </c>
    </row>
    <row r="4802" spans="1:14" x14ac:dyDescent="0.35">
      <c r="A4802" t="s">
        <v>12521</v>
      </c>
      <c r="B4802">
        <v>34</v>
      </c>
      <c r="C4802" t="s">
        <v>14097</v>
      </c>
      <c r="D4802" t="s">
        <v>12</v>
      </c>
      <c r="E4802" t="s">
        <v>64</v>
      </c>
      <c r="F4802" t="s">
        <v>55</v>
      </c>
      <c r="G4802" t="s">
        <v>20</v>
      </c>
      <c r="H4802">
        <v>2666.71</v>
      </c>
      <c r="I4802" s="9">
        <v>44991</v>
      </c>
      <c r="J4802">
        <v>2023</v>
      </c>
      <c r="K4802" t="s">
        <v>14053</v>
      </c>
      <c r="L4802">
        <v>3</v>
      </c>
      <c r="M4802" t="s">
        <v>14062</v>
      </c>
      <c r="N4802" t="s">
        <v>16</v>
      </c>
    </row>
    <row r="4803" spans="1:14" x14ac:dyDescent="0.35">
      <c r="A4803" t="s">
        <v>12541</v>
      </c>
      <c r="B4803">
        <v>25</v>
      </c>
      <c r="C4803" t="s">
        <v>14097</v>
      </c>
      <c r="D4803" t="s">
        <v>39</v>
      </c>
      <c r="E4803" t="s">
        <v>42</v>
      </c>
      <c r="F4803" t="s">
        <v>49</v>
      </c>
      <c r="G4803" t="s">
        <v>20</v>
      </c>
      <c r="H4803">
        <v>11790.55</v>
      </c>
      <c r="I4803" s="9">
        <v>44991</v>
      </c>
      <c r="J4803">
        <v>2023</v>
      </c>
      <c r="K4803" t="s">
        <v>14053</v>
      </c>
      <c r="L4803">
        <v>3</v>
      </c>
      <c r="M4803" t="s">
        <v>14062</v>
      </c>
      <c r="N4803" t="s">
        <v>16</v>
      </c>
    </row>
    <row r="4804" spans="1:14" x14ac:dyDescent="0.35">
      <c r="A4804" t="s">
        <v>12837</v>
      </c>
      <c r="B4804">
        <v>30</v>
      </c>
      <c r="C4804" t="s">
        <v>14097</v>
      </c>
      <c r="D4804" t="s">
        <v>12</v>
      </c>
      <c r="E4804" t="s">
        <v>74</v>
      </c>
      <c r="F4804" t="s">
        <v>55</v>
      </c>
      <c r="G4804" t="s">
        <v>20</v>
      </c>
      <c r="H4804">
        <v>5129.22</v>
      </c>
      <c r="I4804" s="9">
        <v>45138</v>
      </c>
      <c r="J4804">
        <v>2023</v>
      </c>
      <c r="K4804" t="s">
        <v>14063</v>
      </c>
      <c r="L4804">
        <v>7</v>
      </c>
      <c r="M4804" t="s">
        <v>14062</v>
      </c>
      <c r="N4804" t="s">
        <v>16</v>
      </c>
    </row>
    <row r="4805" spans="1:14" x14ac:dyDescent="0.35">
      <c r="A4805" t="s">
        <v>12841</v>
      </c>
      <c r="B4805">
        <v>32</v>
      </c>
      <c r="C4805" t="s">
        <v>14097</v>
      </c>
      <c r="D4805" t="s">
        <v>39</v>
      </c>
      <c r="E4805" t="s">
        <v>74</v>
      </c>
      <c r="F4805" t="s">
        <v>14</v>
      </c>
      <c r="G4805" t="s">
        <v>20</v>
      </c>
      <c r="H4805">
        <v>8473.67</v>
      </c>
      <c r="I4805" s="9">
        <v>45224</v>
      </c>
      <c r="J4805">
        <v>2023</v>
      </c>
      <c r="K4805" t="s">
        <v>14058</v>
      </c>
      <c r="L4805">
        <v>10</v>
      </c>
      <c r="M4805" t="s">
        <v>14052</v>
      </c>
      <c r="N4805" t="s">
        <v>16</v>
      </c>
    </row>
    <row r="4806" spans="1:14" x14ac:dyDescent="0.35">
      <c r="A4806" t="s">
        <v>12865</v>
      </c>
      <c r="B4806">
        <v>33</v>
      </c>
      <c r="C4806" t="s">
        <v>14097</v>
      </c>
      <c r="D4806" t="s">
        <v>39</v>
      </c>
      <c r="E4806" t="s">
        <v>64</v>
      </c>
      <c r="F4806" t="s">
        <v>55</v>
      </c>
      <c r="G4806" t="s">
        <v>20</v>
      </c>
      <c r="H4806">
        <v>19708.740000000002</v>
      </c>
      <c r="I4806" s="9">
        <v>45319</v>
      </c>
      <c r="J4806">
        <v>2024</v>
      </c>
      <c r="K4806" t="s">
        <v>14045</v>
      </c>
      <c r="L4806">
        <v>1</v>
      </c>
      <c r="M4806" t="s">
        <v>14059</v>
      </c>
      <c r="N4806" t="s">
        <v>16</v>
      </c>
    </row>
    <row r="4807" spans="1:14" x14ac:dyDescent="0.35">
      <c r="A4807" t="s">
        <v>12877</v>
      </c>
      <c r="B4807">
        <v>34</v>
      </c>
      <c r="C4807" t="s">
        <v>14097</v>
      </c>
      <c r="D4807" t="s">
        <v>12</v>
      </c>
      <c r="E4807" t="s">
        <v>64</v>
      </c>
      <c r="F4807" t="s">
        <v>14</v>
      </c>
      <c r="G4807" t="s">
        <v>20</v>
      </c>
      <c r="H4807">
        <v>500.1</v>
      </c>
      <c r="I4807" s="9">
        <v>45349</v>
      </c>
      <c r="J4807">
        <v>2024</v>
      </c>
      <c r="K4807" t="s">
        <v>14051</v>
      </c>
      <c r="L4807">
        <v>2</v>
      </c>
      <c r="M4807" t="s">
        <v>14046</v>
      </c>
      <c r="N4807" t="s">
        <v>16</v>
      </c>
    </row>
    <row r="4808" spans="1:14" x14ac:dyDescent="0.35">
      <c r="A4808" t="s">
        <v>13185</v>
      </c>
      <c r="B4808">
        <v>28</v>
      </c>
      <c r="C4808" t="s">
        <v>14097</v>
      </c>
      <c r="D4808" t="s">
        <v>12</v>
      </c>
      <c r="E4808" t="s">
        <v>64</v>
      </c>
      <c r="F4808" t="s">
        <v>35</v>
      </c>
      <c r="G4808" t="s">
        <v>20</v>
      </c>
      <c r="H4808">
        <v>12289.12</v>
      </c>
      <c r="I4808" s="9">
        <v>45599</v>
      </c>
      <c r="J4808">
        <v>2024</v>
      </c>
      <c r="K4808" t="s">
        <v>14054</v>
      </c>
      <c r="L4808">
        <v>11</v>
      </c>
      <c r="M4808" t="s">
        <v>14059</v>
      </c>
      <c r="N4808" t="s">
        <v>16</v>
      </c>
    </row>
    <row r="4809" spans="1:14" x14ac:dyDescent="0.35">
      <c r="A4809" t="s">
        <v>13305</v>
      </c>
      <c r="B4809">
        <v>32</v>
      </c>
      <c r="C4809" t="s">
        <v>14097</v>
      </c>
      <c r="D4809" t="s">
        <v>12</v>
      </c>
      <c r="E4809" t="s">
        <v>29</v>
      </c>
      <c r="F4809" t="s">
        <v>19</v>
      </c>
      <c r="G4809" t="s">
        <v>20</v>
      </c>
      <c r="H4809">
        <v>5187.09</v>
      </c>
      <c r="I4809" s="9">
        <v>45022</v>
      </c>
      <c r="J4809">
        <v>2023</v>
      </c>
      <c r="K4809" t="s">
        <v>14061</v>
      </c>
      <c r="L4809">
        <v>4</v>
      </c>
      <c r="M4809" t="s">
        <v>14057</v>
      </c>
      <c r="N4809" t="s">
        <v>16</v>
      </c>
    </row>
    <row r="4810" spans="1:14" x14ac:dyDescent="0.35">
      <c r="A4810" t="s">
        <v>13335</v>
      </c>
      <c r="B4810">
        <v>32</v>
      </c>
      <c r="C4810" t="s">
        <v>14097</v>
      </c>
      <c r="D4810" t="s">
        <v>39</v>
      </c>
      <c r="E4810" t="s">
        <v>24</v>
      </c>
      <c r="F4810" t="s">
        <v>35</v>
      </c>
      <c r="G4810" t="s">
        <v>20</v>
      </c>
      <c r="H4810">
        <v>33797.550000000003</v>
      </c>
      <c r="I4810" s="9">
        <v>45436</v>
      </c>
      <c r="J4810">
        <v>2024</v>
      </c>
      <c r="K4810" t="s">
        <v>14047</v>
      </c>
      <c r="L4810">
        <v>5</v>
      </c>
      <c r="M4810" t="s">
        <v>14048</v>
      </c>
      <c r="N4810" t="s">
        <v>16</v>
      </c>
    </row>
    <row r="4811" spans="1:14" x14ac:dyDescent="0.35">
      <c r="A4811" t="s">
        <v>13409</v>
      </c>
      <c r="B4811">
        <v>31</v>
      </c>
      <c r="C4811" t="s">
        <v>14097</v>
      </c>
      <c r="D4811" t="s">
        <v>12</v>
      </c>
      <c r="E4811" t="s">
        <v>42</v>
      </c>
      <c r="F4811" t="s">
        <v>49</v>
      </c>
      <c r="G4811" t="s">
        <v>20</v>
      </c>
      <c r="H4811">
        <v>20451.43</v>
      </c>
      <c r="I4811" s="9">
        <v>45454</v>
      </c>
      <c r="J4811">
        <v>2024</v>
      </c>
      <c r="K4811" t="s">
        <v>14049</v>
      </c>
      <c r="L4811">
        <v>6</v>
      </c>
      <c r="M4811" t="s">
        <v>14046</v>
      </c>
      <c r="N4811" t="s">
        <v>16</v>
      </c>
    </row>
    <row r="4812" spans="1:14" x14ac:dyDescent="0.35">
      <c r="A4812" t="s">
        <v>13517</v>
      </c>
      <c r="B4812">
        <v>30</v>
      </c>
      <c r="C4812" t="s">
        <v>14097</v>
      </c>
      <c r="D4812" t="s">
        <v>12</v>
      </c>
      <c r="E4812" t="s">
        <v>74</v>
      </c>
      <c r="F4812" t="s">
        <v>49</v>
      </c>
      <c r="G4812" t="s">
        <v>20</v>
      </c>
      <c r="H4812">
        <v>29825.15</v>
      </c>
      <c r="I4812" s="9">
        <v>45249</v>
      </c>
      <c r="J4812">
        <v>2023</v>
      </c>
      <c r="K4812" t="s">
        <v>14054</v>
      </c>
      <c r="L4812">
        <v>11</v>
      </c>
      <c r="M4812" t="s">
        <v>14059</v>
      </c>
      <c r="N4812" t="s">
        <v>16</v>
      </c>
    </row>
    <row r="4813" spans="1:14" x14ac:dyDescent="0.35">
      <c r="A4813" t="s">
        <v>13675</v>
      </c>
      <c r="B4813">
        <v>32</v>
      </c>
      <c r="C4813" t="s">
        <v>14097</v>
      </c>
      <c r="D4813" t="s">
        <v>12</v>
      </c>
      <c r="E4813" t="s">
        <v>42</v>
      </c>
      <c r="F4813" t="s">
        <v>35</v>
      </c>
      <c r="G4813" t="s">
        <v>20</v>
      </c>
      <c r="H4813">
        <v>5334.11</v>
      </c>
      <c r="I4813" s="9">
        <v>45105</v>
      </c>
      <c r="J4813">
        <v>2023</v>
      </c>
      <c r="K4813" t="s">
        <v>14049</v>
      </c>
      <c r="L4813">
        <v>6</v>
      </c>
      <c r="M4813" t="s">
        <v>14052</v>
      </c>
      <c r="N4813" t="s">
        <v>16</v>
      </c>
    </row>
    <row r="4814" spans="1:14" x14ac:dyDescent="0.35">
      <c r="A4814" t="s">
        <v>13869</v>
      </c>
      <c r="B4814">
        <v>33</v>
      </c>
      <c r="C4814" t="s">
        <v>14097</v>
      </c>
      <c r="D4814" t="s">
        <v>12</v>
      </c>
      <c r="E4814" t="s">
        <v>24</v>
      </c>
      <c r="F4814" t="s">
        <v>25</v>
      </c>
      <c r="G4814" t="s">
        <v>20</v>
      </c>
      <c r="H4814">
        <v>3988.16</v>
      </c>
      <c r="I4814" s="9">
        <v>45192</v>
      </c>
      <c r="J4814">
        <v>2023</v>
      </c>
      <c r="K4814" t="s">
        <v>14055</v>
      </c>
      <c r="L4814">
        <v>9</v>
      </c>
      <c r="M4814" t="s">
        <v>14050</v>
      </c>
      <c r="N4814" t="s">
        <v>16</v>
      </c>
    </row>
    <row r="4815" spans="1:14" x14ac:dyDescent="0.35">
      <c r="A4815" t="s">
        <v>14003</v>
      </c>
      <c r="B4815">
        <v>31</v>
      </c>
      <c r="C4815" t="s">
        <v>14097</v>
      </c>
      <c r="D4815" t="s">
        <v>39</v>
      </c>
      <c r="E4815" t="s">
        <v>52</v>
      </c>
      <c r="F4815" t="s">
        <v>25</v>
      </c>
      <c r="G4815" t="s">
        <v>20</v>
      </c>
      <c r="H4815">
        <v>3826.55</v>
      </c>
      <c r="I4815" s="9">
        <v>45207</v>
      </c>
      <c r="J4815">
        <v>2023</v>
      </c>
      <c r="K4815" t="s">
        <v>14058</v>
      </c>
      <c r="L4815">
        <v>10</v>
      </c>
      <c r="M4815" t="s">
        <v>14059</v>
      </c>
      <c r="N4815" t="s">
        <v>16</v>
      </c>
    </row>
    <row r="4816" spans="1:14" x14ac:dyDescent="0.35">
      <c r="A4816" t="s">
        <v>46</v>
      </c>
      <c r="B4816">
        <v>28</v>
      </c>
      <c r="C4816" t="s">
        <v>14097</v>
      </c>
      <c r="D4816" t="s">
        <v>12</v>
      </c>
      <c r="E4816" t="s">
        <v>42</v>
      </c>
      <c r="F4816" t="s">
        <v>25</v>
      </c>
      <c r="G4816" t="s">
        <v>15</v>
      </c>
      <c r="H4816">
        <v>1448.05</v>
      </c>
      <c r="I4816" s="9">
        <v>45155</v>
      </c>
      <c r="J4816">
        <v>2023</v>
      </c>
      <c r="K4816" t="s">
        <v>14056</v>
      </c>
      <c r="L4816">
        <v>8</v>
      </c>
      <c r="M4816" t="s">
        <v>14057</v>
      </c>
      <c r="N4816" t="s">
        <v>16</v>
      </c>
    </row>
    <row r="4817" spans="1:14" x14ac:dyDescent="0.35">
      <c r="A4817" t="s">
        <v>48</v>
      </c>
      <c r="B4817">
        <v>28</v>
      </c>
      <c r="C4817" t="s">
        <v>14097</v>
      </c>
      <c r="D4817" t="s">
        <v>39</v>
      </c>
      <c r="E4817" t="s">
        <v>42</v>
      </c>
      <c r="F4817" t="s">
        <v>49</v>
      </c>
      <c r="G4817" t="s">
        <v>15</v>
      </c>
      <c r="H4817">
        <v>16871.72</v>
      </c>
      <c r="I4817" s="9">
        <v>45576</v>
      </c>
      <c r="J4817">
        <v>2024</v>
      </c>
      <c r="K4817" t="s">
        <v>14058</v>
      </c>
      <c r="L4817">
        <v>10</v>
      </c>
      <c r="M4817" t="s">
        <v>14048</v>
      </c>
      <c r="N4817" t="s">
        <v>16</v>
      </c>
    </row>
    <row r="4818" spans="1:14" x14ac:dyDescent="0.35">
      <c r="A4818" t="s">
        <v>101</v>
      </c>
      <c r="B4818">
        <v>32</v>
      </c>
      <c r="C4818" t="s">
        <v>14097</v>
      </c>
      <c r="D4818" t="s">
        <v>39</v>
      </c>
      <c r="E4818" t="s">
        <v>93</v>
      </c>
      <c r="F4818" t="s">
        <v>35</v>
      </c>
      <c r="G4818" t="s">
        <v>15</v>
      </c>
      <c r="H4818">
        <v>5409.13</v>
      </c>
      <c r="I4818" s="9">
        <v>45258</v>
      </c>
      <c r="J4818">
        <v>2023</v>
      </c>
      <c r="K4818" t="s">
        <v>14054</v>
      </c>
      <c r="L4818">
        <v>11</v>
      </c>
      <c r="M4818" t="s">
        <v>14046</v>
      </c>
      <c r="N4818" t="s">
        <v>16</v>
      </c>
    </row>
    <row r="4819" spans="1:14" x14ac:dyDescent="0.35">
      <c r="A4819" t="s">
        <v>197</v>
      </c>
      <c r="B4819">
        <v>33</v>
      </c>
      <c r="C4819" t="s">
        <v>14097</v>
      </c>
      <c r="D4819" t="s">
        <v>12</v>
      </c>
      <c r="E4819" t="s">
        <v>64</v>
      </c>
      <c r="F4819" t="s">
        <v>19</v>
      </c>
      <c r="G4819" t="s">
        <v>15</v>
      </c>
      <c r="H4819">
        <v>5721.07</v>
      </c>
      <c r="I4819" s="9">
        <v>44956</v>
      </c>
      <c r="J4819">
        <v>2023</v>
      </c>
      <c r="K4819" t="s">
        <v>14045</v>
      </c>
      <c r="L4819">
        <v>1</v>
      </c>
      <c r="M4819" t="s">
        <v>14062</v>
      </c>
      <c r="N4819" t="s">
        <v>16</v>
      </c>
    </row>
    <row r="4820" spans="1:14" x14ac:dyDescent="0.35">
      <c r="A4820" t="s">
        <v>317</v>
      </c>
      <c r="B4820">
        <v>32</v>
      </c>
      <c r="C4820" t="s">
        <v>14097</v>
      </c>
      <c r="D4820" t="s">
        <v>12</v>
      </c>
      <c r="E4820" t="s">
        <v>13</v>
      </c>
      <c r="F4820" t="s">
        <v>35</v>
      </c>
      <c r="G4820" t="s">
        <v>15</v>
      </c>
      <c r="H4820">
        <v>4433.4799999999996</v>
      </c>
      <c r="I4820" s="9">
        <v>45457</v>
      </c>
      <c r="J4820">
        <v>2024</v>
      </c>
      <c r="K4820" t="s">
        <v>14049</v>
      </c>
      <c r="L4820">
        <v>6</v>
      </c>
      <c r="M4820" t="s">
        <v>14048</v>
      </c>
      <c r="N4820" t="s">
        <v>16</v>
      </c>
    </row>
    <row r="4821" spans="1:14" x14ac:dyDescent="0.35">
      <c r="A4821" t="s">
        <v>423</v>
      </c>
      <c r="B4821">
        <v>32</v>
      </c>
      <c r="C4821" t="s">
        <v>14097</v>
      </c>
      <c r="D4821" t="s">
        <v>39</v>
      </c>
      <c r="E4821" t="s">
        <v>93</v>
      </c>
      <c r="F4821" t="s">
        <v>55</v>
      </c>
      <c r="G4821" t="s">
        <v>15</v>
      </c>
      <c r="H4821">
        <v>4607.05</v>
      </c>
      <c r="I4821" s="9">
        <v>44934</v>
      </c>
      <c r="J4821">
        <v>2023</v>
      </c>
      <c r="K4821" t="s">
        <v>14045</v>
      </c>
      <c r="L4821">
        <v>1</v>
      </c>
      <c r="M4821" t="s">
        <v>14059</v>
      </c>
      <c r="N4821" t="s">
        <v>16</v>
      </c>
    </row>
    <row r="4822" spans="1:14" x14ac:dyDescent="0.35">
      <c r="A4822" t="s">
        <v>433</v>
      </c>
      <c r="B4822">
        <v>29</v>
      </c>
      <c r="C4822" t="s">
        <v>14097</v>
      </c>
      <c r="D4822" t="s">
        <v>39</v>
      </c>
      <c r="E4822" t="s">
        <v>29</v>
      </c>
      <c r="F4822" t="s">
        <v>19</v>
      </c>
      <c r="G4822" t="s">
        <v>15</v>
      </c>
      <c r="H4822">
        <v>5011.33</v>
      </c>
      <c r="I4822" s="9">
        <v>45268</v>
      </c>
      <c r="J4822">
        <v>2023</v>
      </c>
      <c r="K4822" t="s">
        <v>14060</v>
      </c>
      <c r="L4822">
        <v>12</v>
      </c>
      <c r="M4822" t="s">
        <v>14048</v>
      </c>
      <c r="N4822" t="s">
        <v>16</v>
      </c>
    </row>
    <row r="4823" spans="1:14" x14ac:dyDescent="0.35">
      <c r="A4823" t="s">
        <v>479</v>
      </c>
      <c r="B4823">
        <v>34</v>
      </c>
      <c r="C4823" t="s">
        <v>14097</v>
      </c>
      <c r="D4823" t="s">
        <v>39</v>
      </c>
      <c r="E4823" t="s">
        <v>13</v>
      </c>
      <c r="F4823" t="s">
        <v>25</v>
      </c>
      <c r="G4823" t="s">
        <v>15</v>
      </c>
      <c r="H4823">
        <v>3990.02</v>
      </c>
      <c r="I4823" s="9">
        <v>45195</v>
      </c>
      <c r="J4823">
        <v>2023</v>
      </c>
      <c r="K4823" t="s">
        <v>14055</v>
      </c>
      <c r="L4823">
        <v>9</v>
      </c>
      <c r="M4823" t="s">
        <v>14046</v>
      </c>
      <c r="N4823" t="s">
        <v>16</v>
      </c>
    </row>
    <row r="4824" spans="1:14" x14ac:dyDescent="0.35">
      <c r="A4824" t="s">
        <v>495</v>
      </c>
      <c r="B4824">
        <v>33</v>
      </c>
      <c r="C4824" t="s">
        <v>14097</v>
      </c>
      <c r="D4824" t="s">
        <v>39</v>
      </c>
      <c r="E4824" t="s">
        <v>64</v>
      </c>
      <c r="F4824" t="s">
        <v>55</v>
      </c>
      <c r="G4824" t="s">
        <v>15</v>
      </c>
      <c r="H4824">
        <v>419.56</v>
      </c>
      <c r="I4824" s="9">
        <v>45467</v>
      </c>
      <c r="J4824">
        <v>2024</v>
      </c>
      <c r="K4824" t="s">
        <v>14049</v>
      </c>
      <c r="L4824">
        <v>6</v>
      </c>
      <c r="M4824" t="s">
        <v>14062</v>
      </c>
      <c r="N4824" t="s">
        <v>16</v>
      </c>
    </row>
    <row r="4825" spans="1:14" x14ac:dyDescent="0.35">
      <c r="A4825" t="s">
        <v>575</v>
      </c>
      <c r="B4825">
        <v>26</v>
      </c>
      <c r="C4825" t="s">
        <v>14097</v>
      </c>
      <c r="D4825" t="s">
        <v>12</v>
      </c>
      <c r="E4825" t="s">
        <v>52</v>
      </c>
      <c r="F4825" t="s">
        <v>35</v>
      </c>
      <c r="G4825" t="s">
        <v>15</v>
      </c>
      <c r="H4825">
        <v>2200.7800000000002</v>
      </c>
      <c r="I4825" s="9">
        <v>45515</v>
      </c>
      <c r="J4825">
        <v>2024</v>
      </c>
      <c r="K4825" t="s">
        <v>14056</v>
      </c>
      <c r="L4825">
        <v>8</v>
      </c>
      <c r="M4825" t="s">
        <v>14059</v>
      </c>
      <c r="N4825" t="s">
        <v>16</v>
      </c>
    </row>
    <row r="4826" spans="1:14" x14ac:dyDescent="0.35">
      <c r="A4826" t="s">
        <v>817</v>
      </c>
      <c r="B4826">
        <v>31</v>
      </c>
      <c r="C4826" t="s">
        <v>14097</v>
      </c>
      <c r="D4826" t="s">
        <v>39</v>
      </c>
      <c r="E4826" t="s">
        <v>93</v>
      </c>
      <c r="F4826" t="s">
        <v>55</v>
      </c>
      <c r="G4826" t="s">
        <v>15</v>
      </c>
      <c r="H4826">
        <v>14416.41</v>
      </c>
      <c r="I4826" s="9">
        <v>45252</v>
      </c>
      <c r="J4826">
        <v>2023</v>
      </c>
      <c r="K4826" t="s">
        <v>14054</v>
      </c>
      <c r="L4826">
        <v>11</v>
      </c>
      <c r="M4826" t="s">
        <v>14052</v>
      </c>
      <c r="N4826" t="s">
        <v>16</v>
      </c>
    </row>
    <row r="4827" spans="1:14" x14ac:dyDescent="0.35">
      <c r="A4827" t="s">
        <v>819</v>
      </c>
      <c r="B4827">
        <v>29</v>
      </c>
      <c r="C4827" t="s">
        <v>14097</v>
      </c>
      <c r="D4827" t="s">
        <v>12</v>
      </c>
      <c r="E4827" t="s">
        <v>24</v>
      </c>
      <c r="F4827" t="s">
        <v>19</v>
      </c>
      <c r="G4827" t="s">
        <v>15</v>
      </c>
      <c r="H4827">
        <v>1828.86</v>
      </c>
      <c r="I4827" s="9">
        <v>45493</v>
      </c>
      <c r="J4827">
        <v>2024</v>
      </c>
      <c r="K4827" t="s">
        <v>14063</v>
      </c>
      <c r="L4827">
        <v>7</v>
      </c>
      <c r="M4827" t="s">
        <v>14050</v>
      </c>
      <c r="N4827" t="s">
        <v>16</v>
      </c>
    </row>
    <row r="4828" spans="1:14" x14ac:dyDescent="0.35">
      <c r="A4828" t="s">
        <v>823</v>
      </c>
      <c r="B4828">
        <v>32</v>
      </c>
      <c r="C4828" t="s">
        <v>14097</v>
      </c>
      <c r="D4828" t="s">
        <v>39</v>
      </c>
      <c r="E4828" t="s">
        <v>93</v>
      </c>
      <c r="F4828" t="s">
        <v>49</v>
      </c>
      <c r="G4828" t="s">
        <v>15</v>
      </c>
      <c r="H4828">
        <v>15275.91</v>
      </c>
      <c r="I4828" s="9">
        <v>45626</v>
      </c>
      <c r="J4828">
        <v>2024</v>
      </c>
      <c r="K4828" t="s">
        <v>14054</v>
      </c>
      <c r="L4828">
        <v>11</v>
      </c>
      <c r="M4828" t="s">
        <v>14050</v>
      </c>
      <c r="N4828" t="s">
        <v>16</v>
      </c>
    </row>
    <row r="4829" spans="1:14" x14ac:dyDescent="0.35">
      <c r="A4829" t="s">
        <v>927</v>
      </c>
      <c r="B4829">
        <v>33</v>
      </c>
      <c r="C4829" t="s">
        <v>14097</v>
      </c>
      <c r="D4829" t="s">
        <v>12</v>
      </c>
      <c r="E4829" t="s">
        <v>74</v>
      </c>
      <c r="F4829" t="s">
        <v>35</v>
      </c>
      <c r="G4829" t="s">
        <v>15</v>
      </c>
      <c r="H4829">
        <v>32410.23</v>
      </c>
      <c r="I4829" s="9">
        <v>45501</v>
      </c>
      <c r="J4829">
        <v>2024</v>
      </c>
      <c r="K4829" t="s">
        <v>14063</v>
      </c>
      <c r="L4829">
        <v>7</v>
      </c>
      <c r="M4829" t="s">
        <v>14059</v>
      </c>
      <c r="N4829" t="s">
        <v>16</v>
      </c>
    </row>
    <row r="4830" spans="1:14" x14ac:dyDescent="0.35">
      <c r="A4830" t="s">
        <v>939</v>
      </c>
      <c r="B4830">
        <v>29</v>
      </c>
      <c r="C4830" t="s">
        <v>14097</v>
      </c>
      <c r="D4830" t="s">
        <v>12</v>
      </c>
      <c r="E4830" t="s">
        <v>13</v>
      </c>
      <c r="F4830" t="s">
        <v>19</v>
      </c>
      <c r="G4830" t="s">
        <v>15</v>
      </c>
      <c r="H4830">
        <v>29344.28</v>
      </c>
      <c r="I4830" s="9">
        <v>45487</v>
      </c>
      <c r="J4830">
        <v>2024</v>
      </c>
      <c r="K4830" t="s">
        <v>14063</v>
      </c>
      <c r="L4830">
        <v>7</v>
      </c>
      <c r="M4830" t="s">
        <v>14059</v>
      </c>
      <c r="N4830" t="s">
        <v>16</v>
      </c>
    </row>
    <row r="4831" spans="1:14" x14ac:dyDescent="0.35">
      <c r="A4831" t="s">
        <v>951</v>
      </c>
      <c r="B4831">
        <v>31</v>
      </c>
      <c r="C4831" t="s">
        <v>14097</v>
      </c>
      <c r="D4831" t="s">
        <v>12</v>
      </c>
      <c r="E4831" t="s">
        <v>64</v>
      </c>
      <c r="F4831" t="s">
        <v>14</v>
      </c>
      <c r="G4831" t="s">
        <v>15</v>
      </c>
      <c r="H4831">
        <v>6658.52</v>
      </c>
      <c r="I4831" s="9">
        <v>45651</v>
      </c>
      <c r="J4831">
        <v>2024</v>
      </c>
      <c r="K4831" t="s">
        <v>14060</v>
      </c>
      <c r="L4831">
        <v>12</v>
      </c>
      <c r="M4831" t="s">
        <v>14052</v>
      </c>
      <c r="N4831" t="s">
        <v>16</v>
      </c>
    </row>
    <row r="4832" spans="1:14" x14ac:dyDescent="0.35">
      <c r="A4832" t="s">
        <v>1029</v>
      </c>
      <c r="B4832">
        <v>29</v>
      </c>
      <c r="C4832" t="s">
        <v>14097</v>
      </c>
      <c r="D4832" t="s">
        <v>39</v>
      </c>
      <c r="E4832" t="s">
        <v>64</v>
      </c>
      <c r="F4832" t="s">
        <v>49</v>
      </c>
      <c r="G4832" t="s">
        <v>15</v>
      </c>
      <c r="H4832">
        <v>4824.3599999999997</v>
      </c>
      <c r="I4832" s="9">
        <v>45536</v>
      </c>
      <c r="J4832">
        <v>2024</v>
      </c>
      <c r="K4832" t="s">
        <v>14055</v>
      </c>
      <c r="L4832">
        <v>9</v>
      </c>
      <c r="M4832" t="s">
        <v>14059</v>
      </c>
      <c r="N4832" t="s">
        <v>16</v>
      </c>
    </row>
    <row r="4833" spans="1:14" x14ac:dyDescent="0.35">
      <c r="A4833" t="s">
        <v>1059</v>
      </c>
      <c r="B4833">
        <v>30</v>
      </c>
      <c r="C4833" t="s">
        <v>14097</v>
      </c>
      <c r="D4833" t="s">
        <v>12</v>
      </c>
      <c r="E4833" t="s">
        <v>74</v>
      </c>
      <c r="F4833" t="s">
        <v>55</v>
      </c>
      <c r="G4833" t="s">
        <v>15</v>
      </c>
      <c r="H4833">
        <v>5082.79</v>
      </c>
      <c r="I4833" s="9">
        <v>45286</v>
      </c>
      <c r="J4833">
        <v>2023</v>
      </c>
      <c r="K4833" t="s">
        <v>14060</v>
      </c>
      <c r="L4833">
        <v>12</v>
      </c>
      <c r="M4833" t="s">
        <v>14046</v>
      </c>
      <c r="N4833" t="s">
        <v>16</v>
      </c>
    </row>
    <row r="4834" spans="1:14" x14ac:dyDescent="0.35">
      <c r="A4834" t="s">
        <v>1137</v>
      </c>
      <c r="B4834">
        <v>29</v>
      </c>
      <c r="C4834" t="s">
        <v>14097</v>
      </c>
      <c r="D4834" t="s">
        <v>39</v>
      </c>
      <c r="E4834" t="s">
        <v>74</v>
      </c>
      <c r="F4834" t="s">
        <v>19</v>
      </c>
      <c r="G4834" t="s">
        <v>15</v>
      </c>
      <c r="H4834">
        <v>2528.9899999999998</v>
      </c>
      <c r="I4834" s="9">
        <v>45591</v>
      </c>
      <c r="J4834">
        <v>2024</v>
      </c>
      <c r="K4834" t="s">
        <v>14058</v>
      </c>
      <c r="L4834">
        <v>10</v>
      </c>
      <c r="M4834" t="s">
        <v>14050</v>
      </c>
      <c r="N4834" t="s">
        <v>16</v>
      </c>
    </row>
    <row r="4835" spans="1:14" x14ac:dyDescent="0.35">
      <c r="A4835" t="s">
        <v>1159</v>
      </c>
      <c r="B4835">
        <v>30</v>
      </c>
      <c r="C4835" t="s">
        <v>14097</v>
      </c>
      <c r="D4835" t="s">
        <v>39</v>
      </c>
      <c r="E4835" t="s">
        <v>74</v>
      </c>
      <c r="F4835" t="s">
        <v>19</v>
      </c>
      <c r="G4835" t="s">
        <v>15</v>
      </c>
      <c r="H4835">
        <v>13370.23</v>
      </c>
      <c r="I4835" s="9">
        <v>45437</v>
      </c>
      <c r="J4835">
        <v>2024</v>
      </c>
      <c r="K4835" t="s">
        <v>14047</v>
      </c>
      <c r="L4835">
        <v>5</v>
      </c>
      <c r="M4835" t="s">
        <v>14050</v>
      </c>
      <c r="N4835" t="s">
        <v>16</v>
      </c>
    </row>
    <row r="4836" spans="1:14" x14ac:dyDescent="0.35">
      <c r="A4836" t="s">
        <v>1193</v>
      </c>
      <c r="B4836">
        <v>29</v>
      </c>
      <c r="C4836" t="s">
        <v>14097</v>
      </c>
      <c r="D4836" t="s">
        <v>12</v>
      </c>
      <c r="E4836" t="s">
        <v>52</v>
      </c>
      <c r="F4836" t="s">
        <v>19</v>
      </c>
      <c r="G4836" t="s">
        <v>15</v>
      </c>
      <c r="H4836">
        <v>16664.25</v>
      </c>
      <c r="I4836" s="9">
        <v>45398</v>
      </c>
      <c r="J4836">
        <v>2024</v>
      </c>
      <c r="K4836" t="s">
        <v>14061</v>
      </c>
      <c r="L4836">
        <v>4</v>
      </c>
      <c r="M4836" t="s">
        <v>14046</v>
      </c>
      <c r="N4836" t="s">
        <v>16</v>
      </c>
    </row>
    <row r="4837" spans="1:14" x14ac:dyDescent="0.35">
      <c r="A4837" t="s">
        <v>1203</v>
      </c>
      <c r="B4837">
        <v>33</v>
      </c>
      <c r="C4837" t="s">
        <v>14097</v>
      </c>
      <c r="D4837" t="s">
        <v>12</v>
      </c>
      <c r="E4837" t="s">
        <v>74</v>
      </c>
      <c r="F4837" t="s">
        <v>19</v>
      </c>
      <c r="G4837" t="s">
        <v>15</v>
      </c>
      <c r="H4837">
        <v>1228.3699999999999</v>
      </c>
      <c r="I4837" s="9">
        <v>45047</v>
      </c>
      <c r="J4837">
        <v>2023</v>
      </c>
      <c r="K4837" t="s">
        <v>14047</v>
      </c>
      <c r="L4837">
        <v>5</v>
      </c>
      <c r="M4837" t="s">
        <v>14062</v>
      </c>
      <c r="N4837" t="s">
        <v>16</v>
      </c>
    </row>
    <row r="4838" spans="1:14" x14ac:dyDescent="0.35">
      <c r="A4838" t="s">
        <v>1235</v>
      </c>
      <c r="B4838">
        <v>26</v>
      </c>
      <c r="C4838" t="s">
        <v>14097</v>
      </c>
      <c r="D4838" t="s">
        <v>12</v>
      </c>
      <c r="E4838" t="s">
        <v>13</v>
      </c>
      <c r="F4838" t="s">
        <v>55</v>
      </c>
      <c r="G4838" t="s">
        <v>15</v>
      </c>
      <c r="H4838">
        <v>2464.84</v>
      </c>
      <c r="I4838" s="9">
        <v>45061</v>
      </c>
      <c r="J4838">
        <v>2023</v>
      </c>
      <c r="K4838" t="s">
        <v>14047</v>
      </c>
      <c r="L4838">
        <v>5</v>
      </c>
      <c r="M4838" t="s">
        <v>14062</v>
      </c>
      <c r="N4838" t="s">
        <v>16</v>
      </c>
    </row>
    <row r="4839" spans="1:14" x14ac:dyDescent="0.35">
      <c r="A4839" t="s">
        <v>1315</v>
      </c>
      <c r="B4839">
        <v>30</v>
      </c>
      <c r="C4839" t="s">
        <v>14097</v>
      </c>
      <c r="D4839" t="s">
        <v>39</v>
      </c>
      <c r="E4839" t="s">
        <v>74</v>
      </c>
      <c r="F4839" t="s">
        <v>19</v>
      </c>
      <c r="G4839" t="s">
        <v>15</v>
      </c>
      <c r="H4839">
        <v>22245.759999999998</v>
      </c>
      <c r="I4839" s="9">
        <v>45458</v>
      </c>
      <c r="J4839">
        <v>2024</v>
      </c>
      <c r="K4839" t="s">
        <v>14049</v>
      </c>
      <c r="L4839">
        <v>6</v>
      </c>
      <c r="M4839" t="s">
        <v>14050</v>
      </c>
      <c r="N4839" t="s">
        <v>16</v>
      </c>
    </row>
    <row r="4840" spans="1:14" x14ac:dyDescent="0.35">
      <c r="A4840" t="s">
        <v>1361</v>
      </c>
      <c r="B4840">
        <v>28</v>
      </c>
      <c r="C4840" t="s">
        <v>14097</v>
      </c>
      <c r="D4840" t="s">
        <v>12</v>
      </c>
      <c r="E4840" t="s">
        <v>29</v>
      </c>
      <c r="F4840" t="s">
        <v>35</v>
      </c>
      <c r="G4840" t="s">
        <v>15</v>
      </c>
      <c r="H4840">
        <v>1151.51</v>
      </c>
      <c r="I4840" s="9">
        <v>44944</v>
      </c>
      <c r="J4840">
        <v>2023</v>
      </c>
      <c r="K4840" t="s">
        <v>14045</v>
      </c>
      <c r="L4840">
        <v>1</v>
      </c>
      <c r="M4840" t="s">
        <v>14052</v>
      </c>
      <c r="N4840" t="s">
        <v>16</v>
      </c>
    </row>
    <row r="4841" spans="1:14" x14ac:dyDescent="0.35">
      <c r="A4841" t="s">
        <v>1389</v>
      </c>
      <c r="B4841">
        <v>33</v>
      </c>
      <c r="C4841" t="s">
        <v>14097</v>
      </c>
      <c r="D4841" t="s">
        <v>12</v>
      </c>
      <c r="E4841" t="s">
        <v>42</v>
      </c>
      <c r="F4841" t="s">
        <v>19</v>
      </c>
      <c r="G4841" t="s">
        <v>15</v>
      </c>
      <c r="H4841">
        <v>11198.09</v>
      </c>
      <c r="I4841" s="9">
        <v>45175</v>
      </c>
      <c r="J4841">
        <v>2023</v>
      </c>
      <c r="K4841" t="s">
        <v>14055</v>
      </c>
      <c r="L4841">
        <v>9</v>
      </c>
      <c r="M4841" t="s">
        <v>14052</v>
      </c>
      <c r="N4841" t="s">
        <v>16</v>
      </c>
    </row>
    <row r="4842" spans="1:14" x14ac:dyDescent="0.35">
      <c r="A4842" t="s">
        <v>1397</v>
      </c>
      <c r="B4842">
        <v>27</v>
      </c>
      <c r="C4842" t="s">
        <v>14097</v>
      </c>
      <c r="D4842" t="s">
        <v>39</v>
      </c>
      <c r="E4842" t="s">
        <v>29</v>
      </c>
      <c r="F4842" t="s">
        <v>49</v>
      </c>
      <c r="G4842" t="s">
        <v>15</v>
      </c>
      <c r="H4842">
        <v>2268.65</v>
      </c>
      <c r="I4842" s="9">
        <v>45015</v>
      </c>
      <c r="J4842">
        <v>2023</v>
      </c>
      <c r="K4842" t="s">
        <v>14053</v>
      </c>
      <c r="L4842">
        <v>3</v>
      </c>
      <c r="M4842" t="s">
        <v>14057</v>
      </c>
      <c r="N4842" t="s">
        <v>16</v>
      </c>
    </row>
    <row r="4843" spans="1:14" x14ac:dyDescent="0.35">
      <c r="A4843" t="s">
        <v>1413</v>
      </c>
      <c r="B4843">
        <v>25</v>
      </c>
      <c r="C4843" t="s">
        <v>14097</v>
      </c>
      <c r="D4843" t="s">
        <v>39</v>
      </c>
      <c r="E4843" t="s">
        <v>13</v>
      </c>
      <c r="F4843" t="s">
        <v>55</v>
      </c>
      <c r="G4843" t="s">
        <v>15</v>
      </c>
      <c r="H4843">
        <v>5928.54</v>
      </c>
      <c r="I4843" s="9">
        <v>45444</v>
      </c>
      <c r="J4843">
        <v>2024</v>
      </c>
      <c r="K4843" t="s">
        <v>14049</v>
      </c>
      <c r="L4843">
        <v>6</v>
      </c>
      <c r="M4843" t="s">
        <v>14050</v>
      </c>
      <c r="N4843" t="s">
        <v>16</v>
      </c>
    </row>
    <row r="4844" spans="1:14" x14ac:dyDescent="0.35">
      <c r="A4844" t="s">
        <v>1437</v>
      </c>
      <c r="B4844">
        <v>26</v>
      </c>
      <c r="C4844" t="s">
        <v>14097</v>
      </c>
      <c r="D4844" t="s">
        <v>12</v>
      </c>
      <c r="E4844" t="s">
        <v>29</v>
      </c>
      <c r="F4844" t="s">
        <v>25</v>
      </c>
      <c r="G4844" t="s">
        <v>15</v>
      </c>
      <c r="H4844">
        <v>4446.09</v>
      </c>
      <c r="I4844" s="9">
        <v>45648</v>
      </c>
      <c r="J4844">
        <v>2024</v>
      </c>
      <c r="K4844" t="s">
        <v>14060</v>
      </c>
      <c r="L4844">
        <v>12</v>
      </c>
      <c r="M4844" t="s">
        <v>14059</v>
      </c>
      <c r="N4844" t="s">
        <v>16</v>
      </c>
    </row>
    <row r="4845" spans="1:14" x14ac:dyDescent="0.35">
      <c r="A4845" t="s">
        <v>1607</v>
      </c>
      <c r="B4845">
        <v>28</v>
      </c>
      <c r="C4845" t="s">
        <v>14097</v>
      </c>
      <c r="D4845" t="s">
        <v>39</v>
      </c>
      <c r="E4845" t="s">
        <v>74</v>
      </c>
      <c r="F4845" t="s">
        <v>49</v>
      </c>
      <c r="G4845" t="s">
        <v>15</v>
      </c>
      <c r="H4845">
        <v>30632.26</v>
      </c>
      <c r="I4845" s="9">
        <v>45097</v>
      </c>
      <c r="J4845">
        <v>2023</v>
      </c>
      <c r="K4845" t="s">
        <v>14049</v>
      </c>
      <c r="L4845">
        <v>6</v>
      </c>
      <c r="M4845" t="s">
        <v>14046</v>
      </c>
      <c r="N4845" t="s">
        <v>16</v>
      </c>
    </row>
    <row r="4846" spans="1:14" x14ac:dyDescent="0.35">
      <c r="A4846" t="s">
        <v>1623</v>
      </c>
      <c r="B4846">
        <v>32</v>
      </c>
      <c r="C4846" t="s">
        <v>14097</v>
      </c>
      <c r="D4846" t="s">
        <v>39</v>
      </c>
      <c r="E4846" t="s">
        <v>74</v>
      </c>
      <c r="F4846" t="s">
        <v>49</v>
      </c>
      <c r="G4846" t="s">
        <v>15</v>
      </c>
      <c r="H4846">
        <v>1909.2</v>
      </c>
      <c r="I4846" s="9">
        <v>45145</v>
      </c>
      <c r="J4846">
        <v>2023</v>
      </c>
      <c r="K4846" t="s">
        <v>14056</v>
      </c>
      <c r="L4846">
        <v>8</v>
      </c>
      <c r="M4846" t="s">
        <v>14062</v>
      </c>
      <c r="N4846" t="s">
        <v>16</v>
      </c>
    </row>
    <row r="4847" spans="1:14" x14ac:dyDescent="0.35">
      <c r="A4847" t="s">
        <v>1751</v>
      </c>
      <c r="B4847">
        <v>26</v>
      </c>
      <c r="C4847" t="s">
        <v>14097</v>
      </c>
      <c r="D4847" t="s">
        <v>12</v>
      </c>
      <c r="E4847" t="s">
        <v>93</v>
      </c>
      <c r="F4847" t="s">
        <v>25</v>
      </c>
      <c r="G4847" t="s">
        <v>15</v>
      </c>
      <c r="H4847">
        <v>2997.57</v>
      </c>
      <c r="I4847" s="9">
        <v>45375</v>
      </c>
      <c r="J4847">
        <v>2024</v>
      </c>
      <c r="K4847" t="s">
        <v>14053</v>
      </c>
      <c r="L4847">
        <v>3</v>
      </c>
      <c r="M4847" t="s">
        <v>14059</v>
      </c>
      <c r="N4847" t="s">
        <v>16</v>
      </c>
    </row>
    <row r="4848" spans="1:14" x14ac:dyDescent="0.35">
      <c r="A4848" t="s">
        <v>1773</v>
      </c>
      <c r="B4848">
        <v>25</v>
      </c>
      <c r="C4848" t="s">
        <v>14097</v>
      </c>
      <c r="D4848" t="s">
        <v>12</v>
      </c>
      <c r="E4848" t="s">
        <v>29</v>
      </c>
      <c r="F4848" t="s">
        <v>55</v>
      </c>
      <c r="G4848" t="s">
        <v>15</v>
      </c>
      <c r="H4848">
        <v>5767.42</v>
      </c>
      <c r="I4848" s="9">
        <v>45223</v>
      </c>
      <c r="J4848">
        <v>2023</v>
      </c>
      <c r="K4848" t="s">
        <v>14058</v>
      </c>
      <c r="L4848">
        <v>10</v>
      </c>
      <c r="M4848" t="s">
        <v>14046</v>
      </c>
      <c r="N4848" t="s">
        <v>16</v>
      </c>
    </row>
    <row r="4849" spans="1:14" x14ac:dyDescent="0.35">
      <c r="A4849" t="s">
        <v>1881</v>
      </c>
      <c r="B4849">
        <v>25</v>
      </c>
      <c r="C4849" t="s">
        <v>14097</v>
      </c>
      <c r="D4849" t="s">
        <v>12</v>
      </c>
      <c r="E4849" t="s">
        <v>93</v>
      </c>
      <c r="F4849" t="s">
        <v>49</v>
      </c>
      <c r="G4849" t="s">
        <v>15</v>
      </c>
      <c r="H4849">
        <v>14768.85</v>
      </c>
      <c r="I4849" s="9">
        <v>45284</v>
      </c>
      <c r="J4849">
        <v>2023</v>
      </c>
      <c r="K4849" t="s">
        <v>14060</v>
      </c>
      <c r="L4849">
        <v>12</v>
      </c>
      <c r="M4849" t="s">
        <v>14059</v>
      </c>
      <c r="N4849" t="s">
        <v>16</v>
      </c>
    </row>
    <row r="4850" spans="1:14" x14ac:dyDescent="0.35">
      <c r="A4850" t="s">
        <v>1929</v>
      </c>
      <c r="B4850">
        <v>26</v>
      </c>
      <c r="C4850" t="s">
        <v>14097</v>
      </c>
      <c r="D4850" t="s">
        <v>39</v>
      </c>
      <c r="E4850" t="s">
        <v>42</v>
      </c>
      <c r="F4850" t="s">
        <v>49</v>
      </c>
      <c r="G4850" t="s">
        <v>15</v>
      </c>
      <c r="H4850">
        <v>16043.35</v>
      </c>
      <c r="I4850" s="9">
        <v>45136</v>
      </c>
      <c r="J4850">
        <v>2023</v>
      </c>
      <c r="K4850" t="s">
        <v>14063</v>
      </c>
      <c r="L4850">
        <v>7</v>
      </c>
      <c r="M4850" t="s">
        <v>14050</v>
      </c>
      <c r="N4850" t="s">
        <v>16</v>
      </c>
    </row>
    <row r="4851" spans="1:14" x14ac:dyDescent="0.35">
      <c r="A4851" t="s">
        <v>2013</v>
      </c>
      <c r="B4851">
        <v>30</v>
      </c>
      <c r="C4851" t="s">
        <v>14097</v>
      </c>
      <c r="D4851" t="s">
        <v>12</v>
      </c>
      <c r="E4851" t="s">
        <v>24</v>
      </c>
      <c r="F4851" t="s">
        <v>49</v>
      </c>
      <c r="G4851" t="s">
        <v>15</v>
      </c>
      <c r="H4851">
        <v>6896.01</v>
      </c>
      <c r="I4851" s="9">
        <v>45547</v>
      </c>
      <c r="J4851">
        <v>2024</v>
      </c>
      <c r="K4851" t="s">
        <v>14055</v>
      </c>
      <c r="L4851">
        <v>9</v>
      </c>
      <c r="M4851" t="s">
        <v>14057</v>
      </c>
      <c r="N4851" t="s">
        <v>16</v>
      </c>
    </row>
    <row r="4852" spans="1:14" x14ac:dyDescent="0.35">
      <c r="A4852" t="s">
        <v>2047</v>
      </c>
      <c r="B4852">
        <v>26</v>
      </c>
      <c r="C4852" t="s">
        <v>14097</v>
      </c>
      <c r="D4852" t="s">
        <v>12</v>
      </c>
      <c r="E4852" t="s">
        <v>24</v>
      </c>
      <c r="F4852" t="s">
        <v>35</v>
      </c>
      <c r="G4852" t="s">
        <v>15</v>
      </c>
      <c r="H4852">
        <v>11442.26</v>
      </c>
      <c r="I4852" s="9">
        <v>44968</v>
      </c>
      <c r="J4852">
        <v>2023</v>
      </c>
      <c r="K4852" t="s">
        <v>14051</v>
      </c>
      <c r="L4852">
        <v>2</v>
      </c>
      <c r="M4852" t="s">
        <v>14050</v>
      </c>
      <c r="N4852" t="s">
        <v>16</v>
      </c>
    </row>
    <row r="4853" spans="1:14" x14ac:dyDescent="0.35">
      <c r="A4853" t="s">
        <v>2051</v>
      </c>
      <c r="B4853">
        <v>26</v>
      </c>
      <c r="C4853" t="s">
        <v>14097</v>
      </c>
      <c r="D4853" t="s">
        <v>12</v>
      </c>
      <c r="E4853" t="s">
        <v>29</v>
      </c>
      <c r="F4853" t="s">
        <v>49</v>
      </c>
      <c r="G4853" t="s">
        <v>15</v>
      </c>
      <c r="H4853">
        <v>15881.58</v>
      </c>
      <c r="I4853" s="9">
        <v>45141</v>
      </c>
      <c r="J4853">
        <v>2023</v>
      </c>
      <c r="K4853" t="s">
        <v>14056</v>
      </c>
      <c r="L4853">
        <v>8</v>
      </c>
      <c r="M4853" t="s">
        <v>14057</v>
      </c>
      <c r="N4853" t="s">
        <v>16</v>
      </c>
    </row>
    <row r="4854" spans="1:14" x14ac:dyDescent="0.35">
      <c r="A4854" t="s">
        <v>2075</v>
      </c>
      <c r="B4854">
        <v>26</v>
      </c>
      <c r="C4854" t="s">
        <v>14097</v>
      </c>
      <c r="D4854" t="s">
        <v>12</v>
      </c>
      <c r="E4854" t="s">
        <v>29</v>
      </c>
      <c r="F4854" t="s">
        <v>19</v>
      </c>
      <c r="G4854" t="s">
        <v>15</v>
      </c>
      <c r="H4854">
        <v>3064.69</v>
      </c>
      <c r="I4854" s="9">
        <v>45605</v>
      </c>
      <c r="J4854">
        <v>2024</v>
      </c>
      <c r="K4854" t="s">
        <v>14054</v>
      </c>
      <c r="L4854">
        <v>11</v>
      </c>
      <c r="M4854" t="s">
        <v>14050</v>
      </c>
      <c r="N4854" t="s">
        <v>16</v>
      </c>
    </row>
    <row r="4855" spans="1:14" x14ac:dyDescent="0.35">
      <c r="A4855" t="s">
        <v>2093</v>
      </c>
      <c r="B4855">
        <v>25</v>
      </c>
      <c r="C4855" t="s">
        <v>14097</v>
      </c>
      <c r="D4855" t="s">
        <v>12</v>
      </c>
      <c r="E4855" t="s">
        <v>93</v>
      </c>
      <c r="F4855" t="s">
        <v>14</v>
      </c>
      <c r="G4855" t="s">
        <v>15</v>
      </c>
      <c r="H4855">
        <v>12269.03</v>
      </c>
      <c r="I4855" s="9">
        <v>45159</v>
      </c>
      <c r="J4855">
        <v>2023</v>
      </c>
      <c r="K4855" t="s">
        <v>14056</v>
      </c>
      <c r="L4855">
        <v>8</v>
      </c>
      <c r="M4855" t="s">
        <v>14062</v>
      </c>
      <c r="N4855" t="s">
        <v>16</v>
      </c>
    </row>
    <row r="4856" spans="1:14" x14ac:dyDescent="0.35">
      <c r="A4856" t="s">
        <v>2133</v>
      </c>
      <c r="B4856">
        <v>25</v>
      </c>
      <c r="C4856" t="s">
        <v>14097</v>
      </c>
      <c r="D4856" t="s">
        <v>39</v>
      </c>
      <c r="E4856" t="s">
        <v>64</v>
      </c>
      <c r="F4856" t="s">
        <v>19</v>
      </c>
      <c r="G4856" t="s">
        <v>15</v>
      </c>
      <c r="H4856">
        <v>14579.54</v>
      </c>
      <c r="I4856" s="9">
        <v>45345</v>
      </c>
      <c r="J4856">
        <v>2024</v>
      </c>
      <c r="K4856" t="s">
        <v>14051</v>
      </c>
      <c r="L4856">
        <v>2</v>
      </c>
      <c r="M4856" t="s">
        <v>14048</v>
      </c>
      <c r="N4856" t="s">
        <v>16</v>
      </c>
    </row>
    <row r="4857" spans="1:14" x14ac:dyDescent="0.35">
      <c r="A4857" t="s">
        <v>2163</v>
      </c>
      <c r="B4857">
        <v>31</v>
      </c>
      <c r="C4857" t="s">
        <v>14097</v>
      </c>
      <c r="D4857" t="s">
        <v>12</v>
      </c>
      <c r="E4857" t="s">
        <v>52</v>
      </c>
      <c r="F4857" t="s">
        <v>35</v>
      </c>
      <c r="G4857" t="s">
        <v>15</v>
      </c>
      <c r="H4857">
        <v>2443.3000000000002</v>
      </c>
      <c r="I4857" s="9">
        <v>45259</v>
      </c>
      <c r="J4857">
        <v>2023</v>
      </c>
      <c r="K4857" t="s">
        <v>14054</v>
      </c>
      <c r="L4857">
        <v>11</v>
      </c>
      <c r="M4857" t="s">
        <v>14052</v>
      </c>
      <c r="N4857" t="s">
        <v>16</v>
      </c>
    </row>
    <row r="4858" spans="1:14" x14ac:dyDescent="0.35">
      <c r="A4858" t="s">
        <v>2179</v>
      </c>
      <c r="B4858">
        <v>25</v>
      </c>
      <c r="C4858" t="s">
        <v>14097</v>
      </c>
      <c r="D4858" t="s">
        <v>39</v>
      </c>
      <c r="E4858" t="s">
        <v>52</v>
      </c>
      <c r="F4858" t="s">
        <v>25</v>
      </c>
      <c r="G4858" t="s">
        <v>15</v>
      </c>
      <c r="H4858">
        <v>3978.31</v>
      </c>
      <c r="I4858" s="9">
        <v>45519</v>
      </c>
      <c r="J4858">
        <v>2024</v>
      </c>
      <c r="K4858" t="s">
        <v>14056</v>
      </c>
      <c r="L4858">
        <v>8</v>
      </c>
      <c r="M4858" t="s">
        <v>14057</v>
      </c>
      <c r="N4858" t="s">
        <v>16</v>
      </c>
    </row>
    <row r="4859" spans="1:14" x14ac:dyDescent="0.35">
      <c r="A4859" t="s">
        <v>2253</v>
      </c>
      <c r="B4859">
        <v>29</v>
      </c>
      <c r="C4859" t="s">
        <v>14097</v>
      </c>
      <c r="D4859" t="s">
        <v>12</v>
      </c>
      <c r="E4859" t="s">
        <v>42</v>
      </c>
      <c r="F4859" t="s">
        <v>19</v>
      </c>
      <c r="G4859" t="s">
        <v>15</v>
      </c>
      <c r="H4859">
        <v>16003.59</v>
      </c>
      <c r="I4859" s="9">
        <v>45522</v>
      </c>
      <c r="J4859">
        <v>2024</v>
      </c>
      <c r="K4859" t="s">
        <v>14056</v>
      </c>
      <c r="L4859">
        <v>8</v>
      </c>
      <c r="M4859" t="s">
        <v>14059</v>
      </c>
      <c r="N4859" t="s">
        <v>16</v>
      </c>
    </row>
    <row r="4860" spans="1:14" x14ac:dyDescent="0.35">
      <c r="A4860" t="s">
        <v>2303</v>
      </c>
      <c r="B4860">
        <v>30</v>
      </c>
      <c r="C4860" t="s">
        <v>14097</v>
      </c>
      <c r="D4860" t="s">
        <v>39</v>
      </c>
      <c r="E4860" t="s">
        <v>29</v>
      </c>
      <c r="F4860" t="s">
        <v>14</v>
      </c>
      <c r="G4860" t="s">
        <v>15</v>
      </c>
      <c r="H4860">
        <v>188.65</v>
      </c>
      <c r="I4860" s="9">
        <v>45494</v>
      </c>
      <c r="J4860">
        <v>2024</v>
      </c>
      <c r="K4860" t="s">
        <v>14063</v>
      </c>
      <c r="L4860">
        <v>7</v>
      </c>
      <c r="M4860" t="s">
        <v>14059</v>
      </c>
      <c r="N4860" t="s">
        <v>16</v>
      </c>
    </row>
    <row r="4861" spans="1:14" x14ac:dyDescent="0.35">
      <c r="A4861" t="s">
        <v>2339</v>
      </c>
      <c r="B4861">
        <v>26</v>
      </c>
      <c r="C4861" t="s">
        <v>14097</v>
      </c>
      <c r="D4861" t="s">
        <v>12</v>
      </c>
      <c r="E4861" t="s">
        <v>74</v>
      </c>
      <c r="F4861" t="s">
        <v>49</v>
      </c>
      <c r="G4861" t="s">
        <v>15</v>
      </c>
      <c r="H4861">
        <v>6624.73</v>
      </c>
      <c r="I4861" s="9">
        <v>44960</v>
      </c>
      <c r="J4861">
        <v>2023</v>
      </c>
      <c r="K4861" t="s">
        <v>14051</v>
      </c>
      <c r="L4861">
        <v>2</v>
      </c>
      <c r="M4861" t="s">
        <v>14048</v>
      </c>
      <c r="N4861" t="s">
        <v>16</v>
      </c>
    </row>
    <row r="4862" spans="1:14" x14ac:dyDescent="0.35">
      <c r="A4862" t="s">
        <v>2445</v>
      </c>
      <c r="B4862">
        <v>34</v>
      </c>
      <c r="C4862" t="s">
        <v>14097</v>
      </c>
      <c r="D4862" t="s">
        <v>12</v>
      </c>
      <c r="E4862" t="s">
        <v>42</v>
      </c>
      <c r="F4862" t="s">
        <v>35</v>
      </c>
      <c r="G4862" t="s">
        <v>15</v>
      </c>
      <c r="H4862">
        <v>13426.35</v>
      </c>
      <c r="I4862" s="9">
        <v>45510</v>
      </c>
      <c r="J4862">
        <v>2024</v>
      </c>
      <c r="K4862" t="s">
        <v>14056</v>
      </c>
      <c r="L4862">
        <v>8</v>
      </c>
      <c r="M4862" t="s">
        <v>14046</v>
      </c>
      <c r="N4862" t="s">
        <v>16</v>
      </c>
    </row>
    <row r="4863" spans="1:14" x14ac:dyDescent="0.35">
      <c r="A4863" t="s">
        <v>2543</v>
      </c>
      <c r="B4863">
        <v>25</v>
      </c>
      <c r="C4863" t="s">
        <v>14097</v>
      </c>
      <c r="D4863" t="s">
        <v>39</v>
      </c>
      <c r="E4863" t="s">
        <v>93</v>
      </c>
      <c r="F4863" t="s">
        <v>14</v>
      </c>
      <c r="G4863" t="s">
        <v>15</v>
      </c>
      <c r="H4863">
        <v>2024.26</v>
      </c>
      <c r="I4863" s="9">
        <v>45251</v>
      </c>
      <c r="J4863">
        <v>2023</v>
      </c>
      <c r="K4863" t="s">
        <v>14054</v>
      </c>
      <c r="L4863">
        <v>11</v>
      </c>
      <c r="M4863" t="s">
        <v>14046</v>
      </c>
      <c r="N4863" t="s">
        <v>16</v>
      </c>
    </row>
    <row r="4864" spans="1:14" x14ac:dyDescent="0.35">
      <c r="A4864" t="s">
        <v>2631</v>
      </c>
      <c r="B4864">
        <v>28</v>
      </c>
      <c r="C4864" t="s">
        <v>14097</v>
      </c>
      <c r="D4864" t="s">
        <v>12</v>
      </c>
      <c r="E4864" t="s">
        <v>42</v>
      </c>
      <c r="F4864" t="s">
        <v>14</v>
      </c>
      <c r="G4864" t="s">
        <v>15</v>
      </c>
      <c r="H4864">
        <v>9640.15</v>
      </c>
      <c r="I4864" s="9">
        <v>45271</v>
      </c>
      <c r="J4864">
        <v>2023</v>
      </c>
      <c r="K4864" t="s">
        <v>14060</v>
      </c>
      <c r="L4864">
        <v>12</v>
      </c>
      <c r="M4864" t="s">
        <v>14062</v>
      </c>
      <c r="N4864" t="s">
        <v>16</v>
      </c>
    </row>
    <row r="4865" spans="1:14" x14ac:dyDescent="0.35">
      <c r="A4865" t="s">
        <v>2641</v>
      </c>
      <c r="B4865">
        <v>29</v>
      </c>
      <c r="C4865" t="s">
        <v>14097</v>
      </c>
      <c r="D4865" t="s">
        <v>39</v>
      </c>
      <c r="E4865" t="s">
        <v>42</v>
      </c>
      <c r="F4865" t="s">
        <v>25</v>
      </c>
      <c r="G4865" t="s">
        <v>15</v>
      </c>
      <c r="H4865">
        <v>13622.02</v>
      </c>
      <c r="I4865" s="9">
        <v>45537</v>
      </c>
      <c r="J4865">
        <v>2024</v>
      </c>
      <c r="K4865" t="s">
        <v>14055</v>
      </c>
      <c r="L4865">
        <v>9</v>
      </c>
      <c r="M4865" t="s">
        <v>14062</v>
      </c>
      <c r="N4865" t="s">
        <v>16</v>
      </c>
    </row>
    <row r="4866" spans="1:14" x14ac:dyDescent="0.35">
      <c r="A4866" t="s">
        <v>2653</v>
      </c>
      <c r="B4866">
        <v>26</v>
      </c>
      <c r="C4866" t="s">
        <v>14097</v>
      </c>
      <c r="D4866" t="s">
        <v>12</v>
      </c>
      <c r="E4866" t="s">
        <v>29</v>
      </c>
      <c r="F4866" t="s">
        <v>35</v>
      </c>
      <c r="G4866" t="s">
        <v>15</v>
      </c>
      <c r="H4866">
        <v>12033.85</v>
      </c>
      <c r="I4866" s="9">
        <v>45236</v>
      </c>
      <c r="J4866">
        <v>2023</v>
      </c>
      <c r="K4866" t="s">
        <v>14054</v>
      </c>
      <c r="L4866">
        <v>11</v>
      </c>
      <c r="M4866" t="s">
        <v>14062</v>
      </c>
      <c r="N4866" t="s">
        <v>16</v>
      </c>
    </row>
    <row r="4867" spans="1:14" x14ac:dyDescent="0.35">
      <c r="A4867" t="s">
        <v>2801</v>
      </c>
      <c r="B4867">
        <v>28</v>
      </c>
      <c r="C4867" t="s">
        <v>14097</v>
      </c>
      <c r="D4867" t="s">
        <v>39</v>
      </c>
      <c r="E4867" t="s">
        <v>52</v>
      </c>
      <c r="F4867" t="s">
        <v>55</v>
      </c>
      <c r="G4867" t="s">
        <v>15</v>
      </c>
      <c r="H4867">
        <v>830.97</v>
      </c>
      <c r="I4867" s="9">
        <v>45106</v>
      </c>
      <c r="J4867">
        <v>2023</v>
      </c>
      <c r="K4867" t="s">
        <v>14049</v>
      </c>
      <c r="L4867">
        <v>6</v>
      </c>
      <c r="M4867" t="s">
        <v>14057</v>
      </c>
      <c r="N4867" t="s">
        <v>16</v>
      </c>
    </row>
    <row r="4868" spans="1:14" x14ac:dyDescent="0.35">
      <c r="A4868" t="s">
        <v>2855</v>
      </c>
      <c r="B4868">
        <v>26</v>
      </c>
      <c r="C4868" t="s">
        <v>14097</v>
      </c>
      <c r="D4868" t="s">
        <v>12</v>
      </c>
      <c r="E4868" t="s">
        <v>74</v>
      </c>
      <c r="F4868" t="s">
        <v>19</v>
      </c>
      <c r="G4868" t="s">
        <v>15</v>
      </c>
      <c r="H4868">
        <v>12469.74</v>
      </c>
      <c r="I4868" s="9">
        <v>45590</v>
      </c>
      <c r="J4868">
        <v>2024</v>
      </c>
      <c r="K4868" t="s">
        <v>14058</v>
      </c>
      <c r="L4868">
        <v>10</v>
      </c>
      <c r="M4868" t="s">
        <v>14048</v>
      </c>
      <c r="N4868" t="s">
        <v>16</v>
      </c>
    </row>
    <row r="4869" spans="1:14" x14ac:dyDescent="0.35">
      <c r="A4869" t="s">
        <v>2899</v>
      </c>
      <c r="B4869">
        <v>34</v>
      </c>
      <c r="C4869" t="s">
        <v>14097</v>
      </c>
      <c r="D4869" t="s">
        <v>12</v>
      </c>
      <c r="E4869" t="s">
        <v>64</v>
      </c>
      <c r="F4869" t="s">
        <v>49</v>
      </c>
      <c r="G4869" t="s">
        <v>15</v>
      </c>
      <c r="H4869">
        <v>40215.870000000003</v>
      </c>
      <c r="I4869" s="9">
        <v>45001</v>
      </c>
      <c r="J4869">
        <v>2023</v>
      </c>
      <c r="K4869" t="s">
        <v>14053</v>
      </c>
      <c r="L4869">
        <v>3</v>
      </c>
      <c r="M4869" t="s">
        <v>14057</v>
      </c>
      <c r="N4869" t="s">
        <v>16</v>
      </c>
    </row>
    <row r="4870" spans="1:14" x14ac:dyDescent="0.35">
      <c r="A4870" t="s">
        <v>2925</v>
      </c>
      <c r="B4870">
        <v>33</v>
      </c>
      <c r="C4870" t="s">
        <v>14097</v>
      </c>
      <c r="D4870" t="s">
        <v>12</v>
      </c>
      <c r="E4870" t="s">
        <v>52</v>
      </c>
      <c r="F4870" t="s">
        <v>55</v>
      </c>
      <c r="G4870" t="s">
        <v>15</v>
      </c>
      <c r="H4870">
        <v>10777.22</v>
      </c>
      <c r="I4870" s="9">
        <v>45314</v>
      </c>
      <c r="J4870">
        <v>2024</v>
      </c>
      <c r="K4870" t="s">
        <v>14045</v>
      </c>
      <c r="L4870">
        <v>1</v>
      </c>
      <c r="M4870" t="s">
        <v>14046</v>
      </c>
      <c r="N4870" t="s">
        <v>16</v>
      </c>
    </row>
    <row r="4871" spans="1:14" x14ac:dyDescent="0.35">
      <c r="A4871" t="s">
        <v>2979</v>
      </c>
      <c r="B4871">
        <v>25</v>
      </c>
      <c r="C4871" t="s">
        <v>14097</v>
      </c>
      <c r="D4871" t="s">
        <v>12</v>
      </c>
      <c r="E4871" t="s">
        <v>42</v>
      </c>
      <c r="F4871" t="s">
        <v>55</v>
      </c>
      <c r="G4871" t="s">
        <v>15</v>
      </c>
      <c r="H4871">
        <v>19693.71</v>
      </c>
      <c r="I4871" s="9">
        <v>45278</v>
      </c>
      <c r="J4871">
        <v>2023</v>
      </c>
      <c r="K4871" t="s">
        <v>14060</v>
      </c>
      <c r="L4871">
        <v>12</v>
      </c>
      <c r="M4871" t="s">
        <v>14062</v>
      </c>
      <c r="N4871" t="s">
        <v>16</v>
      </c>
    </row>
    <row r="4872" spans="1:14" x14ac:dyDescent="0.35">
      <c r="A4872" t="s">
        <v>3089</v>
      </c>
      <c r="B4872">
        <v>33</v>
      </c>
      <c r="C4872" t="s">
        <v>14097</v>
      </c>
      <c r="D4872" t="s">
        <v>39</v>
      </c>
      <c r="E4872" t="s">
        <v>42</v>
      </c>
      <c r="F4872" t="s">
        <v>14</v>
      </c>
      <c r="G4872" t="s">
        <v>15</v>
      </c>
      <c r="H4872">
        <v>1120.93</v>
      </c>
      <c r="I4872" s="9">
        <v>45372</v>
      </c>
      <c r="J4872">
        <v>2024</v>
      </c>
      <c r="K4872" t="s">
        <v>14053</v>
      </c>
      <c r="L4872">
        <v>3</v>
      </c>
      <c r="M4872" t="s">
        <v>14057</v>
      </c>
      <c r="N4872" t="s">
        <v>16</v>
      </c>
    </row>
    <row r="4873" spans="1:14" x14ac:dyDescent="0.35">
      <c r="A4873" t="s">
        <v>3133</v>
      </c>
      <c r="B4873">
        <v>26</v>
      </c>
      <c r="C4873" t="s">
        <v>14097</v>
      </c>
      <c r="D4873" t="s">
        <v>12</v>
      </c>
      <c r="E4873" t="s">
        <v>24</v>
      </c>
      <c r="F4873" t="s">
        <v>14</v>
      </c>
      <c r="G4873" t="s">
        <v>15</v>
      </c>
      <c r="H4873">
        <v>5250.34</v>
      </c>
      <c r="I4873" s="9">
        <v>45003</v>
      </c>
      <c r="J4873">
        <v>2023</v>
      </c>
      <c r="K4873" t="s">
        <v>14053</v>
      </c>
      <c r="L4873">
        <v>3</v>
      </c>
      <c r="M4873" t="s">
        <v>14050</v>
      </c>
      <c r="N4873" t="s">
        <v>16</v>
      </c>
    </row>
    <row r="4874" spans="1:14" x14ac:dyDescent="0.35">
      <c r="A4874" t="s">
        <v>3263</v>
      </c>
      <c r="B4874">
        <v>26</v>
      </c>
      <c r="C4874" t="s">
        <v>14097</v>
      </c>
      <c r="D4874" t="s">
        <v>39</v>
      </c>
      <c r="E4874" t="s">
        <v>24</v>
      </c>
      <c r="F4874" t="s">
        <v>14</v>
      </c>
      <c r="G4874" t="s">
        <v>15</v>
      </c>
      <c r="H4874">
        <v>3678.71</v>
      </c>
      <c r="I4874" s="9">
        <v>44997</v>
      </c>
      <c r="J4874">
        <v>2023</v>
      </c>
      <c r="K4874" t="s">
        <v>14053</v>
      </c>
      <c r="L4874">
        <v>3</v>
      </c>
      <c r="M4874" t="s">
        <v>14059</v>
      </c>
      <c r="N4874" t="s">
        <v>16</v>
      </c>
    </row>
    <row r="4875" spans="1:14" x14ac:dyDescent="0.35">
      <c r="A4875" t="s">
        <v>3279</v>
      </c>
      <c r="B4875">
        <v>32</v>
      </c>
      <c r="C4875" t="s">
        <v>14097</v>
      </c>
      <c r="D4875" t="s">
        <v>12</v>
      </c>
      <c r="E4875" t="s">
        <v>13</v>
      </c>
      <c r="F4875" t="s">
        <v>49</v>
      </c>
      <c r="G4875" t="s">
        <v>15</v>
      </c>
      <c r="H4875">
        <v>20073.849999999999</v>
      </c>
      <c r="I4875" s="9">
        <v>45547</v>
      </c>
      <c r="J4875">
        <v>2024</v>
      </c>
      <c r="K4875" t="s">
        <v>14055</v>
      </c>
      <c r="L4875">
        <v>9</v>
      </c>
      <c r="M4875" t="s">
        <v>14057</v>
      </c>
      <c r="N4875" t="s">
        <v>16</v>
      </c>
    </row>
    <row r="4876" spans="1:14" x14ac:dyDescent="0.35">
      <c r="A4876" t="s">
        <v>3295</v>
      </c>
      <c r="B4876">
        <v>30</v>
      </c>
      <c r="C4876" t="s">
        <v>14097</v>
      </c>
      <c r="D4876" t="s">
        <v>39</v>
      </c>
      <c r="E4876" t="s">
        <v>93</v>
      </c>
      <c r="F4876" t="s">
        <v>55</v>
      </c>
      <c r="G4876" t="s">
        <v>15</v>
      </c>
      <c r="H4876">
        <v>29970.86</v>
      </c>
      <c r="I4876" s="9">
        <v>45464</v>
      </c>
      <c r="J4876">
        <v>2024</v>
      </c>
      <c r="K4876" t="s">
        <v>14049</v>
      </c>
      <c r="L4876">
        <v>6</v>
      </c>
      <c r="M4876" t="s">
        <v>14048</v>
      </c>
      <c r="N4876" t="s">
        <v>16</v>
      </c>
    </row>
    <row r="4877" spans="1:14" x14ac:dyDescent="0.35">
      <c r="A4877" t="s">
        <v>3407</v>
      </c>
      <c r="B4877">
        <v>30</v>
      </c>
      <c r="C4877" t="s">
        <v>14097</v>
      </c>
      <c r="D4877" t="s">
        <v>39</v>
      </c>
      <c r="E4877" t="s">
        <v>29</v>
      </c>
      <c r="F4877" t="s">
        <v>35</v>
      </c>
      <c r="G4877" t="s">
        <v>15</v>
      </c>
      <c r="H4877">
        <v>6720.34</v>
      </c>
      <c r="I4877" s="9">
        <v>45650</v>
      </c>
      <c r="J4877">
        <v>2024</v>
      </c>
      <c r="K4877" t="s">
        <v>14060</v>
      </c>
      <c r="L4877">
        <v>12</v>
      </c>
      <c r="M4877" t="s">
        <v>14046</v>
      </c>
      <c r="N4877" t="s">
        <v>16</v>
      </c>
    </row>
    <row r="4878" spans="1:14" x14ac:dyDescent="0.35">
      <c r="A4878" t="s">
        <v>3447</v>
      </c>
      <c r="B4878">
        <v>32</v>
      </c>
      <c r="C4878" t="s">
        <v>14097</v>
      </c>
      <c r="D4878" t="s">
        <v>39</v>
      </c>
      <c r="E4878" t="s">
        <v>42</v>
      </c>
      <c r="F4878" t="s">
        <v>49</v>
      </c>
      <c r="G4878" t="s">
        <v>15</v>
      </c>
      <c r="H4878">
        <v>13248.13</v>
      </c>
      <c r="I4878" s="9">
        <v>45334</v>
      </c>
      <c r="J4878">
        <v>2024</v>
      </c>
      <c r="K4878" t="s">
        <v>14051</v>
      </c>
      <c r="L4878">
        <v>2</v>
      </c>
      <c r="M4878" t="s">
        <v>14062</v>
      </c>
      <c r="N4878" t="s">
        <v>16</v>
      </c>
    </row>
    <row r="4879" spans="1:14" x14ac:dyDescent="0.35">
      <c r="A4879" t="s">
        <v>3517</v>
      </c>
      <c r="B4879">
        <v>28</v>
      </c>
      <c r="C4879" t="s">
        <v>14097</v>
      </c>
      <c r="D4879" t="s">
        <v>12</v>
      </c>
      <c r="E4879" t="s">
        <v>13</v>
      </c>
      <c r="F4879" t="s">
        <v>14</v>
      </c>
      <c r="G4879" t="s">
        <v>15</v>
      </c>
      <c r="H4879">
        <v>3487.4</v>
      </c>
      <c r="I4879" s="9">
        <v>45047</v>
      </c>
      <c r="J4879">
        <v>2023</v>
      </c>
      <c r="K4879" t="s">
        <v>14047</v>
      </c>
      <c r="L4879">
        <v>5</v>
      </c>
      <c r="M4879" t="s">
        <v>14062</v>
      </c>
      <c r="N4879" t="s">
        <v>16</v>
      </c>
    </row>
    <row r="4880" spans="1:14" x14ac:dyDescent="0.35">
      <c r="A4880" t="s">
        <v>3665</v>
      </c>
      <c r="B4880">
        <v>34</v>
      </c>
      <c r="C4880" t="s">
        <v>14097</v>
      </c>
      <c r="D4880" t="s">
        <v>39</v>
      </c>
      <c r="E4880" t="s">
        <v>24</v>
      </c>
      <c r="F4880" t="s">
        <v>55</v>
      </c>
      <c r="G4880" t="s">
        <v>15</v>
      </c>
      <c r="H4880">
        <v>6209.1</v>
      </c>
      <c r="I4880" s="9">
        <v>45263</v>
      </c>
      <c r="J4880">
        <v>2023</v>
      </c>
      <c r="K4880" t="s">
        <v>14060</v>
      </c>
      <c r="L4880">
        <v>12</v>
      </c>
      <c r="M4880" t="s">
        <v>14059</v>
      </c>
      <c r="N4880" t="s">
        <v>16</v>
      </c>
    </row>
    <row r="4881" spans="1:14" x14ac:dyDescent="0.35">
      <c r="A4881" t="s">
        <v>3735</v>
      </c>
      <c r="B4881">
        <v>29</v>
      </c>
      <c r="C4881" t="s">
        <v>14097</v>
      </c>
      <c r="D4881" t="s">
        <v>39</v>
      </c>
      <c r="E4881" t="s">
        <v>64</v>
      </c>
      <c r="F4881" t="s">
        <v>25</v>
      </c>
      <c r="G4881" t="s">
        <v>15</v>
      </c>
      <c r="H4881">
        <v>15369.22</v>
      </c>
      <c r="I4881" s="9">
        <v>45438</v>
      </c>
      <c r="J4881">
        <v>2024</v>
      </c>
      <c r="K4881" t="s">
        <v>14047</v>
      </c>
      <c r="L4881">
        <v>5</v>
      </c>
      <c r="M4881" t="s">
        <v>14059</v>
      </c>
      <c r="N4881" t="s">
        <v>16</v>
      </c>
    </row>
    <row r="4882" spans="1:14" x14ac:dyDescent="0.35">
      <c r="A4882" t="s">
        <v>3793</v>
      </c>
      <c r="B4882">
        <v>32</v>
      </c>
      <c r="C4882" t="s">
        <v>14097</v>
      </c>
      <c r="D4882" t="s">
        <v>39</v>
      </c>
      <c r="E4882" t="s">
        <v>64</v>
      </c>
      <c r="F4882" t="s">
        <v>49</v>
      </c>
      <c r="G4882" t="s">
        <v>15</v>
      </c>
      <c r="H4882">
        <v>9375.3700000000008</v>
      </c>
      <c r="I4882" s="9">
        <v>45103</v>
      </c>
      <c r="J4882">
        <v>2023</v>
      </c>
      <c r="K4882" t="s">
        <v>14049</v>
      </c>
      <c r="L4882">
        <v>6</v>
      </c>
      <c r="M4882" t="s">
        <v>14062</v>
      </c>
      <c r="N4882" t="s">
        <v>16</v>
      </c>
    </row>
    <row r="4883" spans="1:14" x14ac:dyDescent="0.35">
      <c r="A4883" t="s">
        <v>3825</v>
      </c>
      <c r="B4883">
        <v>25</v>
      </c>
      <c r="C4883" t="s">
        <v>14097</v>
      </c>
      <c r="D4883" t="s">
        <v>12</v>
      </c>
      <c r="E4883" t="s">
        <v>29</v>
      </c>
      <c r="F4883" t="s">
        <v>49</v>
      </c>
      <c r="G4883" t="s">
        <v>15</v>
      </c>
      <c r="H4883">
        <v>8447.9599999999991</v>
      </c>
      <c r="I4883" s="9">
        <v>45381</v>
      </c>
      <c r="J4883">
        <v>2024</v>
      </c>
      <c r="K4883" t="s">
        <v>14053</v>
      </c>
      <c r="L4883">
        <v>3</v>
      </c>
      <c r="M4883" t="s">
        <v>14050</v>
      </c>
      <c r="N4883" t="s">
        <v>16</v>
      </c>
    </row>
    <row r="4884" spans="1:14" x14ac:dyDescent="0.35">
      <c r="A4884" t="s">
        <v>3827</v>
      </c>
      <c r="B4884">
        <v>25</v>
      </c>
      <c r="C4884" t="s">
        <v>14097</v>
      </c>
      <c r="D4884" t="s">
        <v>39</v>
      </c>
      <c r="E4884" t="s">
        <v>93</v>
      </c>
      <c r="F4884" t="s">
        <v>19</v>
      </c>
      <c r="G4884" t="s">
        <v>15</v>
      </c>
      <c r="H4884">
        <v>23738.45</v>
      </c>
      <c r="I4884" s="9">
        <v>45262</v>
      </c>
      <c r="J4884">
        <v>2023</v>
      </c>
      <c r="K4884" t="s">
        <v>14060</v>
      </c>
      <c r="L4884">
        <v>12</v>
      </c>
      <c r="M4884" t="s">
        <v>14050</v>
      </c>
      <c r="N4884" t="s">
        <v>16</v>
      </c>
    </row>
    <row r="4885" spans="1:14" x14ac:dyDescent="0.35">
      <c r="A4885" t="s">
        <v>3841</v>
      </c>
      <c r="B4885">
        <v>33</v>
      </c>
      <c r="C4885" t="s">
        <v>14097</v>
      </c>
      <c r="D4885" t="s">
        <v>12</v>
      </c>
      <c r="E4885" t="s">
        <v>74</v>
      </c>
      <c r="F4885" t="s">
        <v>35</v>
      </c>
      <c r="G4885" t="s">
        <v>15</v>
      </c>
      <c r="H4885">
        <v>15364.36</v>
      </c>
      <c r="I4885" s="9">
        <v>44976</v>
      </c>
      <c r="J4885">
        <v>2023</v>
      </c>
      <c r="K4885" t="s">
        <v>14051</v>
      </c>
      <c r="L4885">
        <v>2</v>
      </c>
      <c r="M4885" t="s">
        <v>14059</v>
      </c>
      <c r="N4885" t="s">
        <v>16</v>
      </c>
    </row>
    <row r="4886" spans="1:14" x14ac:dyDescent="0.35">
      <c r="A4886" t="s">
        <v>3863</v>
      </c>
      <c r="B4886">
        <v>29</v>
      </c>
      <c r="C4886" t="s">
        <v>14097</v>
      </c>
      <c r="D4886" t="s">
        <v>12</v>
      </c>
      <c r="E4886" t="s">
        <v>24</v>
      </c>
      <c r="F4886" t="s">
        <v>19</v>
      </c>
      <c r="G4886" t="s">
        <v>15</v>
      </c>
      <c r="H4886">
        <v>12746.4</v>
      </c>
      <c r="I4886" s="9">
        <v>45032</v>
      </c>
      <c r="J4886">
        <v>2023</v>
      </c>
      <c r="K4886" t="s">
        <v>14061</v>
      </c>
      <c r="L4886">
        <v>4</v>
      </c>
      <c r="M4886" t="s">
        <v>14059</v>
      </c>
      <c r="N4886" t="s">
        <v>16</v>
      </c>
    </row>
    <row r="4887" spans="1:14" x14ac:dyDescent="0.35">
      <c r="A4887" t="s">
        <v>3867</v>
      </c>
      <c r="B4887">
        <v>29</v>
      </c>
      <c r="C4887" t="s">
        <v>14097</v>
      </c>
      <c r="D4887" t="s">
        <v>39</v>
      </c>
      <c r="E4887" t="s">
        <v>74</v>
      </c>
      <c r="F4887" t="s">
        <v>19</v>
      </c>
      <c r="G4887" t="s">
        <v>15</v>
      </c>
      <c r="H4887">
        <v>3937.4</v>
      </c>
      <c r="I4887" s="9">
        <v>45438</v>
      </c>
      <c r="J4887">
        <v>2024</v>
      </c>
      <c r="K4887" t="s">
        <v>14047</v>
      </c>
      <c r="L4887">
        <v>5</v>
      </c>
      <c r="M4887" t="s">
        <v>14059</v>
      </c>
      <c r="N4887" t="s">
        <v>16</v>
      </c>
    </row>
    <row r="4888" spans="1:14" x14ac:dyDescent="0.35">
      <c r="A4888" t="s">
        <v>3869</v>
      </c>
      <c r="B4888">
        <v>30</v>
      </c>
      <c r="C4888" t="s">
        <v>14097</v>
      </c>
      <c r="D4888" t="s">
        <v>12</v>
      </c>
      <c r="E4888" t="s">
        <v>24</v>
      </c>
      <c r="F4888" t="s">
        <v>25</v>
      </c>
      <c r="G4888" t="s">
        <v>15</v>
      </c>
      <c r="H4888">
        <v>5744.42</v>
      </c>
      <c r="I4888" s="9">
        <v>45201</v>
      </c>
      <c r="J4888">
        <v>2023</v>
      </c>
      <c r="K4888" t="s">
        <v>14058</v>
      </c>
      <c r="L4888">
        <v>10</v>
      </c>
      <c r="M4888" t="s">
        <v>14062</v>
      </c>
      <c r="N4888" t="s">
        <v>16</v>
      </c>
    </row>
    <row r="4889" spans="1:14" x14ac:dyDescent="0.35">
      <c r="A4889" t="s">
        <v>3911</v>
      </c>
      <c r="B4889">
        <v>27</v>
      </c>
      <c r="C4889" t="s">
        <v>14097</v>
      </c>
      <c r="D4889" t="s">
        <v>39</v>
      </c>
      <c r="E4889" t="s">
        <v>64</v>
      </c>
      <c r="F4889" t="s">
        <v>35</v>
      </c>
      <c r="G4889" t="s">
        <v>15</v>
      </c>
      <c r="H4889">
        <v>9406.93</v>
      </c>
      <c r="I4889" s="9">
        <v>45592</v>
      </c>
      <c r="J4889">
        <v>2024</v>
      </c>
      <c r="K4889" t="s">
        <v>14058</v>
      </c>
      <c r="L4889">
        <v>10</v>
      </c>
      <c r="M4889" t="s">
        <v>14059</v>
      </c>
      <c r="N4889" t="s">
        <v>16</v>
      </c>
    </row>
    <row r="4890" spans="1:14" x14ac:dyDescent="0.35">
      <c r="A4890" t="s">
        <v>3959</v>
      </c>
      <c r="B4890">
        <v>32</v>
      </c>
      <c r="C4890" t="s">
        <v>14097</v>
      </c>
      <c r="D4890" t="s">
        <v>39</v>
      </c>
      <c r="E4890" t="s">
        <v>24</v>
      </c>
      <c r="F4890" t="s">
        <v>49</v>
      </c>
      <c r="G4890" t="s">
        <v>15</v>
      </c>
      <c r="H4890">
        <v>12777.21</v>
      </c>
      <c r="I4890" s="9">
        <v>45324</v>
      </c>
      <c r="J4890">
        <v>2024</v>
      </c>
      <c r="K4890" t="s">
        <v>14051</v>
      </c>
      <c r="L4890">
        <v>2</v>
      </c>
      <c r="M4890" t="s">
        <v>14048</v>
      </c>
      <c r="N4890" t="s">
        <v>16</v>
      </c>
    </row>
    <row r="4891" spans="1:14" x14ac:dyDescent="0.35">
      <c r="A4891" t="s">
        <v>4071</v>
      </c>
      <c r="B4891">
        <v>31</v>
      </c>
      <c r="C4891" t="s">
        <v>14097</v>
      </c>
      <c r="D4891" t="s">
        <v>39</v>
      </c>
      <c r="E4891" t="s">
        <v>13</v>
      </c>
      <c r="F4891" t="s">
        <v>55</v>
      </c>
      <c r="G4891" t="s">
        <v>15</v>
      </c>
      <c r="H4891">
        <v>6594.42</v>
      </c>
      <c r="I4891" s="9">
        <v>45016</v>
      </c>
      <c r="J4891">
        <v>2023</v>
      </c>
      <c r="K4891" t="s">
        <v>14053</v>
      </c>
      <c r="L4891">
        <v>3</v>
      </c>
      <c r="M4891" t="s">
        <v>14048</v>
      </c>
      <c r="N4891" t="s">
        <v>16</v>
      </c>
    </row>
    <row r="4892" spans="1:14" x14ac:dyDescent="0.35">
      <c r="A4892" t="s">
        <v>4097</v>
      </c>
      <c r="B4892">
        <v>29</v>
      </c>
      <c r="C4892" t="s">
        <v>14097</v>
      </c>
      <c r="D4892" t="s">
        <v>39</v>
      </c>
      <c r="E4892" t="s">
        <v>42</v>
      </c>
      <c r="F4892" t="s">
        <v>35</v>
      </c>
      <c r="G4892" t="s">
        <v>15</v>
      </c>
      <c r="H4892">
        <v>949.15</v>
      </c>
      <c r="I4892" s="9">
        <v>44996</v>
      </c>
      <c r="J4892">
        <v>2023</v>
      </c>
      <c r="K4892" t="s">
        <v>14053</v>
      </c>
      <c r="L4892">
        <v>3</v>
      </c>
      <c r="M4892" t="s">
        <v>14050</v>
      </c>
      <c r="N4892" t="s">
        <v>16</v>
      </c>
    </row>
    <row r="4893" spans="1:14" x14ac:dyDescent="0.35">
      <c r="A4893" t="s">
        <v>4157</v>
      </c>
      <c r="B4893">
        <v>31</v>
      </c>
      <c r="C4893" t="s">
        <v>14097</v>
      </c>
      <c r="D4893" t="s">
        <v>12</v>
      </c>
      <c r="E4893" t="s">
        <v>52</v>
      </c>
      <c r="F4893" t="s">
        <v>19</v>
      </c>
      <c r="G4893" t="s">
        <v>15</v>
      </c>
      <c r="H4893">
        <v>12935.18</v>
      </c>
      <c r="I4893" s="9">
        <v>45336</v>
      </c>
      <c r="J4893">
        <v>2024</v>
      </c>
      <c r="K4893" t="s">
        <v>14051</v>
      </c>
      <c r="L4893">
        <v>2</v>
      </c>
      <c r="M4893" t="s">
        <v>14052</v>
      </c>
      <c r="N4893" t="s">
        <v>16</v>
      </c>
    </row>
    <row r="4894" spans="1:14" x14ac:dyDescent="0.35">
      <c r="A4894" t="s">
        <v>4229</v>
      </c>
      <c r="B4894">
        <v>27</v>
      </c>
      <c r="C4894" t="s">
        <v>14097</v>
      </c>
      <c r="D4894" t="s">
        <v>12</v>
      </c>
      <c r="E4894" t="s">
        <v>42</v>
      </c>
      <c r="F4894" t="s">
        <v>49</v>
      </c>
      <c r="G4894" t="s">
        <v>15</v>
      </c>
      <c r="H4894">
        <v>31858.62</v>
      </c>
      <c r="I4894" s="9">
        <v>45358</v>
      </c>
      <c r="J4894">
        <v>2024</v>
      </c>
      <c r="K4894" t="s">
        <v>14053</v>
      </c>
      <c r="L4894">
        <v>3</v>
      </c>
      <c r="M4894" t="s">
        <v>14057</v>
      </c>
      <c r="N4894" t="s">
        <v>16</v>
      </c>
    </row>
    <row r="4895" spans="1:14" x14ac:dyDescent="0.35">
      <c r="A4895" t="s">
        <v>4235</v>
      </c>
      <c r="B4895">
        <v>34</v>
      </c>
      <c r="C4895" t="s">
        <v>14097</v>
      </c>
      <c r="D4895" t="s">
        <v>12</v>
      </c>
      <c r="E4895" t="s">
        <v>13</v>
      </c>
      <c r="F4895" t="s">
        <v>55</v>
      </c>
      <c r="G4895" t="s">
        <v>15</v>
      </c>
      <c r="H4895">
        <v>13025.93</v>
      </c>
      <c r="I4895" s="9">
        <v>45391</v>
      </c>
      <c r="J4895">
        <v>2024</v>
      </c>
      <c r="K4895" t="s">
        <v>14061</v>
      </c>
      <c r="L4895">
        <v>4</v>
      </c>
      <c r="M4895" t="s">
        <v>14046</v>
      </c>
      <c r="N4895" t="s">
        <v>16</v>
      </c>
    </row>
    <row r="4896" spans="1:14" x14ac:dyDescent="0.35">
      <c r="A4896" t="s">
        <v>4239</v>
      </c>
      <c r="B4896">
        <v>25</v>
      </c>
      <c r="C4896" t="s">
        <v>14097</v>
      </c>
      <c r="D4896" t="s">
        <v>12</v>
      </c>
      <c r="E4896" t="s">
        <v>93</v>
      </c>
      <c r="F4896" t="s">
        <v>14</v>
      </c>
      <c r="G4896" t="s">
        <v>15</v>
      </c>
      <c r="H4896">
        <v>9705.7800000000007</v>
      </c>
      <c r="I4896" s="9">
        <v>44933</v>
      </c>
      <c r="J4896">
        <v>2023</v>
      </c>
      <c r="K4896" t="s">
        <v>14045</v>
      </c>
      <c r="L4896">
        <v>1</v>
      </c>
      <c r="M4896" t="s">
        <v>14050</v>
      </c>
      <c r="N4896" t="s">
        <v>16</v>
      </c>
    </row>
    <row r="4897" spans="1:14" x14ac:dyDescent="0.35">
      <c r="A4897" t="s">
        <v>4265</v>
      </c>
      <c r="B4897">
        <v>33</v>
      </c>
      <c r="C4897" t="s">
        <v>14097</v>
      </c>
      <c r="D4897" t="s">
        <v>12</v>
      </c>
      <c r="E4897" t="s">
        <v>64</v>
      </c>
      <c r="F4897" t="s">
        <v>35</v>
      </c>
      <c r="G4897" t="s">
        <v>15</v>
      </c>
      <c r="H4897">
        <v>3781.91</v>
      </c>
      <c r="I4897" s="9">
        <v>45051</v>
      </c>
      <c r="J4897">
        <v>2023</v>
      </c>
      <c r="K4897" t="s">
        <v>14047</v>
      </c>
      <c r="L4897">
        <v>5</v>
      </c>
      <c r="M4897" t="s">
        <v>14048</v>
      </c>
      <c r="N4897" t="s">
        <v>16</v>
      </c>
    </row>
    <row r="4898" spans="1:14" x14ac:dyDescent="0.35">
      <c r="A4898" t="s">
        <v>4291</v>
      </c>
      <c r="B4898">
        <v>26</v>
      </c>
      <c r="C4898" t="s">
        <v>14097</v>
      </c>
      <c r="D4898" t="s">
        <v>39</v>
      </c>
      <c r="E4898" t="s">
        <v>29</v>
      </c>
      <c r="F4898" t="s">
        <v>19</v>
      </c>
      <c r="G4898" t="s">
        <v>15</v>
      </c>
      <c r="H4898">
        <v>3239.97</v>
      </c>
      <c r="I4898" s="9">
        <v>44951</v>
      </c>
      <c r="J4898">
        <v>2023</v>
      </c>
      <c r="K4898" t="s">
        <v>14045</v>
      </c>
      <c r="L4898">
        <v>1</v>
      </c>
      <c r="M4898" t="s">
        <v>14052</v>
      </c>
      <c r="N4898" t="s">
        <v>16</v>
      </c>
    </row>
    <row r="4899" spans="1:14" x14ac:dyDescent="0.35">
      <c r="A4899" t="s">
        <v>4331</v>
      </c>
      <c r="B4899">
        <v>28</v>
      </c>
      <c r="C4899" t="s">
        <v>14097</v>
      </c>
      <c r="D4899" t="s">
        <v>12</v>
      </c>
      <c r="E4899" t="s">
        <v>13</v>
      </c>
      <c r="F4899" t="s">
        <v>25</v>
      </c>
      <c r="G4899" t="s">
        <v>15</v>
      </c>
      <c r="H4899">
        <v>11064.18</v>
      </c>
      <c r="I4899" s="9">
        <v>45114</v>
      </c>
      <c r="J4899">
        <v>2023</v>
      </c>
      <c r="K4899" t="s">
        <v>14063</v>
      </c>
      <c r="L4899">
        <v>7</v>
      </c>
      <c r="M4899" t="s">
        <v>14048</v>
      </c>
      <c r="N4899" t="s">
        <v>16</v>
      </c>
    </row>
    <row r="4900" spans="1:14" x14ac:dyDescent="0.35">
      <c r="A4900" t="s">
        <v>4351</v>
      </c>
      <c r="B4900">
        <v>32</v>
      </c>
      <c r="C4900" t="s">
        <v>14097</v>
      </c>
      <c r="D4900" t="s">
        <v>12</v>
      </c>
      <c r="E4900" t="s">
        <v>29</v>
      </c>
      <c r="F4900" t="s">
        <v>25</v>
      </c>
      <c r="G4900" t="s">
        <v>15</v>
      </c>
      <c r="H4900">
        <v>15686.84</v>
      </c>
      <c r="I4900" s="9">
        <v>44967</v>
      </c>
      <c r="J4900">
        <v>2023</v>
      </c>
      <c r="K4900" t="s">
        <v>14051</v>
      </c>
      <c r="L4900">
        <v>2</v>
      </c>
      <c r="M4900" t="s">
        <v>14048</v>
      </c>
      <c r="N4900" t="s">
        <v>16</v>
      </c>
    </row>
    <row r="4901" spans="1:14" x14ac:dyDescent="0.35">
      <c r="A4901" t="s">
        <v>4381</v>
      </c>
      <c r="B4901">
        <v>31</v>
      </c>
      <c r="C4901" t="s">
        <v>14097</v>
      </c>
      <c r="D4901" t="s">
        <v>39</v>
      </c>
      <c r="E4901" t="s">
        <v>13</v>
      </c>
      <c r="F4901" t="s">
        <v>49</v>
      </c>
      <c r="G4901" t="s">
        <v>15</v>
      </c>
      <c r="H4901">
        <v>22995.8</v>
      </c>
      <c r="I4901" s="9">
        <v>45388</v>
      </c>
      <c r="J4901">
        <v>2024</v>
      </c>
      <c r="K4901" t="s">
        <v>14061</v>
      </c>
      <c r="L4901">
        <v>4</v>
      </c>
      <c r="M4901" t="s">
        <v>14050</v>
      </c>
      <c r="N4901" t="s">
        <v>16</v>
      </c>
    </row>
    <row r="4902" spans="1:14" x14ac:dyDescent="0.35">
      <c r="A4902" t="s">
        <v>4383</v>
      </c>
      <c r="B4902">
        <v>27</v>
      </c>
      <c r="C4902" t="s">
        <v>14097</v>
      </c>
      <c r="D4902" t="s">
        <v>12</v>
      </c>
      <c r="E4902" t="s">
        <v>24</v>
      </c>
      <c r="F4902" t="s">
        <v>14</v>
      </c>
      <c r="G4902" t="s">
        <v>15</v>
      </c>
      <c r="H4902">
        <v>1608.33</v>
      </c>
      <c r="I4902" s="9">
        <v>45557</v>
      </c>
      <c r="J4902">
        <v>2024</v>
      </c>
      <c r="K4902" t="s">
        <v>14055</v>
      </c>
      <c r="L4902">
        <v>9</v>
      </c>
      <c r="M4902" t="s">
        <v>14059</v>
      </c>
      <c r="N4902" t="s">
        <v>16</v>
      </c>
    </row>
    <row r="4903" spans="1:14" x14ac:dyDescent="0.35">
      <c r="A4903" t="s">
        <v>4459</v>
      </c>
      <c r="B4903">
        <v>32</v>
      </c>
      <c r="C4903" t="s">
        <v>14097</v>
      </c>
      <c r="D4903" t="s">
        <v>39</v>
      </c>
      <c r="E4903" t="s">
        <v>74</v>
      </c>
      <c r="F4903" t="s">
        <v>55</v>
      </c>
      <c r="G4903" t="s">
        <v>15</v>
      </c>
      <c r="H4903">
        <v>13860.09</v>
      </c>
      <c r="I4903" s="9">
        <v>45476</v>
      </c>
      <c r="J4903">
        <v>2024</v>
      </c>
      <c r="K4903" t="s">
        <v>14063</v>
      </c>
      <c r="L4903">
        <v>7</v>
      </c>
      <c r="M4903" t="s">
        <v>14052</v>
      </c>
      <c r="N4903" t="s">
        <v>16</v>
      </c>
    </row>
    <row r="4904" spans="1:14" x14ac:dyDescent="0.35">
      <c r="A4904" t="s">
        <v>4473</v>
      </c>
      <c r="B4904">
        <v>31</v>
      </c>
      <c r="C4904" t="s">
        <v>14097</v>
      </c>
      <c r="D4904" t="s">
        <v>39</v>
      </c>
      <c r="E4904" t="s">
        <v>13</v>
      </c>
      <c r="F4904" t="s">
        <v>35</v>
      </c>
      <c r="G4904" t="s">
        <v>15</v>
      </c>
      <c r="H4904">
        <v>1349.82</v>
      </c>
      <c r="I4904" s="9">
        <v>45511</v>
      </c>
      <c r="J4904">
        <v>2024</v>
      </c>
      <c r="K4904" t="s">
        <v>14056</v>
      </c>
      <c r="L4904">
        <v>8</v>
      </c>
      <c r="M4904" t="s">
        <v>14052</v>
      </c>
      <c r="N4904" t="s">
        <v>16</v>
      </c>
    </row>
    <row r="4905" spans="1:14" x14ac:dyDescent="0.35">
      <c r="A4905" t="s">
        <v>4553</v>
      </c>
      <c r="B4905">
        <v>30</v>
      </c>
      <c r="C4905" t="s">
        <v>14097</v>
      </c>
      <c r="D4905" t="s">
        <v>12</v>
      </c>
      <c r="E4905" t="s">
        <v>52</v>
      </c>
      <c r="F4905" t="s">
        <v>49</v>
      </c>
      <c r="G4905" t="s">
        <v>15</v>
      </c>
      <c r="H4905">
        <v>2183.96</v>
      </c>
      <c r="I4905" s="9">
        <v>45273</v>
      </c>
      <c r="J4905">
        <v>2023</v>
      </c>
      <c r="K4905" t="s">
        <v>14060</v>
      </c>
      <c r="L4905">
        <v>12</v>
      </c>
      <c r="M4905" t="s">
        <v>14052</v>
      </c>
      <c r="N4905" t="s">
        <v>16</v>
      </c>
    </row>
    <row r="4906" spans="1:14" x14ac:dyDescent="0.35">
      <c r="A4906" t="s">
        <v>4571</v>
      </c>
      <c r="B4906">
        <v>27</v>
      </c>
      <c r="C4906" t="s">
        <v>14097</v>
      </c>
      <c r="D4906" t="s">
        <v>12</v>
      </c>
      <c r="E4906" t="s">
        <v>93</v>
      </c>
      <c r="F4906" t="s">
        <v>49</v>
      </c>
      <c r="G4906" t="s">
        <v>15</v>
      </c>
      <c r="H4906">
        <v>12862.55</v>
      </c>
      <c r="I4906" s="9">
        <v>45093</v>
      </c>
      <c r="J4906">
        <v>2023</v>
      </c>
      <c r="K4906" t="s">
        <v>14049</v>
      </c>
      <c r="L4906">
        <v>6</v>
      </c>
      <c r="M4906" t="s">
        <v>14048</v>
      </c>
      <c r="N4906" t="s">
        <v>16</v>
      </c>
    </row>
    <row r="4907" spans="1:14" x14ac:dyDescent="0.35">
      <c r="A4907" t="s">
        <v>4743</v>
      </c>
      <c r="B4907">
        <v>25</v>
      </c>
      <c r="C4907" t="s">
        <v>14097</v>
      </c>
      <c r="D4907" t="s">
        <v>12</v>
      </c>
      <c r="E4907" t="s">
        <v>24</v>
      </c>
      <c r="F4907" t="s">
        <v>55</v>
      </c>
      <c r="G4907" t="s">
        <v>15</v>
      </c>
      <c r="H4907">
        <v>28235.599999999999</v>
      </c>
      <c r="I4907" s="9">
        <v>44928</v>
      </c>
      <c r="J4907">
        <v>2023</v>
      </c>
      <c r="K4907" t="s">
        <v>14045</v>
      </c>
      <c r="L4907">
        <v>1</v>
      </c>
      <c r="M4907" t="s">
        <v>14062</v>
      </c>
      <c r="N4907" t="s">
        <v>16</v>
      </c>
    </row>
    <row r="4908" spans="1:14" x14ac:dyDescent="0.35">
      <c r="A4908" t="s">
        <v>4801</v>
      </c>
      <c r="B4908">
        <v>29</v>
      </c>
      <c r="C4908" t="s">
        <v>14097</v>
      </c>
      <c r="D4908" t="s">
        <v>39</v>
      </c>
      <c r="E4908" t="s">
        <v>29</v>
      </c>
      <c r="F4908" t="s">
        <v>25</v>
      </c>
      <c r="G4908" t="s">
        <v>15</v>
      </c>
      <c r="H4908">
        <v>8217.39</v>
      </c>
      <c r="I4908" s="9">
        <v>45278</v>
      </c>
      <c r="J4908">
        <v>2023</v>
      </c>
      <c r="K4908" t="s">
        <v>14060</v>
      </c>
      <c r="L4908">
        <v>12</v>
      </c>
      <c r="M4908" t="s">
        <v>14062</v>
      </c>
      <c r="N4908" t="s">
        <v>16</v>
      </c>
    </row>
    <row r="4909" spans="1:14" x14ac:dyDescent="0.35">
      <c r="A4909" t="s">
        <v>4805</v>
      </c>
      <c r="B4909">
        <v>33</v>
      </c>
      <c r="C4909" t="s">
        <v>14097</v>
      </c>
      <c r="D4909" t="s">
        <v>12</v>
      </c>
      <c r="E4909" t="s">
        <v>52</v>
      </c>
      <c r="F4909" t="s">
        <v>55</v>
      </c>
      <c r="G4909" t="s">
        <v>15</v>
      </c>
      <c r="H4909">
        <v>10209.68</v>
      </c>
      <c r="I4909" s="9">
        <v>45007</v>
      </c>
      <c r="J4909">
        <v>2023</v>
      </c>
      <c r="K4909" t="s">
        <v>14053</v>
      </c>
      <c r="L4909">
        <v>3</v>
      </c>
      <c r="M4909" t="s">
        <v>14052</v>
      </c>
      <c r="N4909" t="s">
        <v>16</v>
      </c>
    </row>
    <row r="4910" spans="1:14" x14ac:dyDescent="0.35">
      <c r="A4910" t="s">
        <v>4809</v>
      </c>
      <c r="B4910">
        <v>25</v>
      </c>
      <c r="C4910" t="s">
        <v>14097</v>
      </c>
      <c r="D4910" t="s">
        <v>12</v>
      </c>
      <c r="E4910" t="s">
        <v>52</v>
      </c>
      <c r="F4910" t="s">
        <v>19</v>
      </c>
      <c r="G4910" t="s">
        <v>15</v>
      </c>
      <c r="H4910">
        <v>10082.379999999999</v>
      </c>
      <c r="I4910" s="9">
        <v>45220</v>
      </c>
      <c r="J4910">
        <v>2023</v>
      </c>
      <c r="K4910" t="s">
        <v>14058</v>
      </c>
      <c r="L4910">
        <v>10</v>
      </c>
      <c r="M4910" t="s">
        <v>14050</v>
      </c>
      <c r="N4910" t="s">
        <v>16</v>
      </c>
    </row>
    <row r="4911" spans="1:14" x14ac:dyDescent="0.35">
      <c r="A4911" t="s">
        <v>4815</v>
      </c>
      <c r="B4911">
        <v>33</v>
      </c>
      <c r="C4911" t="s">
        <v>14097</v>
      </c>
      <c r="D4911" t="s">
        <v>12</v>
      </c>
      <c r="E4911" t="s">
        <v>93</v>
      </c>
      <c r="F4911" t="s">
        <v>49</v>
      </c>
      <c r="G4911" t="s">
        <v>15</v>
      </c>
      <c r="H4911">
        <v>738.45</v>
      </c>
      <c r="I4911" s="9">
        <v>45608</v>
      </c>
      <c r="J4911">
        <v>2024</v>
      </c>
      <c r="K4911" t="s">
        <v>14054</v>
      </c>
      <c r="L4911">
        <v>11</v>
      </c>
      <c r="M4911" t="s">
        <v>14046</v>
      </c>
      <c r="N4911" t="s">
        <v>16</v>
      </c>
    </row>
    <row r="4912" spans="1:14" x14ac:dyDescent="0.35">
      <c r="A4912" t="s">
        <v>4857</v>
      </c>
      <c r="B4912">
        <v>33</v>
      </c>
      <c r="C4912" t="s">
        <v>14097</v>
      </c>
      <c r="D4912" t="s">
        <v>12</v>
      </c>
      <c r="E4912" t="s">
        <v>29</v>
      </c>
      <c r="F4912" t="s">
        <v>19</v>
      </c>
      <c r="G4912" t="s">
        <v>15</v>
      </c>
      <c r="H4912">
        <v>9938.2999999999993</v>
      </c>
      <c r="I4912" s="9">
        <v>45007</v>
      </c>
      <c r="J4912">
        <v>2023</v>
      </c>
      <c r="K4912" t="s">
        <v>14053</v>
      </c>
      <c r="L4912">
        <v>3</v>
      </c>
      <c r="M4912" t="s">
        <v>14052</v>
      </c>
      <c r="N4912" t="s">
        <v>16</v>
      </c>
    </row>
    <row r="4913" spans="1:14" x14ac:dyDescent="0.35">
      <c r="A4913" t="s">
        <v>4909</v>
      </c>
      <c r="B4913">
        <v>32</v>
      </c>
      <c r="C4913" t="s">
        <v>14097</v>
      </c>
      <c r="D4913" t="s">
        <v>39</v>
      </c>
      <c r="E4913" t="s">
        <v>64</v>
      </c>
      <c r="F4913" t="s">
        <v>19</v>
      </c>
      <c r="G4913" t="s">
        <v>15</v>
      </c>
      <c r="H4913">
        <v>7343.15</v>
      </c>
      <c r="I4913" s="9">
        <v>45496</v>
      </c>
      <c r="J4913">
        <v>2024</v>
      </c>
      <c r="K4913" t="s">
        <v>14063</v>
      </c>
      <c r="L4913">
        <v>7</v>
      </c>
      <c r="M4913" t="s">
        <v>14046</v>
      </c>
      <c r="N4913" t="s">
        <v>16</v>
      </c>
    </row>
    <row r="4914" spans="1:14" x14ac:dyDescent="0.35">
      <c r="A4914" t="s">
        <v>4917</v>
      </c>
      <c r="B4914">
        <v>29</v>
      </c>
      <c r="C4914" t="s">
        <v>14097</v>
      </c>
      <c r="D4914" t="s">
        <v>12</v>
      </c>
      <c r="E4914" t="s">
        <v>64</v>
      </c>
      <c r="F4914" t="s">
        <v>35</v>
      </c>
      <c r="G4914" t="s">
        <v>15</v>
      </c>
      <c r="H4914">
        <v>11557.53</v>
      </c>
      <c r="I4914" s="9">
        <v>45340</v>
      </c>
      <c r="J4914">
        <v>2024</v>
      </c>
      <c r="K4914" t="s">
        <v>14051</v>
      </c>
      <c r="L4914">
        <v>2</v>
      </c>
      <c r="M4914" t="s">
        <v>14059</v>
      </c>
      <c r="N4914" t="s">
        <v>16</v>
      </c>
    </row>
    <row r="4915" spans="1:14" x14ac:dyDescent="0.35">
      <c r="A4915" t="s">
        <v>5081</v>
      </c>
      <c r="B4915">
        <v>32</v>
      </c>
      <c r="C4915" t="s">
        <v>14097</v>
      </c>
      <c r="D4915" t="s">
        <v>39</v>
      </c>
      <c r="E4915" t="s">
        <v>24</v>
      </c>
      <c r="F4915" t="s">
        <v>19</v>
      </c>
      <c r="G4915" t="s">
        <v>15</v>
      </c>
      <c r="H4915">
        <v>3552.65</v>
      </c>
      <c r="I4915" s="9">
        <v>45549</v>
      </c>
      <c r="J4915">
        <v>2024</v>
      </c>
      <c r="K4915" t="s">
        <v>14055</v>
      </c>
      <c r="L4915">
        <v>9</v>
      </c>
      <c r="M4915" t="s">
        <v>14050</v>
      </c>
      <c r="N4915" t="s">
        <v>16</v>
      </c>
    </row>
    <row r="4916" spans="1:14" x14ac:dyDescent="0.35">
      <c r="A4916" t="s">
        <v>5083</v>
      </c>
      <c r="B4916">
        <v>26</v>
      </c>
      <c r="C4916" t="s">
        <v>14097</v>
      </c>
      <c r="D4916" t="s">
        <v>39</v>
      </c>
      <c r="E4916" t="s">
        <v>74</v>
      </c>
      <c r="F4916" t="s">
        <v>49</v>
      </c>
      <c r="G4916" t="s">
        <v>15</v>
      </c>
      <c r="H4916">
        <v>3697.66</v>
      </c>
      <c r="I4916" s="9">
        <v>45485</v>
      </c>
      <c r="J4916">
        <v>2024</v>
      </c>
      <c r="K4916" t="s">
        <v>14063</v>
      </c>
      <c r="L4916">
        <v>7</v>
      </c>
      <c r="M4916" t="s">
        <v>14048</v>
      </c>
      <c r="N4916" t="s">
        <v>16</v>
      </c>
    </row>
    <row r="4917" spans="1:14" x14ac:dyDescent="0.35">
      <c r="A4917" t="s">
        <v>5103</v>
      </c>
      <c r="B4917">
        <v>33</v>
      </c>
      <c r="C4917" t="s">
        <v>14097</v>
      </c>
      <c r="D4917" t="s">
        <v>39</v>
      </c>
      <c r="E4917" t="s">
        <v>64</v>
      </c>
      <c r="F4917" t="s">
        <v>14</v>
      </c>
      <c r="G4917" t="s">
        <v>15</v>
      </c>
      <c r="H4917">
        <v>8288.11</v>
      </c>
      <c r="I4917" s="9">
        <v>45036</v>
      </c>
      <c r="J4917">
        <v>2023</v>
      </c>
      <c r="K4917" t="s">
        <v>14061</v>
      </c>
      <c r="L4917">
        <v>4</v>
      </c>
      <c r="M4917" t="s">
        <v>14057</v>
      </c>
      <c r="N4917" t="s">
        <v>16</v>
      </c>
    </row>
    <row r="4918" spans="1:14" x14ac:dyDescent="0.35">
      <c r="A4918" t="s">
        <v>5263</v>
      </c>
      <c r="B4918">
        <v>25</v>
      </c>
      <c r="C4918" t="s">
        <v>14097</v>
      </c>
      <c r="D4918" t="s">
        <v>39</v>
      </c>
      <c r="E4918" t="s">
        <v>13</v>
      </c>
      <c r="F4918" t="s">
        <v>35</v>
      </c>
      <c r="G4918" t="s">
        <v>15</v>
      </c>
      <c r="H4918">
        <v>35870.18</v>
      </c>
      <c r="I4918" s="9">
        <v>45004</v>
      </c>
      <c r="J4918">
        <v>2023</v>
      </c>
      <c r="K4918" t="s">
        <v>14053</v>
      </c>
      <c r="L4918">
        <v>3</v>
      </c>
      <c r="M4918" t="s">
        <v>14059</v>
      </c>
      <c r="N4918" t="s">
        <v>16</v>
      </c>
    </row>
    <row r="4919" spans="1:14" x14ac:dyDescent="0.35">
      <c r="A4919" t="s">
        <v>5267</v>
      </c>
      <c r="B4919">
        <v>34</v>
      </c>
      <c r="C4919" t="s">
        <v>14097</v>
      </c>
      <c r="D4919" t="s">
        <v>12</v>
      </c>
      <c r="E4919" t="s">
        <v>42</v>
      </c>
      <c r="F4919" t="s">
        <v>19</v>
      </c>
      <c r="G4919" t="s">
        <v>15</v>
      </c>
      <c r="H4919">
        <v>4979.17</v>
      </c>
      <c r="I4919" s="9">
        <v>45256</v>
      </c>
      <c r="J4919">
        <v>2023</v>
      </c>
      <c r="K4919" t="s">
        <v>14054</v>
      </c>
      <c r="L4919">
        <v>11</v>
      </c>
      <c r="M4919" t="s">
        <v>14059</v>
      </c>
      <c r="N4919" t="s">
        <v>16</v>
      </c>
    </row>
    <row r="4920" spans="1:14" x14ac:dyDescent="0.35">
      <c r="A4920" t="s">
        <v>5291</v>
      </c>
      <c r="B4920">
        <v>30</v>
      </c>
      <c r="C4920" t="s">
        <v>14097</v>
      </c>
      <c r="D4920" t="s">
        <v>39</v>
      </c>
      <c r="E4920" t="s">
        <v>93</v>
      </c>
      <c r="F4920" t="s">
        <v>14</v>
      </c>
      <c r="G4920" t="s">
        <v>15</v>
      </c>
      <c r="H4920">
        <v>7763.56</v>
      </c>
      <c r="I4920" s="9">
        <v>44934</v>
      </c>
      <c r="J4920">
        <v>2023</v>
      </c>
      <c r="K4920" t="s">
        <v>14045</v>
      </c>
      <c r="L4920">
        <v>1</v>
      </c>
      <c r="M4920" t="s">
        <v>14059</v>
      </c>
      <c r="N4920" t="s">
        <v>16</v>
      </c>
    </row>
    <row r="4921" spans="1:14" x14ac:dyDescent="0.35">
      <c r="A4921" t="s">
        <v>5345</v>
      </c>
      <c r="B4921">
        <v>25</v>
      </c>
      <c r="C4921" t="s">
        <v>14097</v>
      </c>
      <c r="D4921" t="s">
        <v>39</v>
      </c>
      <c r="E4921" t="s">
        <v>29</v>
      </c>
      <c r="F4921" t="s">
        <v>35</v>
      </c>
      <c r="G4921" t="s">
        <v>15</v>
      </c>
      <c r="H4921">
        <v>5231.0600000000004</v>
      </c>
      <c r="I4921" s="9">
        <v>45047</v>
      </c>
      <c r="J4921">
        <v>2023</v>
      </c>
      <c r="K4921" t="s">
        <v>14047</v>
      </c>
      <c r="L4921">
        <v>5</v>
      </c>
      <c r="M4921" t="s">
        <v>14062</v>
      </c>
      <c r="N4921" t="s">
        <v>16</v>
      </c>
    </row>
    <row r="4922" spans="1:14" x14ac:dyDescent="0.35">
      <c r="A4922" t="s">
        <v>5427</v>
      </c>
      <c r="B4922">
        <v>26</v>
      </c>
      <c r="C4922" t="s">
        <v>14097</v>
      </c>
      <c r="D4922" t="s">
        <v>12</v>
      </c>
      <c r="E4922" t="s">
        <v>24</v>
      </c>
      <c r="F4922" t="s">
        <v>19</v>
      </c>
      <c r="G4922" t="s">
        <v>15</v>
      </c>
      <c r="H4922">
        <v>6669.49</v>
      </c>
      <c r="I4922" s="9">
        <v>44985</v>
      </c>
      <c r="J4922">
        <v>2023</v>
      </c>
      <c r="K4922" t="s">
        <v>14051</v>
      </c>
      <c r="L4922">
        <v>2</v>
      </c>
      <c r="M4922" t="s">
        <v>14046</v>
      </c>
      <c r="N4922" t="s">
        <v>16</v>
      </c>
    </row>
    <row r="4923" spans="1:14" x14ac:dyDescent="0.35">
      <c r="A4923" t="s">
        <v>5523</v>
      </c>
      <c r="B4923">
        <v>32</v>
      </c>
      <c r="C4923" t="s">
        <v>14097</v>
      </c>
      <c r="D4923" t="s">
        <v>39</v>
      </c>
      <c r="E4923" t="s">
        <v>64</v>
      </c>
      <c r="F4923" t="s">
        <v>25</v>
      </c>
      <c r="G4923" t="s">
        <v>15</v>
      </c>
      <c r="H4923">
        <v>13407</v>
      </c>
      <c r="I4923" s="9">
        <v>45098</v>
      </c>
      <c r="J4923">
        <v>2023</v>
      </c>
      <c r="K4923" t="s">
        <v>14049</v>
      </c>
      <c r="L4923">
        <v>6</v>
      </c>
      <c r="M4923" t="s">
        <v>14052</v>
      </c>
      <c r="N4923" t="s">
        <v>16</v>
      </c>
    </row>
    <row r="4924" spans="1:14" x14ac:dyDescent="0.35">
      <c r="A4924" t="s">
        <v>5625</v>
      </c>
      <c r="B4924">
        <v>29</v>
      </c>
      <c r="C4924" t="s">
        <v>14097</v>
      </c>
      <c r="D4924" t="s">
        <v>12</v>
      </c>
      <c r="E4924" t="s">
        <v>52</v>
      </c>
      <c r="F4924" t="s">
        <v>49</v>
      </c>
      <c r="G4924" t="s">
        <v>15</v>
      </c>
      <c r="H4924">
        <v>5896.63</v>
      </c>
      <c r="I4924" s="9">
        <v>45027</v>
      </c>
      <c r="J4924">
        <v>2023</v>
      </c>
      <c r="K4924" t="s">
        <v>14061</v>
      </c>
      <c r="L4924">
        <v>4</v>
      </c>
      <c r="M4924" t="s">
        <v>14046</v>
      </c>
      <c r="N4924" t="s">
        <v>16</v>
      </c>
    </row>
    <row r="4925" spans="1:14" x14ac:dyDescent="0.35">
      <c r="A4925" t="s">
        <v>5637</v>
      </c>
      <c r="B4925">
        <v>28</v>
      </c>
      <c r="C4925" t="s">
        <v>14097</v>
      </c>
      <c r="D4925" t="s">
        <v>39</v>
      </c>
      <c r="E4925" t="s">
        <v>74</v>
      </c>
      <c r="F4925" t="s">
        <v>49</v>
      </c>
      <c r="G4925" t="s">
        <v>15</v>
      </c>
      <c r="H4925">
        <v>650</v>
      </c>
      <c r="I4925" s="9">
        <v>45304</v>
      </c>
      <c r="J4925">
        <v>2024</v>
      </c>
      <c r="K4925" t="s">
        <v>14045</v>
      </c>
      <c r="L4925">
        <v>1</v>
      </c>
      <c r="M4925" t="s">
        <v>14050</v>
      </c>
      <c r="N4925" t="s">
        <v>16</v>
      </c>
    </row>
    <row r="4926" spans="1:14" x14ac:dyDescent="0.35">
      <c r="A4926" t="s">
        <v>5639</v>
      </c>
      <c r="B4926">
        <v>33</v>
      </c>
      <c r="C4926" t="s">
        <v>14097</v>
      </c>
      <c r="D4926" t="s">
        <v>39</v>
      </c>
      <c r="E4926" t="s">
        <v>93</v>
      </c>
      <c r="F4926" t="s">
        <v>55</v>
      </c>
      <c r="G4926" t="s">
        <v>15</v>
      </c>
      <c r="H4926">
        <v>8782.9599999999991</v>
      </c>
      <c r="I4926" s="9">
        <v>45256</v>
      </c>
      <c r="J4926">
        <v>2023</v>
      </c>
      <c r="K4926" t="s">
        <v>14054</v>
      </c>
      <c r="L4926">
        <v>11</v>
      </c>
      <c r="M4926" t="s">
        <v>14059</v>
      </c>
      <c r="N4926" t="s">
        <v>16</v>
      </c>
    </row>
    <row r="4927" spans="1:14" x14ac:dyDescent="0.35">
      <c r="A4927" t="s">
        <v>5677</v>
      </c>
      <c r="B4927">
        <v>27</v>
      </c>
      <c r="C4927" t="s">
        <v>14097</v>
      </c>
      <c r="D4927" t="s">
        <v>12</v>
      </c>
      <c r="E4927" t="s">
        <v>64</v>
      </c>
      <c r="F4927" t="s">
        <v>55</v>
      </c>
      <c r="G4927" t="s">
        <v>15</v>
      </c>
      <c r="H4927">
        <v>12060.49</v>
      </c>
      <c r="I4927" s="9">
        <v>45200</v>
      </c>
      <c r="J4927">
        <v>2023</v>
      </c>
      <c r="K4927" t="s">
        <v>14058</v>
      </c>
      <c r="L4927">
        <v>10</v>
      </c>
      <c r="M4927" t="s">
        <v>14059</v>
      </c>
      <c r="N4927" t="s">
        <v>16</v>
      </c>
    </row>
    <row r="4928" spans="1:14" x14ac:dyDescent="0.35">
      <c r="A4928" t="s">
        <v>5793</v>
      </c>
      <c r="B4928">
        <v>33</v>
      </c>
      <c r="C4928" t="s">
        <v>14097</v>
      </c>
      <c r="D4928" t="s">
        <v>39</v>
      </c>
      <c r="E4928" t="s">
        <v>93</v>
      </c>
      <c r="F4928" t="s">
        <v>55</v>
      </c>
      <c r="G4928" t="s">
        <v>15</v>
      </c>
      <c r="H4928">
        <v>16772.37</v>
      </c>
      <c r="I4928" s="9">
        <v>45130</v>
      </c>
      <c r="J4928">
        <v>2023</v>
      </c>
      <c r="K4928" t="s">
        <v>14063</v>
      </c>
      <c r="L4928">
        <v>7</v>
      </c>
      <c r="M4928" t="s">
        <v>14059</v>
      </c>
      <c r="N4928" t="s">
        <v>16</v>
      </c>
    </row>
    <row r="4929" spans="1:14" x14ac:dyDescent="0.35">
      <c r="A4929" t="s">
        <v>5951</v>
      </c>
      <c r="B4929">
        <v>28</v>
      </c>
      <c r="C4929" t="s">
        <v>14097</v>
      </c>
      <c r="D4929" t="s">
        <v>39</v>
      </c>
      <c r="E4929" t="s">
        <v>74</v>
      </c>
      <c r="F4929" t="s">
        <v>49</v>
      </c>
      <c r="G4929" t="s">
        <v>15</v>
      </c>
      <c r="H4929">
        <v>1100.26</v>
      </c>
      <c r="I4929" s="9">
        <v>45584</v>
      </c>
      <c r="J4929">
        <v>2024</v>
      </c>
      <c r="K4929" t="s">
        <v>14058</v>
      </c>
      <c r="L4929">
        <v>10</v>
      </c>
      <c r="M4929" t="s">
        <v>14050</v>
      </c>
      <c r="N4929" t="s">
        <v>16</v>
      </c>
    </row>
    <row r="4930" spans="1:14" x14ac:dyDescent="0.35">
      <c r="A4930" t="s">
        <v>6147</v>
      </c>
      <c r="B4930">
        <v>28</v>
      </c>
      <c r="C4930" t="s">
        <v>14097</v>
      </c>
      <c r="D4930" t="s">
        <v>39</v>
      </c>
      <c r="E4930" t="s">
        <v>64</v>
      </c>
      <c r="F4930" t="s">
        <v>19</v>
      </c>
      <c r="G4930" t="s">
        <v>15</v>
      </c>
      <c r="H4930">
        <v>26087.02</v>
      </c>
      <c r="I4930" s="9">
        <v>45610</v>
      </c>
      <c r="J4930">
        <v>2024</v>
      </c>
      <c r="K4930" t="s">
        <v>14054</v>
      </c>
      <c r="L4930">
        <v>11</v>
      </c>
      <c r="M4930" t="s">
        <v>14057</v>
      </c>
      <c r="N4930" t="s">
        <v>16</v>
      </c>
    </row>
    <row r="4931" spans="1:14" x14ac:dyDescent="0.35">
      <c r="A4931" t="s">
        <v>6149</v>
      </c>
      <c r="B4931">
        <v>29</v>
      </c>
      <c r="C4931" t="s">
        <v>14097</v>
      </c>
      <c r="D4931" t="s">
        <v>12</v>
      </c>
      <c r="E4931" t="s">
        <v>93</v>
      </c>
      <c r="F4931" t="s">
        <v>19</v>
      </c>
      <c r="G4931" t="s">
        <v>15</v>
      </c>
      <c r="H4931">
        <v>38398.129999999997</v>
      </c>
      <c r="I4931" s="9">
        <v>45352</v>
      </c>
      <c r="J4931">
        <v>2024</v>
      </c>
      <c r="K4931" t="s">
        <v>14053</v>
      </c>
      <c r="L4931">
        <v>3</v>
      </c>
      <c r="M4931" t="s">
        <v>14048</v>
      </c>
      <c r="N4931" t="s">
        <v>16</v>
      </c>
    </row>
    <row r="4932" spans="1:14" x14ac:dyDescent="0.35">
      <c r="A4932" t="s">
        <v>6193</v>
      </c>
      <c r="B4932">
        <v>33</v>
      </c>
      <c r="C4932" t="s">
        <v>14097</v>
      </c>
      <c r="D4932" t="s">
        <v>39</v>
      </c>
      <c r="E4932" t="s">
        <v>74</v>
      </c>
      <c r="F4932" t="s">
        <v>25</v>
      </c>
      <c r="G4932" t="s">
        <v>15</v>
      </c>
      <c r="H4932">
        <v>1313.06</v>
      </c>
      <c r="I4932" s="9">
        <v>45187</v>
      </c>
      <c r="J4932">
        <v>2023</v>
      </c>
      <c r="K4932" t="s">
        <v>14055</v>
      </c>
      <c r="L4932">
        <v>9</v>
      </c>
      <c r="M4932" t="s">
        <v>14062</v>
      </c>
      <c r="N4932" t="s">
        <v>16</v>
      </c>
    </row>
    <row r="4933" spans="1:14" x14ac:dyDescent="0.35">
      <c r="A4933" t="s">
        <v>6295</v>
      </c>
      <c r="B4933">
        <v>26</v>
      </c>
      <c r="C4933" t="s">
        <v>14097</v>
      </c>
      <c r="D4933" t="s">
        <v>12</v>
      </c>
      <c r="E4933" t="s">
        <v>74</v>
      </c>
      <c r="F4933" t="s">
        <v>55</v>
      </c>
      <c r="G4933" t="s">
        <v>15</v>
      </c>
      <c r="H4933">
        <v>401.58</v>
      </c>
      <c r="I4933" s="9">
        <v>45284</v>
      </c>
      <c r="J4933">
        <v>2023</v>
      </c>
      <c r="K4933" t="s">
        <v>14060</v>
      </c>
      <c r="L4933">
        <v>12</v>
      </c>
      <c r="M4933" t="s">
        <v>14059</v>
      </c>
      <c r="N4933" t="s">
        <v>16</v>
      </c>
    </row>
    <row r="4934" spans="1:14" x14ac:dyDescent="0.35">
      <c r="A4934" t="s">
        <v>6367</v>
      </c>
      <c r="B4934">
        <v>28</v>
      </c>
      <c r="C4934" t="s">
        <v>14097</v>
      </c>
      <c r="D4934" t="s">
        <v>39</v>
      </c>
      <c r="E4934" t="s">
        <v>24</v>
      </c>
      <c r="F4934" t="s">
        <v>49</v>
      </c>
      <c r="G4934" t="s">
        <v>15</v>
      </c>
      <c r="H4934">
        <v>22012.29</v>
      </c>
      <c r="I4934" s="9">
        <v>45525</v>
      </c>
      <c r="J4934">
        <v>2024</v>
      </c>
      <c r="K4934" t="s">
        <v>14056</v>
      </c>
      <c r="L4934">
        <v>8</v>
      </c>
      <c r="M4934" t="s">
        <v>14052</v>
      </c>
      <c r="N4934" t="s">
        <v>16</v>
      </c>
    </row>
    <row r="4935" spans="1:14" x14ac:dyDescent="0.35">
      <c r="A4935" t="s">
        <v>6427</v>
      </c>
      <c r="B4935">
        <v>31</v>
      </c>
      <c r="C4935" t="s">
        <v>14097</v>
      </c>
      <c r="D4935" t="s">
        <v>39</v>
      </c>
      <c r="E4935" t="s">
        <v>24</v>
      </c>
      <c r="F4935" t="s">
        <v>19</v>
      </c>
      <c r="G4935" t="s">
        <v>15</v>
      </c>
      <c r="H4935">
        <v>2818.85</v>
      </c>
      <c r="I4935" s="9">
        <v>44985</v>
      </c>
      <c r="J4935">
        <v>2023</v>
      </c>
      <c r="K4935" t="s">
        <v>14051</v>
      </c>
      <c r="L4935">
        <v>2</v>
      </c>
      <c r="M4935" t="s">
        <v>14046</v>
      </c>
      <c r="N4935" t="s">
        <v>16</v>
      </c>
    </row>
    <row r="4936" spans="1:14" x14ac:dyDescent="0.35">
      <c r="A4936" t="s">
        <v>6431</v>
      </c>
      <c r="B4936">
        <v>29</v>
      </c>
      <c r="C4936" t="s">
        <v>14097</v>
      </c>
      <c r="D4936" t="s">
        <v>39</v>
      </c>
      <c r="E4936" t="s">
        <v>13</v>
      </c>
      <c r="F4936" t="s">
        <v>49</v>
      </c>
      <c r="G4936" t="s">
        <v>15</v>
      </c>
      <c r="H4936">
        <v>2017.54</v>
      </c>
      <c r="I4936" s="9">
        <v>45392</v>
      </c>
      <c r="J4936">
        <v>2024</v>
      </c>
      <c r="K4936" t="s">
        <v>14061</v>
      </c>
      <c r="L4936">
        <v>4</v>
      </c>
      <c r="M4936" t="s">
        <v>14052</v>
      </c>
      <c r="N4936" t="s">
        <v>16</v>
      </c>
    </row>
    <row r="4937" spans="1:14" x14ac:dyDescent="0.35">
      <c r="A4937" t="s">
        <v>6443</v>
      </c>
      <c r="B4937">
        <v>32</v>
      </c>
      <c r="C4937" t="s">
        <v>14097</v>
      </c>
      <c r="D4937" t="s">
        <v>12</v>
      </c>
      <c r="E4937" t="s">
        <v>93</v>
      </c>
      <c r="F4937" t="s">
        <v>25</v>
      </c>
      <c r="G4937" t="s">
        <v>15</v>
      </c>
      <c r="H4937">
        <v>2824.41</v>
      </c>
      <c r="I4937" s="9">
        <v>45093</v>
      </c>
      <c r="J4937">
        <v>2023</v>
      </c>
      <c r="K4937" t="s">
        <v>14049</v>
      </c>
      <c r="L4937">
        <v>6</v>
      </c>
      <c r="M4937" t="s">
        <v>14048</v>
      </c>
      <c r="N4937" t="s">
        <v>16</v>
      </c>
    </row>
    <row r="4938" spans="1:14" x14ac:dyDescent="0.35">
      <c r="A4938" t="s">
        <v>6515</v>
      </c>
      <c r="B4938">
        <v>31</v>
      </c>
      <c r="C4938" t="s">
        <v>14097</v>
      </c>
      <c r="D4938" t="s">
        <v>39</v>
      </c>
      <c r="E4938" t="s">
        <v>42</v>
      </c>
      <c r="F4938" t="s">
        <v>19</v>
      </c>
      <c r="G4938" t="s">
        <v>15</v>
      </c>
      <c r="H4938">
        <v>4219.6099999999997</v>
      </c>
      <c r="I4938" s="9">
        <v>45428</v>
      </c>
      <c r="J4938">
        <v>2024</v>
      </c>
      <c r="K4938" t="s">
        <v>14047</v>
      </c>
      <c r="L4938">
        <v>5</v>
      </c>
      <c r="M4938" t="s">
        <v>14057</v>
      </c>
      <c r="N4938" t="s">
        <v>16</v>
      </c>
    </row>
    <row r="4939" spans="1:14" x14ac:dyDescent="0.35">
      <c r="A4939" t="s">
        <v>6517</v>
      </c>
      <c r="B4939">
        <v>26</v>
      </c>
      <c r="C4939" t="s">
        <v>14097</v>
      </c>
      <c r="D4939" t="s">
        <v>39</v>
      </c>
      <c r="E4939" t="s">
        <v>29</v>
      </c>
      <c r="F4939" t="s">
        <v>14</v>
      </c>
      <c r="G4939" t="s">
        <v>15</v>
      </c>
      <c r="H4939">
        <v>10980.49</v>
      </c>
      <c r="I4939" s="9">
        <v>45303</v>
      </c>
      <c r="J4939">
        <v>2024</v>
      </c>
      <c r="K4939" t="s">
        <v>14045</v>
      </c>
      <c r="L4939">
        <v>1</v>
      </c>
      <c r="M4939" t="s">
        <v>14048</v>
      </c>
      <c r="N4939" t="s">
        <v>16</v>
      </c>
    </row>
    <row r="4940" spans="1:14" x14ac:dyDescent="0.35">
      <c r="A4940" t="s">
        <v>6523</v>
      </c>
      <c r="B4940">
        <v>31</v>
      </c>
      <c r="C4940" t="s">
        <v>14097</v>
      </c>
      <c r="D4940" t="s">
        <v>39</v>
      </c>
      <c r="E4940" t="s">
        <v>24</v>
      </c>
      <c r="F4940" t="s">
        <v>35</v>
      </c>
      <c r="G4940" t="s">
        <v>15</v>
      </c>
      <c r="H4940">
        <v>7268.3</v>
      </c>
      <c r="I4940" s="9">
        <v>45548</v>
      </c>
      <c r="J4940">
        <v>2024</v>
      </c>
      <c r="K4940" t="s">
        <v>14055</v>
      </c>
      <c r="L4940">
        <v>9</v>
      </c>
      <c r="M4940" t="s">
        <v>14048</v>
      </c>
      <c r="N4940" t="s">
        <v>16</v>
      </c>
    </row>
    <row r="4941" spans="1:14" x14ac:dyDescent="0.35">
      <c r="A4941" t="s">
        <v>6549</v>
      </c>
      <c r="B4941">
        <v>31</v>
      </c>
      <c r="C4941" t="s">
        <v>14097</v>
      </c>
      <c r="D4941" t="s">
        <v>12</v>
      </c>
      <c r="E4941" t="s">
        <v>29</v>
      </c>
      <c r="F4941" t="s">
        <v>49</v>
      </c>
      <c r="G4941" t="s">
        <v>15</v>
      </c>
      <c r="H4941">
        <v>14140.55</v>
      </c>
      <c r="I4941" s="9">
        <v>45068</v>
      </c>
      <c r="J4941">
        <v>2023</v>
      </c>
      <c r="K4941" t="s">
        <v>14047</v>
      </c>
      <c r="L4941">
        <v>5</v>
      </c>
      <c r="M4941" t="s">
        <v>14062</v>
      </c>
      <c r="N4941" t="s">
        <v>16</v>
      </c>
    </row>
    <row r="4942" spans="1:14" x14ac:dyDescent="0.35">
      <c r="A4942" t="s">
        <v>6621</v>
      </c>
      <c r="B4942">
        <v>25</v>
      </c>
      <c r="C4942" t="s">
        <v>14097</v>
      </c>
      <c r="D4942" t="s">
        <v>39</v>
      </c>
      <c r="E4942" t="s">
        <v>64</v>
      </c>
      <c r="F4942" t="s">
        <v>25</v>
      </c>
      <c r="G4942" t="s">
        <v>15</v>
      </c>
      <c r="H4942">
        <v>35456.06</v>
      </c>
      <c r="I4942" s="9">
        <v>45620</v>
      </c>
      <c r="J4942">
        <v>2024</v>
      </c>
      <c r="K4942" t="s">
        <v>14054</v>
      </c>
      <c r="L4942">
        <v>11</v>
      </c>
      <c r="M4942" t="s">
        <v>14059</v>
      </c>
      <c r="N4942" t="s">
        <v>16</v>
      </c>
    </row>
    <row r="4943" spans="1:14" x14ac:dyDescent="0.35">
      <c r="A4943" t="s">
        <v>6695</v>
      </c>
      <c r="B4943">
        <v>25</v>
      </c>
      <c r="C4943" t="s">
        <v>14097</v>
      </c>
      <c r="D4943" t="s">
        <v>12</v>
      </c>
      <c r="E4943" t="s">
        <v>13</v>
      </c>
      <c r="F4943" t="s">
        <v>55</v>
      </c>
      <c r="G4943" t="s">
        <v>15</v>
      </c>
      <c r="H4943">
        <v>22681.95</v>
      </c>
      <c r="I4943" s="9">
        <v>45571</v>
      </c>
      <c r="J4943">
        <v>2024</v>
      </c>
      <c r="K4943" t="s">
        <v>14058</v>
      </c>
      <c r="L4943">
        <v>10</v>
      </c>
      <c r="M4943" t="s">
        <v>14059</v>
      </c>
      <c r="N4943" t="s">
        <v>16</v>
      </c>
    </row>
    <row r="4944" spans="1:14" x14ac:dyDescent="0.35">
      <c r="A4944" t="s">
        <v>6709</v>
      </c>
      <c r="B4944">
        <v>34</v>
      </c>
      <c r="C4944" t="s">
        <v>14097</v>
      </c>
      <c r="D4944" t="s">
        <v>39</v>
      </c>
      <c r="E4944" t="s">
        <v>64</v>
      </c>
      <c r="F4944" t="s">
        <v>55</v>
      </c>
      <c r="G4944" t="s">
        <v>15</v>
      </c>
      <c r="H4944">
        <v>4577.75</v>
      </c>
      <c r="I4944" s="9">
        <v>45438</v>
      </c>
      <c r="J4944">
        <v>2024</v>
      </c>
      <c r="K4944" t="s">
        <v>14047</v>
      </c>
      <c r="L4944">
        <v>5</v>
      </c>
      <c r="M4944" t="s">
        <v>14059</v>
      </c>
      <c r="N4944" t="s">
        <v>16</v>
      </c>
    </row>
    <row r="4945" spans="1:14" x14ac:dyDescent="0.35">
      <c r="A4945" t="s">
        <v>6791</v>
      </c>
      <c r="B4945">
        <v>28</v>
      </c>
      <c r="C4945" t="s">
        <v>14097</v>
      </c>
      <c r="D4945" t="s">
        <v>39</v>
      </c>
      <c r="E4945" t="s">
        <v>93</v>
      </c>
      <c r="F4945" t="s">
        <v>14</v>
      </c>
      <c r="G4945" t="s">
        <v>15</v>
      </c>
      <c r="H4945">
        <v>11440.54</v>
      </c>
      <c r="I4945" s="9">
        <v>45540</v>
      </c>
      <c r="J4945">
        <v>2024</v>
      </c>
      <c r="K4945" t="s">
        <v>14055</v>
      </c>
      <c r="L4945">
        <v>9</v>
      </c>
      <c r="M4945" t="s">
        <v>14057</v>
      </c>
      <c r="N4945" t="s">
        <v>16</v>
      </c>
    </row>
    <row r="4946" spans="1:14" x14ac:dyDescent="0.35">
      <c r="A4946" t="s">
        <v>6937</v>
      </c>
      <c r="B4946">
        <v>33</v>
      </c>
      <c r="C4946" t="s">
        <v>14097</v>
      </c>
      <c r="D4946" t="s">
        <v>39</v>
      </c>
      <c r="E4946" t="s">
        <v>24</v>
      </c>
      <c r="F4946" t="s">
        <v>25</v>
      </c>
      <c r="G4946" t="s">
        <v>15</v>
      </c>
      <c r="H4946">
        <v>2803.15</v>
      </c>
      <c r="I4946" s="9">
        <v>44987</v>
      </c>
      <c r="J4946">
        <v>2023</v>
      </c>
      <c r="K4946" t="s">
        <v>14053</v>
      </c>
      <c r="L4946">
        <v>3</v>
      </c>
      <c r="M4946" t="s">
        <v>14057</v>
      </c>
      <c r="N4946" t="s">
        <v>16</v>
      </c>
    </row>
    <row r="4947" spans="1:14" x14ac:dyDescent="0.35">
      <c r="A4947" t="s">
        <v>7149</v>
      </c>
      <c r="B4947">
        <v>30</v>
      </c>
      <c r="C4947" t="s">
        <v>14097</v>
      </c>
      <c r="D4947" t="s">
        <v>39</v>
      </c>
      <c r="E4947" t="s">
        <v>93</v>
      </c>
      <c r="F4947" t="s">
        <v>55</v>
      </c>
      <c r="G4947" t="s">
        <v>15</v>
      </c>
      <c r="H4947">
        <v>12247.21</v>
      </c>
      <c r="I4947" s="9">
        <v>45656</v>
      </c>
      <c r="J4947">
        <v>2024</v>
      </c>
      <c r="K4947" t="s">
        <v>14060</v>
      </c>
      <c r="L4947">
        <v>12</v>
      </c>
      <c r="M4947" t="s">
        <v>14062</v>
      </c>
      <c r="N4947" t="s">
        <v>16</v>
      </c>
    </row>
    <row r="4948" spans="1:14" x14ac:dyDescent="0.35">
      <c r="A4948" t="s">
        <v>7199</v>
      </c>
      <c r="B4948">
        <v>28</v>
      </c>
      <c r="C4948" t="s">
        <v>14097</v>
      </c>
      <c r="D4948" t="s">
        <v>39</v>
      </c>
      <c r="E4948" t="s">
        <v>74</v>
      </c>
      <c r="F4948" t="s">
        <v>25</v>
      </c>
      <c r="G4948" t="s">
        <v>15</v>
      </c>
      <c r="H4948">
        <v>947.32</v>
      </c>
      <c r="I4948" s="9">
        <v>45411</v>
      </c>
      <c r="J4948">
        <v>2024</v>
      </c>
      <c r="K4948" t="s">
        <v>14061</v>
      </c>
      <c r="L4948">
        <v>4</v>
      </c>
      <c r="M4948" t="s">
        <v>14062</v>
      </c>
      <c r="N4948" t="s">
        <v>16</v>
      </c>
    </row>
    <row r="4949" spans="1:14" x14ac:dyDescent="0.35">
      <c r="A4949" t="s">
        <v>7249</v>
      </c>
      <c r="B4949">
        <v>34</v>
      </c>
      <c r="C4949" t="s">
        <v>14097</v>
      </c>
      <c r="D4949" t="s">
        <v>12</v>
      </c>
      <c r="E4949" t="s">
        <v>74</v>
      </c>
      <c r="F4949" t="s">
        <v>14</v>
      </c>
      <c r="G4949" t="s">
        <v>15</v>
      </c>
      <c r="H4949">
        <v>20272.63</v>
      </c>
      <c r="I4949" s="9">
        <v>44931</v>
      </c>
      <c r="J4949">
        <v>2023</v>
      </c>
      <c r="K4949" t="s">
        <v>14045</v>
      </c>
      <c r="L4949">
        <v>1</v>
      </c>
      <c r="M4949" t="s">
        <v>14057</v>
      </c>
      <c r="N4949" t="s">
        <v>16</v>
      </c>
    </row>
    <row r="4950" spans="1:14" x14ac:dyDescent="0.35">
      <c r="A4950" t="s">
        <v>7287</v>
      </c>
      <c r="B4950">
        <v>29</v>
      </c>
      <c r="C4950" t="s">
        <v>14097</v>
      </c>
      <c r="D4950" t="s">
        <v>39</v>
      </c>
      <c r="E4950" t="s">
        <v>64</v>
      </c>
      <c r="F4950" t="s">
        <v>14</v>
      </c>
      <c r="G4950" t="s">
        <v>15</v>
      </c>
      <c r="H4950">
        <v>4284.6099999999997</v>
      </c>
      <c r="I4950" s="9">
        <v>45118</v>
      </c>
      <c r="J4950">
        <v>2023</v>
      </c>
      <c r="K4950" t="s">
        <v>14063</v>
      </c>
      <c r="L4950">
        <v>7</v>
      </c>
      <c r="M4950" t="s">
        <v>14046</v>
      </c>
      <c r="N4950" t="s">
        <v>16</v>
      </c>
    </row>
    <row r="4951" spans="1:14" x14ac:dyDescent="0.35">
      <c r="A4951" t="s">
        <v>7321</v>
      </c>
      <c r="B4951">
        <v>28</v>
      </c>
      <c r="C4951" t="s">
        <v>14097</v>
      </c>
      <c r="D4951" t="s">
        <v>39</v>
      </c>
      <c r="E4951" t="s">
        <v>93</v>
      </c>
      <c r="F4951" t="s">
        <v>49</v>
      </c>
      <c r="G4951" t="s">
        <v>15</v>
      </c>
      <c r="H4951">
        <v>2865.98</v>
      </c>
      <c r="I4951" s="9">
        <v>45162</v>
      </c>
      <c r="J4951">
        <v>2023</v>
      </c>
      <c r="K4951" t="s">
        <v>14056</v>
      </c>
      <c r="L4951">
        <v>8</v>
      </c>
      <c r="M4951" t="s">
        <v>14057</v>
      </c>
      <c r="N4951" t="s">
        <v>16</v>
      </c>
    </row>
    <row r="4952" spans="1:14" x14ac:dyDescent="0.35">
      <c r="A4952" t="s">
        <v>7345</v>
      </c>
      <c r="B4952">
        <v>26</v>
      </c>
      <c r="C4952" t="s">
        <v>14097</v>
      </c>
      <c r="D4952" t="s">
        <v>39</v>
      </c>
      <c r="E4952" t="s">
        <v>64</v>
      </c>
      <c r="F4952" t="s">
        <v>49</v>
      </c>
      <c r="G4952" t="s">
        <v>15</v>
      </c>
      <c r="H4952">
        <v>100.5</v>
      </c>
      <c r="I4952" s="9">
        <v>45591</v>
      </c>
      <c r="J4952">
        <v>2024</v>
      </c>
      <c r="K4952" t="s">
        <v>14058</v>
      </c>
      <c r="L4952">
        <v>10</v>
      </c>
      <c r="M4952" t="s">
        <v>14050</v>
      </c>
      <c r="N4952" t="s">
        <v>16</v>
      </c>
    </row>
    <row r="4953" spans="1:14" x14ac:dyDescent="0.35">
      <c r="A4953" t="s">
        <v>7359</v>
      </c>
      <c r="B4953">
        <v>25</v>
      </c>
      <c r="C4953" t="s">
        <v>14097</v>
      </c>
      <c r="D4953" t="s">
        <v>12</v>
      </c>
      <c r="E4953" t="s">
        <v>93</v>
      </c>
      <c r="F4953" t="s">
        <v>14</v>
      </c>
      <c r="G4953" t="s">
        <v>15</v>
      </c>
      <c r="H4953">
        <v>5971</v>
      </c>
      <c r="I4953" s="9">
        <v>44934</v>
      </c>
      <c r="J4953">
        <v>2023</v>
      </c>
      <c r="K4953" t="s">
        <v>14045</v>
      </c>
      <c r="L4953">
        <v>1</v>
      </c>
      <c r="M4953" t="s">
        <v>14059</v>
      </c>
      <c r="N4953" t="s">
        <v>16</v>
      </c>
    </row>
    <row r="4954" spans="1:14" x14ac:dyDescent="0.35">
      <c r="A4954" t="s">
        <v>7391</v>
      </c>
      <c r="B4954">
        <v>27</v>
      </c>
      <c r="C4954" t="s">
        <v>14097</v>
      </c>
      <c r="D4954" t="s">
        <v>12</v>
      </c>
      <c r="E4954" t="s">
        <v>24</v>
      </c>
      <c r="F4954" t="s">
        <v>25</v>
      </c>
      <c r="G4954" t="s">
        <v>15</v>
      </c>
      <c r="H4954">
        <v>6834.55</v>
      </c>
      <c r="I4954" s="9">
        <v>45576</v>
      </c>
      <c r="J4954">
        <v>2024</v>
      </c>
      <c r="K4954" t="s">
        <v>14058</v>
      </c>
      <c r="L4954">
        <v>10</v>
      </c>
      <c r="M4954" t="s">
        <v>14048</v>
      </c>
      <c r="N4954" t="s">
        <v>16</v>
      </c>
    </row>
    <row r="4955" spans="1:14" x14ac:dyDescent="0.35">
      <c r="A4955" t="s">
        <v>7419</v>
      </c>
      <c r="B4955">
        <v>25</v>
      </c>
      <c r="C4955" t="s">
        <v>14097</v>
      </c>
      <c r="D4955" t="s">
        <v>12</v>
      </c>
      <c r="E4955" t="s">
        <v>24</v>
      </c>
      <c r="F4955" t="s">
        <v>49</v>
      </c>
      <c r="G4955" t="s">
        <v>15</v>
      </c>
      <c r="H4955">
        <v>4214.12</v>
      </c>
      <c r="I4955" s="9">
        <v>45528</v>
      </c>
      <c r="J4955">
        <v>2024</v>
      </c>
      <c r="K4955" t="s">
        <v>14056</v>
      </c>
      <c r="L4955">
        <v>8</v>
      </c>
      <c r="M4955" t="s">
        <v>14050</v>
      </c>
      <c r="N4955" t="s">
        <v>16</v>
      </c>
    </row>
    <row r="4956" spans="1:14" x14ac:dyDescent="0.35">
      <c r="A4956" t="s">
        <v>7493</v>
      </c>
      <c r="B4956">
        <v>31</v>
      </c>
      <c r="C4956" t="s">
        <v>14097</v>
      </c>
      <c r="D4956" t="s">
        <v>39</v>
      </c>
      <c r="E4956" t="s">
        <v>13</v>
      </c>
      <c r="F4956" t="s">
        <v>55</v>
      </c>
      <c r="G4956" t="s">
        <v>15</v>
      </c>
      <c r="H4956">
        <v>2280.39</v>
      </c>
      <c r="I4956" s="9">
        <v>45457</v>
      </c>
      <c r="J4956">
        <v>2024</v>
      </c>
      <c r="K4956" t="s">
        <v>14049</v>
      </c>
      <c r="L4956">
        <v>6</v>
      </c>
      <c r="M4956" t="s">
        <v>14048</v>
      </c>
      <c r="N4956" t="s">
        <v>16</v>
      </c>
    </row>
    <row r="4957" spans="1:14" x14ac:dyDescent="0.35">
      <c r="A4957" t="s">
        <v>7509</v>
      </c>
      <c r="B4957">
        <v>33</v>
      </c>
      <c r="C4957" t="s">
        <v>14097</v>
      </c>
      <c r="D4957" t="s">
        <v>12</v>
      </c>
      <c r="E4957" t="s">
        <v>52</v>
      </c>
      <c r="F4957" t="s">
        <v>25</v>
      </c>
      <c r="G4957" t="s">
        <v>15</v>
      </c>
      <c r="H4957">
        <v>13148.75</v>
      </c>
      <c r="I4957" s="9">
        <v>45433</v>
      </c>
      <c r="J4957">
        <v>2024</v>
      </c>
      <c r="K4957" t="s">
        <v>14047</v>
      </c>
      <c r="L4957">
        <v>5</v>
      </c>
      <c r="M4957" t="s">
        <v>14046</v>
      </c>
      <c r="N4957" t="s">
        <v>16</v>
      </c>
    </row>
    <row r="4958" spans="1:14" x14ac:dyDescent="0.35">
      <c r="A4958" t="s">
        <v>7521</v>
      </c>
      <c r="B4958">
        <v>33</v>
      </c>
      <c r="C4958" t="s">
        <v>14097</v>
      </c>
      <c r="D4958" t="s">
        <v>39</v>
      </c>
      <c r="E4958" t="s">
        <v>24</v>
      </c>
      <c r="F4958" t="s">
        <v>35</v>
      </c>
      <c r="G4958" t="s">
        <v>15</v>
      </c>
      <c r="H4958">
        <v>884.79</v>
      </c>
      <c r="I4958" s="9">
        <v>45217</v>
      </c>
      <c r="J4958">
        <v>2023</v>
      </c>
      <c r="K4958" t="s">
        <v>14058</v>
      </c>
      <c r="L4958">
        <v>10</v>
      </c>
      <c r="M4958" t="s">
        <v>14052</v>
      </c>
      <c r="N4958" t="s">
        <v>16</v>
      </c>
    </row>
    <row r="4959" spans="1:14" x14ac:dyDescent="0.35">
      <c r="A4959" t="s">
        <v>7579</v>
      </c>
      <c r="B4959">
        <v>34</v>
      </c>
      <c r="C4959" t="s">
        <v>14097</v>
      </c>
      <c r="D4959" t="s">
        <v>39</v>
      </c>
      <c r="E4959" t="s">
        <v>42</v>
      </c>
      <c r="F4959" t="s">
        <v>14</v>
      </c>
      <c r="G4959" t="s">
        <v>15</v>
      </c>
      <c r="H4959">
        <v>21753.61</v>
      </c>
      <c r="I4959" s="9">
        <v>45483</v>
      </c>
      <c r="J4959">
        <v>2024</v>
      </c>
      <c r="K4959" t="s">
        <v>14063</v>
      </c>
      <c r="L4959">
        <v>7</v>
      </c>
      <c r="M4959" t="s">
        <v>14052</v>
      </c>
      <c r="N4959" t="s">
        <v>16</v>
      </c>
    </row>
    <row r="4960" spans="1:14" x14ac:dyDescent="0.35">
      <c r="A4960" t="s">
        <v>7597</v>
      </c>
      <c r="B4960">
        <v>31</v>
      </c>
      <c r="C4960" t="s">
        <v>14097</v>
      </c>
      <c r="D4960" t="s">
        <v>39</v>
      </c>
      <c r="E4960" t="s">
        <v>52</v>
      </c>
      <c r="F4960" t="s">
        <v>25</v>
      </c>
      <c r="G4960" t="s">
        <v>15</v>
      </c>
      <c r="H4960">
        <v>3920.02</v>
      </c>
      <c r="I4960" s="9">
        <v>45594</v>
      </c>
      <c r="J4960">
        <v>2024</v>
      </c>
      <c r="K4960" t="s">
        <v>14058</v>
      </c>
      <c r="L4960">
        <v>10</v>
      </c>
      <c r="M4960" t="s">
        <v>14046</v>
      </c>
      <c r="N4960" t="s">
        <v>16</v>
      </c>
    </row>
    <row r="4961" spans="1:14" x14ac:dyDescent="0.35">
      <c r="A4961" t="s">
        <v>7613</v>
      </c>
      <c r="B4961">
        <v>30</v>
      </c>
      <c r="C4961" t="s">
        <v>14097</v>
      </c>
      <c r="D4961" t="s">
        <v>12</v>
      </c>
      <c r="E4961" t="s">
        <v>13</v>
      </c>
      <c r="F4961" t="s">
        <v>49</v>
      </c>
      <c r="G4961" t="s">
        <v>15</v>
      </c>
      <c r="H4961">
        <v>1107.3699999999999</v>
      </c>
      <c r="I4961" s="9">
        <v>45573</v>
      </c>
      <c r="J4961">
        <v>2024</v>
      </c>
      <c r="K4961" t="s">
        <v>14058</v>
      </c>
      <c r="L4961">
        <v>10</v>
      </c>
      <c r="M4961" t="s">
        <v>14046</v>
      </c>
      <c r="N4961" t="s">
        <v>16</v>
      </c>
    </row>
    <row r="4962" spans="1:14" x14ac:dyDescent="0.35">
      <c r="A4962" t="s">
        <v>7637</v>
      </c>
      <c r="B4962">
        <v>29</v>
      </c>
      <c r="C4962" t="s">
        <v>14097</v>
      </c>
      <c r="D4962" t="s">
        <v>12</v>
      </c>
      <c r="E4962" t="s">
        <v>29</v>
      </c>
      <c r="F4962" t="s">
        <v>35</v>
      </c>
      <c r="G4962" t="s">
        <v>15</v>
      </c>
      <c r="H4962">
        <v>2019.87</v>
      </c>
      <c r="I4962" s="9">
        <v>45110</v>
      </c>
      <c r="J4962">
        <v>2023</v>
      </c>
      <c r="K4962" t="s">
        <v>14063</v>
      </c>
      <c r="L4962">
        <v>7</v>
      </c>
      <c r="M4962" t="s">
        <v>14062</v>
      </c>
      <c r="N4962" t="s">
        <v>16</v>
      </c>
    </row>
    <row r="4963" spans="1:14" x14ac:dyDescent="0.35">
      <c r="A4963" t="s">
        <v>7675</v>
      </c>
      <c r="B4963">
        <v>28</v>
      </c>
      <c r="C4963" t="s">
        <v>14097</v>
      </c>
      <c r="D4963" t="s">
        <v>39</v>
      </c>
      <c r="E4963" t="s">
        <v>52</v>
      </c>
      <c r="F4963" t="s">
        <v>19</v>
      </c>
      <c r="G4963" t="s">
        <v>15</v>
      </c>
      <c r="H4963">
        <v>4351.92</v>
      </c>
      <c r="I4963" s="9">
        <v>45059</v>
      </c>
      <c r="J4963">
        <v>2023</v>
      </c>
      <c r="K4963" t="s">
        <v>14047</v>
      </c>
      <c r="L4963">
        <v>5</v>
      </c>
      <c r="M4963" t="s">
        <v>14050</v>
      </c>
      <c r="N4963" t="s">
        <v>16</v>
      </c>
    </row>
    <row r="4964" spans="1:14" x14ac:dyDescent="0.35">
      <c r="A4964" t="s">
        <v>7683</v>
      </c>
      <c r="B4964">
        <v>26</v>
      </c>
      <c r="C4964" t="s">
        <v>14097</v>
      </c>
      <c r="D4964" t="s">
        <v>39</v>
      </c>
      <c r="E4964" t="s">
        <v>52</v>
      </c>
      <c r="F4964" t="s">
        <v>14</v>
      </c>
      <c r="G4964" t="s">
        <v>15</v>
      </c>
      <c r="H4964">
        <v>500.69</v>
      </c>
      <c r="I4964" s="9">
        <v>45539</v>
      </c>
      <c r="J4964">
        <v>2024</v>
      </c>
      <c r="K4964" t="s">
        <v>14055</v>
      </c>
      <c r="L4964">
        <v>9</v>
      </c>
      <c r="M4964" t="s">
        <v>14052</v>
      </c>
      <c r="N4964" t="s">
        <v>16</v>
      </c>
    </row>
    <row r="4965" spans="1:14" x14ac:dyDescent="0.35">
      <c r="A4965" t="s">
        <v>7817</v>
      </c>
      <c r="B4965">
        <v>26</v>
      </c>
      <c r="C4965" t="s">
        <v>14097</v>
      </c>
      <c r="D4965" t="s">
        <v>12</v>
      </c>
      <c r="E4965" t="s">
        <v>52</v>
      </c>
      <c r="F4965" t="s">
        <v>25</v>
      </c>
      <c r="G4965" t="s">
        <v>15</v>
      </c>
      <c r="H4965">
        <v>5837.55</v>
      </c>
      <c r="I4965" s="9">
        <v>45295</v>
      </c>
      <c r="J4965">
        <v>2024</v>
      </c>
      <c r="K4965" t="s">
        <v>14045</v>
      </c>
      <c r="L4965">
        <v>1</v>
      </c>
      <c r="M4965" t="s">
        <v>14057</v>
      </c>
      <c r="N4965" t="s">
        <v>16</v>
      </c>
    </row>
    <row r="4966" spans="1:14" x14ac:dyDescent="0.35">
      <c r="A4966" t="s">
        <v>7823</v>
      </c>
      <c r="B4966">
        <v>28</v>
      </c>
      <c r="C4966" t="s">
        <v>14097</v>
      </c>
      <c r="D4966" t="s">
        <v>39</v>
      </c>
      <c r="E4966" t="s">
        <v>42</v>
      </c>
      <c r="F4966" t="s">
        <v>35</v>
      </c>
      <c r="G4966" t="s">
        <v>15</v>
      </c>
      <c r="H4966">
        <v>845.81</v>
      </c>
      <c r="I4966" s="9">
        <v>45251</v>
      </c>
      <c r="J4966">
        <v>2023</v>
      </c>
      <c r="K4966" t="s">
        <v>14054</v>
      </c>
      <c r="L4966">
        <v>11</v>
      </c>
      <c r="M4966" t="s">
        <v>14046</v>
      </c>
      <c r="N4966" t="s">
        <v>16</v>
      </c>
    </row>
    <row r="4967" spans="1:14" x14ac:dyDescent="0.35">
      <c r="A4967" t="s">
        <v>7955</v>
      </c>
      <c r="B4967">
        <v>29</v>
      </c>
      <c r="C4967" t="s">
        <v>14097</v>
      </c>
      <c r="D4967" t="s">
        <v>39</v>
      </c>
      <c r="E4967" t="s">
        <v>93</v>
      </c>
      <c r="F4967" t="s">
        <v>49</v>
      </c>
      <c r="G4967" t="s">
        <v>15</v>
      </c>
      <c r="H4967">
        <v>565.78</v>
      </c>
      <c r="I4967" s="9">
        <v>45624</v>
      </c>
      <c r="J4967">
        <v>2024</v>
      </c>
      <c r="K4967" t="s">
        <v>14054</v>
      </c>
      <c r="L4967">
        <v>11</v>
      </c>
      <c r="M4967" t="s">
        <v>14057</v>
      </c>
      <c r="N4967" t="s">
        <v>16</v>
      </c>
    </row>
    <row r="4968" spans="1:14" x14ac:dyDescent="0.35">
      <c r="A4968" t="s">
        <v>7987</v>
      </c>
      <c r="B4968">
        <v>33</v>
      </c>
      <c r="C4968" t="s">
        <v>14097</v>
      </c>
      <c r="D4968" t="s">
        <v>12</v>
      </c>
      <c r="E4968" t="s">
        <v>52</v>
      </c>
      <c r="F4968" t="s">
        <v>55</v>
      </c>
      <c r="G4968" t="s">
        <v>15</v>
      </c>
      <c r="H4968">
        <v>4122.8599999999997</v>
      </c>
      <c r="I4968" s="9">
        <v>45058</v>
      </c>
      <c r="J4968">
        <v>2023</v>
      </c>
      <c r="K4968" t="s">
        <v>14047</v>
      </c>
      <c r="L4968">
        <v>5</v>
      </c>
      <c r="M4968" t="s">
        <v>14048</v>
      </c>
      <c r="N4968" t="s">
        <v>16</v>
      </c>
    </row>
    <row r="4969" spans="1:14" x14ac:dyDescent="0.35">
      <c r="A4969" t="s">
        <v>8003</v>
      </c>
      <c r="B4969">
        <v>26</v>
      </c>
      <c r="C4969" t="s">
        <v>14097</v>
      </c>
      <c r="D4969" t="s">
        <v>12</v>
      </c>
      <c r="E4969" t="s">
        <v>93</v>
      </c>
      <c r="F4969" t="s">
        <v>35</v>
      </c>
      <c r="G4969" t="s">
        <v>15</v>
      </c>
      <c r="H4969">
        <v>5572.56</v>
      </c>
      <c r="I4969" s="9">
        <v>45156</v>
      </c>
      <c r="J4969">
        <v>2023</v>
      </c>
      <c r="K4969" t="s">
        <v>14056</v>
      </c>
      <c r="L4969">
        <v>8</v>
      </c>
      <c r="M4969" t="s">
        <v>14048</v>
      </c>
      <c r="N4969" t="s">
        <v>16</v>
      </c>
    </row>
    <row r="4970" spans="1:14" x14ac:dyDescent="0.35">
      <c r="A4970" t="s">
        <v>8009</v>
      </c>
      <c r="B4970">
        <v>25</v>
      </c>
      <c r="C4970" t="s">
        <v>14097</v>
      </c>
      <c r="D4970" t="s">
        <v>12</v>
      </c>
      <c r="E4970" t="s">
        <v>24</v>
      </c>
      <c r="F4970" t="s">
        <v>14</v>
      </c>
      <c r="G4970" t="s">
        <v>15</v>
      </c>
      <c r="H4970">
        <v>4028.82</v>
      </c>
      <c r="I4970" s="9">
        <v>45070</v>
      </c>
      <c r="J4970">
        <v>2023</v>
      </c>
      <c r="K4970" t="s">
        <v>14047</v>
      </c>
      <c r="L4970">
        <v>5</v>
      </c>
      <c r="M4970" t="s">
        <v>14052</v>
      </c>
      <c r="N4970" t="s">
        <v>16</v>
      </c>
    </row>
    <row r="4971" spans="1:14" x14ac:dyDescent="0.35">
      <c r="A4971" t="s">
        <v>8017</v>
      </c>
      <c r="B4971">
        <v>25</v>
      </c>
      <c r="C4971" t="s">
        <v>14097</v>
      </c>
      <c r="D4971" t="s">
        <v>39</v>
      </c>
      <c r="E4971" t="s">
        <v>13</v>
      </c>
      <c r="F4971" t="s">
        <v>55</v>
      </c>
      <c r="G4971" t="s">
        <v>15</v>
      </c>
      <c r="H4971">
        <v>1238.93</v>
      </c>
      <c r="I4971" s="9">
        <v>45024</v>
      </c>
      <c r="J4971">
        <v>2023</v>
      </c>
      <c r="K4971" t="s">
        <v>14061</v>
      </c>
      <c r="L4971">
        <v>4</v>
      </c>
      <c r="M4971" t="s">
        <v>14050</v>
      </c>
      <c r="N4971" t="s">
        <v>16</v>
      </c>
    </row>
    <row r="4972" spans="1:14" x14ac:dyDescent="0.35">
      <c r="A4972" t="s">
        <v>8091</v>
      </c>
      <c r="B4972">
        <v>27</v>
      </c>
      <c r="C4972" t="s">
        <v>14097</v>
      </c>
      <c r="D4972" t="s">
        <v>39</v>
      </c>
      <c r="E4972" t="s">
        <v>52</v>
      </c>
      <c r="F4972" t="s">
        <v>25</v>
      </c>
      <c r="G4972" t="s">
        <v>15</v>
      </c>
      <c r="H4972">
        <v>5287.96</v>
      </c>
      <c r="I4972" s="9">
        <v>45602</v>
      </c>
      <c r="J4972">
        <v>2024</v>
      </c>
      <c r="K4972" t="s">
        <v>14054</v>
      </c>
      <c r="L4972">
        <v>11</v>
      </c>
      <c r="M4972" t="s">
        <v>14052</v>
      </c>
      <c r="N4972" t="s">
        <v>16</v>
      </c>
    </row>
    <row r="4973" spans="1:14" x14ac:dyDescent="0.35">
      <c r="A4973" t="s">
        <v>8189</v>
      </c>
      <c r="B4973">
        <v>25</v>
      </c>
      <c r="C4973" t="s">
        <v>14097</v>
      </c>
      <c r="D4973" t="s">
        <v>12</v>
      </c>
      <c r="E4973" t="s">
        <v>42</v>
      </c>
      <c r="F4973" t="s">
        <v>55</v>
      </c>
      <c r="G4973" t="s">
        <v>15</v>
      </c>
      <c r="H4973">
        <v>29506.69</v>
      </c>
      <c r="I4973" s="9">
        <v>45380</v>
      </c>
      <c r="J4973">
        <v>2024</v>
      </c>
      <c r="K4973" t="s">
        <v>14053</v>
      </c>
      <c r="L4973">
        <v>3</v>
      </c>
      <c r="M4973" t="s">
        <v>14048</v>
      </c>
      <c r="N4973" t="s">
        <v>16</v>
      </c>
    </row>
    <row r="4974" spans="1:14" x14ac:dyDescent="0.35">
      <c r="A4974" t="s">
        <v>8489</v>
      </c>
      <c r="B4974">
        <v>32</v>
      </c>
      <c r="C4974" t="s">
        <v>14097</v>
      </c>
      <c r="D4974" t="s">
        <v>39</v>
      </c>
      <c r="E4974" t="s">
        <v>13</v>
      </c>
      <c r="F4974" t="s">
        <v>25</v>
      </c>
      <c r="G4974" t="s">
        <v>15</v>
      </c>
      <c r="H4974">
        <v>2739.91</v>
      </c>
      <c r="I4974" s="9">
        <v>44955</v>
      </c>
      <c r="J4974">
        <v>2023</v>
      </c>
      <c r="K4974" t="s">
        <v>14045</v>
      </c>
      <c r="L4974">
        <v>1</v>
      </c>
      <c r="M4974" t="s">
        <v>14059</v>
      </c>
      <c r="N4974" t="s">
        <v>16</v>
      </c>
    </row>
    <row r="4975" spans="1:14" x14ac:dyDescent="0.35">
      <c r="A4975" t="s">
        <v>8601</v>
      </c>
      <c r="B4975">
        <v>30</v>
      </c>
      <c r="C4975" t="s">
        <v>14097</v>
      </c>
      <c r="D4975" t="s">
        <v>12</v>
      </c>
      <c r="E4975" t="s">
        <v>74</v>
      </c>
      <c r="F4975" t="s">
        <v>35</v>
      </c>
      <c r="G4975" t="s">
        <v>15</v>
      </c>
      <c r="H4975">
        <v>677.06</v>
      </c>
      <c r="I4975" s="9">
        <v>45632</v>
      </c>
      <c r="J4975">
        <v>2024</v>
      </c>
      <c r="K4975" t="s">
        <v>14060</v>
      </c>
      <c r="L4975">
        <v>12</v>
      </c>
      <c r="M4975" t="s">
        <v>14048</v>
      </c>
      <c r="N4975" t="s">
        <v>16</v>
      </c>
    </row>
    <row r="4976" spans="1:14" x14ac:dyDescent="0.35">
      <c r="A4976" t="s">
        <v>8685</v>
      </c>
      <c r="B4976">
        <v>32</v>
      </c>
      <c r="C4976" t="s">
        <v>14097</v>
      </c>
      <c r="D4976" t="s">
        <v>12</v>
      </c>
      <c r="E4976" t="s">
        <v>42</v>
      </c>
      <c r="F4976" t="s">
        <v>35</v>
      </c>
      <c r="G4976" t="s">
        <v>15</v>
      </c>
      <c r="H4976">
        <v>27170.93</v>
      </c>
      <c r="I4976" s="9">
        <v>45210</v>
      </c>
      <c r="J4976">
        <v>2023</v>
      </c>
      <c r="K4976" t="s">
        <v>14058</v>
      </c>
      <c r="L4976">
        <v>10</v>
      </c>
      <c r="M4976" t="s">
        <v>14052</v>
      </c>
      <c r="N4976" t="s">
        <v>16</v>
      </c>
    </row>
    <row r="4977" spans="1:14" x14ac:dyDescent="0.35">
      <c r="A4977" t="s">
        <v>8709</v>
      </c>
      <c r="B4977">
        <v>26</v>
      </c>
      <c r="C4977" t="s">
        <v>14097</v>
      </c>
      <c r="D4977" t="s">
        <v>12</v>
      </c>
      <c r="E4977" t="s">
        <v>13</v>
      </c>
      <c r="F4977" t="s">
        <v>49</v>
      </c>
      <c r="G4977" t="s">
        <v>15</v>
      </c>
      <c r="H4977">
        <v>10713.41</v>
      </c>
      <c r="I4977" s="9">
        <v>45205</v>
      </c>
      <c r="J4977">
        <v>2023</v>
      </c>
      <c r="K4977" t="s">
        <v>14058</v>
      </c>
      <c r="L4977">
        <v>10</v>
      </c>
      <c r="M4977" t="s">
        <v>14048</v>
      </c>
      <c r="N4977" t="s">
        <v>16</v>
      </c>
    </row>
    <row r="4978" spans="1:14" x14ac:dyDescent="0.35">
      <c r="A4978" t="s">
        <v>8731</v>
      </c>
      <c r="B4978">
        <v>34</v>
      </c>
      <c r="C4978" t="s">
        <v>14097</v>
      </c>
      <c r="D4978" t="s">
        <v>39</v>
      </c>
      <c r="E4978" t="s">
        <v>74</v>
      </c>
      <c r="F4978" t="s">
        <v>25</v>
      </c>
      <c r="G4978" t="s">
        <v>15</v>
      </c>
      <c r="H4978">
        <v>3857.3</v>
      </c>
      <c r="I4978" s="9">
        <v>45392</v>
      </c>
      <c r="J4978">
        <v>2024</v>
      </c>
      <c r="K4978" t="s">
        <v>14061</v>
      </c>
      <c r="L4978">
        <v>4</v>
      </c>
      <c r="M4978" t="s">
        <v>14052</v>
      </c>
      <c r="N4978" t="s">
        <v>16</v>
      </c>
    </row>
    <row r="4979" spans="1:14" x14ac:dyDescent="0.35">
      <c r="A4979" t="s">
        <v>8839</v>
      </c>
      <c r="B4979">
        <v>33</v>
      </c>
      <c r="C4979" t="s">
        <v>14097</v>
      </c>
      <c r="D4979" t="s">
        <v>12</v>
      </c>
      <c r="E4979" t="s">
        <v>52</v>
      </c>
      <c r="F4979" t="s">
        <v>19</v>
      </c>
      <c r="G4979" t="s">
        <v>15</v>
      </c>
      <c r="H4979">
        <v>10241.51</v>
      </c>
      <c r="I4979" s="9">
        <v>45368</v>
      </c>
      <c r="J4979">
        <v>2024</v>
      </c>
      <c r="K4979" t="s">
        <v>14053</v>
      </c>
      <c r="L4979">
        <v>3</v>
      </c>
      <c r="M4979" t="s">
        <v>14059</v>
      </c>
      <c r="N4979" t="s">
        <v>16</v>
      </c>
    </row>
    <row r="4980" spans="1:14" x14ac:dyDescent="0.35">
      <c r="A4980" t="s">
        <v>8891</v>
      </c>
      <c r="B4980">
        <v>30</v>
      </c>
      <c r="C4980" t="s">
        <v>14097</v>
      </c>
      <c r="D4980" t="s">
        <v>39</v>
      </c>
      <c r="E4980" t="s">
        <v>29</v>
      </c>
      <c r="F4980" t="s">
        <v>49</v>
      </c>
      <c r="G4980" t="s">
        <v>15</v>
      </c>
      <c r="H4980">
        <v>3423.75</v>
      </c>
      <c r="I4980" s="9">
        <v>45378</v>
      </c>
      <c r="J4980">
        <v>2024</v>
      </c>
      <c r="K4980" t="s">
        <v>14053</v>
      </c>
      <c r="L4980">
        <v>3</v>
      </c>
      <c r="M4980" t="s">
        <v>14052</v>
      </c>
      <c r="N4980" t="s">
        <v>16</v>
      </c>
    </row>
    <row r="4981" spans="1:14" x14ac:dyDescent="0.35">
      <c r="A4981" t="s">
        <v>8929</v>
      </c>
      <c r="B4981">
        <v>34</v>
      </c>
      <c r="C4981" t="s">
        <v>14097</v>
      </c>
      <c r="D4981" t="s">
        <v>39</v>
      </c>
      <c r="E4981" t="s">
        <v>52</v>
      </c>
      <c r="F4981" t="s">
        <v>14</v>
      </c>
      <c r="G4981" t="s">
        <v>15</v>
      </c>
      <c r="H4981">
        <v>10170.67</v>
      </c>
      <c r="I4981" s="9">
        <v>45630</v>
      </c>
      <c r="J4981">
        <v>2024</v>
      </c>
      <c r="K4981" t="s">
        <v>14060</v>
      </c>
      <c r="L4981">
        <v>12</v>
      </c>
      <c r="M4981" t="s">
        <v>14052</v>
      </c>
      <c r="N4981" t="s">
        <v>16</v>
      </c>
    </row>
    <row r="4982" spans="1:14" x14ac:dyDescent="0.35">
      <c r="A4982" t="s">
        <v>8967</v>
      </c>
      <c r="B4982">
        <v>33</v>
      </c>
      <c r="C4982" t="s">
        <v>14097</v>
      </c>
      <c r="D4982" t="s">
        <v>12</v>
      </c>
      <c r="E4982" t="s">
        <v>64</v>
      </c>
      <c r="F4982" t="s">
        <v>25</v>
      </c>
      <c r="G4982" t="s">
        <v>15</v>
      </c>
      <c r="H4982">
        <v>792.28</v>
      </c>
      <c r="I4982" s="9">
        <v>45627</v>
      </c>
      <c r="J4982">
        <v>2024</v>
      </c>
      <c r="K4982" t="s">
        <v>14060</v>
      </c>
      <c r="L4982">
        <v>12</v>
      </c>
      <c r="M4982" t="s">
        <v>14059</v>
      </c>
      <c r="N4982" t="s">
        <v>16</v>
      </c>
    </row>
    <row r="4983" spans="1:14" x14ac:dyDescent="0.35">
      <c r="A4983" t="s">
        <v>9029</v>
      </c>
      <c r="B4983">
        <v>26</v>
      </c>
      <c r="C4983" t="s">
        <v>14097</v>
      </c>
      <c r="D4983" t="s">
        <v>39</v>
      </c>
      <c r="E4983" t="s">
        <v>64</v>
      </c>
      <c r="F4983" t="s">
        <v>14</v>
      </c>
      <c r="G4983" t="s">
        <v>15</v>
      </c>
      <c r="H4983">
        <v>11205.9</v>
      </c>
      <c r="I4983" s="9">
        <v>45073</v>
      </c>
      <c r="J4983">
        <v>2023</v>
      </c>
      <c r="K4983" t="s">
        <v>14047</v>
      </c>
      <c r="L4983">
        <v>5</v>
      </c>
      <c r="M4983" t="s">
        <v>14050</v>
      </c>
      <c r="N4983" t="s">
        <v>16</v>
      </c>
    </row>
    <row r="4984" spans="1:14" x14ac:dyDescent="0.35">
      <c r="A4984" t="s">
        <v>9145</v>
      </c>
      <c r="B4984">
        <v>34</v>
      </c>
      <c r="C4984" t="s">
        <v>14097</v>
      </c>
      <c r="D4984" t="s">
        <v>39</v>
      </c>
      <c r="E4984" t="s">
        <v>52</v>
      </c>
      <c r="F4984" t="s">
        <v>14</v>
      </c>
      <c r="G4984" t="s">
        <v>15</v>
      </c>
      <c r="H4984">
        <v>5670.19</v>
      </c>
      <c r="I4984" s="9">
        <v>45164</v>
      </c>
      <c r="J4984">
        <v>2023</v>
      </c>
      <c r="K4984" t="s">
        <v>14056</v>
      </c>
      <c r="L4984">
        <v>8</v>
      </c>
      <c r="M4984" t="s">
        <v>14050</v>
      </c>
      <c r="N4984" t="s">
        <v>16</v>
      </c>
    </row>
    <row r="4985" spans="1:14" x14ac:dyDescent="0.35">
      <c r="A4985" t="s">
        <v>9181</v>
      </c>
      <c r="B4985">
        <v>28</v>
      </c>
      <c r="C4985" t="s">
        <v>14097</v>
      </c>
      <c r="D4985" t="s">
        <v>12</v>
      </c>
      <c r="E4985" t="s">
        <v>74</v>
      </c>
      <c r="F4985" t="s">
        <v>25</v>
      </c>
      <c r="G4985" t="s">
        <v>15</v>
      </c>
      <c r="H4985">
        <v>10751.4</v>
      </c>
      <c r="I4985" s="9">
        <v>45630</v>
      </c>
      <c r="J4985">
        <v>2024</v>
      </c>
      <c r="K4985" t="s">
        <v>14060</v>
      </c>
      <c r="L4985">
        <v>12</v>
      </c>
      <c r="M4985" t="s">
        <v>14052</v>
      </c>
      <c r="N4985" t="s">
        <v>16</v>
      </c>
    </row>
    <row r="4986" spans="1:14" x14ac:dyDescent="0.35">
      <c r="A4986" t="s">
        <v>9187</v>
      </c>
      <c r="B4986">
        <v>28</v>
      </c>
      <c r="C4986" t="s">
        <v>14097</v>
      </c>
      <c r="D4986" t="s">
        <v>39</v>
      </c>
      <c r="E4986" t="s">
        <v>52</v>
      </c>
      <c r="F4986" t="s">
        <v>35</v>
      </c>
      <c r="G4986" t="s">
        <v>15</v>
      </c>
      <c r="H4986">
        <v>18897.3</v>
      </c>
      <c r="I4986" s="9">
        <v>45262</v>
      </c>
      <c r="J4986">
        <v>2023</v>
      </c>
      <c r="K4986" t="s">
        <v>14060</v>
      </c>
      <c r="L4986">
        <v>12</v>
      </c>
      <c r="M4986" t="s">
        <v>14050</v>
      </c>
      <c r="N4986" t="s">
        <v>16</v>
      </c>
    </row>
    <row r="4987" spans="1:14" x14ac:dyDescent="0.35">
      <c r="A4987" t="s">
        <v>9275</v>
      </c>
      <c r="B4987">
        <v>28</v>
      </c>
      <c r="C4987" t="s">
        <v>14097</v>
      </c>
      <c r="D4987" t="s">
        <v>12</v>
      </c>
      <c r="E4987" t="s">
        <v>64</v>
      </c>
      <c r="F4987" t="s">
        <v>35</v>
      </c>
      <c r="G4987" t="s">
        <v>15</v>
      </c>
      <c r="H4987">
        <v>8333.65</v>
      </c>
      <c r="I4987" s="9">
        <v>45002</v>
      </c>
      <c r="J4987">
        <v>2023</v>
      </c>
      <c r="K4987" t="s">
        <v>14053</v>
      </c>
      <c r="L4987">
        <v>3</v>
      </c>
      <c r="M4987" t="s">
        <v>14048</v>
      </c>
      <c r="N4987" t="s">
        <v>16</v>
      </c>
    </row>
    <row r="4988" spans="1:14" x14ac:dyDescent="0.35">
      <c r="A4988" t="s">
        <v>9293</v>
      </c>
      <c r="B4988">
        <v>32</v>
      </c>
      <c r="C4988" t="s">
        <v>14097</v>
      </c>
      <c r="D4988" t="s">
        <v>12</v>
      </c>
      <c r="E4988" t="s">
        <v>29</v>
      </c>
      <c r="F4988" t="s">
        <v>25</v>
      </c>
      <c r="G4988" t="s">
        <v>15</v>
      </c>
      <c r="H4988">
        <v>25908.58</v>
      </c>
      <c r="I4988" s="9">
        <v>45009</v>
      </c>
      <c r="J4988">
        <v>2023</v>
      </c>
      <c r="K4988" t="s">
        <v>14053</v>
      </c>
      <c r="L4988">
        <v>3</v>
      </c>
      <c r="M4988" t="s">
        <v>14048</v>
      </c>
      <c r="N4988" t="s">
        <v>16</v>
      </c>
    </row>
    <row r="4989" spans="1:14" x14ac:dyDescent="0.35">
      <c r="A4989" t="s">
        <v>9405</v>
      </c>
      <c r="B4989">
        <v>34</v>
      </c>
      <c r="C4989" t="s">
        <v>14097</v>
      </c>
      <c r="D4989" t="s">
        <v>12</v>
      </c>
      <c r="E4989" t="s">
        <v>52</v>
      </c>
      <c r="F4989" t="s">
        <v>25</v>
      </c>
      <c r="G4989" t="s">
        <v>15</v>
      </c>
      <c r="H4989">
        <v>10286.83</v>
      </c>
      <c r="I4989" s="9">
        <v>45496</v>
      </c>
      <c r="J4989">
        <v>2024</v>
      </c>
      <c r="K4989" t="s">
        <v>14063</v>
      </c>
      <c r="L4989">
        <v>7</v>
      </c>
      <c r="M4989" t="s">
        <v>14046</v>
      </c>
      <c r="N4989" t="s">
        <v>16</v>
      </c>
    </row>
    <row r="4990" spans="1:14" x14ac:dyDescent="0.35">
      <c r="A4990" t="s">
        <v>9475</v>
      </c>
      <c r="B4990">
        <v>27</v>
      </c>
      <c r="C4990" t="s">
        <v>14097</v>
      </c>
      <c r="D4990" t="s">
        <v>12</v>
      </c>
      <c r="E4990" t="s">
        <v>42</v>
      </c>
      <c r="F4990" t="s">
        <v>49</v>
      </c>
      <c r="G4990" t="s">
        <v>15</v>
      </c>
      <c r="H4990">
        <v>19115.990000000002</v>
      </c>
      <c r="I4990" s="9">
        <v>45623</v>
      </c>
      <c r="J4990">
        <v>2024</v>
      </c>
      <c r="K4990" t="s">
        <v>14054</v>
      </c>
      <c r="L4990">
        <v>11</v>
      </c>
      <c r="M4990" t="s">
        <v>14052</v>
      </c>
      <c r="N4990" t="s">
        <v>16</v>
      </c>
    </row>
    <row r="4991" spans="1:14" x14ac:dyDescent="0.35">
      <c r="A4991" t="s">
        <v>9489</v>
      </c>
      <c r="B4991">
        <v>28</v>
      </c>
      <c r="C4991" t="s">
        <v>14097</v>
      </c>
      <c r="D4991" t="s">
        <v>12</v>
      </c>
      <c r="E4991" t="s">
        <v>24</v>
      </c>
      <c r="F4991" t="s">
        <v>35</v>
      </c>
      <c r="G4991" t="s">
        <v>15</v>
      </c>
      <c r="H4991">
        <v>15819.68</v>
      </c>
      <c r="I4991" s="9">
        <v>45403</v>
      </c>
      <c r="J4991">
        <v>2024</v>
      </c>
      <c r="K4991" t="s">
        <v>14061</v>
      </c>
      <c r="L4991">
        <v>4</v>
      </c>
      <c r="M4991" t="s">
        <v>14059</v>
      </c>
      <c r="N4991" t="s">
        <v>16</v>
      </c>
    </row>
    <row r="4992" spans="1:14" x14ac:dyDescent="0.35">
      <c r="A4992" t="s">
        <v>9491</v>
      </c>
      <c r="B4992">
        <v>31</v>
      </c>
      <c r="C4992" t="s">
        <v>14097</v>
      </c>
      <c r="D4992" t="s">
        <v>12</v>
      </c>
      <c r="E4992" t="s">
        <v>74</v>
      </c>
      <c r="F4992" t="s">
        <v>14</v>
      </c>
      <c r="G4992" t="s">
        <v>15</v>
      </c>
      <c r="H4992">
        <v>3508.19</v>
      </c>
      <c r="I4992" s="9">
        <v>45155</v>
      </c>
      <c r="J4992">
        <v>2023</v>
      </c>
      <c r="K4992" t="s">
        <v>14056</v>
      </c>
      <c r="L4992">
        <v>8</v>
      </c>
      <c r="M4992" t="s">
        <v>14057</v>
      </c>
      <c r="N4992" t="s">
        <v>16</v>
      </c>
    </row>
    <row r="4993" spans="1:14" x14ac:dyDescent="0.35">
      <c r="A4993" t="s">
        <v>9499</v>
      </c>
      <c r="B4993">
        <v>32</v>
      </c>
      <c r="C4993" t="s">
        <v>14097</v>
      </c>
      <c r="D4993" t="s">
        <v>12</v>
      </c>
      <c r="E4993" t="s">
        <v>74</v>
      </c>
      <c r="F4993" t="s">
        <v>14</v>
      </c>
      <c r="G4993" t="s">
        <v>15</v>
      </c>
      <c r="H4993">
        <v>23130.82</v>
      </c>
      <c r="I4993" s="9">
        <v>45011</v>
      </c>
      <c r="J4993">
        <v>2023</v>
      </c>
      <c r="K4993" t="s">
        <v>14053</v>
      </c>
      <c r="L4993">
        <v>3</v>
      </c>
      <c r="M4993" t="s">
        <v>14059</v>
      </c>
      <c r="N4993" t="s">
        <v>16</v>
      </c>
    </row>
    <row r="4994" spans="1:14" x14ac:dyDescent="0.35">
      <c r="A4994" t="s">
        <v>9559</v>
      </c>
      <c r="B4994">
        <v>30</v>
      </c>
      <c r="C4994" t="s">
        <v>14097</v>
      </c>
      <c r="D4994" t="s">
        <v>12</v>
      </c>
      <c r="E4994" t="s">
        <v>52</v>
      </c>
      <c r="F4994" t="s">
        <v>49</v>
      </c>
      <c r="G4994" t="s">
        <v>15</v>
      </c>
      <c r="H4994">
        <v>9125.35</v>
      </c>
      <c r="I4994" s="9">
        <v>44979</v>
      </c>
      <c r="J4994">
        <v>2023</v>
      </c>
      <c r="K4994" t="s">
        <v>14051</v>
      </c>
      <c r="L4994">
        <v>2</v>
      </c>
      <c r="M4994" t="s">
        <v>14052</v>
      </c>
      <c r="N4994" t="s">
        <v>16</v>
      </c>
    </row>
    <row r="4995" spans="1:14" x14ac:dyDescent="0.35">
      <c r="A4995" t="s">
        <v>9629</v>
      </c>
      <c r="B4995">
        <v>32</v>
      </c>
      <c r="C4995" t="s">
        <v>14097</v>
      </c>
      <c r="D4995" t="s">
        <v>39</v>
      </c>
      <c r="E4995" t="s">
        <v>52</v>
      </c>
      <c r="F4995" t="s">
        <v>25</v>
      </c>
      <c r="G4995" t="s">
        <v>15</v>
      </c>
      <c r="H4995">
        <v>8079.63</v>
      </c>
      <c r="I4995" s="9">
        <v>45506</v>
      </c>
      <c r="J4995">
        <v>2024</v>
      </c>
      <c r="K4995" t="s">
        <v>14056</v>
      </c>
      <c r="L4995">
        <v>8</v>
      </c>
      <c r="M4995" t="s">
        <v>14048</v>
      </c>
      <c r="N4995" t="s">
        <v>16</v>
      </c>
    </row>
    <row r="4996" spans="1:14" x14ac:dyDescent="0.35">
      <c r="A4996" t="s">
        <v>9691</v>
      </c>
      <c r="B4996">
        <v>31</v>
      </c>
      <c r="C4996" t="s">
        <v>14097</v>
      </c>
      <c r="D4996" t="s">
        <v>12</v>
      </c>
      <c r="E4996" t="s">
        <v>42</v>
      </c>
      <c r="F4996" t="s">
        <v>55</v>
      </c>
      <c r="G4996" t="s">
        <v>15</v>
      </c>
      <c r="H4996">
        <v>13987.56</v>
      </c>
      <c r="I4996" s="9">
        <v>45257</v>
      </c>
      <c r="J4996">
        <v>2023</v>
      </c>
      <c r="K4996" t="s">
        <v>14054</v>
      </c>
      <c r="L4996">
        <v>11</v>
      </c>
      <c r="M4996" t="s">
        <v>14062</v>
      </c>
      <c r="N4996" t="s">
        <v>16</v>
      </c>
    </row>
    <row r="4997" spans="1:14" x14ac:dyDescent="0.35">
      <c r="A4997" t="s">
        <v>9727</v>
      </c>
      <c r="B4997">
        <v>25</v>
      </c>
      <c r="C4997" t="s">
        <v>14097</v>
      </c>
      <c r="D4997" t="s">
        <v>12</v>
      </c>
      <c r="E4997" t="s">
        <v>29</v>
      </c>
      <c r="F4997" t="s">
        <v>35</v>
      </c>
      <c r="G4997" t="s">
        <v>15</v>
      </c>
      <c r="H4997">
        <v>13104.86</v>
      </c>
      <c r="I4997" s="9">
        <v>45510</v>
      </c>
      <c r="J4997">
        <v>2024</v>
      </c>
      <c r="K4997" t="s">
        <v>14056</v>
      </c>
      <c r="L4997">
        <v>8</v>
      </c>
      <c r="M4997" t="s">
        <v>14046</v>
      </c>
      <c r="N4997" t="s">
        <v>16</v>
      </c>
    </row>
    <row r="4998" spans="1:14" x14ac:dyDescent="0.35">
      <c r="A4998" t="s">
        <v>9765</v>
      </c>
      <c r="B4998">
        <v>33</v>
      </c>
      <c r="C4998" t="s">
        <v>14097</v>
      </c>
      <c r="D4998" t="s">
        <v>12</v>
      </c>
      <c r="E4998" t="s">
        <v>52</v>
      </c>
      <c r="F4998" t="s">
        <v>19</v>
      </c>
      <c r="G4998" t="s">
        <v>15</v>
      </c>
      <c r="H4998">
        <v>39198.730000000003</v>
      </c>
      <c r="I4998" s="9">
        <v>45383</v>
      </c>
      <c r="J4998">
        <v>2024</v>
      </c>
      <c r="K4998" t="s">
        <v>14061</v>
      </c>
      <c r="L4998">
        <v>4</v>
      </c>
      <c r="M4998" t="s">
        <v>14062</v>
      </c>
      <c r="N4998" t="s">
        <v>16</v>
      </c>
    </row>
    <row r="4999" spans="1:14" x14ac:dyDescent="0.35">
      <c r="A4999" t="s">
        <v>9787</v>
      </c>
      <c r="B4999">
        <v>29</v>
      </c>
      <c r="C4999" t="s">
        <v>14097</v>
      </c>
      <c r="D4999" t="s">
        <v>12</v>
      </c>
      <c r="E4999" t="s">
        <v>24</v>
      </c>
      <c r="F4999" t="s">
        <v>49</v>
      </c>
      <c r="G4999" t="s">
        <v>15</v>
      </c>
      <c r="H4999">
        <v>8298.2800000000007</v>
      </c>
      <c r="I4999" s="9">
        <v>45397</v>
      </c>
      <c r="J4999">
        <v>2024</v>
      </c>
      <c r="K4999" t="s">
        <v>14061</v>
      </c>
      <c r="L4999">
        <v>4</v>
      </c>
      <c r="M4999" t="s">
        <v>14062</v>
      </c>
      <c r="N4999" t="s">
        <v>16</v>
      </c>
    </row>
    <row r="5000" spans="1:14" x14ac:dyDescent="0.35">
      <c r="A5000" t="s">
        <v>9797</v>
      </c>
      <c r="B5000">
        <v>25</v>
      </c>
      <c r="C5000" t="s">
        <v>14097</v>
      </c>
      <c r="D5000" t="s">
        <v>12</v>
      </c>
      <c r="E5000" t="s">
        <v>29</v>
      </c>
      <c r="F5000" t="s">
        <v>14</v>
      </c>
      <c r="G5000" t="s">
        <v>15</v>
      </c>
      <c r="H5000">
        <v>805.91</v>
      </c>
      <c r="I5000" s="9">
        <v>45590</v>
      </c>
      <c r="J5000">
        <v>2024</v>
      </c>
      <c r="K5000" t="s">
        <v>14058</v>
      </c>
      <c r="L5000">
        <v>10</v>
      </c>
      <c r="M5000" t="s">
        <v>14048</v>
      </c>
      <c r="N5000" t="s">
        <v>16</v>
      </c>
    </row>
    <row r="5001" spans="1:14" x14ac:dyDescent="0.35">
      <c r="A5001" t="s">
        <v>9949</v>
      </c>
      <c r="B5001">
        <v>25</v>
      </c>
      <c r="C5001" t="s">
        <v>14097</v>
      </c>
      <c r="D5001" t="s">
        <v>39</v>
      </c>
      <c r="E5001" t="s">
        <v>42</v>
      </c>
      <c r="F5001" t="s">
        <v>19</v>
      </c>
      <c r="G5001" t="s">
        <v>15</v>
      </c>
      <c r="H5001">
        <v>29833.24</v>
      </c>
      <c r="I5001" s="9">
        <v>44939</v>
      </c>
      <c r="J5001">
        <v>2023</v>
      </c>
      <c r="K5001" t="s">
        <v>14045</v>
      </c>
      <c r="L5001">
        <v>1</v>
      </c>
      <c r="M5001" t="s">
        <v>14048</v>
      </c>
      <c r="N5001" t="s">
        <v>16</v>
      </c>
    </row>
    <row r="5002" spans="1:14" x14ac:dyDescent="0.35">
      <c r="A5002" t="s">
        <v>9983</v>
      </c>
      <c r="B5002">
        <v>32</v>
      </c>
      <c r="C5002" t="s">
        <v>14097</v>
      </c>
      <c r="D5002" t="s">
        <v>12</v>
      </c>
      <c r="E5002" t="s">
        <v>74</v>
      </c>
      <c r="F5002" t="s">
        <v>49</v>
      </c>
      <c r="G5002" t="s">
        <v>15</v>
      </c>
      <c r="H5002">
        <v>814.77</v>
      </c>
      <c r="I5002" s="9">
        <v>45101</v>
      </c>
      <c r="J5002">
        <v>2023</v>
      </c>
      <c r="K5002" t="s">
        <v>14049</v>
      </c>
      <c r="L5002">
        <v>6</v>
      </c>
      <c r="M5002" t="s">
        <v>14050</v>
      </c>
      <c r="N5002" t="s">
        <v>16</v>
      </c>
    </row>
    <row r="5003" spans="1:14" x14ac:dyDescent="0.35">
      <c r="A5003" t="s">
        <v>9991</v>
      </c>
      <c r="B5003">
        <v>28</v>
      </c>
      <c r="C5003" t="s">
        <v>14097</v>
      </c>
      <c r="D5003" t="s">
        <v>12</v>
      </c>
      <c r="E5003" t="s">
        <v>42</v>
      </c>
      <c r="F5003" t="s">
        <v>55</v>
      </c>
      <c r="G5003" t="s">
        <v>15</v>
      </c>
      <c r="H5003">
        <v>1503.19</v>
      </c>
      <c r="I5003" s="9">
        <v>45179</v>
      </c>
      <c r="J5003">
        <v>2023</v>
      </c>
      <c r="K5003" t="s">
        <v>14055</v>
      </c>
      <c r="L5003">
        <v>9</v>
      </c>
      <c r="M5003" t="s">
        <v>14059</v>
      </c>
      <c r="N5003" t="s">
        <v>16</v>
      </c>
    </row>
    <row r="5004" spans="1:14" x14ac:dyDescent="0.35">
      <c r="A5004" t="s">
        <v>10103</v>
      </c>
      <c r="B5004">
        <v>28</v>
      </c>
      <c r="C5004" t="s">
        <v>14097</v>
      </c>
      <c r="D5004" t="s">
        <v>12</v>
      </c>
      <c r="E5004" t="s">
        <v>74</v>
      </c>
      <c r="F5004" t="s">
        <v>19</v>
      </c>
      <c r="G5004" t="s">
        <v>15</v>
      </c>
      <c r="H5004">
        <v>18428.59</v>
      </c>
      <c r="I5004" s="9">
        <v>45110</v>
      </c>
      <c r="J5004">
        <v>2023</v>
      </c>
      <c r="K5004" t="s">
        <v>14063</v>
      </c>
      <c r="L5004">
        <v>7</v>
      </c>
      <c r="M5004" t="s">
        <v>14062</v>
      </c>
      <c r="N5004" t="s">
        <v>16</v>
      </c>
    </row>
    <row r="5005" spans="1:14" x14ac:dyDescent="0.35">
      <c r="A5005" t="s">
        <v>10119</v>
      </c>
      <c r="B5005">
        <v>27</v>
      </c>
      <c r="C5005" t="s">
        <v>14097</v>
      </c>
      <c r="D5005" t="s">
        <v>12</v>
      </c>
      <c r="E5005" t="s">
        <v>52</v>
      </c>
      <c r="F5005" t="s">
        <v>25</v>
      </c>
      <c r="G5005" t="s">
        <v>15</v>
      </c>
      <c r="H5005">
        <v>264.58999999999997</v>
      </c>
      <c r="I5005" s="9">
        <v>45444</v>
      </c>
      <c r="J5005">
        <v>2024</v>
      </c>
      <c r="K5005" t="s">
        <v>14049</v>
      </c>
      <c r="L5005">
        <v>6</v>
      </c>
      <c r="M5005" t="s">
        <v>14050</v>
      </c>
      <c r="N5005" t="s">
        <v>16</v>
      </c>
    </row>
    <row r="5006" spans="1:14" x14ac:dyDescent="0.35">
      <c r="A5006" t="s">
        <v>10137</v>
      </c>
      <c r="B5006">
        <v>29</v>
      </c>
      <c r="C5006" t="s">
        <v>14097</v>
      </c>
      <c r="D5006" t="s">
        <v>12</v>
      </c>
      <c r="E5006" t="s">
        <v>13</v>
      </c>
      <c r="F5006" t="s">
        <v>25</v>
      </c>
      <c r="G5006" t="s">
        <v>15</v>
      </c>
      <c r="H5006">
        <v>1276.8</v>
      </c>
      <c r="I5006" s="9">
        <v>45261</v>
      </c>
      <c r="J5006">
        <v>2023</v>
      </c>
      <c r="K5006" t="s">
        <v>14060</v>
      </c>
      <c r="L5006">
        <v>12</v>
      </c>
      <c r="M5006" t="s">
        <v>14048</v>
      </c>
      <c r="N5006" t="s">
        <v>16</v>
      </c>
    </row>
    <row r="5007" spans="1:14" x14ac:dyDescent="0.35">
      <c r="A5007" t="s">
        <v>10179</v>
      </c>
      <c r="B5007">
        <v>30</v>
      </c>
      <c r="C5007" t="s">
        <v>14097</v>
      </c>
      <c r="D5007" t="s">
        <v>12</v>
      </c>
      <c r="E5007" t="s">
        <v>74</v>
      </c>
      <c r="F5007" t="s">
        <v>49</v>
      </c>
      <c r="G5007" t="s">
        <v>15</v>
      </c>
      <c r="H5007">
        <v>6118.65</v>
      </c>
      <c r="I5007" s="9">
        <v>45219</v>
      </c>
      <c r="J5007">
        <v>2023</v>
      </c>
      <c r="K5007" t="s">
        <v>14058</v>
      </c>
      <c r="L5007">
        <v>10</v>
      </c>
      <c r="M5007" t="s">
        <v>14048</v>
      </c>
      <c r="N5007" t="s">
        <v>16</v>
      </c>
    </row>
    <row r="5008" spans="1:14" x14ac:dyDescent="0.35">
      <c r="A5008" t="s">
        <v>10197</v>
      </c>
      <c r="B5008">
        <v>25</v>
      </c>
      <c r="C5008" t="s">
        <v>14097</v>
      </c>
      <c r="D5008" t="s">
        <v>39</v>
      </c>
      <c r="E5008" t="s">
        <v>42</v>
      </c>
      <c r="F5008" t="s">
        <v>55</v>
      </c>
      <c r="G5008" t="s">
        <v>15</v>
      </c>
      <c r="H5008">
        <v>3916.56</v>
      </c>
      <c r="I5008" s="9">
        <v>45358</v>
      </c>
      <c r="J5008">
        <v>2024</v>
      </c>
      <c r="K5008" t="s">
        <v>14053</v>
      </c>
      <c r="L5008">
        <v>3</v>
      </c>
      <c r="M5008" t="s">
        <v>14057</v>
      </c>
      <c r="N5008" t="s">
        <v>16</v>
      </c>
    </row>
    <row r="5009" spans="1:14" x14ac:dyDescent="0.35">
      <c r="A5009" t="s">
        <v>10259</v>
      </c>
      <c r="B5009">
        <v>25</v>
      </c>
      <c r="C5009" t="s">
        <v>14097</v>
      </c>
      <c r="D5009" t="s">
        <v>12</v>
      </c>
      <c r="E5009" t="s">
        <v>24</v>
      </c>
      <c r="F5009" t="s">
        <v>35</v>
      </c>
      <c r="G5009" t="s">
        <v>15</v>
      </c>
      <c r="H5009">
        <v>6041.76</v>
      </c>
      <c r="I5009" s="9">
        <v>45363</v>
      </c>
      <c r="J5009">
        <v>2024</v>
      </c>
      <c r="K5009" t="s">
        <v>14053</v>
      </c>
      <c r="L5009">
        <v>3</v>
      </c>
      <c r="M5009" t="s">
        <v>14046</v>
      </c>
      <c r="N5009" t="s">
        <v>16</v>
      </c>
    </row>
    <row r="5010" spans="1:14" x14ac:dyDescent="0.35">
      <c r="A5010" t="s">
        <v>10303</v>
      </c>
      <c r="B5010">
        <v>27</v>
      </c>
      <c r="C5010" t="s">
        <v>14097</v>
      </c>
      <c r="D5010" t="s">
        <v>12</v>
      </c>
      <c r="E5010" t="s">
        <v>42</v>
      </c>
      <c r="F5010" t="s">
        <v>49</v>
      </c>
      <c r="G5010" t="s">
        <v>15</v>
      </c>
      <c r="H5010">
        <v>340.58</v>
      </c>
      <c r="I5010" s="9">
        <v>45023</v>
      </c>
      <c r="J5010">
        <v>2023</v>
      </c>
      <c r="K5010" t="s">
        <v>14061</v>
      </c>
      <c r="L5010">
        <v>4</v>
      </c>
      <c r="M5010" t="s">
        <v>14048</v>
      </c>
      <c r="N5010" t="s">
        <v>16</v>
      </c>
    </row>
    <row r="5011" spans="1:14" x14ac:dyDescent="0.35">
      <c r="A5011" t="s">
        <v>10389</v>
      </c>
      <c r="B5011">
        <v>27</v>
      </c>
      <c r="C5011" t="s">
        <v>14097</v>
      </c>
      <c r="D5011" t="s">
        <v>12</v>
      </c>
      <c r="E5011" t="s">
        <v>74</v>
      </c>
      <c r="F5011" t="s">
        <v>49</v>
      </c>
      <c r="G5011" t="s">
        <v>15</v>
      </c>
      <c r="H5011">
        <v>689.81</v>
      </c>
      <c r="I5011" s="9">
        <v>45360</v>
      </c>
      <c r="J5011">
        <v>2024</v>
      </c>
      <c r="K5011" t="s">
        <v>14053</v>
      </c>
      <c r="L5011">
        <v>3</v>
      </c>
      <c r="M5011" t="s">
        <v>14050</v>
      </c>
      <c r="N5011" t="s">
        <v>16</v>
      </c>
    </row>
    <row r="5012" spans="1:14" x14ac:dyDescent="0.35">
      <c r="A5012" t="s">
        <v>10433</v>
      </c>
      <c r="B5012">
        <v>32</v>
      </c>
      <c r="C5012" t="s">
        <v>14097</v>
      </c>
      <c r="D5012" t="s">
        <v>39</v>
      </c>
      <c r="E5012" t="s">
        <v>64</v>
      </c>
      <c r="F5012" t="s">
        <v>25</v>
      </c>
      <c r="G5012" t="s">
        <v>15</v>
      </c>
      <c r="H5012">
        <v>10931.55</v>
      </c>
      <c r="I5012" s="9">
        <v>45414</v>
      </c>
      <c r="J5012">
        <v>2024</v>
      </c>
      <c r="K5012" t="s">
        <v>14047</v>
      </c>
      <c r="L5012">
        <v>5</v>
      </c>
      <c r="M5012" t="s">
        <v>14057</v>
      </c>
      <c r="N5012" t="s">
        <v>16</v>
      </c>
    </row>
    <row r="5013" spans="1:14" x14ac:dyDescent="0.35">
      <c r="A5013" t="s">
        <v>10439</v>
      </c>
      <c r="B5013">
        <v>32</v>
      </c>
      <c r="C5013" t="s">
        <v>14097</v>
      </c>
      <c r="D5013" t="s">
        <v>39</v>
      </c>
      <c r="E5013" t="s">
        <v>52</v>
      </c>
      <c r="F5013" t="s">
        <v>25</v>
      </c>
      <c r="G5013" t="s">
        <v>15</v>
      </c>
      <c r="H5013">
        <v>17826.82</v>
      </c>
      <c r="I5013" s="9">
        <v>45087</v>
      </c>
      <c r="J5013">
        <v>2023</v>
      </c>
      <c r="K5013" t="s">
        <v>14049</v>
      </c>
      <c r="L5013">
        <v>6</v>
      </c>
      <c r="M5013" t="s">
        <v>14050</v>
      </c>
      <c r="N5013" t="s">
        <v>16</v>
      </c>
    </row>
    <row r="5014" spans="1:14" x14ac:dyDescent="0.35">
      <c r="A5014" t="s">
        <v>10449</v>
      </c>
      <c r="B5014">
        <v>26</v>
      </c>
      <c r="C5014" t="s">
        <v>14097</v>
      </c>
      <c r="D5014" t="s">
        <v>39</v>
      </c>
      <c r="E5014" t="s">
        <v>13</v>
      </c>
      <c r="F5014" t="s">
        <v>25</v>
      </c>
      <c r="G5014" t="s">
        <v>15</v>
      </c>
      <c r="H5014">
        <v>2374.9899999999998</v>
      </c>
      <c r="I5014" s="9">
        <v>45118</v>
      </c>
      <c r="J5014">
        <v>2023</v>
      </c>
      <c r="K5014" t="s">
        <v>14063</v>
      </c>
      <c r="L5014">
        <v>7</v>
      </c>
      <c r="M5014" t="s">
        <v>14046</v>
      </c>
      <c r="N5014" t="s">
        <v>16</v>
      </c>
    </row>
    <row r="5015" spans="1:14" x14ac:dyDescent="0.35">
      <c r="A5015" t="s">
        <v>10465</v>
      </c>
      <c r="B5015">
        <v>33</v>
      </c>
      <c r="C5015" t="s">
        <v>14097</v>
      </c>
      <c r="D5015" t="s">
        <v>12</v>
      </c>
      <c r="E5015" t="s">
        <v>42</v>
      </c>
      <c r="F5015" t="s">
        <v>55</v>
      </c>
      <c r="G5015" t="s">
        <v>15</v>
      </c>
      <c r="H5015">
        <v>41300.230000000003</v>
      </c>
      <c r="I5015" s="9">
        <v>44985</v>
      </c>
      <c r="J5015">
        <v>2023</v>
      </c>
      <c r="K5015" t="s">
        <v>14051</v>
      </c>
      <c r="L5015">
        <v>2</v>
      </c>
      <c r="M5015" t="s">
        <v>14046</v>
      </c>
      <c r="N5015" t="s">
        <v>16</v>
      </c>
    </row>
    <row r="5016" spans="1:14" x14ac:dyDescent="0.35">
      <c r="A5016" t="s">
        <v>10469</v>
      </c>
      <c r="B5016">
        <v>29</v>
      </c>
      <c r="C5016" t="s">
        <v>14097</v>
      </c>
      <c r="D5016" t="s">
        <v>39</v>
      </c>
      <c r="E5016" t="s">
        <v>64</v>
      </c>
      <c r="F5016" t="s">
        <v>55</v>
      </c>
      <c r="G5016" t="s">
        <v>15</v>
      </c>
      <c r="H5016">
        <v>48697.42</v>
      </c>
      <c r="I5016" s="9">
        <v>45479</v>
      </c>
      <c r="J5016">
        <v>2024</v>
      </c>
      <c r="K5016" t="s">
        <v>14063</v>
      </c>
      <c r="L5016">
        <v>7</v>
      </c>
      <c r="M5016" t="s">
        <v>14050</v>
      </c>
      <c r="N5016" t="s">
        <v>16</v>
      </c>
    </row>
    <row r="5017" spans="1:14" x14ac:dyDescent="0.35">
      <c r="A5017" t="s">
        <v>10519</v>
      </c>
      <c r="B5017">
        <v>25</v>
      </c>
      <c r="C5017" t="s">
        <v>14097</v>
      </c>
      <c r="D5017" t="s">
        <v>39</v>
      </c>
      <c r="E5017" t="s">
        <v>74</v>
      </c>
      <c r="F5017" t="s">
        <v>35</v>
      </c>
      <c r="G5017" t="s">
        <v>15</v>
      </c>
      <c r="H5017">
        <v>4422.95</v>
      </c>
      <c r="I5017" s="9">
        <v>45589</v>
      </c>
      <c r="J5017">
        <v>2024</v>
      </c>
      <c r="K5017" t="s">
        <v>14058</v>
      </c>
      <c r="L5017">
        <v>10</v>
      </c>
      <c r="M5017" t="s">
        <v>14057</v>
      </c>
      <c r="N5017" t="s">
        <v>16</v>
      </c>
    </row>
    <row r="5018" spans="1:14" x14ac:dyDescent="0.35">
      <c r="A5018" t="s">
        <v>10545</v>
      </c>
      <c r="B5018">
        <v>33</v>
      </c>
      <c r="C5018" t="s">
        <v>14097</v>
      </c>
      <c r="D5018" t="s">
        <v>39</v>
      </c>
      <c r="E5018" t="s">
        <v>24</v>
      </c>
      <c r="F5018" t="s">
        <v>25</v>
      </c>
      <c r="G5018" t="s">
        <v>15</v>
      </c>
      <c r="H5018">
        <v>1415.91</v>
      </c>
      <c r="I5018" s="9">
        <v>44980</v>
      </c>
      <c r="J5018">
        <v>2023</v>
      </c>
      <c r="K5018" t="s">
        <v>14051</v>
      </c>
      <c r="L5018">
        <v>2</v>
      </c>
      <c r="M5018" t="s">
        <v>14057</v>
      </c>
      <c r="N5018" t="s">
        <v>16</v>
      </c>
    </row>
    <row r="5019" spans="1:14" x14ac:dyDescent="0.35">
      <c r="A5019" t="s">
        <v>10553</v>
      </c>
      <c r="B5019">
        <v>25</v>
      </c>
      <c r="C5019" t="s">
        <v>14097</v>
      </c>
      <c r="D5019" t="s">
        <v>12</v>
      </c>
      <c r="E5019" t="s">
        <v>52</v>
      </c>
      <c r="F5019" t="s">
        <v>55</v>
      </c>
      <c r="G5019" t="s">
        <v>15</v>
      </c>
      <c r="H5019">
        <v>13367.85</v>
      </c>
      <c r="I5019" s="9">
        <v>45242</v>
      </c>
      <c r="J5019">
        <v>2023</v>
      </c>
      <c r="K5019" t="s">
        <v>14054</v>
      </c>
      <c r="L5019">
        <v>11</v>
      </c>
      <c r="M5019" t="s">
        <v>14059</v>
      </c>
      <c r="N5019" t="s">
        <v>16</v>
      </c>
    </row>
    <row r="5020" spans="1:14" x14ac:dyDescent="0.35">
      <c r="A5020" t="s">
        <v>10603</v>
      </c>
      <c r="B5020">
        <v>34</v>
      </c>
      <c r="C5020" t="s">
        <v>14097</v>
      </c>
      <c r="D5020" t="s">
        <v>12</v>
      </c>
      <c r="E5020" t="s">
        <v>13</v>
      </c>
      <c r="F5020" t="s">
        <v>55</v>
      </c>
      <c r="G5020" t="s">
        <v>15</v>
      </c>
      <c r="H5020">
        <v>2055.71</v>
      </c>
      <c r="I5020" s="9">
        <v>45547</v>
      </c>
      <c r="J5020">
        <v>2024</v>
      </c>
      <c r="K5020" t="s">
        <v>14055</v>
      </c>
      <c r="L5020">
        <v>9</v>
      </c>
      <c r="M5020" t="s">
        <v>14057</v>
      </c>
      <c r="N5020" t="s">
        <v>16</v>
      </c>
    </row>
    <row r="5021" spans="1:14" x14ac:dyDescent="0.35">
      <c r="A5021" t="s">
        <v>10611</v>
      </c>
      <c r="B5021">
        <v>32</v>
      </c>
      <c r="C5021" t="s">
        <v>14097</v>
      </c>
      <c r="D5021" t="s">
        <v>39</v>
      </c>
      <c r="E5021" t="s">
        <v>93</v>
      </c>
      <c r="F5021" t="s">
        <v>55</v>
      </c>
      <c r="G5021" t="s">
        <v>15</v>
      </c>
      <c r="H5021">
        <v>10912.04</v>
      </c>
      <c r="I5021" s="9">
        <v>45369</v>
      </c>
      <c r="J5021">
        <v>2024</v>
      </c>
      <c r="K5021" t="s">
        <v>14053</v>
      </c>
      <c r="L5021">
        <v>3</v>
      </c>
      <c r="M5021" t="s">
        <v>14062</v>
      </c>
      <c r="N5021" t="s">
        <v>16</v>
      </c>
    </row>
    <row r="5022" spans="1:14" x14ac:dyDescent="0.35">
      <c r="A5022" t="s">
        <v>10615</v>
      </c>
      <c r="B5022">
        <v>34</v>
      </c>
      <c r="C5022" t="s">
        <v>14097</v>
      </c>
      <c r="D5022" t="s">
        <v>39</v>
      </c>
      <c r="E5022" t="s">
        <v>24</v>
      </c>
      <c r="F5022" t="s">
        <v>35</v>
      </c>
      <c r="G5022" t="s">
        <v>15</v>
      </c>
      <c r="H5022">
        <v>13839.98</v>
      </c>
      <c r="I5022" s="9">
        <v>45261</v>
      </c>
      <c r="J5022">
        <v>2023</v>
      </c>
      <c r="K5022" t="s">
        <v>14060</v>
      </c>
      <c r="L5022">
        <v>12</v>
      </c>
      <c r="M5022" t="s">
        <v>14048</v>
      </c>
      <c r="N5022" t="s">
        <v>16</v>
      </c>
    </row>
    <row r="5023" spans="1:14" x14ac:dyDescent="0.35">
      <c r="A5023" t="s">
        <v>10629</v>
      </c>
      <c r="B5023">
        <v>25</v>
      </c>
      <c r="C5023" t="s">
        <v>14097</v>
      </c>
      <c r="D5023" t="s">
        <v>12</v>
      </c>
      <c r="E5023" t="s">
        <v>64</v>
      </c>
      <c r="F5023" t="s">
        <v>19</v>
      </c>
      <c r="G5023" t="s">
        <v>15</v>
      </c>
      <c r="H5023">
        <v>2797.59</v>
      </c>
      <c r="I5023" s="9">
        <v>45050</v>
      </c>
      <c r="J5023">
        <v>2023</v>
      </c>
      <c r="K5023" t="s">
        <v>14047</v>
      </c>
      <c r="L5023">
        <v>5</v>
      </c>
      <c r="M5023" t="s">
        <v>14057</v>
      </c>
      <c r="N5023" t="s">
        <v>16</v>
      </c>
    </row>
    <row r="5024" spans="1:14" x14ac:dyDescent="0.35">
      <c r="A5024" t="s">
        <v>10659</v>
      </c>
      <c r="B5024">
        <v>30</v>
      </c>
      <c r="C5024" t="s">
        <v>14097</v>
      </c>
      <c r="D5024" t="s">
        <v>12</v>
      </c>
      <c r="E5024" t="s">
        <v>42</v>
      </c>
      <c r="F5024" t="s">
        <v>14</v>
      </c>
      <c r="G5024" t="s">
        <v>15</v>
      </c>
      <c r="H5024">
        <v>18227.04</v>
      </c>
      <c r="I5024" s="9">
        <v>45632</v>
      </c>
      <c r="J5024">
        <v>2024</v>
      </c>
      <c r="K5024" t="s">
        <v>14060</v>
      </c>
      <c r="L5024">
        <v>12</v>
      </c>
      <c r="M5024" t="s">
        <v>14048</v>
      </c>
      <c r="N5024" t="s">
        <v>16</v>
      </c>
    </row>
    <row r="5025" spans="1:14" x14ac:dyDescent="0.35">
      <c r="A5025" t="s">
        <v>10687</v>
      </c>
      <c r="B5025">
        <v>32</v>
      </c>
      <c r="C5025" t="s">
        <v>14097</v>
      </c>
      <c r="D5025" t="s">
        <v>12</v>
      </c>
      <c r="E5025" t="s">
        <v>93</v>
      </c>
      <c r="F5025" t="s">
        <v>35</v>
      </c>
      <c r="G5025" t="s">
        <v>15</v>
      </c>
      <c r="H5025">
        <v>177.87</v>
      </c>
      <c r="I5025" s="9">
        <v>45529</v>
      </c>
      <c r="J5025">
        <v>2024</v>
      </c>
      <c r="K5025" t="s">
        <v>14056</v>
      </c>
      <c r="L5025">
        <v>8</v>
      </c>
      <c r="M5025" t="s">
        <v>14059</v>
      </c>
      <c r="N5025" t="s">
        <v>16</v>
      </c>
    </row>
    <row r="5026" spans="1:14" x14ac:dyDescent="0.35">
      <c r="A5026" t="s">
        <v>10733</v>
      </c>
      <c r="B5026">
        <v>25</v>
      </c>
      <c r="C5026" t="s">
        <v>14097</v>
      </c>
      <c r="D5026" t="s">
        <v>39</v>
      </c>
      <c r="E5026" t="s">
        <v>74</v>
      </c>
      <c r="F5026" t="s">
        <v>25</v>
      </c>
      <c r="G5026" t="s">
        <v>15</v>
      </c>
      <c r="H5026">
        <v>32579.24</v>
      </c>
      <c r="I5026" s="9">
        <v>44930</v>
      </c>
      <c r="J5026">
        <v>2023</v>
      </c>
      <c r="K5026" t="s">
        <v>14045</v>
      </c>
      <c r="L5026">
        <v>1</v>
      </c>
      <c r="M5026" t="s">
        <v>14052</v>
      </c>
      <c r="N5026" t="s">
        <v>16</v>
      </c>
    </row>
    <row r="5027" spans="1:14" x14ac:dyDescent="0.35">
      <c r="A5027" t="s">
        <v>10735</v>
      </c>
      <c r="B5027">
        <v>25</v>
      </c>
      <c r="C5027" t="s">
        <v>14097</v>
      </c>
      <c r="D5027" t="s">
        <v>12</v>
      </c>
      <c r="E5027" t="s">
        <v>52</v>
      </c>
      <c r="F5027" t="s">
        <v>49</v>
      </c>
      <c r="G5027" t="s">
        <v>15</v>
      </c>
      <c r="H5027">
        <v>2387.37</v>
      </c>
      <c r="I5027" s="9">
        <v>45254</v>
      </c>
      <c r="J5027">
        <v>2023</v>
      </c>
      <c r="K5027" t="s">
        <v>14054</v>
      </c>
      <c r="L5027">
        <v>11</v>
      </c>
      <c r="M5027" t="s">
        <v>14048</v>
      </c>
      <c r="N5027" t="s">
        <v>16</v>
      </c>
    </row>
    <row r="5028" spans="1:14" x14ac:dyDescent="0.35">
      <c r="A5028" t="s">
        <v>10757</v>
      </c>
      <c r="B5028">
        <v>34</v>
      </c>
      <c r="C5028" t="s">
        <v>14097</v>
      </c>
      <c r="D5028" t="s">
        <v>12</v>
      </c>
      <c r="E5028" t="s">
        <v>13</v>
      </c>
      <c r="F5028" t="s">
        <v>35</v>
      </c>
      <c r="G5028" t="s">
        <v>15</v>
      </c>
      <c r="H5028">
        <v>5351.65</v>
      </c>
      <c r="I5028" s="9">
        <v>45395</v>
      </c>
      <c r="J5028">
        <v>2024</v>
      </c>
      <c r="K5028" t="s">
        <v>14061</v>
      </c>
      <c r="L5028">
        <v>4</v>
      </c>
      <c r="M5028" t="s">
        <v>14050</v>
      </c>
      <c r="N5028" t="s">
        <v>16</v>
      </c>
    </row>
    <row r="5029" spans="1:14" x14ac:dyDescent="0.35">
      <c r="A5029" t="s">
        <v>10835</v>
      </c>
      <c r="B5029">
        <v>34</v>
      </c>
      <c r="C5029" t="s">
        <v>14097</v>
      </c>
      <c r="D5029" t="s">
        <v>12</v>
      </c>
      <c r="E5029" t="s">
        <v>29</v>
      </c>
      <c r="F5029" t="s">
        <v>19</v>
      </c>
      <c r="G5029" t="s">
        <v>15</v>
      </c>
      <c r="H5029">
        <v>1430.82</v>
      </c>
      <c r="I5029" s="9">
        <v>45377</v>
      </c>
      <c r="J5029">
        <v>2024</v>
      </c>
      <c r="K5029" t="s">
        <v>14053</v>
      </c>
      <c r="L5029">
        <v>3</v>
      </c>
      <c r="M5029" t="s">
        <v>14046</v>
      </c>
      <c r="N5029" t="s">
        <v>16</v>
      </c>
    </row>
    <row r="5030" spans="1:14" x14ac:dyDescent="0.35">
      <c r="A5030" t="s">
        <v>10865</v>
      </c>
      <c r="B5030">
        <v>25</v>
      </c>
      <c r="C5030" t="s">
        <v>14097</v>
      </c>
      <c r="D5030" t="s">
        <v>12</v>
      </c>
      <c r="E5030" t="s">
        <v>42</v>
      </c>
      <c r="F5030" t="s">
        <v>49</v>
      </c>
      <c r="G5030" t="s">
        <v>15</v>
      </c>
      <c r="H5030">
        <v>14623.55</v>
      </c>
      <c r="I5030" s="9">
        <v>45091</v>
      </c>
      <c r="J5030">
        <v>2023</v>
      </c>
      <c r="K5030" t="s">
        <v>14049</v>
      </c>
      <c r="L5030">
        <v>6</v>
      </c>
      <c r="M5030" t="s">
        <v>14052</v>
      </c>
      <c r="N5030" t="s">
        <v>16</v>
      </c>
    </row>
    <row r="5031" spans="1:14" x14ac:dyDescent="0.35">
      <c r="A5031" t="s">
        <v>10869</v>
      </c>
      <c r="B5031">
        <v>33</v>
      </c>
      <c r="C5031" t="s">
        <v>14097</v>
      </c>
      <c r="D5031" t="s">
        <v>39</v>
      </c>
      <c r="E5031" t="s">
        <v>29</v>
      </c>
      <c r="F5031" t="s">
        <v>35</v>
      </c>
      <c r="G5031" t="s">
        <v>15</v>
      </c>
      <c r="H5031">
        <v>24198.84</v>
      </c>
      <c r="I5031" s="9">
        <v>45272</v>
      </c>
      <c r="J5031">
        <v>2023</v>
      </c>
      <c r="K5031" t="s">
        <v>14060</v>
      </c>
      <c r="L5031">
        <v>12</v>
      </c>
      <c r="M5031" t="s">
        <v>14046</v>
      </c>
      <c r="N5031" t="s">
        <v>16</v>
      </c>
    </row>
    <row r="5032" spans="1:14" x14ac:dyDescent="0.35">
      <c r="A5032" t="s">
        <v>10983</v>
      </c>
      <c r="B5032">
        <v>32</v>
      </c>
      <c r="C5032" t="s">
        <v>14097</v>
      </c>
      <c r="D5032" t="s">
        <v>12</v>
      </c>
      <c r="E5032" t="s">
        <v>74</v>
      </c>
      <c r="F5032" t="s">
        <v>55</v>
      </c>
      <c r="G5032" t="s">
        <v>15</v>
      </c>
      <c r="H5032">
        <v>2956.72</v>
      </c>
      <c r="I5032" s="9">
        <v>44960</v>
      </c>
      <c r="J5032">
        <v>2023</v>
      </c>
      <c r="K5032" t="s">
        <v>14051</v>
      </c>
      <c r="L5032">
        <v>2</v>
      </c>
      <c r="M5032" t="s">
        <v>14048</v>
      </c>
      <c r="N5032" t="s">
        <v>16</v>
      </c>
    </row>
    <row r="5033" spans="1:14" x14ac:dyDescent="0.35">
      <c r="A5033" t="s">
        <v>11037</v>
      </c>
      <c r="B5033">
        <v>28</v>
      </c>
      <c r="C5033" t="s">
        <v>14097</v>
      </c>
      <c r="D5033" t="s">
        <v>12</v>
      </c>
      <c r="E5033" t="s">
        <v>29</v>
      </c>
      <c r="F5033" t="s">
        <v>14</v>
      </c>
      <c r="G5033" t="s">
        <v>15</v>
      </c>
      <c r="H5033">
        <v>15671.69</v>
      </c>
      <c r="I5033" s="9">
        <v>45461</v>
      </c>
      <c r="J5033">
        <v>2024</v>
      </c>
      <c r="K5033" t="s">
        <v>14049</v>
      </c>
      <c r="L5033">
        <v>6</v>
      </c>
      <c r="M5033" t="s">
        <v>14046</v>
      </c>
      <c r="N5033" t="s">
        <v>16</v>
      </c>
    </row>
    <row r="5034" spans="1:14" x14ac:dyDescent="0.35">
      <c r="A5034" t="s">
        <v>11069</v>
      </c>
      <c r="B5034">
        <v>29</v>
      </c>
      <c r="C5034" t="s">
        <v>14097</v>
      </c>
      <c r="D5034" t="s">
        <v>39</v>
      </c>
      <c r="E5034" t="s">
        <v>42</v>
      </c>
      <c r="F5034" t="s">
        <v>35</v>
      </c>
      <c r="G5034" t="s">
        <v>15</v>
      </c>
      <c r="H5034">
        <v>1569</v>
      </c>
      <c r="I5034" s="9">
        <v>45625</v>
      </c>
      <c r="J5034">
        <v>2024</v>
      </c>
      <c r="K5034" t="s">
        <v>14054</v>
      </c>
      <c r="L5034">
        <v>11</v>
      </c>
      <c r="M5034" t="s">
        <v>14048</v>
      </c>
      <c r="N5034" t="s">
        <v>16</v>
      </c>
    </row>
    <row r="5035" spans="1:14" x14ac:dyDescent="0.35">
      <c r="A5035" t="s">
        <v>11121</v>
      </c>
      <c r="B5035">
        <v>32</v>
      </c>
      <c r="C5035" t="s">
        <v>14097</v>
      </c>
      <c r="D5035" t="s">
        <v>39</v>
      </c>
      <c r="E5035" t="s">
        <v>93</v>
      </c>
      <c r="F5035" t="s">
        <v>25</v>
      </c>
      <c r="G5035" t="s">
        <v>15</v>
      </c>
      <c r="H5035">
        <v>2979.26</v>
      </c>
      <c r="I5035" s="9">
        <v>45376</v>
      </c>
      <c r="J5035">
        <v>2024</v>
      </c>
      <c r="K5035" t="s">
        <v>14053</v>
      </c>
      <c r="L5035">
        <v>3</v>
      </c>
      <c r="M5035" t="s">
        <v>14062</v>
      </c>
      <c r="N5035" t="s">
        <v>16</v>
      </c>
    </row>
    <row r="5036" spans="1:14" x14ac:dyDescent="0.35">
      <c r="A5036" t="s">
        <v>11147</v>
      </c>
      <c r="B5036">
        <v>34</v>
      </c>
      <c r="C5036" t="s">
        <v>14097</v>
      </c>
      <c r="D5036" t="s">
        <v>39</v>
      </c>
      <c r="E5036" t="s">
        <v>93</v>
      </c>
      <c r="F5036" t="s">
        <v>35</v>
      </c>
      <c r="G5036" t="s">
        <v>15</v>
      </c>
      <c r="H5036">
        <v>22825.78</v>
      </c>
      <c r="I5036" s="9">
        <v>45445</v>
      </c>
      <c r="J5036">
        <v>2024</v>
      </c>
      <c r="K5036" t="s">
        <v>14049</v>
      </c>
      <c r="L5036">
        <v>6</v>
      </c>
      <c r="M5036" t="s">
        <v>14059</v>
      </c>
      <c r="N5036" t="s">
        <v>16</v>
      </c>
    </row>
    <row r="5037" spans="1:14" x14ac:dyDescent="0.35">
      <c r="A5037" t="s">
        <v>11173</v>
      </c>
      <c r="B5037">
        <v>30</v>
      </c>
      <c r="C5037" t="s">
        <v>14097</v>
      </c>
      <c r="D5037" t="s">
        <v>12</v>
      </c>
      <c r="E5037" t="s">
        <v>74</v>
      </c>
      <c r="F5037" t="s">
        <v>49</v>
      </c>
      <c r="G5037" t="s">
        <v>15</v>
      </c>
      <c r="H5037">
        <v>10098.4</v>
      </c>
      <c r="I5037" s="9">
        <v>45506</v>
      </c>
      <c r="J5037">
        <v>2024</v>
      </c>
      <c r="K5037" t="s">
        <v>14056</v>
      </c>
      <c r="L5037">
        <v>8</v>
      </c>
      <c r="M5037" t="s">
        <v>14048</v>
      </c>
      <c r="N5037" t="s">
        <v>16</v>
      </c>
    </row>
    <row r="5038" spans="1:14" x14ac:dyDescent="0.35">
      <c r="A5038" t="s">
        <v>11215</v>
      </c>
      <c r="B5038">
        <v>30</v>
      </c>
      <c r="C5038" t="s">
        <v>14097</v>
      </c>
      <c r="D5038" t="s">
        <v>39</v>
      </c>
      <c r="E5038" t="s">
        <v>24</v>
      </c>
      <c r="F5038" t="s">
        <v>19</v>
      </c>
      <c r="G5038" t="s">
        <v>15</v>
      </c>
      <c r="H5038">
        <v>2116.08</v>
      </c>
      <c r="I5038" s="9">
        <v>45565</v>
      </c>
      <c r="J5038">
        <v>2024</v>
      </c>
      <c r="K5038" t="s">
        <v>14055</v>
      </c>
      <c r="L5038">
        <v>9</v>
      </c>
      <c r="M5038" t="s">
        <v>14062</v>
      </c>
      <c r="N5038" t="s">
        <v>16</v>
      </c>
    </row>
    <row r="5039" spans="1:14" x14ac:dyDescent="0.35">
      <c r="A5039" t="s">
        <v>11275</v>
      </c>
      <c r="B5039">
        <v>32</v>
      </c>
      <c r="C5039" t="s">
        <v>14097</v>
      </c>
      <c r="D5039" t="s">
        <v>39</v>
      </c>
      <c r="E5039" t="s">
        <v>74</v>
      </c>
      <c r="F5039" t="s">
        <v>49</v>
      </c>
      <c r="G5039" t="s">
        <v>15</v>
      </c>
      <c r="H5039">
        <v>4412.78</v>
      </c>
      <c r="I5039" s="9">
        <v>45653</v>
      </c>
      <c r="J5039">
        <v>2024</v>
      </c>
      <c r="K5039" t="s">
        <v>14060</v>
      </c>
      <c r="L5039">
        <v>12</v>
      </c>
      <c r="M5039" t="s">
        <v>14048</v>
      </c>
      <c r="N5039" t="s">
        <v>16</v>
      </c>
    </row>
    <row r="5040" spans="1:14" x14ac:dyDescent="0.35">
      <c r="A5040" t="s">
        <v>11335</v>
      </c>
      <c r="B5040">
        <v>33</v>
      </c>
      <c r="C5040" t="s">
        <v>14097</v>
      </c>
      <c r="D5040" t="s">
        <v>39</v>
      </c>
      <c r="E5040" t="s">
        <v>13</v>
      </c>
      <c r="F5040" t="s">
        <v>19</v>
      </c>
      <c r="G5040" t="s">
        <v>15</v>
      </c>
      <c r="H5040">
        <v>801.1</v>
      </c>
      <c r="I5040" s="9">
        <v>45145</v>
      </c>
      <c r="J5040">
        <v>2023</v>
      </c>
      <c r="K5040" t="s">
        <v>14056</v>
      </c>
      <c r="L5040">
        <v>8</v>
      </c>
      <c r="M5040" t="s">
        <v>14062</v>
      </c>
      <c r="N5040" t="s">
        <v>16</v>
      </c>
    </row>
    <row r="5041" spans="1:14" x14ac:dyDescent="0.35">
      <c r="A5041" t="s">
        <v>11417</v>
      </c>
      <c r="B5041">
        <v>34</v>
      </c>
      <c r="C5041" t="s">
        <v>14097</v>
      </c>
      <c r="D5041" t="s">
        <v>39</v>
      </c>
      <c r="E5041" t="s">
        <v>64</v>
      </c>
      <c r="F5041" t="s">
        <v>55</v>
      </c>
      <c r="G5041" t="s">
        <v>15</v>
      </c>
      <c r="H5041">
        <v>15283.4</v>
      </c>
      <c r="I5041" s="9">
        <v>45621</v>
      </c>
      <c r="J5041">
        <v>2024</v>
      </c>
      <c r="K5041" t="s">
        <v>14054</v>
      </c>
      <c r="L5041">
        <v>11</v>
      </c>
      <c r="M5041" t="s">
        <v>14062</v>
      </c>
      <c r="N5041" t="s">
        <v>16</v>
      </c>
    </row>
    <row r="5042" spans="1:14" x14ac:dyDescent="0.35">
      <c r="A5042" t="s">
        <v>11441</v>
      </c>
      <c r="B5042">
        <v>28</v>
      </c>
      <c r="C5042" t="s">
        <v>14097</v>
      </c>
      <c r="D5042" t="s">
        <v>12</v>
      </c>
      <c r="E5042" t="s">
        <v>52</v>
      </c>
      <c r="F5042" t="s">
        <v>25</v>
      </c>
      <c r="G5042" t="s">
        <v>15</v>
      </c>
      <c r="H5042">
        <v>2842.55</v>
      </c>
      <c r="I5042" s="9">
        <v>45044</v>
      </c>
      <c r="J5042">
        <v>2023</v>
      </c>
      <c r="K5042" t="s">
        <v>14061</v>
      </c>
      <c r="L5042">
        <v>4</v>
      </c>
      <c r="M5042" t="s">
        <v>14048</v>
      </c>
      <c r="N5042" t="s">
        <v>16</v>
      </c>
    </row>
    <row r="5043" spans="1:14" x14ac:dyDescent="0.35">
      <c r="A5043" t="s">
        <v>11463</v>
      </c>
      <c r="B5043">
        <v>26</v>
      </c>
      <c r="C5043" t="s">
        <v>14097</v>
      </c>
      <c r="D5043" t="s">
        <v>39</v>
      </c>
      <c r="E5043" t="s">
        <v>42</v>
      </c>
      <c r="F5043" t="s">
        <v>25</v>
      </c>
      <c r="G5043" t="s">
        <v>15</v>
      </c>
      <c r="H5043">
        <v>5910.01</v>
      </c>
      <c r="I5043" s="9">
        <v>45593</v>
      </c>
      <c r="J5043">
        <v>2024</v>
      </c>
      <c r="K5043" t="s">
        <v>14058</v>
      </c>
      <c r="L5043">
        <v>10</v>
      </c>
      <c r="M5043" t="s">
        <v>14062</v>
      </c>
      <c r="N5043" t="s">
        <v>16</v>
      </c>
    </row>
    <row r="5044" spans="1:14" x14ac:dyDescent="0.35">
      <c r="A5044" t="s">
        <v>11517</v>
      </c>
      <c r="B5044">
        <v>28</v>
      </c>
      <c r="C5044" t="s">
        <v>14097</v>
      </c>
      <c r="D5044" t="s">
        <v>12</v>
      </c>
      <c r="E5044" t="s">
        <v>93</v>
      </c>
      <c r="F5044" t="s">
        <v>35</v>
      </c>
      <c r="G5044" t="s">
        <v>15</v>
      </c>
      <c r="H5044">
        <v>8934.33</v>
      </c>
      <c r="I5044" s="9">
        <v>45328</v>
      </c>
      <c r="J5044">
        <v>2024</v>
      </c>
      <c r="K5044" t="s">
        <v>14051</v>
      </c>
      <c r="L5044">
        <v>2</v>
      </c>
      <c r="M5044" t="s">
        <v>14046</v>
      </c>
      <c r="N5044" t="s">
        <v>16</v>
      </c>
    </row>
    <row r="5045" spans="1:14" x14ac:dyDescent="0.35">
      <c r="A5045" t="s">
        <v>11519</v>
      </c>
      <c r="B5045">
        <v>28</v>
      </c>
      <c r="C5045" t="s">
        <v>14097</v>
      </c>
      <c r="D5045" t="s">
        <v>12</v>
      </c>
      <c r="E5045" t="s">
        <v>24</v>
      </c>
      <c r="F5045" t="s">
        <v>19</v>
      </c>
      <c r="G5045" t="s">
        <v>15</v>
      </c>
      <c r="H5045">
        <v>10696.52</v>
      </c>
      <c r="I5045" s="9">
        <v>45148</v>
      </c>
      <c r="J5045">
        <v>2023</v>
      </c>
      <c r="K5045" t="s">
        <v>14056</v>
      </c>
      <c r="L5045">
        <v>8</v>
      </c>
      <c r="M5045" t="s">
        <v>14057</v>
      </c>
      <c r="N5045" t="s">
        <v>16</v>
      </c>
    </row>
    <row r="5046" spans="1:14" x14ac:dyDescent="0.35">
      <c r="A5046" t="s">
        <v>11543</v>
      </c>
      <c r="B5046">
        <v>33</v>
      </c>
      <c r="C5046" t="s">
        <v>14097</v>
      </c>
      <c r="D5046" t="s">
        <v>12</v>
      </c>
      <c r="E5046" t="s">
        <v>42</v>
      </c>
      <c r="F5046" t="s">
        <v>49</v>
      </c>
      <c r="G5046" t="s">
        <v>15</v>
      </c>
      <c r="H5046">
        <v>29861.11</v>
      </c>
      <c r="I5046" s="9">
        <v>45280</v>
      </c>
      <c r="J5046">
        <v>2023</v>
      </c>
      <c r="K5046" t="s">
        <v>14060</v>
      </c>
      <c r="L5046">
        <v>12</v>
      </c>
      <c r="M5046" t="s">
        <v>14052</v>
      </c>
      <c r="N5046" t="s">
        <v>16</v>
      </c>
    </row>
    <row r="5047" spans="1:14" x14ac:dyDescent="0.35">
      <c r="A5047" t="s">
        <v>11581</v>
      </c>
      <c r="B5047">
        <v>32</v>
      </c>
      <c r="C5047" t="s">
        <v>14097</v>
      </c>
      <c r="D5047" t="s">
        <v>39</v>
      </c>
      <c r="E5047" t="s">
        <v>52</v>
      </c>
      <c r="F5047" t="s">
        <v>35</v>
      </c>
      <c r="G5047" t="s">
        <v>15</v>
      </c>
      <c r="H5047">
        <v>11785.06</v>
      </c>
      <c r="I5047" s="9">
        <v>45351</v>
      </c>
      <c r="J5047">
        <v>2024</v>
      </c>
      <c r="K5047" t="s">
        <v>14051</v>
      </c>
      <c r="L5047">
        <v>2</v>
      </c>
      <c r="M5047" t="s">
        <v>14057</v>
      </c>
      <c r="N5047" t="s">
        <v>16</v>
      </c>
    </row>
    <row r="5048" spans="1:14" x14ac:dyDescent="0.35">
      <c r="A5048" t="s">
        <v>11607</v>
      </c>
      <c r="B5048">
        <v>25</v>
      </c>
      <c r="C5048" t="s">
        <v>14097</v>
      </c>
      <c r="D5048" t="s">
        <v>12</v>
      </c>
      <c r="E5048" t="s">
        <v>42</v>
      </c>
      <c r="F5048" t="s">
        <v>55</v>
      </c>
      <c r="G5048" t="s">
        <v>15</v>
      </c>
      <c r="H5048">
        <v>15129.6</v>
      </c>
      <c r="I5048" s="9">
        <v>44996</v>
      </c>
      <c r="J5048">
        <v>2023</v>
      </c>
      <c r="K5048" t="s">
        <v>14053</v>
      </c>
      <c r="L5048">
        <v>3</v>
      </c>
      <c r="M5048" t="s">
        <v>14050</v>
      </c>
      <c r="N5048" t="s">
        <v>16</v>
      </c>
    </row>
    <row r="5049" spans="1:14" x14ac:dyDescent="0.35">
      <c r="A5049" t="s">
        <v>11647</v>
      </c>
      <c r="B5049">
        <v>32</v>
      </c>
      <c r="C5049" t="s">
        <v>14097</v>
      </c>
      <c r="D5049" t="s">
        <v>12</v>
      </c>
      <c r="E5049" t="s">
        <v>93</v>
      </c>
      <c r="F5049" t="s">
        <v>49</v>
      </c>
      <c r="G5049" t="s">
        <v>15</v>
      </c>
      <c r="H5049">
        <v>5101.13</v>
      </c>
      <c r="I5049" s="9">
        <v>45270</v>
      </c>
      <c r="J5049">
        <v>2023</v>
      </c>
      <c r="K5049" t="s">
        <v>14060</v>
      </c>
      <c r="L5049">
        <v>12</v>
      </c>
      <c r="M5049" t="s">
        <v>14059</v>
      </c>
      <c r="N5049" t="s">
        <v>16</v>
      </c>
    </row>
    <row r="5050" spans="1:14" x14ac:dyDescent="0.35">
      <c r="A5050" t="s">
        <v>11759</v>
      </c>
      <c r="B5050">
        <v>30</v>
      </c>
      <c r="C5050" t="s">
        <v>14097</v>
      </c>
      <c r="D5050" t="s">
        <v>12</v>
      </c>
      <c r="E5050" t="s">
        <v>93</v>
      </c>
      <c r="F5050" t="s">
        <v>19</v>
      </c>
      <c r="G5050" t="s">
        <v>15</v>
      </c>
      <c r="H5050">
        <v>12863.43</v>
      </c>
      <c r="I5050" s="9">
        <v>45524</v>
      </c>
      <c r="J5050">
        <v>2024</v>
      </c>
      <c r="K5050" t="s">
        <v>14056</v>
      </c>
      <c r="L5050">
        <v>8</v>
      </c>
      <c r="M5050" t="s">
        <v>14046</v>
      </c>
      <c r="N5050" t="s">
        <v>16</v>
      </c>
    </row>
    <row r="5051" spans="1:14" x14ac:dyDescent="0.35">
      <c r="A5051" t="s">
        <v>11803</v>
      </c>
      <c r="B5051">
        <v>34</v>
      </c>
      <c r="C5051" t="s">
        <v>14097</v>
      </c>
      <c r="D5051" t="s">
        <v>39</v>
      </c>
      <c r="E5051" t="s">
        <v>93</v>
      </c>
      <c r="F5051" t="s">
        <v>55</v>
      </c>
      <c r="G5051" t="s">
        <v>15</v>
      </c>
      <c r="H5051">
        <v>13238.85</v>
      </c>
      <c r="I5051" s="9">
        <v>45308</v>
      </c>
      <c r="J5051">
        <v>2024</v>
      </c>
      <c r="K5051" t="s">
        <v>14045</v>
      </c>
      <c r="L5051">
        <v>1</v>
      </c>
      <c r="M5051" t="s">
        <v>14052</v>
      </c>
      <c r="N5051" t="s">
        <v>16</v>
      </c>
    </row>
    <row r="5052" spans="1:14" x14ac:dyDescent="0.35">
      <c r="A5052" t="s">
        <v>12045</v>
      </c>
      <c r="B5052">
        <v>33</v>
      </c>
      <c r="C5052" t="s">
        <v>14097</v>
      </c>
      <c r="D5052" t="s">
        <v>12</v>
      </c>
      <c r="E5052" t="s">
        <v>52</v>
      </c>
      <c r="F5052" t="s">
        <v>35</v>
      </c>
      <c r="G5052" t="s">
        <v>15</v>
      </c>
      <c r="H5052">
        <v>21157.52</v>
      </c>
      <c r="I5052" s="9">
        <v>45078</v>
      </c>
      <c r="J5052">
        <v>2023</v>
      </c>
      <c r="K5052" t="s">
        <v>14049</v>
      </c>
      <c r="L5052">
        <v>6</v>
      </c>
      <c r="M5052" t="s">
        <v>14057</v>
      </c>
      <c r="N5052" t="s">
        <v>16</v>
      </c>
    </row>
    <row r="5053" spans="1:14" x14ac:dyDescent="0.35">
      <c r="A5053" t="s">
        <v>12089</v>
      </c>
      <c r="B5053">
        <v>31</v>
      </c>
      <c r="C5053" t="s">
        <v>14097</v>
      </c>
      <c r="D5053" t="s">
        <v>39</v>
      </c>
      <c r="E5053" t="s">
        <v>42</v>
      </c>
      <c r="F5053" t="s">
        <v>19</v>
      </c>
      <c r="G5053" t="s">
        <v>15</v>
      </c>
      <c r="H5053">
        <v>36485.14</v>
      </c>
      <c r="I5053" s="9">
        <v>45540</v>
      </c>
      <c r="J5053">
        <v>2024</v>
      </c>
      <c r="K5053" t="s">
        <v>14055</v>
      </c>
      <c r="L5053">
        <v>9</v>
      </c>
      <c r="M5053" t="s">
        <v>14057</v>
      </c>
      <c r="N5053" t="s">
        <v>16</v>
      </c>
    </row>
    <row r="5054" spans="1:14" x14ac:dyDescent="0.35">
      <c r="A5054" t="s">
        <v>12097</v>
      </c>
      <c r="B5054">
        <v>34</v>
      </c>
      <c r="C5054" t="s">
        <v>14097</v>
      </c>
      <c r="D5054" t="s">
        <v>12</v>
      </c>
      <c r="E5054" t="s">
        <v>52</v>
      </c>
      <c r="F5054" t="s">
        <v>14</v>
      </c>
      <c r="G5054" t="s">
        <v>15</v>
      </c>
      <c r="H5054">
        <v>4763.76</v>
      </c>
      <c r="I5054" s="9">
        <v>45034</v>
      </c>
      <c r="J5054">
        <v>2023</v>
      </c>
      <c r="K5054" t="s">
        <v>14061</v>
      </c>
      <c r="L5054">
        <v>4</v>
      </c>
      <c r="M5054" t="s">
        <v>14046</v>
      </c>
      <c r="N5054" t="s">
        <v>16</v>
      </c>
    </row>
    <row r="5055" spans="1:14" x14ac:dyDescent="0.35">
      <c r="A5055" t="s">
        <v>12315</v>
      </c>
      <c r="B5055">
        <v>30</v>
      </c>
      <c r="C5055" t="s">
        <v>14097</v>
      </c>
      <c r="D5055" t="s">
        <v>39</v>
      </c>
      <c r="E5055" t="s">
        <v>13</v>
      </c>
      <c r="F5055" t="s">
        <v>19</v>
      </c>
      <c r="G5055" t="s">
        <v>15</v>
      </c>
      <c r="H5055">
        <v>18346.11</v>
      </c>
      <c r="I5055" s="9">
        <v>44978</v>
      </c>
      <c r="J5055">
        <v>2023</v>
      </c>
      <c r="K5055" t="s">
        <v>14051</v>
      </c>
      <c r="L5055">
        <v>2</v>
      </c>
      <c r="M5055" t="s">
        <v>14046</v>
      </c>
      <c r="N5055" t="s">
        <v>16</v>
      </c>
    </row>
    <row r="5056" spans="1:14" x14ac:dyDescent="0.35">
      <c r="A5056" t="s">
        <v>12383</v>
      </c>
      <c r="B5056">
        <v>29</v>
      </c>
      <c r="C5056" t="s">
        <v>14097</v>
      </c>
      <c r="D5056" t="s">
        <v>12</v>
      </c>
      <c r="E5056" t="s">
        <v>93</v>
      </c>
      <c r="F5056" t="s">
        <v>14</v>
      </c>
      <c r="G5056" t="s">
        <v>15</v>
      </c>
      <c r="H5056">
        <v>6724.52</v>
      </c>
      <c r="I5056" s="9">
        <v>45576</v>
      </c>
      <c r="J5056">
        <v>2024</v>
      </c>
      <c r="K5056" t="s">
        <v>14058</v>
      </c>
      <c r="L5056">
        <v>10</v>
      </c>
      <c r="M5056" t="s">
        <v>14048</v>
      </c>
      <c r="N5056" t="s">
        <v>16</v>
      </c>
    </row>
    <row r="5057" spans="1:14" x14ac:dyDescent="0.35">
      <c r="A5057" t="s">
        <v>12403</v>
      </c>
      <c r="B5057">
        <v>30</v>
      </c>
      <c r="C5057" t="s">
        <v>14097</v>
      </c>
      <c r="D5057" t="s">
        <v>12</v>
      </c>
      <c r="E5057" t="s">
        <v>52</v>
      </c>
      <c r="F5057" t="s">
        <v>19</v>
      </c>
      <c r="G5057" t="s">
        <v>15</v>
      </c>
      <c r="H5057">
        <v>9892.16</v>
      </c>
      <c r="I5057" s="9">
        <v>45191</v>
      </c>
      <c r="J5057">
        <v>2023</v>
      </c>
      <c r="K5057" t="s">
        <v>14055</v>
      </c>
      <c r="L5057">
        <v>9</v>
      </c>
      <c r="M5057" t="s">
        <v>14048</v>
      </c>
      <c r="N5057" t="s">
        <v>16</v>
      </c>
    </row>
    <row r="5058" spans="1:14" x14ac:dyDescent="0.35">
      <c r="A5058" t="s">
        <v>12563</v>
      </c>
      <c r="B5058">
        <v>33</v>
      </c>
      <c r="C5058" t="s">
        <v>14097</v>
      </c>
      <c r="D5058" t="s">
        <v>12</v>
      </c>
      <c r="E5058" t="s">
        <v>93</v>
      </c>
      <c r="F5058" t="s">
        <v>35</v>
      </c>
      <c r="G5058" t="s">
        <v>15</v>
      </c>
      <c r="H5058">
        <v>5810.47</v>
      </c>
      <c r="I5058" s="9">
        <v>45246</v>
      </c>
      <c r="J5058">
        <v>2023</v>
      </c>
      <c r="K5058" t="s">
        <v>14054</v>
      </c>
      <c r="L5058">
        <v>11</v>
      </c>
      <c r="M5058" t="s">
        <v>14057</v>
      </c>
      <c r="N5058" t="s">
        <v>16</v>
      </c>
    </row>
    <row r="5059" spans="1:14" x14ac:dyDescent="0.35">
      <c r="A5059" t="s">
        <v>12629</v>
      </c>
      <c r="B5059">
        <v>25</v>
      </c>
      <c r="C5059" t="s">
        <v>14097</v>
      </c>
      <c r="D5059" t="s">
        <v>12</v>
      </c>
      <c r="E5059" t="s">
        <v>64</v>
      </c>
      <c r="F5059" t="s">
        <v>55</v>
      </c>
      <c r="G5059" t="s">
        <v>15</v>
      </c>
      <c r="H5059">
        <v>12971</v>
      </c>
      <c r="I5059" s="9">
        <v>45608</v>
      </c>
      <c r="J5059">
        <v>2024</v>
      </c>
      <c r="K5059" t="s">
        <v>14054</v>
      </c>
      <c r="L5059">
        <v>11</v>
      </c>
      <c r="M5059" t="s">
        <v>14046</v>
      </c>
      <c r="N5059" t="s">
        <v>16</v>
      </c>
    </row>
    <row r="5060" spans="1:14" x14ac:dyDescent="0.35">
      <c r="A5060" t="s">
        <v>12705</v>
      </c>
      <c r="B5060">
        <v>28</v>
      </c>
      <c r="C5060" t="s">
        <v>14097</v>
      </c>
      <c r="D5060" t="s">
        <v>12</v>
      </c>
      <c r="E5060" t="s">
        <v>52</v>
      </c>
      <c r="F5060" t="s">
        <v>55</v>
      </c>
      <c r="G5060" t="s">
        <v>15</v>
      </c>
      <c r="H5060">
        <v>2723.58</v>
      </c>
      <c r="I5060" s="9">
        <v>45078</v>
      </c>
      <c r="J5060">
        <v>2023</v>
      </c>
      <c r="K5060" t="s">
        <v>14049</v>
      </c>
      <c r="L5060">
        <v>6</v>
      </c>
      <c r="M5060" t="s">
        <v>14057</v>
      </c>
      <c r="N5060" t="s">
        <v>16</v>
      </c>
    </row>
    <row r="5061" spans="1:14" x14ac:dyDescent="0.35">
      <c r="A5061" t="s">
        <v>12747</v>
      </c>
      <c r="B5061">
        <v>26</v>
      </c>
      <c r="C5061" t="s">
        <v>14097</v>
      </c>
      <c r="D5061" t="s">
        <v>39</v>
      </c>
      <c r="E5061" t="s">
        <v>64</v>
      </c>
      <c r="F5061" t="s">
        <v>25</v>
      </c>
      <c r="G5061" t="s">
        <v>15</v>
      </c>
      <c r="H5061">
        <v>5791.65</v>
      </c>
      <c r="I5061" s="9">
        <v>45280</v>
      </c>
      <c r="J5061">
        <v>2023</v>
      </c>
      <c r="K5061" t="s">
        <v>14060</v>
      </c>
      <c r="L5061">
        <v>12</v>
      </c>
      <c r="M5061" t="s">
        <v>14052</v>
      </c>
      <c r="N5061" t="s">
        <v>16</v>
      </c>
    </row>
    <row r="5062" spans="1:14" x14ac:dyDescent="0.35">
      <c r="A5062" t="s">
        <v>12781</v>
      </c>
      <c r="B5062">
        <v>27</v>
      </c>
      <c r="C5062" t="s">
        <v>14097</v>
      </c>
      <c r="D5062" t="s">
        <v>39</v>
      </c>
      <c r="E5062" t="s">
        <v>24</v>
      </c>
      <c r="F5062" t="s">
        <v>19</v>
      </c>
      <c r="G5062" t="s">
        <v>15</v>
      </c>
      <c r="H5062">
        <v>323.79000000000002</v>
      </c>
      <c r="I5062" s="9">
        <v>45593</v>
      </c>
      <c r="J5062">
        <v>2024</v>
      </c>
      <c r="K5062" t="s">
        <v>14058</v>
      </c>
      <c r="L5062">
        <v>10</v>
      </c>
      <c r="M5062" t="s">
        <v>14062</v>
      </c>
      <c r="N5062" t="s">
        <v>16</v>
      </c>
    </row>
    <row r="5063" spans="1:14" x14ac:dyDescent="0.35">
      <c r="A5063" t="s">
        <v>12793</v>
      </c>
      <c r="B5063">
        <v>29</v>
      </c>
      <c r="C5063" t="s">
        <v>14097</v>
      </c>
      <c r="D5063" t="s">
        <v>39</v>
      </c>
      <c r="E5063" t="s">
        <v>52</v>
      </c>
      <c r="F5063" t="s">
        <v>35</v>
      </c>
      <c r="G5063" t="s">
        <v>15</v>
      </c>
      <c r="H5063">
        <v>16177.03</v>
      </c>
      <c r="I5063" s="9">
        <v>44960</v>
      </c>
      <c r="J5063">
        <v>2023</v>
      </c>
      <c r="K5063" t="s">
        <v>14051</v>
      </c>
      <c r="L5063">
        <v>2</v>
      </c>
      <c r="M5063" t="s">
        <v>14048</v>
      </c>
      <c r="N5063" t="s">
        <v>16</v>
      </c>
    </row>
    <row r="5064" spans="1:14" x14ac:dyDescent="0.35">
      <c r="A5064" t="s">
        <v>12827</v>
      </c>
      <c r="B5064">
        <v>33</v>
      </c>
      <c r="C5064" t="s">
        <v>14097</v>
      </c>
      <c r="D5064" t="s">
        <v>12</v>
      </c>
      <c r="E5064" t="s">
        <v>93</v>
      </c>
      <c r="F5064" t="s">
        <v>19</v>
      </c>
      <c r="G5064" t="s">
        <v>15</v>
      </c>
      <c r="H5064">
        <v>1562.72</v>
      </c>
      <c r="I5064" s="9">
        <v>44971</v>
      </c>
      <c r="J5064">
        <v>2023</v>
      </c>
      <c r="K5064" t="s">
        <v>14051</v>
      </c>
      <c r="L5064">
        <v>2</v>
      </c>
      <c r="M5064" t="s">
        <v>14046</v>
      </c>
      <c r="N5064" t="s">
        <v>16</v>
      </c>
    </row>
    <row r="5065" spans="1:14" x14ac:dyDescent="0.35">
      <c r="A5065" t="s">
        <v>12869</v>
      </c>
      <c r="B5065">
        <v>25</v>
      </c>
      <c r="C5065" t="s">
        <v>14097</v>
      </c>
      <c r="D5065" t="s">
        <v>12</v>
      </c>
      <c r="E5065" t="s">
        <v>64</v>
      </c>
      <c r="F5065" t="s">
        <v>19</v>
      </c>
      <c r="G5065" t="s">
        <v>15</v>
      </c>
      <c r="H5065">
        <v>23838.87</v>
      </c>
      <c r="I5065" s="9">
        <v>45275</v>
      </c>
      <c r="J5065">
        <v>2023</v>
      </c>
      <c r="K5065" t="s">
        <v>14060</v>
      </c>
      <c r="L5065">
        <v>12</v>
      </c>
      <c r="M5065" t="s">
        <v>14048</v>
      </c>
      <c r="N5065" t="s">
        <v>16</v>
      </c>
    </row>
    <row r="5066" spans="1:14" x14ac:dyDescent="0.35">
      <c r="A5066" t="s">
        <v>12883</v>
      </c>
      <c r="B5066">
        <v>31</v>
      </c>
      <c r="C5066" t="s">
        <v>14097</v>
      </c>
      <c r="D5066" t="s">
        <v>39</v>
      </c>
      <c r="E5066" t="s">
        <v>52</v>
      </c>
      <c r="F5066" t="s">
        <v>55</v>
      </c>
      <c r="G5066" t="s">
        <v>15</v>
      </c>
      <c r="H5066">
        <v>6739.25</v>
      </c>
      <c r="I5066" s="9">
        <v>45281</v>
      </c>
      <c r="J5066">
        <v>2023</v>
      </c>
      <c r="K5066" t="s">
        <v>14060</v>
      </c>
      <c r="L5066">
        <v>12</v>
      </c>
      <c r="M5066" t="s">
        <v>14057</v>
      </c>
      <c r="N5066" t="s">
        <v>16</v>
      </c>
    </row>
    <row r="5067" spans="1:14" x14ac:dyDescent="0.35">
      <c r="A5067" t="s">
        <v>12905</v>
      </c>
      <c r="B5067">
        <v>30</v>
      </c>
      <c r="C5067" t="s">
        <v>14097</v>
      </c>
      <c r="D5067" t="s">
        <v>39</v>
      </c>
      <c r="E5067" t="s">
        <v>74</v>
      </c>
      <c r="F5067" t="s">
        <v>35</v>
      </c>
      <c r="G5067" t="s">
        <v>15</v>
      </c>
      <c r="H5067">
        <v>5424.75</v>
      </c>
      <c r="I5067" s="9">
        <v>45231</v>
      </c>
      <c r="J5067">
        <v>2023</v>
      </c>
      <c r="K5067" t="s">
        <v>14054</v>
      </c>
      <c r="L5067">
        <v>11</v>
      </c>
      <c r="M5067" t="s">
        <v>14052</v>
      </c>
      <c r="N5067" t="s">
        <v>16</v>
      </c>
    </row>
    <row r="5068" spans="1:14" x14ac:dyDescent="0.35">
      <c r="A5068" t="s">
        <v>13001</v>
      </c>
      <c r="B5068">
        <v>31</v>
      </c>
      <c r="C5068" t="s">
        <v>14097</v>
      </c>
      <c r="D5068" t="s">
        <v>39</v>
      </c>
      <c r="E5068" t="s">
        <v>93</v>
      </c>
      <c r="F5068" t="s">
        <v>25</v>
      </c>
      <c r="G5068" t="s">
        <v>15</v>
      </c>
      <c r="H5068">
        <v>23377.37</v>
      </c>
      <c r="I5068" s="9">
        <v>45546</v>
      </c>
      <c r="J5068">
        <v>2024</v>
      </c>
      <c r="K5068" t="s">
        <v>14055</v>
      </c>
      <c r="L5068">
        <v>9</v>
      </c>
      <c r="M5068" t="s">
        <v>14052</v>
      </c>
      <c r="N5068" t="s">
        <v>16</v>
      </c>
    </row>
    <row r="5069" spans="1:14" x14ac:dyDescent="0.35">
      <c r="A5069" t="s">
        <v>13067</v>
      </c>
      <c r="B5069">
        <v>25</v>
      </c>
      <c r="C5069" t="s">
        <v>14097</v>
      </c>
      <c r="D5069" t="s">
        <v>39</v>
      </c>
      <c r="E5069" t="s">
        <v>13</v>
      </c>
      <c r="F5069" t="s">
        <v>55</v>
      </c>
      <c r="G5069" t="s">
        <v>15</v>
      </c>
      <c r="H5069">
        <v>29070.44</v>
      </c>
      <c r="I5069" s="9">
        <v>45447</v>
      </c>
      <c r="J5069">
        <v>2024</v>
      </c>
      <c r="K5069" t="s">
        <v>14049</v>
      </c>
      <c r="L5069">
        <v>6</v>
      </c>
      <c r="M5069" t="s">
        <v>14046</v>
      </c>
      <c r="N5069" t="s">
        <v>16</v>
      </c>
    </row>
    <row r="5070" spans="1:14" x14ac:dyDescent="0.35">
      <c r="A5070" t="s">
        <v>13147</v>
      </c>
      <c r="B5070">
        <v>26</v>
      </c>
      <c r="C5070" t="s">
        <v>14097</v>
      </c>
      <c r="D5070" t="s">
        <v>39</v>
      </c>
      <c r="E5070" t="s">
        <v>42</v>
      </c>
      <c r="F5070" t="s">
        <v>55</v>
      </c>
      <c r="G5070" t="s">
        <v>15</v>
      </c>
      <c r="H5070">
        <v>1649.86</v>
      </c>
      <c r="I5070" s="9">
        <v>45090</v>
      </c>
      <c r="J5070">
        <v>2023</v>
      </c>
      <c r="K5070" t="s">
        <v>14049</v>
      </c>
      <c r="L5070">
        <v>6</v>
      </c>
      <c r="M5070" t="s">
        <v>14046</v>
      </c>
      <c r="N5070" t="s">
        <v>16</v>
      </c>
    </row>
    <row r="5071" spans="1:14" x14ac:dyDescent="0.35">
      <c r="A5071" t="s">
        <v>13161</v>
      </c>
      <c r="B5071">
        <v>30</v>
      </c>
      <c r="C5071" t="s">
        <v>14097</v>
      </c>
      <c r="D5071" t="s">
        <v>39</v>
      </c>
      <c r="E5071" t="s">
        <v>64</v>
      </c>
      <c r="F5071" t="s">
        <v>14</v>
      </c>
      <c r="G5071" t="s">
        <v>15</v>
      </c>
      <c r="H5071">
        <v>226.84</v>
      </c>
      <c r="I5071" s="9">
        <v>45496</v>
      </c>
      <c r="J5071">
        <v>2024</v>
      </c>
      <c r="K5071" t="s">
        <v>14063</v>
      </c>
      <c r="L5071">
        <v>7</v>
      </c>
      <c r="M5071" t="s">
        <v>14046</v>
      </c>
      <c r="N5071" t="s">
        <v>16</v>
      </c>
    </row>
    <row r="5072" spans="1:14" x14ac:dyDescent="0.35">
      <c r="A5072" t="s">
        <v>13171</v>
      </c>
      <c r="B5072">
        <v>34</v>
      </c>
      <c r="C5072" t="s">
        <v>14097</v>
      </c>
      <c r="D5072" t="s">
        <v>12</v>
      </c>
      <c r="E5072" t="s">
        <v>52</v>
      </c>
      <c r="F5072" t="s">
        <v>25</v>
      </c>
      <c r="G5072" t="s">
        <v>15</v>
      </c>
      <c r="H5072">
        <v>10949.93</v>
      </c>
      <c r="I5072" s="9">
        <v>45207</v>
      </c>
      <c r="J5072">
        <v>2023</v>
      </c>
      <c r="K5072" t="s">
        <v>14058</v>
      </c>
      <c r="L5072">
        <v>10</v>
      </c>
      <c r="M5072" t="s">
        <v>14059</v>
      </c>
      <c r="N5072" t="s">
        <v>16</v>
      </c>
    </row>
    <row r="5073" spans="1:14" x14ac:dyDescent="0.35">
      <c r="A5073" t="s">
        <v>13301</v>
      </c>
      <c r="B5073">
        <v>26</v>
      </c>
      <c r="C5073" t="s">
        <v>14097</v>
      </c>
      <c r="D5073" t="s">
        <v>12</v>
      </c>
      <c r="E5073" t="s">
        <v>29</v>
      </c>
      <c r="F5073" t="s">
        <v>55</v>
      </c>
      <c r="G5073" t="s">
        <v>15</v>
      </c>
      <c r="H5073">
        <v>3029.32</v>
      </c>
      <c r="I5073" s="9">
        <v>45420</v>
      </c>
      <c r="J5073">
        <v>2024</v>
      </c>
      <c r="K5073" t="s">
        <v>14047</v>
      </c>
      <c r="L5073">
        <v>5</v>
      </c>
      <c r="M5073" t="s">
        <v>14052</v>
      </c>
      <c r="N5073" t="s">
        <v>16</v>
      </c>
    </row>
    <row r="5074" spans="1:14" x14ac:dyDescent="0.35">
      <c r="A5074" t="s">
        <v>13311</v>
      </c>
      <c r="B5074">
        <v>26</v>
      </c>
      <c r="C5074" t="s">
        <v>14097</v>
      </c>
      <c r="D5074" t="s">
        <v>39</v>
      </c>
      <c r="E5074" t="s">
        <v>42</v>
      </c>
      <c r="F5074" t="s">
        <v>49</v>
      </c>
      <c r="G5074" t="s">
        <v>15</v>
      </c>
      <c r="H5074">
        <v>13814.55</v>
      </c>
      <c r="I5074" s="9">
        <v>45340</v>
      </c>
      <c r="J5074">
        <v>2024</v>
      </c>
      <c r="K5074" t="s">
        <v>14051</v>
      </c>
      <c r="L5074">
        <v>2</v>
      </c>
      <c r="M5074" t="s">
        <v>14059</v>
      </c>
      <c r="N5074" t="s">
        <v>16</v>
      </c>
    </row>
    <row r="5075" spans="1:14" x14ac:dyDescent="0.35">
      <c r="A5075" t="s">
        <v>13321</v>
      </c>
      <c r="B5075">
        <v>34</v>
      </c>
      <c r="C5075" t="s">
        <v>14097</v>
      </c>
      <c r="D5075" t="s">
        <v>12</v>
      </c>
      <c r="E5075" t="s">
        <v>64</v>
      </c>
      <c r="F5075" t="s">
        <v>35</v>
      </c>
      <c r="G5075" t="s">
        <v>15</v>
      </c>
      <c r="H5075">
        <v>7515.89</v>
      </c>
      <c r="I5075" s="9">
        <v>45169</v>
      </c>
      <c r="J5075">
        <v>2023</v>
      </c>
      <c r="K5075" t="s">
        <v>14056</v>
      </c>
      <c r="L5075">
        <v>8</v>
      </c>
      <c r="M5075" t="s">
        <v>14057</v>
      </c>
      <c r="N5075" t="s">
        <v>16</v>
      </c>
    </row>
    <row r="5076" spans="1:14" x14ac:dyDescent="0.35">
      <c r="A5076" t="s">
        <v>13325</v>
      </c>
      <c r="B5076">
        <v>32</v>
      </c>
      <c r="C5076" t="s">
        <v>14097</v>
      </c>
      <c r="D5076" t="s">
        <v>12</v>
      </c>
      <c r="E5076" t="s">
        <v>24</v>
      </c>
      <c r="F5076" t="s">
        <v>35</v>
      </c>
      <c r="G5076" t="s">
        <v>15</v>
      </c>
      <c r="H5076">
        <v>14435.29</v>
      </c>
      <c r="I5076" s="9">
        <v>45299</v>
      </c>
      <c r="J5076">
        <v>2024</v>
      </c>
      <c r="K5076" t="s">
        <v>14045</v>
      </c>
      <c r="L5076">
        <v>1</v>
      </c>
      <c r="M5076" t="s">
        <v>14062</v>
      </c>
      <c r="N5076" t="s">
        <v>16</v>
      </c>
    </row>
    <row r="5077" spans="1:14" x14ac:dyDescent="0.35">
      <c r="A5077" t="s">
        <v>13345</v>
      </c>
      <c r="B5077">
        <v>30</v>
      </c>
      <c r="C5077" t="s">
        <v>14097</v>
      </c>
      <c r="D5077" t="s">
        <v>39</v>
      </c>
      <c r="E5077" t="s">
        <v>74</v>
      </c>
      <c r="F5077" t="s">
        <v>49</v>
      </c>
      <c r="G5077" t="s">
        <v>15</v>
      </c>
      <c r="H5077">
        <v>5373.36</v>
      </c>
      <c r="I5077" s="9">
        <v>45243</v>
      </c>
      <c r="J5077">
        <v>2023</v>
      </c>
      <c r="K5077" t="s">
        <v>14054</v>
      </c>
      <c r="L5077">
        <v>11</v>
      </c>
      <c r="M5077" t="s">
        <v>14062</v>
      </c>
      <c r="N5077" t="s">
        <v>16</v>
      </c>
    </row>
    <row r="5078" spans="1:14" x14ac:dyDescent="0.35">
      <c r="A5078" t="s">
        <v>13381</v>
      </c>
      <c r="B5078">
        <v>30</v>
      </c>
      <c r="C5078" t="s">
        <v>14097</v>
      </c>
      <c r="D5078" t="s">
        <v>39</v>
      </c>
      <c r="E5078" t="s">
        <v>13</v>
      </c>
      <c r="F5078" t="s">
        <v>14</v>
      </c>
      <c r="G5078" t="s">
        <v>15</v>
      </c>
      <c r="H5078">
        <v>31199.279999999999</v>
      </c>
      <c r="I5078" s="9">
        <v>45209</v>
      </c>
      <c r="J5078">
        <v>2023</v>
      </c>
      <c r="K5078" t="s">
        <v>14058</v>
      </c>
      <c r="L5078">
        <v>10</v>
      </c>
      <c r="M5078" t="s">
        <v>14046</v>
      </c>
      <c r="N5078" t="s">
        <v>16</v>
      </c>
    </row>
    <row r="5079" spans="1:14" x14ac:dyDescent="0.35">
      <c r="A5079" t="s">
        <v>13425</v>
      </c>
      <c r="B5079">
        <v>34</v>
      </c>
      <c r="C5079" t="s">
        <v>14097</v>
      </c>
      <c r="D5079" t="s">
        <v>39</v>
      </c>
      <c r="E5079" t="s">
        <v>64</v>
      </c>
      <c r="F5079" t="s">
        <v>35</v>
      </c>
      <c r="G5079" t="s">
        <v>15</v>
      </c>
      <c r="H5079">
        <v>3030.68</v>
      </c>
      <c r="I5079" s="9">
        <v>45276</v>
      </c>
      <c r="J5079">
        <v>2023</v>
      </c>
      <c r="K5079" t="s">
        <v>14060</v>
      </c>
      <c r="L5079">
        <v>12</v>
      </c>
      <c r="M5079" t="s">
        <v>14050</v>
      </c>
      <c r="N5079" t="s">
        <v>16</v>
      </c>
    </row>
    <row r="5080" spans="1:14" x14ac:dyDescent="0.35">
      <c r="A5080" t="s">
        <v>13433</v>
      </c>
      <c r="B5080">
        <v>30</v>
      </c>
      <c r="C5080" t="s">
        <v>14097</v>
      </c>
      <c r="D5080" t="s">
        <v>39</v>
      </c>
      <c r="E5080" t="s">
        <v>29</v>
      </c>
      <c r="F5080" t="s">
        <v>14</v>
      </c>
      <c r="G5080" t="s">
        <v>15</v>
      </c>
      <c r="H5080">
        <v>8501.4699999999993</v>
      </c>
      <c r="I5080" s="9">
        <v>45045</v>
      </c>
      <c r="J5080">
        <v>2023</v>
      </c>
      <c r="K5080" t="s">
        <v>14061</v>
      </c>
      <c r="L5080">
        <v>4</v>
      </c>
      <c r="M5080" t="s">
        <v>14050</v>
      </c>
      <c r="N5080" t="s">
        <v>16</v>
      </c>
    </row>
    <row r="5081" spans="1:14" x14ac:dyDescent="0.35">
      <c r="A5081" t="s">
        <v>13463</v>
      </c>
      <c r="B5081">
        <v>33</v>
      </c>
      <c r="C5081" t="s">
        <v>14097</v>
      </c>
      <c r="D5081" t="s">
        <v>12</v>
      </c>
      <c r="E5081" t="s">
        <v>93</v>
      </c>
      <c r="F5081" t="s">
        <v>14</v>
      </c>
      <c r="G5081" t="s">
        <v>15</v>
      </c>
      <c r="H5081">
        <v>26171.25</v>
      </c>
      <c r="I5081" s="9">
        <v>45533</v>
      </c>
      <c r="J5081">
        <v>2024</v>
      </c>
      <c r="K5081" t="s">
        <v>14056</v>
      </c>
      <c r="L5081">
        <v>8</v>
      </c>
      <c r="M5081" t="s">
        <v>14057</v>
      </c>
      <c r="N5081" t="s">
        <v>16</v>
      </c>
    </row>
    <row r="5082" spans="1:14" x14ac:dyDescent="0.35">
      <c r="A5082" t="s">
        <v>13471</v>
      </c>
      <c r="B5082">
        <v>32</v>
      </c>
      <c r="C5082" t="s">
        <v>14097</v>
      </c>
      <c r="D5082" t="s">
        <v>39</v>
      </c>
      <c r="E5082" t="s">
        <v>93</v>
      </c>
      <c r="F5082" t="s">
        <v>19</v>
      </c>
      <c r="G5082" t="s">
        <v>15</v>
      </c>
      <c r="H5082">
        <v>1294.07</v>
      </c>
      <c r="I5082" s="9">
        <v>45036</v>
      </c>
      <c r="J5082">
        <v>2023</v>
      </c>
      <c r="K5082" t="s">
        <v>14061</v>
      </c>
      <c r="L5082">
        <v>4</v>
      </c>
      <c r="M5082" t="s">
        <v>14057</v>
      </c>
      <c r="N5082" t="s">
        <v>16</v>
      </c>
    </row>
    <row r="5083" spans="1:14" x14ac:dyDescent="0.35">
      <c r="A5083" t="s">
        <v>13501</v>
      </c>
      <c r="B5083">
        <v>25</v>
      </c>
      <c r="C5083" t="s">
        <v>14097</v>
      </c>
      <c r="D5083" t="s">
        <v>12</v>
      </c>
      <c r="E5083" t="s">
        <v>74</v>
      </c>
      <c r="F5083" t="s">
        <v>19</v>
      </c>
      <c r="G5083" t="s">
        <v>15</v>
      </c>
      <c r="H5083">
        <v>12658.04</v>
      </c>
      <c r="I5083" s="9">
        <v>45415</v>
      </c>
      <c r="J5083">
        <v>2024</v>
      </c>
      <c r="K5083" t="s">
        <v>14047</v>
      </c>
      <c r="L5083">
        <v>5</v>
      </c>
      <c r="M5083" t="s">
        <v>14048</v>
      </c>
      <c r="N5083" t="s">
        <v>16</v>
      </c>
    </row>
    <row r="5084" spans="1:14" x14ac:dyDescent="0.35">
      <c r="A5084" t="s">
        <v>13513</v>
      </c>
      <c r="B5084">
        <v>34</v>
      </c>
      <c r="C5084" t="s">
        <v>14097</v>
      </c>
      <c r="D5084" t="s">
        <v>39</v>
      </c>
      <c r="E5084" t="s">
        <v>29</v>
      </c>
      <c r="F5084" t="s">
        <v>49</v>
      </c>
      <c r="G5084" t="s">
        <v>15</v>
      </c>
      <c r="H5084">
        <v>3597.6</v>
      </c>
      <c r="I5084" s="9">
        <v>45436</v>
      </c>
      <c r="J5084">
        <v>2024</v>
      </c>
      <c r="K5084" t="s">
        <v>14047</v>
      </c>
      <c r="L5084">
        <v>5</v>
      </c>
      <c r="M5084" t="s">
        <v>14048</v>
      </c>
      <c r="N5084" t="s">
        <v>16</v>
      </c>
    </row>
    <row r="5085" spans="1:14" x14ac:dyDescent="0.35">
      <c r="A5085" t="s">
        <v>13657</v>
      </c>
      <c r="B5085">
        <v>34</v>
      </c>
      <c r="C5085" t="s">
        <v>14097</v>
      </c>
      <c r="D5085" t="s">
        <v>12</v>
      </c>
      <c r="E5085" t="s">
        <v>93</v>
      </c>
      <c r="F5085" t="s">
        <v>25</v>
      </c>
      <c r="G5085" t="s">
        <v>15</v>
      </c>
      <c r="H5085">
        <v>4067.22</v>
      </c>
      <c r="I5085" s="9">
        <v>45479</v>
      </c>
      <c r="J5085">
        <v>2024</v>
      </c>
      <c r="K5085" t="s">
        <v>14063</v>
      </c>
      <c r="L5085">
        <v>7</v>
      </c>
      <c r="M5085" t="s">
        <v>14050</v>
      </c>
      <c r="N5085" t="s">
        <v>16</v>
      </c>
    </row>
    <row r="5086" spans="1:14" x14ac:dyDescent="0.35">
      <c r="A5086" t="s">
        <v>13667</v>
      </c>
      <c r="B5086">
        <v>32</v>
      </c>
      <c r="C5086" t="s">
        <v>14097</v>
      </c>
      <c r="D5086" t="s">
        <v>39</v>
      </c>
      <c r="E5086" t="s">
        <v>52</v>
      </c>
      <c r="F5086" t="s">
        <v>35</v>
      </c>
      <c r="G5086" t="s">
        <v>15</v>
      </c>
      <c r="H5086">
        <v>8471.8700000000008</v>
      </c>
      <c r="I5086" s="9">
        <v>45204</v>
      </c>
      <c r="J5086">
        <v>2023</v>
      </c>
      <c r="K5086" t="s">
        <v>14058</v>
      </c>
      <c r="L5086">
        <v>10</v>
      </c>
      <c r="M5086" t="s">
        <v>14057</v>
      </c>
      <c r="N5086" t="s">
        <v>16</v>
      </c>
    </row>
    <row r="5087" spans="1:14" x14ac:dyDescent="0.35">
      <c r="A5087" t="s">
        <v>13669</v>
      </c>
      <c r="B5087">
        <v>32</v>
      </c>
      <c r="C5087" t="s">
        <v>14097</v>
      </c>
      <c r="D5087" t="s">
        <v>39</v>
      </c>
      <c r="E5087" t="s">
        <v>74</v>
      </c>
      <c r="F5087" t="s">
        <v>49</v>
      </c>
      <c r="G5087" t="s">
        <v>15</v>
      </c>
      <c r="H5087">
        <v>5534.06</v>
      </c>
      <c r="I5087" s="9">
        <v>45494</v>
      </c>
      <c r="J5087">
        <v>2024</v>
      </c>
      <c r="K5087" t="s">
        <v>14063</v>
      </c>
      <c r="L5087">
        <v>7</v>
      </c>
      <c r="M5087" t="s">
        <v>14059</v>
      </c>
      <c r="N5087" t="s">
        <v>16</v>
      </c>
    </row>
    <row r="5088" spans="1:14" x14ac:dyDescent="0.35">
      <c r="A5088" t="s">
        <v>13703</v>
      </c>
      <c r="B5088">
        <v>30</v>
      </c>
      <c r="C5088" t="s">
        <v>14097</v>
      </c>
      <c r="D5088" t="s">
        <v>12</v>
      </c>
      <c r="E5088" t="s">
        <v>64</v>
      </c>
      <c r="F5088" t="s">
        <v>35</v>
      </c>
      <c r="G5088" t="s">
        <v>15</v>
      </c>
      <c r="H5088">
        <v>2050.37</v>
      </c>
      <c r="I5088" s="9">
        <v>45505</v>
      </c>
      <c r="J5088">
        <v>2024</v>
      </c>
      <c r="K5088" t="s">
        <v>14056</v>
      </c>
      <c r="L5088">
        <v>8</v>
      </c>
      <c r="M5088" t="s">
        <v>14057</v>
      </c>
      <c r="N5088" t="s">
        <v>16</v>
      </c>
    </row>
    <row r="5089" spans="1:14" x14ac:dyDescent="0.35">
      <c r="A5089" t="s">
        <v>13733</v>
      </c>
      <c r="B5089">
        <v>25</v>
      </c>
      <c r="C5089" t="s">
        <v>14097</v>
      </c>
      <c r="D5089" t="s">
        <v>12</v>
      </c>
      <c r="E5089" t="s">
        <v>64</v>
      </c>
      <c r="F5089" t="s">
        <v>49</v>
      </c>
      <c r="G5089" t="s">
        <v>15</v>
      </c>
      <c r="H5089">
        <v>5865.28</v>
      </c>
      <c r="I5089" s="9">
        <v>45432</v>
      </c>
      <c r="J5089">
        <v>2024</v>
      </c>
      <c r="K5089" t="s">
        <v>14047</v>
      </c>
      <c r="L5089">
        <v>5</v>
      </c>
      <c r="M5089" t="s">
        <v>14062</v>
      </c>
      <c r="N5089" t="s">
        <v>16</v>
      </c>
    </row>
    <row r="5090" spans="1:14" x14ac:dyDescent="0.35">
      <c r="A5090" t="s">
        <v>13739</v>
      </c>
      <c r="B5090">
        <v>34</v>
      </c>
      <c r="C5090" t="s">
        <v>14097</v>
      </c>
      <c r="D5090" t="s">
        <v>12</v>
      </c>
      <c r="E5090" t="s">
        <v>52</v>
      </c>
      <c r="F5090" t="s">
        <v>55</v>
      </c>
      <c r="G5090" t="s">
        <v>15</v>
      </c>
      <c r="H5090">
        <v>871.88</v>
      </c>
      <c r="I5090" s="9">
        <v>45125</v>
      </c>
      <c r="J5090">
        <v>2023</v>
      </c>
      <c r="K5090" t="s">
        <v>14063</v>
      </c>
      <c r="L5090">
        <v>7</v>
      </c>
      <c r="M5090" t="s">
        <v>14046</v>
      </c>
      <c r="N5090" t="s">
        <v>16</v>
      </c>
    </row>
    <row r="5091" spans="1:14" x14ac:dyDescent="0.35">
      <c r="A5091" t="s">
        <v>13883</v>
      </c>
      <c r="B5091">
        <v>30</v>
      </c>
      <c r="C5091" t="s">
        <v>14097</v>
      </c>
      <c r="D5091" t="s">
        <v>12</v>
      </c>
      <c r="E5091" t="s">
        <v>64</v>
      </c>
      <c r="F5091" t="s">
        <v>19</v>
      </c>
      <c r="G5091" t="s">
        <v>15</v>
      </c>
      <c r="H5091">
        <v>7798.04</v>
      </c>
      <c r="I5091" s="9">
        <v>44942</v>
      </c>
      <c r="J5091">
        <v>2023</v>
      </c>
      <c r="K5091" t="s">
        <v>14045</v>
      </c>
      <c r="L5091">
        <v>1</v>
      </c>
      <c r="M5091" t="s">
        <v>14062</v>
      </c>
      <c r="N5091" t="s">
        <v>16</v>
      </c>
    </row>
    <row r="5092" spans="1:14" x14ac:dyDescent="0.35">
      <c r="A5092" t="s">
        <v>13895</v>
      </c>
      <c r="B5092">
        <v>32</v>
      </c>
      <c r="C5092" t="s">
        <v>14097</v>
      </c>
      <c r="D5092" t="s">
        <v>12</v>
      </c>
      <c r="E5092" t="s">
        <v>42</v>
      </c>
      <c r="F5092" t="s">
        <v>35</v>
      </c>
      <c r="G5092" t="s">
        <v>15</v>
      </c>
      <c r="H5092">
        <v>5373.09</v>
      </c>
      <c r="I5092" s="9">
        <v>45596</v>
      </c>
      <c r="J5092">
        <v>2024</v>
      </c>
      <c r="K5092" t="s">
        <v>14058</v>
      </c>
      <c r="L5092">
        <v>10</v>
      </c>
      <c r="M5092" t="s">
        <v>14057</v>
      </c>
      <c r="N5092" t="s">
        <v>16</v>
      </c>
    </row>
    <row r="5093" spans="1:14" x14ac:dyDescent="0.35">
      <c r="A5093" t="s">
        <v>13939</v>
      </c>
      <c r="B5093">
        <v>26</v>
      </c>
      <c r="C5093" t="s">
        <v>14097</v>
      </c>
      <c r="D5093" t="s">
        <v>12</v>
      </c>
      <c r="E5093" t="s">
        <v>24</v>
      </c>
      <c r="F5093" t="s">
        <v>14</v>
      </c>
      <c r="G5093" t="s">
        <v>15</v>
      </c>
      <c r="H5093">
        <v>8077.27</v>
      </c>
      <c r="I5093" s="9">
        <v>45077</v>
      </c>
      <c r="J5093">
        <v>2023</v>
      </c>
      <c r="K5093" t="s">
        <v>14047</v>
      </c>
      <c r="L5093">
        <v>5</v>
      </c>
      <c r="M5093" t="s">
        <v>14052</v>
      </c>
      <c r="N5093" t="s">
        <v>16</v>
      </c>
    </row>
    <row r="5094" spans="1:14" x14ac:dyDescent="0.35">
      <c r="A5094" t="s">
        <v>111</v>
      </c>
      <c r="B5094">
        <v>24</v>
      </c>
      <c r="C5094" t="s">
        <v>14098</v>
      </c>
      <c r="D5094" t="s">
        <v>39</v>
      </c>
      <c r="E5094" t="s">
        <v>52</v>
      </c>
      <c r="F5094" t="s">
        <v>55</v>
      </c>
      <c r="G5094" t="s">
        <v>36</v>
      </c>
      <c r="H5094">
        <v>814.7</v>
      </c>
      <c r="I5094" s="9">
        <v>45422</v>
      </c>
      <c r="J5094">
        <v>2024</v>
      </c>
      <c r="K5094" t="s">
        <v>14047</v>
      </c>
      <c r="L5094">
        <v>5</v>
      </c>
      <c r="M5094" t="s">
        <v>14048</v>
      </c>
      <c r="N5094" t="s">
        <v>16</v>
      </c>
    </row>
    <row r="5095" spans="1:14" x14ac:dyDescent="0.35">
      <c r="A5095" t="s">
        <v>139</v>
      </c>
      <c r="B5095">
        <v>24</v>
      </c>
      <c r="C5095" t="s">
        <v>14098</v>
      </c>
      <c r="D5095" t="s">
        <v>12</v>
      </c>
      <c r="E5095" t="s">
        <v>52</v>
      </c>
      <c r="F5095" t="s">
        <v>55</v>
      </c>
      <c r="G5095" t="s">
        <v>20</v>
      </c>
      <c r="H5095">
        <v>9788.66</v>
      </c>
      <c r="I5095" s="9">
        <v>45136</v>
      </c>
      <c r="J5095">
        <v>2023</v>
      </c>
      <c r="K5095" t="s">
        <v>14063</v>
      </c>
      <c r="L5095">
        <v>7</v>
      </c>
      <c r="M5095" t="s">
        <v>14050</v>
      </c>
      <c r="N5095" t="s">
        <v>16</v>
      </c>
    </row>
    <row r="5096" spans="1:14" x14ac:dyDescent="0.35">
      <c r="A5096" t="s">
        <v>225</v>
      </c>
      <c r="B5096">
        <v>24</v>
      </c>
      <c r="C5096" t="s">
        <v>14098</v>
      </c>
      <c r="D5096" t="s">
        <v>12</v>
      </c>
      <c r="E5096" t="s">
        <v>64</v>
      </c>
      <c r="F5096" t="s">
        <v>25</v>
      </c>
      <c r="G5096" t="s">
        <v>15</v>
      </c>
      <c r="H5096">
        <v>14373.83</v>
      </c>
      <c r="I5096" s="9">
        <v>45253</v>
      </c>
      <c r="J5096">
        <v>2023</v>
      </c>
      <c r="K5096" t="s">
        <v>14054</v>
      </c>
      <c r="L5096">
        <v>11</v>
      </c>
      <c r="M5096" t="s">
        <v>14057</v>
      </c>
      <c r="N5096" t="s">
        <v>16</v>
      </c>
    </row>
    <row r="5097" spans="1:14" x14ac:dyDescent="0.35">
      <c r="A5097" t="s">
        <v>261</v>
      </c>
      <c r="B5097">
        <v>24</v>
      </c>
      <c r="C5097" t="s">
        <v>14098</v>
      </c>
      <c r="D5097" t="s">
        <v>12</v>
      </c>
      <c r="E5097" t="s">
        <v>93</v>
      </c>
      <c r="F5097" t="s">
        <v>55</v>
      </c>
      <c r="G5097" t="s">
        <v>20</v>
      </c>
      <c r="H5097">
        <v>3413.65</v>
      </c>
      <c r="I5097" s="9">
        <v>45158</v>
      </c>
      <c r="J5097">
        <v>2023</v>
      </c>
      <c r="K5097" t="s">
        <v>14056</v>
      </c>
      <c r="L5097">
        <v>8</v>
      </c>
      <c r="M5097" t="s">
        <v>14059</v>
      </c>
      <c r="N5097" t="s">
        <v>16</v>
      </c>
    </row>
    <row r="5098" spans="1:14" x14ac:dyDescent="0.35">
      <c r="A5098" t="s">
        <v>525</v>
      </c>
      <c r="B5098">
        <v>24</v>
      </c>
      <c r="C5098" t="s">
        <v>14098</v>
      </c>
      <c r="D5098" t="s">
        <v>39</v>
      </c>
      <c r="E5098" t="s">
        <v>74</v>
      </c>
      <c r="F5098" t="s">
        <v>19</v>
      </c>
      <c r="G5098" t="s">
        <v>20</v>
      </c>
      <c r="H5098">
        <v>3192.39</v>
      </c>
      <c r="I5098" s="9">
        <v>45144</v>
      </c>
      <c r="J5098">
        <v>2023</v>
      </c>
      <c r="K5098" t="s">
        <v>14056</v>
      </c>
      <c r="L5098">
        <v>8</v>
      </c>
      <c r="M5098" t="s">
        <v>14059</v>
      </c>
      <c r="N5098" t="s">
        <v>16</v>
      </c>
    </row>
    <row r="5099" spans="1:14" x14ac:dyDescent="0.35">
      <c r="A5099" t="s">
        <v>557</v>
      </c>
      <c r="B5099">
        <v>24</v>
      </c>
      <c r="C5099" t="s">
        <v>14098</v>
      </c>
      <c r="D5099" t="s">
        <v>12</v>
      </c>
      <c r="E5099" t="s">
        <v>24</v>
      </c>
      <c r="F5099" t="s">
        <v>25</v>
      </c>
      <c r="G5099" t="s">
        <v>36</v>
      </c>
      <c r="H5099">
        <v>26656.19</v>
      </c>
      <c r="I5099" s="9">
        <v>45395</v>
      </c>
      <c r="J5099">
        <v>2024</v>
      </c>
      <c r="K5099" t="s">
        <v>14061</v>
      </c>
      <c r="L5099">
        <v>4</v>
      </c>
      <c r="M5099" t="s">
        <v>14050</v>
      </c>
      <c r="N5099" t="s">
        <v>16</v>
      </c>
    </row>
    <row r="5100" spans="1:14" x14ac:dyDescent="0.35">
      <c r="A5100" t="s">
        <v>647</v>
      </c>
      <c r="B5100">
        <v>24</v>
      </c>
      <c r="C5100" t="s">
        <v>14098</v>
      </c>
      <c r="D5100" t="s">
        <v>39</v>
      </c>
      <c r="E5100" t="s">
        <v>52</v>
      </c>
      <c r="F5100" t="s">
        <v>19</v>
      </c>
      <c r="G5100" t="s">
        <v>36</v>
      </c>
      <c r="H5100">
        <v>5917.97</v>
      </c>
      <c r="I5100" s="9">
        <v>45142</v>
      </c>
      <c r="J5100">
        <v>2023</v>
      </c>
      <c r="K5100" t="s">
        <v>14056</v>
      </c>
      <c r="L5100">
        <v>8</v>
      </c>
      <c r="M5100" t="s">
        <v>14048</v>
      </c>
      <c r="N5100" t="s">
        <v>16</v>
      </c>
    </row>
    <row r="5101" spans="1:14" x14ac:dyDescent="0.35">
      <c r="A5101" t="s">
        <v>801</v>
      </c>
      <c r="B5101">
        <v>24</v>
      </c>
      <c r="C5101" t="s">
        <v>14098</v>
      </c>
      <c r="D5101" t="s">
        <v>12</v>
      </c>
      <c r="E5101" t="s">
        <v>29</v>
      </c>
      <c r="F5101" t="s">
        <v>14</v>
      </c>
      <c r="G5101" t="s">
        <v>30</v>
      </c>
      <c r="H5101">
        <v>10649.91</v>
      </c>
      <c r="I5101" s="9">
        <v>45516</v>
      </c>
      <c r="J5101">
        <v>2024</v>
      </c>
      <c r="K5101" t="s">
        <v>14056</v>
      </c>
      <c r="L5101">
        <v>8</v>
      </c>
      <c r="M5101" t="s">
        <v>14062</v>
      </c>
      <c r="N5101" t="s">
        <v>16</v>
      </c>
    </row>
    <row r="5102" spans="1:14" x14ac:dyDescent="0.35">
      <c r="A5102" t="s">
        <v>1091</v>
      </c>
      <c r="B5102">
        <v>24</v>
      </c>
      <c r="C5102" t="s">
        <v>14098</v>
      </c>
      <c r="D5102" t="s">
        <v>12</v>
      </c>
      <c r="E5102" t="s">
        <v>74</v>
      </c>
      <c r="F5102" t="s">
        <v>25</v>
      </c>
      <c r="G5102" t="s">
        <v>26</v>
      </c>
      <c r="H5102">
        <v>56264.14</v>
      </c>
      <c r="I5102" s="9">
        <v>45292</v>
      </c>
      <c r="J5102">
        <v>2024</v>
      </c>
      <c r="K5102" t="s">
        <v>14045</v>
      </c>
      <c r="L5102">
        <v>1</v>
      </c>
      <c r="M5102" t="s">
        <v>14062</v>
      </c>
      <c r="N5102" t="s">
        <v>16</v>
      </c>
    </row>
    <row r="5103" spans="1:14" x14ac:dyDescent="0.35">
      <c r="A5103" t="s">
        <v>1245</v>
      </c>
      <c r="B5103">
        <v>24</v>
      </c>
      <c r="C5103" t="s">
        <v>14098</v>
      </c>
      <c r="D5103" t="s">
        <v>12</v>
      </c>
      <c r="E5103" t="s">
        <v>64</v>
      </c>
      <c r="F5103" t="s">
        <v>49</v>
      </c>
      <c r="G5103" t="s">
        <v>15</v>
      </c>
      <c r="H5103">
        <v>394.59</v>
      </c>
      <c r="I5103" s="9">
        <v>44994</v>
      </c>
      <c r="J5103">
        <v>2023</v>
      </c>
      <c r="K5103" t="s">
        <v>14053</v>
      </c>
      <c r="L5103">
        <v>3</v>
      </c>
      <c r="M5103" t="s">
        <v>14057</v>
      </c>
      <c r="N5103" t="s">
        <v>16</v>
      </c>
    </row>
    <row r="5104" spans="1:14" x14ac:dyDescent="0.35">
      <c r="A5104" t="s">
        <v>1281</v>
      </c>
      <c r="B5104">
        <v>24</v>
      </c>
      <c r="C5104" t="s">
        <v>14098</v>
      </c>
      <c r="D5104" t="s">
        <v>12</v>
      </c>
      <c r="E5104" t="s">
        <v>29</v>
      </c>
      <c r="F5104" t="s">
        <v>35</v>
      </c>
      <c r="G5104" t="s">
        <v>15</v>
      </c>
      <c r="H5104">
        <v>12909.12</v>
      </c>
      <c r="I5104" s="9">
        <v>45521</v>
      </c>
      <c r="J5104">
        <v>2024</v>
      </c>
      <c r="K5104" t="s">
        <v>14056</v>
      </c>
      <c r="L5104">
        <v>8</v>
      </c>
      <c r="M5104" t="s">
        <v>14050</v>
      </c>
      <c r="N5104" t="s">
        <v>16</v>
      </c>
    </row>
    <row r="5105" spans="1:14" x14ac:dyDescent="0.35">
      <c r="A5105" t="s">
        <v>1803</v>
      </c>
      <c r="B5105">
        <v>24</v>
      </c>
      <c r="C5105" t="s">
        <v>14098</v>
      </c>
      <c r="D5105" t="s">
        <v>39</v>
      </c>
      <c r="E5105" t="s">
        <v>74</v>
      </c>
      <c r="F5105" t="s">
        <v>14</v>
      </c>
      <c r="G5105" t="s">
        <v>20</v>
      </c>
      <c r="H5105">
        <v>13932.86</v>
      </c>
      <c r="I5105" s="9">
        <v>45372</v>
      </c>
      <c r="J5105">
        <v>2024</v>
      </c>
      <c r="K5105" t="s">
        <v>14053</v>
      </c>
      <c r="L5105">
        <v>3</v>
      </c>
      <c r="M5105" t="s">
        <v>14057</v>
      </c>
      <c r="N5105" t="s">
        <v>16</v>
      </c>
    </row>
    <row r="5106" spans="1:14" x14ac:dyDescent="0.35">
      <c r="A5106" t="s">
        <v>2177</v>
      </c>
      <c r="B5106">
        <v>24</v>
      </c>
      <c r="C5106" t="s">
        <v>14098</v>
      </c>
      <c r="D5106" t="s">
        <v>12</v>
      </c>
      <c r="E5106" t="s">
        <v>93</v>
      </c>
      <c r="F5106" t="s">
        <v>25</v>
      </c>
      <c r="G5106" t="s">
        <v>15</v>
      </c>
      <c r="H5106">
        <v>6156.13</v>
      </c>
      <c r="I5106" s="9">
        <v>45524</v>
      </c>
      <c r="J5106">
        <v>2024</v>
      </c>
      <c r="K5106" t="s">
        <v>14056</v>
      </c>
      <c r="L5106">
        <v>8</v>
      </c>
      <c r="M5106" t="s">
        <v>14046</v>
      </c>
      <c r="N5106" t="s">
        <v>16</v>
      </c>
    </row>
    <row r="5107" spans="1:14" x14ac:dyDescent="0.35">
      <c r="A5107" t="s">
        <v>2403</v>
      </c>
      <c r="B5107">
        <v>24</v>
      </c>
      <c r="C5107" t="s">
        <v>14098</v>
      </c>
      <c r="D5107" t="s">
        <v>12</v>
      </c>
      <c r="E5107" t="s">
        <v>52</v>
      </c>
      <c r="F5107" t="s">
        <v>25</v>
      </c>
      <c r="G5107" t="s">
        <v>26</v>
      </c>
      <c r="H5107">
        <v>828.57</v>
      </c>
      <c r="I5107" s="9">
        <v>45199</v>
      </c>
      <c r="J5107">
        <v>2023</v>
      </c>
      <c r="K5107" t="s">
        <v>14055</v>
      </c>
      <c r="L5107">
        <v>9</v>
      </c>
      <c r="M5107" t="s">
        <v>14050</v>
      </c>
      <c r="N5107" t="s">
        <v>16</v>
      </c>
    </row>
    <row r="5108" spans="1:14" x14ac:dyDescent="0.35">
      <c r="A5108" t="s">
        <v>2423</v>
      </c>
      <c r="B5108">
        <v>24</v>
      </c>
      <c r="C5108" t="s">
        <v>14098</v>
      </c>
      <c r="D5108" t="s">
        <v>39</v>
      </c>
      <c r="E5108" t="s">
        <v>42</v>
      </c>
      <c r="F5108" t="s">
        <v>25</v>
      </c>
      <c r="G5108" t="s">
        <v>20</v>
      </c>
      <c r="H5108">
        <v>11641.25</v>
      </c>
      <c r="I5108" s="9">
        <v>45073</v>
      </c>
      <c r="J5108">
        <v>2023</v>
      </c>
      <c r="K5108" t="s">
        <v>14047</v>
      </c>
      <c r="L5108">
        <v>5</v>
      </c>
      <c r="M5108" t="s">
        <v>14050</v>
      </c>
      <c r="N5108" t="s">
        <v>16</v>
      </c>
    </row>
    <row r="5109" spans="1:14" x14ac:dyDescent="0.35">
      <c r="A5109" t="s">
        <v>2443</v>
      </c>
      <c r="B5109">
        <v>24</v>
      </c>
      <c r="C5109" t="s">
        <v>14098</v>
      </c>
      <c r="D5109" t="s">
        <v>39</v>
      </c>
      <c r="E5109" t="s">
        <v>93</v>
      </c>
      <c r="F5109" t="s">
        <v>55</v>
      </c>
      <c r="G5109" t="s">
        <v>20</v>
      </c>
      <c r="H5109">
        <v>2364.36</v>
      </c>
      <c r="I5109" s="9">
        <v>44937</v>
      </c>
      <c r="J5109">
        <v>2023</v>
      </c>
      <c r="K5109" t="s">
        <v>14045</v>
      </c>
      <c r="L5109">
        <v>1</v>
      </c>
      <c r="M5109" t="s">
        <v>14052</v>
      </c>
      <c r="N5109" t="s">
        <v>16</v>
      </c>
    </row>
    <row r="5110" spans="1:14" x14ac:dyDescent="0.35">
      <c r="A5110" t="s">
        <v>2459</v>
      </c>
      <c r="B5110">
        <v>24</v>
      </c>
      <c r="C5110" t="s">
        <v>14098</v>
      </c>
      <c r="D5110" t="s">
        <v>12</v>
      </c>
      <c r="E5110" t="s">
        <v>93</v>
      </c>
      <c r="F5110" t="s">
        <v>49</v>
      </c>
      <c r="G5110" t="s">
        <v>36</v>
      </c>
      <c r="H5110">
        <v>6731.8</v>
      </c>
      <c r="I5110" s="9">
        <v>45345</v>
      </c>
      <c r="J5110">
        <v>2024</v>
      </c>
      <c r="K5110" t="s">
        <v>14051</v>
      </c>
      <c r="L5110">
        <v>2</v>
      </c>
      <c r="M5110" t="s">
        <v>14048</v>
      </c>
      <c r="N5110" t="s">
        <v>16</v>
      </c>
    </row>
    <row r="5111" spans="1:14" x14ac:dyDescent="0.35">
      <c r="A5111" t="s">
        <v>2599</v>
      </c>
      <c r="B5111">
        <v>24</v>
      </c>
      <c r="C5111" t="s">
        <v>14098</v>
      </c>
      <c r="D5111" t="s">
        <v>12</v>
      </c>
      <c r="E5111" t="s">
        <v>52</v>
      </c>
      <c r="F5111" t="s">
        <v>19</v>
      </c>
      <c r="G5111" t="s">
        <v>20</v>
      </c>
      <c r="H5111">
        <v>34600.57</v>
      </c>
      <c r="I5111" s="9">
        <v>45645</v>
      </c>
      <c r="J5111">
        <v>2024</v>
      </c>
      <c r="K5111" t="s">
        <v>14060</v>
      </c>
      <c r="L5111">
        <v>12</v>
      </c>
      <c r="M5111" t="s">
        <v>14057</v>
      </c>
      <c r="N5111" t="s">
        <v>16</v>
      </c>
    </row>
    <row r="5112" spans="1:14" x14ac:dyDescent="0.35">
      <c r="A5112" t="s">
        <v>2603</v>
      </c>
      <c r="B5112">
        <v>24</v>
      </c>
      <c r="C5112" t="s">
        <v>14098</v>
      </c>
      <c r="D5112" t="s">
        <v>39</v>
      </c>
      <c r="E5112" t="s">
        <v>42</v>
      </c>
      <c r="F5112" t="s">
        <v>35</v>
      </c>
      <c r="G5112" t="s">
        <v>15</v>
      </c>
      <c r="H5112">
        <v>5307.21</v>
      </c>
      <c r="I5112" s="9">
        <v>45223</v>
      </c>
      <c r="J5112">
        <v>2023</v>
      </c>
      <c r="K5112" t="s">
        <v>14058</v>
      </c>
      <c r="L5112">
        <v>10</v>
      </c>
      <c r="M5112" t="s">
        <v>14046</v>
      </c>
      <c r="N5112" t="s">
        <v>16</v>
      </c>
    </row>
    <row r="5113" spans="1:14" x14ac:dyDescent="0.35">
      <c r="A5113" t="s">
        <v>2771</v>
      </c>
      <c r="B5113">
        <v>24</v>
      </c>
      <c r="C5113" t="s">
        <v>14098</v>
      </c>
      <c r="D5113" t="s">
        <v>12</v>
      </c>
      <c r="E5113" t="s">
        <v>52</v>
      </c>
      <c r="F5113" t="s">
        <v>49</v>
      </c>
      <c r="G5113" t="s">
        <v>30</v>
      </c>
      <c r="H5113">
        <v>2766.69</v>
      </c>
      <c r="I5113" s="9">
        <v>45362</v>
      </c>
      <c r="J5113">
        <v>2024</v>
      </c>
      <c r="K5113" t="s">
        <v>14053</v>
      </c>
      <c r="L5113">
        <v>3</v>
      </c>
      <c r="M5113" t="s">
        <v>14062</v>
      </c>
      <c r="N5113" t="s">
        <v>16</v>
      </c>
    </row>
    <row r="5114" spans="1:14" x14ac:dyDescent="0.35">
      <c r="A5114" t="s">
        <v>2957</v>
      </c>
      <c r="B5114">
        <v>24</v>
      </c>
      <c r="C5114" t="s">
        <v>14098</v>
      </c>
      <c r="D5114" t="s">
        <v>39</v>
      </c>
      <c r="E5114" t="s">
        <v>74</v>
      </c>
      <c r="F5114" t="s">
        <v>55</v>
      </c>
      <c r="G5114" t="s">
        <v>15</v>
      </c>
      <c r="H5114">
        <v>8721.01</v>
      </c>
      <c r="I5114" s="9">
        <v>45137</v>
      </c>
      <c r="J5114">
        <v>2023</v>
      </c>
      <c r="K5114" t="s">
        <v>14063</v>
      </c>
      <c r="L5114">
        <v>7</v>
      </c>
      <c r="M5114" t="s">
        <v>14059</v>
      </c>
      <c r="N5114" t="s">
        <v>16</v>
      </c>
    </row>
    <row r="5115" spans="1:14" x14ac:dyDescent="0.35">
      <c r="A5115" t="s">
        <v>2969</v>
      </c>
      <c r="B5115">
        <v>24</v>
      </c>
      <c r="C5115" t="s">
        <v>14098</v>
      </c>
      <c r="D5115" t="s">
        <v>12</v>
      </c>
      <c r="E5115" t="s">
        <v>24</v>
      </c>
      <c r="F5115" t="s">
        <v>14</v>
      </c>
      <c r="G5115" t="s">
        <v>36</v>
      </c>
      <c r="H5115">
        <v>2921.37</v>
      </c>
      <c r="I5115" s="9">
        <v>45005</v>
      </c>
      <c r="J5115">
        <v>2023</v>
      </c>
      <c r="K5115" t="s">
        <v>14053</v>
      </c>
      <c r="L5115">
        <v>3</v>
      </c>
      <c r="M5115" t="s">
        <v>14062</v>
      </c>
      <c r="N5115" t="s">
        <v>16</v>
      </c>
    </row>
    <row r="5116" spans="1:14" x14ac:dyDescent="0.35">
      <c r="A5116" t="s">
        <v>2975</v>
      </c>
      <c r="B5116">
        <v>24</v>
      </c>
      <c r="C5116" t="s">
        <v>14098</v>
      </c>
      <c r="D5116" t="s">
        <v>39</v>
      </c>
      <c r="E5116" t="s">
        <v>52</v>
      </c>
      <c r="F5116" t="s">
        <v>14</v>
      </c>
      <c r="G5116" t="s">
        <v>20</v>
      </c>
      <c r="H5116">
        <v>836.62</v>
      </c>
      <c r="I5116" s="9">
        <v>45309</v>
      </c>
      <c r="J5116">
        <v>2024</v>
      </c>
      <c r="K5116" t="s">
        <v>14045</v>
      </c>
      <c r="L5116">
        <v>1</v>
      </c>
      <c r="M5116" t="s">
        <v>14057</v>
      </c>
      <c r="N5116" t="s">
        <v>16</v>
      </c>
    </row>
    <row r="5117" spans="1:14" x14ac:dyDescent="0.35">
      <c r="A5117" t="s">
        <v>3165</v>
      </c>
      <c r="B5117">
        <v>24</v>
      </c>
      <c r="C5117" t="s">
        <v>14098</v>
      </c>
      <c r="D5117" t="s">
        <v>39</v>
      </c>
      <c r="E5117" t="s">
        <v>52</v>
      </c>
      <c r="F5117" t="s">
        <v>49</v>
      </c>
      <c r="G5117" t="s">
        <v>36</v>
      </c>
      <c r="H5117">
        <v>2651.44</v>
      </c>
      <c r="I5117" s="9">
        <v>45207</v>
      </c>
      <c r="J5117">
        <v>2023</v>
      </c>
      <c r="K5117" t="s">
        <v>14058</v>
      </c>
      <c r="L5117">
        <v>10</v>
      </c>
      <c r="M5117" t="s">
        <v>14059</v>
      </c>
      <c r="N5117" t="s">
        <v>16</v>
      </c>
    </row>
    <row r="5118" spans="1:14" x14ac:dyDescent="0.35">
      <c r="A5118" t="s">
        <v>3361</v>
      </c>
      <c r="B5118">
        <v>24</v>
      </c>
      <c r="C5118" t="s">
        <v>14098</v>
      </c>
      <c r="D5118" t="s">
        <v>39</v>
      </c>
      <c r="E5118" t="s">
        <v>52</v>
      </c>
      <c r="F5118" t="s">
        <v>25</v>
      </c>
      <c r="G5118" t="s">
        <v>15</v>
      </c>
      <c r="H5118">
        <v>638.54</v>
      </c>
      <c r="I5118" s="9">
        <v>45069</v>
      </c>
      <c r="J5118">
        <v>2023</v>
      </c>
      <c r="K5118" t="s">
        <v>14047</v>
      </c>
      <c r="L5118">
        <v>5</v>
      </c>
      <c r="M5118" t="s">
        <v>14046</v>
      </c>
      <c r="N5118" t="s">
        <v>16</v>
      </c>
    </row>
    <row r="5119" spans="1:14" x14ac:dyDescent="0.35">
      <c r="A5119" t="s">
        <v>3435</v>
      </c>
      <c r="B5119">
        <v>24</v>
      </c>
      <c r="C5119" t="s">
        <v>14098</v>
      </c>
      <c r="D5119" t="s">
        <v>12</v>
      </c>
      <c r="E5119" t="s">
        <v>29</v>
      </c>
      <c r="F5119" t="s">
        <v>35</v>
      </c>
      <c r="G5119" t="s">
        <v>26</v>
      </c>
      <c r="H5119">
        <v>714.02</v>
      </c>
      <c r="I5119" s="9">
        <v>45175</v>
      </c>
      <c r="J5119">
        <v>2023</v>
      </c>
      <c r="K5119" t="s">
        <v>14055</v>
      </c>
      <c r="L5119">
        <v>9</v>
      </c>
      <c r="M5119" t="s">
        <v>14052</v>
      </c>
      <c r="N5119" t="s">
        <v>16</v>
      </c>
    </row>
    <row r="5120" spans="1:14" x14ac:dyDescent="0.35">
      <c r="A5120" t="s">
        <v>3501</v>
      </c>
      <c r="B5120">
        <v>24</v>
      </c>
      <c r="C5120" t="s">
        <v>14098</v>
      </c>
      <c r="D5120" t="s">
        <v>12</v>
      </c>
      <c r="E5120" t="s">
        <v>13</v>
      </c>
      <c r="F5120" t="s">
        <v>55</v>
      </c>
      <c r="G5120" t="s">
        <v>30</v>
      </c>
      <c r="H5120">
        <v>35683.870000000003</v>
      </c>
      <c r="I5120" s="9">
        <v>44998</v>
      </c>
      <c r="J5120">
        <v>2023</v>
      </c>
      <c r="K5120" t="s">
        <v>14053</v>
      </c>
      <c r="L5120">
        <v>3</v>
      </c>
      <c r="M5120" t="s">
        <v>14062</v>
      </c>
      <c r="N5120" t="s">
        <v>16</v>
      </c>
    </row>
    <row r="5121" spans="1:14" x14ac:dyDescent="0.35">
      <c r="A5121" t="s">
        <v>3639</v>
      </c>
      <c r="B5121">
        <v>24</v>
      </c>
      <c r="C5121" t="s">
        <v>14098</v>
      </c>
      <c r="D5121" t="s">
        <v>39</v>
      </c>
      <c r="E5121" t="s">
        <v>93</v>
      </c>
      <c r="F5121" t="s">
        <v>49</v>
      </c>
      <c r="G5121" t="s">
        <v>20</v>
      </c>
      <c r="H5121">
        <v>6959.89</v>
      </c>
      <c r="I5121" s="9">
        <v>45151</v>
      </c>
      <c r="J5121">
        <v>2023</v>
      </c>
      <c r="K5121" t="s">
        <v>14056</v>
      </c>
      <c r="L5121">
        <v>8</v>
      </c>
      <c r="M5121" t="s">
        <v>14059</v>
      </c>
      <c r="N5121" t="s">
        <v>16</v>
      </c>
    </row>
    <row r="5122" spans="1:14" x14ac:dyDescent="0.35">
      <c r="A5122" t="s">
        <v>3663</v>
      </c>
      <c r="B5122">
        <v>24</v>
      </c>
      <c r="C5122" t="s">
        <v>14098</v>
      </c>
      <c r="D5122" t="s">
        <v>39</v>
      </c>
      <c r="E5122" t="s">
        <v>13</v>
      </c>
      <c r="F5122" t="s">
        <v>49</v>
      </c>
      <c r="G5122" t="s">
        <v>20</v>
      </c>
      <c r="H5122">
        <v>17844.25</v>
      </c>
      <c r="I5122" s="9">
        <v>45064</v>
      </c>
      <c r="J5122">
        <v>2023</v>
      </c>
      <c r="K5122" t="s">
        <v>14047</v>
      </c>
      <c r="L5122">
        <v>5</v>
      </c>
      <c r="M5122" t="s">
        <v>14057</v>
      </c>
      <c r="N5122" t="s">
        <v>16</v>
      </c>
    </row>
    <row r="5123" spans="1:14" x14ac:dyDescent="0.35">
      <c r="A5123" t="s">
        <v>3835</v>
      </c>
      <c r="B5123">
        <v>24</v>
      </c>
      <c r="C5123" t="s">
        <v>14098</v>
      </c>
      <c r="D5123" t="s">
        <v>12</v>
      </c>
      <c r="E5123" t="s">
        <v>93</v>
      </c>
      <c r="F5123" t="s">
        <v>55</v>
      </c>
      <c r="G5123" t="s">
        <v>30</v>
      </c>
      <c r="H5123">
        <v>5645.22</v>
      </c>
      <c r="I5123" s="9">
        <v>44940</v>
      </c>
      <c r="J5123">
        <v>2023</v>
      </c>
      <c r="K5123" t="s">
        <v>14045</v>
      </c>
      <c r="L5123">
        <v>1</v>
      </c>
      <c r="M5123" t="s">
        <v>14050</v>
      </c>
      <c r="N5123" t="s">
        <v>16</v>
      </c>
    </row>
    <row r="5124" spans="1:14" x14ac:dyDescent="0.35">
      <c r="A5124" t="s">
        <v>4337</v>
      </c>
      <c r="B5124">
        <v>24</v>
      </c>
      <c r="C5124" t="s">
        <v>14098</v>
      </c>
      <c r="D5124" t="s">
        <v>39</v>
      </c>
      <c r="E5124" t="s">
        <v>29</v>
      </c>
      <c r="F5124" t="s">
        <v>25</v>
      </c>
      <c r="G5124" t="s">
        <v>26</v>
      </c>
      <c r="H5124">
        <v>6609.95</v>
      </c>
      <c r="I5124" s="9">
        <v>45333</v>
      </c>
      <c r="J5124">
        <v>2024</v>
      </c>
      <c r="K5124" t="s">
        <v>14051</v>
      </c>
      <c r="L5124">
        <v>2</v>
      </c>
      <c r="M5124" t="s">
        <v>14059</v>
      </c>
      <c r="N5124" t="s">
        <v>16</v>
      </c>
    </row>
    <row r="5125" spans="1:14" x14ac:dyDescent="0.35">
      <c r="A5125" t="s">
        <v>4349</v>
      </c>
      <c r="B5125">
        <v>24</v>
      </c>
      <c r="C5125" t="s">
        <v>14098</v>
      </c>
      <c r="D5125" t="s">
        <v>12</v>
      </c>
      <c r="E5125" t="s">
        <v>64</v>
      </c>
      <c r="F5125" t="s">
        <v>55</v>
      </c>
      <c r="G5125" t="s">
        <v>20</v>
      </c>
      <c r="H5125">
        <v>13218.92</v>
      </c>
      <c r="I5125" s="9">
        <v>45519</v>
      </c>
      <c r="J5125">
        <v>2024</v>
      </c>
      <c r="K5125" t="s">
        <v>14056</v>
      </c>
      <c r="L5125">
        <v>8</v>
      </c>
      <c r="M5125" t="s">
        <v>14057</v>
      </c>
      <c r="N5125" t="s">
        <v>16</v>
      </c>
    </row>
    <row r="5126" spans="1:14" x14ac:dyDescent="0.35">
      <c r="A5126" t="s">
        <v>4515</v>
      </c>
      <c r="B5126">
        <v>24</v>
      </c>
      <c r="C5126" t="s">
        <v>14098</v>
      </c>
      <c r="D5126" t="s">
        <v>12</v>
      </c>
      <c r="E5126" t="s">
        <v>52</v>
      </c>
      <c r="F5126" t="s">
        <v>55</v>
      </c>
      <c r="G5126" t="s">
        <v>20</v>
      </c>
      <c r="H5126">
        <v>4747.55</v>
      </c>
      <c r="I5126" s="9">
        <v>45308</v>
      </c>
      <c r="J5126">
        <v>2024</v>
      </c>
      <c r="K5126" t="s">
        <v>14045</v>
      </c>
      <c r="L5126">
        <v>1</v>
      </c>
      <c r="M5126" t="s">
        <v>14052</v>
      </c>
      <c r="N5126" t="s">
        <v>16</v>
      </c>
    </row>
    <row r="5127" spans="1:14" x14ac:dyDescent="0.35">
      <c r="A5127" t="s">
        <v>4529</v>
      </c>
      <c r="B5127">
        <v>24</v>
      </c>
      <c r="C5127" t="s">
        <v>14098</v>
      </c>
      <c r="D5127" t="s">
        <v>12</v>
      </c>
      <c r="E5127" t="s">
        <v>42</v>
      </c>
      <c r="F5127" t="s">
        <v>55</v>
      </c>
      <c r="G5127" t="s">
        <v>36</v>
      </c>
      <c r="H5127">
        <v>7792.54</v>
      </c>
      <c r="I5127" s="9">
        <v>45438</v>
      </c>
      <c r="J5127">
        <v>2024</v>
      </c>
      <c r="K5127" t="s">
        <v>14047</v>
      </c>
      <c r="L5127">
        <v>5</v>
      </c>
      <c r="M5127" t="s">
        <v>14059</v>
      </c>
      <c r="N5127" t="s">
        <v>16</v>
      </c>
    </row>
    <row r="5128" spans="1:14" x14ac:dyDescent="0.35">
      <c r="A5128" t="s">
        <v>4639</v>
      </c>
      <c r="B5128">
        <v>24</v>
      </c>
      <c r="C5128" t="s">
        <v>14098</v>
      </c>
      <c r="D5128" t="s">
        <v>39</v>
      </c>
      <c r="E5128" t="s">
        <v>13</v>
      </c>
      <c r="F5128" t="s">
        <v>19</v>
      </c>
      <c r="G5128" t="s">
        <v>15</v>
      </c>
      <c r="H5128">
        <v>10531.64</v>
      </c>
      <c r="I5128" s="9">
        <v>44960</v>
      </c>
      <c r="J5128">
        <v>2023</v>
      </c>
      <c r="K5128" t="s">
        <v>14051</v>
      </c>
      <c r="L5128">
        <v>2</v>
      </c>
      <c r="M5128" t="s">
        <v>14048</v>
      </c>
      <c r="N5128" t="s">
        <v>16</v>
      </c>
    </row>
    <row r="5129" spans="1:14" x14ac:dyDescent="0.35">
      <c r="A5129" t="s">
        <v>4659</v>
      </c>
      <c r="B5129">
        <v>24</v>
      </c>
      <c r="C5129" t="s">
        <v>14098</v>
      </c>
      <c r="D5129" t="s">
        <v>12</v>
      </c>
      <c r="E5129" t="s">
        <v>64</v>
      </c>
      <c r="F5129" t="s">
        <v>49</v>
      </c>
      <c r="G5129" t="s">
        <v>15</v>
      </c>
      <c r="H5129">
        <v>3873.39</v>
      </c>
      <c r="I5129" s="9">
        <v>45221</v>
      </c>
      <c r="J5129">
        <v>2023</v>
      </c>
      <c r="K5129" t="s">
        <v>14058</v>
      </c>
      <c r="L5129">
        <v>10</v>
      </c>
      <c r="M5129" t="s">
        <v>14059</v>
      </c>
      <c r="N5129" t="s">
        <v>16</v>
      </c>
    </row>
    <row r="5130" spans="1:14" x14ac:dyDescent="0.35">
      <c r="A5130" t="s">
        <v>4947</v>
      </c>
      <c r="B5130">
        <v>24</v>
      </c>
      <c r="C5130" t="s">
        <v>14098</v>
      </c>
      <c r="D5130" t="s">
        <v>12</v>
      </c>
      <c r="E5130" t="s">
        <v>74</v>
      </c>
      <c r="F5130" t="s">
        <v>25</v>
      </c>
      <c r="G5130" t="s">
        <v>36</v>
      </c>
      <c r="H5130">
        <v>13934.54</v>
      </c>
      <c r="I5130" s="9">
        <v>45026</v>
      </c>
      <c r="J5130">
        <v>2023</v>
      </c>
      <c r="K5130" t="s">
        <v>14061</v>
      </c>
      <c r="L5130">
        <v>4</v>
      </c>
      <c r="M5130" t="s">
        <v>14062</v>
      </c>
      <c r="N5130" t="s">
        <v>16</v>
      </c>
    </row>
    <row r="5131" spans="1:14" x14ac:dyDescent="0.35">
      <c r="A5131" t="s">
        <v>5101</v>
      </c>
      <c r="B5131">
        <v>24</v>
      </c>
      <c r="C5131" t="s">
        <v>14098</v>
      </c>
      <c r="D5131" t="s">
        <v>12</v>
      </c>
      <c r="E5131" t="s">
        <v>29</v>
      </c>
      <c r="F5131" t="s">
        <v>25</v>
      </c>
      <c r="G5131" t="s">
        <v>30</v>
      </c>
      <c r="H5131">
        <v>1571.06</v>
      </c>
      <c r="I5131" s="9">
        <v>45431</v>
      </c>
      <c r="J5131">
        <v>2024</v>
      </c>
      <c r="K5131" t="s">
        <v>14047</v>
      </c>
      <c r="L5131">
        <v>5</v>
      </c>
      <c r="M5131" t="s">
        <v>14059</v>
      </c>
      <c r="N5131" t="s">
        <v>16</v>
      </c>
    </row>
    <row r="5132" spans="1:14" x14ac:dyDescent="0.35">
      <c r="A5132" t="s">
        <v>5135</v>
      </c>
      <c r="B5132">
        <v>24</v>
      </c>
      <c r="C5132" t="s">
        <v>14098</v>
      </c>
      <c r="D5132" t="s">
        <v>12</v>
      </c>
      <c r="E5132" t="s">
        <v>13</v>
      </c>
      <c r="F5132" t="s">
        <v>35</v>
      </c>
      <c r="G5132" t="s">
        <v>36</v>
      </c>
      <c r="H5132">
        <v>11502.49</v>
      </c>
      <c r="I5132" s="9">
        <v>44937</v>
      </c>
      <c r="J5132">
        <v>2023</v>
      </c>
      <c r="K5132" t="s">
        <v>14045</v>
      </c>
      <c r="L5132">
        <v>1</v>
      </c>
      <c r="M5132" t="s">
        <v>14052</v>
      </c>
      <c r="N5132" t="s">
        <v>16</v>
      </c>
    </row>
    <row r="5133" spans="1:14" x14ac:dyDescent="0.35">
      <c r="A5133" t="s">
        <v>5145</v>
      </c>
      <c r="B5133">
        <v>24</v>
      </c>
      <c r="C5133" t="s">
        <v>14098</v>
      </c>
      <c r="D5133" t="s">
        <v>12</v>
      </c>
      <c r="E5133" t="s">
        <v>42</v>
      </c>
      <c r="F5133" t="s">
        <v>14</v>
      </c>
      <c r="G5133" t="s">
        <v>20</v>
      </c>
      <c r="H5133">
        <v>14664.21</v>
      </c>
      <c r="I5133" s="9">
        <v>45492</v>
      </c>
      <c r="J5133">
        <v>2024</v>
      </c>
      <c r="K5133" t="s">
        <v>14063</v>
      </c>
      <c r="L5133">
        <v>7</v>
      </c>
      <c r="M5133" t="s">
        <v>14048</v>
      </c>
      <c r="N5133" t="s">
        <v>16</v>
      </c>
    </row>
    <row r="5134" spans="1:14" x14ac:dyDescent="0.35">
      <c r="A5134" t="s">
        <v>5331</v>
      </c>
      <c r="B5134">
        <v>24</v>
      </c>
      <c r="C5134" t="s">
        <v>14098</v>
      </c>
      <c r="D5134" t="s">
        <v>12</v>
      </c>
      <c r="E5134" t="s">
        <v>24</v>
      </c>
      <c r="F5134" t="s">
        <v>55</v>
      </c>
      <c r="G5134" t="s">
        <v>36</v>
      </c>
      <c r="H5134">
        <v>2238.67</v>
      </c>
      <c r="I5134" s="9">
        <v>45602</v>
      </c>
      <c r="J5134">
        <v>2024</v>
      </c>
      <c r="K5134" t="s">
        <v>14054</v>
      </c>
      <c r="L5134">
        <v>11</v>
      </c>
      <c r="M5134" t="s">
        <v>14052</v>
      </c>
      <c r="N5134" t="s">
        <v>16</v>
      </c>
    </row>
    <row r="5135" spans="1:14" x14ac:dyDescent="0.35">
      <c r="A5135" t="s">
        <v>5483</v>
      </c>
      <c r="B5135">
        <v>24</v>
      </c>
      <c r="C5135" t="s">
        <v>14098</v>
      </c>
      <c r="D5135" t="s">
        <v>12</v>
      </c>
      <c r="E5135" t="s">
        <v>93</v>
      </c>
      <c r="F5135" t="s">
        <v>14</v>
      </c>
      <c r="G5135" t="s">
        <v>36</v>
      </c>
      <c r="H5135">
        <v>4193.38</v>
      </c>
      <c r="I5135" s="9">
        <v>45513</v>
      </c>
      <c r="J5135">
        <v>2024</v>
      </c>
      <c r="K5135" t="s">
        <v>14056</v>
      </c>
      <c r="L5135">
        <v>8</v>
      </c>
      <c r="M5135" t="s">
        <v>14048</v>
      </c>
      <c r="N5135" t="s">
        <v>16</v>
      </c>
    </row>
    <row r="5136" spans="1:14" x14ac:dyDescent="0.35">
      <c r="A5136" t="s">
        <v>5691</v>
      </c>
      <c r="B5136">
        <v>24</v>
      </c>
      <c r="C5136" t="s">
        <v>14098</v>
      </c>
      <c r="D5136" t="s">
        <v>12</v>
      </c>
      <c r="E5136" t="s">
        <v>52</v>
      </c>
      <c r="F5136" t="s">
        <v>35</v>
      </c>
      <c r="G5136" t="s">
        <v>36</v>
      </c>
      <c r="H5136">
        <v>11129.72</v>
      </c>
      <c r="I5136" s="9">
        <v>45196</v>
      </c>
      <c r="J5136">
        <v>2023</v>
      </c>
      <c r="K5136" t="s">
        <v>14055</v>
      </c>
      <c r="L5136">
        <v>9</v>
      </c>
      <c r="M5136" t="s">
        <v>14052</v>
      </c>
      <c r="N5136" t="s">
        <v>16</v>
      </c>
    </row>
    <row r="5137" spans="1:14" x14ac:dyDescent="0.35">
      <c r="A5137" t="s">
        <v>5893</v>
      </c>
      <c r="B5137">
        <v>24</v>
      </c>
      <c r="C5137" t="s">
        <v>14098</v>
      </c>
      <c r="D5137" t="s">
        <v>12</v>
      </c>
      <c r="E5137" t="s">
        <v>13</v>
      </c>
      <c r="F5137" t="s">
        <v>25</v>
      </c>
      <c r="G5137" t="s">
        <v>20</v>
      </c>
      <c r="H5137">
        <v>30481.82</v>
      </c>
      <c r="I5137" s="9">
        <v>45320</v>
      </c>
      <c r="J5137">
        <v>2024</v>
      </c>
      <c r="K5137" t="s">
        <v>14045</v>
      </c>
      <c r="L5137">
        <v>1</v>
      </c>
      <c r="M5137" t="s">
        <v>14062</v>
      </c>
      <c r="N5137" t="s">
        <v>16</v>
      </c>
    </row>
    <row r="5138" spans="1:14" x14ac:dyDescent="0.35">
      <c r="A5138" t="s">
        <v>5959</v>
      </c>
      <c r="B5138">
        <v>24</v>
      </c>
      <c r="C5138" t="s">
        <v>14098</v>
      </c>
      <c r="D5138" t="s">
        <v>39</v>
      </c>
      <c r="E5138" t="s">
        <v>24</v>
      </c>
      <c r="F5138" t="s">
        <v>35</v>
      </c>
      <c r="G5138" t="s">
        <v>30</v>
      </c>
      <c r="H5138">
        <v>4205.54</v>
      </c>
      <c r="I5138" s="9">
        <v>45145</v>
      </c>
      <c r="J5138">
        <v>2023</v>
      </c>
      <c r="K5138" t="s">
        <v>14056</v>
      </c>
      <c r="L5138">
        <v>8</v>
      </c>
      <c r="M5138" t="s">
        <v>14062</v>
      </c>
      <c r="N5138" t="s">
        <v>16</v>
      </c>
    </row>
    <row r="5139" spans="1:14" x14ac:dyDescent="0.35">
      <c r="A5139" t="s">
        <v>6005</v>
      </c>
      <c r="B5139">
        <v>24</v>
      </c>
      <c r="C5139" t="s">
        <v>14098</v>
      </c>
      <c r="D5139" t="s">
        <v>39</v>
      </c>
      <c r="E5139" t="s">
        <v>64</v>
      </c>
      <c r="F5139" t="s">
        <v>55</v>
      </c>
      <c r="G5139" t="s">
        <v>36</v>
      </c>
      <c r="H5139">
        <v>25511.7</v>
      </c>
      <c r="I5139" s="9">
        <v>45305</v>
      </c>
      <c r="J5139">
        <v>2024</v>
      </c>
      <c r="K5139" t="s">
        <v>14045</v>
      </c>
      <c r="L5139">
        <v>1</v>
      </c>
      <c r="M5139" t="s">
        <v>14059</v>
      </c>
      <c r="N5139" t="s">
        <v>16</v>
      </c>
    </row>
    <row r="5140" spans="1:14" x14ac:dyDescent="0.35">
      <c r="A5140" t="s">
        <v>6079</v>
      </c>
      <c r="B5140">
        <v>24</v>
      </c>
      <c r="C5140" t="s">
        <v>14098</v>
      </c>
      <c r="D5140" t="s">
        <v>39</v>
      </c>
      <c r="E5140" t="s">
        <v>42</v>
      </c>
      <c r="F5140" t="s">
        <v>14</v>
      </c>
      <c r="G5140" t="s">
        <v>36</v>
      </c>
      <c r="H5140">
        <v>1582.73</v>
      </c>
      <c r="I5140" s="9">
        <v>45077</v>
      </c>
      <c r="J5140">
        <v>2023</v>
      </c>
      <c r="K5140" t="s">
        <v>14047</v>
      </c>
      <c r="L5140">
        <v>5</v>
      </c>
      <c r="M5140" t="s">
        <v>14052</v>
      </c>
      <c r="N5140" t="s">
        <v>16</v>
      </c>
    </row>
    <row r="5141" spans="1:14" x14ac:dyDescent="0.35">
      <c r="A5141" t="s">
        <v>6191</v>
      </c>
      <c r="B5141">
        <v>24</v>
      </c>
      <c r="C5141" t="s">
        <v>14098</v>
      </c>
      <c r="D5141" t="s">
        <v>12</v>
      </c>
      <c r="E5141" t="s">
        <v>52</v>
      </c>
      <c r="F5141" t="s">
        <v>14</v>
      </c>
      <c r="G5141" t="s">
        <v>36</v>
      </c>
      <c r="H5141">
        <v>4190.8500000000004</v>
      </c>
      <c r="I5141" s="9">
        <v>45174</v>
      </c>
      <c r="J5141">
        <v>2023</v>
      </c>
      <c r="K5141" t="s">
        <v>14055</v>
      </c>
      <c r="L5141">
        <v>9</v>
      </c>
      <c r="M5141" t="s">
        <v>14046</v>
      </c>
      <c r="N5141" t="s">
        <v>16</v>
      </c>
    </row>
    <row r="5142" spans="1:14" x14ac:dyDescent="0.35">
      <c r="A5142" t="s">
        <v>6513</v>
      </c>
      <c r="B5142">
        <v>24</v>
      </c>
      <c r="C5142" t="s">
        <v>14098</v>
      </c>
      <c r="D5142" t="s">
        <v>39</v>
      </c>
      <c r="E5142" t="s">
        <v>64</v>
      </c>
      <c r="F5142" t="s">
        <v>19</v>
      </c>
      <c r="G5142" t="s">
        <v>15</v>
      </c>
      <c r="H5142">
        <v>1789.16</v>
      </c>
      <c r="I5142" s="9">
        <v>45540</v>
      </c>
      <c r="J5142">
        <v>2024</v>
      </c>
      <c r="K5142" t="s">
        <v>14055</v>
      </c>
      <c r="L5142">
        <v>9</v>
      </c>
      <c r="M5142" t="s">
        <v>14057</v>
      </c>
      <c r="N5142" t="s">
        <v>16</v>
      </c>
    </row>
    <row r="5143" spans="1:14" x14ac:dyDescent="0.35">
      <c r="A5143" t="s">
        <v>6663</v>
      </c>
      <c r="B5143">
        <v>24</v>
      </c>
      <c r="C5143" t="s">
        <v>14098</v>
      </c>
      <c r="D5143" t="s">
        <v>12</v>
      </c>
      <c r="E5143" t="s">
        <v>24</v>
      </c>
      <c r="F5143" t="s">
        <v>55</v>
      </c>
      <c r="G5143" t="s">
        <v>30</v>
      </c>
      <c r="H5143">
        <v>3370.12</v>
      </c>
      <c r="I5143" s="9">
        <v>45553</v>
      </c>
      <c r="J5143">
        <v>2024</v>
      </c>
      <c r="K5143" t="s">
        <v>14055</v>
      </c>
      <c r="L5143">
        <v>9</v>
      </c>
      <c r="M5143" t="s">
        <v>14052</v>
      </c>
      <c r="N5143" t="s">
        <v>16</v>
      </c>
    </row>
    <row r="5144" spans="1:14" x14ac:dyDescent="0.35">
      <c r="A5144" t="s">
        <v>7037</v>
      </c>
      <c r="B5144">
        <v>24</v>
      </c>
      <c r="C5144" t="s">
        <v>14098</v>
      </c>
      <c r="D5144" t="s">
        <v>12</v>
      </c>
      <c r="E5144" t="s">
        <v>24</v>
      </c>
      <c r="F5144" t="s">
        <v>49</v>
      </c>
      <c r="G5144" t="s">
        <v>30</v>
      </c>
      <c r="H5144">
        <v>37497.440000000002</v>
      </c>
      <c r="I5144" s="9">
        <v>44961</v>
      </c>
      <c r="J5144">
        <v>2023</v>
      </c>
      <c r="K5144" t="s">
        <v>14051</v>
      </c>
      <c r="L5144">
        <v>2</v>
      </c>
      <c r="M5144" t="s">
        <v>14050</v>
      </c>
      <c r="N5144" t="s">
        <v>16</v>
      </c>
    </row>
    <row r="5145" spans="1:14" x14ac:dyDescent="0.35">
      <c r="A5145" t="s">
        <v>7339</v>
      </c>
      <c r="B5145">
        <v>24</v>
      </c>
      <c r="C5145" t="s">
        <v>14098</v>
      </c>
      <c r="D5145" t="s">
        <v>12</v>
      </c>
      <c r="E5145" t="s">
        <v>29</v>
      </c>
      <c r="F5145" t="s">
        <v>35</v>
      </c>
      <c r="G5145" t="s">
        <v>30</v>
      </c>
      <c r="H5145">
        <v>3952.53</v>
      </c>
      <c r="I5145" s="9">
        <v>45468</v>
      </c>
      <c r="J5145">
        <v>2024</v>
      </c>
      <c r="K5145" t="s">
        <v>14049</v>
      </c>
      <c r="L5145">
        <v>6</v>
      </c>
      <c r="M5145" t="s">
        <v>14046</v>
      </c>
      <c r="N5145" t="s">
        <v>16</v>
      </c>
    </row>
    <row r="5146" spans="1:14" x14ac:dyDescent="0.35">
      <c r="A5146" t="s">
        <v>7425</v>
      </c>
      <c r="B5146">
        <v>24</v>
      </c>
      <c r="C5146" t="s">
        <v>14098</v>
      </c>
      <c r="D5146" t="s">
        <v>39</v>
      </c>
      <c r="E5146" t="s">
        <v>24</v>
      </c>
      <c r="F5146" t="s">
        <v>55</v>
      </c>
      <c r="G5146" t="s">
        <v>20</v>
      </c>
      <c r="H5146">
        <v>2541.6799999999998</v>
      </c>
      <c r="I5146" s="9">
        <v>45233</v>
      </c>
      <c r="J5146">
        <v>2023</v>
      </c>
      <c r="K5146" t="s">
        <v>14054</v>
      </c>
      <c r="L5146">
        <v>11</v>
      </c>
      <c r="M5146" t="s">
        <v>14048</v>
      </c>
      <c r="N5146" t="s">
        <v>16</v>
      </c>
    </row>
    <row r="5147" spans="1:14" x14ac:dyDescent="0.35">
      <c r="A5147" t="s">
        <v>7797</v>
      </c>
      <c r="B5147">
        <v>24</v>
      </c>
      <c r="C5147" t="s">
        <v>14098</v>
      </c>
      <c r="D5147" t="s">
        <v>39</v>
      </c>
      <c r="E5147" t="s">
        <v>52</v>
      </c>
      <c r="F5147" t="s">
        <v>49</v>
      </c>
      <c r="G5147" t="s">
        <v>26</v>
      </c>
      <c r="H5147">
        <v>6134.93</v>
      </c>
      <c r="I5147" s="9">
        <v>45298</v>
      </c>
      <c r="J5147">
        <v>2024</v>
      </c>
      <c r="K5147" t="s">
        <v>14045</v>
      </c>
      <c r="L5147">
        <v>1</v>
      </c>
      <c r="M5147" t="s">
        <v>14059</v>
      </c>
      <c r="N5147" t="s">
        <v>16</v>
      </c>
    </row>
    <row r="5148" spans="1:14" x14ac:dyDescent="0.35">
      <c r="A5148" t="s">
        <v>7973</v>
      </c>
      <c r="B5148">
        <v>24</v>
      </c>
      <c r="C5148" t="s">
        <v>14098</v>
      </c>
      <c r="D5148" t="s">
        <v>39</v>
      </c>
      <c r="E5148" t="s">
        <v>93</v>
      </c>
      <c r="F5148" t="s">
        <v>49</v>
      </c>
      <c r="G5148" t="s">
        <v>15</v>
      </c>
      <c r="H5148">
        <v>3672.81</v>
      </c>
      <c r="I5148" s="9">
        <v>45363</v>
      </c>
      <c r="J5148">
        <v>2024</v>
      </c>
      <c r="K5148" t="s">
        <v>14053</v>
      </c>
      <c r="L5148">
        <v>3</v>
      </c>
      <c r="M5148" t="s">
        <v>14046</v>
      </c>
      <c r="N5148" t="s">
        <v>16</v>
      </c>
    </row>
    <row r="5149" spans="1:14" x14ac:dyDescent="0.35">
      <c r="A5149" t="s">
        <v>7983</v>
      </c>
      <c r="B5149">
        <v>24</v>
      </c>
      <c r="C5149" t="s">
        <v>14098</v>
      </c>
      <c r="D5149" t="s">
        <v>12</v>
      </c>
      <c r="E5149" t="s">
        <v>93</v>
      </c>
      <c r="F5149" t="s">
        <v>55</v>
      </c>
      <c r="G5149" t="s">
        <v>30</v>
      </c>
      <c r="H5149">
        <v>7654.73</v>
      </c>
      <c r="I5149" s="9">
        <v>45473</v>
      </c>
      <c r="J5149">
        <v>2024</v>
      </c>
      <c r="K5149" t="s">
        <v>14049</v>
      </c>
      <c r="L5149">
        <v>6</v>
      </c>
      <c r="M5149" t="s">
        <v>14059</v>
      </c>
      <c r="N5149" t="s">
        <v>16</v>
      </c>
    </row>
    <row r="5150" spans="1:14" x14ac:dyDescent="0.35">
      <c r="A5150" t="s">
        <v>7997</v>
      </c>
      <c r="B5150">
        <v>24</v>
      </c>
      <c r="C5150" t="s">
        <v>14098</v>
      </c>
      <c r="D5150" t="s">
        <v>39</v>
      </c>
      <c r="E5150" t="s">
        <v>64</v>
      </c>
      <c r="F5150" t="s">
        <v>19</v>
      </c>
      <c r="G5150" t="s">
        <v>20</v>
      </c>
      <c r="H5150">
        <v>7159.43</v>
      </c>
      <c r="I5150" s="9">
        <v>45094</v>
      </c>
      <c r="J5150">
        <v>2023</v>
      </c>
      <c r="K5150" t="s">
        <v>14049</v>
      </c>
      <c r="L5150">
        <v>6</v>
      </c>
      <c r="M5150" t="s">
        <v>14050</v>
      </c>
      <c r="N5150" t="s">
        <v>16</v>
      </c>
    </row>
    <row r="5151" spans="1:14" x14ac:dyDescent="0.35">
      <c r="A5151" t="s">
        <v>8083</v>
      </c>
      <c r="B5151">
        <v>24</v>
      </c>
      <c r="C5151" t="s">
        <v>14098</v>
      </c>
      <c r="D5151" t="s">
        <v>12</v>
      </c>
      <c r="E5151" t="s">
        <v>74</v>
      </c>
      <c r="F5151" t="s">
        <v>19</v>
      </c>
      <c r="G5151" t="s">
        <v>30</v>
      </c>
      <c r="H5151">
        <v>591.76</v>
      </c>
      <c r="I5151" s="9">
        <v>45561</v>
      </c>
      <c r="J5151">
        <v>2024</v>
      </c>
      <c r="K5151" t="s">
        <v>14055</v>
      </c>
      <c r="L5151">
        <v>9</v>
      </c>
      <c r="M5151" t="s">
        <v>14057</v>
      </c>
      <c r="N5151" t="s">
        <v>16</v>
      </c>
    </row>
    <row r="5152" spans="1:14" x14ac:dyDescent="0.35">
      <c r="A5152" t="s">
        <v>8373</v>
      </c>
      <c r="B5152">
        <v>24</v>
      </c>
      <c r="C5152" t="s">
        <v>14098</v>
      </c>
      <c r="D5152" t="s">
        <v>12</v>
      </c>
      <c r="E5152" t="s">
        <v>74</v>
      </c>
      <c r="F5152" t="s">
        <v>19</v>
      </c>
      <c r="G5152" t="s">
        <v>15</v>
      </c>
      <c r="H5152">
        <v>6671.05</v>
      </c>
      <c r="I5152" s="9">
        <v>45195</v>
      </c>
      <c r="J5152">
        <v>2023</v>
      </c>
      <c r="K5152" t="s">
        <v>14055</v>
      </c>
      <c r="L5152">
        <v>9</v>
      </c>
      <c r="M5152" t="s">
        <v>14046</v>
      </c>
      <c r="N5152" t="s">
        <v>16</v>
      </c>
    </row>
    <row r="5153" spans="1:14" x14ac:dyDescent="0.35">
      <c r="A5153" t="s">
        <v>8465</v>
      </c>
      <c r="B5153">
        <v>24</v>
      </c>
      <c r="C5153" t="s">
        <v>14098</v>
      </c>
      <c r="D5153" t="s">
        <v>12</v>
      </c>
      <c r="E5153" t="s">
        <v>24</v>
      </c>
      <c r="F5153" t="s">
        <v>19</v>
      </c>
      <c r="G5153" t="s">
        <v>30</v>
      </c>
      <c r="H5153">
        <v>15170.85</v>
      </c>
      <c r="I5153" s="9">
        <v>45217</v>
      </c>
      <c r="J5153">
        <v>2023</v>
      </c>
      <c r="K5153" t="s">
        <v>14058</v>
      </c>
      <c r="L5153">
        <v>10</v>
      </c>
      <c r="M5153" t="s">
        <v>14052</v>
      </c>
      <c r="N5153" t="s">
        <v>16</v>
      </c>
    </row>
    <row r="5154" spans="1:14" x14ac:dyDescent="0.35">
      <c r="A5154" t="s">
        <v>8469</v>
      </c>
      <c r="B5154">
        <v>24</v>
      </c>
      <c r="C5154" t="s">
        <v>14098</v>
      </c>
      <c r="D5154" t="s">
        <v>12</v>
      </c>
      <c r="E5154" t="s">
        <v>64</v>
      </c>
      <c r="F5154" t="s">
        <v>35</v>
      </c>
      <c r="G5154" t="s">
        <v>36</v>
      </c>
      <c r="H5154">
        <v>15981.21</v>
      </c>
      <c r="I5154" s="9">
        <v>45345</v>
      </c>
      <c r="J5154">
        <v>2024</v>
      </c>
      <c r="K5154" t="s">
        <v>14051</v>
      </c>
      <c r="L5154">
        <v>2</v>
      </c>
      <c r="M5154" t="s">
        <v>14048</v>
      </c>
      <c r="N5154" t="s">
        <v>16</v>
      </c>
    </row>
    <row r="5155" spans="1:14" x14ac:dyDescent="0.35">
      <c r="A5155" t="s">
        <v>8569</v>
      </c>
      <c r="B5155">
        <v>24</v>
      </c>
      <c r="C5155" t="s">
        <v>14098</v>
      </c>
      <c r="D5155" t="s">
        <v>39</v>
      </c>
      <c r="E5155" t="s">
        <v>24</v>
      </c>
      <c r="F5155" t="s">
        <v>49</v>
      </c>
      <c r="G5155" t="s">
        <v>26</v>
      </c>
      <c r="H5155">
        <v>1508</v>
      </c>
      <c r="I5155" s="9">
        <v>45558</v>
      </c>
      <c r="J5155">
        <v>2024</v>
      </c>
      <c r="K5155" t="s">
        <v>14055</v>
      </c>
      <c r="L5155">
        <v>9</v>
      </c>
      <c r="M5155" t="s">
        <v>14062</v>
      </c>
      <c r="N5155" t="s">
        <v>16</v>
      </c>
    </row>
    <row r="5156" spans="1:14" x14ac:dyDescent="0.35">
      <c r="A5156" t="s">
        <v>8827</v>
      </c>
      <c r="B5156">
        <v>24</v>
      </c>
      <c r="C5156" t="s">
        <v>14098</v>
      </c>
      <c r="D5156" t="s">
        <v>39</v>
      </c>
      <c r="E5156" t="s">
        <v>74</v>
      </c>
      <c r="F5156" t="s">
        <v>25</v>
      </c>
      <c r="G5156" t="s">
        <v>36</v>
      </c>
      <c r="H5156">
        <v>4034.64</v>
      </c>
      <c r="I5156" s="9">
        <v>45014</v>
      </c>
      <c r="J5156">
        <v>2023</v>
      </c>
      <c r="K5156" t="s">
        <v>14053</v>
      </c>
      <c r="L5156">
        <v>3</v>
      </c>
      <c r="M5156" t="s">
        <v>14052</v>
      </c>
      <c r="N5156" t="s">
        <v>16</v>
      </c>
    </row>
    <row r="5157" spans="1:14" x14ac:dyDescent="0.35">
      <c r="A5157" t="s">
        <v>8895</v>
      </c>
      <c r="B5157">
        <v>24</v>
      </c>
      <c r="C5157" t="s">
        <v>14098</v>
      </c>
      <c r="D5157" t="s">
        <v>39</v>
      </c>
      <c r="E5157" t="s">
        <v>13</v>
      </c>
      <c r="F5157" t="s">
        <v>19</v>
      </c>
      <c r="G5157" t="s">
        <v>26</v>
      </c>
      <c r="H5157">
        <v>10681.25</v>
      </c>
      <c r="I5157" s="9">
        <v>45048</v>
      </c>
      <c r="J5157">
        <v>2023</v>
      </c>
      <c r="K5157" t="s">
        <v>14047</v>
      </c>
      <c r="L5157">
        <v>5</v>
      </c>
      <c r="M5157" t="s">
        <v>14046</v>
      </c>
      <c r="N5157" t="s">
        <v>16</v>
      </c>
    </row>
    <row r="5158" spans="1:14" x14ac:dyDescent="0.35">
      <c r="A5158" t="s">
        <v>8955</v>
      </c>
      <c r="B5158">
        <v>24</v>
      </c>
      <c r="C5158" t="s">
        <v>14098</v>
      </c>
      <c r="D5158" t="s">
        <v>39</v>
      </c>
      <c r="E5158" t="s">
        <v>74</v>
      </c>
      <c r="F5158" t="s">
        <v>25</v>
      </c>
      <c r="G5158" t="s">
        <v>15</v>
      </c>
      <c r="H5158">
        <v>3696.63</v>
      </c>
      <c r="I5158" s="9">
        <v>45007</v>
      </c>
      <c r="J5158">
        <v>2023</v>
      </c>
      <c r="K5158" t="s">
        <v>14053</v>
      </c>
      <c r="L5158">
        <v>3</v>
      </c>
      <c r="M5158" t="s">
        <v>14052</v>
      </c>
      <c r="N5158" t="s">
        <v>16</v>
      </c>
    </row>
    <row r="5159" spans="1:14" x14ac:dyDescent="0.35">
      <c r="A5159" t="s">
        <v>9083</v>
      </c>
      <c r="B5159">
        <v>24</v>
      </c>
      <c r="C5159" t="s">
        <v>14098</v>
      </c>
      <c r="D5159" t="s">
        <v>39</v>
      </c>
      <c r="E5159" t="s">
        <v>93</v>
      </c>
      <c r="F5159" t="s">
        <v>25</v>
      </c>
      <c r="G5159" t="s">
        <v>30</v>
      </c>
      <c r="H5159">
        <v>26085.19</v>
      </c>
      <c r="I5159" s="9">
        <v>45533</v>
      </c>
      <c r="J5159">
        <v>2024</v>
      </c>
      <c r="K5159" t="s">
        <v>14056</v>
      </c>
      <c r="L5159">
        <v>8</v>
      </c>
      <c r="M5159" t="s">
        <v>14057</v>
      </c>
      <c r="N5159" t="s">
        <v>16</v>
      </c>
    </row>
    <row r="5160" spans="1:14" x14ac:dyDescent="0.35">
      <c r="A5160" t="s">
        <v>9283</v>
      </c>
      <c r="B5160">
        <v>24</v>
      </c>
      <c r="C5160" t="s">
        <v>14098</v>
      </c>
      <c r="D5160" t="s">
        <v>12</v>
      </c>
      <c r="E5160" t="s">
        <v>42</v>
      </c>
      <c r="F5160" t="s">
        <v>19</v>
      </c>
      <c r="G5160" t="s">
        <v>36</v>
      </c>
      <c r="H5160">
        <v>587.79999999999995</v>
      </c>
      <c r="I5160" s="9">
        <v>44953</v>
      </c>
      <c r="J5160">
        <v>2023</v>
      </c>
      <c r="K5160" t="s">
        <v>14045</v>
      </c>
      <c r="L5160">
        <v>1</v>
      </c>
      <c r="M5160" t="s">
        <v>14048</v>
      </c>
      <c r="N5160" t="s">
        <v>16</v>
      </c>
    </row>
    <row r="5161" spans="1:14" x14ac:dyDescent="0.35">
      <c r="A5161" t="s">
        <v>9321</v>
      </c>
      <c r="B5161">
        <v>24</v>
      </c>
      <c r="C5161" t="s">
        <v>14098</v>
      </c>
      <c r="D5161" t="s">
        <v>39</v>
      </c>
      <c r="E5161" t="s">
        <v>24</v>
      </c>
      <c r="F5161" t="s">
        <v>19</v>
      </c>
      <c r="G5161" t="s">
        <v>36</v>
      </c>
      <c r="H5161">
        <v>8111.94</v>
      </c>
      <c r="I5161" s="9">
        <v>45266</v>
      </c>
      <c r="J5161">
        <v>2023</v>
      </c>
      <c r="K5161" t="s">
        <v>14060</v>
      </c>
      <c r="L5161">
        <v>12</v>
      </c>
      <c r="M5161" t="s">
        <v>14052</v>
      </c>
      <c r="N5161" t="s">
        <v>16</v>
      </c>
    </row>
    <row r="5162" spans="1:14" x14ac:dyDescent="0.35">
      <c r="A5162" t="s">
        <v>9567</v>
      </c>
      <c r="B5162">
        <v>24</v>
      </c>
      <c r="C5162" t="s">
        <v>14098</v>
      </c>
      <c r="D5162" t="s">
        <v>39</v>
      </c>
      <c r="E5162" t="s">
        <v>64</v>
      </c>
      <c r="F5162" t="s">
        <v>14</v>
      </c>
      <c r="G5162" t="s">
        <v>20</v>
      </c>
      <c r="H5162">
        <v>17436.330000000002</v>
      </c>
      <c r="I5162" s="9">
        <v>45189</v>
      </c>
      <c r="J5162">
        <v>2023</v>
      </c>
      <c r="K5162" t="s">
        <v>14055</v>
      </c>
      <c r="L5162">
        <v>9</v>
      </c>
      <c r="M5162" t="s">
        <v>14052</v>
      </c>
      <c r="N5162" t="s">
        <v>16</v>
      </c>
    </row>
    <row r="5163" spans="1:14" x14ac:dyDescent="0.35">
      <c r="A5163" t="s">
        <v>9751</v>
      </c>
      <c r="B5163">
        <v>24</v>
      </c>
      <c r="C5163" t="s">
        <v>14098</v>
      </c>
      <c r="D5163" t="s">
        <v>12</v>
      </c>
      <c r="E5163" t="s">
        <v>52</v>
      </c>
      <c r="F5163" t="s">
        <v>35</v>
      </c>
      <c r="G5163" t="s">
        <v>20</v>
      </c>
      <c r="H5163">
        <v>8679.1</v>
      </c>
      <c r="I5163" s="9">
        <v>45348</v>
      </c>
      <c r="J5163">
        <v>2024</v>
      </c>
      <c r="K5163" t="s">
        <v>14051</v>
      </c>
      <c r="L5163">
        <v>2</v>
      </c>
      <c r="M5163" t="s">
        <v>14062</v>
      </c>
      <c r="N5163" t="s">
        <v>16</v>
      </c>
    </row>
    <row r="5164" spans="1:14" x14ac:dyDescent="0.35">
      <c r="A5164" t="s">
        <v>9871</v>
      </c>
      <c r="B5164">
        <v>24</v>
      </c>
      <c r="C5164" t="s">
        <v>14098</v>
      </c>
      <c r="D5164" t="s">
        <v>12</v>
      </c>
      <c r="E5164" t="s">
        <v>74</v>
      </c>
      <c r="F5164" t="s">
        <v>35</v>
      </c>
      <c r="G5164" t="s">
        <v>20</v>
      </c>
      <c r="H5164">
        <v>6601.48</v>
      </c>
      <c r="I5164" s="9">
        <v>45434</v>
      </c>
      <c r="J5164">
        <v>2024</v>
      </c>
      <c r="K5164" t="s">
        <v>14047</v>
      </c>
      <c r="L5164">
        <v>5</v>
      </c>
      <c r="M5164" t="s">
        <v>14052</v>
      </c>
      <c r="N5164" t="s">
        <v>16</v>
      </c>
    </row>
    <row r="5165" spans="1:14" x14ac:dyDescent="0.35">
      <c r="A5165" t="s">
        <v>9937</v>
      </c>
      <c r="B5165">
        <v>24</v>
      </c>
      <c r="C5165" t="s">
        <v>14098</v>
      </c>
      <c r="D5165" t="s">
        <v>12</v>
      </c>
      <c r="E5165" t="s">
        <v>13</v>
      </c>
      <c r="F5165" t="s">
        <v>25</v>
      </c>
      <c r="G5165" t="s">
        <v>36</v>
      </c>
      <c r="H5165">
        <v>3422.9</v>
      </c>
      <c r="I5165" s="9">
        <v>45122</v>
      </c>
      <c r="J5165">
        <v>2023</v>
      </c>
      <c r="K5165" t="s">
        <v>14063</v>
      </c>
      <c r="L5165">
        <v>7</v>
      </c>
      <c r="M5165" t="s">
        <v>14050</v>
      </c>
      <c r="N5165" t="s">
        <v>16</v>
      </c>
    </row>
    <row r="5166" spans="1:14" x14ac:dyDescent="0.35">
      <c r="A5166" t="s">
        <v>10127</v>
      </c>
      <c r="B5166">
        <v>24</v>
      </c>
      <c r="C5166" t="s">
        <v>14098</v>
      </c>
      <c r="D5166" t="s">
        <v>12</v>
      </c>
      <c r="E5166" t="s">
        <v>13</v>
      </c>
      <c r="F5166" t="s">
        <v>55</v>
      </c>
      <c r="G5166" t="s">
        <v>26</v>
      </c>
      <c r="H5166">
        <v>4248.41</v>
      </c>
      <c r="I5166" s="9">
        <v>45117</v>
      </c>
      <c r="J5166">
        <v>2023</v>
      </c>
      <c r="K5166" t="s">
        <v>14063</v>
      </c>
      <c r="L5166">
        <v>7</v>
      </c>
      <c r="M5166" t="s">
        <v>14062</v>
      </c>
      <c r="N5166" t="s">
        <v>16</v>
      </c>
    </row>
    <row r="5167" spans="1:14" x14ac:dyDescent="0.35">
      <c r="A5167" t="s">
        <v>10229</v>
      </c>
      <c r="B5167">
        <v>24</v>
      </c>
      <c r="C5167" t="s">
        <v>14098</v>
      </c>
      <c r="D5167" t="s">
        <v>39</v>
      </c>
      <c r="E5167" t="s">
        <v>13</v>
      </c>
      <c r="F5167" t="s">
        <v>55</v>
      </c>
      <c r="G5167" t="s">
        <v>20</v>
      </c>
      <c r="H5167">
        <v>3614.84</v>
      </c>
      <c r="I5167" s="9">
        <v>45003</v>
      </c>
      <c r="J5167">
        <v>2023</v>
      </c>
      <c r="K5167" t="s">
        <v>14053</v>
      </c>
      <c r="L5167">
        <v>3</v>
      </c>
      <c r="M5167" t="s">
        <v>14050</v>
      </c>
      <c r="N5167" t="s">
        <v>16</v>
      </c>
    </row>
    <row r="5168" spans="1:14" x14ac:dyDescent="0.35">
      <c r="A5168" t="s">
        <v>10291</v>
      </c>
      <c r="B5168">
        <v>24</v>
      </c>
      <c r="C5168" t="s">
        <v>14098</v>
      </c>
      <c r="D5168" t="s">
        <v>39</v>
      </c>
      <c r="E5168" t="s">
        <v>42</v>
      </c>
      <c r="F5168" t="s">
        <v>25</v>
      </c>
      <c r="G5168" t="s">
        <v>30</v>
      </c>
      <c r="H5168">
        <v>21438.55</v>
      </c>
      <c r="I5168" s="9">
        <v>45366</v>
      </c>
      <c r="J5168">
        <v>2024</v>
      </c>
      <c r="K5168" t="s">
        <v>14053</v>
      </c>
      <c r="L5168">
        <v>3</v>
      </c>
      <c r="M5168" t="s">
        <v>14048</v>
      </c>
      <c r="N5168" t="s">
        <v>16</v>
      </c>
    </row>
    <row r="5169" spans="1:14" x14ac:dyDescent="0.35">
      <c r="A5169" t="s">
        <v>10477</v>
      </c>
      <c r="B5169">
        <v>24</v>
      </c>
      <c r="C5169" t="s">
        <v>14098</v>
      </c>
      <c r="D5169" t="s">
        <v>12</v>
      </c>
      <c r="E5169" t="s">
        <v>29</v>
      </c>
      <c r="F5169" t="s">
        <v>49</v>
      </c>
      <c r="G5169" t="s">
        <v>26</v>
      </c>
      <c r="H5169">
        <v>30757.71</v>
      </c>
      <c r="I5169" s="9">
        <v>45150</v>
      </c>
      <c r="J5169">
        <v>2023</v>
      </c>
      <c r="K5169" t="s">
        <v>14056</v>
      </c>
      <c r="L5169">
        <v>8</v>
      </c>
      <c r="M5169" t="s">
        <v>14050</v>
      </c>
      <c r="N5169" t="s">
        <v>16</v>
      </c>
    </row>
    <row r="5170" spans="1:14" x14ac:dyDescent="0.35">
      <c r="A5170" t="s">
        <v>11217</v>
      </c>
      <c r="B5170">
        <v>24</v>
      </c>
      <c r="C5170" t="s">
        <v>14098</v>
      </c>
      <c r="D5170" t="s">
        <v>12</v>
      </c>
      <c r="E5170" t="s">
        <v>93</v>
      </c>
      <c r="F5170" t="s">
        <v>49</v>
      </c>
      <c r="G5170" t="s">
        <v>26</v>
      </c>
      <c r="H5170">
        <v>9621.15</v>
      </c>
      <c r="I5170" s="9">
        <v>44967</v>
      </c>
      <c r="J5170">
        <v>2023</v>
      </c>
      <c r="K5170" t="s">
        <v>14051</v>
      </c>
      <c r="L5170">
        <v>2</v>
      </c>
      <c r="M5170" t="s">
        <v>14048</v>
      </c>
      <c r="N5170" t="s">
        <v>16</v>
      </c>
    </row>
    <row r="5171" spans="1:14" x14ac:dyDescent="0.35">
      <c r="A5171" t="s">
        <v>11255</v>
      </c>
      <c r="B5171">
        <v>24</v>
      </c>
      <c r="C5171" t="s">
        <v>14098</v>
      </c>
      <c r="D5171" t="s">
        <v>39</v>
      </c>
      <c r="E5171" t="s">
        <v>74</v>
      </c>
      <c r="F5171" t="s">
        <v>14</v>
      </c>
      <c r="G5171" t="s">
        <v>26</v>
      </c>
      <c r="H5171">
        <v>2114.37</v>
      </c>
      <c r="I5171" s="9">
        <v>45455</v>
      </c>
      <c r="J5171">
        <v>2024</v>
      </c>
      <c r="K5171" t="s">
        <v>14049</v>
      </c>
      <c r="L5171">
        <v>6</v>
      </c>
      <c r="M5171" t="s">
        <v>14052</v>
      </c>
      <c r="N5171" t="s">
        <v>16</v>
      </c>
    </row>
    <row r="5172" spans="1:14" x14ac:dyDescent="0.35">
      <c r="A5172" t="s">
        <v>11327</v>
      </c>
      <c r="B5172">
        <v>24</v>
      </c>
      <c r="C5172" t="s">
        <v>14098</v>
      </c>
      <c r="D5172" t="s">
        <v>12</v>
      </c>
      <c r="E5172" t="s">
        <v>74</v>
      </c>
      <c r="F5172" t="s">
        <v>49</v>
      </c>
      <c r="G5172" t="s">
        <v>30</v>
      </c>
      <c r="H5172">
        <v>2834.19</v>
      </c>
      <c r="I5172" s="9">
        <v>45421</v>
      </c>
      <c r="J5172">
        <v>2024</v>
      </c>
      <c r="K5172" t="s">
        <v>14047</v>
      </c>
      <c r="L5172">
        <v>5</v>
      </c>
      <c r="M5172" t="s">
        <v>14057</v>
      </c>
      <c r="N5172" t="s">
        <v>16</v>
      </c>
    </row>
    <row r="5173" spans="1:14" x14ac:dyDescent="0.35">
      <c r="A5173" t="s">
        <v>11529</v>
      </c>
      <c r="B5173">
        <v>24</v>
      </c>
      <c r="C5173" t="s">
        <v>14098</v>
      </c>
      <c r="D5173" t="s">
        <v>12</v>
      </c>
      <c r="E5173" t="s">
        <v>13</v>
      </c>
      <c r="F5173" t="s">
        <v>35</v>
      </c>
      <c r="G5173" t="s">
        <v>26</v>
      </c>
      <c r="H5173">
        <v>3038.52</v>
      </c>
      <c r="I5173" s="9">
        <v>45413</v>
      </c>
      <c r="J5173">
        <v>2024</v>
      </c>
      <c r="K5173" t="s">
        <v>14047</v>
      </c>
      <c r="L5173">
        <v>5</v>
      </c>
      <c r="M5173" t="s">
        <v>14052</v>
      </c>
      <c r="N5173" t="s">
        <v>16</v>
      </c>
    </row>
    <row r="5174" spans="1:14" x14ac:dyDescent="0.35">
      <c r="A5174" t="s">
        <v>11585</v>
      </c>
      <c r="B5174">
        <v>24</v>
      </c>
      <c r="C5174" t="s">
        <v>14098</v>
      </c>
      <c r="D5174" t="s">
        <v>12</v>
      </c>
      <c r="E5174" t="s">
        <v>74</v>
      </c>
      <c r="F5174" t="s">
        <v>14</v>
      </c>
      <c r="G5174" t="s">
        <v>15</v>
      </c>
      <c r="H5174">
        <v>13456.55</v>
      </c>
      <c r="I5174" s="9">
        <v>44951</v>
      </c>
      <c r="J5174">
        <v>2023</v>
      </c>
      <c r="K5174" t="s">
        <v>14045</v>
      </c>
      <c r="L5174">
        <v>1</v>
      </c>
      <c r="M5174" t="s">
        <v>14052</v>
      </c>
      <c r="N5174" t="s">
        <v>16</v>
      </c>
    </row>
    <row r="5175" spans="1:14" x14ac:dyDescent="0.35">
      <c r="A5175" t="s">
        <v>11637</v>
      </c>
      <c r="B5175">
        <v>24</v>
      </c>
      <c r="C5175" t="s">
        <v>14098</v>
      </c>
      <c r="D5175" t="s">
        <v>39</v>
      </c>
      <c r="E5175" t="s">
        <v>74</v>
      </c>
      <c r="F5175" t="s">
        <v>25</v>
      </c>
      <c r="G5175" t="s">
        <v>20</v>
      </c>
      <c r="H5175">
        <v>24116.87</v>
      </c>
      <c r="I5175" s="9">
        <v>45479</v>
      </c>
      <c r="J5175">
        <v>2024</v>
      </c>
      <c r="K5175" t="s">
        <v>14063</v>
      </c>
      <c r="L5175">
        <v>7</v>
      </c>
      <c r="M5175" t="s">
        <v>14050</v>
      </c>
      <c r="N5175" t="s">
        <v>16</v>
      </c>
    </row>
    <row r="5176" spans="1:14" x14ac:dyDescent="0.35">
      <c r="A5176" t="s">
        <v>11769</v>
      </c>
      <c r="B5176">
        <v>24</v>
      </c>
      <c r="C5176" t="s">
        <v>14098</v>
      </c>
      <c r="D5176" t="s">
        <v>39</v>
      </c>
      <c r="E5176" t="s">
        <v>13</v>
      </c>
      <c r="F5176" t="s">
        <v>49</v>
      </c>
      <c r="G5176" t="s">
        <v>30</v>
      </c>
      <c r="H5176">
        <v>4032.83</v>
      </c>
      <c r="I5176" s="9">
        <v>45597</v>
      </c>
      <c r="J5176">
        <v>2024</v>
      </c>
      <c r="K5176" t="s">
        <v>14054</v>
      </c>
      <c r="L5176">
        <v>11</v>
      </c>
      <c r="M5176" t="s">
        <v>14048</v>
      </c>
      <c r="N5176" t="s">
        <v>16</v>
      </c>
    </row>
    <row r="5177" spans="1:14" x14ac:dyDescent="0.35">
      <c r="A5177" t="s">
        <v>11829</v>
      </c>
      <c r="B5177">
        <v>24</v>
      </c>
      <c r="C5177" t="s">
        <v>14098</v>
      </c>
      <c r="D5177" t="s">
        <v>12</v>
      </c>
      <c r="E5177" t="s">
        <v>93</v>
      </c>
      <c r="F5177" t="s">
        <v>14</v>
      </c>
      <c r="G5177" t="s">
        <v>20</v>
      </c>
      <c r="H5177">
        <v>5933.75</v>
      </c>
      <c r="I5177" s="9">
        <v>45171</v>
      </c>
      <c r="J5177">
        <v>2023</v>
      </c>
      <c r="K5177" t="s">
        <v>14055</v>
      </c>
      <c r="L5177">
        <v>9</v>
      </c>
      <c r="M5177" t="s">
        <v>14050</v>
      </c>
      <c r="N5177" t="s">
        <v>16</v>
      </c>
    </row>
    <row r="5178" spans="1:14" x14ac:dyDescent="0.35">
      <c r="A5178" t="s">
        <v>11857</v>
      </c>
      <c r="B5178">
        <v>24</v>
      </c>
      <c r="C5178" t="s">
        <v>14098</v>
      </c>
      <c r="D5178" t="s">
        <v>12</v>
      </c>
      <c r="E5178" t="s">
        <v>64</v>
      </c>
      <c r="F5178" t="s">
        <v>14</v>
      </c>
      <c r="G5178" t="s">
        <v>15</v>
      </c>
      <c r="H5178">
        <v>43232.15</v>
      </c>
      <c r="I5178" s="9">
        <v>45411</v>
      </c>
      <c r="J5178">
        <v>2024</v>
      </c>
      <c r="K5178" t="s">
        <v>14061</v>
      </c>
      <c r="L5178">
        <v>4</v>
      </c>
      <c r="M5178" t="s">
        <v>14062</v>
      </c>
      <c r="N5178" t="s">
        <v>16</v>
      </c>
    </row>
    <row r="5179" spans="1:14" x14ac:dyDescent="0.35">
      <c r="A5179" t="s">
        <v>12105</v>
      </c>
      <c r="B5179">
        <v>24</v>
      </c>
      <c r="C5179" t="s">
        <v>14098</v>
      </c>
      <c r="D5179" t="s">
        <v>12</v>
      </c>
      <c r="E5179" t="s">
        <v>74</v>
      </c>
      <c r="F5179" t="s">
        <v>14</v>
      </c>
      <c r="G5179" t="s">
        <v>20</v>
      </c>
      <c r="H5179">
        <v>401.08</v>
      </c>
      <c r="I5179" s="9">
        <v>45165</v>
      </c>
      <c r="J5179">
        <v>2023</v>
      </c>
      <c r="K5179" t="s">
        <v>14056</v>
      </c>
      <c r="L5179">
        <v>8</v>
      </c>
      <c r="M5179" t="s">
        <v>14059</v>
      </c>
      <c r="N5179" t="s">
        <v>16</v>
      </c>
    </row>
    <row r="5180" spans="1:14" x14ac:dyDescent="0.35">
      <c r="A5180" t="s">
        <v>12373</v>
      </c>
      <c r="B5180">
        <v>24</v>
      </c>
      <c r="C5180" t="s">
        <v>14098</v>
      </c>
      <c r="D5180" t="s">
        <v>12</v>
      </c>
      <c r="E5180" t="s">
        <v>64</v>
      </c>
      <c r="F5180" t="s">
        <v>19</v>
      </c>
      <c r="G5180" t="s">
        <v>20</v>
      </c>
      <c r="H5180">
        <v>4760.71</v>
      </c>
      <c r="I5180" s="9">
        <v>45300</v>
      </c>
      <c r="J5180">
        <v>2024</v>
      </c>
      <c r="K5180" t="s">
        <v>14045</v>
      </c>
      <c r="L5180">
        <v>1</v>
      </c>
      <c r="M5180" t="s">
        <v>14046</v>
      </c>
      <c r="N5180" t="s">
        <v>16</v>
      </c>
    </row>
    <row r="5181" spans="1:14" x14ac:dyDescent="0.35">
      <c r="A5181" t="s">
        <v>12413</v>
      </c>
      <c r="B5181">
        <v>24</v>
      </c>
      <c r="C5181" t="s">
        <v>14098</v>
      </c>
      <c r="D5181" t="s">
        <v>12</v>
      </c>
      <c r="E5181" t="s">
        <v>24</v>
      </c>
      <c r="F5181" t="s">
        <v>35</v>
      </c>
      <c r="G5181" t="s">
        <v>26</v>
      </c>
      <c r="H5181">
        <v>12314.16</v>
      </c>
      <c r="I5181" s="9">
        <v>45265</v>
      </c>
      <c r="J5181">
        <v>2023</v>
      </c>
      <c r="K5181" t="s">
        <v>14060</v>
      </c>
      <c r="L5181">
        <v>12</v>
      </c>
      <c r="M5181" t="s">
        <v>14046</v>
      </c>
      <c r="N5181" t="s">
        <v>16</v>
      </c>
    </row>
    <row r="5182" spans="1:14" x14ac:dyDescent="0.35">
      <c r="A5182" t="s">
        <v>12491</v>
      </c>
      <c r="B5182">
        <v>24</v>
      </c>
      <c r="C5182" t="s">
        <v>14098</v>
      </c>
      <c r="D5182" t="s">
        <v>12</v>
      </c>
      <c r="E5182" t="s">
        <v>52</v>
      </c>
      <c r="F5182" t="s">
        <v>19</v>
      </c>
      <c r="G5182" t="s">
        <v>20</v>
      </c>
      <c r="H5182">
        <v>16036.03</v>
      </c>
      <c r="I5182" s="9">
        <v>45437</v>
      </c>
      <c r="J5182">
        <v>2024</v>
      </c>
      <c r="K5182" t="s">
        <v>14047</v>
      </c>
      <c r="L5182">
        <v>5</v>
      </c>
      <c r="M5182" t="s">
        <v>14050</v>
      </c>
      <c r="N5182" t="s">
        <v>16</v>
      </c>
    </row>
    <row r="5183" spans="1:14" x14ac:dyDescent="0.35">
      <c r="A5183" t="s">
        <v>12505</v>
      </c>
      <c r="B5183">
        <v>24</v>
      </c>
      <c r="C5183" t="s">
        <v>14098</v>
      </c>
      <c r="D5183" t="s">
        <v>12</v>
      </c>
      <c r="E5183" t="s">
        <v>42</v>
      </c>
      <c r="F5183" t="s">
        <v>55</v>
      </c>
      <c r="G5183" t="s">
        <v>26</v>
      </c>
      <c r="H5183">
        <v>5891.35</v>
      </c>
      <c r="I5183" s="9">
        <v>45300</v>
      </c>
      <c r="J5183">
        <v>2024</v>
      </c>
      <c r="K5183" t="s">
        <v>14045</v>
      </c>
      <c r="L5183">
        <v>1</v>
      </c>
      <c r="M5183" t="s">
        <v>14046</v>
      </c>
      <c r="N5183" t="s">
        <v>16</v>
      </c>
    </row>
    <row r="5184" spans="1:14" x14ac:dyDescent="0.35">
      <c r="A5184" t="s">
        <v>12533</v>
      </c>
      <c r="B5184">
        <v>24</v>
      </c>
      <c r="C5184" t="s">
        <v>14098</v>
      </c>
      <c r="D5184" t="s">
        <v>12</v>
      </c>
      <c r="E5184" t="s">
        <v>64</v>
      </c>
      <c r="F5184" t="s">
        <v>19</v>
      </c>
      <c r="G5184" t="s">
        <v>36</v>
      </c>
      <c r="H5184">
        <v>7142.97</v>
      </c>
      <c r="I5184" s="9">
        <v>45122</v>
      </c>
      <c r="J5184">
        <v>2023</v>
      </c>
      <c r="K5184" t="s">
        <v>14063</v>
      </c>
      <c r="L5184">
        <v>7</v>
      </c>
      <c r="M5184" t="s">
        <v>14050</v>
      </c>
      <c r="N5184" t="s">
        <v>16</v>
      </c>
    </row>
    <row r="5185" spans="1:14" x14ac:dyDescent="0.35">
      <c r="A5185" t="s">
        <v>12611</v>
      </c>
      <c r="B5185">
        <v>24</v>
      </c>
      <c r="C5185" t="s">
        <v>14098</v>
      </c>
      <c r="D5185" t="s">
        <v>12</v>
      </c>
      <c r="E5185" t="s">
        <v>42</v>
      </c>
      <c r="F5185" t="s">
        <v>25</v>
      </c>
      <c r="G5185" t="s">
        <v>30</v>
      </c>
      <c r="H5185">
        <v>15753.5</v>
      </c>
      <c r="I5185" s="9">
        <v>45488</v>
      </c>
      <c r="J5185">
        <v>2024</v>
      </c>
      <c r="K5185" t="s">
        <v>14063</v>
      </c>
      <c r="L5185">
        <v>7</v>
      </c>
      <c r="M5185" t="s">
        <v>14062</v>
      </c>
      <c r="N5185" t="s">
        <v>16</v>
      </c>
    </row>
    <row r="5186" spans="1:14" x14ac:dyDescent="0.35">
      <c r="A5186" t="s">
        <v>12687</v>
      </c>
      <c r="B5186">
        <v>24</v>
      </c>
      <c r="C5186" t="s">
        <v>14098</v>
      </c>
      <c r="D5186" t="s">
        <v>12</v>
      </c>
      <c r="E5186" t="s">
        <v>13</v>
      </c>
      <c r="F5186" t="s">
        <v>25</v>
      </c>
      <c r="G5186" t="s">
        <v>20</v>
      </c>
      <c r="H5186">
        <v>19001.66</v>
      </c>
      <c r="I5186" s="9">
        <v>45637</v>
      </c>
      <c r="J5186">
        <v>2024</v>
      </c>
      <c r="K5186" t="s">
        <v>14060</v>
      </c>
      <c r="L5186">
        <v>12</v>
      </c>
      <c r="M5186" t="s">
        <v>14052</v>
      </c>
      <c r="N5186" t="s">
        <v>16</v>
      </c>
    </row>
    <row r="5187" spans="1:14" x14ac:dyDescent="0.35">
      <c r="A5187" t="s">
        <v>12771</v>
      </c>
      <c r="B5187">
        <v>24</v>
      </c>
      <c r="C5187" t="s">
        <v>14098</v>
      </c>
      <c r="D5187" t="s">
        <v>39</v>
      </c>
      <c r="E5187" t="s">
        <v>52</v>
      </c>
      <c r="F5187" t="s">
        <v>14</v>
      </c>
      <c r="G5187" t="s">
        <v>36</v>
      </c>
      <c r="H5187">
        <v>2648.33</v>
      </c>
      <c r="I5187" s="9">
        <v>45531</v>
      </c>
      <c r="J5187">
        <v>2024</v>
      </c>
      <c r="K5187" t="s">
        <v>14056</v>
      </c>
      <c r="L5187">
        <v>8</v>
      </c>
      <c r="M5187" t="s">
        <v>14046</v>
      </c>
      <c r="N5187" t="s">
        <v>16</v>
      </c>
    </row>
    <row r="5188" spans="1:14" x14ac:dyDescent="0.35">
      <c r="A5188" t="s">
        <v>12839</v>
      </c>
      <c r="B5188">
        <v>24</v>
      </c>
      <c r="C5188" t="s">
        <v>14098</v>
      </c>
      <c r="D5188" t="s">
        <v>39</v>
      </c>
      <c r="E5188" t="s">
        <v>42</v>
      </c>
      <c r="F5188" t="s">
        <v>35</v>
      </c>
      <c r="G5188" t="s">
        <v>15</v>
      </c>
      <c r="H5188">
        <v>3069.74</v>
      </c>
      <c r="I5188" s="9">
        <v>45557</v>
      </c>
      <c r="J5188">
        <v>2024</v>
      </c>
      <c r="K5188" t="s">
        <v>14055</v>
      </c>
      <c r="L5188">
        <v>9</v>
      </c>
      <c r="M5188" t="s">
        <v>14059</v>
      </c>
      <c r="N5188" t="s">
        <v>16</v>
      </c>
    </row>
    <row r="5189" spans="1:14" x14ac:dyDescent="0.35">
      <c r="A5189" t="s">
        <v>12843</v>
      </c>
      <c r="B5189">
        <v>24</v>
      </c>
      <c r="C5189" t="s">
        <v>14098</v>
      </c>
      <c r="D5189" t="s">
        <v>12</v>
      </c>
      <c r="E5189" t="s">
        <v>13</v>
      </c>
      <c r="F5189" t="s">
        <v>25</v>
      </c>
      <c r="G5189" t="s">
        <v>30</v>
      </c>
      <c r="H5189">
        <v>7617.69</v>
      </c>
      <c r="I5189" s="9">
        <v>45081</v>
      </c>
      <c r="J5189">
        <v>2023</v>
      </c>
      <c r="K5189" t="s">
        <v>14049</v>
      </c>
      <c r="L5189">
        <v>6</v>
      </c>
      <c r="M5189" t="s">
        <v>14059</v>
      </c>
      <c r="N5189" t="s">
        <v>16</v>
      </c>
    </row>
    <row r="5190" spans="1:14" x14ac:dyDescent="0.35">
      <c r="A5190" t="s">
        <v>13391</v>
      </c>
      <c r="B5190">
        <v>24</v>
      </c>
      <c r="C5190" t="s">
        <v>14098</v>
      </c>
      <c r="D5190" t="s">
        <v>39</v>
      </c>
      <c r="E5190" t="s">
        <v>29</v>
      </c>
      <c r="F5190" t="s">
        <v>49</v>
      </c>
      <c r="G5190" t="s">
        <v>15</v>
      </c>
      <c r="H5190">
        <v>2877.89</v>
      </c>
      <c r="I5190" s="9">
        <v>45186</v>
      </c>
      <c r="J5190">
        <v>2023</v>
      </c>
      <c r="K5190" t="s">
        <v>14055</v>
      </c>
      <c r="L5190">
        <v>9</v>
      </c>
      <c r="M5190" t="s">
        <v>14059</v>
      </c>
      <c r="N5190" t="s">
        <v>16</v>
      </c>
    </row>
    <row r="5191" spans="1:14" x14ac:dyDescent="0.35">
      <c r="A5191" t="s">
        <v>13487</v>
      </c>
      <c r="B5191">
        <v>24</v>
      </c>
      <c r="C5191" t="s">
        <v>14098</v>
      </c>
      <c r="D5191" t="s">
        <v>12</v>
      </c>
      <c r="E5191" t="s">
        <v>93</v>
      </c>
      <c r="F5191" t="s">
        <v>25</v>
      </c>
      <c r="G5191" t="s">
        <v>36</v>
      </c>
      <c r="H5191">
        <v>18497.04</v>
      </c>
      <c r="I5191" s="9">
        <v>45103</v>
      </c>
      <c r="J5191">
        <v>2023</v>
      </c>
      <c r="K5191" t="s">
        <v>14049</v>
      </c>
      <c r="L5191">
        <v>6</v>
      </c>
      <c r="M5191" t="s">
        <v>14062</v>
      </c>
      <c r="N5191" t="s">
        <v>16</v>
      </c>
    </row>
    <row r="5192" spans="1:14" x14ac:dyDescent="0.35">
      <c r="A5192" t="s">
        <v>13519</v>
      </c>
      <c r="B5192">
        <v>24</v>
      </c>
      <c r="C5192" t="s">
        <v>14098</v>
      </c>
      <c r="D5192" t="s">
        <v>12</v>
      </c>
      <c r="E5192" t="s">
        <v>13</v>
      </c>
      <c r="F5192" t="s">
        <v>19</v>
      </c>
      <c r="G5192" t="s">
        <v>26</v>
      </c>
      <c r="H5192">
        <v>7669.6</v>
      </c>
      <c r="I5192" s="9">
        <v>45104</v>
      </c>
      <c r="J5192">
        <v>2023</v>
      </c>
      <c r="K5192" t="s">
        <v>14049</v>
      </c>
      <c r="L5192">
        <v>6</v>
      </c>
      <c r="M5192" t="s">
        <v>14046</v>
      </c>
      <c r="N5192" t="s">
        <v>16</v>
      </c>
    </row>
    <row r="5193" spans="1:14" x14ac:dyDescent="0.35">
      <c r="A5193" t="s">
        <v>13583</v>
      </c>
      <c r="B5193">
        <v>24</v>
      </c>
      <c r="C5193" t="s">
        <v>14098</v>
      </c>
      <c r="D5193" t="s">
        <v>39</v>
      </c>
      <c r="E5193" t="s">
        <v>64</v>
      </c>
      <c r="F5193" t="s">
        <v>55</v>
      </c>
      <c r="G5193" t="s">
        <v>26</v>
      </c>
      <c r="H5193">
        <v>16440.939999999999</v>
      </c>
      <c r="I5193" s="9">
        <v>44997</v>
      </c>
      <c r="J5193">
        <v>2023</v>
      </c>
      <c r="K5193" t="s">
        <v>14053</v>
      </c>
      <c r="L5193">
        <v>3</v>
      </c>
      <c r="M5193" t="s">
        <v>14059</v>
      </c>
      <c r="N5193" t="s">
        <v>16</v>
      </c>
    </row>
    <row r="5194" spans="1:14" x14ac:dyDescent="0.35">
      <c r="A5194" t="s">
        <v>13605</v>
      </c>
      <c r="B5194">
        <v>24</v>
      </c>
      <c r="C5194" t="s">
        <v>14098</v>
      </c>
      <c r="D5194" t="s">
        <v>12</v>
      </c>
      <c r="E5194" t="s">
        <v>93</v>
      </c>
      <c r="F5194" t="s">
        <v>55</v>
      </c>
      <c r="G5194" t="s">
        <v>26</v>
      </c>
      <c r="H5194">
        <v>7933.36</v>
      </c>
      <c r="I5194" s="9">
        <v>45454</v>
      </c>
      <c r="J5194">
        <v>2024</v>
      </c>
      <c r="K5194" t="s">
        <v>14049</v>
      </c>
      <c r="L5194">
        <v>6</v>
      </c>
      <c r="M5194" t="s">
        <v>14046</v>
      </c>
      <c r="N5194" t="s">
        <v>16</v>
      </c>
    </row>
    <row r="5195" spans="1:14" x14ac:dyDescent="0.35">
      <c r="A5195" t="s">
        <v>13617</v>
      </c>
      <c r="B5195">
        <v>24</v>
      </c>
      <c r="C5195" t="s">
        <v>14098</v>
      </c>
      <c r="D5195" t="s">
        <v>39</v>
      </c>
      <c r="E5195" t="s">
        <v>93</v>
      </c>
      <c r="F5195" t="s">
        <v>55</v>
      </c>
      <c r="G5195" t="s">
        <v>15</v>
      </c>
      <c r="H5195">
        <v>14778.98</v>
      </c>
      <c r="I5195" s="9">
        <v>45450</v>
      </c>
      <c r="J5195">
        <v>2024</v>
      </c>
      <c r="K5195" t="s">
        <v>14049</v>
      </c>
      <c r="L5195">
        <v>6</v>
      </c>
      <c r="M5195" t="s">
        <v>14048</v>
      </c>
      <c r="N5195" t="s">
        <v>16</v>
      </c>
    </row>
    <row r="5196" spans="1:14" x14ac:dyDescent="0.35">
      <c r="A5196" t="s">
        <v>13721</v>
      </c>
      <c r="B5196">
        <v>24</v>
      </c>
      <c r="C5196" t="s">
        <v>14098</v>
      </c>
      <c r="D5196" t="s">
        <v>39</v>
      </c>
      <c r="E5196" t="s">
        <v>42</v>
      </c>
      <c r="F5196" t="s">
        <v>55</v>
      </c>
      <c r="G5196" t="s">
        <v>36</v>
      </c>
      <c r="H5196">
        <v>2661.93</v>
      </c>
      <c r="I5196" s="9">
        <v>45523</v>
      </c>
      <c r="J5196">
        <v>2024</v>
      </c>
      <c r="K5196" t="s">
        <v>14056</v>
      </c>
      <c r="L5196">
        <v>8</v>
      </c>
      <c r="M5196" t="s">
        <v>14062</v>
      </c>
      <c r="N5196" t="s">
        <v>16</v>
      </c>
    </row>
    <row r="5197" spans="1:14" x14ac:dyDescent="0.35">
      <c r="A5197" t="s">
        <v>13835</v>
      </c>
      <c r="B5197">
        <v>24</v>
      </c>
      <c r="C5197" t="s">
        <v>14098</v>
      </c>
      <c r="D5197" t="s">
        <v>12</v>
      </c>
      <c r="E5197" t="s">
        <v>93</v>
      </c>
      <c r="F5197" t="s">
        <v>19</v>
      </c>
      <c r="G5197" t="s">
        <v>36</v>
      </c>
      <c r="H5197">
        <v>4206.1499999999996</v>
      </c>
      <c r="I5197" s="9">
        <v>45521</v>
      </c>
      <c r="J5197">
        <v>2024</v>
      </c>
      <c r="K5197" t="s">
        <v>14056</v>
      </c>
      <c r="L5197">
        <v>8</v>
      </c>
      <c r="M5197" t="s">
        <v>14050</v>
      </c>
      <c r="N5197" t="s">
        <v>16</v>
      </c>
    </row>
    <row r="5198" spans="1:14" x14ac:dyDescent="0.35">
      <c r="A5198" t="s">
        <v>13909</v>
      </c>
      <c r="B5198">
        <v>24</v>
      </c>
      <c r="C5198" t="s">
        <v>14098</v>
      </c>
      <c r="D5198" t="s">
        <v>39</v>
      </c>
      <c r="E5198" t="s">
        <v>42</v>
      </c>
      <c r="F5198" t="s">
        <v>35</v>
      </c>
      <c r="G5198" t="s">
        <v>36</v>
      </c>
      <c r="H5198">
        <v>9082.89</v>
      </c>
      <c r="I5198" s="9">
        <v>45169</v>
      </c>
      <c r="J5198">
        <v>2023</v>
      </c>
      <c r="K5198" t="s">
        <v>14056</v>
      </c>
      <c r="L5198">
        <v>8</v>
      </c>
      <c r="M5198" t="s">
        <v>14057</v>
      </c>
      <c r="N5198" t="s">
        <v>16</v>
      </c>
    </row>
    <row r="5199" spans="1:14" x14ac:dyDescent="0.35">
      <c r="A5199" t="s">
        <v>13915</v>
      </c>
      <c r="B5199">
        <v>24</v>
      </c>
      <c r="C5199" t="s">
        <v>14098</v>
      </c>
      <c r="D5199" t="s">
        <v>39</v>
      </c>
      <c r="E5199" t="s">
        <v>64</v>
      </c>
      <c r="F5199" t="s">
        <v>49</v>
      </c>
      <c r="G5199" t="s">
        <v>30</v>
      </c>
      <c r="H5199">
        <v>16455.11</v>
      </c>
      <c r="I5199" s="9">
        <v>45198</v>
      </c>
      <c r="J5199">
        <v>2023</v>
      </c>
      <c r="K5199" t="s">
        <v>14055</v>
      </c>
      <c r="L5199">
        <v>9</v>
      </c>
      <c r="M5199" t="s">
        <v>14048</v>
      </c>
      <c r="N5199" t="s">
        <v>16</v>
      </c>
    </row>
    <row r="5200" spans="1:14" x14ac:dyDescent="0.35">
      <c r="A5200" t="s">
        <v>251</v>
      </c>
      <c r="B5200">
        <v>22</v>
      </c>
      <c r="C5200" t="s">
        <v>14098</v>
      </c>
      <c r="D5200" t="s">
        <v>12</v>
      </c>
      <c r="E5200" t="s">
        <v>24</v>
      </c>
      <c r="F5200" t="s">
        <v>49</v>
      </c>
      <c r="G5200" t="s">
        <v>30</v>
      </c>
      <c r="H5200">
        <v>549.35</v>
      </c>
      <c r="I5200" s="9">
        <v>45412</v>
      </c>
      <c r="J5200">
        <v>2024</v>
      </c>
      <c r="K5200" t="s">
        <v>14061</v>
      </c>
      <c r="L5200">
        <v>4</v>
      </c>
      <c r="M5200" t="s">
        <v>14046</v>
      </c>
      <c r="N5200" t="s">
        <v>16</v>
      </c>
    </row>
    <row r="5201" spans="1:14" x14ac:dyDescent="0.35">
      <c r="A5201" t="s">
        <v>485</v>
      </c>
      <c r="B5201">
        <v>22</v>
      </c>
      <c r="C5201" t="s">
        <v>14098</v>
      </c>
      <c r="D5201" t="s">
        <v>12</v>
      </c>
      <c r="E5201" t="s">
        <v>13</v>
      </c>
      <c r="F5201" t="s">
        <v>25</v>
      </c>
      <c r="G5201" t="s">
        <v>30</v>
      </c>
      <c r="H5201">
        <v>6959.64</v>
      </c>
      <c r="I5201" s="9">
        <v>45141</v>
      </c>
      <c r="J5201">
        <v>2023</v>
      </c>
      <c r="K5201" t="s">
        <v>14056</v>
      </c>
      <c r="L5201">
        <v>8</v>
      </c>
      <c r="M5201" t="s">
        <v>14057</v>
      </c>
      <c r="N5201" t="s">
        <v>16</v>
      </c>
    </row>
    <row r="5202" spans="1:14" x14ac:dyDescent="0.35">
      <c r="A5202" t="s">
        <v>569</v>
      </c>
      <c r="B5202">
        <v>22</v>
      </c>
      <c r="C5202" t="s">
        <v>14098</v>
      </c>
      <c r="D5202" t="s">
        <v>12</v>
      </c>
      <c r="E5202" t="s">
        <v>93</v>
      </c>
      <c r="F5202" t="s">
        <v>35</v>
      </c>
      <c r="G5202" t="s">
        <v>15</v>
      </c>
      <c r="H5202">
        <v>11422.11</v>
      </c>
      <c r="I5202" s="9">
        <v>44942</v>
      </c>
      <c r="J5202">
        <v>2023</v>
      </c>
      <c r="K5202" t="s">
        <v>14045</v>
      </c>
      <c r="L5202">
        <v>1</v>
      </c>
      <c r="M5202" t="s">
        <v>14062</v>
      </c>
      <c r="N5202" t="s">
        <v>16</v>
      </c>
    </row>
    <row r="5203" spans="1:14" x14ac:dyDescent="0.35">
      <c r="A5203" t="s">
        <v>691</v>
      </c>
      <c r="B5203">
        <v>22</v>
      </c>
      <c r="C5203" t="s">
        <v>14098</v>
      </c>
      <c r="D5203" t="s">
        <v>12</v>
      </c>
      <c r="E5203" t="s">
        <v>64</v>
      </c>
      <c r="F5203" t="s">
        <v>25</v>
      </c>
      <c r="G5203" t="s">
        <v>15</v>
      </c>
      <c r="H5203">
        <v>2256.4</v>
      </c>
      <c r="I5203" s="9">
        <v>45435</v>
      </c>
      <c r="J5203">
        <v>2024</v>
      </c>
      <c r="K5203" t="s">
        <v>14047</v>
      </c>
      <c r="L5203">
        <v>5</v>
      </c>
      <c r="M5203" t="s">
        <v>14057</v>
      </c>
      <c r="N5203" t="s">
        <v>16</v>
      </c>
    </row>
    <row r="5204" spans="1:14" x14ac:dyDescent="0.35">
      <c r="A5204" t="s">
        <v>861</v>
      </c>
      <c r="B5204">
        <v>22</v>
      </c>
      <c r="C5204" t="s">
        <v>14098</v>
      </c>
      <c r="D5204" t="s">
        <v>12</v>
      </c>
      <c r="E5204" t="s">
        <v>42</v>
      </c>
      <c r="F5204" t="s">
        <v>35</v>
      </c>
      <c r="G5204" t="s">
        <v>20</v>
      </c>
      <c r="H5204">
        <v>9811.5300000000007</v>
      </c>
      <c r="I5204" s="9">
        <v>45641</v>
      </c>
      <c r="J5204">
        <v>2024</v>
      </c>
      <c r="K5204" t="s">
        <v>14060</v>
      </c>
      <c r="L5204">
        <v>12</v>
      </c>
      <c r="M5204" t="s">
        <v>14059</v>
      </c>
      <c r="N5204" t="s">
        <v>16</v>
      </c>
    </row>
    <row r="5205" spans="1:14" x14ac:dyDescent="0.35">
      <c r="A5205" t="s">
        <v>931</v>
      </c>
      <c r="B5205">
        <v>22</v>
      </c>
      <c r="C5205" t="s">
        <v>14098</v>
      </c>
      <c r="D5205" t="s">
        <v>12</v>
      </c>
      <c r="E5205" t="s">
        <v>29</v>
      </c>
      <c r="F5205" t="s">
        <v>35</v>
      </c>
      <c r="G5205" t="s">
        <v>20</v>
      </c>
      <c r="H5205">
        <v>7445.52</v>
      </c>
      <c r="I5205" s="9">
        <v>45072</v>
      </c>
      <c r="J5205">
        <v>2023</v>
      </c>
      <c r="K5205" t="s">
        <v>14047</v>
      </c>
      <c r="L5205">
        <v>5</v>
      </c>
      <c r="M5205" t="s">
        <v>14048</v>
      </c>
      <c r="N5205" t="s">
        <v>16</v>
      </c>
    </row>
    <row r="5206" spans="1:14" x14ac:dyDescent="0.35">
      <c r="A5206" t="s">
        <v>955</v>
      </c>
      <c r="B5206">
        <v>22</v>
      </c>
      <c r="C5206" t="s">
        <v>14098</v>
      </c>
      <c r="D5206" t="s">
        <v>12</v>
      </c>
      <c r="E5206" t="s">
        <v>93</v>
      </c>
      <c r="F5206" t="s">
        <v>35</v>
      </c>
      <c r="G5206" t="s">
        <v>26</v>
      </c>
      <c r="H5206">
        <v>3419.92</v>
      </c>
      <c r="I5206" s="9">
        <v>45080</v>
      </c>
      <c r="J5206">
        <v>2023</v>
      </c>
      <c r="K5206" t="s">
        <v>14049</v>
      </c>
      <c r="L5206">
        <v>6</v>
      </c>
      <c r="M5206" t="s">
        <v>14050</v>
      </c>
      <c r="N5206" t="s">
        <v>16</v>
      </c>
    </row>
    <row r="5207" spans="1:14" x14ac:dyDescent="0.35">
      <c r="A5207" t="s">
        <v>963</v>
      </c>
      <c r="B5207">
        <v>22</v>
      </c>
      <c r="C5207" t="s">
        <v>14098</v>
      </c>
      <c r="D5207" t="s">
        <v>12</v>
      </c>
      <c r="E5207" t="s">
        <v>42</v>
      </c>
      <c r="F5207" t="s">
        <v>35</v>
      </c>
      <c r="G5207" t="s">
        <v>15</v>
      </c>
      <c r="H5207">
        <v>4698.59</v>
      </c>
      <c r="I5207" s="9">
        <v>45285</v>
      </c>
      <c r="J5207">
        <v>2023</v>
      </c>
      <c r="K5207" t="s">
        <v>14060</v>
      </c>
      <c r="L5207">
        <v>12</v>
      </c>
      <c r="M5207" t="s">
        <v>14062</v>
      </c>
      <c r="N5207" t="s">
        <v>16</v>
      </c>
    </row>
    <row r="5208" spans="1:14" x14ac:dyDescent="0.35">
      <c r="A5208" t="s">
        <v>989</v>
      </c>
      <c r="B5208">
        <v>22</v>
      </c>
      <c r="C5208" t="s">
        <v>14098</v>
      </c>
      <c r="D5208" t="s">
        <v>12</v>
      </c>
      <c r="E5208" t="s">
        <v>93</v>
      </c>
      <c r="F5208" t="s">
        <v>35</v>
      </c>
      <c r="G5208" t="s">
        <v>20</v>
      </c>
      <c r="H5208">
        <v>5509.91</v>
      </c>
      <c r="I5208" s="9">
        <v>44975</v>
      </c>
      <c r="J5208">
        <v>2023</v>
      </c>
      <c r="K5208" t="s">
        <v>14051</v>
      </c>
      <c r="L5208">
        <v>2</v>
      </c>
      <c r="M5208" t="s">
        <v>14050</v>
      </c>
      <c r="N5208" t="s">
        <v>16</v>
      </c>
    </row>
    <row r="5209" spans="1:14" x14ac:dyDescent="0.35">
      <c r="A5209" t="s">
        <v>1005</v>
      </c>
      <c r="B5209">
        <v>22</v>
      </c>
      <c r="C5209" t="s">
        <v>14098</v>
      </c>
      <c r="D5209" t="s">
        <v>12</v>
      </c>
      <c r="E5209" t="s">
        <v>64</v>
      </c>
      <c r="F5209" t="s">
        <v>14</v>
      </c>
      <c r="G5209" t="s">
        <v>36</v>
      </c>
      <c r="H5209">
        <v>5634.48</v>
      </c>
      <c r="I5209" s="9">
        <v>45038</v>
      </c>
      <c r="J5209">
        <v>2023</v>
      </c>
      <c r="K5209" t="s">
        <v>14061</v>
      </c>
      <c r="L5209">
        <v>4</v>
      </c>
      <c r="M5209" t="s">
        <v>14050</v>
      </c>
      <c r="N5209" t="s">
        <v>16</v>
      </c>
    </row>
    <row r="5210" spans="1:14" x14ac:dyDescent="0.35">
      <c r="A5210" t="s">
        <v>1189</v>
      </c>
      <c r="B5210">
        <v>22</v>
      </c>
      <c r="C5210" t="s">
        <v>14098</v>
      </c>
      <c r="D5210" t="s">
        <v>39</v>
      </c>
      <c r="E5210" t="s">
        <v>13</v>
      </c>
      <c r="F5210" t="s">
        <v>19</v>
      </c>
      <c r="G5210" t="s">
        <v>20</v>
      </c>
      <c r="H5210">
        <v>5702.78</v>
      </c>
      <c r="I5210" s="9">
        <v>45272</v>
      </c>
      <c r="J5210">
        <v>2023</v>
      </c>
      <c r="K5210" t="s">
        <v>14060</v>
      </c>
      <c r="L5210">
        <v>12</v>
      </c>
      <c r="M5210" t="s">
        <v>14046</v>
      </c>
      <c r="N5210" t="s">
        <v>16</v>
      </c>
    </row>
    <row r="5211" spans="1:14" x14ac:dyDescent="0.35">
      <c r="A5211" t="s">
        <v>1217</v>
      </c>
      <c r="B5211">
        <v>22</v>
      </c>
      <c r="C5211" t="s">
        <v>14098</v>
      </c>
      <c r="D5211" t="s">
        <v>39</v>
      </c>
      <c r="E5211" t="s">
        <v>29</v>
      </c>
      <c r="F5211" t="s">
        <v>49</v>
      </c>
      <c r="G5211" t="s">
        <v>30</v>
      </c>
      <c r="H5211">
        <v>1522.03</v>
      </c>
      <c r="I5211" s="9">
        <v>44973</v>
      </c>
      <c r="J5211">
        <v>2023</v>
      </c>
      <c r="K5211" t="s">
        <v>14051</v>
      </c>
      <c r="L5211">
        <v>2</v>
      </c>
      <c r="M5211" t="s">
        <v>14057</v>
      </c>
      <c r="N5211" t="s">
        <v>16</v>
      </c>
    </row>
    <row r="5212" spans="1:14" x14ac:dyDescent="0.35">
      <c r="A5212" t="s">
        <v>1261</v>
      </c>
      <c r="B5212">
        <v>22</v>
      </c>
      <c r="C5212" t="s">
        <v>14098</v>
      </c>
      <c r="D5212" t="s">
        <v>39</v>
      </c>
      <c r="E5212" t="s">
        <v>42</v>
      </c>
      <c r="F5212" t="s">
        <v>35</v>
      </c>
      <c r="G5212" t="s">
        <v>15</v>
      </c>
      <c r="H5212">
        <v>39090.400000000001</v>
      </c>
      <c r="I5212" s="9">
        <v>45063</v>
      </c>
      <c r="J5212">
        <v>2023</v>
      </c>
      <c r="K5212" t="s">
        <v>14047</v>
      </c>
      <c r="L5212">
        <v>5</v>
      </c>
      <c r="M5212" t="s">
        <v>14052</v>
      </c>
      <c r="N5212" t="s">
        <v>16</v>
      </c>
    </row>
    <row r="5213" spans="1:14" x14ac:dyDescent="0.35">
      <c r="A5213" t="s">
        <v>1459</v>
      </c>
      <c r="B5213">
        <v>22</v>
      </c>
      <c r="C5213" t="s">
        <v>14098</v>
      </c>
      <c r="D5213" t="s">
        <v>12</v>
      </c>
      <c r="E5213" t="s">
        <v>52</v>
      </c>
      <c r="F5213" t="s">
        <v>35</v>
      </c>
      <c r="G5213" t="s">
        <v>30</v>
      </c>
      <c r="H5213">
        <v>169.2</v>
      </c>
      <c r="I5213" s="9">
        <v>45475</v>
      </c>
      <c r="J5213">
        <v>2024</v>
      </c>
      <c r="K5213" t="s">
        <v>14063</v>
      </c>
      <c r="L5213">
        <v>7</v>
      </c>
      <c r="M5213" t="s">
        <v>14046</v>
      </c>
      <c r="N5213" t="s">
        <v>16</v>
      </c>
    </row>
    <row r="5214" spans="1:14" x14ac:dyDescent="0.35">
      <c r="A5214" t="s">
        <v>1473</v>
      </c>
      <c r="B5214">
        <v>22</v>
      </c>
      <c r="C5214" t="s">
        <v>14098</v>
      </c>
      <c r="D5214" t="s">
        <v>39</v>
      </c>
      <c r="E5214" t="s">
        <v>93</v>
      </c>
      <c r="F5214" t="s">
        <v>19</v>
      </c>
      <c r="G5214" t="s">
        <v>26</v>
      </c>
      <c r="H5214">
        <v>8103.09</v>
      </c>
      <c r="I5214" s="9">
        <v>45570</v>
      </c>
      <c r="J5214">
        <v>2024</v>
      </c>
      <c r="K5214" t="s">
        <v>14058</v>
      </c>
      <c r="L5214">
        <v>10</v>
      </c>
      <c r="M5214" t="s">
        <v>14050</v>
      </c>
      <c r="N5214" t="s">
        <v>16</v>
      </c>
    </row>
    <row r="5215" spans="1:14" x14ac:dyDescent="0.35">
      <c r="A5215" t="s">
        <v>1517</v>
      </c>
      <c r="B5215">
        <v>22</v>
      </c>
      <c r="C5215" t="s">
        <v>14098</v>
      </c>
      <c r="D5215" t="s">
        <v>39</v>
      </c>
      <c r="E5215" t="s">
        <v>64</v>
      </c>
      <c r="F5215" t="s">
        <v>19</v>
      </c>
      <c r="G5215" t="s">
        <v>15</v>
      </c>
      <c r="H5215">
        <v>4159.7700000000004</v>
      </c>
      <c r="I5215" s="9">
        <v>45340</v>
      </c>
      <c r="J5215">
        <v>2024</v>
      </c>
      <c r="K5215" t="s">
        <v>14051</v>
      </c>
      <c r="L5215">
        <v>2</v>
      </c>
      <c r="M5215" t="s">
        <v>14059</v>
      </c>
      <c r="N5215" t="s">
        <v>16</v>
      </c>
    </row>
    <row r="5216" spans="1:14" x14ac:dyDescent="0.35">
      <c r="A5216" t="s">
        <v>1521</v>
      </c>
      <c r="B5216">
        <v>22</v>
      </c>
      <c r="C5216" t="s">
        <v>14098</v>
      </c>
      <c r="D5216" t="s">
        <v>39</v>
      </c>
      <c r="E5216" t="s">
        <v>64</v>
      </c>
      <c r="F5216" t="s">
        <v>49</v>
      </c>
      <c r="G5216" t="s">
        <v>26</v>
      </c>
      <c r="H5216">
        <v>2029.05</v>
      </c>
      <c r="I5216" s="9">
        <v>45480</v>
      </c>
      <c r="J5216">
        <v>2024</v>
      </c>
      <c r="K5216" t="s">
        <v>14063</v>
      </c>
      <c r="L5216">
        <v>7</v>
      </c>
      <c r="M5216" t="s">
        <v>14059</v>
      </c>
      <c r="N5216" t="s">
        <v>16</v>
      </c>
    </row>
    <row r="5217" spans="1:14" x14ac:dyDescent="0.35">
      <c r="A5217" t="s">
        <v>1585</v>
      </c>
      <c r="B5217">
        <v>22</v>
      </c>
      <c r="C5217" t="s">
        <v>14098</v>
      </c>
      <c r="D5217" t="s">
        <v>39</v>
      </c>
      <c r="E5217" t="s">
        <v>42</v>
      </c>
      <c r="F5217" t="s">
        <v>25</v>
      </c>
      <c r="G5217" t="s">
        <v>30</v>
      </c>
      <c r="H5217">
        <v>20359.66</v>
      </c>
      <c r="I5217" s="9">
        <v>45548</v>
      </c>
      <c r="J5217">
        <v>2024</v>
      </c>
      <c r="K5217" t="s">
        <v>14055</v>
      </c>
      <c r="L5217">
        <v>9</v>
      </c>
      <c r="M5217" t="s">
        <v>14048</v>
      </c>
      <c r="N5217" t="s">
        <v>16</v>
      </c>
    </row>
    <row r="5218" spans="1:14" x14ac:dyDescent="0.35">
      <c r="A5218" t="s">
        <v>1643</v>
      </c>
      <c r="B5218">
        <v>22</v>
      </c>
      <c r="C5218" t="s">
        <v>14098</v>
      </c>
      <c r="D5218" t="s">
        <v>12</v>
      </c>
      <c r="E5218" t="s">
        <v>13</v>
      </c>
      <c r="F5218" t="s">
        <v>14</v>
      </c>
      <c r="G5218" t="s">
        <v>15</v>
      </c>
      <c r="H5218">
        <v>11092.66</v>
      </c>
      <c r="I5218" s="9">
        <v>45610</v>
      </c>
      <c r="J5218">
        <v>2024</v>
      </c>
      <c r="K5218" t="s">
        <v>14054</v>
      </c>
      <c r="L5218">
        <v>11</v>
      </c>
      <c r="M5218" t="s">
        <v>14057</v>
      </c>
      <c r="N5218" t="s">
        <v>16</v>
      </c>
    </row>
    <row r="5219" spans="1:14" x14ac:dyDescent="0.35">
      <c r="A5219" t="s">
        <v>1715</v>
      </c>
      <c r="B5219">
        <v>22</v>
      </c>
      <c r="C5219" t="s">
        <v>14098</v>
      </c>
      <c r="D5219" t="s">
        <v>39</v>
      </c>
      <c r="E5219" t="s">
        <v>74</v>
      </c>
      <c r="F5219" t="s">
        <v>55</v>
      </c>
      <c r="G5219" t="s">
        <v>30</v>
      </c>
      <c r="H5219">
        <v>4133.41</v>
      </c>
      <c r="I5219" s="9">
        <v>45103</v>
      </c>
      <c r="J5219">
        <v>2023</v>
      </c>
      <c r="K5219" t="s">
        <v>14049</v>
      </c>
      <c r="L5219">
        <v>6</v>
      </c>
      <c r="M5219" t="s">
        <v>14062</v>
      </c>
      <c r="N5219" t="s">
        <v>16</v>
      </c>
    </row>
    <row r="5220" spans="1:14" x14ac:dyDescent="0.35">
      <c r="A5220" t="s">
        <v>2025</v>
      </c>
      <c r="B5220">
        <v>22</v>
      </c>
      <c r="C5220" t="s">
        <v>14098</v>
      </c>
      <c r="D5220" t="s">
        <v>12</v>
      </c>
      <c r="E5220" t="s">
        <v>93</v>
      </c>
      <c r="F5220" t="s">
        <v>14</v>
      </c>
      <c r="G5220" t="s">
        <v>26</v>
      </c>
      <c r="H5220">
        <v>2800.12</v>
      </c>
      <c r="I5220" s="9">
        <v>45094</v>
      </c>
      <c r="J5220">
        <v>2023</v>
      </c>
      <c r="K5220" t="s">
        <v>14049</v>
      </c>
      <c r="L5220">
        <v>6</v>
      </c>
      <c r="M5220" t="s">
        <v>14050</v>
      </c>
      <c r="N5220" t="s">
        <v>16</v>
      </c>
    </row>
    <row r="5221" spans="1:14" x14ac:dyDescent="0.35">
      <c r="A5221" t="s">
        <v>2067</v>
      </c>
      <c r="B5221">
        <v>22</v>
      </c>
      <c r="C5221" t="s">
        <v>14098</v>
      </c>
      <c r="D5221" t="s">
        <v>39</v>
      </c>
      <c r="E5221" t="s">
        <v>74</v>
      </c>
      <c r="F5221" t="s">
        <v>14</v>
      </c>
      <c r="G5221" t="s">
        <v>26</v>
      </c>
      <c r="H5221">
        <v>6637.88</v>
      </c>
      <c r="I5221" s="9">
        <v>45484</v>
      </c>
      <c r="J5221">
        <v>2024</v>
      </c>
      <c r="K5221" t="s">
        <v>14063</v>
      </c>
      <c r="L5221">
        <v>7</v>
      </c>
      <c r="M5221" t="s">
        <v>14057</v>
      </c>
      <c r="N5221" t="s">
        <v>16</v>
      </c>
    </row>
    <row r="5222" spans="1:14" x14ac:dyDescent="0.35">
      <c r="A5222" t="s">
        <v>2111</v>
      </c>
      <c r="B5222">
        <v>22</v>
      </c>
      <c r="C5222" t="s">
        <v>14098</v>
      </c>
      <c r="D5222" t="s">
        <v>12</v>
      </c>
      <c r="E5222" t="s">
        <v>24</v>
      </c>
      <c r="F5222" t="s">
        <v>35</v>
      </c>
      <c r="G5222" t="s">
        <v>26</v>
      </c>
      <c r="H5222">
        <v>500.66</v>
      </c>
      <c r="I5222" s="9">
        <v>45501</v>
      </c>
      <c r="J5222">
        <v>2024</v>
      </c>
      <c r="K5222" t="s">
        <v>14063</v>
      </c>
      <c r="L5222">
        <v>7</v>
      </c>
      <c r="M5222" t="s">
        <v>14059</v>
      </c>
      <c r="N5222" t="s">
        <v>16</v>
      </c>
    </row>
    <row r="5223" spans="1:14" x14ac:dyDescent="0.35">
      <c r="A5223" t="s">
        <v>2219</v>
      </c>
      <c r="B5223">
        <v>22</v>
      </c>
      <c r="C5223" t="s">
        <v>14098</v>
      </c>
      <c r="D5223" t="s">
        <v>39</v>
      </c>
      <c r="E5223" t="s">
        <v>74</v>
      </c>
      <c r="F5223" t="s">
        <v>14</v>
      </c>
      <c r="G5223" t="s">
        <v>36</v>
      </c>
      <c r="H5223">
        <v>4546.76</v>
      </c>
      <c r="I5223" s="9">
        <v>45214</v>
      </c>
      <c r="J5223">
        <v>2023</v>
      </c>
      <c r="K5223" t="s">
        <v>14058</v>
      </c>
      <c r="L5223">
        <v>10</v>
      </c>
      <c r="M5223" t="s">
        <v>14059</v>
      </c>
      <c r="N5223" t="s">
        <v>16</v>
      </c>
    </row>
    <row r="5224" spans="1:14" x14ac:dyDescent="0.35">
      <c r="A5224" t="s">
        <v>2245</v>
      </c>
      <c r="B5224">
        <v>22</v>
      </c>
      <c r="C5224" t="s">
        <v>14098</v>
      </c>
      <c r="D5224" t="s">
        <v>39</v>
      </c>
      <c r="E5224" t="s">
        <v>74</v>
      </c>
      <c r="F5224" t="s">
        <v>14</v>
      </c>
      <c r="G5224" t="s">
        <v>30</v>
      </c>
      <c r="H5224">
        <v>1405.47</v>
      </c>
      <c r="I5224" s="9">
        <v>45116</v>
      </c>
      <c r="J5224">
        <v>2023</v>
      </c>
      <c r="K5224" t="s">
        <v>14063</v>
      </c>
      <c r="L5224">
        <v>7</v>
      </c>
      <c r="M5224" t="s">
        <v>14059</v>
      </c>
      <c r="N5224" t="s">
        <v>16</v>
      </c>
    </row>
    <row r="5225" spans="1:14" x14ac:dyDescent="0.35">
      <c r="A5225" t="s">
        <v>2273</v>
      </c>
      <c r="B5225">
        <v>22</v>
      </c>
      <c r="C5225" t="s">
        <v>14098</v>
      </c>
      <c r="D5225" t="s">
        <v>39</v>
      </c>
      <c r="E5225" t="s">
        <v>29</v>
      </c>
      <c r="F5225" t="s">
        <v>19</v>
      </c>
      <c r="G5225" t="s">
        <v>15</v>
      </c>
      <c r="H5225">
        <v>5791.32</v>
      </c>
      <c r="I5225" s="9">
        <v>44940</v>
      </c>
      <c r="J5225">
        <v>2023</v>
      </c>
      <c r="K5225" t="s">
        <v>14045</v>
      </c>
      <c r="L5225">
        <v>1</v>
      </c>
      <c r="M5225" t="s">
        <v>14050</v>
      </c>
      <c r="N5225" t="s">
        <v>16</v>
      </c>
    </row>
    <row r="5226" spans="1:14" x14ac:dyDescent="0.35">
      <c r="A5226" t="s">
        <v>2327</v>
      </c>
      <c r="B5226">
        <v>22</v>
      </c>
      <c r="C5226" t="s">
        <v>14098</v>
      </c>
      <c r="D5226" t="s">
        <v>12</v>
      </c>
      <c r="E5226" t="s">
        <v>93</v>
      </c>
      <c r="F5226" t="s">
        <v>35</v>
      </c>
      <c r="G5226" t="s">
        <v>26</v>
      </c>
      <c r="H5226">
        <v>3545.39</v>
      </c>
      <c r="I5226" s="9">
        <v>45438</v>
      </c>
      <c r="J5226">
        <v>2024</v>
      </c>
      <c r="K5226" t="s">
        <v>14047</v>
      </c>
      <c r="L5226">
        <v>5</v>
      </c>
      <c r="M5226" t="s">
        <v>14059</v>
      </c>
      <c r="N5226" t="s">
        <v>16</v>
      </c>
    </row>
    <row r="5227" spans="1:14" x14ac:dyDescent="0.35">
      <c r="A5227" t="s">
        <v>2627</v>
      </c>
      <c r="B5227">
        <v>22</v>
      </c>
      <c r="C5227" t="s">
        <v>14098</v>
      </c>
      <c r="D5227" t="s">
        <v>12</v>
      </c>
      <c r="E5227" t="s">
        <v>52</v>
      </c>
      <c r="F5227" t="s">
        <v>25</v>
      </c>
      <c r="G5227" t="s">
        <v>15</v>
      </c>
      <c r="H5227">
        <v>19.39</v>
      </c>
      <c r="I5227" s="9">
        <v>45600</v>
      </c>
      <c r="J5227">
        <v>2024</v>
      </c>
      <c r="K5227" t="s">
        <v>14054</v>
      </c>
      <c r="L5227">
        <v>11</v>
      </c>
      <c r="M5227" t="s">
        <v>14062</v>
      </c>
      <c r="N5227" t="s">
        <v>16</v>
      </c>
    </row>
    <row r="5228" spans="1:14" x14ac:dyDescent="0.35">
      <c r="A5228" t="s">
        <v>2645</v>
      </c>
      <c r="B5228">
        <v>22</v>
      </c>
      <c r="C5228" t="s">
        <v>14098</v>
      </c>
      <c r="D5228" t="s">
        <v>12</v>
      </c>
      <c r="E5228" t="s">
        <v>29</v>
      </c>
      <c r="F5228" t="s">
        <v>55</v>
      </c>
      <c r="G5228" t="s">
        <v>15</v>
      </c>
      <c r="H5228">
        <v>1833.62</v>
      </c>
      <c r="I5228" s="9">
        <v>45471</v>
      </c>
      <c r="J5228">
        <v>2024</v>
      </c>
      <c r="K5228" t="s">
        <v>14049</v>
      </c>
      <c r="L5228">
        <v>6</v>
      </c>
      <c r="M5228" t="s">
        <v>14048</v>
      </c>
      <c r="N5228" t="s">
        <v>16</v>
      </c>
    </row>
    <row r="5229" spans="1:14" x14ac:dyDescent="0.35">
      <c r="A5229" t="s">
        <v>2823</v>
      </c>
      <c r="B5229">
        <v>22</v>
      </c>
      <c r="C5229" t="s">
        <v>14098</v>
      </c>
      <c r="D5229" t="s">
        <v>12</v>
      </c>
      <c r="E5229" t="s">
        <v>29</v>
      </c>
      <c r="F5229" t="s">
        <v>14</v>
      </c>
      <c r="G5229" t="s">
        <v>15</v>
      </c>
      <c r="H5229">
        <v>9908.7900000000009</v>
      </c>
      <c r="I5229" s="9">
        <v>45631</v>
      </c>
      <c r="J5229">
        <v>2024</v>
      </c>
      <c r="K5229" t="s">
        <v>14060</v>
      </c>
      <c r="L5229">
        <v>12</v>
      </c>
      <c r="M5229" t="s">
        <v>14057</v>
      </c>
      <c r="N5229" t="s">
        <v>16</v>
      </c>
    </row>
    <row r="5230" spans="1:14" x14ac:dyDescent="0.35">
      <c r="A5230" t="s">
        <v>3105</v>
      </c>
      <c r="B5230">
        <v>22</v>
      </c>
      <c r="C5230" t="s">
        <v>14098</v>
      </c>
      <c r="D5230" t="s">
        <v>12</v>
      </c>
      <c r="E5230" t="s">
        <v>24</v>
      </c>
      <c r="F5230" t="s">
        <v>49</v>
      </c>
      <c r="G5230" t="s">
        <v>15</v>
      </c>
      <c r="H5230">
        <v>15308</v>
      </c>
      <c r="I5230" s="9">
        <v>45093</v>
      </c>
      <c r="J5230">
        <v>2023</v>
      </c>
      <c r="K5230" t="s">
        <v>14049</v>
      </c>
      <c r="L5230">
        <v>6</v>
      </c>
      <c r="M5230" t="s">
        <v>14048</v>
      </c>
      <c r="N5230" t="s">
        <v>16</v>
      </c>
    </row>
    <row r="5231" spans="1:14" x14ac:dyDescent="0.35">
      <c r="A5231" t="s">
        <v>3193</v>
      </c>
      <c r="B5231">
        <v>22</v>
      </c>
      <c r="C5231" t="s">
        <v>14098</v>
      </c>
      <c r="D5231" t="s">
        <v>39</v>
      </c>
      <c r="E5231" t="s">
        <v>64</v>
      </c>
      <c r="F5231" t="s">
        <v>55</v>
      </c>
      <c r="G5231" t="s">
        <v>30</v>
      </c>
      <c r="H5231">
        <v>5034.18</v>
      </c>
      <c r="I5231" s="9">
        <v>45375</v>
      </c>
      <c r="J5231">
        <v>2024</v>
      </c>
      <c r="K5231" t="s">
        <v>14053</v>
      </c>
      <c r="L5231">
        <v>3</v>
      </c>
      <c r="M5231" t="s">
        <v>14059</v>
      </c>
      <c r="N5231" t="s">
        <v>16</v>
      </c>
    </row>
    <row r="5232" spans="1:14" x14ac:dyDescent="0.35">
      <c r="A5232" t="s">
        <v>3195</v>
      </c>
      <c r="B5232">
        <v>22</v>
      </c>
      <c r="C5232" t="s">
        <v>14098</v>
      </c>
      <c r="D5232" t="s">
        <v>39</v>
      </c>
      <c r="E5232" t="s">
        <v>74</v>
      </c>
      <c r="F5232" t="s">
        <v>55</v>
      </c>
      <c r="G5232" t="s">
        <v>20</v>
      </c>
      <c r="H5232">
        <v>5019.93</v>
      </c>
      <c r="I5232" s="9">
        <v>45156</v>
      </c>
      <c r="J5232">
        <v>2023</v>
      </c>
      <c r="K5232" t="s">
        <v>14056</v>
      </c>
      <c r="L5232">
        <v>8</v>
      </c>
      <c r="M5232" t="s">
        <v>14048</v>
      </c>
      <c r="N5232" t="s">
        <v>16</v>
      </c>
    </row>
    <row r="5233" spans="1:14" x14ac:dyDescent="0.35">
      <c r="A5233" t="s">
        <v>3271</v>
      </c>
      <c r="B5233">
        <v>22</v>
      </c>
      <c r="C5233" t="s">
        <v>14098</v>
      </c>
      <c r="D5233" t="s">
        <v>12</v>
      </c>
      <c r="E5233" t="s">
        <v>24</v>
      </c>
      <c r="F5233" t="s">
        <v>55</v>
      </c>
      <c r="G5233" t="s">
        <v>36</v>
      </c>
      <c r="H5233">
        <v>5616.13</v>
      </c>
      <c r="I5233" s="9">
        <v>45256</v>
      </c>
      <c r="J5233">
        <v>2023</v>
      </c>
      <c r="K5233" t="s">
        <v>14054</v>
      </c>
      <c r="L5233">
        <v>11</v>
      </c>
      <c r="M5233" t="s">
        <v>14059</v>
      </c>
      <c r="N5233" t="s">
        <v>16</v>
      </c>
    </row>
    <row r="5234" spans="1:14" x14ac:dyDescent="0.35">
      <c r="A5234" t="s">
        <v>3285</v>
      </c>
      <c r="B5234">
        <v>22</v>
      </c>
      <c r="C5234" t="s">
        <v>14098</v>
      </c>
      <c r="D5234" t="s">
        <v>39</v>
      </c>
      <c r="E5234" t="s">
        <v>64</v>
      </c>
      <c r="F5234" t="s">
        <v>35</v>
      </c>
      <c r="G5234" t="s">
        <v>30</v>
      </c>
      <c r="H5234">
        <v>7979.35</v>
      </c>
      <c r="I5234" s="9">
        <v>45153</v>
      </c>
      <c r="J5234">
        <v>2023</v>
      </c>
      <c r="K5234" t="s">
        <v>14056</v>
      </c>
      <c r="L5234">
        <v>8</v>
      </c>
      <c r="M5234" t="s">
        <v>14046</v>
      </c>
      <c r="N5234" t="s">
        <v>16</v>
      </c>
    </row>
    <row r="5235" spans="1:14" x14ac:dyDescent="0.35">
      <c r="A5235" t="s">
        <v>3299</v>
      </c>
      <c r="B5235">
        <v>22</v>
      </c>
      <c r="C5235" t="s">
        <v>14098</v>
      </c>
      <c r="D5235" t="s">
        <v>12</v>
      </c>
      <c r="E5235" t="s">
        <v>29</v>
      </c>
      <c r="F5235" t="s">
        <v>55</v>
      </c>
      <c r="G5235" t="s">
        <v>26</v>
      </c>
      <c r="H5235">
        <v>5282.22</v>
      </c>
      <c r="I5235" s="9">
        <v>45457</v>
      </c>
      <c r="J5235">
        <v>2024</v>
      </c>
      <c r="K5235" t="s">
        <v>14049</v>
      </c>
      <c r="L5235">
        <v>6</v>
      </c>
      <c r="M5235" t="s">
        <v>14048</v>
      </c>
      <c r="N5235" t="s">
        <v>16</v>
      </c>
    </row>
    <row r="5236" spans="1:14" x14ac:dyDescent="0.35">
      <c r="A5236" t="s">
        <v>3363</v>
      </c>
      <c r="B5236">
        <v>22</v>
      </c>
      <c r="C5236" t="s">
        <v>14098</v>
      </c>
      <c r="D5236" t="s">
        <v>39</v>
      </c>
      <c r="E5236" t="s">
        <v>13</v>
      </c>
      <c r="F5236" t="s">
        <v>14</v>
      </c>
      <c r="G5236" t="s">
        <v>20</v>
      </c>
      <c r="H5236">
        <v>522.76</v>
      </c>
      <c r="I5236" s="9">
        <v>45446</v>
      </c>
      <c r="J5236">
        <v>2024</v>
      </c>
      <c r="K5236" t="s">
        <v>14049</v>
      </c>
      <c r="L5236">
        <v>6</v>
      </c>
      <c r="M5236" t="s">
        <v>14062</v>
      </c>
      <c r="N5236" t="s">
        <v>16</v>
      </c>
    </row>
    <row r="5237" spans="1:14" x14ac:dyDescent="0.35">
      <c r="A5237" t="s">
        <v>4047</v>
      </c>
      <c r="B5237">
        <v>22</v>
      </c>
      <c r="C5237" t="s">
        <v>14098</v>
      </c>
      <c r="D5237" t="s">
        <v>12</v>
      </c>
      <c r="E5237" t="s">
        <v>64</v>
      </c>
      <c r="F5237" t="s">
        <v>49</v>
      </c>
      <c r="G5237" t="s">
        <v>26</v>
      </c>
      <c r="H5237">
        <v>2984.32</v>
      </c>
      <c r="I5237" s="9">
        <v>45549</v>
      </c>
      <c r="J5237">
        <v>2024</v>
      </c>
      <c r="K5237" t="s">
        <v>14055</v>
      </c>
      <c r="L5237">
        <v>9</v>
      </c>
      <c r="M5237" t="s">
        <v>14050</v>
      </c>
      <c r="N5237" t="s">
        <v>16</v>
      </c>
    </row>
    <row r="5238" spans="1:14" x14ac:dyDescent="0.35">
      <c r="A5238" t="s">
        <v>4089</v>
      </c>
      <c r="B5238">
        <v>22</v>
      </c>
      <c r="C5238" t="s">
        <v>14098</v>
      </c>
      <c r="D5238" t="s">
        <v>39</v>
      </c>
      <c r="E5238" t="s">
        <v>42</v>
      </c>
      <c r="F5238" t="s">
        <v>25</v>
      </c>
      <c r="G5238" t="s">
        <v>20</v>
      </c>
      <c r="H5238">
        <v>491.63</v>
      </c>
      <c r="I5238" s="9">
        <v>45425</v>
      </c>
      <c r="J5238">
        <v>2024</v>
      </c>
      <c r="K5238" t="s">
        <v>14047</v>
      </c>
      <c r="L5238">
        <v>5</v>
      </c>
      <c r="M5238" t="s">
        <v>14062</v>
      </c>
      <c r="N5238" t="s">
        <v>16</v>
      </c>
    </row>
    <row r="5239" spans="1:14" x14ac:dyDescent="0.35">
      <c r="A5239" t="s">
        <v>4153</v>
      </c>
      <c r="B5239">
        <v>22</v>
      </c>
      <c r="C5239" t="s">
        <v>14098</v>
      </c>
      <c r="D5239" t="s">
        <v>39</v>
      </c>
      <c r="E5239" t="s">
        <v>24</v>
      </c>
      <c r="F5239" t="s">
        <v>14</v>
      </c>
      <c r="G5239" t="s">
        <v>15</v>
      </c>
      <c r="H5239">
        <v>14995.46</v>
      </c>
      <c r="I5239" s="9">
        <v>44981</v>
      </c>
      <c r="J5239">
        <v>2023</v>
      </c>
      <c r="K5239" t="s">
        <v>14051</v>
      </c>
      <c r="L5239">
        <v>2</v>
      </c>
      <c r="M5239" t="s">
        <v>14048</v>
      </c>
      <c r="N5239" t="s">
        <v>16</v>
      </c>
    </row>
    <row r="5240" spans="1:14" x14ac:dyDescent="0.35">
      <c r="A5240" t="s">
        <v>4213</v>
      </c>
      <c r="B5240">
        <v>22</v>
      </c>
      <c r="C5240" t="s">
        <v>14098</v>
      </c>
      <c r="D5240" t="s">
        <v>12</v>
      </c>
      <c r="E5240" t="s">
        <v>42</v>
      </c>
      <c r="F5240" t="s">
        <v>55</v>
      </c>
      <c r="G5240" t="s">
        <v>20</v>
      </c>
      <c r="H5240">
        <v>12105.56</v>
      </c>
      <c r="I5240" s="9">
        <v>45367</v>
      </c>
      <c r="J5240">
        <v>2024</v>
      </c>
      <c r="K5240" t="s">
        <v>14053</v>
      </c>
      <c r="L5240">
        <v>3</v>
      </c>
      <c r="M5240" t="s">
        <v>14050</v>
      </c>
      <c r="N5240" t="s">
        <v>16</v>
      </c>
    </row>
    <row r="5241" spans="1:14" x14ac:dyDescent="0.35">
      <c r="A5241" t="s">
        <v>4269</v>
      </c>
      <c r="B5241">
        <v>22</v>
      </c>
      <c r="C5241" t="s">
        <v>14098</v>
      </c>
      <c r="D5241" t="s">
        <v>12</v>
      </c>
      <c r="E5241" t="s">
        <v>13</v>
      </c>
      <c r="F5241" t="s">
        <v>14</v>
      </c>
      <c r="G5241" t="s">
        <v>36</v>
      </c>
      <c r="H5241">
        <v>8191.71</v>
      </c>
      <c r="I5241" s="9">
        <v>44962</v>
      </c>
      <c r="J5241">
        <v>2023</v>
      </c>
      <c r="K5241" t="s">
        <v>14051</v>
      </c>
      <c r="L5241">
        <v>2</v>
      </c>
      <c r="M5241" t="s">
        <v>14059</v>
      </c>
      <c r="N5241" t="s">
        <v>16</v>
      </c>
    </row>
    <row r="5242" spans="1:14" x14ac:dyDescent="0.35">
      <c r="A5242" t="s">
        <v>4613</v>
      </c>
      <c r="B5242">
        <v>22</v>
      </c>
      <c r="C5242" t="s">
        <v>14098</v>
      </c>
      <c r="D5242" t="s">
        <v>12</v>
      </c>
      <c r="E5242" t="s">
        <v>24</v>
      </c>
      <c r="F5242" t="s">
        <v>49</v>
      </c>
      <c r="G5242" t="s">
        <v>26</v>
      </c>
      <c r="H5242">
        <v>6857.27</v>
      </c>
      <c r="I5242" s="9">
        <v>45653</v>
      </c>
      <c r="J5242">
        <v>2024</v>
      </c>
      <c r="K5242" t="s">
        <v>14060</v>
      </c>
      <c r="L5242">
        <v>12</v>
      </c>
      <c r="M5242" t="s">
        <v>14048</v>
      </c>
      <c r="N5242" t="s">
        <v>16</v>
      </c>
    </row>
    <row r="5243" spans="1:14" x14ac:dyDescent="0.35">
      <c r="A5243" t="s">
        <v>4783</v>
      </c>
      <c r="B5243">
        <v>22</v>
      </c>
      <c r="C5243" t="s">
        <v>14098</v>
      </c>
      <c r="D5243" t="s">
        <v>12</v>
      </c>
      <c r="E5243" t="s">
        <v>64</v>
      </c>
      <c r="F5243" t="s">
        <v>55</v>
      </c>
      <c r="G5243" t="s">
        <v>15</v>
      </c>
      <c r="H5243">
        <v>53919.68</v>
      </c>
      <c r="I5243" s="9">
        <v>45501</v>
      </c>
      <c r="J5243">
        <v>2024</v>
      </c>
      <c r="K5243" t="s">
        <v>14063</v>
      </c>
      <c r="L5243">
        <v>7</v>
      </c>
      <c r="M5243" t="s">
        <v>14059</v>
      </c>
      <c r="N5243" t="s">
        <v>16</v>
      </c>
    </row>
    <row r="5244" spans="1:14" x14ac:dyDescent="0.35">
      <c r="A5244" t="s">
        <v>4827</v>
      </c>
      <c r="B5244">
        <v>22</v>
      </c>
      <c r="C5244" t="s">
        <v>14098</v>
      </c>
      <c r="D5244" t="s">
        <v>12</v>
      </c>
      <c r="E5244" t="s">
        <v>93</v>
      </c>
      <c r="F5244" t="s">
        <v>49</v>
      </c>
      <c r="G5244" t="s">
        <v>30</v>
      </c>
      <c r="H5244">
        <v>13677.57</v>
      </c>
      <c r="I5244" s="9">
        <v>45250</v>
      </c>
      <c r="J5244">
        <v>2023</v>
      </c>
      <c r="K5244" t="s">
        <v>14054</v>
      </c>
      <c r="L5244">
        <v>11</v>
      </c>
      <c r="M5244" t="s">
        <v>14062</v>
      </c>
      <c r="N5244" t="s">
        <v>16</v>
      </c>
    </row>
    <row r="5245" spans="1:14" x14ac:dyDescent="0.35">
      <c r="A5245" t="s">
        <v>5065</v>
      </c>
      <c r="B5245">
        <v>22</v>
      </c>
      <c r="C5245" t="s">
        <v>14098</v>
      </c>
      <c r="D5245" t="s">
        <v>12</v>
      </c>
      <c r="E5245" t="s">
        <v>93</v>
      </c>
      <c r="F5245" t="s">
        <v>19</v>
      </c>
      <c r="G5245" t="s">
        <v>30</v>
      </c>
      <c r="H5245">
        <v>5421.09</v>
      </c>
      <c r="I5245" s="9">
        <v>45640</v>
      </c>
      <c r="J5245">
        <v>2024</v>
      </c>
      <c r="K5245" t="s">
        <v>14060</v>
      </c>
      <c r="L5245">
        <v>12</v>
      </c>
      <c r="M5245" t="s">
        <v>14050</v>
      </c>
      <c r="N5245" t="s">
        <v>16</v>
      </c>
    </row>
    <row r="5246" spans="1:14" x14ac:dyDescent="0.35">
      <c r="A5246" t="s">
        <v>5277</v>
      </c>
      <c r="B5246">
        <v>22</v>
      </c>
      <c r="C5246" t="s">
        <v>14098</v>
      </c>
      <c r="D5246" t="s">
        <v>39</v>
      </c>
      <c r="E5246" t="s">
        <v>93</v>
      </c>
      <c r="F5246" t="s">
        <v>49</v>
      </c>
      <c r="G5246" t="s">
        <v>26</v>
      </c>
      <c r="H5246">
        <v>13366.23</v>
      </c>
      <c r="I5246" s="9">
        <v>45415</v>
      </c>
      <c r="J5246">
        <v>2024</v>
      </c>
      <c r="K5246" t="s">
        <v>14047</v>
      </c>
      <c r="L5246">
        <v>5</v>
      </c>
      <c r="M5246" t="s">
        <v>14048</v>
      </c>
      <c r="N5246" t="s">
        <v>16</v>
      </c>
    </row>
    <row r="5247" spans="1:14" x14ac:dyDescent="0.35">
      <c r="A5247" t="s">
        <v>5311</v>
      </c>
      <c r="B5247">
        <v>22</v>
      </c>
      <c r="C5247" t="s">
        <v>14098</v>
      </c>
      <c r="D5247" t="s">
        <v>12</v>
      </c>
      <c r="E5247" t="s">
        <v>13</v>
      </c>
      <c r="F5247" t="s">
        <v>35</v>
      </c>
      <c r="G5247" t="s">
        <v>36</v>
      </c>
      <c r="H5247">
        <v>6222.43</v>
      </c>
      <c r="I5247" s="9">
        <v>45318</v>
      </c>
      <c r="J5247">
        <v>2024</v>
      </c>
      <c r="K5247" t="s">
        <v>14045</v>
      </c>
      <c r="L5247">
        <v>1</v>
      </c>
      <c r="M5247" t="s">
        <v>14050</v>
      </c>
      <c r="N5247" t="s">
        <v>16</v>
      </c>
    </row>
    <row r="5248" spans="1:14" x14ac:dyDescent="0.35">
      <c r="A5248" t="s">
        <v>5337</v>
      </c>
      <c r="B5248">
        <v>22</v>
      </c>
      <c r="C5248" t="s">
        <v>14098</v>
      </c>
      <c r="D5248" t="s">
        <v>39</v>
      </c>
      <c r="E5248" t="s">
        <v>29</v>
      </c>
      <c r="F5248" t="s">
        <v>55</v>
      </c>
      <c r="G5248" t="s">
        <v>15</v>
      </c>
      <c r="H5248">
        <v>3682.79</v>
      </c>
      <c r="I5248" s="9">
        <v>45084</v>
      </c>
      <c r="J5248">
        <v>2023</v>
      </c>
      <c r="K5248" t="s">
        <v>14049</v>
      </c>
      <c r="L5248">
        <v>6</v>
      </c>
      <c r="M5248" t="s">
        <v>14052</v>
      </c>
      <c r="N5248" t="s">
        <v>16</v>
      </c>
    </row>
    <row r="5249" spans="1:14" x14ac:dyDescent="0.35">
      <c r="A5249" t="s">
        <v>5339</v>
      </c>
      <c r="B5249">
        <v>22</v>
      </c>
      <c r="C5249" t="s">
        <v>14098</v>
      </c>
      <c r="D5249" t="s">
        <v>12</v>
      </c>
      <c r="E5249" t="s">
        <v>42</v>
      </c>
      <c r="F5249" t="s">
        <v>55</v>
      </c>
      <c r="G5249" t="s">
        <v>26</v>
      </c>
      <c r="H5249">
        <v>7849.57</v>
      </c>
      <c r="I5249" s="9">
        <v>45084</v>
      </c>
      <c r="J5249">
        <v>2023</v>
      </c>
      <c r="K5249" t="s">
        <v>14049</v>
      </c>
      <c r="L5249">
        <v>6</v>
      </c>
      <c r="M5249" t="s">
        <v>14052</v>
      </c>
      <c r="N5249" t="s">
        <v>16</v>
      </c>
    </row>
    <row r="5250" spans="1:14" x14ac:dyDescent="0.35">
      <c r="A5250" t="s">
        <v>5575</v>
      </c>
      <c r="B5250">
        <v>22</v>
      </c>
      <c r="C5250" t="s">
        <v>14098</v>
      </c>
      <c r="D5250" t="s">
        <v>39</v>
      </c>
      <c r="E5250" t="s">
        <v>13</v>
      </c>
      <c r="F5250" t="s">
        <v>19</v>
      </c>
      <c r="G5250" t="s">
        <v>26</v>
      </c>
      <c r="H5250">
        <v>1495.46</v>
      </c>
      <c r="I5250" s="9">
        <v>45651</v>
      </c>
      <c r="J5250">
        <v>2024</v>
      </c>
      <c r="K5250" t="s">
        <v>14060</v>
      </c>
      <c r="L5250">
        <v>12</v>
      </c>
      <c r="M5250" t="s">
        <v>14052</v>
      </c>
      <c r="N5250" t="s">
        <v>16</v>
      </c>
    </row>
    <row r="5251" spans="1:14" x14ac:dyDescent="0.35">
      <c r="A5251" t="s">
        <v>5795</v>
      </c>
      <c r="B5251">
        <v>22</v>
      </c>
      <c r="C5251" t="s">
        <v>14098</v>
      </c>
      <c r="D5251" t="s">
        <v>12</v>
      </c>
      <c r="E5251" t="s">
        <v>93</v>
      </c>
      <c r="F5251" t="s">
        <v>49</v>
      </c>
      <c r="G5251" t="s">
        <v>20</v>
      </c>
      <c r="H5251">
        <v>4243.59</v>
      </c>
      <c r="I5251" s="9">
        <v>44970</v>
      </c>
      <c r="J5251">
        <v>2023</v>
      </c>
      <c r="K5251" t="s">
        <v>14051</v>
      </c>
      <c r="L5251">
        <v>2</v>
      </c>
      <c r="M5251" t="s">
        <v>14062</v>
      </c>
      <c r="N5251" t="s">
        <v>16</v>
      </c>
    </row>
    <row r="5252" spans="1:14" x14ac:dyDescent="0.35">
      <c r="A5252" t="s">
        <v>5825</v>
      </c>
      <c r="B5252">
        <v>22</v>
      </c>
      <c r="C5252" t="s">
        <v>14098</v>
      </c>
      <c r="D5252" t="s">
        <v>12</v>
      </c>
      <c r="E5252" t="s">
        <v>64</v>
      </c>
      <c r="F5252" t="s">
        <v>49</v>
      </c>
      <c r="G5252" t="s">
        <v>15</v>
      </c>
      <c r="H5252">
        <v>15544.43</v>
      </c>
      <c r="I5252" s="9">
        <v>45439</v>
      </c>
      <c r="J5252">
        <v>2024</v>
      </c>
      <c r="K5252" t="s">
        <v>14047</v>
      </c>
      <c r="L5252">
        <v>5</v>
      </c>
      <c r="M5252" t="s">
        <v>14062</v>
      </c>
      <c r="N5252" t="s">
        <v>16</v>
      </c>
    </row>
    <row r="5253" spans="1:14" x14ac:dyDescent="0.35">
      <c r="A5253" t="s">
        <v>5837</v>
      </c>
      <c r="B5253">
        <v>22</v>
      </c>
      <c r="C5253" t="s">
        <v>14098</v>
      </c>
      <c r="D5253" t="s">
        <v>12</v>
      </c>
      <c r="E5253" t="s">
        <v>74</v>
      </c>
      <c r="F5253" t="s">
        <v>49</v>
      </c>
      <c r="G5253" t="s">
        <v>15</v>
      </c>
      <c r="H5253">
        <v>812.69</v>
      </c>
      <c r="I5253" s="9">
        <v>45298</v>
      </c>
      <c r="J5253">
        <v>2024</v>
      </c>
      <c r="K5253" t="s">
        <v>14045</v>
      </c>
      <c r="L5253">
        <v>1</v>
      </c>
      <c r="M5253" t="s">
        <v>14059</v>
      </c>
      <c r="N5253" t="s">
        <v>16</v>
      </c>
    </row>
    <row r="5254" spans="1:14" x14ac:dyDescent="0.35">
      <c r="A5254" t="s">
        <v>5977</v>
      </c>
      <c r="B5254">
        <v>22</v>
      </c>
      <c r="C5254" t="s">
        <v>14098</v>
      </c>
      <c r="D5254" t="s">
        <v>12</v>
      </c>
      <c r="E5254" t="s">
        <v>42</v>
      </c>
      <c r="F5254" t="s">
        <v>35</v>
      </c>
      <c r="G5254" t="s">
        <v>26</v>
      </c>
      <c r="H5254">
        <v>30075.98</v>
      </c>
      <c r="I5254" s="9">
        <v>45108</v>
      </c>
      <c r="J5254">
        <v>2023</v>
      </c>
      <c r="K5254" t="s">
        <v>14063</v>
      </c>
      <c r="L5254">
        <v>7</v>
      </c>
      <c r="M5254" t="s">
        <v>14050</v>
      </c>
      <c r="N5254" t="s">
        <v>16</v>
      </c>
    </row>
    <row r="5255" spans="1:14" x14ac:dyDescent="0.35">
      <c r="A5255" t="s">
        <v>6045</v>
      </c>
      <c r="B5255">
        <v>22</v>
      </c>
      <c r="C5255" t="s">
        <v>14098</v>
      </c>
      <c r="D5255" t="s">
        <v>39</v>
      </c>
      <c r="E5255" t="s">
        <v>13</v>
      </c>
      <c r="F5255" t="s">
        <v>14</v>
      </c>
      <c r="G5255" t="s">
        <v>30</v>
      </c>
      <c r="H5255">
        <v>24957.24</v>
      </c>
      <c r="I5255" s="9">
        <v>45303</v>
      </c>
      <c r="J5255">
        <v>2024</v>
      </c>
      <c r="K5255" t="s">
        <v>14045</v>
      </c>
      <c r="L5255">
        <v>1</v>
      </c>
      <c r="M5255" t="s">
        <v>14048</v>
      </c>
      <c r="N5255" t="s">
        <v>16</v>
      </c>
    </row>
    <row r="5256" spans="1:14" x14ac:dyDescent="0.35">
      <c r="A5256" t="s">
        <v>6145</v>
      </c>
      <c r="B5256">
        <v>22</v>
      </c>
      <c r="C5256" t="s">
        <v>14098</v>
      </c>
      <c r="D5256" t="s">
        <v>39</v>
      </c>
      <c r="E5256" t="s">
        <v>52</v>
      </c>
      <c r="F5256" t="s">
        <v>19</v>
      </c>
      <c r="G5256" t="s">
        <v>30</v>
      </c>
      <c r="H5256">
        <v>24513.52</v>
      </c>
      <c r="I5256" s="9">
        <v>45059</v>
      </c>
      <c r="J5256">
        <v>2023</v>
      </c>
      <c r="K5256" t="s">
        <v>14047</v>
      </c>
      <c r="L5256">
        <v>5</v>
      </c>
      <c r="M5256" t="s">
        <v>14050</v>
      </c>
      <c r="N5256" t="s">
        <v>16</v>
      </c>
    </row>
    <row r="5257" spans="1:14" x14ac:dyDescent="0.35">
      <c r="A5257" t="s">
        <v>6287</v>
      </c>
      <c r="B5257">
        <v>22</v>
      </c>
      <c r="C5257" t="s">
        <v>14098</v>
      </c>
      <c r="D5257" t="s">
        <v>39</v>
      </c>
      <c r="E5257" t="s">
        <v>13</v>
      </c>
      <c r="F5257" t="s">
        <v>14</v>
      </c>
      <c r="G5257" t="s">
        <v>36</v>
      </c>
      <c r="H5257">
        <v>16322.35</v>
      </c>
      <c r="I5257" s="9">
        <v>45220</v>
      </c>
      <c r="J5257">
        <v>2023</v>
      </c>
      <c r="K5257" t="s">
        <v>14058</v>
      </c>
      <c r="L5257">
        <v>10</v>
      </c>
      <c r="M5257" t="s">
        <v>14050</v>
      </c>
      <c r="N5257" t="s">
        <v>16</v>
      </c>
    </row>
    <row r="5258" spans="1:14" x14ac:dyDescent="0.35">
      <c r="A5258" t="s">
        <v>6363</v>
      </c>
      <c r="B5258">
        <v>22</v>
      </c>
      <c r="C5258" t="s">
        <v>14098</v>
      </c>
      <c r="D5258" t="s">
        <v>12</v>
      </c>
      <c r="E5258" t="s">
        <v>24</v>
      </c>
      <c r="F5258" t="s">
        <v>25</v>
      </c>
      <c r="G5258" t="s">
        <v>20</v>
      </c>
      <c r="H5258">
        <v>3364.68</v>
      </c>
      <c r="I5258" s="9">
        <v>45439</v>
      </c>
      <c r="J5258">
        <v>2024</v>
      </c>
      <c r="K5258" t="s">
        <v>14047</v>
      </c>
      <c r="L5258">
        <v>5</v>
      </c>
      <c r="M5258" t="s">
        <v>14062</v>
      </c>
      <c r="N5258" t="s">
        <v>16</v>
      </c>
    </row>
    <row r="5259" spans="1:14" x14ac:dyDescent="0.35">
      <c r="A5259" t="s">
        <v>6591</v>
      </c>
      <c r="B5259">
        <v>22</v>
      </c>
      <c r="C5259" t="s">
        <v>14098</v>
      </c>
      <c r="D5259" t="s">
        <v>39</v>
      </c>
      <c r="E5259" t="s">
        <v>24</v>
      </c>
      <c r="F5259" t="s">
        <v>49</v>
      </c>
      <c r="G5259" t="s">
        <v>30</v>
      </c>
      <c r="H5259">
        <v>4401.21</v>
      </c>
      <c r="I5259" s="9">
        <v>45355</v>
      </c>
      <c r="J5259">
        <v>2024</v>
      </c>
      <c r="K5259" t="s">
        <v>14053</v>
      </c>
      <c r="L5259">
        <v>3</v>
      </c>
      <c r="M5259" t="s">
        <v>14062</v>
      </c>
      <c r="N5259" t="s">
        <v>16</v>
      </c>
    </row>
    <row r="5260" spans="1:14" x14ac:dyDescent="0.35">
      <c r="A5260" t="s">
        <v>7075</v>
      </c>
      <c r="B5260">
        <v>22</v>
      </c>
      <c r="C5260" t="s">
        <v>14098</v>
      </c>
      <c r="D5260" t="s">
        <v>12</v>
      </c>
      <c r="E5260" t="s">
        <v>64</v>
      </c>
      <c r="F5260" t="s">
        <v>25</v>
      </c>
      <c r="G5260" t="s">
        <v>20</v>
      </c>
      <c r="H5260">
        <v>13497.5</v>
      </c>
      <c r="I5260" s="9">
        <v>45184</v>
      </c>
      <c r="J5260">
        <v>2023</v>
      </c>
      <c r="K5260" t="s">
        <v>14055</v>
      </c>
      <c r="L5260">
        <v>9</v>
      </c>
      <c r="M5260" t="s">
        <v>14048</v>
      </c>
      <c r="N5260" t="s">
        <v>16</v>
      </c>
    </row>
    <row r="5261" spans="1:14" x14ac:dyDescent="0.35">
      <c r="A5261" t="s">
        <v>7093</v>
      </c>
      <c r="B5261">
        <v>22</v>
      </c>
      <c r="C5261" t="s">
        <v>14098</v>
      </c>
      <c r="D5261" t="s">
        <v>39</v>
      </c>
      <c r="E5261" t="s">
        <v>52</v>
      </c>
      <c r="F5261" t="s">
        <v>35</v>
      </c>
      <c r="G5261" t="s">
        <v>30</v>
      </c>
      <c r="H5261">
        <v>4136.79</v>
      </c>
      <c r="I5261" s="9">
        <v>45207</v>
      </c>
      <c r="J5261">
        <v>2023</v>
      </c>
      <c r="K5261" t="s">
        <v>14058</v>
      </c>
      <c r="L5261">
        <v>10</v>
      </c>
      <c r="M5261" t="s">
        <v>14059</v>
      </c>
      <c r="N5261" t="s">
        <v>16</v>
      </c>
    </row>
    <row r="5262" spans="1:14" x14ac:dyDescent="0.35">
      <c r="A5262" t="s">
        <v>7163</v>
      </c>
      <c r="B5262">
        <v>22</v>
      </c>
      <c r="C5262" t="s">
        <v>14098</v>
      </c>
      <c r="D5262" t="s">
        <v>12</v>
      </c>
      <c r="E5262" t="s">
        <v>93</v>
      </c>
      <c r="F5262" t="s">
        <v>55</v>
      </c>
      <c r="G5262" t="s">
        <v>15</v>
      </c>
      <c r="H5262">
        <v>17212.16</v>
      </c>
      <c r="I5262" s="9">
        <v>44963</v>
      </c>
      <c r="J5262">
        <v>2023</v>
      </c>
      <c r="K5262" t="s">
        <v>14051</v>
      </c>
      <c r="L5262">
        <v>2</v>
      </c>
      <c r="M5262" t="s">
        <v>14062</v>
      </c>
      <c r="N5262" t="s">
        <v>16</v>
      </c>
    </row>
    <row r="5263" spans="1:14" x14ac:dyDescent="0.35">
      <c r="A5263" t="s">
        <v>7367</v>
      </c>
      <c r="B5263">
        <v>22</v>
      </c>
      <c r="C5263" t="s">
        <v>14098</v>
      </c>
      <c r="D5263" t="s">
        <v>39</v>
      </c>
      <c r="E5263" t="s">
        <v>29</v>
      </c>
      <c r="F5263" t="s">
        <v>19</v>
      </c>
      <c r="G5263" t="s">
        <v>36</v>
      </c>
      <c r="H5263">
        <v>14268.38</v>
      </c>
      <c r="I5263" s="9">
        <v>45577</v>
      </c>
      <c r="J5263">
        <v>2024</v>
      </c>
      <c r="K5263" t="s">
        <v>14058</v>
      </c>
      <c r="L5263">
        <v>10</v>
      </c>
      <c r="M5263" t="s">
        <v>14050</v>
      </c>
      <c r="N5263" t="s">
        <v>16</v>
      </c>
    </row>
    <row r="5264" spans="1:14" x14ac:dyDescent="0.35">
      <c r="A5264" t="s">
        <v>7667</v>
      </c>
      <c r="B5264">
        <v>22</v>
      </c>
      <c r="C5264" t="s">
        <v>14098</v>
      </c>
      <c r="D5264" t="s">
        <v>12</v>
      </c>
      <c r="E5264" t="s">
        <v>93</v>
      </c>
      <c r="F5264" t="s">
        <v>14</v>
      </c>
      <c r="G5264" t="s">
        <v>36</v>
      </c>
      <c r="H5264">
        <v>14249.8</v>
      </c>
      <c r="I5264" s="9">
        <v>45133</v>
      </c>
      <c r="J5264">
        <v>2023</v>
      </c>
      <c r="K5264" t="s">
        <v>14063</v>
      </c>
      <c r="L5264">
        <v>7</v>
      </c>
      <c r="M5264" t="s">
        <v>14052</v>
      </c>
      <c r="N5264" t="s">
        <v>16</v>
      </c>
    </row>
    <row r="5265" spans="1:14" x14ac:dyDescent="0.35">
      <c r="A5265" t="s">
        <v>8059</v>
      </c>
      <c r="B5265">
        <v>22</v>
      </c>
      <c r="C5265" t="s">
        <v>14098</v>
      </c>
      <c r="D5265" t="s">
        <v>12</v>
      </c>
      <c r="E5265" t="s">
        <v>24</v>
      </c>
      <c r="F5265" t="s">
        <v>35</v>
      </c>
      <c r="G5265" t="s">
        <v>15</v>
      </c>
      <c r="H5265">
        <v>23545.84</v>
      </c>
      <c r="I5265" s="9">
        <v>45535</v>
      </c>
      <c r="J5265">
        <v>2024</v>
      </c>
      <c r="K5265" t="s">
        <v>14056</v>
      </c>
      <c r="L5265">
        <v>8</v>
      </c>
      <c r="M5265" t="s">
        <v>14050</v>
      </c>
      <c r="N5265" t="s">
        <v>16</v>
      </c>
    </row>
    <row r="5266" spans="1:14" x14ac:dyDescent="0.35">
      <c r="A5266" t="s">
        <v>8135</v>
      </c>
      <c r="B5266">
        <v>22</v>
      </c>
      <c r="C5266" t="s">
        <v>14098</v>
      </c>
      <c r="D5266" t="s">
        <v>12</v>
      </c>
      <c r="E5266" t="s">
        <v>52</v>
      </c>
      <c r="F5266" t="s">
        <v>14</v>
      </c>
      <c r="G5266" t="s">
        <v>20</v>
      </c>
      <c r="H5266">
        <v>2574.04</v>
      </c>
      <c r="I5266" s="9">
        <v>45246</v>
      </c>
      <c r="J5266">
        <v>2023</v>
      </c>
      <c r="K5266" t="s">
        <v>14054</v>
      </c>
      <c r="L5266">
        <v>11</v>
      </c>
      <c r="M5266" t="s">
        <v>14057</v>
      </c>
      <c r="N5266" t="s">
        <v>16</v>
      </c>
    </row>
    <row r="5267" spans="1:14" x14ac:dyDescent="0.35">
      <c r="A5267" t="s">
        <v>8159</v>
      </c>
      <c r="B5267">
        <v>22</v>
      </c>
      <c r="C5267" t="s">
        <v>14098</v>
      </c>
      <c r="D5267" t="s">
        <v>12</v>
      </c>
      <c r="E5267" t="s">
        <v>64</v>
      </c>
      <c r="F5267" t="s">
        <v>35</v>
      </c>
      <c r="G5267" t="s">
        <v>36</v>
      </c>
      <c r="H5267">
        <v>5431.68</v>
      </c>
      <c r="I5267" s="9">
        <v>45510</v>
      </c>
      <c r="J5267">
        <v>2024</v>
      </c>
      <c r="K5267" t="s">
        <v>14056</v>
      </c>
      <c r="L5267">
        <v>8</v>
      </c>
      <c r="M5267" t="s">
        <v>14046</v>
      </c>
      <c r="N5267" t="s">
        <v>16</v>
      </c>
    </row>
    <row r="5268" spans="1:14" x14ac:dyDescent="0.35">
      <c r="A5268" t="s">
        <v>8431</v>
      </c>
      <c r="B5268">
        <v>22</v>
      </c>
      <c r="C5268" t="s">
        <v>14098</v>
      </c>
      <c r="D5268" t="s">
        <v>39</v>
      </c>
      <c r="E5268" t="s">
        <v>42</v>
      </c>
      <c r="F5268" t="s">
        <v>55</v>
      </c>
      <c r="G5268" t="s">
        <v>20</v>
      </c>
      <c r="H5268">
        <v>3423.87</v>
      </c>
      <c r="I5268" s="9">
        <v>45437</v>
      </c>
      <c r="J5268">
        <v>2024</v>
      </c>
      <c r="K5268" t="s">
        <v>14047</v>
      </c>
      <c r="L5268">
        <v>5</v>
      </c>
      <c r="M5268" t="s">
        <v>14050</v>
      </c>
      <c r="N5268" t="s">
        <v>16</v>
      </c>
    </row>
    <row r="5269" spans="1:14" x14ac:dyDescent="0.35">
      <c r="A5269" t="s">
        <v>8475</v>
      </c>
      <c r="B5269">
        <v>22</v>
      </c>
      <c r="C5269" t="s">
        <v>14098</v>
      </c>
      <c r="D5269" t="s">
        <v>39</v>
      </c>
      <c r="E5269" t="s">
        <v>64</v>
      </c>
      <c r="F5269" t="s">
        <v>25</v>
      </c>
      <c r="G5269" t="s">
        <v>15</v>
      </c>
      <c r="H5269">
        <v>7733.61</v>
      </c>
      <c r="I5269" s="9">
        <v>45033</v>
      </c>
      <c r="J5269">
        <v>2023</v>
      </c>
      <c r="K5269" t="s">
        <v>14061</v>
      </c>
      <c r="L5269">
        <v>4</v>
      </c>
      <c r="M5269" t="s">
        <v>14062</v>
      </c>
      <c r="N5269" t="s">
        <v>16</v>
      </c>
    </row>
    <row r="5270" spans="1:14" x14ac:dyDescent="0.35">
      <c r="A5270" t="s">
        <v>8555</v>
      </c>
      <c r="B5270">
        <v>22</v>
      </c>
      <c r="C5270" t="s">
        <v>14098</v>
      </c>
      <c r="D5270" t="s">
        <v>39</v>
      </c>
      <c r="E5270" t="s">
        <v>13</v>
      </c>
      <c r="F5270" t="s">
        <v>35</v>
      </c>
      <c r="G5270" t="s">
        <v>36</v>
      </c>
      <c r="H5270">
        <v>1164.56</v>
      </c>
      <c r="I5270" s="9">
        <v>45359</v>
      </c>
      <c r="J5270">
        <v>2024</v>
      </c>
      <c r="K5270" t="s">
        <v>14053</v>
      </c>
      <c r="L5270">
        <v>3</v>
      </c>
      <c r="M5270" t="s">
        <v>14048</v>
      </c>
      <c r="N5270" t="s">
        <v>16</v>
      </c>
    </row>
    <row r="5271" spans="1:14" x14ac:dyDescent="0.35">
      <c r="A5271" t="s">
        <v>8783</v>
      </c>
      <c r="B5271">
        <v>22</v>
      </c>
      <c r="C5271" t="s">
        <v>14098</v>
      </c>
      <c r="D5271" t="s">
        <v>39</v>
      </c>
      <c r="E5271" t="s">
        <v>13</v>
      </c>
      <c r="F5271" t="s">
        <v>19</v>
      </c>
      <c r="G5271" t="s">
        <v>20</v>
      </c>
      <c r="H5271">
        <v>2227.69</v>
      </c>
      <c r="I5271" s="9">
        <v>45298</v>
      </c>
      <c r="J5271">
        <v>2024</v>
      </c>
      <c r="K5271" t="s">
        <v>14045</v>
      </c>
      <c r="L5271">
        <v>1</v>
      </c>
      <c r="M5271" t="s">
        <v>14059</v>
      </c>
      <c r="N5271" t="s">
        <v>16</v>
      </c>
    </row>
    <row r="5272" spans="1:14" x14ac:dyDescent="0.35">
      <c r="A5272" t="s">
        <v>8849</v>
      </c>
      <c r="B5272">
        <v>22</v>
      </c>
      <c r="C5272" t="s">
        <v>14098</v>
      </c>
      <c r="D5272" t="s">
        <v>12</v>
      </c>
      <c r="E5272" t="s">
        <v>29</v>
      </c>
      <c r="F5272" t="s">
        <v>55</v>
      </c>
      <c r="G5272" t="s">
        <v>20</v>
      </c>
      <c r="H5272">
        <v>12047.85</v>
      </c>
      <c r="I5272" s="9">
        <v>45271</v>
      </c>
      <c r="J5272">
        <v>2023</v>
      </c>
      <c r="K5272" t="s">
        <v>14060</v>
      </c>
      <c r="L5272">
        <v>12</v>
      </c>
      <c r="M5272" t="s">
        <v>14062</v>
      </c>
      <c r="N5272" t="s">
        <v>16</v>
      </c>
    </row>
    <row r="5273" spans="1:14" x14ac:dyDescent="0.35">
      <c r="A5273" t="s">
        <v>8861</v>
      </c>
      <c r="B5273">
        <v>22</v>
      </c>
      <c r="C5273" t="s">
        <v>14098</v>
      </c>
      <c r="D5273" t="s">
        <v>39</v>
      </c>
      <c r="E5273" t="s">
        <v>74</v>
      </c>
      <c r="F5273" t="s">
        <v>35</v>
      </c>
      <c r="G5273" t="s">
        <v>26</v>
      </c>
      <c r="H5273">
        <v>3216.52</v>
      </c>
      <c r="I5273" s="9">
        <v>45161</v>
      </c>
      <c r="J5273">
        <v>2023</v>
      </c>
      <c r="K5273" t="s">
        <v>14056</v>
      </c>
      <c r="L5273">
        <v>8</v>
      </c>
      <c r="M5273" t="s">
        <v>14052</v>
      </c>
      <c r="N5273" t="s">
        <v>16</v>
      </c>
    </row>
    <row r="5274" spans="1:14" x14ac:dyDescent="0.35">
      <c r="A5274" t="s">
        <v>8867</v>
      </c>
      <c r="B5274">
        <v>22</v>
      </c>
      <c r="C5274" t="s">
        <v>14098</v>
      </c>
      <c r="D5274" t="s">
        <v>12</v>
      </c>
      <c r="E5274" t="s">
        <v>74</v>
      </c>
      <c r="F5274" t="s">
        <v>55</v>
      </c>
      <c r="G5274" t="s">
        <v>15</v>
      </c>
      <c r="H5274">
        <v>2826.62</v>
      </c>
      <c r="I5274" s="9">
        <v>45403</v>
      </c>
      <c r="J5274">
        <v>2024</v>
      </c>
      <c r="K5274" t="s">
        <v>14061</v>
      </c>
      <c r="L5274">
        <v>4</v>
      </c>
      <c r="M5274" t="s">
        <v>14059</v>
      </c>
      <c r="N5274" t="s">
        <v>16</v>
      </c>
    </row>
    <row r="5275" spans="1:14" x14ac:dyDescent="0.35">
      <c r="A5275" t="s">
        <v>8935</v>
      </c>
      <c r="B5275">
        <v>22</v>
      </c>
      <c r="C5275" t="s">
        <v>14098</v>
      </c>
      <c r="D5275" t="s">
        <v>39</v>
      </c>
      <c r="E5275" t="s">
        <v>24</v>
      </c>
      <c r="F5275" t="s">
        <v>19</v>
      </c>
      <c r="G5275" t="s">
        <v>26</v>
      </c>
      <c r="H5275">
        <v>23963.81</v>
      </c>
      <c r="I5275" s="9">
        <v>45385</v>
      </c>
      <c r="J5275">
        <v>2024</v>
      </c>
      <c r="K5275" t="s">
        <v>14061</v>
      </c>
      <c r="L5275">
        <v>4</v>
      </c>
      <c r="M5275" t="s">
        <v>14052</v>
      </c>
      <c r="N5275" t="s">
        <v>16</v>
      </c>
    </row>
    <row r="5276" spans="1:14" x14ac:dyDescent="0.35">
      <c r="A5276" t="s">
        <v>8941</v>
      </c>
      <c r="B5276">
        <v>22</v>
      </c>
      <c r="C5276" t="s">
        <v>14098</v>
      </c>
      <c r="D5276" t="s">
        <v>12</v>
      </c>
      <c r="E5276" t="s">
        <v>64</v>
      </c>
      <c r="F5276" t="s">
        <v>49</v>
      </c>
      <c r="G5276" t="s">
        <v>36</v>
      </c>
      <c r="H5276">
        <v>3063.12</v>
      </c>
      <c r="I5276" s="9">
        <v>45396</v>
      </c>
      <c r="J5276">
        <v>2024</v>
      </c>
      <c r="K5276" t="s">
        <v>14061</v>
      </c>
      <c r="L5276">
        <v>4</v>
      </c>
      <c r="M5276" t="s">
        <v>14059</v>
      </c>
      <c r="N5276" t="s">
        <v>16</v>
      </c>
    </row>
    <row r="5277" spans="1:14" x14ac:dyDescent="0.35">
      <c r="A5277" t="s">
        <v>9173</v>
      </c>
      <c r="B5277">
        <v>22</v>
      </c>
      <c r="C5277" t="s">
        <v>14098</v>
      </c>
      <c r="D5277" t="s">
        <v>39</v>
      </c>
      <c r="E5277" t="s">
        <v>13</v>
      </c>
      <c r="F5277" t="s">
        <v>19</v>
      </c>
      <c r="G5277" t="s">
        <v>26</v>
      </c>
      <c r="H5277">
        <v>6519.57</v>
      </c>
      <c r="I5277" s="9">
        <v>45460</v>
      </c>
      <c r="J5277">
        <v>2024</v>
      </c>
      <c r="K5277" t="s">
        <v>14049</v>
      </c>
      <c r="L5277">
        <v>6</v>
      </c>
      <c r="M5277" t="s">
        <v>14062</v>
      </c>
      <c r="N5277" t="s">
        <v>16</v>
      </c>
    </row>
    <row r="5278" spans="1:14" x14ac:dyDescent="0.35">
      <c r="A5278" t="s">
        <v>9313</v>
      </c>
      <c r="B5278">
        <v>22</v>
      </c>
      <c r="C5278" t="s">
        <v>14098</v>
      </c>
      <c r="D5278" t="s">
        <v>39</v>
      </c>
      <c r="E5278" t="s">
        <v>24</v>
      </c>
      <c r="F5278" t="s">
        <v>55</v>
      </c>
      <c r="G5278" t="s">
        <v>20</v>
      </c>
      <c r="H5278">
        <v>13026.89</v>
      </c>
      <c r="I5278" s="9">
        <v>45296</v>
      </c>
      <c r="J5278">
        <v>2024</v>
      </c>
      <c r="K5278" t="s">
        <v>14045</v>
      </c>
      <c r="L5278">
        <v>1</v>
      </c>
      <c r="M5278" t="s">
        <v>14048</v>
      </c>
      <c r="N5278" t="s">
        <v>16</v>
      </c>
    </row>
    <row r="5279" spans="1:14" x14ac:dyDescent="0.35">
      <c r="A5279" t="s">
        <v>9337</v>
      </c>
      <c r="B5279">
        <v>22</v>
      </c>
      <c r="C5279" t="s">
        <v>14098</v>
      </c>
      <c r="D5279" t="s">
        <v>39</v>
      </c>
      <c r="E5279" t="s">
        <v>52</v>
      </c>
      <c r="F5279" t="s">
        <v>19</v>
      </c>
      <c r="G5279" t="s">
        <v>36</v>
      </c>
      <c r="H5279">
        <v>35325.160000000003</v>
      </c>
      <c r="I5279" s="9">
        <v>45071</v>
      </c>
      <c r="J5279">
        <v>2023</v>
      </c>
      <c r="K5279" t="s">
        <v>14047</v>
      </c>
      <c r="L5279">
        <v>5</v>
      </c>
      <c r="M5279" t="s">
        <v>14057</v>
      </c>
      <c r="N5279" t="s">
        <v>16</v>
      </c>
    </row>
    <row r="5280" spans="1:14" x14ac:dyDescent="0.35">
      <c r="A5280" t="s">
        <v>9561</v>
      </c>
      <c r="B5280">
        <v>22</v>
      </c>
      <c r="C5280" t="s">
        <v>14098</v>
      </c>
      <c r="D5280" t="s">
        <v>12</v>
      </c>
      <c r="E5280" t="s">
        <v>42</v>
      </c>
      <c r="F5280" t="s">
        <v>35</v>
      </c>
      <c r="G5280" t="s">
        <v>30</v>
      </c>
      <c r="H5280">
        <v>11691.67</v>
      </c>
      <c r="I5280" s="9">
        <v>45063</v>
      </c>
      <c r="J5280">
        <v>2023</v>
      </c>
      <c r="K5280" t="s">
        <v>14047</v>
      </c>
      <c r="L5280">
        <v>5</v>
      </c>
      <c r="M5280" t="s">
        <v>14052</v>
      </c>
      <c r="N5280" t="s">
        <v>16</v>
      </c>
    </row>
    <row r="5281" spans="1:14" x14ac:dyDescent="0.35">
      <c r="A5281" t="s">
        <v>9923</v>
      </c>
      <c r="B5281">
        <v>22</v>
      </c>
      <c r="C5281" t="s">
        <v>14098</v>
      </c>
      <c r="D5281" t="s">
        <v>12</v>
      </c>
      <c r="E5281" t="s">
        <v>64</v>
      </c>
      <c r="F5281" t="s">
        <v>35</v>
      </c>
      <c r="G5281" t="s">
        <v>15</v>
      </c>
      <c r="H5281">
        <v>21422.09</v>
      </c>
      <c r="I5281" s="9">
        <v>45646</v>
      </c>
      <c r="J5281">
        <v>2024</v>
      </c>
      <c r="K5281" t="s">
        <v>14060</v>
      </c>
      <c r="L5281">
        <v>12</v>
      </c>
      <c r="M5281" t="s">
        <v>14048</v>
      </c>
      <c r="N5281" t="s">
        <v>16</v>
      </c>
    </row>
    <row r="5282" spans="1:14" x14ac:dyDescent="0.35">
      <c r="A5282" t="s">
        <v>10069</v>
      </c>
      <c r="B5282">
        <v>22</v>
      </c>
      <c r="C5282" t="s">
        <v>14098</v>
      </c>
      <c r="D5282" t="s">
        <v>12</v>
      </c>
      <c r="E5282" t="s">
        <v>13</v>
      </c>
      <c r="F5282" t="s">
        <v>19</v>
      </c>
      <c r="G5282" t="s">
        <v>15</v>
      </c>
      <c r="H5282">
        <v>23731.23</v>
      </c>
      <c r="I5282" s="9">
        <v>45271</v>
      </c>
      <c r="J5282">
        <v>2023</v>
      </c>
      <c r="K5282" t="s">
        <v>14060</v>
      </c>
      <c r="L5282">
        <v>12</v>
      </c>
      <c r="M5282" t="s">
        <v>14062</v>
      </c>
      <c r="N5282" t="s">
        <v>16</v>
      </c>
    </row>
    <row r="5283" spans="1:14" x14ac:dyDescent="0.35">
      <c r="A5283" t="s">
        <v>10109</v>
      </c>
      <c r="B5283">
        <v>22</v>
      </c>
      <c r="C5283" t="s">
        <v>14098</v>
      </c>
      <c r="D5283" t="s">
        <v>12</v>
      </c>
      <c r="E5283" t="s">
        <v>93</v>
      </c>
      <c r="F5283" t="s">
        <v>35</v>
      </c>
      <c r="G5283" t="s">
        <v>15</v>
      </c>
      <c r="H5283">
        <v>1680.05</v>
      </c>
      <c r="I5283" s="9">
        <v>45089</v>
      </c>
      <c r="J5283">
        <v>2023</v>
      </c>
      <c r="K5283" t="s">
        <v>14049</v>
      </c>
      <c r="L5283">
        <v>6</v>
      </c>
      <c r="M5283" t="s">
        <v>14062</v>
      </c>
      <c r="N5283" t="s">
        <v>16</v>
      </c>
    </row>
    <row r="5284" spans="1:14" x14ac:dyDescent="0.35">
      <c r="A5284" t="s">
        <v>10385</v>
      </c>
      <c r="B5284">
        <v>22</v>
      </c>
      <c r="C5284" t="s">
        <v>14098</v>
      </c>
      <c r="D5284" t="s">
        <v>39</v>
      </c>
      <c r="E5284" t="s">
        <v>24</v>
      </c>
      <c r="F5284" t="s">
        <v>25</v>
      </c>
      <c r="G5284" t="s">
        <v>15</v>
      </c>
      <c r="H5284">
        <v>19998.16</v>
      </c>
      <c r="I5284" s="9">
        <v>45080</v>
      </c>
      <c r="J5284">
        <v>2023</v>
      </c>
      <c r="K5284" t="s">
        <v>14049</v>
      </c>
      <c r="L5284">
        <v>6</v>
      </c>
      <c r="M5284" t="s">
        <v>14050</v>
      </c>
      <c r="N5284" t="s">
        <v>16</v>
      </c>
    </row>
    <row r="5285" spans="1:14" x14ac:dyDescent="0.35">
      <c r="A5285" t="s">
        <v>10575</v>
      </c>
      <c r="B5285">
        <v>22</v>
      </c>
      <c r="C5285" t="s">
        <v>14098</v>
      </c>
      <c r="D5285" t="s">
        <v>12</v>
      </c>
      <c r="E5285" t="s">
        <v>74</v>
      </c>
      <c r="F5285" t="s">
        <v>14</v>
      </c>
      <c r="G5285" t="s">
        <v>20</v>
      </c>
      <c r="H5285">
        <v>5479.81</v>
      </c>
      <c r="I5285" s="9">
        <v>45480</v>
      </c>
      <c r="J5285">
        <v>2024</v>
      </c>
      <c r="K5285" t="s">
        <v>14063</v>
      </c>
      <c r="L5285">
        <v>7</v>
      </c>
      <c r="M5285" t="s">
        <v>14059</v>
      </c>
      <c r="N5285" t="s">
        <v>16</v>
      </c>
    </row>
    <row r="5286" spans="1:14" x14ac:dyDescent="0.35">
      <c r="A5286" t="s">
        <v>10921</v>
      </c>
      <c r="B5286">
        <v>22</v>
      </c>
      <c r="C5286" t="s">
        <v>14098</v>
      </c>
      <c r="D5286" t="s">
        <v>12</v>
      </c>
      <c r="E5286" t="s">
        <v>93</v>
      </c>
      <c r="F5286" t="s">
        <v>14</v>
      </c>
      <c r="G5286" t="s">
        <v>30</v>
      </c>
      <c r="H5286">
        <v>49.93</v>
      </c>
      <c r="I5286" s="9">
        <v>45280</v>
      </c>
      <c r="J5286">
        <v>2023</v>
      </c>
      <c r="K5286" t="s">
        <v>14060</v>
      </c>
      <c r="L5286">
        <v>12</v>
      </c>
      <c r="M5286" t="s">
        <v>14052</v>
      </c>
      <c r="N5286" t="s">
        <v>16</v>
      </c>
    </row>
    <row r="5287" spans="1:14" x14ac:dyDescent="0.35">
      <c r="A5287" t="s">
        <v>10997</v>
      </c>
      <c r="B5287">
        <v>22</v>
      </c>
      <c r="C5287" t="s">
        <v>14098</v>
      </c>
      <c r="D5287" t="s">
        <v>39</v>
      </c>
      <c r="E5287" t="s">
        <v>74</v>
      </c>
      <c r="F5287" t="s">
        <v>25</v>
      </c>
      <c r="G5287" t="s">
        <v>20</v>
      </c>
      <c r="H5287">
        <v>12062.23</v>
      </c>
      <c r="I5287" s="9">
        <v>44962</v>
      </c>
      <c r="J5287">
        <v>2023</v>
      </c>
      <c r="K5287" t="s">
        <v>14051</v>
      </c>
      <c r="L5287">
        <v>2</v>
      </c>
      <c r="M5287" t="s">
        <v>14059</v>
      </c>
      <c r="N5287" t="s">
        <v>16</v>
      </c>
    </row>
    <row r="5288" spans="1:14" x14ac:dyDescent="0.35">
      <c r="A5288" t="s">
        <v>11039</v>
      </c>
      <c r="B5288">
        <v>22</v>
      </c>
      <c r="C5288" t="s">
        <v>14098</v>
      </c>
      <c r="D5288" t="s">
        <v>39</v>
      </c>
      <c r="E5288" t="s">
        <v>24</v>
      </c>
      <c r="F5288" t="s">
        <v>25</v>
      </c>
      <c r="G5288" t="s">
        <v>30</v>
      </c>
      <c r="H5288">
        <v>11844.02</v>
      </c>
      <c r="I5288" s="9">
        <v>45414</v>
      </c>
      <c r="J5288">
        <v>2024</v>
      </c>
      <c r="K5288" t="s">
        <v>14047</v>
      </c>
      <c r="L5288">
        <v>5</v>
      </c>
      <c r="M5288" t="s">
        <v>14057</v>
      </c>
      <c r="N5288" t="s">
        <v>16</v>
      </c>
    </row>
    <row r="5289" spans="1:14" x14ac:dyDescent="0.35">
      <c r="A5289" t="s">
        <v>11051</v>
      </c>
      <c r="B5289">
        <v>22</v>
      </c>
      <c r="C5289" t="s">
        <v>14098</v>
      </c>
      <c r="D5289" t="s">
        <v>39</v>
      </c>
      <c r="E5289" t="s">
        <v>29</v>
      </c>
      <c r="F5289" t="s">
        <v>19</v>
      </c>
      <c r="G5289" t="s">
        <v>26</v>
      </c>
      <c r="H5289">
        <v>5507.08</v>
      </c>
      <c r="I5289" s="9">
        <v>45245</v>
      </c>
      <c r="J5289">
        <v>2023</v>
      </c>
      <c r="K5289" t="s">
        <v>14054</v>
      </c>
      <c r="L5289">
        <v>11</v>
      </c>
      <c r="M5289" t="s">
        <v>14052</v>
      </c>
      <c r="N5289" t="s">
        <v>16</v>
      </c>
    </row>
    <row r="5290" spans="1:14" x14ac:dyDescent="0.35">
      <c r="A5290" t="s">
        <v>11195</v>
      </c>
      <c r="B5290">
        <v>22</v>
      </c>
      <c r="C5290" t="s">
        <v>14098</v>
      </c>
      <c r="D5290" t="s">
        <v>39</v>
      </c>
      <c r="E5290" t="s">
        <v>93</v>
      </c>
      <c r="F5290" t="s">
        <v>55</v>
      </c>
      <c r="G5290" t="s">
        <v>15</v>
      </c>
      <c r="H5290">
        <v>249.14</v>
      </c>
      <c r="I5290" s="9">
        <v>45106</v>
      </c>
      <c r="J5290">
        <v>2023</v>
      </c>
      <c r="K5290" t="s">
        <v>14049</v>
      </c>
      <c r="L5290">
        <v>6</v>
      </c>
      <c r="M5290" t="s">
        <v>14057</v>
      </c>
      <c r="N5290" t="s">
        <v>16</v>
      </c>
    </row>
    <row r="5291" spans="1:14" x14ac:dyDescent="0.35">
      <c r="A5291" t="s">
        <v>11347</v>
      </c>
      <c r="B5291">
        <v>22</v>
      </c>
      <c r="C5291" t="s">
        <v>14098</v>
      </c>
      <c r="D5291" t="s">
        <v>12</v>
      </c>
      <c r="E5291" t="s">
        <v>29</v>
      </c>
      <c r="F5291" t="s">
        <v>14</v>
      </c>
      <c r="G5291" t="s">
        <v>36</v>
      </c>
      <c r="H5291">
        <v>16793.939999999999</v>
      </c>
      <c r="I5291" s="9">
        <v>45527</v>
      </c>
      <c r="J5291">
        <v>2024</v>
      </c>
      <c r="K5291" t="s">
        <v>14056</v>
      </c>
      <c r="L5291">
        <v>8</v>
      </c>
      <c r="M5291" t="s">
        <v>14048</v>
      </c>
      <c r="N5291" t="s">
        <v>16</v>
      </c>
    </row>
    <row r="5292" spans="1:14" x14ac:dyDescent="0.35">
      <c r="A5292" t="s">
        <v>11361</v>
      </c>
      <c r="B5292">
        <v>22</v>
      </c>
      <c r="C5292" t="s">
        <v>14098</v>
      </c>
      <c r="D5292" t="s">
        <v>12</v>
      </c>
      <c r="E5292" t="s">
        <v>24</v>
      </c>
      <c r="F5292" t="s">
        <v>35</v>
      </c>
      <c r="G5292" t="s">
        <v>36</v>
      </c>
      <c r="H5292">
        <v>48276.66</v>
      </c>
      <c r="I5292" s="9">
        <v>45000</v>
      </c>
      <c r="J5292">
        <v>2023</v>
      </c>
      <c r="K5292" t="s">
        <v>14053</v>
      </c>
      <c r="L5292">
        <v>3</v>
      </c>
      <c r="M5292" t="s">
        <v>14052</v>
      </c>
      <c r="N5292" t="s">
        <v>16</v>
      </c>
    </row>
    <row r="5293" spans="1:14" x14ac:dyDescent="0.35">
      <c r="A5293" t="s">
        <v>11423</v>
      </c>
      <c r="B5293">
        <v>22</v>
      </c>
      <c r="C5293" t="s">
        <v>14098</v>
      </c>
      <c r="D5293" t="s">
        <v>39</v>
      </c>
      <c r="E5293" t="s">
        <v>13</v>
      </c>
      <c r="F5293" t="s">
        <v>19</v>
      </c>
      <c r="G5293" t="s">
        <v>30</v>
      </c>
      <c r="H5293">
        <v>265.81</v>
      </c>
      <c r="I5293" s="9">
        <v>45525</v>
      </c>
      <c r="J5293">
        <v>2024</v>
      </c>
      <c r="K5293" t="s">
        <v>14056</v>
      </c>
      <c r="L5293">
        <v>8</v>
      </c>
      <c r="M5293" t="s">
        <v>14052</v>
      </c>
      <c r="N5293" t="s">
        <v>16</v>
      </c>
    </row>
    <row r="5294" spans="1:14" x14ac:dyDescent="0.35">
      <c r="A5294" t="s">
        <v>11473</v>
      </c>
      <c r="B5294">
        <v>22</v>
      </c>
      <c r="C5294" t="s">
        <v>14098</v>
      </c>
      <c r="D5294" t="s">
        <v>39</v>
      </c>
      <c r="E5294" t="s">
        <v>29</v>
      </c>
      <c r="F5294" t="s">
        <v>14</v>
      </c>
      <c r="G5294" t="s">
        <v>30</v>
      </c>
      <c r="H5294">
        <v>12991.5</v>
      </c>
      <c r="I5294" s="9">
        <v>44964</v>
      </c>
      <c r="J5294">
        <v>2023</v>
      </c>
      <c r="K5294" t="s">
        <v>14051</v>
      </c>
      <c r="L5294">
        <v>2</v>
      </c>
      <c r="M5294" t="s">
        <v>14046</v>
      </c>
      <c r="N5294" t="s">
        <v>16</v>
      </c>
    </row>
    <row r="5295" spans="1:14" x14ac:dyDescent="0.35">
      <c r="A5295" t="s">
        <v>11609</v>
      </c>
      <c r="B5295">
        <v>22</v>
      </c>
      <c r="C5295" t="s">
        <v>14098</v>
      </c>
      <c r="D5295" t="s">
        <v>12</v>
      </c>
      <c r="E5295" t="s">
        <v>64</v>
      </c>
      <c r="F5295" t="s">
        <v>49</v>
      </c>
      <c r="G5295" t="s">
        <v>36</v>
      </c>
      <c r="H5295">
        <v>4796.92</v>
      </c>
      <c r="I5295" s="9">
        <v>45219</v>
      </c>
      <c r="J5295">
        <v>2023</v>
      </c>
      <c r="K5295" t="s">
        <v>14058</v>
      </c>
      <c r="L5295">
        <v>10</v>
      </c>
      <c r="M5295" t="s">
        <v>14048</v>
      </c>
      <c r="N5295" t="s">
        <v>16</v>
      </c>
    </row>
    <row r="5296" spans="1:14" x14ac:dyDescent="0.35">
      <c r="A5296" t="s">
        <v>12075</v>
      </c>
      <c r="B5296">
        <v>22</v>
      </c>
      <c r="C5296" t="s">
        <v>14098</v>
      </c>
      <c r="D5296" t="s">
        <v>39</v>
      </c>
      <c r="E5296" t="s">
        <v>64</v>
      </c>
      <c r="F5296" t="s">
        <v>35</v>
      </c>
      <c r="G5296" t="s">
        <v>30</v>
      </c>
      <c r="H5296">
        <v>4485.55</v>
      </c>
      <c r="I5296" s="9">
        <v>45434</v>
      </c>
      <c r="J5296">
        <v>2024</v>
      </c>
      <c r="K5296" t="s">
        <v>14047</v>
      </c>
      <c r="L5296">
        <v>5</v>
      </c>
      <c r="M5296" t="s">
        <v>14052</v>
      </c>
      <c r="N5296" t="s">
        <v>16</v>
      </c>
    </row>
    <row r="5297" spans="1:14" x14ac:dyDescent="0.35">
      <c r="A5297" t="s">
        <v>12125</v>
      </c>
      <c r="B5297">
        <v>22</v>
      </c>
      <c r="C5297" t="s">
        <v>14098</v>
      </c>
      <c r="D5297" t="s">
        <v>12</v>
      </c>
      <c r="E5297" t="s">
        <v>93</v>
      </c>
      <c r="F5297" t="s">
        <v>55</v>
      </c>
      <c r="G5297" t="s">
        <v>20</v>
      </c>
      <c r="H5297">
        <v>10466.969999999999</v>
      </c>
      <c r="I5297" s="9">
        <v>45538</v>
      </c>
      <c r="J5297">
        <v>2024</v>
      </c>
      <c r="K5297" t="s">
        <v>14055</v>
      </c>
      <c r="L5297">
        <v>9</v>
      </c>
      <c r="M5297" t="s">
        <v>14046</v>
      </c>
      <c r="N5297" t="s">
        <v>16</v>
      </c>
    </row>
    <row r="5298" spans="1:14" x14ac:dyDescent="0.35">
      <c r="A5298" t="s">
        <v>12167</v>
      </c>
      <c r="B5298">
        <v>22</v>
      </c>
      <c r="C5298" t="s">
        <v>14098</v>
      </c>
      <c r="D5298" t="s">
        <v>12</v>
      </c>
      <c r="E5298" t="s">
        <v>24</v>
      </c>
      <c r="F5298" t="s">
        <v>49</v>
      </c>
      <c r="G5298" t="s">
        <v>15</v>
      </c>
      <c r="H5298">
        <v>3750.44</v>
      </c>
      <c r="I5298" s="9">
        <v>45557</v>
      </c>
      <c r="J5298">
        <v>2024</v>
      </c>
      <c r="K5298" t="s">
        <v>14055</v>
      </c>
      <c r="L5298">
        <v>9</v>
      </c>
      <c r="M5298" t="s">
        <v>14059</v>
      </c>
      <c r="N5298" t="s">
        <v>16</v>
      </c>
    </row>
    <row r="5299" spans="1:14" x14ac:dyDescent="0.35">
      <c r="A5299" t="s">
        <v>12185</v>
      </c>
      <c r="B5299">
        <v>22</v>
      </c>
      <c r="C5299" t="s">
        <v>14098</v>
      </c>
      <c r="D5299" t="s">
        <v>12</v>
      </c>
      <c r="E5299" t="s">
        <v>64</v>
      </c>
      <c r="F5299" t="s">
        <v>55</v>
      </c>
      <c r="G5299" t="s">
        <v>30</v>
      </c>
      <c r="H5299">
        <v>4183.6000000000004</v>
      </c>
      <c r="I5299" s="9">
        <v>45481</v>
      </c>
      <c r="J5299">
        <v>2024</v>
      </c>
      <c r="K5299" t="s">
        <v>14063</v>
      </c>
      <c r="L5299">
        <v>7</v>
      </c>
      <c r="M5299" t="s">
        <v>14062</v>
      </c>
      <c r="N5299" t="s">
        <v>16</v>
      </c>
    </row>
    <row r="5300" spans="1:14" x14ac:dyDescent="0.35">
      <c r="A5300" t="s">
        <v>12755</v>
      </c>
      <c r="B5300">
        <v>22</v>
      </c>
      <c r="C5300" t="s">
        <v>14098</v>
      </c>
      <c r="D5300" t="s">
        <v>12</v>
      </c>
      <c r="E5300" t="s">
        <v>13</v>
      </c>
      <c r="F5300" t="s">
        <v>14</v>
      </c>
      <c r="G5300" t="s">
        <v>30</v>
      </c>
      <c r="H5300">
        <v>4296.4399999999996</v>
      </c>
      <c r="I5300" s="9">
        <v>45167</v>
      </c>
      <c r="J5300">
        <v>2023</v>
      </c>
      <c r="K5300" t="s">
        <v>14056</v>
      </c>
      <c r="L5300">
        <v>8</v>
      </c>
      <c r="M5300" t="s">
        <v>14046</v>
      </c>
      <c r="N5300" t="s">
        <v>16</v>
      </c>
    </row>
    <row r="5301" spans="1:14" x14ac:dyDescent="0.35">
      <c r="A5301" t="s">
        <v>12759</v>
      </c>
      <c r="B5301">
        <v>22</v>
      </c>
      <c r="C5301" t="s">
        <v>14098</v>
      </c>
      <c r="D5301" t="s">
        <v>12</v>
      </c>
      <c r="E5301" t="s">
        <v>93</v>
      </c>
      <c r="F5301" t="s">
        <v>25</v>
      </c>
      <c r="G5301" t="s">
        <v>36</v>
      </c>
      <c r="H5301">
        <v>702.09</v>
      </c>
      <c r="I5301" s="9">
        <v>45289</v>
      </c>
      <c r="J5301">
        <v>2023</v>
      </c>
      <c r="K5301" t="s">
        <v>14060</v>
      </c>
      <c r="L5301">
        <v>12</v>
      </c>
      <c r="M5301" t="s">
        <v>14048</v>
      </c>
      <c r="N5301" t="s">
        <v>16</v>
      </c>
    </row>
    <row r="5302" spans="1:14" x14ac:dyDescent="0.35">
      <c r="A5302" t="s">
        <v>12897</v>
      </c>
      <c r="B5302">
        <v>22</v>
      </c>
      <c r="C5302" t="s">
        <v>14098</v>
      </c>
      <c r="D5302" t="s">
        <v>39</v>
      </c>
      <c r="E5302" t="s">
        <v>24</v>
      </c>
      <c r="F5302" t="s">
        <v>14</v>
      </c>
      <c r="G5302" t="s">
        <v>20</v>
      </c>
      <c r="H5302">
        <v>5031.03</v>
      </c>
      <c r="I5302" s="9">
        <v>45449</v>
      </c>
      <c r="J5302">
        <v>2024</v>
      </c>
      <c r="K5302" t="s">
        <v>14049</v>
      </c>
      <c r="L5302">
        <v>6</v>
      </c>
      <c r="M5302" t="s">
        <v>14057</v>
      </c>
      <c r="N5302" t="s">
        <v>16</v>
      </c>
    </row>
    <row r="5303" spans="1:14" x14ac:dyDescent="0.35">
      <c r="A5303" t="s">
        <v>12961</v>
      </c>
      <c r="B5303">
        <v>22</v>
      </c>
      <c r="C5303" t="s">
        <v>14098</v>
      </c>
      <c r="D5303" t="s">
        <v>39</v>
      </c>
      <c r="E5303" t="s">
        <v>64</v>
      </c>
      <c r="F5303" t="s">
        <v>49</v>
      </c>
      <c r="G5303" t="s">
        <v>15</v>
      </c>
      <c r="H5303">
        <v>2435.19</v>
      </c>
      <c r="I5303" s="9">
        <v>45042</v>
      </c>
      <c r="J5303">
        <v>2023</v>
      </c>
      <c r="K5303" t="s">
        <v>14061</v>
      </c>
      <c r="L5303">
        <v>4</v>
      </c>
      <c r="M5303" t="s">
        <v>14052</v>
      </c>
      <c r="N5303" t="s">
        <v>16</v>
      </c>
    </row>
    <row r="5304" spans="1:14" x14ac:dyDescent="0.35">
      <c r="A5304" t="s">
        <v>13331</v>
      </c>
      <c r="B5304">
        <v>22</v>
      </c>
      <c r="C5304" t="s">
        <v>14098</v>
      </c>
      <c r="D5304" t="s">
        <v>39</v>
      </c>
      <c r="E5304" t="s">
        <v>24</v>
      </c>
      <c r="F5304" t="s">
        <v>19</v>
      </c>
      <c r="G5304" t="s">
        <v>30</v>
      </c>
      <c r="H5304">
        <v>4264.09</v>
      </c>
      <c r="I5304" s="9">
        <v>45352</v>
      </c>
      <c r="J5304">
        <v>2024</v>
      </c>
      <c r="K5304" t="s">
        <v>14053</v>
      </c>
      <c r="L5304">
        <v>3</v>
      </c>
      <c r="M5304" t="s">
        <v>14048</v>
      </c>
      <c r="N5304" t="s">
        <v>16</v>
      </c>
    </row>
    <row r="5305" spans="1:14" x14ac:dyDescent="0.35">
      <c r="A5305" t="s">
        <v>13413</v>
      </c>
      <c r="B5305">
        <v>22</v>
      </c>
      <c r="C5305" t="s">
        <v>14098</v>
      </c>
      <c r="D5305" t="s">
        <v>12</v>
      </c>
      <c r="E5305" t="s">
        <v>93</v>
      </c>
      <c r="F5305" t="s">
        <v>55</v>
      </c>
      <c r="G5305" t="s">
        <v>36</v>
      </c>
      <c r="H5305">
        <v>1143.6600000000001</v>
      </c>
      <c r="I5305" s="9">
        <v>45311</v>
      </c>
      <c r="J5305">
        <v>2024</v>
      </c>
      <c r="K5305" t="s">
        <v>14045</v>
      </c>
      <c r="L5305">
        <v>1</v>
      </c>
      <c r="M5305" t="s">
        <v>14050</v>
      </c>
      <c r="N5305" t="s">
        <v>16</v>
      </c>
    </row>
    <row r="5306" spans="1:14" x14ac:dyDescent="0.35">
      <c r="A5306" t="s">
        <v>13453</v>
      </c>
      <c r="B5306">
        <v>22</v>
      </c>
      <c r="C5306" t="s">
        <v>14098</v>
      </c>
      <c r="D5306" t="s">
        <v>39</v>
      </c>
      <c r="E5306" t="s">
        <v>52</v>
      </c>
      <c r="F5306" t="s">
        <v>25</v>
      </c>
      <c r="G5306" t="s">
        <v>15</v>
      </c>
      <c r="H5306">
        <v>5962.7</v>
      </c>
      <c r="I5306" s="9">
        <v>45365</v>
      </c>
      <c r="J5306">
        <v>2024</v>
      </c>
      <c r="K5306" t="s">
        <v>14053</v>
      </c>
      <c r="L5306">
        <v>3</v>
      </c>
      <c r="M5306" t="s">
        <v>14057</v>
      </c>
      <c r="N5306" t="s">
        <v>16</v>
      </c>
    </row>
    <row r="5307" spans="1:14" x14ac:dyDescent="0.35">
      <c r="A5307" t="s">
        <v>13641</v>
      </c>
      <c r="B5307">
        <v>22</v>
      </c>
      <c r="C5307" t="s">
        <v>14098</v>
      </c>
      <c r="D5307" t="s">
        <v>39</v>
      </c>
      <c r="E5307" t="s">
        <v>29</v>
      </c>
      <c r="F5307" t="s">
        <v>19</v>
      </c>
      <c r="G5307" t="s">
        <v>30</v>
      </c>
      <c r="H5307">
        <v>4022.06</v>
      </c>
      <c r="I5307" s="9">
        <v>45140</v>
      </c>
      <c r="J5307">
        <v>2023</v>
      </c>
      <c r="K5307" t="s">
        <v>14056</v>
      </c>
      <c r="L5307">
        <v>8</v>
      </c>
      <c r="M5307" t="s">
        <v>14052</v>
      </c>
      <c r="N5307" t="s">
        <v>16</v>
      </c>
    </row>
    <row r="5308" spans="1:14" x14ac:dyDescent="0.35">
      <c r="A5308" t="s">
        <v>13789</v>
      </c>
      <c r="B5308">
        <v>22</v>
      </c>
      <c r="C5308" t="s">
        <v>14098</v>
      </c>
      <c r="D5308" t="s">
        <v>12</v>
      </c>
      <c r="E5308" t="s">
        <v>74</v>
      </c>
      <c r="F5308" t="s">
        <v>55</v>
      </c>
      <c r="G5308" t="s">
        <v>36</v>
      </c>
      <c r="H5308">
        <v>4719.53</v>
      </c>
      <c r="I5308" s="9">
        <v>45299</v>
      </c>
      <c r="J5308">
        <v>2024</v>
      </c>
      <c r="K5308" t="s">
        <v>14045</v>
      </c>
      <c r="L5308">
        <v>1</v>
      </c>
      <c r="M5308" t="s">
        <v>14062</v>
      </c>
      <c r="N5308" t="s">
        <v>16</v>
      </c>
    </row>
    <row r="5309" spans="1:14" x14ac:dyDescent="0.35">
      <c r="A5309" t="s">
        <v>13791</v>
      </c>
      <c r="B5309">
        <v>22</v>
      </c>
      <c r="C5309" t="s">
        <v>14098</v>
      </c>
      <c r="D5309" t="s">
        <v>12</v>
      </c>
      <c r="E5309" t="s">
        <v>52</v>
      </c>
      <c r="F5309" t="s">
        <v>19</v>
      </c>
      <c r="G5309" t="s">
        <v>15</v>
      </c>
      <c r="H5309">
        <v>4354.57</v>
      </c>
      <c r="I5309" s="9">
        <v>45395</v>
      </c>
      <c r="J5309">
        <v>2024</v>
      </c>
      <c r="K5309" t="s">
        <v>14061</v>
      </c>
      <c r="L5309">
        <v>4</v>
      </c>
      <c r="M5309" t="s">
        <v>14050</v>
      </c>
      <c r="N5309" t="s">
        <v>16</v>
      </c>
    </row>
    <row r="5310" spans="1:14" x14ac:dyDescent="0.35">
      <c r="A5310" t="s">
        <v>231</v>
      </c>
      <c r="B5310">
        <v>18</v>
      </c>
      <c r="C5310" t="s">
        <v>14098</v>
      </c>
      <c r="D5310" t="s">
        <v>12</v>
      </c>
      <c r="E5310" t="s">
        <v>13</v>
      </c>
      <c r="F5310" t="s">
        <v>25</v>
      </c>
      <c r="G5310" t="s">
        <v>26</v>
      </c>
      <c r="H5310">
        <v>6000.4</v>
      </c>
      <c r="I5310" s="9">
        <v>45427</v>
      </c>
      <c r="J5310">
        <v>2024</v>
      </c>
      <c r="K5310" t="s">
        <v>14047</v>
      </c>
      <c r="L5310">
        <v>5</v>
      </c>
      <c r="M5310" t="s">
        <v>14052</v>
      </c>
      <c r="N5310" t="s">
        <v>16</v>
      </c>
    </row>
    <row r="5311" spans="1:14" x14ac:dyDescent="0.35">
      <c r="A5311" t="s">
        <v>291</v>
      </c>
      <c r="B5311">
        <v>18</v>
      </c>
      <c r="C5311" t="s">
        <v>14098</v>
      </c>
      <c r="D5311" t="s">
        <v>39</v>
      </c>
      <c r="E5311" t="s">
        <v>52</v>
      </c>
      <c r="F5311" t="s">
        <v>19</v>
      </c>
      <c r="G5311" t="s">
        <v>30</v>
      </c>
      <c r="H5311">
        <v>2278.85</v>
      </c>
      <c r="I5311" s="9">
        <v>45322</v>
      </c>
      <c r="J5311">
        <v>2024</v>
      </c>
      <c r="K5311" t="s">
        <v>14045</v>
      </c>
      <c r="L5311">
        <v>1</v>
      </c>
      <c r="M5311" t="s">
        <v>14052</v>
      </c>
      <c r="N5311" t="s">
        <v>16</v>
      </c>
    </row>
    <row r="5312" spans="1:14" x14ac:dyDescent="0.35">
      <c r="A5312" t="s">
        <v>393</v>
      </c>
      <c r="B5312">
        <v>18</v>
      </c>
      <c r="C5312" t="s">
        <v>14098</v>
      </c>
      <c r="D5312" t="s">
        <v>39</v>
      </c>
      <c r="E5312" t="s">
        <v>93</v>
      </c>
      <c r="F5312" t="s">
        <v>49</v>
      </c>
      <c r="G5312" t="s">
        <v>30</v>
      </c>
      <c r="H5312">
        <v>14022.51</v>
      </c>
      <c r="I5312" s="9">
        <v>45010</v>
      </c>
      <c r="J5312">
        <v>2023</v>
      </c>
      <c r="K5312" t="s">
        <v>14053</v>
      </c>
      <c r="L5312">
        <v>3</v>
      </c>
      <c r="M5312" t="s">
        <v>14050</v>
      </c>
      <c r="N5312" t="s">
        <v>16</v>
      </c>
    </row>
    <row r="5313" spans="1:14" x14ac:dyDescent="0.35">
      <c r="A5313" t="s">
        <v>459</v>
      </c>
      <c r="B5313">
        <v>18</v>
      </c>
      <c r="C5313" t="s">
        <v>14098</v>
      </c>
      <c r="D5313" t="s">
        <v>12</v>
      </c>
      <c r="E5313" t="s">
        <v>13</v>
      </c>
      <c r="F5313" t="s">
        <v>49</v>
      </c>
      <c r="G5313" t="s">
        <v>36</v>
      </c>
      <c r="H5313">
        <v>731.02</v>
      </c>
      <c r="I5313" s="9">
        <v>44964</v>
      </c>
      <c r="J5313">
        <v>2023</v>
      </c>
      <c r="K5313" t="s">
        <v>14051</v>
      </c>
      <c r="L5313">
        <v>2</v>
      </c>
      <c r="M5313" t="s">
        <v>14046</v>
      </c>
      <c r="N5313" t="s">
        <v>16</v>
      </c>
    </row>
    <row r="5314" spans="1:14" x14ac:dyDescent="0.35">
      <c r="A5314" t="s">
        <v>539</v>
      </c>
      <c r="B5314">
        <v>18</v>
      </c>
      <c r="C5314" t="s">
        <v>14098</v>
      </c>
      <c r="D5314" t="s">
        <v>12</v>
      </c>
      <c r="E5314" t="s">
        <v>74</v>
      </c>
      <c r="F5314" t="s">
        <v>35</v>
      </c>
      <c r="G5314" t="s">
        <v>26</v>
      </c>
      <c r="H5314">
        <v>6189.55</v>
      </c>
      <c r="I5314" s="9">
        <v>45493</v>
      </c>
      <c r="J5314">
        <v>2024</v>
      </c>
      <c r="K5314" t="s">
        <v>14063</v>
      </c>
      <c r="L5314">
        <v>7</v>
      </c>
      <c r="M5314" t="s">
        <v>14050</v>
      </c>
      <c r="N5314" t="s">
        <v>16</v>
      </c>
    </row>
    <row r="5315" spans="1:14" x14ac:dyDescent="0.35">
      <c r="A5315" t="s">
        <v>565</v>
      </c>
      <c r="B5315">
        <v>18</v>
      </c>
      <c r="C5315" t="s">
        <v>14098</v>
      </c>
      <c r="D5315" t="s">
        <v>12</v>
      </c>
      <c r="E5315" t="s">
        <v>29</v>
      </c>
      <c r="F5315" t="s">
        <v>49</v>
      </c>
      <c r="G5315" t="s">
        <v>15</v>
      </c>
      <c r="H5315">
        <v>1575.76</v>
      </c>
      <c r="I5315" s="9">
        <v>45412</v>
      </c>
      <c r="J5315">
        <v>2024</v>
      </c>
      <c r="K5315" t="s">
        <v>14061</v>
      </c>
      <c r="L5315">
        <v>4</v>
      </c>
      <c r="M5315" t="s">
        <v>14046</v>
      </c>
      <c r="N5315" t="s">
        <v>16</v>
      </c>
    </row>
    <row r="5316" spans="1:14" x14ac:dyDescent="0.35">
      <c r="A5316" t="s">
        <v>909</v>
      </c>
      <c r="B5316">
        <v>18</v>
      </c>
      <c r="C5316" t="s">
        <v>14098</v>
      </c>
      <c r="D5316" t="s">
        <v>39</v>
      </c>
      <c r="E5316" t="s">
        <v>24</v>
      </c>
      <c r="F5316" t="s">
        <v>49</v>
      </c>
      <c r="G5316" t="s">
        <v>36</v>
      </c>
      <c r="H5316">
        <v>10637.73</v>
      </c>
      <c r="I5316" s="9">
        <v>45578</v>
      </c>
      <c r="J5316">
        <v>2024</v>
      </c>
      <c r="K5316" t="s">
        <v>14058</v>
      </c>
      <c r="L5316">
        <v>10</v>
      </c>
      <c r="M5316" t="s">
        <v>14059</v>
      </c>
      <c r="N5316" t="s">
        <v>16</v>
      </c>
    </row>
    <row r="5317" spans="1:14" x14ac:dyDescent="0.35">
      <c r="A5317" t="s">
        <v>911</v>
      </c>
      <c r="B5317">
        <v>18</v>
      </c>
      <c r="C5317" t="s">
        <v>14098</v>
      </c>
      <c r="D5317" t="s">
        <v>12</v>
      </c>
      <c r="E5317" t="s">
        <v>24</v>
      </c>
      <c r="F5317" t="s">
        <v>25</v>
      </c>
      <c r="G5317" t="s">
        <v>20</v>
      </c>
      <c r="H5317">
        <v>3287.61</v>
      </c>
      <c r="I5317" s="9">
        <v>45448</v>
      </c>
      <c r="J5317">
        <v>2024</v>
      </c>
      <c r="K5317" t="s">
        <v>14049</v>
      </c>
      <c r="L5317">
        <v>6</v>
      </c>
      <c r="M5317" t="s">
        <v>14052</v>
      </c>
      <c r="N5317" t="s">
        <v>16</v>
      </c>
    </row>
    <row r="5318" spans="1:14" x14ac:dyDescent="0.35">
      <c r="A5318" t="s">
        <v>925</v>
      </c>
      <c r="B5318">
        <v>18</v>
      </c>
      <c r="C5318" t="s">
        <v>14098</v>
      </c>
      <c r="D5318" t="s">
        <v>12</v>
      </c>
      <c r="E5318" t="s">
        <v>24</v>
      </c>
      <c r="F5318" t="s">
        <v>25</v>
      </c>
      <c r="G5318" t="s">
        <v>26</v>
      </c>
      <c r="H5318">
        <v>16500.61</v>
      </c>
      <c r="I5318" s="9">
        <v>45149</v>
      </c>
      <c r="J5318">
        <v>2023</v>
      </c>
      <c r="K5318" t="s">
        <v>14056</v>
      </c>
      <c r="L5318">
        <v>8</v>
      </c>
      <c r="M5318" t="s">
        <v>14048</v>
      </c>
      <c r="N5318" t="s">
        <v>16</v>
      </c>
    </row>
    <row r="5319" spans="1:14" x14ac:dyDescent="0.35">
      <c r="A5319" t="s">
        <v>1003</v>
      </c>
      <c r="B5319">
        <v>18</v>
      </c>
      <c r="C5319" t="s">
        <v>14098</v>
      </c>
      <c r="D5319" t="s">
        <v>39</v>
      </c>
      <c r="E5319" t="s">
        <v>52</v>
      </c>
      <c r="F5319" t="s">
        <v>35</v>
      </c>
      <c r="G5319" t="s">
        <v>26</v>
      </c>
      <c r="H5319">
        <v>2004.54</v>
      </c>
      <c r="I5319" s="9">
        <v>45230</v>
      </c>
      <c r="J5319">
        <v>2023</v>
      </c>
      <c r="K5319" t="s">
        <v>14058</v>
      </c>
      <c r="L5319">
        <v>10</v>
      </c>
      <c r="M5319" t="s">
        <v>14046</v>
      </c>
      <c r="N5319" t="s">
        <v>16</v>
      </c>
    </row>
    <row r="5320" spans="1:14" x14ac:dyDescent="0.35">
      <c r="A5320" t="s">
        <v>1045</v>
      </c>
      <c r="B5320">
        <v>18</v>
      </c>
      <c r="C5320" t="s">
        <v>14098</v>
      </c>
      <c r="D5320" t="s">
        <v>39</v>
      </c>
      <c r="E5320" t="s">
        <v>52</v>
      </c>
      <c r="F5320" t="s">
        <v>19</v>
      </c>
      <c r="G5320" t="s">
        <v>26</v>
      </c>
      <c r="H5320">
        <v>8370.75</v>
      </c>
      <c r="I5320" s="9">
        <v>45345</v>
      </c>
      <c r="J5320">
        <v>2024</v>
      </c>
      <c r="K5320" t="s">
        <v>14051</v>
      </c>
      <c r="L5320">
        <v>2</v>
      </c>
      <c r="M5320" t="s">
        <v>14048</v>
      </c>
      <c r="N5320" t="s">
        <v>16</v>
      </c>
    </row>
    <row r="5321" spans="1:14" x14ac:dyDescent="0.35">
      <c r="A5321" t="s">
        <v>1275</v>
      </c>
      <c r="B5321">
        <v>18</v>
      </c>
      <c r="C5321" t="s">
        <v>14098</v>
      </c>
      <c r="D5321" t="s">
        <v>39</v>
      </c>
      <c r="E5321" t="s">
        <v>42</v>
      </c>
      <c r="F5321" t="s">
        <v>55</v>
      </c>
      <c r="G5321" t="s">
        <v>20</v>
      </c>
      <c r="H5321">
        <v>400.08</v>
      </c>
      <c r="I5321" s="9">
        <v>45513</v>
      </c>
      <c r="J5321">
        <v>2024</v>
      </c>
      <c r="K5321" t="s">
        <v>14056</v>
      </c>
      <c r="L5321">
        <v>8</v>
      </c>
      <c r="M5321" t="s">
        <v>14048</v>
      </c>
      <c r="N5321" t="s">
        <v>16</v>
      </c>
    </row>
    <row r="5322" spans="1:14" x14ac:dyDescent="0.35">
      <c r="A5322" t="s">
        <v>1329</v>
      </c>
      <c r="B5322">
        <v>18</v>
      </c>
      <c r="C5322" t="s">
        <v>14098</v>
      </c>
      <c r="D5322" t="s">
        <v>12</v>
      </c>
      <c r="E5322" t="s">
        <v>29</v>
      </c>
      <c r="F5322" t="s">
        <v>55</v>
      </c>
      <c r="G5322" t="s">
        <v>36</v>
      </c>
      <c r="H5322">
        <v>10318.790000000001</v>
      </c>
      <c r="I5322" s="9">
        <v>45367</v>
      </c>
      <c r="J5322">
        <v>2024</v>
      </c>
      <c r="K5322" t="s">
        <v>14053</v>
      </c>
      <c r="L5322">
        <v>3</v>
      </c>
      <c r="M5322" t="s">
        <v>14050</v>
      </c>
      <c r="N5322" t="s">
        <v>16</v>
      </c>
    </row>
    <row r="5323" spans="1:14" x14ac:dyDescent="0.35">
      <c r="A5323" t="s">
        <v>1385</v>
      </c>
      <c r="B5323">
        <v>18</v>
      </c>
      <c r="C5323" t="s">
        <v>14098</v>
      </c>
      <c r="D5323" t="s">
        <v>39</v>
      </c>
      <c r="E5323" t="s">
        <v>74</v>
      </c>
      <c r="F5323" t="s">
        <v>25</v>
      </c>
      <c r="G5323" t="s">
        <v>30</v>
      </c>
      <c r="H5323">
        <v>4359.68</v>
      </c>
      <c r="I5323" s="9">
        <v>44990</v>
      </c>
      <c r="J5323">
        <v>2023</v>
      </c>
      <c r="K5323" t="s">
        <v>14053</v>
      </c>
      <c r="L5323">
        <v>3</v>
      </c>
      <c r="M5323" t="s">
        <v>14059</v>
      </c>
      <c r="N5323" t="s">
        <v>16</v>
      </c>
    </row>
    <row r="5324" spans="1:14" x14ac:dyDescent="0.35">
      <c r="A5324" t="s">
        <v>1477</v>
      </c>
      <c r="B5324">
        <v>18</v>
      </c>
      <c r="C5324" t="s">
        <v>14098</v>
      </c>
      <c r="D5324" t="s">
        <v>12</v>
      </c>
      <c r="E5324" t="s">
        <v>29</v>
      </c>
      <c r="F5324" t="s">
        <v>49</v>
      </c>
      <c r="G5324" t="s">
        <v>26</v>
      </c>
      <c r="H5324">
        <v>713.99</v>
      </c>
      <c r="I5324" s="9">
        <v>45366</v>
      </c>
      <c r="J5324">
        <v>2024</v>
      </c>
      <c r="K5324" t="s">
        <v>14053</v>
      </c>
      <c r="L5324">
        <v>3</v>
      </c>
      <c r="M5324" t="s">
        <v>14048</v>
      </c>
      <c r="N5324" t="s">
        <v>16</v>
      </c>
    </row>
    <row r="5325" spans="1:14" x14ac:dyDescent="0.35">
      <c r="A5325" t="s">
        <v>1507</v>
      </c>
      <c r="B5325">
        <v>18</v>
      </c>
      <c r="C5325" t="s">
        <v>14098</v>
      </c>
      <c r="D5325" t="s">
        <v>39</v>
      </c>
      <c r="E5325" t="s">
        <v>29</v>
      </c>
      <c r="F5325" t="s">
        <v>49</v>
      </c>
      <c r="G5325" t="s">
        <v>30</v>
      </c>
      <c r="H5325">
        <v>7761.41</v>
      </c>
      <c r="I5325" s="9">
        <v>44944</v>
      </c>
      <c r="J5325">
        <v>2023</v>
      </c>
      <c r="K5325" t="s">
        <v>14045</v>
      </c>
      <c r="L5325">
        <v>1</v>
      </c>
      <c r="M5325" t="s">
        <v>14052</v>
      </c>
      <c r="N5325" t="s">
        <v>16</v>
      </c>
    </row>
    <row r="5326" spans="1:14" x14ac:dyDescent="0.35">
      <c r="A5326" t="s">
        <v>1549</v>
      </c>
      <c r="B5326">
        <v>18</v>
      </c>
      <c r="C5326" t="s">
        <v>14098</v>
      </c>
      <c r="D5326" t="s">
        <v>39</v>
      </c>
      <c r="E5326" t="s">
        <v>64</v>
      </c>
      <c r="F5326" t="s">
        <v>55</v>
      </c>
      <c r="G5326" t="s">
        <v>36</v>
      </c>
      <c r="H5326">
        <v>44642.91</v>
      </c>
      <c r="I5326" s="9">
        <v>45050</v>
      </c>
      <c r="J5326">
        <v>2023</v>
      </c>
      <c r="K5326" t="s">
        <v>14047</v>
      </c>
      <c r="L5326">
        <v>5</v>
      </c>
      <c r="M5326" t="s">
        <v>14057</v>
      </c>
      <c r="N5326" t="s">
        <v>16</v>
      </c>
    </row>
    <row r="5327" spans="1:14" x14ac:dyDescent="0.35">
      <c r="A5327" t="s">
        <v>1557</v>
      </c>
      <c r="B5327">
        <v>18</v>
      </c>
      <c r="C5327" t="s">
        <v>14098</v>
      </c>
      <c r="D5327" t="s">
        <v>39</v>
      </c>
      <c r="E5327" t="s">
        <v>93</v>
      </c>
      <c r="F5327" t="s">
        <v>25</v>
      </c>
      <c r="G5327" t="s">
        <v>26</v>
      </c>
      <c r="H5327">
        <v>8475.02</v>
      </c>
      <c r="I5327" s="9">
        <v>45065</v>
      </c>
      <c r="J5327">
        <v>2023</v>
      </c>
      <c r="K5327" t="s">
        <v>14047</v>
      </c>
      <c r="L5327">
        <v>5</v>
      </c>
      <c r="M5327" t="s">
        <v>14048</v>
      </c>
      <c r="N5327" t="s">
        <v>16</v>
      </c>
    </row>
    <row r="5328" spans="1:14" x14ac:dyDescent="0.35">
      <c r="A5328" t="s">
        <v>1581</v>
      </c>
      <c r="B5328">
        <v>18</v>
      </c>
      <c r="C5328" t="s">
        <v>14098</v>
      </c>
      <c r="D5328" t="s">
        <v>39</v>
      </c>
      <c r="E5328" t="s">
        <v>13</v>
      </c>
      <c r="F5328" t="s">
        <v>55</v>
      </c>
      <c r="G5328" t="s">
        <v>15</v>
      </c>
      <c r="H5328">
        <v>2732.71</v>
      </c>
      <c r="I5328" s="9">
        <v>45606</v>
      </c>
      <c r="J5328">
        <v>2024</v>
      </c>
      <c r="K5328" t="s">
        <v>14054</v>
      </c>
      <c r="L5328">
        <v>11</v>
      </c>
      <c r="M5328" t="s">
        <v>14059</v>
      </c>
      <c r="N5328" t="s">
        <v>16</v>
      </c>
    </row>
    <row r="5329" spans="1:14" x14ac:dyDescent="0.35">
      <c r="A5329" t="s">
        <v>1771</v>
      </c>
      <c r="B5329">
        <v>18</v>
      </c>
      <c r="C5329" t="s">
        <v>14098</v>
      </c>
      <c r="D5329" t="s">
        <v>39</v>
      </c>
      <c r="E5329" t="s">
        <v>13</v>
      </c>
      <c r="F5329" t="s">
        <v>14</v>
      </c>
      <c r="G5329" t="s">
        <v>30</v>
      </c>
      <c r="H5329">
        <v>18368.349999999999</v>
      </c>
      <c r="I5329" s="9">
        <v>45601</v>
      </c>
      <c r="J5329">
        <v>2024</v>
      </c>
      <c r="K5329" t="s">
        <v>14054</v>
      </c>
      <c r="L5329">
        <v>11</v>
      </c>
      <c r="M5329" t="s">
        <v>14046</v>
      </c>
      <c r="N5329" t="s">
        <v>16</v>
      </c>
    </row>
    <row r="5330" spans="1:14" x14ac:dyDescent="0.35">
      <c r="A5330" t="s">
        <v>1999</v>
      </c>
      <c r="B5330">
        <v>18</v>
      </c>
      <c r="C5330" t="s">
        <v>14098</v>
      </c>
      <c r="D5330" t="s">
        <v>39</v>
      </c>
      <c r="E5330" t="s">
        <v>42</v>
      </c>
      <c r="F5330" t="s">
        <v>55</v>
      </c>
      <c r="G5330" t="s">
        <v>15</v>
      </c>
      <c r="H5330">
        <v>10253.219999999999</v>
      </c>
      <c r="I5330" s="9">
        <v>45094</v>
      </c>
      <c r="J5330">
        <v>2023</v>
      </c>
      <c r="K5330" t="s">
        <v>14049</v>
      </c>
      <c r="L5330">
        <v>6</v>
      </c>
      <c r="M5330" t="s">
        <v>14050</v>
      </c>
      <c r="N5330" t="s">
        <v>16</v>
      </c>
    </row>
    <row r="5331" spans="1:14" x14ac:dyDescent="0.35">
      <c r="A5331" t="s">
        <v>2043</v>
      </c>
      <c r="B5331">
        <v>18</v>
      </c>
      <c r="C5331" t="s">
        <v>14098</v>
      </c>
      <c r="D5331" t="s">
        <v>12</v>
      </c>
      <c r="E5331" t="s">
        <v>42</v>
      </c>
      <c r="F5331" t="s">
        <v>49</v>
      </c>
      <c r="G5331" t="s">
        <v>20</v>
      </c>
      <c r="H5331">
        <v>11712.77</v>
      </c>
      <c r="I5331" s="9">
        <v>45318</v>
      </c>
      <c r="J5331">
        <v>2024</v>
      </c>
      <c r="K5331" t="s">
        <v>14045</v>
      </c>
      <c r="L5331">
        <v>1</v>
      </c>
      <c r="M5331" t="s">
        <v>14050</v>
      </c>
      <c r="N5331" t="s">
        <v>16</v>
      </c>
    </row>
    <row r="5332" spans="1:14" x14ac:dyDescent="0.35">
      <c r="A5332" t="s">
        <v>2355</v>
      </c>
      <c r="B5332">
        <v>18</v>
      </c>
      <c r="C5332" t="s">
        <v>14098</v>
      </c>
      <c r="D5332" t="s">
        <v>39</v>
      </c>
      <c r="E5332" t="s">
        <v>93</v>
      </c>
      <c r="F5332" t="s">
        <v>25</v>
      </c>
      <c r="G5332" t="s">
        <v>30</v>
      </c>
      <c r="H5332">
        <v>9061.2999999999993</v>
      </c>
      <c r="I5332" s="9">
        <v>45071</v>
      </c>
      <c r="J5332">
        <v>2023</v>
      </c>
      <c r="K5332" t="s">
        <v>14047</v>
      </c>
      <c r="L5332">
        <v>5</v>
      </c>
      <c r="M5332" t="s">
        <v>14057</v>
      </c>
      <c r="N5332" t="s">
        <v>16</v>
      </c>
    </row>
    <row r="5333" spans="1:14" x14ac:dyDescent="0.35">
      <c r="A5333" t="s">
        <v>2371</v>
      </c>
      <c r="B5333">
        <v>18</v>
      </c>
      <c r="C5333" t="s">
        <v>14098</v>
      </c>
      <c r="D5333" t="s">
        <v>12</v>
      </c>
      <c r="E5333" t="s">
        <v>93</v>
      </c>
      <c r="F5333" t="s">
        <v>49</v>
      </c>
      <c r="G5333" t="s">
        <v>30</v>
      </c>
      <c r="H5333">
        <v>2287.92</v>
      </c>
      <c r="I5333" s="9">
        <v>45510</v>
      </c>
      <c r="J5333">
        <v>2024</v>
      </c>
      <c r="K5333" t="s">
        <v>14056</v>
      </c>
      <c r="L5333">
        <v>8</v>
      </c>
      <c r="M5333" t="s">
        <v>14046</v>
      </c>
      <c r="N5333" t="s">
        <v>16</v>
      </c>
    </row>
    <row r="5334" spans="1:14" x14ac:dyDescent="0.35">
      <c r="A5334" t="s">
        <v>2461</v>
      </c>
      <c r="B5334">
        <v>18</v>
      </c>
      <c r="C5334" t="s">
        <v>14098</v>
      </c>
      <c r="D5334" t="s">
        <v>39</v>
      </c>
      <c r="E5334" t="s">
        <v>42</v>
      </c>
      <c r="F5334" t="s">
        <v>14</v>
      </c>
      <c r="G5334" t="s">
        <v>30</v>
      </c>
      <c r="H5334">
        <v>7837.06</v>
      </c>
      <c r="I5334" s="9">
        <v>45510</v>
      </c>
      <c r="J5334">
        <v>2024</v>
      </c>
      <c r="K5334" t="s">
        <v>14056</v>
      </c>
      <c r="L5334">
        <v>8</v>
      </c>
      <c r="M5334" t="s">
        <v>14046</v>
      </c>
      <c r="N5334" t="s">
        <v>16</v>
      </c>
    </row>
    <row r="5335" spans="1:14" x14ac:dyDescent="0.35">
      <c r="A5335" t="s">
        <v>2493</v>
      </c>
      <c r="B5335">
        <v>18</v>
      </c>
      <c r="C5335" t="s">
        <v>14098</v>
      </c>
      <c r="D5335" t="s">
        <v>39</v>
      </c>
      <c r="E5335" t="s">
        <v>29</v>
      </c>
      <c r="F5335" t="s">
        <v>49</v>
      </c>
      <c r="G5335" t="s">
        <v>20</v>
      </c>
      <c r="H5335">
        <v>7259.25</v>
      </c>
      <c r="I5335" s="9">
        <v>45456</v>
      </c>
      <c r="J5335">
        <v>2024</v>
      </c>
      <c r="K5335" t="s">
        <v>14049</v>
      </c>
      <c r="L5335">
        <v>6</v>
      </c>
      <c r="M5335" t="s">
        <v>14057</v>
      </c>
      <c r="N5335" t="s">
        <v>16</v>
      </c>
    </row>
    <row r="5336" spans="1:14" x14ac:dyDescent="0.35">
      <c r="A5336" t="s">
        <v>2509</v>
      </c>
      <c r="B5336">
        <v>18</v>
      </c>
      <c r="C5336" t="s">
        <v>14098</v>
      </c>
      <c r="D5336" t="s">
        <v>39</v>
      </c>
      <c r="E5336" t="s">
        <v>74</v>
      </c>
      <c r="F5336" t="s">
        <v>49</v>
      </c>
      <c r="G5336" t="s">
        <v>15</v>
      </c>
      <c r="H5336">
        <v>2218.1999999999998</v>
      </c>
      <c r="I5336" s="9">
        <v>45305</v>
      </c>
      <c r="J5336">
        <v>2024</v>
      </c>
      <c r="K5336" t="s">
        <v>14045</v>
      </c>
      <c r="L5336">
        <v>1</v>
      </c>
      <c r="M5336" t="s">
        <v>14059</v>
      </c>
      <c r="N5336" t="s">
        <v>16</v>
      </c>
    </row>
    <row r="5337" spans="1:14" x14ac:dyDescent="0.35">
      <c r="A5337" t="s">
        <v>2545</v>
      </c>
      <c r="B5337">
        <v>18</v>
      </c>
      <c r="C5337" t="s">
        <v>14098</v>
      </c>
      <c r="D5337" t="s">
        <v>39</v>
      </c>
      <c r="E5337" t="s">
        <v>24</v>
      </c>
      <c r="F5337" t="s">
        <v>14</v>
      </c>
      <c r="G5337" t="s">
        <v>30</v>
      </c>
      <c r="H5337">
        <v>18837.79</v>
      </c>
      <c r="I5337" s="9">
        <v>45103</v>
      </c>
      <c r="J5337">
        <v>2023</v>
      </c>
      <c r="K5337" t="s">
        <v>14049</v>
      </c>
      <c r="L5337">
        <v>6</v>
      </c>
      <c r="M5337" t="s">
        <v>14062</v>
      </c>
      <c r="N5337" t="s">
        <v>16</v>
      </c>
    </row>
    <row r="5338" spans="1:14" x14ac:dyDescent="0.35">
      <c r="A5338" t="s">
        <v>2623</v>
      </c>
      <c r="B5338">
        <v>18</v>
      </c>
      <c r="C5338" t="s">
        <v>14098</v>
      </c>
      <c r="D5338" t="s">
        <v>39</v>
      </c>
      <c r="E5338" t="s">
        <v>93</v>
      </c>
      <c r="F5338" t="s">
        <v>14</v>
      </c>
      <c r="G5338" t="s">
        <v>36</v>
      </c>
      <c r="H5338">
        <v>6506.02</v>
      </c>
      <c r="I5338" s="9">
        <v>45348</v>
      </c>
      <c r="J5338">
        <v>2024</v>
      </c>
      <c r="K5338" t="s">
        <v>14051</v>
      </c>
      <c r="L5338">
        <v>2</v>
      </c>
      <c r="M5338" t="s">
        <v>14062</v>
      </c>
      <c r="N5338" t="s">
        <v>16</v>
      </c>
    </row>
    <row r="5339" spans="1:14" x14ac:dyDescent="0.35">
      <c r="A5339" t="s">
        <v>2791</v>
      </c>
      <c r="B5339">
        <v>18</v>
      </c>
      <c r="C5339" t="s">
        <v>14098</v>
      </c>
      <c r="D5339" t="s">
        <v>39</v>
      </c>
      <c r="E5339" t="s">
        <v>52</v>
      </c>
      <c r="F5339" t="s">
        <v>35</v>
      </c>
      <c r="G5339" t="s">
        <v>36</v>
      </c>
      <c r="H5339">
        <v>23429.46</v>
      </c>
      <c r="I5339" s="9">
        <v>45411</v>
      </c>
      <c r="J5339">
        <v>2024</v>
      </c>
      <c r="K5339" t="s">
        <v>14061</v>
      </c>
      <c r="L5339">
        <v>4</v>
      </c>
      <c r="M5339" t="s">
        <v>14062</v>
      </c>
      <c r="N5339" t="s">
        <v>16</v>
      </c>
    </row>
    <row r="5340" spans="1:14" x14ac:dyDescent="0.35">
      <c r="A5340" t="s">
        <v>3107</v>
      </c>
      <c r="B5340">
        <v>18</v>
      </c>
      <c r="C5340" t="s">
        <v>14098</v>
      </c>
      <c r="D5340" t="s">
        <v>12</v>
      </c>
      <c r="E5340" t="s">
        <v>24</v>
      </c>
      <c r="F5340" t="s">
        <v>55</v>
      </c>
      <c r="G5340" t="s">
        <v>15</v>
      </c>
      <c r="H5340">
        <v>1343.44</v>
      </c>
      <c r="I5340" s="9">
        <v>45573</v>
      </c>
      <c r="J5340">
        <v>2024</v>
      </c>
      <c r="K5340" t="s">
        <v>14058</v>
      </c>
      <c r="L5340">
        <v>10</v>
      </c>
      <c r="M5340" t="s">
        <v>14046</v>
      </c>
      <c r="N5340" t="s">
        <v>16</v>
      </c>
    </row>
    <row r="5341" spans="1:14" x14ac:dyDescent="0.35">
      <c r="A5341" t="s">
        <v>3127</v>
      </c>
      <c r="B5341">
        <v>18</v>
      </c>
      <c r="C5341" t="s">
        <v>14098</v>
      </c>
      <c r="D5341" t="s">
        <v>39</v>
      </c>
      <c r="E5341" t="s">
        <v>52</v>
      </c>
      <c r="F5341" t="s">
        <v>25</v>
      </c>
      <c r="G5341" t="s">
        <v>36</v>
      </c>
      <c r="H5341">
        <v>5281.59</v>
      </c>
      <c r="I5341" s="9">
        <v>45156</v>
      </c>
      <c r="J5341">
        <v>2023</v>
      </c>
      <c r="K5341" t="s">
        <v>14056</v>
      </c>
      <c r="L5341">
        <v>8</v>
      </c>
      <c r="M5341" t="s">
        <v>14048</v>
      </c>
      <c r="N5341" t="s">
        <v>16</v>
      </c>
    </row>
    <row r="5342" spans="1:14" x14ac:dyDescent="0.35">
      <c r="A5342" t="s">
        <v>3479</v>
      </c>
      <c r="B5342">
        <v>18</v>
      </c>
      <c r="C5342" t="s">
        <v>14098</v>
      </c>
      <c r="D5342" t="s">
        <v>39</v>
      </c>
      <c r="E5342" t="s">
        <v>24</v>
      </c>
      <c r="F5342" t="s">
        <v>55</v>
      </c>
      <c r="G5342" t="s">
        <v>15</v>
      </c>
      <c r="H5342">
        <v>3776.04</v>
      </c>
      <c r="I5342" s="9">
        <v>45108</v>
      </c>
      <c r="J5342">
        <v>2023</v>
      </c>
      <c r="K5342" t="s">
        <v>14063</v>
      </c>
      <c r="L5342">
        <v>7</v>
      </c>
      <c r="M5342" t="s">
        <v>14050</v>
      </c>
      <c r="N5342" t="s">
        <v>16</v>
      </c>
    </row>
    <row r="5343" spans="1:14" x14ac:dyDescent="0.35">
      <c r="A5343" t="s">
        <v>3595</v>
      </c>
      <c r="B5343">
        <v>18</v>
      </c>
      <c r="C5343" t="s">
        <v>14098</v>
      </c>
      <c r="D5343" t="s">
        <v>12</v>
      </c>
      <c r="E5343" t="s">
        <v>93</v>
      </c>
      <c r="F5343" t="s">
        <v>49</v>
      </c>
      <c r="G5343" t="s">
        <v>26</v>
      </c>
      <c r="H5343">
        <v>12921.99</v>
      </c>
      <c r="I5343" s="9">
        <v>45028</v>
      </c>
      <c r="J5343">
        <v>2023</v>
      </c>
      <c r="K5343" t="s">
        <v>14061</v>
      </c>
      <c r="L5343">
        <v>4</v>
      </c>
      <c r="M5343" t="s">
        <v>14052</v>
      </c>
      <c r="N5343" t="s">
        <v>16</v>
      </c>
    </row>
    <row r="5344" spans="1:14" x14ac:dyDescent="0.35">
      <c r="A5344" t="s">
        <v>4087</v>
      </c>
      <c r="B5344">
        <v>18</v>
      </c>
      <c r="C5344" t="s">
        <v>14098</v>
      </c>
      <c r="D5344" t="s">
        <v>12</v>
      </c>
      <c r="E5344" t="s">
        <v>64</v>
      </c>
      <c r="F5344" t="s">
        <v>19</v>
      </c>
      <c r="G5344" t="s">
        <v>30</v>
      </c>
      <c r="H5344">
        <v>1345.58</v>
      </c>
      <c r="I5344" s="9">
        <v>45640</v>
      </c>
      <c r="J5344">
        <v>2024</v>
      </c>
      <c r="K5344" t="s">
        <v>14060</v>
      </c>
      <c r="L5344">
        <v>12</v>
      </c>
      <c r="M5344" t="s">
        <v>14050</v>
      </c>
      <c r="N5344" t="s">
        <v>16</v>
      </c>
    </row>
    <row r="5345" spans="1:14" x14ac:dyDescent="0.35">
      <c r="A5345" t="s">
        <v>4099</v>
      </c>
      <c r="B5345">
        <v>18</v>
      </c>
      <c r="C5345" t="s">
        <v>14098</v>
      </c>
      <c r="D5345" t="s">
        <v>39</v>
      </c>
      <c r="E5345" t="s">
        <v>52</v>
      </c>
      <c r="F5345" t="s">
        <v>55</v>
      </c>
      <c r="G5345" t="s">
        <v>36</v>
      </c>
      <c r="H5345">
        <v>26500.25</v>
      </c>
      <c r="I5345" s="9">
        <v>45186</v>
      </c>
      <c r="J5345">
        <v>2023</v>
      </c>
      <c r="K5345" t="s">
        <v>14055</v>
      </c>
      <c r="L5345">
        <v>9</v>
      </c>
      <c r="M5345" t="s">
        <v>14059</v>
      </c>
      <c r="N5345" t="s">
        <v>16</v>
      </c>
    </row>
    <row r="5346" spans="1:14" x14ac:dyDescent="0.35">
      <c r="A5346" t="s">
        <v>4145</v>
      </c>
      <c r="B5346">
        <v>18</v>
      </c>
      <c r="C5346" t="s">
        <v>14098</v>
      </c>
      <c r="D5346" t="s">
        <v>12</v>
      </c>
      <c r="E5346" t="s">
        <v>74</v>
      </c>
      <c r="F5346" t="s">
        <v>55</v>
      </c>
      <c r="G5346" t="s">
        <v>36</v>
      </c>
      <c r="H5346">
        <v>30593.61</v>
      </c>
      <c r="I5346" s="9">
        <v>45604</v>
      </c>
      <c r="J5346">
        <v>2024</v>
      </c>
      <c r="K5346" t="s">
        <v>14054</v>
      </c>
      <c r="L5346">
        <v>11</v>
      </c>
      <c r="M5346" t="s">
        <v>14048</v>
      </c>
      <c r="N5346" t="s">
        <v>16</v>
      </c>
    </row>
    <row r="5347" spans="1:14" x14ac:dyDescent="0.35">
      <c r="A5347" t="s">
        <v>4203</v>
      </c>
      <c r="B5347">
        <v>18</v>
      </c>
      <c r="C5347" t="s">
        <v>14098</v>
      </c>
      <c r="D5347" t="s">
        <v>39</v>
      </c>
      <c r="E5347" t="s">
        <v>93</v>
      </c>
      <c r="F5347" t="s">
        <v>35</v>
      </c>
      <c r="G5347" t="s">
        <v>15</v>
      </c>
      <c r="H5347">
        <v>13229.84</v>
      </c>
      <c r="I5347" s="9">
        <v>44977</v>
      </c>
      <c r="J5347">
        <v>2023</v>
      </c>
      <c r="K5347" t="s">
        <v>14051</v>
      </c>
      <c r="L5347">
        <v>2</v>
      </c>
      <c r="M5347" t="s">
        <v>14062</v>
      </c>
      <c r="N5347" t="s">
        <v>16</v>
      </c>
    </row>
    <row r="5348" spans="1:14" x14ac:dyDescent="0.35">
      <c r="A5348" t="s">
        <v>4223</v>
      </c>
      <c r="B5348">
        <v>18</v>
      </c>
      <c r="C5348" t="s">
        <v>14098</v>
      </c>
      <c r="D5348" t="s">
        <v>12</v>
      </c>
      <c r="E5348" t="s">
        <v>42</v>
      </c>
      <c r="F5348" t="s">
        <v>25</v>
      </c>
      <c r="G5348" t="s">
        <v>30</v>
      </c>
      <c r="H5348">
        <v>20338.13</v>
      </c>
      <c r="I5348" s="9">
        <v>45149</v>
      </c>
      <c r="J5348">
        <v>2023</v>
      </c>
      <c r="K5348" t="s">
        <v>14056</v>
      </c>
      <c r="L5348">
        <v>8</v>
      </c>
      <c r="M5348" t="s">
        <v>14048</v>
      </c>
      <c r="N5348" t="s">
        <v>16</v>
      </c>
    </row>
    <row r="5349" spans="1:14" x14ac:dyDescent="0.35">
      <c r="A5349" t="s">
        <v>4259</v>
      </c>
      <c r="B5349">
        <v>18</v>
      </c>
      <c r="C5349" t="s">
        <v>14098</v>
      </c>
      <c r="D5349" t="s">
        <v>12</v>
      </c>
      <c r="E5349" t="s">
        <v>52</v>
      </c>
      <c r="F5349" t="s">
        <v>49</v>
      </c>
      <c r="G5349" t="s">
        <v>36</v>
      </c>
      <c r="H5349">
        <v>2187.17</v>
      </c>
      <c r="I5349" s="9">
        <v>45386</v>
      </c>
      <c r="J5349">
        <v>2024</v>
      </c>
      <c r="K5349" t="s">
        <v>14061</v>
      </c>
      <c r="L5349">
        <v>4</v>
      </c>
      <c r="M5349" t="s">
        <v>14057</v>
      </c>
      <c r="N5349" t="s">
        <v>16</v>
      </c>
    </row>
    <row r="5350" spans="1:14" x14ac:dyDescent="0.35">
      <c r="A5350" t="s">
        <v>4333</v>
      </c>
      <c r="B5350">
        <v>18</v>
      </c>
      <c r="C5350" t="s">
        <v>14098</v>
      </c>
      <c r="D5350" t="s">
        <v>39</v>
      </c>
      <c r="E5350" t="s">
        <v>13</v>
      </c>
      <c r="F5350" t="s">
        <v>35</v>
      </c>
      <c r="G5350" t="s">
        <v>30</v>
      </c>
      <c r="H5350">
        <v>22849.52</v>
      </c>
      <c r="I5350" s="9">
        <v>45077</v>
      </c>
      <c r="J5350">
        <v>2023</v>
      </c>
      <c r="K5350" t="s">
        <v>14047</v>
      </c>
      <c r="L5350">
        <v>5</v>
      </c>
      <c r="M5350" t="s">
        <v>14052</v>
      </c>
      <c r="N5350" t="s">
        <v>16</v>
      </c>
    </row>
    <row r="5351" spans="1:14" x14ac:dyDescent="0.35">
      <c r="A5351" t="s">
        <v>4345</v>
      </c>
      <c r="B5351">
        <v>18</v>
      </c>
      <c r="C5351" t="s">
        <v>14098</v>
      </c>
      <c r="D5351" t="s">
        <v>39</v>
      </c>
      <c r="E5351" t="s">
        <v>42</v>
      </c>
      <c r="F5351" t="s">
        <v>14</v>
      </c>
      <c r="G5351" t="s">
        <v>15</v>
      </c>
      <c r="H5351">
        <v>4759.6899999999996</v>
      </c>
      <c r="I5351" s="9">
        <v>45120</v>
      </c>
      <c r="J5351">
        <v>2023</v>
      </c>
      <c r="K5351" t="s">
        <v>14063</v>
      </c>
      <c r="L5351">
        <v>7</v>
      </c>
      <c r="M5351" t="s">
        <v>14057</v>
      </c>
      <c r="N5351" t="s">
        <v>16</v>
      </c>
    </row>
    <row r="5352" spans="1:14" x14ac:dyDescent="0.35">
      <c r="A5352" t="s">
        <v>4543</v>
      </c>
      <c r="B5352">
        <v>18</v>
      </c>
      <c r="C5352" t="s">
        <v>14098</v>
      </c>
      <c r="D5352" t="s">
        <v>39</v>
      </c>
      <c r="E5352" t="s">
        <v>93</v>
      </c>
      <c r="F5352" t="s">
        <v>35</v>
      </c>
      <c r="G5352" t="s">
        <v>20</v>
      </c>
      <c r="H5352">
        <v>15764.78</v>
      </c>
      <c r="I5352" s="9">
        <v>45157</v>
      </c>
      <c r="J5352">
        <v>2023</v>
      </c>
      <c r="K5352" t="s">
        <v>14056</v>
      </c>
      <c r="L5352">
        <v>8</v>
      </c>
      <c r="M5352" t="s">
        <v>14050</v>
      </c>
      <c r="N5352" t="s">
        <v>16</v>
      </c>
    </row>
    <row r="5353" spans="1:14" x14ac:dyDescent="0.35">
      <c r="A5353" t="s">
        <v>4835</v>
      </c>
      <c r="B5353">
        <v>18</v>
      </c>
      <c r="C5353" t="s">
        <v>14098</v>
      </c>
      <c r="D5353" t="s">
        <v>39</v>
      </c>
      <c r="E5353" t="s">
        <v>93</v>
      </c>
      <c r="F5353" t="s">
        <v>19</v>
      </c>
      <c r="G5353" t="s">
        <v>15</v>
      </c>
      <c r="H5353">
        <v>16777.88</v>
      </c>
      <c r="I5353" s="9">
        <v>45288</v>
      </c>
      <c r="J5353">
        <v>2023</v>
      </c>
      <c r="K5353" t="s">
        <v>14060</v>
      </c>
      <c r="L5353">
        <v>12</v>
      </c>
      <c r="M5353" t="s">
        <v>14057</v>
      </c>
      <c r="N5353" t="s">
        <v>16</v>
      </c>
    </row>
    <row r="5354" spans="1:14" x14ac:dyDescent="0.35">
      <c r="A5354" t="s">
        <v>4887</v>
      </c>
      <c r="B5354">
        <v>18</v>
      </c>
      <c r="C5354" t="s">
        <v>14098</v>
      </c>
      <c r="D5354" t="s">
        <v>39</v>
      </c>
      <c r="E5354" t="s">
        <v>64</v>
      </c>
      <c r="F5354" t="s">
        <v>19</v>
      </c>
      <c r="G5354" t="s">
        <v>15</v>
      </c>
      <c r="H5354">
        <v>2977.51</v>
      </c>
      <c r="I5354" s="9">
        <v>45365</v>
      </c>
      <c r="J5354">
        <v>2024</v>
      </c>
      <c r="K5354" t="s">
        <v>14053</v>
      </c>
      <c r="L5354">
        <v>3</v>
      </c>
      <c r="M5354" t="s">
        <v>14057</v>
      </c>
      <c r="N5354" t="s">
        <v>16</v>
      </c>
    </row>
    <row r="5355" spans="1:14" x14ac:dyDescent="0.35">
      <c r="A5355" t="s">
        <v>4991</v>
      </c>
      <c r="B5355">
        <v>18</v>
      </c>
      <c r="C5355" t="s">
        <v>14098</v>
      </c>
      <c r="D5355" t="s">
        <v>12</v>
      </c>
      <c r="E5355" t="s">
        <v>52</v>
      </c>
      <c r="F5355" t="s">
        <v>49</v>
      </c>
      <c r="G5355" t="s">
        <v>15</v>
      </c>
      <c r="H5355">
        <v>48826.73</v>
      </c>
      <c r="I5355" s="9">
        <v>45041</v>
      </c>
      <c r="J5355">
        <v>2023</v>
      </c>
      <c r="K5355" t="s">
        <v>14061</v>
      </c>
      <c r="L5355">
        <v>4</v>
      </c>
      <c r="M5355" t="s">
        <v>14046</v>
      </c>
      <c r="N5355" t="s">
        <v>16</v>
      </c>
    </row>
    <row r="5356" spans="1:14" x14ac:dyDescent="0.35">
      <c r="A5356" t="s">
        <v>5173</v>
      </c>
      <c r="B5356">
        <v>18</v>
      </c>
      <c r="C5356" t="s">
        <v>14098</v>
      </c>
      <c r="D5356" t="s">
        <v>39</v>
      </c>
      <c r="E5356" t="s">
        <v>24</v>
      </c>
      <c r="F5356" t="s">
        <v>19</v>
      </c>
      <c r="G5356" t="s">
        <v>26</v>
      </c>
      <c r="H5356">
        <v>11375.28</v>
      </c>
      <c r="I5356" s="9">
        <v>45273</v>
      </c>
      <c r="J5356">
        <v>2023</v>
      </c>
      <c r="K5356" t="s">
        <v>14060</v>
      </c>
      <c r="L5356">
        <v>12</v>
      </c>
      <c r="M5356" t="s">
        <v>14052</v>
      </c>
      <c r="N5356" t="s">
        <v>16</v>
      </c>
    </row>
    <row r="5357" spans="1:14" x14ac:dyDescent="0.35">
      <c r="A5357" t="s">
        <v>5239</v>
      </c>
      <c r="B5357">
        <v>18</v>
      </c>
      <c r="C5357" t="s">
        <v>14098</v>
      </c>
      <c r="D5357" t="s">
        <v>39</v>
      </c>
      <c r="E5357" t="s">
        <v>64</v>
      </c>
      <c r="F5357" t="s">
        <v>55</v>
      </c>
      <c r="G5357" t="s">
        <v>36</v>
      </c>
      <c r="H5357">
        <v>7196.87</v>
      </c>
      <c r="I5357" s="9">
        <v>45572</v>
      </c>
      <c r="J5357">
        <v>2024</v>
      </c>
      <c r="K5357" t="s">
        <v>14058</v>
      </c>
      <c r="L5357">
        <v>10</v>
      </c>
      <c r="M5357" t="s">
        <v>14062</v>
      </c>
      <c r="N5357" t="s">
        <v>16</v>
      </c>
    </row>
    <row r="5358" spans="1:14" x14ac:dyDescent="0.35">
      <c r="A5358" t="s">
        <v>5283</v>
      </c>
      <c r="B5358">
        <v>18</v>
      </c>
      <c r="C5358" t="s">
        <v>14098</v>
      </c>
      <c r="D5358" t="s">
        <v>39</v>
      </c>
      <c r="E5358" t="s">
        <v>24</v>
      </c>
      <c r="F5358" t="s">
        <v>14</v>
      </c>
      <c r="G5358" t="s">
        <v>26</v>
      </c>
      <c r="H5358">
        <v>7080.46</v>
      </c>
      <c r="I5358" s="9">
        <v>44997</v>
      </c>
      <c r="J5358">
        <v>2023</v>
      </c>
      <c r="K5358" t="s">
        <v>14053</v>
      </c>
      <c r="L5358">
        <v>3</v>
      </c>
      <c r="M5358" t="s">
        <v>14059</v>
      </c>
      <c r="N5358" t="s">
        <v>16</v>
      </c>
    </row>
    <row r="5359" spans="1:14" x14ac:dyDescent="0.35">
      <c r="A5359" t="s">
        <v>5299</v>
      </c>
      <c r="B5359">
        <v>18</v>
      </c>
      <c r="C5359" t="s">
        <v>14098</v>
      </c>
      <c r="D5359" t="s">
        <v>12</v>
      </c>
      <c r="E5359" t="s">
        <v>74</v>
      </c>
      <c r="F5359" t="s">
        <v>14</v>
      </c>
      <c r="G5359" t="s">
        <v>36</v>
      </c>
      <c r="H5359">
        <v>1786.75</v>
      </c>
      <c r="I5359" s="9">
        <v>45284</v>
      </c>
      <c r="J5359">
        <v>2023</v>
      </c>
      <c r="K5359" t="s">
        <v>14060</v>
      </c>
      <c r="L5359">
        <v>12</v>
      </c>
      <c r="M5359" t="s">
        <v>14059</v>
      </c>
      <c r="N5359" t="s">
        <v>16</v>
      </c>
    </row>
    <row r="5360" spans="1:14" x14ac:dyDescent="0.35">
      <c r="A5360" t="s">
        <v>5571</v>
      </c>
      <c r="B5360">
        <v>18</v>
      </c>
      <c r="C5360" t="s">
        <v>14098</v>
      </c>
      <c r="D5360" t="s">
        <v>39</v>
      </c>
      <c r="E5360" t="s">
        <v>13</v>
      </c>
      <c r="F5360" t="s">
        <v>49</v>
      </c>
      <c r="G5360" t="s">
        <v>36</v>
      </c>
      <c r="H5360">
        <v>10917.22</v>
      </c>
      <c r="I5360" s="9">
        <v>45248</v>
      </c>
      <c r="J5360">
        <v>2023</v>
      </c>
      <c r="K5360" t="s">
        <v>14054</v>
      </c>
      <c r="L5360">
        <v>11</v>
      </c>
      <c r="M5360" t="s">
        <v>14050</v>
      </c>
      <c r="N5360" t="s">
        <v>16</v>
      </c>
    </row>
    <row r="5361" spans="1:14" x14ac:dyDescent="0.35">
      <c r="A5361" t="s">
        <v>5579</v>
      </c>
      <c r="B5361">
        <v>18</v>
      </c>
      <c r="C5361" t="s">
        <v>14098</v>
      </c>
      <c r="D5361" t="s">
        <v>39</v>
      </c>
      <c r="E5361" t="s">
        <v>29</v>
      </c>
      <c r="F5361" t="s">
        <v>19</v>
      </c>
      <c r="G5361" t="s">
        <v>36</v>
      </c>
      <c r="H5361">
        <v>4370.74</v>
      </c>
      <c r="I5361" s="9">
        <v>45566</v>
      </c>
      <c r="J5361">
        <v>2024</v>
      </c>
      <c r="K5361" t="s">
        <v>14058</v>
      </c>
      <c r="L5361">
        <v>10</v>
      </c>
      <c r="M5361" t="s">
        <v>14046</v>
      </c>
      <c r="N5361" t="s">
        <v>16</v>
      </c>
    </row>
    <row r="5362" spans="1:14" x14ac:dyDescent="0.35">
      <c r="A5362" t="s">
        <v>5853</v>
      </c>
      <c r="B5362">
        <v>18</v>
      </c>
      <c r="C5362" t="s">
        <v>14098</v>
      </c>
      <c r="D5362" t="s">
        <v>39</v>
      </c>
      <c r="E5362" t="s">
        <v>29</v>
      </c>
      <c r="F5362" t="s">
        <v>49</v>
      </c>
      <c r="G5362" t="s">
        <v>15</v>
      </c>
      <c r="H5362">
        <v>6119.07</v>
      </c>
      <c r="I5362" s="9">
        <v>45504</v>
      </c>
      <c r="J5362">
        <v>2024</v>
      </c>
      <c r="K5362" t="s">
        <v>14063</v>
      </c>
      <c r="L5362">
        <v>7</v>
      </c>
      <c r="M5362" t="s">
        <v>14052</v>
      </c>
      <c r="N5362" t="s">
        <v>16</v>
      </c>
    </row>
    <row r="5363" spans="1:14" x14ac:dyDescent="0.35">
      <c r="A5363" t="s">
        <v>6213</v>
      </c>
      <c r="B5363">
        <v>18</v>
      </c>
      <c r="C5363" t="s">
        <v>14098</v>
      </c>
      <c r="D5363" t="s">
        <v>39</v>
      </c>
      <c r="E5363" t="s">
        <v>93</v>
      </c>
      <c r="F5363" t="s">
        <v>35</v>
      </c>
      <c r="G5363" t="s">
        <v>20</v>
      </c>
      <c r="H5363">
        <v>2333.31</v>
      </c>
      <c r="I5363" s="9">
        <v>45409</v>
      </c>
      <c r="J5363">
        <v>2024</v>
      </c>
      <c r="K5363" t="s">
        <v>14061</v>
      </c>
      <c r="L5363">
        <v>4</v>
      </c>
      <c r="M5363" t="s">
        <v>14050</v>
      </c>
      <c r="N5363" t="s">
        <v>16</v>
      </c>
    </row>
    <row r="5364" spans="1:14" x14ac:dyDescent="0.35">
      <c r="A5364" t="s">
        <v>6247</v>
      </c>
      <c r="B5364">
        <v>18</v>
      </c>
      <c r="C5364" t="s">
        <v>14098</v>
      </c>
      <c r="D5364" t="s">
        <v>12</v>
      </c>
      <c r="E5364" t="s">
        <v>52</v>
      </c>
      <c r="F5364" t="s">
        <v>49</v>
      </c>
      <c r="G5364" t="s">
        <v>36</v>
      </c>
      <c r="H5364">
        <v>11013.38</v>
      </c>
      <c r="I5364" s="9">
        <v>45245</v>
      </c>
      <c r="J5364">
        <v>2023</v>
      </c>
      <c r="K5364" t="s">
        <v>14054</v>
      </c>
      <c r="L5364">
        <v>11</v>
      </c>
      <c r="M5364" t="s">
        <v>14052</v>
      </c>
      <c r="N5364" t="s">
        <v>16</v>
      </c>
    </row>
    <row r="5365" spans="1:14" x14ac:dyDescent="0.35">
      <c r="A5365" t="s">
        <v>6619</v>
      </c>
      <c r="B5365">
        <v>18</v>
      </c>
      <c r="C5365" t="s">
        <v>14098</v>
      </c>
      <c r="D5365" t="s">
        <v>39</v>
      </c>
      <c r="E5365" t="s">
        <v>42</v>
      </c>
      <c r="F5365" t="s">
        <v>35</v>
      </c>
      <c r="G5365" t="s">
        <v>26</v>
      </c>
      <c r="H5365">
        <v>11657.39</v>
      </c>
      <c r="I5365" s="9">
        <v>45324</v>
      </c>
      <c r="J5365">
        <v>2024</v>
      </c>
      <c r="K5365" t="s">
        <v>14051</v>
      </c>
      <c r="L5365">
        <v>2</v>
      </c>
      <c r="M5365" t="s">
        <v>14048</v>
      </c>
      <c r="N5365" t="s">
        <v>16</v>
      </c>
    </row>
    <row r="5366" spans="1:14" x14ac:dyDescent="0.35">
      <c r="A5366" t="s">
        <v>6693</v>
      </c>
      <c r="B5366">
        <v>18</v>
      </c>
      <c r="C5366" t="s">
        <v>14098</v>
      </c>
      <c r="D5366" t="s">
        <v>39</v>
      </c>
      <c r="E5366" t="s">
        <v>13</v>
      </c>
      <c r="F5366" t="s">
        <v>14</v>
      </c>
      <c r="G5366" t="s">
        <v>30</v>
      </c>
      <c r="H5366">
        <v>5209.5200000000004</v>
      </c>
      <c r="I5366" s="9">
        <v>44964</v>
      </c>
      <c r="J5366">
        <v>2023</v>
      </c>
      <c r="K5366" t="s">
        <v>14051</v>
      </c>
      <c r="L5366">
        <v>2</v>
      </c>
      <c r="M5366" t="s">
        <v>14046</v>
      </c>
      <c r="N5366" t="s">
        <v>16</v>
      </c>
    </row>
    <row r="5367" spans="1:14" x14ac:dyDescent="0.35">
      <c r="A5367" t="s">
        <v>6725</v>
      </c>
      <c r="B5367">
        <v>18</v>
      </c>
      <c r="C5367" t="s">
        <v>14098</v>
      </c>
      <c r="D5367" t="s">
        <v>12</v>
      </c>
      <c r="E5367" t="s">
        <v>29</v>
      </c>
      <c r="F5367" t="s">
        <v>35</v>
      </c>
      <c r="G5367" t="s">
        <v>15</v>
      </c>
      <c r="H5367">
        <v>1895.37</v>
      </c>
      <c r="I5367" s="9">
        <v>45297</v>
      </c>
      <c r="J5367">
        <v>2024</v>
      </c>
      <c r="K5367" t="s">
        <v>14045</v>
      </c>
      <c r="L5367">
        <v>1</v>
      </c>
      <c r="M5367" t="s">
        <v>14050</v>
      </c>
      <c r="N5367" t="s">
        <v>16</v>
      </c>
    </row>
    <row r="5368" spans="1:14" x14ac:dyDescent="0.35">
      <c r="A5368" t="s">
        <v>6805</v>
      </c>
      <c r="B5368">
        <v>18</v>
      </c>
      <c r="C5368" t="s">
        <v>14098</v>
      </c>
      <c r="D5368" t="s">
        <v>12</v>
      </c>
      <c r="E5368" t="s">
        <v>24</v>
      </c>
      <c r="F5368" t="s">
        <v>49</v>
      </c>
      <c r="G5368" t="s">
        <v>26</v>
      </c>
      <c r="H5368">
        <v>5422.63</v>
      </c>
      <c r="I5368" s="9">
        <v>45521</v>
      </c>
      <c r="J5368">
        <v>2024</v>
      </c>
      <c r="K5368" t="s">
        <v>14056</v>
      </c>
      <c r="L5368">
        <v>8</v>
      </c>
      <c r="M5368" t="s">
        <v>14050</v>
      </c>
      <c r="N5368" t="s">
        <v>16</v>
      </c>
    </row>
    <row r="5369" spans="1:14" x14ac:dyDescent="0.35">
      <c r="A5369" t="s">
        <v>6955</v>
      </c>
      <c r="B5369">
        <v>18</v>
      </c>
      <c r="C5369" t="s">
        <v>14098</v>
      </c>
      <c r="D5369" t="s">
        <v>12</v>
      </c>
      <c r="E5369" t="s">
        <v>52</v>
      </c>
      <c r="F5369" t="s">
        <v>35</v>
      </c>
      <c r="G5369" t="s">
        <v>30</v>
      </c>
      <c r="H5369">
        <v>31526.1</v>
      </c>
      <c r="I5369" s="9">
        <v>45577</v>
      </c>
      <c r="J5369">
        <v>2024</v>
      </c>
      <c r="K5369" t="s">
        <v>14058</v>
      </c>
      <c r="L5369">
        <v>10</v>
      </c>
      <c r="M5369" t="s">
        <v>14050</v>
      </c>
      <c r="N5369" t="s">
        <v>16</v>
      </c>
    </row>
    <row r="5370" spans="1:14" x14ac:dyDescent="0.35">
      <c r="A5370" t="s">
        <v>7043</v>
      </c>
      <c r="B5370">
        <v>18</v>
      </c>
      <c r="C5370" t="s">
        <v>14098</v>
      </c>
      <c r="D5370" t="s">
        <v>39</v>
      </c>
      <c r="E5370" t="s">
        <v>13</v>
      </c>
      <c r="F5370" t="s">
        <v>55</v>
      </c>
      <c r="G5370" t="s">
        <v>30</v>
      </c>
      <c r="H5370">
        <v>470.36</v>
      </c>
      <c r="I5370" s="9">
        <v>45626</v>
      </c>
      <c r="J5370">
        <v>2024</v>
      </c>
      <c r="K5370" t="s">
        <v>14054</v>
      </c>
      <c r="L5370">
        <v>11</v>
      </c>
      <c r="M5370" t="s">
        <v>14050</v>
      </c>
      <c r="N5370" t="s">
        <v>16</v>
      </c>
    </row>
    <row r="5371" spans="1:14" x14ac:dyDescent="0.35">
      <c r="A5371" t="s">
        <v>7045</v>
      </c>
      <c r="B5371">
        <v>18</v>
      </c>
      <c r="C5371" t="s">
        <v>14098</v>
      </c>
      <c r="D5371" t="s">
        <v>12</v>
      </c>
      <c r="E5371" t="s">
        <v>74</v>
      </c>
      <c r="F5371" t="s">
        <v>25</v>
      </c>
      <c r="G5371" t="s">
        <v>26</v>
      </c>
      <c r="H5371">
        <v>33593.31</v>
      </c>
      <c r="I5371" s="9">
        <v>45245</v>
      </c>
      <c r="J5371">
        <v>2023</v>
      </c>
      <c r="K5371" t="s">
        <v>14054</v>
      </c>
      <c r="L5371">
        <v>11</v>
      </c>
      <c r="M5371" t="s">
        <v>14052</v>
      </c>
      <c r="N5371" t="s">
        <v>16</v>
      </c>
    </row>
    <row r="5372" spans="1:14" x14ac:dyDescent="0.35">
      <c r="A5372" t="s">
        <v>7085</v>
      </c>
      <c r="B5372">
        <v>18</v>
      </c>
      <c r="C5372" t="s">
        <v>14098</v>
      </c>
      <c r="D5372" t="s">
        <v>12</v>
      </c>
      <c r="E5372" t="s">
        <v>29</v>
      </c>
      <c r="F5372" t="s">
        <v>25</v>
      </c>
      <c r="G5372" t="s">
        <v>30</v>
      </c>
      <c r="H5372">
        <v>29353.43</v>
      </c>
      <c r="I5372" s="9">
        <v>45333</v>
      </c>
      <c r="J5372">
        <v>2024</v>
      </c>
      <c r="K5372" t="s">
        <v>14051</v>
      </c>
      <c r="L5372">
        <v>2</v>
      </c>
      <c r="M5372" t="s">
        <v>14059</v>
      </c>
      <c r="N5372" t="s">
        <v>16</v>
      </c>
    </row>
    <row r="5373" spans="1:14" x14ac:dyDescent="0.35">
      <c r="A5373" t="s">
        <v>7205</v>
      </c>
      <c r="B5373">
        <v>18</v>
      </c>
      <c r="C5373" t="s">
        <v>14098</v>
      </c>
      <c r="D5373" t="s">
        <v>12</v>
      </c>
      <c r="E5373" t="s">
        <v>74</v>
      </c>
      <c r="F5373" t="s">
        <v>25</v>
      </c>
      <c r="G5373" t="s">
        <v>30</v>
      </c>
      <c r="H5373">
        <v>11227.34</v>
      </c>
      <c r="I5373" s="9">
        <v>45047</v>
      </c>
      <c r="J5373">
        <v>2023</v>
      </c>
      <c r="K5373" t="s">
        <v>14047</v>
      </c>
      <c r="L5373">
        <v>5</v>
      </c>
      <c r="M5373" t="s">
        <v>14062</v>
      </c>
      <c r="N5373" t="s">
        <v>16</v>
      </c>
    </row>
    <row r="5374" spans="1:14" x14ac:dyDescent="0.35">
      <c r="A5374" t="s">
        <v>7457</v>
      </c>
      <c r="B5374">
        <v>18</v>
      </c>
      <c r="C5374" t="s">
        <v>14098</v>
      </c>
      <c r="D5374" t="s">
        <v>39</v>
      </c>
      <c r="E5374" t="s">
        <v>64</v>
      </c>
      <c r="F5374" t="s">
        <v>49</v>
      </c>
      <c r="G5374" t="s">
        <v>20</v>
      </c>
      <c r="H5374">
        <v>19917.189999999999</v>
      </c>
      <c r="I5374" s="9">
        <v>45386</v>
      </c>
      <c r="J5374">
        <v>2024</v>
      </c>
      <c r="K5374" t="s">
        <v>14061</v>
      </c>
      <c r="L5374">
        <v>4</v>
      </c>
      <c r="M5374" t="s">
        <v>14057</v>
      </c>
      <c r="N5374" t="s">
        <v>16</v>
      </c>
    </row>
    <row r="5375" spans="1:14" x14ac:dyDescent="0.35">
      <c r="A5375" t="s">
        <v>7557</v>
      </c>
      <c r="B5375">
        <v>18</v>
      </c>
      <c r="C5375" t="s">
        <v>14098</v>
      </c>
      <c r="D5375" t="s">
        <v>39</v>
      </c>
      <c r="E5375" t="s">
        <v>64</v>
      </c>
      <c r="F5375" t="s">
        <v>14</v>
      </c>
      <c r="G5375" t="s">
        <v>30</v>
      </c>
      <c r="H5375">
        <v>7907.02</v>
      </c>
      <c r="I5375" s="9">
        <v>45537</v>
      </c>
      <c r="J5375">
        <v>2024</v>
      </c>
      <c r="K5375" t="s">
        <v>14055</v>
      </c>
      <c r="L5375">
        <v>9</v>
      </c>
      <c r="M5375" t="s">
        <v>14062</v>
      </c>
      <c r="N5375" t="s">
        <v>16</v>
      </c>
    </row>
    <row r="5376" spans="1:14" x14ac:dyDescent="0.35">
      <c r="A5376" t="s">
        <v>7677</v>
      </c>
      <c r="B5376">
        <v>18</v>
      </c>
      <c r="C5376" t="s">
        <v>14098</v>
      </c>
      <c r="D5376" t="s">
        <v>39</v>
      </c>
      <c r="E5376" t="s">
        <v>52</v>
      </c>
      <c r="F5376" t="s">
        <v>55</v>
      </c>
      <c r="G5376" t="s">
        <v>26</v>
      </c>
      <c r="H5376">
        <v>1982.11</v>
      </c>
      <c r="I5376" s="9">
        <v>45123</v>
      </c>
      <c r="J5376">
        <v>2023</v>
      </c>
      <c r="K5376" t="s">
        <v>14063</v>
      </c>
      <c r="L5376">
        <v>7</v>
      </c>
      <c r="M5376" t="s">
        <v>14059</v>
      </c>
      <c r="N5376" t="s">
        <v>16</v>
      </c>
    </row>
    <row r="5377" spans="1:14" x14ac:dyDescent="0.35">
      <c r="A5377" t="s">
        <v>7869</v>
      </c>
      <c r="B5377">
        <v>18</v>
      </c>
      <c r="C5377" t="s">
        <v>14098</v>
      </c>
      <c r="D5377" t="s">
        <v>12</v>
      </c>
      <c r="E5377" t="s">
        <v>13</v>
      </c>
      <c r="F5377" t="s">
        <v>14</v>
      </c>
      <c r="G5377" t="s">
        <v>20</v>
      </c>
      <c r="H5377">
        <v>4178.97</v>
      </c>
      <c r="I5377" s="9">
        <v>45467</v>
      </c>
      <c r="J5377">
        <v>2024</v>
      </c>
      <c r="K5377" t="s">
        <v>14049</v>
      </c>
      <c r="L5377">
        <v>6</v>
      </c>
      <c r="M5377" t="s">
        <v>14062</v>
      </c>
      <c r="N5377" t="s">
        <v>16</v>
      </c>
    </row>
    <row r="5378" spans="1:14" x14ac:dyDescent="0.35">
      <c r="A5378" t="s">
        <v>7939</v>
      </c>
      <c r="B5378">
        <v>18</v>
      </c>
      <c r="C5378" t="s">
        <v>14098</v>
      </c>
      <c r="D5378" t="s">
        <v>12</v>
      </c>
      <c r="E5378" t="s">
        <v>42</v>
      </c>
      <c r="F5378" t="s">
        <v>14</v>
      </c>
      <c r="G5378" t="s">
        <v>20</v>
      </c>
      <c r="H5378">
        <v>447.4</v>
      </c>
      <c r="I5378" s="9">
        <v>44973</v>
      </c>
      <c r="J5378">
        <v>2023</v>
      </c>
      <c r="K5378" t="s">
        <v>14051</v>
      </c>
      <c r="L5378">
        <v>2</v>
      </c>
      <c r="M5378" t="s">
        <v>14057</v>
      </c>
      <c r="N5378" t="s">
        <v>16</v>
      </c>
    </row>
    <row r="5379" spans="1:14" x14ac:dyDescent="0.35">
      <c r="A5379" t="s">
        <v>8287</v>
      </c>
      <c r="B5379">
        <v>18</v>
      </c>
      <c r="C5379" t="s">
        <v>14098</v>
      </c>
      <c r="D5379" t="s">
        <v>12</v>
      </c>
      <c r="E5379" t="s">
        <v>52</v>
      </c>
      <c r="F5379" t="s">
        <v>19</v>
      </c>
      <c r="G5379" t="s">
        <v>26</v>
      </c>
      <c r="H5379">
        <v>7692.02</v>
      </c>
      <c r="I5379" s="9">
        <v>45102</v>
      </c>
      <c r="J5379">
        <v>2023</v>
      </c>
      <c r="K5379" t="s">
        <v>14049</v>
      </c>
      <c r="L5379">
        <v>6</v>
      </c>
      <c r="M5379" t="s">
        <v>14059</v>
      </c>
      <c r="N5379" t="s">
        <v>16</v>
      </c>
    </row>
    <row r="5380" spans="1:14" x14ac:dyDescent="0.35">
      <c r="A5380" t="s">
        <v>8365</v>
      </c>
      <c r="B5380">
        <v>18</v>
      </c>
      <c r="C5380" t="s">
        <v>14098</v>
      </c>
      <c r="D5380" t="s">
        <v>39</v>
      </c>
      <c r="E5380" t="s">
        <v>24</v>
      </c>
      <c r="F5380" t="s">
        <v>25</v>
      </c>
      <c r="G5380" t="s">
        <v>20</v>
      </c>
      <c r="H5380">
        <v>6553.59</v>
      </c>
      <c r="I5380" s="9">
        <v>45654</v>
      </c>
      <c r="J5380">
        <v>2024</v>
      </c>
      <c r="K5380" t="s">
        <v>14060</v>
      </c>
      <c r="L5380">
        <v>12</v>
      </c>
      <c r="M5380" t="s">
        <v>14050</v>
      </c>
      <c r="N5380" t="s">
        <v>16</v>
      </c>
    </row>
    <row r="5381" spans="1:14" x14ac:dyDescent="0.35">
      <c r="A5381" t="s">
        <v>8411</v>
      </c>
      <c r="B5381">
        <v>18</v>
      </c>
      <c r="C5381" t="s">
        <v>14098</v>
      </c>
      <c r="D5381" t="s">
        <v>12</v>
      </c>
      <c r="E5381" t="s">
        <v>93</v>
      </c>
      <c r="F5381" t="s">
        <v>19</v>
      </c>
      <c r="G5381" t="s">
        <v>30</v>
      </c>
      <c r="H5381">
        <v>4950.38</v>
      </c>
      <c r="I5381" s="9">
        <v>45525</v>
      </c>
      <c r="J5381">
        <v>2024</v>
      </c>
      <c r="K5381" t="s">
        <v>14056</v>
      </c>
      <c r="L5381">
        <v>8</v>
      </c>
      <c r="M5381" t="s">
        <v>14052</v>
      </c>
      <c r="N5381" t="s">
        <v>16</v>
      </c>
    </row>
    <row r="5382" spans="1:14" x14ac:dyDescent="0.35">
      <c r="A5382" t="s">
        <v>8413</v>
      </c>
      <c r="B5382">
        <v>18</v>
      </c>
      <c r="C5382" t="s">
        <v>14098</v>
      </c>
      <c r="D5382" t="s">
        <v>12</v>
      </c>
      <c r="E5382" t="s">
        <v>64</v>
      </c>
      <c r="F5382" t="s">
        <v>19</v>
      </c>
      <c r="G5382" t="s">
        <v>20</v>
      </c>
      <c r="H5382">
        <v>3685.48</v>
      </c>
      <c r="I5382" s="9">
        <v>44977</v>
      </c>
      <c r="J5382">
        <v>2023</v>
      </c>
      <c r="K5382" t="s">
        <v>14051</v>
      </c>
      <c r="L5382">
        <v>2</v>
      </c>
      <c r="M5382" t="s">
        <v>14062</v>
      </c>
      <c r="N5382" t="s">
        <v>16</v>
      </c>
    </row>
    <row r="5383" spans="1:14" x14ac:dyDescent="0.35">
      <c r="A5383" t="s">
        <v>8433</v>
      </c>
      <c r="B5383">
        <v>18</v>
      </c>
      <c r="C5383" t="s">
        <v>14098</v>
      </c>
      <c r="D5383" t="s">
        <v>12</v>
      </c>
      <c r="E5383" t="s">
        <v>29</v>
      </c>
      <c r="F5383" t="s">
        <v>19</v>
      </c>
      <c r="G5383" t="s">
        <v>30</v>
      </c>
      <c r="H5383">
        <v>7265.18</v>
      </c>
      <c r="I5383" s="9">
        <v>45244</v>
      </c>
      <c r="J5383">
        <v>2023</v>
      </c>
      <c r="K5383" t="s">
        <v>14054</v>
      </c>
      <c r="L5383">
        <v>11</v>
      </c>
      <c r="M5383" t="s">
        <v>14046</v>
      </c>
      <c r="N5383" t="s">
        <v>16</v>
      </c>
    </row>
    <row r="5384" spans="1:14" x14ac:dyDescent="0.35">
      <c r="A5384" t="s">
        <v>8519</v>
      </c>
      <c r="B5384">
        <v>18</v>
      </c>
      <c r="C5384" t="s">
        <v>14098</v>
      </c>
      <c r="D5384" t="s">
        <v>12</v>
      </c>
      <c r="E5384" t="s">
        <v>29</v>
      </c>
      <c r="F5384" t="s">
        <v>25</v>
      </c>
      <c r="G5384" t="s">
        <v>20</v>
      </c>
      <c r="H5384">
        <v>13149.02</v>
      </c>
      <c r="I5384" s="9">
        <v>45044</v>
      </c>
      <c r="J5384">
        <v>2023</v>
      </c>
      <c r="K5384" t="s">
        <v>14061</v>
      </c>
      <c r="L5384">
        <v>4</v>
      </c>
      <c r="M5384" t="s">
        <v>14048</v>
      </c>
      <c r="N5384" t="s">
        <v>16</v>
      </c>
    </row>
    <row r="5385" spans="1:14" x14ac:dyDescent="0.35">
      <c r="A5385" t="s">
        <v>8669</v>
      </c>
      <c r="B5385">
        <v>18</v>
      </c>
      <c r="C5385" t="s">
        <v>14098</v>
      </c>
      <c r="D5385" t="s">
        <v>39</v>
      </c>
      <c r="E5385" t="s">
        <v>29</v>
      </c>
      <c r="F5385" t="s">
        <v>19</v>
      </c>
      <c r="G5385" t="s">
        <v>26</v>
      </c>
      <c r="H5385">
        <v>2682.51</v>
      </c>
      <c r="I5385" s="9">
        <v>45215</v>
      </c>
      <c r="J5385">
        <v>2023</v>
      </c>
      <c r="K5385" t="s">
        <v>14058</v>
      </c>
      <c r="L5385">
        <v>10</v>
      </c>
      <c r="M5385" t="s">
        <v>14062</v>
      </c>
      <c r="N5385" t="s">
        <v>16</v>
      </c>
    </row>
    <row r="5386" spans="1:14" x14ac:dyDescent="0.35">
      <c r="A5386" t="s">
        <v>8693</v>
      </c>
      <c r="B5386">
        <v>18</v>
      </c>
      <c r="C5386" t="s">
        <v>14098</v>
      </c>
      <c r="D5386" t="s">
        <v>39</v>
      </c>
      <c r="E5386" t="s">
        <v>29</v>
      </c>
      <c r="F5386" t="s">
        <v>19</v>
      </c>
      <c r="G5386" t="s">
        <v>15</v>
      </c>
      <c r="H5386">
        <v>9937.48</v>
      </c>
      <c r="I5386" s="9">
        <v>45093</v>
      </c>
      <c r="J5386">
        <v>2023</v>
      </c>
      <c r="K5386" t="s">
        <v>14049</v>
      </c>
      <c r="L5386">
        <v>6</v>
      </c>
      <c r="M5386" t="s">
        <v>14048</v>
      </c>
      <c r="N5386" t="s">
        <v>16</v>
      </c>
    </row>
    <row r="5387" spans="1:14" x14ac:dyDescent="0.35">
      <c r="A5387" t="s">
        <v>8781</v>
      </c>
      <c r="B5387">
        <v>18</v>
      </c>
      <c r="C5387" t="s">
        <v>14098</v>
      </c>
      <c r="D5387" t="s">
        <v>39</v>
      </c>
      <c r="E5387" t="s">
        <v>52</v>
      </c>
      <c r="F5387" t="s">
        <v>35</v>
      </c>
      <c r="G5387" t="s">
        <v>20</v>
      </c>
      <c r="H5387">
        <v>4620.79</v>
      </c>
      <c r="I5387" s="9">
        <v>44973</v>
      </c>
      <c r="J5387">
        <v>2023</v>
      </c>
      <c r="K5387" t="s">
        <v>14051</v>
      </c>
      <c r="L5387">
        <v>2</v>
      </c>
      <c r="M5387" t="s">
        <v>14057</v>
      </c>
      <c r="N5387" t="s">
        <v>16</v>
      </c>
    </row>
    <row r="5388" spans="1:14" x14ac:dyDescent="0.35">
      <c r="A5388" t="s">
        <v>9047</v>
      </c>
      <c r="B5388">
        <v>18</v>
      </c>
      <c r="C5388" t="s">
        <v>14098</v>
      </c>
      <c r="D5388" t="s">
        <v>12</v>
      </c>
      <c r="E5388" t="s">
        <v>42</v>
      </c>
      <c r="F5388" t="s">
        <v>35</v>
      </c>
      <c r="G5388" t="s">
        <v>30</v>
      </c>
      <c r="H5388">
        <v>11236.89</v>
      </c>
      <c r="I5388" s="9">
        <v>45436</v>
      </c>
      <c r="J5388">
        <v>2024</v>
      </c>
      <c r="K5388" t="s">
        <v>14047</v>
      </c>
      <c r="L5388">
        <v>5</v>
      </c>
      <c r="M5388" t="s">
        <v>14048</v>
      </c>
      <c r="N5388" t="s">
        <v>16</v>
      </c>
    </row>
    <row r="5389" spans="1:14" x14ac:dyDescent="0.35">
      <c r="A5389" t="s">
        <v>9077</v>
      </c>
      <c r="B5389">
        <v>18</v>
      </c>
      <c r="C5389" t="s">
        <v>14098</v>
      </c>
      <c r="D5389" t="s">
        <v>39</v>
      </c>
      <c r="E5389" t="s">
        <v>29</v>
      </c>
      <c r="F5389" t="s">
        <v>49</v>
      </c>
      <c r="G5389" t="s">
        <v>36</v>
      </c>
      <c r="H5389">
        <v>1665.76</v>
      </c>
      <c r="I5389" s="9">
        <v>45436</v>
      </c>
      <c r="J5389">
        <v>2024</v>
      </c>
      <c r="K5389" t="s">
        <v>14047</v>
      </c>
      <c r="L5389">
        <v>5</v>
      </c>
      <c r="M5389" t="s">
        <v>14048</v>
      </c>
      <c r="N5389" t="s">
        <v>16</v>
      </c>
    </row>
    <row r="5390" spans="1:14" x14ac:dyDescent="0.35">
      <c r="A5390" t="s">
        <v>9091</v>
      </c>
      <c r="B5390">
        <v>18</v>
      </c>
      <c r="C5390" t="s">
        <v>14098</v>
      </c>
      <c r="D5390" t="s">
        <v>39</v>
      </c>
      <c r="E5390" t="s">
        <v>42</v>
      </c>
      <c r="F5390" t="s">
        <v>14</v>
      </c>
      <c r="G5390" t="s">
        <v>15</v>
      </c>
      <c r="H5390">
        <v>15464.45</v>
      </c>
      <c r="I5390" s="9">
        <v>45119</v>
      </c>
      <c r="J5390">
        <v>2023</v>
      </c>
      <c r="K5390" t="s">
        <v>14063</v>
      </c>
      <c r="L5390">
        <v>7</v>
      </c>
      <c r="M5390" t="s">
        <v>14052</v>
      </c>
      <c r="N5390" t="s">
        <v>16</v>
      </c>
    </row>
    <row r="5391" spans="1:14" x14ac:dyDescent="0.35">
      <c r="A5391" t="s">
        <v>9215</v>
      </c>
      <c r="B5391">
        <v>18</v>
      </c>
      <c r="C5391" t="s">
        <v>14098</v>
      </c>
      <c r="D5391" t="s">
        <v>39</v>
      </c>
      <c r="E5391" t="s">
        <v>74</v>
      </c>
      <c r="F5391" t="s">
        <v>49</v>
      </c>
      <c r="G5391" t="s">
        <v>36</v>
      </c>
      <c r="H5391">
        <v>13720.17</v>
      </c>
      <c r="I5391" s="9">
        <v>45230</v>
      </c>
      <c r="J5391">
        <v>2023</v>
      </c>
      <c r="K5391" t="s">
        <v>14058</v>
      </c>
      <c r="L5391">
        <v>10</v>
      </c>
      <c r="M5391" t="s">
        <v>14046</v>
      </c>
      <c r="N5391" t="s">
        <v>16</v>
      </c>
    </row>
    <row r="5392" spans="1:14" x14ac:dyDescent="0.35">
      <c r="A5392" t="s">
        <v>9295</v>
      </c>
      <c r="B5392">
        <v>18</v>
      </c>
      <c r="C5392" t="s">
        <v>14098</v>
      </c>
      <c r="D5392" t="s">
        <v>39</v>
      </c>
      <c r="E5392" t="s">
        <v>42</v>
      </c>
      <c r="F5392" t="s">
        <v>19</v>
      </c>
      <c r="G5392" t="s">
        <v>30</v>
      </c>
      <c r="H5392">
        <v>236.55</v>
      </c>
      <c r="I5392" s="9">
        <v>45412</v>
      </c>
      <c r="J5392">
        <v>2024</v>
      </c>
      <c r="K5392" t="s">
        <v>14061</v>
      </c>
      <c r="L5392">
        <v>4</v>
      </c>
      <c r="M5392" t="s">
        <v>14046</v>
      </c>
      <c r="N5392" t="s">
        <v>16</v>
      </c>
    </row>
    <row r="5393" spans="1:14" x14ac:dyDescent="0.35">
      <c r="A5393" t="s">
        <v>9339</v>
      </c>
      <c r="B5393">
        <v>18</v>
      </c>
      <c r="C5393" t="s">
        <v>14098</v>
      </c>
      <c r="D5393" t="s">
        <v>39</v>
      </c>
      <c r="E5393" t="s">
        <v>24</v>
      </c>
      <c r="F5393" t="s">
        <v>19</v>
      </c>
      <c r="G5393" t="s">
        <v>36</v>
      </c>
      <c r="H5393">
        <v>252.32</v>
      </c>
      <c r="I5393" s="9">
        <v>45478</v>
      </c>
      <c r="J5393">
        <v>2024</v>
      </c>
      <c r="K5393" t="s">
        <v>14063</v>
      </c>
      <c r="L5393">
        <v>7</v>
      </c>
      <c r="M5393" t="s">
        <v>14048</v>
      </c>
      <c r="N5393" t="s">
        <v>16</v>
      </c>
    </row>
    <row r="5394" spans="1:14" x14ac:dyDescent="0.35">
      <c r="A5394" t="s">
        <v>9529</v>
      </c>
      <c r="B5394">
        <v>18</v>
      </c>
      <c r="C5394" t="s">
        <v>14098</v>
      </c>
      <c r="D5394" t="s">
        <v>12</v>
      </c>
      <c r="E5394" t="s">
        <v>74</v>
      </c>
      <c r="F5394" t="s">
        <v>14</v>
      </c>
      <c r="G5394" t="s">
        <v>15</v>
      </c>
      <c r="H5394">
        <v>10972.57</v>
      </c>
      <c r="I5394" s="9">
        <v>45138</v>
      </c>
      <c r="J5394">
        <v>2023</v>
      </c>
      <c r="K5394" t="s">
        <v>14063</v>
      </c>
      <c r="L5394">
        <v>7</v>
      </c>
      <c r="M5394" t="s">
        <v>14062</v>
      </c>
      <c r="N5394" t="s">
        <v>16</v>
      </c>
    </row>
    <row r="5395" spans="1:14" x14ac:dyDescent="0.35">
      <c r="A5395" t="s">
        <v>9537</v>
      </c>
      <c r="B5395">
        <v>18</v>
      </c>
      <c r="C5395" t="s">
        <v>14098</v>
      </c>
      <c r="D5395" t="s">
        <v>12</v>
      </c>
      <c r="E5395" t="s">
        <v>29</v>
      </c>
      <c r="F5395" t="s">
        <v>55</v>
      </c>
      <c r="G5395" t="s">
        <v>26</v>
      </c>
      <c r="H5395">
        <v>6805.31</v>
      </c>
      <c r="I5395" s="9">
        <v>45496</v>
      </c>
      <c r="J5395">
        <v>2024</v>
      </c>
      <c r="K5395" t="s">
        <v>14063</v>
      </c>
      <c r="L5395">
        <v>7</v>
      </c>
      <c r="M5395" t="s">
        <v>14046</v>
      </c>
      <c r="N5395" t="s">
        <v>16</v>
      </c>
    </row>
    <row r="5396" spans="1:14" x14ac:dyDescent="0.35">
      <c r="A5396" t="s">
        <v>9571</v>
      </c>
      <c r="B5396">
        <v>18</v>
      </c>
      <c r="C5396" t="s">
        <v>14098</v>
      </c>
      <c r="D5396" t="s">
        <v>12</v>
      </c>
      <c r="E5396" t="s">
        <v>64</v>
      </c>
      <c r="F5396" t="s">
        <v>55</v>
      </c>
      <c r="G5396" t="s">
        <v>30</v>
      </c>
      <c r="H5396">
        <v>7331.02</v>
      </c>
      <c r="I5396" s="9">
        <v>45196</v>
      </c>
      <c r="J5396">
        <v>2023</v>
      </c>
      <c r="K5396" t="s">
        <v>14055</v>
      </c>
      <c r="L5396">
        <v>9</v>
      </c>
      <c r="M5396" t="s">
        <v>14052</v>
      </c>
      <c r="N5396" t="s">
        <v>16</v>
      </c>
    </row>
    <row r="5397" spans="1:14" x14ac:dyDescent="0.35">
      <c r="A5397" t="s">
        <v>9599</v>
      </c>
      <c r="B5397">
        <v>18</v>
      </c>
      <c r="C5397" t="s">
        <v>14098</v>
      </c>
      <c r="D5397" t="s">
        <v>12</v>
      </c>
      <c r="E5397" t="s">
        <v>29</v>
      </c>
      <c r="F5397" t="s">
        <v>14</v>
      </c>
      <c r="G5397" t="s">
        <v>36</v>
      </c>
      <c r="H5397">
        <v>57681.93</v>
      </c>
      <c r="I5397" s="9">
        <v>45181</v>
      </c>
      <c r="J5397">
        <v>2023</v>
      </c>
      <c r="K5397" t="s">
        <v>14055</v>
      </c>
      <c r="L5397">
        <v>9</v>
      </c>
      <c r="M5397" t="s">
        <v>14046</v>
      </c>
      <c r="N5397" t="s">
        <v>16</v>
      </c>
    </row>
    <row r="5398" spans="1:14" x14ac:dyDescent="0.35">
      <c r="A5398" t="s">
        <v>9907</v>
      </c>
      <c r="B5398">
        <v>18</v>
      </c>
      <c r="C5398" t="s">
        <v>14098</v>
      </c>
      <c r="D5398" t="s">
        <v>39</v>
      </c>
      <c r="E5398" t="s">
        <v>24</v>
      </c>
      <c r="F5398" t="s">
        <v>14</v>
      </c>
      <c r="G5398" t="s">
        <v>15</v>
      </c>
      <c r="H5398">
        <v>31283.19</v>
      </c>
      <c r="I5398" s="9">
        <v>45024</v>
      </c>
      <c r="J5398">
        <v>2023</v>
      </c>
      <c r="K5398" t="s">
        <v>14061</v>
      </c>
      <c r="L5398">
        <v>4</v>
      </c>
      <c r="M5398" t="s">
        <v>14050</v>
      </c>
      <c r="N5398" t="s">
        <v>16</v>
      </c>
    </row>
    <row r="5399" spans="1:14" x14ac:dyDescent="0.35">
      <c r="A5399" t="s">
        <v>10125</v>
      </c>
      <c r="B5399">
        <v>18</v>
      </c>
      <c r="C5399" t="s">
        <v>14098</v>
      </c>
      <c r="D5399" t="s">
        <v>39</v>
      </c>
      <c r="E5399" t="s">
        <v>52</v>
      </c>
      <c r="F5399" t="s">
        <v>35</v>
      </c>
      <c r="G5399" t="s">
        <v>36</v>
      </c>
      <c r="H5399">
        <v>16143.75</v>
      </c>
      <c r="I5399" s="9">
        <v>45467</v>
      </c>
      <c r="J5399">
        <v>2024</v>
      </c>
      <c r="K5399" t="s">
        <v>14049</v>
      </c>
      <c r="L5399">
        <v>6</v>
      </c>
      <c r="M5399" t="s">
        <v>14062</v>
      </c>
      <c r="N5399" t="s">
        <v>16</v>
      </c>
    </row>
    <row r="5400" spans="1:14" x14ac:dyDescent="0.35">
      <c r="A5400" t="s">
        <v>10131</v>
      </c>
      <c r="B5400">
        <v>18</v>
      </c>
      <c r="C5400" t="s">
        <v>14098</v>
      </c>
      <c r="D5400" t="s">
        <v>39</v>
      </c>
      <c r="E5400" t="s">
        <v>29</v>
      </c>
      <c r="F5400" t="s">
        <v>49</v>
      </c>
      <c r="G5400" t="s">
        <v>36</v>
      </c>
      <c r="H5400">
        <v>3085.38</v>
      </c>
      <c r="I5400" s="9">
        <v>45204</v>
      </c>
      <c r="J5400">
        <v>2023</v>
      </c>
      <c r="K5400" t="s">
        <v>14058</v>
      </c>
      <c r="L5400">
        <v>10</v>
      </c>
      <c r="M5400" t="s">
        <v>14057</v>
      </c>
      <c r="N5400" t="s">
        <v>16</v>
      </c>
    </row>
    <row r="5401" spans="1:14" x14ac:dyDescent="0.35">
      <c r="A5401" t="s">
        <v>10405</v>
      </c>
      <c r="B5401">
        <v>18</v>
      </c>
      <c r="C5401" t="s">
        <v>14098</v>
      </c>
      <c r="D5401" t="s">
        <v>12</v>
      </c>
      <c r="E5401" t="s">
        <v>74</v>
      </c>
      <c r="F5401" t="s">
        <v>14</v>
      </c>
      <c r="G5401" t="s">
        <v>20</v>
      </c>
      <c r="H5401">
        <v>676.4</v>
      </c>
      <c r="I5401" s="9">
        <v>45560</v>
      </c>
      <c r="J5401">
        <v>2024</v>
      </c>
      <c r="K5401" t="s">
        <v>14055</v>
      </c>
      <c r="L5401">
        <v>9</v>
      </c>
      <c r="M5401" t="s">
        <v>14052</v>
      </c>
      <c r="N5401" t="s">
        <v>16</v>
      </c>
    </row>
    <row r="5402" spans="1:14" x14ac:dyDescent="0.35">
      <c r="A5402" t="s">
        <v>10707</v>
      </c>
      <c r="B5402">
        <v>18</v>
      </c>
      <c r="C5402" t="s">
        <v>14098</v>
      </c>
      <c r="D5402" t="s">
        <v>12</v>
      </c>
      <c r="E5402" t="s">
        <v>42</v>
      </c>
      <c r="F5402" t="s">
        <v>25</v>
      </c>
      <c r="G5402" t="s">
        <v>36</v>
      </c>
      <c r="H5402">
        <v>1810.61</v>
      </c>
      <c r="I5402" s="9">
        <v>45284</v>
      </c>
      <c r="J5402">
        <v>2023</v>
      </c>
      <c r="K5402" t="s">
        <v>14060</v>
      </c>
      <c r="L5402">
        <v>12</v>
      </c>
      <c r="M5402" t="s">
        <v>14059</v>
      </c>
      <c r="N5402" t="s">
        <v>16</v>
      </c>
    </row>
    <row r="5403" spans="1:14" x14ac:dyDescent="0.35">
      <c r="A5403" t="s">
        <v>10741</v>
      </c>
      <c r="B5403">
        <v>18</v>
      </c>
      <c r="C5403" t="s">
        <v>14098</v>
      </c>
      <c r="D5403" t="s">
        <v>12</v>
      </c>
      <c r="E5403" t="s">
        <v>52</v>
      </c>
      <c r="F5403" t="s">
        <v>25</v>
      </c>
      <c r="G5403" t="s">
        <v>15</v>
      </c>
      <c r="H5403">
        <v>15680.53</v>
      </c>
      <c r="I5403" s="9">
        <v>45513</v>
      </c>
      <c r="J5403">
        <v>2024</v>
      </c>
      <c r="K5403" t="s">
        <v>14056</v>
      </c>
      <c r="L5403">
        <v>8</v>
      </c>
      <c r="M5403" t="s">
        <v>14048</v>
      </c>
      <c r="N5403" t="s">
        <v>16</v>
      </c>
    </row>
    <row r="5404" spans="1:14" x14ac:dyDescent="0.35">
      <c r="A5404" t="s">
        <v>10853</v>
      </c>
      <c r="B5404">
        <v>18</v>
      </c>
      <c r="C5404" t="s">
        <v>14098</v>
      </c>
      <c r="D5404" t="s">
        <v>12</v>
      </c>
      <c r="E5404" t="s">
        <v>52</v>
      </c>
      <c r="F5404" t="s">
        <v>49</v>
      </c>
      <c r="G5404" t="s">
        <v>30</v>
      </c>
      <c r="H5404">
        <v>2458.34</v>
      </c>
      <c r="I5404" s="9">
        <v>45045</v>
      </c>
      <c r="J5404">
        <v>2023</v>
      </c>
      <c r="K5404" t="s">
        <v>14061</v>
      </c>
      <c r="L5404">
        <v>4</v>
      </c>
      <c r="M5404" t="s">
        <v>14050</v>
      </c>
      <c r="N5404" t="s">
        <v>16</v>
      </c>
    </row>
    <row r="5405" spans="1:14" x14ac:dyDescent="0.35">
      <c r="A5405" t="s">
        <v>10959</v>
      </c>
      <c r="B5405">
        <v>18</v>
      </c>
      <c r="C5405" t="s">
        <v>14098</v>
      </c>
      <c r="D5405" t="s">
        <v>39</v>
      </c>
      <c r="E5405" t="s">
        <v>64</v>
      </c>
      <c r="F5405" t="s">
        <v>35</v>
      </c>
      <c r="G5405" t="s">
        <v>36</v>
      </c>
      <c r="H5405">
        <v>2882.75</v>
      </c>
      <c r="I5405" s="9">
        <v>45370</v>
      </c>
      <c r="J5405">
        <v>2024</v>
      </c>
      <c r="K5405" t="s">
        <v>14053</v>
      </c>
      <c r="L5405">
        <v>3</v>
      </c>
      <c r="M5405" t="s">
        <v>14046</v>
      </c>
      <c r="N5405" t="s">
        <v>16</v>
      </c>
    </row>
    <row r="5406" spans="1:14" x14ac:dyDescent="0.35">
      <c r="A5406" t="s">
        <v>11057</v>
      </c>
      <c r="B5406">
        <v>18</v>
      </c>
      <c r="C5406" t="s">
        <v>14098</v>
      </c>
      <c r="D5406" t="s">
        <v>39</v>
      </c>
      <c r="E5406" t="s">
        <v>93</v>
      </c>
      <c r="F5406" t="s">
        <v>35</v>
      </c>
      <c r="G5406" t="s">
        <v>36</v>
      </c>
      <c r="H5406">
        <v>6811.69</v>
      </c>
      <c r="I5406" s="9">
        <v>45359</v>
      </c>
      <c r="J5406">
        <v>2024</v>
      </c>
      <c r="K5406" t="s">
        <v>14053</v>
      </c>
      <c r="L5406">
        <v>3</v>
      </c>
      <c r="M5406" t="s">
        <v>14048</v>
      </c>
      <c r="N5406" t="s">
        <v>16</v>
      </c>
    </row>
    <row r="5407" spans="1:14" x14ac:dyDescent="0.35">
      <c r="A5407" t="s">
        <v>11101</v>
      </c>
      <c r="B5407">
        <v>18</v>
      </c>
      <c r="C5407" t="s">
        <v>14098</v>
      </c>
      <c r="D5407" t="s">
        <v>39</v>
      </c>
      <c r="E5407" t="s">
        <v>42</v>
      </c>
      <c r="F5407" t="s">
        <v>55</v>
      </c>
      <c r="G5407" t="s">
        <v>15</v>
      </c>
      <c r="H5407">
        <v>2480.84</v>
      </c>
      <c r="I5407" s="9">
        <v>45616</v>
      </c>
      <c r="J5407">
        <v>2024</v>
      </c>
      <c r="K5407" t="s">
        <v>14054</v>
      </c>
      <c r="L5407">
        <v>11</v>
      </c>
      <c r="M5407" t="s">
        <v>14052</v>
      </c>
      <c r="N5407" t="s">
        <v>16</v>
      </c>
    </row>
    <row r="5408" spans="1:14" x14ac:dyDescent="0.35">
      <c r="A5408" t="s">
        <v>11111</v>
      </c>
      <c r="B5408">
        <v>18</v>
      </c>
      <c r="C5408" t="s">
        <v>14098</v>
      </c>
      <c r="D5408" t="s">
        <v>39</v>
      </c>
      <c r="E5408" t="s">
        <v>42</v>
      </c>
      <c r="F5408" t="s">
        <v>25</v>
      </c>
      <c r="G5408" t="s">
        <v>20</v>
      </c>
      <c r="H5408">
        <v>17893.03</v>
      </c>
      <c r="I5408" s="9">
        <v>45593</v>
      </c>
      <c r="J5408">
        <v>2024</v>
      </c>
      <c r="K5408" t="s">
        <v>14058</v>
      </c>
      <c r="L5408">
        <v>10</v>
      </c>
      <c r="M5408" t="s">
        <v>14062</v>
      </c>
      <c r="N5408" t="s">
        <v>16</v>
      </c>
    </row>
    <row r="5409" spans="1:14" x14ac:dyDescent="0.35">
      <c r="A5409" t="s">
        <v>11259</v>
      </c>
      <c r="B5409">
        <v>18</v>
      </c>
      <c r="C5409" t="s">
        <v>14098</v>
      </c>
      <c r="D5409" t="s">
        <v>39</v>
      </c>
      <c r="E5409" t="s">
        <v>13</v>
      </c>
      <c r="F5409" t="s">
        <v>49</v>
      </c>
      <c r="G5409" t="s">
        <v>26</v>
      </c>
      <c r="H5409">
        <v>8891.18</v>
      </c>
      <c r="I5409" s="9">
        <v>45422</v>
      </c>
      <c r="J5409">
        <v>2024</v>
      </c>
      <c r="K5409" t="s">
        <v>14047</v>
      </c>
      <c r="L5409">
        <v>5</v>
      </c>
      <c r="M5409" t="s">
        <v>14048</v>
      </c>
      <c r="N5409" t="s">
        <v>16</v>
      </c>
    </row>
    <row r="5410" spans="1:14" x14ac:dyDescent="0.35">
      <c r="A5410" t="s">
        <v>11821</v>
      </c>
      <c r="B5410">
        <v>18</v>
      </c>
      <c r="C5410" t="s">
        <v>14098</v>
      </c>
      <c r="D5410" t="s">
        <v>39</v>
      </c>
      <c r="E5410" t="s">
        <v>24</v>
      </c>
      <c r="F5410" t="s">
        <v>14</v>
      </c>
      <c r="G5410" t="s">
        <v>26</v>
      </c>
      <c r="H5410">
        <v>4004.38</v>
      </c>
      <c r="I5410" s="9">
        <v>45174</v>
      </c>
      <c r="J5410">
        <v>2023</v>
      </c>
      <c r="K5410" t="s">
        <v>14055</v>
      </c>
      <c r="L5410">
        <v>9</v>
      </c>
      <c r="M5410" t="s">
        <v>14046</v>
      </c>
      <c r="N5410" t="s">
        <v>16</v>
      </c>
    </row>
    <row r="5411" spans="1:14" x14ac:dyDescent="0.35">
      <c r="A5411" t="s">
        <v>11849</v>
      </c>
      <c r="B5411">
        <v>18</v>
      </c>
      <c r="C5411" t="s">
        <v>14098</v>
      </c>
      <c r="D5411" t="s">
        <v>12</v>
      </c>
      <c r="E5411" t="s">
        <v>13</v>
      </c>
      <c r="F5411" t="s">
        <v>55</v>
      </c>
      <c r="G5411" t="s">
        <v>30</v>
      </c>
      <c r="H5411">
        <v>2060.21</v>
      </c>
      <c r="I5411" s="9">
        <v>45503</v>
      </c>
      <c r="J5411">
        <v>2024</v>
      </c>
      <c r="K5411" t="s">
        <v>14063</v>
      </c>
      <c r="L5411">
        <v>7</v>
      </c>
      <c r="M5411" t="s">
        <v>14046</v>
      </c>
      <c r="N5411" t="s">
        <v>16</v>
      </c>
    </row>
    <row r="5412" spans="1:14" x14ac:dyDescent="0.35">
      <c r="A5412" t="s">
        <v>11979</v>
      </c>
      <c r="B5412">
        <v>18</v>
      </c>
      <c r="C5412" t="s">
        <v>14098</v>
      </c>
      <c r="D5412" t="s">
        <v>39</v>
      </c>
      <c r="E5412" t="s">
        <v>52</v>
      </c>
      <c r="F5412" t="s">
        <v>14</v>
      </c>
      <c r="G5412" t="s">
        <v>30</v>
      </c>
      <c r="H5412">
        <v>8477.36</v>
      </c>
      <c r="I5412" s="9">
        <v>45549</v>
      </c>
      <c r="J5412">
        <v>2024</v>
      </c>
      <c r="K5412" t="s">
        <v>14055</v>
      </c>
      <c r="L5412">
        <v>9</v>
      </c>
      <c r="M5412" t="s">
        <v>14050</v>
      </c>
      <c r="N5412" t="s">
        <v>16</v>
      </c>
    </row>
    <row r="5413" spans="1:14" x14ac:dyDescent="0.35">
      <c r="A5413" t="s">
        <v>12193</v>
      </c>
      <c r="B5413">
        <v>18</v>
      </c>
      <c r="C5413" t="s">
        <v>14098</v>
      </c>
      <c r="D5413" t="s">
        <v>12</v>
      </c>
      <c r="E5413" t="s">
        <v>13</v>
      </c>
      <c r="F5413" t="s">
        <v>19</v>
      </c>
      <c r="G5413" t="s">
        <v>20</v>
      </c>
      <c r="H5413">
        <v>49701.71</v>
      </c>
      <c r="I5413" s="9">
        <v>45203</v>
      </c>
      <c r="J5413">
        <v>2023</v>
      </c>
      <c r="K5413" t="s">
        <v>14058</v>
      </c>
      <c r="L5413">
        <v>10</v>
      </c>
      <c r="M5413" t="s">
        <v>14052</v>
      </c>
      <c r="N5413" t="s">
        <v>16</v>
      </c>
    </row>
    <row r="5414" spans="1:14" x14ac:dyDescent="0.35">
      <c r="A5414" t="s">
        <v>12227</v>
      </c>
      <c r="B5414">
        <v>18</v>
      </c>
      <c r="C5414" t="s">
        <v>14098</v>
      </c>
      <c r="D5414" t="s">
        <v>12</v>
      </c>
      <c r="E5414" t="s">
        <v>64</v>
      </c>
      <c r="F5414" t="s">
        <v>35</v>
      </c>
      <c r="G5414" t="s">
        <v>36</v>
      </c>
      <c r="H5414">
        <v>7505.98</v>
      </c>
      <c r="I5414" s="9">
        <v>45134</v>
      </c>
      <c r="J5414">
        <v>2023</v>
      </c>
      <c r="K5414" t="s">
        <v>14063</v>
      </c>
      <c r="L5414">
        <v>7</v>
      </c>
      <c r="M5414" t="s">
        <v>14057</v>
      </c>
      <c r="N5414" t="s">
        <v>16</v>
      </c>
    </row>
    <row r="5415" spans="1:14" x14ac:dyDescent="0.35">
      <c r="A5415" t="s">
        <v>12363</v>
      </c>
      <c r="B5415">
        <v>18</v>
      </c>
      <c r="C5415" t="s">
        <v>14098</v>
      </c>
      <c r="D5415" t="s">
        <v>12</v>
      </c>
      <c r="E5415" t="s">
        <v>29</v>
      </c>
      <c r="F5415" t="s">
        <v>49</v>
      </c>
      <c r="G5415" t="s">
        <v>30</v>
      </c>
      <c r="H5415">
        <v>2209.9699999999998</v>
      </c>
      <c r="I5415" s="9">
        <v>45583</v>
      </c>
      <c r="J5415">
        <v>2024</v>
      </c>
      <c r="K5415" t="s">
        <v>14058</v>
      </c>
      <c r="L5415">
        <v>10</v>
      </c>
      <c r="M5415" t="s">
        <v>14048</v>
      </c>
      <c r="N5415" t="s">
        <v>16</v>
      </c>
    </row>
    <row r="5416" spans="1:14" x14ac:dyDescent="0.35">
      <c r="A5416" t="s">
        <v>12513</v>
      </c>
      <c r="B5416">
        <v>18</v>
      </c>
      <c r="C5416" t="s">
        <v>14098</v>
      </c>
      <c r="D5416" t="s">
        <v>12</v>
      </c>
      <c r="E5416" t="s">
        <v>74</v>
      </c>
      <c r="F5416" t="s">
        <v>49</v>
      </c>
      <c r="G5416" t="s">
        <v>26</v>
      </c>
      <c r="H5416">
        <v>2099.9</v>
      </c>
      <c r="I5416" s="9">
        <v>45568</v>
      </c>
      <c r="J5416">
        <v>2024</v>
      </c>
      <c r="K5416" t="s">
        <v>14058</v>
      </c>
      <c r="L5416">
        <v>10</v>
      </c>
      <c r="M5416" t="s">
        <v>14057</v>
      </c>
      <c r="N5416" t="s">
        <v>16</v>
      </c>
    </row>
    <row r="5417" spans="1:14" x14ac:dyDescent="0.35">
      <c r="A5417" t="s">
        <v>12531</v>
      </c>
      <c r="B5417">
        <v>18</v>
      </c>
      <c r="C5417" t="s">
        <v>14098</v>
      </c>
      <c r="D5417" t="s">
        <v>39</v>
      </c>
      <c r="E5417" t="s">
        <v>64</v>
      </c>
      <c r="F5417" t="s">
        <v>35</v>
      </c>
      <c r="G5417" t="s">
        <v>36</v>
      </c>
      <c r="H5417">
        <v>34660.1</v>
      </c>
      <c r="I5417" s="9">
        <v>44968</v>
      </c>
      <c r="J5417">
        <v>2023</v>
      </c>
      <c r="K5417" t="s">
        <v>14051</v>
      </c>
      <c r="L5417">
        <v>2</v>
      </c>
      <c r="M5417" t="s">
        <v>14050</v>
      </c>
      <c r="N5417" t="s">
        <v>16</v>
      </c>
    </row>
    <row r="5418" spans="1:14" x14ac:dyDescent="0.35">
      <c r="A5418" t="s">
        <v>12613</v>
      </c>
      <c r="B5418">
        <v>18</v>
      </c>
      <c r="C5418" t="s">
        <v>14098</v>
      </c>
      <c r="D5418" t="s">
        <v>12</v>
      </c>
      <c r="E5418" t="s">
        <v>24</v>
      </c>
      <c r="F5418" t="s">
        <v>49</v>
      </c>
      <c r="G5418" t="s">
        <v>30</v>
      </c>
      <c r="H5418">
        <v>4734.88</v>
      </c>
      <c r="I5418" s="9">
        <v>45607</v>
      </c>
      <c r="J5418">
        <v>2024</v>
      </c>
      <c r="K5418" t="s">
        <v>14054</v>
      </c>
      <c r="L5418">
        <v>11</v>
      </c>
      <c r="M5418" t="s">
        <v>14062</v>
      </c>
      <c r="N5418" t="s">
        <v>16</v>
      </c>
    </row>
    <row r="5419" spans="1:14" x14ac:dyDescent="0.35">
      <c r="A5419" t="s">
        <v>13011</v>
      </c>
      <c r="B5419">
        <v>18</v>
      </c>
      <c r="C5419" t="s">
        <v>14098</v>
      </c>
      <c r="D5419" t="s">
        <v>12</v>
      </c>
      <c r="E5419" t="s">
        <v>29</v>
      </c>
      <c r="F5419" t="s">
        <v>25</v>
      </c>
      <c r="G5419" t="s">
        <v>15</v>
      </c>
      <c r="H5419">
        <v>914.57</v>
      </c>
      <c r="I5419" s="9">
        <v>45468</v>
      </c>
      <c r="J5419">
        <v>2024</v>
      </c>
      <c r="K5419" t="s">
        <v>14049</v>
      </c>
      <c r="L5419">
        <v>6</v>
      </c>
      <c r="M5419" t="s">
        <v>14046</v>
      </c>
      <c r="N5419" t="s">
        <v>16</v>
      </c>
    </row>
    <row r="5420" spans="1:14" x14ac:dyDescent="0.35">
      <c r="A5420" t="s">
        <v>13085</v>
      </c>
      <c r="B5420">
        <v>18</v>
      </c>
      <c r="C5420" t="s">
        <v>14098</v>
      </c>
      <c r="D5420" t="s">
        <v>39</v>
      </c>
      <c r="E5420" t="s">
        <v>52</v>
      </c>
      <c r="F5420" t="s">
        <v>19</v>
      </c>
      <c r="G5420" t="s">
        <v>20</v>
      </c>
      <c r="H5420">
        <v>26221.22</v>
      </c>
      <c r="I5420" s="9">
        <v>45588</v>
      </c>
      <c r="J5420">
        <v>2024</v>
      </c>
      <c r="K5420" t="s">
        <v>14058</v>
      </c>
      <c r="L5420">
        <v>10</v>
      </c>
      <c r="M5420" t="s">
        <v>14052</v>
      </c>
      <c r="N5420" t="s">
        <v>16</v>
      </c>
    </row>
    <row r="5421" spans="1:14" x14ac:dyDescent="0.35">
      <c r="A5421" t="s">
        <v>13219</v>
      </c>
      <c r="B5421">
        <v>18</v>
      </c>
      <c r="C5421" t="s">
        <v>14098</v>
      </c>
      <c r="D5421" t="s">
        <v>12</v>
      </c>
      <c r="E5421" t="s">
        <v>13</v>
      </c>
      <c r="F5421" t="s">
        <v>19</v>
      </c>
      <c r="G5421" t="s">
        <v>20</v>
      </c>
      <c r="H5421">
        <v>338.98</v>
      </c>
      <c r="I5421" s="9">
        <v>45474</v>
      </c>
      <c r="J5421">
        <v>2024</v>
      </c>
      <c r="K5421" t="s">
        <v>14063</v>
      </c>
      <c r="L5421">
        <v>7</v>
      </c>
      <c r="M5421" t="s">
        <v>14062</v>
      </c>
      <c r="N5421" t="s">
        <v>16</v>
      </c>
    </row>
    <row r="5422" spans="1:14" x14ac:dyDescent="0.35">
      <c r="A5422" t="s">
        <v>13251</v>
      </c>
      <c r="B5422">
        <v>18</v>
      </c>
      <c r="C5422" t="s">
        <v>14098</v>
      </c>
      <c r="D5422" t="s">
        <v>39</v>
      </c>
      <c r="E5422" t="s">
        <v>64</v>
      </c>
      <c r="F5422" t="s">
        <v>19</v>
      </c>
      <c r="G5422" t="s">
        <v>36</v>
      </c>
      <c r="H5422">
        <v>11505.88</v>
      </c>
      <c r="I5422" s="9">
        <v>44935</v>
      </c>
      <c r="J5422">
        <v>2023</v>
      </c>
      <c r="K5422" t="s">
        <v>14045</v>
      </c>
      <c r="L5422">
        <v>1</v>
      </c>
      <c r="M5422" t="s">
        <v>14062</v>
      </c>
      <c r="N5422" t="s">
        <v>16</v>
      </c>
    </row>
    <row r="5423" spans="1:14" x14ac:dyDescent="0.35">
      <c r="A5423" t="s">
        <v>13589</v>
      </c>
      <c r="B5423">
        <v>18</v>
      </c>
      <c r="C5423" t="s">
        <v>14098</v>
      </c>
      <c r="D5423" t="s">
        <v>39</v>
      </c>
      <c r="E5423" t="s">
        <v>29</v>
      </c>
      <c r="F5423" t="s">
        <v>35</v>
      </c>
      <c r="G5423" t="s">
        <v>26</v>
      </c>
      <c r="H5423">
        <v>4753.0600000000004</v>
      </c>
      <c r="I5423" s="9">
        <v>45506</v>
      </c>
      <c r="J5423">
        <v>2024</v>
      </c>
      <c r="K5423" t="s">
        <v>14056</v>
      </c>
      <c r="L5423">
        <v>8</v>
      </c>
      <c r="M5423" t="s">
        <v>14048</v>
      </c>
      <c r="N5423" t="s">
        <v>16</v>
      </c>
    </row>
    <row r="5424" spans="1:14" x14ac:dyDescent="0.35">
      <c r="A5424" t="s">
        <v>13609</v>
      </c>
      <c r="B5424">
        <v>18</v>
      </c>
      <c r="C5424" t="s">
        <v>14098</v>
      </c>
      <c r="D5424" t="s">
        <v>39</v>
      </c>
      <c r="E5424" t="s">
        <v>64</v>
      </c>
      <c r="F5424" t="s">
        <v>19</v>
      </c>
      <c r="G5424" t="s">
        <v>15</v>
      </c>
      <c r="H5424">
        <v>254.95</v>
      </c>
      <c r="I5424" s="9">
        <v>45182</v>
      </c>
      <c r="J5424">
        <v>2023</v>
      </c>
      <c r="K5424" t="s">
        <v>14055</v>
      </c>
      <c r="L5424">
        <v>9</v>
      </c>
      <c r="M5424" t="s">
        <v>14052</v>
      </c>
      <c r="N5424" t="s">
        <v>16</v>
      </c>
    </row>
    <row r="5425" spans="1:14" x14ac:dyDescent="0.35">
      <c r="A5425" t="s">
        <v>13705</v>
      </c>
      <c r="B5425">
        <v>18</v>
      </c>
      <c r="C5425" t="s">
        <v>14098</v>
      </c>
      <c r="D5425" t="s">
        <v>12</v>
      </c>
      <c r="E5425" t="s">
        <v>42</v>
      </c>
      <c r="F5425" t="s">
        <v>19</v>
      </c>
      <c r="G5425" t="s">
        <v>26</v>
      </c>
      <c r="H5425">
        <v>1964.14</v>
      </c>
      <c r="I5425" s="9">
        <v>44985</v>
      </c>
      <c r="J5425">
        <v>2023</v>
      </c>
      <c r="K5425" t="s">
        <v>14051</v>
      </c>
      <c r="L5425">
        <v>2</v>
      </c>
      <c r="M5425" t="s">
        <v>14046</v>
      </c>
      <c r="N5425" t="s">
        <v>16</v>
      </c>
    </row>
    <row r="5426" spans="1:14" x14ac:dyDescent="0.35">
      <c r="A5426" t="s">
        <v>13837</v>
      </c>
      <c r="B5426">
        <v>18</v>
      </c>
      <c r="C5426" t="s">
        <v>14098</v>
      </c>
      <c r="D5426" t="s">
        <v>39</v>
      </c>
      <c r="E5426" t="s">
        <v>29</v>
      </c>
      <c r="F5426" t="s">
        <v>25</v>
      </c>
      <c r="G5426" t="s">
        <v>26</v>
      </c>
      <c r="H5426">
        <v>8237.7800000000007</v>
      </c>
      <c r="I5426" s="9">
        <v>45250</v>
      </c>
      <c r="J5426">
        <v>2023</v>
      </c>
      <c r="K5426" t="s">
        <v>14054</v>
      </c>
      <c r="L5426">
        <v>11</v>
      </c>
      <c r="M5426" t="s">
        <v>14062</v>
      </c>
      <c r="N5426" t="s">
        <v>16</v>
      </c>
    </row>
    <row r="5427" spans="1:14" x14ac:dyDescent="0.35">
      <c r="A5427" t="s">
        <v>13841</v>
      </c>
      <c r="B5427">
        <v>18</v>
      </c>
      <c r="C5427" t="s">
        <v>14098</v>
      </c>
      <c r="D5427" t="s">
        <v>12</v>
      </c>
      <c r="E5427" t="s">
        <v>93</v>
      </c>
      <c r="F5427" t="s">
        <v>35</v>
      </c>
      <c r="G5427" t="s">
        <v>30</v>
      </c>
      <c r="H5427">
        <v>20547.560000000001</v>
      </c>
      <c r="I5427" s="9">
        <v>45187</v>
      </c>
      <c r="J5427">
        <v>2023</v>
      </c>
      <c r="K5427" t="s">
        <v>14055</v>
      </c>
      <c r="L5427">
        <v>9</v>
      </c>
      <c r="M5427" t="s">
        <v>14062</v>
      </c>
      <c r="N5427" t="s">
        <v>16</v>
      </c>
    </row>
    <row r="5428" spans="1:14" x14ac:dyDescent="0.35">
      <c r="A5428" t="s">
        <v>13923</v>
      </c>
      <c r="B5428">
        <v>18</v>
      </c>
      <c r="C5428" t="s">
        <v>14098</v>
      </c>
      <c r="D5428" t="s">
        <v>12</v>
      </c>
      <c r="E5428" t="s">
        <v>93</v>
      </c>
      <c r="F5428" t="s">
        <v>55</v>
      </c>
      <c r="G5428" t="s">
        <v>20</v>
      </c>
      <c r="H5428">
        <v>4613.13</v>
      </c>
      <c r="I5428" s="9">
        <v>45054</v>
      </c>
      <c r="J5428">
        <v>2023</v>
      </c>
      <c r="K5428" t="s">
        <v>14047</v>
      </c>
      <c r="L5428">
        <v>5</v>
      </c>
      <c r="M5428" t="s">
        <v>14062</v>
      </c>
      <c r="N5428" t="s">
        <v>16</v>
      </c>
    </row>
    <row r="5429" spans="1:14" x14ac:dyDescent="0.35">
      <c r="A5429" t="s">
        <v>13959</v>
      </c>
      <c r="B5429">
        <v>18</v>
      </c>
      <c r="C5429" t="s">
        <v>14098</v>
      </c>
      <c r="D5429" t="s">
        <v>39</v>
      </c>
      <c r="E5429" t="s">
        <v>24</v>
      </c>
      <c r="F5429" t="s">
        <v>35</v>
      </c>
      <c r="G5429" t="s">
        <v>20</v>
      </c>
      <c r="H5429">
        <v>2364.0700000000002</v>
      </c>
      <c r="I5429" s="9">
        <v>45024</v>
      </c>
      <c r="J5429">
        <v>2023</v>
      </c>
      <c r="K5429" t="s">
        <v>14061</v>
      </c>
      <c r="L5429">
        <v>4</v>
      </c>
      <c r="M5429" t="s">
        <v>14050</v>
      </c>
      <c r="N5429" t="s">
        <v>16</v>
      </c>
    </row>
    <row r="5430" spans="1:14" x14ac:dyDescent="0.35">
      <c r="A5430" t="s">
        <v>13991</v>
      </c>
      <c r="B5430">
        <v>18</v>
      </c>
      <c r="C5430" t="s">
        <v>14098</v>
      </c>
      <c r="D5430" t="s">
        <v>39</v>
      </c>
      <c r="E5430" t="s">
        <v>24</v>
      </c>
      <c r="F5430" t="s">
        <v>55</v>
      </c>
      <c r="G5430" t="s">
        <v>30</v>
      </c>
      <c r="H5430">
        <v>5273.15</v>
      </c>
      <c r="I5430" s="9">
        <v>45191</v>
      </c>
      <c r="J5430">
        <v>2023</v>
      </c>
      <c r="K5430" t="s">
        <v>14055</v>
      </c>
      <c r="L5430">
        <v>9</v>
      </c>
      <c r="M5430" t="s">
        <v>14048</v>
      </c>
      <c r="N5430" t="s">
        <v>16</v>
      </c>
    </row>
    <row r="5431" spans="1:14" x14ac:dyDescent="0.35">
      <c r="A5431" t="s">
        <v>161</v>
      </c>
      <c r="B5431">
        <v>23</v>
      </c>
      <c r="C5431" t="s">
        <v>14098</v>
      </c>
      <c r="D5431" t="s">
        <v>12</v>
      </c>
      <c r="E5431" t="s">
        <v>42</v>
      </c>
      <c r="F5431" t="s">
        <v>55</v>
      </c>
      <c r="G5431" t="s">
        <v>20</v>
      </c>
      <c r="H5431">
        <v>40.33</v>
      </c>
      <c r="I5431" s="9">
        <v>45464</v>
      </c>
      <c r="J5431">
        <v>2024</v>
      </c>
      <c r="K5431" t="s">
        <v>14049</v>
      </c>
      <c r="L5431">
        <v>6</v>
      </c>
      <c r="M5431" t="s">
        <v>14048</v>
      </c>
      <c r="N5431" t="s">
        <v>16</v>
      </c>
    </row>
    <row r="5432" spans="1:14" x14ac:dyDescent="0.35">
      <c r="A5432" t="s">
        <v>369</v>
      </c>
      <c r="B5432">
        <v>23</v>
      </c>
      <c r="C5432" t="s">
        <v>14098</v>
      </c>
      <c r="D5432" t="s">
        <v>12</v>
      </c>
      <c r="E5432" t="s">
        <v>29</v>
      </c>
      <c r="F5432" t="s">
        <v>49</v>
      </c>
      <c r="G5432" t="s">
        <v>36</v>
      </c>
      <c r="H5432">
        <v>3799.57</v>
      </c>
      <c r="I5432" s="9">
        <v>45078</v>
      </c>
      <c r="J5432">
        <v>2023</v>
      </c>
      <c r="K5432" t="s">
        <v>14049</v>
      </c>
      <c r="L5432">
        <v>6</v>
      </c>
      <c r="M5432" t="s">
        <v>14057</v>
      </c>
      <c r="N5432" t="s">
        <v>16</v>
      </c>
    </row>
    <row r="5433" spans="1:14" x14ac:dyDescent="0.35">
      <c r="A5433" t="s">
        <v>405</v>
      </c>
      <c r="B5433">
        <v>23</v>
      </c>
      <c r="C5433" t="s">
        <v>14098</v>
      </c>
      <c r="D5433" t="s">
        <v>12</v>
      </c>
      <c r="E5433" t="s">
        <v>29</v>
      </c>
      <c r="F5433" t="s">
        <v>35</v>
      </c>
      <c r="G5433" t="s">
        <v>20</v>
      </c>
      <c r="H5433">
        <v>11632.86</v>
      </c>
      <c r="I5433" s="9">
        <v>45587</v>
      </c>
      <c r="J5433">
        <v>2024</v>
      </c>
      <c r="K5433" t="s">
        <v>14058</v>
      </c>
      <c r="L5433">
        <v>10</v>
      </c>
      <c r="M5433" t="s">
        <v>14046</v>
      </c>
      <c r="N5433" t="s">
        <v>16</v>
      </c>
    </row>
    <row r="5434" spans="1:14" x14ac:dyDescent="0.35">
      <c r="A5434" t="s">
        <v>489</v>
      </c>
      <c r="B5434">
        <v>23</v>
      </c>
      <c r="C5434" t="s">
        <v>14098</v>
      </c>
      <c r="D5434" t="s">
        <v>39</v>
      </c>
      <c r="E5434" t="s">
        <v>52</v>
      </c>
      <c r="F5434" t="s">
        <v>55</v>
      </c>
      <c r="G5434" t="s">
        <v>30</v>
      </c>
      <c r="H5434">
        <v>4943.7299999999996</v>
      </c>
      <c r="I5434" s="9">
        <v>45115</v>
      </c>
      <c r="J5434">
        <v>2023</v>
      </c>
      <c r="K5434" t="s">
        <v>14063</v>
      </c>
      <c r="L5434">
        <v>7</v>
      </c>
      <c r="M5434" t="s">
        <v>14050</v>
      </c>
      <c r="N5434" t="s">
        <v>16</v>
      </c>
    </row>
    <row r="5435" spans="1:14" x14ac:dyDescent="0.35">
      <c r="A5435" t="s">
        <v>501</v>
      </c>
      <c r="B5435">
        <v>23</v>
      </c>
      <c r="C5435" t="s">
        <v>14098</v>
      </c>
      <c r="D5435" t="s">
        <v>12</v>
      </c>
      <c r="E5435" t="s">
        <v>29</v>
      </c>
      <c r="F5435" t="s">
        <v>49</v>
      </c>
      <c r="G5435" t="s">
        <v>26</v>
      </c>
      <c r="H5435">
        <v>3331.29</v>
      </c>
      <c r="I5435" s="9">
        <v>45109</v>
      </c>
      <c r="J5435">
        <v>2023</v>
      </c>
      <c r="K5435" t="s">
        <v>14063</v>
      </c>
      <c r="L5435">
        <v>7</v>
      </c>
      <c r="M5435" t="s">
        <v>14059</v>
      </c>
      <c r="N5435" t="s">
        <v>16</v>
      </c>
    </row>
    <row r="5436" spans="1:14" x14ac:dyDescent="0.35">
      <c r="A5436" t="s">
        <v>711</v>
      </c>
      <c r="B5436">
        <v>23</v>
      </c>
      <c r="C5436" t="s">
        <v>14098</v>
      </c>
      <c r="D5436" t="s">
        <v>39</v>
      </c>
      <c r="E5436" t="s">
        <v>93</v>
      </c>
      <c r="F5436" t="s">
        <v>35</v>
      </c>
      <c r="G5436" t="s">
        <v>30</v>
      </c>
      <c r="H5436">
        <v>3192.65</v>
      </c>
      <c r="I5436" s="9">
        <v>45564</v>
      </c>
      <c r="J5436">
        <v>2024</v>
      </c>
      <c r="K5436" t="s">
        <v>14055</v>
      </c>
      <c r="L5436">
        <v>9</v>
      </c>
      <c r="M5436" t="s">
        <v>14059</v>
      </c>
      <c r="N5436" t="s">
        <v>16</v>
      </c>
    </row>
    <row r="5437" spans="1:14" x14ac:dyDescent="0.35">
      <c r="A5437" t="s">
        <v>867</v>
      </c>
      <c r="B5437">
        <v>23</v>
      </c>
      <c r="C5437" t="s">
        <v>14098</v>
      </c>
      <c r="D5437" t="s">
        <v>39</v>
      </c>
      <c r="E5437" t="s">
        <v>64</v>
      </c>
      <c r="F5437" t="s">
        <v>49</v>
      </c>
      <c r="G5437" t="s">
        <v>36</v>
      </c>
      <c r="H5437">
        <v>2358.56</v>
      </c>
      <c r="I5437" s="9">
        <v>44972</v>
      </c>
      <c r="J5437">
        <v>2023</v>
      </c>
      <c r="K5437" t="s">
        <v>14051</v>
      </c>
      <c r="L5437">
        <v>2</v>
      </c>
      <c r="M5437" t="s">
        <v>14052</v>
      </c>
      <c r="N5437" t="s">
        <v>16</v>
      </c>
    </row>
    <row r="5438" spans="1:14" x14ac:dyDescent="0.35">
      <c r="A5438" t="s">
        <v>1291</v>
      </c>
      <c r="B5438">
        <v>23</v>
      </c>
      <c r="C5438" t="s">
        <v>14098</v>
      </c>
      <c r="D5438" t="s">
        <v>39</v>
      </c>
      <c r="E5438" t="s">
        <v>64</v>
      </c>
      <c r="F5438" t="s">
        <v>14</v>
      </c>
      <c r="G5438" t="s">
        <v>15</v>
      </c>
      <c r="H5438">
        <v>7271.57</v>
      </c>
      <c r="I5438" s="9">
        <v>45114</v>
      </c>
      <c r="J5438">
        <v>2023</v>
      </c>
      <c r="K5438" t="s">
        <v>14063</v>
      </c>
      <c r="L5438">
        <v>7</v>
      </c>
      <c r="M5438" t="s">
        <v>14048</v>
      </c>
      <c r="N5438" t="s">
        <v>16</v>
      </c>
    </row>
    <row r="5439" spans="1:14" x14ac:dyDescent="0.35">
      <c r="A5439" t="s">
        <v>1343</v>
      </c>
      <c r="B5439">
        <v>23</v>
      </c>
      <c r="C5439" t="s">
        <v>14098</v>
      </c>
      <c r="D5439" t="s">
        <v>39</v>
      </c>
      <c r="E5439" t="s">
        <v>52</v>
      </c>
      <c r="F5439" t="s">
        <v>14</v>
      </c>
      <c r="G5439" t="s">
        <v>15</v>
      </c>
      <c r="H5439">
        <v>5333.5</v>
      </c>
      <c r="I5439" s="9">
        <v>44944</v>
      </c>
      <c r="J5439">
        <v>2023</v>
      </c>
      <c r="K5439" t="s">
        <v>14045</v>
      </c>
      <c r="L5439">
        <v>1</v>
      </c>
      <c r="M5439" t="s">
        <v>14052</v>
      </c>
      <c r="N5439" t="s">
        <v>16</v>
      </c>
    </row>
    <row r="5440" spans="1:14" x14ac:dyDescent="0.35">
      <c r="A5440" t="s">
        <v>1455</v>
      </c>
      <c r="B5440">
        <v>23</v>
      </c>
      <c r="C5440" t="s">
        <v>14098</v>
      </c>
      <c r="D5440" t="s">
        <v>12</v>
      </c>
      <c r="E5440" t="s">
        <v>13</v>
      </c>
      <c r="F5440" t="s">
        <v>35</v>
      </c>
      <c r="G5440" t="s">
        <v>15</v>
      </c>
      <c r="H5440">
        <v>6339.4</v>
      </c>
      <c r="I5440" s="9">
        <v>44947</v>
      </c>
      <c r="J5440">
        <v>2023</v>
      </c>
      <c r="K5440" t="s">
        <v>14045</v>
      </c>
      <c r="L5440">
        <v>1</v>
      </c>
      <c r="M5440" t="s">
        <v>14050</v>
      </c>
      <c r="N5440" t="s">
        <v>16</v>
      </c>
    </row>
    <row r="5441" spans="1:14" x14ac:dyDescent="0.35">
      <c r="A5441" t="s">
        <v>1511</v>
      </c>
      <c r="B5441">
        <v>23</v>
      </c>
      <c r="C5441" t="s">
        <v>14098</v>
      </c>
      <c r="D5441" t="s">
        <v>39</v>
      </c>
      <c r="E5441" t="s">
        <v>29</v>
      </c>
      <c r="F5441" t="s">
        <v>25</v>
      </c>
      <c r="G5441" t="s">
        <v>36</v>
      </c>
      <c r="H5441">
        <v>6375.8</v>
      </c>
      <c r="I5441" s="9">
        <v>45173</v>
      </c>
      <c r="J5441">
        <v>2023</v>
      </c>
      <c r="K5441" t="s">
        <v>14055</v>
      </c>
      <c r="L5441">
        <v>9</v>
      </c>
      <c r="M5441" t="s">
        <v>14062</v>
      </c>
      <c r="N5441" t="s">
        <v>16</v>
      </c>
    </row>
    <row r="5442" spans="1:14" x14ac:dyDescent="0.35">
      <c r="A5442" t="s">
        <v>1665</v>
      </c>
      <c r="B5442">
        <v>23</v>
      </c>
      <c r="C5442" t="s">
        <v>14098</v>
      </c>
      <c r="D5442" t="s">
        <v>39</v>
      </c>
      <c r="E5442" t="s">
        <v>42</v>
      </c>
      <c r="F5442" t="s">
        <v>55</v>
      </c>
      <c r="G5442" t="s">
        <v>20</v>
      </c>
      <c r="H5442">
        <v>1226.8399999999999</v>
      </c>
      <c r="I5442" s="9">
        <v>45065</v>
      </c>
      <c r="J5442">
        <v>2023</v>
      </c>
      <c r="K5442" t="s">
        <v>14047</v>
      </c>
      <c r="L5442">
        <v>5</v>
      </c>
      <c r="M5442" t="s">
        <v>14048</v>
      </c>
      <c r="N5442" t="s">
        <v>16</v>
      </c>
    </row>
    <row r="5443" spans="1:14" x14ac:dyDescent="0.35">
      <c r="A5443" t="s">
        <v>1895</v>
      </c>
      <c r="B5443">
        <v>23</v>
      </c>
      <c r="C5443" t="s">
        <v>14098</v>
      </c>
      <c r="D5443" t="s">
        <v>39</v>
      </c>
      <c r="E5443" t="s">
        <v>13</v>
      </c>
      <c r="F5443" t="s">
        <v>25</v>
      </c>
      <c r="G5443" t="s">
        <v>26</v>
      </c>
      <c r="H5443">
        <v>15468.97</v>
      </c>
      <c r="I5443" s="9">
        <v>45493</v>
      </c>
      <c r="J5443">
        <v>2024</v>
      </c>
      <c r="K5443" t="s">
        <v>14063</v>
      </c>
      <c r="L5443">
        <v>7</v>
      </c>
      <c r="M5443" t="s">
        <v>14050</v>
      </c>
      <c r="N5443" t="s">
        <v>16</v>
      </c>
    </row>
    <row r="5444" spans="1:14" x14ac:dyDescent="0.35">
      <c r="A5444" t="s">
        <v>1903</v>
      </c>
      <c r="B5444">
        <v>23</v>
      </c>
      <c r="C5444" t="s">
        <v>14098</v>
      </c>
      <c r="D5444" t="s">
        <v>12</v>
      </c>
      <c r="E5444" t="s">
        <v>24</v>
      </c>
      <c r="F5444" t="s">
        <v>49</v>
      </c>
      <c r="G5444" t="s">
        <v>26</v>
      </c>
      <c r="H5444">
        <v>9772.7199999999993</v>
      </c>
      <c r="I5444" s="9">
        <v>45570</v>
      </c>
      <c r="J5444">
        <v>2024</v>
      </c>
      <c r="K5444" t="s">
        <v>14058</v>
      </c>
      <c r="L5444">
        <v>10</v>
      </c>
      <c r="M5444" t="s">
        <v>14050</v>
      </c>
      <c r="N5444" t="s">
        <v>16</v>
      </c>
    </row>
    <row r="5445" spans="1:14" x14ac:dyDescent="0.35">
      <c r="A5445" t="s">
        <v>1915</v>
      </c>
      <c r="B5445">
        <v>23</v>
      </c>
      <c r="C5445" t="s">
        <v>14098</v>
      </c>
      <c r="D5445" t="s">
        <v>12</v>
      </c>
      <c r="E5445" t="s">
        <v>52</v>
      </c>
      <c r="F5445" t="s">
        <v>25</v>
      </c>
      <c r="G5445" t="s">
        <v>15</v>
      </c>
      <c r="H5445">
        <v>17347.330000000002</v>
      </c>
      <c r="I5445" s="9">
        <v>45529</v>
      </c>
      <c r="J5445">
        <v>2024</v>
      </c>
      <c r="K5445" t="s">
        <v>14056</v>
      </c>
      <c r="L5445">
        <v>8</v>
      </c>
      <c r="M5445" t="s">
        <v>14059</v>
      </c>
      <c r="N5445" t="s">
        <v>16</v>
      </c>
    </row>
    <row r="5446" spans="1:14" x14ac:dyDescent="0.35">
      <c r="A5446" t="s">
        <v>1945</v>
      </c>
      <c r="B5446">
        <v>23</v>
      </c>
      <c r="C5446" t="s">
        <v>14098</v>
      </c>
      <c r="D5446" t="s">
        <v>39</v>
      </c>
      <c r="E5446" t="s">
        <v>13</v>
      </c>
      <c r="F5446" t="s">
        <v>35</v>
      </c>
      <c r="G5446" t="s">
        <v>20</v>
      </c>
      <c r="H5446">
        <v>296.32</v>
      </c>
      <c r="I5446" s="9">
        <v>45418</v>
      </c>
      <c r="J5446">
        <v>2024</v>
      </c>
      <c r="K5446" t="s">
        <v>14047</v>
      </c>
      <c r="L5446">
        <v>5</v>
      </c>
      <c r="M5446" t="s">
        <v>14062</v>
      </c>
      <c r="N5446" t="s">
        <v>16</v>
      </c>
    </row>
    <row r="5447" spans="1:14" x14ac:dyDescent="0.35">
      <c r="A5447" t="s">
        <v>1959</v>
      </c>
      <c r="B5447">
        <v>23</v>
      </c>
      <c r="C5447" t="s">
        <v>14098</v>
      </c>
      <c r="D5447" t="s">
        <v>12</v>
      </c>
      <c r="E5447" t="s">
        <v>29</v>
      </c>
      <c r="F5447" t="s">
        <v>14</v>
      </c>
      <c r="G5447" t="s">
        <v>15</v>
      </c>
      <c r="H5447">
        <v>4364.49</v>
      </c>
      <c r="I5447" s="9">
        <v>45259</v>
      </c>
      <c r="J5447">
        <v>2023</v>
      </c>
      <c r="K5447" t="s">
        <v>14054</v>
      </c>
      <c r="L5447">
        <v>11</v>
      </c>
      <c r="M5447" t="s">
        <v>14052</v>
      </c>
      <c r="N5447" t="s">
        <v>16</v>
      </c>
    </row>
    <row r="5448" spans="1:14" x14ac:dyDescent="0.35">
      <c r="A5448" t="s">
        <v>2021</v>
      </c>
      <c r="B5448">
        <v>23</v>
      </c>
      <c r="C5448" t="s">
        <v>14098</v>
      </c>
      <c r="D5448" t="s">
        <v>12</v>
      </c>
      <c r="E5448" t="s">
        <v>42</v>
      </c>
      <c r="F5448" t="s">
        <v>35</v>
      </c>
      <c r="G5448" t="s">
        <v>20</v>
      </c>
      <c r="H5448">
        <v>20905.3</v>
      </c>
      <c r="I5448" s="9">
        <v>45237</v>
      </c>
      <c r="J5448">
        <v>2023</v>
      </c>
      <c r="K5448" t="s">
        <v>14054</v>
      </c>
      <c r="L5448">
        <v>11</v>
      </c>
      <c r="M5448" t="s">
        <v>14046</v>
      </c>
      <c r="N5448" t="s">
        <v>16</v>
      </c>
    </row>
    <row r="5449" spans="1:14" x14ac:dyDescent="0.35">
      <c r="A5449" t="s">
        <v>2171</v>
      </c>
      <c r="B5449">
        <v>23</v>
      </c>
      <c r="C5449" t="s">
        <v>14098</v>
      </c>
      <c r="D5449" t="s">
        <v>12</v>
      </c>
      <c r="E5449" t="s">
        <v>52</v>
      </c>
      <c r="F5449" t="s">
        <v>19</v>
      </c>
      <c r="G5449" t="s">
        <v>36</v>
      </c>
      <c r="H5449">
        <v>25538.400000000001</v>
      </c>
      <c r="I5449" s="9">
        <v>45092</v>
      </c>
      <c r="J5449">
        <v>2023</v>
      </c>
      <c r="K5449" t="s">
        <v>14049</v>
      </c>
      <c r="L5449">
        <v>6</v>
      </c>
      <c r="M5449" t="s">
        <v>14057</v>
      </c>
      <c r="N5449" t="s">
        <v>16</v>
      </c>
    </row>
    <row r="5450" spans="1:14" x14ac:dyDescent="0.35">
      <c r="A5450" t="s">
        <v>2173</v>
      </c>
      <c r="B5450">
        <v>23</v>
      </c>
      <c r="C5450" t="s">
        <v>14098</v>
      </c>
      <c r="D5450" t="s">
        <v>12</v>
      </c>
      <c r="E5450" t="s">
        <v>42</v>
      </c>
      <c r="F5450" t="s">
        <v>19</v>
      </c>
      <c r="G5450" t="s">
        <v>36</v>
      </c>
      <c r="H5450">
        <v>5723.44</v>
      </c>
      <c r="I5450" s="9">
        <v>45511</v>
      </c>
      <c r="J5450">
        <v>2024</v>
      </c>
      <c r="K5450" t="s">
        <v>14056</v>
      </c>
      <c r="L5450">
        <v>8</v>
      </c>
      <c r="M5450" t="s">
        <v>14052</v>
      </c>
      <c r="N5450" t="s">
        <v>16</v>
      </c>
    </row>
    <row r="5451" spans="1:14" x14ac:dyDescent="0.35">
      <c r="A5451" t="s">
        <v>2285</v>
      </c>
      <c r="B5451">
        <v>23</v>
      </c>
      <c r="C5451" t="s">
        <v>14098</v>
      </c>
      <c r="D5451" t="s">
        <v>12</v>
      </c>
      <c r="E5451" t="s">
        <v>29</v>
      </c>
      <c r="F5451" t="s">
        <v>14</v>
      </c>
      <c r="G5451" t="s">
        <v>20</v>
      </c>
      <c r="H5451">
        <v>3529.69</v>
      </c>
      <c r="I5451" s="9">
        <v>45441</v>
      </c>
      <c r="J5451">
        <v>2024</v>
      </c>
      <c r="K5451" t="s">
        <v>14047</v>
      </c>
      <c r="L5451">
        <v>5</v>
      </c>
      <c r="M5451" t="s">
        <v>14052</v>
      </c>
      <c r="N5451" t="s">
        <v>16</v>
      </c>
    </row>
    <row r="5452" spans="1:14" x14ac:dyDescent="0.35">
      <c r="A5452" t="s">
        <v>2425</v>
      </c>
      <c r="B5452">
        <v>23</v>
      </c>
      <c r="C5452" t="s">
        <v>14098</v>
      </c>
      <c r="D5452" t="s">
        <v>39</v>
      </c>
      <c r="E5452" t="s">
        <v>13</v>
      </c>
      <c r="F5452" t="s">
        <v>35</v>
      </c>
      <c r="G5452" t="s">
        <v>30</v>
      </c>
      <c r="H5452">
        <v>15818.28</v>
      </c>
      <c r="I5452" s="9">
        <v>45500</v>
      </c>
      <c r="J5452">
        <v>2024</v>
      </c>
      <c r="K5452" t="s">
        <v>14063</v>
      </c>
      <c r="L5452">
        <v>7</v>
      </c>
      <c r="M5452" t="s">
        <v>14050</v>
      </c>
      <c r="N5452" t="s">
        <v>16</v>
      </c>
    </row>
    <row r="5453" spans="1:14" x14ac:dyDescent="0.35">
      <c r="A5453" t="s">
        <v>2759</v>
      </c>
      <c r="B5453">
        <v>23</v>
      </c>
      <c r="C5453" t="s">
        <v>14098</v>
      </c>
      <c r="D5453" t="s">
        <v>12</v>
      </c>
      <c r="E5453" t="s">
        <v>24</v>
      </c>
      <c r="F5453" t="s">
        <v>49</v>
      </c>
      <c r="G5453" t="s">
        <v>30</v>
      </c>
      <c r="H5453">
        <v>6092.35</v>
      </c>
      <c r="I5453" s="9">
        <v>45497</v>
      </c>
      <c r="J5453">
        <v>2024</v>
      </c>
      <c r="K5453" t="s">
        <v>14063</v>
      </c>
      <c r="L5453">
        <v>7</v>
      </c>
      <c r="M5453" t="s">
        <v>14052</v>
      </c>
      <c r="N5453" t="s">
        <v>16</v>
      </c>
    </row>
    <row r="5454" spans="1:14" x14ac:dyDescent="0.35">
      <c r="A5454" t="s">
        <v>2927</v>
      </c>
      <c r="B5454">
        <v>23</v>
      </c>
      <c r="C5454" t="s">
        <v>14098</v>
      </c>
      <c r="D5454" t="s">
        <v>39</v>
      </c>
      <c r="E5454" t="s">
        <v>29</v>
      </c>
      <c r="F5454" t="s">
        <v>55</v>
      </c>
      <c r="G5454" t="s">
        <v>15</v>
      </c>
      <c r="H5454">
        <v>14920.9</v>
      </c>
      <c r="I5454" s="9">
        <v>45494</v>
      </c>
      <c r="J5454">
        <v>2024</v>
      </c>
      <c r="K5454" t="s">
        <v>14063</v>
      </c>
      <c r="L5454">
        <v>7</v>
      </c>
      <c r="M5454" t="s">
        <v>14059</v>
      </c>
      <c r="N5454" t="s">
        <v>16</v>
      </c>
    </row>
    <row r="5455" spans="1:14" x14ac:dyDescent="0.35">
      <c r="A5455" t="s">
        <v>3191</v>
      </c>
      <c r="B5455">
        <v>23</v>
      </c>
      <c r="C5455" t="s">
        <v>14098</v>
      </c>
      <c r="D5455" t="s">
        <v>12</v>
      </c>
      <c r="E5455" t="s">
        <v>64</v>
      </c>
      <c r="F5455" t="s">
        <v>55</v>
      </c>
      <c r="G5455" t="s">
        <v>30</v>
      </c>
      <c r="H5455">
        <v>7051.56</v>
      </c>
      <c r="I5455" s="9">
        <v>45054</v>
      </c>
      <c r="J5455">
        <v>2023</v>
      </c>
      <c r="K5455" t="s">
        <v>14047</v>
      </c>
      <c r="L5455">
        <v>5</v>
      </c>
      <c r="M5455" t="s">
        <v>14062</v>
      </c>
      <c r="N5455" t="s">
        <v>16</v>
      </c>
    </row>
    <row r="5456" spans="1:14" x14ac:dyDescent="0.35">
      <c r="A5456" t="s">
        <v>3291</v>
      </c>
      <c r="B5456">
        <v>23</v>
      </c>
      <c r="C5456" t="s">
        <v>14098</v>
      </c>
      <c r="D5456" t="s">
        <v>39</v>
      </c>
      <c r="E5456" t="s">
        <v>52</v>
      </c>
      <c r="F5456" t="s">
        <v>25</v>
      </c>
      <c r="G5456" t="s">
        <v>36</v>
      </c>
      <c r="H5456">
        <v>14519.21</v>
      </c>
      <c r="I5456" s="9">
        <v>45188</v>
      </c>
      <c r="J5456">
        <v>2023</v>
      </c>
      <c r="K5456" t="s">
        <v>14055</v>
      </c>
      <c r="L5456">
        <v>9</v>
      </c>
      <c r="M5456" t="s">
        <v>14046</v>
      </c>
      <c r="N5456" t="s">
        <v>16</v>
      </c>
    </row>
    <row r="5457" spans="1:14" x14ac:dyDescent="0.35">
      <c r="A5457" t="s">
        <v>3329</v>
      </c>
      <c r="B5457">
        <v>23</v>
      </c>
      <c r="C5457" t="s">
        <v>14098</v>
      </c>
      <c r="D5457" t="s">
        <v>39</v>
      </c>
      <c r="E5457" t="s">
        <v>74</v>
      </c>
      <c r="F5457" t="s">
        <v>14</v>
      </c>
      <c r="G5457" t="s">
        <v>30</v>
      </c>
      <c r="H5457">
        <v>7000.72</v>
      </c>
      <c r="I5457" s="9">
        <v>45364</v>
      </c>
      <c r="J5457">
        <v>2024</v>
      </c>
      <c r="K5457" t="s">
        <v>14053</v>
      </c>
      <c r="L5457">
        <v>3</v>
      </c>
      <c r="M5457" t="s">
        <v>14052</v>
      </c>
      <c r="N5457" t="s">
        <v>16</v>
      </c>
    </row>
    <row r="5458" spans="1:14" x14ac:dyDescent="0.35">
      <c r="A5458" t="s">
        <v>3429</v>
      </c>
      <c r="B5458">
        <v>23</v>
      </c>
      <c r="C5458" t="s">
        <v>14098</v>
      </c>
      <c r="D5458" t="s">
        <v>39</v>
      </c>
      <c r="E5458" t="s">
        <v>13</v>
      </c>
      <c r="F5458" t="s">
        <v>19</v>
      </c>
      <c r="G5458" t="s">
        <v>30</v>
      </c>
      <c r="H5458">
        <v>16535.5</v>
      </c>
      <c r="I5458" s="9">
        <v>45110</v>
      </c>
      <c r="J5458">
        <v>2023</v>
      </c>
      <c r="K5458" t="s">
        <v>14063</v>
      </c>
      <c r="L5458">
        <v>7</v>
      </c>
      <c r="M5458" t="s">
        <v>14062</v>
      </c>
      <c r="N5458" t="s">
        <v>16</v>
      </c>
    </row>
    <row r="5459" spans="1:14" x14ac:dyDescent="0.35">
      <c r="A5459" t="s">
        <v>3509</v>
      </c>
      <c r="B5459">
        <v>23</v>
      </c>
      <c r="C5459" t="s">
        <v>14098</v>
      </c>
      <c r="D5459" t="s">
        <v>39</v>
      </c>
      <c r="E5459" t="s">
        <v>13</v>
      </c>
      <c r="F5459" t="s">
        <v>14</v>
      </c>
      <c r="G5459" t="s">
        <v>36</v>
      </c>
      <c r="H5459">
        <v>13278.77</v>
      </c>
      <c r="I5459" s="9">
        <v>45440</v>
      </c>
      <c r="J5459">
        <v>2024</v>
      </c>
      <c r="K5459" t="s">
        <v>14047</v>
      </c>
      <c r="L5459">
        <v>5</v>
      </c>
      <c r="M5459" t="s">
        <v>14046</v>
      </c>
      <c r="N5459" t="s">
        <v>16</v>
      </c>
    </row>
    <row r="5460" spans="1:14" x14ac:dyDescent="0.35">
      <c r="A5460" t="s">
        <v>3587</v>
      </c>
      <c r="B5460">
        <v>23</v>
      </c>
      <c r="C5460" t="s">
        <v>14098</v>
      </c>
      <c r="D5460" t="s">
        <v>39</v>
      </c>
      <c r="E5460" t="s">
        <v>93</v>
      </c>
      <c r="F5460" t="s">
        <v>25</v>
      </c>
      <c r="G5460" t="s">
        <v>20</v>
      </c>
      <c r="H5460">
        <v>2999.03</v>
      </c>
      <c r="I5460" s="9">
        <v>45388</v>
      </c>
      <c r="J5460">
        <v>2024</v>
      </c>
      <c r="K5460" t="s">
        <v>14061</v>
      </c>
      <c r="L5460">
        <v>4</v>
      </c>
      <c r="M5460" t="s">
        <v>14050</v>
      </c>
      <c r="N5460" t="s">
        <v>16</v>
      </c>
    </row>
    <row r="5461" spans="1:14" x14ac:dyDescent="0.35">
      <c r="A5461" t="s">
        <v>3807</v>
      </c>
      <c r="B5461">
        <v>23</v>
      </c>
      <c r="C5461" t="s">
        <v>14098</v>
      </c>
      <c r="D5461" t="s">
        <v>39</v>
      </c>
      <c r="E5461" t="s">
        <v>13</v>
      </c>
      <c r="F5461" t="s">
        <v>14</v>
      </c>
      <c r="G5461" t="s">
        <v>36</v>
      </c>
      <c r="H5461">
        <v>1174.1500000000001</v>
      </c>
      <c r="I5461" s="9">
        <v>45224</v>
      </c>
      <c r="J5461">
        <v>2023</v>
      </c>
      <c r="K5461" t="s">
        <v>14058</v>
      </c>
      <c r="L5461">
        <v>10</v>
      </c>
      <c r="M5461" t="s">
        <v>14052</v>
      </c>
      <c r="N5461" t="s">
        <v>16</v>
      </c>
    </row>
    <row r="5462" spans="1:14" x14ac:dyDescent="0.35">
      <c r="A5462" t="s">
        <v>3811</v>
      </c>
      <c r="B5462">
        <v>23</v>
      </c>
      <c r="C5462" t="s">
        <v>14098</v>
      </c>
      <c r="D5462" t="s">
        <v>12</v>
      </c>
      <c r="E5462" t="s">
        <v>64</v>
      </c>
      <c r="F5462" t="s">
        <v>25</v>
      </c>
      <c r="G5462" t="s">
        <v>26</v>
      </c>
      <c r="H5462">
        <v>13613.97</v>
      </c>
      <c r="I5462" s="9">
        <v>45097</v>
      </c>
      <c r="J5462">
        <v>2023</v>
      </c>
      <c r="K5462" t="s">
        <v>14049</v>
      </c>
      <c r="L5462">
        <v>6</v>
      </c>
      <c r="M5462" t="s">
        <v>14046</v>
      </c>
      <c r="N5462" t="s">
        <v>16</v>
      </c>
    </row>
    <row r="5463" spans="1:14" x14ac:dyDescent="0.35">
      <c r="A5463" t="s">
        <v>3845</v>
      </c>
      <c r="B5463">
        <v>23</v>
      </c>
      <c r="C5463" t="s">
        <v>14098</v>
      </c>
      <c r="D5463" t="s">
        <v>12</v>
      </c>
      <c r="E5463" t="s">
        <v>93</v>
      </c>
      <c r="F5463" t="s">
        <v>19</v>
      </c>
      <c r="G5463" t="s">
        <v>36</v>
      </c>
      <c r="H5463">
        <v>11640.9</v>
      </c>
      <c r="I5463" s="9">
        <v>44983</v>
      </c>
      <c r="J5463">
        <v>2023</v>
      </c>
      <c r="K5463" t="s">
        <v>14051</v>
      </c>
      <c r="L5463">
        <v>2</v>
      </c>
      <c r="M5463" t="s">
        <v>14059</v>
      </c>
      <c r="N5463" t="s">
        <v>16</v>
      </c>
    </row>
    <row r="5464" spans="1:14" x14ac:dyDescent="0.35">
      <c r="A5464" t="s">
        <v>3893</v>
      </c>
      <c r="B5464">
        <v>23</v>
      </c>
      <c r="C5464" t="s">
        <v>14098</v>
      </c>
      <c r="D5464" t="s">
        <v>39</v>
      </c>
      <c r="E5464" t="s">
        <v>52</v>
      </c>
      <c r="F5464" t="s">
        <v>14</v>
      </c>
      <c r="G5464" t="s">
        <v>15</v>
      </c>
      <c r="H5464">
        <v>12217.35</v>
      </c>
      <c r="I5464" s="9">
        <v>45183</v>
      </c>
      <c r="J5464">
        <v>2023</v>
      </c>
      <c r="K5464" t="s">
        <v>14055</v>
      </c>
      <c r="L5464">
        <v>9</v>
      </c>
      <c r="M5464" t="s">
        <v>14057</v>
      </c>
      <c r="N5464" t="s">
        <v>16</v>
      </c>
    </row>
    <row r="5465" spans="1:14" x14ac:dyDescent="0.35">
      <c r="A5465" t="s">
        <v>4033</v>
      </c>
      <c r="B5465">
        <v>23</v>
      </c>
      <c r="C5465" t="s">
        <v>14098</v>
      </c>
      <c r="D5465" t="s">
        <v>39</v>
      </c>
      <c r="E5465" t="s">
        <v>42</v>
      </c>
      <c r="F5465" t="s">
        <v>55</v>
      </c>
      <c r="G5465" t="s">
        <v>36</v>
      </c>
      <c r="H5465">
        <v>1816.72</v>
      </c>
      <c r="I5465" s="9">
        <v>45217</v>
      </c>
      <c r="J5465">
        <v>2023</v>
      </c>
      <c r="K5465" t="s">
        <v>14058</v>
      </c>
      <c r="L5465">
        <v>10</v>
      </c>
      <c r="M5465" t="s">
        <v>14052</v>
      </c>
      <c r="N5465" t="s">
        <v>16</v>
      </c>
    </row>
    <row r="5466" spans="1:14" x14ac:dyDescent="0.35">
      <c r="A5466" t="s">
        <v>4125</v>
      </c>
      <c r="B5466">
        <v>23</v>
      </c>
      <c r="C5466" t="s">
        <v>14098</v>
      </c>
      <c r="D5466" t="s">
        <v>12</v>
      </c>
      <c r="E5466" t="s">
        <v>24</v>
      </c>
      <c r="F5466" t="s">
        <v>35</v>
      </c>
      <c r="G5466" t="s">
        <v>30</v>
      </c>
      <c r="H5466">
        <v>2598.5100000000002</v>
      </c>
      <c r="I5466" s="9">
        <v>45362</v>
      </c>
      <c r="J5466">
        <v>2024</v>
      </c>
      <c r="K5466" t="s">
        <v>14053</v>
      </c>
      <c r="L5466">
        <v>3</v>
      </c>
      <c r="M5466" t="s">
        <v>14062</v>
      </c>
      <c r="N5466" t="s">
        <v>16</v>
      </c>
    </row>
    <row r="5467" spans="1:14" x14ac:dyDescent="0.35">
      <c r="A5467" t="s">
        <v>4149</v>
      </c>
      <c r="B5467">
        <v>23</v>
      </c>
      <c r="C5467" t="s">
        <v>14098</v>
      </c>
      <c r="D5467" t="s">
        <v>39</v>
      </c>
      <c r="E5467" t="s">
        <v>52</v>
      </c>
      <c r="F5467" t="s">
        <v>49</v>
      </c>
      <c r="G5467" t="s">
        <v>15</v>
      </c>
      <c r="H5467">
        <v>609.29999999999995</v>
      </c>
      <c r="I5467" s="9">
        <v>45574</v>
      </c>
      <c r="J5467">
        <v>2024</v>
      </c>
      <c r="K5467" t="s">
        <v>14058</v>
      </c>
      <c r="L5467">
        <v>10</v>
      </c>
      <c r="M5467" t="s">
        <v>14052</v>
      </c>
      <c r="N5467" t="s">
        <v>16</v>
      </c>
    </row>
    <row r="5468" spans="1:14" x14ac:dyDescent="0.35">
      <c r="A5468" t="s">
        <v>4315</v>
      </c>
      <c r="B5468">
        <v>23</v>
      </c>
      <c r="C5468" t="s">
        <v>14098</v>
      </c>
      <c r="D5468" t="s">
        <v>39</v>
      </c>
      <c r="E5468" t="s">
        <v>13</v>
      </c>
      <c r="F5468" t="s">
        <v>35</v>
      </c>
      <c r="G5468" t="s">
        <v>36</v>
      </c>
      <c r="H5468">
        <v>2218.0500000000002</v>
      </c>
      <c r="I5468" s="9">
        <v>45541</v>
      </c>
      <c r="J5468">
        <v>2024</v>
      </c>
      <c r="K5468" t="s">
        <v>14055</v>
      </c>
      <c r="L5468">
        <v>9</v>
      </c>
      <c r="M5468" t="s">
        <v>14048</v>
      </c>
      <c r="N5468" t="s">
        <v>16</v>
      </c>
    </row>
    <row r="5469" spans="1:14" x14ac:dyDescent="0.35">
      <c r="A5469" t="s">
        <v>4401</v>
      </c>
      <c r="B5469">
        <v>23</v>
      </c>
      <c r="C5469" t="s">
        <v>14098</v>
      </c>
      <c r="D5469" t="s">
        <v>39</v>
      </c>
      <c r="E5469" t="s">
        <v>24</v>
      </c>
      <c r="F5469" t="s">
        <v>35</v>
      </c>
      <c r="G5469" t="s">
        <v>30</v>
      </c>
      <c r="H5469">
        <v>4674.25</v>
      </c>
      <c r="I5469" s="9">
        <v>45179</v>
      </c>
      <c r="J5469">
        <v>2023</v>
      </c>
      <c r="K5469" t="s">
        <v>14055</v>
      </c>
      <c r="L5469">
        <v>9</v>
      </c>
      <c r="M5469" t="s">
        <v>14059</v>
      </c>
      <c r="N5469" t="s">
        <v>16</v>
      </c>
    </row>
    <row r="5470" spans="1:14" x14ac:dyDescent="0.35">
      <c r="A5470" t="s">
        <v>4431</v>
      </c>
      <c r="B5470">
        <v>23</v>
      </c>
      <c r="C5470" t="s">
        <v>14098</v>
      </c>
      <c r="D5470" t="s">
        <v>12</v>
      </c>
      <c r="E5470" t="s">
        <v>93</v>
      </c>
      <c r="F5470" t="s">
        <v>35</v>
      </c>
      <c r="G5470" t="s">
        <v>36</v>
      </c>
      <c r="H5470">
        <v>8781.19</v>
      </c>
      <c r="I5470" s="9">
        <v>45184</v>
      </c>
      <c r="J5470">
        <v>2023</v>
      </c>
      <c r="K5470" t="s">
        <v>14055</v>
      </c>
      <c r="L5470">
        <v>9</v>
      </c>
      <c r="M5470" t="s">
        <v>14048</v>
      </c>
      <c r="N5470" t="s">
        <v>16</v>
      </c>
    </row>
    <row r="5471" spans="1:14" x14ac:dyDescent="0.35">
      <c r="A5471" t="s">
        <v>4717</v>
      </c>
      <c r="B5471">
        <v>23</v>
      </c>
      <c r="C5471" t="s">
        <v>14098</v>
      </c>
      <c r="D5471" t="s">
        <v>12</v>
      </c>
      <c r="E5471" t="s">
        <v>13</v>
      </c>
      <c r="F5471" t="s">
        <v>14</v>
      </c>
      <c r="G5471" t="s">
        <v>20</v>
      </c>
      <c r="H5471">
        <v>5976.36</v>
      </c>
      <c r="I5471" s="9">
        <v>45118</v>
      </c>
      <c r="J5471">
        <v>2023</v>
      </c>
      <c r="K5471" t="s">
        <v>14063</v>
      </c>
      <c r="L5471">
        <v>7</v>
      </c>
      <c r="M5471" t="s">
        <v>14046</v>
      </c>
      <c r="N5471" t="s">
        <v>16</v>
      </c>
    </row>
    <row r="5472" spans="1:14" x14ac:dyDescent="0.35">
      <c r="A5472" t="s">
        <v>4753</v>
      </c>
      <c r="B5472">
        <v>23</v>
      </c>
      <c r="C5472" t="s">
        <v>14098</v>
      </c>
      <c r="D5472" t="s">
        <v>12</v>
      </c>
      <c r="E5472" t="s">
        <v>74</v>
      </c>
      <c r="F5472" t="s">
        <v>55</v>
      </c>
      <c r="G5472" t="s">
        <v>20</v>
      </c>
      <c r="H5472">
        <v>2361.4499999999998</v>
      </c>
      <c r="I5472" s="9">
        <v>45502</v>
      </c>
      <c r="J5472">
        <v>2024</v>
      </c>
      <c r="K5472" t="s">
        <v>14063</v>
      </c>
      <c r="L5472">
        <v>7</v>
      </c>
      <c r="M5472" t="s">
        <v>14062</v>
      </c>
      <c r="N5472" t="s">
        <v>16</v>
      </c>
    </row>
    <row r="5473" spans="1:14" x14ac:dyDescent="0.35">
      <c r="A5473" t="s">
        <v>4901</v>
      </c>
      <c r="B5473">
        <v>23</v>
      </c>
      <c r="C5473" t="s">
        <v>14098</v>
      </c>
      <c r="D5473" t="s">
        <v>39</v>
      </c>
      <c r="E5473" t="s">
        <v>13</v>
      </c>
      <c r="F5473" t="s">
        <v>19</v>
      </c>
      <c r="G5473" t="s">
        <v>36</v>
      </c>
      <c r="H5473">
        <v>9772.1</v>
      </c>
      <c r="I5473" s="9">
        <v>45081</v>
      </c>
      <c r="J5473">
        <v>2023</v>
      </c>
      <c r="K5473" t="s">
        <v>14049</v>
      </c>
      <c r="L5473">
        <v>6</v>
      </c>
      <c r="M5473" t="s">
        <v>14059</v>
      </c>
      <c r="N5473" t="s">
        <v>16</v>
      </c>
    </row>
    <row r="5474" spans="1:14" x14ac:dyDescent="0.35">
      <c r="A5474" t="s">
        <v>4941</v>
      </c>
      <c r="B5474">
        <v>23</v>
      </c>
      <c r="C5474" t="s">
        <v>14098</v>
      </c>
      <c r="D5474" t="s">
        <v>39</v>
      </c>
      <c r="E5474" t="s">
        <v>13</v>
      </c>
      <c r="F5474" t="s">
        <v>49</v>
      </c>
      <c r="G5474" t="s">
        <v>15</v>
      </c>
      <c r="H5474">
        <v>15740.22</v>
      </c>
      <c r="I5474" s="9">
        <v>45442</v>
      </c>
      <c r="J5474">
        <v>2024</v>
      </c>
      <c r="K5474" t="s">
        <v>14047</v>
      </c>
      <c r="L5474">
        <v>5</v>
      </c>
      <c r="M5474" t="s">
        <v>14057</v>
      </c>
      <c r="N5474" t="s">
        <v>16</v>
      </c>
    </row>
    <row r="5475" spans="1:14" x14ac:dyDescent="0.35">
      <c r="A5475" t="s">
        <v>5005</v>
      </c>
      <c r="B5475">
        <v>23</v>
      </c>
      <c r="C5475" t="s">
        <v>14098</v>
      </c>
      <c r="D5475" t="s">
        <v>12</v>
      </c>
      <c r="E5475" t="s">
        <v>24</v>
      </c>
      <c r="F5475" t="s">
        <v>49</v>
      </c>
      <c r="G5475" t="s">
        <v>15</v>
      </c>
      <c r="H5475">
        <v>3763.32</v>
      </c>
      <c r="I5475" s="9">
        <v>44948</v>
      </c>
      <c r="J5475">
        <v>2023</v>
      </c>
      <c r="K5475" t="s">
        <v>14045</v>
      </c>
      <c r="L5475">
        <v>1</v>
      </c>
      <c r="M5475" t="s">
        <v>14059</v>
      </c>
      <c r="N5475" t="s">
        <v>16</v>
      </c>
    </row>
    <row r="5476" spans="1:14" x14ac:dyDescent="0.35">
      <c r="A5476" t="s">
        <v>5049</v>
      </c>
      <c r="B5476">
        <v>23</v>
      </c>
      <c r="C5476" t="s">
        <v>14098</v>
      </c>
      <c r="D5476" t="s">
        <v>39</v>
      </c>
      <c r="E5476" t="s">
        <v>29</v>
      </c>
      <c r="F5476" t="s">
        <v>19</v>
      </c>
      <c r="G5476" t="s">
        <v>15</v>
      </c>
      <c r="H5476">
        <v>7942.65</v>
      </c>
      <c r="I5476" s="9">
        <v>45253</v>
      </c>
      <c r="J5476">
        <v>2023</v>
      </c>
      <c r="K5476" t="s">
        <v>14054</v>
      </c>
      <c r="L5476">
        <v>11</v>
      </c>
      <c r="M5476" t="s">
        <v>14057</v>
      </c>
      <c r="N5476" t="s">
        <v>16</v>
      </c>
    </row>
    <row r="5477" spans="1:14" x14ac:dyDescent="0.35">
      <c r="A5477" t="s">
        <v>5643</v>
      </c>
      <c r="B5477">
        <v>23</v>
      </c>
      <c r="C5477" t="s">
        <v>14098</v>
      </c>
      <c r="D5477" t="s">
        <v>39</v>
      </c>
      <c r="E5477" t="s">
        <v>24</v>
      </c>
      <c r="F5477" t="s">
        <v>25</v>
      </c>
      <c r="G5477" t="s">
        <v>30</v>
      </c>
      <c r="H5477">
        <v>7964.69</v>
      </c>
      <c r="I5477" s="9">
        <v>45208</v>
      </c>
      <c r="J5477">
        <v>2023</v>
      </c>
      <c r="K5477" t="s">
        <v>14058</v>
      </c>
      <c r="L5477">
        <v>10</v>
      </c>
      <c r="M5477" t="s">
        <v>14062</v>
      </c>
      <c r="N5477" t="s">
        <v>16</v>
      </c>
    </row>
    <row r="5478" spans="1:14" x14ac:dyDescent="0.35">
      <c r="A5478" t="s">
        <v>5767</v>
      </c>
      <c r="B5478">
        <v>23</v>
      </c>
      <c r="C5478" t="s">
        <v>14098</v>
      </c>
      <c r="D5478" t="s">
        <v>12</v>
      </c>
      <c r="E5478" t="s">
        <v>29</v>
      </c>
      <c r="F5478" t="s">
        <v>35</v>
      </c>
      <c r="G5478" t="s">
        <v>15</v>
      </c>
      <c r="H5478">
        <v>5272.58</v>
      </c>
      <c r="I5478" s="9">
        <v>45648</v>
      </c>
      <c r="J5478">
        <v>2024</v>
      </c>
      <c r="K5478" t="s">
        <v>14060</v>
      </c>
      <c r="L5478">
        <v>12</v>
      </c>
      <c r="M5478" t="s">
        <v>14059</v>
      </c>
      <c r="N5478" t="s">
        <v>16</v>
      </c>
    </row>
    <row r="5479" spans="1:14" x14ac:dyDescent="0.35">
      <c r="A5479" t="s">
        <v>5779</v>
      </c>
      <c r="B5479">
        <v>23</v>
      </c>
      <c r="C5479" t="s">
        <v>14098</v>
      </c>
      <c r="D5479" t="s">
        <v>12</v>
      </c>
      <c r="E5479" t="s">
        <v>29</v>
      </c>
      <c r="F5479" t="s">
        <v>35</v>
      </c>
      <c r="G5479" t="s">
        <v>15</v>
      </c>
      <c r="H5479">
        <v>8287.51</v>
      </c>
      <c r="I5479" s="9">
        <v>44962</v>
      </c>
      <c r="J5479">
        <v>2023</v>
      </c>
      <c r="K5479" t="s">
        <v>14051</v>
      </c>
      <c r="L5479">
        <v>2</v>
      </c>
      <c r="M5479" t="s">
        <v>14059</v>
      </c>
      <c r="N5479" t="s">
        <v>16</v>
      </c>
    </row>
    <row r="5480" spans="1:14" x14ac:dyDescent="0.35">
      <c r="A5480" t="s">
        <v>5809</v>
      </c>
      <c r="B5480">
        <v>23</v>
      </c>
      <c r="C5480" t="s">
        <v>14098</v>
      </c>
      <c r="D5480" t="s">
        <v>12</v>
      </c>
      <c r="E5480" t="s">
        <v>52</v>
      </c>
      <c r="F5480" t="s">
        <v>49</v>
      </c>
      <c r="G5480" t="s">
        <v>26</v>
      </c>
      <c r="H5480">
        <v>3291.54</v>
      </c>
      <c r="I5480" s="9">
        <v>45640</v>
      </c>
      <c r="J5480">
        <v>2024</v>
      </c>
      <c r="K5480" t="s">
        <v>14060</v>
      </c>
      <c r="L5480">
        <v>12</v>
      </c>
      <c r="M5480" t="s">
        <v>14050</v>
      </c>
      <c r="N5480" t="s">
        <v>16</v>
      </c>
    </row>
    <row r="5481" spans="1:14" x14ac:dyDescent="0.35">
      <c r="A5481" t="s">
        <v>5841</v>
      </c>
      <c r="B5481">
        <v>23</v>
      </c>
      <c r="C5481" t="s">
        <v>14098</v>
      </c>
      <c r="D5481" t="s">
        <v>12</v>
      </c>
      <c r="E5481" t="s">
        <v>24</v>
      </c>
      <c r="F5481" t="s">
        <v>55</v>
      </c>
      <c r="G5481" t="s">
        <v>20</v>
      </c>
      <c r="H5481">
        <v>3555.85</v>
      </c>
      <c r="I5481" s="9">
        <v>45258</v>
      </c>
      <c r="J5481">
        <v>2023</v>
      </c>
      <c r="K5481" t="s">
        <v>14054</v>
      </c>
      <c r="L5481">
        <v>11</v>
      </c>
      <c r="M5481" t="s">
        <v>14046</v>
      </c>
      <c r="N5481" t="s">
        <v>16</v>
      </c>
    </row>
    <row r="5482" spans="1:14" x14ac:dyDescent="0.35">
      <c r="A5482" t="s">
        <v>5859</v>
      </c>
      <c r="B5482">
        <v>23</v>
      </c>
      <c r="C5482" t="s">
        <v>14098</v>
      </c>
      <c r="D5482" t="s">
        <v>12</v>
      </c>
      <c r="E5482" t="s">
        <v>29</v>
      </c>
      <c r="F5482" t="s">
        <v>35</v>
      </c>
      <c r="G5482" t="s">
        <v>30</v>
      </c>
      <c r="H5482">
        <v>15587.11</v>
      </c>
      <c r="I5482" s="9">
        <v>45412</v>
      </c>
      <c r="J5482">
        <v>2024</v>
      </c>
      <c r="K5482" t="s">
        <v>14061</v>
      </c>
      <c r="L5482">
        <v>4</v>
      </c>
      <c r="M5482" t="s">
        <v>14046</v>
      </c>
      <c r="N5482" t="s">
        <v>16</v>
      </c>
    </row>
    <row r="5483" spans="1:14" x14ac:dyDescent="0.35">
      <c r="A5483" t="s">
        <v>5915</v>
      </c>
      <c r="B5483">
        <v>23</v>
      </c>
      <c r="C5483" t="s">
        <v>14098</v>
      </c>
      <c r="D5483" t="s">
        <v>39</v>
      </c>
      <c r="E5483" t="s">
        <v>93</v>
      </c>
      <c r="F5483" t="s">
        <v>35</v>
      </c>
      <c r="G5483" t="s">
        <v>15</v>
      </c>
      <c r="H5483">
        <v>28215.25</v>
      </c>
      <c r="I5483" s="9">
        <v>45051</v>
      </c>
      <c r="J5483">
        <v>2023</v>
      </c>
      <c r="K5483" t="s">
        <v>14047</v>
      </c>
      <c r="L5483">
        <v>5</v>
      </c>
      <c r="M5483" t="s">
        <v>14048</v>
      </c>
      <c r="N5483" t="s">
        <v>16</v>
      </c>
    </row>
    <row r="5484" spans="1:14" x14ac:dyDescent="0.35">
      <c r="A5484" t="s">
        <v>5943</v>
      </c>
      <c r="B5484">
        <v>23</v>
      </c>
      <c r="C5484" t="s">
        <v>14098</v>
      </c>
      <c r="D5484" t="s">
        <v>39</v>
      </c>
      <c r="E5484" t="s">
        <v>74</v>
      </c>
      <c r="F5484" t="s">
        <v>55</v>
      </c>
      <c r="G5484" t="s">
        <v>15</v>
      </c>
      <c r="H5484">
        <v>12774.09</v>
      </c>
      <c r="I5484" s="9">
        <v>45158</v>
      </c>
      <c r="J5484">
        <v>2023</v>
      </c>
      <c r="K5484" t="s">
        <v>14056</v>
      </c>
      <c r="L5484">
        <v>8</v>
      </c>
      <c r="M5484" t="s">
        <v>14059</v>
      </c>
      <c r="N5484" t="s">
        <v>16</v>
      </c>
    </row>
    <row r="5485" spans="1:14" x14ac:dyDescent="0.35">
      <c r="A5485" t="s">
        <v>6031</v>
      </c>
      <c r="B5485">
        <v>23</v>
      </c>
      <c r="C5485" t="s">
        <v>14098</v>
      </c>
      <c r="D5485" t="s">
        <v>12</v>
      </c>
      <c r="E5485" t="s">
        <v>13</v>
      </c>
      <c r="F5485" t="s">
        <v>19</v>
      </c>
      <c r="G5485" t="s">
        <v>15</v>
      </c>
      <c r="H5485">
        <v>27547.96</v>
      </c>
      <c r="I5485" s="9">
        <v>45495</v>
      </c>
      <c r="J5485">
        <v>2024</v>
      </c>
      <c r="K5485" t="s">
        <v>14063</v>
      </c>
      <c r="L5485">
        <v>7</v>
      </c>
      <c r="M5485" t="s">
        <v>14062</v>
      </c>
      <c r="N5485" t="s">
        <v>16</v>
      </c>
    </row>
    <row r="5486" spans="1:14" x14ac:dyDescent="0.35">
      <c r="A5486" t="s">
        <v>6035</v>
      </c>
      <c r="B5486">
        <v>23</v>
      </c>
      <c r="C5486" t="s">
        <v>14098</v>
      </c>
      <c r="D5486" t="s">
        <v>39</v>
      </c>
      <c r="E5486" t="s">
        <v>29</v>
      </c>
      <c r="F5486" t="s">
        <v>19</v>
      </c>
      <c r="G5486" t="s">
        <v>26</v>
      </c>
      <c r="H5486">
        <v>1162.95</v>
      </c>
      <c r="I5486" s="9">
        <v>45583</v>
      </c>
      <c r="J5486">
        <v>2024</v>
      </c>
      <c r="K5486" t="s">
        <v>14058</v>
      </c>
      <c r="L5486">
        <v>10</v>
      </c>
      <c r="M5486" t="s">
        <v>14048</v>
      </c>
      <c r="N5486" t="s">
        <v>16</v>
      </c>
    </row>
    <row r="5487" spans="1:14" x14ac:dyDescent="0.35">
      <c r="A5487" t="s">
        <v>6133</v>
      </c>
      <c r="B5487">
        <v>23</v>
      </c>
      <c r="C5487" t="s">
        <v>14098</v>
      </c>
      <c r="D5487" t="s">
        <v>12</v>
      </c>
      <c r="E5487" t="s">
        <v>29</v>
      </c>
      <c r="F5487" t="s">
        <v>14</v>
      </c>
      <c r="G5487" t="s">
        <v>30</v>
      </c>
      <c r="H5487">
        <v>847.18</v>
      </c>
      <c r="I5487" s="9">
        <v>45115</v>
      </c>
      <c r="J5487">
        <v>2023</v>
      </c>
      <c r="K5487" t="s">
        <v>14063</v>
      </c>
      <c r="L5487">
        <v>7</v>
      </c>
      <c r="M5487" t="s">
        <v>14050</v>
      </c>
      <c r="N5487" t="s">
        <v>16</v>
      </c>
    </row>
    <row r="5488" spans="1:14" x14ac:dyDescent="0.35">
      <c r="A5488" t="s">
        <v>6185</v>
      </c>
      <c r="B5488">
        <v>23</v>
      </c>
      <c r="C5488" t="s">
        <v>14098</v>
      </c>
      <c r="D5488" t="s">
        <v>39</v>
      </c>
      <c r="E5488" t="s">
        <v>64</v>
      </c>
      <c r="F5488" t="s">
        <v>49</v>
      </c>
      <c r="G5488" t="s">
        <v>36</v>
      </c>
      <c r="H5488">
        <v>79863.33</v>
      </c>
      <c r="I5488" s="9">
        <v>45256</v>
      </c>
      <c r="J5488">
        <v>2023</v>
      </c>
      <c r="K5488" t="s">
        <v>14054</v>
      </c>
      <c r="L5488">
        <v>11</v>
      </c>
      <c r="M5488" t="s">
        <v>14059</v>
      </c>
      <c r="N5488" t="s">
        <v>16</v>
      </c>
    </row>
    <row r="5489" spans="1:14" x14ac:dyDescent="0.35">
      <c r="A5489" t="s">
        <v>6229</v>
      </c>
      <c r="B5489">
        <v>23</v>
      </c>
      <c r="C5489" t="s">
        <v>14098</v>
      </c>
      <c r="D5489" t="s">
        <v>39</v>
      </c>
      <c r="E5489" t="s">
        <v>93</v>
      </c>
      <c r="F5489" t="s">
        <v>55</v>
      </c>
      <c r="G5489" t="s">
        <v>15</v>
      </c>
      <c r="H5489">
        <v>4299.7299999999996</v>
      </c>
      <c r="I5489" s="9">
        <v>45253</v>
      </c>
      <c r="J5489">
        <v>2023</v>
      </c>
      <c r="K5489" t="s">
        <v>14054</v>
      </c>
      <c r="L5489">
        <v>11</v>
      </c>
      <c r="M5489" t="s">
        <v>14057</v>
      </c>
      <c r="N5489" t="s">
        <v>16</v>
      </c>
    </row>
    <row r="5490" spans="1:14" x14ac:dyDescent="0.35">
      <c r="A5490" t="s">
        <v>6299</v>
      </c>
      <c r="B5490">
        <v>23</v>
      </c>
      <c r="C5490" t="s">
        <v>14098</v>
      </c>
      <c r="D5490" t="s">
        <v>39</v>
      </c>
      <c r="E5490" t="s">
        <v>93</v>
      </c>
      <c r="F5490" t="s">
        <v>55</v>
      </c>
      <c r="G5490" t="s">
        <v>20</v>
      </c>
      <c r="H5490">
        <v>15151.63</v>
      </c>
      <c r="I5490" s="9">
        <v>45445</v>
      </c>
      <c r="J5490">
        <v>2024</v>
      </c>
      <c r="K5490" t="s">
        <v>14049</v>
      </c>
      <c r="L5490">
        <v>6</v>
      </c>
      <c r="M5490" t="s">
        <v>14059</v>
      </c>
      <c r="N5490" t="s">
        <v>16</v>
      </c>
    </row>
    <row r="5491" spans="1:14" x14ac:dyDescent="0.35">
      <c r="A5491" t="s">
        <v>6397</v>
      </c>
      <c r="B5491">
        <v>23</v>
      </c>
      <c r="C5491" t="s">
        <v>14098</v>
      </c>
      <c r="D5491" t="s">
        <v>39</v>
      </c>
      <c r="E5491" t="s">
        <v>74</v>
      </c>
      <c r="F5491" t="s">
        <v>25</v>
      </c>
      <c r="G5491" t="s">
        <v>36</v>
      </c>
      <c r="H5491">
        <v>2583.41</v>
      </c>
      <c r="I5491" s="9">
        <v>45173</v>
      </c>
      <c r="J5491">
        <v>2023</v>
      </c>
      <c r="K5491" t="s">
        <v>14055</v>
      </c>
      <c r="L5491">
        <v>9</v>
      </c>
      <c r="M5491" t="s">
        <v>14062</v>
      </c>
      <c r="N5491" t="s">
        <v>16</v>
      </c>
    </row>
    <row r="5492" spans="1:14" x14ac:dyDescent="0.35">
      <c r="A5492" t="s">
        <v>6701</v>
      </c>
      <c r="B5492">
        <v>23</v>
      </c>
      <c r="C5492" t="s">
        <v>14098</v>
      </c>
      <c r="D5492" t="s">
        <v>12</v>
      </c>
      <c r="E5492" t="s">
        <v>29</v>
      </c>
      <c r="F5492" t="s">
        <v>25</v>
      </c>
      <c r="G5492" t="s">
        <v>30</v>
      </c>
      <c r="H5492">
        <v>1209.04</v>
      </c>
      <c r="I5492" s="9">
        <v>45631</v>
      </c>
      <c r="J5492">
        <v>2024</v>
      </c>
      <c r="K5492" t="s">
        <v>14060</v>
      </c>
      <c r="L5492">
        <v>12</v>
      </c>
      <c r="M5492" t="s">
        <v>14057</v>
      </c>
      <c r="N5492" t="s">
        <v>16</v>
      </c>
    </row>
    <row r="5493" spans="1:14" x14ac:dyDescent="0.35">
      <c r="A5493" t="s">
        <v>6713</v>
      </c>
      <c r="B5493">
        <v>23</v>
      </c>
      <c r="C5493" t="s">
        <v>14098</v>
      </c>
      <c r="D5493" t="s">
        <v>12</v>
      </c>
      <c r="E5493" t="s">
        <v>13</v>
      </c>
      <c r="F5493" t="s">
        <v>35</v>
      </c>
      <c r="G5493" t="s">
        <v>15</v>
      </c>
      <c r="H5493">
        <v>8348.57</v>
      </c>
      <c r="I5493" s="9">
        <v>45030</v>
      </c>
      <c r="J5493">
        <v>2023</v>
      </c>
      <c r="K5493" t="s">
        <v>14061</v>
      </c>
      <c r="L5493">
        <v>4</v>
      </c>
      <c r="M5493" t="s">
        <v>14048</v>
      </c>
      <c r="N5493" t="s">
        <v>16</v>
      </c>
    </row>
    <row r="5494" spans="1:14" x14ac:dyDescent="0.35">
      <c r="A5494" t="s">
        <v>7119</v>
      </c>
      <c r="B5494">
        <v>23</v>
      </c>
      <c r="C5494" t="s">
        <v>14098</v>
      </c>
      <c r="D5494" t="s">
        <v>12</v>
      </c>
      <c r="E5494" t="s">
        <v>29</v>
      </c>
      <c r="F5494" t="s">
        <v>25</v>
      </c>
      <c r="G5494" t="s">
        <v>15</v>
      </c>
      <c r="H5494">
        <v>11259.64</v>
      </c>
      <c r="I5494" s="9">
        <v>45428</v>
      </c>
      <c r="J5494">
        <v>2024</v>
      </c>
      <c r="K5494" t="s">
        <v>14047</v>
      </c>
      <c r="L5494">
        <v>5</v>
      </c>
      <c r="M5494" t="s">
        <v>14057</v>
      </c>
      <c r="N5494" t="s">
        <v>16</v>
      </c>
    </row>
    <row r="5495" spans="1:14" x14ac:dyDescent="0.35">
      <c r="A5495" t="s">
        <v>7139</v>
      </c>
      <c r="B5495">
        <v>23</v>
      </c>
      <c r="C5495" t="s">
        <v>14098</v>
      </c>
      <c r="D5495" t="s">
        <v>39</v>
      </c>
      <c r="E5495" t="s">
        <v>24</v>
      </c>
      <c r="F5495" t="s">
        <v>35</v>
      </c>
      <c r="G5495" t="s">
        <v>36</v>
      </c>
      <c r="H5495">
        <v>2943.61</v>
      </c>
      <c r="I5495" s="9">
        <v>45537</v>
      </c>
      <c r="J5495">
        <v>2024</v>
      </c>
      <c r="K5495" t="s">
        <v>14055</v>
      </c>
      <c r="L5495">
        <v>9</v>
      </c>
      <c r="M5495" t="s">
        <v>14062</v>
      </c>
      <c r="N5495" t="s">
        <v>16</v>
      </c>
    </row>
    <row r="5496" spans="1:14" x14ac:dyDescent="0.35">
      <c r="A5496" t="s">
        <v>7289</v>
      </c>
      <c r="B5496">
        <v>23</v>
      </c>
      <c r="C5496" t="s">
        <v>14098</v>
      </c>
      <c r="D5496" t="s">
        <v>39</v>
      </c>
      <c r="E5496" t="s">
        <v>13</v>
      </c>
      <c r="F5496" t="s">
        <v>35</v>
      </c>
      <c r="G5496" t="s">
        <v>36</v>
      </c>
      <c r="H5496">
        <v>32821.1</v>
      </c>
      <c r="I5496" s="9">
        <v>45259</v>
      </c>
      <c r="J5496">
        <v>2023</v>
      </c>
      <c r="K5496" t="s">
        <v>14054</v>
      </c>
      <c r="L5496">
        <v>11</v>
      </c>
      <c r="M5496" t="s">
        <v>14052</v>
      </c>
      <c r="N5496" t="s">
        <v>16</v>
      </c>
    </row>
    <row r="5497" spans="1:14" x14ac:dyDescent="0.35">
      <c r="A5497" t="s">
        <v>7703</v>
      </c>
      <c r="B5497">
        <v>23</v>
      </c>
      <c r="C5497" t="s">
        <v>14098</v>
      </c>
      <c r="D5497" t="s">
        <v>12</v>
      </c>
      <c r="E5497" t="s">
        <v>24</v>
      </c>
      <c r="F5497" t="s">
        <v>35</v>
      </c>
      <c r="G5497" t="s">
        <v>20</v>
      </c>
      <c r="H5497">
        <v>5169.53</v>
      </c>
      <c r="I5497" s="9">
        <v>45484</v>
      </c>
      <c r="J5497">
        <v>2024</v>
      </c>
      <c r="K5497" t="s">
        <v>14063</v>
      </c>
      <c r="L5497">
        <v>7</v>
      </c>
      <c r="M5497" t="s">
        <v>14057</v>
      </c>
      <c r="N5497" t="s">
        <v>16</v>
      </c>
    </row>
    <row r="5498" spans="1:14" x14ac:dyDescent="0.35">
      <c r="A5498" t="s">
        <v>7857</v>
      </c>
      <c r="B5498">
        <v>23</v>
      </c>
      <c r="C5498" t="s">
        <v>14098</v>
      </c>
      <c r="D5498" t="s">
        <v>39</v>
      </c>
      <c r="E5498" t="s">
        <v>74</v>
      </c>
      <c r="F5498" t="s">
        <v>25</v>
      </c>
      <c r="G5498" t="s">
        <v>15</v>
      </c>
      <c r="H5498">
        <v>24667.73</v>
      </c>
      <c r="I5498" s="9">
        <v>45096</v>
      </c>
      <c r="J5498">
        <v>2023</v>
      </c>
      <c r="K5498" t="s">
        <v>14049</v>
      </c>
      <c r="L5498">
        <v>6</v>
      </c>
      <c r="M5498" t="s">
        <v>14062</v>
      </c>
      <c r="N5498" t="s">
        <v>16</v>
      </c>
    </row>
    <row r="5499" spans="1:14" x14ac:dyDescent="0.35">
      <c r="A5499" t="s">
        <v>7971</v>
      </c>
      <c r="B5499">
        <v>23</v>
      </c>
      <c r="C5499" t="s">
        <v>14098</v>
      </c>
      <c r="D5499" t="s">
        <v>39</v>
      </c>
      <c r="E5499" t="s">
        <v>29</v>
      </c>
      <c r="F5499" t="s">
        <v>49</v>
      </c>
      <c r="G5499" t="s">
        <v>26</v>
      </c>
      <c r="H5499">
        <v>5004.54</v>
      </c>
      <c r="I5499" s="9">
        <v>45142</v>
      </c>
      <c r="J5499">
        <v>2023</v>
      </c>
      <c r="K5499" t="s">
        <v>14056</v>
      </c>
      <c r="L5499">
        <v>8</v>
      </c>
      <c r="M5499" t="s">
        <v>14048</v>
      </c>
      <c r="N5499" t="s">
        <v>16</v>
      </c>
    </row>
    <row r="5500" spans="1:14" x14ac:dyDescent="0.35">
      <c r="A5500" t="s">
        <v>8185</v>
      </c>
      <c r="B5500">
        <v>23</v>
      </c>
      <c r="C5500" t="s">
        <v>14098</v>
      </c>
      <c r="D5500" t="s">
        <v>12</v>
      </c>
      <c r="E5500" t="s">
        <v>24</v>
      </c>
      <c r="F5500" t="s">
        <v>49</v>
      </c>
      <c r="G5500" t="s">
        <v>15</v>
      </c>
      <c r="H5500">
        <v>16990.45</v>
      </c>
      <c r="I5500" s="9">
        <v>45474</v>
      </c>
      <c r="J5500">
        <v>2024</v>
      </c>
      <c r="K5500" t="s">
        <v>14063</v>
      </c>
      <c r="L5500">
        <v>7</v>
      </c>
      <c r="M5500" t="s">
        <v>14062</v>
      </c>
      <c r="N5500" t="s">
        <v>16</v>
      </c>
    </row>
    <row r="5501" spans="1:14" x14ac:dyDescent="0.35">
      <c r="A5501" t="s">
        <v>8215</v>
      </c>
      <c r="B5501">
        <v>23</v>
      </c>
      <c r="C5501" t="s">
        <v>14098</v>
      </c>
      <c r="D5501" t="s">
        <v>12</v>
      </c>
      <c r="E5501" t="s">
        <v>64</v>
      </c>
      <c r="F5501" t="s">
        <v>55</v>
      </c>
      <c r="G5501" t="s">
        <v>26</v>
      </c>
      <c r="H5501">
        <v>10534.42</v>
      </c>
      <c r="I5501" s="9">
        <v>45057</v>
      </c>
      <c r="J5501">
        <v>2023</v>
      </c>
      <c r="K5501" t="s">
        <v>14047</v>
      </c>
      <c r="L5501">
        <v>5</v>
      </c>
      <c r="M5501" t="s">
        <v>14057</v>
      </c>
      <c r="N5501" t="s">
        <v>16</v>
      </c>
    </row>
    <row r="5502" spans="1:14" x14ac:dyDescent="0.35">
      <c r="A5502" t="s">
        <v>8691</v>
      </c>
      <c r="B5502">
        <v>23</v>
      </c>
      <c r="C5502" t="s">
        <v>14098</v>
      </c>
      <c r="D5502" t="s">
        <v>39</v>
      </c>
      <c r="E5502" t="s">
        <v>93</v>
      </c>
      <c r="F5502" t="s">
        <v>49</v>
      </c>
      <c r="G5502" t="s">
        <v>36</v>
      </c>
      <c r="H5502">
        <v>641.30999999999995</v>
      </c>
      <c r="I5502" s="9">
        <v>45167</v>
      </c>
      <c r="J5502">
        <v>2023</v>
      </c>
      <c r="K5502" t="s">
        <v>14056</v>
      </c>
      <c r="L5502">
        <v>8</v>
      </c>
      <c r="M5502" t="s">
        <v>14046</v>
      </c>
      <c r="N5502" t="s">
        <v>16</v>
      </c>
    </row>
    <row r="5503" spans="1:14" x14ac:dyDescent="0.35">
      <c r="A5503" t="s">
        <v>8713</v>
      </c>
      <c r="B5503">
        <v>23</v>
      </c>
      <c r="C5503" t="s">
        <v>14098</v>
      </c>
      <c r="D5503" t="s">
        <v>12</v>
      </c>
      <c r="E5503" t="s">
        <v>74</v>
      </c>
      <c r="F5503" t="s">
        <v>35</v>
      </c>
      <c r="G5503" t="s">
        <v>36</v>
      </c>
      <c r="H5503">
        <v>17632.7</v>
      </c>
      <c r="I5503" s="9">
        <v>44986</v>
      </c>
      <c r="J5503">
        <v>2023</v>
      </c>
      <c r="K5503" t="s">
        <v>14053</v>
      </c>
      <c r="L5503">
        <v>3</v>
      </c>
      <c r="M5503" t="s">
        <v>14052</v>
      </c>
      <c r="N5503" t="s">
        <v>16</v>
      </c>
    </row>
    <row r="5504" spans="1:14" x14ac:dyDescent="0.35">
      <c r="A5504" t="s">
        <v>8773</v>
      </c>
      <c r="B5504">
        <v>23</v>
      </c>
      <c r="C5504" t="s">
        <v>14098</v>
      </c>
      <c r="D5504" t="s">
        <v>12</v>
      </c>
      <c r="E5504" t="s">
        <v>64</v>
      </c>
      <c r="F5504" t="s">
        <v>35</v>
      </c>
      <c r="G5504" t="s">
        <v>26</v>
      </c>
      <c r="H5504">
        <v>13919.83</v>
      </c>
      <c r="I5504" s="9">
        <v>45075</v>
      </c>
      <c r="J5504">
        <v>2023</v>
      </c>
      <c r="K5504" t="s">
        <v>14047</v>
      </c>
      <c r="L5504">
        <v>5</v>
      </c>
      <c r="M5504" t="s">
        <v>14062</v>
      </c>
      <c r="N5504" t="s">
        <v>16</v>
      </c>
    </row>
    <row r="5505" spans="1:14" x14ac:dyDescent="0.35">
      <c r="A5505" t="s">
        <v>8789</v>
      </c>
      <c r="B5505">
        <v>23</v>
      </c>
      <c r="C5505" t="s">
        <v>14098</v>
      </c>
      <c r="D5505" t="s">
        <v>39</v>
      </c>
      <c r="E5505" t="s">
        <v>29</v>
      </c>
      <c r="F5505" t="s">
        <v>19</v>
      </c>
      <c r="G5505" t="s">
        <v>36</v>
      </c>
      <c r="H5505">
        <v>6470.36</v>
      </c>
      <c r="I5505" s="9">
        <v>45458</v>
      </c>
      <c r="J5505">
        <v>2024</v>
      </c>
      <c r="K5505" t="s">
        <v>14049</v>
      </c>
      <c r="L5505">
        <v>6</v>
      </c>
      <c r="M5505" t="s">
        <v>14050</v>
      </c>
      <c r="N5505" t="s">
        <v>16</v>
      </c>
    </row>
    <row r="5506" spans="1:14" x14ac:dyDescent="0.35">
      <c r="A5506" t="s">
        <v>8857</v>
      </c>
      <c r="B5506">
        <v>23</v>
      </c>
      <c r="C5506" t="s">
        <v>14098</v>
      </c>
      <c r="D5506" t="s">
        <v>12</v>
      </c>
      <c r="E5506" t="s">
        <v>29</v>
      </c>
      <c r="F5506" t="s">
        <v>49</v>
      </c>
      <c r="G5506" t="s">
        <v>30</v>
      </c>
      <c r="H5506">
        <v>10066.5</v>
      </c>
      <c r="I5506" s="9">
        <v>45268</v>
      </c>
      <c r="J5506">
        <v>2023</v>
      </c>
      <c r="K5506" t="s">
        <v>14060</v>
      </c>
      <c r="L5506">
        <v>12</v>
      </c>
      <c r="M5506" t="s">
        <v>14048</v>
      </c>
      <c r="N5506" t="s">
        <v>16</v>
      </c>
    </row>
    <row r="5507" spans="1:14" x14ac:dyDescent="0.35">
      <c r="A5507" t="s">
        <v>8933</v>
      </c>
      <c r="B5507">
        <v>23</v>
      </c>
      <c r="C5507" t="s">
        <v>14098</v>
      </c>
      <c r="D5507" t="s">
        <v>39</v>
      </c>
      <c r="E5507" t="s">
        <v>93</v>
      </c>
      <c r="F5507" t="s">
        <v>25</v>
      </c>
      <c r="G5507" t="s">
        <v>36</v>
      </c>
      <c r="H5507">
        <v>14281.95</v>
      </c>
      <c r="I5507" s="9">
        <v>44982</v>
      </c>
      <c r="J5507">
        <v>2023</v>
      </c>
      <c r="K5507" t="s">
        <v>14051</v>
      </c>
      <c r="L5507">
        <v>2</v>
      </c>
      <c r="M5507" t="s">
        <v>14050</v>
      </c>
      <c r="N5507" t="s">
        <v>16</v>
      </c>
    </row>
    <row r="5508" spans="1:14" x14ac:dyDescent="0.35">
      <c r="A5508" t="s">
        <v>9021</v>
      </c>
      <c r="B5508">
        <v>23</v>
      </c>
      <c r="C5508" t="s">
        <v>14098</v>
      </c>
      <c r="D5508" t="s">
        <v>12</v>
      </c>
      <c r="E5508" t="s">
        <v>13</v>
      </c>
      <c r="F5508" t="s">
        <v>35</v>
      </c>
      <c r="G5508" t="s">
        <v>15</v>
      </c>
      <c r="H5508">
        <v>3442.3</v>
      </c>
      <c r="I5508" s="9">
        <v>45655</v>
      </c>
      <c r="J5508">
        <v>2024</v>
      </c>
      <c r="K5508" t="s">
        <v>14060</v>
      </c>
      <c r="L5508">
        <v>12</v>
      </c>
      <c r="M5508" t="s">
        <v>14059</v>
      </c>
      <c r="N5508" t="s">
        <v>16</v>
      </c>
    </row>
    <row r="5509" spans="1:14" x14ac:dyDescent="0.35">
      <c r="A5509" t="s">
        <v>9035</v>
      </c>
      <c r="B5509">
        <v>23</v>
      </c>
      <c r="C5509" t="s">
        <v>14098</v>
      </c>
      <c r="D5509" t="s">
        <v>39</v>
      </c>
      <c r="E5509" t="s">
        <v>93</v>
      </c>
      <c r="F5509" t="s">
        <v>14</v>
      </c>
      <c r="G5509" t="s">
        <v>15</v>
      </c>
      <c r="H5509">
        <v>12051.9</v>
      </c>
      <c r="I5509" s="9">
        <v>44927</v>
      </c>
      <c r="J5509">
        <v>2023</v>
      </c>
      <c r="K5509" t="s">
        <v>14045</v>
      </c>
      <c r="L5509">
        <v>1</v>
      </c>
      <c r="M5509" t="s">
        <v>14059</v>
      </c>
      <c r="N5509" t="s">
        <v>16</v>
      </c>
    </row>
    <row r="5510" spans="1:14" x14ac:dyDescent="0.35">
      <c r="A5510" t="s">
        <v>9109</v>
      </c>
      <c r="B5510">
        <v>23</v>
      </c>
      <c r="C5510" t="s">
        <v>14098</v>
      </c>
      <c r="D5510" t="s">
        <v>12</v>
      </c>
      <c r="E5510" t="s">
        <v>93</v>
      </c>
      <c r="F5510" t="s">
        <v>14</v>
      </c>
      <c r="G5510" t="s">
        <v>26</v>
      </c>
      <c r="H5510">
        <v>17450.97</v>
      </c>
      <c r="I5510" s="9">
        <v>45276</v>
      </c>
      <c r="J5510">
        <v>2023</v>
      </c>
      <c r="K5510" t="s">
        <v>14060</v>
      </c>
      <c r="L5510">
        <v>12</v>
      </c>
      <c r="M5510" t="s">
        <v>14050</v>
      </c>
      <c r="N5510" t="s">
        <v>16</v>
      </c>
    </row>
    <row r="5511" spans="1:14" x14ac:dyDescent="0.35">
      <c r="A5511" t="s">
        <v>9231</v>
      </c>
      <c r="B5511">
        <v>23</v>
      </c>
      <c r="C5511" t="s">
        <v>14098</v>
      </c>
      <c r="D5511" t="s">
        <v>12</v>
      </c>
      <c r="E5511" t="s">
        <v>13</v>
      </c>
      <c r="F5511" t="s">
        <v>25</v>
      </c>
      <c r="G5511" t="s">
        <v>26</v>
      </c>
      <c r="H5511">
        <v>21166.89</v>
      </c>
      <c r="I5511" s="9">
        <v>45542</v>
      </c>
      <c r="J5511">
        <v>2024</v>
      </c>
      <c r="K5511" t="s">
        <v>14055</v>
      </c>
      <c r="L5511">
        <v>9</v>
      </c>
      <c r="M5511" t="s">
        <v>14050</v>
      </c>
      <c r="N5511" t="s">
        <v>16</v>
      </c>
    </row>
    <row r="5512" spans="1:14" x14ac:dyDescent="0.35">
      <c r="A5512" t="s">
        <v>9387</v>
      </c>
      <c r="B5512">
        <v>23</v>
      </c>
      <c r="C5512" t="s">
        <v>14098</v>
      </c>
      <c r="D5512" t="s">
        <v>12</v>
      </c>
      <c r="E5512" t="s">
        <v>93</v>
      </c>
      <c r="F5512" t="s">
        <v>55</v>
      </c>
      <c r="G5512" t="s">
        <v>36</v>
      </c>
      <c r="H5512">
        <v>15585.67</v>
      </c>
      <c r="I5512" s="9">
        <v>45061</v>
      </c>
      <c r="J5512">
        <v>2023</v>
      </c>
      <c r="K5512" t="s">
        <v>14047</v>
      </c>
      <c r="L5512">
        <v>5</v>
      </c>
      <c r="M5512" t="s">
        <v>14062</v>
      </c>
      <c r="N5512" t="s">
        <v>16</v>
      </c>
    </row>
    <row r="5513" spans="1:14" x14ac:dyDescent="0.35">
      <c r="A5513" t="s">
        <v>9451</v>
      </c>
      <c r="B5513">
        <v>23</v>
      </c>
      <c r="C5513" t="s">
        <v>14098</v>
      </c>
      <c r="D5513" t="s">
        <v>39</v>
      </c>
      <c r="E5513" t="s">
        <v>42</v>
      </c>
      <c r="F5513" t="s">
        <v>55</v>
      </c>
      <c r="G5513" t="s">
        <v>15</v>
      </c>
      <c r="H5513">
        <v>18963.189999999999</v>
      </c>
      <c r="I5513" s="9">
        <v>45159</v>
      </c>
      <c r="J5513">
        <v>2023</v>
      </c>
      <c r="K5513" t="s">
        <v>14056</v>
      </c>
      <c r="L5513">
        <v>8</v>
      </c>
      <c r="M5513" t="s">
        <v>14062</v>
      </c>
      <c r="N5513" t="s">
        <v>16</v>
      </c>
    </row>
    <row r="5514" spans="1:14" x14ac:dyDescent="0.35">
      <c r="A5514" t="s">
        <v>9651</v>
      </c>
      <c r="B5514">
        <v>23</v>
      </c>
      <c r="C5514" t="s">
        <v>14098</v>
      </c>
      <c r="D5514" t="s">
        <v>39</v>
      </c>
      <c r="E5514" t="s">
        <v>29</v>
      </c>
      <c r="F5514" t="s">
        <v>49</v>
      </c>
      <c r="G5514" t="s">
        <v>30</v>
      </c>
      <c r="H5514">
        <v>3942.25</v>
      </c>
      <c r="I5514" s="9">
        <v>45160</v>
      </c>
      <c r="J5514">
        <v>2023</v>
      </c>
      <c r="K5514" t="s">
        <v>14056</v>
      </c>
      <c r="L5514">
        <v>8</v>
      </c>
      <c r="M5514" t="s">
        <v>14046</v>
      </c>
      <c r="N5514" t="s">
        <v>16</v>
      </c>
    </row>
    <row r="5515" spans="1:14" x14ac:dyDescent="0.35">
      <c r="A5515" t="s">
        <v>9759</v>
      </c>
      <c r="B5515">
        <v>23</v>
      </c>
      <c r="C5515" t="s">
        <v>14098</v>
      </c>
      <c r="D5515" t="s">
        <v>39</v>
      </c>
      <c r="E5515" t="s">
        <v>64</v>
      </c>
      <c r="F5515" t="s">
        <v>19</v>
      </c>
      <c r="G5515" t="s">
        <v>30</v>
      </c>
      <c r="H5515">
        <v>22026.29</v>
      </c>
      <c r="I5515" s="9">
        <v>45171</v>
      </c>
      <c r="J5515">
        <v>2023</v>
      </c>
      <c r="K5515" t="s">
        <v>14055</v>
      </c>
      <c r="L5515">
        <v>9</v>
      </c>
      <c r="M5515" t="s">
        <v>14050</v>
      </c>
      <c r="N5515" t="s">
        <v>16</v>
      </c>
    </row>
    <row r="5516" spans="1:14" x14ac:dyDescent="0.35">
      <c r="A5516" t="s">
        <v>9889</v>
      </c>
      <c r="B5516">
        <v>23</v>
      </c>
      <c r="C5516" t="s">
        <v>14098</v>
      </c>
      <c r="D5516" t="s">
        <v>12</v>
      </c>
      <c r="E5516" t="s">
        <v>74</v>
      </c>
      <c r="F5516" t="s">
        <v>35</v>
      </c>
      <c r="G5516" t="s">
        <v>36</v>
      </c>
      <c r="H5516">
        <v>2444.83</v>
      </c>
      <c r="I5516" s="9">
        <v>45360</v>
      </c>
      <c r="J5516">
        <v>2024</v>
      </c>
      <c r="K5516" t="s">
        <v>14053</v>
      </c>
      <c r="L5516">
        <v>3</v>
      </c>
      <c r="M5516" t="s">
        <v>14050</v>
      </c>
      <c r="N5516" t="s">
        <v>16</v>
      </c>
    </row>
    <row r="5517" spans="1:14" x14ac:dyDescent="0.35">
      <c r="A5517" t="s">
        <v>9927</v>
      </c>
      <c r="B5517">
        <v>23</v>
      </c>
      <c r="C5517" t="s">
        <v>14098</v>
      </c>
      <c r="D5517" t="s">
        <v>12</v>
      </c>
      <c r="E5517" t="s">
        <v>93</v>
      </c>
      <c r="F5517" t="s">
        <v>49</v>
      </c>
      <c r="G5517" t="s">
        <v>15</v>
      </c>
      <c r="H5517">
        <v>2896.85</v>
      </c>
      <c r="I5517" s="9">
        <v>45494</v>
      </c>
      <c r="J5517">
        <v>2024</v>
      </c>
      <c r="K5517" t="s">
        <v>14063</v>
      </c>
      <c r="L5517">
        <v>7</v>
      </c>
      <c r="M5517" t="s">
        <v>14059</v>
      </c>
      <c r="N5517" t="s">
        <v>16</v>
      </c>
    </row>
    <row r="5518" spans="1:14" x14ac:dyDescent="0.35">
      <c r="A5518" t="s">
        <v>10557</v>
      </c>
      <c r="B5518">
        <v>23</v>
      </c>
      <c r="C5518" t="s">
        <v>14098</v>
      </c>
      <c r="D5518" t="s">
        <v>12</v>
      </c>
      <c r="E5518" t="s">
        <v>64</v>
      </c>
      <c r="F5518" t="s">
        <v>35</v>
      </c>
      <c r="G5518" t="s">
        <v>15</v>
      </c>
      <c r="H5518">
        <v>7035.28</v>
      </c>
      <c r="I5518" s="9">
        <v>45627</v>
      </c>
      <c r="J5518">
        <v>2024</v>
      </c>
      <c r="K5518" t="s">
        <v>14060</v>
      </c>
      <c r="L5518">
        <v>12</v>
      </c>
      <c r="M5518" t="s">
        <v>14059</v>
      </c>
      <c r="N5518" t="s">
        <v>16</v>
      </c>
    </row>
    <row r="5519" spans="1:14" x14ac:dyDescent="0.35">
      <c r="A5519" t="s">
        <v>10773</v>
      </c>
      <c r="B5519">
        <v>23</v>
      </c>
      <c r="C5519" t="s">
        <v>14098</v>
      </c>
      <c r="D5519" t="s">
        <v>39</v>
      </c>
      <c r="E5519" t="s">
        <v>13</v>
      </c>
      <c r="F5519" t="s">
        <v>14</v>
      </c>
      <c r="G5519" t="s">
        <v>26</v>
      </c>
      <c r="H5519">
        <v>7492.08</v>
      </c>
      <c r="I5519" s="9">
        <v>45051</v>
      </c>
      <c r="J5519">
        <v>2023</v>
      </c>
      <c r="K5519" t="s">
        <v>14047</v>
      </c>
      <c r="L5519">
        <v>5</v>
      </c>
      <c r="M5519" t="s">
        <v>14048</v>
      </c>
      <c r="N5519" t="s">
        <v>16</v>
      </c>
    </row>
    <row r="5520" spans="1:14" x14ac:dyDescent="0.35">
      <c r="A5520" t="s">
        <v>10807</v>
      </c>
      <c r="B5520">
        <v>23</v>
      </c>
      <c r="C5520" t="s">
        <v>14098</v>
      </c>
      <c r="D5520" t="s">
        <v>12</v>
      </c>
      <c r="E5520" t="s">
        <v>13</v>
      </c>
      <c r="F5520" t="s">
        <v>49</v>
      </c>
      <c r="G5520" t="s">
        <v>20</v>
      </c>
      <c r="H5520">
        <v>10434.32</v>
      </c>
      <c r="I5520" s="9">
        <v>45645</v>
      </c>
      <c r="J5520">
        <v>2024</v>
      </c>
      <c r="K5520" t="s">
        <v>14060</v>
      </c>
      <c r="L5520">
        <v>12</v>
      </c>
      <c r="M5520" t="s">
        <v>14057</v>
      </c>
      <c r="N5520" t="s">
        <v>16</v>
      </c>
    </row>
    <row r="5521" spans="1:14" x14ac:dyDescent="0.35">
      <c r="A5521" t="s">
        <v>10999</v>
      </c>
      <c r="B5521">
        <v>23</v>
      </c>
      <c r="C5521" t="s">
        <v>14098</v>
      </c>
      <c r="D5521" t="s">
        <v>39</v>
      </c>
      <c r="E5521" t="s">
        <v>93</v>
      </c>
      <c r="F5521" t="s">
        <v>49</v>
      </c>
      <c r="G5521" t="s">
        <v>36</v>
      </c>
      <c r="H5521">
        <v>10906.91</v>
      </c>
      <c r="I5521" s="9">
        <v>45190</v>
      </c>
      <c r="J5521">
        <v>2023</v>
      </c>
      <c r="K5521" t="s">
        <v>14055</v>
      </c>
      <c r="L5521">
        <v>9</v>
      </c>
      <c r="M5521" t="s">
        <v>14057</v>
      </c>
      <c r="N5521" t="s">
        <v>16</v>
      </c>
    </row>
    <row r="5522" spans="1:14" x14ac:dyDescent="0.35">
      <c r="A5522" t="s">
        <v>11157</v>
      </c>
      <c r="B5522">
        <v>23</v>
      </c>
      <c r="C5522" t="s">
        <v>14098</v>
      </c>
      <c r="D5522" t="s">
        <v>39</v>
      </c>
      <c r="E5522" t="s">
        <v>42</v>
      </c>
      <c r="F5522" t="s">
        <v>14</v>
      </c>
      <c r="G5522" t="s">
        <v>20</v>
      </c>
      <c r="H5522">
        <v>8580.99</v>
      </c>
      <c r="I5522" s="9">
        <v>45535</v>
      </c>
      <c r="J5522">
        <v>2024</v>
      </c>
      <c r="K5522" t="s">
        <v>14056</v>
      </c>
      <c r="L5522">
        <v>8</v>
      </c>
      <c r="M5522" t="s">
        <v>14050</v>
      </c>
      <c r="N5522" t="s">
        <v>16</v>
      </c>
    </row>
    <row r="5523" spans="1:14" x14ac:dyDescent="0.35">
      <c r="A5523" t="s">
        <v>11179</v>
      </c>
      <c r="B5523">
        <v>23</v>
      </c>
      <c r="C5523" t="s">
        <v>14098</v>
      </c>
      <c r="D5523" t="s">
        <v>39</v>
      </c>
      <c r="E5523" t="s">
        <v>93</v>
      </c>
      <c r="F5523" t="s">
        <v>14</v>
      </c>
      <c r="G5523" t="s">
        <v>20</v>
      </c>
      <c r="H5523">
        <v>3414.88</v>
      </c>
      <c r="I5523" s="9">
        <v>45498</v>
      </c>
      <c r="J5523">
        <v>2024</v>
      </c>
      <c r="K5523" t="s">
        <v>14063</v>
      </c>
      <c r="L5523">
        <v>7</v>
      </c>
      <c r="M5523" t="s">
        <v>14057</v>
      </c>
      <c r="N5523" t="s">
        <v>16</v>
      </c>
    </row>
    <row r="5524" spans="1:14" x14ac:dyDescent="0.35">
      <c r="A5524" t="s">
        <v>11201</v>
      </c>
      <c r="B5524">
        <v>23</v>
      </c>
      <c r="C5524" t="s">
        <v>14098</v>
      </c>
      <c r="D5524" t="s">
        <v>12</v>
      </c>
      <c r="E5524" t="s">
        <v>93</v>
      </c>
      <c r="F5524" t="s">
        <v>19</v>
      </c>
      <c r="G5524" t="s">
        <v>36</v>
      </c>
      <c r="H5524">
        <v>13786.65</v>
      </c>
      <c r="I5524" s="9">
        <v>45352</v>
      </c>
      <c r="J5524">
        <v>2024</v>
      </c>
      <c r="K5524" t="s">
        <v>14053</v>
      </c>
      <c r="L5524">
        <v>3</v>
      </c>
      <c r="M5524" t="s">
        <v>14048</v>
      </c>
      <c r="N5524" t="s">
        <v>16</v>
      </c>
    </row>
    <row r="5525" spans="1:14" x14ac:dyDescent="0.35">
      <c r="A5525" t="s">
        <v>11203</v>
      </c>
      <c r="B5525">
        <v>23</v>
      </c>
      <c r="C5525" t="s">
        <v>14098</v>
      </c>
      <c r="D5525" t="s">
        <v>39</v>
      </c>
      <c r="E5525" t="s">
        <v>13</v>
      </c>
      <c r="F5525" t="s">
        <v>49</v>
      </c>
      <c r="G5525" t="s">
        <v>26</v>
      </c>
      <c r="H5525">
        <v>3493.46</v>
      </c>
      <c r="I5525" s="9">
        <v>45412</v>
      </c>
      <c r="J5525">
        <v>2024</v>
      </c>
      <c r="K5525" t="s">
        <v>14061</v>
      </c>
      <c r="L5525">
        <v>4</v>
      </c>
      <c r="M5525" t="s">
        <v>14046</v>
      </c>
      <c r="N5525" t="s">
        <v>16</v>
      </c>
    </row>
    <row r="5526" spans="1:14" x14ac:dyDescent="0.35">
      <c r="A5526" t="s">
        <v>11269</v>
      </c>
      <c r="B5526">
        <v>23</v>
      </c>
      <c r="C5526" t="s">
        <v>14098</v>
      </c>
      <c r="D5526" t="s">
        <v>39</v>
      </c>
      <c r="E5526" t="s">
        <v>52</v>
      </c>
      <c r="F5526" t="s">
        <v>49</v>
      </c>
      <c r="G5526" t="s">
        <v>15</v>
      </c>
      <c r="H5526">
        <v>8916.11</v>
      </c>
      <c r="I5526" s="9">
        <v>45175</v>
      </c>
      <c r="J5526">
        <v>2023</v>
      </c>
      <c r="K5526" t="s">
        <v>14055</v>
      </c>
      <c r="L5526">
        <v>9</v>
      </c>
      <c r="M5526" t="s">
        <v>14052</v>
      </c>
      <c r="N5526" t="s">
        <v>16</v>
      </c>
    </row>
    <row r="5527" spans="1:14" x14ac:dyDescent="0.35">
      <c r="A5527" t="s">
        <v>11365</v>
      </c>
      <c r="B5527">
        <v>23</v>
      </c>
      <c r="C5527" t="s">
        <v>14098</v>
      </c>
      <c r="D5527" t="s">
        <v>39</v>
      </c>
      <c r="E5527" t="s">
        <v>42</v>
      </c>
      <c r="F5527" t="s">
        <v>14</v>
      </c>
      <c r="G5527" t="s">
        <v>20</v>
      </c>
      <c r="H5527">
        <v>11248.77</v>
      </c>
      <c r="I5527" s="9">
        <v>45462</v>
      </c>
      <c r="J5527">
        <v>2024</v>
      </c>
      <c r="K5527" t="s">
        <v>14049</v>
      </c>
      <c r="L5527">
        <v>6</v>
      </c>
      <c r="M5527" t="s">
        <v>14052</v>
      </c>
      <c r="N5527" t="s">
        <v>16</v>
      </c>
    </row>
    <row r="5528" spans="1:14" x14ac:dyDescent="0.35">
      <c r="A5528" t="s">
        <v>11377</v>
      </c>
      <c r="B5528">
        <v>23</v>
      </c>
      <c r="C5528" t="s">
        <v>14098</v>
      </c>
      <c r="D5528" t="s">
        <v>39</v>
      </c>
      <c r="E5528" t="s">
        <v>74</v>
      </c>
      <c r="F5528" t="s">
        <v>25</v>
      </c>
      <c r="G5528" t="s">
        <v>36</v>
      </c>
      <c r="H5528">
        <v>8144.34</v>
      </c>
      <c r="I5528" s="9">
        <v>45454</v>
      </c>
      <c r="J5528">
        <v>2024</v>
      </c>
      <c r="K5528" t="s">
        <v>14049</v>
      </c>
      <c r="L5528">
        <v>6</v>
      </c>
      <c r="M5528" t="s">
        <v>14046</v>
      </c>
      <c r="N5528" t="s">
        <v>16</v>
      </c>
    </row>
    <row r="5529" spans="1:14" x14ac:dyDescent="0.35">
      <c r="A5529" t="s">
        <v>11399</v>
      </c>
      <c r="B5529">
        <v>23</v>
      </c>
      <c r="C5529" t="s">
        <v>14098</v>
      </c>
      <c r="D5529" t="s">
        <v>12</v>
      </c>
      <c r="E5529" t="s">
        <v>13</v>
      </c>
      <c r="F5529" t="s">
        <v>19</v>
      </c>
      <c r="G5529" t="s">
        <v>36</v>
      </c>
      <c r="H5529">
        <v>6301.14</v>
      </c>
      <c r="I5529" s="9">
        <v>45619</v>
      </c>
      <c r="J5529">
        <v>2024</v>
      </c>
      <c r="K5529" t="s">
        <v>14054</v>
      </c>
      <c r="L5529">
        <v>11</v>
      </c>
      <c r="M5529" t="s">
        <v>14050</v>
      </c>
      <c r="N5529" t="s">
        <v>16</v>
      </c>
    </row>
    <row r="5530" spans="1:14" x14ac:dyDescent="0.35">
      <c r="A5530" t="s">
        <v>11429</v>
      </c>
      <c r="B5530">
        <v>23</v>
      </c>
      <c r="C5530" t="s">
        <v>14098</v>
      </c>
      <c r="D5530" t="s">
        <v>12</v>
      </c>
      <c r="E5530" t="s">
        <v>29</v>
      </c>
      <c r="F5530" t="s">
        <v>49</v>
      </c>
      <c r="G5530" t="s">
        <v>15</v>
      </c>
      <c r="H5530">
        <v>29177.759999999998</v>
      </c>
      <c r="I5530" s="9">
        <v>45282</v>
      </c>
      <c r="J5530">
        <v>2023</v>
      </c>
      <c r="K5530" t="s">
        <v>14060</v>
      </c>
      <c r="L5530">
        <v>12</v>
      </c>
      <c r="M5530" t="s">
        <v>14048</v>
      </c>
      <c r="N5530" t="s">
        <v>16</v>
      </c>
    </row>
    <row r="5531" spans="1:14" x14ac:dyDescent="0.35">
      <c r="A5531" t="s">
        <v>11553</v>
      </c>
      <c r="B5531">
        <v>23</v>
      </c>
      <c r="C5531" t="s">
        <v>14098</v>
      </c>
      <c r="D5531" t="s">
        <v>12</v>
      </c>
      <c r="E5531" t="s">
        <v>29</v>
      </c>
      <c r="F5531" t="s">
        <v>35</v>
      </c>
      <c r="G5531" t="s">
        <v>15</v>
      </c>
      <c r="H5531">
        <v>1567.88</v>
      </c>
      <c r="I5531" s="9">
        <v>45172</v>
      </c>
      <c r="J5531">
        <v>2023</v>
      </c>
      <c r="K5531" t="s">
        <v>14055</v>
      </c>
      <c r="L5531">
        <v>9</v>
      </c>
      <c r="M5531" t="s">
        <v>14059</v>
      </c>
      <c r="N5531" t="s">
        <v>16</v>
      </c>
    </row>
    <row r="5532" spans="1:14" x14ac:dyDescent="0.35">
      <c r="A5532" t="s">
        <v>11723</v>
      </c>
      <c r="B5532">
        <v>23</v>
      </c>
      <c r="C5532" t="s">
        <v>14098</v>
      </c>
      <c r="D5532" t="s">
        <v>12</v>
      </c>
      <c r="E5532" t="s">
        <v>29</v>
      </c>
      <c r="F5532" t="s">
        <v>55</v>
      </c>
      <c r="G5532" t="s">
        <v>36</v>
      </c>
      <c r="H5532">
        <v>6710.91</v>
      </c>
      <c r="I5532" s="9">
        <v>45553</v>
      </c>
      <c r="J5532">
        <v>2024</v>
      </c>
      <c r="K5532" t="s">
        <v>14055</v>
      </c>
      <c r="L5532">
        <v>9</v>
      </c>
      <c r="M5532" t="s">
        <v>14052</v>
      </c>
      <c r="N5532" t="s">
        <v>16</v>
      </c>
    </row>
    <row r="5533" spans="1:14" x14ac:dyDescent="0.35">
      <c r="A5533" t="s">
        <v>12033</v>
      </c>
      <c r="B5533">
        <v>23</v>
      </c>
      <c r="C5533" t="s">
        <v>14098</v>
      </c>
      <c r="D5533" t="s">
        <v>39</v>
      </c>
      <c r="E5533" t="s">
        <v>42</v>
      </c>
      <c r="F5533" t="s">
        <v>49</v>
      </c>
      <c r="G5533" t="s">
        <v>15</v>
      </c>
      <c r="H5533">
        <v>3523.32</v>
      </c>
      <c r="I5533" s="9">
        <v>45194</v>
      </c>
      <c r="J5533">
        <v>2023</v>
      </c>
      <c r="K5533" t="s">
        <v>14055</v>
      </c>
      <c r="L5533">
        <v>9</v>
      </c>
      <c r="M5533" t="s">
        <v>14062</v>
      </c>
      <c r="N5533" t="s">
        <v>16</v>
      </c>
    </row>
    <row r="5534" spans="1:14" x14ac:dyDescent="0.35">
      <c r="A5534" t="s">
        <v>12091</v>
      </c>
      <c r="B5534">
        <v>23</v>
      </c>
      <c r="C5534" t="s">
        <v>14098</v>
      </c>
      <c r="D5534" t="s">
        <v>39</v>
      </c>
      <c r="E5534" t="s">
        <v>74</v>
      </c>
      <c r="F5534" t="s">
        <v>19</v>
      </c>
      <c r="G5534" t="s">
        <v>36</v>
      </c>
      <c r="H5534">
        <v>8660.4</v>
      </c>
      <c r="I5534" s="9">
        <v>45470</v>
      </c>
      <c r="J5534">
        <v>2024</v>
      </c>
      <c r="K5534" t="s">
        <v>14049</v>
      </c>
      <c r="L5534">
        <v>6</v>
      </c>
      <c r="M5534" t="s">
        <v>14057</v>
      </c>
      <c r="N5534" t="s">
        <v>16</v>
      </c>
    </row>
    <row r="5535" spans="1:14" x14ac:dyDescent="0.35">
      <c r="A5535" t="s">
        <v>12173</v>
      </c>
      <c r="B5535">
        <v>23</v>
      </c>
      <c r="C5535" t="s">
        <v>14098</v>
      </c>
      <c r="D5535" t="s">
        <v>39</v>
      </c>
      <c r="E5535" t="s">
        <v>24</v>
      </c>
      <c r="F5535" t="s">
        <v>19</v>
      </c>
      <c r="G5535" t="s">
        <v>36</v>
      </c>
      <c r="H5535">
        <v>19139.599999999999</v>
      </c>
      <c r="I5535" s="9">
        <v>45321</v>
      </c>
      <c r="J5535">
        <v>2024</v>
      </c>
      <c r="K5535" t="s">
        <v>14045</v>
      </c>
      <c r="L5535">
        <v>1</v>
      </c>
      <c r="M5535" t="s">
        <v>14046</v>
      </c>
      <c r="N5535" t="s">
        <v>16</v>
      </c>
    </row>
    <row r="5536" spans="1:14" x14ac:dyDescent="0.35">
      <c r="A5536" t="s">
        <v>12623</v>
      </c>
      <c r="B5536">
        <v>23</v>
      </c>
      <c r="C5536" t="s">
        <v>14098</v>
      </c>
      <c r="D5536" t="s">
        <v>39</v>
      </c>
      <c r="E5536" t="s">
        <v>64</v>
      </c>
      <c r="F5536" t="s">
        <v>49</v>
      </c>
      <c r="G5536" t="s">
        <v>20</v>
      </c>
      <c r="H5536">
        <v>27554.85</v>
      </c>
      <c r="I5536" s="9">
        <v>45646</v>
      </c>
      <c r="J5536">
        <v>2024</v>
      </c>
      <c r="K5536" t="s">
        <v>14060</v>
      </c>
      <c r="L5536">
        <v>12</v>
      </c>
      <c r="M5536" t="s">
        <v>14048</v>
      </c>
      <c r="N5536" t="s">
        <v>16</v>
      </c>
    </row>
    <row r="5537" spans="1:14" x14ac:dyDescent="0.35">
      <c r="A5537" t="s">
        <v>12625</v>
      </c>
      <c r="B5537">
        <v>23</v>
      </c>
      <c r="C5537" t="s">
        <v>14098</v>
      </c>
      <c r="D5537" t="s">
        <v>12</v>
      </c>
      <c r="E5537" t="s">
        <v>24</v>
      </c>
      <c r="F5537" t="s">
        <v>55</v>
      </c>
      <c r="G5537" t="s">
        <v>36</v>
      </c>
      <c r="H5537">
        <v>26175.279999999999</v>
      </c>
      <c r="I5537" s="9">
        <v>45003</v>
      </c>
      <c r="J5537">
        <v>2023</v>
      </c>
      <c r="K5537" t="s">
        <v>14053</v>
      </c>
      <c r="L5537">
        <v>3</v>
      </c>
      <c r="M5537" t="s">
        <v>14050</v>
      </c>
      <c r="N5537" t="s">
        <v>16</v>
      </c>
    </row>
    <row r="5538" spans="1:14" x14ac:dyDescent="0.35">
      <c r="A5538" t="s">
        <v>12725</v>
      </c>
      <c r="B5538">
        <v>23</v>
      </c>
      <c r="C5538" t="s">
        <v>14098</v>
      </c>
      <c r="D5538" t="s">
        <v>12</v>
      </c>
      <c r="E5538" t="s">
        <v>64</v>
      </c>
      <c r="F5538" t="s">
        <v>19</v>
      </c>
      <c r="G5538" t="s">
        <v>15</v>
      </c>
      <c r="H5538">
        <v>9000.08</v>
      </c>
      <c r="I5538" s="9">
        <v>45599</v>
      </c>
      <c r="J5538">
        <v>2024</v>
      </c>
      <c r="K5538" t="s">
        <v>14054</v>
      </c>
      <c r="L5538">
        <v>11</v>
      </c>
      <c r="M5538" t="s">
        <v>14059</v>
      </c>
      <c r="N5538" t="s">
        <v>16</v>
      </c>
    </row>
    <row r="5539" spans="1:14" x14ac:dyDescent="0.35">
      <c r="A5539" t="s">
        <v>12791</v>
      </c>
      <c r="B5539">
        <v>23</v>
      </c>
      <c r="C5539" t="s">
        <v>14098</v>
      </c>
      <c r="D5539" t="s">
        <v>12</v>
      </c>
      <c r="E5539" t="s">
        <v>93</v>
      </c>
      <c r="F5539" t="s">
        <v>19</v>
      </c>
      <c r="G5539" t="s">
        <v>30</v>
      </c>
      <c r="H5539">
        <v>3804.04</v>
      </c>
      <c r="I5539" s="9">
        <v>45256</v>
      </c>
      <c r="J5539">
        <v>2023</v>
      </c>
      <c r="K5539" t="s">
        <v>14054</v>
      </c>
      <c r="L5539">
        <v>11</v>
      </c>
      <c r="M5539" t="s">
        <v>14059</v>
      </c>
      <c r="N5539" t="s">
        <v>16</v>
      </c>
    </row>
    <row r="5540" spans="1:14" x14ac:dyDescent="0.35">
      <c r="A5540" t="s">
        <v>12893</v>
      </c>
      <c r="B5540">
        <v>23</v>
      </c>
      <c r="C5540" t="s">
        <v>14098</v>
      </c>
      <c r="D5540" t="s">
        <v>12</v>
      </c>
      <c r="E5540" t="s">
        <v>52</v>
      </c>
      <c r="F5540" t="s">
        <v>55</v>
      </c>
      <c r="G5540" t="s">
        <v>26</v>
      </c>
      <c r="H5540">
        <v>1052.78</v>
      </c>
      <c r="I5540" s="9">
        <v>45050</v>
      </c>
      <c r="J5540">
        <v>2023</v>
      </c>
      <c r="K5540" t="s">
        <v>14047</v>
      </c>
      <c r="L5540">
        <v>5</v>
      </c>
      <c r="M5540" t="s">
        <v>14057</v>
      </c>
      <c r="N5540" t="s">
        <v>16</v>
      </c>
    </row>
    <row r="5541" spans="1:14" x14ac:dyDescent="0.35">
      <c r="A5541" t="s">
        <v>12947</v>
      </c>
      <c r="B5541">
        <v>23</v>
      </c>
      <c r="C5541" t="s">
        <v>14098</v>
      </c>
      <c r="D5541" t="s">
        <v>12</v>
      </c>
      <c r="E5541" t="s">
        <v>13</v>
      </c>
      <c r="F5541" t="s">
        <v>49</v>
      </c>
      <c r="G5541" t="s">
        <v>30</v>
      </c>
      <c r="H5541">
        <v>26031.46</v>
      </c>
      <c r="I5541" s="9">
        <v>45507</v>
      </c>
      <c r="J5541">
        <v>2024</v>
      </c>
      <c r="K5541" t="s">
        <v>14056</v>
      </c>
      <c r="L5541">
        <v>8</v>
      </c>
      <c r="M5541" t="s">
        <v>14050</v>
      </c>
      <c r="N5541" t="s">
        <v>16</v>
      </c>
    </row>
    <row r="5542" spans="1:14" x14ac:dyDescent="0.35">
      <c r="A5542" t="s">
        <v>13087</v>
      </c>
      <c r="B5542">
        <v>23</v>
      </c>
      <c r="C5542" t="s">
        <v>14098</v>
      </c>
      <c r="D5542" t="s">
        <v>12</v>
      </c>
      <c r="E5542" t="s">
        <v>93</v>
      </c>
      <c r="F5542" t="s">
        <v>49</v>
      </c>
      <c r="G5542" t="s">
        <v>36</v>
      </c>
      <c r="H5542">
        <v>10622.59</v>
      </c>
      <c r="I5542" s="9">
        <v>45278</v>
      </c>
      <c r="J5542">
        <v>2023</v>
      </c>
      <c r="K5542" t="s">
        <v>14060</v>
      </c>
      <c r="L5542">
        <v>12</v>
      </c>
      <c r="M5542" t="s">
        <v>14062</v>
      </c>
      <c r="N5542" t="s">
        <v>16</v>
      </c>
    </row>
    <row r="5543" spans="1:14" x14ac:dyDescent="0.35">
      <c r="A5543" t="s">
        <v>13143</v>
      </c>
      <c r="B5543">
        <v>23</v>
      </c>
      <c r="C5543" t="s">
        <v>14098</v>
      </c>
      <c r="D5543" t="s">
        <v>12</v>
      </c>
      <c r="E5543" t="s">
        <v>52</v>
      </c>
      <c r="F5543" t="s">
        <v>55</v>
      </c>
      <c r="G5543" t="s">
        <v>30</v>
      </c>
      <c r="H5543">
        <v>5544.2</v>
      </c>
      <c r="I5543" s="9">
        <v>45063</v>
      </c>
      <c r="J5543">
        <v>2023</v>
      </c>
      <c r="K5543" t="s">
        <v>14047</v>
      </c>
      <c r="L5543">
        <v>5</v>
      </c>
      <c r="M5543" t="s">
        <v>14052</v>
      </c>
      <c r="N5543" t="s">
        <v>16</v>
      </c>
    </row>
    <row r="5544" spans="1:14" x14ac:dyDescent="0.35">
      <c r="A5544" t="s">
        <v>13183</v>
      </c>
      <c r="B5544">
        <v>23</v>
      </c>
      <c r="C5544" t="s">
        <v>14098</v>
      </c>
      <c r="D5544" t="s">
        <v>39</v>
      </c>
      <c r="E5544" t="s">
        <v>52</v>
      </c>
      <c r="F5544" t="s">
        <v>25</v>
      </c>
      <c r="G5544" t="s">
        <v>30</v>
      </c>
      <c r="H5544">
        <v>3937.85</v>
      </c>
      <c r="I5544" s="9">
        <v>44974</v>
      </c>
      <c r="J5544">
        <v>2023</v>
      </c>
      <c r="K5544" t="s">
        <v>14051</v>
      </c>
      <c r="L5544">
        <v>2</v>
      </c>
      <c r="M5544" t="s">
        <v>14048</v>
      </c>
      <c r="N5544" t="s">
        <v>16</v>
      </c>
    </row>
    <row r="5545" spans="1:14" x14ac:dyDescent="0.35">
      <c r="A5545" t="s">
        <v>13189</v>
      </c>
      <c r="B5545">
        <v>23</v>
      </c>
      <c r="C5545" t="s">
        <v>14098</v>
      </c>
      <c r="D5545" t="s">
        <v>12</v>
      </c>
      <c r="E5545" t="s">
        <v>64</v>
      </c>
      <c r="F5545" t="s">
        <v>25</v>
      </c>
      <c r="G5545" t="s">
        <v>15</v>
      </c>
      <c r="H5545">
        <v>4193.42</v>
      </c>
      <c r="I5545" s="9">
        <v>45316</v>
      </c>
      <c r="J5545">
        <v>2024</v>
      </c>
      <c r="K5545" t="s">
        <v>14045</v>
      </c>
      <c r="L5545">
        <v>1</v>
      </c>
      <c r="M5545" t="s">
        <v>14057</v>
      </c>
      <c r="N5545" t="s">
        <v>16</v>
      </c>
    </row>
    <row r="5546" spans="1:14" x14ac:dyDescent="0.35">
      <c r="A5546" t="s">
        <v>13275</v>
      </c>
      <c r="B5546">
        <v>23</v>
      </c>
      <c r="C5546" t="s">
        <v>14098</v>
      </c>
      <c r="D5546" t="s">
        <v>12</v>
      </c>
      <c r="E5546" t="s">
        <v>93</v>
      </c>
      <c r="F5546" t="s">
        <v>25</v>
      </c>
      <c r="G5546" t="s">
        <v>20</v>
      </c>
      <c r="H5546">
        <v>3036.87</v>
      </c>
      <c r="I5546" s="9">
        <v>44991</v>
      </c>
      <c r="J5546">
        <v>2023</v>
      </c>
      <c r="K5546" t="s">
        <v>14053</v>
      </c>
      <c r="L5546">
        <v>3</v>
      </c>
      <c r="M5546" t="s">
        <v>14062</v>
      </c>
      <c r="N5546" t="s">
        <v>16</v>
      </c>
    </row>
    <row r="5547" spans="1:14" x14ac:dyDescent="0.35">
      <c r="A5547" t="s">
        <v>13279</v>
      </c>
      <c r="B5547">
        <v>23</v>
      </c>
      <c r="C5547" t="s">
        <v>14098</v>
      </c>
      <c r="D5547" t="s">
        <v>12</v>
      </c>
      <c r="E5547" t="s">
        <v>29</v>
      </c>
      <c r="F5547" t="s">
        <v>49</v>
      </c>
      <c r="G5547" t="s">
        <v>15</v>
      </c>
      <c r="H5547">
        <v>20507.689999999999</v>
      </c>
      <c r="I5547" s="9">
        <v>45383</v>
      </c>
      <c r="J5547">
        <v>2024</v>
      </c>
      <c r="K5547" t="s">
        <v>14061</v>
      </c>
      <c r="L5547">
        <v>4</v>
      </c>
      <c r="M5547" t="s">
        <v>14062</v>
      </c>
      <c r="N5547" t="s">
        <v>16</v>
      </c>
    </row>
    <row r="5548" spans="1:14" x14ac:dyDescent="0.35">
      <c r="A5548" t="s">
        <v>13441</v>
      </c>
      <c r="B5548">
        <v>23</v>
      </c>
      <c r="C5548" t="s">
        <v>14098</v>
      </c>
      <c r="D5548" t="s">
        <v>12</v>
      </c>
      <c r="E5548" t="s">
        <v>52</v>
      </c>
      <c r="F5548" t="s">
        <v>25</v>
      </c>
      <c r="G5548" t="s">
        <v>36</v>
      </c>
      <c r="H5548">
        <v>5046.3</v>
      </c>
      <c r="I5548" s="9">
        <v>45216</v>
      </c>
      <c r="J5548">
        <v>2023</v>
      </c>
      <c r="K5548" t="s">
        <v>14058</v>
      </c>
      <c r="L5548">
        <v>10</v>
      </c>
      <c r="M5548" t="s">
        <v>14046</v>
      </c>
      <c r="N5548" t="s">
        <v>16</v>
      </c>
    </row>
    <row r="5549" spans="1:14" x14ac:dyDescent="0.35">
      <c r="A5549" t="s">
        <v>13531</v>
      </c>
      <c r="B5549">
        <v>23</v>
      </c>
      <c r="C5549" t="s">
        <v>14098</v>
      </c>
      <c r="D5549" t="s">
        <v>39</v>
      </c>
      <c r="E5549" t="s">
        <v>42</v>
      </c>
      <c r="F5549" t="s">
        <v>49</v>
      </c>
      <c r="G5549" t="s">
        <v>26</v>
      </c>
      <c r="H5549">
        <v>2740.11</v>
      </c>
      <c r="I5549" s="9">
        <v>44983</v>
      </c>
      <c r="J5549">
        <v>2023</v>
      </c>
      <c r="K5549" t="s">
        <v>14051</v>
      </c>
      <c r="L5549">
        <v>2</v>
      </c>
      <c r="M5549" t="s">
        <v>14059</v>
      </c>
      <c r="N5549" t="s">
        <v>16</v>
      </c>
    </row>
    <row r="5550" spans="1:14" x14ac:dyDescent="0.35">
      <c r="A5550" t="s">
        <v>13539</v>
      </c>
      <c r="B5550">
        <v>23</v>
      </c>
      <c r="C5550" t="s">
        <v>14098</v>
      </c>
      <c r="D5550" t="s">
        <v>12</v>
      </c>
      <c r="E5550" t="s">
        <v>93</v>
      </c>
      <c r="F5550" t="s">
        <v>14</v>
      </c>
      <c r="G5550" t="s">
        <v>36</v>
      </c>
      <c r="H5550">
        <v>589.46</v>
      </c>
      <c r="I5550" s="9">
        <v>45043</v>
      </c>
      <c r="J5550">
        <v>2023</v>
      </c>
      <c r="K5550" t="s">
        <v>14061</v>
      </c>
      <c r="L5550">
        <v>4</v>
      </c>
      <c r="M5550" t="s">
        <v>14057</v>
      </c>
      <c r="N5550" t="s">
        <v>16</v>
      </c>
    </row>
    <row r="5551" spans="1:14" x14ac:dyDescent="0.35">
      <c r="A5551" t="s">
        <v>13671</v>
      </c>
      <c r="B5551">
        <v>23</v>
      </c>
      <c r="C5551" t="s">
        <v>14098</v>
      </c>
      <c r="D5551" t="s">
        <v>39</v>
      </c>
      <c r="E5551" t="s">
        <v>74</v>
      </c>
      <c r="F5551" t="s">
        <v>35</v>
      </c>
      <c r="G5551" t="s">
        <v>30</v>
      </c>
      <c r="H5551">
        <v>2753.42</v>
      </c>
      <c r="I5551" s="9">
        <v>44942</v>
      </c>
      <c r="J5551">
        <v>2023</v>
      </c>
      <c r="K5551" t="s">
        <v>14045</v>
      </c>
      <c r="L5551">
        <v>1</v>
      </c>
      <c r="M5551" t="s">
        <v>14062</v>
      </c>
      <c r="N5551" t="s">
        <v>16</v>
      </c>
    </row>
    <row r="5552" spans="1:14" x14ac:dyDescent="0.35">
      <c r="A5552" t="s">
        <v>13781</v>
      </c>
      <c r="B5552">
        <v>23</v>
      </c>
      <c r="C5552" t="s">
        <v>14098</v>
      </c>
      <c r="D5552" t="s">
        <v>12</v>
      </c>
      <c r="E5552" t="s">
        <v>13</v>
      </c>
      <c r="F5552" t="s">
        <v>14</v>
      </c>
      <c r="G5552" t="s">
        <v>15</v>
      </c>
      <c r="H5552">
        <v>8103.85</v>
      </c>
      <c r="I5552" s="9">
        <v>44981</v>
      </c>
      <c r="J5552">
        <v>2023</v>
      </c>
      <c r="K5552" t="s">
        <v>14051</v>
      </c>
      <c r="L5552">
        <v>2</v>
      </c>
      <c r="M5552" t="s">
        <v>14048</v>
      </c>
      <c r="N5552" t="s">
        <v>16</v>
      </c>
    </row>
    <row r="5553" spans="1:14" x14ac:dyDescent="0.35">
      <c r="A5553" t="s">
        <v>13867</v>
      </c>
      <c r="B5553">
        <v>23</v>
      </c>
      <c r="C5553" t="s">
        <v>14098</v>
      </c>
      <c r="D5553" t="s">
        <v>12</v>
      </c>
      <c r="E5553" t="s">
        <v>74</v>
      </c>
      <c r="F5553" t="s">
        <v>49</v>
      </c>
      <c r="G5553" t="s">
        <v>15</v>
      </c>
      <c r="H5553">
        <v>6837.05</v>
      </c>
      <c r="I5553" s="9">
        <v>45307</v>
      </c>
      <c r="J5553">
        <v>2024</v>
      </c>
      <c r="K5553" t="s">
        <v>14045</v>
      </c>
      <c r="L5553">
        <v>1</v>
      </c>
      <c r="M5553" t="s">
        <v>14046</v>
      </c>
      <c r="N5553" t="s">
        <v>16</v>
      </c>
    </row>
    <row r="5554" spans="1:14" x14ac:dyDescent="0.35">
      <c r="A5554" t="s">
        <v>13947</v>
      </c>
      <c r="B5554">
        <v>23</v>
      </c>
      <c r="C5554" t="s">
        <v>14098</v>
      </c>
      <c r="D5554" t="s">
        <v>12</v>
      </c>
      <c r="E5554" t="s">
        <v>52</v>
      </c>
      <c r="F5554" t="s">
        <v>19</v>
      </c>
      <c r="G5554" t="s">
        <v>20</v>
      </c>
      <c r="H5554">
        <v>1549.11</v>
      </c>
      <c r="I5554" s="9">
        <v>45643</v>
      </c>
      <c r="J5554">
        <v>2024</v>
      </c>
      <c r="K5554" t="s">
        <v>14060</v>
      </c>
      <c r="L5554">
        <v>12</v>
      </c>
      <c r="M5554" t="s">
        <v>14046</v>
      </c>
      <c r="N5554" t="s">
        <v>16</v>
      </c>
    </row>
    <row r="5555" spans="1:14" x14ac:dyDescent="0.35">
      <c r="A5555" t="s">
        <v>66</v>
      </c>
      <c r="B5555">
        <v>19</v>
      </c>
      <c r="C5555" t="s">
        <v>14098</v>
      </c>
      <c r="D5555" t="s">
        <v>39</v>
      </c>
      <c r="E5555" t="s">
        <v>29</v>
      </c>
      <c r="F5555" t="s">
        <v>25</v>
      </c>
      <c r="G5555" t="s">
        <v>20</v>
      </c>
      <c r="H5555">
        <v>1756</v>
      </c>
      <c r="I5555" s="9">
        <v>44946</v>
      </c>
      <c r="J5555">
        <v>2023</v>
      </c>
      <c r="K5555" t="s">
        <v>14045</v>
      </c>
      <c r="L5555">
        <v>1</v>
      </c>
      <c r="M5555" t="s">
        <v>14048</v>
      </c>
      <c r="N5555" t="s">
        <v>16</v>
      </c>
    </row>
    <row r="5556" spans="1:14" x14ac:dyDescent="0.35">
      <c r="A5556" t="s">
        <v>78</v>
      </c>
      <c r="B5556">
        <v>19</v>
      </c>
      <c r="C5556" t="s">
        <v>14098</v>
      </c>
      <c r="D5556" t="s">
        <v>12</v>
      </c>
      <c r="E5556" t="s">
        <v>42</v>
      </c>
      <c r="F5556" t="s">
        <v>19</v>
      </c>
      <c r="G5556" t="s">
        <v>20</v>
      </c>
      <c r="H5556">
        <v>1414.74</v>
      </c>
      <c r="I5556" s="9">
        <v>45604</v>
      </c>
      <c r="J5556">
        <v>2024</v>
      </c>
      <c r="K5556" t="s">
        <v>14054</v>
      </c>
      <c r="L5556">
        <v>11</v>
      </c>
      <c r="M5556" t="s">
        <v>14048</v>
      </c>
      <c r="N5556" t="s">
        <v>16</v>
      </c>
    </row>
    <row r="5557" spans="1:14" x14ac:dyDescent="0.35">
      <c r="A5557" t="s">
        <v>159</v>
      </c>
      <c r="B5557">
        <v>19</v>
      </c>
      <c r="C5557" t="s">
        <v>14098</v>
      </c>
      <c r="D5557" t="s">
        <v>12</v>
      </c>
      <c r="E5557" t="s">
        <v>74</v>
      </c>
      <c r="F5557" t="s">
        <v>35</v>
      </c>
      <c r="G5557" t="s">
        <v>26</v>
      </c>
      <c r="H5557">
        <v>16427.28</v>
      </c>
      <c r="I5557" s="9">
        <v>44951</v>
      </c>
      <c r="J5557">
        <v>2023</v>
      </c>
      <c r="K5557" t="s">
        <v>14045</v>
      </c>
      <c r="L5557">
        <v>1</v>
      </c>
      <c r="M5557" t="s">
        <v>14052</v>
      </c>
      <c r="N5557" t="s">
        <v>16</v>
      </c>
    </row>
    <row r="5558" spans="1:14" x14ac:dyDescent="0.35">
      <c r="A5558" t="s">
        <v>363</v>
      </c>
      <c r="B5558">
        <v>19</v>
      </c>
      <c r="C5558" t="s">
        <v>14098</v>
      </c>
      <c r="D5558" t="s">
        <v>39</v>
      </c>
      <c r="E5558" t="s">
        <v>64</v>
      </c>
      <c r="F5558" t="s">
        <v>35</v>
      </c>
      <c r="G5558" t="s">
        <v>15</v>
      </c>
      <c r="H5558">
        <v>12581.66</v>
      </c>
      <c r="I5558" s="9">
        <v>45447</v>
      </c>
      <c r="J5558">
        <v>2024</v>
      </c>
      <c r="K5558" t="s">
        <v>14049</v>
      </c>
      <c r="L5558">
        <v>6</v>
      </c>
      <c r="M5558" t="s">
        <v>14046</v>
      </c>
      <c r="N5558" t="s">
        <v>16</v>
      </c>
    </row>
    <row r="5559" spans="1:14" x14ac:dyDescent="0.35">
      <c r="A5559" t="s">
        <v>437</v>
      </c>
      <c r="B5559">
        <v>19</v>
      </c>
      <c r="C5559" t="s">
        <v>14098</v>
      </c>
      <c r="D5559" t="s">
        <v>39</v>
      </c>
      <c r="E5559" t="s">
        <v>52</v>
      </c>
      <c r="F5559" t="s">
        <v>49</v>
      </c>
      <c r="G5559" t="s">
        <v>20</v>
      </c>
      <c r="H5559">
        <v>10396.51</v>
      </c>
      <c r="I5559" s="9">
        <v>45047</v>
      </c>
      <c r="J5559">
        <v>2023</v>
      </c>
      <c r="K5559" t="s">
        <v>14047</v>
      </c>
      <c r="L5559">
        <v>5</v>
      </c>
      <c r="M5559" t="s">
        <v>14062</v>
      </c>
      <c r="N5559" t="s">
        <v>16</v>
      </c>
    </row>
    <row r="5560" spans="1:14" x14ac:dyDescent="0.35">
      <c r="A5560" t="s">
        <v>445</v>
      </c>
      <c r="B5560">
        <v>19</v>
      </c>
      <c r="C5560" t="s">
        <v>14098</v>
      </c>
      <c r="D5560" t="s">
        <v>12</v>
      </c>
      <c r="E5560" t="s">
        <v>93</v>
      </c>
      <c r="F5560" t="s">
        <v>14</v>
      </c>
      <c r="G5560" t="s">
        <v>15</v>
      </c>
      <c r="H5560">
        <v>9737.1200000000008</v>
      </c>
      <c r="I5560" s="9">
        <v>45156</v>
      </c>
      <c r="J5560">
        <v>2023</v>
      </c>
      <c r="K5560" t="s">
        <v>14056</v>
      </c>
      <c r="L5560">
        <v>8</v>
      </c>
      <c r="M5560" t="s">
        <v>14048</v>
      </c>
      <c r="N5560" t="s">
        <v>16</v>
      </c>
    </row>
    <row r="5561" spans="1:14" x14ac:dyDescent="0.35">
      <c r="A5561" t="s">
        <v>447</v>
      </c>
      <c r="B5561">
        <v>19</v>
      </c>
      <c r="C5561" t="s">
        <v>14098</v>
      </c>
      <c r="D5561" t="s">
        <v>39</v>
      </c>
      <c r="E5561" t="s">
        <v>13</v>
      </c>
      <c r="F5561" t="s">
        <v>19</v>
      </c>
      <c r="G5561" t="s">
        <v>26</v>
      </c>
      <c r="H5561">
        <v>56.55</v>
      </c>
      <c r="I5561" s="9">
        <v>45469</v>
      </c>
      <c r="J5561">
        <v>2024</v>
      </c>
      <c r="K5561" t="s">
        <v>14049</v>
      </c>
      <c r="L5561">
        <v>6</v>
      </c>
      <c r="M5561" t="s">
        <v>14052</v>
      </c>
      <c r="N5561" t="s">
        <v>16</v>
      </c>
    </row>
    <row r="5562" spans="1:14" x14ac:dyDescent="0.35">
      <c r="A5562" t="s">
        <v>463</v>
      </c>
      <c r="B5562">
        <v>19</v>
      </c>
      <c r="C5562" t="s">
        <v>14098</v>
      </c>
      <c r="D5562" t="s">
        <v>39</v>
      </c>
      <c r="E5562" t="s">
        <v>13</v>
      </c>
      <c r="F5562" t="s">
        <v>19</v>
      </c>
      <c r="G5562" t="s">
        <v>26</v>
      </c>
      <c r="H5562">
        <v>12621.73</v>
      </c>
      <c r="I5562" s="9">
        <v>45099</v>
      </c>
      <c r="J5562">
        <v>2023</v>
      </c>
      <c r="K5562" t="s">
        <v>14049</v>
      </c>
      <c r="L5562">
        <v>6</v>
      </c>
      <c r="M5562" t="s">
        <v>14057</v>
      </c>
      <c r="N5562" t="s">
        <v>16</v>
      </c>
    </row>
    <row r="5563" spans="1:14" x14ac:dyDescent="0.35">
      <c r="A5563" t="s">
        <v>563</v>
      </c>
      <c r="B5563">
        <v>19</v>
      </c>
      <c r="C5563" t="s">
        <v>14098</v>
      </c>
      <c r="D5563" t="s">
        <v>39</v>
      </c>
      <c r="E5563" t="s">
        <v>64</v>
      </c>
      <c r="F5563" t="s">
        <v>19</v>
      </c>
      <c r="G5563" t="s">
        <v>20</v>
      </c>
      <c r="H5563">
        <v>2669.65</v>
      </c>
      <c r="I5563" s="9">
        <v>45293</v>
      </c>
      <c r="J5563">
        <v>2024</v>
      </c>
      <c r="K5563" t="s">
        <v>14045</v>
      </c>
      <c r="L5563">
        <v>1</v>
      </c>
      <c r="M5563" t="s">
        <v>14046</v>
      </c>
      <c r="N5563" t="s">
        <v>16</v>
      </c>
    </row>
    <row r="5564" spans="1:14" x14ac:dyDescent="0.35">
      <c r="A5564" t="s">
        <v>623</v>
      </c>
      <c r="B5564">
        <v>19</v>
      </c>
      <c r="C5564" t="s">
        <v>14098</v>
      </c>
      <c r="D5564" t="s">
        <v>39</v>
      </c>
      <c r="E5564" t="s">
        <v>52</v>
      </c>
      <c r="F5564" t="s">
        <v>49</v>
      </c>
      <c r="G5564" t="s">
        <v>30</v>
      </c>
      <c r="H5564">
        <v>24741.31</v>
      </c>
      <c r="I5564" s="9">
        <v>45170</v>
      </c>
      <c r="J5564">
        <v>2023</v>
      </c>
      <c r="K5564" t="s">
        <v>14055</v>
      </c>
      <c r="L5564">
        <v>9</v>
      </c>
      <c r="M5564" t="s">
        <v>14048</v>
      </c>
      <c r="N5564" t="s">
        <v>16</v>
      </c>
    </row>
    <row r="5565" spans="1:14" x14ac:dyDescent="0.35">
      <c r="A5565" t="s">
        <v>771</v>
      </c>
      <c r="B5565">
        <v>19</v>
      </c>
      <c r="C5565" t="s">
        <v>14098</v>
      </c>
      <c r="D5565" t="s">
        <v>39</v>
      </c>
      <c r="E5565" t="s">
        <v>52</v>
      </c>
      <c r="F5565" t="s">
        <v>55</v>
      </c>
      <c r="G5565" t="s">
        <v>36</v>
      </c>
      <c r="H5565">
        <v>11073.4</v>
      </c>
      <c r="I5565" s="9">
        <v>44981</v>
      </c>
      <c r="J5565">
        <v>2023</v>
      </c>
      <c r="K5565" t="s">
        <v>14051</v>
      </c>
      <c r="L5565">
        <v>2</v>
      </c>
      <c r="M5565" t="s">
        <v>14048</v>
      </c>
      <c r="N5565" t="s">
        <v>16</v>
      </c>
    </row>
    <row r="5566" spans="1:14" x14ac:dyDescent="0.35">
      <c r="A5566" t="s">
        <v>829</v>
      </c>
      <c r="B5566">
        <v>19</v>
      </c>
      <c r="C5566" t="s">
        <v>14098</v>
      </c>
      <c r="D5566" t="s">
        <v>12</v>
      </c>
      <c r="E5566" t="s">
        <v>13</v>
      </c>
      <c r="F5566" t="s">
        <v>35</v>
      </c>
      <c r="G5566" t="s">
        <v>20</v>
      </c>
      <c r="H5566">
        <v>28296.18</v>
      </c>
      <c r="I5566" s="9">
        <v>45016</v>
      </c>
      <c r="J5566">
        <v>2023</v>
      </c>
      <c r="K5566" t="s">
        <v>14053</v>
      </c>
      <c r="L5566">
        <v>3</v>
      </c>
      <c r="M5566" t="s">
        <v>14048</v>
      </c>
      <c r="N5566" t="s">
        <v>16</v>
      </c>
    </row>
    <row r="5567" spans="1:14" x14ac:dyDescent="0.35">
      <c r="A5567" t="s">
        <v>1017</v>
      </c>
      <c r="B5567">
        <v>19</v>
      </c>
      <c r="C5567" t="s">
        <v>14098</v>
      </c>
      <c r="D5567" t="s">
        <v>39</v>
      </c>
      <c r="E5567" t="s">
        <v>93</v>
      </c>
      <c r="F5567" t="s">
        <v>55</v>
      </c>
      <c r="G5567" t="s">
        <v>36</v>
      </c>
      <c r="H5567">
        <v>2489.61</v>
      </c>
      <c r="I5567" s="9">
        <v>45245</v>
      </c>
      <c r="J5567">
        <v>2023</v>
      </c>
      <c r="K5567" t="s">
        <v>14054</v>
      </c>
      <c r="L5567">
        <v>11</v>
      </c>
      <c r="M5567" t="s">
        <v>14052</v>
      </c>
      <c r="N5567" t="s">
        <v>16</v>
      </c>
    </row>
    <row r="5568" spans="1:14" x14ac:dyDescent="0.35">
      <c r="A5568" t="s">
        <v>1259</v>
      </c>
      <c r="B5568">
        <v>19</v>
      </c>
      <c r="C5568" t="s">
        <v>14098</v>
      </c>
      <c r="D5568" t="s">
        <v>12</v>
      </c>
      <c r="E5568" t="s">
        <v>42</v>
      </c>
      <c r="F5568" t="s">
        <v>55</v>
      </c>
      <c r="G5568" t="s">
        <v>20</v>
      </c>
      <c r="H5568">
        <v>22531.51</v>
      </c>
      <c r="I5568" s="9">
        <v>45551</v>
      </c>
      <c r="J5568">
        <v>2024</v>
      </c>
      <c r="K5568" t="s">
        <v>14055</v>
      </c>
      <c r="L5568">
        <v>9</v>
      </c>
      <c r="M5568" t="s">
        <v>14062</v>
      </c>
      <c r="N5568" t="s">
        <v>16</v>
      </c>
    </row>
    <row r="5569" spans="1:14" x14ac:dyDescent="0.35">
      <c r="A5569" t="s">
        <v>1605</v>
      </c>
      <c r="B5569">
        <v>19</v>
      </c>
      <c r="C5569" t="s">
        <v>14098</v>
      </c>
      <c r="D5569" t="s">
        <v>12</v>
      </c>
      <c r="E5569" t="s">
        <v>13</v>
      </c>
      <c r="F5569" t="s">
        <v>14</v>
      </c>
      <c r="G5569" t="s">
        <v>26</v>
      </c>
      <c r="H5569">
        <v>10158.4</v>
      </c>
      <c r="I5569" s="9">
        <v>45649</v>
      </c>
      <c r="J5569">
        <v>2024</v>
      </c>
      <c r="K5569" t="s">
        <v>14060</v>
      </c>
      <c r="L5569">
        <v>12</v>
      </c>
      <c r="M5569" t="s">
        <v>14062</v>
      </c>
      <c r="N5569" t="s">
        <v>16</v>
      </c>
    </row>
    <row r="5570" spans="1:14" x14ac:dyDescent="0.35">
      <c r="A5570" t="s">
        <v>1667</v>
      </c>
      <c r="B5570">
        <v>19</v>
      </c>
      <c r="C5570" t="s">
        <v>14098</v>
      </c>
      <c r="D5570" t="s">
        <v>12</v>
      </c>
      <c r="E5570" t="s">
        <v>13</v>
      </c>
      <c r="F5570" t="s">
        <v>25</v>
      </c>
      <c r="G5570" t="s">
        <v>30</v>
      </c>
      <c r="H5570">
        <v>7681.77</v>
      </c>
      <c r="I5570" s="9">
        <v>45028</v>
      </c>
      <c r="J5570">
        <v>2023</v>
      </c>
      <c r="K5570" t="s">
        <v>14061</v>
      </c>
      <c r="L5570">
        <v>4</v>
      </c>
      <c r="M5570" t="s">
        <v>14052</v>
      </c>
      <c r="N5570" t="s">
        <v>16</v>
      </c>
    </row>
    <row r="5571" spans="1:14" x14ac:dyDescent="0.35">
      <c r="A5571" t="s">
        <v>1795</v>
      </c>
      <c r="B5571">
        <v>19</v>
      </c>
      <c r="C5571" t="s">
        <v>14098</v>
      </c>
      <c r="D5571" t="s">
        <v>12</v>
      </c>
      <c r="E5571" t="s">
        <v>64</v>
      </c>
      <c r="F5571" t="s">
        <v>14</v>
      </c>
      <c r="G5571" t="s">
        <v>30</v>
      </c>
      <c r="H5571">
        <v>817.72</v>
      </c>
      <c r="I5571" s="9">
        <v>45650</v>
      </c>
      <c r="J5571">
        <v>2024</v>
      </c>
      <c r="K5571" t="s">
        <v>14060</v>
      </c>
      <c r="L5571">
        <v>12</v>
      </c>
      <c r="M5571" t="s">
        <v>14046</v>
      </c>
      <c r="N5571" t="s">
        <v>16</v>
      </c>
    </row>
    <row r="5572" spans="1:14" x14ac:dyDescent="0.35">
      <c r="A5572" t="s">
        <v>1947</v>
      </c>
      <c r="B5572">
        <v>19</v>
      </c>
      <c r="C5572" t="s">
        <v>14098</v>
      </c>
      <c r="D5572" t="s">
        <v>39</v>
      </c>
      <c r="E5572" t="s">
        <v>29</v>
      </c>
      <c r="F5572" t="s">
        <v>14</v>
      </c>
      <c r="G5572" t="s">
        <v>20</v>
      </c>
      <c r="H5572">
        <v>7609.11</v>
      </c>
      <c r="I5572" s="9">
        <v>45356</v>
      </c>
      <c r="J5572">
        <v>2024</v>
      </c>
      <c r="K5572" t="s">
        <v>14053</v>
      </c>
      <c r="L5572">
        <v>3</v>
      </c>
      <c r="M5572" t="s">
        <v>14046</v>
      </c>
      <c r="N5572" t="s">
        <v>16</v>
      </c>
    </row>
    <row r="5573" spans="1:14" x14ac:dyDescent="0.35">
      <c r="A5573" t="s">
        <v>1965</v>
      </c>
      <c r="B5573">
        <v>19</v>
      </c>
      <c r="C5573" t="s">
        <v>14098</v>
      </c>
      <c r="D5573" t="s">
        <v>39</v>
      </c>
      <c r="E5573" t="s">
        <v>24</v>
      </c>
      <c r="F5573" t="s">
        <v>49</v>
      </c>
      <c r="G5573" t="s">
        <v>36</v>
      </c>
      <c r="H5573">
        <v>12079.1</v>
      </c>
      <c r="I5573" s="9">
        <v>45230</v>
      </c>
      <c r="J5573">
        <v>2023</v>
      </c>
      <c r="K5573" t="s">
        <v>14058</v>
      </c>
      <c r="L5573">
        <v>10</v>
      </c>
      <c r="M5573" t="s">
        <v>14046</v>
      </c>
      <c r="N5573" t="s">
        <v>16</v>
      </c>
    </row>
    <row r="5574" spans="1:14" x14ac:dyDescent="0.35">
      <c r="A5574" t="s">
        <v>2161</v>
      </c>
      <c r="B5574">
        <v>19</v>
      </c>
      <c r="C5574" t="s">
        <v>14098</v>
      </c>
      <c r="D5574" t="s">
        <v>12</v>
      </c>
      <c r="E5574" t="s">
        <v>93</v>
      </c>
      <c r="F5574" t="s">
        <v>14</v>
      </c>
      <c r="G5574" t="s">
        <v>20</v>
      </c>
      <c r="H5574">
        <v>5105.49</v>
      </c>
      <c r="I5574" s="9">
        <v>45331</v>
      </c>
      <c r="J5574">
        <v>2024</v>
      </c>
      <c r="K5574" t="s">
        <v>14051</v>
      </c>
      <c r="L5574">
        <v>2</v>
      </c>
      <c r="M5574" t="s">
        <v>14048</v>
      </c>
      <c r="N5574" t="s">
        <v>16</v>
      </c>
    </row>
    <row r="5575" spans="1:14" x14ac:dyDescent="0.35">
      <c r="A5575" t="s">
        <v>2215</v>
      </c>
      <c r="B5575">
        <v>19</v>
      </c>
      <c r="C5575" t="s">
        <v>14098</v>
      </c>
      <c r="D5575" t="s">
        <v>39</v>
      </c>
      <c r="E5575" t="s">
        <v>52</v>
      </c>
      <c r="F5575" t="s">
        <v>55</v>
      </c>
      <c r="G5575" t="s">
        <v>15</v>
      </c>
      <c r="H5575">
        <v>1216.1300000000001</v>
      </c>
      <c r="I5575" s="9">
        <v>45634</v>
      </c>
      <c r="J5575">
        <v>2024</v>
      </c>
      <c r="K5575" t="s">
        <v>14060</v>
      </c>
      <c r="L5575">
        <v>12</v>
      </c>
      <c r="M5575" t="s">
        <v>14059</v>
      </c>
      <c r="N5575" t="s">
        <v>16</v>
      </c>
    </row>
    <row r="5576" spans="1:14" x14ac:dyDescent="0.35">
      <c r="A5576" t="s">
        <v>2257</v>
      </c>
      <c r="B5576">
        <v>19</v>
      </c>
      <c r="C5576" t="s">
        <v>14098</v>
      </c>
      <c r="D5576" t="s">
        <v>12</v>
      </c>
      <c r="E5576" t="s">
        <v>24</v>
      </c>
      <c r="F5576" t="s">
        <v>14</v>
      </c>
      <c r="G5576" t="s">
        <v>20</v>
      </c>
      <c r="H5576">
        <v>51439.89</v>
      </c>
      <c r="I5576" s="9">
        <v>45020</v>
      </c>
      <c r="J5576">
        <v>2023</v>
      </c>
      <c r="K5576" t="s">
        <v>14061</v>
      </c>
      <c r="L5576">
        <v>4</v>
      </c>
      <c r="M5576" t="s">
        <v>14046</v>
      </c>
      <c r="N5576" t="s">
        <v>16</v>
      </c>
    </row>
    <row r="5577" spans="1:14" x14ac:dyDescent="0.35">
      <c r="A5577" t="s">
        <v>2401</v>
      </c>
      <c r="B5577">
        <v>19</v>
      </c>
      <c r="C5577" t="s">
        <v>14098</v>
      </c>
      <c r="D5577" t="s">
        <v>12</v>
      </c>
      <c r="E5577" t="s">
        <v>29</v>
      </c>
      <c r="F5577" t="s">
        <v>55</v>
      </c>
      <c r="G5577" t="s">
        <v>15</v>
      </c>
      <c r="H5577">
        <v>15614</v>
      </c>
      <c r="I5577" s="9">
        <v>44966</v>
      </c>
      <c r="J5577">
        <v>2023</v>
      </c>
      <c r="K5577" t="s">
        <v>14051</v>
      </c>
      <c r="L5577">
        <v>2</v>
      </c>
      <c r="M5577" t="s">
        <v>14057</v>
      </c>
      <c r="N5577" t="s">
        <v>16</v>
      </c>
    </row>
    <row r="5578" spans="1:14" x14ac:dyDescent="0.35">
      <c r="A5578" t="s">
        <v>2499</v>
      </c>
      <c r="B5578">
        <v>19</v>
      </c>
      <c r="C5578" t="s">
        <v>14098</v>
      </c>
      <c r="D5578" t="s">
        <v>12</v>
      </c>
      <c r="E5578" t="s">
        <v>74</v>
      </c>
      <c r="F5578" t="s">
        <v>35</v>
      </c>
      <c r="G5578" t="s">
        <v>36</v>
      </c>
      <c r="H5578">
        <v>5796.31</v>
      </c>
      <c r="I5578" s="9">
        <v>45061</v>
      </c>
      <c r="J5578">
        <v>2023</v>
      </c>
      <c r="K5578" t="s">
        <v>14047</v>
      </c>
      <c r="L5578">
        <v>5</v>
      </c>
      <c r="M5578" t="s">
        <v>14062</v>
      </c>
      <c r="N5578" t="s">
        <v>16</v>
      </c>
    </row>
    <row r="5579" spans="1:14" x14ac:dyDescent="0.35">
      <c r="A5579" t="s">
        <v>2621</v>
      </c>
      <c r="B5579">
        <v>19</v>
      </c>
      <c r="C5579" t="s">
        <v>14098</v>
      </c>
      <c r="D5579" t="s">
        <v>12</v>
      </c>
      <c r="E5579" t="s">
        <v>29</v>
      </c>
      <c r="F5579" t="s">
        <v>35</v>
      </c>
      <c r="G5579" t="s">
        <v>20</v>
      </c>
      <c r="H5579">
        <v>6694.96</v>
      </c>
      <c r="I5579" s="9">
        <v>45509</v>
      </c>
      <c r="J5579">
        <v>2024</v>
      </c>
      <c r="K5579" t="s">
        <v>14056</v>
      </c>
      <c r="L5579">
        <v>8</v>
      </c>
      <c r="M5579" t="s">
        <v>14062</v>
      </c>
      <c r="N5579" t="s">
        <v>16</v>
      </c>
    </row>
    <row r="5580" spans="1:14" x14ac:dyDescent="0.35">
      <c r="A5580" t="s">
        <v>2635</v>
      </c>
      <c r="B5580">
        <v>19</v>
      </c>
      <c r="C5580" t="s">
        <v>14098</v>
      </c>
      <c r="D5580" t="s">
        <v>12</v>
      </c>
      <c r="E5580" t="s">
        <v>93</v>
      </c>
      <c r="F5580" t="s">
        <v>25</v>
      </c>
      <c r="G5580" t="s">
        <v>26</v>
      </c>
      <c r="H5580">
        <v>6104.94</v>
      </c>
      <c r="I5580" s="9">
        <v>45095</v>
      </c>
      <c r="J5580">
        <v>2023</v>
      </c>
      <c r="K5580" t="s">
        <v>14049</v>
      </c>
      <c r="L5580">
        <v>6</v>
      </c>
      <c r="M5580" t="s">
        <v>14059</v>
      </c>
      <c r="N5580" t="s">
        <v>16</v>
      </c>
    </row>
    <row r="5581" spans="1:14" x14ac:dyDescent="0.35">
      <c r="A5581" t="s">
        <v>2689</v>
      </c>
      <c r="B5581">
        <v>19</v>
      </c>
      <c r="C5581" t="s">
        <v>14098</v>
      </c>
      <c r="D5581" t="s">
        <v>12</v>
      </c>
      <c r="E5581" t="s">
        <v>74</v>
      </c>
      <c r="F5581" t="s">
        <v>14</v>
      </c>
      <c r="G5581" t="s">
        <v>26</v>
      </c>
      <c r="H5581">
        <v>9084.4599999999991</v>
      </c>
      <c r="I5581" s="9">
        <v>45192</v>
      </c>
      <c r="J5581">
        <v>2023</v>
      </c>
      <c r="K5581" t="s">
        <v>14055</v>
      </c>
      <c r="L5581">
        <v>9</v>
      </c>
      <c r="M5581" t="s">
        <v>14050</v>
      </c>
      <c r="N5581" t="s">
        <v>16</v>
      </c>
    </row>
    <row r="5582" spans="1:14" x14ac:dyDescent="0.35">
      <c r="A5582" t="s">
        <v>2787</v>
      </c>
      <c r="B5582">
        <v>19</v>
      </c>
      <c r="C5582" t="s">
        <v>14098</v>
      </c>
      <c r="D5582" t="s">
        <v>39</v>
      </c>
      <c r="E5582" t="s">
        <v>29</v>
      </c>
      <c r="F5582" t="s">
        <v>14</v>
      </c>
      <c r="G5582" t="s">
        <v>20</v>
      </c>
      <c r="H5582">
        <v>23984.39</v>
      </c>
      <c r="I5582" s="9">
        <v>45421</v>
      </c>
      <c r="J5582">
        <v>2024</v>
      </c>
      <c r="K5582" t="s">
        <v>14047</v>
      </c>
      <c r="L5582">
        <v>5</v>
      </c>
      <c r="M5582" t="s">
        <v>14057</v>
      </c>
      <c r="N5582" t="s">
        <v>16</v>
      </c>
    </row>
    <row r="5583" spans="1:14" x14ac:dyDescent="0.35">
      <c r="A5583" t="s">
        <v>2851</v>
      </c>
      <c r="B5583">
        <v>19</v>
      </c>
      <c r="C5583" t="s">
        <v>14098</v>
      </c>
      <c r="D5583" t="s">
        <v>12</v>
      </c>
      <c r="E5583" t="s">
        <v>24</v>
      </c>
      <c r="F5583" t="s">
        <v>14</v>
      </c>
      <c r="G5583" t="s">
        <v>30</v>
      </c>
      <c r="H5583">
        <v>4027.27</v>
      </c>
      <c r="I5583" s="9">
        <v>45011</v>
      </c>
      <c r="J5583">
        <v>2023</v>
      </c>
      <c r="K5583" t="s">
        <v>14053</v>
      </c>
      <c r="L5583">
        <v>3</v>
      </c>
      <c r="M5583" t="s">
        <v>14059</v>
      </c>
      <c r="N5583" t="s">
        <v>16</v>
      </c>
    </row>
    <row r="5584" spans="1:14" x14ac:dyDescent="0.35">
      <c r="A5584" t="s">
        <v>3057</v>
      </c>
      <c r="B5584">
        <v>19</v>
      </c>
      <c r="C5584" t="s">
        <v>14098</v>
      </c>
      <c r="D5584" t="s">
        <v>12</v>
      </c>
      <c r="E5584" t="s">
        <v>24</v>
      </c>
      <c r="F5584" t="s">
        <v>49</v>
      </c>
      <c r="G5584" t="s">
        <v>36</v>
      </c>
      <c r="H5584">
        <v>2290.62</v>
      </c>
      <c r="I5584" s="9">
        <v>45379</v>
      </c>
      <c r="J5584">
        <v>2024</v>
      </c>
      <c r="K5584" t="s">
        <v>14053</v>
      </c>
      <c r="L5584">
        <v>3</v>
      </c>
      <c r="M5584" t="s">
        <v>14057</v>
      </c>
      <c r="N5584" t="s">
        <v>16</v>
      </c>
    </row>
    <row r="5585" spans="1:14" x14ac:dyDescent="0.35">
      <c r="A5585" t="s">
        <v>3391</v>
      </c>
      <c r="B5585">
        <v>19</v>
      </c>
      <c r="C5585" t="s">
        <v>14098</v>
      </c>
      <c r="D5585" t="s">
        <v>12</v>
      </c>
      <c r="E5585" t="s">
        <v>24</v>
      </c>
      <c r="F5585" t="s">
        <v>49</v>
      </c>
      <c r="G5585" t="s">
        <v>15</v>
      </c>
      <c r="H5585">
        <v>12635.27</v>
      </c>
      <c r="I5585" s="9">
        <v>45306</v>
      </c>
      <c r="J5585">
        <v>2024</v>
      </c>
      <c r="K5585" t="s">
        <v>14045</v>
      </c>
      <c r="L5585">
        <v>1</v>
      </c>
      <c r="M5585" t="s">
        <v>14062</v>
      </c>
      <c r="N5585" t="s">
        <v>16</v>
      </c>
    </row>
    <row r="5586" spans="1:14" x14ac:dyDescent="0.35">
      <c r="A5586" t="s">
        <v>3403</v>
      </c>
      <c r="B5586">
        <v>19</v>
      </c>
      <c r="C5586" t="s">
        <v>14098</v>
      </c>
      <c r="D5586" t="s">
        <v>39</v>
      </c>
      <c r="E5586" t="s">
        <v>42</v>
      </c>
      <c r="F5586" t="s">
        <v>55</v>
      </c>
      <c r="G5586" t="s">
        <v>20</v>
      </c>
      <c r="H5586">
        <v>2322.4299999999998</v>
      </c>
      <c r="I5586" s="9">
        <v>45026</v>
      </c>
      <c r="J5586">
        <v>2023</v>
      </c>
      <c r="K5586" t="s">
        <v>14061</v>
      </c>
      <c r="L5586">
        <v>4</v>
      </c>
      <c r="M5586" t="s">
        <v>14062</v>
      </c>
      <c r="N5586" t="s">
        <v>16</v>
      </c>
    </row>
    <row r="5587" spans="1:14" x14ac:dyDescent="0.35">
      <c r="A5587" t="s">
        <v>3553</v>
      </c>
      <c r="B5587">
        <v>19</v>
      </c>
      <c r="C5587" t="s">
        <v>14098</v>
      </c>
      <c r="D5587" t="s">
        <v>39</v>
      </c>
      <c r="E5587" t="s">
        <v>13</v>
      </c>
      <c r="F5587" t="s">
        <v>35</v>
      </c>
      <c r="G5587" t="s">
        <v>30</v>
      </c>
      <c r="H5587">
        <v>18110.77</v>
      </c>
      <c r="I5587" s="9">
        <v>45636</v>
      </c>
      <c r="J5587">
        <v>2024</v>
      </c>
      <c r="K5587" t="s">
        <v>14060</v>
      </c>
      <c r="L5587">
        <v>12</v>
      </c>
      <c r="M5587" t="s">
        <v>14046</v>
      </c>
      <c r="N5587" t="s">
        <v>16</v>
      </c>
    </row>
    <row r="5588" spans="1:14" x14ac:dyDescent="0.35">
      <c r="A5588" t="s">
        <v>3679</v>
      </c>
      <c r="B5588">
        <v>19</v>
      </c>
      <c r="C5588" t="s">
        <v>14098</v>
      </c>
      <c r="D5588" t="s">
        <v>39</v>
      </c>
      <c r="E5588" t="s">
        <v>93</v>
      </c>
      <c r="F5588" t="s">
        <v>55</v>
      </c>
      <c r="G5588" t="s">
        <v>30</v>
      </c>
      <c r="H5588">
        <v>686.86</v>
      </c>
      <c r="I5588" s="9">
        <v>45596</v>
      </c>
      <c r="J5588">
        <v>2024</v>
      </c>
      <c r="K5588" t="s">
        <v>14058</v>
      </c>
      <c r="L5588">
        <v>10</v>
      </c>
      <c r="M5588" t="s">
        <v>14057</v>
      </c>
      <c r="N5588" t="s">
        <v>16</v>
      </c>
    </row>
    <row r="5589" spans="1:14" x14ac:dyDescent="0.35">
      <c r="A5589" t="s">
        <v>3761</v>
      </c>
      <c r="B5589">
        <v>19</v>
      </c>
      <c r="C5589" t="s">
        <v>14098</v>
      </c>
      <c r="D5589" t="s">
        <v>39</v>
      </c>
      <c r="E5589" t="s">
        <v>64</v>
      </c>
      <c r="F5589" t="s">
        <v>19</v>
      </c>
      <c r="G5589" t="s">
        <v>20</v>
      </c>
      <c r="H5589">
        <v>8041.59</v>
      </c>
      <c r="I5589" s="9">
        <v>44977</v>
      </c>
      <c r="J5589">
        <v>2023</v>
      </c>
      <c r="K5589" t="s">
        <v>14051</v>
      </c>
      <c r="L5589">
        <v>2</v>
      </c>
      <c r="M5589" t="s">
        <v>14062</v>
      </c>
      <c r="N5589" t="s">
        <v>16</v>
      </c>
    </row>
    <row r="5590" spans="1:14" x14ac:dyDescent="0.35">
      <c r="A5590" t="s">
        <v>3783</v>
      </c>
      <c r="B5590">
        <v>19</v>
      </c>
      <c r="C5590" t="s">
        <v>14098</v>
      </c>
      <c r="D5590" t="s">
        <v>12</v>
      </c>
      <c r="E5590" t="s">
        <v>64</v>
      </c>
      <c r="F5590" t="s">
        <v>25</v>
      </c>
      <c r="G5590" t="s">
        <v>36</v>
      </c>
      <c r="H5590">
        <v>1445.18</v>
      </c>
      <c r="I5590" s="9">
        <v>45587</v>
      </c>
      <c r="J5590">
        <v>2024</v>
      </c>
      <c r="K5590" t="s">
        <v>14058</v>
      </c>
      <c r="L5590">
        <v>10</v>
      </c>
      <c r="M5590" t="s">
        <v>14046</v>
      </c>
      <c r="N5590" t="s">
        <v>16</v>
      </c>
    </row>
    <row r="5591" spans="1:14" x14ac:dyDescent="0.35">
      <c r="A5591" t="s">
        <v>4007</v>
      </c>
      <c r="B5591">
        <v>19</v>
      </c>
      <c r="C5591" t="s">
        <v>14098</v>
      </c>
      <c r="D5591" t="s">
        <v>12</v>
      </c>
      <c r="E5591" t="s">
        <v>74</v>
      </c>
      <c r="F5591" t="s">
        <v>25</v>
      </c>
      <c r="G5591" t="s">
        <v>20</v>
      </c>
      <c r="H5591">
        <v>4751.45</v>
      </c>
      <c r="I5591" s="9">
        <v>45246</v>
      </c>
      <c r="J5591">
        <v>2023</v>
      </c>
      <c r="K5591" t="s">
        <v>14054</v>
      </c>
      <c r="L5591">
        <v>11</v>
      </c>
      <c r="M5591" t="s">
        <v>14057</v>
      </c>
      <c r="N5591" t="s">
        <v>16</v>
      </c>
    </row>
    <row r="5592" spans="1:14" x14ac:dyDescent="0.35">
      <c r="A5592" t="s">
        <v>4029</v>
      </c>
      <c r="B5592">
        <v>19</v>
      </c>
      <c r="C5592" t="s">
        <v>14098</v>
      </c>
      <c r="D5592" t="s">
        <v>39</v>
      </c>
      <c r="E5592" t="s">
        <v>24</v>
      </c>
      <c r="F5592" t="s">
        <v>25</v>
      </c>
      <c r="G5592" t="s">
        <v>20</v>
      </c>
      <c r="H5592">
        <v>8189.55</v>
      </c>
      <c r="I5592" s="9">
        <v>45217</v>
      </c>
      <c r="J5592">
        <v>2023</v>
      </c>
      <c r="K5592" t="s">
        <v>14058</v>
      </c>
      <c r="L5592">
        <v>10</v>
      </c>
      <c r="M5592" t="s">
        <v>14052</v>
      </c>
      <c r="N5592" t="s">
        <v>16</v>
      </c>
    </row>
    <row r="5593" spans="1:14" x14ac:dyDescent="0.35">
      <c r="A5593" t="s">
        <v>4041</v>
      </c>
      <c r="B5593">
        <v>19</v>
      </c>
      <c r="C5593" t="s">
        <v>14098</v>
      </c>
      <c r="D5593" t="s">
        <v>39</v>
      </c>
      <c r="E5593" t="s">
        <v>74</v>
      </c>
      <c r="F5593" t="s">
        <v>55</v>
      </c>
      <c r="G5593" t="s">
        <v>20</v>
      </c>
      <c r="H5593">
        <v>3618.5</v>
      </c>
      <c r="I5593" s="9">
        <v>44986</v>
      </c>
      <c r="J5593">
        <v>2023</v>
      </c>
      <c r="K5593" t="s">
        <v>14053</v>
      </c>
      <c r="L5593">
        <v>3</v>
      </c>
      <c r="M5593" t="s">
        <v>14052</v>
      </c>
      <c r="N5593" t="s">
        <v>16</v>
      </c>
    </row>
    <row r="5594" spans="1:14" x14ac:dyDescent="0.35">
      <c r="A5594" t="s">
        <v>4133</v>
      </c>
      <c r="B5594">
        <v>19</v>
      </c>
      <c r="C5594" t="s">
        <v>14098</v>
      </c>
      <c r="D5594" t="s">
        <v>39</v>
      </c>
      <c r="E5594" t="s">
        <v>24</v>
      </c>
      <c r="F5594" t="s">
        <v>55</v>
      </c>
      <c r="G5594" t="s">
        <v>20</v>
      </c>
      <c r="H5594">
        <v>16142.73</v>
      </c>
      <c r="I5594" s="9">
        <v>45516</v>
      </c>
      <c r="J5594">
        <v>2024</v>
      </c>
      <c r="K5594" t="s">
        <v>14056</v>
      </c>
      <c r="L5594">
        <v>8</v>
      </c>
      <c r="M5594" t="s">
        <v>14062</v>
      </c>
      <c r="N5594" t="s">
        <v>16</v>
      </c>
    </row>
    <row r="5595" spans="1:14" x14ac:dyDescent="0.35">
      <c r="A5595" t="s">
        <v>4277</v>
      </c>
      <c r="B5595">
        <v>19</v>
      </c>
      <c r="C5595" t="s">
        <v>14098</v>
      </c>
      <c r="D5595" t="s">
        <v>12</v>
      </c>
      <c r="E5595" t="s">
        <v>93</v>
      </c>
      <c r="F5595" t="s">
        <v>55</v>
      </c>
      <c r="G5595" t="s">
        <v>15</v>
      </c>
      <c r="H5595">
        <v>7056.31</v>
      </c>
      <c r="I5595" s="9">
        <v>45409</v>
      </c>
      <c r="J5595">
        <v>2024</v>
      </c>
      <c r="K5595" t="s">
        <v>14061</v>
      </c>
      <c r="L5595">
        <v>4</v>
      </c>
      <c r="M5595" t="s">
        <v>14050</v>
      </c>
      <c r="N5595" t="s">
        <v>16</v>
      </c>
    </row>
    <row r="5596" spans="1:14" x14ac:dyDescent="0.35">
      <c r="A5596" t="s">
        <v>4385</v>
      </c>
      <c r="B5596">
        <v>19</v>
      </c>
      <c r="C5596" t="s">
        <v>14098</v>
      </c>
      <c r="D5596" t="s">
        <v>12</v>
      </c>
      <c r="E5596" t="s">
        <v>93</v>
      </c>
      <c r="F5596" t="s">
        <v>14</v>
      </c>
      <c r="G5596" t="s">
        <v>30</v>
      </c>
      <c r="H5596">
        <v>5988.46</v>
      </c>
      <c r="I5596" s="9">
        <v>45327</v>
      </c>
      <c r="J5596">
        <v>2024</v>
      </c>
      <c r="K5596" t="s">
        <v>14051</v>
      </c>
      <c r="L5596">
        <v>2</v>
      </c>
      <c r="M5596" t="s">
        <v>14062</v>
      </c>
      <c r="N5596" t="s">
        <v>16</v>
      </c>
    </row>
    <row r="5597" spans="1:14" x14ac:dyDescent="0.35">
      <c r="A5597" t="s">
        <v>4399</v>
      </c>
      <c r="B5597">
        <v>19</v>
      </c>
      <c r="C5597" t="s">
        <v>14098</v>
      </c>
      <c r="D5597" t="s">
        <v>39</v>
      </c>
      <c r="E5597" t="s">
        <v>64</v>
      </c>
      <c r="F5597" t="s">
        <v>19</v>
      </c>
      <c r="G5597" t="s">
        <v>15</v>
      </c>
      <c r="H5597">
        <v>8303.7099999999991</v>
      </c>
      <c r="I5597" s="9">
        <v>45199</v>
      </c>
      <c r="J5597">
        <v>2023</v>
      </c>
      <c r="K5597" t="s">
        <v>14055</v>
      </c>
      <c r="L5597">
        <v>9</v>
      </c>
      <c r="M5597" t="s">
        <v>14050</v>
      </c>
      <c r="N5597" t="s">
        <v>16</v>
      </c>
    </row>
    <row r="5598" spans="1:14" x14ac:dyDescent="0.35">
      <c r="A5598" t="s">
        <v>4501</v>
      </c>
      <c r="B5598">
        <v>19</v>
      </c>
      <c r="C5598" t="s">
        <v>14098</v>
      </c>
      <c r="D5598" t="s">
        <v>12</v>
      </c>
      <c r="E5598" t="s">
        <v>74</v>
      </c>
      <c r="F5598" t="s">
        <v>25</v>
      </c>
      <c r="G5598" t="s">
        <v>26</v>
      </c>
      <c r="H5598">
        <v>1150.3599999999999</v>
      </c>
      <c r="I5598" s="9">
        <v>45086</v>
      </c>
      <c r="J5598">
        <v>2023</v>
      </c>
      <c r="K5598" t="s">
        <v>14049</v>
      </c>
      <c r="L5598">
        <v>6</v>
      </c>
      <c r="M5598" t="s">
        <v>14048</v>
      </c>
      <c r="N5598" t="s">
        <v>16</v>
      </c>
    </row>
    <row r="5599" spans="1:14" x14ac:dyDescent="0.35">
      <c r="A5599" t="s">
        <v>4655</v>
      </c>
      <c r="B5599">
        <v>19</v>
      </c>
      <c r="C5599" t="s">
        <v>14098</v>
      </c>
      <c r="D5599" t="s">
        <v>12</v>
      </c>
      <c r="E5599" t="s">
        <v>64</v>
      </c>
      <c r="F5599" t="s">
        <v>25</v>
      </c>
      <c r="G5599" t="s">
        <v>20</v>
      </c>
      <c r="H5599">
        <v>1141.3900000000001</v>
      </c>
      <c r="I5599" s="9">
        <v>44970</v>
      </c>
      <c r="J5599">
        <v>2023</v>
      </c>
      <c r="K5599" t="s">
        <v>14051</v>
      </c>
      <c r="L5599">
        <v>2</v>
      </c>
      <c r="M5599" t="s">
        <v>14062</v>
      </c>
      <c r="N5599" t="s">
        <v>16</v>
      </c>
    </row>
    <row r="5600" spans="1:14" x14ac:dyDescent="0.35">
      <c r="A5600" t="s">
        <v>4755</v>
      </c>
      <c r="B5600">
        <v>19</v>
      </c>
      <c r="C5600" t="s">
        <v>14098</v>
      </c>
      <c r="D5600" t="s">
        <v>12</v>
      </c>
      <c r="E5600" t="s">
        <v>93</v>
      </c>
      <c r="F5600" t="s">
        <v>49</v>
      </c>
      <c r="G5600" t="s">
        <v>30</v>
      </c>
      <c r="H5600">
        <v>3223.97</v>
      </c>
      <c r="I5600" s="9">
        <v>45061</v>
      </c>
      <c r="J5600">
        <v>2023</v>
      </c>
      <c r="K5600" t="s">
        <v>14047</v>
      </c>
      <c r="L5600">
        <v>5</v>
      </c>
      <c r="M5600" t="s">
        <v>14062</v>
      </c>
      <c r="N5600" t="s">
        <v>16</v>
      </c>
    </row>
    <row r="5601" spans="1:14" x14ac:dyDescent="0.35">
      <c r="A5601" t="s">
        <v>4761</v>
      </c>
      <c r="B5601">
        <v>19</v>
      </c>
      <c r="C5601" t="s">
        <v>14098</v>
      </c>
      <c r="D5601" t="s">
        <v>12</v>
      </c>
      <c r="E5601" t="s">
        <v>24</v>
      </c>
      <c r="F5601" t="s">
        <v>55</v>
      </c>
      <c r="G5601" t="s">
        <v>15</v>
      </c>
      <c r="H5601">
        <v>13284.68</v>
      </c>
      <c r="I5601" s="9">
        <v>45102</v>
      </c>
      <c r="J5601">
        <v>2023</v>
      </c>
      <c r="K5601" t="s">
        <v>14049</v>
      </c>
      <c r="L5601">
        <v>6</v>
      </c>
      <c r="M5601" t="s">
        <v>14059</v>
      </c>
      <c r="N5601" t="s">
        <v>16</v>
      </c>
    </row>
    <row r="5602" spans="1:14" x14ac:dyDescent="0.35">
      <c r="A5602" t="s">
        <v>4875</v>
      </c>
      <c r="B5602">
        <v>19</v>
      </c>
      <c r="C5602" t="s">
        <v>14098</v>
      </c>
      <c r="D5602" t="s">
        <v>39</v>
      </c>
      <c r="E5602" t="s">
        <v>52</v>
      </c>
      <c r="F5602" t="s">
        <v>19</v>
      </c>
      <c r="G5602" t="s">
        <v>30</v>
      </c>
      <c r="H5602">
        <v>2042.45</v>
      </c>
      <c r="I5602" s="9">
        <v>45251</v>
      </c>
      <c r="J5602">
        <v>2023</v>
      </c>
      <c r="K5602" t="s">
        <v>14054</v>
      </c>
      <c r="L5602">
        <v>11</v>
      </c>
      <c r="M5602" t="s">
        <v>14046</v>
      </c>
      <c r="N5602" t="s">
        <v>16</v>
      </c>
    </row>
    <row r="5603" spans="1:14" x14ac:dyDescent="0.35">
      <c r="A5603" t="s">
        <v>4881</v>
      </c>
      <c r="B5603">
        <v>19</v>
      </c>
      <c r="C5603" t="s">
        <v>14098</v>
      </c>
      <c r="D5603" t="s">
        <v>39</v>
      </c>
      <c r="E5603" t="s">
        <v>74</v>
      </c>
      <c r="F5603" t="s">
        <v>35</v>
      </c>
      <c r="G5603" t="s">
        <v>26</v>
      </c>
      <c r="H5603">
        <v>4821.3</v>
      </c>
      <c r="I5603" s="9">
        <v>45240</v>
      </c>
      <c r="J5603">
        <v>2023</v>
      </c>
      <c r="K5603" t="s">
        <v>14054</v>
      </c>
      <c r="L5603">
        <v>11</v>
      </c>
      <c r="M5603" t="s">
        <v>14048</v>
      </c>
      <c r="N5603" t="s">
        <v>16</v>
      </c>
    </row>
    <row r="5604" spans="1:14" x14ac:dyDescent="0.35">
      <c r="A5604" t="s">
        <v>4959</v>
      </c>
      <c r="B5604">
        <v>19</v>
      </c>
      <c r="C5604" t="s">
        <v>14098</v>
      </c>
      <c r="D5604" t="s">
        <v>39</v>
      </c>
      <c r="E5604" t="s">
        <v>74</v>
      </c>
      <c r="F5604" t="s">
        <v>14</v>
      </c>
      <c r="G5604" t="s">
        <v>30</v>
      </c>
      <c r="H5604">
        <v>7576.27</v>
      </c>
      <c r="I5604" s="9">
        <v>45254</v>
      </c>
      <c r="J5604">
        <v>2023</v>
      </c>
      <c r="K5604" t="s">
        <v>14054</v>
      </c>
      <c r="L5604">
        <v>11</v>
      </c>
      <c r="M5604" t="s">
        <v>14048</v>
      </c>
      <c r="N5604" t="s">
        <v>16</v>
      </c>
    </row>
    <row r="5605" spans="1:14" x14ac:dyDescent="0.35">
      <c r="A5605" t="s">
        <v>4963</v>
      </c>
      <c r="B5605">
        <v>19</v>
      </c>
      <c r="C5605" t="s">
        <v>14098</v>
      </c>
      <c r="D5605" t="s">
        <v>39</v>
      </c>
      <c r="E5605" t="s">
        <v>24</v>
      </c>
      <c r="F5605" t="s">
        <v>19</v>
      </c>
      <c r="G5605" t="s">
        <v>20</v>
      </c>
      <c r="H5605">
        <v>10855.79</v>
      </c>
      <c r="I5605" s="9">
        <v>45168</v>
      </c>
      <c r="J5605">
        <v>2023</v>
      </c>
      <c r="K5605" t="s">
        <v>14056</v>
      </c>
      <c r="L5605">
        <v>8</v>
      </c>
      <c r="M5605" t="s">
        <v>14052</v>
      </c>
      <c r="N5605" t="s">
        <v>16</v>
      </c>
    </row>
    <row r="5606" spans="1:14" x14ac:dyDescent="0.35">
      <c r="A5606" t="s">
        <v>4979</v>
      </c>
      <c r="B5606">
        <v>19</v>
      </c>
      <c r="C5606" t="s">
        <v>14098</v>
      </c>
      <c r="D5606" t="s">
        <v>12</v>
      </c>
      <c r="E5606" t="s">
        <v>64</v>
      </c>
      <c r="F5606" t="s">
        <v>25</v>
      </c>
      <c r="G5606" t="s">
        <v>20</v>
      </c>
      <c r="H5606">
        <v>3399.23</v>
      </c>
      <c r="I5606" s="9">
        <v>45413</v>
      </c>
      <c r="J5606">
        <v>2024</v>
      </c>
      <c r="K5606" t="s">
        <v>14047</v>
      </c>
      <c r="L5606">
        <v>5</v>
      </c>
      <c r="M5606" t="s">
        <v>14052</v>
      </c>
      <c r="N5606" t="s">
        <v>16</v>
      </c>
    </row>
    <row r="5607" spans="1:14" x14ac:dyDescent="0.35">
      <c r="A5607" t="s">
        <v>5057</v>
      </c>
      <c r="B5607">
        <v>19</v>
      </c>
      <c r="C5607" t="s">
        <v>14098</v>
      </c>
      <c r="D5607" t="s">
        <v>12</v>
      </c>
      <c r="E5607" t="s">
        <v>29</v>
      </c>
      <c r="F5607" t="s">
        <v>55</v>
      </c>
      <c r="G5607" t="s">
        <v>30</v>
      </c>
      <c r="H5607">
        <v>2940.25</v>
      </c>
      <c r="I5607" s="9">
        <v>44957</v>
      </c>
      <c r="J5607">
        <v>2023</v>
      </c>
      <c r="K5607" t="s">
        <v>14045</v>
      </c>
      <c r="L5607">
        <v>1</v>
      </c>
      <c r="M5607" t="s">
        <v>14046</v>
      </c>
      <c r="N5607" t="s">
        <v>16</v>
      </c>
    </row>
    <row r="5608" spans="1:14" x14ac:dyDescent="0.35">
      <c r="A5608" t="s">
        <v>5153</v>
      </c>
      <c r="B5608">
        <v>19</v>
      </c>
      <c r="C5608" t="s">
        <v>14098</v>
      </c>
      <c r="D5608" t="s">
        <v>39</v>
      </c>
      <c r="E5608" t="s">
        <v>24</v>
      </c>
      <c r="F5608" t="s">
        <v>25</v>
      </c>
      <c r="G5608" t="s">
        <v>30</v>
      </c>
      <c r="H5608">
        <v>5851.86</v>
      </c>
      <c r="I5608" s="9">
        <v>45026</v>
      </c>
      <c r="J5608">
        <v>2023</v>
      </c>
      <c r="K5608" t="s">
        <v>14061</v>
      </c>
      <c r="L5608">
        <v>4</v>
      </c>
      <c r="M5608" t="s">
        <v>14062</v>
      </c>
      <c r="N5608" t="s">
        <v>16</v>
      </c>
    </row>
    <row r="5609" spans="1:14" x14ac:dyDescent="0.35">
      <c r="A5609" t="s">
        <v>5241</v>
      </c>
      <c r="B5609">
        <v>19</v>
      </c>
      <c r="C5609" t="s">
        <v>14098</v>
      </c>
      <c r="D5609" t="s">
        <v>39</v>
      </c>
      <c r="E5609" t="s">
        <v>42</v>
      </c>
      <c r="F5609" t="s">
        <v>14</v>
      </c>
      <c r="G5609" t="s">
        <v>30</v>
      </c>
      <c r="H5609">
        <v>7684.04</v>
      </c>
      <c r="I5609" s="9">
        <v>45123</v>
      </c>
      <c r="J5609">
        <v>2023</v>
      </c>
      <c r="K5609" t="s">
        <v>14063</v>
      </c>
      <c r="L5609">
        <v>7</v>
      </c>
      <c r="M5609" t="s">
        <v>14059</v>
      </c>
      <c r="N5609" t="s">
        <v>16</v>
      </c>
    </row>
    <row r="5610" spans="1:14" x14ac:dyDescent="0.35">
      <c r="A5610" t="s">
        <v>5369</v>
      </c>
      <c r="B5610">
        <v>19</v>
      </c>
      <c r="C5610" t="s">
        <v>14098</v>
      </c>
      <c r="D5610" t="s">
        <v>12</v>
      </c>
      <c r="E5610" t="s">
        <v>24</v>
      </c>
      <c r="F5610" t="s">
        <v>14</v>
      </c>
      <c r="G5610" t="s">
        <v>20</v>
      </c>
      <c r="H5610">
        <v>18599.939999999999</v>
      </c>
      <c r="I5610" s="9">
        <v>45464</v>
      </c>
      <c r="J5610">
        <v>2024</v>
      </c>
      <c r="K5610" t="s">
        <v>14049</v>
      </c>
      <c r="L5610">
        <v>6</v>
      </c>
      <c r="M5610" t="s">
        <v>14048</v>
      </c>
      <c r="N5610" t="s">
        <v>16</v>
      </c>
    </row>
    <row r="5611" spans="1:14" x14ac:dyDescent="0.35">
      <c r="A5611" t="s">
        <v>5399</v>
      </c>
      <c r="B5611">
        <v>19</v>
      </c>
      <c r="C5611" t="s">
        <v>14098</v>
      </c>
      <c r="D5611" t="s">
        <v>39</v>
      </c>
      <c r="E5611" t="s">
        <v>52</v>
      </c>
      <c r="F5611" t="s">
        <v>19</v>
      </c>
      <c r="G5611" t="s">
        <v>15</v>
      </c>
      <c r="H5611">
        <v>2595.84</v>
      </c>
      <c r="I5611" s="9">
        <v>45336</v>
      </c>
      <c r="J5611">
        <v>2024</v>
      </c>
      <c r="K5611" t="s">
        <v>14051</v>
      </c>
      <c r="L5611">
        <v>2</v>
      </c>
      <c r="M5611" t="s">
        <v>14052</v>
      </c>
      <c r="N5611" t="s">
        <v>16</v>
      </c>
    </row>
    <row r="5612" spans="1:14" x14ac:dyDescent="0.35">
      <c r="A5612" t="s">
        <v>6051</v>
      </c>
      <c r="B5612">
        <v>19</v>
      </c>
      <c r="C5612" t="s">
        <v>14098</v>
      </c>
      <c r="D5612" t="s">
        <v>12</v>
      </c>
      <c r="E5612" t="s">
        <v>24</v>
      </c>
      <c r="F5612" t="s">
        <v>25</v>
      </c>
      <c r="G5612" t="s">
        <v>26</v>
      </c>
      <c r="H5612">
        <v>2418.06</v>
      </c>
      <c r="I5612" s="9">
        <v>45169</v>
      </c>
      <c r="J5612">
        <v>2023</v>
      </c>
      <c r="K5612" t="s">
        <v>14056</v>
      </c>
      <c r="L5612">
        <v>8</v>
      </c>
      <c r="M5612" t="s">
        <v>14057</v>
      </c>
      <c r="N5612" t="s">
        <v>16</v>
      </c>
    </row>
    <row r="5613" spans="1:14" x14ac:dyDescent="0.35">
      <c r="A5613" t="s">
        <v>6117</v>
      </c>
      <c r="B5613">
        <v>19</v>
      </c>
      <c r="C5613" t="s">
        <v>14098</v>
      </c>
      <c r="D5613" t="s">
        <v>12</v>
      </c>
      <c r="E5613" t="s">
        <v>64</v>
      </c>
      <c r="F5613" t="s">
        <v>55</v>
      </c>
      <c r="G5613" t="s">
        <v>26</v>
      </c>
      <c r="H5613">
        <v>11030.54</v>
      </c>
      <c r="I5613" s="9">
        <v>45605</v>
      </c>
      <c r="J5613">
        <v>2024</v>
      </c>
      <c r="K5613" t="s">
        <v>14054</v>
      </c>
      <c r="L5613">
        <v>11</v>
      </c>
      <c r="M5613" t="s">
        <v>14050</v>
      </c>
      <c r="N5613" t="s">
        <v>16</v>
      </c>
    </row>
    <row r="5614" spans="1:14" x14ac:dyDescent="0.35">
      <c r="A5614" t="s">
        <v>6307</v>
      </c>
      <c r="B5614">
        <v>19</v>
      </c>
      <c r="C5614" t="s">
        <v>14098</v>
      </c>
      <c r="D5614" t="s">
        <v>12</v>
      </c>
      <c r="E5614" t="s">
        <v>64</v>
      </c>
      <c r="F5614" t="s">
        <v>55</v>
      </c>
      <c r="G5614" t="s">
        <v>20</v>
      </c>
      <c r="H5614">
        <v>14122.65</v>
      </c>
      <c r="I5614" s="9">
        <v>44990</v>
      </c>
      <c r="J5614">
        <v>2023</v>
      </c>
      <c r="K5614" t="s">
        <v>14053</v>
      </c>
      <c r="L5614">
        <v>3</v>
      </c>
      <c r="M5614" t="s">
        <v>14059</v>
      </c>
      <c r="N5614" t="s">
        <v>16</v>
      </c>
    </row>
    <row r="5615" spans="1:14" x14ac:dyDescent="0.35">
      <c r="A5615" t="s">
        <v>6385</v>
      </c>
      <c r="B5615">
        <v>19</v>
      </c>
      <c r="C5615" t="s">
        <v>14098</v>
      </c>
      <c r="D5615" t="s">
        <v>39</v>
      </c>
      <c r="E5615" t="s">
        <v>24</v>
      </c>
      <c r="F5615" t="s">
        <v>35</v>
      </c>
      <c r="G5615" t="s">
        <v>15</v>
      </c>
      <c r="H5615">
        <v>2979.62</v>
      </c>
      <c r="I5615" s="9">
        <v>45205</v>
      </c>
      <c r="J5615">
        <v>2023</v>
      </c>
      <c r="K5615" t="s">
        <v>14058</v>
      </c>
      <c r="L5615">
        <v>10</v>
      </c>
      <c r="M5615" t="s">
        <v>14048</v>
      </c>
      <c r="N5615" t="s">
        <v>16</v>
      </c>
    </row>
    <row r="5616" spans="1:14" x14ac:dyDescent="0.35">
      <c r="A5616" t="s">
        <v>6563</v>
      </c>
      <c r="B5616">
        <v>19</v>
      </c>
      <c r="C5616" t="s">
        <v>14098</v>
      </c>
      <c r="D5616" t="s">
        <v>12</v>
      </c>
      <c r="E5616" t="s">
        <v>24</v>
      </c>
      <c r="F5616" t="s">
        <v>35</v>
      </c>
      <c r="G5616" t="s">
        <v>36</v>
      </c>
      <c r="H5616">
        <v>13785.91</v>
      </c>
      <c r="I5616" s="9">
        <v>45026</v>
      </c>
      <c r="J5616">
        <v>2023</v>
      </c>
      <c r="K5616" t="s">
        <v>14061</v>
      </c>
      <c r="L5616">
        <v>4</v>
      </c>
      <c r="M5616" t="s">
        <v>14062</v>
      </c>
      <c r="N5616" t="s">
        <v>16</v>
      </c>
    </row>
    <row r="5617" spans="1:14" x14ac:dyDescent="0.35">
      <c r="A5617" t="s">
        <v>6683</v>
      </c>
      <c r="B5617">
        <v>19</v>
      </c>
      <c r="C5617" t="s">
        <v>14098</v>
      </c>
      <c r="D5617" t="s">
        <v>12</v>
      </c>
      <c r="E5617" t="s">
        <v>93</v>
      </c>
      <c r="F5617" t="s">
        <v>49</v>
      </c>
      <c r="G5617" t="s">
        <v>26</v>
      </c>
      <c r="H5617">
        <v>8925.3799999999992</v>
      </c>
      <c r="I5617" s="9">
        <v>45567</v>
      </c>
      <c r="J5617">
        <v>2024</v>
      </c>
      <c r="K5617" t="s">
        <v>14058</v>
      </c>
      <c r="L5617">
        <v>10</v>
      </c>
      <c r="M5617" t="s">
        <v>14052</v>
      </c>
      <c r="N5617" t="s">
        <v>16</v>
      </c>
    </row>
    <row r="5618" spans="1:14" x14ac:dyDescent="0.35">
      <c r="A5618" t="s">
        <v>6861</v>
      </c>
      <c r="B5618">
        <v>19</v>
      </c>
      <c r="C5618" t="s">
        <v>14098</v>
      </c>
      <c r="D5618" t="s">
        <v>12</v>
      </c>
      <c r="E5618" t="s">
        <v>13</v>
      </c>
      <c r="F5618" t="s">
        <v>49</v>
      </c>
      <c r="G5618" t="s">
        <v>15</v>
      </c>
      <c r="H5618">
        <v>4316.62</v>
      </c>
      <c r="I5618" s="9">
        <v>45267</v>
      </c>
      <c r="J5618">
        <v>2023</v>
      </c>
      <c r="K5618" t="s">
        <v>14060</v>
      </c>
      <c r="L5618">
        <v>12</v>
      </c>
      <c r="M5618" t="s">
        <v>14057</v>
      </c>
      <c r="N5618" t="s">
        <v>16</v>
      </c>
    </row>
    <row r="5619" spans="1:14" x14ac:dyDescent="0.35">
      <c r="A5619" t="s">
        <v>6895</v>
      </c>
      <c r="B5619">
        <v>19</v>
      </c>
      <c r="C5619" t="s">
        <v>14098</v>
      </c>
      <c r="D5619" t="s">
        <v>12</v>
      </c>
      <c r="E5619" t="s">
        <v>29</v>
      </c>
      <c r="F5619" t="s">
        <v>25</v>
      </c>
      <c r="G5619" t="s">
        <v>36</v>
      </c>
      <c r="H5619">
        <v>8830.17</v>
      </c>
      <c r="I5619" s="9">
        <v>45417</v>
      </c>
      <c r="J5619">
        <v>2024</v>
      </c>
      <c r="K5619" t="s">
        <v>14047</v>
      </c>
      <c r="L5619">
        <v>5</v>
      </c>
      <c r="M5619" t="s">
        <v>14059</v>
      </c>
      <c r="N5619" t="s">
        <v>16</v>
      </c>
    </row>
    <row r="5620" spans="1:14" x14ac:dyDescent="0.35">
      <c r="A5620" t="s">
        <v>6903</v>
      </c>
      <c r="B5620">
        <v>19</v>
      </c>
      <c r="C5620" t="s">
        <v>14098</v>
      </c>
      <c r="D5620" t="s">
        <v>12</v>
      </c>
      <c r="E5620" t="s">
        <v>29</v>
      </c>
      <c r="F5620" t="s">
        <v>35</v>
      </c>
      <c r="G5620" t="s">
        <v>30</v>
      </c>
      <c r="H5620">
        <v>60.16</v>
      </c>
      <c r="I5620" s="9">
        <v>45616</v>
      </c>
      <c r="J5620">
        <v>2024</v>
      </c>
      <c r="K5620" t="s">
        <v>14054</v>
      </c>
      <c r="L5620">
        <v>11</v>
      </c>
      <c r="M5620" t="s">
        <v>14052</v>
      </c>
      <c r="N5620" t="s">
        <v>16</v>
      </c>
    </row>
    <row r="5621" spans="1:14" x14ac:dyDescent="0.35">
      <c r="A5621" t="s">
        <v>6943</v>
      </c>
      <c r="B5621">
        <v>19</v>
      </c>
      <c r="C5621" t="s">
        <v>14098</v>
      </c>
      <c r="D5621" t="s">
        <v>39</v>
      </c>
      <c r="E5621" t="s">
        <v>24</v>
      </c>
      <c r="F5621" t="s">
        <v>55</v>
      </c>
      <c r="G5621" t="s">
        <v>20</v>
      </c>
      <c r="H5621">
        <v>45080.86</v>
      </c>
      <c r="I5621" s="9">
        <v>45005</v>
      </c>
      <c r="J5621">
        <v>2023</v>
      </c>
      <c r="K5621" t="s">
        <v>14053</v>
      </c>
      <c r="L5621">
        <v>3</v>
      </c>
      <c r="M5621" t="s">
        <v>14062</v>
      </c>
      <c r="N5621" t="s">
        <v>16</v>
      </c>
    </row>
    <row r="5622" spans="1:14" x14ac:dyDescent="0.35">
      <c r="A5622" t="s">
        <v>7401</v>
      </c>
      <c r="B5622">
        <v>19</v>
      </c>
      <c r="C5622" t="s">
        <v>14098</v>
      </c>
      <c r="D5622" t="s">
        <v>12</v>
      </c>
      <c r="E5622" t="s">
        <v>74</v>
      </c>
      <c r="F5622" t="s">
        <v>55</v>
      </c>
      <c r="G5622" t="s">
        <v>30</v>
      </c>
      <c r="H5622">
        <v>22822.69</v>
      </c>
      <c r="I5622" s="9">
        <v>44969</v>
      </c>
      <c r="J5622">
        <v>2023</v>
      </c>
      <c r="K5622" t="s">
        <v>14051</v>
      </c>
      <c r="L5622">
        <v>2</v>
      </c>
      <c r="M5622" t="s">
        <v>14059</v>
      </c>
      <c r="N5622" t="s">
        <v>16</v>
      </c>
    </row>
    <row r="5623" spans="1:14" x14ac:dyDescent="0.35">
      <c r="A5623" t="s">
        <v>7463</v>
      </c>
      <c r="B5623">
        <v>19</v>
      </c>
      <c r="C5623" t="s">
        <v>14098</v>
      </c>
      <c r="D5623" t="s">
        <v>12</v>
      </c>
      <c r="E5623" t="s">
        <v>93</v>
      </c>
      <c r="F5623" t="s">
        <v>14</v>
      </c>
      <c r="G5623" t="s">
        <v>15</v>
      </c>
      <c r="H5623">
        <v>42.96</v>
      </c>
      <c r="I5623" s="9">
        <v>45030</v>
      </c>
      <c r="J5623">
        <v>2023</v>
      </c>
      <c r="K5623" t="s">
        <v>14061</v>
      </c>
      <c r="L5623">
        <v>4</v>
      </c>
      <c r="M5623" t="s">
        <v>14048</v>
      </c>
      <c r="N5623" t="s">
        <v>16</v>
      </c>
    </row>
    <row r="5624" spans="1:14" x14ac:dyDescent="0.35">
      <c r="A5624" t="s">
        <v>7511</v>
      </c>
      <c r="B5624">
        <v>19</v>
      </c>
      <c r="C5624" t="s">
        <v>14098</v>
      </c>
      <c r="D5624" t="s">
        <v>39</v>
      </c>
      <c r="E5624" t="s">
        <v>29</v>
      </c>
      <c r="F5624" t="s">
        <v>49</v>
      </c>
      <c r="G5624" t="s">
        <v>26</v>
      </c>
      <c r="H5624">
        <v>21006.58</v>
      </c>
      <c r="I5624" s="9">
        <v>45572</v>
      </c>
      <c r="J5624">
        <v>2024</v>
      </c>
      <c r="K5624" t="s">
        <v>14058</v>
      </c>
      <c r="L5624">
        <v>10</v>
      </c>
      <c r="M5624" t="s">
        <v>14062</v>
      </c>
      <c r="N5624" t="s">
        <v>16</v>
      </c>
    </row>
    <row r="5625" spans="1:14" x14ac:dyDescent="0.35">
      <c r="A5625" t="s">
        <v>7525</v>
      </c>
      <c r="B5625">
        <v>19</v>
      </c>
      <c r="C5625" t="s">
        <v>14098</v>
      </c>
      <c r="D5625" t="s">
        <v>39</v>
      </c>
      <c r="E5625" t="s">
        <v>24</v>
      </c>
      <c r="F5625" t="s">
        <v>49</v>
      </c>
      <c r="G5625" t="s">
        <v>20</v>
      </c>
      <c r="H5625">
        <v>17184.59</v>
      </c>
      <c r="I5625" s="9">
        <v>45413</v>
      </c>
      <c r="J5625">
        <v>2024</v>
      </c>
      <c r="K5625" t="s">
        <v>14047</v>
      </c>
      <c r="L5625">
        <v>5</v>
      </c>
      <c r="M5625" t="s">
        <v>14052</v>
      </c>
      <c r="N5625" t="s">
        <v>16</v>
      </c>
    </row>
    <row r="5626" spans="1:14" x14ac:dyDescent="0.35">
      <c r="A5626" t="s">
        <v>7527</v>
      </c>
      <c r="B5626">
        <v>19</v>
      </c>
      <c r="C5626" t="s">
        <v>14098</v>
      </c>
      <c r="D5626" t="s">
        <v>39</v>
      </c>
      <c r="E5626" t="s">
        <v>42</v>
      </c>
      <c r="F5626" t="s">
        <v>19</v>
      </c>
      <c r="G5626" t="s">
        <v>36</v>
      </c>
      <c r="H5626">
        <v>16779.27</v>
      </c>
      <c r="I5626" s="9">
        <v>45332</v>
      </c>
      <c r="J5626">
        <v>2024</v>
      </c>
      <c r="K5626" t="s">
        <v>14051</v>
      </c>
      <c r="L5626">
        <v>2</v>
      </c>
      <c r="M5626" t="s">
        <v>14050</v>
      </c>
      <c r="N5626" t="s">
        <v>16</v>
      </c>
    </row>
    <row r="5627" spans="1:14" x14ac:dyDescent="0.35">
      <c r="A5627" t="s">
        <v>7813</v>
      </c>
      <c r="B5627">
        <v>19</v>
      </c>
      <c r="C5627" t="s">
        <v>14098</v>
      </c>
      <c r="D5627" t="s">
        <v>39</v>
      </c>
      <c r="E5627" t="s">
        <v>74</v>
      </c>
      <c r="F5627" t="s">
        <v>14</v>
      </c>
      <c r="G5627" t="s">
        <v>20</v>
      </c>
      <c r="H5627">
        <v>7644.37</v>
      </c>
      <c r="I5627" s="9">
        <v>45370</v>
      </c>
      <c r="J5627">
        <v>2024</v>
      </c>
      <c r="K5627" t="s">
        <v>14053</v>
      </c>
      <c r="L5627">
        <v>3</v>
      </c>
      <c r="M5627" t="s">
        <v>14046</v>
      </c>
      <c r="N5627" t="s">
        <v>16</v>
      </c>
    </row>
    <row r="5628" spans="1:14" x14ac:dyDescent="0.35">
      <c r="A5628" t="s">
        <v>7899</v>
      </c>
      <c r="B5628">
        <v>19</v>
      </c>
      <c r="C5628" t="s">
        <v>14098</v>
      </c>
      <c r="D5628" t="s">
        <v>39</v>
      </c>
      <c r="E5628" t="s">
        <v>42</v>
      </c>
      <c r="F5628" t="s">
        <v>25</v>
      </c>
      <c r="G5628" t="s">
        <v>26</v>
      </c>
      <c r="H5628">
        <v>7128.6</v>
      </c>
      <c r="I5628" s="9">
        <v>45312</v>
      </c>
      <c r="J5628">
        <v>2024</v>
      </c>
      <c r="K5628" t="s">
        <v>14045</v>
      </c>
      <c r="L5628">
        <v>1</v>
      </c>
      <c r="M5628" t="s">
        <v>14059</v>
      </c>
      <c r="N5628" t="s">
        <v>16</v>
      </c>
    </row>
    <row r="5629" spans="1:14" x14ac:dyDescent="0.35">
      <c r="A5629" t="s">
        <v>8265</v>
      </c>
      <c r="B5629">
        <v>19</v>
      </c>
      <c r="C5629" t="s">
        <v>14098</v>
      </c>
      <c r="D5629" t="s">
        <v>12</v>
      </c>
      <c r="E5629" t="s">
        <v>74</v>
      </c>
      <c r="F5629" t="s">
        <v>35</v>
      </c>
      <c r="G5629" t="s">
        <v>26</v>
      </c>
      <c r="H5629">
        <v>11294.82</v>
      </c>
      <c r="I5629" s="9">
        <v>45538</v>
      </c>
      <c r="J5629">
        <v>2024</v>
      </c>
      <c r="K5629" t="s">
        <v>14055</v>
      </c>
      <c r="L5629">
        <v>9</v>
      </c>
      <c r="M5629" t="s">
        <v>14046</v>
      </c>
      <c r="N5629" t="s">
        <v>16</v>
      </c>
    </row>
    <row r="5630" spans="1:14" x14ac:dyDescent="0.35">
      <c r="A5630" t="s">
        <v>8333</v>
      </c>
      <c r="B5630">
        <v>19</v>
      </c>
      <c r="C5630" t="s">
        <v>14098</v>
      </c>
      <c r="D5630" t="s">
        <v>12</v>
      </c>
      <c r="E5630" t="s">
        <v>24</v>
      </c>
      <c r="F5630" t="s">
        <v>55</v>
      </c>
      <c r="G5630" t="s">
        <v>26</v>
      </c>
      <c r="H5630">
        <v>11904.05</v>
      </c>
      <c r="I5630" s="9">
        <v>45324</v>
      </c>
      <c r="J5630">
        <v>2024</v>
      </c>
      <c r="K5630" t="s">
        <v>14051</v>
      </c>
      <c r="L5630">
        <v>2</v>
      </c>
      <c r="M5630" t="s">
        <v>14048</v>
      </c>
      <c r="N5630" t="s">
        <v>16</v>
      </c>
    </row>
    <row r="5631" spans="1:14" x14ac:dyDescent="0.35">
      <c r="A5631" t="s">
        <v>8681</v>
      </c>
      <c r="B5631">
        <v>19</v>
      </c>
      <c r="C5631" t="s">
        <v>14098</v>
      </c>
      <c r="D5631" t="s">
        <v>39</v>
      </c>
      <c r="E5631" t="s">
        <v>29</v>
      </c>
      <c r="F5631" t="s">
        <v>49</v>
      </c>
      <c r="G5631" t="s">
        <v>30</v>
      </c>
      <c r="H5631">
        <v>18988.88</v>
      </c>
      <c r="I5631" s="9">
        <v>45050</v>
      </c>
      <c r="J5631">
        <v>2023</v>
      </c>
      <c r="K5631" t="s">
        <v>14047</v>
      </c>
      <c r="L5631">
        <v>5</v>
      </c>
      <c r="M5631" t="s">
        <v>14057</v>
      </c>
      <c r="N5631" t="s">
        <v>16</v>
      </c>
    </row>
    <row r="5632" spans="1:14" x14ac:dyDescent="0.35">
      <c r="A5632" t="s">
        <v>8819</v>
      </c>
      <c r="B5632">
        <v>19</v>
      </c>
      <c r="C5632" t="s">
        <v>14098</v>
      </c>
      <c r="D5632" t="s">
        <v>12</v>
      </c>
      <c r="E5632" t="s">
        <v>74</v>
      </c>
      <c r="F5632" t="s">
        <v>25</v>
      </c>
      <c r="G5632" t="s">
        <v>30</v>
      </c>
      <c r="H5632">
        <v>11039.45</v>
      </c>
      <c r="I5632" s="9">
        <v>45579</v>
      </c>
      <c r="J5632">
        <v>2024</v>
      </c>
      <c r="K5632" t="s">
        <v>14058</v>
      </c>
      <c r="L5632">
        <v>10</v>
      </c>
      <c r="M5632" t="s">
        <v>14062</v>
      </c>
      <c r="N5632" t="s">
        <v>16</v>
      </c>
    </row>
    <row r="5633" spans="1:14" x14ac:dyDescent="0.35">
      <c r="A5633" t="s">
        <v>8879</v>
      </c>
      <c r="B5633">
        <v>19</v>
      </c>
      <c r="C5633" t="s">
        <v>14098</v>
      </c>
      <c r="D5633" t="s">
        <v>12</v>
      </c>
      <c r="E5633" t="s">
        <v>93</v>
      </c>
      <c r="F5633" t="s">
        <v>35</v>
      </c>
      <c r="G5633" t="s">
        <v>15</v>
      </c>
      <c r="H5633">
        <v>3516.04</v>
      </c>
      <c r="I5633" s="9">
        <v>45105</v>
      </c>
      <c r="J5633">
        <v>2023</v>
      </c>
      <c r="K5633" t="s">
        <v>14049</v>
      </c>
      <c r="L5633">
        <v>6</v>
      </c>
      <c r="M5633" t="s">
        <v>14052</v>
      </c>
      <c r="N5633" t="s">
        <v>16</v>
      </c>
    </row>
    <row r="5634" spans="1:14" x14ac:dyDescent="0.35">
      <c r="A5634" t="s">
        <v>9011</v>
      </c>
      <c r="B5634">
        <v>19</v>
      </c>
      <c r="C5634" t="s">
        <v>14098</v>
      </c>
      <c r="D5634" t="s">
        <v>12</v>
      </c>
      <c r="E5634" t="s">
        <v>93</v>
      </c>
      <c r="F5634" t="s">
        <v>55</v>
      </c>
      <c r="G5634" t="s">
        <v>26</v>
      </c>
      <c r="H5634">
        <v>2512.5100000000002</v>
      </c>
      <c r="I5634" s="9">
        <v>44967</v>
      </c>
      <c r="J5634">
        <v>2023</v>
      </c>
      <c r="K5634" t="s">
        <v>14051</v>
      </c>
      <c r="L5634">
        <v>2</v>
      </c>
      <c r="M5634" t="s">
        <v>14048</v>
      </c>
      <c r="N5634" t="s">
        <v>16</v>
      </c>
    </row>
    <row r="5635" spans="1:14" x14ac:dyDescent="0.35">
      <c r="A5635" t="s">
        <v>9041</v>
      </c>
      <c r="B5635">
        <v>19</v>
      </c>
      <c r="C5635" t="s">
        <v>14098</v>
      </c>
      <c r="D5635" t="s">
        <v>12</v>
      </c>
      <c r="E5635" t="s">
        <v>64</v>
      </c>
      <c r="F5635" t="s">
        <v>49</v>
      </c>
      <c r="G5635" t="s">
        <v>36</v>
      </c>
      <c r="H5635">
        <v>2181.5300000000002</v>
      </c>
      <c r="I5635" s="9">
        <v>45291</v>
      </c>
      <c r="J5635">
        <v>2023</v>
      </c>
      <c r="K5635" t="s">
        <v>14060</v>
      </c>
      <c r="L5635">
        <v>12</v>
      </c>
      <c r="M5635" t="s">
        <v>14059</v>
      </c>
      <c r="N5635" t="s">
        <v>16</v>
      </c>
    </row>
    <row r="5636" spans="1:14" x14ac:dyDescent="0.35">
      <c r="A5636" t="s">
        <v>9251</v>
      </c>
      <c r="B5636">
        <v>19</v>
      </c>
      <c r="C5636" t="s">
        <v>14098</v>
      </c>
      <c r="D5636" t="s">
        <v>12</v>
      </c>
      <c r="E5636" t="s">
        <v>29</v>
      </c>
      <c r="F5636" t="s">
        <v>19</v>
      </c>
      <c r="G5636" t="s">
        <v>26</v>
      </c>
      <c r="H5636">
        <v>18383.34</v>
      </c>
      <c r="I5636" s="9">
        <v>44945</v>
      </c>
      <c r="J5636">
        <v>2023</v>
      </c>
      <c r="K5636" t="s">
        <v>14045</v>
      </c>
      <c r="L5636">
        <v>1</v>
      </c>
      <c r="M5636" t="s">
        <v>14057</v>
      </c>
      <c r="N5636" t="s">
        <v>16</v>
      </c>
    </row>
    <row r="5637" spans="1:14" x14ac:dyDescent="0.35">
      <c r="A5637" t="s">
        <v>9623</v>
      </c>
      <c r="B5637">
        <v>19</v>
      </c>
      <c r="C5637" t="s">
        <v>14098</v>
      </c>
      <c r="D5637" t="s">
        <v>12</v>
      </c>
      <c r="E5637" t="s">
        <v>93</v>
      </c>
      <c r="F5637" t="s">
        <v>55</v>
      </c>
      <c r="G5637" t="s">
        <v>26</v>
      </c>
      <c r="H5637">
        <v>11517.48</v>
      </c>
      <c r="I5637" s="9">
        <v>45427</v>
      </c>
      <c r="J5637">
        <v>2024</v>
      </c>
      <c r="K5637" t="s">
        <v>14047</v>
      </c>
      <c r="L5637">
        <v>5</v>
      </c>
      <c r="M5637" t="s">
        <v>14052</v>
      </c>
      <c r="N5637" t="s">
        <v>16</v>
      </c>
    </row>
    <row r="5638" spans="1:14" x14ac:dyDescent="0.35">
      <c r="A5638" t="s">
        <v>9643</v>
      </c>
      <c r="B5638">
        <v>19</v>
      </c>
      <c r="C5638" t="s">
        <v>14098</v>
      </c>
      <c r="D5638" t="s">
        <v>39</v>
      </c>
      <c r="E5638" t="s">
        <v>24</v>
      </c>
      <c r="F5638" t="s">
        <v>14</v>
      </c>
      <c r="G5638" t="s">
        <v>20</v>
      </c>
      <c r="H5638">
        <v>8560.42</v>
      </c>
      <c r="I5638" s="9">
        <v>45510</v>
      </c>
      <c r="J5638">
        <v>2024</v>
      </c>
      <c r="K5638" t="s">
        <v>14056</v>
      </c>
      <c r="L5638">
        <v>8</v>
      </c>
      <c r="M5638" t="s">
        <v>14046</v>
      </c>
      <c r="N5638" t="s">
        <v>16</v>
      </c>
    </row>
    <row r="5639" spans="1:14" x14ac:dyDescent="0.35">
      <c r="A5639" t="s">
        <v>9669</v>
      </c>
      <c r="B5639">
        <v>19</v>
      </c>
      <c r="C5639" t="s">
        <v>14098</v>
      </c>
      <c r="D5639" t="s">
        <v>39</v>
      </c>
      <c r="E5639" t="s">
        <v>93</v>
      </c>
      <c r="F5639" t="s">
        <v>14</v>
      </c>
      <c r="G5639" t="s">
        <v>30</v>
      </c>
      <c r="H5639">
        <v>700.84</v>
      </c>
      <c r="I5639" s="9">
        <v>45308</v>
      </c>
      <c r="J5639">
        <v>2024</v>
      </c>
      <c r="K5639" t="s">
        <v>14045</v>
      </c>
      <c r="L5639">
        <v>1</v>
      </c>
      <c r="M5639" t="s">
        <v>14052</v>
      </c>
      <c r="N5639" t="s">
        <v>16</v>
      </c>
    </row>
    <row r="5640" spans="1:14" x14ac:dyDescent="0.35">
      <c r="A5640" t="s">
        <v>9805</v>
      </c>
      <c r="B5640">
        <v>19</v>
      </c>
      <c r="C5640" t="s">
        <v>14098</v>
      </c>
      <c r="D5640" t="s">
        <v>39</v>
      </c>
      <c r="E5640" t="s">
        <v>74</v>
      </c>
      <c r="F5640" t="s">
        <v>55</v>
      </c>
      <c r="G5640" t="s">
        <v>26</v>
      </c>
      <c r="H5640">
        <v>2691.82</v>
      </c>
      <c r="I5640" s="9">
        <v>45136</v>
      </c>
      <c r="J5640">
        <v>2023</v>
      </c>
      <c r="K5640" t="s">
        <v>14063</v>
      </c>
      <c r="L5640">
        <v>7</v>
      </c>
      <c r="M5640" t="s">
        <v>14050</v>
      </c>
      <c r="N5640" t="s">
        <v>16</v>
      </c>
    </row>
    <row r="5641" spans="1:14" x14ac:dyDescent="0.35">
      <c r="A5641" t="s">
        <v>9827</v>
      </c>
      <c r="B5641">
        <v>19</v>
      </c>
      <c r="C5641" t="s">
        <v>14098</v>
      </c>
      <c r="D5641" t="s">
        <v>12</v>
      </c>
      <c r="E5641" t="s">
        <v>74</v>
      </c>
      <c r="F5641" t="s">
        <v>49</v>
      </c>
      <c r="G5641" t="s">
        <v>26</v>
      </c>
      <c r="H5641">
        <v>4134.28</v>
      </c>
      <c r="I5641" s="9">
        <v>44972</v>
      </c>
      <c r="J5641">
        <v>2023</v>
      </c>
      <c r="K5641" t="s">
        <v>14051</v>
      </c>
      <c r="L5641">
        <v>2</v>
      </c>
      <c r="M5641" t="s">
        <v>14052</v>
      </c>
      <c r="N5641" t="s">
        <v>16</v>
      </c>
    </row>
    <row r="5642" spans="1:14" x14ac:dyDescent="0.35">
      <c r="A5642" t="s">
        <v>9947</v>
      </c>
      <c r="B5642">
        <v>19</v>
      </c>
      <c r="C5642" t="s">
        <v>14098</v>
      </c>
      <c r="D5642" t="s">
        <v>12</v>
      </c>
      <c r="E5642" t="s">
        <v>93</v>
      </c>
      <c r="F5642" t="s">
        <v>55</v>
      </c>
      <c r="G5642" t="s">
        <v>15</v>
      </c>
      <c r="H5642">
        <v>6744.3</v>
      </c>
      <c r="I5642" s="9">
        <v>45578</v>
      </c>
      <c r="J5642">
        <v>2024</v>
      </c>
      <c r="K5642" t="s">
        <v>14058</v>
      </c>
      <c r="L5642">
        <v>10</v>
      </c>
      <c r="M5642" t="s">
        <v>14059</v>
      </c>
      <c r="N5642" t="s">
        <v>16</v>
      </c>
    </row>
    <row r="5643" spans="1:14" x14ac:dyDescent="0.35">
      <c r="A5643" t="s">
        <v>10045</v>
      </c>
      <c r="B5643">
        <v>19</v>
      </c>
      <c r="C5643" t="s">
        <v>14098</v>
      </c>
      <c r="D5643" t="s">
        <v>39</v>
      </c>
      <c r="E5643" t="s">
        <v>42</v>
      </c>
      <c r="F5643" t="s">
        <v>19</v>
      </c>
      <c r="G5643" t="s">
        <v>26</v>
      </c>
      <c r="H5643">
        <v>28050.42</v>
      </c>
      <c r="I5643" s="9">
        <v>45365</v>
      </c>
      <c r="J5643">
        <v>2024</v>
      </c>
      <c r="K5643" t="s">
        <v>14053</v>
      </c>
      <c r="L5643">
        <v>3</v>
      </c>
      <c r="M5643" t="s">
        <v>14057</v>
      </c>
      <c r="N5643" t="s">
        <v>16</v>
      </c>
    </row>
    <row r="5644" spans="1:14" x14ac:dyDescent="0.35">
      <c r="A5644" t="s">
        <v>10183</v>
      </c>
      <c r="B5644">
        <v>19</v>
      </c>
      <c r="C5644" t="s">
        <v>14098</v>
      </c>
      <c r="D5644" t="s">
        <v>12</v>
      </c>
      <c r="E5644" t="s">
        <v>52</v>
      </c>
      <c r="F5644" t="s">
        <v>14</v>
      </c>
      <c r="G5644" t="s">
        <v>20</v>
      </c>
      <c r="H5644">
        <v>5633.67</v>
      </c>
      <c r="I5644" s="9">
        <v>45339</v>
      </c>
      <c r="J5644">
        <v>2024</v>
      </c>
      <c r="K5644" t="s">
        <v>14051</v>
      </c>
      <c r="L5644">
        <v>2</v>
      </c>
      <c r="M5644" t="s">
        <v>14050</v>
      </c>
      <c r="N5644" t="s">
        <v>16</v>
      </c>
    </row>
    <row r="5645" spans="1:14" x14ac:dyDescent="0.35">
      <c r="A5645" t="s">
        <v>10189</v>
      </c>
      <c r="B5645">
        <v>19</v>
      </c>
      <c r="C5645" t="s">
        <v>14098</v>
      </c>
      <c r="D5645" t="s">
        <v>39</v>
      </c>
      <c r="E5645" t="s">
        <v>64</v>
      </c>
      <c r="F5645" t="s">
        <v>19</v>
      </c>
      <c r="G5645" t="s">
        <v>36</v>
      </c>
      <c r="H5645">
        <v>3914.79</v>
      </c>
      <c r="I5645" s="9">
        <v>45186</v>
      </c>
      <c r="J5645">
        <v>2023</v>
      </c>
      <c r="K5645" t="s">
        <v>14055</v>
      </c>
      <c r="L5645">
        <v>9</v>
      </c>
      <c r="M5645" t="s">
        <v>14059</v>
      </c>
      <c r="N5645" t="s">
        <v>16</v>
      </c>
    </row>
    <row r="5646" spans="1:14" x14ac:dyDescent="0.35">
      <c r="A5646" t="s">
        <v>10373</v>
      </c>
      <c r="B5646">
        <v>19</v>
      </c>
      <c r="C5646" t="s">
        <v>14098</v>
      </c>
      <c r="D5646" t="s">
        <v>12</v>
      </c>
      <c r="E5646" t="s">
        <v>93</v>
      </c>
      <c r="F5646" t="s">
        <v>55</v>
      </c>
      <c r="G5646" t="s">
        <v>30</v>
      </c>
      <c r="H5646">
        <v>22747.26</v>
      </c>
      <c r="I5646" s="9">
        <v>45264</v>
      </c>
      <c r="J5646">
        <v>2023</v>
      </c>
      <c r="K5646" t="s">
        <v>14060</v>
      </c>
      <c r="L5646">
        <v>12</v>
      </c>
      <c r="M5646" t="s">
        <v>14062</v>
      </c>
      <c r="N5646" t="s">
        <v>16</v>
      </c>
    </row>
    <row r="5647" spans="1:14" x14ac:dyDescent="0.35">
      <c r="A5647" t="s">
        <v>10649</v>
      </c>
      <c r="B5647">
        <v>19</v>
      </c>
      <c r="C5647" t="s">
        <v>14098</v>
      </c>
      <c r="D5647" t="s">
        <v>12</v>
      </c>
      <c r="E5647" t="s">
        <v>42</v>
      </c>
      <c r="F5647" t="s">
        <v>14</v>
      </c>
      <c r="G5647" t="s">
        <v>30</v>
      </c>
      <c r="H5647">
        <v>18866.11</v>
      </c>
      <c r="I5647" s="9">
        <v>45006</v>
      </c>
      <c r="J5647">
        <v>2023</v>
      </c>
      <c r="K5647" t="s">
        <v>14053</v>
      </c>
      <c r="L5647">
        <v>3</v>
      </c>
      <c r="M5647" t="s">
        <v>14046</v>
      </c>
      <c r="N5647" t="s">
        <v>16</v>
      </c>
    </row>
    <row r="5648" spans="1:14" x14ac:dyDescent="0.35">
      <c r="A5648" t="s">
        <v>10795</v>
      </c>
      <c r="B5648">
        <v>19</v>
      </c>
      <c r="C5648" t="s">
        <v>14098</v>
      </c>
      <c r="D5648" t="s">
        <v>12</v>
      </c>
      <c r="E5648" t="s">
        <v>13</v>
      </c>
      <c r="F5648" t="s">
        <v>55</v>
      </c>
      <c r="G5648" t="s">
        <v>26</v>
      </c>
      <c r="H5648">
        <v>1690.05</v>
      </c>
      <c r="I5648" s="9">
        <v>45225</v>
      </c>
      <c r="J5648">
        <v>2023</v>
      </c>
      <c r="K5648" t="s">
        <v>14058</v>
      </c>
      <c r="L5648">
        <v>10</v>
      </c>
      <c r="M5648" t="s">
        <v>14057</v>
      </c>
      <c r="N5648" t="s">
        <v>16</v>
      </c>
    </row>
    <row r="5649" spans="1:14" x14ac:dyDescent="0.35">
      <c r="A5649" t="s">
        <v>10815</v>
      </c>
      <c r="B5649">
        <v>19</v>
      </c>
      <c r="C5649" t="s">
        <v>14098</v>
      </c>
      <c r="D5649" t="s">
        <v>12</v>
      </c>
      <c r="E5649" t="s">
        <v>74</v>
      </c>
      <c r="F5649" t="s">
        <v>49</v>
      </c>
      <c r="G5649" t="s">
        <v>30</v>
      </c>
      <c r="H5649">
        <v>2023.03</v>
      </c>
      <c r="I5649" s="9">
        <v>45637</v>
      </c>
      <c r="J5649">
        <v>2024</v>
      </c>
      <c r="K5649" t="s">
        <v>14060</v>
      </c>
      <c r="L5649">
        <v>12</v>
      </c>
      <c r="M5649" t="s">
        <v>14052</v>
      </c>
      <c r="N5649" t="s">
        <v>16</v>
      </c>
    </row>
    <row r="5650" spans="1:14" x14ac:dyDescent="0.35">
      <c r="A5650" t="s">
        <v>11055</v>
      </c>
      <c r="B5650">
        <v>19</v>
      </c>
      <c r="C5650" t="s">
        <v>14098</v>
      </c>
      <c r="D5650" t="s">
        <v>12</v>
      </c>
      <c r="E5650" t="s">
        <v>64</v>
      </c>
      <c r="F5650" t="s">
        <v>49</v>
      </c>
      <c r="G5650" t="s">
        <v>20</v>
      </c>
      <c r="H5650">
        <v>4637.2299999999996</v>
      </c>
      <c r="I5650" s="9">
        <v>45019</v>
      </c>
      <c r="J5650">
        <v>2023</v>
      </c>
      <c r="K5650" t="s">
        <v>14061</v>
      </c>
      <c r="L5650">
        <v>4</v>
      </c>
      <c r="M5650" t="s">
        <v>14062</v>
      </c>
      <c r="N5650" t="s">
        <v>16</v>
      </c>
    </row>
    <row r="5651" spans="1:14" x14ac:dyDescent="0.35">
      <c r="A5651" t="s">
        <v>11301</v>
      </c>
      <c r="B5651">
        <v>19</v>
      </c>
      <c r="C5651" t="s">
        <v>14098</v>
      </c>
      <c r="D5651" t="s">
        <v>12</v>
      </c>
      <c r="E5651" t="s">
        <v>64</v>
      </c>
      <c r="F5651" t="s">
        <v>55</v>
      </c>
      <c r="G5651" t="s">
        <v>20</v>
      </c>
      <c r="H5651">
        <v>5750.77</v>
      </c>
      <c r="I5651" s="9">
        <v>45461</v>
      </c>
      <c r="J5651">
        <v>2024</v>
      </c>
      <c r="K5651" t="s">
        <v>14049</v>
      </c>
      <c r="L5651">
        <v>6</v>
      </c>
      <c r="M5651" t="s">
        <v>14046</v>
      </c>
      <c r="N5651" t="s">
        <v>16</v>
      </c>
    </row>
    <row r="5652" spans="1:14" x14ac:dyDescent="0.35">
      <c r="A5652" t="s">
        <v>11323</v>
      </c>
      <c r="B5652">
        <v>19</v>
      </c>
      <c r="C5652" t="s">
        <v>14098</v>
      </c>
      <c r="D5652" t="s">
        <v>12</v>
      </c>
      <c r="E5652" t="s">
        <v>93</v>
      </c>
      <c r="F5652" t="s">
        <v>25</v>
      </c>
      <c r="G5652" t="s">
        <v>26</v>
      </c>
      <c r="H5652">
        <v>2517.52</v>
      </c>
      <c r="I5652" s="9">
        <v>45223</v>
      </c>
      <c r="J5652">
        <v>2023</v>
      </c>
      <c r="K5652" t="s">
        <v>14058</v>
      </c>
      <c r="L5652">
        <v>10</v>
      </c>
      <c r="M5652" t="s">
        <v>14046</v>
      </c>
      <c r="N5652" t="s">
        <v>16</v>
      </c>
    </row>
    <row r="5653" spans="1:14" x14ac:dyDescent="0.35">
      <c r="A5653" t="s">
        <v>11533</v>
      </c>
      <c r="B5653">
        <v>19</v>
      </c>
      <c r="C5653" t="s">
        <v>14098</v>
      </c>
      <c r="D5653" t="s">
        <v>12</v>
      </c>
      <c r="E5653" t="s">
        <v>74</v>
      </c>
      <c r="F5653" t="s">
        <v>55</v>
      </c>
      <c r="G5653" t="s">
        <v>15</v>
      </c>
      <c r="H5653">
        <v>5180.6000000000004</v>
      </c>
      <c r="I5653" s="9">
        <v>45618</v>
      </c>
      <c r="J5653">
        <v>2024</v>
      </c>
      <c r="K5653" t="s">
        <v>14054</v>
      </c>
      <c r="L5653">
        <v>11</v>
      </c>
      <c r="M5653" t="s">
        <v>14048</v>
      </c>
      <c r="N5653" t="s">
        <v>16</v>
      </c>
    </row>
    <row r="5654" spans="1:14" x14ac:dyDescent="0.35">
      <c r="A5654" t="s">
        <v>11573</v>
      </c>
      <c r="B5654">
        <v>19</v>
      </c>
      <c r="C5654" t="s">
        <v>14098</v>
      </c>
      <c r="D5654" t="s">
        <v>12</v>
      </c>
      <c r="E5654" t="s">
        <v>64</v>
      </c>
      <c r="F5654" t="s">
        <v>14</v>
      </c>
      <c r="G5654" t="s">
        <v>26</v>
      </c>
      <c r="H5654">
        <v>45764.14</v>
      </c>
      <c r="I5654" s="9">
        <v>45200</v>
      </c>
      <c r="J5654">
        <v>2023</v>
      </c>
      <c r="K5654" t="s">
        <v>14058</v>
      </c>
      <c r="L5654">
        <v>10</v>
      </c>
      <c r="M5654" t="s">
        <v>14059</v>
      </c>
      <c r="N5654" t="s">
        <v>16</v>
      </c>
    </row>
    <row r="5655" spans="1:14" x14ac:dyDescent="0.35">
      <c r="A5655" t="s">
        <v>11677</v>
      </c>
      <c r="B5655">
        <v>19</v>
      </c>
      <c r="C5655" t="s">
        <v>14098</v>
      </c>
      <c r="D5655" t="s">
        <v>39</v>
      </c>
      <c r="E5655" t="s">
        <v>52</v>
      </c>
      <c r="F5655" t="s">
        <v>35</v>
      </c>
      <c r="G5655" t="s">
        <v>36</v>
      </c>
      <c r="H5655">
        <v>2858.1</v>
      </c>
      <c r="I5655" s="9">
        <v>45220</v>
      </c>
      <c r="J5655">
        <v>2023</v>
      </c>
      <c r="K5655" t="s">
        <v>14058</v>
      </c>
      <c r="L5655">
        <v>10</v>
      </c>
      <c r="M5655" t="s">
        <v>14050</v>
      </c>
      <c r="N5655" t="s">
        <v>16</v>
      </c>
    </row>
    <row r="5656" spans="1:14" x14ac:dyDescent="0.35">
      <c r="A5656" t="s">
        <v>11793</v>
      </c>
      <c r="B5656">
        <v>19</v>
      </c>
      <c r="C5656" t="s">
        <v>14098</v>
      </c>
      <c r="D5656" t="s">
        <v>12</v>
      </c>
      <c r="E5656" t="s">
        <v>13</v>
      </c>
      <c r="F5656" t="s">
        <v>49</v>
      </c>
      <c r="G5656" t="s">
        <v>20</v>
      </c>
      <c r="H5656">
        <v>14020.76</v>
      </c>
      <c r="I5656" s="9">
        <v>45373</v>
      </c>
      <c r="J5656">
        <v>2024</v>
      </c>
      <c r="K5656" t="s">
        <v>14053</v>
      </c>
      <c r="L5656">
        <v>3</v>
      </c>
      <c r="M5656" t="s">
        <v>14048</v>
      </c>
      <c r="N5656" t="s">
        <v>16</v>
      </c>
    </row>
    <row r="5657" spans="1:14" x14ac:dyDescent="0.35">
      <c r="A5657" t="s">
        <v>11797</v>
      </c>
      <c r="B5657">
        <v>19</v>
      </c>
      <c r="C5657" t="s">
        <v>14098</v>
      </c>
      <c r="D5657" t="s">
        <v>39</v>
      </c>
      <c r="E5657" t="s">
        <v>52</v>
      </c>
      <c r="F5657" t="s">
        <v>55</v>
      </c>
      <c r="G5657" t="s">
        <v>36</v>
      </c>
      <c r="H5657">
        <v>8959.7199999999993</v>
      </c>
      <c r="I5657" s="9">
        <v>45503</v>
      </c>
      <c r="J5657">
        <v>2024</v>
      </c>
      <c r="K5657" t="s">
        <v>14063</v>
      </c>
      <c r="L5657">
        <v>7</v>
      </c>
      <c r="M5657" t="s">
        <v>14046</v>
      </c>
      <c r="N5657" t="s">
        <v>16</v>
      </c>
    </row>
    <row r="5658" spans="1:14" x14ac:dyDescent="0.35">
      <c r="A5658" t="s">
        <v>11799</v>
      </c>
      <c r="B5658">
        <v>19</v>
      </c>
      <c r="C5658" t="s">
        <v>14098</v>
      </c>
      <c r="D5658" t="s">
        <v>12</v>
      </c>
      <c r="E5658" t="s">
        <v>13</v>
      </c>
      <c r="F5658" t="s">
        <v>14</v>
      </c>
      <c r="G5658" t="s">
        <v>26</v>
      </c>
      <c r="H5658">
        <v>11940.44</v>
      </c>
      <c r="I5658" s="9">
        <v>45312</v>
      </c>
      <c r="J5658">
        <v>2024</v>
      </c>
      <c r="K5658" t="s">
        <v>14045</v>
      </c>
      <c r="L5658">
        <v>1</v>
      </c>
      <c r="M5658" t="s">
        <v>14059</v>
      </c>
      <c r="N5658" t="s">
        <v>16</v>
      </c>
    </row>
    <row r="5659" spans="1:14" x14ac:dyDescent="0.35">
      <c r="A5659" t="s">
        <v>11859</v>
      </c>
      <c r="B5659">
        <v>19</v>
      </c>
      <c r="C5659" t="s">
        <v>14098</v>
      </c>
      <c r="D5659" t="s">
        <v>12</v>
      </c>
      <c r="E5659" t="s">
        <v>13</v>
      </c>
      <c r="F5659" t="s">
        <v>49</v>
      </c>
      <c r="G5659" t="s">
        <v>15</v>
      </c>
      <c r="H5659">
        <v>7429.64</v>
      </c>
      <c r="I5659" s="9">
        <v>45396</v>
      </c>
      <c r="J5659">
        <v>2024</v>
      </c>
      <c r="K5659" t="s">
        <v>14061</v>
      </c>
      <c r="L5659">
        <v>4</v>
      </c>
      <c r="M5659" t="s">
        <v>14059</v>
      </c>
      <c r="N5659" t="s">
        <v>16</v>
      </c>
    </row>
    <row r="5660" spans="1:14" x14ac:dyDescent="0.35">
      <c r="A5660" t="s">
        <v>11893</v>
      </c>
      <c r="B5660">
        <v>19</v>
      </c>
      <c r="C5660" t="s">
        <v>14098</v>
      </c>
      <c r="D5660" t="s">
        <v>12</v>
      </c>
      <c r="E5660" t="s">
        <v>42</v>
      </c>
      <c r="F5660" t="s">
        <v>35</v>
      </c>
      <c r="G5660" t="s">
        <v>15</v>
      </c>
      <c r="H5660">
        <v>4576.68</v>
      </c>
      <c r="I5660" s="9">
        <v>45467</v>
      </c>
      <c r="J5660">
        <v>2024</v>
      </c>
      <c r="K5660" t="s">
        <v>14049</v>
      </c>
      <c r="L5660">
        <v>6</v>
      </c>
      <c r="M5660" t="s">
        <v>14062</v>
      </c>
      <c r="N5660" t="s">
        <v>16</v>
      </c>
    </row>
    <row r="5661" spans="1:14" x14ac:dyDescent="0.35">
      <c r="A5661" t="s">
        <v>11897</v>
      </c>
      <c r="B5661">
        <v>19</v>
      </c>
      <c r="C5661" t="s">
        <v>14098</v>
      </c>
      <c r="D5661" t="s">
        <v>12</v>
      </c>
      <c r="E5661" t="s">
        <v>64</v>
      </c>
      <c r="F5661" t="s">
        <v>14</v>
      </c>
      <c r="G5661" t="s">
        <v>20</v>
      </c>
      <c r="H5661">
        <v>20767.21</v>
      </c>
      <c r="I5661" s="9">
        <v>45602</v>
      </c>
      <c r="J5661">
        <v>2024</v>
      </c>
      <c r="K5661" t="s">
        <v>14054</v>
      </c>
      <c r="L5661">
        <v>11</v>
      </c>
      <c r="M5661" t="s">
        <v>14052</v>
      </c>
      <c r="N5661" t="s">
        <v>16</v>
      </c>
    </row>
    <row r="5662" spans="1:14" x14ac:dyDescent="0.35">
      <c r="A5662" t="s">
        <v>11953</v>
      </c>
      <c r="B5662">
        <v>19</v>
      </c>
      <c r="C5662" t="s">
        <v>14098</v>
      </c>
      <c r="D5662" t="s">
        <v>12</v>
      </c>
      <c r="E5662" t="s">
        <v>29</v>
      </c>
      <c r="F5662" t="s">
        <v>55</v>
      </c>
      <c r="G5662" t="s">
        <v>26</v>
      </c>
      <c r="H5662">
        <v>3954.43</v>
      </c>
      <c r="I5662" s="9">
        <v>45024</v>
      </c>
      <c r="J5662">
        <v>2023</v>
      </c>
      <c r="K5662" t="s">
        <v>14061</v>
      </c>
      <c r="L5662">
        <v>4</v>
      </c>
      <c r="M5662" t="s">
        <v>14050</v>
      </c>
      <c r="N5662" t="s">
        <v>16</v>
      </c>
    </row>
    <row r="5663" spans="1:14" x14ac:dyDescent="0.35">
      <c r="A5663" t="s">
        <v>11977</v>
      </c>
      <c r="B5663">
        <v>19</v>
      </c>
      <c r="C5663" t="s">
        <v>14098</v>
      </c>
      <c r="D5663" t="s">
        <v>39</v>
      </c>
      <c r="E5663" t="s">
        <v>24</v>
      </c>
      <c r="F5663" t="s">
        <v>14</v>
      </c>
      <c r="G5663" t="s">
        <v>20</v>
      </c>
      <c r="H5663">
        <v>10585.72</v>
      </c>
      <c r="I5663" s="9">
        <v>45613</v>
      </c>
      <c r="J5663">
        <v>2024</v>
      </c>
      <c r="K5663" t="s">
        <v>14054</v>
      </c>
      <c r="L5663">
        <v>11</v>
      </c>
      <c r="M5663" t="s">
        <v>14059</v>
      </c>
      <c r="N5663" t="s">
        <v>16</v>
      </c>
    </row>
    <row r="5664" spans="1:14" x14ac:dyDescent="0.35">
      <c r="A5664" t="s">
        <v>11987</v>
      </c>
      <c r="B5664">
        <v>19</v>
      </c>
      <c r="C5664" t="s">
        <v>14098</v>
      </c>
      <c r="D5664" t="s">
        <v>12</v>
      </c>
      <c r="E5664" t="s">
        <v>52</v>
      </c>
      <c r="F5664" t="s">
        <v>55</v>
      </c>
      <c r="G5664" t="s">
        <v>26</v>
      </c>
      <c r="H5664">
        <v>24768.73</v>
      </c>
      <c r="I5664" s="9">
        <v>45088</v>
      </c>
      <c r="J5664">
        <v>2023</v>
      </c>
      <c r="K5664" t="s">
        <v>14049</v>
      </c>
      <c r="L5664">
        <v>6</v>
      </c>
      <c r="M5664" t="s">
        <v>14059</v>
      </c>
      <c r="N5664" t="s">
        <v>16</v>
      </c>
    </row>
    <row r="5665" spans="1:14" x14ac:dyDescent="0.35">
      <c r="A5665" t="s">
        <v>11993</v>
      </c>
      <c r="B5665">
        <v>19</v>
      </c>
      <c r="C5665" t="s">
        <v>14098</v>
      </c>
      <c r="D5665" t="s">
        <v>39</v>
      </c>
      <c r="E5665" t="s">
        <v>74</v>
      </c>
      <c r="F5665" t="s">
        <v>49</v>
      </c>
      <c r="G5665" t="s">
        <v>15</v>
      </c>
      <c r="H5665">
        <v>25060.29</v>
      </c>
      <c r="I5665" s="9">
        <v>45126</v>
      </c>
      <c r="J5665">
        <v>2023</v>
      </c>
      <c r="K5665" t="s">
        <v>14063</v>
      </c>
      <c r="L5665">
        <v>7</v>
      </c>
      <c r="M5665" t="s">
        <v>14052</v>
      </c>
      <c r="N5665" t="s">
        <v>16</v>
      </c>
    </row>
    <row r="5666" spans="1:14" x14ac:dyDescent="0.35">
      <c r="A5666" t="s">
        <v>12181</v>
      </c>
      <c r="B5666">
        <v>19</v>
      </c>
      <c r="C5666" t="s">
        <v>14098</v>
      </c>
      <c r="D5666" t="s">
        <v>39</v>
      </c>
      <c r="E5666" t="s">
        <v>64</v>
      </c>
      <c r="F5666" t="s">
        <v>55</v>
      </c>
      <c r="G5666" t="s">
        <v>26</v>
      </c>
      <c r="H5666">
        <v>11416.38</v>
      </c>
      <c r="I5666" s="9">
        <v>45314</v>
      </c>
      <c r="J5666">
        <v>2024</v>
      </c>
      <c r="K5666" t="s">
        <v>14045</v>
      </c>
      <c r="L5666">
        <v>1</v>
      </c>
      <c r="M5666" t="s">
        <v>14046</v>
      </c>
      <c r="N5666" t="s">
        <v>16</v>
      </c>
    </row>
    <row r="5667" spans="1:14" x14ac:dyDescent="0.35">
      <c r="A5667" t="s">
        <v>12235</v>
      </c>
      <c r="B5667">
        <v>19</v>
      </c>
      <c r="C5667" t="s">
        <v>14098</v>
      </c>
      <c r="D5667" t="s">
        <v>12</v>
      </c>
      <c r="E5667" t="s">
        <v>13</v>
      </c>
      <c r="F5667" t="s">
        <v>19</v>
      </c>
      <c r="G5667" t="s">
        <v>30</v>
      </c>
      <c r="H5667">
        <v>13909.83</v>
      </c>
      <c r="I5667" s="9">
        <v>45284</v>
      </c>
      <c r="J5667">
        <v>2023</v>
      </c>
      <c r="K5667" t="s">
        <v>14060</v>
      </c>
      <c r="L5667">
        <v>12</v>
      </c>
      <c r="M5667" t="s">
        <v>14059</v>
      </c>
      <c r="N5667" t="s">
        <v>16</v>
      </c>
    </row>
    <row r="5668" spans="1:14" x14ac:dyDescent="0.35">
      <c r="A5668" t="s">
        <v>12597</v>
      </c>
      <c r="B5668">
        <v>19</v>
      </c>
      <c r="C5668" t="s">
        <v>14098</v>
      </c>
      <c r="D5668" t="s">
        <v>39</v>
      </c>
      <c r="E5668" t="s">
        <v>74</v>
      </c>
      <c r="F5668" t="s">
        <v>19</v>
      </c>
      <c r="G5668" t="s">
        <v>15</v>
      </c>
      <c r="H5668">
        <v>768.46</v>
      </c>
      <c r="I5668" s="9">
        <v>45021</v>
      </c>
      <c r="J5668">
        <v>2023</v>
      </c>
      <c r="K5668" t="s">
        <v>14061</v>
      </c>
      <c r="L5668">
        <v>4</v>
      </c>
      <c r="M5668" t="s">
        <v>14052</v>
      </c>
      <c r="N5668" t="s">
        <v>16</v>
      </c>
    </row>
    <row r="5669" spans="1:14" x14ac:dyDescent="0.35">
      <c r="A5669" t="s">
        <v>12677</v>
      </c>
      <c r="B5669">
        <v>19</v>
      </c>
      <c r="C5669" t="s">
        <v>14098</v>
      </c>
      <c r="D5669" t="s">
        <v>39</v>
      </c>
      <c r="E5669" t="s">
        <v>29</v>
      </c>
      <c r="F5669" t="s">
        <v>25</v>
      </c>
      <c r="G5669" t="s">
        <v>15</v>
      </c>
      <c r="H5669">
        <v>2947.92</v>
      </c>
      <c r="I5669" s="9">
        <v>45495</v>
      </c>
      <c r="J5669">
        <v>2024</v>
      </c>
      <c r="K5669" t="s">
        <v>14063</v>
      </c>
      <c r="L5669">
        <v>7</v>
      </c>
      <c r="M5669" t="s">
        <v>14062</v>
      </c>
      <c r="N5669" t="s">
        <v>16</v>
      </c>
    </row>
    <row r="5670" spans="1:14" x14ac:dyDescent="0.35">
      <c r="A5670" t="s">
        <v>12721</v>
      </c>
      <c r="B5670">
        <v>19</v>
      </c>
      <c r="C5670" t="s">
        <v>14098</v>
      </c>
      <c r="D5670" t="s">
        <v>39</v>
      </c>
      <c r="E5670" t="s">
        <v>93</v>
      </c>
      <c r="F5670" t="s">
        <v>14</v>
      </c>
      <c r="G5670" t="s">
        <v>26</v>
      </c>
      <c r="H5670">
        <v>3742.38</v>
      </c>
      <c r="I5670" s="9">
        <v>45480</v>
      </c>
      <c r="J5670">
        <v>2024</v>
      </c>
      <c r="K5670" t="s">
        <v>14063</v>
      </c>
      <c r="L5670">
        <v>7</v>
      </c>
      <c r="M5670" t="s">
        <v>14059</v>
      </c>
      <c r="N5670" t="s">
        <v>16</v>
      </c>
    </row>
    <row r="5671" spans="1:14" x14ac:dyDescent="0.35">
      <c r="A5671" t="s">
        <v>13177</v>
      </c>
      <c r="B5671">
        <v>19</v>
      </c>
      <c r="C5671" t="s">
        <v>14098</v>
      </c>
      <c r="D5671" t="s">
        <v>39</v>
      </c>
      <c r="E5671" t="s">
        <v>24</v>
      </c>
      <c r="F5671" t="s">
        <v>25</v>
      </c>
      <c r="G5671" t="s">
        <v>36</v>
      </c>
      <c r="H5671">
        <v>8606.8799999999992</v>
      </c>
      <c r="I5671" s="9">
        <v>45228</v>
      </c>
      <c r="J5671">
        <v>2023</v>
      </c>
      <c r="K5671" t="s">
        <v>14058</v>
      </c>
      <c r="L5671">
        <v>10</v>
      </c>
      <c r="M5671" t="s">
        <v>14059</v>
      </c>
      <c r="N5671" t="s">
        <v>16</v>
      </c>
    </row>
    <row r="5672" spans="1:14" x14ac:dyDescent="0.35">
      <c r="A5672" t="s">
        <v>13197</v>
      </c>
      <c r="B5672">
        <v>19</v>
      </c>
      <c r="C5672" t="s">
        <v>14098</v>
      </c>
      <c r="D5672" t="s">
        <v>12</v>
      </c>
      <c r="E5672" t="s">
        <v>74</v>
      </c>
      <c r="F5672" t="s">
        <v>25</v>
      </c>
      <c r="G5672" t="s">
        <v>20</v>
      </c>
      <c r="H5672">
        <v>4566.3100000000004</v>
      </c>
      <c r="I5672" s="9">
        <v>45177</v>
      </c>
      <c r="J5672">
        <v>2023</v>
      </c>
      <c r="K5672" t="s">
        <v>14055</v>
      </c>
      <c r="L5672">
        <v>9</v>
      </c>
      <c r="M5672" t="s">
        <v>14048</v>
      </c>
      <c r="N5672" t="s">
        <v>16</v>
      </c>
    </row>
    <row r="5673" spans="1:14" x14ac:dyDescent="0.35">
      <c r="A5673" t="s">
        <v>13341</v>
      </c>
      <c r="B5673">
        <v>19</v>
      </c>
      <c r="C5673" t="s">
        <v>14098</v>
      </c>
      <c r="D5673" t="s">
        <v>12</v>
      </c>
      <c r="E5673" t="s">
        <v>13</v>
      </c>
      <c r="F5673" t="s">
        <v>35</v>
      </c>
      <c r="G5673" t="s">
        <v>26</v>
      </c>
      <c r="H5673">
        <v>24310.080000000002</v>
      </c>
      <c r="I5673" s="9">
        <v>45178</v>
      </c>
      <c r="J5673">
        <v>2023</v>
      </c>
      <c r="K5673" t="s">
        <v>14055</v>
      </c>
      <c r="L5673">
        <v>9</v>
      </c>
      <c r="M5673" t="s">
        <v>14050</v>
      </c>
      <c r="N5673" t="s">
        <v>16</v>
      </c>
    </row>
    <row r="5674" spans="1:14" x14ac:dyDescent="0.35">
      <c r="A5674" t="s">
        <v>13393</v>
      </c>
      <c r="B5674">
        <v>19</v>
      </c>
      <c r="C5674" t="s">
        <v>14098</v>
      </c>
      <c r="D5674" t="s">
        <v>12</v>
      </c>
      <c r="E5674" t="s">
        <v>29</v>
      </c>
      <c r="F5674" t="s">
        <v>19</v>
      </c>
      <c r="G5674" t="s">
        <v>26</v>
      </c>
      <c r="H5674">
        <v>12557.42</v>
      </c>
      <c r="I5674" s="9">
        <v>45423</v>
      </c>
      <c r="J5674">
        <v>2024</v>
      </c>
      <c r="K5674" t="s">
        <v>14047</v>
      </c>
      <c r="L5674">
        <v>5</v>
      </c>
      <c r="M5674" t="s">
        <v>14050</v>
      </c>
      <c r="N5674" t="s">
        <v>16</v>
      </c>
    </row>
    <row r="5675" spans="1:14" x14ac:dyDescent="0.35">
      <c r="A5675" t="s">
        <v>13429</v>
      </c>
      <c r="B5675">
        <v>19</v>
      </c>
      <c r="C5675" t="s">
        <v>14098</v>
      </c>
      <c r="D5675" t="s">
        <v>39</v>
      </c>
      <c r="E5675" t="s">
        <v>42</v>
      </c>
      <c r="F5675" t="s">
        <v>19</v>
      </c>
      <c r="G5675" t="s">
        <v>20</v>
      </c>
      <c r="H5675">
        <v>2448.13</v>
      </c>
      <c r="I5675" s="9">
        <v>45303</v>
      </c>
      <c r="J5675">
        <v>2024</v>
      </c>
      <c r="K5675" t="s">
        <v>14045</v>
      </c>
      <c r="L5675">
        <v>1</v>
      </c>
      <c r="M5675" t="s">
        <v>14048</v>
      </c>
      <c r="N5675" t="s">
        <v>16</v>
      </c>
    </row>
    <row r="5676" spans="1:14" x14ac:dyDescent="0.35">
      <c r="A5676" t="s">
        <v>13737</v>
      </c>
      <c r="B5676">
        <v>19</v>
      </c>
      <c r="C5676" t="s">
        <v>14098</v>
      </c>
      <c r="D5676" t="s">
        <v>12</v>
      </c>
      <c r="E5676" t="s">
        <v>52</v>
      </c>
      <c r="F5676" t="s">
        <v>19</v>
      </c>
      <c r="G5676" t="s">
        <v>26</v>
      </c>
      <c r="H5676">
        <v>252.19</v>
      </c>
      <c r="I5676" s="9">
        <v>45586</v>
      </c>
      <c r="J5676">
        <v>2024</v>
      </c>
      <c r="K5676" t="s">
        <v>14058</v>
      </c>
      <c r="L5676">
        <v>10</v>
      </c>
      <c r="M5676" t="s">
        <v>14062</v>
      </c>
      <c r="N5676" t="s">
        <v>16</v>
      </c>
    </row>
    <row r="5677" spans="1:14" x14ac:dyDescent="0.35">
      <c r="A5677" t="s">
        <v>13769</v>
      </c>
      <c r="B5677">
        <v>19</v>
      </c>
      <c r="C5677" t="s">
        <v>14098</v>
      </c>
      <c r="D5677" t="s">
        <v>12</v>
      </c>
      <c r="E5677" t="s">
        <v>13</v>
      </c>
      <c r="F5677" t="s">
        <v>55</v>
      </c>
      <c r="G5677" t="s">
        <v>15</v>
      </c>
      <c r="H5677">
        <v>720.87</v>
      </c>
      <c r="I5677" s="9">
        <v>45200</v>
      </c>
      <c r="J5677">
        <v>2023</v>
      </c>
      <c r="K5677" t="s">
        <v>14058</v>
      </c>
      <c r="L5677">
        <v>10</v>
      </c>
      <c r="M5677" t="s">
        <v>14059</v>
      </c>
      <c r="N5677" t="s">
        <v>16</v>
      </c>
    </row>
    <row r="5678" spans="1:14" x14ac:dyDescent="0.35">
      <c r="A5678" t="s">
        <v>13809</v>
      </c>
      <c r="B5678">
        <v>19</v>
      </c>
      <c r="C5678" t="s">
        <v>14098</v>
      </c>
      <c r="D5678" t="s">
        <v>39</v>
      </c>
      <c r="E5678" t="s">
        <v>64</v>
      </c>
      <c r="F5678" t="s">
        <v>49</v>
      </c>
      <c r="G5678" t="s">
        <v>30</v>
      </c>
      <c r="H5678">
        <v>310.39999999999998</v>
      </c>
      <c r="I5678" s="9">
        <v>45043</v>
      </c>
      <c r="J5678">
        <v>2023</v>
      </c>
      <c r="K5678" t="s">
        <v>14061</v>
      </c>
      <c r="L5678">
        <v>4</v>
      </c>
      <c r="M5678" t="s">
        <v>14057</v>
      </c>
      <c r="N5678" t="s">
        <v>16</v>
      </c>
    </row>
    <row r="5679" spans="1:14" x14ac:dyDescent="0.35">
      <c r="A5679" t="s">
        <v>61</v>
      </c>
      <c r="B5679">
        <v>20</v>
      </c>
      <c r="C5679" t="s">
        <v>14098</v>
      </c>
      <c r="D5679" t="s">
        <v>12</v>
      </c>
      <c r="E5679" t="s">
        <v>42</v>
      </c>
      <c r="F5679" t="s">
        <v>25</v>
      </c>
      <c r="G5679" t="s">
        <v>26</v>
      </c>
      <c r="H5679">
        <v>242.82</v>
      </c>
      <c r="I5679" s="9">
        <v>45239</v>
      </c>
      <c r="J5679">
        <v>2023</v>
      </c>
      <c r="K5679" t="s">
        <v>14054</v>
      </c>
      <c r="L5679">
        <v>11</v>
      </c>
      <c r="M5679" t="s">
        <v>14057</v>
      </c>
      <c r="N5679" t="s">
        <v>16</v>
      </c>
    </row>
    <row r="5680" spans="1:14" x14ac:dyDescent="0.35">
      <c r="A5680" t="s">
        <v>107</v>
      </c>
      <c r="B5680">
        <v>20</v>
      </c>
      <c r="C5680" t="s">
        <v>14098</v>
      </c>
      <c r="D5680" t="s">
        <v>39</v>
      </c>
      <c r="E5680" t="s">
        <v>52</v>
      </c>
      <c r="F5680" t="s">
        <v>49</v>
      </c>
      <c r="G5680" t="s">
        <v>20</v>
      </c>
      <c r="H5680">
        <v>8913.11</v>
      </c>
      <c r="I5680" s="9">
        <v>45145</v>
      </c>
      <c r="J5680">
        <v>2023</v>
      </c>
      <c r="K5680" t="s">
        <v>14056</v>
      </c>
      <c r="L5680">
        <v>8</v>
      </c>
      <c r="M5680" t="s">
        <v>14062</v>
      </c>
      <c r="N5680" t="s">
        <v>16</v>
      </c>
    </row>
    <row r="5681" spans="1:14" x14ac:dyDescent="0.35">
      <c r="A5681" t="s">
        <v>301</v>
      </c>
      <c r="B5681">
        <v>20</v>
      </c>
      <c r="C5681" t="s">
        <v>14098</v>
      </c>
      <c r="D5681" t="s">
        <v>12</v>
      </c>
      <c r="E5681" t="s">
        <v>29</v>
      </c>
      <c r="F5681" t="s">
        <v>14</v>
      </c>
      <c r="G5681" t="s">
        <v>15</v>
      </c>
      <c r="H5681">
        <v>14574.52</v>
      </c>
      <c r="I5681" s="9">
        <v>45447</v>
      </c>
      <c r="J5681">
        <v>2024</v>
      </c>
      <c r="K5681" t="s">
        <v>14049</v>
      </c>
      <c r="L5681">
        <v>6</v>
      </c>
      <c r="M5681" t="s">
        <v>14046</v>
      </c>
      <c r="N5681" t="s">
        <v>16</v>
      </c>
    </row>
    <row r="5682" spans="1:14" x14ac:dyDescent="0.35">
      <c r="A5682" t="s">
        <v>401</v>
      </c>
      <c r="B5682">
        <v>20</v>
      </c>
      <c r="C5682" t="s">
        <v>14098</v>
      </c>
      <c r="D5682" t="s">
        <v>12</v>
      </c>
      <c r="E5682" t="s">
        <v>24</v>
      </c>
      <c r="F5682" t="s">
        <v>35</v>
      </c>
      <c r="G5682" t="s">
        <v>26</v>
      </c>
      <c r="H5682">
        <v>2942.72</v>
      </c>
      <c r="I5682" s="9">
        <v>45308</v>
      </c>
      <c r="J5682">
        <v>2024</v>
      </c>
      <c r="K5682" t="s">
        <v>14045</v>
      </c>
      <c r="L5682">
        <v>1</v>
      </c>
      <c r="M5682" t="s">
        <v>14052</v>
      </c>
      <c r="N5682" t="s">
        <v>16</v>
      </c>
    </row>
    <row r="5683" spans="1:14" x14ac:dyDescent="0.35">
      <c r="A5683" t="s">
        <v>439</v>
      </c>
      <c r="B5683">
        <v>20</v>
      </c>
      <c r="C5683" t="s">
        <v>14098</v>
      </c>
      <c r="D5683" t="s">
        <v>39</v>
      </c>
      <c r="E5683" t="s">
        <v>42</v>
      </c>
      <c r="F5683" t="s">
        <v>19</v>
      </c>
      <c r="G5683" t="s">
        <v>20</v>
      </c>
      <c r="H5683">
        <v>14349.43</v>
      </c>
      <c r="I5683" s="9">
        <v>45228</v>
      </c>
      <c r="J5683">
        <v>2023</v>
      </c>
      <c r="K5683" t="s">
        <v>14058</v>
      </c>
      <c r="L5683">
        <v>10</v>
      </c>
      <c r="M5683" t="s">
        <v>14059</v>
      </c>
      <c r="N5683" t="s">
        <v>16</v>
      </c>
    </row>
    <row r="5684" spans="1:14" x14ac:dyDescent="0.35">
      <c r="A5684" t="s">
        <v>507</v>
      </c>
      <c r="B5684">
        <v>20</v>
      </c>
      <c r="C5684" t="s">
        <v>14098</v>
      </c>
      <c r="D5684" t="s">
        <v>12</v>
      </c>
      <c r="E5684" t="s">
        <v>42</v>
      </c>
      <c r="F5684" t="s">
        <v>14</v>
      </c>
      <c r="G5684" t="s">
        <v>26</v>
      </c>
      <c r="H5684">
        <v>14218.01</v>
      </c>
      <c r="I5684" s="9">
        <v>45019</v>
      </c>
      <c r="J5684">
        <v>2023</v>
      </c>
      <c r="K5684" t="s">
        <v>14061</v>
      </c>
      <c r="L5684">
        <v>4</v>
      </c>
      <c r="M5684" t="s">
        <v>14062</v>
      </c>
      <c r="N5684" t="s">
        <v>16</v>
      </c>
    </row>
    <row r="5685" spans="1:14" x14ac:dyDescent="0.35">
      <c r="A5685" t="s">
        <v>517</v>
      </c>
      <c r="B5685">
        <v>20</v>
      </c>
      <c r="C5685" t="s">
        <v>14098</v>
      </c>
      <c r="D5685" t="s">
        <v>12</v>
      </c>
      <c r="E5685" t="s">
        <v>52</v>
      </c>
      <c r="F5685" t="s">
        <v>35</v>
      </c>
      <c r="G5685" t="s">
        <v>20</v>
      </c>
      <c r="H5685">
        <v>18366.080000000002</v>
      </c>
      <c r="I5685" s="9">
        <v>45364</v>
      </c>
      <c r="J5685">
        <v>2024</v>
      </c>
      <c r="K5685" t="s">
        <v>14053</v>
      </c>
      <c r="L5685">
        <v>3</v>
      </c>
      <c r="M5685" t="s">
        <v>14052</v>
      </c>
      <c r="N5685" t="s">
        <v>16</v>
      </c>
    </row>
    <row r="5686" spans="1:14" x14ac:dyDescent="0.35">
      <c r="A5686" t="s">
        <v>585</v>
      </c>
      <c r="B5686">
        <v>20</v>
      </c>
      <c r="C5686" t="s">
        <v>14098</v>
      </c>
      <c r="D5686" t="s">
        <v>39</v>
      </c>
      <c r="E5686" t="s">
        <v>52</v>
      </c>
      <c r="F5686" t="s">
        <v>25</v>
      </c>
      <c r="G5686" t="s">
        <v>36</v>
      </c>
      <c r="H5686">
        <v>17650.07</v>
      </c>
      <c r="I5686" s="9">
        <v>44978</v>
      </c>
      <c r="J5686">
        <v>2023</v>
      </c>
      <c r="K5686" t="s">
        <v>14051</v>
      </c>
      <c r="L5686">
        <v>2</v>
      </c>
      <c r="M5686" t="s">
        <v>14046</v>
      </c>
      <c r="N5686" t="s">
        <v>16</v>
      </c>
    </row>
    <row r="5687" spans="1:14" x14ac:dyDescent="0.35">
      <c r="A5687" t="s">
        <v>649</v>
      </c>
      <c r="B5687">
        <v>20</v>
      </c>
      <c r="C5687" t="s">
        <v>14098</v>
      </c>
      <c r="D5687" t="s">
        <v>12</v>
      </c>
      <c r="E5687" t="s">
        <v>29</v>
      </c>
      <c r="F5687" t="s">
        <v>19</v>
      </c>
      <c r="G5687" t="s">
        <v>26</v>
      </c>
      <c r="H5687">
        <v>10961.67</v>
      </c>
      <c r="I5687" s="9">
        <v>45367</v>
      </c>
      <c r="J5687">
        <v>2024</v>
      </c>
      <c r="K5687" t="s">
        <v>14053</v>
      </c>
      <c r="L5687">
        <v>3</v>
      </c>
      <c r="M5687" t="s">
        <v>14050</v>
      </c>
      <c r="N5687" t="s">
        <v>16</v>
      </c>
    </row>
    <row r="5688" spans="1:14" x14ac:dyDescent="0.35">
      <c r="A5688" t="s">
        <v>739</v>
      </c>
      <c r="B5688">
        <v>20</v>
      </c>
      <c r="C5688" t="s">
        <v>14098</v>
      </c>
      <c r="D5688" t="s">
        <v>12</v>
      </c>
      <c r="E5688" t="s">
        <v>24</v>
      </c>
      <c r="F5688" t="s">
        <v>35</v>
      </c>
      <c r="G5688" t="s">
        <v>20</v>
      </c>
      <c r="H5688">
        <v>1613.46</v>
      </c>
      <c r="I5688" s="9">
        <v>45577</v>
      </c>
      <c r="J5688">
        <v>2024</v>
      </c>
      <c r="K5688" t="s">
        <v>14058</v>
      </c>
      <c r="L5688">
        <v>10</v>
      </c>
      <c r="M5688" t="s">
        <v>14050</v>
      </c>
      <c r="N5688" t="s">
        <v>16</v>
      </c>
    </row>
    <row r="5689" spans="1:14" x14ac:dyDescent="0.35">
      <c r="A5689" t="s">
        <v>749</v>
      </c>
      <c r="B5689">
        <v>20</v>
      </c>
      <c r="C5689" t="s">
        <v>14098</v>
      </c>
      <c r="D5689" t="s">
        <v>39</v>
      </c>
      <c r="E5689" t="s">
        <v>64</v>
      </c>
      <c r="F5689" t="s">
        <v>25</v>
      </c>
      <c r="G5689" t="s">
        <v>20</v>
      </c>
      <c r="H5689">
        <v>26582.7</v>
      </c>
      <c r="I5689" s="9">
        <v>45295</v>
      </c>
      <c r="J5689">
        <v>2024</v>
      </c>
      <c r="K5689" t="s">
        <v>14045</v>
      </c>
      <c r="L5689">
        <v>1</v>
      </c>
      <c r="M5689" t="s">
        <v>14057</v>
      </c>
      <c r="N5689" t="s">
        <v>16</v>
      </c>
    </row>
    <row r="5690" spans="1:14" x14ac:dyDescent="0.35">
      <c r="A5690" t="s">
        <v>937</v>
      </c>
      <c r="B5690">
        <v>20</v>
      </c>
      <c r="C5690" t="s">
        <v>14098</v>
      </c>
      <c r="D5690" t="s">
        <v>39</v>
      </c>
      <c r="E5690" t="s">
        <v>74</v>
      </c>
      <c r="F5690" t="s">
        <v>49</v>
      </c>
      <c r="G5690" t="s">
        <v>15</v>
      </c>
      <c r="H5690">
        <v>6213.9</v>
      </c>
      <c r="I5690" s="9">
        <v>45394</v>
      </c>
      <c r="J5690">
        <v>2024</v>
      </c>
      <c r="K5690" t="s">
        <v>14061</v>
      </c>
      <c r="L5690">
        <v>4</v>
      </c>
      <c r="M5690" t="s">
        <v>14048</v>
      </c>
      <c r="N5690" t="s">
        <v>16</v>
      </c>
    </row>
    <row r="5691" spans="1:14" x14ac:dyDescent="0.35">
      <c r="A5691" t="s">
        <v>1311</v>
      </c>
      <c r="B5691">
        <v>20</v>
      </c>
      <c r="C5691" t="s">
        <v>14098</v>
      </c>
      <c r="D5691" t="s">
        <v>39</v>
      </c>
      <c r="E5691" t="s">
        <v>24</v>
      </c>
      <c r="F5691" t="s">
        <v>35</v>
      </c>
      <c r="G5691" t="s">
        <v>15</v>
      </c>
      <c r="H5691">
        <v>1696.6</v>
      </c>
      <c r="I5691" s="9">
        <v>45362</v>
      </c>
      <c r="J5691">
        <v>2024</v>
      </c>
      <c r="K5691" t="s">
        <v>14053</v>
      </c>
      <c r="L5691">
        <v>3</v>
      </c>
      <c r="M5691" t="s">
        <v>14062</v>
      </c>
      <c r="N5691" t="s">
        <v>16</v>
      </c>
    </row>
    <row r="5692" spans="1:14" x14ac:dyDescent="0.35">
      <c r="A5692" t="s">
        <v>1331</v>
      </c>
      <c r="B5692">
        <v>20</v>
      </c>
      <c r="C5692" t="s">
        <v>14098</v>
      </c>
      <c r="D5692" t="s">
        <v>39</v>
      </c>
      <c r="E5692" t="s">
        <v>42</v>
      </c>
      <c r="F5692" t="s">
        <v>55</v>
      </c>
      <c r="G5692" t="s">
        <v>20</v>
      </c>
      <c r="H5692">
        <v>6207.65</v>
      </c>
      <c r="I5692" s="9">
        <v>45570</v>
      </c>
      <c r="J5692">
        <v>2024</v>
      </c>
      <c r="K5692" t="s">
        <v>14058</v>
      </c>
      <c r="L5692">
        <v>10</v>
      </c>
      <c r="M5692" t="s">
        <v>14050</v>
      </c>
      <c r="N5692" t="s">
        <v>16</v>
      </c>
    </row>
    <row r="5693" spans="1:14" x14ac:dyDescent="0.35">
      <c r="A5693" t="s">
        <v>1387</v>
      </c>
      <c r="B5693">
        <v>20</v>
      </c>
      <c r="C5693" t="s">
        <v>14098</v>
      </c>
      <c r="D5693" t="s">
        <v>12</v>
      </c>
      <c r="E5693" t="s">
        <v>74</v>
      </c>
      <c r="F5693" t="s">
        <v>25</v>
      </c>
      <c r="G5693" t="s">
        <v>30</v>
      </c>
      <c r="H5693">
        <v>5499.42</v>
      </c>
      <c r="I5693" s="9">
        <v>45180</v>
      </c>
      <c r="J5693">
        <v>2023</v>
      </c>
      <c r="K5693" t="s">
        <v>14055</v>
      </c>
      <c r="L5693">
        <v>9</v>
      </c>
      <c r="M5693" t="s">
        <v>14062</v>
      </c>
      <c r="N5693" t="s">
        <v>16</v>
      </c>
    </row>
    <row r="5694" spans="1:14" x14ac:dyDescent="0.35">
      <c r="A5694" t="s">
        <v>1525</v>
      </c>
      <c r="B5694">
        <v>20</v>
      </c>
      <c r="C5694" t="s">
        <v>14098</v>
      </c>
      <c r="D5694" t="s">
        <v>39</v>
      </c>
      <c r="E5694" t="s">
        <v>52</v>
      </c>
      <c r="F5694" t="s">
        <v>49</v>
      </c>
      <c r="G5694" t="s">
        <v>15</v>
      </c>
      <c r="H5694">
        <v>16420</v>
      </c>
      <c r="I5694" s="9">
        <v>45619</v>
      </c>
      <c r="J5694">
        <v>2024</v>
      </c>
      <c r="K5694" t="s">
        <v>14054</v>
      </c>
      <c r="L5694">
        <v>11</v>
      </c>
      <c r="M5694" t="s">
        <v>14050</v>
      </c>
      <c r="N5694" t="s">
        <v>16</v>
      </c>
    </row>
    <row r="5695" spans="1:14" x14ac:dyDescent="0.35">
      <c r="A5695" t="s">
        <v>1577</v>
      </c>
      <c r="B5695">
        <v>20</v>
      </c>
      <c r="C5695" t="s">
        <v>14098</v>
      </c>
      <c r="D5695" t="s">
        <v>39</v>
      </c>
      <c r="E5695" t="s">
        <v>64</v>
      </c>
      <c r="F5695" t="s">
        <v>35</v>
      </c>
      <c r="G5695" t="s">
        <v>26</v>
      </c>
      <c r="H5695">
        <v>9159.1200000000008</v>
      </c>
      <c r="I5695" s="9">
        <v>45460</v>
      </c>
      <c r="J5695">
        <v>2024</v>
      </c>
      <c r="K5695" t="s">
        <v>14049</v>
      </c>
      <c r="L5695">
        <v>6</v>
      </c>
      <c r="M5695" t="s">
        <v>14062</v>
      </c>
      <c r="N5695" t="s">
        <v>16</v>
      </c>
    </row>
    <row r="5696" spans="1:14" x14ac:dyDescent="0.35">
      <c r="A5696" t="s">
        <v>1699</v>
      </c>
      <c r="B5696">
        <v>20</v>
      </c>
      <c r="C5696" t="s">
        <v>14098</v>
      </c>
      <c r="D5696" t="s">
        <v>39</v>
      </c>
      <c r="E5696" t="s">
        <v>64</v>
      </c>
      <c r="F5696" t="s">
        <v>35</v>
      </c>
      <c r="G5696" t="s">
        <v>26</v>
      </c>
      <c r="H5696">
        <v>49200.4</v>
      </c>
      <c r="I5696" s="9">
        <v>45383</v>
      </c>
      <c r="J5696">
        <v>2024</v>
      </c>
      <c r="K5696" t="s">
        <v>14061</v>
      </c>
      <c r="L5696">
        <v>4</v>
      </c>
      <c r="M5696" t="s">
        <v>14062</v>
      </c>
      <c r="N5696" t="s">
        <v>16</v>
      </c>
    </row>
    <row r="5697" spans="1:14" x14ac:dyDescent="0.35">
      <c r="A5697" t="s">
        <v>1805</v>
      </c>
      <c r="B5697">
        <v>20</v>
      </c>
      <c r="C5697" t="s">
        <v>14098</v>
      </c>
      <c r="D5697" t="s">
        <v>39</v>
      </c>
      <c r="E5697" t="s">
        <v>29</v>
      </c>
      <c r="F5697" t="s">
        <v>25</v>
      </c>
      <c r="G5697" t="s">
        <v>26</v>
      </c>
      <c r="H5697">
        <v>18412.12</v>
      </c>
      <c r="I5697" s="9">
        <v>44940</v>
      </c>
      <c r="J5697">
        <v>2023</v>
      </c>
      <c r="K5697" t="s">
        <v>14045</v>
      </c>
      <c r="L5697">
        <v>1</v>
      </c>
      <c r="M5697" t="s">
        <v>14050</v>
      </c>
      <c r="N5697" t="s">
        <v>16</v>
      </c>
    </row>
    <row r="5698" spans="1:14" x14ac:dyDescent="0.35">
      <c r="A5698" t="s">
        <v>1861</v>
      </c>
      <c r="B5698">
        <v>20</v>
      </c>
      <c r="C5698" t="s">
        <v>14098</v>
      </c>
      <c r="D5698" t="s">
        <v>12</v>
      </c>
      <c r="E5698" t="s">
        <v>74</v>
      </c>
      <c r="F5698" t="s">
        <v>35</v>
      </c>
      <c r="G5698" t="s">
        <v>20</v>
      </c>
      <c r="H5698">
        <v>9093.14</v>
      </c>
      <c r="I5698" s="9">
        <v>45297</v>
      </c>
      <c r="J5698">
        <v>2024</v>
      </c>
      <c r="K5698" t="s">
        <v>14045</v>
      </c>
      <c r="L5698">
        <v>1</v>
      </c>
      <c r="M5698" t="s">
        <v>14050</v>
      </c>
      <c r="N5698" t="s">
        <v>16</v>
      </c>
    </row>
    <row r="5699" spans="1:14" x14ac:dyDescent="0.35">
      <c r="A5699" t="s">
        <v>1931</v>
      </c>
      <c r="B5699">
        <v>20</v>
      </c>
      <c r="C5699" t="s">
        <v>14098</v>
      </c>
      <c r="D5699" t="s">
        <v>39</v>
      </c>
      <c r="E5699" t="s">
        <v>93</v>
      </c>
      <c r="F5699" t="s">
        <v>14</v>
      </c>
      <c r="G5699" t="s">
        <v>15</v>
      </c>
      <c r="H5699">
        <v>30196.52</v>
      </c>
      <c r="I5699" s="9">
        <v>45309</v>
      </c>
      <c r="J5699">
        <v>2024</v>
      </c>
      <c r="K5699" t="s">
        <v>14045</v>
      </c>
      <c r="L5699">
        <v>1</v>
      </c>
      <c r="M5699" t="s">
        <v>14057</v>
      </c>
      <c r="N5699" t="s">
        <v>16</v>
      </c>
    </row>
    <row r="5700" spans="1:14" x14ac:dyDescent="0.35">
      <c r="A5700" t="s">
        <v>2017</v>
      </c>
      <c r="B5700">
        <v>20</v>
      </c>
      <c r="C5700" t="s">
        <v>14098</v>
      </c>
      <c r="D5700" t="s">
        <v>39</v>
      </c>
      <c r="E5700" t="s">
        <v>64</v>
      </c>
      <c r="F5700" t="s">
        <v>25</v>
      </c>
      <c r="G5700" t="s">
        <v>26</v>
      </c>
      <c r="H5700">
        <v>1848.29</v>
      </c>
      <c r="I5700" s="9">
        <v>45144</v>
      </c>
      <c r="J5700">
        <v>2023</v>
      </c>
      <c r="K5700" t="s">
        <v>14056</v>
      </c>
      <c r="L5700">
        <v>8</v>
      </c>
      <c r="M5700" t="s">
        <v>14059</v>
      </c>
      <c r="N5700" t="s">
        <v>16</v>
      </c>
    </row>
    <row r="5701" spans="1:14" x14ac:dyDescent="0.35">
      <c r="A5701" t="s">
        <v>2175</v>
      </c>
      <c r="B5701">
        <v>20</v>
      </c>
      <c r="C5701" t="s">
        <v>14098</v>
      </c>
      <c r="D5701" t="s">
        <v>39</v>
      </c>
      <c r="E5701" t="s">
        <v>64</v>
      </c>
      <c r="F5701" t="s">
        <v>19</v>
      </c>
      <c r="G5701" t="s">
        <v>20</v>
      </c>
      <c r="H5701">
        <v>12388.48</v>
      </c>
      <c r="I5701" s="9">
        <v>45437</v>
      </c>
      <c r="J5701">
        <v>2024</v>
      </c>
      <c r="K5701" t="s">
        <v>14047</v>
      </c>
      <c r="L5701">
        <v>5</v>
      </c>
      <c r="M5701" t="s">
        <v>14050</v>
      </c>
      <c r="N5701" t="s">
        <v>16</v>
      </c>
    </row>
    <row r="5702" spans="1:14" x14ac:dyDescent="0.35">
      <c r="A5702" t="s">
        <v>2517</v>
      </c>
      <c r="B5702">
        <v>20</v>
      </c>
      <c r="C5702" t="s">
        <v>14098</v>
      </c>
      <c r="D5702" t="s">
        <v>39</v>
      </c>
      <c r="E5702" t="s">
        <v>93</v>
      </c>
      <c r="F5702" t="s">
        <v>55</v>
      </c>
      <c r="G5702" t="s">
        <v>20</v>
      </c>
      <c r="H5702">
        <v>35179.360000000001</v>
      </c>
      <c r="I5702" s="9">
        <v>45241</v>
      </c>
      <c r="J5702">
        <v>2023</v>
      </c>
      <c r="K5702" t="s">
        <v>14054</v>
      </c>
      <c r="L5702">
        <v>11</v>
      </c>
      <c r="M5702" t="s">
        <v>14050</v>
      </c>
      <c r="N5702" t="s">
        <v>16</v>
      </c>
    </row>
    <row r="5703" spans="1:14" x14ac:dyDescent="0.35">
      <c r="A5703" t="s">
        <v>2547</v>
      </c>
      <c r="B5703">
        <v>20</v>
      </c>
      <c r="C5703" t="s">
        <v>14098</v>
      </c>
      <c r="D5703" t="s">
        <v>12</v>
      </c>
      <c r="E5703" t="s">
        <v>42</v>
      </c>
      <c r="F5703" t="s">
        <v>35</v>
      </c>
      <c r="G5703" t="s">
        <v>30</v>
      </c>
      <c r="H5703">
        <v>8625.39</v>
      </c>
      <c r="I5703" s="9">
        <v>45213</v>
      </c>
      <c r="J5703">
        <v>2023</v>
      </c>
      <c r="K5703" t="s">
        <v>14058</v>
      </c>
      <c r="L5703">
        <v>10</v>
      </c>
      <c r="M5703" t="s">
        <v>14050</v>
      </c>
      <c r="N5703" t="s">
        <v>16</v>
      </c>
    </row>
    <row r="5704" spans="1:14" x14ac:dyDescent="0.35">
      <c r="A5704" t="s">
        <v>2559</v>
      </c>
      <c r="B5704">
        <v>20</v>
      </c>
      <c r="C5704" t="s">
        <v>14098</v>
      </c>
      <c r="D5704" t="s">
        <v>12</v>
      </c>
      <c r="E5704" t="s">
        <v>24</v>
      </c>
      <c r="F5704" t="s">
        <v>35</v>
      </c>
      <c r="G5704" t="s">
        <v>30</v>
      </c>
      <c r="H5704">
        <v>18451.55</v>
      </c>
      <c r="I5704" s="9">
        <v>45309</v>
      </c>
      <c r="J5704">
        <v>2024</v>
      </c>
      <c r="K5704" t="s">
        <v>14045</v>
      </c>
      <c r="L5704">
        <v>1</v>
      </c>
      <c r="M5704" t="s">
        <v>14057</v>
      </c>
      <c r="N5704" t="s">
        <v>16</v>
      </c>
    </row>
    <row r="5705" spans="1:14" x14ac:dyDescent="0.35">
      <c r="A5705" t="s">
        <v>2877</v>
      </c>
      <c r="B5705">
        <v>20</v>
      </c>
      <c r="C5705" t="s">
        <v>14098</v>
      </c>
      <c r="D5705" t="s">
        <v>39</v>
      </c>
      <c r="E5705" t="s">
        <v>74</v>
      </c>
      <c r="F5705" t="s">
        <v>14</v>
      </c>
      <c r="G5705" t="s">
        <v>15</v>
      </c>
      <c r="H5705">
        <v>26286.03</v>
      </c>
      <c r="I5705" s="9">
        <v>45177</v>
      </c>
      <c r="J5705">
        <v>2023</v>
      </c>
      <c r="K5705" t="s">
        <v>14055</v>
      </c>
      <c r="L5705">
        <v>9</v>
      </c>
      <c r="M5705" t="s">
        <v>14048</v>
      </c>
      <c r="N5705" t="s">
        <v>16</v>
      </c>
    </row>
    <row r="5706" spans="1:14" x14ac:dyDescent="0.35">
      <c r="A5706" t="s">
        <v>3111</v>
      </c>
      <c r="B5706">
        <v>20</v>
      </c>
      <c r="C5706" t="s">
        <v>14098</v>
      </c>
      <c r="D5706" t="s">
        <v>12</v>
      </c>
      <c r="E5706" t="s">
        <v>42</v>
      </c>
      <c r="F5706" t="s">
        <v>55</v>
      </c>
      <c r="G5706" t="s">
        <v>15</v>
      </c>
      <c r="H5706">
        <v>30672.49</v>
      </c>
      <c r="I5706" s="9">
        <v>45189</v>
      </c>
      <c r="J5706">
        <v>2023</v>
      </c>
      <c r="K5706" t="s">
        <v>14055</v>
      </c>
      <c r="L5706">
        <v>9</v>
      </c>
      <c r="M5706" t="s">
        <v>14052</v>
      </c>
      <c r="N5706" t="s">
        <v>16</v>
      </c>
    </row>
    <row r="5707" spans="1:14" x14ac:dyDescent="0.35">
      <c r="A5707" t="s">
        <v>3217</v>
      </c>
      <c r="B5707">
        <v>20</v>
      </c>
      <c r="C5707" t="s">
        <v>14098</v>
      </c>
      <c r="D5707" t="s">
        <v>39</v>
      </c>
      <c r="E5707" t="s">
        <v>13</v>
      </c>
      <c r="F5707" t="s">
        <v>49</v>
      </c>
      <c r="G5707" t="s">
        <v>36</v>
      </c>
      <c r="H5707">
        <v>1487.44</v>
      </c>
      <c r="I5707" s="9">
        <v>45265</v>
      </c>
      <c r="J5707">
        <v>2023</v>
      </c>
      <c r="K5707" t="s">
        <v>14060</v>
      </c>
      <c r="L5707">
        <v>12</v>
      </c>
      <c r="M5707" t="s">
        <v>14046</v>
      </c>
      <c r="N5707" t="s">
        <v>16</v>
      </c>
    </row>
    <row r="5708" spans="1:14" x14ac:dyDescent="0.35">
      <c r="A5708" t="s">
        <v>3245</v>
      </c>
      <c r="B5708">
        <v>20</v>
      </c>
      <c r="C5708" t="s">
        <v>14098</v>
      </c>
      <c r="D5708" t="s">
        <v>12</v>
      </c>
      <c r="E5708" t="s">
        <v>52</v>
      </c>
      <c r="F5708" t="s">
        <v>14</v>
      </c>
      <c r="G5708" t="s">
        <v>20</v>
      </c>
      <c r="H5708">
        <v>27054.76</v>
      </c>
      <c r="I5708" s="9">
        <v>45541</v>
      </c>
      <c r="J5708">
        <v>2024</v>
      </c>
      <c r="K5708" t="s">
        <v>14055</v>
      </c>
      <c r="L5708">
        <v>9</v>
      </c>
      <c r="M5708" t="s">
        <v>14048</v>
      </c>
      <c r="N5708" t="s">
        <v>16</v>
      </c>
    </row>
    <row r="5709" spans="1:14" x14ac:dyDescent="0.35">
      <c r="A5709" t="s">
        <v>3253</v>
      </c>
      <c r="B5709">
        <v>20</v>
      </c>
      <c r="C5709" t="s">
        <v>14098</v>
      </c>
      <c r="D5709" t="s">
        <v>39</v>
      </c>
      <c r="E5709" t="s">
        <v>52</v>
      </c>
      <c r="F5709" t="s">
        <v>49</v>
      </c>
      <c r="G5709" t="s">
        <v>20</v>
      </c>
      <c r="H5709">
        <v>2179.6999999999998</v>
      </c>
      <c r="I5709" s="9">
        <v>45604</v>
      </c>
      <c r="J5709">
        <v>2024</v>
      </c>
      <c r="K5709" t="s">
        <v>14054</v>
      </c>
      <c r="L5709">
        <v>11</v>
      </c>
      <c r="M5709" t="s">
        <v>14048</v>
      </c>
      <c r="N5709" t="s">
        <v>16</v>
      </c>
    </row>
    <row r="5710" spans="1:14" x14ac:dyDescent="0.35">
      <c r="A5710" t="s">
        <v>3313</v>
      </c>
      <c r="B5710">
        <v>20</v>
      </c>
      <c r="C5710" t="s">
        <v>14098</v>
      </c>
      <c r="D5710" t="s">
        <v>12</v>
      </c>
      <c r="E5710" t="s">
        <v>42</v>
      </c>
      <c r="F5710" t="s">
        <v>49</v>
      </c>
      <c r="G5710" t="s">
        <v>15</v>
      </c>
      <c r="H5710">
        <v>7568.54</v>
      </c>
      <c r="I5710" s="9">
        <v>44974</v>
      </c>
      <c r="J5710">
        <v>2023</v>
      </c>
      <c r="K5710" t="s">
        <v>14051</v>
      </c>
      <c r="L5710">
        <v>2</v>
      </c>
      <c r="M5710" t="s">
        <v>14048</v>
      </c>
      <c r="N5710" t="s">
        <v>16</v>
      </c>
    </row>
    <row r="5711" spans="1:14" x14ac:dyDescent="0.35">
      <c r="A5711" t="s">
        <v>3567</v>
      </c>
      <c r="B5711">
        <v>20</v>
      </c>
      <c r="C5711" t="s">
        <v>14098</v>
      </c>
      <c r="D5711" t="s">
        <v>12</v>
      </c>
      <c r="E5711" t="s">
        <v>24</v>
      </c>
      <c r="F5711" t="s">
        <v>14</v>
      </c>
      <c r="G5711" t="s">
        <v>20</v>
      </c>
      <c r="H5711">
        <v>171.4</v>
      </c>
      <c r="I5711" s="9">
        <v>45358</v>
      </c>
      <c r="J5711">
        <v>2024</v>
      </c>
      <c r="K5711" t="s">
        <v>14053</v>
      </c>
      <c r="L5711">
        <v>3</v>
      </c>
      <c r="M5711" t="s">
        <v>14057</v>
      </c>
      <c r="N5711" t="s">
        <v>16</v>
      </c>
    </row>
    <row r="5712" spans="1:14" x14ac:dyDescent="0.35">
      <c r="A5712" t="s">
        <v>3593</v>
      </c>
      <c r="B5712">
        <v>20</v>
      </c>
      <c r="C5712" t="s">
        <v>14098</v>
      </c>
      <c r="D5712" t="s">
        <v>12</v>
      </c>
      <c r="E5712" t="s">
        <v>64</v>
      </c>
      <c r="F5712" t="s">
        <v>35</v>
      </c>
      <c r="G5712" t="s">
        <v>15</v>
      </c>
      <c r="H5712">
        <v>4702.58</v>
      </c>
      <c r="I5712" s="9">
        <v>45374</v>
      </c>
      <c r="J5712">
        <v>2024</v>
      </c>
      <c r="K5712" t="s">
        <v>14053</v>
      </c>
      <c r="L5712">
        <v>3</v>
      </c>
      <c r="M5712" t="s">
        <v>14050</v>
      </c>
      <c r="N5712" t="s">
        <v>16</v>
      </c>
    </row>
    <row r="5713" spans="1:14" x14ac:dyDescent="0.35">
      <c r="A5713" t="s">
        <v>3641</v>
      </c>
      <c r="B5713">
        <v>20</v>
      </c>
      <c r="C5713" t="s">
        <v>14098</v>
      </c>
      <c r="D5713" t="s">
        <v>12</v>
      </c>
      <c r="E5713" t="s">
        <v>13</v>
      </c>
      <c r="F5713" t="s">
        <v>49</v>
      </c>
      <c r="G5713" t="s">
        <v>26</v>
      </c>
      <c r="H5713">
        <v>1758.01</v>
      </c>
      <c r="I5713" s="9">
        <v>45312</v>
      </c>
      <c r="J5713">
        <v>2024</v>
      </c>
      <c r="K5713" t="s">
        <v>14045</v>
      </c>
      <c r="L5713">
        <v>1</v>
      </c>
      <c r="M5713" t="s">
        <v>14059</v>
      </c>
      <c r="N5713" t="s">
        <v>16</v>
      </c>
    </row>
    <row r="5714" spans="1:14" x14ac:dyDescent="0.35">
      <c r="A5714" t="s">
        <v>3649</v>
      </c>
      <c r="B5714">
        <v>20</v>
      </c>
      <c r="C5714" t="s">
        <v>14098</v>
      </c>
      <c r="D5714" t="s">
        <v>12</v>
      </c>
      <c r="E5714" t="s">
        <v>52</v>
      </c>
      <c r="F5714" t="s">
        <v>49</v>
      </c>
      <c r="G5714" t="s">
        <v>15</v>
      </c>
      <c r="H5714">
        <v>326.95999999999998</v>
      </c>
      <c r="I5714" s="9">
        <v>45455</v>
      </c>
      <c r="J5714">
        <v>2024</v>
      </c>
      <c r="K5714" t="s">
        <v>14049</v>
      </c>
      <c r="L5714">
        <v>6</v>
      </c>
      <c r="M5714" t="s">
        <v>14052</v>
      </c>
      <c r="N5714" t="s">
        <v>16</v>
      </c>
    </row>
    <row r="5715" spans="1:14" x14ac:dyDescent="0.35">
      <c r="A5715" t="s">
        <v>3805</v>
      </c>
      <c r="B5715">
        <v>20</v>
      </c>
      <c r="C5715" t="s">
        <v>14098</v>
      </c>
      <c r="D5715" t="s">
        <v>12</v>
      </c>
      <c r="E5715" t="s">
        <v>74</v>
      </c>
      <c r="F5715" t="s">
        <v>49</v>
      </c>
      <c r="G5715" t="s">
        <v>20</v>
      </c>
      <c r="H5715">
        <v>615.80999999999995</v>
      </c>
      <c r="I5715" s="9">
        <v>45181</v>
      </c>
      <c r="J5715">
        <v>2023</v>
      </c>
      <c r="K5715" t="s">
        <v>14055</v>
      </c>
      <c r="L5715">
        <v>9</v>
      </c>
      <c r="M5715" t="s">
        <v>14046</v>
      </c>
      <c r="N5715" t="s">
        <v>16</v>
      </c>
    </row>
    <row r="5716" spans="1:14" x14ac:dyDescent="0.35">
      <c r="A5716" t="s">
        <v>3851</v>
      </c>
      <c r="B5716">
        <v>20</v>
      </c>
      <c r="C5716" t="s">
        <v>14098</v>
      </c>
      <c r="D5716" t="s">
        <v>39</v>
      </c>
      <c r="E5716" t="s">
        <v>52</v>
      </c>
      <c r="F5716" t="s">
        <v>14</v>
      </c>
      <c r="G5716" t="s">
        <v>20</v>
      </c>
      <c r="H5716">
        <v>16156.64</v>
      </c>
      <c r="I5716" s="9">
        <v>45464</v>
      </c>
      <c r="J5716">
        <v>2024</v>
      </c>
      <c r="K5716" t="s">
        <v>14049</v>
      </c>
      <c r="L5716">
        <v>6</v>
      </c>
      <c r="M5716" t="s">
        <v>14048</v>
      </c>
      <c r="N5716" t="s">
        <v>16</v>
      </c>
    </row>
    <row r="5717" spans="1:14" x14ac:dyDescent="0.35">
      <c r="A5717" t="s">
        <v>3907</v>
      </c>
      <c r="B5717">
        <v>20</v>
      </c>
      <c r="C5717" t="s">
        <v>14098</v>
      </c>
      <c r="D5717" t="s">
        <v>12</v>
      </c>
      <c r="E5717" t="s">
        <v>24</v>
      </c>
      <c r="F5717" t="s">
        <v>49</v>
      </c>
      <c r="G5717" t="s">
        <v>36</v>
      </c>
      <c r="H5717">
        <v>881.02</v>
      </c>
      <c r="I5717" s="9">
        <v>45156</v>
      </c>
      <c r="J5717">
        <v>2023</v>
      </c>
      <c r="K5717" t="s">
        <v>14056</v>
      </c>
      <c r="L5717">
        <v>8</v>
      </c>
      <c r="M5717" t="s">
        <v>14048</v>
      </c>
      <c r="N5717" t="s">
        <v>16</v>
      </c>
    </row>
    <row r="5718" spans="1:14" x14ac:dyDescent="0.35">
      <c r="A5718" t="s">
        <v>3973</v>
      </c>
      <c r="B5718">
        <v>20</v>
      </c>
      <c r="C5718" t="s">
        <v>14098</v>
      </c>
      <c r="D5718" t="s">
        <v>39</v>
      </c>
      <c r="E5718" t="s">
        <v>93</v>
      </c>
      <c r="F5718" t="s">
        <v>19</v>
      </c>
      <c r="G5718" t="s">
        <v>36</v>
      </c>
      <c r="H5718">
        <v>1684.59</v>
      </c>
      <c r="I5718" s="9">
        <v>45138</v>
      </c>
      <c r="J5718">
        <v>2023</v>
      </c>
      <c r="K5718" t="s">
        <v>14063</v>
      </c>
      <c r="L5718">
        <v>7</v>
      </c>
      <c r="M5718" t="s">
        <v>14062</v>
      </c>
      <c r="N5718" t="s">
        <v>16</v>
      </c>
    </row>
    <row r="5719" spans="1:14" x14ac:dyDescent="0.35">
      <c r="A5719" t="s">
        <v>4069</v>
      </c>
      <c r="B5719">
        <v>20</v>
      </c>
      <c r="C5719" t="s">
        <v>14098</v>
      </c>
      <c r="D5719" t="s">
        <v>12</v>
      </c>
      <c r="E5719" t="s">
        <v>52</v>
      </c>
      <c r="F5719" t="s">
        <v>19</v>
      </c>
      <c r="G5719" t="s">
        <v>36</v>
      </c>
      <c r="H5719">
        <v>750.65</v>
      </c>
      <c r="I5719" s="9">
        <v>44949</v>
      </c>
      <c r="J5719">
        <v>2023</v>
      </c>
      <c r="K5719" t="s">
        <v>14045</v>
      </c>
      <c r="L5719">
        <v>1</v>
      </c>
      <c r="M5719" t="s">
        <v>14062</v>
      </c>
      <c r="N5719" t="s">
        <v>16</v>
      </c>
    </row>
    <row r="5720" spans="1:14" x14ac:dyDescent="0.35">
      <c r="A5720" t="s">
        <v>4391</v>
      </c>
      <c r="B5720">
        <v>20</v>
      </c>
      <c r="C5720" t="s">
        <v>14098</v>
      </c>
      <c r="D5720" t="s">
        <v>39</v>
      </c>
      <c r="E5720" t="s">
        <v>93</v>
      </c>
      <c r="F5720" t="s">
        <v>25</v>
      </c>
      <c r="G5720" t="s">
        <v>20</v>
      </c>
      <c r="H5720">
        <v>545.30999999999995</v>
      </c>
      <c r="I5720" s="9">
        <v>45316</v>
      </c>
      <c r="J5720">
        <v>2024</v>
      </c>
      <c r="K5720" t="s">
        <v>14045</v>
      </c>
      <c r="L5720">
        <v>1</v>
      </c>
      <c r="M5720" t="s">
        <v>14057</v>
      </c>
      <c r="N5720" t="s">
        <v>16</v>
      </c>
    </row>
    <row r="5721" spans="1:14" x14ac:dyDescent="0.35">
      <c r="A5721" t="s">
        <v>4665</v>
      </c>
      <c r="B5721">
        <v>20</v>
      </c>
      <c r="C5721" t="s">
        <v>14098</v>
      </c>
      <c r="D5721" t="s">
        <v>39</v>
      </c>
      <c r="E5721" t="s">
        <v>64</v>
      </c>
      <c r="F5721" t="s">
        <v>19</v>
      </c>
      <c r="G5721" t="s">
        <v>36</v>
      </c>
      <c r="H5721">
        <v>14303.55</v>
      </c>
      <c r="I5721" s="9">
        <v>45137</v>
      </c>
      <c r="J5721">
        <v>2023</v>
      </c>
      <c r="K5721" t="s">
        <v>14063</v>
      </c>
      <c r="L5721">
        <v>7</v>
      </c>
      <c r="M5721" t="s">
        <v>14059</v>
      </c>
      <c r="N5721" t="s">
        <v>16</v>
      </c>
    </row>
    <row r="5722" spans="1:14" x14ac:dyDescent="0.35">
      <c r="A5722" t="s">
        <v>4709</v>
      </c>
      <c r="B5722">
        <v>20</v>
      </c>
      <c r="C5722" t="s">
        <v>14098</v>
      </c>
      <c r="D5722" t="s">
        <v>12</v>
      </c>
      <c r="E5722" t="s">
        <v>24</v>
      </c>
      <c r="F5722" t="s">
        <v>49</v>
      </c>
      <c r="G5722" t="s">
        <v>15</v>
      </c>
      <c r="H5722">
        <v>4534.3100000000004</v>
      </c>
      <c r="I5722" s="9">
        <v>45030</v>
      </c>
      <c r="J5722">
        <v>2023</v>
      </c>
      <c r="K5722" t="s">
        <v>14061</v>
      </c>
      <c r="L5722">
        <v>4</v>
      </c>
      <c r="M5722" t="s">
        <v>14048</v>
      </c>
      <c r="N5722" t="s">
        <v>16</v>
      </c>
    </row>
    <row r="5723" spans="1:14" x14ac:dyDescent="0.35">
      <c r="A5723" t="s">
        <v>4745</v>
      </c>
      <c r="B5723">
        <v>20</v>
      </c>
      <c r="C5723" t="s">
        <v>14098</v>
      </c>
      <c r="D5723" t="s">
        <v>12</v>
      </c>
      <c r="E5723" t="s">
        <v>13</v>
      </c>
      <c r="F5723" t="s">
        <v>25</v>
      </c>
      <c r="G5723" t="s">
        <v>36</v>
      </c>
      <c r="H5723">
        <v>2883.55</v>
      </c>
      <c r="I5723" s="9">
        <v>45529</v>
      </c>
      <c r="J5723">
        <v>2024</v>
      </c>
      <c r="K5723" t="s">
        <v>14056</v>
      </c>
      <c r="L5723">
        <v>8</v>
      </c>
      <c r="M5723" t="s">
        <v>14059</v>
      </c>
      <c r="N5723" t="s">
        <v>16</v>
      </c>
    </row>
    <row r="5724" spans="1:14" x14ac:dyDescent="0.35">
      <c r="A5724" t="s">
        <v>4749</v>
      </c>
      <c r="B5724">
        <v>20</v>
      </c>
      <c r="C5724" t="s">
        <v>14098</v>
      </c>
      <c r="D5724" t="s">
        <v>39</v>
      </c>
      <c r="E5724" t="s">
        <v>29</v>
      </c>
      <c r="F5724" t="s">
        <v>25</v>
      </c>
      <c r="G5724" t="s">
        <v>36</v>
      </c>
      <c r="H5724">
        <v>16579.099999999999</v>
      </c>
      <c r="I5724" s="9">
        <v>44929</v>
      </c>
      <c r="J5724">
        <v>2023</v>
      </c>
      <c r="K5724" t="s">
        <v>14045</v>
      </c>
      <c r="L5724">
        <v>1</v>
      </c>
      <c r="M5724" t="s">
        <v>14046</v>
      </c>
      <c r="N5724" t="s">
        <v>16</v>
      </c>
    </row>
    <row r="5725" spans="1:14" x14ac:dyDescent="0.35">
      <c r="A5725" t="s">
        <v>4813</v>
      </c>
      <c r="B5725">
        <v>20</v>
      </c>
      <c r="C5725" t="s">
        <v>14098</v>
      </c>
      <c r="D5725" t="s">
        <v>12</v>
      </c>
      <c r="E5725" t="s">
        <v>42</v>
      </c>
      <c r="F5725" t="s">
        <v>19</v>
      </c>
      <c r="G5725" t="s">
        <v>15</v>
      </c>
      <c r="H5725">
        <v>4359.21</v>
      </c>
      <c r="I5725" s="9">
        <v>45384</v>
      </c>
      <c r="J5725">
        <v>2024</v>
      </c>
      <c r="K5725" t="s">
        <v>14061</v>
      </c>
      <c r="L5725">
        <v>4</v>
      </c>
      <c r="M5725" t="s">
        <v>14046</v>
      </c>
      <c r="N5725" t="s">
        <v>16</v>
      </c>
    </row>
    <row r="5726" spans="1:14" x14ac:dyDescent="0.35">
      <c r="A5726" t="s">
        <v>4891</v>
      </c>
      <c r="B5726">
        <v>20</v>
      </c>
      <c r="C5726" t="s">
        <v>14098</v>
      </c>
      <c r="D5726" t="s">
        <v>12</v>
      </c>
      <c r="E5726" t="s">
        <v>52</v>
      </c>
      <c r="F5726" t="s">
        <v>49</v>
      </c>
      <c r="G5726" t="s">
        <v>15</v>
      </c>
      <c r="H5726">
        <v>8289.9500000000007</v>
      </c>
      <c r="I5726" s="9">
        <v>45546</v>
      </c>
      <c r="J5726">
        <v>2024</v>
      </c>
      <c r="K5726" t="s">
        <v>14055</v>
      </c>
      <c r="L5726">
        <v>9</v>
      </c>
      <c r="M5726" t="s">
        <v>14052</v>
      </c>
      <c r="N5726" t="s">
        <v>16</v>
      </c>
    </row>
    <row r="5727" spans="1:14" x14ac:dyDescent="0.35">
      <c r="A5727" t="s">
        <v>4999</v>
      </c>
      <c r="B5727">
        <v>20</v>
      </c>
      <c r="C5727" t="s">
        <v>14098</v>
      </c>
      <c r="D5727" t="s">
        <v>12</v>
      </c>
      <c r="E5727" t="s">
        <v>42</v>
      </c>
      <c r="F5727" t="s">
        <v>55</v>
      </c>
      <c r="G5727" t="s">
        <v>26</v>
      </c>
      <c r="H5727">
        <v>17385.89</v>
      </c>
      <c r="I5727" s="9">
        <v>45410</v>
      </c>
      <c r="J5727">
        <v>2024</v>
      </c>
      <c r="K5727" t="s">
        <v>14061</v>
      </c>
      <c r="L5727">
        <v>4</v>
      </c>
      <c r="M5727" t="s">
        <v>14059</v>
      </c>
      <c r="N5727" t="s">
        <v>16</v>
      </c>
    </row>
    <row r="5728" spans="1:14" x14ac:dyDescent="0.35">
      <c r="A5728" t="s">
        <v>5373</v>
      </c>
      <c r="B5728">
        <v>20</v>
      </c>
      <c r="C5728" t="s">
        <v>14098</v>
      </c>
      <c r="D5728" t="s">
        <v>39</v>
      </c>
      <c r="E5728" t="s">
        <v>74</v>
      </c>
      <c r="F5728" t="s">
        <v>19</v>
      </c>
      <c r="G5728" t="s">
        <v>36</v>
      </c>
      <c r="H5728">
        <v>17858.12</v>
      </c>
      <c r="I5728" s="9">
        <v>45535</v>
      </c>
      <c r="J5728">
        <v>2024</v>
      </c>
      <c r="K5728" t="s">
        <v>14056</v>
      </c>
      <c r="L5728">
        <v>8</v>
      </c>
      <c r="M5728" t="s">
        <v>14050</v>
      </c>
      <c r="N5728" t="s">
        <v>16</v>
      </c>
    </row>
    <row r="5729" spans="1:14" x14ac:dyDescent="0.35">
      <c r="A5729" t="s">
        <v>5541</v>
      </c>
      <c r="B5729">
        <v>20</v>
      </c>
      <c r="C5729" t="s">
        <v>14098</v>
      </c>
      <c r="D5729" t="s">
        <v>39</v>
      </c>
      <c r="E5729" t="s">
        <v>64</v>
      </c>
      <c r="F5729" t="s">
        <v>19</v>
      </c>
      <c r="G5729" t="s">
        <v>30</v>
      </c>
      <c r="H5729">
        <v>16449.48</v>
      </c>
      <c r="I5729" s="9">
        <v>45317</v>
      </c>
      <c r="J5729">
        <v>2024</v>
      </c>
      <c r="K5729" t="s">
        <v>14045</v>
      </c>
      <c r="L5729">
        <v>1</v>
      </c>
      <c r="M5729" t="s">
        <v>14048</v>
      </c>
      <c r="N5729" t="s">
        <v>16</v>
      </c>
    </row>
    <row r="5730" spans="1:14" x14ac:dyDescent="0.35">
      <c r="A5730" t="s">
        <v>5577</v>
      </c>
      <c r="B5730">
        <v>20</v>
      </c>
      <c r="C5730" t="s">
        <v>14098</v>
      </c>
      <c r="D5730" t="s">
        <v>39</v>
      </c>
      <c r="E5730" t="s">
        <v>52</v>
      </c>
      <c r="F5730" t="s">
        <v>19</v>
      </c>
      <c r="G5730" t="s">
        <v>15</v>
      </c>
      <c r="H5730">
        <v>2251.64</v>
      </c>
      <c r="I5730" s="9">
        <v>45320</v>
      </c>
      <c r="J5730">
        <v>2024</v>
      </c>
      <c r="K5730" t="s">
        <v>14045</v>
      </c>
      <c r="L5730">
        <v>1</v>
      </c>
      <c r="M5730" t="s">
        <v>14062</v>
      </c>
      <c r="N5730" t="s">
        <v>16</v>
      </c>
    </row>
    <row r="5731" spans="1:14" x14ac:dyDescent="0.35">
      <c r="A5731" t="s">
        <v>5699</v>
      </c>
      <c r="B5731">
        <v>20</v>
      </c>
      <c r="C5731" t="s">
        <v>14098</v>
      </c>
      <c r="D5731" t="s">
        <v>12</v>
      </c>
      <c r="E5731" t="s">
        <v>24</v>
      </c>
      <c r="F5731" t="s">
        <v>35</v>
      </c>
      <c r="G5731" t="s">
        <v>26</v>
      </c>
      <c r="H5731">
        <v>10458.030000000001</v>
      </c>
      <c r="I5731" s="9">
        <v>45320</v>
      </c>
      <c r="J5731">
        <v>2024</v>
      </c>
      <c r="K5731" t="s">
        <v>14045</v>
      </c>
      <c r="L5731">
        <v>1</v>
      </c>
      <c r="M5731" t="s">
        <v>14062</v>
      </c>
      <c r="N5731" t="s">
        <v>16</v>
      </c>
    </row>
    <row r="5732" spans="1:14" x14ac:dyDescent="0.35">
      <c r="A5732" t="s">
        <v>5799</v>
      </c>
      <c r="B5732">
        <v>20</v>
      </c>
      <c r="C5732" t="s">
        <v>14098</v>
      </c>
      <c r="D5732" t="s">
        <v>12</v>
      </c>
      <c r="E5732" t="s">
        <v>29</v>
      </c>
      <c r="F5732" t="s">
        <v>25</v>
      </c>
      <c r="G5732" t="s">
        <v>20</v>
      </c>
      <c r="H5732">
        <v>9362.49</v>
      </c>
      <c r="I5732" s="9">
        <v>45334</v>
      </c>
      <c r="J5732">
        <v>2024</v>
      </c>
      <c r="K5732" t="s">
        <v>14051</v>
      </c>
      <c r="L5732">
        <v>2</v>
      </c>
      <c r="M5732" t="s">
        <v>14062</v>
      </c>
      <c r="N5732" t="s">
        <v>16</v>
      </c>
    </row>
    <row r="5733" spans="1:14" x14ac:dyDescent="0.35">
      <c r="A5733" t="s">
        <v>6121</v>
      </c>
      <c r="B5733">
        <v>20</v>
      </c>
      <c r="C5733" t="s">
        <v>14098</v>
      </c>
      <c r="D5733" t="s">
        <v>39</v>
      </c>
      <c r="E5733" t="s">
        <v>24</v>
      </c>
      <c r="F5733" t="s">
        <v>55</v>
      </c>
      <c r="G5733" t="s">
        <v>20</v>
      </c>
      <c r="H5733">
        <v>28650.92</v>
      </c>
      <c r="I5733" s="9">
        <v>45574</v>
      </c>
      <c r="J5733">
        <v>2024</v>
      </c>
      <c r="K5733" t="s">
        <v>14058</v>
      </c>
      <c r="L5733">
        <v>10</v>
      </c>
      <c r="M5733" t="s">
        <v>14052</v>
      </c>
      <c r="N5733" t="s">
        <v>16</v>
      </c>
    </row>
    <row r="5734" spans="1:14" x14ac:dyDescent="0.35">
      <c r="A5734" t="s">
        <v>6195</v>
      </c>
      <c r="B5734">
        <v>20</v>
      </c>
      <c r="C5734" t="s">
        <v>14098</v>
      </c>
      <c r="D5734" t="s">
        <v>12</v>
      </c>
      <c r="E5734" t="s">
        <v>74</v>
      </c>
      <c r="F5734" t="s">
        <v>14</v>
      </c>
      <c r="G5734" t="s">
        <v>15</v>
      </c>
      <c r="H5734">
        <v>7050.09</v>
      </c>
      <c r="I5734" s="9">
        <v>45361</v>
      </c>
      <c r="J5734">
        <v>2024</v>
      </c>
      <c r="K5734" t="s">
        <v>14053</v>
      </c>
      <c r="L5734">
        <v>3</v>
      </c>
      <c r="M5734" t="s">
        <v>14059</v>
      </c>
      <c r="N5734" t="s">
        <v>16</v>
      </c>
    </row>
    <row r="5735" spans="1:14" x14ac:dyDescent="0.35">
      <c r="A5735" t="s">
        <v>6325</v>
      </c>
      <c r="B5735">
        <v>20</v>
      </c>
      <c r="C5735" t="s">
        <v>14098</v>
      </c>
      <c r="D5735" t="s">
        <v>12</v>
      </c>
      <c r="E5735" t="s">
        <v>42</v>
      </c>
      <c r="F5735" t="s">
        <v>49</v>
      </c>
      <c r="G5735" t="s">
        <v>15</v>
      </c>
      <c r="H5735">
        <v>9766.11</v>
      </c>
      <c r="I5735" s="9">
        <v>45248</v>
      </c>
      <c r="J5735">
        <v>2023</v>
      </c>
      <c r="K5735" t="s">
        <v>14054</v>
      </c>
      <c r="L5735">
        <v>11</v>
      </c>
      <c r="M5735" t="s">
        <v>14050</v>
      </c>
      <c r="N5735" t="s">
        <v>16</v>
      </c>
    </row>
    <row r="5736" spans="1:14" x14ac:dyDescent="0.35">
      <c r="A5736" t="s">
        <v>6409</v>
      </c>
      <c r="B5736">
        <v>20</v>
      </c>
      <c r="C5736" t="s">
        <v>14098</v>
      </c>
      <c r="D5736" t="s">
        <v>12</v>
      </c>
      <c r="E5736" t="s">
        <v>64</v>
      </c>
      <c r="F5736" t="s">
        <v>55</v>
      </c>
      <c r="G5736" t="s">
        <v>36</v>
      </c>
      <c r="H5736">
        <v>11304.74</v>
      </c>
      <c r="I5736" s="9">
        <v>45278</v>
      </c>
      <c r="J5736">
        <v>2023</v>
      </c>
      <c r="K5736" t="s">
        <v>14060</v>
      </c>
      <c r="L5736">
        <v>12</v>
      </c>
      <c r="M5736" t="s">
        <v>14062</v>
      </c>
      <c r="N5736" t="s">
        <v>16</v>
      </c>
    </row>
    <row r="5737" spans="1:14" x14ac:dyDescent="0.35">
      <c r="A5737" t="s">
        <v>6499</v>
      </c>
      <c r="B5737">
        <v>20</v>
      </c>
      <c r="C5737" t="s">
        <v>14098</v>
      </c>
      <c r="D5737" t="s">
        <v>39</v>
      </c>
      <c r="E5737" t="s">
        <v>74</v>
      </c>
      <c r="F5737" t="s">
        <v>14</v>
      </c>
      <c r="G5737" t="s">
        <v>30</v>
      </c>
      <c r="H5737">
        <v>10123.74</v>
      </c>
      <c r="I5737" s="9">
        <v>45244</v>
      </c>
      <c r="J5737">
        <v>2023</v>
      </c>
      <c r="K5737" t="s">
        <v>14054</v>
      </c>
      <c r="L5737">
        <v>11</v>
      </c>
      <c r="M5737" t="s">
        <v>14046</v>
      </c>
      <c r="N5737" t="s">
        <v>16</v>
      </c>
    </row>
    <row r="5738" spans="1:14" x14ac:dyDescent="0.35">
      <c r="A5738" t="s">
        <v>6597</v>
      </c>
      <c r="B5738">
        <v>20</v>
      </c>
      <c r="C5738" t="s">
        <v>14098</v>
      </c>
      <c r="D5738" t="s">
        <v>39</v>
      </c>
      <c r="E5738" t="s">
        <v>93</v>
      </c>
      <c r="F5738" t="s">
        <v>14</v>
      </c>
      <c r="G5738" t="s">
        <v>20</v>
      </c>
      <c r="H5738">
        <v>2955.11</v>
      </c>
      <c r="I5738" s="9">
        <v>44992</v>
      </c>
      <c r="J5738">
        <v>2023</v>
      </c>
      <c r="K5738" t="s">
        <v>14053</v>
      </c>
      <c r="L5738">
        <v>3</v>
      </c>
      <c r="M5738" t="s">
        <v>14046</v>
      </c>
      <c r="N5738" t="s">
        <v>16</v>
      </c>
    </row>
    <row r="5739" spans="1:14" x14ac:dyDescent="0.35">
      <c r="A5739" t="s">
        <v>6921</v>
      </c>
      <c r="B5739">
        <v>20</v>
      </c>
      <c r="C5739" t="s">
        <v>14098</v>
      </c>
      <c r="D5739" t="s">
        <v>39</v>
      </c>
      <c r="E5739" t="s">
        <v>13</v>
      </c>
      <c r="F5739" t="s">
        <v>19</v>
      </c>
      <c r="G5739" t="s">
        <v>30</v>
      </c>
      <c r="H5739">
        <v>3628.25</v>
      </c>
      <c r="I5739" s="9">
        <v>45563</v>
      </c>
      <c r="J5739">
        <v>2024</v>
      </c>
      <c r="K5739" t="s">
        <v>14055</v>
      </c>
      <c r="L5739">
        <v>9</v>
      </c>
      <c r="M5739" t="s">
        <v>14050</v>
      </c>
      <c r="N5739" t="s">
        <v>16</v>
      </c>
    </row>
    <row r="5740" spans="1:14" x14ac:dyDescent="0.35">
      <c r="A5740" t="s">
        <v>6935</v>
      </c>
      <c r="B5740">
        <v>20</v>
      </c>
      <c r="C5740" t="s">
        <v>14098</v>
      </c>
      <c r="D5740" t="s">
        <v>12</v>
      </c>
      <c r="E5740" t="s">
        <v>13</v>
      </c>
      <c r="F5740" t="s">
        <v>25</v>
      </c>
      <c r="G5740" t="s">
        <v>30</v>
      </c>
      <c r="H5740">
        <v>9274.18</v>
      </c>
      <c r="I5740" s="9">
        <v>45337</v>
      </c>
      <c r="J5740">
        <v>2024</v>
      </c>
      <c r="K5740" t="s">
        <v>14051</v>
      </c>
      <c r="L5740">
        <v>2</v>
      </c>
      <c r="M5740" t="s">
        <v>14057</v>
      </c>
      <c r="N5740" t="s">
        <v>16</v>
      </c>
    </row>
    <row r="5741" spans="1:14" x14ac:dyDescent="0.35">
      <c r="A5741" t="s">
        <v>7003</v>
      </c>
      <c r="B5741">
        <v>20</v>
      </c>
      <c r="C5741" t="s">
        <v>14098</v>
      </c>
      <c r="D5741" t="s">
        <v>39</v>
      </c>
      <c r="E5741" t="s">
        <v>13</v>
      </c>
      <c r="F5741" t="s">
        <v>35</v>
      </c>
      <c r="G5741" t="s">
        <v>36</v>
      </c>
      <c r="H5741">
        <v>541.84</v>
      </c>
      <c r="I5741" s="9">
        <v>45554</v>
      </c>
      <c r="J5741">
        <v>2024</v>
      </c>
      <c r="K5741" t="s">
        <v>14055</v>
      </c>
      <c r="L5741">
        <v>9</v>
      </c>
      <c r="M5741" t="s">
        <v>14057</v>
      </c>
      <c r="N5741" t="s">
        <v>16</v>
      </c>
    </row>
    <row r="5742" spans="1:14" x14ac:dyDescent="0.35">
      <c r="A5742" t="s">
        <v>7005</v>
      </c>
      <c r="B5742">
        <v>20</v>
      </c>
      <c r="C5742" t="s">
        <v>14098</v>
      </c>
      <c r="D5742" t="s">
        <v>39</v>
      </c>
      <c r="E5742" t="s">
        <v>64</v>
      </c>
      <c r="F5742" t="s">
        <v>35</v>
      </c>
      <c r="G5742" t="s">
        <v>36</v>
      </c>
      <c r="H5742">
        <v>10911.82</v>
      </c>
      <c r="I5742" s="9">
        <v>45129</v>
      </c>
      <c r="J5742">
        <v>2023</v>
      </c>
      <c r="K5742" t="s">
        <v>14063</v>
      </c>
      <c r="L5742">
        <v>7</v>
      </c>
      <c r="M5742" t="s">
        <v>14050</v>
      </c>
      <c r="N5742" t="s">
        <v>16</v>
      </c>
    </row>
    <row r="5743" spans="1:14" x14ac:dyDescent="0.35">
      <c r="A5743" t="s">
        <v>7099</v>
      </c>
      <c r="B5743">
        <v>20</v>
      </c>
      <c r="C5743" t="s">
        <v>14098</v>
      </c>
      <c r="D5743" t="s">
        <v>39</v>
      </c>
      <c r="E5743" t="s">
        <v>93</v>
      </c>
      <c r="F5743" t="s">
        <v>25</v>
      </c>
      <c r="G5743" t="s">
        <v>30</v>
      </c>
      <c r="H5743">
        <v>22284.51</v>
      </c>
      <c r="I5743" s="9">
        <v>45601</v>
      </c>
      <c r="J5743">
        <v>2024</v>
      </c>
      <c r="K5743" t="s">
        <v>14054</v>
      </c>
      <c r="L5743">
        <v>11</v>
      </c>
      <c r="M5743" t="s">
        <v>14046</v>
      </c>
      <c r="N5743" t="s">
        <v>16</v>
      </c>
    </row>
    <row r="5744" spans="1:14" x14ac:dyDescent="0.35">
      <c r="A5744" t="s">
        <v>7179</v>
      </c>
      <c r="B5744">
        <v>20</v>
      </c>
      <c r="C5744" t="s">
        <v>14098</v>
      </c>
      <c r="D5744" t="s">
        <v>12</v>
      </c>
      <c r="E5744" t="s">
        <v>64</v>
      </c>
      <c r="F5744" t="s">
        <v>25</v>
      </c>
      <c r="G5744" t="s">
        <v>36</v>
      </c>
      <c r="H5744">
        <v>1648.07</v>
      </c>
      <c r="I5744" s="9">
        <v>45527</v>
      </c>
      <c r="J5744">
        <v>2024</v>
      </c>
      <c r="K5744" t="s">
        <v>14056</v>
      </c>
      <c r="L5744">
        <v>8</v>
      </c>
      <c r="M5744" t="s">
        <v>14048</v>
      </c>
      <c r="N5744" t="s">
        <v>16</v>
      </c>
    </row>
    <row r="5745" spans="1:14" x14ac:dyDescent="0.35">
      <c r="A5745" t="s">
        <v>7365</v>
      </c>
      <c r="B5745">
        <v>20</v>
      </c>
      <c r="C5745" t="s">
        <v>14098</v>
      </c>
      <c r="D5745" t="s">
        <v>39</v>
      </c>
      <c r="E5745" t="s">
        <v>24</v>
      </c>
      <c r="F5745" t="s">
        <v>14</v>
      </c>
      <c r="G5745" t="s">
        <v>30</v>
      </c>
      <c r="H5745">
        <v>17281.63</v>
      </c>
      <c r="I5745" s="9">
        <v>45184</v>
      </c>
      <c r="J5745">
        <v>2023</v>
      </c>
      <c r="K5745" t="s">
        <v>14055</v>
      </c>
      <c r="L5745">
        <v>9</v>
      </c>
      <c r="M5745" t="s">
        <v>14048</v>
      </c>
      <c r="N5745" t="s">
        <v>16</v>
      </c>
    </row>
    <row r="5746" spans="1:14" x14ac:dyDescent="0.35">
      <c r="A5746" t="s">
        <v>7389</v>
      </c>
      <c r="B5746">
        <v>20</v>
      </c>
      <c r="C5746" t="s">
        <v>14098</v>
      </c>
      <c r="D5746" t="s">
        <v>12</v>
      </c>
      <c r="E5746" t="s">
        <v>93</v>
      </c>
      <c r="F5746" t="s">
        <v>55</v>
      </c>
      <c r="G5746" t="s">
        <v>26</v>
      </c>
      <c r="H5746">
        <v>3581.38</v>
      </c>
      <c r="I5746" s="9">
        <v>44947</v>
      </c>
      <c r="J5746">
        <v>2023</v>
      </c>
      <c r="K5746" t="s">
        <v>14045</v>
      </c>
      <c r="L5746">
        <v>1</v>
      </c>
      <c r="M5746" t="s">
        <v>14050</v>
      </c>
      <c r="N5746" t="s">
        <v>16</v>
      </c>
    </row>
    <row r="5747" spans="1:14" x14ac:dyDescent="0.35">
      <c r="A5747" t="s">
        <v>7431</v>
      </c>
      <c r="B5747">
        <v>20</v>
      </c>
      <c r="C5747" t="s">
        <v>14098</v>
      </c>
      <c r="D5747" t="s">
        <v>12</v>
      </c>
      <c r="E5747" t="s">
        <v>24</v>
      </c>
      <c r="F5747" t="s">
        <v>25</v>
      </c>
      <c r="G5747" t="s">
        <v>15</v>
      </c>
      <c r="H5747">
        <v>2544.8200000000002</v>
      </c>
      <c r="I5747" s="9">
        <v>45557</v>
      </c>
      <c r="J5747">
        <v>2024</v>
      </c>
      <c r="K5747" t="s">
        <v>14055</v>
      </c>
      <c r="L5747">
        <v>9</v>
      </c>
      <c r="M5747" t="s">
        <v>14059</v>
      </c>
      <c r="N5747" t="s">
        <v>16</v>
      </c>
    </row>
    <row r="5748" spans="1:14" x14ac:dyDescent="0.35">
      <c r="A5748" t="s">
        <v>7491</v>
      </c>
      <c r="B5748">
        <v>20</v>
      </c>
      <c r="C5748" t="s">
        <v>14098</v>
      </c>
      <c r="D5748" t="s">
        <v>39</v>
      </c>
      <c r="E5748" t="s">
        <v>24</v>
      </c>
      <c r="F5748" t="s">
        <v>19</v>
      </c>
      <c r="G5748" t="s">
        <v>15</v>
      </c>
      <c r="H5748">
        <v>22863.08</v>
      </c>
      <c r="I5748" s="9">
        <v>45301</v>
      </c>
      <c r="J5748">
        <v>2024</v>
      </c>
      <c r="K5748" t="s">
        <v>14045</v>
      </c>
      <c r="L5748">
        <v>1</v>
      </c>
      <c r="M5748" t="s">
        <v>14052</v>
      </c>
      <c r="N5748" t="s">
        <v>16</v>
      </c>
    </row>
    <row r="5749" spans="1:14" x14ac:dyDescent="0.35">
      <c r="A5749" t="s">
        <v>7541</v>
      </c>
      <c r="B5749">
        <v>20</v>
      </c>
      <c r="C5749" t="s">
        <v>14098</v>
      </c>
      <c r="D5749" t="s">
        <v>12</v>
      </c>
      <c r="E5749" t="s">
        <v>29</v>
      </c>
      <c r="F5749" t="s">
        <v>35</v>
      </c>
      <c r="G5749" t="s">
        <v>26</v>
      </c>
      <c r="H5749">
        <v>39214.42</v>
      </c>
      <c r="I5749" s="9">
        <v>45036</v>
      </c>
      <c r="J5749">
        <v>2023</v>
      </c>
      <c r="K5749" t="s">
        <v>14061</v>
      </c>
      <c r="L5749">
        <v>4</v>
      </c>
      <c r="M5749" t="s">
        <v>14057</v>
      </c>
      <c r="N5749" t="s">
        <v>16</v>
      </c>
    </row>
    <row r="5750" spans="1:14" x14ac:dyDescent="0.35">
      <c r="A5750" t="s">
        <v>7853</v>
      </c>
      <c r="B5750">
        <v>20</v>
      </c>
      <c r="C5750" t="s">
        <v>14098</v>
      </c>
      <c r="D5750" t="s">
        <v>12</v>
      </c>
      <c r="E5750" t="s">
        <v>29</v>
      </c>
      <c r="F5750" t="s">
        <v>14</v>
      </c>
      <c r="G5750" t="s">
        <v>26</v>
      </c>
      <c r="H5750">
        <v>17456.060000000001</v>
      </c>
      <c r="I5750" s="9">
        <v>45358</v>
      </c>
      <c r="J5750">
        <v>2024</v>
      </c>
      <c r="K5750" t="s">
        <v>14053</v>
      </c>
      <c r="L5750">
        <v>3</v>
      </c>
      <c r="M5750" t="s">
        <v>14057</v>
      </c>
      <c r="N5750" t="s">
        <v>16</v>
      </c>
    </row>
    <row r="5751" spans="1:14" x14ac:dyDescent="0.35">
      <c r="A5751" t="s">
        <v>7915</v>
      </c>
      <c r="B5751">
        <v>20</v>
      </c>
      <c r="C5751" t="s">
        <v>14098</v>
      </c>
      <c r="D5751" t="s">
        <v>12</v>
      </c>
      <c r="E5751" t="s">
        <v>74</v>
      </c>
      <c r="F5751" t="s">
        <v>19</v>
      </c>
      <c r="G5751" t="s">
        <v>36</v>
      </c>
      <c r="H5751">
        <v>33011.040000000001</v>
      </c>
      <c r="I5751" s="9">
        <v>45465</v>
      </c>
      <c r="J5751">
        <v>2024</v>
      </c>
      <c r="K5751" t="s">
        <v>14049</v>
      </c>
      <c r="L5751">
        <v>6</v>
      </c>
      <c r="M5751" t="s">
        <v>14050</v>
      </c>
      <c r="N5751" t="s">
        <v>16</v>
      </c>
    </row>
    <row r="5752" spans="1:14" x14ac:dyDescent="0.35">
      <c r="A5752" t="s">
        <v>8027</v>
      </c>
      <c r="B5752">
        <v>20</v>
      </c>
      <c r="C5752" t="s">
        <v>14098</v>
      </c>
      <c r="D5752" t="s">
        <v>39</v>
      </c>
      <c r="E5752" t="s">
        <v>52</v>
      </c>
      <c r="F5752" t="s">
        <v>49</v>
      </c>
      <c r="G5752" t="s">
        <v>15</v>
      </c>
      <c r="H5752">
        <v>8404.86</v>
      </c>
      <c r="I5752" s="9">
        <v>45155</v>
      </c>
      <c r="J5752">
        <v>2023</v>
      </c>
      <c r="K5752" t="s">
        <v>14056</v>
      </c>
      <c r="L5752">
        <v>8</v>
      </c>
      <c r="M5752" t="s">
        <v>14057</v>
      </c>
      <c r="N5752" t="s">
        <v>16</v>
      </c>
    </row>
    <row r="5753" spans="1:14" x14ac:dyDescent="0.35">
      <c r="A5753" t="s">
        <v>8181</v>
      </c>
      <c r="B5753">
        <v>20</v>
      </c>
      <c r="C5753" t="s">
        <v>14098</v>
      </c>
      <c r="D5753" t="s">
        <v>39</v>
      </c>
      <c r="E5753" t="s">
        <v>42</v>
      </c>
      <c r="F5753" t="s">
        <v>25</v>
      </c>
      <c r="G5753" t="s">
        <v>26</v>
      </c>
      <c r="H5753">
        <v>6502.07</v>
      </c>
      <c r="I5753" s="9">
        <v>45177</v>
      </c>
      <c r="J5753">
        <v>2023</v>
      </c>
      <c r="K5753" t="s">
        <v>14055</v>
      </c>
      <c r="L5753">
        <v>9</v>
      </c>
      <c r="M5753" t="s">
        <v>14048</v>
      </c>
      <c r="N5753" t="s">
        <v>16</v>
      </c>
    </row>
    <row r="5754" spans="1:14" x14ac:dyDescent="0.35">
      <c r="A5754" t="s">
        <v>8347</v>
      </c>
      <c r="B5754">
        <v>20</v>
      </c>
      <c r="C5754" t="s">
        <v>14098</v>
      </c>
      <c r="D5754" t="s">
        <v>12</v>
      </c>
      <c r="E5754" t="s">
        <v>29</v>
      </c>
      <c r="F5754" t="s">
        <v>49</v>
      </c>
      <c r="G5754" t="s">
        <v>20</v>
      </c>
      <c r="H5754">
        <v>7433.06</v>
      </c>
      <c r="I5754" s="9">
        <v>45362</v>
      </c>
      <c r="J5754">
        <v>2024</v>
      </c>
      <c r="K5754" t="s">
        <v>14053</v>
      </c>
      <c r="L5754">
        <v>3</v>
      </c>
      <c r="M5754" t="s">
        <v>14062</v>
      </c>
      <c r="N5754" t="s">
        <v>16</v>
      </c>
    </row>
    <row r="5755" spans="1:14" x14ac:dyDescent="0.35">
      <c r="A5755" t="s">
        <v>8375</v>
      </c>
      <c r="B5755">
        <v>20</v>
      </c>
      <c r="C5755" t="s">
        <v>14098</v>
      </c>
      <c r="D5755" t="s">
        <v>12</v>
      </c>
      <c r="E5755" t="s">
        <v>52</v>
      </c>
      <c r="F5755" t="s">
        <v>14</v>
      </c>
      <c r="G5755" t="s">
        <v>26</v>
      </c>
      <c r="H5755">
        <v>1726.65</v>
      </c>
      <c r="I5755" s="9">
        <v>45012</v>
      </c>
      <c r="J5755">
        <v>2023</v>
      </c>
      <c r="K5755" t="s">
        <v>14053</v>
      </c>
      <c r="L5755">
        <v>3</v>
      </c>
      <c r="M5755" t="s">
        <v>14062</v>
      </c>
      <c r="N5755" t="s">
        <v>16</v>
      </c>
    </row>
    <row r="5756" spans="1:14" x14ac:dyDescent="0.35">
      <c r="A5756" t="s">
        <v>8521</v>
      </c>
      <c r="B5756">
        <v>20</v>
      </c>
      <c r="C5756" t="s">
        <v>14098</v>
      </c>
      <c r="D5756" t="s">
        <v>12</v>
      </c>
      <c r="E5756" t="s">
        <v>42</v>
      </c>
      <c r="F5756" t="s">
        <v>19</v>
      </c>
      <c r="G5756" t="s">
        <v>15</v>
      </c>
      <c r="H5756">
        <v>5667.48</v>
      </c>
      <c r="I5756" s="9">
        <v>45623</v>
      </c>
      <c r="J5756">
        <v>2024</v>
      </c>
      <c r="K5756" t="s">
        <v>14054</v>
      </c>
      <c r="L5756">
        <v>11</v>
      </c>
      <c r="M5756" t="s">
        <v>14052</v>
      </c>
      <c r="N5756" t="s">
        <v>16</v>
      </c>
    </row>
    <row r="5757" spans="1:14" x14ac:dyDescent="0.35">
      <c r="A5757" t="s">
        <v>8719</v>
      </c>
      <c r="B5757">
        <v>20</v>
      </c>
      <c r="C5757" t="s">
        <v>14098</v>
      </c>
      <c r="D5757" t="s">
        <v>39</v>
      </c>
      <c r="E5757" t="s">
        <v>13</v>
      </c>
      <c r="F5757" t="s">
        <v>55</v>
      </c>
      <c r="G5757" t="s">
        <v>15</v>
      </c>
      <c r="H5757">
        <v>9062.1</v>
      </c>
      <c r="I5757" s="9">
        <v>45513</v>
      </c>
      <c r="J5757">
        <v>2024</v>
      </c>
      <c r="K5757" t="s">
        <v>14056</v>
      </c>
      <c r="L5757">
        <v>8</v>
      </c>
      <c r="M5757" t="s">
        <v>14048</v>
      </c>
      <c r="N5757" t="s">
        <v>16</v>
      </c>
    </row>
    <row r="5758" spans="1:14" x14ac:dyDescent="0.35">
      <c r="A5758" t="s">
        <v>8733</v>
      </c>
      <c r="B5758">
        <v>20</v>
      </c>
      <c r="C5758" t="s">
        <v>14098</v>
      </c>
      <c r="D5758" t="s">
        <v>39</v>
      </c>
      <c r="E5758" t="s">
        <v>13</v>
      </c>
      <c r="F5758" t="s">
        <v>14</v>
      </c>
      <c r="G5758" t="s">
        <v>30</v>
      </c>
      <c r="H5758">
        <v>12498.85</v>
      </c>
      <c r="I5758" s="9">
        <v>45153</v>
      </c>
      <c r="J5758">
        <v>2023</v>
      </c>
      <c r="K5758" t="s">
        <v>14056</v>
      </c>
      <c r="L5758">
        <v>8</v>
      </c>
      <c r="M5758" t="s">
        <v>14046</v>
      </c>
      <c r="N5758" t="s">
        <v>16</v>
      </c>
    </row>
    <row r="5759" spans="1:14" x14ac:dyDescent="0.35">
      <c r="A5759" t="s">
        <v>8831</v>
      </c>
      <c r="B5759">
        <v>20</v>
      </c>
      <c r="C5759" t="s">
        <v>14098</v>
      </c>
      <c r="D5759" t="s">
        <v>12</v>
      </c>
      <c r="E5759" t="s">
        <v>52</v>
      </c>
      <c r="F5759" t="s">
        <v>19</v>
      </c>
      <c r="G5759" t="s">
        <v>30</v>
      </c>
      <c r="H5759">
        <v>8970.74</v>
      </c>
      <c r="I5759" s="9">
        <v>45171</v>
      </c>
      <c r="J5759">
        <v>2023</v>
      </c>
      <c r="K5759" t="s">
        <v>14055</v>
      </c>
      <c r="L5759">
        <v>9</v>
      </c>
      <c r="M5759" t="s">
        <v>14050</v>
      </c>
      <c r="N5759" t="s">
        <v>16</v>
      </c>
    </row>
    <row r="5760" spans="1:14" x14ac:dyDescent="0.35">
      <c r="A5760" t="s">
        <v>9019</v>
      </c>
      <c r="B5760">
        <v>20</v>
      </c>
      <c r="C5760" t="s">
        <v>14098</v>
      </c>
      <c r="D5760" t="s">
        <v>12</v>
      </c>
      <c r="E5760" t="s">
        <v>29</v>
      </c>
      <c r="F5760" t="s">
        <v>55</v>
      </c>
      <c r="G5760" t="s">
        <v>36</v>
      </c>
      <c r="H5760">
        <v>4752.7</v>
      </c>
      <c r="I5760" s="9">
        <v>45147</v>
      </c>
      <c r="J5760">
        <v>2023</v>
      </c>
      <c r="K5760" t="s">
        <v>14056</v>
      </c>
      <c r="L5760">
        <v>8</v>
      </c>
      <c r="M5760" t="s">
        <v>14052</v>
      </c>
      <c r="N5760" t="s">
        <v>16</v>
      </c>
    </row>
    <row r="5761" spans="1:14" x14ac:dyDescent="0.35">
      <c r="A5761" t="s">
        <v>9183</v>
      </c>
      <c r="B5761">
        <v>20</v>
      </c>
      <c r="C5761" t="s">
        <v>14098</v>
      </c>
      <c r="D5761" t="s">
        <v>12</v>
      </c>
      <c r="E5761" t="s">
        <v>74</v>
      </c>
      <c r="F5761" t="s">
        <v>25</v>
      </c>
      <c r="G5761" t="s">
        <v>36</v>
      </c>
      <c r="H5761">
        <v>4381.2</v>
      </c>
      <c r="I5761" s="9">
        <v>45384</v>
      </c>
      <c r="J5761">
        <v>2024</v>
      </c>
      <c r="K5761" t="s">
        <v>14061</v>
      </c>
      <c r="L5761">
        <v>4</v>
      </c>
      <c r="M5761" t="s">
        <v>14046</v>
      </c>
      <c r="N5761" t="s">
        <v>16</v>
      </c>
    </row>
    <row r="5762" spans="1:14" x14ac:dyDescent="0.35">
      <c r="A5762" t="s">
        <v>9209</v>
      </c>
      <c r="B5762">
        <v>20</v>
      </c>
      <c r="C5762" t="s">
        <v>14098</v>
      </c>
      <c r="D5762" t="s">
        <v>39</v>
      </c>
      <c r="E5762" t="s">
        <v>52</v>
      </c>
      <c r="F5762" t="s">
        <v>25</v>
      </c>
      <c r="G5762" t="s">
        <v>36</v>
      </c>
      <c r="H5762">
        <v>2765.32</v>
      </c>
      <c r="I5762" s="9">
        <v>45568</v>
      </c>
      <c r="J5762">
        <v>2024</v>
      </c>
      <c r="K5762" t="s">
        <v>14058</v>
      </c>
      <c r="L5762">
        <v>10</v>
      </c>
      <c r="M5762" t="s">
        <v>14057</v>
      </c>
      <c r="N5762" t="s">
        <v>16</v>
      </c>
    </row>
    <row r="5763" spans="1:14" x14ac:dyDescent="0.35">
      <c r="A5763" t="s">
        <v>9297</v>
      </c>
      <c r="B5763">
        <v>20</v>
      </c>
      <c r="C5763" t="s">
        <v>14098</v>
      </c>
      <c r="D5763" t="s">
        <v>39</v>
      </c>
      <c r="E5763" t="s">
        <v>24</v>
      </c>
      <c r="F5763" t="s">
        <v>19</v>
      </c>
      <c r="G5763" t="s">
        <v>26</v>
      </c>
      <c r="H5763">
        <v>10582.12</v>
      </c>
      <c r="I5763" s="9">
        <v>45389</v>
      </c>
      <c r="J5763">
        <v>2024</v>
      </c>
      <c r="K5763" t="s">
        <v>14061</v>
      </c>
      <c r="L5763">
        <v>4</v>
      </c>
      <c r="M5763" t="s">
        <v>14059</v>
      </c>
      <c r="N5763" t="s">
        <v>16</v>
      </c>
    </row>
    <row r="5764" spans="1:14" x14ac:dyDescent="0.35">
      <c r="A5764" t="s">
        <v>9323</v>
      </c>
      <c r="B5764">
        <v>20</v>
      </c>
      <c r="C5764" t="s">
        <v>14098</v>
      </c>
      <c r="D5764" t="s">
        <v>39</v>
      </c>
      <c r="E5764" t="s">
        <v>64</v>
      </c>
      <c r="F5764" t="s">
        <v>49</v>
      </c>
      <c r="G5764" t="s">
        <v>15</v>
      </c>
      <c r="H5764">
        <v>7454.13</v>
      </c>
      <c r="I5764" s="9">
        <v>45540</v>
      </c>
      <c r="J5764">
        <v>2024</v>
      </c>
      <c r="K5764" t="s">
        <v>14055</v>
      </c>
      <c r="L5764">
        <v>9</v>
      </c>
      <c r="M5764" t="s">
        <v>14057</v>
      </c>
      <c r="N5764" t="s">
        <v>16</v>
      </c>
    </row>
    <row r="5765" spans="1:14" x14ac:dyDescent="0.35">
      <c r="A5765" t="s">
        <v>9413</v>
      </c>
      <c r="B5765">
        <v>20</v>
      </c>
      <c r="C5765" t="s">
        <v>14098</v>
      </c>
      <c r="D5765" t="s">
        <v>12</v>
      </c>
      <c r="E5765" t="s">
        <v>13</v>
      </c>
      <c r="F5765" t="s">
        <v>55</v>
      </c>
      <c r="G5765" t="s">
        <v>36</v>
      </c>
      <c r="H5765">
        <v>2071.48</v>
      </c>
      <c r="I5765" s="9">
        <v>45176</v>
      </c>
      <c r="J5765">
        <v>2023</v>
      </c>
      <c r="K5765" t="s">
        <v>14055</v>
      </c>
      <c r="L5765">
        <v>9</v>
      </c>
      <c r="M5765" t="s">
        <v>14057</v>
      </c>
      <c r="N5765" t="s">
        <v>16</v>
      </c>
    </row>
    <row r="5766" spans="1:14" x14ac:dyDescent="0.35">
      <c r="A5766" t="s">
        <v>9519</v>
      </c>
      <c r="B5766">
        <v>20</v>
      </c>
      <c r="C5766" t="s">
        <v>14098</v>
      </c>
      <c r="D5766" t="s">
        <v>39</v>
      </c>
      <c r="E5766" t="s">
        <v>64</v>
      </c>
      <c r="F5766" t="s">
        <v>14</v>
      </c>
      <c r="G5766" t="s">
        <v>15</v>
      </c>
      <c r="H5766">
        <v>4358.5</v>
      </c>
      <c r="I5766" s="9">
        <v>45148</v>
      </c>
      <c r="J5766">
        <v>2023</v>
      </c>
      <c r="K5766" t="s">
        <v>14056</v>
      </c>
      <c r="L5766">
        <v>8</v>
      </c>
      <c r="M5766" t="s">
        <v>14057</v>
      </c>
      <c r="N5766" t="s">
        <v>16</v>
      </c>
    </row>
    <row r="5767" spans="1:14" x14ac:dyDescent="0.35">
      <c r="A5767" t="s">
        <v>9565</v>
      </c>
      <c r="B5767">
        <v>20</v>
      </c>
      <c r="C5767" t="s">
        <v>14098</v>
      </c>
      <c r="D5767" t="s">
        <v>39</v>
      </c>
      <c r="E5767" t="s">
        <v>24</v>
      </c>
      <c r="F5767" t="s">
        <v>49</v>
      </c>
      <c r="G5767" t="s">
        <v>20</v>
      </c>
      <c r="H5767">
        <v>1597.78</v>
      </c>
      <c r="I5767" s="9">
        <v>45145</v>
      </c>
      <c r="J5767">
        <v>2023</v>
      </c>
      <c r="K5767" t="s">
        <v>14056</v>
      </c>
      <c r="L5767">
        <v>8</v>
      </c>
      <c r="M5767" t="s">
        <v>14062</v>
      </c>
      <c r="N5767" t="s">
        <v>16</v>
      </c>
    </row>
    <row r="5768" spans="1:14" x14ac:dyDescent="0.35">
      <c r="A5768" t="s">
        <v>9579</v>
      </c>
      <c r="B5768">
        <v>20</v>
      </c>
      <c r="C5768" t="s">
        <v>14098</v>
      </c>
      <c r="D5768" t="s">
        <v>12</v>
      </c>
      <c r="E5768" t="s">
        <v>13</v>
      </c>
      <c r="F5768" t="s">
        <v>14</v>
      </c>
      <c r="G5768" t="s">
        <v>20</v>
      </c>
      <c r="H5768">
        <v>1796.48</v>
      </c>
      <c r="I5768" s="9">
        <v>45060</v>
      </c>
      <c r="J5768">
        <v>2023</v>
      </c>
      <c r="K5768" t="s">
        <v>14047</v>
      </c>
      <c r="L5768">
        <v>5</v>
      </c>
      <c r="M5768" t="s">
        <v>14059</v>
      </c>
      <c r="N5768" t="s">
        <v>16</v>
      </c>
    </row>
    <row r="5769" spans="1:14" x14ac:dyDescent="0.35">
      <c r="A5769" t="s">
        <v>9631</v>
      </c>
      <c r="B5769">
        <v>20</v>
      </c>
      <c r="C5769" t="s">
        <v>14098</v>
      </c>
      <c r="D5769" t="s">
        <v>12</v>
      </c>
      <c r="E5769" t="s">
        <v>13</v>
      </c>
      <c r="F5769" t="s">
        <v>14</v>
      </c>
      <c r="G5769" t="s">
        <v>26</v>
      </c>
      <c r="H5769">
        <v>3832.24</v>
      </c>
      <c r="I5769" s="9">
        <v>45226</v>
      </c>
      <c r="J5769">
        <v>2023</v>
      </c>
      <c r="K5769" t="s">
        <v>14058</v>
      </c>
      <c r="L5769">
        <v>10</v>
      </c>
      <c r="M5769" t="s">
        <v>14048</v>
      </c>
      <c r="N5769" t="s">
        <v>16</v>
      </c>
    </row>
    <row r="5770" spans="1:14" x14ac:dyDescent="0.35">
      <c r="A5770" t="s">
        <v>9685</v>
      </c>
      <c r="B5770">
        <v>20</v>
      </c>
      <c r="C5770" t="s">
        <v>14098</v>
      </c>
      <c r="D5770" t="s">
        <v>12</v>
      </c>
      <c r="E5770" t="s">
        <v>24</v>
      </c>
      <c r="F5770" t="s">
        <v>49</v>
      </c>
      <c r="G5770" t="s">
        <v>26</v>
      </c>
      <c r="H5770">
        <v>4098.0200000000004</v>
      </c>
      <c r="I5770" s="9">
        <v>45649</v>
      </c>
      <c r="J5770">
        <v>2024</v>
      </c>
      <c r="K5770" t="s">
        <v>14060</v>
      </c>
      <c r="L5770">
        <v>12</v>
      </c>
      <c r="M5770" t="s">
        <v>14062</v>
      </c>
      <c r="N5770" t="s">
        <v>16</v>
      </c>
    </row>
    <row r="5771" spans="1:14" x14ac:dyDescent="0.35">
      <c r="A5771" t="s">
        <v>9771</v>
      </c>
      <c r="B5771">
        <v>20</v>
      </c>
      <c r="C5771" t="s">
        <v>14098</v>
      </c>
      <c r="D5771" t="s">
        <v>39</v>
      </c>
      <c r="E5771" t="s">
        <v>13</v>
      </c>
      <c r="F5771" t="s">
        <v>19</v>
      </c>
      <c r="G5771" t="s">
        <v>36</v>
      </c>
      <c r="H5771">
        <v>2458.6799999999998</v>
      </c>
      <c r="I5771" s="9">
        <v>45063</v>
      </c>
      <c r="J5771">
        <v>2023</v>
      </c>
      <c r="K5771" t="s">
        <v>14047</v>
      </c>
      <c r="L5771">
        <v>5</v>
      </c>
      <c r="M5771" t="s">
        <v>14052</v>
      </c>
      <c r="N5771" t="s">
        <v>16</v>
      </c>
    </row>
    <row r="5772" spans="1:14" x14ac:dyDescent="0.35">
      <c r="A5772" t="s">
        <v>9847</v>
      </c>
      <c r="B5772">
        <v>20</v>
      </c>
      <c r="C5772" t="s">
        <v>14098</v>
      </c>
      <c r="D5772" t="s">
        <v>12</v>
      </c>
      <c r="E5772" t="s">
        <v>93</v>
      </c>
      <c r="F5772" t="s">
        <v>25</v>
      </c>
      <c r="G5772" t="s">
        <v>20</v>
      </c>
      <c r="H5772">
        <v>14415.24</v>
      </c>
      <c r="I5772" s="9">
        <v>44929</v>
      </c>
      <c r="J5772">
        <v>2023</v>
      </c>
      <c r="K5772" t="s">
        <v>14045</v>
      </c>
      <c r="L5772">
        <v>1</v>
      </c>
      <c r="M5772" t="s">
        <v>14046</v>
      </c>
      <c r="N5772" t="s">
        <v>16</v>
      </c>
    </row>
    <row r="5773" spans="1:14" x14ac:dyDescent="0.35">
      <c r="A5773" t="s">
        <v>9973</v>
      </c>
      <c r="B5773">
        <v>20</v>
      </c>
      <c r="C5773" t="s">
        <v>14098</v>
      </c>
      <c r="D5773" t="s">
        <v>39</v>
      </c>
      <c r="E5773" t="s">
        <v>52</v>
      </c>
      <c r="F5773" t="s">
        <v>14</v>
      </c>
      <c r="G5773" t="s">
        <v>15</v>
      </c>
      <c r="H5773">
        <v>2929.81</v>
      </c>
      <c r="I5773" s="9">
        <v>45506</v>
      </c>
      <c r="J5773">
        <v>2024</v>
      </c>
      <c r="K5773" t="s">
        <v>14056</v>
      </c>
      <c r="L5773">
        <v>8</v>
      </c>
      <c r="M5773" t="s">
        <v>14048</v>
      </c>
      <c r="N5773" t="s">
        <v>16</v>
      </c>
    </row>
    <row r="5774" spans="1:14" x14ac:dyDescent="0.35">
      <c r="A5774" t="s">
        <v>10023</v>
      </c>
      <c r="B5774">
        <v>20</v>
      </c>
      <c r="C5774" t="s">
        <v>14098</v>
      </c>
      <c r="D5774" t="s">
        <v>12</v>
      </c>
      <c r="E5774" t="s">
        <v>29</v>
      </c>
      <c r="F5774" t="s">
        <v>49</v>
      </c>
      <c r="G5774" t="s">
        <v>15</v>
      </c>
      <c r="H5774">
        <v>39991.230000000003</v>
      </c>
      <c r="I5774" s="9">
        <v>45596</v>
      </c>
      <c r="J5774">
        <v>2024</v>
      </c>
      <c r="K5774" t="s">
        <v>14058</v>
      </c>
      <c r="L5774">
        <v>10</v>
      </c>
      <c r="M5774" t="s">
        <v>14057</v>
      </c>
      <c r="N5774" t="s">
        <v>16</v>
      </c>
    </row>
    <row r="5775" spans="1:14" x14ac:dyDescent="0.35">
      <c r="A5775" t="s">
        <v>10171</v>
      </c>
      <c r="B5775">
        <v>20</v>
      </c>
      <c r="C5775" t="s">
        <v>14098</v>
      </c>
      <c r="D5775" t="s">
        <v>39</v>
      </c>
      <c r="E5775" t="s">
        <v>24</v>
      </c>
      <c r="F5775" t="s">
        <v>19</v>
      </c>
      <c r="G5775" t="s">
        <v>36</v>
      </c>
      <c r="H5775">
        <v>4694.59</v>
      </c>
      <c r="I5775" s="9">
        <v>45130</v>
      </c>
      <c r="J5775">
        <v>2023</v>
      </c>
      <c r="K5775" t="s">
        <v>14063</v>
      </c>
      <c r="L5775">
        <v>7</v>
      </c>
      <c r="M5775" t="s">
        <v>14059</v>
      </c>
      <c r="N5775" t="s">
        <v>16</v>
      </c>
    </row>
    <row r="5776" spans="1:14" x14ac:dyDescent="0.35">
      <c r="A5776" t="s">
        <v>10313</v>
      </c>
      <c r="B5776">
        <v>20</v>
      </c>
      <c r="C5776" t="s">
        <v>14098</v>
      </c>
      <c r="D5776" t="s">
        <v>12</v>
      </c>
      <c r="E5776" t="s">
        <v>13</v>
      </c>
      <c r="F5776" t="s">
        <v>14</v>
      </c>
      <c r="G5776" t="s">
        <v>36</v>
      </c>
      <c r="H5776">
        <v>6790.66</v>
      </c>
      <c r="I5776" s="9">
        <v>45180</v>
      </c>
      <c r="J5776">
        <v>2023</v>
      </c>
      <c r="K5776" t="s">
        <v>14055</v>
      </c>
      <c r="L5776">
        <v>9</v>
      </c>
      <c r="M5776" t="s">
        <v>14062</v>
      </c>
      <c r="N5776" t="s">
        <v>16</v>
      </c>
    </row>
    <row r="5777" spans="1:14" x14ac:dyDescent="0.35">
      <c r="A5777" t="s">
        <v>10535</v>
      </c>
      <c r="B5777">
        <v>20</v>
      </c>
      <c r="C5777" t="s">
        <v>14098</v>
      </c>
      <c r="D5777" t="s">
        <v>39</v>
      </c>
      <c r="E5777" t="s">
        <v>13</v>
      </c>
      <c r="F5777" t="s">
        <v>55</v>
      </c>
      <c r="G5777" t="s">
        <v>26</v>
      </c>
      <c r="H5777">
        <v>8745.84</v>
      </c>
      <c r="I5777" s="9">
        <v>45426</v>
      </c>
      <c r="J5777">
        <v>2024</v>
      </c>
      <c r="K5777" t="s">
        <v>14047</v>
      </c>
      <c r="L5777">
        <v>5</v>
      </c>
      <c r="M5777" t="s">
        <v>14046</v>
      </c>
      <c r="N5777" t="s">
        <v>16</v>
      </c>
    </row>
    <row r="5778" spans="1:14" x14ac:dyDescent="0.35">
      <c r="A5778" t="s">
        <v>10567</v>
      </c>
      <c r="B5778">
        <v>20</v>
      </c>
      <c r="C5778" t="s">
        <v>14098</v>
      </c>
      <c r="D5778" t="s">
        <v>12</v>
      </c>
      <c r="E5778" t="s">
        <v>52</v>
      </c>
      <c r="F5778" t="s">
        <v>35</v>
      </c>
      <c r="G5778" t="s">
        <v>26</v>
      </c>
      <c r="H5778">
        <v>22796.94</v>
      </c>
      <c r="I5778" s="9">
        <v>44973</v>
      </c>
      <c r="J5778">
        <v>2023</v>
      </c>
      <c r="K5778" t="s">
        <v>14051</v>
      </c>
      <c r="L5778">
        <v>2</v>
      </c>
      <c r="M5778" t="s">
        <v>14057</v>
      </c>
      <c r="N5778" t="s">
        <v>16</v>
      </c>
    </row>
    <row r="5779" spans="1:14" x14ac:dyDescent="0.35">
      <c r="A5779" t="s">
        <v>10899</v>
      </c>
      <c r="B5779">
        <v>20</v>
      </c>
      <c r="C5779" t="s">
        <v>14098</v>
      </c>
      <c r="D5779" t="s">
        <v>39</v>
      </c>
      <c r="E5779" t="s">
        <v>74</v>
      </c>
      <c r="F5779" t="s">
        <v>49</v>
      </c>
      <c r="G5779" t="s">
        <v>36</v>
      </c>
      <c r="H5779">
        <v>633.58000000000004</v>
      </c>
      <c r="I5779" s="9">
        <v>45406</v>
      </c>
      <c r="J5779">
        <v>2024</v>
      </c>
      <c r="K5779" t="s">
        <v>14061</v>
      </c>
      <c r="L5779">
        <v>4</v>
      </c>
      <c r="M5779" t="s">
        <v>14052</v>
      </c>
      <c r="N5779" t="s">
        <v>16</v>
      </c>
    </row>
    <row r="5780" spans="1:14" x14ac:dyDescent="0.35">
      <c r="A5780" t="s">
        <v>10917</v>
      </c>
      <c r="B5780">
        <v>20</v>
      </c>
      <c r="C5780" t="s">
        <v>14098</v>
      </c>
      <c r="D5780" t="s">
        <v>39</v>
      </c>
      <c r="E5780" t="s">
        <v>74</v>
      </c>
      <c r="F5780" t="s">
        <v>25</v>
      </c>
      <c r="G5780" t="s">
        <v>36</v>
      </c>
      <c r="H5780">
        <v>31867.65</v>
      </c>
      <c r="I5780" s="9">
        <v>45170</v>
      </c>
      <c r="J5780">
        <v>2023</v>
      </c>
      <c r="K5780" t="s">
        <v>14055</v>
      </c>
      <c r="L5780">
        <v>9</v>
      </c>
      <c r="M5780" t="s">
        <v>14048</v>
      </c>
      <c r="N5780" t="s">
        <v>16</v>
      </c>
    </row>
    <row r="5781" spans="1:14" x14ac:dyDescent="0.35">
      <c r="A5781" t="s">
        <v>10923</v>
      </c>
      <c r="B5781">
        <v>20</v>
      </c>
      <c r="C5781" t="s">
        <v>14098</v>
      </c>
      <c r="D5781" t="s">
        <v>39</v>
      </c>
      <c r="E5781" t="s">
        <v>29</v>
      </c>
      <c r="F5781" t="s">
        <v>14</v>
      </c>
      <c r="G5781" t="s">
        <v>30</v>
      </c>
      <c r="H5781">
        <v>8121.16</v>
      </c>
      <c r="I5781" s="9">
        <v>45392</v>
      </c>
      <c r="J5781">
        <v>2024</v>
      </c>
      <c r="K5781" t="s">
        <v>14061</v>
      </c>
      <c r="L5781">
        <v>4</v>
      </c>
      <c r="M5781" t="s">
        <v>14052</v>
      </c>
      <c r="N5781" t="s">
        <v>16</v>
      </c>
    </row>
    <row r="5782" spans="1:14" x14ac:dyDescent="0.35">
      <c r="A5782" t="s">
        <v>10967</v>
      </c>
      <c r="B5782">
        <v>20</v>
      </c>
      <c r="C5782" t="s">
        <v>14098</v>
      </c>
      <c r="D5782" t="s">
        <v>12</v>
      </c>
      <c r="E5782" t="s">
        <v>93</v>
      </c>
      <c r="F5782" t="s">
        <v>19</v>
      </c>
      <c r="G5782" t="s">
        <v>30</v>
      </c>
      <c r="H5782">
        <v>26603.119999999999</v>
      </c>
      <c r="I5782" s="9">
        <v>45451</v>
      </c>
      <c r="J5782">
        <v>2024</v>
      </c>
      <c r="K5782" t="s">
        <v>14049</v>
      </c>
      <c r="L5782">
        <v>6</v>
      </c>
      <c r="M5782" t="s">
        <v>14050</v>
      </c>
      <c r="N5782" t="s">
        <v>16</v>
      </c>
    </row>
    <row r="5783" spans="1:14" x14ac:dyDescent="0.35">
      <c r="A5783" t="s">
        <v>11305</v>
      </c>
      <c r="B5783">
        <v>20</v>
      </c>
      <c r="C5783" t="s">
        <v>14098</v>
      </c>
      <c r="D5783" t="s">
        <v>12</v>
      </c>
      <c r="E5783" t="s">
        <v>52</v>
      </c>
      <c r="F5783" t="s">
        <v>14</v>
      </c>
      <c r="G5783" t="s">
        <v>30</v>
      </c>
      <c r="H5783">
        <v>11449.02</v>
      </c>
      <c r="I5783" s="9">
        <v>45440</v>
      </c>
      <c r="J5783">
        <v>2024</v>
      </c>
      <c r="K5783" t="s">
        <v>14047</v>
      </c>
      <c r="L5783">
        <v>5</v>
      </c>
      <c r="M5783" t="s">
        <v>14046</v>
      </c>
      <c r="N5783" t="s">
        <v>16</v>
      </c>
    </row>
    <row r="5784" spans="1:14" x14ac:dyDescent="0.35">
      <c r="A5784" t="s">
        <v>11401</v>
      </c>
      <c r="B5784">
        <v>20</v>
      </c>
      <c r="C5784" t="s">
        <v>14098</v>
      </c>
      <c r="D5784" t="s">
        <v>12</v>
      </c>
      <c r="E5784" t="s">
        <v>93</v>
      </c>
      <c r="F5784" t="s">
        <v>55</v>
      </c>
      <c r="G5784" t="s">
        <v>30</v>
      </c>
      <c r="H5784">
        <v>601.85</v>
      </c>
      <c r="I5784" s="9">
        <v>44964</v>
      </c>
      <c r="J5784">
        <v>2023</v>
      </c>
      <c r="K5784" t="s">
        <v>14051</v>
      </c>
      <c r="L5784">
        <v>2</v>
      </c>
      <c r="M5784" t="s">
        <v>14046</v>
      </c>
      <c r="N5784" t="s">
        <v>16</v>
      </c>
    </row>
    <row r="5785" spans="1:14" x14ac:dyDescent="0.35">
      <c r="A5785" t="s">
        <v>11645</v>
      </c>
      <c r="B5785">
        <v>20</v>
      </c>
      <c r="C5785" t="s">
        <v>14098</v>
      </c>
      <c r="D5785" t="s">
        <v>12</v>
      </c>
      <c r="E5785" t="s">
        <v>24</v>
      </c>
      <c r="F5785" t="s">
        <v>25</v>
      </c>
      <c r="G5785" t="s">
        <v>15</v>
      </c>
      <c r="H5785">
        <v>14139.29</v>
      </c>
      <c r="I5785" s="9">
        <v>45501</v>
      </c>
      <c r="J5785">
        <v>2024</v>
      </c>
      <c r="K5785" t="s">
        <v>14063</v>
      </c>
      <c r="L5785">
        <v>7</v>
      </c>
      <c r="M5785" t="s">
        <v>14059</v>
      </c>
      <c r="N5785" t="s">
        <v>16</v>
      </c>
    </row>
    <row r="5786" spans="1:14" x14ac:dyDescent="0.35">
      <c r="A5786" t="s">
        <v>11883</v>
      </c>
      <c r="B5786">
        <v>20</v>
      </c>
      <c r="C5786" t="s">
        <v>14098</v>
      </c>
      <c r="D5786" t="s">
        <v>12</v>
      </c>
      <c r="E5786" t="s">
        <v>24</v>
      </c>
      <c r="F5786" t="s">
        <v>25</v>
      </c>
      <c r="G5786" t="s">
        <v>36</v>
      </c>
      <c r="H5786">
        <v>26782.86</v>
      </c>
      <c r="I5786" s="9">
        <v>45053</v>
      </c>
      <c r="J5786">
        <v>2023</v>
      </c>
      <c r="K5786" t="s">
        <v>14047</v>
      </c>
      <c r="L5786">
        <v>5</v>
      </c>
      <c r="M5786" t="s">
        <v>14059</v>
      </c>
      <c r="N5786" t="s">
        <v>16</v>
      </c>
    </row>
    <row r="5787" spans="1:14" x14ac:dyDescent="0.35">
      <c r="A5787" t="s">
        <v>11887</v>
      </c>
      <c r="B5787">
        <v>20</v>
      </c>
      <c r="C5787" t="s">
        <v>14098</v>
      </c>
      <c r="D5787" t="s">
        <v>12</v>
      </c>
      <c r="E5787" t="s">
        <v>29</v>
      </c>
      <c r="F5787" t="s">
        <v>55</v>
      </c>
      <c r="G5787" t="s">
        <v>26</v>
      </c>
      <c r="H5787">
        <v>3061.36</v>
      </c>
      <c r="I5787" s="9">
        <v>45436</v>
      </c>
      <c r="J5787">
        <v>2024</v>
      </c>
      <c r="K5787" t="s">
        <v>14047</v>
      </c>
      <c r="L5787">
        <v>5</v>
      </c>
      <c r="M5787" t="s">
        <v>14048</v>
      </c>
      <c r="N5787" t="s">
        <v>16</v>
      </c>
    </row>
    <row r="5788" spans="1:14" x14ac:dyDescent="0.35">
      <c r="A5788" t="s">
        <v>12065</v>
      </c>
      <c r="B5788">
        <v>20</v>
      </c>
      <c r="C5788" t="s">
        <v>14098</v>
      </c>
      <c r="D5788" t="s">
        <v>39</v>
      </c>
      <c r="E5788" t="s">
        <v>24</v>
      </c>
      <c r="F5788" t="s">
        <v>35</v>
      </c>
      <c r="G5788" t="s">
        <v>26</v>
      </c>
      <c r="H5788">
        <v>4247.3100000000004</v>
      </c>
      <c r="I5788" s="9">
        <v>44989</v>
      </c>
      <c r="J5788">
        <v>2023</v>
      </c>
      <c r="K5788" t="s">
        <v>14053</v>
      </c>
      <c r="L5788">
        <v>3</v>
      </c>
      <c r="M5788" t="s">
        <v>14050</v>
      </c>
      <c r="N5788" t="s">
        <v>16</v>
      </c>
    </row>
    <row r="5789" spans="1:14" x14ac:dyDescent="0.35">
      <c r="A5789" t="s">
        <v>12225</v>
      </c>
      <c r="B5789">
        <v>20</v>
      </c>
      <c r="C5789" t="s">
        <v>14098</v>
      </c>
      <c r="D5789" t="s">
        <v>12</v>
      </c>
      <c r="E5789" t="s">
        <v>24</v>
      </c>
      <c r="F5789" t="s">
        <v>25</v>
      </c>
      <c r="G5789" t="s">
        <v>15</v>
      </c>
      <c r="H5789">
        <v>21634.28</v>
      </c>
      <c r="I5789" s="9">
        <v>45525</v>
      </c>
      <c r="J5789">
        <v>2024</v>
      </c>
      <c r="K5789" t="s">
        <v>14056</v>
      </c>
      <c r="L5789">
        <v>8</v>
      </c>
      <c r="M5789" t="s">
        <v>14052</v>
      </c>
      <c r="N5789" t="s">
        <v>16</v>
      </c>
    </row>
    <row r="5790" spans="1:14" x14ac:dyDescent="0.35">
      <c r="A5790" t="s">
        <v>12249</v>
      </c>
      <c r="B5790">
        <v>20</v>
      </c>
      <c r="C5790" t="s">
        <v>14098</v>
      </c>
      <c r="D5790" t="s">
        <v>39</v>
      </c>
      <c r="E5790" t="s">
        <v>29</v>
      </c>
      <c r="F5790" t="s">
        <v>14</v>
      </c>
      <c r="G5790" t="s">
        <v>26</v>
      </c>
      <c r="H5790">
        <v>2177.29</v>
      </c>
      <c r="I5790" s="9">
        <v>45295</v>
      </c>
      <c r="J5790">
        <v>2024</v>
      </c>
      <c r="K5790" t="s">
        <v>14045</v>
      </c>
      <c r="L5790">
        <v>1</v>
      </c>
      <c r="M5790" t="s">
        <v>14057</v>
      </c>
      <c r="N5790" t="s">
        <v>16</v>
      </c>
    </row>
    <row r="5791" spans="1:14" x14ac:dyDescent="0.35">
      <c r="A5791" t="s">
        <v>12685</v>
      </c>
      <c r="B5791">
        <v>20</v>
      </c>
      <c r="C5791" t="s">
        <v>14098</v>
      </c>
      <c r="D5791" t="s">
        <v>39</v>
      </c>
      <c r="E5791" t="s">
        <v>24</v>
      </c>
      <c r="F5791" t="s">
        <v>14</v>
      </c>
      <c r="G5791" t="s">
        <v>20</v>
      </c>
      <c r="H5791">
        <v>4351.67</v>
      </c>
      <c r="I5791" s="9">
        <v>45623</v>
      </c>
      <c r="J5791">
        <v>2024</v>
      </c>
      <c r="K5791" t="s">
        <v>14054</v>
      </c>
      <c r="L5791">
        <v>11</v>
      </c>
      <c r="M5791" t="s">
        <v>14052</v>
      </c>
      <c r="N5791" t="s">
        <v>16</v>
      </c>
    </row>
    <row r="5792" spans="1:14" x14ac:dyDescent="0.35">
      <c r="A5792" t="s">
        <v>12777</v>
      </c>
      <c r="B5792">
        <v>20</v>
      </c>
      <c r="C5792" t="s">
        <v>14098</v>
      </c>
      <c r="D5792" t="s">
        <v>39</v>
      </c>
      <c r="E5792" t="s">
        <v>42</v>
      </c>
      <c r="F5792" t="s">
        <v>14</v>
      </c>
      <c r="G5792" t="s">
        <v>15</v>
      </c>
      <c r="H5792">
        <v>17921.64</v>
      </c>
      <c r="I5792" s="9">
        <v>45286</v>
      </c>
      <c r="J5792">
        <v>2023</v>
      </c>
      <c r="K5792" t="s">
        <v>14060</v>
      </c>
      <c r="L5792">
        <v>12</v>
      </c>
      <c r="M5792" t="s">
        <v>14046</v>
      </c>
      <c r="N5792" t="s">
        <v>16</v>
      </c>
    </row>
    <row r="5793" spans="1:14" x14ac:dyDescent="0.35">
      <c r="A5793" t="s">
        <v>12805</v>
      </c>
      <c r="B5793">
        <v>20</v>
      </c>
      <c r="C5793" t="s">
        <v>14098</v>
      </c>
      <c r="D5793" t="s">
        <v>39</v>
      </c>
      <c r="E5793" t="s">
        <v>24</v>
      </c>
      <c r="F5793" t="s">
        <v>25</v>
      </c>
      <c r="G5793" t="s">
        <v>30</v>
      </c>
      <c r="H5793">
        <v>4684.5200000000004</v>
      </c>
      <c r="I5793" s="9">
        <v>45163</v>
      </c>
      <c r="J5793">
        <v>2023</v>
      </c>
      <c r="K5793" t="s">
        <v>14056</v>
      </c>
      <c r="L5793">
        <v>8</v>
      </c>
      <c r="M5793" t="s">
        <v>14048</v>
      </c>
      <c r="N5793" t="s">
        <v>16</v>
      </c>
    </row>
    <row r="5794" spans="1:14" x14ac:dyDescent="0.35">
      <c r="A5794" t="s">
        <v>12819</v>
      </c>
      <c r="B5794">
        <v>20</v>
      </c>
      <c r="C5794" t="s">
        <v>14098</v>
      </c>
      <c r="D5794" t="s">
        <v>12</v>
      </c>
      <c r="E5794" t="s">
        <v>29</v>
      </c>
      <c r="F5794" t="s">
        <v>19</v>
      </c>
      <c r="G5794" t="s">
        <v>36</v>
      </c>
      <c r="H5794">
        <v>14957.24</v>
      </c>
      <c r="I5794" s="9">
        <v>45183</v>
      </c>
      <c r="J5794">
        <v>2023</v>
      </c>
      <c r="K5794" t="s">
        <v>14055</v>
      </c>
      <c r="L5794">
        <v>9</v>
      </c>
      <c r="M5794" t="s">
        <v>14057</v>
      </c>
      <c r="N5794" t="s">
        <v>16</v>
      </c>
    </row>
    <row r="5795" spans="1:14" x14ac:dyDescent="0.35">
      <c r="A5795" t="s">
        <v>12831</v>
      </c>
      <c r="B5795">
        <v>20</v>
      </c>
      <c r="C5795" t="s">
        <v>14098</v>
      </c>
      <c r="D5795" t="s">
        <v>39</v>
      </c>
      <c r="E5795" t="s">
        <v>42</v>
      </c>
      <c r="F5795" t="s">
        <v>55</v>
      </c>
      <c r="G5795" t="s">
        <v>20</v>
      </c>
      <c r="H5795">
        <v>29345.52</v>
      </c>
      <c r="I5795" s="9">
        <v>45127</v>
      </c>
      <c r="J5795">
        <v>2023</v>
      </c>
      <c r="K5795" t="s">
        <v>14063</v>
      </c>
      <c r="L5795">
        <v>7</v>
      </c>
      <c r="M5795" t="s">
        <v>14057</v>
      </c>
      <c r="N5795" t="s">
        <v>16</v>
      </c>
    </row>
    <row r="5796" spans="1:14" x14ac:dyDescent="0.35">
      <c r="A5796" t="s">
        <v>12941</v>
      </c>
      <c r="B5796">
        <v>20</v>
      </c>
      <c r="C5796" t="s">
        <v>14098</v>
      </c>
      <c r="D5796" t="s">
        <v>12</v>
      </c>
      <c r="E5796" t="s">
        <v>42</v>
      </c>
      <c r="F5796" t="s">
        <v>19</v>
      </c>
      <c r="G5796" t="s">
        <v>30</v>
      </c>
      <c r="H5796">
        <v>4573.78</v>
      </c>
      <c r="I5796" s="9">
        <v>44952</v>
      </c>
      <c r="J5796">
        <v>2023</v>
      </c>
      <c r="K5796" t="s">
        <v>14045</v>
      </c>
      <c r="L5796">
        <v>1</v>
      </c>
      <c r="M5796" t="s">
        <v>14057</v>
      </c>
      <c r="N5796" t="s">
        <v>16</v>
      </c>
    </row>
    <row r="5797" spans="1:14" x14ac:dyDescent="0.35">
      <c r="A5797" t="s">
        <v>13201</v>
      </c>
      <c r="B5797">
        <v>20</v>
      </c>
      <c r="C5797" t="s">
        <v>14098</v>
      </c>
      <c r="D5797" t="s">
        <v>39</v>
      </c>
      <c r="E5797" t="s">
        <v>29</v>
      </c>
      <c r="F5797" t="s">
        <v>25</v>
      </c>
      <c r="G5797" t="s">
        <v>26</v>
      </c>
      <c r="H5797">
        <v>8388.9699999999993</v>
      </c>
      <c r="I5797" s="9">
        <v>45511</v>
      </c>
      <c r="J5797">
        <v>2024</v>
      </c>
      <c r="K5797" t="s">
        <v>14056</v>
      </c>
      <c r="L5797">
        <v>8</v>
      </c>
      <c r="M5797" t="s">
        <v>14052</v>
      </c>
      <c r="N5797" t="s">
        <v>16</v>
      </c>
    </row>
    <row r="5798" spans="1:14" x14ac:dyDescent="0.35">
      <c r="A5798" t="s">
        <v>13361</v>
      </c>
      <c r="B5798">
        <v>20</v>
      </c>
      <c r="C5798" t="s">
        <v>14098</v>
      </c>
      <c r="D5798" t="s">
        <v>39</v>
      </c>
      <c r="E5798" t="s">
        <v>52</v>
      </c>
      <c r="F5798" t="s">
        <v>49</v>
      </c>
      <c r="G5798" t="s">
        <v>15</v>
      </c>
      <c r="H5798">
        <v>744.86</v>
      </c>
      <c r="I5798" s="9">
        <v>45246</v>
      </c>
      <c r="J5798">
        <v>2023</v>
      </c>
      <c r="K5798" t="s">
        <v>14054</v>
      </c>
      <c r="L5798">
        <v>11</v>
      </c>
      <c r="M5798" t="s">
        <v>14057</v>
      </c>
      <c r="N5798" t="s">
        <v>16</v>
      </c>
    </row>
    <row r="5799" spans="1:14" x14ac:dyDescent="0.35">
      <c r="A5799" t="s">
        <v>13443</v>
      </c>
      <c r="B5799">
        <v>20</v>
      </c>
      <c r="C5799" t="s">
        <v>14098</v>
      </c>
      <c r="D5799" t="s">
        <v>39</v>
      </c>
      <c r="E5799" t="s">
        <v>74</v>
      </c>
      <c r="F5799" t="s">
        <v>25</v>
      </c>
      <c r="G5799" t="s">
        <v>26</v>
      </c>
      <c r="H5799">
        <v>17386.43</v>
      </c>
      <c r="I5799" s="9">
        <v>44954</v>
      </c>
      <c r="J5799">
        <v>2023</v>
      </c>
      <c r="K5799" t="s">
        <v>14045</v>
      </c>
      <c r="L5799">
        <v>1</v>
      </c>
      <c r="M5799" t="s">
        <v>14050</v>
      </c>
      <c r="N5799" t="s">
        <v>16</v>
      </c>
    </row>
    <row r="5800" spans="1:14" x14ac:dyDescent="0.35">
      <c r="A5800" t="s">
        <v>13559</v>
      </c>
      <c r="B5800">
        <v>20</v>
      </c>
      <c r="C5800" t="s">
        <v>14098</v>
      </c>
      <c r="D5800" t="s">
        <v>12</v>
      </c>
      <c r="E5800" t="s">
        <v>74</v>
      </c>
      <c r="F5800" t="s">
        <v>35</v>
      </c>
      <c r="G5800" t="s">
        <v>30</v>
      </c>
      <c r="H5800">
        <v>5714.22</v>
      </c>
      <c r="I5800" s="9">
        <v>45402</v>
      </c>
      <c r="J5800">
        <v>2024</v>
      </c>
      <c r="K5800" t="s">
        <v>14061</v>
      </c>
      <c r="L5800">
        <v>4</v>
      </c>
      <c r="M5800" t="s">
        <v>14050</v>
      </c>
      <c r="N5800" t="s">
        <v>16</v>
      </c>
    </row>
    <row r="5801" spans="1:14" x14ac:dyDescent="0.35">
      <c r="A5801" t="s">
        <v>13645</v>
      </c>
      <c r="B5801">
        <v>20</v>
      </c>
      <c r="C5801" t="s">
        <v>14098</v>
      </c>
      <c r="D5801" t="s">
        <v>39</v>
      </c>
      <c r="E5801" t="s">
        <v>42</v>
      </c>
      <c r="F5801" t="s">
        <v>49</v>
      </c>
      <c r="G5801" t="s">
        <v>20</v>
      </c>
      <c r="H5801">
        <v>405.92</v>
      </c>
      <c r="I5801" s="9">
        <v>45101</v>
      </c>
      <c r="J5801">
        <v>2023</v>
      </c>
      <c r="K5801" t="s">
        <v>14049</v>
      </c>
      <c r="L5801">
        <v>6</v>
      </c>
      <c r="M5801" t="s">
        <v>14050</v>
      </c>
      <c r="N5801" t="s">
        <v>16</v>
      </c>
    </row>
    <row r="5802" spans="1:14" x14ac:dyDescent="0.35">
      <c r="A5802" t="s">
        <v>13683</v>
      </c>
      <c r="B5802">
        <v>20</v>
      </c>
      <c r="C5802" t="s">
        <v>14098</v>
      </c>
      <c r="D5802" t="s">
        <v>12</v>
      </c>
      <c r="E5802" t="s">
        <v>52</v>
      </c>
      <c r="F5802" t="s">
        <v>25</v>
      </c>
      <c r="G5802" t="s">
        <v>36</v>
      </c>
      <c r="H5802">
        <v>2432.08</v>
      </c>
      <c r="I5802" s="9">
        <v>45408</v>
      </c>
      <c r="J5802">
        <v>2024</v>
      </c>
      <c r="K5802" t="s">
        <v>14061</v>
      </c>
      <c r="L5802">
        <v>4</v>
      </c>
      <c r="M5802" t="s">
        <v>14048</v>
      </c>
      <c r="N5802" t="s">
        <v>16</v>
      </c>
    </row>
    <row r="5803" spans="1:14" x14ac:dyDescent="0.35">
      <c r="A5803" t="s">
        <v>14015</v>
      </c>
      <c r="B5803">
        <v>20</v>
      </c>
      <c r="C5803" t="s">
        <v>14098</v>
      </c>
      <c r="D5803" t="s">
        <v>39</v>
      </c>
      <c r="E5803" t="s">
        <v>24</v>
      </c>
      <c r="F5803" t="s">
        <v>25</v>
      </c>
      <c r="G5803" t="s">
        <v>15</v>
      </c>
      <c r="H5803">
        <v>3265.7</v>
      </c>
      <c r="I5803" s="9">
        <v>45653</v>
      </c>
      <c r="J5803">
        <v>2024</v>
      </c>
      <c r="K5803" t="s">
        <v>14060</v>
      </c>
      <c r="L5803">
        <v>12</v>
      </c>
      <c r="M5803" t="s">
        <v>14048</v>
      </c>
      <c r="N5803" t="s">
        <v>16</v>
      </c>
    </row>
    <row r="5804" spans="1:14" x14ac:dyDescent="0.35">
      <c r="A5804" t="s">
        <v>121</v>
      </c>
      <c r="B5804">
        <v>21</v>
      </c>
      <c r="C5804" t="s">
        <v>14098</v>
      </c>
      <c r="D5804" t="s">
        <v>12</v>
      </c>
      <c r="E5804" t="s">
        <v>64</v>
      </c>
      <c r="F5804" t="s">
        <v>49</v>
      </c>
      <c r="G5804" t="s">
        <v>30</v>
      </c>
      <c r="H5804">
        <v>24146.76</v>
      </c>
      <c r="I5804" s="9">
        <v>45074</v>
      </c>
      <c r="J5804">
        <v>2023</v>
      </c>
      <c r="K5804" t="s">
        <v>14047</v>
      </c>
      <c r="L5804">
        <v>5</v>
      </c>
      <c r="M5804" t="s">
        <v>14059</v>
      </c>
      <c r="N5804" t="s">
        <v>16</v>
      </c>
    </row>
    <row r="5805" spans="1:14" x14ac:dyDescent="0.35">
      <c r="A5805" t="s">
        <v>157</v>
      </c>
      <c r="B5805">
        <v>21</v>
      </c>
      <c r="C5805" t="s">
        <v>14098</v>
      </c>
      <c r="D5805" t="s">
        <v>12</v>
      </c>
      <c r="E5805" t="s">
        <v>13</v>
      </c>
      <c r="F5805" t="s">
        <v>35</v>
      </c>
      <c r="G5805" t="s">
        <v>26</v>
      </c>
      <c r="H5805">
        <v>7365.38</v>
      </c>
      <c r="I5805" s="9">
        <v>45016</v>
      </c>
      <c r="J5805">
        <v>2023</v>
      </c>
      <c r="K5805" t="s">
        <v>14053</v>
      </c>
      <c r="L5805">
        <v>3</v>
      </c>
      <c r="M5805" t="s">
        <v>14048</v>
      </c>
      <c r="N5805" t="s">
        <v>16</v>
      </c>
    </row>
    <row r="5806" spans="1:14" x14ac:dyDescent="0.35">
      <c r="A5806" t="s">
        <v>165</v>
      </c>
      <c r="B5806">
        <v>21</v>
      </c>
      <c r="C5806" t="s">
        <v>14098</v>
      </c>
      <c r="D5806" t="s">
        <v>39</v>
      </c>
      <c r="E5806" t="s">
        <v>74</v>
      </c>
      <c r="F5806" t="s">
        <v>55</v>
      </c>
      <c r="G5806" t="s">
        <v>30</v>
      </c>
      <c r="H5806">
        <v>6855.48</v>
      </c>
      <c r="I5806" s="9">
        <v>45498</v>
      </c>
      <c r="J5806">
        <v>2024</v>
      </c>
      <c r="K5806" t="s">
        <v>14063</v>
      </c>
      <c r="L5806">
        <v>7</v>
      </c>
      <c r="M5806" t="s">
        <v>14057</v>
      </c>
      <c r="N5806" t="s">
        <v>16</v>
      </c>
    </row>
    <row r="5807" spans="1:14" x14ac:dyDescent="0.35">
      <c r="A5807" t="s">
        <v>333</v>
      </c>
      <c r="B5807">
        <v>21</v>
      </c>
      <c r="C5807" t="s">
        <v>14098</v>
      </c>
      <c r="D5807" t="s">
        <v>39</v>
      </c>
      <c r="E5807" t="s">
        <v>52</v>
      </c>
      <c r="F5807" t="s">
        <v>49</v>
      </c>
      <c r="G5807" t="s">
        <v>15</v>
      </c>
      <c r="H5807">
        <v>3405.94</v>
      </c>
      <c r="I5807" s="9">
        <v>45576</v>
      </c>
      <c r="J5807">
        <v>2024</v>
      </c>
      <c r="K5807" t="s">
        <v>14058</v>
      </c>
      <c r="L5807">
        <v>10</v>
      </c>
      <c r="M5807" t="s">
        <v>14048</v>
      </c>
      <c r="N5807" t="s">
        <v>16</v>
      </c>
    </row>
    <row r="5808" spans="1:14" x14ac:dyDescent="0.35">
      <c r="A5808" t="s">
        <v>475</v>
      </c>
      <c r="B5808">
        <v>21</v>
      </c>
      <c r="C5808" t="s">
        <v>14098</v>
      </c>
      <c r="D5808" t="s">
        <v>12</v>
      </c>
      <c r="E5808" t="s">
        <v>24</v>
      </c>
      <c r="F5808" t="s">
        <v>14</v>
      </c>
      <c r="G5808" t="s">
        <v>15</v>
      </c>
      <c r="H5808">
        <v>17892.72</v>
      </c>
      <c r="I5808" s="9">
        <v>45012</v>
      </c>
      <c r="J5808">
        <v>2023</v>
      </c>
      <c r="K5808" t="s">
        <v>14053</v>
      </c>
      <c r="L5808">
        <v>3</v>
      </c>
      <c r="M5808" t="s">
        <v>14062</v>
      </c>
      <c r="N5808" t="s">
        <v>16</v>
      </c>
    </row>
    <row r="5809" spans="1:14" x14ac:dyDescent="0.35">
      <c r="A5809" t="s">
        <v>635</v>
      </c>
      <c r="B5809">
        <v>21</v>
      </c>
      <c r="C5809" t="s">
        <v>14098</v>
      </c>
      <c r="D5809" t="s">
        <v>39</v>
      </c>
      <c r="E5809" t="s">
        <v>42</v>
      </c>
      <c r="F5809" t="s">
        <v>19</v>
      </c>
      <c r="G5809" t="s">
        <v>26</v>
      </c>
      <c r="H5809">
        <v>34175.49</v>
      </c>
      <c r="I5809" s="9">
        <v>45445</v>
      </c>
      <c r="J5809">
        <v>2024</v>
      </c>
      <c r="K5809" t="s">
        <v>14049</v>
      </c>
      <c r="L5809">
        <v>6</v>
      </c>
      <c r="M5809" t="s">
        <v>14059</v>
      </c>
      <c r="N5809" t="s">
        <v>16</v>
      </c>
    </row>
    <row r="5810" spans="1:14" x14ac:dyDescent="0.35">
      <c r="A5810" t="s">
        <v>695</v>
      </c>
      <c r="B5810">
        <v>21</v>
      </c>
      <c r="C5810" t="s">
        <v>14098</v>
      </c>
      <c r="D5810" t="s">
        <v>39</v>
      </c>
      <c r="E5810" t="s">
        <v>24</v>
      </c>
      <c r="F5810" t="s">
        <v>35</v>
      </c>
      <c r="G5810" t="s">
        <v>26</v>
      </c>
      <c r="H5810">
        <v>5581.37</v>
      </c>
      <c r="I5810" s="9">
        <v>45354</v>
      </c>
      <c r="J5810">
        <v>2024</v>
      </c>
      <c r="K5810" t="s">
        <v>14053</v>
      </c>
      <c r="L5810">
        <v>3</v>
      </c>
      <c r="M5810" t="s">
        <v>14059</v>
      </c>
      <c r="N5810" t="s">
        <v>16</v>
      </c>
    </row>
    <row r="5811" spans="1:14" x14ac:dyDescent="0.35">
      <c r="A5811" t="s">
        <v>865</v>
      </c>
      <c r="B5811">
        <v>21</v>
      </c>
      <c r="C5811" t="s">
        <v>14098</v>
      </c>
      <c r="D5811" t="s">
        <v>12</v>
      </c>
      <c r="E5811" t="s">
        <v>52</v>
      </c>
      <c r="F5811" t="s">
        <v>19</v>
      </c>
      <c r="G5811" t="s">
        <v>15</v>
      </c>
      <c r="H5811">
        <v>709.56</v>
      </c>
      <c r="I5811" s="9">
        <v>45430</v>
      </c>
      <c r="J5811">
        <v>2024</v>
      </c>
      <c r="K5811" t="s">
        <v>14047</v>
      </c>
      <c r="L5811">
        <v>5</v>
      </c>
      <c r="M5811" t="s">
        <v>14050</v>
      </c>
      <c r="N5811" t="s">
        <v>16</v>
      </c>
    </row>
    <row r="5812" spans="1:14" x14ac:dyDescent="0.35">
      <c r="A5812" t="s">
        <v>1009</v>
      </c>
      <c r="B5812">
        <v>21</v>
      </c>
      <c r="C5812" t="s">
        <v>14098</v>
      </c>
      <c r="D5812" t="s">
        <v>39</v>
      </c>
      <c r="E5812" t="s">
        <v>29</v>
      </c>
      <c r="F5812" t="s">
        <v>35</v>
      </c>
      <c r="G5812" t="s">
        <v>20</v>
      </c>
      <c r="H5812">
        <v>11575.13</v>
      </c>
      <c r="I5812" s="9">
        <v>45289</v>
      </c>
      <c r="J5812">
        <v>2023</v>
      </c>
      <c r="K5812" t="s">
        <v>14060</v>
      </c>
      <c r="L5812">
        <v>12</v>
      </c>
      <c r="M5812" t="s">
        <v>14048</v>
      </c>
      <c r="N5812" t="s">
        <v>16</v>
      </c>
    </row>
    <row r="5813" spans="1:14" x14ac:dyDescent="0.35">
      <c r="A5813" t="s">
        <v>1093</v>
      </c>
      <c r="B5813">
        <v>21</v>
      </c>
      <c r="C5813" t="s">
        <v>14098</v>
      </c>
      <c r="D5813" t="s">
        <v>39</v>
      </c>
      <c r="E5813" t="s">
        <v>93</v>
      </c>
      <c r="F5813" t="s">
        <v>35</v>
      </c>
      <c r="G5813" t="s">
        <v>20</v>
      </c>
      <c r="H5813">
        <v>158.65</v>
      </c>
      <c r="I5813" s="9">
        <v>45522</v>
      </c>
      <c r="J5813">
        <v>2024</v>
      </c>
      <c r="K5813" t="s">
        <v>14056</v>
      </c>
      <c r="L5813">
        <v>8</v>
      </c>
      <c r="M5813" t="s">
        <v>14059</v>
      </c>
      <c r="N5813" t="s">
        <v>16</v>
      </c>
    </row>
    <row r="5814" spans="1:14" x14ac:dyDescent="0.35">
      <c r="A5814" t="s">
        <v>1287</v>
      </c>
      <c r="B5814">
        <v>21</v>
      </c>
      <c r="C5814" t="s">
        <v>14098</v>
      </c>
      <c r="D5814" t="s">
        <v>39</v>
      </c>
      <c r="E5814" t="s">
        <v>52</v>
      </c>
      <c r="F5814" t="s">
        <v>19</v>
      </c>
      <c r="G5814" t="s">
        <v>36</v>
      </c>
      <c r="H5814">
        <v>8629.68</v>
      </c>
      <c r="I5814" s="9">
        <v>45653</v>
      </c>
      <c r="J5814">
        <v>2024</v>
      </c>
      <c r="K5814" t="s">
        <v>14060</v>
      </c>
      <c r="L5814">
        <v>12</v>
      </c>
      <c r="M5814" t="s">
        <v>14048</v>
      </c>
      <c r="N5814" t="s">
        <v>16</v>
      </c>
    </row>
    <row r="5815" spans="1:14" x14ac:dyDescent="0.35">
      <c r="A5815" t="s">
        <v>1555</v>
      </c>
      <c r="B5815">
        <v>21</v>
      </c>
      <c r="C5815" t="s">
        <v>14098</v>
      </c>
      <c r="D5815" t="s">
        <v>39</v>
      </c>
      <c r="E5815" t="s">
        <v>93</v>
      </c>
      <c r="F5815" t="s">
        <v>35</v>
      </c>
      <c r="G5815" t="s">
        <v>26</v>
      </c>
      <c r="H5815">
        <v>11023.5</v>
      </c>
      <c r="I5815" s="9">
        <v>45016</v>
      </c>
      <c r="J5815">
        <v>2023</v>
      </c>
      <c r="K5815" t="s">
        <v>14053</v>
      </c>
      <c r="L5815">
        <v>3</v>
      </c>
      <c r="M5815" t="s">
        <v>14048</v>
      </c>
      <c r="N5815" t="s">
        <v>16</v>
      </c>
    </row>
    <row r="5816" spans="1:14" x14ac:dyDescent="0.35">
      <c r="A5816" t="s">
        <v>1691</v>
      </c>
      <c r="B5816">
        <v>21</v>
      </c>
      <c r="C5816" t="s">
        <v>14098</v>
      </c>
      <c r="D5816" t="s">
        <v>39</v>
      </c>
      <c r="E5816" t="s">
        <v>24</v>
      </c>
      <c r="F5816" t="s">
        <v>25</v>
      </c>
      <c r="G5816" t="s">
        <v>26</v>
      </c>
      <c r="H5816">
        <v>12350.28</v>
      </c>
      <c r="I5816" s="9">
        <v>45078</v>
      </c>
      <c r="J5816">
        <v>2023</v>
      </c>
      <c r="K5816" t="s">
        <v>14049</v>
      </c>
      <c r="L5816">
        <v>6</v>
      </c>
      <c r="M5816" t="s">
        <v>14057</v>
      </c>
      <c r="N5816" t="s">
        <v>16</v>
      </c>
    </row>
    <row r="5817" spans="1:14" x14ac:dyDescent="0.35">
      <c r="A5817" t="s">
        <v>1695</v>
      </c>
      <c r="B5817">
        <v>21</v>
      </c>
      <c r="C5817" t="s">
        <v>14098</v>
      </c>
      <c r="D5817" t="s">
        <v>12</v>
      </c>
      <c r="E5817" t="s">
        <v>42</v>
      </c>
      <c r="F5817" t="s">
        <v>55</v>
      </c>
      <c r="G5817" t="s">
        <v>15</v>
      </c>
      <c r="H5817">
        <v>17327.13</v>
      </c>
      <c r="I5817" s="9">
        <v>45361</v>
      </c>
      <c r="J5817">
        <v>2024</v>
      </c>
      <c r="K5817" t="s">
        <v>14053</v>
      </c>
      <c r="L5817">
        <v>3</v>
      </c>
      <c r="M5817" t="s">
        <v>14059</v>
      </c>
      <c r="N5817" t="s">
        <v>16</v>
      </c>
    </row>
    <row r="5818" spans="1:14" x14ac:dyDescent="0.35">
      <c r="A5818" t="s">
        <v>1917</v>
      </c>
      <c r="B5818">
        <v>21</v>
      </c>
      <c r="C5818" t="s">
        <v>14098</v>
      </c>
      <c r="D5818" t="s">
        <v>39</v>
      </c>
      <c r="E5818" t="s">
        <v>74</v>
      </c>
      <c r="F5818" t="s">
        <v>49</v>
      </c>
      <c r="G5818" t="s">
        <v>36</v>
      </c>
      <c r="H5818">
        <v>22383.95</v>
      </c>
      <c r="I5818" s="9">
        <v>45324</v>
      </c>
      <c r="J5818">
        <v>2024</v>
      </c>
      <c r="K5818" t="s">
        <v>14051</v>
      </c>
      <c r="L5818">
        <v>2</v>
      </c>
      <c r="M5818" t="s">
        <v>14048</v>
      </c>
      <c r="N5818" t="s">
        <v>16</v>
      </c>
    </row>
    <row r="5819" spans="1:14" x14ac:dyDescent="0.35">
      <c r="A5819" t="s">
        <v>1955</v>
      </c>
      <c r="B5819">
        <v>21</v>
      </c>
      <c r="C5819" t="s">
        <v>14098</v>
      </c>
      <c r="D5819" t="s">
        <v>39</v>
      </c>
      <c r="E5819" t="s">
        <v>42</v>
      </c>
      <c r="F5819" t="s">
        <v>14</v>
      </c>
      <c r="G5819" t="s">
        <v>15</v>
      </c>
      <c r="H5819">
        <v>124.69</v>
      </c>
      <c r="I5819" s="9">
        <v>45598</v>
      </c>
      <c r="J5819">
        <v>2024</v>
      </c>
      <c r="K5819" t="s">
        <v>14054</v>
      </c>
      <c r="L5819">
        <v>11</v>
      </c>
      <c r="M5819" t="s">
        <v>14050</v>
      </c>
      <c r="N5819" t="s">
        <v>16</v>
      </c>
    </row>
    <row r="5820" spans="1:14" x14ac:dyDescent="0.35">
      <c r="A5820" t="s">
        <v>1985</v>
      </c>
      <c r="B5820">
        <v>21</v>
      </c>
      <c r="C5820" t="s">
        <v>14098</v>
      </c>
      <c r="D5820" t="s">
        <v>12</v>
      </c>
      <c r="E5820" t="s">
        <v>64</v>
      </c>
      <c r="F5820" t="s">
        <v>19</v>
      </c>
      <c r="G5820" t="s">
        <v>36</v>
      </c>
      <c r="H5820">
        <v>3314.24</v>
      </c>
      <c r="I5820" s="9">
        <v>45032</v>
      </c>
      <c r="J5820">
        <v>2023</v>
      </c>
      <c r="K5820" t="s">
        <v>14061</v>
      </c>
      <c r="L5820">
        <v>4</v>
      </c>
      <c r="M5820" t="s">
        <v>14059</v>
      </c>
      <c r="N5820" t="s">
        <v>16</v>
      </c>
    </row>
    <row r="5821" spans="1:14" x14ac:dyDescent="0.35">
      <c r="A5821" t="s">
        <v>2119</v>
      </c>
      <c r="B5821">
        <v>21</v>
      </c>
      <c r="C5821" t="s">
        <v>14098</v>
      </c>
      <c r="D5821" t="s">
        <v>12</v>
      </c>
      <c r="E5821" t="s">
        <v>52</v>
      </c>
      <c r="F5821" t="s">
        <v>25</v>
      </c>
      <c r="G5821" t="s">
        <v>36</v>
      </c>
      <c r="H5821">
        <v>394.38</v>
      </c>
      <c r="I5821" s="9">
        <v>45263</v>
      </c>
      <c r="J5821">
        <v>2023</v>
      </c>
      <c r="K5821" t="s">
        <v>14060</v>
      </c>
      <c r="L5821">
        <v>12</v>
      </c>
      <c r="M5821" t="s">
        <v>14059</v>
      </c>
      <c r="N5821" t="s">
        <v>16</v>
      </c>
    </row>
    <row r="5822" spans="1:14" x14ac:dyDescent="0.35">
      <c r="A5822" t="s">
        <v>2211</v>
      </c>
      <c r="B5822">
        <v>21</v>
      </c>
      <c r="C5822" t="s">
        <v>14098</v>
      </c>
      <c r="D5822" t="s">
        <v>12</v>
      </c>
      <c r="E5822" t="s">
        <v>74</v>
      </c>
      <c r="F5822" t="s">
        <v>25</v>
      </c>
      <c r="G5822" t="s">
        <v>36</v>
      </c>
      <c r="H5822">
        <v>7551.91</v>
      </c>
      <c r="I5822" s="9">
        <v>45170</v>
      </c>
      <c r="J5822">
        <v>2023</v>
      </c>
      <c r="K5822" t="s">
        <v>14055</v>
      </c>
      <c r="L5822">
        <v>9</v>
      </c>
      <c r="M5822" t="s">
        <v>14048</v>
      </c>
      <c r="N5822" t="s">
        <v>16</v>
      </c>
    </row>
    <row r="5823" spans="1:14" x14ac:dyDescent="0.35">
      <c r="A5823" t="s">
        <v>2251</v>
      </c>
      <c r="B5823">
        <v>21</v>
      </c>
      <c r="C5823" t="s">
        <v>14098</v>
      </c>
      <c r="D5823" t="s">
        <v>12</v>
      </c>
      <c r="E5823" t="s">
        <v>13</v>
      </c>
      <c r="F5823" t="s">
        <v>19</v>
      </c>
      <c r="G5823" t="s">
        <v>30</v>
      </c>
      <c r="H5823">
        <v>2841.39</v>
      </c>
      <c r="I5823" s="9">
        <v>45238</v>
      </c>
      <c r="J5823">
        <v>2023</v>
      </c>
      <c r="K5823" t="s">
        <v>14054</v>
      </c>
      <c r="L5823">
        <v>11</v>
      </c>
      <c r="M5823" t="s">
        <v>14052</v>
      </c>
      <c r="N5823" t="s">
        <v>16</v>
      </c>
    </row>
    <row r="5824" spans="1:14" x14ac:dyDescent="0.35">
      <c r="A5824" t="s">
        <v>2325</v>
      </c>
      <c r="B5824">
        <v>21</v>
      </c>
      <c r="C5824" t="s">
        <v>14098</v>
      </c>
      <c r="D5824" t="s">
        <v>12</v>
      </c>
      <c r="E5824" t="s">
        <v>52</v>
      </c>
      <c r="F5824" t="s">
        <v>19</v>
      </c>
      <c r="G5824" t="s">
        <v>26</v>
      </c>
      <c r="H5824">
        <v>6966.3</v>
      </c>
      <c r="I5824" s="9">
        <v>45454</v>
      </c>
      <c r="J5824">
        <v>2024</v>
      </c>
      <c r="K5824" t="s">
        <v>14049</v>
      </c>
      <c r="L5824">
        <v>6</v>
      </c>
      <c r="M5824" t="s">
        <v>14046</v>
      </c>
      <c r="N5824" t="s">
        <v>16</v>
      </c>
    </row>
    <row r="5825" spans="1:14" x14ac:dyDescent="0.35">
      <c r="A5825" t="s">
        <v>2507</v>
      </c>
      <c r="B5825">
        <v>21</v>
      </c>
      <c r="C5825" t="s">
        <v>14098</v>
      </c>
      <c r="D5825" t="s">
        <v>12</v>
      </c>
      <c r="E5825" t="s">
        <v>13</v>
      </c>
      <c r="F5825" t="s">
        <v>49</v>
      </c>
      <c r="G5825" t="s">
        <v>20</v>
      </c>
      <c r="H5825">
        <v>10469.18</v>
      </c>
      <c r="I5825" s="9">
        <v>45113</v>
      </c>
      <c r="J5825">
        <v>2023</v>
      </c>
      <c r="K5825" t="s">
        <v>14063</v>
      </c>
      <c r="L5825">
        <v>7</v>
      </c>
      <c r="M5825" t="s">
        <v>14057</v>
      </c>
      <c r="N5825" t="s">
        <v>16</v>
      </c>
    </row>
    <row r="5826" spans="1:14" x14ac:dyDescent="0.35">
      <c r="A5826" t="s">
        <v>2587</v>
      </c>
      <c r="B5826">
        <v>21</v>
      </c>
      <c r="C5826" t="s">
        <v>14098</v>
      </c>
      <c r="D5826" t="s">
        <v>12</v>
      </c>
      <c r="E5826" t="s">
        <v>52</v>
      </c>
      <c r="F5826" t="s">
        <v>49</v>
      </c>
      <c r="G5826" t="s">
        <v>26</v>
      </c>
      <c r="H5826">
        <v>1178.73</v>
      </c>
      <c r="I5826" s="9">
        <v>45153</v>
      </c>
      <c r="J5826">
        <v>2023</v>
      </c>
      <c r="K5826" t="s">
        <v>14056</v>
      </c>
      <c r="L5826">
        <v>8</v>
      </c>
      <c r="M5826" t="s">
        <v>14046</v>
      </c>
      <c r="N5826" t="s">
        <v>16</v>
      </c>
    </row>
    <row r="5827" spans="1:14" x14ac:dyDescent="0.35">
      <c r="A5827" t="s">
        <v>3035</v>
      </c>
      <c r="B5827">
        <v>21</v>
      </c>
      <c r="C5827" t="s">
        <v>14098</v>
      </c>
      <c r="D5827" t="s">
        <v>12</v>
      </c>
      <c r="E5827" t="s">
        <v>24</v>
      </c>
      <c r="F5827" t="s">
        <v>35</v>
      </c>
      <c r="G5827" t="s">
        <v>20</v>
      </c>
      <c r="H5827">
        <v>207.96</v>
      </c>
      <c r="I5827" s="9">
        <v>45558</v>
      </c>
      <c r="J5827">
        <v>2024</v>
      </c>
      <c r="K5827" t="s">
        <v>14055</v>
      </c>
      <c r="L5827">
        <v>9</v>
      </c>
      <c r="M5827" t="s">
        <v>14062</v>
      </c>
      <c r="N5827" t="s">
        <v>16</v>
      </c>
    </row>
    <row r="5828" spans="1:14" x14ac:dyDescent="0.35">
      <c r="A5828" t="s">
        <v>3119</v>
      </c>
      <c r="B5828">
        <v>21</v>
      </c>
      <c r="C5828" t="s">
        <v>14098</v>
      </c>
      <c r="D5828" t="s">
        <v>12</v>
      </c>
      <c r="E5828" t="s">
        <v>29</v>
      </c>
      <c r="F5828" t="s">
        <v>19</v>
      </c>
      <c r="G5828" t="s">
        <v>36</v>
      </c>
      <c r="H5828">
        <v>16988.37</v>
      </c>
      <c r="I5828" s="9">
        <v>45280</v>
      </c>
      <c r="J5828">
        <v>2023</v>
      </c>
      <c r="K5828" t="s">
        <v>14060</v>
      </c>
      <c r="L5828">
        <v>12</v>
      </c>
      <c r="M5828" t="s">
        <v>14052</v>
      </c>
      <c r="N5828" t="s">
        <v>16</v>
      </c>
    </row>
    <row r="5829" spans="1:14" x14ac:dyDescent="0.35">
      <c r="A5829" t="s">
        <v>3139</v>
      </c>
      <c r="B5829">
        <v>21</v>
      </c>
      <c r="C5829" t="s">
        <v>14098</v>
      </c>
      <c r="D5829" t="s">
        <v>39</v>
      </c>
      <c r="E5829" t="s">
        <v>13</v>
      </c>
      <c r="F5829" t="s">
        <v>14</v>
      </c>
      <c r="G5829" t="s">
        <v>36</v>
      </c>
      <c r="H5829">
        <v>22161.200000000001</v>
      </c>
      <c r="I5829" s="9">
        <v>45164</v>
      </c>
      <c r="J5829">
        <v>2023</v>
      </c>
      <c r="K5829" t="s">
        <v>14056</v>
      </c>
      <c r="L5829">
        <v>8</v>
      </c>
      <c r="M5829" t="s">
        <v>14050</v>
      </c>
      <c r="N5829" t="s">
        <v>16</v>
      </c>
    </row>
    <row r="5830" spans="1:14" x14ac:dyDescent="0.35">
      <c r="A5830" t="s">
        <v>3167</v>
      </c>
      <c r="B5830">
        <v>21</v>
      </c>
      <c r="C5830" t="s">
        <v>14098</v>
      </c>
      <c r="D5830" t="s">
        <v>39</v>
      </c>
      <c r="E5830" t="s">
        <v>24</v>
      </c>
      <c r="F5830" t="s">
        <v>14</v>
      </c>
      <c r="G5830" t="s">
        <v>26</v>
      </c>
      <c r="H5830">
        <v>7243.79</v>
      </c>
      <c r="I5830" s="9">
        <v>45402</v>
      </c>
      <c r="J5830">
        <v>2024</v>
      </c>
      <c r="K5830" t="s">
        <v>14061</v>
      </c>
      <c r="L5830">
        <v>4</v>
      </c>
      <c r="M5830" t="s">
        <v>14050</v>
      </c>
      <c r="N5830" t="s">
        <v>16</v>
      </c>
    </row>
    <row r="5831" spans="1:14" x14ac:dyDescent="0.35">
      <c r="A5831" t="s">
        <v>3457</v>
      </c>
      <c r="B5831">
        <v>21</v>
      </c>
      <c r="C5831" t="s">
        <v>14098</v>
      </c>
      <c r="D5831" t="s">
        <v>12</v>
      </c>
      <c r="E5831" t="s">
        <v>13</v>
      </c>
      <c r="F5831" t="s">
        <v>55</v>
      </c>
      <c r="G5831" t="s">
        <v>26</v>
      </c>
      <c r="H5831">
        <v>14612.78</v>
      </c>
      <c r="I5831" s="9">
        <v>45543</v>
      </c>
      <c r="J5831">
        <v>2024</v>
      </c>
      <c r="K5831" t="s">
        <v>14055</v>
      </c>
      <c r="L5831">
        <v>9</v>
      </c>
      <c r="M5831" t="s">
        <v>14059</v>
      </c>
      <c r="N5831" t="s">
        <v>16</v>
      </c>
    </row>
    <row r="5832" spans="1:14" x14ac:dyDescent="0.35">
      <c r="A5832" t="s">
        <v>3465</v>
      </c>
      <c r="B5832">
        <v>21</v>
      </c>
      <c r="C5832" t="s">
        <v>14098</v>
      </c>
      <c r="D5832" t="s">
        <v>39</v>
      </c>
      <c r="E5832" t="s">
        <v>64</v>
      </c>
      <c r="F5832" t="s">
        <v>25</v>
      </c>
      <c r="G5832" t="s">
        <v>20</v>
      </c>
      <c r="H5832">
        <v>14530.77</v>
      </c>
      <c r="I5832" s="9">
        <v>45352</v>
      </c>
      <c r="J5832">
        <v>2024</v>
      </c>
      <c r="K5832" t="s">
        <v>14053</v>
      </c>
      <c r="L5832">
        <v>3</v>
      </c>
      <c r="M5832" t="s">
        <v>14048</v>
      </c>
      <c r="N5832" t="s">
        <v>16</v>
      </c>
    </row>
    <row r="5833" spans="1:14" x14ac:dyDescent="0.35">
      <c r="A5833" t="s">
        <v>3843</v>
      </c>
      <c r="B5833">
        <v>21</v>
      </c>
      <c r="C5833" t="s">
        <v>14098</v>
      </c>
      <c r="D5833" t="s">
        <v>39</v>
      </c>
      <c r="E5833" t="s">
        <v>24</v>
      </c>
      <c r="F5833" t="s">
        <v>25</v>
      </c>
      <c r="G5833" t="s">
        <v>15</v>
      </c>
      <c r="H5833">
        <v>118.22</v>
      </c>
      <c r="I5833" s="9">
        <v>45113</v>
      </c>
      <c r="J5833">
        <v>2023</v>
      </c>
      <c r="K5833" t="s">
        <v>14063</v>
      </c>
      <c r="L5833">
        <v>7</v>
      </c>
      <c r="M5833" t="s">
        <v>14057</v>
      </c>
      <c r="N5833" t="s">
        <v>16</v>
      </c>
    </row>
    <row r="5834" spans="1:14" x14ac:dyDescent="0.35">
      <c r="A5834" t="s">
        <v>3937</v>
      </c>
      <c r="B5834">
        <v>21</v>
      </c>
      <c r="C5834" t="s">
        <v>14098</v>
      </c>
      <c r="D5834" t="s">
        <v>39</v>
      </c>
      <c r="E5834" t="s">
        <v>24</v>
      </c>
      <c r="F5834" t="s">
        <v>55</v>
      </c>
      <c r="G5834" t="s">
        <v>36</v>
      </c>
      <c r="H5834">
        <v>16393.16</v>
      </c>
      <c r="I5834" s="9">
        <v>45141</v>
      </c>
      <c r="J5834">
        <v>2023</v>
      </c>
      <c r="K5834" t="s">
        <v>14056</v>
      </c>
      <c r="L5834">
        <v>8</v>
      </c>
      <c r="M5834" t="s">
        <v>14057</v>
      </c>
      <c r="N5834" t="s">
        <v>16</v>
      </c>
    </row>
    <row r="5835" spans="1:14" x14ac:dyDescent="0.35">
      <c r="A5835" t="s">
        <v>4301</v>
      </c>
      <c r="B5835">
        <v>21</v>
      </c>
      <c r="C5835" t="s">
        <v>14098</v>
      </c>
      <c r="D5835" t="s">
        <v>12</v>
      </c>
      <c r="E5835" t="s">
        <v>52</v>
      </c>
      <c r="F5835" t="s">
        <v>55</v>
      </c>
      <c r="G5835" t="s">
        <v>15</v>
      </c>
      <c r="H5835">
        <v>12935.61</v>
      </c>
      <c r="I5835" s="9">
        <v>44932</v>
      </c>
      <c r="J5835">
        <v>2023</v>
      </c>
      <c r="K5835" t="s">
        <v>14045</v>
      </c>
      <c r="L5835">
        <v>1</v>
      </c>
      <c r="M5835" t="s">
        <v>14048</v>
      </c>
      <c r="N5835" t="s">
        <v>16</v>
      </c>
    </row>
    <row r="5836" spans="1:14" x14ac:dyDescent="0.35">
      <c r="A5836" t="s">
        <v>4309</v>
      </c>
      <c r="B5836">
        <v>21</v>
      </c>
      <c r="C5836" t="s">
        <v>14098</v>
      </c>
      <c r="D5836" t="s">
        <v>39</v>
      </c>
      <c r="E5836" t="s">
        <v>42</v>
      </c>
      <c r="F5836" t="s">
        <v>35</v>
      </c>
      <c r="G5836" t="s">
        <v>36</v>
      </c>
      <c r="H5836">
        <v>3364.8</v>
      </c>
      <c r="I5836" s="9">
        <v>45306</v>
      </c>
      <c r="J5836">
        <v>2024</v>
      </c>
      <c r="K5836" t="s">
        <v>14045</v>
      </c>
      <c r="L5836">
        <v>1</v>
      </c>
      <c r="M5836" t="s">
        <v>14062</v>
      </c>
      <c r="N5836" t="s">
        <v>16</v>
      </c>
    </row>
    <row r="5837" spans="1:14" x14ac:dyDescent="0.35">
      <c r="A5837" t="s">
        <v>4461</v>
      </c>
      <c r="B5837">
        <v>21</v>
      </c>
      <c r="C5837" t="s">
        <v>14098</v>
      </c>
      <c r="D5837" t="s">
        <v>39</v>
      </c>
      <c r="E5837" t="s">
        <v>42</v>
      </c>
      <c r="F5837" t="s">
        <v>55</v>
      </c>
      <c r="G5837" t="s">
        <v>30</v>
      </c>
      <c r="H5837">
        <v>8443.8799999999992</v>
      </c>
      <c r="I5837" s="9">
        <v>45513</v>
      </c>
      <c r="J5837">
        <v>2024</v>
      </c>
      <c r="K5837" t="s">
        <v>14056</v>
      </c>
      <c r="L5837">
        <v>8</v>
      </c>
      <c r="M5837" t="s">
        <v>14048</v>
      </c>
      <c r="N5837" t="s">
        <v>16</v>
      </c>
    </row>
    <row r="5838" spans="1:14" x14ac:dyDescent="0.35">
      <c r="A5838" t="s">
        <v>4475</v>
      </c>
      <c r="B5838">
        <v>21</v>
      </c>
      <c r="C5838" t="s">
        <v>14098</v>
      </c>
      <c r="D5838" t="s">
        <v>12</v>
      </c>
      <c r="E5838" t="s">
        <v>42</v>
      </c>
      <c r="F5838" t="s">
        <v>25</v>
      </c>
      <c r="G5838" t="s">
        <v>36</v>
      </c>
      <c r="H5838">
        <v>454.05</v>
      </c>
      <c r="I5838" s="9">
        <v>44984</v>
      </c>
      <c r="J5838">
        <v>2023</v>
      </c>
      <c r="K5838" t="s">
        <v>14051</v>
      </c>
      <c r="L5838">
        <v>2</v>
      </c>
      <c r="M5838" t="s">
        <v>14062</v>
      </c>
      <c r="N5838" t="s">
        <v>16</v>
      </c>
    </row>
    <row r="5839" spans="1:14" x14ac:dyDescent="0.35">
      <c r="A5839" t="s">
        <v>4505</v>
      </c>
      <c r="B5839">
        <v>21</v>
      </c>
      <c r="C5839" t="s">
        <v>14098</v>
      </c>
      <c r="D5839" t="s">
        <v>12</v>
      </c>
      <c r="E5839" t="s">
        <v>93</v>
      </c>
      <c r="F5839" t="s">
        <v>35</v>
      </c>
      <c r="G5839" t="s">
        <v>30</v>
      </c>
      <c r="H5839">
        <v>22006.17</v>
      </c>
      <c r="I5839" s="9">
        <v>45379</v>
      </c>
      <c r="J5839">
        <v>2024</v>
      </c>
      <c r="K5839" t="s">
        <v>14053</v>
      </c>
      <c r="L5839">
        <v>3</v>
      </c>
      <c r="M5839" t="s">
        <v>14057</v>
      </c>
      <c r="N5839" t="s">
        <v>16</v>
      </c>
    </row>
    <row r="5840" spans="1:14" x14ac:dyDescent="0.35">
      <c r="A5840" t="s">
        <v>4539</v>
      </c>
      <c r="B5840">
        <v>21</v>
      </c>
      <c r="C5840" t="s">
        <v>14098</v>
      </c>
      <c r="D5840" t="s">
        <v>39</v>
      </c>
      <c r="E5840" t="s">
        <v>74</v>
      </c>
      <c r="F5840" t="s">
        <v>49</v>
      </c>
      <c r="G5840" t="s">
        <v>26</v>
      </c>
      <c r="H5840">
        <v>3892.64</v>
      </c>
      <c r="I5840" s="9">
        <v>45481</v>
      </c>
      <c r="J5840">
        <v>2024</v>
      </c>
      <c r="K5840" t="s">
        <v>14063</v>
      </c>
      <c r="L5840">
        <v>7</v>
      </c>
      <c r="M5840" t="s">
        <v>14062</v>
      </c>
      <c r="N5840" t="s">
        <v>16</v>
      </c>
    </row>
    <row r="5841" spans="1:14" x14ac:dyDescent="0.35">
      <c r="A5841" t="s">
        <v>4589</v>
      </c>
      <c r="B5841">
        <v>21</v>
      </c>
      <c r="C5841" t="s">
        <v>14098</v>
      </c>
      <c r="D5841" t="s">
        <v>39</v>
      </c>
      <c r="E5841" t="s">
        <v>29</v>
      </c>
      <c r="F5841" t="s">
        <v>55</v>
      </c>
      <c r="G5841" t="s">
        <v>15</v>
      </c>
      <c r="H5841">
        <v>3754.56</v>
      </c>
      <c r="I5841" s="9">
        <v>45654</v>
      </c>
      <c r="J5841">
        <v>2024</v>
      </c>
      <c r="K5841" t="s">
        <v>14060</v>
      </c>
      <c r="L5841">
        <v>12</v>
      </c>
      <c r="M5841" t="s">
        <v>14050</v>
      </c>
      <c r="N5841" t="s">
        <v>16</v>
      </c>
    </row>
    <row r="5842" spans="1:14" x14ac:dyDescent="0.35">
      <c r="A5842" t="s">
        <v>4683</v>
      </c>
      <c r="B5842">
        <v>21</v>
      </c>
      <c r="C5842" t="s">
        <v>14098</v>
      </c>
      <c r="D5842" t="s">
        <v>12</v>
      </c>
      <c r="E5842" t="s">
        <v>52</v>
      </c>
      <c r="F5842" t="s">
        <v>55</v>
      </c>
      <c r="G5842" t="s">
        <v>36</v>
      </c>
      <c r="H5842">
        <v>5940.27</v>
      </c>
      <c r="I5842" s="9">
        <v>45097</v>
      </c>
      <c r="J5842">
        <v>2023</v>
      </c>
      <c r="K5842" t="s">
        <v>14049</v>
      </c>
      <c r="L5842">
        <v>6</v>
      </c>
      <c r="M5842" t="s">
        <v>14046</v>
      </c>
      <c r="N5842" t="s">
        <v>16</v>
      </c>
    </row>
    <row r="5843" spans="1:14" x14ac:dyDescent="0.35">
      <c r="A5843" t="s">
        <v>4723</v>
      </c>
      <c r="B5843">
        <v>21</v>
      </c>
      <c r="C5843" t="s">
        <v>14098</v>
      </c>
      <c r="D5843" t="s">
        <v>12</v>
      </c>
      <c r="E5843" t="s">
        <v>42</v>
      </c>
      <c r="F5843" t="s">
        <v>14</v>
      </c>
      <c r="G5843" t="s">
        <v>26</v>
      </c>
      <c r="H5843">
        <v>5307.73</v>
      </c>
      <c r="I5843" s="9">
        <v>45222</v>
      </c>
      <c r="J5843">
        <v>2023</v>
      </c>
      <c r="K5843" t="s">
        <v>14058</v>
      </c>
      <c r="L5843">
        <v>10</v>
      </c>
      <c r="M5843" t="s">
        <v>14062</v>
      </c>
      <c r="N5843" t="s">
        <v>16</v>
      </c>
    </row>
    <row r="5844" spans="1:14" x14ac:dyDescent="0.35">
      <c r="A5844" t="s">
        <v>4897</v>
      </c>
      <c r="B5844">
        <v>21</v>
      </c>
      <c r="C5844" t="s">
        <v>14098</v>
      </c>
      <c r="D5844" t="s">
        <v>12</v>
      </c>
      <c r="E5844" t="s">
        <v>29</v>
      </c>
      <c r="F5844" t="s">
        <v>35</v>
      </c>
      <c r="G5844" t="s">
        <v>36</v>
      </c>
      <c r="H5844">
        <v>6414.25</v>
      </c>
      <c r="I5844" s="9">
        <v>45219</v>
      </c>
      <c r="J5844">
        <v>2023</v>
      </c>
      <c r="K5844" t="s">
        <v>14058</v>
      </c>
      <c r="L5844">
        <v>10</v>
      </c>
      <c r="M5844" t="s">
        <v>14048</v>
      </c>
      <c r="N5844" t="s">
        <v>16</v>
      </c>
    </row>
    <row r="5845" spans="1:14" x14ac:dyDescent="0.35">
      <c r="A5845" t="s">
        <v>5019</v>
      </c>
      <c r="B5845">
        <v>21</v>
      </c>
      <c r="C5845" t="s">
        <v>14098</v>
      </c>
      <c r="D5845" t="s">
        <v>12</v>
      </c>
      <c r="E5845" t="s">
        <v>42</v>
      </c>
      <c r="F5845" t="s">
        <v>35</v>
      </c>
      <c r="G5845" t="s">
        <v>36</v>
      </c>
      <c r="H5845">
        <v>1057.68</v>
      </c>
      <c r="I5845" s="9">
        <v>45608</v>
      </c>
      <c r="J5845">
        <v>2024</v>
      </c>
      <c r="K5845" t="s">
        <v>14054</v>
      </c>
      <c r="L5845">
        <v>11</v>
      </c>
      <c r="M5845" t="s">
        <v>14046</v>
      </c>
      <c r="N5845" t="s">
        <v>16</v>
      </c>
    </row>
    <row r="5846" spans="1:14" x14ac:dyDescent="0.35">
      <c r="A5846" t="s">
        <v>5025</v>
      </c>
      <c r="B5846">
        <v>21</v>
      </c>
      <c r="C5846" t="s">
        <v>14098</v>
      </c>
      <c r="D5846" t="s">
        <v>12</v>
      </c>
      <c r="E5846" t="s">
        <v>42</v>
      </c>
      <c r="F5846" t="s">
        <v>55</v>
      </c>
      <c r="G5846" t="s">
        <v>36</v>
      </c>
      <c r="H5846">
        <v>6198.48</v>
      </c>
      <c r="I5846" s="9">
        <v>45217</v>
      </c>
      <c r="J5846">
        <v>2023</v>
      </c>
      <c r="K5846" t="s">
        <v>14058</v>
      </c>
      <c r="L5846">
        <v>10</v>
      </c>
      <c r="M5846" t="s">
        <v>14052</v>
      </c>
      <c r="N5846" t="s">
        <v>16</v>
      </c>
    </row>
    <row r="5847" spans="1:14" x14ac:dyDescent="0.35">
      <c r="A5847" t="s">
        <v>5109</v>
      </c>
      <c r="B5847">
        <v>21</v>
      </c>
      <c r="C5847" t="s">
        <v>14098</v>
      </c>
      <c r="D5847" t="s">
        <v>39</v>
      </c>
      <c r="E5847" t="s">
        <v>93</v>
      </c>
      <c r="F5847" t="s">
        <v>25</v>
      </c>
      <c r="G5847" t="s">
        <v>30</v>
      </c>
      <c r="H5847">
        <v>13539.31</v>
      </c>
      <c r="I5847" s="9">
        <v>45335</v>
      </c>
      <c r="J5847">
        <v>2024</v>
      </c>
      <c r="K5847" t="s">
        <v>14051</v>
      </c>
      <c r="L5847">
        <v>2</v>
      </c>
      <c r="M5847" t="s">
        <v>14046</v>
      </c>
      <c r="N5847" t="s">
        <v>16</v>
      </c>
    </row>
    <row r="5848" spans="1:14" x14ac:dyDescent="0.35">
      <c r="A5848" t="s">
        <v>5111</v>
      </c>
      <c r="B5848">
        <v>21</v>
      </c>
      <c r="C5848" t="s">
        <v>14098</v>
      </c>
      <c r="D5848" t="s">
        <v>12</v>
      </c>
      <c r="E5848" t="s">
        <v>42</v>
      </c>
      <c r="F5848" t="s">
        <v>19</v>
      </c>
      <c r="G5848" t="s">
        <v>30</v>
      </c>
      <c r="H5848">
        <v>21409.01</v>
      </c>
      <c r="I5848" s="9">
        <v>45277</v>
      </c>
      <c r="J5848">
        <v>2023</v>
      </c>
      <c r="K5848" t="s">
        <v>14060</v>
      </c>
      <c r="L5848">
        <v>12</v>
      </c>
      <c r="M5848" t="s">
        <v>14059</v>
      </c>
      <c r="N5848" t="s">
        <v>16</v>
      </c>
    </row>
    <row r="5849" spans="1:14" x14ac:dyDescent="0.35">
      <c r="A5849" t="s">
        <v>5205</v>
      </c>
      <c r="B5849">
        <v>21</v>
      </c>
      <c r="C5849" t="s">
        <v>14098</v>
      </c>
      <c r="D5849" t="s">
        <v>39</v>
      </c>
      <c r="E5849" t="s">
        <v>52</v>
      </c>
      <c r="F5849" t="s">
        <v>55</v>
      </c>
      <c r="G5849" t="s">
        <v>26</v>
      </c>
      <c r="H5849">
        <v>26758.14</v>
      </c>
      <c r="I5849" s="9">
        <v>45199</v>
      </c>
      <c r="J5849">
        <v>2023</v>
      </c>
      <c r="K5849" t="s">
        <v>14055</v>
      </c>
      <c r="L5849">
        <v>9</v>
      </c>
      <c r="M5849" t="s">
        <v>14050</v>
      </c>
      <c r="N5849" t="s">
        <v>16</v>
      </c>
    </row>
    <row r="5850" spans="1:14" x14ac:dyDescent="0.35">
      <c r="A5850" t="s">
        <v>5377</v>
      </c>
      <c r="B5850">
        <v>21</v>
      </c>
      <c r="C5850" t="s">
        <v>14098</v>
      </c>
      <c r="D5850" t="s">
        <v>12</v>
      </c>
      <c r="E5850" t="s">
        <v>42</v>
      </c>
      <c r="F5850" t="s">
        <v>49</v>
      </c>
      <c r="G5850" t="s">
        <v>15</v>
      </c>
      <c r="H5850">
        <v>19929.259999999998</v>
      </c>
      <c r="I5850" s="9">
        <v>45401</v>
      </c>
      <c r="J5850">
        <v>2024</v>
      </c>
      <c r="K5850" t="s">
        <v>14061</v>
      </c>
      <c r="L5850">
        <v>4</v>
      </c>
      <c r="M5850" t="s">
        <v>14048</v>
      </c>
      <c r="N5850" t="s">
        <v>16</v>
      </c>
    </row>
    <row r="5851" spans="1:14" x14ac:dyDescent="0.35">
      <c r="A5851" t="s">
        <v>5581</v>
      </c>
      <c r="B5851">
        <v>21</v>
      </c>
      <c r="C5851" t="s">
        <v>14098</v>
      </c>
      <c r="D5851" t="s">
        <v>12</v>
      </c>
      <c r="E5851" t="s">
        <v>42</v>
      </c>
      <c r="F5851" t="s">
        <v>35</v>
      </c>
      <c r="G5851" t="s">
        <v>36</v>
      </c>
      <c r="H5851">
        <v>1606.13</v>
      </c>
      <c r="I5851" s="9">
        <v>45497</v>
      </c>
      <c r="J5851">
        <v>2024</v>
      </c>
      <c r="K5851" t="s">
        <v>14063</v>
      </c>
      <c r="L5851">
        <v>7</v>
      </c>
      <c r="M5851" t="s">
        <v>14052</v>
      </c>
      <c r="N5851" t="s">
        <v>16</v>
      </c>
    </row>
    <row r="5852" spans="1:14" x14ac:dyDescent="0.35">
      <c r="A5852" t="s">
        <v>5649</v>
      </c>
      <c r="B5852">
        <v>21</v>
      </c>
      <c r="C5852" t="s">
        <v>14098</v>
      </c>
      <c r="D5852" t="s">
        <v>39</v>
      </c>
      <c r="E5852" t="s">
        <v>42</v>
      </c>
      <c r="F5852" t="s">
        <v>35</v>
      </c>
      <c r="G5852" t="s">
        <v>36</v>
      </c>
      <c r="H5852">
        <v>16617.27</v>
      </c>
      <c r="I5852" s="9">
        <v>45625</v>
      </c>
      <c r="J5852">
        <v>2024</v>
      </c>
      <c r="K5852" t="s">
        <v>14054</v>
      </c>
      <c r="L5852">
        <v>11</v>
      </c>
      <c r="M5852" t="s">
        <v>14048</v>
      </c>
      <c r="N5852" t="s">
        <v>16</v>
      </c>
    </row>
    <row r="5853" spans="1:14" x14ac:dyDescent="0.35">
      <c r="A5853" t="s">
        <v>5653</v>
      </c>
      <c r="B5853">
        <v>21</v>
      </c>
      <c r="C5853" t="s">
        <v>14098</v>
      </c>
      <c r="D5853" t="s">
        <v>12</v>
      </c>
      <c r="E5853" t="s">
        <v>74</v>
      </c>
      <c r="F5853" t="s">
        <v>49</v>
      </c>
      <c r="G5853" t="s">
        <v>26</v>
      </c>
      <c r="H5853">
        <v>12081.34</v>
      </c>
      <c r="I5853" s="9">
        <v>45449</v>
      </c>
      <c r="J5853">
        <v>2024</v>
      </c>
      <c r="K5853" t="s">
        <v>14049</v>
      </c>
      <c r="L5853">
        <v>6</v>
      </c>
      <c r="M5853" t="s">
        <v>14057</v>
      </c>
      <c r="N5853" t="s">
        <v>16</v>
      </c>
    </row>
    <row r="5854" spans="1:14" x14ac:dyDescent="0.35">
      <c r="A5854" t="s">
        <v>5693</v>
      </c>
      <c r="B5854">
        <v>21</v>
      </c>
      <c r="C5854" t="s">
        <v>14098</v>
      </c>
      <c r="D5854" t="s">
        <v>12</v>
      </c>
      <c r="E5854" t="s">
        <v>52</v>
      </c>
      <c r="F5854" t="s">
        <v>14</v>
      </c>
      <c r="G5854" t="s">
        <v>36</v>
      </c>
      <c r="H5854">
        <v>5890.56</v>
      </c>
      <c r="I5854" s="9">
        <v>45365</v>
      </c>
      <c r="J5854">
        <v>2024</v>
      </c>
      <c r="K5854" t="s">
        <v>14053</v>
      </c>
      <c r="L5854">
        <v>3</v>
      </c>
      <c r="M5854" t="s">
        <v>14057</v>
      </c>
      <c r="N5854" t="s">
        <v>16</v>
      </c>
    </row>
    <row r="5855" spans="1:14" x14ac:dyDescent="0.35">
      <c r="A5855" t="s">
        <v>5769</v>
      </c>
      <c r="B5855">
        <v>21</v>
      </c>
      <c r="C5855" t="s">
        <v>14098</v>
      </c>
      <c r="D5855" t="s">
        <v>12</v>
      </c>
      <c r="E5855" t="s">
        <v>24</v>
      </c>
      <c r="F5855" t="s">
        <v>49</v>
      </c>
      <c r="G5855" t="s">
        <v>26</v>
      </c>
      <c r="H5855">
        <v>6224.11</v>
      </c>
      <c r="I5855" s="9">
        <v>45250</v>
      </c>
      <c r="J5855">
        <v>2023</v>
      </c>
      <c r="K5855" t="s">
        <v>14054</v>
      </c>
      <c r="L5855">
        <v>11</v>
      </c>
      <c r="M5855" t="s">
        <v>14062</v>
      </c>
      <c r="N5855" t="s">
        <v>16</v>
      </c>
    </row>
    <row r="5856" spans="1:14" x14ac:dyDescent="0.35">
      <c r="A5856" t="s">
        <v>5935</v>
      </c>
      <c r="B5856">
        <v>21</v>
      </c>
      <c r="C5856" t="s">
        <v>14098</v>
      </c>
      <c r="D5856" t="s">
        <v>39</v>
      </c>
      <c r="E5856" t="s">
        <v>74</v>
      </c>
      <c r="F5856" t="s">
        <v>49</v>
      </c>
      <c r="G5856" t="s">
        <v>26</v>
      </c>
      <c r="H5856">
        <v>5628.12</v>
      </c>
      <c r="I5856" s="9">
        <v>45579</v>
      </c>
      <c r="J5856">
        <v>2024</v>
      </c>
      <c r="K5856" t="s">
        <v>14058</v>
      </c>
      <c r="L5856">
        <v>10</v>
      </c>
      <c r="M5856" t="s">
        <v>14062</v>
      </c>
      <c r="N5856" t="s">
        <v>16</v>
      </c>
    </row>
    <row r="5857" spans="1:14" x14ac:dyDescent="0.35">
      <c r="A5857" t="s">
        <v>6001</v>
      </c>
      <c r="B5857">
        <v>21</v>
      </c>
      <c r="C5857" t="s">
        <v>14098</v>
      </c>
      <c r="D5857" t="s">
        <v>39</v>
      </c>
      <c r="E5857" t="s">
        <v>29</v>
      </c>
      <c r="F5857" t="s">
        <v>14</v>
      </c>
      <c r="G5857" t="s">
        <v>20</v>
      </c>
      <c r="H5857">
        <v>3207.97</v>
      </c>
      <c r="I5857" s="9">
        <v>45395</v>
      </c>
      <c r="J5857">
        <v>2024</v>
      </c>
      <c r="K5857" t="s">
        <v>14061</v>
      </c>
      <c r="L5857">
        <v>4</v>
      </c>
      <c r="M5857" t="s">
        <v>14050</v>
      </c>
      <c r="N5857" t="s">
        <v>16</v>
      </c>
    </row>
    <row r="5858" spans="1:14" x14ac:dyDescent="0.35">
      <c r="A5858" t="s">
        <v>6225</v>
      </c>
      <c r="B5858">
        <v>21</v>
      </c>
      <c r="C5858" t="s">
        <v>14098</v>
      </c>
      <c r="D5858" t="s">
        <v>39</v>
      </c>
      <c r="E5858" t="s">
        <v>29</v>
      </c>
      <c r="F5858" t="s">
        <v>49</v>
      </c>
      <c r="G5858" t="s">
        <v>26</v>
      </c>
      <c r="H5858">
        <v>227.74</v>
      </c>
      <c r="I5858" s="9">
        <v>45484</v>
      </c>
      <c r="J5858">
        <v>2024</v>
      </c>
      <c r="K5858" t="s">
        <v>14063</v>
      </c>
      <c r="L5858">
        <v>7</v>
      </c>
      <c r="M5858" t="s">
        <v>14057</v>
      </c>
      <c r="N5858" t="s">
        <v>16</v>
      </c>
    </row>
    <row r="5859" spans="1:14" x14ac:dyDescent="0.35">
      <c r="A5859" t="s">
        <v>6259</v>
      </c>
      <c r="B5859">
        <v>21</v>
      </c>
      <c r="C5859" t="s">
        <v>14098</v>
      </c>
      <c r="D5859" t="s">
        <v>39</v>
      </c>
      <c r="E5859" t="s">
        <v>93</v>
      </c>
      <c r="F5859" t="s">
        <v>49</v>
      </c>
      <c r="G5859" t="s">
        <v>36</v>
      </c>
      <c r="H5859">
        <v>13938.65</v>
      </c>
      <c r="I5859" s="9">
        <v>45477</v>
      </c>
      <c r="J5859">
        <v>2024</v>
      </c>
      <c r="K5859" t="s">
        <v>14063</v>
      </c>
      <c r="L5859">
        <v>7</v>
      </c>
      <c r="M5859" t="s">
        <v>14057</v>
      </c>
      <c r="N5859" t="s">
        <v>16</v>
      </c>
    </row>
    <row r="5860" spans="1:14" x14ac:dyDescent="0.35">
      <c r="A5860" t="s">
        <v>6411</v>
      </c>
      <c r="B5860">
        <v>21</v>
      </c>
      <c r="C5860" t="s">
        <v>14098</v>
      </c>
      <c r="D5860" t="s">
        <v>39</v>
      </c>
      <c r="E5860" t="s">
        <v>74</v>
      </c>
      <c r="F5860" t="s">
        <v>19</v>
      </c>
      <c r="G5860" t="s">
        <v>15</v>
      </c>
      <c r="H5860">
        <v>13921.62</v>
      </c>
      <c r="I5860" s="9">
        <v>45080</v>
      </c>
      <c r="J5860">
        <v>2023</v>
      </c>
      <c r="K5860" t="s">
        <v>14049</v>
      </c>
      <c r="L5860">
        <v>6</v>
      </c>
      <c r="M5860" t="s">
        <v>14050</v>
      </c>
      <c r="N5860" t="s">
        <v>16</v>
      </c>
    </row>
    <row r="5861" spans="1:14" x14ac:dyDescent="0.35">
      <c r="A5861" t="s">
        <v>6557</v>
      </c>
      <c r="B5861">
        <v>21</v>
      </c>
      <c r="C5861" t="s">
        <v>14098</v>
      </c>
      <c r="D5861" t="s">
        <v>12</v>
      </c>
      <c r="E5861" t="s">
        <v>52</v>
      </c>
      <c r="F5861" t="s">
        <v>49</v>
      </c>
      <c r="G5861" t="s">
        <v>26</v>
      </c>
      <c r="H5861">
        <v>1857.62</v>
      </c>
      <c r="I5861" s="9">
        <v>44954</v>
      </c>
      <c r="J5861">
        <v>2023</v>
      </c>
      <c r="K5861" t="s">
        <v>14045</v>
      </c>
      <c r="L5861">
        <v>1</v>
      </c>
      <c r="M5861" t="s">
        <v>14050</v>
      </c>
      <c r="N5861" t="s">
        <v>16</v>
      </c>
    </row>
    <row r="5862" spans="1:14" x14ac:dyDescent="0.35">
      <c r="A5862" t="s">
        <v>6607</v>
      </c>
      <c r="B5862">
        <v>21</v>
      </c>
      <c r="C5862" t="s">
        <v>14098</v>
      </c>
      <c r="D5862" t="s">
        <v>39</v>
      </c>
      <c r="E5862" t="s">
        <v>74</v>
      </c>
      <c r="F5862" t="s">
        <v>35</v>
      </c>
      <c r="G5862" t="s">
        <v>36</v>
      </c>
      <c r="H5862">
        <v>8495.0499999999993</v>
      </c>
      <c r="I5862" s="9">
        <v>45614</v>
      </c>
      <c r="J5862">
        <v>2024</v>
      </c>
      <c r="K5862" t="s">
        <v>14054</v>
      </c>
      <c r="L5862">
        <v>11</v>
      </c>
      <c r="M5862" t="s">
        <v>14062</v>
      </c>
      <c r="N5862" t="s">
        <v>16</v>
      </c>
    </row>
    <row r="5863" spans="1:14" x14ac:dyDescent="0.35">
      <c r="A5863" t="s">
        <v>6661</v>
      </c>
      <c r="B5863">
        <v>21</v>
      </c>
      <c r="C5863" t="s">
        <v>14098</v>
      </c>
      <c r="D5863" t="s">
        <v>39</v>
      </c>
      <c r="E5863" t="s">
        <v>42</v>
      </c>
      <c r="F5863" t="s">
        <v>35</v>
      </c>
      <c r="G5863" t="s">
        <v>20</v>
      </c>
      <c r="H5863">
        <v>11061.54</v>
      </c>
      <c r="I5863" s="9">
        <v>45119</v>
      </c>
      <c r="J5863">
        <v>2023</v>
      </c>
      <c r="K5863" t="s">
        <v>14063</v>
      </c>
      <c r="L5863">
        <v>7</v>
      </c>
      <c r="M5863" t="s">
        <v>14052</v>
      </c>
      <c r="N5863" t="s">
        <v>16</v>
      </c>
    </row>
    <row r="5864" spans="1:14" x14ac:dyDescent="0.35">
      <c r="A5864" t="s">
        <v>6669</v>
      </c>
      <c r="B5864">
        <v>21</v>
      </c>
      <c r="C5864" t="s">
        <v>14098</v>
      </c>
      <c r="D5864" t="s">
        <v>39</v>
      </c>
      <c r="E5864" t="s">
        <v>64</v>
      </c>
      <c r="F5864" t="s">
        <v>14</v>
      </c>
      <c r="G5864" t="s">
        <v>15</v>
      </c>
      <c r="H5864">
        <v>9318.9599999999991</v>
      </c>
      <c r="I5864" s="9">
        <v>45308</v>
      </c>
      <c r="J5864">
        <v>2024</v>
      </c>
      <c r="K5864" t="s">
        <v>14045</v>
      </c>
      <c r="L5864">
        <v>1</v>
      </c>
      <c r="M5864" t="s">
        <v>14052</v>
      </c>
      <c r="N5864" t="s">
        <v>16</v>
      </c>
    </row>
    <row r="5865" spans="1:14" x14ac:dyDescent="0.35">
      <c r="A5865" t="s">
        <v>6863</v>
      </c>
      <c r="B5865">
        <v>21</v>
      </c>
      <c r="C5865" t="s">
        <v>14098</v>
      </c>
      <c r="D5865" t="s">
        <v>12</v>
      </c>
      <c r="E5865" t="s">
        <v>42</v>
      </c>
      <c r="F5865" t="s">
        <v>25</v>
      </c>
      <c r="G5865" t="s">
        <v>36</v>
      </c>
      <c r="H5865">
        <v>208.13</v>
      </c>
      <c r="I5865" s="9">
        <v>45329</v>
      </c>
      <c r="J5865">
        <v>2024</v>
      </c>
      <c r="K5865" t="s">
        <v>14051</v>
      </c>
      <c r="L5865">
        <v>2</v>
      </c>
      <c r="M5865" t="s">
        <v>14052</v>
      </c>
      <c r="N5865" t="s">
        <v>16</v>
      </c>
    </row>
    <row r="5866" spans="1:14" x14ac:dyDescent="0.35">
      <c r="A5866" t="s">
        <v>7039</v>
      </c>
      <c r="B5866">
        <v>21</v>
      </c>
      <c r="C5866" t="s">
        <v>14098</v>
      </c>
      <c r="D5866" t="s">
        <v>39</v>
      </c>
      <c r="E5866" t="s">
        <v>93</v>
      </c>
      <c r="F5866" t="s">
        <v>49</v>
      </c>
      <c r="G5866" t="s">
        <v>36</v>
      </c>
      <c r="H5866">
        <v>13591.02</v>
      </c>
      <c r="I5866" s="9">
        <v>45055</v>
      </c>
      <c r="J5866">
        <v>2023</v>
      </c>
      <c r="K5866" t="s">
        <v>14047</v>
      </c>
      <c r="L5866">
        <v>5</v>
      </c>
      <c r="M5866" t="s">
        <v>14046</v>
      </c>
      <c r="N5866" t="s">
        <v>16</v>
      </c>
    </row>
    <row r="5867" spans="1:14" x14ac:dyDescent="0.35">
      <c r="A5867" t="s">
        <v>7089</v>
      </c>
      <c r="B5867">
        <v>21</v>
      </c>
      <c r="C5867" t="s">
        <v>14098</v>
      </c>
      <c r="D5867" t="s">
        <v>12</v>
      </c>
      <c r="E5867" t="s">
        <v>13</v>
      </c>
      <c r="F5867" t="s">
        <v>19</v>
      </c>
      <c r="G5867" t="s">
        <v>36</v>
      </c>
      <c r="H5867">
        <v>6391.63</v>
      </c>
      <c r="I5867" s="9">
        <v>45304</v>
      </c>
      <c r="J5867">
        <v>2024</v>
      </c>
      <c r="K5867" t="s">
        <v>14045</v>
      </c>
      <c r="L5867">
        <v>1</v>
      </c>
      <c r="M5867" t="s">
        <v>14050</v>
      </c>
      <c r="N5867" t="s">
        <v>16</v>
      </c>
    </row>
    <row r="5868" spans="1:14" x14ac:dyDescent="0.35">
      <c r="A5868" t="s">
        <v>7105</v>
      </c>
      <c r="B5868">
        <v>21</v>
      </c>
      <c r="C5868" t="s">
        <v>14098</v>
      </c>
      <c r="D5868" t="s">
        <v>12</v>
      </c>
      <c r="E5868" t="s">
        <v>93</v>
      </c>
      <c r="F5868" t="s">
        <v>35</v>
      </c>
      <c r="G5868" t="s">
        <v>20</v>
      </c>
      <c r="H5868">
        <v>1688.86</v>
      </c>
      <c r="I5868" s="9">
        <v>45475</v>
      </c>
      <c r="J5868">
        <v>2024</v>
      </c>
      <c r="K5868" t="s">
        <v>14063</v>
      </c>
      <c r="L5868">
        <v>7</v>
      </c>
      <c r="M5868" t="s">
        <v>14046</v>
      </c>
      <c r="N5868" t="s">
        <v>16</v>
      </c>
    </row>
    <row r="5869" spans="1:14" x14ac:dyDescent="0.35">
      <c r="A5869" t="s">
        <v>7141</v>
      </c>
      <c r="B5869">
        <v>21</v>
      </c>
      <c r="C5869" t="s">
        <v>14098</v>
      </c>
      <c r="D5869" t="s">
        <v>39</v>
      </c>
      <c r="E5869" t="s">
        <v>29</v>
      </c>
      <c r="F5869" t="s">
        <v>14</v>
      </c>
      <c r="G5869" t="s">
        <v>30</v>
      </c>
      <c r="H5869">
        <v>9703.15</v>
      </c>
      <c r="I5869" s="9">
        <v>45337</v>
      </c>
      <c r="J5869">
        <v>2024</v>
      </c>
      <c r="K5869" t="s">
        <v>14051</v>
      </c>
      <c r="L5869">
        <v>2</v>
      </c>
      <c r="M5869" t="s">
        <v>14057</v>
      </c>
      <c r="N5869" t="s">
        <v>16</v>
      </c>
    </row>
    <row r="5870" spans="1:14" x14ac:dyDescent="0.35">
      <c r="A5870" t="s">
        <v>7161</v>
      </c>
      <c r="B5870">
        <v>21</v>
      </c>
      <c r="C5870" t="s">
        <v>14098</v>
      </c>
      <c r="D5870" t="s">
        <v>39</v>
      </c>
      <c r="E5870" t="s">
        <v>13</v>
      </c>
      <c r="F5870" t="s">
        <v>19</v>
      </c>
      <c r="G5870" t="s">
        <v>20</v>
      </c>
      <c r="H5870">
        <v>3332.97</v>
      </c>
      <c r="I5870" s="9">
        <v>45445</v>
      </c>
      <c r="J5870">
        <v>2024</v>
      </c>
      <c r="K5870" t="s">
        <v>14049</v>
      </c>
      <c r="L5870">
        <v>6</v>
      </c>
      <c r="M5870" t="s">
        <v>14059</v>
      </c>
      <c r="N5870" t="s">
        <v>16</v>
      </c>
    </row>
    <row r="5871" spans="1:14" x14ac:dyDescent="0.35">
      <c r="A5871" t="s">
        <v>7203</v>
      </c>
      <c r="B5871">
        <v>21</v>
      </c>
      <c r="C5871" t="s">
        <v>14098</v>
      </c>
      <c r="D5871" t="s">
        <v>12</v>
      </c>
      <c r="E5871" t="s">
        <v>64</v>
      </c>
      <c r="F5871" t="s">
        <v>55</v>
      </c>
      <c r="G5871" t="s">
        <v>20</v>
      </c>
      <c r="H5871">
        <v>37251.83</v>
      </c>
      <c r="I5871" s="9">
        <v>45404</v>
      </c>
      <c r="J5871">
        <v>2024</v>
      </c>
      <c r="K5871" t="s">
        <v>14061</v>
      </c>
      <c r="L5871">
        <v>4</v>
      </c>
      <c r="M5871" t="s">
        <v>14062</v>
      </c>
      <c r="N5871" t="s">
        <v>16</v>
      </c>
    </row>
    <row r="5872" spans="1:14" x14ac:dyDescent="0.35">
      <c r="A5872" t="s">
        <v>7337</v>
      </c>
      <c r="B5872">
        <v>21</v>
      </c>
      <c r="C5872" t="s">
        <v>14098</v>
      </c>
      <c r="D5872" t="s">
        <v>12</v>
      </c>
      <c r="E5872" t="s">
        <v>74</v>
      </c>
      <c r="F5872" t="s">
        <v>25</v>
      </c>
      <c r="G5872" t="s">
        <v>26</v>
      </c>
      <c r="H5872">
        <v>3699.9</v>
      </c>
      <c r="I5872" s="9">
        <v>45312</v>
      </c>
      <c r="J5872">
        <v>2024</v>
      </c>
      <c r="K5872" t="s">
        <v>14045</v>
      </c>
      <c r="L5872">
        <v>1</v>
      </c>
      <c r="M5872" t="s">
        <v>14059</v>
      </c>
      <c r="N5872" t="s">
        <v>16</v>
      </c>
    </row>
    <row r="5873" spans="1:14" x14ac:dyDescent="0.35">
      <c r="A5873" t="s">
        <v>7477</v>
      </c>
      <c r="B5873">
        <v>21</v>
      </c>
      <c r="C5873" t="s">
        <v>14098</v>
      </c>
      <c r="D5873" t="s">
        <v>39</v>
      </c>
      <c r="E5873" t="s">
        <v>74</v>
      </c>
      <c r="F5873" t="s">
        <v>19</v>
      </c>
      <c r="G5873" t="s">
        <v>20</v>
      </c>
      <c r="H5873">
        <v>2283.36</v>
      </c>
      <c r="I5873" s="9">
        <v>45500</v>
      </c>
      <c r="J5873">
        <v>2024</v>
      </c>
      <c r="K5873" t="s">
        <v>14063</v>
      </c>
      <c r="L5873">
        <v>7</v>
      </c>
      <c r="M5873" t="s">
        <v>14050</v>
      </c>
      <c r="N5873" t="s">
        <v>16</v>
      </c>
    </row>
    <row r="5874" spans="1:14" x14ac:dyDescent="0.35">
      <c r="A5874" t="s">
        <v>7611</v>
      </c>
      <c r="B5874">
        <v>21</v>
      </c>
      <c r="C5874" t="s">
        <v>14098</v>
      </c>
      <c r="D5874" t="s">
        <v>39</v>
      </c>
      <c r="E5874" t="s">
        <v>13</v>
      </c>
      <c r="F5874" t="s">
        <v>19</v>
      </c>
      <c r="G5874" t="s">
        <v>26</v>
      </c>
      <c r="H5874">
        <v>8024.3</v>
      </c>
      <c r="I5874" s="9">
        <v>45160</v>
      </c>
      <c r="J5874">
        <v>2023</v>
      </c>
      <c r="K5874" t="s">
        <v>14056</v>
      </c>
      <c r="L5874">
        <v>8</v>
      </c>
      <c r="M5874" t="s">
        <v>14046</v>
      </c>
      <c r="N5874" t="s">
        <v>16</v>
      </c>
    </row>
    <row r="5875" spans="1:14" x14ac:dyDescent="0.35">
      <c r="A5875" t="s">
        <v>7691</v>
      </c>
      <c r="B5875">
        <v>21</v>
      </c>
      <c r="C5875" t="s">
        <v>14098</v>
      </c>
      <c r="D5875" t="s">
        <v>12</v>
      </c>
      <c r="E5875" t="s">
        <v>42</v>
      </c>
      <c r="F5875" t="s">
        <v>14</v>
      </c>
      <c r="G5875" t="s">
        <v>20</v>
      </c>
      <c r="H5875">
        <v>3584.46</v>
      </c>
      <c r="I5875" s="9">
        <v>45132</v>
      </c>
      <c r="J5875">
        <v>2023</v>
      </c>
      <c r="K5875" t="s">
        <v>14063</v>
      </c>
      <c r="L5875">
        <v>7</v>
      </c>
      <c r="M5875" t="s">
        <v>14046</v>
      </c>
      <c r="N5875" t="s">
        <v>16</v>
      </c>
    </row>
    <row r="5876" spans="1:14" x14ac:dyDescent="0.35">
      <c r="A5876" t="s">
        <v>7749</v>
      </c>
      <c r="B5876">
        <v>21</v>
      </c>
      <c r="C5876" t="s">
        <v>14098</v>
      </c>
      <c r="D5876" t="s">
        <v>39</v>
      </c>
      <c r="E5876" t="s">
        <v>52</v>
      </c>
      <c r="F5876" t="s">
        <v>19</v>
      </c>
      <c r="G5876" t="s">
        <v>26</v>
      </c>
      <c r="H5876">
        <v>5298.22</v>
      </c>
      <c r="I5876" s="9">
        <v>45454</v>
      </c>
      <c r="J5876">
        <v>2024</v>
      </c>
      <c r="K5876" t="s">
        <v>14049</v>
      </c>
      <c r="L5876">
        <v>6</v>
      </c>
      <c r="M5876" t="s">
        <v>14046</v>
      </c>
      <c r="N5876" t="s">
        <v>16</v>
      </c>
    </row>
    <row r="5877" spans="1:14" x14ac:dyDescent="0.35">
      <c r="A5877" t="s">
        <v>8023</v>
      </c>
      <c r="B5877">
        <v>21</v>
      </c>
      <c r="C5877" t="s">
        <v>14098</v>
      </c>
      <c r="D5877" t="s">
        <v>12</v>
      </c>
      <c r="E5877" t="s">
        <v>42</v>
      </c>
      <c r="F5877" t="s">
        <v>35</v>
      </c>
      <c r="G5877" t="s">
        <v>36</v>
      </c>
      <c r="H5877">
        <v>11337.7</v>
      </c>
      <c r="I5877" s="9">
        <v>45132</v>
      </c>
      <c r="J5877">
        <v>2023</v>
      </c>
      <c r="K5877" t="s">
        <v>14063</v>
      </c>
      <c r="L5877">
        <v>7</v>
      </c>
      <c r="M5877" t="s">
        <v>14046</v>
      </c>
      <c r="N5877" t="s">
        <v>16</v>
      </c>
    </row>
    <row r="5878" spans="1:14" x14ac:dyDescent="0.35">
      <c r="A5878" t="s">
        <v>8051</v>
      </c>
      <c r="B5878">
        <v>21</v>
      </c>
      <c r="C5878" t="s">
        <v>14098</v>
      </c>
      <c r="D5878" t="s">
        <v>39</v>
      </c>
      <c r="E5878" t="s">
        <v>42</v>
      </c>
      <c r="F5878" t="s">
        <v>55</v>
      </c>
      <c r="G5878" t="s">
        <v>15</v>
      </c>
      <c r="H5878">
        <v>28707.599999999999</v>
      </c>
      <c r="I5878" s="9">
        <v>45629</v>
      </c>
      <c r="J5878">
        <v>2024</v>
      </c>
      <c r="K5878" t="s">
        <v>14060</v>
      </c>
      <c r="L5878">
        <v>12</v>
      </c>
      <c r="M5878" t="s">
        <v>14046</v>
      </c>
      <c r="N5878" t="s">
        <v>16</v>
      </c>
    </row>
    <row r="5879" spans="1:14" x14ac:dyDescent="0.35">
      <c r="A5879" t="s">
        <v>8221</v>
      </c>
      <c r="B5879">
        <v>21</v>
      </c>
      <c r="C5879" t="s">
        <v>14098</v>
      </c>
      <c r="D5879" t="s">
        <v>12</v>
      </c>
      <c r="E5879" t="s">
        <v>24</v>
      </c>
      <c r="F5879" t="s">
        <v>49</v>
      </c>
      <c r="G5879" t="s">
        <v>36</v>
      </c>
      <c r="H5879">
        <v>27395.65</v>
      </c>
      <c r="I5879" s="9">
        <v>45646</v>
      </c>
      <c r="J5879">
        <v>2024</v>
      </c>
      <c r="K5879" t="s">
        <v>14060</v>
      </c>
      <c r="L5879">
        <v>12</v>
      </c>
      <c r="M5879" t="s">
        <v>14048</v>
      </c>
      <c r="N5879" t="s">
        <v>16</v>
      </c>
    </row>
    <row r="5880" spans="1:14" x14ac:dyDescent="0.35">
      <c r="A5880" t="s">
        <v>8249</v>
      </c>
      <c r="B5880">
        <v>21</v>
      </c>
      <c r="C5880" t="s">
        <v>14098</v>
      </c>
      <c r="D5880" t="s">
        <v>39</v>
      </c>
      <c r="E5880" t="s">
        <v>93</v>
      </c>
      <c r="F5880" t="s">
        <v>55</v>
      </c>
      <c r="G5880" t="s">
        <v>36</v>
      </c>
      <c r="H5880">
        <v>13439.13</v>
      </c>
      <c r="I5880" s="9">
        <v>45005</v>
      </c>
      <c r="J5880">
        <v>2023</v>
      </c>
      <c r="K5880" t="s">
        <v>14053</v>
      </c>
      <c r="L5880">
        <v>3</v>
      </c>
      <c r="M5880" t="s">
        <v>14062</v>
      </c>
      <c r="N5880" t="s">
        <v>16</v>
      </c>
    </row>
    <row r="5881" spans="1:14" x14ac:dyDescent="0.35">
      <c r="A5881" t="s">
        <v>8409</v>
      </c>
      <c r="B5881">
        <v>21</v>
      </c>
      <c r="C5881" t="s">
        <v>14098</v>
      </c>
      <c r="D5881" t="s">
        <v>12</v>
      </c>
      <c r="E5881" t="s">
        <v>74</v>
      </c>
      <c r="F5881" t="s">
        <v>25</v>
      </c>
      <c r="G5881" t="s">
        <v>26</v>
      </c>
      <c r="H5881">
        <v>3695.85</v>
      </c>
      <c r="I5881" s="9">
        <v>45244</v>
      </c>
      <c r="J5881">
        <v>2023</v>
      </c>
      <c r="K5881" t="s">
        <v>14054</v>
      </c>
      <c r="L5881">
        <v>11</v>
      </c>
      <c r="M5881" t="s">
        <v>14046</v>
      </c>
      <c r="N5881" t="s">
        <v>16</v>
      </c>
    </row>
    <row r="5882" spans="1:14" x14ac:dyDescent="0.35">
      <c r="A5882" t="s">
        <v>8447</v>
      </c>
      <c r="B5882">
        <v>21</v>
      </c>
      <c r="C5882" t="s">
        <v>14098</v>
      </c>
      <c r="D5882" t="s">
        <v>39</v>
      </c>
      <c r="E5882" t="s">
        <v>74</v>
      </c>
      <c r="F5882" t="s">
        <v>19</v>
      </c>
      <c r="G5882" t="s">
        <v>20</v>
      </c>
      <c r="H5882">
        <v>5143.82</v>
      </c>
      <c r="I5882" s="9">
        <v>45610</v>
      </c>
      <c r="J5882">
        <v>2024</v>
      </c>
      <c r="K5882" t="s">
        <v>14054</v>
      </c>
      <c r="L5882">
        <v>11</v>
      </c>
      <c r="M5882" t="s">
        <v>14057</v>
      </c>
      <c r="N5882" t="s">
        <v>16</v>
      </c>
    </row>
    <row r="5883" spans="1:14" x14ac:dyDescent="0.35">
      <c r="A5883" t="s">
        <v>8481</v>
      </c>
      <c r="B5883">
        <v>21</v>
      </c>
      <c r="C5883" t="s">
        <v>14098</v>
      </c>
      <c r="D5883" t="s">
        <v>39</v>
      </c>
      <c r="E5883" t="s">
        <v>29</v>
      </c>
      <c r="F5883" t="s">
        <v>55</v>
      </c>
      <c r="G5883" t="s">
        <v>26</v>
      </c>
      <c r="H5883">
        <v>14751.31</v>
      </c>
      <c r="I5883" s="9">
        <v>45465</v>
      </c>
      <c r="J5883">
        <v>2024</v>
      </c>
      <c r="K5883" t="s">
        <v>14049</v>
      </c>
      <c r="L5883">
        <v>6</v>
      </c>
      <c r="M5883" t="s">
        <v>14050</v>
      </c>
      <c r="N5883" t="s">
        <v>16</v>
      </c>
    </row>
    <row r="5884" spans="1:14" x14ac:dyDescent="0.35">
      <c r="A5884" t="s">
        <v>8511</v>
      </c>
      <c r="B5884">
        <v>21</v>
      </c>
      <c r="C5884" t="s">
        <v>14098</v>
      </c>
      <c r="D5884" t="s">
        <v>12</v>
      </c>
      <c r="E5884" t="s">
        <v>52</v>
      </c>
      <c r="F5884" t="s">
        <v>49</v>
      </c>
      <c r="G5884" t="s">
        <v>26</v>
      </c>
      <c r="H5884">
        <v>9591.0300000000007</v>
      </c>
      <c r="I5884" s="9">
        <v>45272</v>
      </c>
      <c r="J5884">
        <v>2023</v>
      </c>
      <c r="K5884" t="s">
        <v>14060</v>
      </c>
      <c r="L5884">
        <v>12</v>
      </c>
      <c r="M5884" t="s">
        <v>14046</v>
      </c>
      <c r="N5884" t="s">
        <v>16</v>
      </c>
    </row>
    <row r="5885" spans="1:14" x14ac:dyDescent="0.35">
      <c r="A5885" t="s">
        <v>8543</v>
      </c>
      <c r="B5885">
        <v>21</v>
      </c>
      <c r="C5885" t="s">
        <v>14098</v>
      </c>
      <c r="D5885" t="s">
        <v>39</v>
      </c>
      <c r="E5885" t="s">
        <v>52</v>
      </c>
      <c r="F5885" t="s">
        <v>14</v>
      </c>
      <c r="G5885" t="s">
        <v>20</v>
      </c>
      <c r="H5885">
        <v>12128.56</v>
      </c>
      <c r="I5885" s="9">
        <v>45023</v>
      </c>
      <c r="J5885">
        <v>2023</v>
      </c>
      <c r="K5885" t="s">
        <v>14061</v>
      </c>
      <c r="L5885">
        <v>4</v>
      </c>
      <c r="M5885" t="s">
        <v>14048</v>
      </c>
      <c r="N5885" t="s">
        <v>16</v>
      </c>
    </row>
    <row r="5886" spans="1:14" x14ac:dyDescent="0.35">
      <c r="A5886" t="s">
        <v>8585</v>
      </c>
      <c r="B5886">
        <v>21</v>
      </c>
      <c r="C5886" t="s">
        <v>14098</v>
      </c>
      <c r="D5886" t="s">
        <v>39</v>
      </c>
      <c r="E5886" t="s">
        <v>24</v>
      </c>
      <c r="F5886" t="s">
        <v>35</v>
      </c>
      <c r="G5886" t="s">
        <v>26</v>
      </c>
      <c r="H5886">
        <v>14818.78</v>
      </c>
      <c r="I5886" s="9">
        <v>45070</v>
      </c>
      <c r="J5886">
        <v>2023</v>
      </c>
      <c r="K5886" t="s">
        <v>14047</v>
      </c>
      <c r="L5886">
        <v>5</v>
      </c>
      <c r="M5886" t="s">
        <v>14052</v>
      </c>
      <c r="N5886" t="s">
        <v>16</v>
      </c>
    </row>
    <row r="5887" spans="1:14" x14ac:dyDescent="0.35">
      <c r="A5887" t="s">
        <v>8745</v>
      </c>
      <c r="B5887">
        <v>21</v>
      </c>
      <c r="C5887" t="s">
        <v>14098</v>
      </c>
      <c r="D5887" t="s">
        <v>39</v>
      </c>
      <c r="E5887" t="s">
        <v>93</v>
      </c>
      <c r="F5887" t="s">
        <v>35</v>
      </c>
      <c r="G5887" t="s">
        <v>30</v>
      </c>
      <c r="H5887">
        <v>6012.06</v>
      </c>
      <c r="I5887" s="9">
        <v>45024</v>
      </c>
      <c r="J5887">
        <v>2023</v>
      </c>
      <c r="K5887" t="s">
        <v>14061</v>
      </c>
      <c r="L5887">
        <v>4</v>
      </c>
      <c r="M5887" t="s">
        <v>14050</v>
      </c>
      <c r="N5887" t="s">
        <v>16</v>
      </c>
    </row>
    <row r="5888" spans="1:14" x14ac:dyDescent="0.35">
      <c r="A5888" t="s">
        <v>8765</v>
      </c>
      <c r="B5888">
        <v>21</v>
      </c>
      <c r="C5888" t="s">
        <v>14098</v>
      </c>
      <c r="D5888" t="s">
        <v>39</v>
      </c>
      <c r="E5888" t="s">
        <v>42</v>
      </c>
      <c r="F5888" t="s">
        <v>19</v>
      </c>
      <c r="G5888" t="s">
        <v>26</v>
      </c>
      <c r="H5888">
        <v>11010.95</v>
      </c>
      <c r="I5888" s="9">
        <v>45366</v>
      </c>
      <c r="J5888">
        <v>2024</v>
      </c>
      <c r="K5888" t="s">
        <v>14053</v>
      </c>
      <c r="L5888">
        <v>3</v>
      </c>
      <c r="M5888" t="s">
        <v>14048</v>
      </c>
      <c r="N5888" t="s">
        <v>16</v>
      </c>
    </row>
    <row r="5889" spans="1:14" x14ac:dyDescent="0.35">
      <c r="A5889" t="s">
        <v>8813</v>
      </c>
      <c r="B5889">
        <v>21</v>
      </c>
      <c r="C5889" t="s">
        <v>14098</v>
      </c>
      <c r="D5889" t="s">
        <v>12</v>
      </c>
      <c r="E5889" t="s">
        <v>13</v>
      </c>
      <c r="F5889" t="s">
        <v>55</v>
      </c>
      <c r="G5889" t="s">
        <v>15</v>
      </c>
      <c r="H5889">
        <v>2232.66</v>
      </c>
      <c r="I5889" s="9">
        <v>45653</v>
      </c>
      <c r="J5889">
        <v>2024</v>
      </c>
      <c r="K5889" t="s">
        <v>14060</v>
      </c>
      <c r="L5889">
        <v>12</v>
      </c>
      <c r="M5889" t="s">
        <v>14048</v>
      </c>
      <c r="N5889" t="s">
        <v>16</v>
      </c>
    </row>
    <row r="5890" spans="1:14" x14ac:dyDescent="0.35">
      <c r="A5890" t="s">
        <v>8887</v>
      </c>
      <c r="B5890">
        <v>21</v>
      </c>
      <c r="C5890" t="s">
        <v>14098</v>
      </c>
      <c r="D5890" t="s">
        <v>12</v>
      </c>
      <c r="E5890" t="s">
        <v>64</v>
      </c>
      <c r="F5890" t="s">
        <v>14</v>
      </c>
      <c r="G5890" t="s">
        <v>30</v>
      </c>
      <c r="H5890">
        <v>6982.08</v>
      </c>
      <c r="I5890" s="9">
        <v>45344</v>
      </c>
      <c r="J5890">
        <v>2024</v>
      </c>
      <c r="K5890" t="s">
        <v>14051</v>
      </c>
      <c r="L5890">
        <v>2</v>
      </c>
      <c r="M5890" t="s">
        <v>14057</v>
      </c>
      <c r="N5890" t="s">
        <v>16</v>
      </c>
    </row>
    <row r="5891" spans="1:14" x14ac:dyDescent="0.35">
      <c r="A5891" t="s">
        <v>9045</v>
      </c>
      <c r="B5891">
        <v>21</v>
      </c>
      <c r="C5891" t="s">
        <v>14098</v>
      </c>
      <c r="D5891" t="s">
        <v>39</v>
      </c>
      <c r="E5891" t="s">
        <v>24</v>
      </c>
      <c r="F5891" t="s">
        <v>55</v>
      </c>
      <c r="G5891" t="s">
        <v>26</v>
      </c>
      <c r="H5891">
        <v>18737.400000000001</v>
      </c>
      <c r="I5891" s="9">
        <v>44943</v>
      </c>
      <c r="J5891">
        <v>2023</v>
      </c>
      <c r="K5891" t="s">
        <v>14045</v>
      </c>
      <c r="L5891">
        <v>1</v>
      </c>
      <c r="M5891" t="s">
        <v>14046</v>
      </c>
      <c r="N5891" t="s">
        <v>16</v>
      </c>
    </row>
    <row r="5892" spans="1:14" x14ac:dyDescent="0.35">
      <c r="A5892" t="s">
        <v>9081</v>
      </c>
      <c r="B5892">
        <v>21</v>
      </c>
      <c r="C5892" t="s">
        <v>14098</v>
      </c>
      <c r="D5892" t="s">
        <v>12</v>
      </c>
      <c r="E5892" t="s">
        <v>24</v>
      </c>
      <c r="F5892" t="s">
        <v>14</v>
      </c>
      <c r="G5892" t="s">
        <v>30</v>
      </c>
      <c r="H5892">
        <v>613.46</v>
      </c>
      <c r="I5892" s="9">
        <v>45047</v>
      </c>
      <c r="J5892">
        <v>2023</v>
      </c>
      <c r="K5892" t="s">
        <v>14047</v>
      </c>
      <c r="L5892">
        <v>5</v>
      </c>
      <c r="M5892" t="s">
        <v>14062</v>
      </c>
      <c r="N5892" t="s">
        <v>16</v>
      </c>
    </row>
    <row r="5893" spans="1:14" x14ac:dyDescent="0.35">
      <c r="A5893" t="s">
        <v>9279</v>
      </c>
      <c r="B5893">
        <v>21</v>
      </c>
      <c r="C5893" t="s">
        <v>14098</v>
      </c>
      <c r="D5893" t="s">
        <v>12</v>
      </c>
      <c r="E5893" t="s">
        <v>64</v>
      </c>
      <c r="F5893" t="s">
        <v>49</v>
      </c>
      <c r="G5893" t="s">
        <v>36</v>
      </c>
      <c r="H5893">
        <v>405.32</v>
      </c>
      <c r="I5893" s="9">
        <v>45561</v>
      </c>
      <c r="J5893">
        <v>2024</v>
      </c>
      <c r="K5893" t="s">
        <v>14055</v>
      </c>
      <c r="L5893">
        <v>9</v>
      </c>
      <c r="M5893" t="s">
        <v>14057</v>
      </c>
      <c r="N5893" t="s">
        <v>16</v>
      </c>
    </row>
    <row r="5894" spans="1:14" x14ac:dyDescent="0.35">
      <c r="A5894" t="s">
        <v>9335</v>
      </c>
      <c r="B5894">
        <v>21</v>
      </c>
      <c r="C5894" t="s">
        <v>14098</v>
      </c>
      <c r="D5894" t="s">
        <v>39</v>
      </c>
      <c r="E5894" t="s">
        <v>29</v>
      </c>
      <c r="F5894" t="s">
        <v>25</v>
      </c>
      <c r="G5894" t="s">
        <v>36</v>
      </c>
      <c r="H5894">
        <v>12039.07</v>
      </c>
      <c r="I5894" s="9">
        <v>45342</v>
      </c>
      <c r="J5894">
        <v>2024</v>
      </c>
      <c r="K5894" t="s">
        <v>14051</v>
      </c>
      <c r="L5894">
        <v>2</v>
      </c>
      <c r="M5894" t="s">
        <v>14046</v>
      </c>
      <c r="N5894" t="s">
        <v>16</v>
      </c>
    </row>
    <row r="5895" spans="1:14" x14ac:dyDescent="0.35">
      <c r="A5895" t="s">
        <v>9341</v>
      </c>
      <c r="B5895">
        <v>21</v>
      </c>
      <c r="C5895" t="s">
        <v>14098</v>
      </c>
      <c r="D5895" t="s">
        <v>12</v>
      </c>
      <c r="E5895" t="s">
        <v>52</v>
      </c>
      <c r="F5895" t="s">
        <v>35</v>
      </c>
      <c r="G5895" t="s">
        <v>26</v>
      </c>
      <c r="H5895">
        <v>3027.54</v>
      </c>
      <c r="I5895" s="9">
        <v>45650</v>
      </c>
      <c r="J5895">
        <v>2024</v>
      </c>
      <c r="K5895" t="s">
        <v>14060</v>
      </c>
      <c r="L5895">
        <v>12</v>
      </c>
      <c r="M5895" t="s">
        <v>14046</v>
      </c>
      <c r="N5895" t="s">
        <v>16</v>
      </c>
    </row>
    <row r="5896" spans="1:14" x14ac:dyDescent="0.35">
      <c r="A5896" t="s">
        <v>9695</v>
      </c>
      <c r="B5896">
        <v>21</v>
      </c>
      <c r="C5896" t="s">
        <v>14098</v>
      </c>
      <c r="D5896" t="s">
        <v>12</v>
      </c>
      <c r="E5896" t="s">
        <v>42</v>
      </c>
      <c r="F5896" t="s">
        <v>25</v>
      </c>
      <c r="G5896" t="s">
        <v>15</v>
      </c>
      <c r="H5896">
        <v>2653.93</v>
      </c>
      <c r="I5896" s="9">
        <v>45089</v>
      </c>
      <c r="J5896">
        <v>2023</v>
      </c>
      <c r="K5896" t="s">
        <v>14049</v>
      </c>
      <c r="L5896">
        <v>6</v>
      </c>
      <c r="M5896" t="s">
        <v>14062</v>
      </c>
      <c r="N5896" t="s">
        <v>16</v>
      </c>
    </row>
    <row r="5897" spans="1:14" x14ac:dyDescent="0.35">
      <c r="A5897" t="s">
        <v>9883</v>
      </c>
      <c r="B5897">
        <v>21</v>
      </c>
      <c r="C5897" t="s">
        <v>14098</v>
      </c>
      <c r="D5897" t="s">
        <v>39</v>
      </c>
      <c r="E5897" t="s">
        <v>42</v>
      </c>
      <c r="F5897" t="s">
        <v>19</v>
      </c>
      <c r="G5897" t="s">
        <v>15</v>
      </c>
      <c r="H5897">
        <v>4217.6000000000004</v>
      </c>
      <c r="I5897" s="9">
        <v>45471</v>
      </c>
      <c r="J5897">
        <v>2024</v>
      </c>
      <c r="K5897" t="s">
        <v>14049</v>
      </c>
      <c r="L5897">
        <v>6</v>
      </c>
      <c r="M5897" t="s">
        <v>14048</v>
      </c>
      <c r="N5897" t="s">
        <v>16</v>
      </c>
    </row>
    <row r="5898" spans="1:14" x14ac:dyDescent="0.35">
      <c r="A5898" t="s">
        <v>10037</v>
      </c>
      <c r="B5898">
        <v>21</v>
      </c>
      <c r="C5898" t="s">
        <v>14098</v>
      </c>
      <c r="D5898" t="s">
        <v>12</v>
      </c>
      <c r="E5898" t="s">
        <v>64</v>
      </c>
      <c r="F5898" t="s">
        <v>25</v>
      </c>
      <c r="G5898" t="s">
        <v>20</v>
      </c>
      <c r="H5898">
        <v>10632.07</v>
      </c>
      <c r="I5898" s="9">
        <v>45014</v>
      </c>
      <c r="J5898">
        <v>2023</v>
      </c>
      <c r="K5898" t="s">
        <v>14053</v>
      </c>
      <c r="L5898">
        <v>3</v>
      </c>
      <c r="M5898" t="s">
        <v>14052</v>
      </c>
      <c r="N5898" t="s">
        <v>16</v>
      </c>
    </row>
    <row r="5899" spans="1:14" x14ac:dyDescent="0.35">
      <c r="A5899" t="s">
        <v>10077</v>
      </c>
      <c r="B5899">
        <v>21</v>
      </c>
      <c r="C5899" t="s">
        <v>14098</v>
      </c>
      <c r="D5899" t="s">
        <v>39</v>
      </c>
      <c r="E5899" t="s">
        <v>52</v>
      </c>
      <c r="F5899" t="s">
        <v>55</v>
      </c>
      <c r="G5899" t="s">
        <v>36</v>
      </c>
      <c r="H5899">
        <v>3394.91</v>
      </c>
      <c r="I5899" s="9">
        <v>45595</v>
      </c>
      <c r="J5899">
        <v>2024</v>
      </c>
      <c r="K5899" t="s">
        <v>14058</v>
      </c>
      <c r="L5899">
        <v>10</v>
      </c>
      <c r="M5899" t="s">
        <v>14052</v>
      </c>
      <c r="N5899" t="s">
        <v>16</v>
      </c>
    </row>
    <row r="5900" spans="1:14" x14ac:dyDescent="0.35">
      <c r="A5900" t="s">
        <v>10129</v>
      </c>
      <c r="B5900">
        <v>21</v>
      </c>
      <c r="C5900" t="s">
        <v>14098</v>
      </c>
      <c r="D5900" t="s">
        <v>39</v>
      </c>
      <c r="E5900" t="s">
        <v>93</v>
      </c>
      <c r="F5900" t="s">
        <v>55</v>
      </c>
      <c r="G5900" t="s">
        <v>15</v>
      </c>
      <c r="H5900">
        <v>821.29</v>
      </c>
      <c r="I5900" s="9">
        <v>45642</v>
      </c>
      <c r="J5900">
        <v>2024</v>
      </c>
      <c r="K5900" t="s">
        <v>14060</v>
      </c>
      <c r="L5900">
        <v>12</v>
      </c>
      <c r="M5900" t="s">
        <v>14062</v>
      </c>
      <c r="N5900" t="s">
        <v>16</v>
      </c>
    </row>
    <row r="5901" spans="1:14" x14ac:dyDescent="0.35">
      <c r="A5901" t="s">
        <v>10487</v>
      </c>
      <c r="B5901">
        <v>21</v>
      </c>
      <c r="C5901" t="s">
        <v>14098</v>
      </c>
      <c r="D5901" t="s">
        <v>39</v>
      </c>
      <c r="E5901" t="s">
        <v>29</v>
      </c>
      <c r="F5901" t="s">
        <v>19</v>
      </c>
      <c r="G5901" t="s">
        <v>36</v>
      </c>
      <c r="H5901">
        <v>10389.1</v>
      </c>
      <c r="I5901" s="9">
        <v>45040</v>
      </c>
      <c r="J5901">
        <v>2023</v>
      </c>
      <c r="K5901" t="s">
        <v>14061</v>
      </c>
      <c r="L5901">
        <v>4</v>
      </c>
      <c r="M5901" t="s">
        <v>14062</v>
      </c>
      <c r="N5901" t="s">
        <v>16</v>
      </c>
    </row>
    <row r="5902" spans="1:14" x14ac:dyDescent="0.35">
      <c r="A5902" t="s">
        <v>10515</v>
      </c>
      <c r="B5902">
        <v>21</v>
      </c>
      <c r="C5902" t="s">
        <v>14098</v>
      </c>
      <c r="D5902" t="s">
        <v>39</v>
      </c>
      <c r="E5902" t="s">
        <v>29</v>
      </c>
      <c r="F5902" t="s">
        <v>55</v>
      </c>
      <c r="G5902" t="s">
        <v>20</v>
      </c>
      <c r="H5902">
        <v>3257</v>
      </c>
      <c r="I5902" s="9">
        <v>45316</v>
      </c>
      <c r="J5902">
        <v>2024</v>
      </c>
      <c r="K5902" t="s">
        <v>14045</v>
      </c>
      <c r="L5902">
        <v>1</v>
      </c>
      <c r="M5902" t="s">
        <v>14057</v>
      </c>
      <c r="N5902" t="s">
        <v>16</v>
      </c>
    </row>
    <row r="5903" spans="1:14" x14ac:dyDescent="0.35">
      <c r="A5903" t="s">
        <v>10591</v>
      </c>
      <c r="B5903">
        <v>21</v>
      </c>
      <c r="C5903" t="s">
        <v>14098</v>
      </c>
      <c r="D5903" t="s">
        <v>12</v>
      </c>
      <c r="E5903" t="s">
        <v>13</v>
      </c>
      <c r="F5903" t="s">
        <v>19</v>
      </c>
      <c r="G5903" t="s">
        <v>30</v>
      </c>
      <c r="H5903">
        <v>254.81</v>
      </c>
      <c r="I5903" s="9">
        <v>45043</v>
      </c>
      <c r="J5903">
        <v>2023</v>
      </c>
      <c r="K5903" t="s">
        <v>14061</v>
      </c>
      <c r="L5903">
        <v>4</v>
      </c>
      <c r="M5903" t="s">
        <v>14057</v>
      </c>
      <c r="N5903" t="s">
        <v>16</v>
      </c>
    </row>
    <row r="5904" spans="1:14" x14ac:dyDescent="0.35">
      <c r="A5904" t="s">
        <v>10821</v>
      </c>
      <c r="B5904">
        <v>21</v>
      </c>
      <c r="C5904" t="s">
        <v>14098</v>
      </c>
      <c r="D5904" t="s">
        <v>12</v>
      </c>
      <c r="E5904" t="s">
        <v>29</v>
      </c>
      <c r="F5904" t="s">
        <v>35</v>
      </c>
      <c r="G5904" t="s">
        <v>36</v>
      </c>
      <c r="H5904">
        <v>425.23</v>
      </c>
      <c r="I5904" s="9">
        <v>45442</v>
      </c>
      <c r="J5904">
        <v>2024</v>
      </c>
      <c r="K5904" t="s">
        <v>14047</v>
      </c>
      <c r="L5904">
        <v>5</v>
      </c>
      <c r="M5904" t="s">
        <v>14057</v>
      </c>
      <c r="N5904" t="s">
        <v>16</v>
      </c>
    </row>
    <row r="5905" spans="1:14" x14ac:dyDescent="0.35">
      <c r="A5905" t="s">
        <v>10871</v>
      </c>
      <c r="B5905">
        <v>21</v>
      </c>
      <c r="C5905" t="s">
        <v>14098</v>
      </c>
      <c r="D5905" t="s">
        <v>12</v>
      </c>
      <c r="E5905" t="s">
        <v>93</v>
      </c>
      <c r="F5905" t="s">
        <v>25</v>
      </c>
      <c r="G5905" t="s">
        <v>30</v>
      </c>
      <c r="H5905">
        <v>7002.5</v>
      </c>
      <c r="I5905" s="9">
        <v>45024</v>
      </c>
      <c r="J5905">
        <v>2023</v>
      </c>
      <c r="K5905" t="s">
        <v>14061</v>
      </c>
      <c r="L5905">
        <v>4</v>
      </c>
      <c r="M5905" t="s">
        <v>14050</v>
      </c>
      <c r="N5905" t="s">
        <v>16</v>
      </c>
    </row>
    <row r="5906" spans="1:14" x14ac:dyDescent="0.35">
      <c r="A5906" t="s">
        <v>10955</v>
      </c>
      <c r="B5906">
        <v>21</v>
      </c>
      <c r="C5906" t="s">
        <v>14098</v>
      </c>
      <c r="D5906" t="s">
        <v>39</v>
      </c>
      <c r="E5906" t="s">
        <v>93</v>
      </c>
      <c r="F5906" t="s">
        <v>14</v>
      </c>
      <c r="G5906" t="s">
        <v>36</v>
      </c>
      <c r="H5906">
        <v>5128.1400000000003</v>
      </c>
      <c r="I5906" s="9">
        <v>45003</v>
      </c>
      <c r="J5906">
        <v>2023</v>
      </c>
      <c r="K5906" t="s">
        <v>14053</v>
      </c>
      <c r="L5906">
        <v>3</v>
      </c>
      <c r="M5906" t="s">
        <v>14050</v>
      </c>
      <c r="N5906" t="s">
        <v>16</v>
      </c>
    </row>
    <row r="5907" spans="1:14" x14ac:dyDescent="0.35">
      <c r="A5907" t="s">
        <v>11009</v>
      </c>
      <c r="B5907">
        <v>21</v>
      </c>
      <c r="C5907" t="s">
        <v>14098</v>
      </c>
      <c r="D5907" t="s">
        <v>12</v>
      </c>
      <c r="E5907" t="s">
        <v>42</v>
      </c>
      <c r="F5907" t="s">
        <v>14</v>
      </c>
      <c r="G5907" t="s">
        <v>26</v>
      </c>
      <c r="H5907">
        <v>16083.55</v>
      </c>
      <c r="I5907" s="9">
        <v>45527</v>
      </c>
      <c r="J5907">
        <v>2024</v>
      </c>
      <c r="K5907" t="s">
        <v>14056</v>
      </c>
      <c r="L5907">
        <v>8</v>
      </c>
      <c r="M5907" t="s">
        <v>14048</v>
      </c>
      <c r="N5907" t="s">
        <v>16</v>
      </c>
    </row>
    <row r="5908" spans="1:14" x14ac:dyDescent="0.35">
      <c r="A5908" t="s">
        <v>11207</v>
      </c>
      <c r="B5908">
        <v>21</v>
      </c>
      <c r="C5908" t="s">
        <v>14098</v>
      </c>
      <c r="D5908" t="s">
        <v>12</v>
      </c>
      <c r="E5908" t="s">
        <v>64</v>
      </c>
      <c r="F5908" t="s">
        <v>19</v>
      </c>
      <c r="G5908" t="s">
        <v>36</v>
      </c>
      <c r="H5908">
        <v>433.83</v>
      </c>
      <c r="I5908" s="9">
        <v>44965</v>
      </c>
      <c r="J5908">
        <v>2023</v>
      </c>
      <c r="K5908" t="s">
        <v>14051</v>
      </c>
      <c r="L5908">
        <v>2</v>
      </c>
      <c r="M5908" t="s">
        <v>14052</v>
      </c>
      <c r="N5908" t="s">
        <v>16</v>
      </c>
    </row>
    <row r="5909" spans="1:14" x14ac:dyDescent="0.35">
      <c r="A5909" t="s">
        <v>11279</v>
      </c>
      <c r="B5909">
        <v>21</v>
      </c>
      <c r="C5909" t="s">
        <v>14098</v>
      </c>
      <c r="D5909" t="s">
        <v>12</v>
      </c>
      <c r="E5909" t="s">
        <v>24</v>
      </c>
      <c r="F5909" t="s">
        <v>55</v>
      </c>
      <c r="G5909" t="s">
        <v>15</v>
      </c>
      <c r="H5909">
        <v>4064.62</v>
      </c>
      <c r="I5909" s="9">
        <v>45037</v>
      </c>
      <c r="J5909">
        <v>2023</v>
      </c>
      <c r="K5909" t="s">
        <v>14061</v>
      </c>
      <c r="L5909">
        <v>4</v>
      </c>
      <c r="M5909" t="s">
        <v>14048</v>
      </c>
      <c r="N5909" t="s">
        <v>16</v>
      </c>
    </row>
    <row r="5910" spans="1:14" x14ac:dyDescent="0.35">
      <c r="A5910" t="s">
        <v>11289</v>
      </c>
      <c r="B5910">
        <v>21</v>
      </c>
      <c r="C5910" t="s">
        <v>14098</v>
      </c>
      <c r="D5910" t="s">
        <v>39</v>
      </c>
      <c r="E5910" t="s">
        <v>64</v>
      </c>
      <c r="F5910" t="s">
        <v>49</v>
      </c>
      <c r="G5910" t="s">
        <v>30</v>
      </c>
      <c r="H5910">
        <v>25729.4</v>
      </c>
      <c r="I5910" s="9">
        <v>45280</v>
      </c>
      <c r="J5910">
        <v>2023</v>
      </c>
      <c r="K5910" t="s">
        <v>14060</v>
      </c>
      <c r="L5910">
        <v>12</v>
      </c>
      <c r="M5910" t="s">
        <v>14052</v>
      </c>
      <c r="N5910" t="s">
        <v>16</v>
      </c>
    </row>
    <row r="5911" spans="1:14" x14ac:dyDescent="0.35">
      <c r="A5911" t="s">
        <v>11371</v>
      </c>
      <c r="B5911">
        <v>21</v>
      </c>
      <c r="C5911" t="s">
        <v>14098</v>
      </c>
      <c r="D5911" t="s">
        <v>12</v>
      </c>
      <c r="E5911" t="s">
        <v>93</v>
      </c>
      <c r="F5911" t="s">
        <v>35</v>
      </c>
      <c r="G5911" t="s">
        <v>36</v>
      </c>
      <c r="H5911">
        <v>8925.2999999999993</v>
      </c>
      <c r="I5911" s="9">
        <v>45423</v>
      </c>
      <c r="J5911">
        <v>2024</v>
      </c>
      <c r="K5911" t="s">
        <v>14047</v>
      </c>
      <c r="L5911">
        <v>5</v>
      </c>
      <c r="M5911" t="s">
        <v>14050</v>
      </c>
      <c r="N5911" t="s">
        <v>16</v>
      </c>
    </row>
    <row r="5912" spans="1:14" x14ac:dyDescent="0.35">
      <c r="A5912" t="s">
        <v>11413</v>
      </c>
      <c r="B5912">
        <v>21</v>
      </c>
      <c r="C5912" t="s">
        <v>14098</v>
      </c>
      <c r="D5912" t="s">
        <v>12</v>
      </c>
      <c r="E5912" t="s">
        <v>64</v>
      </c>
      <c r="F5912" t="s">
        <v>19</v>
      </c>
      <c r="G5912" t="s">
        <v>20</v>
      </c>
      <c r="H5912">
        <v>8753.56</v>
      </c>
      <c r="I5912" s="9">
        <v>45595</v>
      </c>
      <c r="J5912">
        <v>2024</v>
      </c>
      <c r="K5912" t="s">
        <v>14058</v>
      </c>
      <c r="L5912">
        <v>10</v>
      </c>
      <c r="M5912" t="s">
        <v>14052</v>
      </c>
      <c r="N5912" t="s">
        <v>16</v>
      </c>
    </row>
    <row r="5913" spans="1:14" x14ac:dyDescent="0.35">
      <c r="A5913" t="s">
        <v>11569</v>
      </c>
      <c r="B5913">
        <v>21</v>
      </c>
      <c r="C5913" t="s">
        <v>14098</v>
      </c>
      <c r="D5913" t="s">
        <v>39</v>
      </c>
      <c r="E5913" t="s">
        <v>42</v>
      </c>
      <c r="F5913" t="s">
        <v>35</v>
      </c>
      <c r="G5913" t="s">
        <v>30</v>
      </c>
      <c r="H5913">
        <v>5700.22</v>
      </c>
      <c r="I5913" s="9">
        <v>45464</v>
      </c>
      <c r="J5913">
        <v>2024</v>
      </c>
      <c r="K5913" t="s">
        <v>14049</v>
      </c>
      <c r="L5913">
        <v>6</v>
      </c>
      <c r="M5913" t="s">
        <v>14048</v>
      </c>
      <c r="N5913" t="s">
        <v>16</v>
      </c>
    </row>
    <row r="5914" spans="1:14" x14ac:dyDescent="0.35">
      <c r="A5914" t="s">
        <v>11735</v>
      </c>
      <c r="B5914">
        <v>21</v>
      </c>
      <c r="C5914" t="s">
        <v>14098</v>
      </c>
      <c r="D5914" t="s">
        <v>12</v>
      </c>
      <c r="E5914" t="s">
        <v>74</v>
      </c>
      <c r="F5914" t="s">
        <v>35</v>
      </c>
      <c r="G5914" t="s">
        <v>15</v>
      </c>
      <c r="H5914">
        <v>26718.66</v>
      </c>
      <c r="I5914" s="9">
        <v>45437</v>
      </c>
      <c r="J5914">
        <v>2024</v>
      </c>
      <c r="K5914" t="s">
        <v>14047</v>
      </c>
      <c r="L5914">
        <v>5</v>
      </c>
      <c r="M5914" t="s">
        <v>14050</v>
      </c>
      <c r="N5914" t="s">
        <v>16</v>
      </c>
    </row>
    <row r="5915" spans="1:14" x14ac:dyDescent="0.35">
      <c r="A5915" t="s">
        <v>11751</v>
      </c>
      <c r="B5915">
        <v>21</v>
      </c>
      <c r="C5915" t="s">
        <v>14098</v>
      </c>
      <c r="D5915" t="s">
        <v>12</v>
      </c>
      <c r="E5915" t="s">
        <v>52</v>
      </c>
      <c r="F5915" t="s">
        <v>35</v>
      </c>
      <c r="G5915" t="s">
        <v>26</v>
      </c>
      <c r="H5915">
        <v>6664.16</v>
      </c>
      <c r="I5915" s="9">
        <v>45090</v>
      </c>
      <c r="J5915">
        <v>2023</v>
      </c>
      <c r="K5915" t="s">
        <v>14049</v>
      </c>
      <c r="L5915">
        <v>6</v>
      </c>
      <c r="M5915" t="s">
        <v>14046</v>
      </c>
      <c r="N5915" t="s">
        <v>16</v>
      </c>
    </row>
    <row r="5916" spans="1:14" x14ac:dyDescent="0.35">
      <c r="A5916" t="s">
        <v>11771</v>
      </c>
      <c r="B5916">
        <v>21</v>
      </c>
      <c r="C5916" t="s">
        <v>14098</v>
      </c>
      <c r="D5916" t="s">
        <v>39</v>
      </c>
      <c r="E5916" t="s">
        <v>93</v>
      </c>
      <c r="F5916" t="s">
        <v>55</v>
      </c>
      <c r="G5916" t="s">
        <v>30</v>
      </c>
      <c r="H5916">
        <v>19704.009999999998</v>
      </c>
      <c r="I5916" s="9">
        <v>45449</v>
      </c>
      <c r="J5916">
        <v>2024</v>
      </c>
      <c r="K5916" t="s">
        <v>14049</v>
      </c>
      <c r="L5916">
        <v>6</v>
      </c>
      <c r="M5916" t="s">
        <v>14057</v>
      </c>
      <c r="N5916" t="s">
        <v>16</v>
      </c>
    </row>
    <row r="5917" spans="1:14" x14ac:dyDescent="0.35">
      <c r="A5917" t="s">
        <v>11827</v>
      </c>
      <c r="B5917">
        <v>21</v>
      </c>
      <c r="C5917" t="s">
        <v>14098</v>
      </c>
      <c r="D5917" t="s">
        <v>39</v>
      </c>
      <c r="E5917" t="s">
        <v>29</v>
      </c>
      <c r="F5917" t="s">
        <v>14</v>
      </c>
      <c r="G5917" t="s">
        <v>15</v>
      </c>
      <c r="H5917">
        <v>2073.59</v>
      </c>
      <c r="I5917" s="9">
        <v>45436</v>
      </c>
      <c r="J5917">
        <v>2024</v>
      </c>
      <c r="K5917" t="s">
        <v>14047</v>
      </c>
      <c r="L5917">
        <v>5</v>
      </c>
      <c r="M5917" t="s">
        <v>14048</v>
      </c>
      <c r="N5917" t="s">
        <v>16</v>
      </c>
    </row>
    <row r="5918" spans="1:14" x14ac:dyDescent="0.35">
      <c r="A5918" t="s">
        <v>11865</v>
      </c>
      <c r="B5918">
        <v>21</v>
      </c>
      <c r="C5918" t="s">
        <v>14098</v>
      </c>
      <c r="D5918" t="s">
        <v>12</v>
      </c>
      <c r="E5918" t="s">
        <v>29</v>
      </c>
      <c r="F5918" t="s">
        <v>25</v>
      </c>
      <c r="G5918" t="s">
        <v>26</v>
      </c>
      <c r="H5918">
        <v>3301.03</v>
      </c>
      <c r="I5918" s="9">
        <v>45415</v>
      </c>
      <c r="J5918">
        <v>2024</v>
      </c>
      <c r="K5918" t="s">
        <v>14047</v>
      </c>
      <c r="L5918">
        <v>5</v>
      </c>
      <c r="M5918" t="s">
        <v>14048</v>
      </c>
      <c r="N5918" t="s">
        <v>16</v>
      </c>
    </row>
    <row r="5919" spans="1:14" x14ac:dyDescent="0.35">
      <c r="A5919" t="s">
        <v>12077</v>
      </c>
      <c r="B5919">
        <v>21</v>
      </c>
      <c r="C5919" t="s">
        <v>14098</v>
      </c>
      <c r="D5919" t="s">
        <v>12</v>
      </c>
      <c r="E5919" t="s">
        <v>29</v>
      </c>
      <c r="F5919" t="s">
        <v>49</v>
      </c>
      <c r="G5919" t="s">
        <v>15</v>
      </c>
      <c r="H5919">
        <v>1972.73</v>
      </c>
      <c r="I5919" s="9">
        <v>45071</v>
      </c>
      <c r="J5919">
        <v>2023</v>
      </c>
      <c r="K5919" t="s">
        <v>14047</v>
      </c>
      <c r="L5919">
        <v>5</v>
      </c>
      <c r="M5919" t="s">
        <v>14057</v>
      </c>
      <c r="N5919" t="s">
        <v>16</v>
      </c>
    </row>
    <row r="5920" spans="1:14" x14ac:dyDescent="0.35">
      <c r="A5920" t="s">
        <v>12271</v>
      </c>
      <c r="B5920">
        <v>21</v>
      </c>
      <c r="C5920" t="s">
        <v>14098</v>
      </c>
      <c r="D5920" t="s">
        <v>39</v>
      </c>
      <c r="E5920" t="s">
        <v>93</v>
      </c>
      <c r="F5920" t="s">
        <v>55</v>
      </c>
      <c r="G5920" t="s">
        <v>36</v>
      </c>
      <c r="H5920">
        <v>1767.86</v>
      </c>
      <c r="I5920" s="9">
        <v>45173</v>
      </c>
      <c r="J5920">
        <v>2023</v>
      </c>
      <c r="K5920" t="s">
        <v>14055</v>
      </c>
      <c r="L5920">
        <v>9</v>
      </c>
      <c r="M5920" t="s">
        <v>14062</v>
      </c>
      <c r="N5920" t="s">
        <v>16</v>
      </c>
    </row>
    <row r="5921" spans="1:14" x14ac:dyDescent="0.35">
      <c r="A5921" t="s">
        <v>12379</v>
      </c>
      <c r="B5921">
        <v>21</v>
      </c>
      <c r="C5921" t="s">
        <v>14098</v>
      </c>
      <c r="D5921" t="s">
        <v>12</v>
      </c>
      <c r="E5921" t="s">
        <v>52</v>
      </c>
      <c r="F5921" t="s">
        <v>25</v>
      </c>
      <c r="G5921" t="s">
        <v>36</v>
      </c>
      <c r="H5921">
        <v>400.44</v>
      </c>
      <c r="I5921" s="9">
        <v>45372</v>
      </c>
      <c r="J5921">
        <v>2024</v>
      </c>
      <c r="K5921" t="s">
        <v>14053</v>
      </c>
      <c r="L5921">
        <v>3</v>
      </c>
      <c r="M5921" t="s">
        <v>14057</v>
      </c>
      <c r="N5921" t="s">
        <v>16</v>
      </c>
    </row>
    <row r="5922" spans="1:14" x14ac:dyDescent="0.35">
      <c r="A5922" t="s">
        <v>12519</v>
      </c>
      <c r="B5922">
        <v>21</v>
      </c>
      <c r="C5922" t="s">
        <v>14098</v>
      </c>
      <c r="D5922" t="s">
        <v>12</v>
      </c>
      <c r="E5922" t="s">
        <v>13</v>
      </c>
      <c r="F5922" t="s">
        <v>35</v>
      </c>
      <c r="G5922" t="s">
        <v>30</v>
      </c>
      <c r="H5922">
        <v>16678.28</v>
      </c>
      <c r="I5922" s="9">
        <v>45341</v>
      </c>
      <c r="J5922">
        <v>2024</v>
      </c>
      <c r="K5922" t="s">
        <v>14051</v>
      </c>
      <c r="L5922">
        <v>2</v>
      </c>
      <c r="M5922" t="s">
        <v>14062</v>
      </c>
      <c r="N5922" t="s">
        <v>16</v>
      </c>
    </row>
    <row r="5923" spans="1:14" x14ac:dyDescent="0.35">
      <c r="A5923" t="s">
        <v>12523</v>
      </c>
      <c r="B5923">
        <v>21</v>
      </c>
      <c r="C5923" t="s">
        <v>14098</v>
      </c>
      <c r="D5923" t="s">
        <v>39</v>
      </c>
      <c r="E5923" t="s">
        <v>52</v>
      </c>
      <c r="F5923" t="s">
        <v>55</v>
      </c>
      <c r="G5923" t="s">
        <v>36</v>
      </c>
      <c r="H5923">
        <v>5274.88</v>
      </c>
      <c r="I5923" s="9">
        <v>45304</v>
      </c>
      <c r="J5923">
        <v>2024</v>
      </c>
      <c r="K5923" t="s">
        <v>14045</v>
      </c>
      <c r="L5923">
        <v>1</v>
      </c>
      <c r="M5923" t="s">
        <v>14050</v>
      </c>
      <c r="N5923" t="s">
        <v>16</v>
      </c>
    </row>
    <row r="5924" spans="1:14" x14ac:dyDescent="0.35">
      <c r="A5924" t="s">
        <v>12529</v>
      </c>
      <c r="B5924">
        <v>21</v>
      </c>
      <c r="C5924" t="s">
        <v>14098</v>
      </c>
      <c r="D5924" t="s">
        <v>39</v>
      </c>
      <c r="E5924" t="s">
        <v>64</v>
      </c>
      <c r="F5924" t="s">
        <v>55</v>
      </c>
      <c r="G5924" t="s">
        <v>15</v>
      </c>
      <c r="H5924">
        <v>2756.64</v>
      </c>
      <c r="I5924" s="9">
        <v>45028</v>
      </c>
      <c r="J5924">
        <v>2023</v>
      </c>
      <c r="K5924" t="s">
        <v>14061</v>
      </c>
      <c r="L5924">
        <v>4</v>
      </c>
      <c r="M5924" t="s">
        <v>14052</v>
      </c>
      <c r="N5924" t="s">
        <v>16</v>
      </c>
    </row>
    <row r="5925" spans="1:14" x14ac:dyDescent="0.35">
      <c r="A5925" t="s">
        <v>12571</v>
      </c>
      <c r="B5925">
        <v>21</v>
      </c>
      <c r="C5925" t="s">
        <v>14098</v>
      </c>
      <c r="D5925" t="s">
        <v>39</v>
      </c>
      <c r="E5925" t="s">
        <v>93</v>
      </c>
      <c r="F5925" t="s">
        <v>55</v>
      </c>
      <c r="G5925" t="s">
        <v>15</v>
      </c>
      <c r="H5925">
        <v>15037.38</v>
      </c>
      <c r="I5925" s="9">
        <v>45045</v>
      </c>
      <c r="J5925">
        <v>2023</v>
      </c>
      <c r="K5925" t="s">
        <v>14061</v>
      </c>
      <c r="L5925">
        <v>4</v>
      </c>
      <c r="M5925" t="s">
        <v>14050</v>
      </c>
      <c r="N5925" t="s">
        <v>16</v>
      </c>
    </row>
    <row r="5926" spans="1:14" x14ac:dyDescent="0.35">
      <c r="A5926" t="s">
        <v>12587</v>
      </c>
      <c r="B5926">
        <v>21</v>
      </c>
      <c r="C5926" t="s">
        <v>14098</v>
      </c>
      <c r="D5926" t="s">
        <v>39</v>
      </c>
      <c r="E5926" t="s">
        <v>24</v>
      </c>
      <c r="F5926" t="s">
        <v>14</v>
      </c>
      <c r="G5926" t="s">
        <v>30</v>
      </c>
      <c r="H5926">
        <v>11121.38</v>
      </c>
      <c r="I5926" s="9">
        <v>45650</v>
      </c>
      <c r="J5926">
        <v>2024</v>
      </c>
      <c r="K5926" t="s">
        <v>14060</v>
      </c>
      <c r="L5926">
        <v>12</v>
      </c>
      <c r="M5926" t="s">
        <v>14046</v>
      </c>
      <c r="N5926" t="s">
        <v>16</v>
      </c>
    </row>
    <row r="5927" spans="1:14" x14ac:dyDescent="0.35">
      <c r="A5927" t="s">
        <v>12707</v>
      </c>
      <c r="B5927">
        <v>21</v>
      </c>
      <c r="C5927" t="s">
        <v>14098</v>
      </c>
      <c r="D5927" t="s">
        <v>12</v>
      </c>
      <c r="E5927" t="s">
        <v>42</v>
      </c>
      <c r="F5927" t="s">
        <v>14</v>
      </c>
      <c r="G5927" t="s">
        <v>15</v>
      </c>
      <c r="H5927">
        <v>27827.93</v>
      </c>
      <c r="I5927" s="9">
        <v>45405</v>
      </c>
      <c r="J5927">
        <v>2024</v>
      </c>
      <c r="K5927" t="s">
        <v>14061</v>
      </c>
      <c r="L5927">
        <v>4</v>
      </c>
      <c r="M5927" t="s">
        <v>14046</v>
      </c>
      <c r="N5927" t="s">
        <v>16</v>
      </c>
    </row>
    <row r="5928" spans="1:14" x14ac:dyDescent="0.35">
      <c r="A5928" t="s">
        <v>13307</v>
      </c>
      <c r="B5928">
        <v>21</v>
      </c>
      <c r="C5928" t="s">
        <v>14098</v>
      </c>
      <c r="D5928" t="s">
        <v>12</v>
      </c>
      <c r="E5928" t="s">
        <v>93</v>
      </c>
      <c r="F5928" t="s">
        <v>35</v>
      </c>
      <c r="G5928" t="s">
        <v>30</v>
      </c>
      <c r="H5928">
        <v>43302.93</v>
      </c>
      <c r="I5928" s="9">
        <v>45423</v>
      </c>
      <c r="J5928">
        <v>2024</v>
      </c>
      <c r="K5928" t="s">
        <v>14047</v>
      </c>
      <c r="L5928">
        <v>5</v>
      </c>
      <c r="M5928" t="s">
        <v>14050</v>
      </c>
      <c r="N5928" t="s">
        <v>16</v>
      </c>
    </row>
    <row r="5929" spans="1:14" x14ac:dyDescent="0.35">
      <c r="A5929" t="s">
        <v>13319</v>
      </c>
      <c r="B5929">
        <v>21</v>
      </c>
      <c r="C5929" t="s">
        <v>14098</v>
      </c>
      <c r="D5929" t="s">
        <v>12</v>
      </c>
      <c r="E5929" t="s">
        <v>74</v>
      </c>
      <c r="F5929" t="s">
        <v>14</v>
      </c>
      <c r="G5929" t="s">
        <v>30</v>
      </c>
      <c r="H5929">
        <v>13910.92</v>
      </c>
      <c r="I5929" s="9">
        <v>45502</v>
      </c>
      <c r="J5929">
        <v>2024</v>
      </c>
      <c r="K5929" t="s">
        <v>14063</v>
      </c>
      <c r="L5929">
        <v>7</v>
      </c>
      <c r="M5929" t="s">
        <v>14062</v>
      </c>
      <c r="N5929" t="s">
        <v>16</v>
      </c>
    </row>
    <row r="5930" spans="1:14" x14ac:dyDescent="0.35">
      <c r="A5930" t="s">
        <v>13347</v>
      </c>
      <c r="B5930">
        <v>21</v>
      </c>
      <c r="C5930" t="s">
        <v>14098</v>
      </c>
      <c r="D5930" t="s">
        <v>39</v>
      </c>
      <c r="E5930" t="s">
        <v>93</v>
      </c>
      <c r="F5930" t="s">
        <v>49</v>
      </c>
      <c r="G5930" t="s">
        <v>20</v>
      </c>
      <c r="H5930">
        <v>20772.63</v>
      </c>
      <c r="I5930" s="9">
        <v>45346</v>
      </c>
      <c r="J5930">
        <v>2024</v>
      </c>
      <c r="K5930" t="s">
        <v>14051</v>
      </c>
      <c r="L5930">
        <v>2</v>
      </c>
      <c r="M5930" t="s">
        <v>14050</v>
      </c>
      <c r="N5930" t="s">
        <v>16</v>
      </c>
    </row>
    <row r="5931" spans="1:14" x14ac:dyDescent="0.35">
      <c r="A5931" t="s">
        <v>13469</v>
      </c>
      <c r="B5931">
        <v>21</v>
      </c>
      <c r="C5931" t="s">
        <v>14098</v>
      </c>
      <c r="D5931" t="s">
        <v>12</v>
      </c>
      <c r="E5931" t="s">
        <v>42</v>
      </c>
      <c r="F5931" t="s">
        <v>35</v>
      </c>
      <c r="G5931" t="s">
        <v>30</v>
      </c>
      <c r="H5931">
        <v>1549.72</v>
      </c>
      <c r="I5931" s="9">
        <v>45412</v>
      </c>
      <c r="J5931">
        <v>2024</v>
      </c>
      <c r="K5931" t="s">
        <v>14061</v>
      </c>
      <c r="L5931">
        <v>4</v>
      </c>
      <c r="M5931" t="s">
        <v>14046</v>
      </c>
      <c r="N5931" t="s">
        <v>16</v>
      </c>
    </row>
    <row r="5932" spans="1:14" x14ac:dyDescent="0.35">
      <c r="A5932" t="s">
        <v>13595</v>
      </c>
      <c r="B5932">
        <v>21</v>
      </c>
      <c r="C5932" t="s">
        <v>14098</v>
      </c>
      <c r="D5932" t="s">
        <v>12</v>
      </c>
      <c r="E5932" t="s">
        <v>13</v>
      </c>
      <c r="F5932" t="s">
        <v>55</v>
      </c>
      <c r="G5932" t="s">
        <v>36</v>
      </c>
      <c r="H5932">
        <v>1598.71</v>
      </c>
      <c r="I5932" s="9">
        <v>45648</v>
      </c>
      <c r="J5932">
        <v>2024</v>
      </c>
      <c r="K5932" t="s">
        <v>14060</v>
      </c>
      <c r="L5932">
        <v>12</v>
      </c>
      <c r="M5932" t="s">
        <v>14059</v>
      </c>
      <c r="N5932" t="s">
        <v>16</v>
      </c>
    </row>
    <row r="5933" spans="1:14" x14ac:dyDescent="0.35">
      <c r="A5933" t="s">
        <v>13771</v>
      </c>
      <c r="B5933">
        <v>21</v>
      </c>
      <c r="C5933" t="s">
        <v>14098</v>
      </c>
      <c r="D5933" t="s">
        <v>39</v>
      </c>
      <c r="E5933" t="s">
        <v>64</v>
      </c>
      <c r="F5933" t="s">
        <v>35</v>
      </c>
      <c r="G5933" t="s">
        <v>26</v>
      </c>
      <c r="H5933">
        <v>2045.18</v>
      </c>
      <c r="I5933" s="9">
        <v>45544</v>
      </c>
      <c r="J5933">
        <v>2024</v>
      </c>
      <c r="K5933" t="s">
        <v>14055</v>
      </c>
      <c r="L5933">
        <v>9</v>
      </c>
      <c r="M5933" t="s">
        <v>14062</v>
      </c>
      <c r="N5933" t="s">
        <v>16</v>
      </c>
    </row>
    <row r="5934" spans="1:14" x14ac:dyDescent="0.35">
      <c r="A5934" t="s">
        <v>13845</v>
      </c>
      <c r="B5934">
        <v>21</v>
      </c>
      <c r="C5934" t="s">
        <v>14098</v>
      </c>
      <c r="D5934" t="s">
        <v>39</v>
      </c>
      <c r="E5934" t="s">
        <v>74</v>
      </c>
      <c r="F5934" t="s">
        <v>25</v>
      </c>
      <c r="G5934" t="s">
        <v>20</v>
      </c>
      <c r="H5934">
        <v>4515.0600000000004</v>
      </c>
      <c r="I5934" s="9">
        <v>45552</v>
      </c>
      <c r="J5934">
        <v>2024</v>
      </c>
      <c r="K5934" t="s">
        <v>14055</v>
      </c>
      <c r="L5934">
        <v>9</v>
      </c>
      <c r="M5934" t="s">
        <v>14046</v>
      </c>
      <c r="N5934" t="s">
        <v>16</v>
      </c>
    </row>
    <row r="5935" spans="1:14" x14ac:dyDescent="0.35">
      <c r="A5935" t="s">
        <v>13905</v>
      </c>
      <c r="B5935">
        <v>21</v>
      </c>
      <c r="C5935" t="s">
        <v>14098</v>
      </c>
      <c r="D5935" t="s">
        <v>12</v>
      </c>
      <c r="E5935" t="s">
        <v>24</v>
      </c>
      <c r="F5935" t="s">
        <v>35</v>
      </c>
      <c r="G5935" t="s">
        <v>15</v>
      </c>
      <c r="H5935">
        <v>10105.52</v>
      </c>
      <c r="I5935" s="9">
        <v>45202</v>
      </c>
      <c r="J5935">
        <v>2023</v>
      </c>
      <c r="K5935" t="s">
        <v>14058</v>
      </c>
      <c r="L5935">
        <v>10</v>
      </c>
      <c r="M5935" t="s">
        <v>14046</v>
      </c>
      <c r="N5935" t="s">
        <v>16</v>
      </c>
    </row>
    <row r="5936" spans="1:14" x14ac:dyDescent="0.35">
      <c r="A5936" t="s">
        <v>13925</v>
      </c>
      <c r="B5936">
        <v>21</v>
      </c>
      <c r="C5936" t="s">
        <v>14098</v>
      </c>
      <c r="D5936" t="s">
        <v>12</v>
      </c>
      <c r="E5936" t="s">
        <v>64</v>
      </c>
      <c r="F5936" t="s">
        <v>35</v>
      </c>
      <c r="G5936" t="s">
        <v>26</v>
      </c>
      <c r="H5936">
        <v>8557.27</v>
      </c>
      <c r="I5936" s="9">
        <v>44943</v>
      </c>
      <c r="J5936">
        <v>2023</v>
      </c>
      <c r="K5936" t="s">
        <v>14045</v>
      </c>
      <c r="L5936">
        <v>1</v>
      </c>
      <c r="M5936" t="s">
        <v>14046</v>
      </c>
      <c r="N5936" t="s">
        <v>16</v>
      </c>
    </row>
    <row r="5937" spans="1:14" x14ac:dyDescent="0.35">
      <c r="A5937" t="s">
        <v>84</v>
      </c>
      <c r="B5937">
        <v>29</v>
      </c>
      <c r="C5937" t="s">
        <v>14097</v>
      </c>
      <c r="D5937" t="s">
        <v>39</v>
      </c>
      <c r="E5937" t="s">
        <v>13</v>
      </c>
      <c r="F5937" t="s">
        <v>35</v>
      </c>
      <c r="G5937" t="s">
        <v>20</v>
      </c>
      <c r="H5937">
        <v>4319.72</v>
      </c>
      <c r="I5937" s="9">
        <v>45516</v>
      </c>
      <c r="J5937">
        <v>2024</v>
      </c>
      <c r="K5937" t="s">
        <v>14056</v>
      </c>
      <c r="L5937">
        <v>8</v>
      </c>
      <c r="M5937" t="s">
        <v>14062</v>
      </c>
      <c r="N5937" t="s">
        <v>21</v>
      </c>
    </row>
    <row r="5938" spans="1:14" x14ac:dyDescent="0.35">
      <c r="A5938" t="s">
        <v>143</v>
      </c>
      <c r="B5938">
        <v>25</v>
      </c>
      <c r="C5938" t="s">
        <v>14097</v>
      </c>
      <c r="D5938" t="s">
        <v>12</v>
      </c>
      <c r="E5938" t="s">
        <v>42</v>
      </c>
      <c r="F5938" t="s">
        <v>49</v>
      </c>
      <c r="G5938" t="s">
        <v>36</v>
      </c>
      <c r="H5938">
        <v>1241.6600000000001</v>
      </c>
      <c r="I5938" s="9">
        <v>45438</v>
      </c>
      <c r="J5938">
        <v>2024</v>
      </c>
      <c r="K5938" t="s">
        <v>14047</v>
      </c>
      <c r="L5938">
        <v>5</v>
      </c>
      <c r="M5938" t="s">
        <v>14059</v>
      </c>
      <c r="N5938" t="s">
        <v>21</v>
      </c>
    </row>
    <row r="5939" spans="1:14" x14ac:dyDescent="0.35">
      <c r="A5939" t="s">
        <v>149</v>
      </c>
      <c r="B5939">
        <v>31</v>
      </c>
      <c r="C5939" t="s">
        <v>14097</v>
      </c>
      <c r="D5939" t="s">
        <v>39</v>
      </c>
      <c r="E5939" t="s">
        <v>29</v>
      </c>
      <c r="F5939" t="s">
        <v>19</v>
      </c>
      <c r="G5939" t="s">
        <v>20</v>
      </c>
      <c r="H5939">
        <v>3274.7</v>
      </c>
      <c r="I5939" s="9">
        <v>45157</v>
      </c>
      <c r="J5939">
        <v>2023</v>
      </c>
      <c r="K5939" t="s">
        <v>14056</v>
      </c>
      <c r="L5939">
        <v>8</v>
      </c>
      <c r="M5939" t="s">
        <v>14050</v>
      </c>
      <c r="N5939" t="s">
        <v>21</v>
      </c>
    </row>
    <row r="5940" spans="1:14" x14ac:dyDescent="0.35">
      <c r="A5940" t="s">
        <v>353</v>
      </c>
      <c r="B5940">
        <v>30</v>
      </c>
      <c r="C5940" t="s">
        <v>14097</v>
      </c>
      <c r="D5940" t="s">
        <v>12</v>
      </c>
      <c r="E5940" t="s">
        <v>64</v>
      </c>
      <c r="F5940" t="s">
        <v>35</v>
      </c>
      <c r="G5940" t="s">
        <v>30</v>
      </c>
      <c r="H5940">
        <v>21088.21</v>
      </c>
      <c r="I5940" s="9">
        <v>45011</v>
      </c>
      <c r="J5940">
        <v>2023</v>
      </c>
      <c r="K5940" t="s">
        <v>14053</v>
      </c>
      <c r="L5940">
        <v>3</v>
      </c>
      <c r="M5940" t="s">
        <v>14059</v>
      </c>
      <c r="N5940" t="s">
        <v>21</v>
      </c>
    </row>
    <row r="5941" spans="1:14" x14ac:dyDescent="0.35">
      <c r="A5941" t="s">
        <v>407</v>
      </c>
      <c r="B5941">
        <v>25</v>
      </c>
      <c r="C5941" t="s">
        <v>14097</v>
      </c>
      <c r="D5941" t="s">
        <v>12</v>
      </c>
      <c r="E5941" t="s">
        <v>52</v>
      </c>
      <c r="F5941" t="s">
        <v>25</v>
      </c>
      <c r="G5941" t="s">
        <v>20</v>
      </c>
      <c r="H5941">
        <v>13364.33</v>
      </c>
      <c r="I5941" s="9">
        <v>45644</v>
      </c>
      <c r="J5941">
        <v>2024</v>
      </c>
      <c r="K5941" t="s">
        <v>14060</v>
      </c>
      <c r="L5941">
        <v>12</v>
      </c>
      <c r="M5941" t="s">
        <v>14052</v>
      </c>
      <c r="N5941" t="s">
        <v>21</v>
      </c>
    </row>
    <row r="5942" spans="1:14" x14ac:dyDescent="0.35">
      <c r="A5942" t="s">
        <v>847</v>
      </c>
      <c r="B5942">
        <v>32</v>
      </c>
      <c r="C5942" t="s">
        <v>14097</v>
      </c>
      <c r="D5942" t="s">
        <v>12</v>
      </c>
      <c r="E5942" t="s">
        <v>74</v>
      </c>
      <c r="F5942" t="s">
        <v>19</v>
      </c>
      <c r="G5942" t="s">
        <v>26</v>
      </c>
      <c r="H5942">
        <v>4413.8500000000004</v>
      </c>
      <c r="I5942" s="9">
        <v>45268</v>
      </c>
      <c r="J5942">
        <v>2023</v>
      </c>
      <c r="K5942" t="s">
        <v>14060</v>
      </c>
      <c r="L5942">
        <v>12</v>
      </c>
      <c r="M5942" t="s">
        <v>14048</v>
      </c>
      <c r="N5942" t="s">
        <v>21</v>
      </c>
    </row>
    <row r="5943" spans="1:14" x14ac:dyDescent="0.35">
      <c r="A5943" t="s">
        <v>883</v>
      </c>
      <c r="B5943">
        <v>30</v>
      </c>
      <c r="C5943" t="s">
        <v>14097</v>
      </c>
      <c r="D5943" t="s">
        <v>39</v>
      </c>
      <c r="E5943" t="s">
        <v>29</v>
      </c>
      <c r="F5943" t="s">
        <v>49</v>
      </c>
      <c r="G5943" t="s">
        <v>30</v>
      </c>
      <c r="H5943">
        <v>7601.09</v>
      </c>
      <c r="I5943" s="9">
        <v>45326</v>
      </c>
      <c r="J5943">
        <v>2024</v>
      </c>
      <c r="K5943" t="s">
        <v>14051</v>
      </c>
      <c r="L5943">
        <v>2</v>
      </c>
      <c r="M5943" t="s">
        <v>14059</v>
      </c>
      <c r="N5943" t="s">
        <v>21</v>
      </c>
    </row>
    <row r="5944" spans="1:14" x14ac:dyDescent="0.35">
      <c r="A5944" t="s">
        <v>905</v>
      </c>
      <c r="B5944">
        <v>26</v>
      </c>
      <c r="C5944" t="s">
        <v>14097</v>
      </c>
      <c r="D5944" t="s">
        <v>39</v>
      </c>
      <c r="E5944" t="s">
        <v>42</v>
      </c>
      <c r="F5944" t="s">
        <v>14</v>
      </c>
      <c r="G5944" t="s">
        <v>20</v>
      </c>
      <c r="H5944">
        <v>3705.7</v>
      </c>
      <c r="I5944" s="9">
        <v>45072</v>
      </c>
      <c r="J5944">
        <v>2023</v>
      </c>
      <c r="K5944" t="s">
        <v>14047</v>
      </c>
      <c r="L5944">
        <v>5</v>
      </c>
      <c r="M5944" t="s">
        <v>14048</v>
      </c>
      <c r="N5944" t="s">
        <v>21</v>
      </c>
    </row>
    <row r="5945" spans="1:14" x14ac:dyDescent="0.35">
      <c r="A5945" t="s">
        <v>997</v>
      </c>
      <c r="B5945">
        <v>27</v>
      </c>
      <c r="C5945" t="s">
        <v>14097</v>
      </c>
      <c r="D5945" t="s">
        <v>39</v>
      </c>
      <c r="E5945" t="s">
        <v>93</v>
      </c>
      <c r="F5945" t="s">
        <v>49</v>
      </c>
      <c r="G5945" t="s">
        <v>36</v>
      </c>
      <c r="H5945">
        <v>11512.86</v>
      </c>
      <c r="I5945" s="9">
        <v>45547</v>
      </c>
      <c r="J5945">
        <v>2024</v>
      </c>
      <c r="K5945" t="s">
        <v>14055</v>
      </c>
      <c r="L5945">
        <v>9</v>
      </c>
      <c r="M5945" t="s">
        <v>14057</v>
      </c>
      <c r="N5945" t="s">
        <v>21</v>
      </c>
    </row>
    <row r="5946" spans="1:14" x14ac:dyDescent="0.35">
      <c r="A5946" t="s">
        <v>1249</v>
      </c>
      <c r="B5946">
        <v>30</v>
      </c>
      <c r="C5946" t="s">
        <v>14097</v>
      </c>
      <c r="D5946" t="s">
        <v>39</v>
      </c>
      <c r="E5946" t="s">
        <v>29</v>
      </c>
      <c r="F5946" t="s">
        <v>55</v>
      </c>
      <c r="G5946" t="s">
        <v>15</v>
      </c>
      <c r="H5946">
        <v>664.86</v>
      </c>
      <c r="I5946" s="9">
        <v>45125</v>
      </c>
      <c r="J5946">
        <v>2023</v>
      </c>
      <c r="K5946" t="s">
        <v>14063</v>
      </c>
      <c r="L5946">
        <v>7</v>
      </c>
      <c r="M5946" t="s">
        <v>14046</v>
      </c>
      <c r="N5946" t="s">
        <v>21</v>
      </c>
    </row>
    <row r="5947" spans="1:14" x14ac:dyDescent="0.35">
      <c r="A5947" t="s">
        <v>1271</v>
      </c>
      <c r="B5947">
        <v>25</v>
      </c>
      <c r="C5947" t="s">
        <v>14097</v>
      </c>
      <c r="D5947" t="s">
        <v>39</v>
      </c>
      <c r="E5947" t="s">
        <v>93</v>
      </c>
      <c r="F5947" t="s">
        <v>55</v>
      </c>
      <c r="G5947" t="s">
        <v>30</v>
      </c>
      <c r="H5947">
        <v>3731.88</v>
      </c>
      <c r="I5947" s="9">
        <v>45614</v>
      </c>
      <c r="J5947">
        <v>2024</v>
      </c>
      <c r="K5947" t="s">
        <v>14054</v>
      </c>
      <c r="L5947">
        <v>11</v>
      </c>
      <c r="M5947" t="s">
        <v>14062</v>
      </c>
      <c r="N5947" t="s">
        <v>21</v>
      </c>
    </row>
    <row r="5948" spans="1:14" x14ac:dyDescent="0.35">
      <c r="A5948" t="s">
        <v>1279</v>
      </c>
      <c r="B5948">
        <v>34</v>
      </c>
      <c r="C5948" t="s">
        <v>14097</v>
      </c>
      <c r="D5948" t="s">
        <v>39</v>
      </c>
      <c r="E5948" t="s">
        <v>52</v>
      </c>
      <c r="F5948" t="s">
        <v>55</v>
      </c>
      <c r="G5948" t="s">
        <v>15</v>
      </c>
      <c r="H5948">
        <v>7537.55</v>
      </c>
      <c r="I5948" s="9">
        <v>45008</v>
      </c>
      <c r="J5948">
        <v>2023</v>
      </c>
      <c r="K5948" t="s">
        <v>14053</v>
      </c>
      <c r="L5948">
        <v>3</v>
      </c>
      <c r="M5948" t="s">
        <v>14057</v>
      </c>
      <c r="N5948" t="s">
        <v>21</v>
      </c>
    </row>
    <row r="5949" spans="1:14" x14ac:dyDescent="0.35">
      <c r="A5949" t="s">
        <v>1449</v>
      </c>
      <c r="B5949">
        <v>30</v>
      </c>
      <c r="C5949" t="s">
        <v>14097</v>
      </c>
      <c r="D5949" t="s">
        <v>39</v>
      </c>
      <c r="E5949" t="s">
        <v>13</v>
      </c>
      <c r="F5949" t="s">
        <v>49</v>
      </c>
      <c r="G5949" t="s">
        <v>36</v>
      </c>
      <c r="H5949">
        <v>5861.24</v>
      </c>
      <c r="I5949" s="9">
        <v>45190</v>
      </c>
      <c r="J5949">
        <v>2023</v>
      </c>
      <c r="K5949" t="s">
        <v>14055</v>
      </c>
      <c r="L5949">
        <v>9</v>
      </c>
      <c r="M5949" t="s">
        <v>14057</v>
      </c>
      <c r="N5949" t="s">
        <v>21</v>
      </c>
    </row>
    <row r="5950" spans="1:14" x14ac:dyDescent="0.35">
      <c r="A5950" t="s">
        <v>1497</v>
      </c>
      <c r="B5950">
        <v>30</v>
      </c>
      <c r="C5950" t="s">
        <v>14097</v>
      </c>
      <c r="D5950" t="s">
        <v>12</v>
      </c>
      <c r="E5950" t="s">
        <v>64</v>
      </c>
      <c r="F5950" t="s">
        <v>14</v>
      </c>
      <c r="G5950" t="s">
        <v>26</v>
      </c>
      <c r="H5950">
        <v>2303.09</v>
      </c>
      <c r="I5950" s="9">
        <v>45323</v>
      </c>
      <c r="J5950">
        <v>2024</v>
      </c>
      <c r="K5950" t="s">
        <v>14051</v>
      </c>
      <c r="L5950">
        <v>2</v>
      </c>
      <c r="M5950" t="s">
        <v>14057</v>
      </c>
      <c r="N5950" t="s">
        <v>21</v>
      </c>
    </row>
    <row r="5951" spans="1:14" x14ac:dyDescent="0.35">
      <c r="A5951" t="s">
        <v>1545</v>
      </c>
      <c r="B5951">
        <v>26</v>
      </c>
      <c r="C5951" t="s">
        <v>14097</v>
      </c>
      <c r="D5951" t="s">
        <v>12</v>
      </c>
      <c r="E5951" t="s">
        <v>93</v>
      </c>
      <c r="F5951" t="s">
        <v>19</v>
      </c>
      <c r="G5951" t="s">
        <v>26</v>
      </c>
      <c r="H5951">
        <v>378.15</v>
      </c>
      <c r="I5951" s="9">
        <v>44987</v>
      </c>
      <c r="J5951">
        <v>2023</v>
      </c>
      <c r="K5951" t="s">
        <v>14053</v>
      </c>
      <c r="L5951">
        <v>3</v>
      </c>
      <c r="M5951" t="s">
        <v>14057</v>
      </c>
      <c r="N5951" t="s">
        <v>21</v>
      </c>
    </row>
    <row r="5952" spans="1:14" x14ac:dyDescent="0.35">
      <c r="A5952" t="s">
        <v>1579</v>
      </c>
      <c r="B5952">
        <v>29</v>
      </c>
      <c r="C5952" t="s">
        <v>14097</v>
      </c>
      <c r="D5952" t="s">
        <v>12</v>
      </c>
      <c r="E5952" t="s">
        <v>42</v>
      </c>
      <c r="F5952" t="s">
        <v>25</v>
      </c>
      <c r="G5952" t="s">
        <v>15</v>
      </c>
      <c r="H5952">
        <v>27267.58</v>
      </c>
      <c r="I5952" s="9">
        <v>45364</v>
      </c>
      <c r="J5952">
        <v>2024</v>
      </c>
      <c r="K5952" t="s">
        <v>14053</v>
      </c>
      <c r="L5952">
        <v>3</v>
      </c>
      <c r="M5952" t="s">
        <v>14052</v>
      </c>
      <c r="N5952" t="s">
        <v>21</v>
      </c>
    </row>
    <row r="5953" spans="1:14" x14ac:dyDescent="0.35">
      <c r="A5953" t="s">
        <v>1635</v>
      </c>
      <c r="B5953">
        <v>32</v>
      </c>
      <c r="C5953" t="s">
        <v>14097</v>
      </c>
      <c r="D5953" t="s">
        <v>12</v>
      </c>
      <c r="E5953" t="s">
        <v>24</v>
      </c>
      <c r="F5953" t="s">
        <v>49</v>
      </c>
      <c r="G5953" t="s">
        <v>15</v>
      </c>
      <c r="H5953">
        <v>12914.74</v>
      </c>
      <c r="I5953" s="9">
        <v>44980</v>
      </c>
      <c r="J5953">
        <v>2023</v>
      </c>
      <c r="K5953" t="s">
        <v>14051</v>
      </c>
      <c r="L5953">
        <v>2</v>
      </c>
      <c r="M5953" t="s">
        <v>14057</v>
      </c>
      <c r="N5953" t="s">
        <v>21</v>
      </c>
    </row>
    <row r="5954" spans="1:14" x14ac:dyDescent="0.35">
      <c r="A5954" t="s">
        <v>1641</v>
      </c>
      <c r="B5954">
        <v>34</v>
      </c>
      <c r="C5954" t="s">
        <v>14097</v>
      </c>
      <c r="D5954" t="s">
        <v>12</v>
      </c>
      <c r="E5954" t="s">
        <v>93</v>
      </c>
      <c r="F5954" t="s">
        <v>49</v>
      </c>
      <c r="G5954" t="s">
        <v>36</v>
      </c>
      <c r="H5954">
        <v>2496.39</v>
      </c>
      <c r="I5954" s="9">
        <v>45275</v>
      </c>
      <c r="J5954">
        <v>2023</v>
      </c>
      <c r="K5954" t="s">
        <v>14060</v>
      </c>
      <c r="L5954">
        <v>12</v>
      </c>
      <c r="M5954" t="s">
        <v>14048</v>
      </c>
      <c r="N5954" t="s">
        <v>21</v>
      </c>
    </row>
    <row r="5955" spans="1:14" x14ac:dyDescent="0.35">
      <c r="A5955" t="s">
        <v>1743</v>
      </c>
      <c r="B5955">
        <v>31</v>
      </c>
      <c r="C5955" t="s">
        <v>14097</v>
      </c>
      <c r="D5955" t="s">
        <v>39</v>
      </c>
      <c r="E5955" t="s">
        <v>64</v>
      </c>
      <c r="F5955" t="s">
        <v>14</v>
      </c>
      <c r="G5955" t="s">
        <v>20</v>
      </c>
      <c r="H5955">
        <v>944.63</v>
      </c>
      <c r="I5955" s="9">
        <v>45095</v>
      </c>
      <c r="J5955">
        <v>2023</v>
      </c>
      <c r="K5955" t="s">
        <v>14049</v>
      </c>
      <c r="L5955">
        <v>6</v>
      </c>
      <c r="M5955" t="s">
        <v>14059</v>
      </c>
      <c r="N5955" t="s">
        <v>21</v>
      </c>
    </row>
    <row r="5956" spans="1:14" x14ac:dyDescent="0.35">
      <c r="A5956" t="s">
        <v>1921</v>
      </c>
      <c r="B5956">
        <v>28</v>
      </c>
      <c r="C5956" t="s">
        <v>14097</v>
      </c>
      <c r="D5956" t="s">
        <v>39</v>
      </c>
      <c r="E5956" t="s">
        <v>24</v>
      </c>
      <c r="F5956" t="s">
        <v>35</v>
      </c>
      <c r="G5956" t="s">
        <v>20</v>
      </c>
      <c r="H5956">
        <v>2059.5500000000002</v>
      </c>
      <c r="I5956" s="9">
        <v>45014</v>
      </c>
      <c r="J5956">
        <v>2023</v>
      </c>
      <c r="K5956" t="s">
        <v>14053</v>
      </c>
      <c r="L5956">
        <v>3</v>
      </c>
      <c r="M5956" t="s">
        <v>14052</v>
      </c>
      <c r="N5956" t="s">
        <v>21</v>
      </c>
    </row>
    <row r="5957" spans="1:14" x14ac:dyDescent="0.35">
      <c r="A5957" t="s">
        <v>2183</v>
      </c>
      <c r="B5957">
        <v>32</v>
      </c>
      <c r="C5957" t="s">
        <v>14097</v>
      </c>
      <c r="D5957" t="s">
        <v>39</v>
      </c>
      <c r="E5957" t="s">
        <v>42</v>
      </c>
      <c r="F5957" t="s">
        <v>14</v>
      </c>
      <c r="G5957" t="s">
        <v>20</v>
      </c>
      <c r="H5957">
        <v>5574.13</v>
      </c>
      <c r="I5957" s="9">
        <v>45602</v>
      </c>
      <c r="J5957">
        <v>2024</v>
      </c>
      <c r="K5957" t="s">
        <v>14054</v>
      </c>
      <c r="L5957">
        <v>11</v>
      </c>
      <c r="M5957" t="s">
        <v>14052</v>
      </c>
      <c r="N5957" t="s">
        <v>21</v>
      </c>
    </row>
    <row r="5958" spans="1:14" x14ac:dyDescent="0.35">
      <c r="A5958" t="s">
        <v>2243</v>
      </c>
      <c r="B5958">
        <v>25</v>
      </c>
      <c r="C5958" t="s">
        <v>14097</v>
      </c>
      <c r="D5958" t="s">
        <v>39</v>
      </c>
      <c r="E5958" t="s">
        <v>93</v>
      </c>
      <c r="F5958" t="s">
        <v>35</v>
      </c>
      <c r="G5958" t="s">
        <v>20</v>
      </c>
      <c r="H5958">
        <v>13248.69</v>
      </c>
      <c r="I5958" s="9">
        <v>45574</v>
      </c>
      <c r="J5958">
        <v>2024</v>
      </c>
      <c r="K5958" t="s">
        <v>14058</v>
      </c>
      <c r="L5958">
        <v>10</v>
      </c>
      <c r="M5958" t="s">
        <v>14052</v>
      </c>
      <c r="N5958" t="s">
        <v>21</v>
      </c>
    </row>
    <row r="5959" spans="1:14" x14ac:dyDescent="0.35">
      <c r="A5959" t="s">
        <v>2385</v>
      </c>
      <c r="B5959">
        <v>27</v>
      </c>
      <c r="C5959" t="s">
        <v>14097</v>
      </c>
      <c r="D5959" t="s">
        <v>39</v>
      </c>
      <c r="E5959" t="s">
        <v>29</v>
      </c>
      <c r="F5959" t="s">
        <v>35</v>
      </c>
      <c r="G5959" t="s">
        <v>36</v>
      </c>
      <c r="H5959">
        <v>2627.98</v>
      </c>
      <c r="I5959" s="9">
        <v>45148</v>
      </c>
      <c r="J5959">
        <v>2023</v>
      </c>
      <c r="K5959" t="s">
        <v>14056</v>
      </c>
      <c r="L5959">
        <v>8</v>
      </c>
      <c r="M5959" t="s">
        <v>14057</v>
      </c>
      <c r="N5959" t="s">
        <v>21</v>
      </c>
    </row>
    <row r="5960" spans="1:14" x14ac:dyDescent="0.35">
      <c r="A5960" t="s">
        <v>2577</v>
      </c>
      <c r="B5960">
        <v>31</v>
      </c>
      <c r="C5960" t="s">
        <v>14097</v>
      </c>
      <c r="D5960" t="s">
        <v>39</v>
      </c>
      <c r="E5960" t="s">
        <v>13</v>
      </c>
      <c r="F5960" t="s">
        <v>35</v>
      </c>
      <c r="G5960" t="s">
        <v>30</v>
      </c>
      <c r="H5960">
        <v>17016.11</v>
      </c>
      <c r="I5960" s="9">
        <v>45458</v>
      </c>
      <c r="J5960">
        <v>2024</v>
      </c>
      <c r="K5960" t="s">
        <v>14049</v>
      </c>
      <c r="L5960">
        <v>6</v>
      </c>
      <c r="M5960" t="s">
        <v>14050</v>
      </c>
      <c r="N5960" t="s">
        <v>21</v>
      </c>
    </row>
    <row r="5961" spans="1:14" x14ac:dyDescent="0.35">
      <c r="A5961" t="s">
        <v>2697</v>
      </c>
      <c r="B5961">
        <v>26</v>
      </c>
      <c r="C5961" t="s">
        <v>14097</v>
      </c>
      <c r="D5961" t="s">
        <v>12</v>
      </c>
      <c r="E5961" t="s">
        <v>74</v>
      </c>
      <c r="F5961" t="s">
        <v>35</v>
      </c>
      <c r="G5961" t="s">
        <v>30</v>
      </c>
      <c r="H5961">
        <v>193.46</v>
      </c>
      <c r="I5961" s="9">
        <v>45609</v>
      </c>
      <c r="J5961">
        <v>2024</v>
      </c>
      <c r="K5961" t="s">
        <v>14054</v>
      </c>
      <c r="L5961">
        <v>11</v>
      </c>
      <c r="M5961" t="s">
        <v>14052</v>
      </c>
      <c r="N5961" t="s">
        <v>21</v>
      </c>
    </row>
    <row r="5962" spans="1:14" x14ac:dyDescent="0.35">
      <c r="A5962" t="s">
        <v>2745</v>
      </c>
      <c r="B5962">
        <v>29</v>
      </c>
      <c r="C5962" t="s">
        <v>14097</v>
      </c>
      <c r="D5962" t="s">
        <v>39</v>
      </c>
      <c r="E5962" t="s">
        <v>24</v>
      </c>
      <c r="F5962" t="s">
        <v>19</v>
      </c>
      <c r="G5962" t="s">
        <v>30</v>
      </c>
      <c r="H5962">
        <v>3113.7</v>
      </c>
      <c r="I5962" s="9">
        <v>45084</v>
      </c>
      <c r="J5962">
        <v>2023</v>
      </c>
      <c r="K5962" t="s">
        <v>14049</v>
      </c>
      <c r="L5962">
        <v>6</v>
      </c>
      <c r="M5962" t="s">
        <v>14052</v>
      </c>
      <c r="N5962" t="s">
        <v>21</v>
      </c>
    </row>
    <row r="5963" spans="1:14" x14ac:dyDescent="0.35">
      <c r="A5963" t="s">
        <v>2767</v>
      </c>
      <c r="B5963">
        <v>29</v>
      </c>
      <c r="C5963" t="s">
        <v>14097</v>
      </c>
      <c r="D5963" t="s">
        <v>39</v>
      </c>
      <c r="E5963" t="s">
        <v>13</v>
      </c>
      <c r="F5963" t="s">
        <v>55</v>
      </c>
      <c r="G5963" t="s">
        <v>36</v>
      </c>
      <c r="H5963">
        <v>22732.560000000001</v>
      </c>
      <c r="I5963" s="9">
        <v>45133</v>
      </c>
      <c r="J5963">
        <v>2023</v>
      </c>
      <c r="K5963" t="s">
        <v>14063</v>
      </c>
      <c r="L5963">
        <v>7</v>
      </c>
      <c r="M5963" t="s">
        <v>14052</v>
      </c>
      <c r="N5963" t="s">
        <v>21</v>
      </c>
    </row>
    <row r="5964" spans="1:14" x14ac:dyDescent="0.35">
      <c r="A5964" t="s">
        <v>2847</v>
      </c>
      <c r="B5964">
        <v>26</v>
      </c>
      <c r="C5964" t="s">
        <v>14097</v>
      </c>
      <c r="D5964" t="s">
        <v>39</v>
      </c>
      <c r="E5964" t="s">
        <v>74</v>
      </c>
      <c r="F5964" t="s">
        <v>19</v>
      </c>
      <c r="G5964" t="s">
        <v>20</v>
      </c>
      <c r="H5964">
        <v>14187.52</v>
      </c>
      <c r="I5964" s="9">
        <v>45216</v>
      </c>
      <c r="J5964">
        <v>2023</v>
      </c>
      <c r="K5964" t="s">
        <v>14058</v>
      </c>
      <c r="L5964">
        <v>10</v>
      </c>
      <c r="M5964" t="s">
        <v>14046</v>
      </c>
      <c r="N5964" t="s">
        <v>21</v>
      </c>
    </row>
    <row r="5965" spans="1:14" x14ac:dyDescent="0.35">
      <c r="A5965" t="s">
        <v>2859</v>
      </c>
      <c r="B5965">
        <v>34</v>
      </c>
      <c r="C5965" t="s">
        <v>14097</v>
      </c>
      <c r="D5965" t="s">
        <v>39</v>
      </c>
      <c r="E5965" t="s">
        <v>13</v>
      </c>
      <c r="F5965" t="s">
        <v>19</v>
      </c>
      <c r="G5965" t="s">
        <v>26</v>
      </c>
      <c r="H5965">
        <v>10271.77</v>
      </c>
      <c r="I5965" s="9">
        <v>45378</v>
      </c>
      <c r="J5965">
        <v>2024</v>
      </c>
      <c r="K5965" t="s">
        <v>14053</v>
      </c>
      <c r="L5965">
        <v>3</v>
      </c>
      <c r="M5965" t="s">
        <v>14052</v>
      </c>
      <c r="N5965" t="s">
        <v>21</v>
      </c>
    </row>
    <row r="5966" spans="1:14" x14ac:dyDescent="0.35">
      <c r="A5966" t="s">
        <v>2937</v>
      </c>
      <c r="B5966">
        <v>29</v>
      </c>
      <c r="C5966" t="s">
        <v>14097</v>
      </c>
      <c r="D5966" t="s">
        <v>39</v>
      </c>
      <c r="E5966" t="s">
        <v>93</v>
      </c>
      <c r="F5966" t="s">
        <v>49</v>
      </c>
      <c r="G5966" t="s">
        <v>26</v>
      </c>
      <c r="H5966">
        <v>1166.27</v>
      </c>
      <c r="I5966" s="9">
        <v>45435</v>
      </c>
      <c r="J5966">
        <v>2024</v>
      </c>
      <c r="K5966" t="s">
        <v>14047</v>
      </c>
      <c r="L5966">
        <v>5</v>
      </c>
      <c r="M5966" t="s">
        <v>14057</v>
      </c>
      <c r="N5966" t="s">
        <v>21</v>
      </c>
    </row>
    <row r="5967" spans="1:14" x14ac:dyDescent="0.35">
      <c r="A5967" t="s">
        <v>2953</v>
      </c>
      <c r="B5967">
        <v>27</v>
      </c>
      <c r="C5967" t="s">
        <v>14097</v>
      </c>
      <c r="D5967" t="s">
        <v>12</v>
      </c>
      <c r="E5967" t="s">
        <v>24</v>
      </c>
      <c r="F5967" t="s">
        <v>35</v>
      </c>
      <c r="G5967" t="s">
        <v>20</v>
      </c>
      <c r="H5967">
        <v>5292.69</v>
      </c>
      <c r="I5967" s="9">
        <v>45256</v>
      </c>
      <c r="J5967">
        <v>2023</v>
      </c>
      <c r="K5967" t="s">
        <v>14054</v>
      </c>
      <c r="L5967">
        <v>11</v>
      </c>
      <c r="M5967" t="s">
        <v>14059</v>
      </c>
      <c r="N5967" t="s">
        <v>21</v>
      </c>
    </row>
    <row r="5968" spans="1:14" x14ac:dyDescent="0.35">
      <c r="A5968" t="s">
        <v>2973</v>
      </c>
      <c r="B5968">
        <v>32</v>
      </c>
      <c r="C5968" t="s">
        <v>14097</v>
      </c>
      <c r="D5968" t="s">
        <v>12</v>
      </c>
      <c r="E5968" t="s">
        <v>24</v>
      </c>
      <c r="F5968" t="s">
        <v>25</v>
      </c>
      <c r="G5968" t="s">
        <v>30</v>
      </c>
      <c r="H5968">
        <v>21642.639999999999</v>
      </c>
      <c r="I5968" s="9">
        <v>45443</v>
      </c>
      <c r="J5968">
        <v>2024</v>
      </c>
      <c r="K5968" t="s">
        <v>14047</v>
      </c>
      <c r="L5968">
        <v>5</v>
      </c>
      <c r="M5968" t="s">
        <v>14048</v>
      </c>
      <c r="N5968" t="s">
        <v>21</v>
      </c>
    </row>
    <row r="5969" spans="1:14" x14ac:dyDescent="0.35">
      <c r="A5969" t="s">
        <v>3043</v>
      </c>
      <c r="B5969">
        <v>30</v>
      </c>
      <c r="C5969" t="s">
        <v>14097</v>
      </c>
      <c r="D5969" t="s">
        <v>39</v>
      </c>
      <c r="E5969" t="s">
        <v>93</v>
      </c>
      <c r="F5969" t="s">
        <v>55</v>
      </c>
      <c r="G5969" t="s">
        <v>20</v>
      </c>
      <c r="H5969">
        <v>3875.99</v>
      </c>
      <c r="I5969" s="9">
        <v>45106</v>
      </c>
      <c r="J5969">
        <v>2023</v>
      </c>
      <c r="K5969" t="s">
        <v>14049</v>
      </c>
      <c r="L5969">
        <v>6</v>
      </c>
      <c r="M5969" t="s">
        <v>14057</v>
      </c>
      <c r="N5969" t="s">
        <v>21</v>
      </c>
    </row>
    <row r="5970" spans="1:14" x14ac:dyDescent="0.35">
      <c r="A5970" t="s">
        <v>3213</v>
      </c>
      <c r="B5970">
        <v>34</v>
      </c>
      <c r="C5970" t="s">
        <v>14097</v>
      </c>
      <c r="D5970" t="s">
        <v>39</v>
      </c>
      <c r="E5970" t="s">
        <v>64</v>
      </c>
      <c r="F5970" t="s">
        <v>55</v>
      </c>
      <c r="G5970" t="s">
        <v>30</v>
      </c>
      <c r="H5970">
        <v>7169.03</v>
      </c>
      <c r="I5970" s="9">
        <v>45013</v>
      </c>
      <c r="J5970">
        <v>2023</v>
      </c>
      <c r="K5970" t="s">
        <v>14053</v>
      </c>
      <c r="L5970">
        <v>3</v>
      </c>
      <c r="M5970" t="s">
        <v>14046</v>
      </c>
      <c r="N5970" t="s">
        <v>21</v>
      </c>
    </row>
    <row r="5971" spans="1:14" x14ac:dyDescent="0.35">
      <c r="A5971" t="s">
        <v>3225</v>
      </c>
      <c r="B5971">
        <v>30</v>
      </c>
      <c r="C5971" t="s">
        <v>14097</v>
      </c>
      <c r="D5971" t="s">
        <v>12</v>
      </c>
      <c r="E5971" t="s">
        <v>93</v>
      </c>
      <c r="F5971" t="s">
        <v>55</v>
      </c>
      <c r="G5971" t="s">
        <v>26</v>
      </c>
      <c r="H5971">
        <v>12434.5</v>
      </c>
      <c r="I5971" s="9">
        <v>45123</v>
      </c>
      <c r="J5971">
        <v>2023</v>
      </c>
      <c r="K5971" t="s">
        <v>14063</v>
      </c>
      <c r="L5971">
        <v>7</v>
      </c>
      <c r="M5971" t="s">
        <v>14059</v>
      </c>
      <c r="N5971" t="s">
        <v>21</v>
      </c>
    </row>
    <row r="5972" spans="1:14" x14ac:dyDescent="0.35">
      <c r="A5972" t="s">
        <v>3303</v>
      </c>
      <c r="B5972">
        <v>34</v>
      </c>
      <c r="C5972" t="s">
        <v>14097</v>
      </c>
      <c r="D5972" t="s">
        <v>39</v>
      </c>
      <c r="E5972" t="s">
        <v>24</v>
      </c>
      <c r="F5972" t="s">
        <v>35</v>
      </c>
      <c r="G5972" t="s">
        <v>30</v>
      </c>
      <c r="H5972">
        <v>10699.25</v>
      </c>
      <c r="I5972" s="9">
        <v>45031</v>
      </c>
      <c r="J5972">
        <v>2023</v>
      </c>
      <c r="K5972" t="s">
        <v>14061</v>
      </c>
      <c r="L5972">
        <v>4</v>
      </c>
      <c r="M5972" t="s">
        <v>14050</v>
      </c>
      <c r="N5972" t="s">
        <v>21</v>
      </c>
    </row>
    <row r="5973" spans="1:14" x14ac:dyDescent="0.35">
      <c r="A5973" t="s">
        <v>3609</v>
      </c>
      <c r="B5973">
        <v>29</v>
      </c>
      <c r="C5973" t="s">
        <v>14097</v>
      </c>
      <c r="D5973" t="s">
        <v>12</v>
      </c>
      <c r="E5973" t="s">
        <v>29</v>
      </c>
      <c r="F5973" t="s">
        <v>19</v>
      </c>
      <c r="G5973" t="s">
        <v>20</v>
      </c>
      <c r="H5973">
        <v>3376.47</v>
      </c>
      <c r="I5973" s="9">
        <v>45090</v>
      </c>
      <c r="J5973">
        <v>2023</v>
      </c>
      <c r="K5973" t="s">
        <v>14049</v>
      </c>
      <c r="L5973">
        <v>6</v>
      </c>
      <c r="M5973" t="s">
        <v>14046</v>
      </c>
      <c r="N5973" t="s">
        <v>21</v>
      </c>
    </row>
    <row r="5974" spans="1:14" x14ac:dyDescent="0.35">
      <c r="A5974" t="s">
        <v>3617</v>
      </c>
      <c r="B5974">
        <v>33</v>
      </c>
      <c r="C5974" t="s">
        <v>14097</v>
      </c>
      <c r="D5974" t="s">
        <v>12</v>
      </c>
      <c r="E5974" t="s">
        <v>93</v>
      </c>
      <c r="F5974" t="s">
        <v>19</v>
      </c>
      <c r="G5974" t="s">
        <v>15</v>
      </c>
      <c r="H5974">
        <v>11748.52</v>
      </c>
      <c r="I5974" s="9">
        <v>45074</v>
      </c>
      <c r="J5974">
        <v>2023</v>
      </c>
      <c r="K5974" t="s">
        <v>14047</v>
      </c>
      <c r="L5974">
        <v>5</v>
      </c>
      <c r="M5974" t="s">
        <v>14059</v>
      </c>
      <c r="N5974" t="s">
        <v>21</v>
      </c>
    </row>
    <row r="5975" spans="1:14" x14ac:dyDescent="0.35">
      <c r="A5975" t="s">
        <v>3621</v>
      </c>
      <c r="B5975">
        <v>25</v>
      </c>
      <c r="C5975" t="s">
        <v>14097</v>
      </c>
      <c r="D5975" t="s">
        <v>12</v>
      </c>
      <c r="E5975" t="s">
        <v>24</v>
      </c>
      <c r="F5975" t="s">
        <v>19</v>
      </c>
      <c r="G5975" t="s">
        <v>15</v>
      </c>
      <c r="H5975">
        <v>34.700000000000003</v>
      </c>
      <c r="I5975" s="9">
        <v>45216</v>
      </c>
      <c r="J5975">
        <v>2023</v>
      </c>
      <c r="K5975" t="s">
        <v>14058</v>
      </c>
      <c r="L5975">
        <v>10</v>
      </c>
      <c r="M5975" t="s">
        <v>14046</v>
      </c>
      <c r="N5975" t="s">
        <v>21</v>
      </c>
    </row>
    <row r="5976" spans="1:14" x14ac:dyDescent="0.35">
      <c r="A5976" t="s">
        <v>3633</v>
      </c>
      <c r="B5976">
        <v>32</v>
      </c>
      <c r="C5976" t="s">
        <v>14097</v>
      </c>
      <c r="D5976" t="s">
        <v>39</v>
      </c>
      <c r="E5976" t="s">
        <v>42</v>
      </c>
      <c r="F5976" t="s">
        <v>25</v>
      </c>
      <c r="G5976" t="s">
        <v>15</v>
      </c>
      <c r="H5976">
        <v>12818.86</v>
      </c>
      <c r="I5976" s="9">
        <v>45362</v>
      </c>
      <c r="J5976">
        <v>2024</v>
      </c>
      <c r="K5976" t="s">
        <v>14053</v>
      </c>
      <c r="L5976">
        <v>3</v>
      </c>
      <c r="M5976" t="s">
        <v>14062</v>
      </c>
      <c r="N5976" t="s">
        <v>21</v>
      </c>
    </row>
    <row r="5977" spans="1:14" x14ac:dyDescent="0.35">
      <c r="A5977" t="s">
        <v>3655</v>
      </c>
      <c r="B5977">
        <v>32</v>
      </c>
      <c r="C5977" t="s">
        <v>14097</v>
      </c>
      <c r="D5977" t="s">
        <v>39</v>
      </c>
      <c r="E5977" t="s">
        <v>74</v>
      </c>
      <c r="F5977" t="s">
        <v>14</v>
      </c>
      <c r="G5977" t="s">
        <v>15</v>
      </c>
      <c r="H5977">
        <v>6909.23</v>
      </c>
      <c r="I5977" s="9">
        <v>45425</v>
      </c>
      <c r="J5977">
        <v>2024</v>
      </c>
      <c r="K5977" t="s">
        <v>14047</v>
      </c>
      <c r="L5977">
        <v>5</v>
      </c>
      <c r="M5977" t="s">
        <v>14062</v>
      </c>
      <c r="N5977" t="s">
        <v>21</v>
      </c>
    </row>
    <row r="5978" spans="1:14" x14ac:dyDescent="0.35">
      <c r="A5978" t="s">
        <v>3687</v>
      </c>
      <c r="B5978">
        <v>30</v>
      </c>
      <c r="C5978" t="s">
        <v>14097</v>
      </c>
      <c r="D5978" t="s">
        <v>12</v>
      </c>
      <c r="E5978" t="s">
        <v>64</v>
      </c>
      <c r="F5978" t="s">
        <v>49</v>
      </c>
      <c r="G5978" t="s">
        <v>30</v>
      </c>
      <c r="H5978">
        <v>8579.1299999999992</v>
      </c>
      <c r="I5978" s="9">
        <v>45345</v>
      </c>
      <c r="J5978">
        <v>2024</v>
      </c>
      <c r="K5978" t="s">
        <v>14051</v>
      </c>
      <c r="L5978">
        <v>2</v>
      </c>
      <c r="M5978" t="s">
        <v>14048</v>
      </c>
      <c r="N5978" t="s">
        <v>21</v>
      </c>
    </row>
    <row r="5979" spans="1:14" x14ac:dyDescent="0.35">
      <c r="A5979" t="s">
        <v>3691</v>
      </c>
      <c r="B5979">
        <v>25</v>
      </c>
      <c r="C5979" t="s">
        <v>14097</v>
      </c>
      <c r="D5979" t="s">
        <v>39</v>
      </c>
      <c r="E5979" t="s">
        <v>42</v>
      </c>
      <c r="F5979" t="s">
        <v>25</v>
      </c>
      <c r="G5979" t="s">
        <v>30</v>
      </c>
      <c r="H5979">
        <v>6566.36</v>
      </c>
      <c r="I5979" s="9">
        <v>45287</v>
      </c>
      <c r="J5979">
        <v>2023</v>
      </c>
      <c r="K5979" t="s">
        <v>14060</v>
      </c>
      <c r="L5979">
        <v>12</v>
      </c>
      <c r="M5979" t="s">
        <v>14052</v>
      </c>
      <c r="N5979" t="s">
        <v>21</v>
      </c>
    </row>
    <row r="5980" spans="1:14" x14ac:dyDescent="0.35">
      <c r="A5980" t="s">
        <v>3741</v>
      </c>
      <c r="B5980">
        <v>32</v>
      </c>
      <c r="C5980" t="s">
        <v>14097</v>
      </c>
      <c r="D5980" t="s">
        <v>39</v>
      </c>
      <c r="E5980" t="s">
        <v>24</v>
      </c>
      <c r="F5980" t="s">
        <v>14</v>
      </c>
      <c r="G5980" t="s">
        <v>36</v>
      </c>
      <c r="H5980">
        <v>29978.1</v>
      </c>
      <c r="I5980" s="9">
        <v>45274</v>
      </c>
      <c r="J5980">
        <v>2023</v>
      </c>
      <c r="K5980" t="s">
        <v>14060</v>
      </c>
      <c r="L5980">
        <v>12</v>
      </c>
      <c r="M5980" t="s">
        <v>14057</v>
      </c>
      <c r="N5980" t="s">
        <v>21</v>
      </c>
    </row>
    <row r="5981" spans="1:14" x14ac:dyDescent="0.35">
      <c r="A5981" t="s">
        <v>3917</v>
      </c>
      <c r="B5981">
        <v>32</v>
      </c>
      <c r="C5981" t="s">
        <v>14097</v>
      </c>
      <c r="D5981" t="s">
        <v>12</v>
      </c>
      <c r="E5981" t="s">
        <v>24</v>
      </c>
      <c r="F5981" t="s">
        <v>19</v>
      </c>
      <c r="G5981" t="s">
        <v>36</v>
      </c>
      <c r="H5981">
        <v>5600.8</v>
      </c>
      <c r="I5981" s="9">
        <v>45636</v>
      </c>
      <c r="J5981">
        <v>2024</v>
      </c>
      <c r="K5981" t="s">
        <v>14060</v>
      </c>
      <c r="L5981">
        <v>12</v>
      </c>
      <c r="M5981" t="s">
        <v>14046</v>
      </c>
      <c r="N5981" t="s">
        <v>21</v>
      </c>
    </row>
    <row r="5982" spans="1:14" x14ac:dyDescent="0.35">
      <c r="A5982" t="s">
        <v>3983</v>
      </c>
      <c r="B5982">
        <v>32</v>
      </c>
      <c r="C5982" t="s">
        <v>14097</v>
      </c>
      <c r="D5982" t="s">
        <v>39</v>
      </c>
      <c r="E5982" t="s">
        <v>24</v>
      </c>
      <c r="F5982" t="s">
        <v>55</v>
      </c>
      <c r="G5982" t="s">
        <v>15</v>
      </c>
      <c r="H5982">
        <v>21103.8</v>
      </c>
      <c r="I5982" s="9">
        <v>45286</v>
      </c>
      <c r="J5982">
        <v>2023</v>
      </c>
      <c r="K5982" t="s">
        <v>14060</v>
      </c>
      <c r="L5982">
        <v>12</v>
      </c>
      <c r="M5982" t="s">
        <v>14046</v>
      </c>
      <c r="N5982" t="s">
        <v>21</v>
      </c>
    </row>
    <row r="5983" spans="1:14" x14ac:dyDescent="0.35">
      <c r="A5983" t="s">
        <v>4205</v>
      </c>
      <c r="B5983">
        <v>25</v>
      </c>
      <c r="C5983" t="s">
        <v>14097</v>
      </c>
      <c r="D5983" t="s">
        <v>39</v>
      </c>
      <c r="E5983" t="s">
        <v>24</v>
      </c>
      <c r="F5983" t="s">
        <v>49</v>
      </c>
      <c r="G5983" t="s">
        <v>15</v>
      </c>
      <c r="H5983">
        <v>16488.560000000001</v>
      </c>
      <c r="I5983" s="9">
        <v>45294</v>
      </c>
      <c r="J5983">
        <v>2024</v>
      </c>
      <c r="K5983" t="s">
        <v>14045</v>
      </c>
      <c r="L5983">
        <v>1</v>
      </c>
      <c r="M5983" t="s">
        <v>14052</v>
      </c>
      <c r="N5983" t="s">
        <v>21</v>
      </c>
    </row>
    <row r="5984" spans="1:14" x14ac:dyDescent="0.35">
      <c r="A5984" t="s">
        <v>4249</v>
      </c>
      <c r="B5984">
        <v>25</v>
      </c>
      <c r="C5984" t="s">
        <v>14097</v>
      </c>
      <c r="D5984" t="s">
        <v>39</v>
      </c>
      <c r="E5984" t="s">
        <v>13</v>
      </c>
      <c r="F5984" t="s">
        <v>25</v>
      </c>
      <c r="G5984" t="s">
        <v>30</v>
      </c>
      <c r="H5984">
        <v>710.29</v>
      </c>
      <c r="I5984" s="9">
        <v>45383</v>
      </c>
      <c r="J5984">
        <v>2024</v>
      </c>
      <c r="K5984" t="s">
        <v>14061</v>
      </c>
      <c r="L5984">
        <v>4</v>
      </c>
      <c r="M5984" t="s">
        <v>14062</v>
      </c>
      <c r="N5984" t="s">
        <v>21</v>
      </c>
    </row>
    <row r="5985" spans="1:14" x14ac:dyDescent="0.35">
      <c r="A5985" t="s">
        <v>4377</v>
      </c>
      <c r="B5985">
        <v>25</v>
      </c>
      <c r="C5985" t="s">
        <v>14097</v>
      </c>
      <c r="D5985" t="s">
        <v>39</v>
      </c>
      <c r="E5985" t="s">
        <v>29</v>
      </c>
      <c r="F5985" t="s">
        <v>49</v>
      </c>
      <c r="G5985" t="s">
        <v>26</v>
      </c>
      <c r="H5985">
        <v>7742.5</v>
      </c>
      <c r="I5985" s="9">
        <v>45178</v>
      </c>
      <c r="J5985">
        <v>2023</v>
      </c>
      <c r="K5985" t="s">
        <v>14055</v>
      </c>
      <c r="L5985">
        <v>9</v>
      </c>
      <c r="M5985" t="s">
        <v>14050</v>
      </c>
      <c r="N5985" t="s">
        <v>21</v>
      </c>
    </row>
    <row r="5986" spans="1:14" x14ac:dyDescent="0.35">
      <c r="A5986" t="s">
        <v>4425</v>
      </c>
      <c r="B5986">
        <v>32</v>
      </c>
      <c r="C5986" t="s">
        <v>14097</v>
      </c>
      <c r="D5986" t="s">
        <v>39</v>
      </c>
      <c r="E5986" t="s">
        <v>42</v>
      </c>
      <c r="F5986" t="s">
        <v>19</v>
      </c>
      <c r="G5986" t="s">
        <v>20</v>
      </c>
      <c r="H5986">
        <v>1697.45</v>
      </c>
      <c r="I5986" s="9">
        <v>44948</v>
      </c>
      <c r="J5986">
        <v>2023</v>
      </c>
      <c r="K5986" t="s">
        <v>14045</v>
      </c>
      <c r="L5986">
        <v>1</v>
      </c>
      <c r="M5986" t="s">
        <v>14059</v>
      </c>
      <c r="N5986" t="s">
        <v>21</v>
      </c>
    </row>
    <row r="5987" spans="1:14" x14ac:dyDescent="0.35">
      <c r="A5987" t="s">
        <v>4489</v>
      </c>
      <c r="B5987">
        <v>25</v>
      </c>
      <c r="C5987" t="s">
        <v>14097</v>
      </c>
      <c r="D5987" t="s">
        <v>12</v>
      </c>
      <c r="E5987" t="s">
        <v>52</v>
      </c>
      <c r="F5987" t="s">
        <v>25</v>
      </c>
      <c r="G5987" t="s">
        <v>36</v>
      </c>
      <c r="H5987">
        <v>367.07</v>
      </c>
      <c r="I5987" s="9">
        <v>45082</v>
      </c>
      <c r="J5987">
        <v>2023</v>
      </c>
      <c r="K5987" t="s">
        <v>14049</v>
      </c>
      <c r="L5987">
        <v>6</v>
      </c>
      <c r="M5987" t="s">
        <v>14062</v>
      </c>
      <c r="N5987" t="s">
        <v>21</v>
      </c>
    </row>
    <row r="5988" spans="1:14" x14ac:dyDescent="0.35">
      <c r="A5988" t="s">
        <v>4491</v>
      </c>
      <c r="B5988">
        <v>33</v>
      </c>
      <c r="C5988" t="s">
        <v>14097</v>
      </c>
      <c r="D5988" t="s">
        <v>39</v>
      </c>
      <c r="E5988" t="s">
        <v>24</v>
      </c>
      <c r="F5988" t="s">
        <v>19</v>
      </c>
      <c r="G5988" t="s">
        <v>30</v>
      </c>
      <c r="H5988">
        <v>38658.080000000002</v>
      </c>
      <c r="I5988" s="9">
        <v>45127</v>
      </c>
      <c r="J5988">
        <v>2023</v>
      </c>
      <c r="K5988" t="s">
        <v>14063</v>
      </c>
      <c r="L5988">
        <v>7</v>
      </c>
      <c r="M5988" t="s">
        <v>14057</v>
      </c>
      <c r="N5988" t="s">
        <v>21</v>
      </c>
    </row>
    <row r="5989" spans="1:14" x14ac:dyDescent="0.35">
      <c r="A5989" t="s">
        <v>4525</v>
      </c>
      <c r="B5989">
        <v>30</v>
      </c>
      <c r="C5989" t="s">
        <v>14097</v>
      </c>
      <c r="D5989" t="s">
        <v>39</v>
      </c>
      <c r="E5989" t="s">
        <v>42</v>
      </c>
      <c r="F5989" t="s">
        <v>55</v>
      </c>
      <c r="G5989" t="s">
        <v>20</v>
      </c>
      <c r="H5989">
        <v>3182.4</v>
      </c>
      <c r="I5989" s="9">
        <v>45043</v>
      </c>
      <c r="J5989">
        <v>2023</v>
      </c>
      <c r="K5989" t="s">
        <v>14061</v>
      </c>
      <c r="L5989">
        <v>4</v>
      </c>
      <c r="M5989" t="s">
        <v>14057</v>
      </c>
      <c r="N5989" t="s">
        <v>21</v>
      </c>
    </row>
    <row r="5990" spans="1:14" x14ac:dyDescent="0.35">
      <c r="A5990" t="s">
        <v>4609</v>
      </c>
      <c r="B5990">
        <v>27</v>
      </c>
      <c r="C5990" t="s">
        <v>14097</v>
      </c>
      <c r="D5990" t="s">
        <v>39</v>
      </c>
      <c r="E5990" t="s">
        <v>64</v>
      </c>
      <c r="F5990" t="s">
        <v>55</v>
      </c>
      <c r="G5990" t="s">
        <v>26</v>
      </c>
      <c r="H5990">
        <v>5770.89</v>
      </c>
      <c r="I5990" s="9">
        <v>45256</v>
      </c>
      <c r="J5990">
        <v>2023</v>
      </c>
      <c r="K5990" t="s">
        <v>14054</v>
      </c>
      <c r="L5990">
        <v>11</v>
      </c>
      <c r="M5990" t="s">
        <v>14059</v>
      </c>
      <c r="N5990" t="s">
        <v>21</v>
      </c>
    </row>
    <row r="5991" spans="1:14" x14ac:dyDescent="0.35">
      <c r="A5991" t="s">
        <v>4713</v>
      </c>
      <c r="B5991">
        <v>25</v>
      </c>
      <c r="C5991" t="s">
        <v>14097</v>
      </c>
      <c r="D5991" t="s">
        <v>12</v>
      </c>
      <c r="E5991" t="s">
        <v>24</v>
      </c>
      <c r="F5991" t="s">
        <v>49</v>
      </c>
      <c r="G5991" t="s">
        <v>26</v>
      </c>
      <c r="H5991">
        <v>12145.52</v>
      </c>
      <c r="I5991" s="9">
        <v>45172</v>
      </c>
      <c r="J5991">
        <v>2023</v>
      </c>
      <c r="K5991" t="s">
        <v>14055</v>
      </c>
      <c r="L5991">
        <v>9</v>
      </c>
      <c r="M5991" t="s">
        <v>14059</v>
      </c>
      <c r="N5991" t="s">
        <v>21</v>
      </c>
    </row>
    <row r="5992" spans="1:14" x14ac:dyDescent="0.35">
      <c r="A5992" t="s">
        <v>4793</v>
      </c>
      <c r="B5992">
        <v>33</v>
      </c>
      <c r="C5992" t="s">
        <v>14097</v>
      </c>
      <c r="D5992" t="s">
        <v>39</v>
      </c>
      <c r="E5992" t="s">
        <v>29</v>
      </c>
      <c r="F5992" t="s">
        <v>25</v>
      </c>
      <c r="G5992" t="s">
        <v>36</v>
      </c>
      <c r="H5992">
        <v>6973.37</v>
      </c>
      <c r="I5992" s="9">
        <v>45611</v>
      </c>
      <c r="J5992">
        <v>2024</v>
      </c>
      <c r="K5992" t="s">
        <v>14054</v>
      </c>
      <c r="L5992">
        <v>11</v>
      </c>
      <c r="M5992" t="s">
        <v>14048</v>
      </c>
      <c r="N5992" t="s">
        <v>21</v>
      </c>
    </row>
    <row r="5993" spans="1:14" x14ac:dyDescent="0.35">
      <c r="A5993" t="s">
        <v>4849</v>
      </c>
      <c r="B5993">
        <v>25</v>
      </c>
      <c r="C5993" t="s">
        <v>14097</v>
      </c>
      <c r="D5993" t="s">
        <v>12</v>
      </c>
      <c r="E5993" t="s">
        <v>29</v>
      </c>
      <c r="F5993" t="s">
        <v>14</v>
      </c>
      <c r="G5993" t="s">
        <v>30</v>
      </c>
      <c r="H5993">
        <v>10211.85</v>
      </c>
      <c r="I5993" s="9">
        <v>45009</v>
      </c>
      <c r="J5993">
        <v>2023</v>
      </c>
      <c r="K5993" t="s">
        <v>14053</v>
      </c>
      <c r="L5993">
        <v>3</v>
      </c>
      <c r="M5993" t="s">
        <v>14048</v>
      </c>
      <c r="N5993" t="s">
        <v>21</v>
      </c>
    </row>
    <row r="5994" spans="1:14" x14ac:dyDescent="0.35">
      <c r="A5994" t="s">
        <v>5023</v>
      </c>
      <c r="B5994">
        <v>32</v>
      </c>
      <c r="C5994" t="s">
        <v>14097</v>
      </c>
      <c r="D5994" t="s">
        <v>39</v>
      </c>
      <c r="E5994" t="s">
        <v>93</v>
      </c>
      <c r="F5994" t="s">
        <v>14</v>
      </c>
      <c r="G5994" t="s">
        <v>36</v>
      </c>
      <c r="H5994">
        <v>4639.03</v>
      </c>
      <c r="I5994" s="9">
        <v>45425</v>
      </c>
      <c r="J5994">
        <v>2024</v>
      </c>
      <c r="K5994" t="s">
        <v>14047</v>
      </c>
      <c r="L5994">
        <v>5</v>
      </c>
      <c r="M5994" t="s">
        <v>14062</v>
      </c>
      <c r="N5994" t="s">
        <v>21</v>
      </c>
    </row>
    <row r="5995" spans="1:14" x14ac:dyDescent="0.35">
      <c r="A5995" t="s">
        <v>5095</v>
      </c>
      <c r="B5995">
        <v>26</v>
      </c>
      <c r="C5995" t="s">
        <v>14097</v>
      </c>
      <c r="D5995" t="s">
        <v>39</v>
      </c>
      <c r="E5995" t="s">
        <v>29</v>
      </c>
      <c r="F5995" t="s">
        <v>25</v>
      </c>
      <c r="G5995" t="s">
        <v>36</v>
      </c>
      <c r="H5995">
        <v>8361.73</v>
      </c>
      <c r="I5995" s="9">
        <v>45528</v>
      </c>
      <c r="J5995">
        <v>2024</v>
      </c>
      <c r="K5995" t="s">
        <v>14056</v>
      </c>
      <c r="L5995">
        <v>8</v>
      </c>
      <c r="M5995" t="s">
        <v>14050</v>
      </c>
      <c r="N5995" t="s">
        <v>21</v>
      </c>
    </row>
    <row r="5996" spans="1:14" x14ac:dyDescent="0.35">
      <c r="A5996" t="s">
        <v>5117</v>
      </c>
      <c r="B5996">
        <v>34</v>
      </c>
      <c r="C5996" t="s">
        <v>14097</v>
      </c>
      <c r="D5996" t="s">
        <v>39</v>
      </c>
      <c r="E5996" t="s">
        <v>74</v>
      </c>
      <c r="F5996" t="s">
        <v>14</v>
      </c>
      <c r="G5996" t="s">
        <v>26</v>
      </c>
      <c r="H5996">
        <v>16575.080000000002</v>
      </c>
      <c r="I5996" s="9">
        <v>45633</v>
      </c>
      <c r="J5996">
        <v>2024</v>
      </c>
      <c r="K5996" t="s">
        <v>14060</v>
      </c>
      <c r="L5996">
        <v>12</v>
      </c>
      <c r="M5996" t="s">
        <v>14050</v>
      </c>
      <c r="N5996" t="s">
        <v>21</v>
      </c>
    </row>
    <row r="5997" spans="1:14" x14ac:dyDescent="0.35">
      <c r="A5997" t="s">
        <v>5247</v>
      </c>
      <c r="B5997">
        <v>27</v>
      </c>
      <c r="C5997" t="s">
        <v>14097</v>
      </c>
      <c r="D5997" t="s">
        <v>12</v>
      </c>
      <c r="E5997" t="s">
        <v>24</v>
      </c>
      <c r="F5997" t="s">
        <v>19</v>
      </c>
      <c r="G5997" t="s">
        <v>26</v>
      </c>
      <c r="H5997">
        <v>23532.799999999999</v>
      </c>
      <c r="I5997" s="9">
        <v>44963</v>
      </c>
      <c r="J5997">
        <v>2023</v>
      </c>
      <c r="K5997" t="s">
        <v>14051</v>
      </c>
      <c r="L5997">
        <v>2</v>
      </c>
      <c r="M5997" t="s">
        <v>14062</v>
      </c>
      <c r="N5997" t="s">
        <v>21</v>
      </c>
    </row>
    <row r="5998" spans="1:14" x14ac:dyDescent="0.35">
      <c r="A5998" t="s">
        <v>5255</v>
      </c>
      <c r="B5998">
        <v>28</v>
      </c>
      <c r="C5998" t="s">
        <v>14097</v>
      </c>
      <c r="D5998" t="s">
        <v>12</v>
      </c>
      <c r="E5998" t="s">
        <v>52</v>
      </c>
      <c r="F5998" t="s">
        <v>49</v>
      </c>
      <c r="G5998" t="s">
        <v>36</v>
      </c>
      <c r="H5998">
        <v>255.59</v>
      </c>
      <c r="I5998" s="9">
        <v>45386</v>
      </c>
      <c r="J5998">
        <v>2024</v>
      </c>
      <c r="K5998" t="s">
        <v>14061</v>
      </c>
      <c r="L5998">
        <v>4</v>
      </c>
      <c r="M5998" t="s">
        <v>14057</v>
      </c>
      <c r="N5998" t="s">
        <v>21</v>
      </c>
    </row>
    <row r="5999" spans="1:14" x14ac:dyDescent="0.35">
      <c r="A5999" t="s">
        <v>5259</v>
      </c>
      <c r="B5999">
        <v>25</v>
      </c>
      <c r="C5999" t="s">
        <v>14097</v>
      </c>
      <c r="D5999" t="s">
        <v>39</v>
      </c>
      <c r="E5999" t="s">
        <v>29</v>
      </c>
      <c r="F5999" t="s">
        <v>55</v>
      </c>
      <c r="G5999" t="s">
        <v>26</v>
      </c>
      <c r="H5999">
        <v>698.14</v>
      </c>
      <c r="I5999" s="9">
        <v>45113</v>
      </c>
      <c r="J5999">
        <v>2023</v>
      </c>
      <c r="K5999" t="s">
        <v>14063</v>
      </c>
      <c r="L5999">
        <v>7</v>
      </c>
      <c r="M5999" t="s">
        <v>14057</v>
      </c>
      <c r="N5999" t="s">
        <v>21</v>
      </c>
    </row>
    <row r="6000" spans="1:14" x14ac:dyDescent="0.35">
      <c r="A6000" t="s">
        <v>5289</v>
      </c>
      <c r="B6000">
        <v>25</v>
      </c>
      <c r="C6000" t="s">
        <v>14097</v>
      </c>
      <c r="D6000" t="s">
        <v>12</v>
      </c>
      <c r="E6000" t="s">
        <v>52</v>
      </c>
      <c r="F6000" t="s">
        <v>14</v>
      </c>
      <c r="G6000" t="s">
        <v>36</v>
      </c>
      <c r="H6000">
        <v>377.5</v>
      </c>
      <c r="I6000" s="9">
        <v>45650</v>
      </c>
      <c r="J6000">
        <v>2024</v>
      </c>
      <c r="K6000" t="s">
        <v>14060</v>
      </c>
      <c r="L6000">
        <v>12</v>
      </c>
      <c r="M6000" t="s">
        <v>14046</v>
      </c>
      <c r="N6000" t="s">
        <v>21</v>
      </c>
    </row>
    <row r="6001" spans="1:14" x14ac:dyDescent="0.35">
      <c r="A6001" t="s">
        <v>5415</v>
      </c>
      <c r="B6001">
        <v>28</v>
      </c>
      <c r="C6001" t="s">
        <v>14097</v>
      </c>
      <c r="D6001" t="s">
        <v>12</v>
      </c>
      <c r="E6001" t="s">
        <v>64</v>
      </c>
      <c r="F6001" t="s">
        <v>14</v>
      </c>
      <c r="G6001" t="s">
        <v>26</v>
      </c>
      <c r="H6001">
        <v>10102.85</v>
      </c>
      <c r="I6001" s="9">
        <v>45123</v>
      </c>
      <c r="J6001">
        <v>2023</v>
      </c>
      <c r="K6001" t="s">
        <v>14063</v>
      </c>
      <c r="L6001">
        <v>7</v>
      </c>
      <c r="M6001" t="s">
        <v>14059</v>
      </c>
      <c r="N6001" t="s">
        <v>21</v>
      </c>
    </row>
    <row r="6002" spans="1:14" x14ac:dyDescent="0.35">
      <c r="A6002" t="s">
        <v>5461</v>
      </c>
      <c r="B6002">
        <v>29</v>
      </c>
      <c r="C6002" t="s">
        <v>14097</v>
      </c>
      <c r="D6002" t="s">
        <v>12</v>
      </c>
      <c r="E6002" t="s">
        <v>74</v>
      </c>
      <c r="F6002" t="s">
        <v>49</v>
      </c>
      <c r="G6002" t="s">
        <v>26</v>
      </c>
      <c r="H6002">
        <v>17436.89</v>
      </c>
      <c r="I6002" s="9">
        <v>45294</v>
      </c>
      <c r="J6002">
        <v>2024</v>
      </c>
      <c r="K6002" t="s">
        <v>14045</v>
      </c>
      <c r="L6002">
        <v>1</v>
      </c>
      <c r="M6002" t="s">
        <v>14052</v>
      </c>
      <c r="N6002" t="s">
        <v>21</v>
      </c>
    </row>
    <row r="6003" spans="1:14" x14ac:dyDescent="0.35">
      <c r="A6003" t="s">
        <v>5783</v>
      </c>
      <c r="B6003">
        <v>31</v>
      </c>
      <c r="C6003" t="s">
        <v>14097</v>
      </c>
      <c r="D6003" t="s">
        <v>12</v>
      </c>
      <c r="E6003" t="s">
        <v>52</v>
      </c>
      <c r="F6003" t="s">
        <v>14</v>
      </c>
      <c r="G6003" t="s">
        <v>30</v>
      </c>
      <c r="H6003">
        <v>2997.18</v>
      </c>
      <c r="I6003" s="9">
        <v>45124</v>
      </c>
      <c r="J6003">
        <v>2023</v>
      </c>
      <c r="K6003" t="s">
        <v>14063</v>
      </c>
      <c r="L6003">
        <v>7</v>
      </c>
      <c r="M6003" t="s">
        <v>14062</v>
      </c>
      <c r="N6003" t="s">
        <v>21</v>
      </c>
    </row>
    <row r="6004" spans="1:14" x14ac:dyDescent="0.35">
      <c r="A6004" t="s">
        <v>5913</v>
      </c>
      <c r="B6004">
        <v>30</v>
      </c>
      <c r="C6004" t="s">
        <v>14097</v>
      </c>
      <c r="D6004" t="s">
        <v>12</v>
      </c>
      <c r="E6004" t="s">
        <v>24</v>
      </c>
      <c r="F6004" t="s">
        <v>49</v>
      </c>
      <c r="G6004" t="s">
        <v>36</v>
      </c>
      <c r="H6004">
        <v>1638.36</v>
      </c>
      <c r="I6004" s="9">
        <v>45464</v>
      </c>
      <c r="J6004">
        <v>2024</v>
      </c>
      <c r="K6004" t="s">
        <v>14049</v>
      </c>
      <c r="L6004">
        <v>6</v>
      </c>
      <c r="M6004" t="s">
        <v>14048</v>
      </c>
      <c r="N6004" t="s">
        <v>21</v>
      </c>
    </row>
    <row r="6005" spans="1:14" x14ac:dyDescent="0.35">
      <c r="A6005" t="s">
        <v>6187</v>
      </c>
      <c r="B6005">
        <v>29</v>
      </c>
      <c r="C6005" t="s">
        <v>14097</v>
      </c>
      <c r="D6005" t="s">
        <v>39</v>
      </c>
      <c r="E6005" t="s">
        <v>64</v>
      </c>
      <c r="F6005" t="s">
        <v>14</v>
      </c>
      <c r="G6005" t="s">
        <v>26</v>
      </c>
      <c r="H6005">
        <v>14987.13</v>
      </c>
      <c r="I6005" s="9">
        <v>45082</v>
      </c>
      <c r="J6005">
        <v>2023</v>
      </c>
      <c r="K6005" t="s">
        <v>14049</v>
      </c>
      <c r="L6005">
        <v>6</v>
      </c>
      <c r="M6005" t="s">
        <v>14062</v>
      </c>
      <c r="N6005" t="s">
        <v>21</v>
      </c>
    </row>
    <row r="6006" spans="1:14" x14ac:dyDescent="0.35">
      <c r="A6006" t="s">
        <v>6215</v>
      </c>
      <c r="B6006">
        <v>25</v>
      </c>
      <c r="C6006" t="s">
        <v>14097</v>
      </c>
      <c r="D6006" t="s">
        <v>12</v>
      </c>
      <c r="E6006" t="s">
        <v>42</v>
      </c>
      <c r="F6006" t="s">
        <v>55</v>
      </c>
      <c r="G6006" t="s">
        <v>15</v>
      </c>
      <c r="H6006">
        <v>7869.93</v>
      </c>
      <c r="I6006" s="9">
        <v>44983</v>
      </c>
      <c r="J6006">
        <v>2023</v>
      </c>
      <c r="K6006" t="s">
        <v>14051</v>
      </c>
      <c r="L6006">
        <v>2</v>
      </c>
      <c r="M6006" t="s">
        <v>14059</v>
      </c>
      <c r="N6006" t="s">
        <v>21</v>
      </c>
    </row>
    <row r="6007" spans="1:14" x14ac:dyDescent="0.35">
      <c r="A6007" t="s">
        <v>6239</v>
      </c>
      <c r="B6007">
        <v>29</v>
      </c>
      <c r="C6007" t="s">
        <v>14097</v>
      </c>
      <c r="D6007" t="s">
        <v>39</v>
      </c>
      <c r="E6007" t="s">
        <v>29</v>
      </c>
      <c r="F6007" t="s">
        <v>49</v>
      </c>
      <c r="G6007" t="s">
        <v>20</v>
      </c>
      <c r="H6007">
        <v>8651.6200000000008</v>
      </c>
      <c r="I6007" s="9">
        <v>44970</v>
      </c>
      <c r="J6007">
        <v>2023</v>
      </c>
      <c r="K6007" t="s">
        <v>14051</v>
      </c>
      <c r="L6007">
        <v>2</v>
      </c>
      <c r="M6007" t="s">
        <v>14062</v>
      </c>
      <c r="N6007" t="s">
        <v>21</v>
      </c>
    </row>
    <row r="6008" spans="1:14" x14ac:dyDescent="0.35">
      <c r="A6008" t="s">
        <v>6405</v>
      </c>
      <c r="B6008">
        <v>25</v>
      </c>
      <c r="C6008" t="s">
        <v>14097</v>
      </c>
      <c r="D6008" t="s">
        <v>39</v>
      </c>
      <c r="E6008" t="s">
        <v>52</v>
      </c>
      <c r="F6008" t="s">
        <v>14</v>
      </c>
      <c r="G6008" t="s">
        <v>20</v>
      </c>
      <c r="H6008">
        <v>5011.5600000000004</v>
      </c>
      <c r="I6008" s="9">
        <v>45455</v>
      </c>
      <c r="J6008">
        <v>2024</v>
      </c>
      <c r="K6008" t="s">
        <v>14049</v>
      </c>
      <c r="L6008">
        <v>6</v>
      </c>
      <c r="M6008" t="s">
        <v>14052</v>
      </c>
      <c r="N6008" t="s">
        <v>21</v>
      </c>
    </row>
    <row r="6009" spans="1:14" x14ac:dyDescent="0.35">
      <c r="A6009" t="s">
        <v>6433</v>
      </c>
      <c r="B6009">
        <v>34</v>
      </c>
      <c r="C6009" t="s">
        <v>14097</v>
      </c>
      <c r="D6009" t="s">
        <v>39</v>
      </c>
      <c r="E6009" t="s">
        <v>42</v>
      </c>
      <c r="F6009" t="s">
        <v>14</v>
      </c>
      <c r="G6009" t="s">
        <v>15</v>
      </c>
      <c r="H6009">
        <v>9790.4500000000007</v>
      </c>
      <c r="I6009" s="9">
        <v>45075</v>
      </c>
      <c r="J6009">
        <v>2023</v>
      </c>
      <c r="K6009" t="s">
        <v>14047</v>
      </c>
      <c r="L6009">
        <v>5</v>
      </c>
      <c r="M6009" t="s">
        <v>14062</v>
      </c>
      <c r="N6009" t="s">
        <v>21</v>
      </c>
    </row>
    <row r="6010" spans="1:14" x14ac:dyDescent="0.35">
      <c r="A6010" t="s">
        <v>6441</v>
      </c>
      <c r="B6010">
        <v>30</v>
      </c>
      <c r="C6010" t="s">
        <v>14097</v>
      </c>
      <c r="D6010" t="s">
        <v>12</v>
      </c>
      <c r="E6010" t="s">
        <v>24</v>
      </c>
      <c r="F6010" t="s">
        <v>49</v>
      </c>
      <c r="G6010" t="s">
        <v>15</v>
      </c>
      <c r="H6010">
        <v>11875.57</v>
      </c>
      <c r="I6010" s="9">
        <v>44988</v>
      </c>
      <c r="J6010">
        <v>2023</v>
      </c>
      <c r="K6010" t="s">
        <v>14053</v>
      </c>
      <c r="L6010">
        <v>3</v>
      </c>
      <c r="M6010" t="s">
        <v>14048</v>
      </c>
      <c r="N6010" t="s">
        <v>21</v>
      </c>
    </row>
    <row r="6011" spans="1:14" x14ac:dyDescent="0.35">
      <c r="A6011" t="s">
        <v>6463</v>
      </c>
      <c r="B6011">
        <v>31</v>
      </c>
      <c r="C6011" t="s">
        <v>14097</v>
      </c>
      <c r="D6011" t="s">
        <v>12</v>
      </c>
      <c r="E6011" t="s">
        <v>93</v>
      </c>
      <c r="F6011" t="s">
        <v>49</v>
      </c>
      <c r="G6011" t="s">
        <v>36</v>
      </c>
      <c r="H6011">
        <v>3643.74</v>
      </c>
      <c r="I6011" s="9">
        <v>45111</v>
      </c>
      <c r="J6011">
        <v>2023</v>
      </c>
      <c r="K6011" t="s">
        <v>14063</v>
      </c>
      <c r="L6011">
        <v>7</v>
      </c>
      <c r="M6011" t="s">
        <v>14046</v>
      </c>
      <c r="N6011" t="s">
        <v>21</v>
      </c>
    </row>
    <row r="6012" spans="1:14" x14ac:dyDescent="0.35">
      <c r="A6012" t="s">
        <v>6485</v>
      </c>
      <c r="B6012">
        <v>31</v>
      </c>
      <c r="C6012" t="s">
        <v>14097</v>
      </c>
      <c r="D6012" t="s">
        <v>39</v>
      </c>
      <c r="E6012" t="s">
        <v>42</v>
      </c>
      <c r="F6012" t="s">
        <v>49</v>
      </c>
      <c r="G6012" t="s">
        <v>20</v>
      </c>
      <c r="H6012">
        <v>31843.18</v>
      </c>
      <c r="I6012" s="9">
        <v>45482</v>
      </c>
      <c r="J6012">
        <v>2024</v>
      </c>
      <c r="K6012" t="s">
        <v>14063</v>
      </c>
      <c r="L6012">
        <v>7</v>
      </c>
      <c r="M6012" t="s">
        <v>14046</v>
      </c>
      <c r="N6012" t="s">
        <v>21</v>
      </c>
    </row>
    <row r="6013" spans="1:14" x14ac:dyDescent="0.35">
      <c r="A6013" t="s">
        <v>6535</v>
      </c>
      <c r="B6013">
        <v>26</v>
      </c>
      <c r="C6013" t="s">
        <v>14097</v>
      </c>
      <c r="D6013" t="s">
        <v>39</v>
      </c>
      <c r="E6013" t="s">
        <v>29</v>
      </c>
      <c r="F6013" t="s">
        <v>19</v>
      </c>
      <c r="G6013" t="s">
        <v>15</v>
      </c>
      <c r="H6013">
        <v>2841.46</v>
      </c>
      <c r="I6013" s="9">
        <v>45148</v>
      </c>
      <c r="J6013">
        <v>2023</v>
      </c>
      <c r="K6013" t="s">
        <v>14056</v>
      </c>
      <c r="L6013">
        <v>8</v>
      </c>
      <c r="M6013" t="s">
        <v>14057</v>
      </c>
      <c r="N6013" t="s">
        <v>21</v>
      </c>
    </row>
    <row r="6014" spans="1:14" x14ac:dyDescent="0.35">
      <c r="A6014" t="s">
        <v>6603</v>
      </c>
      <c r="B6014">
        <v>26</v>
      </c>
      <c r="C6014" t="s">
        <v>14097</v>
      </c>
      <c r="D6014" t="s">
        <v>12</v>
      </c>
      <c r="E6014" t="s">
        <v>42</v>
      </c>
      <c r="F6014" t="s">
        <v>49</v>
      </c>
      <c r="G6014" t="s">
        <v>26</v>
      </c>
      <c r="H6014">
        <v>8782.69</v>
      </c>
      <c r="I6014" s="9">
        <v>45527</v>
      </c>
      <c r="J6014">
        <v>2024</v>
      </c>
      <c r="K6014" t="s">
        <v>14056</v>
      </c>
      <c r="L6014">
        <v>8</v>
      </c>
      <c r="M6014" t="s">
        <v>14048</v>
      </c>
      <c r="N6014" t="s">
        <v>21</v>
      </c>
    </row>
    <row r="6015" spans="1:14" x14ac:dyDescent="0.35">
      <c r="A6015" t="s">
        <v>6711</v>
      </c>
      <c r="B6015">
        <v>29</v>
      </c>
      <c r="C6015" t="s">
        <v>14097</v>
      </c>
      <c r="D6015" t="s">
        <v>39</v>
      </c>
      <c r="E6015" t="s">
        <v>42</v>
      </c>
      <c r="F6015" t="s">
        <v>19</v>
      </c>
      <c r="G6015" t="s">
        <v>20</v>
      </c>
      <c r="H6015">
        <v>41275.47</v>
      </c>
      <c r="I6015" s="9">
        <v>45174</v>
      </c>
      <c r="J6015">
        <v>2023</v>
      </c>
      <c r="K6015" t="s">
        <v>14055</v>
      </c>
      <c r="L6015">
        <v>9</v>
      </c>
      <c r="M6015" t="s">
        <v>14046</v>
      </c>
      <c r="N6015" t="s">
        <v>21</v>
      </c>
    </row>
    <row r="6016" spans="1:14" x14ac:dyDescent="0.35">
      <c r="A6016" t="s">
        <v>6777</v>
      </c>
      <c r="B6016">
        <v>34</v>
      </c>
      <c r="C6016" t="s">
        <v>14097</v>
      </c>
      <c r="D6016" t="s">
        <v>39</v>
      </c>
      <c r="E6016" t="s">
        <v>42</v>
      </c>
      <c r="F6016" t="s">
        <v>49</v>
      </c>
      <c r="G6016" t="s">
        <v>26</v>
      </c>
      <c r="H6016">
        <v>2203.25</v>
      </c>
      <c r="I6016" s="9">
        <v>45143</v>
      </c>
      <c r="J6016">
        <v>2023</v>
      </c>
      <c r="K6016" t="s">
        <v>14056</v>
      </c>
      <c r="L6016">
        <v>8</v>
      </c>
      <c r="M6016" t="s">
        <v>14050</v>
      </c>
      <c r="N6016" t="s">
        <v>21</v>
      </c>
    </row>
    <row r="6017" spans="1:14" x14ac:dyDescent="0.35">
      <c r="A6017" t="s">
        <v>6815</v>
      </c>
      <c r="B6017">
        <v>25</v>
      </c>
      <c r="C6017" t="s">
        <v>14097</v>
      </c>
      <c r="D6017" t="s">
        <v>12</v>
      </c>
      <c r="E6017" t="s">
        <v>42</v>
      </c>
      <c r="F6017" t="s">
        <v>19</v>
      </c>
      <c r="G6017" t="s">
        <v>20</v>
      </c>
      <c r="H6017">
        <v>1561.59</v>
      </c>
      <c r="I6017" s="9">
        <v>45500</v>
      </c>
      <c r="J6017">
        <v>2024</v>
      </c>
      <c r="K6017" t="s">
        <v>14063</v>
      </c>
      <c r="L6017">
        <v>7</v>
      </c>
      <c r="M6017" t="s">
        <v>14050</v>
      </c>
      <c r="N6017" t="s">
        <v>21</v>
      </c>
    </row>
    <row r="6018" spans="1:14" x14ac:dyDescent="0.35">
      <c r="A6018" t="s">
        <v>6889</v>
      </c>
      <c r="B6018">
        <v>32</v>
      </c>
      <c r="C6018" t="s">
        <v>14097</v>
      </c>
      <c r="D6018" t="s">
        <v>12</v>
      </c>
      <c r="E6018" t="s">
        <v>42</v>
      </c>
      <c r="F6018" t="s">
        <v>19</v>
      </c>
      <c r="G6018" t="s">
        <v>15</v>
      </c>
      <c r="H6018">
        <v>10232.41</v>
      </c>
      <c r="I6018" s="9">
        <v>44988</v>
      </c>
      <c r="J6018">
        <v>2023</v>
      </c>
      <c r="K6018" t="s">
        <v>14053</v>
      </c>
      <c r="L6018">
        <v>3</v>
      </c>
      <c r="M6018" t="s">
        <v>14048</v>
      </c>
      <c r="N6018" t="s">
        <v>21</v>
      </c>
    </row>
    <row r="6019" spans="1:14" x14ac:dyDescent="0.35">
      <c r="A6019" t="s">
        <v>6901</v>
      </c>
      <c r="B6019">
        <v>27</v>
      </c>
      <c r="C6019" t="s">
        <v>14097</v>
      </c>
      <c r="D6019" t="s">
        <v>39</v>
      </c>
      <c r="E6019" t="s">
        <v>24</v>
      </c>
      <c r="F6019" t="s">
        <v>35</v>
      </c>
      <c r="G6019" t="s">
        <v>36</v>
      </c>
      <c r="H6019">
        <v>3070.2</v>
      </c>
      <c r="I6019" s="9">
        <v>45246</v>
      </c>
      <c r="J6019">
        <v>2023</v>
      </c>
      <c r="K6019" t="s">
        <v>14054</v>
      </c>
      <c r="L6019">
        <v>11</v>
      </c>
      <c r="M6019" t="s">
        <v>14057</v>
      </c>
      <c r="N6019" t="s">
        <v>21</v>
      </c>
    </row>
    <row r="6020" spans="1:14" x14ac:dyDescent="0.35">
      <c r="A6020" t="s">
        <v>6907</v>
      </c>
      <c r="B6020">
        <v>30</v>
      </c>
      <c r="C6020" t="s">
        <v>14097</v>
      </c>
      <c r="D6020" t="s">
        <v>12</v>
      </c>
      <c r="E6020" t="s">
        <v>13</v>
      </c>
      <c r="F6020" t="s">
        <v>35</v>
      </c>
      <c r="G6020" t="s">
        <v>15</v>
      </c>
      <c r="H6020">
        <v>6429.02</v>
      </c>
      <c r="I6020" s="9">
        <v>45583</v>
      </c>
      <c r="J6020">
        <v>2024</v>
      </c>
      <c r="K6020" t="s">
        <v>14058</v>
      </c>
      <c r="L6020">
        <v>10</v>
      </c>
      <c r="M6020" t="s">
        <v>14048</v>
      </c>
      <c r="N6020" t="s">
        <v>21</v>
      </c>
    </row>
    <row r="6021" spans="1:14" x14ac:dyDescent="0.35">
      <c r="A6021" t="s">
        <v>7121</v>
      </c>
      <c r="B6021">
        <v>32</v>
      </c>
      <c r="C6021" t="s">
        <v>14097</v>
      </c>
      <c r="D6021" t="s">
        <v>39</v>
      </c>
      <c r="E6021" t="s">
        <v>13</v>
      </c>
      <c r="F6021" t="s">
        <v>19</v>
      </c>
      <c r="G6021" t="s">
        <v>26</v>
      </c>
      <c r="H6021">
        <v>35543.129999999997</v>
      </c>
      <c r="I6021" s="9">
        <v>45508</v>
      </c>
      <c r="J6021">
        <v>2024</v>
      </c>
      <c r="K6021" t="s">
        <v>14056</v>
      </c>
      <c r="L6021">
        <v>8</v>
      </c>
      <c r="M6021" t="s">
        <v>14059</v>
      </c>
      <c r="N6021" t="s">
        <v>21</v>
      </c>
    </row>
    <row r="6022" spans="1:14" x14ac:dyDescent="0.35">
      <c r="A6022" t="s">
        <v>7145</v>
      </c>
      <c r="B6022">
        <v>26</v>
      </c>
      <c r="C6022" t="s">
        <v>14097</v>
      </c>
      <c r="D6022" t="s">
        <v>39</v>
      </c>
      <c r="E6022" t="s">
        <v>93</v>
      </c>
      <c r="F6022" t="s">
        <v>14</v>
      </c>
      <c r="G6022" t="s">
        <v>15</v>
      </c>
      <c r="H6022">
        <v>6575.11</v>
      </c>
      <c r="I6022" s="9">
        <v>44968</v>
      </c>
      <c r="J6022">
        <v>2023</v>
      </c>
      <c r="K6022" t="s">
        <v>14051</v>
      </c>
      <c r="L6022">
        <v>2</v>
      </c>
      <c r="M6022" t="s">
        <v>14050</v>
      </c>
      <c r="N6022" t="s">
        <v>21</v>
      </c>
    </row>
    <row r="6023" spans="1:14" x14ac:dyDescent="0.35">
      <c r="A6023" t="s">
        <v>7347</v>
      </c>
      <c r="B6023">
        <v>25</v>
      </c>
      <c r="C6023" t="s">
        <v>14097</v>
      </c>
      <c r="D6023" t="s">
        <v>39</v>
      </c>
      <c r="E6023" t="s">
        <v>64</v>
      </c>
      <c r="F6023" t="s">
        <v>19</v>
      </c>
      <c r="G6023" t="s">
        <v>20</v>
      </c>
      <c r="H6023">
        <v>4994.24</v>
      </c>
      <c r="I6023" s="9">
        <v>44999</v>
      </c>
      <c r="J6023">
        <v>2023</v>
      </c>
      <c r="K6023" t="s">
        <v>14053</v>
      </c>
      <c r="L6023">
        <v>3</v>
      </c>
      <c r="M6023" t="s">
        <v>14046</v>
      </c>
      <c r="N6023" t="s">
        <v>21</v>
      </c>
    </row>
    <row r="6024" spans="1:14" x14ac:dyDescent="0.35">
      <c r="A6024" t="s">
        <v>7369</v>
      </c>
      <c r="B6024">
        <v>30</v>
      </c>
      <c r="C6024" t="s">
        <v>14097</v>
      </c>
      <c r="D6024" t="s">
        <v>39</v>
      </c>
      <c r="E6024" t="s">
        <v>42</v>
      </c>
      <c r="F6024" t="s">
        <v>14</v>
      </c>
      <c r="G6024" t="s">
        <v>20</v>
      </c>
      <c r="H6024">
        <v>287.2</v>
      </c>
      <c r="I6024" s="9">
        <v>44972</v>
      </c>
      <c r="J6024">
        <v>2023</v>
      </c>
      <c r="K6024" t="s">
        <v>14051</v>
      </c>
      <c r="L6024">
        <v>2</v>
      </c>
      <c r="M6024" t="s">
        <v>14052</v>
      </c>
      <c r="N6024" t="s">
        <v>21</v>
      </c>
    </row>
    <row r="6025" spans="1:14" x14ac:dyDescent="0.35">
      <c r="A6025" t="s">
        <v>7699</v>
      </c>
      <c r="B6025">
        <v>30</v>
      </c>
      <c r="C6025" t="s">
        <v>14097</v>
      </c>
      <c r="D6025" t="s">
        <v>39</v>
      </c>
      <c r="E6025" t="s">
        <v>52</v>
      </c>
      <c r="F6025" t="s">
        <v>55</v>
      </c>
      <c r="G6025" t="s">
        <v>20</v>
      </c>
      <c r="H6025">
        <v>37346.300000000003</v>
      </c>
      <c r="I6025" s="9">
        <v>45560</v>
      </c>
      <c r="J6025">
        <v>2024</v>
      </c>
      <c r="K6025" t="s">
        <v>14055</v>
      </c>
      <c r="L6025">
        <v>9</v>
      </c>
      <c r="M6025" t="s">
        <v>14052</v>
      </c>
      <c r="N6025" t="s">
        <v>21</v>
      </c>
    </row>
    <row r="6026" spans="1:14" x14ac:dyDescent="0.35">
      <c r="A6026" t="s">
        <v>7723</v>
      </c>
      <c r="B6026">
        <v>27</v>
      </c>
      <c r="C6026" t="s">
        <v>14097</v>
      </c>
      <c r="D6026" t="s">
        <v>39</v>
      </c>
      <c r="E6026" t="s">
        <v>74</v>
      </c>
      <c r="F6026" t="s">
        <v>25</v>
      </c>
      <c r="G6026" t="s">
        <v>15</v>
      </c>
      <c r="H6026">
        <v>8551.81</v>
      </c>
      <c r="I6026" s="9">
        <v>45403</v>
      </c>
      <c r="J6026">
        <v>2024</v>
      </c>
      <c r="K6026" t="s">
        <v>14061</v>
      </c>
      <c r="L6026">
        <v>4</v>
      </c>
      <c r="M6026" t="s">
        <v>14059</v>
      </c>
      <c r="N6026" t="s">
        <v>21</v>
      </c>
    </row>
    <row r="6027" spans="1:14" x14ac:dyDescent="0.35">
      <c r="A6027" t="s">
        <v>7767</v>
      </c>
      <c r="B6027">
        <v>29</v>
      </c>
      <c r="C6027" t="s">
        <v>14097</v>
      </c>
      <c r="D6027" t="s">
        <v>39</v>
      </c>
      <c r="E6027" t="s">
        <v>29</v>
      </c>
      <c r="F6027" t="s">
        <v>19</v>
      </c>
      <c r="G6027" t="s">
        <v>36</v>
      </c>
      <c r="H6027">
        <v>1908.99</v>
      </c>
      <c r="I6027" s="9">
        <v>45069</v>
      </c>
      <c r="J6027">
        <v>2023</v>
      </c>
      <c r="K6027" t="s">
        <v>14047</v>
      </c>
      <c r="L6027">
        <v>5</v>
      </c>
      <c r="M6027" t="s">
        <v>14046</v>
      </c>
      <c r="N6027" t="s">
        <v>21</v>
      </c>
    </row>
    <row r="6028" spans="1:14" x14ac:dyDescent="0.35">
      <c r="A6028" t="s">
        <v>7841</v>
      </c>
      <c r="B6028">
        <v>26</v>
      </c>
      <c r="C6028" t="s">
        <v>14097</v>
      </c>
      <c r="D6028" t="s">
        <v>12</v>
      </c>
      <c r="E6028" t="s">
        <v>13</v>
      </c>
      <c r="F6028" t="s">
        <v>14</v>
      </c>
      <c r="G6028" t="s">
        <v>15</v>
      </c>
      <c r="H6028">
        <v>11814.49</v>
      </c>
      <c r="I6028" s="9">
        <v>45189</v>
      </c>
      <c r="J6028">
        <v>2023</v>
      </c>
      <c r="K6028" t="s">
        <v>14055</v>
      </c>
      <c r="L6028">
        <v>9</v>
      </c>
      <c r="M6028" t="s">
        <v>14052</v>
      </c>
      <c r="N6028" t="s">
        <v>21</v>
      </c>
    </row>
    <row r="6029" spans="1:14" x14ac:dyDescent="0.35">
      <c r="A6029" t="s">
        <v>7845</v>
      </c>
      <c r="B6029">
        <v>25</v>
      </c>
      <c r="C6029" t="s">
        <v>14097</v>
      </c>
      <c r="D6029" t="s">
        <v>39</v>
      </c>
      <c r="E6029" t="s">
        <v>13</v>
      </c>
      <c r="F6029" t="s">
        <v>14</v>
      </c>
      <c r="G6029" t="s">
        <v>36</v>
      </c>
      <c r="H6029">
        <v>5681.03</v>
      </c>
      <c r="I6029" s="9">
        <v>45342</v>
      </c>
      <c r="J6029">
        <v>2024</v>
      </c>
      <c r="K6029" t="s">
        <v>14051</v>
      </c>
      <c r="L6029">
        <v>2</v>
      </c>
      <c r="M6029" t="s">
        <v>14046</v>
      </c>
      <c r="N6029" t="s">
        <v>21</v>
      </c>
    </row>
    <row r="6030" spans="1:14" x14ac:dyDescent="0.35">
      <c r="A6030" t="s">
        <v>7907</v>
      </c>
      <c r="B6030">
        <v>31</v>
      </c>
      <c r="C6030" t="s">
        <v>14097</v>
      </c>
      <c r="D6030" t="s">
        <v>12</v>
      </c>
      <c r="E6030" t="s">
        <v>64</v>
      </c>
      <c r="F6030" t="s">
        <v>35</v>
      </c>
      <c r="G6030" t="s">
        <v>15</v>
      </c>
      <c r="H6030">
        <v>9869.26</v>
      </c>
      <c r="I6030" s="9">
        <v>45463</v>
      </c>
      <c r="J6030">
        <v>2024</v>
      </c>
      <c r="K6030" t="s">
        <v>14049</v>
      </c>
      <c r="L6030">
        <v>6</v>
      </c>
      <c r="M6030" t="s">
        <v>14057</v>
      </c>
      <c r="N6030" t="s">
        <v>21</v>
      </c>
    </row>
    <row r="6031" spans="1:14" x14ac:dyDescent="0.35">
      <c r="A6031" t="s">
        <v>7909</v>
      </c>
      <c r="B6031">
        <v>27</v>
      </c>
      <c r="C6031" t="s">
        <v>14097</v>
      </c>
      <c r="D6031" t="s">
        <v>39</v>
      </c>
      <c r="E6031" t="s">
        <v>42</v>
      </c>
      <c r="F6031" t="s">
        <v>49</v>
      </c>
      <c r="G6031" t="s">
        <v>26</v>
      </c>
      <c r="H6031">
        <v>3629.29</v>
      </c>
      <c r="I6031" s="9">
        <v>45305</v>
      </c>
      <c r="J6031">
        <v>2024</v>
      </c>
      <c r="K6031" t="s">
        <v>14045</v>
      </c>
      <c r="L6031">
        <v>1</v>
      </c>
      <c r="M6031" t="s">
        <v>14059</v>
      </c>
      <c r="N6031" t="s">
        <v>21</v>
      </c>
    </row>
    <row r="6032" spans="1:14" x14ac:dyDescent="0.35">
      <c r="A6032" t="s">
        <v>8077</v>
      </c>
      <c r="B6032">
        <v>34</v>
      </c>
      <c r="C6032" t="s">
        <v>14097</v>
      </c>
      <c r="D6032" t="s">
        <v>39</v>
      </c>
      <c r="E6032" t="s">
        <v>64</v>
      </c>
      <c r="F6032" t="s">
        <v>14</v>
      </c>
      <c r="G6032" t="s">
        <v>15</v>
      </c>
      <c r="H6032">
        <v>9122.7199999999993</v>
      </c>
      <c r="I6032" s="9">
        <v>44981</v>
      </c>
      <c r="J6032">
        <v>2023</v>
      </c>
      <c r="K6032" t="s">
        <v>14051</v>
      </c>
      <c r="L6032">
        <v>2</v>
      </c>
      <c r="M6032" t="s">
        <v>14048</v>
      </c>
      <c r="N6032" t="s">
        <v>21</v>
      </c>
    </row>
    <row r="6033" spans="1:14" x14ac:dyDescent="0.35">
      <c r="A6033" t="s">
        <v>8099</v>
      </c>
      <c r="B6033">
        <v>30</v>
      </c>
      <c r="C6033" t="s">
        <v>14097</v>
      </c>
      <c r="D6033" t="s">
        <v>39</v>
      </c>
      <c r="E6033" t="s">
        <v>24</v>
      </c>
      <c r="F6033" t="s">
        <v>55</v>
      </c>
      <c r="G6033" t="s">
        <v>20</v>
      </c>
      <c r="H6033">
        <v>8924.8799999999992</v>
      </c>
      <c r="I6033" s="9">
        <v>44987</v>
      </c>
      <c r="J6033">
        <v>2023</v>
      </c>
      <c r="K6033" t="s">
        <v>14053</v>
      </c>
      <c r="L6033">
        <v>3</v>
      </c>
      <c r="M6033" t="s">
        <v>14057</v>
      </c>
      <c r="N6033" t="s">
        <v>21</v>
      </c>
    </row>
    <row r="6034" spans="1:14" x14ac:dyDescent="0.35">
      <c r="A6034" t="s">
        <v>8257</v>
      </c>
      <c r="B6034">
        <v>34</v>
      </c>
      <c r="C6034" t="s">
        <v>14097</v>
      </c>
      <c r="D6034" t="s">
        <v>12</v>
      </c>
      <c r="E6034" t="s">
        <v>29</v>
      </c>
      <c r="F6034" t="s">
        <v>49</v>
      </c>
      <c r="G6034" t="s">
        <v>20</v>
      </c>
      <c r="H6034">
        <v>10173.11</v>
      </c>
      <c r="I6034" s="9">
        <v>45114</v>
      </c>
      <c r="J6034">
        <v>2023</v>
      </c>
      <c r="K6034" t="s">
        <v>14063</v>
      </c>
      <c r="L6034">
        <v>7</v>
      </c>
      <c r="M6034" t="s">
        <v>14048</v>
      </c>
      <c r="N6034" t="s">
        <v>21</v>
      </c>
    </row>
    <row r="6035" spans="1:14" x14ac:dyDescent="0.35">
      <c r="A6035" t="s">
        <v>8293</v>
      </c>
      <c r="B6035">
        <v>34</v>
      </c>
      <c r="C6035" t="s">
        <v>14097</v>
      </c>
      <c r="D6035" t="s">
        <v>12</v>
      </c>
      <c r="E6035" t="s">
        <v>74</v>
      </c>
      <c r="F6035" t="s">
        <v>55</v>
      </c>
      <c r="G6035" t="s">
        <v>15</v>
      </c>
      <c r="H6035">
        <v>7284.58</v>
      </c>
      <c r="I6035" s="9">
        <v>45358</v>
      </c>
      <c r="J6035">
        <v>2024</v>
      </c>
      <c r="K6035" t="s">
        <v>14053</v>
      </c>
      <c r="L6035">
        <v>3</v>
      </c>
      <c r="M6035" t="s">
        <v>14057</v>
      </c>
      <c r="N6035" t="s">
        <v>21</v>
      </c>
    </row>
    <row r="6036" spans="1:14" x14ac:dyDescent="0.35">
      <c r="A6036" t="s">
        <v>8335</v>
      </c>
      <c r="B6036">
        <v>25</v>
      </c>
      <c r="C6036" t="s">
        <v>14097</v>
      </c>
      <c r="D6036" t="s">
        <v>39</v>
      </c>
      <c r="E6036" t="s">
        <v>42</v>
      </c>
      <c r="F6036" t="s">
        <v>14</v>
      </c>
      <c r="G6036" t="s">
        <v>20</v>
      </c>
      <c r="H6036">
        <v>4964.5200000000004</v>
      </c>
      <c r="I6036" s="9">
        <v>45028</v>
      </c>
      <c r="J6036">
        <v>2023</v>
      </c>
      <c r="K6036" t="s">
        <v>14061</v>
      </c>
      <c r="L6036">
        <v>4</v>
      </c>
      <c r="M6036" t="s">
        <v>14052</v>
      </c>
      <c r="N6036" t="s">
        <v>21</v>
      </c>
    </row>
    <row r="6037" spans="1:14" x14ac:dyDescent="0.35">
      <c r="A6037" t="s">
        <v>8359</v>
      </c>
      <c r="B6037">
        <v>26</v>
      </c>
      <c r="C6037" t="s">
        <v>14097</v>
      </c>
      <c r="D6037" t="s">
        <v>12</v>
      </c>
      <c r="E6037" t="s">
        <v>52</v>
      </c>
      <c r="F6037" t="s">
        <v>19</v>
      </c>
      <c r="G6037" t="s">
        <v>30</v>
      </c>
      <c r="H6037">
        <v>13412.57</v>
      </c>
      <c r="I6037" s="9">
        <v>45227</v>
      </c>
      <c r="J6037">
        <v>2023</v>
      </c>
      <c r="K6037" t="s">
        <v>14058</v>
      </c>
      <c r="L6037">
        <v>10</v>
      </c>
      <c r="M6037" t="s">
        <v>14050</v>
      </c>
      <c r="N6037" t="s">
        <v>21</v>
      </c>
    </row>
    <row r="6038" spans="1:14" x14ac:dyDescent="0.35">
      <c r="A6038" t="s">
        <v>8435</v>
      </c>
      <c r="B6038">
        <v>34</v>
      </c>
      <c r="C6038" t="s">
        <v>14097</v>
      </c>
      <c r="D6038" t="s">
        <v>39</v>
      </c>
      <c r="E6038" t="s">
        <v>64</v>
      </c>
      <c r="F6038" t="s">
        <v>49</v>
      </c>
      <c r="G6038" t="s">
        <v>20</v>
      </c>
      <c r="H6038">
        <v>11003.31</v>
      </c>
      <c r="I6038" s="9">
        <v>45359</v>
      </c>
      <c r="J6038">
        <v>2024</v>
      </c>
      <c r="K6038" t="s">
        <v>14053</v>
      </c>
      <c r="L6038">
        <v>3</v>
      </c>
      <c r="M6038" t="s">
        <v>14048</v>
      </c>
      <c r="N6038" t="s">
        <v>21</v>
      </c>
    </row>
    <row r="6039" spans="1:14" x14ac:dyDescent="0.35">
      <c r="A6039" t="s">
        <v>8479</v>
      </c>
      <c r="B6039">
        <v>31</v>
      </c>
      <c r="C6039" t="s">
        <v>14097</v>
      </c>
      <c r="D6039" t="s">
        <v>39</v>
      </c>
      <c r="E6039" t="s">
        <v>29</v>
      </c>
      <c r="F6039" t="s">
        <v>49</v>
      </c>
      <c r="G6039" t="s">
        <v>30</v>
      </c>
      <c r="H6039">
        <v>4487.54</v>
      </c>
      <c r="I6039" s="9">
        <v>45179</v>
      </c>
      <c r="J6039">
        <v>2023</v>
      </c>
      <c r="K6039" t="s">
        <v>14055</v>
      </c>
      <c r="L6039">
        <v>9</v>
      </c>
      <c r="M6039" t="s">
        <v>14059</v>
      </c>
      <c r="N6039" t="s">
        <v>21</v>
      </c>
    </row>
    <row r="6040" spans="1:14" x14ac:dyDescent="0.35">
      <c r="A6040" t="s">
        <v>8645</v>
      </c>
      <c r="B6040">
        <v>34</v>
      </c>
      <c r="C6040" t="s">
        <v>14097</v>
      </c>
      <c r="D6040" t="s">
        <v>12</v>
      </c>
      <c r="E6040" t="s">
        <v>74</v>
      </c>
      <c r="F6040" t="s">
        <v>49</v>
      </c>
      <c r="G6040" t="s">
        <v>36</v>
      </c>
      <c r="H6040">
        <v>19745.86</v>
      </c>
      <c r="I6040" s="9">
        <v>45612</v>
      </c>
      <c r="J6040">
        <v>2024</v>
      </c>
      <c r="K6040" t="s">
        <v>14054</v>
      </c>
      <c r="L6040">
        <v>11</v>
      </c>
      <c r="M6040" t="s">
        <v>14050</v>
      </c>
      <c r="N6040" t="s">
        <v>21</v>
      </c>
    </row>
    <row r="6041" spans="1:14" x14ac:dyDescent="0.35">
      <c r="A6041" t="s">
        <v>8953</v>
      </c>
      <c r="B6041">
        <v>29</v>
      </c>
      <c r="C6041" t="s">
        <v>14097</v>
      </c>
      <c r="D6041" t="s">
        <v>39</v>
      </c>
      <c r="E6041" t="s">
        <v>74</v>
      </c>
      <c r="F6041" t="s">
        <v>25</v>
      </c>
      <c r="G6041" t="s">
        <v>15</v>
      </c>
      <c r="H6041">
        <v>4516.05</v>
      </c>
      <c r="I6041" s="9">
        <v>45485</v>
      </c>
      <c r="J6041">
        <v>2024</v>
      </c>
      <c r="K6041" t="s">
        <v>14063</v>
      </c>
      <c r="L6041">
        <v>7</v>
      </c>
      <c r="M6041" t="s">
        <v>14048</v>
      </c>
      <c r="N6041" t="s">
        <v>21</v>
      </c>
    </row>
    <row r="6042" spans="1:14" x14ac:dyDescent="0.35">
      <c r="A6042" t="s">
        <v>9023</v>
      </c>
      <c r="B6042">
        <v>32</v>
      </c>
      <c r="C6042" t="s">
        <v>14097</v>
      </c>
      <c r="D6042" t="s">
        <v>12</v>
      </c>
      <c r="E6042" t="s">
        <v>13</v>
      </c>
      <c r="F6042" t="s">
        <v>19</v>
      </c>
      <c r="G6042" t="s">
        <v>26</v>
      </c>
      <c r="H6042">
        <v>15017.59</v>
      </c>
      <c r="I6042" s="9">
        <v>44987</v>
      </c>
      <c r="J6042">
        <v>2023</v>
      </c>
      <c r="K6042" t="s">
        <v>14053</v>
      </c>
      <c r="L6042">
        <v>3</v>
      </c>
      <c r="M6042" t="s">
        <v>14057</v>
      </c>
      <c r="N6042" t="s">
        <v>21</v>
      </c>
    </row>
    <row r="6043" spans="1:14" x14ac:dyDescent="0.35">
      <c r="A6043" t="s">
        <v>9189</v>
      </c>
      <c r="B6043">
        <v>33</v>
      </c>
      <c r="C6043" t="s">
        <v>14097</v>
      </c>
      <c r="D6043" t="s">
        <v>12</v>
      </c>
      <c r="E6043" t="s">
        <v>13</v>
      </c>
      <c r="F6043" t="s">
        <v>25</v>
      </c>
      <c r="G6043" t="s">
        <v>36</v>
      </c>
      <c r="H6043">
        <v>5100.03</v>
      </c>
      <c r="I6043" s="9">
        <v>45093</v>
      </c>
      <c r="J6043">
        <v>2023</v>
      </c>
      <c r="K6043" t="s">
        <v>14049</v>
      </c>
      <c r="L6043">
        <v>6</v>
      </c>
      <c r="M6043" t="s">
        <v>14048</v>
      </c>
      <c r="N6043" t="s">
        <v>21</v>
      </c>
    </row>
    <row r="6044" spans="1:14" x14ac:dyDescent="0.35">
      <c r="A6044" t="s">
        <v>9211</v>
      </c>
      <c r="B6044">
        <v>27</v>
      </c>
      <c r="C6044" t="s">
        <v>14097</v>
      </c>
      <c r="D6044" t="s">
        <v>39</v>
      </c>
      <c r="E6044" t="s">
        <v>42</v>
      </c>
      <c r="F6044" t="s">
        <v>35</v>
      </c>
      <c r="G6044" t="s">
        <v>30</v>
      </c>
      <c r="H6044">
        <v>12904.68</v>
      </c>
      <c r="I6044" s="9">
        <v>45166</v>
      </c>
      <c r="J6044">
        <v>2023</v>
      </c>
      <c r="K6044" t="s">
        <v>14056</v>
      </c>
      <c r="L6044">
        <v>8</v>
      </c>
      <c r="M6044" t="s">
        <v>14062</v>
      </c>
      <c r="N6044" t="s">
        <v>21</v>
      </c>
    </row>
    <row r="6045" spans="1:14" x14ac:dyDescent="0.35">
      <c r="A6045" t="s">
        <v>9245</v>
      </c>
      <c r="B6045">
        <v>26</v>
      </c>
      <c r="C6045" t="s">
        <v>14097</v>
      </c>
      <c r="D6045" t="s">
        <v>12</v>
      </c>
      <c r="E6045" t="s">
        <v>24</v>
      </c>
      <c r="F6045" t="s">
        <v>35</v>
      </c>
      <c r="G6045" t="s">
        <v>30</v>
      </c>
      <c r="H6045">
        <v>9275.14</v>
      </c>
      <c r="I6045" s="9">
        <v>45133</v>
      </c>
      <c r="J6045">
        <v>2023</v>
      </c>
      <c r="K6045" t="s">
        <v>14063</v>
      </c>
      <c r="L6045">
        <v>7</v>
      </c>
      <c r="M6045" t="s">
        <v>14052</v>
      </c>
      <c r="N6045" t="s">
        <v>21</v>
      </c>
    </row>
    <row r="6046" spans="1:14" x14ac:dyDescent="0.35">
      <c r="A6046" t="s">
        <v>9343</v>
      </c>
      <c r="B6046">
        <v>29</v>
      </c>
      <c r="C6046" t="s">
        <v>14097</v>
      </c>
      <c r="D6046" t="s">
        <v>12</v>
      </c>
      <c r="E6046" t="s">
        <v>42</v>
      </c>
      <c r="F6046" t="s">
        <v>19</v>
      </c>
      <c r="G6046" t="s">
        <v>36</v>
      </c>
      <c r="H6046">
        <v>7966.35</v>
      </c>
      <c r="I6046" s="9">
        <v>45212</v>
      </c>
      <c r="J6046">
        <v>2023</v>
      </c>
      <c r="K6046" t="s">
        <v>14058</v>
      </c>
      <c r="L6046">
        <v>10</v>
      </c>
      <c r="M6046" t="s">
        <v>14048</v>
      </c>
      <c r="N6046" t="s">
        <v>21</v>
      </c>
    </row>
    <row r="6047" spans="1:14" x14ac:dyDescent="0.35">
      <c r="A6047" t="s">
        <v>9385</v>
      </c>
      <c r="B6047">
        <v>26</v>
      </c>
      <c r="C6047" t="s">
        <v>14097</v>
      </c>
      <c r="D6047" t="s">
        <v>39</v>
      </c>
      <c r="E6047" t="s">
        <v>64</v>
      </c>
      <c r="F6047" t="s">
        <v>25</v>
      </c>
      <c r="G6047" t="s">
        <v>26</v>
      </c>
      <c r="H6047">
        <v>9075.49</v>
      </c>
      <c r="I6047" s="9">
        <v>45566</v>
      </c>
      <c r="J6047">
        <v>2024</v>
      </c>
      <c r="K6047" t="s">
        <v>14058</v>
      </c>
      <c r="L6047">
        <v>10</v>
      </c>
      <c r="M6047" t="s">
        <v>14046</v>
      </c>
      <c r="N6047" t="s">
        <v>21</v>
      </c>
    </row>
    <row r="6048" spans="1:14" x14ac:dyDescent="0.35">
      <c r="A6048" t="s">
        <v>9407</v>
      </c>
      <c r="B6048">
        <v>29</v>
      </c>
      <c r="C6048" t="s">
        <v>14097</v>
      </c>
      <c r="D6048" t="s">
        <v>39</v>
      </c>
      <c r="E6048" t="s">
        <v>13</v>
      </c>
      <c r="F6048" t="s">
        <v>19</v>
      </c>
      <c r="G6048" t="s">
        <v>36</v>
      </c>
      <c r="H6048">
        <v>3806.49</v>
      </c>
      <c r="I6048" s="9">
        <v>45359</v>
      </c>
      <c r="J6048">
        <v>2024</v>
      </c>
      <c r="K6048" t="s">
        <v>14053</v>
      </c>
      <c r="L6048">
        <v>3</v>
      </c>
      <c r="M6048" t="s">
        <v>14048</v>
      </c>
      <c r="N6048" t="s">
        <v>21</v>
      </c>
    </row>
    <row r="6049" spans="1:14" x14ac:dyDescent="0.35">
      <c r="A6049" t="s">
        <v>9521</v>
      </c>
      <c r="B6049">
        <v>27</v>
      </c>
      <c r="C6049" t="s">
        <v>14097</v>
      </c>
      <c r="D6049" t="s">
        <v>39</v>
      </c>
      <c r="E6049" t="s">
        <v>29</v>
      </c>
      <c r="F6049" t="s">
        <v>35</v>
      </c>
      <c r="G6049" t="s">
        <v>26</v>
      </c>
      <c r="H6049">
        <v>11518.81</v>
      </c>
      <c r="I6049" s="9">
        <v>45521</v>
      </c>
      <c r="J6049">
        <v>2024</v>
      </c>
      <c r="K6049" t="s">
        <v>14056</v>
      </c>
      <c r="L6049">
        <v>8</v>
      </c>
      <c r="M6049" t="s">
        <v>14050</v>
      </c>
      <c r="N6049" t="s">
        <v>21</v>
      </c>
    </row>
    <row r="6050" spans="1:14" x14ac:dyDescent="0.35">
      <c r="A6050" t="s">
        <v>9545</v>
      </c>
      <c r="B6050">
        <v>30</v>
      </c>
      <c r="C6050" t="s">
        <v>14097</v>
      </c>
      <c r="D6050" t="s">
        <v>39</v>
      </c>
      <c r="E6050" t="s">
        <v>74</v>
      </c>
      <c r="F6050" t="s">
        <v>55</v>
      </c>
      <c r="G6050" t="s">
        <v>26</v>
      </c>
      <c r="H6050">
        <v>4082.99</v>
      </c>
      <c r="I6050" s="9">
        <v>45068</v>
      </c>
      <c r="J6050">
        <v>2023</v>
      </c>
      <c r="K6050" t="s">
        <v>14047</v>
      </c>
      <c r="L6050">
        <v>5</v>
      </c>
      <c r="M6050" t="s">
        <v>14062</v>
      </c>
      <c r="N6050" t="s">
        <v>21</v>
      </c>
    </row>
    <row r="6051" spans="1:14" x14ac:dyDescent="0.35">
      <c r="A6051" t="s">
        <v>9555</v>
      </c>
      <c r="B6051">
        <v>34</v>
      </c>
      <c r="C6051" t="s">
        <v>14097</v>
      </c>
      <c r="D6051" t="s">
        <v>39</v>
      </c>
      <c r="E6051" t="s">
        <v>24</v>
      </c>
      <c r="F6051" t="s">
        <v>25</v>
      </c>
      <c r="G6051" t="s">
        <v>26</v>
      </c>
      <c r="H6051">
        <v>16311.35</v>
      </c>
      <c r="I6051" s="9">
        <v>45157</v>
      </c>
      <c r="J6051">
        <v>2023</v>
      </c>
      <c r="K6051" t="s">
        <v>14056</v>
      </c>
      <c r="L6051">
        <v>8</v>
      </c>
      <c r="M6051" t="s">
        <v>14050</v>
      </c>
      <c r="N6051" t="s">
        <v>21</v>
      </c>
    </row>
    <row r="6052" spans="1:14" x14ac:dyDescent="0.35">
      <c r="A6052" t="s">
        <v>9597</v>
      </c>
      <c r="B6052">
        <v>26</v>
      </c>
      <c r="C6052" t="s">
        <v>14097</v>
      </c>
      <c r="D6052" t="s">
        <v>12</v>
      </c>
      <c r="E6052" t="s">
        <v>64</v>
      </c>
      <c r="F6052" t="s">
        <v>55</v>
      </c>
      <c r="G6052" t="s">
        <v>30</v>
      </c>
      <c r="H6052">
        <v>3594.12</v>
      </c>
      <c r="I6052" s="9">
        <v>45597</v>
      </c>
      <c r="J6052">
        <v>2024</v>
      </c>
      <c r="K6052" t="s">
        <v>14054</v>
      </c>
      <c r="L6052">
        <v>11</v>
      </c>
      <c r="M6052" t="s">
        <v>14048</v>
      </c>
      <c r="N6052" t="s">
        <v>21</v>
      </c>
    </row>
    <row r="6053" spans="1:14" x14ac:dyDescent="0.35">
      <c r="A6053" t="s">
        <v>9713</v>
      </c>
      <c r="B6053">
        <v>26</v>
      </c>
      <c r="C6053" t="s">
        <v>14097</v>
      </c>
      <c r="D6053" t="s">
        <v>12</v>
      </c>
      <c r="E6053" t="s">
        <v>64</v>
      </c>
      <c r="F6053" t="s">
        <v>49</v>
      </c>
      <c r="G6053" t="s">
        <v>20</v>
      </c>
      <c r="H6053">
        <v>5937.83</v>
      </c>
      <c r="I6053" s="9">
        <v>44977</v>
      </c>
      <c r="J6053">
        <v>2023</v>
      </c>
      <c r="K6053" t="s">
        <v>14051</v>
      </c>
      <c r="L6053">
        <v>2</v>
      </c>
      <c r="M6053" t="s">
        <v>14062</v>
      </c>
      <c r="N6053" t="s">
        <v>21</v>
      </c>
    </row>
    <row r="6054" spans="1:14" x14ac:dyDescent="0.35">
      <c r="A6054" t="s">
        <v>9921</v>
      </c>
      <c r="B6054">
        <v>32</v>
      </c>
      <c r="C6054" t="s">
        <v>14097</v>
      </c>
      <c r="D6054" t="s">
        <v>12</v>
      </c>
      <c r="E6054" t="s">
        <v>52</v>
      </c>
      <c r="F6054" t="s">
        <v>19</v>
      </c>
      <c r="G6054" t="s">
        <v>15</v>
      </c>
      <c r="H6054">
        <v>375.97</v>
      </c>
      <c r="I6054" s="9">
        <v>45576</v>
      </c>
      <c r="J6054">
        <v>2024</v>
      </c>
      <c r="K6054" t="s">
        <v>14058</v>
      </c>
      <c r="L6054">
        <v>10</v>
      </c>
      <c r="M6054" t="s">
        <v>14048</v>
      </c>
      <c r="N6054" t="s">
        <v>21</v>
      </c>
    </row>
    <row r="6055" spans="1:14" x14ac:dyDescent="0.35">
      <c r="A6055" t="s">
        <v>9971</v>
      </c>
      <c r="B6055">
        <v>27</v>
      </c>
      <c r="C6055" t="s">
        <v>14097</v>
      </c>
      <c r="D6055" t="s">
        <v>39</v>
      </c>
      <c r="E6055" t="s">
        <v>74</v>
      </c>
      <c r="F6055" t="s">
        <v>19</v>
      </c>
      <c r="G6055" t="s">
        <v>36</v>
      </c>
      <c r="H6055">
        <v>1415</v>
      </c>
      <c r="I6055" s="9">
        <v>45208</v>
      </c>
      <c r="J6055">
        <v>2023</v>
      </c>
      <c r="K6055" t="s">
        <v>14058</v>
      </c>
      <c r="L6055">
        <v>10</v>
      </c>
      <c r="M6055" t="s">
        <v>14062</v>
      </c>
      <c r="N6055" t="s">
        <v>21</v>
      </c>
    </row>
    <row r="6056" spans="1:14" x14ac:dyDescent="0.35">
      <c r="A6056" t="s">
        <v>9987</v>
      </c>
      <c r="B6056">
        <v>30</v>
      </c>
      <c r="C6056" t="s">
        <v>14097</v>
      </c>
      <c r="D6056" t="s">
        <v>39</v>
      </c>
      <c r="E6056" t="s">
        <v>42</v>
      </c>
      <c r="F6056" t="s">
        <v>35</v>
      </c>
      <c r="G6056" t="s">
        <v>30</v>
      </c>
      <c r="H6056">
        <v>25900.37</v>
      </c>
      <c r="I6056" s="9">
        <v>45598</v>
      </c>
      <c r="J6056">
        <v>2024</v>
      </c>
      <c r="K6056" t="s">
        <v>14054</v>
      </c>
      <c r="L6056">
        <v>11</v>
      </c>
      <c r="M6056" t="s">
        <v>14050</v>
      </c>
      <c r="N6056" t="s">
        <v>21</v>
      </c>
    </row>
    <row r="6057" spans="1:14" x14ac:dyDescent="0.35">
      <c r="A6057" t="s">
        <v>10017</v>
      </c>
      <c r="B6057">
        <v>32</v>
      </c>
      <c r="C6057" t="s">
        <v>14097</v>
      </c>
      <c r="D6057" t="s">
        <v>39</v>
      </c>
      <c r="E6057" t="s">
        <v>24</v>
      </c>
      <c r="F6057" t="s">
        <v>49</v>
      </c>
      <c r="G6057" t="s">
        <v>26</v>
      </c>
      <c r="H6057">
        <v>2464.15</v>
      </c>
      <c r="I6057" s="9">
        <v>44950</v>
      </c>
      <c r="J6057">
        <v>2023</v>
      </c>
      <c r="K6057" t="s">
        <v>14045</v>
      </c>
      <c r="L6057">
        <v>1</v>
      </c>
      <c r="M6057" t="s">
        <v>14046</v>
      </c>
      <c r="N6057" t="s">
        <v>21</v>
      </c>
    </row>
    <row r="6058" spans="1:14" x14ac:dyDescent="0.35">
      <c r="A6058" t="s">
        <v>10025</v>
      </c>
      <c r="B6058">
        <v>33</v>
      </c>
      <c r="C6058" t="s">
        <v>14097</v>
      </c>
      <c r="D6058" t="s">
        <v>39</v>
      </c>
      <c r="E6058" t="s">
        <v>29</v>
      </c>
      <c r="F6058" t="s">
        <v>19</v>
      </c>
      <c r="G6058" t="s">
        <v>15</v>
      </c>
      <c r="H6058">
        <v>8378.1299999999992</v>
      </c>
      <c r="I6058" s="9">
        <v>45353</v>
      </c>
      <c r="J6058">
        <v>2024</v>
      </c>
      <c r="K6058" t="s">
        <v>14053</v>
      </c>
      <c r="L6058">
        <v>3</v>
      </c>
      <c r="M6058" t="s">
        <v>14050</v>
      </c>
      <c r="N6058" t="s">
        <v>21</v>
      </c>
    </row>
    <row r="6059" spans="1:14" x14ac:dyDescent="0.35">
      <c r="A6059" t="s">
        <v>10093</v>
      </c>
      <c r="B6059">
        <v>28</v>
      </c>
      <c r="C6059" t="s">
        <v>14097</v>
      </c>
      <c r="D6059" t="s">
        <v>12</v>
      </c>
      <c r="E6059" t="s">
        <v>42</v>
      </c>
      <c r="F6059" t="s">
        <v>19</v>
      </c>
      <c r="G6059" t="s">
        <v>20</v>
      </c>
      <c r="H6059">
        <v>2832.17</v>
      </c>
      <c r="I6059" s="9">
        <v>45022</v>
      </c>
      <c r="J6059">
        <v>2023</v>
      </c>
      <c r="K6059" t="s">
        <v>14061</v>
      </c>
      <c r="L6059">
        <v>4</v>
      </c>
      <c r="M6059" t="s">
        <v>14057</v>
      </c>
      <c r="N6059" t="s">
        <v>21</v>
      </c>
    </row>
    <row r="6060" spans="1:14" x14ac:dyDescent="0.35">
      <c r="A6060" t="s">
        <v>10151</v>
      </c>
      <c r="B6060">
        <v>31</v>
      </c>
      <c r="C6060" t="s">
        <v>14097</v>
      </c>
      <c r="D6060" t="s">
        <v>39</v>
      </c>
      <c r="E6060" t="s">
        <v>74</v>
      </c>
      <c r="F6060" t="s">
        <v>19</v>
      </c>
      <c r="G6060" t="s">
        <v>20</v>
      </c>
      <c r="H6060">
        <v>396.44</v>
      </c>
      <c r="I6060" s="9">
        <v>45155</v>
      </c>
      <c r="J6060">
        <v>2023</v>
      </c>
      <c r="K6060" t="s">
        <v>14056</v>
      </c>
      <c r="L6060">
        <v>8</v>
      </c>
      <c r="M6060" t="s">
        <v>14057</v>
      </c>
      <c r="N6060" t="s">
        <v>21</v>
      </c>
    </row>
    <row r="6061" spans="1:14" x14ac:dyDescent="0.35">
      <c r="A6061" t="s">
        <v>10161</v>
      </c>
      <c r="B6061">
        <v>29</v>
      </c>
      <c r="C6061" t="s">
        <v>14097</v>
      </c>
      <c r="D6061" t="s">
        <v>12</v>
      </c>
      <c r="E6061" t="s">
        <v>52</v>
      </c>
      <c r="F6061" t="s">
        <v>14</v>
      </c>
      <c r="G6061" t="s">
        <v>30</v>
      </c>
      <c r="H6061">
        <v>5449.12</v>
      </c>
      <c r="I6061" s="9">
        <v>45656</v>
      </c>
      <c r="J6061">
        <v>2024</v>
      </c>
      <c r="K6061" t="s">
        <v>14060</v>
      </c>
      <c r="L6061">
        <v>12</v>
      </c>
      <c r="M6061" t="s">
        <v>14062</v>
      </c>
      <c r="N6061" t="s">
        <v>21</v>
      </c>
    </row>
    <row r="6062" spans="1:14" x14ac:dyDescent="0.35">
      <c r="A6062" t="s">
        <v>10273</v>
      </c>
      <c r="B6062">
        <v>29</v>
      </c>
      <c r="C6062" t="s">
        <v>14097</v>
      </c>
      <c r="D6062" t="s">
        <v>12</v>
      </c>
      <c r="E6062" t="s">
        <v>13</v>
      </c>
      <c r="F6062" t="s">
        <v>25</v>
      </c>
      <c r="G6062" t="s">
        <v>26</v>
      </c>
      <c r="H6062">
        <v>19484.52</v>
      </c>
      <c r="I6062" s="9">
        <v>45584</v>
      </c>
      <c r="J6062">
        <v>2024</v>
      </c>
      <c r="K6062" t="s">
        <v>14058</v>
      </c>
      <c r="L6062">
        <v>10</v>
      </c>
      <c r="M6062" t="s">
        <v>14050</v>
      </c>
      <c r="N6062" t="s">
        <v>21</v>
      </c>
    </row>
    <row r="6063" spans="1:14" x14ac:dyDescent="0.35">
      <c r="A6063" t="s">
        <v>10559</v>
      </c>
      <c r="B6063">
        <v>31</v>
      </c>
      <c r="C6063" t="s">
        <v>14097</v>
      </c>
      <c r="D6063" t="s">
        <v>12</v>
      </c>
      <c r="E6063" t="s">
        <v>24</v>
      </c>
      <c r="F6063" t="s">
        <v>55</v>
      </c>
      <c r="G6063" t="s">
        <v>36</v>
      </c>
      <c r="H6063">
        <v>22530.95</v>
      </c>
      <c r="I6063" s="9">
        <v>44958</v>
      </c>
      <c r="J6063">
        <v>2023</v>
      </c>
      <c r="K6063" t="s">
        <v>14051</v>
      </c>
      <c r="L6063">
        <v>2</v>
      </c>
      <c r="M6063" t="s">
        <v>14052</v>
      </c>
      <c r="N6063" t="s">
        <v>21</v>
      </c>
    </row>
    <row r="6064" spans="1:14" x14ac:dyDescent="0.35">
      <c r="A6064" t="s">
        <v>10593</v>
      </c>
      <c r="B6064">
        <v>30</v>
      </c>
      <c r="C6064" t="s">
        <v>14097</v>
      </c>
      <c r="D6064" t="s">
        <v>12</v>
      </c>
      <c r="E6064" t="s">
        <v>42</v>
      </c>
      <c r="F6064" t="s">
        <v>49</v>
      </c>
      <c r="G6064" t="s">
        <v>30</v>
      </c>
      <c r="H6064">
        <v>31198.69</v>
      </c>
      <c r="I6064" s="9">
        <v>45392</v>
      </c>
      <c r="J6064">
        <v>2024</v>
      </c>
      <c r="K6064" t="s">
        <v>14061</v>
      </c>
      <c r="L6064">
        <v>4</v>
      </c>
      <c r="M6064" t="s">
        <v>14052</v>
      </c>
      <c r="N6064" t="s">
        <v>21</v>
      </c>
    </row>
    <row r="6065" spans="1:14" x14ac:dyDescent="0.35">
      <c r="A6065" t="s">
        <v>10723</v>
      </c>
      <c r="B6065">
        <v>32</v>
      </c>
      <c r="C6065" t="s">
        <v>14097</v>
      </c>
      <c r="D6065" t="s">
        <v>12</v>
      </c>
      <c r="E6065" t="s">
        <v>93</v>
      </c>
      <c r="F6065" t="s">
        <v>55</v>
      </c>
      <c r="G6065" t="s">
        <v>30</v>
      </c>
      <c r="H6065">
        <v>11780.41</v>
      </c>
      <c r="I6065" s="9">
        <v>45275</v>
      </c>
      <c r="J6065">
        <v>2023</v>
      </c>
      <c r="K6065" t="s">
        <v>14060</v>
      </c>
      <c r="L6065">
        <v>12</v>
      </c>
      <c r="M6065" t="s">
        <v>14048</v>
      </c>
      <c r="N6065" t="s">
        <v>21</v>
      </c>
    </row>
    <row r="6066" spans="1:14" x14ac:dyDescent="0.35">
      <c r="A6066" t="s">
        <v>10789</v>
      </c>
      <c r="B6066">
        <v>28</v>
      </c>
      <c r="C6066" t="s">
        <v>14097</v>
      </c>
      <c r="D6066" t="s">
        <v>39</v>
      </c>
      <c r="E6066" t="s">
        <v>24</v>
      </c>
      <c r="F6066" t="s">
        <v>35</v>
      </c>
      <c r="G6066" t="s">
        <v>36</v>
      </c>
      <c r="H6066">
        <v>10321.16</v>
      </c>
      <c r="I6066" s="9">
        <v>45211</v>
      </c>
      <c r="J6066">
        <v>2023</v>
      </c>
      <c r="K6066" t="s">
        <v>14058</v>
      </c>
      <c r="L6066">
        <v>10</v>
      </c>
      <c r="M6066" t="s">
        <v>14057</v>
      </c>
      <c r="N6066" t="s">
        <v>21</v>
      </c>
    </row>
    <row r="6067" spans="1:14" x14ac:dyDescent="0.35">
      <c r="A6067" t="s">
        <v>10805</v>
      </c>
      <c r="B6067">
        <v>34</v>
      </c>
      <c r="C6067" t="s">
        <v>14097</v>
      </c>
      <c r="D6067" t="s">
        <v>39</v>
      </c>
      <c r="E6067" t="s">
        <v>93</v>
      </c>
      <c r="F6067" t="s">
        <v>14</v>
      </c>
      <c r="G6067" t="s">
        <v>30</v>
      </c>
      <c r="H6067">
        <v>1319.36</v>
      </c>
      <c r="I6067" s="9">
        <v>45390</v>
      </c>
      <c r="J6067">
        <v>2024</v>
      </c>
      <c r="K6067" t="s">
        <v>14061</v>
      </c>
      <c r="L6067">
        <v>4</v>
      </c>
      <c r="M6067" t="s">
        <v>14062</v>
      </c>
      <c r="N6067" t="s">
        <v>21</v>
      </c>
    </row>
    <row r="6068" spans="1:14" x14ac:dyDescent="0.35">
      <c r="A6068" t="s">
        <v>10885</v>
      </c>
      <c r="B6068">
        <v>29</v>
      </c>
      <c r="C6068" t="s">
        <v>14097</v>
      </c>
      <c r="D6068" t="s">
        <v>12</v>
      </c>
      <c r="E6068" t="s">
        <v>29</v>
      </c>
      <c r="F6068" t="s">
        <v>35</v>
      </c>
      <c r="G6068" t="s">
        <v>30</v>
      </c>
      <c r="H6068">
        <v>5331.3</v>
      </c>
      <c r="I6068" s="9">
        <v>45069</v>
      </c>
      <c r="J6068">
        <v>2023</v>
      </c>
      <c r="K6068" t="s">
        <v>14047</v>
      </c>
      <c r="L6068">
        <v>5</v>
      </c>
      <c r="M6068" t="s">
        <v>14046</v>
      </c>
      <c r="N6068" t="s">
        <v>21</v>
      </c>
    </row>
    <row r="6069" spans="1:14" x14ac:dyDescent="0.35">
      <c r="A6069" t="s">
        <v>11035</v>
      </c>
      <c r="B6069">
        <v>25</v>
      </c>
      <c r="C6069" t="s">
        <v>14097</v>
      </c>
      <c r="D6069" t="s">
        <v>12</v>
      </c>
      <c r="E6069" t="s">
        <v>74</v>
      </c>
      <c r="F6069" t="s">
        <v>49</v>
      </c>
      <c r="G6069" t="s">
        <v>26</v>
      </c>
      <c r="H6069">
        <v>20530.55</v>
      </c>
      <c r="I6069" s="9">
        <v>45223</v>
      </c>
      <c r="J6069">
        <v>2023</v>
      </c>
      <c r="K6069" t="s">
        <v>14058</v>
      </c>
      <c r="L6069">
        <v>10</v>
      </c>
      <c r="M6069" t="s">
        <v>14046</v>
      </c>
      <c r="N6069" t="s">
        <v>21</v>
      </c>
    </row>
    <row r="6070" spans="1:14" x14ac:dyDescent="0.35">
      <c r="A6070" t="s">
        <v>11153</v>
      </c>
      <c r="B6070">
        <v>31</v>
      </c>
      <c r="C6070" t="s">
        <v>14097</v>
      </c>
      <c r="D6070" t="s">
        <v>39</v>
      </c>
      <c r="E6070" t="s">
        <v>24</v>
      </c>
      <c r="F6070" t="s">
        <v>14</v>
      </c>
      <c r="G6070" t="s">
        <v>36</v>
      </c>
      <c r="H6070">
        <v>5204.59</v>
      </c>
      <c r="I6070" s="9">
        <v>44960</v>
      </c>
      <c r="J6070">
        <v>2023</v>
      </c>
      <c r="K6070" t="s">
        <v>14051</v>
      </c>
      <c r="L6070">
        <v>2</v>
      </c>
      <c r="M6070" t="s">
        <v>14048</v>
      </c>
      <c r="N6070" t="s">
        <v>21</v>
      </c>
    </row>
    <row r="6071" spans="1:14" x14ac:dyDescent="0.35">
      <c r="A6071" t="s">
        <v>11283</v>
      </c>
      <c r="B6071">
        <v>33</v>
      </c>
      <c r="C6071" t="s">
        <v>14097</v>
      </c>
      <c r="D6071" t="s">
        <v>12</v>
      </c>
      <c r="E6071" t="s">
        <v>52</v>
      </c>
      <c r="F6071" t="s">
        <v>25</v>
      </c>
      <c r="G6071" t="s">
        <v>30</v>
      </c>
      <c r="H6071">
        <v>3308.18</v>
      </c>
      <c r="I6071" s="9">
        <v>45000</v>
      </c>
      <c r="J6071">
        <v>2023</v>
      </c>
      <c r="K6071" t="s">
        <v>14053</v>
      </c>
      <c r="L6071">
        <v>3</v>
      </c>
      <c r="M6071" t="s">
        <v>14052</v>
      </c>
      <c r="N6071" t="s">
        <v>21</v>
      </c>
    </row>
    <row r="6072" spans="1:14" x14ac:dyDescent="0.35">
      <c r="A6072" t="s">
        <v>11391</v>
      </c>
      <c r="B6072">
        <v>26</v>
      </c>
      <c r="C6072" t="s">
        <v>14097</v>
      </c>
      <c r="D6072" t="s">
        <v>12</v>
      </c>
      <c r="E6072" t="s">
        <v>74</v>
      </c>
      <c r="F6072" t="s">
        <v>25</v>
      </c>
      <c r="G6072" t="s">
        <v>30</v>
      </c>
      <c r="H6072">
        <v>46838.82</v>
      </c>
      <c r="I6072" s="9">
        <v>45216</v>
      </c>
      <c r="J6072">
        <v>2023</v>
      </c>
      <c r="K6072" t="s">
        <v>14058</v>
      </c>
      <c r="L6072">
        <v>10</v>
      </c>
      <c r="M6072" t="s">
        <v>14046</v>
      </c>
      <c r="N6072" t="s">
        <v>21</v>
      </c>
    </row>
    <row r="6073" spans="1:14" x14ac:dyDescent="0.35">
      <c r="A6073" t="s">
        <v>11409</v>
      </c>
      <c r="B6073">
        <v>34</v>
      </c>
      <c r="C6073" t="s">
        <v>14097</v>
      </c>
      <c r="D6073" t="s">
        <v>39</v>
      </c>
      <c r="E6073" t="s">
        <v>52</v>
      </c>
      <c r="F6073" t="s">
        <v>35</v>
      </c>
      <c r="G6073" t="s">
        <v>36</v>
      </c>
      <c r="H6073">
        <v>8831.2000000000007</v>
      </c>
      <c r="I6073" s="9">
        <v>45044</v>
      </c>
      <c r="J6073">
        <v>2023</v>
      </c>
      <c r="K6073" t="s">
        <v>14061</v>
      </c>
      <c r="L6073">
        <v>4</v>
      </c>
      <c r="M6073" t="s">
        <v>14048</v>
      </c>
      <c r="N6073" t="s">
        <v>21</v>
      </c>
    </row>
    <row r="6074" spans="1:14" x14ac:dyDescent="0.35">
      <c r="A6074" t="s">
        <v>11541</v>
      </c>
      <c r="B6074">
        <v>28</v>
      </c>
      <c r="C6074" t="s">
        <v>14097</v>
      </c>
      <c r="D6074" t="s">
        <v>39</v>
      </c>
      <c r="E6074" t="s">
        <v>93</v>
      </c>
      <c r="F6074" t="s">
        <v>35</v>
      </c>
      <c r="G6074" t="s">
        <v>15</v>
      </c>
      <c r="H6074">
        <v>31721.42</v>
      </c>
      <c r="I6074" s="9">
        <v>45314</v>
      </c>
      <c r="J6074">
        <v>2024</v>
      </c>
      <c r="K6074" t="s">
        <v>14045</v>
      </c>
      <c r="L6074">
        <v>1</v>
      </c>
      <c r="M6074" t="s">
        <v>14046</v>
      </c>
      <c r="N6074" t="s">
        <v>21</v>
      </c>
    </row>
    <row r="6075" spans="1:14" x14ac:dyDescent="0.35">
      <c r="A6075" t="s">
        <v>11613</v>
      </c>
      <c r="B6075">
        <v>33</v>
      </c>
      <c r="C6075" t="s">
        <v>14097</v>
      </c>
      <c r="D6075" t="s">
        <v>12</v>
      </c>
      <c r="E6075" t="s">
        <v>52</v>
      </c>
      <c r="F6075" t="s">
        <v>49</v>
      </c>
      <c r="G6075" t="s">
        <v>36</v>
      </c>
      <c r="H6075">
        <v>50177.08</v>
      </c>
      <c r="I6075" s="9">
        <v>45133</v>
      </c>
      <c r="J6075">
        <v>2023</v>
      </c>
      <c r="K6075" t="s">
        <v>14063</v>
      </c>
      <c r="L6075">
        <v>7</v>
      </c>
      <c r="M6075" t="s">
        <v>14052</v>
      </c>
      <c r="N6075" t="s">
        <v>21</v>
      </c>
    </row>
    <row r="6076" spans="1:14" x14ac:dyDescent="0.35">
      <c r="A6076" t="s">
        <v>11623</v>
      </c>
      <c r="B6076">
        <v>29</v>
      </c>
      <c r="C6076" t="s">
        <v>14097</v>
      </c>
      <c r="D6076" t="s">
        <v>39</v>
      </c>
      <c r="E6076" t="s">
        <v>42</v>
      </c>
      <c r="F6076" t="s">
        <v>35</v>
      </c>
      <c r="G6076" t="s">
        <v>30</v>
      </c>
      <c r="H6076">
        <v>13395.66</v>
      </c>
      <c r="I6076" s="9">
        <v>45190</v>
      </c>
      <c r="J6076">
        <v>2023</v>
      </c>
      <c r="K6076" t="s">
        <v>14055</v>
      </c>
      <c r="L6076">
        <v>9</v>
      </c>
      <c r="M6076" t="s">
        <v>14057</v>
      </c>
      <c r="N6076" t="s">
        <v>21</v>
      </c>
    </row>
    <row r="6077" spans="1:14" x14ac:dyDescent="0.35">
      <c r="A6077" t="s">
        <v>11633</v>
      </c>
      <c r="B6077">
        <v>31</v>
      </c>
      <c r="C6077" t="s">
        <v>14097</v>
      </c>
      <c r="D6077" t="s">
        <v>12</v>
      </c>
      <c r="E6077" t="s">
        <v>13</v>
      </c>
      <c r="F6077" t="s">
        <v>14</v>
      </c>
      <c r="G6077" t="s">
        <v>30</v>
      </c>
      <c r="H6077">
        <v>1078.74</v>
      </c>
      <c r="I6077" s="9">
        <v>45296</v>
      </c>
      <c r="J6077">
        <v>2024</v>
      </c>
      <c r="K6077" t="s">
        <v>14045</v>
      </c>
      <c r="L6077">
        <v>1</v>
      </c>
      <c r="M6077" t="s">
        <v>14048</v>
      </c>
      <c r="N6077" t="s">
        <v>21</v>
      </c>
    </row>
    <row r="6078" spans="1:14" x14ac:dyDescent="0.35">
      <c r="A6078" t="s">
        <v>11763</v>
      </c>
      <c r="B6078">
        <v>26</v>
      </c>
      <c r="C6078" t="s">
        <v>14097</v>
      </c>
      <c r="D6078" t="s">
        <v>39</v>
      </c>
      <c r="E6078" t="s">
        <v>24</v>
      </c>
      <c r="F6078" t="s">
        <v>25</v>
      </c>
      <c r="G6078" t="s">
        <v>15</v>
      </c>
      <c r="H6078">
        <v>9581.07</v>
      </c>
      <c r="I6078" s="9">
        <v>45430</v>
      </c>
      <c r="J6078">
        <v>2024</v>
      </c>
      <c r="K6078" t="s">
        <v>14047</v>
      </c>
      <c r="L6078">
        <v>5</v>
      </c>
      <c r="M6078" t="s">
        <v>14050</v>
      </c>
      <c r="N6078" t="s">
        <v>21</v>
      </c>
    </row>
    <row r="6079" spans="1:14" x14ac:dyDescent="0.35">
      <c r="A6079" t="s">
        <v>11895</v>
      </c>
      <c r="B6079">
        <v>33</v>
      </c>
      <c r="C6079" t="s">
        <v>14097</v>
      </c>
      <c r="D6079" t="s">
        <v>39</v>
      </c>
      <c r="E6079" t="s">
        <v>24</v>
      </c>
      <c r="F6079" t="s">
        <v>55</v>
      </c>
      <c r="G6079" t="s">
        <v>26</v>
      </c>
      <c r="H6079">
        <v>2020.94</v>
      </c>
      <c r="I6079" s="9">
        <v>45105</v>
      </c>
      <c r="J6079">
        <v>2023</v>
      </c>
      <c r="K6079" t="s">
        <v>14049</v>
      </c>
      <c r="L6079">
        <v>6</v>
      </c>
      <c r="M6079" t="s">
        <v>14052</v>
      </c>
      <c r="N6079" t="s">
        <v>21</v>
      </c>
    </row>
    <row r="6080" spans="1:14" x14ac:dyDescent="0.35">
      <c r="A6080" t="s">
        <v>12073</v>
      </c>
      <c r="B6080">
        <v>33</v>
      </c>
      <c r="C6080" t="s">
        <v>14097</v>
      </c>
      <c r="D6080" t="s">
        <v>39</v>
      </c>
      <c r="E6080" t="s">
        <v>74</v>
      </c>
      <c r="F6080" t="s">
        <v>14</v>
      </c>
      <c r="G6080" t="s">
        <v>36</v>
      </c>
      <c r="H6080">
        <v>573.48</v>
      </c>
      <c r="I6080" s="9">
        <v>45218</v>
      </c>
      <c r="J6080">
        <v>2023</v>
      </c>
      <c r="K6080" t="s">
        <v>14058</v>
      </c>
      <c r="L6080">
        <v>10</v>
      </c>
      <c r="M6080" t="s">
        <v>14057</v>
      </c>
      <c r="N6080" t="s">
        <v>21</v>
      </c>
    </row>
    <row r="6081" spans="1:14" x14ac:dyDescent="0.35">
      <c r="A6081" t="s">
        <v>12135</v>
      </c>
      <c r="B6081">
        <v>31</v>
      </c>
      <c r="C6081" t="s">
        <v>14097</v>
      </c>
      <c r="D6081" t="s">
        <v>12</v>
      </c>
      <c r="E6081" t="s">
        <v>24</v>
      </c>
      <c r="F6081" t="s">
        <v>35</v>
      </c>
      <c r="G6081" t="s">
        <v>15</v>
      </c>
      <c r="H6081">
        <v>7358.94</v>
      </c>
      <c r="I6081" s="9">
        <v>45426</v>
      </c>
      <c r="J6081">
        <v>2024</v>
      </c>
      <c r="K6081" t="s">
        <v>14047</v>
      </c>
      <c r="L6081">
        <v>5</v>
      </c>
      <c r="M6081" t="s">
        <v>14046</v>
      </c>
      <c r="N6081" t="s">
        <v>21</v>
      </c>
    </row>
    <row r="6082" spans="1:14" x14ac:dyDescent="0.35">
      <c r="A6082" t="s">
        <v>12137</v>
      </c>
      <c r="B6082">
        <v>32</v>
      </c>
      <c r="C6082" t="s">
        <v>14097</v>
      </c>
      <c r="D6082" t="s">
        <v>39</v>
      </c>
      <c r="E6082" t="s">
        <v>52</v>
      </c>
      <c r="F6082" t="s">
        <v>19</v>
      </c>
      <c r="G6082" t="s">
        <v>30</v>
      </c>
      <c r="H6082">
        <v>11314.31</v>
      </c>
      <c r="I6082" s="9">
        <v>45314</v>
      </c>
      <c r="J6082">
        <v>2024</v>
      </c>
      <c r="K6082" t="s">
        <v>14045</v>
      </c>
      <c r="L6082">
        <v>1</v>
      </c>
      <c r="M6082" t="s">
        <v>14046</v>
      </c>
      <c r="N6082" t="s">
        <v>21</v>
      </c>
    </row>
    <row r="6083" spans="1:14" x14ac:dyDescent="0.35">
      <c r="A6083" t="s">
        <v>12333</v>
      </c>
      <c r="B6083">
        <v>31</v>
      </c>
      <c r="C6083" t="s">
        <v>14097</v>
      </c>
      <c r="D6083" t="s">
        <v>12</v>
      </c>
      <c r="E6083" t="s">
        <v>74</v>
      </c>
      <c r="F6083" t="s">
        <v>55</v>
      </c>
      <c r="G6083" t="s">
        <v>36</v>
      </c>
      <c r="H6083">
        <v>8603.51</v>
      </c>
      <c r="I6083" s="9">
        <v>45412</v>
      </c>
      <c r="J6083">
        <v>2024</v>
      </c>
      <c r="K6083" t="s">
        <v>14061</v>
      </c>
      <c r="L6083">
        <v>4</v>
      </c>
      <c r="M6083" t="s">
        <v>14046</v>
      </c>
      <c r="N6083" t="s">
        <v>21</v>
      </c>
    </row>
    <row r="6084" spans="1:14" x14ac:dyDescent="0.35">
      <c r="A6084" t="s">
        <v>12457</v>
      </c>
      <c r="B6084">
        <v>34</v>
      </c>
      <c r="C6084" t="s">
        <v>14097</v>
      </c>
      <c r="D6084" t="s">
        <v>12</v>
      </c>
      <c r="E6084" t="s">
        <v>24</v>
      </c>
      <c r="F6084" t="s">
        <v>35</v>
      </c>
      <c r="G6084" t="s">
        <v>26</v>
      </c>
      <c r="H6084">
        <v>19896.68</v>
      </c>
      <c r="I6084" s="9">
        <v>45058</v>
      </c>
      <c r="J6084">
        <v>2023</v>
      </c>
      <c r="K6084" t="s">
        <v>14047</v>
      </c>
      <c r="L6084">
        <v>5</v>
      </c>
      <c r="M6084" t="s">
        <v>14048</v>
      </c>
      <c r="N6084" t="s">
        <v>21</v>
      </c>
    </row>
    <row r="6085" spans="1:14" x14ac:dyDescent="0.35">
      <c r="A6085" t="s">
        <v>12461</v>
      </c>
      <c r="B6085">
        <v>33</v>
      </c>
      <c r="C6085" t="s">
        <v>14097</v>
      </c>
      <c r="D6085" t="s">
        <v>12</v>
      </c>
      <c r="E6085" t="s">
        <v>74</v>
      </c>
      <c r="F6085" t="s">
        <v>49</v>
      </c>
      <c r="G6085" t="s">
        <v>15</v>
      </c>
      <c r="H6085">
        <v>14917.64</v>
      </c>
      <c r="I6085" s="9">
        <v>45191</v>
      </c>
      <c r="J6085">
        <v>2023</v>
      </c>
      <c r="K6085" t="s">
        <v>14055</v>
      </c>
      <c r="L6085">
        <v>9</v>
      </c>
      <c r="M6085" t="s">
        <v>14048</v>
      </c>
      <c r="N6085" t="s">
        <v>21</v>
      </c>
    </row>
    <row r="6086" spans="1:14" x14ac:dyDescent="0.35">
      <c r="A6086" t="s">
        <v>12471</v>
      </c>
      <c r="B6086">
        <v>32</v>
      </c>
      <c r="C6086" t="s">
        <v>14097</v>
      </c>
      <c r="D6086" t="s">
        <v>12</v>
      </c>
      <c r="E6086" t="s">
        <v>13</v>
      </c>
      <c r="F6086" t="s">
        <v>55</v>
      </c>
      <c r="G6086" t="s">
        <v>36</v>
      </c>
      <c r="H6086">
        <v>1730.42</v>
      </c>
      <c r="I6086" s="9">
        <v>44928</v>
      </c>
      <c r="J6086">
        <v>2023</v>
      </c>
      <c r="K6086" t="s">
        <v>14045</v>
      </c>
      <c r="L6086">
        <v>1</v>
      </c>
      <c r="M6086" t="s">
        <v>14062</v>
      </c>
      <c r="N6086" t="s">
        <v>21</v>
      </c>
    </row>
    <row r="6087" spans="1:14" x14ac:dyDescent="0.35">
      <c r="A6087" t="s">
        <v>12555</v>
      </c>
      <c r="B6087">
        <v>31</v>
      </c>
      <c r="C6087" t="s">
        <v>14097</v>
      </c>
      <c r="D6087" t="s">
        <v>12</v>
      </c>
      <c r="E6087" t="s">
        <v>29</v>
      </c>
      <c r="F6087" t="s">
        <v>35</v>
      </c>
      <c r="G6087" t="s">
        <v>30</v>
      </c>
      <c r="H6087">
        <v>4488.29</v>
      </c>
      <c r="I6087" s="9">
        <v>45368</v>
      </c>
      <c r="J6087">
        <v>2024</v>
      </c>
      <c r="K6087" t="s">
        <v>14053</v>
      </c>
      <c r="L6087">
        <v>3</v>
      </c>
      <c r="M6087" t="s">
        <v>14059</v>
      </c>
      <c r="N6087" t="s">
        <v>21</v>
      </c>
    </row>
    <row r="6088" spans="1:14" x14ac:dyDescent="0.35">
      <c r="A6088" t="s">
        <v>12667</v>
      </c>
      <c r="B6088">
        <v>29</v>
      </c>
      <c r="C6088" t="s">
        <v>14097</v>
      </c>
      <c r="D6088" t="s">
        <v>39</v>
      </c>
      <c r="E6088" t="s">
        <v>29</v>
      </c>
      <c r="F6088" t="s">
        <v>55</v>
      </c>
      <c r="G6088" t="s">
        <v>30</v>
      </c>
      <c r="H6088">
        <v>2192.65</v>
      </c>
      <c r="I6088" s="9">
        <v>45596</v>
      </c>
      <c r="J6088">
        <v>2024</v>
      </c>
      <c r="K6088" t="s">
        <v>14058</v>
      </c>
      <c r="L6088">
        <v>10</v>
      </c>
      <c r="M6088" t="s">
        <v>14057</v>
      </c>
      <c r="N6088" t="s">
        <v>21</v>
      </c>
    </row>
    <row r="6089" spans="1:14" x14ac:dyDescent="0.35">
      <c r="A6089" t="s">
        <v>12809</v>
      </c>
      <c r="B6089">
        <v>25</v>
      </c>
      <c r="C6089" t="s">
        <v>14097</v>
      </c>
      <c r="D6089" t="s">
        <v>39</v>
      </c>
      <c r="E6089" t="s">
        <v>74</v>
      </c>
      <c r="F6089" t="s">
        <v>14</v>
      </c>
      <c r="G6089" t="s">
        <v>36</v>
      </c>
      <c r="H6089">
        <v>11746.33</v>
      </c>
      <c r="I6089" s="9">
        <v>45259</v>
      </c>
      <c r="J6089">
        <v>2023</v>
      </c>
      <c r="K6089" t="s">
        <v>14054</v>
      </c>
      <c r="L6089">
        <v>11</v>
      </c>
      <c r="M6089" t="s">
        <v>14052</v>
      </c>
      <c r="N6089" t="s">
        <v>21</v>
      </c>
    </row>
    <row r="6090" spans="1:14" x14ac:dyDescent="0.35">
      <c r="A6090" t="s">
        <v>12923</v>
      </c>
      <c r="B6090">
        <v>26</v>
      </c>
      <c r="C6090" t="s">
        <v>14097</v>
      </c>
      <c r="D6090" t="s">
        <v>12</v>
      </c>
      <c r="E6090" t="s">
        <v>24</v>
      </c>
      <c r="F6090" t="s">
        <v>35</v>
      </c>
      <c r="G6090" t="s">
        <v>30</v>
      </c>
      <c r="H6090">
        <v>27605.09</v>
      </c>
      <c r="I6090" s="9">
        <v>45144</v>
      </c>
      <c r="J6090">
        <v>2023</v>
      </c>
      <c r="K6090" t="s">
        <v>14056</v>
      </c>
      <c r="L6090">
        <v>8</v>
      </c>
      <c r="M6090" t="s">
        <v>14059</v>
      </c>
      <c r="N6090" t="s">
        <v>21</v>
      </c>
    </row>
    <row r="6091" spans="1:14" x14ac:dyDescent="0.35">
      <c r="A6091" t="s">
        <v>13233</v>
      </c>
      <c r="B6091">
        <v>33</v>
      </c>
      <c r="C6091" t="s">
        <v>14097</v>
      </c>
      <c r="D6091" t="s">
        <v>12</v>
      </c>
      <c r="E6091" t="s">
        <v>52</v>
      </c>
      <c r="F6091" t="s">
        <v>19</v>
      </c>
      <c r="G6091" t="s">
        <v>15</v>
      </c>
      <c r="H6091">
        <v>6158.44</v>
      </c>
      <c r="I6091" s="9">
        <v>45014</v>
      </c>
      <c r="J6091">
        <v>2023</v>
      </c>
      <c r="K6091" t="s">
        <v>14053</v>
      </c>
      <c r="L6091">
        <v>3</v>
      </c>
      <c r="M6091" t="s">
        <v>14052</v>
      </c>
      <c r="N6091" t="s">
        <v>21</v>
      </c>
    </row>
    <row r="6092" spans="1:14" x14ac:dyDescent="0.35">
      <c r="A6092" t="s">
        <v>13293</v>
      </c>
      <c r="B6092">
        <v>27</v>
      </c>
      <c r="C6092" t="s">
        <v>14097</v>
      </c>
      <c r="D6092" t="s">
        <v>12</v>
      </c>
      <c r="E6092" t="s">
        <v>29</v>
      </c>
      <c r="F6092" t="s">
        <v>49</v>
      </c>
      <c r="G6092" t="s">
        <v>15</v>
      </c>
      <c r="H6092">
        <v>8159.52</v>
      </c>
      <c r="I6092" s="9">
        <v>45090</v>
      </c>
      <c r="J6092">
        <v>2023</v>
      </c>
      <c r="K6092" t="s">
        <v>14049</v>
      </c>
      <c r="L6092">
        <v>6</v>
      </c>
      <c r="M6092" t="s">
        <v>14046</v>
      </c>
      <c r="N6092" t="s">
        <v>21</v>
      </c>
    </row>
    <row r="6093" spans="1:14" x14ac:dyDescent="0.35">
      <c r="A6093" t="s">
        <v>13369</v>
      </c>
      <c r="B6093">
        <v>28</v>
      </c>
      <c r="C6093" t="s">
        <v>14097</v>
      </c>
      <c r="D6093" t="s">
        <v>39</v>
      </c>
      <c r="E6093" t="s">
        <v>24</v>
      </c>
      <c r="F6093" t="s">
        <v>19</v>
      </c>
      <c r="G6093" t="s">
        <v>36</v>
      </c>
      <c r="H6093">
        <v>13423.1</v>
      </c>
      <c r="I6093" s="9">
        <v>45449</v>
      </c>
      <c r="J6093">
        <v>2024</v>
      </c>
      <c r="K6093" t="s">
        <v>14049</v>
      </c>
      <c r="L6093">
        <v>6</v>
      </c>
      <c r="M6093" t="s">
        <v>14057</v>
      </c>
      <c r="N6093" t="s">
        <v>21</v>
      </c>
    </row>
    <row r="6094" spans="1:14" x14ac:dyDescent="0.35">
      <c r="A6094" t="s">
        <v>13377</v>
      </c>
      <c r="B6094">
        <v>30</v>
      </c>
      <c r="C6094" t="s">
        <v>14097</v>
      </c>
      <c r="D6094" t="s">
        <v>12</v>
      </c>
      <c r="E6094" t="s">
        <v>24</v>
      </c>
      <c r="F6094" t="s">
        <v>55</v>
      </c>
      <c r="G6094" t="s">
        <v>15</v>
      </c>
      <c r="H6094">
        <v>4628.3999999999996</v>
      </c>
      <c r="I6094" s="9">
        <v>45107</v>
      </c>
      <c r="J6094">
        <v>2023</v>
      </c>
      <c r="K6094" t="s">
        <v>14049</v>
      </c>
      <c r="L6094">
        <v>6</v>
      </c>
      <c r="M6094" t="s">
        <v>14048</v>
      </c>
      <c r="N6094" t="s">
        <v>21</v>
      </c>
    </row>
    <row r="6095" spans="1:14" x14ac:dyDescent="0.35">
      <c r="A6095" t="s">
        <v>13383</v>
      </c>
      <c r="B6095">
        <v>29</v>
      </c>
      <c r="C6095" t="s">
        <v>14097</v>
      </c>
      <c r="D6095" t="s">
        <v>39</v>
      </c>
      <c r="E6095" t="s">
        <v>93</v>
      </c>
      <c r="F6095" t="s">
        <v>55</v>
      </c>
      <c r="G6095" t="s">
        <v>36</v>
      </c>
      <c r="H6095">
        <v>5264.67</v>
      </c>
      <c r="I6095" s="9">
        <v>45317</v>
      </c>
      <c r="J6095">
        <v>2024</v>
      </c>
      <c r="K6095" t="s">
        <v>14045</v>
      </c>
      <c r="L6095">
        <v>1</v>
      </c>
      <c r="M6095" t="s">
        <v>14048</v>
      </c>
      <c r="N6095" t="s">
        <v>21</v>
      </c>
    </row>
    <row r="6096" spans="1:14" x14ac:dyDescent="0.35">
      <c r="A6096" t="s">
        <v>13387</v>
      </c>
      <c r="B6096">
        <v>27</v>
      </c>
      <c r="C6096" t="s">
        <v>14097</v>
      </c>
      <c r="D6096" t="s">
        <v>12</v>
      </c>
      <c r="E6096" t="s">
        <v>42</v>
      </c>
      <c r="F6096" t="s">
        <v>14</v>
      </c>
      <c r="G6096" t="s">
        <v>15</v>
      </c>
      <c r="H6096">
        <v>10006.09</v>
      </c>
      <c r="I6096" s="9">
        <v>45496</v>
      </c>
      <c r="J6096">
        <v>2024</v>
      </c>
      <c r="K6096" t="s">
        <v>14063</v>
      </c>
      <c r="L6096">
        <v>7</v>
      </c>
      <c r="M6096" t="s">
        <v>14046</v>
      </c>
      <c r="N6096" t="s">
        <v>21</v>
      </c>
    </row>
    <row r="6097" spans="1:14" x14ac:dyDescent="0.35">
      <c r="A6097" t="s">
        <v>13389</v>
      </c>
      <c r="B6097">
        <v>26</v>
      </c>
      <c r="C6097" t="s">
        <v>14097</v>
      </c>
      <c r="D6097" t="s">
        <v>39</v>
      </c>
      <c r="E6097" t="s">
        <v>29</v>
      </c>
      <c r="F6097" t="s">
        <v>35</v>
      </c>
      <c r="G6097" t="s">
        <v>30</v>
      </c>
      <c r="H6097">
        <v>5573.35</v>
      </c>
      <c r="I6097" s="9">
        <v>44951</v>
      </c>
      <c r="J6097">
        <v>2023</v>
      </c>
      <c r="K6097" t="s">
        <v>14045</v>
      </c>
      <c r="L6097">
        <v>1</v>
      </c>
      <c r="M6097" t="s">
        <v>14052</v>
      </c>
      <c r="N6097" t="s">
        <v>21</v>
      </c>
    </row>
    <row r="6098" spans="1:14" x14ac:dyDescent="0.35">
      <c r="A6098" t="s">
        <v>13507</v>
      </c>
      <c r="B6098">
        <v>33</v>
      </c>
      <c r="C6098" t="s">
        <v>14097</v>
      </c>
      <c r="D6098" t="s">
        <v>12</v>
      </c>
      <c r="E6098" t="s">
        <v>42</v>
      </c>
      <c r="F6098" t="s">
        <v>55</v>
      </c>
      <c r="G6098" t="s">
        <v>30</v>
      </c>
      <c r="H6098">
        <v>707.54</v>
      </c>
      <c r="I6098" s="9">
        <v>45383</v>
      </c>
      <c r="J6098">
        <v>2024</v>
      </c>
      <c r="K6098" t="s">
        <v>14061</v>
      </c>
      <c r="L6098">
        <v>4</v>
      </c>
      <c r="M6098" t="s">
        <v>14062</v>
      </c>
      <c r="N6098" t="s">
        <v>21</v>
      </c>
    </row>
    <row r="6099" spans="1:14" x14ac:dyDescent="0.35">
      <c r="A6099" t="s">
        <v>13593</v>
      </c>
      <c r="B6099">
        <v>25</v>
      </c>
      <c r="C6099" t="s">
        <v>14097</v>
      </c>
      <c r="D6099" t="s">
        <v>39</v>
      </c>
      <c r="E6099" t="s">
        <v>29</v>
      </c>
      <c r="F6099" t="s">
        <v>25</v>
      </c>
      <c r="G6099" t="s">
        <v>26</v>
      </c>
      <c r="H6099">
        <v>12653.39</v>
      </c>
      <c r="I6099" s="9">
        <v>45134</v>
      </c>
      <c r="J6099">
        <v>2023</v>
      </c>
      <c r="K6099" t="s">
        <v>14063</v>
      </c>
      <c r="L6099">
        <v>7</v>
      </c>
      <c r="M6099" t="s">
        <v>14057</v>
      </c>
      <c r="N6099" t="s">
        <v>21</v>
      </c>
    </row>
    <row r="6100" spans="1:14" x14ac:dyDescent="0.35">
      <c r="A6100" t="s">
        <v>13713</v>
      </c>
      <c r="B6100">
        <v>31</v>
      </c>
      <c r="C6100" t="s">
        <v>14097</v>
      </c>
      <c r="D6100" t="s">
        <v>39</v>
      </c>
      <c r="E6100" t="s">
        <v>52</v>
      </c>
      <c r="F6100" t="s">
        <v>14</v>
      </c>
      <c r="G6100" t="s">
        <v>36</v>
      </c>
      <c r="H6100">
        <v>10216.6</v>
      </c>
      <c r="I6100" s="9">
        <v>45514</v>
      </c>
      <c r="J6100">
        <v>2024</v>
      </c>
      <c r="K6100" t="s">
        <v>14056</v>
      </c>
      <c r="L6100">
        <v>8</v>
      </c>
      <c r="M6100" t="s">
        <v>14050</v>
      </c>
      <c r="N6100" t="s">
        <v>21</v>
      </c>
    </row>
    <row r="6101" spans="1:14" x14ac:dyDescent="0.35">
      <c r="A6101" t="s">
        <v>13731</v>
      </c>
      <c r="B6101">
        <v>31</v>
      </c>
      <c r="C6101" t="s">
        <v>14097</v>
      </c>
      <c r="D6101" t="s">
        <v>39</v>
      </c>
      <c r="E6101" t="s">
        <v>29</v>
      </c>
      <c r="F6101" t="s">
        <v>49</v>
      </c>
      <c r="G6101" t="s">
        <v>26</v>
      </c>
      <c r="H6101">
        <v>15610.14</v>
      </c>
      <c r="I6101" s="9">
        <v>45239</v>
      </c>
      <c r="J6101">
        <v>2023</v>
      </c>
      <c r="K6101" t="s">
        <v>14054</v>
      </c>
      <c r="L6101">
        <v>11</v>
      </c>
      <c r="M6101" t="s">
        <v>14057</v>
      </c>
      <c r="N6101" t="s">
        <v>21</v>
      </c>
    </row>
    <row r="6102" spans="1:14" x14ac:dyDescent="0.35">
      <c r="A6102" t="s">
        <v>90</v>
      </c>
      <c r="B6102">
        <v>42</v>
      </c>
      <c r="C6102" t="s">
        <v>14095</v>
      </c>
      <c r="D6102" t="s">
        <v>39</v>
      </c>
      <c r="E6102" t="s">
        <v>74</v>
      </c>
      <c r="F6102" t="s">
        <v>35</v>
      </c>
      <c r="G6102" t="s">
        <v>26</v>
      </c>
      <c r="H6102">
        <v>5277.39</v>
      </c>
      <c r="I6102" s="9">
        <v>45372</v>
      </c>
      <c r="J6102">
        <v>2024</v>
      </c>
      <c r="K6102" t="s">
        <v>14053</v>
      </c>
      <c r="L6102">
        <v>3</v>
      </c>
      <c r="M6102" t="s">
        <v>14057</v>
      </c>
      <c r="N6102" t="s">
        <v>21</v>
      </c>
    </row>
    <row r="6103" spans="1:14" x14ac:dyDescent="0.35">
      <c r="A6103" t="s">
        <v>113</v>
      </c>
      <c r="B6103">
        <v>38</v>
      </c>
      <c r="C6103" t="s">
        <v>14095</v>
      </c>
      <c r="D6103" t="s">
        <v>12</v>
      </c>
      <c r="E6103" t="s">
        <v>24</v>
      </c>
      <c r="F6103" t="s">
        <v>35</v>
      </c>
      <c r="G6103" t="s">
        <v>20</v>
      </c>
      <c r="H6103">
        <v>8126.23</v>
      </c>
      <c r="I6103" s="9">
        <v>45587</v>
      </c>
      <c r="J6103">
        <v>2024</v>
      </c>
      <c r="K6103" t="s">
        <v>14058</v>
      </c>
      <c r="L6103">
        <v>10</v>
      </c>
      <c r="M6103" t="s">
        <v>14046</v>
      </c>
      <c r="N6103" t="s">
        <v>21</v>
      </c>
    </row>
    <row r="6104" spans="1:14" x14ac:dyDescent="0.35">
      <c r="A6104" t="s">
        <v>123</v>
      </c>
      <c r="B6104">
        <v>42</v>
      </c>
      <c r="C6104" t="s">
        <v>14095</v>
      </c>
      <c r="D6104" t="s">
        <v>12</v>
      </c>
      <c r="E6104" t="s">
        <v>24</v>
      </c>
      <c r="F6104" t="s">
        <v>55</v>
      </c>
      <c r="G6104" t="s">
        <v>20</v>
      </c>
      <c r="H6104">
        <v>5282.74</v>
      </c>
      <c r="I6104" s="9">
        <v>45133</v>
      </c>
      <c r="J6104">
        <v>2023</v>
      </c>
      <c r="K6104" t="s">
        <v>14063</v>
      </c>
      <c r="L6104">
        <v>7</v>
      </c>
      <c r="M6104" t="s">
        <v>14052</v>
      </c>
      <c r="N6104" t="s">
        <v>21</v>
      </c>
    </row>
    <row r="6105" spans="1:14" x14ac:dyDescent="0.35">
      <c r="A6105" t="s">
        <v>171</v>
      </c>
      <c r="B6105">
        <v>43</v>
      </c>
      <c r="C6105" t="s">
        <v>14095</v>
      </c>
      <c r="D6105" t="s">
        <v>12</v>
      </c>
      <c r="E6105" t="s">
        <v>24</v>
      </c>
      <c r="F6105" t="s">
        <v>35</v>
      </c>
      <c r="G6105" t="s">
        <v>30</v>
      </c>
      <c r="H6105">
        <v>1787.87</v>
      </c>
      <c r="I6105" s="9">
        <v>45514</v>
      </c>
      <c r="J6105">
        <v>2024</v>
      </c>
      <c r="K6105" t="s">
        <v>14056</v>
      </c>
      <c r="L6105">
        <v>8</v>
      </c>
      <c r="M6105" t="s">
        <v>14050</v>
      </c>
      <c r="N6105" t="s">
        <v>21</v>
      </c>
    </row>
    <row r="6106" spans="1:14" x14ac:dyDescent="0.35">
      <c r="A6106" t="s">
        <v>195</v>
      </c>
      <c r="B6106">
        <v>38</v>
      </c>
      <c r="C6106" t="s">
        <v>14095</v>
      </c>
      <c r="D6106" t="s">
        <v>12</v>
      </c>
      <c r="E6106" t="s">
        <v>93</v>
      </c>
      <c r="F6106" t="s">
        <v>55</v>
      </c>
      <c r="G6106" t="s">
        <v>26</v>
      </c>
      <c r="H6106">
        <v>15782.85</v>
      </c>
      <c r="I6106" s="9">
        <v>45141</v>
      </c>
      <c r="J6106">
        <v>2023</v>
      </c>
      <c r="K6106" t="s">
        <v>14056</v>
      </c>
      <c r="L6106">
        <v>8</v>
      </c>
      <c r="M6106" t="s">
        <v>14057</v>
      </c>
      <c r="N6106" t="s">
        <v>21</v>
      </c>
    </row>
    <row r="6107" spans="1:14" x14ac:dyDescent="0.35">
      <c r="A6107" t="s">
        <v>275</v>
      </c>
      <c r="B6107">
        <v>41</v>
      </c>
      <c r="C6107" t="s">
        <v>14095</v>
      </c>
      <c r="D6107" t="s">
        <v>39</v>
      </c>
      <c r="E6107" t="s">
        <v>74</v>
      </c>
      <c r="F6107" t="s">
        <v>25</v>
      </c>
      <c r="G6107" t="s">
        <v>20</v>
      </c>
      <c r="H6107">
        <v>2620.11</v>
      </c>
      <c r="I6107" s="9">
        <v>45649</v>
      </c>
      <c r="J6107">
        <v>2024</v>
      </c>
      <c r="K6107" t="s">
        <v>14060</v>
      </c>
      <c r="L6107">
        <v>12</v>
      </c>
      <c r="M6107" t="s">
        <v>14062</v>
      </c>
      <c r="N6107" t="s">
        <v>21</v>
      </c>
    </row>
    <row r="6108" spans="1:14" x14ac:dyDescent="0.35">
      <c r="A6108" t="s">
        <v>519</v>
      </c>
      <c r="B6108">
        <v>36</v>
      </c>
      <c r="C6108" t="s">
        <v>14095</v>
      </c>
      <c r="D6108" t="s">
        <v>12</v>
      </c>
      <c r="E6108" t="s">
        <v>52</v>
      </c>
      <c r="F6108" t="s">
        <v>55</v>
      </c>
      <c r="G6108" t="s">
        <v>36</v>
      </c>
      <c r="H6108">
        <v>20347.2</v>
      </c>
      <c r="I6108" s="9">
        <v>45299</v>
      </c>
      <c r="J6108">
        <v>2024</v>
      </c>
      <c r="K6108" t="s">
        <v>14045</v>
      </c>
      <c r="L6108">
        <v>1</v>
      </c>
      <c r="M6108" t="s">
        <v>14062</v>
      </c>
      <c r="N6108" t="s">
        <v>21</v>
      </c>
    </row>
    <row r="6109" spans="1:14" x14ac:dyDescent="0.35">
      <c r="A6109" t="s">
        <v>589</v>
      </c>
      <c r="B6109">
        <v>41</v>
      </c>
      <c r="C6109" t="s">
        <v>14095</v>
      </c>
      <c r="D6109" t="s">
        <v>12</v>
      </c>
      <c r="E6109" t="s">
        <v>93</v>
      </c>
      <c r="F6109" t="s">
        <v>19</v>
      </c>
      <c r="G6109" t="s">
        <v>36</v>
      </c>
      <c r="H6109">
        <v>4896.93</v>
      </c>
      <c r="I6109" s="9">
        <v>44976</v>
      </c>
      <c r="J6109">
        <v>2023</v>
      </c>
      <c r="K6109" t="s">
        <v>14051</v>
      </c>
      <c r="L6109">
        <v>2</v>
      </c>
      <c r="M6109" t="s">
        <v>14059</v>
      </c>
      <c r="N6109" t="s">
        <v>21</v>
      </c>
    </row>
    <row r="6110" spans="1:14" x14ac:dyDescent="0.35">
      <c r="A6110" t="s">
        <v>643</v>
      </c>
      <c r="B6110">
        <v>37</v>
      </c>
      <c r="C6110" t="s">
        <v>14095</v>
      </c>
      <c r="D6110" t="s">
        <v>12</v>
      </c>
      <c r="E6110" t="s">
        <v>24</v>
      </c>
      <c r="F6110" t="s">
        <v>35</v>
      </c>
      <c r="G6110" t="s">
        <v>36</v>
      </c>
      <c r="H6110">
        <v>23298.84</v>
      </c>
      <c r="I6110" s="9">
        <v>45237</v>
      </c>
      <c r="J6110">
        <v>2023</v>
      </c>
      <c r="K6110" t="s">
        <v>14054</v>
      </c>
      <c r="L6110">
        <v>11</v>
      </c>
      <c r="M6110" t="s">
        <v>14046</v>
      </c>
      <c r="N6110" t="s">
        <v>21</v>
      </c>
    </row>
    <row r="6111" spans="1:14" x14ac:dyDescent="0.35">
      <c r="A6111" t="s">
        <v>657</v>
      </c>
      <c r="B6111">
        <v>39</v>
      </c>
      <c r="C6111" t="s">
        <v>14095</v>
      </c>
      <c r="D6111" t="s">
        <v>12</v>
      </c>
      <c r="E6111" t="s">
        <v>74</v>
      </c>
      <c r="F6111" t="s">
        <v>14</v>
      </c>
      <c r="G6111" t="s">
        <v>30</v>
      </c>
      <c r="H6111">
        <v>5674.28</v>
      </c>
      <c r="I6111" s="9">
        <v>45552</v>
      </c>
      <c r="J6111">
        <v>2024</v>
      </c>
      <c r="K6111" t="s">
        <v>14055</v>
      </c>
      <c r="L6111">
        <v>9</v>
      </c>
      <c r="M6111" t="s">
        <v>14046</v>
      </c>
      <c r="N6111" t="s">
        <v>21</v>
      </c>
    </row>
    <row r="6112" spans="1:14" x14ac:dyDescent="0.35">
      <c r="A6112" t="s">
        <v>719</v>
      </c>
      <c r="B6112">
        <v>41</v>
      </c>
      <c r="C6112" t="s">
        <v>14095</v>
      </c>
      <c r="D6112" t="s">
        <v>39</v>
      </c>
      <c r="E6112" t="s">
        <v>42</v>
      </c>
      <c r="F6112" t="s">
        <v>14</v>
      </c>
      <c r="G6112" t="s">
        <v>15</v>
      </c>
      <c r="H6112">
        <v>2581.6999999999998</v>
      </c>
      <c r="I6112" s="9">
        <v>45430</v>
      </c>
      <c r="J6112">
        <v>2024</v>
      </c>
      <c r="K6112" t="s">
        <v>14047</v>
      </c>
      <c r="L6112">
        <v>5</v>
      </c>
      <c r="M6112" t="s">
        <v>14050</v>
      </c>
      <c r="N6112" t="s">
        <v>21</v>
      </c>
    </row>
    <row r="6113" spans="1:14" x14ac:dyDescent="0.35">
      <c r="A6113" t="s">
        <v>761</v>
      </c>
      <c r="B6113">
        <v>39</v>
      </c>
      <c r="C6113" t="s">
        <v>14095</v>
      </c>
      <c r="D6113" t="s">
        <v>39</v>
      </c>
      <c r="E6113" t="s">
        <v>93</v>
      </c>
      <c r="F6113" t="s">
        <v>35</v>
      </c>
      <c r="G6113" t="s">
        <v>30</v>
      </c>
      <c r="H6113">
        <v>32232.71</v>
      </c>
      <c r="I6113" s="9">
        <v>45427</v>
      </c>
      <c r="J6113">
        <v>2024</v>
      </c>
      <c r="K6113" t="s">
        <v>14047</v>
      </c>
      <c r="L6113">
        <v>5</v>
      </c>
      <c r="M6113" t="s">
        <v>14052</v>
      </c>
      <c r="N6113" t="s">
        <v>21</v>
      </c>
    </row>
    <row r="6114" spans="1:14" x14ac:dyDescent="0.35">
      <c r="A6114" t="s">
        <v>947</v>
      </c>
      <c r="B6114">
        <v>39</v>
      </c>
      <c r="C6114" t="s">
        <v>14095</v>
      </c>
      <c r="D6114" t="s">
        <v>39</v>
      </c>
      <c r="E6114" t="s">
        <v>42</v>
      </c>
      <c r="F6114" t="s">
        <v>35</v>
      </c>
      <c r="G6114" t="s">
        <v>15</v>
      </c>
      <c r="H6114">
        <v>25745.42</v>
      </c>
      <c r="I6114" s="9">
        <v>45605</v>
      </c>
      <c r="J6114">
        <v>2024</v>
      </c>
      <c r="K6114" t="s">
        <v>14054</v>
      </c>
      <c r="L6114">
        <v>11</v>
      </c>
      <c r="M6114" t="s">
        <v>14050</v>
      </c>
      <c r="N6114" t="s">
        <v>21</v>
      </c>
    </row>
    <row r="6115" spans="1:14" x14ac:dyDescent="0.35">
      <c r="A6115" t="s">
        <v>1123</v>
      </c>
      <c r="B6115">
        <v>35</v>
      </c>
      <c r="C6115" t="s">
        <v>14095</v>
      </c>
      <c r="D6115" t="s">
        <v>12</v>
      </c>
      <c r="E6115" t="s">
        <v>74</v>
      </c>
      <c r="F6115" t="s">
        <v>14</v>
      </c>
      <c r="G6115" t="s">
        <v>20</v>
      </c>
      <c r="H6115">
        <v>2945.8</v>
      </c>
      <c r="I6115" s="9">
        <v>45510</v>
      </c>
      <c r="J6115">
        <v>2024</v>
      </c>
      <c r="K6115" t="s">
        <v>14056</v>
      </c>
      <c r="L6115">
        <v>8</v>
      </c>
      <c r="M6115" t="s">
        <v>14046</v>
      </c>
      <c r="N6115" t="s">
        <v>21</v>
      </c>
    </row>
    <row r="6116" spans="1:14" x14ac:dyDescent="0.35">
      <c r="A6116" t="s">
        <v>1129</v>
      </c>
      <c r="B6116">
        <v>41</v>
      </c>
      <c r="C6116" t="s">
        <v>14095</v>
      </c>
      <c r="D6116" t="s">
        <v>39</v>
      </c>
      <c r="E6116" t="s">
        <v>42</v>
      </c>
      <c r="F6116" t="s">
        <v>14</v>
      </c>
      <c r="G6116" t="s">
        <v>20</v>
      </c>
      <c r="H6116">
        <v>42814.13</v>
      </c>
      <c r="I6116" s="9">
        <v>44988</v>
      </c>
      <c r="J6116">
        <v>2023</v>
      </c>
      <c r="K6116" t="s">
        <v>14053</v>
      </c>
      <c r="L6116">
        <v>3</v>
      </c>
      <c r="M6116" t="s">
        <v>14048</v>
      </c>
      <c r="N6116" t="s">
        <v>21</v>
      </c>
    </row>
    <row r="6117" spans="1:14" x14ac:dyDescent="0.35">
      <c r="A6117" t="s">
        <v>1143</v>
      </c>
      <c r="B6117">
        <v>42</v>
      </c>
      <c r="C6117" t="s">
        <v>14095</v>
      </c>
      <c r="D6117" t="s">
        <v>39</v>
      </c>
      <c r="E6117" t="s">
        <v>29</v>
      </c>
      <c r="F6117" t="s">
        <v>14</v>
      </c>
      <c r="G6117" t="s">
        <v>36</v>
      </c>
      <c r="H6117">
        <v>790.97</v>
      </c>
      <c r="I6117" s="9">
        <v>45503</v>
      </c>
      <c r="J6117">
        <v>2024</v>
      </c>
      <c r="K6117" t="s">
        <v>14063</v>
      </c>
      <c r="L6117">
        <v>7</v>
      </c>
      <c r="M6117" t="s">
        <v>14046</v>
      </c>
      <c r="N6117" t="s">
        <v>21</v>
      </c>
    </row>
    <row r="6118" spans="1:14" x14ac:dyDescent="0.35">
      <c r="A6118" t="s">
        <v>1229</v>
      </c>
      <c r="B6118">
        <v>35</v>
      </c>
      <c r="C6118" t="s">
        <v>14095</v>
      </c>
      <c r="D6118" t="s">
        <v>12</v>
      </c>
      <c r="E6118" t="s">
        <v>24</v>
      </c>
      <c r="F6118" t="s">
        <v>14</v>
      </c>
      <c r="G6118" t="s">
        <v>15</v>
      </c>
      <c r="H6118">
        <v>8845.77</v>
      </c>
      <c r="I6118" s="9">
        <v>45037</v>
      </c>
      <c r="J6118">
        <v>2023</v>
      </c>
      <c r="K6118" t="s">
        <v>14061</v>
      </c>
      <c r="L6118">
        <v>4</v>
      </c>
      <c r="M6118" t="s">
        <v>14048</v>
      </c>
      <c r="N6118" t="s">
        <v>21</v>
      </c>
    </row>
    <row r="6119" spans="1:14" x14ac:dyDescent="0.35">
      <c r="A6119" t="s">
        <v>1479</v>
      </c>
      <c r="B6119">
        <v>35</v>
      </c>
      <c r="C6119" t="s">
        <v>14095</v>
      </c>
      <c r="D6119" t="s">
        <v>12</v>
      </c>
      <c r="E6119" t="s">
        <v>29</v>
      </c>
      <c r="F6119" t="s">
        <v>14</v>
      </c>
      <c r="G6119" t="s">
        <v>15</v>
      </c>
      <c r="H6119">
        <v>10049.540000000001</v>
      </c>
      <c r="I6119" s="9">
        <v>45001</v>
      </c>
      <c r="J6119">
        <v>2023</v>
      </c>
      <c r="K6119" t="s">
        <v>14053</v>
      </c>
      <c r="L6119">
        <v>3</v>
      </c>
      <c r="M6119" t="s">
        <v>14057</v>
      </c>
      <c r="N6119" t="s">
        <v>21</v>
      </c>
    </row>
    <row r="6120" spans="1:14" x14ac:dyDescent="0.35">
      <c r="A6120" t="s">
        <v>1541</v>
      </c>
      <c r="B6120">
        <v>38</v>
      </c>
      <c r="C6120" t="s">
        <v>14095</v>
      </c>
      <c r="D6120" t="s">
        <v>39</v>
      </c>
      <c r="E6120" t="s">
        <v>29</v>
      </c>
      <c r="F6120" t="s">
        <v>19</v>
      </c>
      <c r="G6120" t="s">
        <v>26</v>
      </c>
      <c r="H6120">
        <v>2060.67</v>
      </c>
      <c r="I6120" s="9">
        <v>45581</v>
      </c>
      <c r="J6120">
        <v>2024</v>
      </c>
      <c r="K6120" t="s">
        <v>14058</v>
      </c>
      <c r="L6120">
        <v>10</v>
      </c>
      <c r="M6120" t="s">
        <v>14052</v>
      </c>
      <c r="N6120" t="s">
        <v>21</v>
      </c>
    </row>
    <row r="6121" spans="1:14" x14ac:dyDescent="0.35">
      <c r="A6121" t="s">
        <v>1619</v>
      </c>
      <c r="B6121">
        <v>35</v>
      </c>
      <c r="C6121" t="s">
        <v>14095</v>
      </c>
      <c r="D6121" t="s">
        <v>39</v>
      </c>
      <c r="E6121" t="s">
        <v>93</v>
      </c>
      <c r="F6121" t="s">
        <v>25</v>
      </c>
      <c r="G6121" t="s">
        <v>36</v>
      </c>
      <c r="H6121">
        <v>51557.13</v>
      </c>
      <c r="I6121" s="9">
        <v>45207</v>
      </c>
      <c r="J6121">
        <v>2023</v>
      </c>
      <c r="K6121" t="s">
        <v>14058</v>
      </c>
      <c r="L6121">
        <v>10</v>
      </c>
      <c r="M6121" t="s">
        <v>14059</v>
      </c>
      <c r="N6121" t="s">
        <v>21</v>
      </c>
    </row>
    <row r="6122" spans="1:14" x14ac:dyDescent="0.35">
      <c r="A6122" t="s">
        <v>1657</v>
      </c>
      <c r="B6122">
        <v>37</v>
      </c>
      <c r="C6122" t="s">
        <v>14095</v>
      </c>
      <c r="D6122" t="s">
        <v>12</v>
      </c>
      <c r="E6122" t="s">
        <v>42</v>
      </c>
      <c r="F6122" t="s">
        <v>55</v>
      </c>
      <c r="G6122" t="s">
        <v>26</v>
      </c>
      <c r="H6122">
        <v>9082.69</v>
      </c>
      <c r="I6122" s="9">
        <v>45373</v>
      </c>
      <c r="J6122">
        <v>2024</v>
      </c>
      <c r="K6122" t="s">
        <v>14053</v>
      </c>
      <c r="L6122">
        <v>3</v>
      </c>
      <c r="M6122" t="s">
        <v>14048</v>
      </c>
      <c r="N6122" t="s">
        <v>21</v>
      </c>
    </row>
    <row r="6123" spans="1:14" x14ac:dyDescent="0.35">
      <c r="A6123" t="s">
        <v>1705</v>
      </c>
      <c r="B6123">
        <v>44</v>
      </c>
      <c r="C6123" t="s">
        <v>14095</v>
      </c>
      <c r="D6123" t="s">
        <v>39</v>
      </c>
      <c r="E6123" t="s">
        <v>64</v>
      </c>
      <c r="F6123" t="s">
        <v>35</v>
      </c>
      <c r="G6123" t="s">
        <v>20</v>
      </c>
      <c r="H6123">
        <v>5064.29</v>
      </c>
      <c r="I6123" s="9">
        <v>44956</v>
      </c>
      <c r="J6123">
        <v>2023</v>
      </c>
      <c r="K6123" t="s">
        <v>14045</v>
      </c>
      <c r="L6123">
        <v>1</v>
      </c>
      <c r="M6123" t="s">
        <v>14062</v>
      </c>
      <c r="N6123" t="s">
        <v>21</v>
      </c>
    </row>
    <row r="6124" spans="1:14" x14ac:dyDescent="0.35">
      <c r="A6124" t="s">
        <v>1767</v>
      </c>
      <c r="B6124">
        <v>43</v>
      </c>
      <c r="C6124" t="s">
        <v>14095</v>
      </c>
      <c r="D6124" t="s">
        <v>12</v>
      </c>
      <c r="E6124" t="s">
        <v>29</v>
      </c>
      <c r="F6124" t="s">
        <v>19</v>
      </c>
      <c r="G6124" t="s">
        <v>30</v>
      </c>
      <c r="H6124">
        <v>3421.4</v>
      </c>
      <c r="I6124" s="9">
        <v>45402</v>
      </c>
      <c r="J6124">
        <v>2024</v>
      </c>
      <c r="K6124" t="s">
        <v>14061</v>
      </c>
      <c r="L6124">
        <v>4</v>
      </c>
      <c r="M6124" t="s">
        <v>14050</v>
      </c>
      <c r="N6124" t="s">
        <v>21</v>
      </c>
    </row>
    <row r="6125" spans="1:14" x14ac:dyDescent="0.35">
      <c r="A6125" t="s">
        <v>1789</v>
      </c>
      <c r="B6125">
        <v>40</v>
      </c>
      <c r="C6125" t="s">
        <v>14095</v>
      </c>
      <c r="D6125" t="s">
        <v>39</v>
      </c>
      <c r="E6125" t="s">
        <v>24</v>
      </c>
      <c r="F6125" t="s">
        <v>49</v>
      </c>
      <c r="G6125" t="s">
        <v>15</v>
      </c>
      <c r="H6125">
        <v>747.47</v>
      </c>
      <c r="I6125" s="9">
        <v>45170</v>
      </c>
      <c r="J6125">
        <v>2023</v>
      </c>
      <c r="K6125" t="s">
        <v>14055</v>
      </c>
      <c r="L6125">
        <v>9</v>
      </c>
      <c r="M6125" t="s">
        <v>14048</v>
      </c>
      <c r="N6125" t="s">
        <v>21</v>
      </c>
    </row>
    <row r="6126" spans="1:14" x14ac:dyDescent="0.35">
      <c r="A6126" t="s">
        <v>1867</v>
      </c>
      <c r="B6126">
        <v>35</v>
      </c>
      <c r="C6126" t="s">
        <v>14095</v>
      </c>
      <c r="D6126" t="s">
        <v>39</v>
      </c>
      <c r="E6126" t="s">
        <v>13</v>
      </c>
      <c r="F6126" t="s">
        <v>19</v>
      </c>
      <c r="G6126" t="s">
        <v>36</v>
      </c>
      <c r="H6126">
        <v>2781.01</v>
      </c>
      <c r="I6126" s="9">
        <v>45115</v>
      </c>
      <c r="J6126">
        <v>2023</v>
      </c>
      <c r="K6126" t="s">
        <v>14063</v>
      </c>
      <c r="L6126">
        <v>7</v>
      </c>
      <c r="M6126" t="s">
        <v>14050</v>
      </c>
      <c r="N6126" t="s">
        <v>21</v>
      </c>
    </row>
    <row r="6127" spans="1:14" x14ac:dyDescent="0.35">
      <c r="A6127" t="s">
        <v>2113</v>
      </c>
      <c r="B6127">
        <v>36</v>
      </c>
      <c r="C6127" t="s">
        <v>14095</v>
      </c>
      <c r="D6127" t="s">
        <v>12</v>
      </c>
      <c r="E6127" t="s">
        <v>13</v>
      </c>
      <c r="F6127" t="s">
        <v>19</v>
      </c>
      <c r="G6127" t="s">
        <v>30</v>
      </c>
      <c r="H6127">
        <v>3851.01</v>
      </c>
      <c r="I6127" s="9">
        <v>45018</v>
      </c>
      <c r="J6127">
        <v>2023</v>
      </c>
      <c r="K6127" t="s">
        <v>14061</v>
      </c>
      <c r="L6127">
        <v>4</v>
      </c>
      <c r="M6127" t="s">
        <v>14059</v>
      </c>
      <c r="N6127" t="s">
        <v>21</v>
      </c>
    </row>
    <row r="6128" spans="1:14" x14ac:dyDescent="0.35">
      <c r="A6128" t="s">
        <v>2275</v>
      </c>
      <c r="B6128">
        <v>37</v>
      </c>
      <c r="C6128" t="s">
        <v>14095</v>
      </c>
      <c r="D6128" t="s">
        <v>39</v>
      </c>
      <c r="E6128" t="s">
        <v>24</v>
      </c>
      <c r="F6128" t="s">
        <v>55</v>
      </c>
      <c r="G6128" t="s">
        <v>26</v>
      </c>
      <c r="H6128">
        <v>12012.98</v>
      </c>
      <c r="I6128" s="9">
        <v>45512</v>
      </c>
      <c r="J6128">
        <v>2024</v>
      </c>
      <c r="K6128" t="s">
        <v>14056</v>
      </c>
      <c r="L6128">
        <v>8</v>
      </c>
      <c r="M6128" t="s">
        <v>14057</v>
      </c>
      <c r="N6128" t="s">
        <v>21</v>
      </c>
    </row>
    <row r="6129" spans="1:14" x14ac:dyDescent="0.35">
      <c r="A6129" t="s">
        <v>2293</v>
      </c>
      <c r="B6129">
        <v>43</v>
      </c>
      <c r="C6129" t="s">
        <v>14095</v>
      </c>
      <c r="D6129" t="s">
        <v>12</v>
      </c>
      <c r="E6129" t="s">
        <v>52</v>
      </c>
      <c r="F6129" t="s">
        <v>55</v>
      </c>
      <c r="G6129" t="s">
        <v>26</v>
      </c>
      <c r="H6129">
        <v>8487.11</v>
      </c>
      <c r="I6129" s="9">
        <v>45605</v>
      </c>
      <c r="J6129">
        <v>2024</v>
      </c>
      <c r="K6129" t="s">
        <v>14054</v>
      </c>
      <c r="L6129">
        <v>11</v>
      </c>
      <c r="M6129" t="s">
        <v>14050</v>
      </c>
      <c r="N6129" t="s">
        <v>21</v>
      </c>
    </row>
    <row r="6130" spans="1:14" x14ac:dyDescent="0.35">
      <c r="A6130" t="s">
        <v>2307</v>
      </c>
      <c r="B6130">
        <v>35</v>
      </c>
      <c r="C6130" t="s">
        <v>14095</v>
      </c>
      <c r="D6130" t="s">
        <v>39</v>
      </c>
      <c r="E6130" t="s">
        <v>42</v>
      </c>
      <c r="F6130" t="s">
        <v>19</v>
      </c>
      <c r="G6130" t="s">
        <v>20</v>
      </c>
      <c r="H6130">
        <v>21205.67</v>
      </c>
      <c r="I6130" s="9">
        <v>45058</v>
      </c>
      <c r="J6130">
        <v>2023</v>
      </c>
      <c r="K6130" t="s">
        <v>14047</v>
      </c>
      <c r="L6130">
        <v>5</v>
      </c>
      <c r="M6130" t="s">
        <v>14048</v>
      </c>
      <c r="N6130" t="s">
        <v>21</v>
      </c>
    </row>
    <row r="6131" spans="1:14" x14ac:dyDescent="0.35">
      <c r="A6131" t="s">
        <v>2405</v>
      </c>
      <c r="B6131">
        <v>35</v>
      </c>
      <c r="C6131" t="s">
        <v>14095</v>
      </c>
      <c r="D6131" t="s">
        <v>12</v>
      </c>
      <c r="E6131" t="s">
        <v>29</v>
      </c>
      <c r="F6131" t="s">
        <v>49</v>
      </c>
      <c r="G6131" t="s">
        <v>20</v>
      </c>
      <c r="H6131">
        <v>201.95</v>
      </c>
      <c r="I6131" s="9">
        <v>45346</v>
      </c>
      <c r="J6131">
        <v>2024</v>
      </c>
      <c r="K6131" t="s">
        <v>14051</v>
      </c>
      <c r="L6131">
        <v>2</v>
      </c>
      <c r="M6131" t="s">
        <v>14050</v>
      </c>
      <c r="N6131" t="s">
        <v>21</v>
      </c>
    </row>
    <row r="6132" spans="1:14" x14ac:dyDescent="0.35">
      <c r="A6132" t="s">
        <v>2435</v>
      </c>
      <c r="B6132">
        <v>39</v>
      </c>
      <c r="C6132" t="s">
        <v>14095</v>
      </c>
      <c r="D6132" t="s">
        <v>39</v>
      </c>
      <c r="E6132" t="s">
        <v>52</v>
      </c>
      <c r="F6132" t="s">
        <v>25</v>
      </c>
      <c r="G6132" t="s">
        <v>30</v>
      </c>
      <c r="H6132">
        <v>10818.64</v>
      </c>
      <c r="I6132" s="9">
        <v>45604</v>
      </c>
      <c r="J6132">
        <v>2024</v>
      </c>
      <c r="K6132" t="s">
        <v>14054</v>
      </c>
      <c r="L6132">
        <v>11</v>
      </c>
      <c r="M6132" t="s">
        <v>14048</v>
      </c>
      <c r="N6132" t="s">
        <v>21</v>
      </c>
    </row>
    <row r="6133" spans="1:14" x14ac:dyDescent="0.35">
      <c r="A6133" t="s">
        <v>2551</v>
      </c>
      <c r="B6133">
        <v>40</v>
      </c>
      <c r="C6133" t="s">
        <v>14095</v>
      </c>
      <c r="D6133" t="s">
        <v>12</v>
      </c>
      <c r="E6133" t="s">
        <v>64</v>
      </c>
      <c r="F6133" t="s">
        <v>14</v>
      </c>
      <c r="G6133" t="s">
        <v>15</v>
      </c>
      <c r="H6133">
        <v>3195.9</v>
      </c>
      <c r="I6133" s="9">
        <v>45169</v>
      </c>
      <c r="J6133">
        <v>2023</v>
      </c>
      <c r="K6133" t="s">
        <v>14056</v>
      </c>
      <c r="L6133">
        <v>8</v>
      </c>
      <c r="M6133" t="s">
        <v>14057</v>
      </c>
      <c r="N6133" t="s">
        <v>21</v>
      </c>
    </row>
    <row r="6134" spans="1:14" x14ac:dyDescent="0.35">
      <c r="A6134" t="s">
        <v>2575</v>
      </c>
      <c r="B6134">
        <v>41</v>
      </c>
      <c r="C6134" t="s">
        <v>14095</v>
      </c>
      <c r="D6134" t="s">
        <v>12</v>
      </c>
      <c r="E6134" t="s">
        <v>74</v>
      </c>
      <c r="F6134" t="s">
        <v>49</v>
      </c>
      <c r="G6134" t="s">
        <v>15</v>
      </c>
      <c r="H6134">
        <v>4996.21</v>
      </c>
      <c r="I6134" s="9">
        <v>45131</v>
      </c>
      <c r="J6134">
        <v>2023</v>
      </c>
      <c r="K6134" t="s">
        <v>14063</v>
      </c>
      <c r="L6134">
        <v>7</v>
      </c>
      <c r="M6134" t="s">
        <v>14062</v>
      </c>
      <c r="N6134" t="s">
        <v>21</v>
      </c>
    </row>
    <row r="6135" spans="1:14" x14ac:dyDescent="0.35">
      <c r="A6135" t="s">
        <v>2781</v>
      </c>
      <c r="B6135">
        <v>38</v>
      </c>
      <c r="C6135" t="s">
        <v>14095</v>
      </c>
      <c r="D6135" t="s">
        <v>12</v>
      </c>
      <c r="E6135" t="s">
        <v>29</v>
      </c>
      <c r="F6135" t="s">
        <v>14</v>
      </c>
      <c r="G6135" t="s">
        <v>15</v>
      </c>
      <c r="H6135">
        <v>15996.98</v>
      </c>
      <c r="I6135" s="9">
        <v>45032</v>
      </c>
      <c r="J6135">
        <v>2023</v>
      </c>
      <c r="K6135" t="s">
        <v>14061</v>
      </c>
      <c r="L6135">
        <v>4</v>
      </c>
      <c r="M6135" t="s">
        <v>14059</v>
      </c>
      <c r="N6135" t="s">
        <v>21</v>
      </c>
    </row>
    <row r="6136" spans="1:14" x14ac:dyDescent="0.35">
      <c r="A6136" t="s">
        <v>2831</v>
      </c>
      <c r="B6136">
        <v>37</v>
      </c>
      <c r="C6136" t="s">
        <v>14095</v>
      </c>
      <c r="D6136" t="s">
        <v>12</v>
      </c>
      <c r="E6136" t="s">
        <v>24</v>
      </c>
      <c r="F6136" t="s">
        <v>55</v>
      </c>
      <c r="G6136" t="s">
        <v>15</v>
      </c>
      <c r="H6136">
        <v>5661.51</v>
      </c>
      <c r="I6136" s="9">
        <v>45024</v>
      </c>
      <c r="J6136">
        <v>2023</v>
      </c>
      <c r="K6136" t="s">
        <v>14061</v>
      </c>
      <c r="L6136">
        <v>4</v>
      </c>
      <c r="M6136" t="s">
        <v>14050</v>
      </c>
      <c r="N6136" t="s">
        <v>21</v>
      </c>
    </row>
    <row r="6137" spans="1:14" x14ac:dyDescent="0.35">
      <c r="A6137" t="s">
        <v>2911</v>
      </c>
      <c r="B6137">
        <v>36</v>
      </c>
      <c r="C6137" t="s">
        <v>14095</v>
      </c>
      <c r="D6137" t="s">
        <v>39</v>
      </c>
      <c r="E6137" t="s">
        <v>42</v>
      </c>
      <c r="F6137" t="s">
        <v>49</v>
      </c>
      <c r="G6137" t="s">
        <v>15</v>
      </c>
      <c r="H6137">
        <v>11268.12</v>
      </c>
      <c r="I6137" s="9">
        <v>45069</v>
      </c>
      <c r="J6137">
        <v>2023</v>
      </c>
      <c r="K6137" t="s">
        <v>14047</v>
      </c>
      <c r="L6137">
        <v>5</v>
      </c>
      <c r="M6137" t="s">
        <v>14046</v>
      </c>
      <c r="N6137" t="s">
        <v>21</v>
      </c>
    </row>
    <row r="6138" spans="1:14" x14ac:dyDescent="0.35">
      <c r="A6138" t="s">
        <v>2963</v>
      </c>
      <c r="B6138">
        <v>43</v>
      </c>
      <c r="C6138" t="s">
        <v>14095</v>
      </c>
      <c r="D6138" t="s">
        <v>12</v>
      </c>
      <c r="E6138" t="s">
        <v>64</v>
      </c>
      <c r="F6138" t="s">
        <v>35</v>
      </c>
      <c r="G6138" t="s">
        <v>30</v>
      </c>
      <c r="H6138">
        <v>6140.62</v>
      </c>
      <c r="I6138" s="9">
        <v>45496</v>
      </c>
      <c r="J6138">
        <v>2024</v>
      </c>
      <c r="K6138" t="s">
        <v>14063</v>
      </c>
      <c r="L6138">
        <v>7</v>
      </c>
      <c r="M6138" t="s">
        <v>14046</v>
      </c>
      <c r="N6138" t="s">
        <v>21</v>
      </c>
    </row>
    <row r="6139" spans="1:14" x14ac:dyDescent="0.35">
      <c r="A6139" t="s">
        <v>3121</v>
      </c>
      <c r="B6139">
        <v>35</v>
      </c>
      <c r="C6139" t="s">
        <v>14095</v>
      </c>
      <c r="D6139" t="s">
        <v>12</v>
      </c>
      <c r="E6139" t="s">
        <v>29</v>
      </c>
      <c r="F6139" t="s">
        <v>55</v>
      </c>
      <c r="G6139" t="s">
        <v>30</v>
      </c>
      <c r="H6139">
        <v>11947.19</v>
      </c>
      <c r="I6139" s="9">
        <v>45546</v>
      </c>
      <c r="J6139">
        <v>2024</v>
      </c>
      <c r="K6139" t="s">
        <v>14055</v>
      </c>
      <c r="L6139">
        <v>9</v>
      </c>
      <c r="M6139" t="s">
        <v>14052</v>
      </c>
      <c r="N6139" t="s">
        <v>21</v>
      </c>
    </row>
    <row r="6140" spans="1:14" x14ac:dyDescent="0.35">
      <c r="A6140" t="s">
        <v>3211</v>
      </c>
      <c r="B6140">
        <v>35</v>
      </c>
      <c r="C6140" t="s">
        <v>14095</v>
      </c>
      <c r="D6140" t="s">
        <v>39</v>
      </c>
      <c r="E6140" t="s">
        <v>93</v>
      </c>
      <c r="F6140" t="s">
        <v>25</v>
      </c>
      <c r="G6140" t="s">
        <v>15</v>
      </c>
      <c r="H6140">
        <v>1016.47</v>
      </c>
      <c r="I6140" s="9">
        <v>44936</v>
      </c>
      <c r="J6140">
        <v>2023</v>
      </c>
      <c r="K6140" t="s">
        <v>14045</v>
      </c>
      <c r="L6140">
        <v>1</v>
      </c>
      <c r="M6140" t="s">
        <v>14046</v>
      </c>
      <c r="N6140" t="s">
        <v>21</v>
      </c>
    </row>
    <row r="6141" spans="1:14" x14ac:dyDescent="0.35">
      <c r="A6141" t="s">
        <v>3467</v>
      </c>
      <c r="B6141">
        <v>44</v>
      </c>
      <c r="C6141" t="s">
        <v>14095</v>
      </c>
      <c r="D6141" t="s">
        <v>12</v>
      </c>
      <c r="E6141" t="s">
        <v>13</v>
      </c>
      <c r="F6141" t="s">
        <v>35</v>
      </c>
      <c r="G6141" t="s">
        <v>36</v>
      </c>
      <c r="H6141">
        <v>9135.49</v>
      </c>
      <c r="I6141" s="9">
        <v>45087</v>
      </c>
      <c r="J6141">
        <v>2023</v>
      </c>
      <c r="K6141" t="s">
        <v>14049</v>
      </c>
      <c r="L6141">
        <v>6</v>
      </c>
      <c r="M6141" t="s">
        <v>14050</v>
      </c>
      <c r="N6141" t="s">
        <v>21</v>
      </c>
    </row>
    <row r="6142" spans="1:14" x14ac:dyDescent="0.35">
      <c r="A6142" t="s">
        <v>3473</v>
      </c>
      <c r="B6142">
        <v>39</v>
      </c>
      <c r="C6142" t="s">
        <v>14095</v>
      </c>
      <c r="D6142" t="s">
        <v>39</v>
      </c>
      <c r="E6142" t="s">
        <v>74</v>
      </c>
      <c r="F6142" t="s">
        <v>14</v>
      </c>
      <c r="G6142" t="s">
        <v>15</v>
      </c>
      <c r="H6142">
        <v>1479.2</v>
      </c>
      <c r="I6142" s="9">
        <v>45183</v>
      </c>
      <c r="J6142">
        <v>2023</v>
      </c>
      <c r="K6142" t="s">
        <v>14055</v>
      </c>
      <c r="L6142">
        <v>9</v>
      </c>
      <c r="M6142" t="s">
        <v>14057</v>
      </c>
      <c r="N6142" t="s">
        <v>21</v>
      </c>
    </row>
    <row r="6143" spans="1:14" x14ac:dyDescent="0.35">
      <c r="A6143" t="s">
        <v>3577</v>
      </c>
      <c r="B6143">
        <v>38</v>
      </c>
      <c r="C6143" t="s">
        <v>14095</v>
      </c>
      <c r="D6143" t="s">
        <v>12</v>
      </c>
      <c r="E6143" t="s">
        <v>64</v>
      </c>
      <c r="F6143" t="s">
        <v>49</v>
      </c>
      <c r="G6143" t="s">
        <v>15</v>
      </c>
      <c r="H6143">
        <v>5953.9</v>
      </c>
      <c r="I6143" s="9">
        <v>45512</v>
      </c>
      <c r="J6143">
        <v>2024</v>
      </c>
      <c r="K6143" t="s">
        <v>14056</v>
      </c>
      <c r="L6143">
        <v>8</v>
      </c>
      <c r="M6143" t="s">
        <v>14057</v>
      </c>
      <c r="N6143" t="s">
        <v>21</v>
      </c>
    </row>
    <row r="6144" spans="1:14" x14ac:dyDescent="0.35">
      <c r="A6144" t="s">
        <v>3651</v>
      </c>
      <c r="B6144">
        <v>37</v>
      </c>
      <c r="C6144" t="s">
        <v>14095</v>
      </c>
      <c r="D6144" t="s">
        <v>39</v>
      </c>
      <c r="E6144" t="s">
        <v>42</v>
      </c>
      <c r="F6144" t="s">
        <v>14</v>
      </c>
      <c r="G6144" t="s">
        <v>30</v>
      </c>
      <c r="H6144">
        <v>4002.08</v>
      </c>
      <c r="I6144" s="9">
        <v>44954</v>
      </c>
      <c r="J6144">
        <v>2023</v>
      </c>
      <c r="K6144" t="s">
        <v>14045</v>
      </c>
      <c r="L6144">
        <v>1</v>
      </c>
      <c r="M6144" t="s">
        <v>14050</v>
      </c>
      <c r="N6144" t="s">
        <v>21</v>
      </c>
    </row>
    <row r="6145" spans="1:14" x14ac:dyDescent="0.35">
      <c r="A6145" t="s">
        <v>3693</v>
      </c>
      <c r="B6145">
        <v>38</v>
      </c>
      <c r="C6145" t="s">
        <v>14095</v>
      </c>
      <c r="D6145" t="s">
        <v>39</v>
      </c>
      <c r="E6145" t="s">
        <v>13</v>
      </c>
      <c r="F6145" t="s">
        <v>14</v>
      </c>
      <c r="G6145" t="s">
        <v>20</v>
      </c>
      <c r="H6145">
        <v>2946.07</v>
      </c>
      <c r="I6145" s="9">
        <v>45084</v>
      </c>
      <c r="J6145">
        <v>2023</v>
      </c>
      <c r="K6145" t="s">
        <v>14049</v>
      </c>
      <c r="L6145">
        <v>6</v>
      </c>
      <c r="M6145" t="s">
        <v>14052</v>
      </c>
      <c r="N6145" t="s">
        <v>21</v>
      </c>
    </row>
    <row r="6146" spans="1:14" x14ac:dyDescent="0.35">
      <c r="A6146" t="s">
        <v>3699</v>
      </c>
      <c r="B6146">
        <v>35</v>
      </c>
      <c r="C6146" t="s">
        <v>14095</v>
      </c>
      <c r="D6146" t="s">
        <v>12</v>
      </c>
      <c r="E6146" t="s">
        <v>52</v>
      </c>
      <c r="F6146" t="s">
        <v>35</v>
      </c>
      <c r="G6146" t="s">
        <v>36</v>
      </c>
      <c r="H6146">
        <v>3461.36</v>
      </c>
      <c r="I6146" s="9">
        <v>45493</v>
      </c>
      <c r="J6146">
        <v>2024</v>
      </c>
      <c r="K6146" t="s">
        <v>14063</v>
      </c>
      <c r="L6146">
        <v>7</v>
      </c>
      <c r="M6146" t="s">
        <v>14050</v>
      </c>
      <c r="N6146" t="s">
        <v>21</v>
      </c>
    </row>
    <row r="6147" spans="1:14" x14ac:dyDescent="0.35">
      <c r="A6147" t="s">
        <v>3727</v>
      </c>
      <c r="B6147">
        <v>39</v>
      </c>
      <c r="C6147" t="s">
        <v>14095</v>
      </c>
      <c r="D6147" t="s">
        <v>39</v>
      </c>
      <c r="E6147" t="s">
        <v>74</v>
      </c>
      <c r="F6147" t="s">
        <v>35</v>
      </c>
      <c r="G6147" t="s">
        <v>26</v>
      </c>
      <c r="H6147">
        <v>5905.16</v>
      </c>
      <c r="I6147" s="9">
        <v>45195</v>
      </c>
      <c r="J6147">
        <v>2023</v>
      </c>
      <c r="K6147" t="s">
        <v>14055</v>
      </c>
      <c r="L6147">
        <v>9</v>
      </c>
      <c r="M6147" t="s">
        <v>14046</v>
      </c>
      <c r="N6147" t="s">
        <v>21</v>
      </c>
    </row>
    <row r="6148" spans="1:14" x14ac:dyDescent="0.35">
      <c r="A6148" t="s">
        <v>3891</v>
      </c>
      <c r="B6148">
        <v>35</v>
      </c>
      <c r="C6148" t="s">
        <v>14095</v>
      </c>
      <c r="D6148" t="s">
        <v>39</v>
      </c>
      <c r="E6148" t="s">
        <v>24</v>
      </c>
      <c r="F6148" t="s">
        <v>14</v>
      </c>
      <c r="G6148" t="s">
        <v>26</v>
      </c>
      <c r="H6148">
        <v>31344.85</v>
      </c>
      <c r="I6148" s="9">
        <v>45202</v>
      </c>
      <c r="J6148">
        <v>2023</v>
      </c>
      <c r="K6148" t="s">
        <v>14058</v>
      </c>
      <c r="L6148">
        <v>10</v>
      </c>
      <c r="M6148" t="s">
        <v>14046</v>
      </c>
      <c r="N6148" t="s">
        <v>21</v>
      </c>
    </row>
    <row r="6149" spans="1:14" x14ac:dyDescent="0.35">
      <c r="A6149" t="s">
        <v>3997</v>
      </c>
      <c r="B6149">
        <v>40</v>
      </c>
      <c r="C6149" t="s">
        <v>14095</v>
      </c>
      <c r="D6149" t="s">
        <v>12</v>
      </c>
      <c r="E6149" t="s">
        <v>93</v>
      </c>
      <c r="F6149" t="s">
        <v>49</v>
      </c>
      <c r="G6149" t="s">
        <v>26</v>
      </c>
      <c r="H6149">
        <v>2.0099999999999998</v>
      </c>
      <c r="I6149" s="9">
        <v>45555</v>
      </c>
      <c r="J6149">
        <v>2024</v>
      </c>
      <c r="K6149" t="s">
        <v>14055</v>
      </c>
      <c r="L6149">
        <v>9</v>
      </c>
      <c r="M6149" t="s">
        <v>14048</v>
      </c>
      <c r="N6149" t="s">
        <v>21</v>
      </c>
    </row>
    <row r="6150" spans="1:14" x14ac:dyDescent="0.35">
      <c r="A6150" t="s">
        <v>4101</v>
      </c>
      <c r="B6150">
        <v>37</v>
      </c>
      <c r="C6150" t="s">
        <v>14095</v>
      </c>
      <c r="D6150" t="s">
        <v>39</v>
      </c>
      <c r="E6150" t="s">
        <v>42</v>
      </c>
      <c r="F6150" t="s">
        <v>55</v>
      </c>
      <c r="G6150" t="s">
        <v>36</v>
      </c>
      <c r="H6150">
        <v>6338.76</v>
      </c>
      <c r="I6150" s="9">
        <v>45624</v>
      </c>
      <c r="J6150">
        <v>2024</v>
      </c>
      <c r="K6150" t="s">
        <v>14054</v>
      </c>
      <c r="L6150">
        <v>11</v>
      </c>
      <c r="M6150" t="s">
        <v>14057</v>
      </c>
      <c r="N6150" t="s">
        <v>21</v>
      </c>
    </row>
    <row r="6151" spans="1:14" x14ac:dyDescent="0.35">
      <c r="A6151" t="s">
        <v>4165</v>
      </c>
      <c r="B6151">
        <v>41</v>
      </c>
      <c r="C6151" t="s">
        <v>14095</v>
      </c>
      <c r="D6151" t="s">
        <v>12</v>
      </c>
      <c r="E6151" t="s">
        <v>93</v>
      </c>
      <c r="F6151" t="s">
        <v>25</v>
      </c>
      <c r="G6151" t="s">
        <v>15</v>
      </c>
      <c r="H6151">
        <v>32104.75</v>
      </c>
      <c r="I6151" s="9">
        <v>45149</v>
      </c>
      <c r="J6151">
        <v>2023</v>
      </c>
      <c r="K6151" t="s">
        <v>14056</v>
      </c>
      <c r="L6151">
        <v>8</v>
      </c>
      <c r="M6151" t="s">
        <v>14048</v>
      </c>
      <c r="N6151" t="s">
        <v>21</v>
      </c>
    </row>
    <row r="6152" spans="1:14" x14ac:dyDescent="0.35">
      <c r="A6152" t="s">
        <v>4233</v>
      </c>
      <c r="B6152">
        <v>35</v>
      </c>
      <c r="C6152" t="s">
        <v>14095</v>
      </c>
      <c r="D6152" t="s">
        <v>39</v>
      </c>
      <c r="E6152" t="s">
        <v>64</v>
      </c>
      <c r="F6152" t="s">
        <v>49</v>
      </c>
      <c r="G6152" t="s">
        <v>20</v>
      </c>
      <c r="H6152">
        <v>9658.61</v>
      </c>
      <c r="I6152" s="9">
        <v>45048</v>
      </c>
      <c r="J6152">
        <v>2023</v>
      </c>
      <c r="K6152" t="s">
        <v>14047</v>
      </c>
      <c r="L6152">
        <v>5</v>
      </c>
      <c r="M6152" t="s">
        <v>14046</v>
      </c>
      <c r="N6152" t="s">
        <v>21</v>
      </c>
    </row>
    <row r="6153" spans="1:14" x14ac:dyDescent="0.35">
      <c r="A6153" t="s">
        <v>4339</v>
      </c>
      <c r="B6153">
        <v>42</v>
      </c>
      <c r="C6153" t="s">
        <v>14095</v>
      </c>
      <c r="D6153" t="s">
        <v>12</v>
      </c>
      <c r="E6153" t="s">
        <v>29</v>
      </c>
      <c r="F6153" t="s">
        <v>55</v>
      </c>
      <c r="G6153" t="s">
        <v>36</v>
      </c>
      <c r="H6153">
        <v>340.49</v>
      </c>
      <c r="I6153" s="9">
        <v>45140</v>
      </c>
      <c r="J6153">
        <v>2023</v>
      </c>
      <c r="K6153" t="s">
        <v>14056</v>
      </c>
      <c r="L6153">
        <v>8</v>
      </c>
      <c r="M6153" t="s">
        <v>14052</v>
      </c>
      <c r="N6153" t="s">
        <v>21</v>
      </c>
    </row>
    <row r="6154" spans="1:14" x14ac:dyDescent="0.35">
      <c r="A6154" t="s">
        <v>4393</v>
      </c>
      <c r="B6154">
        <v>38</v>
      </c>
      <c r="C6154" t="s">
        <v>14095</v>
      </c>
      <c r="D6154" t="s">
        <v>39</v>
      </c>
      <c r="E6154" t="s">
        <v>13</v>
      </c>
      <c r="F6154" t="s">
        <v>25</v>
      </c>
      <c r="G6154" t="s">
        <v>20</v>
      </c>
      <c r="H6154">
        <v>14378.06</v>
      </c>
      <c r="I6154" s="9">
        <v>45263</v>
      </c>
      <c r="J6154">
        <v>2023</v>
      </c>
      <c r="K6154" t="s">
        <v>14060</v>
      </c>
      <c r="L6154">
        <v>12</v>
      </c>
      <c r="M6154" t="s">
        <v>14059</v>
      </c>
      <c r="N6154" t="s">
        <v>21</v>
      </c>
    </row>
    <row r="6155" spans="1:14" x14ac:dyDescent="0.35">
      <c r="A6155" t="s">
        <v>4409</v>
      </c>
      <c r="B6155">
        <v>42</v>
      </c>
      <c r="C6155" t="s">
        <v>14095</v>
      </c>
      <c r="D6155" t="s">
        <v>12</v>
      </c>
      <c r="E6155" t="s">
        <v>42</v>
      </c>
      <c r="F6155" t="s">
        <v>55</v>
      </c>
      <c r="G6155" t="s">
        <v>36</v>
      </c>
      <c r="H6155">
        <v>10089.64</v>
      </c>
      <c r="I6155" s="9">
        <v>44932</v>
      </c>
      <c r="J6155">
        <v>2023</v>
      </c>
      <c r="K6155" t="s">
        <v>14045</v>
      </c>
      <c r="L6155">
        <v>1</v>
      </c>
      <c r="M6155" t="s">
        <v>14048</v>
      </c>
      <c r="N6155" t="s">
        <v>21</v>
      </c>
    </row>
    <row r="6156" spans="1:14" x14ac:dyDescent="0.35">
      <c r="A6156" t="s">
        <v>4467</v>
      </c>
      <c r="B6156">
        <v>39</v>
      </c>
      <c r="C6156" t="s">
        <v>14095</v>
      </c>
      <c r="D6156" t="s">
        <v>12</v>
      </c>
      <c r="E6156" t="s">
        <v>24</v>
      </c>
      <c r="F6156" t="s">
        <v>55</v>
      </c>
      <c r="G6156" t="s">
        <v>20</v>
      </c>
      <c r="H6156">
        <v>22.48</v>
      </c>
      <c r="I6156" s="9">
        <v>44965</v>
      </c>
      <c r="J6156">
        <v>2023</v>
      </c>
      <c r="K6156" t="s">
        <v>14051</v>
      </c>
      <c r="L6156">
        <v>2</v>
      </c>
      <c r="M6156" t="s">
        <v>14052</v>
      </c>
      <c r="N6156" t="s">
        <v>21</v>
      </c>
    </row>
    <row r="6157" spans="1:14" x14ac:dyDescent="0.35">
      <c r="A6157" t="s">
        <v>4565</v>
      </c>
      <c r="B6157">
        <v>43</v>
      </c>
      <c r="C6157" t="s">
        <v>14095</v>
      </c>
      <c r="D6157" t="s">
        <v>39</v>
      </c>
      <c r="E6157" t="s">
        <v>24</v>
      </c>
      <c r="F6157" t="s">
        <v>55</v>
      </c>
      <c r="G6157" t="s">
        <v>36</v>
      </c>
      <c r="H6157">
        <v>17588.79</v>
      </c>
      <c r="I6157" s="9">
        <v>45532</v>
      </c>
      <c r="J6157">
        <v>2024</v>
      </c>
      <c r="K6157" t="s">
        <v>14056</v>
      </c>
      <c r="L6157">
        <v>8</v>
      </c>
      <c r="M6157" t="s">
        <v>14052</v>
      </c>
      <c r="N6157" t="s">
        <v>21</v>
      </c>
    </row>
    <row r="6158" spans="1:14" x14ac:dyDescent="0.35">
      <c r="A6158" t="s">
        <v>4573</v>
      </c>
      <c r="B6158">
        <v>41</v>
      </c>
      <c r="C6158" t="s">
        <v>14095</v>
      </c>
      <c r="D6158" t="s">
        <v>39</v>
      </c>
      <c r="E6158" t="s">
        <v>42</v>
      </c>
      <c r="F6158" t="s">
        <v>19</v>
      </c>
      <c r="G6158" t="s">
        <v>36</v>
      </c>
      <c r="H6158">
        <v>25366.12</v>
      </c>
      <c r="I6158" s="9">
        <v>45378</v>
      </c>
      <c r="J6158">
        <v>2024</v>
      </c>
      <c r="K6158" t="s">
        <v>14053</v>
      </c>
      <c r="L6158">
        <v>3</v>
      </c>
      <c r="M6158" t="s">
        <v>14052</v>
      </c>
      <c r="N6158" t="s">
        <v>21</v>
      </c>
    </row>
    <row r="6159" spans="1:14" x14ac:dyDescent="0.35">
      <c r="A6159" t="s">
        <v>4585</v>
      </c>
      <c r="B6159">
        <v>44</v>
      </c>
      <c r="C6159" t="s">
        <v>14095</v>
      </c>
      <c r="D6159" t="s">
        <v>39</v>
      </c>
      <c r="E6159" t="s">
        <v>64</v>
      </c>
      <c r="F6159" t="s">
        <v>49</v>
      </c>
      <c r="G6159" t="s">
        <v>20</v>
      </c>
      <c r="H6159">
        <v>3037.95</v>
      </c>
      <c r="I6159" s="9">
        <v>45589</v>
      </c>
      <c r="J6159">
        <v>2024</v>
      </c>
      <c r="K6159" t="s">
        <v>14058</v>
      </c>
      <c r="L6159">
        <v>10</v>
      </c>
      <c r="M6159" t="s">
        <v>14057</v>
      </c>
      <c r="N6159" t="s">
        <v>21</v>
      </c>
    </row>
    <row r="6160" spans="1:14" x14ac:dyDescent="0.35">
      <c r="A6160" t="s">
        <v>4733</v>
      </c>
      <c r="B6160">
        <v>44</v>
      </c>
      <c r="C6160" t="s">
        <v>14095</v>
      </c>
      <c r="D6160" t="s">
        <v>12</v>
      </c>
      <c r="E6160" t="s">
        <v>24</v>
      </c>
      <c r="F6160" t="s">
        <v>14</v>
      </c>
      <c r="G6160" t="s">
        <v>26</v>
      </c>
      <c r="H6160">
        <v>5120.5</v>
      </c>
      <c r="I6160" s="9">
        <v>45533</v>
      </c>
      <c r="J6160">
        <v>2024</v>
      </c>
      <c r="K6160" t="s">
        <v>14056</v>
      </c>
      <c r="L6160">
        <v>8</v>
      </c>
      <c r="M6160" t="s">
        <v>14057</v>
      </c>
      <c r="N6160" t="s">
        <v>21</v>
      </c>
    </row>
    <row r="6161" spans="1:14" x14ac:dyDescent="0.35">
      <c r="A6161" t="s">
        <v>4871</v>
      </c>
      <c r="B6161">
        <v>40</v>
      </c>
      <c r="C6161" t="s">
        <v>14095</v>
      </c>
      <c r="D6161" t="s">
        <v>12</v>
      </c>
      <c r="E6161" t="s">
        <v>64</v>
      </c>
      <c r="F6161" t="s">
        <v>35</v>
      </c>
      <c r="G6161" t="s">
        <v>30</v>
      </c>
      <c r="H6161">
        <v>12304.87</v>
      </c>
      <c r="I6161" s="9">
        <v>44963</v>
      </c>
      <c r="J6161">
        <v>2023</v>
      </c>
      <c r="K6161" t="s">
        <v>14051</v>
      </c>
      <c r="L6161">
        <v>2</v>
      </c>
      <c r="M6161" t="s">
        <v>14062</v>
      </c>
      <c r="N6161" t="s">
        <v>21</v>
      </c>
    </row>
    <row r="6162" spans="1:14" x14ac:dyDescent="0.35">
      <c r="A6162" t="s">
        <v>4967</v>
      </c>
      <c r="B6162">
        <v>35</v>
      </c>
      <c r="C6162" t="s">
        <v>14095</v>
      </c>
      <c r="D6162" t="s">
        <v>39</v>
      </c>
      <c r="E6162" t="s">
        <v>52</v>
      </c>
      <c r="F6162" t="s">
        <v>49</v>
      </c>
      <c r="G6162" t="s">
        <v>30</v>
      </c>
      <c r="H6162">
        <v>10271.08</v>
      </c>
      <c r="I6162" s="9">
        <v>45017</v>
      </c>
      <c r="J6162">
        <v>2023</v>
      </c>
      <c r="K6162" t="s">
        <v>14061</v>
      </c>
      <c r="L6162">
        <v>4</v>
      </c>
      <c r="M6162" t="s">
        <v>14050</v>
      </c>
      <c r="N6162" t="s">
        <v>21</v>
      </c>
    </row>
    <row r="6163" spans="1:14" x14ac:dyDescent="0.35">
      <c r="A6163" t="s">
        <v>5015</v>
      </c>
      <c r="B6163">
        <v>38</v>
      </c>
      <c r="C6163" t="s">
        <v>14095</v>
      </c>
      <c r="D6163" t="s">
        <v>39</v>
      </c>
      <c r="E6163" t="s">
        <v>13</v>
      </c>
      <c r="F6163" t="s">
        <v>14</v>
      </c>
      <c r="G6163" t="s">
        <v>36</v>
      </c>
      <c r="H6163">
        <v>10548.67</v>
      </c>
      <c r="I6163" s="9">
        <v>45453</v>
      </c>
      <c r="J6163">
        <v>2024</v>
      </c>
      <c r="K6163" t="s">
        <v>14049</v>
      </c>
      <c r="L6163">
        <v>6</v>
      </c>
      <c r="M6163" t="s">
        <v>14062</v>
      </c>
      <c r="N6163" t="s">
        <v>21</v>
      </c>
    </row>
    <row r="6164" spans="1:14" x14ac:dyDescent="0.35">
      <c r="A6164" t="s">
        <v>5201</v>
      </c>
      <c r="B6164">
        <v>38</v>
      </c>
      <c r="C6164" t="s">
        <v>14095</v>
      </c>
      <c r="D6164" t="s">
        <v>39</v>
      </c>
      <c r="E6164" t="s">
        <v>24</v>
      </c>
      <c r="F6164" t="s">
        <v>14</v>
      </c>
      <c r="G6164" t="s">
        <v>15</v>
      </c>
      <c r="H6164">
        <v>27118.78</v>
      </c>
      <c r="I6164" s="9">
        <v>45297</v>
      </c>
      <c r="J6164">
        <v>2024</v>
      </c>
      <c r="K6164" t="s">
        <v>14045</v>
      </c>
      <c r="L6164">
        <v>1</v>
      </c>
      <c r="M6164" t="s">
        <v>14050</v>
      </c>
      <c r="N6164" t="s">
        <v>21</v>
      </c>
    </row>
    <row r="6165" spans="1:14" x14ac:dyDescent="0.35">
      <c r="A6165" t="s">
        <v>5225</v>
      </c>
      <c r="B6165">
        <v>38</v>
      </c>
      <c r="C6165" t="s">
        <v>14095</v>
      </c>
      <c r="D6165" t="s">
        <v>39</v>
      </c>
      <c r="E6165" t="s">
        <v>52</v>
      </c>
      <c r="F6165" t="s">
        <v>49</v>
      </c>
      <c r="G6165" t="s">
        <v>15</v>
      </c>
      <c r="H6165">
        <v>14595.62</v>
      </c>
      <c r="I6165" s="9">
        <v>44973</v>
      </c>
      <c r="J6165">
        <v>2023</v>
      </c>
      <c r="K6165" t="s">
        <v>14051</v>
      </c>
      <c r="L6165">
        <v>2</v>
      </c>
      <c r="M6165" t="s">
        <v>14057</v>
      </c>
      <c r="N6165" t="s">
        <v>21</v>
      </c>
    </row>
    <row r="6166" spans="1:14" x14ac:dyDescent="0.35">
      <c r="A6166" t="s">
        <v>5285</v>
      </c>
      <c r="B6166">
        <v>40</v>
      </c>
      <c r="C6166" t="s">
        <v>14095</v>
      </c>
      <c r="D6166" t="s">
        <v>39</v>
      </c>
      <c r="E6166" t="s">
        <v>29</v>
      </c>
      <c r="F6166" t="s">
        <v>25</v>
      </c>
      <c r="G6166" t="s">
        <v>15</v>
      </c>
      <c r="H6166">
        <v>13371.66</v>
      </c>
      <c r="I6166" s="9">
        <v>45391</v>
      </c>
      <c r="J6166">
        <v>2024</v>
      </c>
      <c r="K6166" t="s">
        <v>14061</v>
      </c>
      <c r="L6166">
        <v>4</v>
      </c>
      <c r="M6166" t="s">
        <v>14046</v>
      </c>
      <c r="N6166" t="s">
        <v>21</v>
      </c>
    </row>
    <row r="6167" spans="1:14" x14ac:dyDescent="0.35">
      <c r="A6167" t="s">
        <v>5329</v>
      </c>
      <c r="B6167">
        <v>36</v>
      </c>
      <c r="C6167" t="s">
        <v>14095</v>
      </c>
      <c r="D6167" t="s">
        <v>12</v>
      </c>
      <c r="E6167" t="s">
        <v>13</v>
      </c>
      <c r="F6167" t="s">
        <v>49</v>
      </c>
      <c r="G6167" t="s">
        <v>20</v>
      </c>
      <c r="H6167">
        <v>3072.11</v>
      </c>
      <c r="I6167" s="9">
        <v>45186</v>
      </c>
      <c r="J6167">
        <v>2023</v>
      </c>
      <c r="K6167" t="s">
        <v>14055</v>
      </c>
      <c r="L6167">
        <v>9</v>
      </c>
      <c r="M6167" t="s">
        <v>14059</v>
      </c>
      <c r="N6167" t="s">
        <v>21</v>
      </c>
    </row>
    <row r="6168" spans="1:14" x14ac:dyDescent="0.35">
      <c r="A6168" t="s">
        <v>5525</v>
      </c>
      <c r="B6168">
        <v>40</v>
      </c>
      <c r="C6168" t="s">
        <v>14095</v>
      </c>
      <c r="D6168" t="s">
        <v>39</v>
      </c>
      <c r="E6168" t="s">
        <v>42</v>
      </c>
      <c r="F6168" t="s">
        <v>19</v>
      </c>
      <c r="G6168" t="s">
        <v>15</v>
      </c>
      <c r="H6168">
        <v>22089.94</v>
      </c>
      <c r="I6168" s="9">
        <v>45415</v>
      </c>
      <c r="J6168">
        <v>2024</v>
      </c>
      <c r="K6168" t="s">
        <v>14047</v>
      </c>
      <c r="L6168">
        <v>5</v>
      </c>
      <c r="M6168" t="s">
        <v>14048</v>
      </c>
      <c r="N6168" t="s">
        <v>21</v>
      </c>
    </row>
    <row r="6169" spans="1:14" x14ac:dyDescent="0.35">
      <c r="A6169" t="s">
        <v>5557</v>
      </c>
      <c r="B6169">
        <v>42</v>
      </c>
      <c r="C6169" t="s">
        <v>14095</v>
      </c>
      <c r="D6169" t="s">
        <v>12</v>
      </c>
      <c r="E6169" t="s">
        <v>93</v>
      </c>
      <c r="F6169" t="s">
        <v>35</v>
      </c>
      <c r="G6169" t="s">
        <v>26</v>
      </c>
      <c r="H6169">
        <v>12140.77</v>
      </c>
      <c r="I6169" s="9">
        <v>45010</v>
      </c>
      <c r="J6169">
        <v>2023</v>
      </c>
      <c r="K6169" t="s">
        <v>14053</v>
      </c>
      <c r="L6169">
        <v>3</v>
      </c>
      <c r="M6169" t="s">
        <v>14050</v>
      </c>
      <c r="N6169" t="s">
        <v>21</v>
      </c>
    </row>
    <row r="6170" spans="1:14" x14ac:dyDescent="0.35">
      <c r="A6170" t="s">
        <v>5635</v>
      </c>
      <c r="B6170">
        <v>37</v>
      </c>
      <c r="C6170" t="s">
        <v>14095</v>
      </c>
      <c r="D6170" t="s">
        <v>12</v>
      </c>
      <c r="E6170" t="s">
        <v>64</v>
      </c>
      <c r="F6170" t="s">
        <v>19</v>
      </c>
      <c r="G6170" t="s">
        <v>20</v>
      </c>
      <c r="H6170">
        <v>21003.11</v>
      </c>
      <c r="I6170" s="9">
        <v>44957</v>
      </c>
      <c r="J6170">
        <v>2023</v>
      </c>
      <c r="K6170" t="s">
        <v>14045</v>
      </c>
      <c r="L6170">
        <v>1</v>
      </c>
      <c r="M6170" t="s">
        <v>14046</v>
      </c>
      <c r="N6170" t="s">
        <v>21</v>
      </c>
    </row>
    <row r="6171" spans="1:14" x14ac:dyDescent="0.35">
      <c r="A6171" t="s">
        <v>5659</v>
      </c>
      <c r="B6171">
        <v>41</v>
      </c>
      <c r="C6171" t="s">
        <v>14095</v>
      </c>
      <c r="D6171" t="s">
        <v>39</v>
      </c>
      <c r="E6171" t="s">
        <v>24</v>
      </c>
      <c r="F6171" t="s">
        <v>35</v>
      </c>
      <c r="G6171" t="s">
        <v>20</v>
      </c>
      <c r="H6171">
        <v>3645.16</v>
      </c>
      <c r="I6171" s="9">
        <v>45353</v>
      </c>
      <c r="J6171">
        <v>2024</v>
      </c>
      <c r="K6171" t="s">
        <v>14053</v>
      </c>
      <c r="L6171">
        <v>3</v>
      </c>
      <c r="M6171" t="s">
        <v>14050</v>
      </c>
      <c r="N6171" t="s">
        <v>21</v>
      </c>
    </row>
    <row r="6172" spans="1:14" x14ac:dyDescent="0.35">
      <c r="A6172" t="s">
        <v>5663</v>
      </c>
      <c r="B6172">
        <v>43</v>
      </c>
      <c r="C6172" t="s">
        <v>14095</v>
      </c>
      <c r="D6172" t="s">
        <v>39</v>
      </c>
      <c r="E6172" t="s">
        <v>42</v>
      </c>
      <c r="F6172" t="s">
        <v>55</v>
      </c>
      <c r="G6172" t="s">
        <v>30</v>
      </c>
      <c r="H6172">
        <v>20673.169999999998</v>
      </c>
      <c r="I6172" s="9">
        <v>45141</v>
      </c>
      <c r="J6172">
        <v>2023</v>
      </c>
      <c r="K6172" t="s">
        <v>14056</v>
      </c>
      <c r="L6172">
        <v>8</v>
      </c>
      <c r="M6172" t="s">
        <v>14057</v>
      </c>
      <c r="N6172" t="s">
        <v>21</v>
      </c>
    </row>
    <row r="6173" spans="1:14" x14ac:dyDescent="0.35">
      <c r="A6173" t="s">
        <v>5725</v>
      </c>
      <c r="B6173">
        <v>36</v>
      </c>
      <c r="C6173" t="s">
        <v>14095</v>
      </c>
      <c r="D6173" t="s">
        <v>39</v>
      </c>
      <c r="E6173" t="s">
        <v>64</v>
      </c>
      <c r="F6173" t="s">
        <v>55</v>
      </c>
      <c r="G6173" t="s">
        <v>36</v>
      </c>
      <c r="H6173">
        <v>4726.87</v>
      </c>
      <c r="I6173" s="9">
        <v>45286</v>
      </c>
      <c r="J6173">
        <v>2023</v>
      </c>
      <c r="K6173" t="s">
        <v>14060</v>
      </c>
      <c r="L6173">
        <v>12</v>
      </c>
      <c r="M6173" t="s">
        <v>14046</v>
      </c>
      <c r="N6173" t="s">
        <v>21</v>
      </c>
    </row>
    <row r="6174" spans="1:14" x14ac:dyDescent="0.35">
      <c r="A6174" t="s">
        <v>5753</v>
      </c>
      <c r="B6174">
        <v>35</v>
      </c>
      <c r="C6174" t="s">
        <v>14095</v>
      </c>
      <c r="D6174" t="s">
        <v>39</v>
      </c>
      <c r="E6174" t="s">
        <v>29</v>
      </c>
      <c r="F6174" t="s">
        <v>55</v>
      </c>
      <c r="G6174" t="s">
        <v>26</v>
      </c>
      <c r="H6174">
        <v>1686.81</v>
      </c>
      <c r="I6174" s="9">
        <v>45474</v>
      </c>
      <c r="J6174">
        <v>2024</v>
      </c>
      <c r="K6174" t="s">
        <v>14063</v>
      </c>
      <c r="L6174">
        <v>7</v>
      </c>
      <c r="M6174" t="s">
        <v>14062</v>
      </c>
      <c r="N6174" t="s">
        <v>21</v>
      </c>
    </row>
    <row r="6175" spans="1:14" x14ac:dyDescent="0.35">
      <c r="A6175" t="s">
        <v>5955</v>
      </c>
      <c r="B6175">
        <v>41</v>
      </c>
      <c r="C6175" t="s">
        <v>14095</v>
      </c>
      <c r="D6175" t="s">
        <v>12</v>
      </c>
      <c r="E6175" t="s">
        <v>52</v>
      </c>
      <c r="F6175" t="s">
        <v>25</v>
      </c>
      <c r="G6175" t="s">
        <v>15</v>
      </c>
      <c r="H6175">
        <v>685.99</v>
      </c>
      <c r="I6175" s="9">
        <v>45561</v>
      </c>
      <c r="J6175">
        <v>2024</v>
      </c>
      <c r="K6175" t="s">
        <v>14055</v>
      </c>
      <c r="L6175">
        <v>9</v>
      </c>
      <c r="M6175" t="s">
        <v>14057</v>
      </c>
      <c r="N6175" t="s">
        <v>21</v>
      </c>
    </row>
    <row r="6176" spans="1:14" x14ac:dyDescent="0.35">
      <c r="A6176" t="s">
        <v>6061</v>
      </c>
      <c r="B6176">
        <v>39</v>
      </c>
      <c r="C6176" t="s">
        <v>14095</v>
      </c>
      <c r="D6176" t="s">
        <v>39</v>
      </c>
      <c r="E6176" t="s">
        <v>13</v>
      </c>
      <c r="F6176" t="s">
        <v>55</v>
      </c>
      <c r="G6176" t="s">
        <v>20</v>
      </c>
      <c r="H6176">
        <v>8376.58</v>
      </c>
      <c r="I6176" s="9">
        <v>45018</v>
      </c>
      <c r="J6176">
        <v>2023</v>
      </c>
      <c r="K6176" t="s">
        <v>14061</v>
      </c>
      <c r="L6176">
        <v>4</v>
      </c>
      <c r="M6176" t="s">
        <v>14059</v>
      </c>
      <c r="N6176" t="s">
        <v>21</v>
      </c>
    </row>
    <row r="6177" spans="1:14" x14ac:dyDescent="0.35">
      <c r="A6177" t="s">
        <v>6065</v>
      </c>
      <c r="B6177">
        <v>41</v>
      </c>
      <c r="C6177" t="s">
        <v>14095</v>
      </c>
      <c r="D6177" t="s">
        <v>12</v>
      </c>
      <c r="E6177" t="s">
        <v>42</v>
      </c>
      <c r="F6177" t="s">
        <v>55</v>
      </c>
      <c r="G6177" t="s">
        <v>26</v>
      </c>
      <c r="H6177">
        <v>6789.45</v>
      </c>
      <c r="I6177" s="9">
        <v>45098</v>
      </c>
      <c r="J6177">
        <v>2023</v>
      </c>
      <c r="K6177" t="s">
        <v>14049</v>
      </c>
      <c r="L6177">
        <v>6</v>
      </c>
      <c r="M6177" t="s">
        <v>14052</v>
      </c>
      <c r="N6177" t="s">
        <v>21</v>
      </c>
    </row>
    <row r="6178" spans="1:14" x14ac:dyDescent="0.35">
      <c r="A6178" t="s">
        <v>6279</v>
      </c>
      <c r="B6178">
        <v>42</v>
      </c>
      <c r="C6178" t="s">
        <v>14095</v>
      </c>
      <c r="D6178" t="s">
        <v>39</v>
      </c>
      <c r="E6178" t="s">
        <v>29</v>
      </c>
      <c r="F6178" t="s">
        <v>49</v>
      </c>
      <c r="G6178" t="s">
        <v>26</v>
      </c>
      <c r="H6178">
        <v>3138.41</v>
      </c>
      <c r="I6178" s="9">
        <v>45160</v>
      </c>
      <c r="J6178">
        <v>2023</v>
      </c>
      <c r="K6178" t="s">
        <v>14056</v>
      </c>
      <c r="L6178">
        <v>8</v>
      </c>
      <c r="M6178" t="s">
        <v>14046</v>
      </c>
      <c r="N6178" t="s">
        <v>21</v>
      </c>
    </row>
    <row r="6179" spans="1:14" x14ac:dyDescent="0.35">
      <c r="A6179" t="s">
        <v>6339</v>
      </c>
      <c r="B6179">
        <v>43</v>
      </c>
      <c r="C6179" t="s">
        <v>14095</v>
      </c>
      <c r="D6179" t="s">
        <v>12</v>
      </c>
      <c r="E6179" t="s">
        <v>93</v>
      </c>
      <c r="F6179" t="s">
        <v>25</v>
      </c>
      <c r="G6179" t="s">
        <v>36</v>
      </c>
      <c r="H6179">
        <v>4775.6000000000004</v>
      </c>
      <c r="I6179" s="9">
        <v>45624</v>
      </c>
      <c r="J6179">
        <v>2024</v>
      </c>
      <c r="K6179" t="s">
        <v>14054</v>
      </c>
      <c r="L6179">
        <v>11</v>
      </c>
      <c r="M6179" t="s">
        <v>14057</v>
      </c>
      <c r="N6179" t="s">
        <v>21</v>
      </c>
    </row>
    <row r="6180" spans="1:14" x14ac:dyDescent="0.35">
      <c r="A6180" t="s">
        <v>6479</v>
      </c>
      <c r="B6180">
        <v>42</v>
      </c>
      <c r="C6180" t="s">
        <v>14095</v>
      </c>
      <c r="D6180" t="s">
        <v>12</v>
      </c>
      <c r="E6180" t="s">
        <v>64</v>
      </c>
      <c r="F6180" t="s">
        <v>55</v>
      </c>
      <c r="G6180" t="s">
        <v>36</v>
      </c>
      <c r="H6180">
        <v>873.64</v>
      </c>
      <c r="I6180" s="9">
        <v>45139</v>
      </c>
      <c r="J6180">
        <v>2023</v>
      </c>
      <c r="K6180" t="s">
        <v>14056</v>
      </c>
      <c r="L6180">
        <v>8</v>
      </c>
      <c r="M6180" t="s">
        <v>14046</v>
      </c>
      <c r="N6180" t="s">
        <v>21</v>
      </c>
    </row>
    <row r="6181" spans="1:14" x14ac:dyDescent="0.35">
      <c r="A6181" t="s">
        <v>6493</v>
      </c>
      <c r="B6181">
        <v>39</v>
      </c>
      <c r="C6181" t="s">
        <v>14095</v>
      </c>
      <c r="D6181" t="s">
        <v>12</v>
      </c>
      <c r="E6181" t="s">
        <v>52</v>
      </c>
      <c r="F6181" t="s">
        <v>14</v>
      </c>
      <c r="G6181" t="s">
        <v>36</v>
      </c>
      <c r="H6181">
        <v>5661.02</v>
      </c>
      <c r="I6181" s="9">
        <v>44983</v>
      </c>
      <c r="J6181">
        <v>2023</v>
      </c>
      <c r="K6181" t="s">
        <v>14051</v>
      </c>
      <c r="L6181">
        <v>2</v>
      </c>
      <c r="M6181" t="s">
        <v>14059</v>
      </c>
      <c r="N6181" t="s">
        <v>21</v>
      </c>
    </row>
    <row r="6182" spans="1:14" x14ac:dyDescent="0.35">
      <c r="A6182" t="s">
        <v>6671</v>
      </c>
      <c r="B6182">
        <v>39</v>
      </c>
      <c r="C6182" t="s">
        <v>14095</v>
      </c>
      <c r="D6182" t="s">
        <v>12</v>
      </c>
      <c r="E6182" t="s">
        <v>52</v>
      </c>
      <c r="F6182" t="s">
        <v>35</v>
      </c>
      <c r="G6182" t="s">
        <v>26</v>
      </c>
      <c r="H6182">
        <v>12437.4</v>
      </c>
      <c r="I6182" s="9">
        <v>45420</v>
      </c>
      <c r="J6182">
        <v>2024</v>
      </c>
      <c r="K6182" t="s">
        <v>14047</v>
      </c>
      <c r="L6182">
        <v>5</v>
      </c>
      <c r="M6182" t="s">
        <v>14052</v>
      </c>
      <c r="N6182" t="s">
        <v>21</v>
      </c>
    </row>
    <row r="6183" spans="1:14" x14ac:dyDescent="0.35">
      <c r="A6183" t="s">
        <v>6679</v>
      </c>
      <c r="B6183">
        <v>39</v>
      </c>
      <c r="C6183" t="s">
        <v>14095</v>
      </c>
      <c r="D6183" t="s">
        <v>39</v>
      </c>
      <c r="E6183" t="s">
        <v>42</v>
      </c>
      <c r="F6183" t="s">
        <v>55</v>
      </c>
      <c r="G6183" t="s">
        <v>20</v>
      </c>
      <c r="H6183">
        <v>13694.03</v>
      </c>
      <c r="I6183" s="9">
        <v>45207</v>
      </c>
      <c r="J6183">
        <v>2023</v>
      </c>
      <c r="K6183" t="s">
        <v>14058</v>
      </c>
      <c r="L6183">
        <v>10</v>
      </c>
      <c r="M6183" t="s">
        <v>14059</v>
      </c>
      <c r="N6183" t="s">
        <v>21</v>
      </c>
    </row>
    <row r="6184" spans="1:14" x14ac:dyDescent="0.35">
      <c r="A6184" t="s">
        <v>6689</v>
      </c>
      <c r="B6184">
        <v>44</v>
      </c>
      <c r="C6184" t="s">
        <v>14095</v>
      </c>
      <c r="D6184" t="s">
        <v>12</v>
      </c>
      <c r="E6184" t="s">
        <v>13</v>
      </c>
      <c r="F6184" t="s">
        <v>55</v>
      </c>
      <c r="G6184" t="s">
        <v>26</v>
      </c>
      <c r="H6184">
        <v>29216.85</v>
      </c>
      <c r="I6184" s="9">
        <v>45422</v>
      </c>
      <c r="J6184">
        <v>2024</v>
      </c>
      <c r="K6184" t="s">
        <v>14047</v>
      </c>
      <c r="L6184">
        <v>5</v>
      </c>
      <c r="M6184" t="s">
        <v>14048</v>
      </c>
      <c r="N6184" t="s">
        <v>21</v>
      </c>
    </row>
    <row r="6185" spans="1:14" x14ac:dyDescent="0.35">
      <c r="A6185" t="s">
        <v>6715</v>
      </c>
      <c r="B6185">
        <v>43</v>
      </c>
      <c r="C6185" t="s">
        <v>14095</v>
      </c>
      <c r="D6185" t="s">
        <v>12</v>
      </c>
      <c r="E6185" t="s">
        <v>42</v>
      </c>
      <c r="F6185" t="s">
        <v>55</v>
      </c>
      <c r="G6185" t="s">
        <v>36</v>
      </c>
      <c r="H6185">
        <v>6872.76</v>
      </c>
      <c r="I6185" s="9">
        <v>45483</v>
      </c>
      <c r="J6185">
        <v>2024</v>
      </c>
      <c r="K6185" t="s">
        <v>14063</v>
      </c>
      <c r="L6185">
        <v>7</v>
      </c>
      <c r="M6185" t="s">
        <v>14052</v>
      </c>
      <c r="N6185" t="s">
        <v>21</v>
      </c>
    </row>
    <row r="6186" spans="1:14" x14ac:dyDescent="0.35">
      <c r="A6186" t="s">
        <v>6757</v>
      </c>
      <c r="B6186">
        <v>43</v>
      </c>
      <c r="C6186" t="s">
        <v>14095</v>
      </c>
      <c r="D6186" t="s">
        <v>39</v>
      </c>
      <c r="E6186" t="s">
        <v>93</v>
      </c>
      <c r="F6186" t="s">
        <v>14</v>
      </c>
      <c r="G6186" t="s">
        <v>26</v>
      </c>
      <c r="H6186">
        <v>3716.38</v>
      </c>
      <c r="I6186" s="9">
        <v>45039</v>
      </c>
      <c r="J6186">
        <v>2023</v>
      </c>
      <c r="K6186" t="s">
        <v>14061</v>
      </c>
      <c r="L6186">
        <v>4</v>
      </c>
      <c r="M6186" t="s">
        <v>14059</v>
      </c>
      <c r="N6186" t="s">
        <v>21</v>
      </c>
    </row>
    <row r="6187" spans="1:14" x14ac:dyDescent="0.35">
      <c r="A6187" t="s">
        <v>6923</v>
      </c>
      <c r="B6187">
        <v>37</v>
      </c>
      <c r="C6187" t="s">
        <v>14095</v>
      </c>
      <c r="D6187" t="s">
        <v>39</v>
      </c>
      <c r="E6187" t="s">
        <v>29</v>
      </c>
      <c r="F6187" t="s">
        <v>35</v>
      </c>
      <c r="G6187" t="s">
        <v>26</v>
      </c>
      <c r="H6187">
        <v>4005.83</v>
      </c>
      <c r="I6187" s="9">
        <v>45079</v>
      </c>
      <c r="J6187">
        <v>2023</v>
      </c>
      <c r="K6187" t="s">
        <v>14049</v>
      </c>
      <c r="L6187">
        <v>6</v>
      </c>
      <c r="M6187" t="s">
        <v>14048</v>
      </c>
      <c r="N6187" t="s">
        <v>21</v>
      </c>
    </row>
    <row r="6188" spans="1:14" x14ac:dyDescent="0.35">
      <c r="A6188" t="s">
        <v>7159</v>
      </c>
      <c r="B6188">
        <v>39</v>
      </c>
      <c r="C6188" t="s">
        <v>14095</v>
      </c>
      <c r="D6188" t="s">
        <v>12</v>
      </c>
      <c r="E6188" t="s">
        <v>64</v>
      </c>
      <c r="F6188" t="s">
        <v>19</v>
      </c>
      <c r="G6188" t="s">
        <v>30</v>
      </c>
      <c r="H6188">
        <v>17918.900000000001</v>
      </c>
      <c r="I6188" s="9">
        <v>45436</v>
      </c>
      <c r="J6188">
        <v>2024</v>
      </c>
      <c r="K6188" t="s">
        <v>14047</v>
      </c>
      <c r="L6188">
        <v>5</v>
      </c>
      <c r="M6188" t="s">
        <v>14048</v>
      </c>
      <c r="N6188" t="s">
        <v>21</v>
      </c>
    </row>
    <row r="6189" spans="1:14" x14ac:dyDescent="0.35">
      <c r="A6189" t="s">
        <v>7327</v>
      </c>
      <c r="B6189">
        <v>44</v>
      </c>
      <c r="C6189" t="s">
        <v>14095</v>
      </c>
      <c r="D6189" t="s">
        <v>12</v>
      </c>
      <c r="E6189" t="s">
        <v>24</v>
      </c>
      <c r="F6189" t="s">
        <v>55</v>
      </c>
      <c r="G6189" t="s">
        <v>36</v>
      </c>
      <c r="H6189">
        <v>25249.42</v>
      </c>
      <c r="I6189" s="9">
        <v>45460</v>
      </c>
      <c r="J6189">
        <v>2024</v>
      </c>
      <c r="K6189" t="s">
        <v>14049</v>
      </c>
      <c r="L6189">
        <v>6</v>
      </c>
      <c r="M6189" t="s">
        <v>14062</v>
      </c>
      <c r="N6189" t="s">
        <v>21</v>
      </c>
    </row>
    <row r="6190" spans="1:14" x14ac:dyDescent="0.35">
      <c r="A6190" t="s">
        <v>7569</v>
      </c>
      <c r="B6190">
        <v>36</v>
      </c>
      <c r="C6190" t="s">
        <v>14095</v>
      </c>
      <c r="D6190" t="s">
        <v>12</v>
      </c>
      <c r="E6190" t="s">
        <v>42</v>
      </c>
      <c r="F6190" t="s">
        <v>35</v>
      </c>
      <c r="G6190" t="s">
        <v>15</v>
      </c>
      <c r="H6190">
        <v>1939.86</v>
      </c>
      <c r="I6190" s="9">
        <v>45051</v>
      </c>
      <c r="J6190">
        <v>2023</v>
      </c>
      <c r="K6190" t="s">
        <v>14047</v>
      </c>
      <c r="L6190">
        <v>5</v>
      </c>
      <c r="M6190" t="s">
        <v>14048</v>
      </c>
      <c r="N6190" t="s">
        <v>21</v>
      </c>
    </row>
    <row r="6191" spans="1:14" x14ac:dyDescent="0.35">
      <c r="A6191" t="s">
        <v>7571</v>
      </c>
      <c r="B6191">
        <v>36</v>
      </c>
      <c r="C6191" t="s">
        <v>14095</v>
      </c>
      <c r="D6191" t="s">
        <v>39</v>
      </c>
      <c r="E6191" t="s">
        <v>52</v>
      </c>
      <c r="F6191" t="s">
        <v>49</v>
      </c>
      <c r="G6191" t="s">
        <v>36</v>
      </c>
      <c r="H6191">
        <v>17205.439999999999</v>
      </c>
      <c r="I6191" s="9">
        <v>45246</v>
      </c>
      <c r="J6191">
        <v>2023</v>
      </c>
      <c r="K6191" t="s">
        <v>14054</v>
      </c>
      <c r="L6191">
        <v>11</v>
      </c>
      <c r="M6191" t="s">
        <v>14057</v>
      </c>
      <c r="N6191" t="s">
        <v>21</v>
      </c>
    </row>
    <row r="6192" spans="1:14" x14ac:dyDescent="0.35">
      <c r="A6192" t="s">
        <v>7573</v>
      </c>
      <c r="B6192">
        <v>42</v>
      </c>
      <c r="C6192" t="s">
        <v>14095</v>
      </c>
      <c r="D6192" t="s">
        <v>39</v>
      </c>
      <c r="E6192" t="s">
        <v>24</v>
      </c>
      <c r="F6192" t="s">
        <v>35</v>
      </c>
      <c r="G6192" t="s">
        <v>26</v>
      </c>
      <c r="H6192">
        <v>908.72</v>
      </c>
      <c r="I6192" s="9">
        <v>45079</v>
      </c>
      <c r="J6192">
        <v>2023</v>
      </c>
      <c r="K6192" t="s">
        <v>14049</v>
      </c>
      <c r="L6192">
        <v>6</v>
      </c>
      <c r="M6192" t="s">
        <v>14048</v>
      </c>
      <c r="N6192" t="s">
        <v>21</v>
      </c>
    </row>
    <row r="6193" spans="1:14" x14ac:dyDescent="0.35">
      <c r="A6193" t="s">
        <v>7651</v>
      </c>
      <c r="B6193">
        <v>39</v>
      </c>
      <c r="C6193" t="s">
        <v>14095</v>
      </c>
      <c r="D6193" t="s">
        <v>12</v>
      </c>
      <c r="E6193" t="s">
        <v>74</v>
      </c>
      <c r="F6193" t="s">
        <v>19</v>
      </c>
      <c r="G6193" t="s">
        <v>20</v>
      </c>
      <c r="H6193">
        <v>84.22</v>
      </c>
      <c r="I6193" s="9">
        <v>45397</v>
      </c>
      <c r="J6193">
        <v>2024</v>
      </c>
      <c r="K6193" t="s">
        <v>14061</v>
      </c>
      <c r="L6193">
        <v>4</v>
      </c>
      <c r="M6193" t="s">
        <v>14062</v>
      </c>
      <c r="N6193" t="s">
        <v>21</v>
      </c>
    </row>
    <row r="6194" spans="1:14" x14ac:dyDescent="0.35">
      <c r="A6194" t="s">
        <v>7657</v>
      </c>
      <c r="B6194">
        <v>40</v>
      </c>
      <c r="C6194" t="s">
        <v>14095</v>
      </c>
      <c r="D6194" t="s">
        <v>39</v>
      </c>
      <c r="E6194" t="s">
        <v>24</v>
      </c>
      <c r="F6194" t="s">
        <v>35</v>
      </c>
      <c r="G6194" t="s">
        <v>15</v>
      </c>
      <c r="H6194">
        <v>6331.85</v>
      </c>
      <c r="I6194" s="9">
        <v>44994</v>
      </c>
      <c r="J6194">
        <v>2023</v>
      </c>
      <c r="K6194" t="s">
        <v>14053</v>
      </c>
      <c r="L6194">
        <v>3</v>
      </c>
      <c r="M6194" t="s">
        <v>14057</v>
      </c>
      <c r="N6194" t="s">
        <v>21</v>
      </c>
    </row>
    <row r="6195" spans="1:14" x14ac:dyDescent="0.35">
      <c r="A6195" t="s">
        <v>7833</v>
      </c>
      <c r="B6195">
        <v>40</v>
      </c>
      <c r="C6195" t="s">
        <v>14095</v>
      </c>
      <c r="D6195" t="s">
        <v>12</v>
      </c>
      <c r="E6195" t="s">
        <v>24</v>
      </c>
      <c r="F6195" t="s">
        <v>55</v>
      </c>
      <c r="G6195" t="s">
        <v>26</v>
      </c>
      <c r="H6195">
        <v>12489.01</v>
      </c>
      <c r="I6195" s="9">
        <v>45243</v>
      </c>
      <c r="J6195">
        <v>2023</v>
      </c>
      <c r="K6195" t="s">
        <v>14054</v>
      </c>
      <c r="L6195">
        <v>11</v>
      </c>
      <c r="M6195" t="s">
        <v>14062</v>
      </c>
      <c r="N6195" t="s">
        <v>21</v>
      </c>
    </row>
    <row r="6196" spans="1:14" x14ac:dyDescent="0.35">
      <c r="A6196" t="s">
        <v>8053</v>
      </c>
      <c r="B6196">
        <v>43</v>
      </c>
      <c r="C6196" t="s">
        <v>14095</v>
      </c>
      <c r="D6196" t="s">
        <v>39</v>
      </c>
      <c r="E6196" t="s">
        <v>74</v>
      </c>
      <c r="F6196" t="s">
        <v>14</v>
      </c>
      <c r="G6196" t="s">
        <v>20</v>
      </c>
      <c r="H6196">
        <v>1765.64</v>
      </c>
      <c r="I6196" s="9">
        <v>45215</v>
      </c>
      <c r="J6196">
        <v>2023</v>
      </c>
      <c r="K6196" t="s">
        <v>14058</v>
      </c>
      <c r="L6196">
        <v>10</v>
      </c>
      <c r="M6196" t="s">
        <v>14062</v>
      </c>
      <c r="N6196" t="s">
        <v>21</v>
      </c>
    </row>
    <row r="6197" spans="1:14" x14ac:dyDescent="0.35">
      <c r="A6197" t="s">
        <v>8063</v>
      </c>
      <c r="B6197">
        <v>37</v>
      </c>
      <c r="C6197" t="s">
        <v>14095</v>
      </c>
      <c r="D6197" t="s">
        <v>39</v>
      </c>
      <c r="E6197" t="s">
        <v>52</v>
      </c>
      <c r="F6197" t="s">
        <v>25</v>
      </c>
      <c r="G6197" t="s">
        <v>30</v>
      </c>
      <c r="H6197">
        <v>1378.08</v>
      </c>
      <c r="I6197" s="9">
        <v>45566</v>
      </c>
      <c r="J6197">
        <v>2024</v>
      </c>
      <c r="K6197" t="s">
        <v>14058</v>
      </c>
      <c r="L6197">
        <v>10</v>
      </c>
      <c r="M6197" t="s">
        <v>14046</v>
      </c>
      <c r="N6197" t="s">
        <v>21</v>
      </c>
    </row>
    <row r="6198" spans="1:14" x14ac:dyDescent="0.35">
      <c r="A6198" t="s">
        <v>8079</v>
      </c>
      <c r="B6198">
        <v>43</v>
      </c>
      <c r="C6198" t="s">
        <v>14095</v>
      </c>
      <c r="D6198" t="s">
        <v>39</v>
      </c>
      <c r="E6198" t="s">
        <v>52</v>
      </c>
      <c r="F6198" t="s">
        <v>19</v>
      </c>
      <c r="G6198" t="s">
        <v>30</v>
      </c>
      <c r="H6198">
        <v>220.4</v>
      </c>
      <c r="I6198" s="9">
        <v>45047</v>
      </c>
      <c r="J6198">
        <v>2023</v>
      </c>
      <c r="K6198" t="s">
        <v>14047</v>
      </c>
      <c r="L6198">
        <v>5</v>
      </c>
      <c r="M6198" t="s">
        <v>14062</v>
      </c>
      <c r="N6198" t="s">
        <v>21</v>
      </c>
    </row>
    <row r="6199" spans="1:14" x14ac:dyDescent="0.35">
      <c r="A6199" t="s">
        <v>8147</v>
      </c>
      <c r="B6199">
        <v>44</v>
      </c>
      <c r="C6199" t="s">
        <v>14095</v>
      </c>
      <c r="D6199" t="s">
        <v>12</v>
      </c>
      <c r="E6199" t="s">
        <v>64</v>
      </c>
      <c r="F6199" t="s">
        <v>19</v>
      </c>
      <c r="G6199" t="s">
        <v>20</v>
      </c>
      <c r="H6199">
        <v>415.54</v>
      </c>
      <c r="I6199" s="9">
        <v>45295</v>
      </c>
      <c r="J6199">
        <v>2024</v>
      </c>
      <c r="K6199" t="s">
        <v>14045</v>
      </c>
      <c r="L6199">
        <v>1</v>
      </c>
      <c r="M6199" t="s">
        <v>14057</v>
      </c>
      <c r="N6199" t="s">
        <v>21</v>
      </c>
    </row>
    <row r="6200" spans="1:14" x14ac:dyDescent="0.35">
      <c r="A6200" t="s">
        <v>8155</v>
      </c>
      <c r="B6200">
        <v>38</v>
      </c>
      <c r="C6200" t="s">
        <v>14095</v>
      </c>
      <c r="D6200" t="s">
        <v>39</v>
      </c>
      <c r="E6200" t="s">
        <v>93</v>
      </c>
      <c r="F6200" t="s">
        <v>19</v>
      </c>
      <c r="G6200" t="s">
        <v>20</v>
      </c>
      <c r="H6200">
        <v>15856.63</v>
      </c>
      <c r="I6200" s="9">
        <v>44986</v>
      </c>
      <c r="J6200">
        <v>2023</v>
      </c>
      <c r="K6200" t="s">
        <v>14053</v>
      </c>
      <c r="L6200">
        <v>3</v>
      </c>
      <c r="M6200" t="s">
        <v>14052</v>
      </c>
      <c r="N6200" t="s">
        <v>21</v>
      </c>
    </row>
    <row r="6201" spans="1:14" x14ac:dyDescent="0.35">
      <c r="A6201" t="s">
        <v>8165</v>
      </c>
      <c r="B6201">
        <v>39</v>
      </c>
      <c r="C6201" t="s">
        <v>14095</v>
      </c>
      <c r="D6201" t="s">
        <v>39</v>
      </c>
      <c r="E6201" t="s">
        <v>93</v>
      </c>
      <c r="F6201" t="s">
        <v>49</v>
      </c>
      <c r="G6201" t="s">
        <v>20</v>
      </c>
      <c r="H6201">
        <v>18950.07</v>
      </c>
      <c r="I6201" s="9">
        <v>45082</v>
      </c>
      <c r="J6201">
        <v>2023</v>
      </c>
      <c r="K6201" t="s">
        <v>14049</v>
      </c>
      <c r="L6201">
        <v>6</v>
      </c>
      <c r="M6201" t="s">
        <v>14062</v>
      </c>
      <c r="N6201" t="s">
        <v>21</v>
      </c>
    </row>
    <row r="6202" spans="1:14" x14ac:dyDescent="0.35">
      <c r="A6202" t="s">
        <v>8303</v>
      </c>
      <c r="B6202">
        <v>39</v>
      </c>
      <c r="C6202" t="s">
        <v>14095</v>
      </c>
      <c r="D6202" t="s">
        <v>39</v>
      </c>
      <c r="E6202" t="s">
        <v>64</v>
      </c>
      <c r="F6202" t="s">
        <v>25</v>
      </c>
      <c r="G6202" t="s">
        <v>26</v>
      </c>
      <c r="H6202">
        <v>6810.52</v>
      </c>
      <c r="I6202" s="9">
        <v>45473</v>
      </c>
      <c r="J6202">
        <v>2024</v>
      </c>
      <c r="K6202" t="s">
        <v>14049</v>
      </c>
      <c r="L6202">
        <v>6</v>
      </c>
      <c r="M6202" t="s">
        <v>14059</v>
      </c>
      <c r="N6202" t="s">
        <v>21</v>
      </c>
    </row>
    <row r="6203" spans="1:14" x14ac:dyDescent="0.35">
      <c r="A6203" t="s">
        <v>8391</v>
      </c>
      <c r="B6203">
        <v>43</v>
      </c>
      <c r="C6203" t="s">
        <v>14095</v>
      </c>
      <c r="D6203" t="s">
        <v>12</v>
      </c>
      <c r="E6203" t="s">
        <v>13</v>
      </c>
      <c r="F6203" t="s">
        <v>55</v>
      </c>
      <c r="G6203" t="s">
        <v>20</v>
      </c>
      <c r="H6203">
        <v>13240.35</v>
      </c>
      <c r="I6203" s="9">
        <v>44992</v>
      </c>
      <c r="J6203">
        <v>2023</v>
      </c>
      <c r="K6203" t="s">
        <v>14053</v>
      </c>
      <c r="L6203">
        <v>3</v>
      </c>
      <c r="M6203" t="s">
        <v>14046</v>
      </c>
      <c r="N6203" t="s">
        <v>21</v>
      </c>
    </row>
    <row r="6204" spans="1:14" x14ac:dyDescent="0.35">
      <c r="A6204" t="s">
        <v>8403</v>
      </c>
      <c r="B6204">
        <v>37</v>
      </c>
      <c r="C6204" t="s">
        <v>14095</v>
      </c>
      <c r="D6204" t="s">
        <v>39</v>
      </c>
      <c r="E6204" t="s">
        <v>24</v>
      </c>
      <c r="F6204" t="s">
        <v>55</v>
      </c>
      <c r="G6204" t="s">
        <v>20</v>
      </c>
      <c r="H6204">
        <v>2312.52</v>
      </c>
      <c r="I6204" s="9">
        <v>45166</v>
      </c>
      <c r="J6204">
        <v>2023</v>
      </c>
      <c r="K6204" t="s">
        <v>14056</v>
      </c>
      <c r="L6204">
        <v>8</v>
      </c>
      <c r="M6204" t="s">
        <v>14062</v>
      </c>
      <c r="N6204" t="s">
        <v>21</v>
      </c>
    </row>
    <row r="6205" spans="1:14" x14ac:dyDescent="0.35">
      <c r="A6205" t="s">
        <v>8835</v>
      </c>
      <c r="B6205">
        <v>36</v>
      </c>
      <c r="C6205" t="s">
        <v>14095</v>
      </c>
      <c r="D6205" t="s">
        <v>12</v>
      </c>
      <c r="E6205" t="s">
        <v>93</v>
      </c>
      <c r="F6205" t="s">
        <v>14</v>
      </c>
      <c r="G6205" t="s">
        <v>30</v>
      </c>
      <c r="H6205">
        <v>33619.69</v>
      </c>
      <c r="I6205" s="9">
        <v>45368</v>
      </c>
      <c r="J6205">
        <v>2024</v>
      </c>
      <c r="K6205" t="s">
        <v>14053</v>
      </c>
      <c r="L6205">
        <v>3</v>
      </c>
      <c r="M6205" t="s">
        <v>14059</v>
      </c>
      <c r="N6205" t="s">
        <v>21</v>
      </c>
    </row>
    <row r="6206" spans="1:14" x14ac:dyDescent="0.35">
      <c r="A6206" t="s">
        <v>8909</v>
      </c>
      <c r="B6206">
        <v>37</v>
      </c>
      <c r="C6206" t="s">
        <v>14095</v>
      </c>
      <c r="D6206" t="s">
        <v>12</v>
      </c>
      <c r="E6206" t="s">
        <v>42</v>
      </c>
      <c r="F6206" t="s">
        <v>19</v>
      </c>
      <c r="G6206" t="s">
        <v>15</v>
      </c>
      <c r="H6206">
        <v>2605.09</v>
      </c>
      <c r="I6206" s="9">
        <v>45336</v>
      </c>
      <c r="J6206">
        <v>2024</v>
      </c>
      <c r="K6206" t="s">
        <v>14051</v>
      </c>
      <c r="L6206">
        <v>2</v>
      </c>
      <c r="M6206" t="s">
        <v>14052</v>
      </c>
      <c r="N6206" t="s">
        <v>21</v>
      </c>
    </row>
    <row r="6207" spans="1:14" x14ac:dyDescent="0.35">
      <c r="A6207" t="s">
        <v>9051</v>
      </c>
      <c r="B6207">
        <v>43</v>
      </c>
      <c r="C6207" t="s">
        <v>14095</v>
      </c>
      <c r="D6207" t="s">
        <v>12</v>
      </c>
      <c r="E6207" t="s">
        <v>24</v>
      </c>
      <c r="F6207" t="s">
        <v>35</v>
      </c>
      <c r="G6207" t="s">
        <v>30</v>
      </c>
      <c r="H6207">
        <v>38456.480000000003</v>
      </c>
      <c r="I6207" s="9">
        <v>45457</v>
      </c>
      <c r="J6207">
        <v>2024</v>
      </c>
      <c r="K6207" t="s">
        <v>14049</v>
      </c>
      <c r="L6207">
        <v>6</v>
      </c>
      <c r="M6207" t="s">
        <v>14048</v>
      </c>
      <c r="N6207" t="s">
        <v>21</v>
      </c>
    </row>
    <row r="6208" spans="1:14" x14ac:dyDescent="0.35">
      <c r="A6208" t="s">
        <v>9053</v>
      </c>
      <c r="B6208">
        <v>42</v>
      </c>
      <c r="C6208" t="s">
        <v>14095</v>
      </c>
      <c r="D6208" t="s">
        <v>39</v>
      </c>
      <c r="E6208" t="s">
        <v>13</v>
      </c>
      <c r="F6208" t="s">
        <v>19</v>
      </c>
      <c r="G6208" t="s">
        <v>36</v>
      </c>
      <c r="H6208">
        <v>2791.88</v>
      </c>
      <c r="I6208" s="9">
        <v>44985</v>
      </c>
      <c r="J6208">
        <v>2023</v>
      </c>
      <c r="K6208" t="s">
        <v>14051</v>
      </c>
      <c r="L6208">
        <v>2</v>
      </c>
      <c r="M6208" t="s">
        <v>14046</v>
      </c>
      <c r="N6208" t="s">
        <v>21</v>
      </c>
    </row>
    <row r="6209" spans="1:14" x14ac:dyDescent="0.35">
      <c r="A6209" t="s">
        <v>9589</v>
      </c>
      <c r="B6209">
        <v>43</v>
      </c>
      <c r="C6209" t="s">
        <v>14095</v>
      </c>
      <c r="D6209" t="s">
        <v>12</v>
      </c>
      <c r="E6209" t="s">
        <v>52</v>
      </c>
      <c r="F6209" t="s">
        <v>14</v>
      </c>
      <c r="G6209" t="s">
        <v>36</v>
      </c>
      <c r="H6209">
        <v>21717.13</v>
      </c>
      <c r="I6209" s="9">
        <v>45644</v>
      </c>
      <c r="J6209">
        <v>2024</v>
      </c>
      <c r="K6209" t="s">
        <v>14060</v>
      </c>
      <c r="L6209">
        <v>12</v>
      </c>
      <c r="M6209" t="s">
        <v>14052</v>
      </c>
      <c r="N6209" t="s">
        <v>21</v>
      </c>
    </row>
    <row r="6210" spans="1:14" x14ac:dyDescent="0.35">
      <c r="A6210" t="s">
        <v>9723</v>
      </c>
      <c r="B6210">
        <v>42</v>
      </c>
      <c r="C6210" t="s">
        <v>14095</v>
      </c>
      <c r="D6210" t="s">
        <v>39</v>
      </c>
      <c r="E6210" t="s">
        <v>74</v>
      </c>
      <c r="F6210" t="s">
        <v>35</v>
      </c>
      <c r="G6210" t="s">
        <v>26</v>
      </c>
      <c r="H6210">
        <v>6575.22</v>
      </c>
      <c r="I6210" s="9">
        <v>45160</v>
      </c>
      <c r="J6210">
        <v>2023</v>
      </c>
      <c r="K6210" t="s">
        <v>14056</v>
      </c>
      <c r="L6210">
        <v>8</v>
      </c>
      <c r="M6210" t="s">
        <v>14046</v>
      </c>
      <c r="N6210" t="s">
        <v>21</v>
      </c>
    </row>
    <row r="6211" spans="1:14" x14ac:dyDescent="0.35">
      <c r="A6211" t="s">
        <v>9745</v>
      </c>
      <c r="B6211">
        <v>36</v>
      </c>
      <c r="C6211" t="s">
        <v>14095</v>
      </c>
      <c r="D6211" t="s">
        <v>12</v>
      </c>
      <c r="E6211" t="s">
        <v>74</v>
      </c>
      <c r="F6211" t="s">
        <v>49</v>
      </c>
      <c r="G6211" t="s">
        <v>20</v>
      </c>
      <c r="H6211">
        <v>17449.61</v>
      </c>
      <c r="I6211" s="9">
        <v>44963</v>
      </c>
      <c r="J6211">
        <v>2023</v>
      </c>
      <c r="K6211" t="s">
        <v>14051</v>
      </c>
      <c r="L6211">
        <v>2</v>
      </c>
      <c r="M6211" t="s">
        <v>14062</v>
      </c>
      <c r="N6211" t="s">
        <v>21</v>
      </c>
    </row>
    <row r="6212" spans="1:14" x14ac:dyDescent="0.35">
      <c r="A6212" t="s">
        <v>9891</v>
      </c>
      <c r="B6212">
        <v>41</v>
      </c>
      <c r="C6212" t="s">
        <v>14095</v>
      </c>
      <c r="D6212" t="s">
        <v>39</v>
      </c>
      <c r="E6212" t="s">
        <v>24</v>
      </c>
      <c r="F6212" t="s">
        <v>14</v>
      </c>
      <c r="G6212" t="s">
        <v>30</v>
      </c>
      <c r="H6212">
        <v>8146</v>
      </c>
      <c r="I6212" s="9">
        <v>45472</v>
      </c>
      <c r="J6212">
        <v>2024</v>
      </c>
      <c r="K6212" t="s">
        <v>14049</v>
      </c>
      <c r="L6212">
        <v>6</v>
      </c>
      <c r="M6212" t="s">
        <v>14050</v>
      </c>
      <c r="N6212" t="s">
        <v>21</v>
      </c>
    </row>
    <row r="6213" spans="1:14" x14ac:dyDescent="0.35">
      <c r="A6213" t="s">
        <v>9897</v>
      </c>
      <c r="B6213">
        <v>37</v>
      </c>
      <c r="C6213" t="s">
        <v>14095</v>
      </c>
      <c r="D6213" t="s">
        <v>39</v>
      </c>
      <c r="E6213" t="s">
        <v>52</v>
      </c>
      <c r="F6213" t="s">
        <v>19</v>
      </c>
      <c r="G6213" t="s">
        <v>20</v>
      </c>
      <c r="H6213">
        <v>2842.42</v>
      </c>
      <c r="I6213" s="9">
        <v>45066</v>
      </c>
      <c r="J6213">
        <v>2023</v>
      </c>
      <c r="K6213" t="s">
        <v>14047</v>
      </c>
      <c r="L6213">
        <v>5</v>
      </c>
      <c r="M6213" t="s">
        <v>14050</v>
      </c>
      <c r="N6213" t="s">
        <v>21</v>
      </c>
    </row>
    <row r="6214" spans="1:14" x14ac:dyDescent="0.35">
      <c r="A6214" t="s">
        <v>9929</v>
      </c>
      <c r="B6214">
        <v>42</v>
      </c>
      <c r="C6214" t="s">
        <v>14095</v>
      </c>
      <c r="D6214" t="s">
        <v>39</v>
      </c>
      <c r="E6214" t="s">
        <v>29</v>
      </c>
      <c r="F6214" t="s">
        <v>55</v>
      </c>
      <c r="G6214" t="s">
        <v>20</v>
      </c>
      <c r="H6214">
        <v>16223.15</v>
      </c>
      <c r="I6214" s="9">
        <v>45265</v>
      </c>
      <c r="J6214">
        <v>2023</v>
      </c>
      <c r="K6214" t="s">
        <v>14060</v>
      </c>
      <c r="L6214">
        <v>12</v>
      </c>
      <c r="M6214" t="s">
        <v>14046</v>
      </c>
      <c r="N6214" t="s">
        <v>21</v>
      </c>
    </row>
    <row r="6215" spans="1:14" x14ac:dyDescent="0.35">
      <c r="A6215" t="s">
        <v>9959</v>
      </c>
      <c r="B6215">
        <v>37</v>
      </c>
      <c r="C6215" t="s">
        <v>14095</v>
      </c>
      <c r="D6215" t="s">
        <v>12</v>
      </c>
      <c r="E6215" t="s">
        <v>13</v>
      </c>
      <c r="F6215" t="s">
        <v>35</v>
      </c>
      <c r="G6215" t="s">
        <v>20</v>
      </c>
      <c r="H6215">
        <v>201.02</v>
      </c>
      <c r="I6215" s="9">
        <v>45320</v>
      </c>
      <c r="J6215">
        <v>2024</v>
      </c>
      <c r="K6215" t="s">
        <v>14045</v>
      </c>
      <c r="L6215">
        <v>1</v>
      </c>
      <c r="M6215" t="s">
        <v>14062</v>
      </c>
      <c r="N6215" t="s">
        <v>21</v>
      </c>
    </row>
    <row r="6216" spans="1:14" x14ac:dyDescent="0.35">
      <c r="A6216" t="s">
        <v>10029</v>
      </c>
      <c r="B6216">
        <v>38</v>
      </c>
      <c r="C6216" t="s">
        <v>14095</v>
      </c>
      <c r="D6216" t="s">
        <v>39</v>
      </c>
      <c r="E6216" t="s">
        <v>42</v>
      </c>
      <c r="F6216" t="s">
        <v>55</v>
      </c>
      <c r="G6216" t="s">
        <v>36</v>
      </c>
      <c r="H6216">
        <v>2637.26</v>
      </c>
      <c r="I6216" s="9">
        <v>45545</v>
      </c>
      <c r="J6216">
        <v>2024</v>
      </c>
      <c r="K6216" t="s">
        <v>14055</v>
      </c>
      <c r="L6216">
        <v>9</v>
      </c>
      <c r="M6216" t="s">
        <v>14046</v>
      </c>
      <c r="N6216" t="s">
        <v>21</v>
      </c>
    </row>
    <row r="6217" spans="1:14" x14ac:dyDescent="0.35">
      <c r="A6217" t="s">
        <v>10095</v>
      </c>
      <c r="B6217">
        <v>35</v>
      </c>
      <c r="C6217" t="s">
        <v>14095</v>
      </c>
      <c r="D6217" t="s">
        <v>39</v>
      </c>
      <c r="E6217" t="s">
        <v>13</v>
      </c>
      <c r="F6217" t="s">
        <v>14</v>
      </c>
      <c r="G6217" t="s">
        <v>15</v>
      </c>
      <c r="H6217">
        <v>2664.8</v>
      </c>
      <c r="I6217" s="9">
        <v>45141</v>
      </c>
      <c r="J6217">
        <v>2023</v>
      </c>
      <c r="K6217" t="s">
        <v>14056</v>
      </c>
      <c r="L6217">
        <v>8</v>
      </c>
      <c r="M6217" t="s">
        <v>14057</v>
      </c>
      <c r="N6217" t="s">
        <v>21</v>
      </c>
    </row>
    <row r="6218" spans="1:14" x14ac:dyDescent="0.35">
      <c r="A6218" t="s">
        <v>10141</v>
      </c>
      <c r="B6218">
        <v>39</v>
      </c>
      <c r="C6218" t="s">
        <v>14095</v>
      </c>
      <c r="D6218" t="s">
        <v>12</v>
      </c>
      <c r="E6218" t="s">
        <v>52</v>
      </c>
      <c r="F6218" t="s">
        <v>35</v>
      </c>
      <c r="G6218" t="s">
        <v>30</v>
      </c>
      <c r="H6218">
        <v>4629.2299999999996</v>
      </c>
      <c r="I6218" s="9">
        <v>45648</v>
      </c>
      <c r="J6218">
        <v>2024</v>
      </c>
      <c r="K6218" t="s">
        <v>14060</v>
      </c>
      <c r="L6218">
        <v>12</v>
      </c>
      <c r="M6218" t="s">
        <v>14059</v>
      </c>
      <c r="N6218" t="s">
        <v>21</v>
      </c>
    </row>
    <row r="6219" spans="1:14" x14ac:dyDescent="0.35">
      <c r="A6219" t="s">
        <v>10357</v>
      </c>
      <c r="B6219">
        <v>39</v>
      </c>
      <c r="C6219" t="s">
        <v>14095</v>
      </c>
      <c r="D6219" t="s">
        <v>39</v>
      </c>
      <c r="E6219" t="s">
        <v>64</v>
      </c>
      <c r="F6219" t="s">
        <v>25</v>
      </c>
      <c r="G6219" t="s">
        <v>20</v>
      </c>
      <c r="H6219">
        <v>25738.57</v>
      </c>
      <c r="I6219" s="9">
        <v>45406</v>
      </c>
      <c r="J6219">
        <v>2024</v>
      </c>
      <c r="K6219" t="s">
        <v>14061</v>
      </c>
      <c r="L6219">
        <v>4</v>
      </c>
      <c r="M6219" t="s">
        <v>14052</v>
      </c>
      <c r="N6219" t="s">
        <v>21</v>
      </c>
    </row>
    <row r="6220" spans="1:14" x14ac:dyDescent="0.35">
      <c r="A6220" t="s">
        <v>10505</v>
      </c>
      <c r="B6220">
        <v>36</v>
      </c>
      <c r="C6220" t="s">
        <v>14095</v>
      </c>
      <c r="D6220" t="s">
        <v>12</v>
      </c>
      <c r="E6220" t="s">
        <v>52</v>
      </c>
      <c r="F6220" t="s">
        <v>19</v>
      </c>
      <c r="G6220" t="s">
        <v>20</v>
      </c>
      <c r="H6220">
        <v>3647.28</v>
      </c>
      <c r="I6220" s="9">
        <v>45605</v>
      </c>
      <c r="J6220">
        <v>2024</v>
      </c>
      <c r="K6220" t="s">
        <v>14054</v>
      </c>
      <c r="L6220">
        <v>11</v>
      </c>
      <c r="M6220" t="s">
        <v>14050</v>
      </c>
      <c r="N6220" t="s">
        <v>21</v>
      </c>
    </row>
    <row r="6221" spans="1:14" x14ac:dyDescent="0.35">
      <c r="A6221" t="s">
        <v>10633</v>
      </c>
      <c r="B6221">
        <v>43</v>
      </c>
      <c r="C6221" t="s">
        <v>14095</v>
      </c>
      <c r="D6221" t="s">
        <v>39</v>
      </c>
      <c r="E6221" t="s">
        <v>13</v>
      </c>
      <c r="F6221" t="s">
        <v>55</v>
      </c>
      <c r="G6221" t="s">
        <v>26</v>
      </c>
      <c r="H6221">
        <v>18174.95</v>
      </c>
      <c r="I6221" s="9">
        <v>45024</v>
      </c>
      <c r="J6221">
        <v>2023</v>
      </c>
      <c r="K6221" t="s">
        <v>14061</v>
      </c>
      <c r="L6221">
        <v>4</v>
      </c>
      <c r="M6221" t="s">
        <v>14050</v>
      </c>
      <c r="N6221" t="s">
        <v>21</v>
      </c>
    </row>
    <row r="6222" spans="1:14" x14ac:dyDescent="0.35">
      <c r="A6222" t="s">
        <v>10651</v>
      </c>
      <c r="B6222">
        <v>35</v>
      </c>
      <c r="C6222" t="s">
        <v>14095</v>
      </c>
      <c r="D6222" t="s">
        <v>39</v>
      </c>
      <c r="E6222" t="s">
        <v>52</v>
      </c>
      <c r="F6222" t="s">
        <v>35</v>
      </c>
      <c r="G6222" t="s">
        <v>15</v>
      </c>
      <c r="H6222">
        <v>7687.41</v>
      </c>
      <c r="I6222" s="9">
        <v>45523</v>
      </c>
      <c r="J6222">
        <v>2024</v>
      </c>
      <c r="K6222" t="s">
        <v>14056</v>
      </c>
      <c r="L6222">
        <v>8</v>
      </c>
      <c r="M6222" t="s">
        <v>14062</v>
      </c>
      <c r="N6222" t="s">
        <v>21</v>
      </c>
    </row>
    <row r="6223" spans="1:14" x14ac:dyDescent="0.35">
      <c r="A6223" t="s">
        <v>10969</v>
      </c>
      <c r="B6223">
        <v>38</v>
      </c>
      <c r="C6223" t="s">
        <v>14095</v>
      </c>
      <c r="D6223" t="s">
        <v>12</v>
      </c>
      <c r="E6223" t="s">
        <v>13</v>
      </c>
      <c r="F6223" t="s">
        <v>49</v>
      </c>
      <c r="G6223" t="s">
        <v>15</v>
      </c>
      <c r="H6223">
        <v>21605.94</v>
      </c>
      <c r="I6223" s="9">
        <v>45112</v>
      </c>
      <c r="J6223">
        <v>2023</v>
      </c>
      <c r="K6223" t="s">
        <v>14063</v>
      </c>
      <c r="L6223">
        <v>7</v>
      </c>
      <c r="M6223" t="s">
        <v>14052</v>
      </c>
      <c r="N6223" t="s">
        <v>21</v>
      </c>
    </row>
    <row r="6224" spans="1:14" x14ac:dyDescent="0.35">
      <c r="A6224" t="s">
        <v>10993</v>
      </c>
      <c r="B6224">
        <v>38</v>
      </c>
      <c r="C6224" t="s">
        <v>14095</v>
      </c>
      <c r="D6224" t="s">
        <v>39</v>
      </c>
      <c r="E6224" t="s">
        <v>64</v>
      </c>
      <c r="F6224" t="s">
        <v>55</v>
      </c>
      <c r="G6224" t="s">
        <v>26</v>
      </c>
      <c r="H6224">
        <v>9931.68</v>
      </c>
      <c r="I6224" s="9">
        <v>45223</v>
      </c>
      <c r="J6224">
        <v>2023</v>
      </c>
      <c r="K6224" t="s">
        <v>14058</v>
      </c>
      <c r="L6224">
        <v>10</v>
      </c>
      <c r="M6224" t="s">
        <v>14046</v>
      </c>
      <c r="N6224" t="s">
        <v>21</v>
      </c>
    </row>
    <row r="6225" spans="1:14" x14ac:dyDescent="0.35">
      <c r="A6225" t="s">
        <v>11021</v>
      </c>
      <c r="B6225">
        <v>39</v>
      </c>
      <c r="C6225" t="s">
        <v>14095</v>
      </c>
      <c r="D6225" t="s">
        <v>39</v>
      </c>
      <c r="E6225" t="s">
        <v>42</v>
      </c>
      <c r="F6225" t="s">
        <v>49</v>
      </c>
      <c r="G6225" t="s">
        <v>36</v>
      </c>
      <c r="H6225">
        <v>3712.96</v>
      </c>
      <c r="I6225" s="9">
        <v>45649</v>
      </c>
      <c r="J6225">
        <v>2024</v>
      </c>
      <c r="K6225" t="s">
        <v>14060</v>
      </c>
      <c r="L6225">
        <v>12</v>
      </c>
      <c r="M6225" t="s">
        <v>14062</v>
      </c>
      <c r="N6225" t="s">
        <v>21</v>
      </c>
    </row>
    <row r="6226" spans="1:14" x14ac:dyDescent="0.35">
      <c r="A6226" t="s">
        <v>11119</v>
      </c>
      <c r="B6226">
        <v>38</v>
      </c>
      <c r="C6226" t="s">
        <v>14095</v>
      </c>
      <c r="D6226" t="s">
        <v>12</v>
      </c>
      <c r="E6226" t="s">
        <v>29</v>
      </c>
      <c r="F6226" t="s">
        <v>55</v>
      </c>
      <c r="G6226" t="s">
        <v>26</v>
      </c>
      <c r="H6226">
        <v>652.85</v>
      </c>
      <c r="I6226" s="9">
        <v>45234</v>
      </c>
      <c r="J6226">
        <v>2023</v>
      </c>
      <c r="K6226" t="s">
        <v>14054</v>
      </c>
      <c r="L6226">
        <v>11</v>
      </c>
      <c r="M6226" t="s">
        <v>14050</v>
      </c>
      <c r="N6226" t="s">
        <v>21</v>
      </c>
    </row>
    <row r="6227" spans="1:14" x14ac:dyDescent="0.35">
      <c r="A6227" t="s">
        <v>11197</v>
      </c>
      <c r="B6227">
        <v>43</v>
      </c>
      <c r="C6227" t="s">
        <v>14095</v>
      </c>
      <c r="D6227" t="s">
        <v>12</v>
      </c>
      <c r="E6227" t="s">
        <v>24</v>
      </c>
      <c r="F6227" t="s">
        <v>35</v>
      </c>
      <c r="G6227" t="s">
        <v>20</v>
      </c>
      <c r="H6227">
        <v>1502.45</v>
      </c>
      <c r="I6227" s="9">
        <v>45522</v>
      </c>
      <c r="J6227">
        <v>2024</v>
      </c>
      <c r="K6227" t="s">
        <v>14056</v>
      </c>
      <c r="L6227">
        <v>8</v>
      </c>
      <c r="M6227" t="s">
        <v>14059</v>
      </c>
      <c r="N6227" t="s">
        <v>21</v>
      </c>
    </row>
    <row r="6228" spans="1:14" x14ac:dyDescent="0.35">
      <c r="A6228" t="s">
        <v>11309</v>
      </c>
      <c r="B6228">
        <v>41</v>
      </c>
      <c r="C6228" t="s">
        <v>14095</v>
      </c>
      <c r="D6228" t="s">
        <v>39</v>
      </c>
      <c r="E6228" t="s">
        <v>93</v>
      </c>
      <c r="F6228" t="s">
        <v>19</v>
      </c>
      <c r="G6228" t="s">
        <v>30</v>
      </c>
      <c r="H6228">
        <v>20718.189999999999</v>
      </c>
      <c r="I6228" s="9">
        <v>45255</v>
      </c>
      <c r="J6228">
        <v>2023</v>
      </c>
      <c r="K6228" t="s">
        <v>14054</v>
      </c>
      <c r="L6228">
        <v>11</v>
      </c>
      <c r="M6228" t="s">
        <v>14050</v>
      </c>
      <c r="N6228" t="s">
        <v>21</v>
      </c>
    </row>
    <row r="6229" spans="1:14" x14ac:dyDescent="0.35">
      <c r="A6229" t="s">
        <v>11579</v>
      </c>
      <c r="B6229">
        <v>44</v>
      </c>
      <c r="C6229" t="s">
        <v>14095</v>
      </c>
      <c r="D6229" t="s">
        <v>12</v>
      </c>
      <c r="E6229" t="s">
        <v>64</v>
      </c>
      <c r="F6229" t="s">
        <v>14</v>
      </c>
      <c r="G6229" t="s">
        <v>36</v>
      </c>
      <c r="H6229">
        <v>29311.73</v>
      </c>
      <c r="I6229" s="9">
        <v>45060</v>
      </c>
      <c r="J6229">
        <v>2023</v>
      </c>
      <c r="K6229" t="s">
        <v>14047</v>
      </c>
      <c r="L6229">
        <v>5</v>
      </c>
      <c r="M6229" t="s">
        <v>14059</v>
      </c>
      <c r="N6229" t="s">
        <v>21</v>
      </c>
    </row>
    <row r="6230" spans="1:14" x14ac:dyDescent="0.35">
      <c r="A6230" t="s">
        <v>11611</v>
      </c>
      <c r="B6230">
        <v>43</v>
      </c>
      <c r="C6230" t="s">
        <v>14095</v>
      </c>
      <c r="D6230" t="s">
        <v>12</v>
      </c>
      <c r="E6230" t="s">
        <v>64</v>
      </c>
      <c r="F6230" t="s">
        <v>25</v>
      </c>
      <c r="G6230" t="s">
        <v>30</v>
      </c>
      <c r="H6230">
        <v>17063.64</v>
      </c>
      <c r="I6230" s="9">
        <v>45656</v>
      </c>
      <c r="J6230">
        <v>2024</v>
      </c>
      <c r="K6230" t="s">
        <v>14060</v>
      </c>
      <c r="L6230">
        <v>12</v>
      </c>
      <c r="M6230" t="s">
        <v>14062</v>
      </c>
      <c r="N6230" t="s">
        <v>21</v>
      </c>
    </row>
    <row r="6231" spans="1:14" x14ac:dyDescent="0.35">
      <c r="A6231" t="s">
        <v>11661</v>
      </c>
      <c r="B6231">
        <v>38</v>
      </c>
      <c r="C6231" t="s">
        <v>14095</v>
      </c>
      <c r="D6231" t="s">
        <v>39</v>
      </c>
      <c r="E6231" t="s">
        <v>52</v>
      </c>
      <c r="F6231" t="s">
        <v>49</v>
      </c>
      <c r="G6231" t="s">
        <v>20</v>
      </c>
      <c r="H6231">
        <v>15782.42</v>
      </c>
      <c r="I6231" s="9">
        <v>45123</v>
      </c>
      <c r="J6231">
        <v>2023</v>
      </c>
      <c r="K6231" t="s">
        <v>14063</v>
      </c>
      <c r="L6231">
        <v>7</v>
      </c>
      <c r="M6231" t="s">
        <v>14059</v>
      </c>
      <c r="N6231" t="s">
        <v>21</v>
      </c>
    </row>
    <row r="6232" spans="1:14" x14ac:dyDescent="0.35">
      <c r="A6232" t="s">
        <v>11729</v>
      </c>
      <c r="B6232">
        <v>37</v>
      </c>
      <c r="C6232" t="s">
        <v>14095</v>
      </c>
      <c r="D6232" t="s">
        <v>39</v>
      </c>
      <c r="E6232" t="s">
        <v>42</v>
      </c>
      <c r="F6232" t="s">
        <v>14</v>
      </c>
      <c r="G6232" t="s">
        <v>26</v>
      </c>
      <c r="H6232">
        <v>23291.54</v>
      </c>
      <c r="I6232" s="9">
        <v>44971</v>
      </c>
      <c r="J6232">
        <v>2023</v>
      </c>
      <c r="K6232" t="s">
        <v>14051</v>
      </c>
      <c r="L6232">
        <v>2</v>
      </c>
      <c r="M6232" t="s">
        <v>14046</v>
      </c>
      <c r="N6232" t="s">
        <v>21</v>
      </c>
    </row>
    <row r="6233" spans="1:14" x14ac:dyDescent="0.35">
      <c r="A6233" t="s">
        <v>11741</v>
      </c>
      <c r="B6233">
        <v>37</v>
      </c>
      <c r="C6233" t="s">
        <v>14095</v>
      </c>
      <c r="D6233" t="s">
        <v>39</v>
      </c>
      <c r="E6233" t="s">
        <v>13</v>
      </c>
      <c r="F6233" t="s">
        <v>49</v>
      </c>
      <c r="G6233" t="s">
        <v>36</v>
      </c>
      <c r="H6233">
        <v>22118.84</v>
      </c>
      <c r="I6233" s="9">
        <v>45476</v>
      </c>
      <c r="J6233">
        <v>2024</v>
      </c>
      <c r="K6233" t="s">
        <v>14063</v>
      </c>
      <c r="L6233">
        <v>7</v>
      </c>
      <c r="M6233" t="s">
        <v>14052</v>
      </c>
      <c r="N6233" t="s">
        <v>21</v>
      </c>
    </row>
    <row r="6234" spans="1:14" x14ac:dyDescent="0.35">
      <c r="A6234" t="s">
        <v>11863</v>
      </c>
      <c r="B6234">
        <v>41</v>
      </c>
      <c r="C6234" t="s">
        <v>14095</v>
      </c>
      <c r="D6234" t="s">
        <v>12</v>
      </c>
      <c r="E6234" t="s">
        <v>93</v>
      </c>
      <c r="F6234" t="s">
        <v>25</v>
      </c>
      <c r="G6234" t="s">
        <v>36</v>
      </c>
      <c r="H6234">
        <v>39102.089999999997</v>
      </c>
      <c r="I6234" s="9">
        <v>45035</v>
      </c>
      <c r="J6234">
        <v>2023</v>
      </c>
      <c r="K6234" t="s">
        <v>14061</v>
      </c>
      <c r="L6234">
        <v>4</v>
      </c>
      <c r="M6234" t="s">
        <v>14052</v>
      </c>
      <c r="N6234" t="s">
        <v>21</v>
      </c>
    </row>
    <row r="6235" spans="1:14" x14ac:dyDescent="0.35">
      <c r="A6235" t="s">
        <v>12009</v>
      </c>
      <c r="B6235">
        <v>41</v>
      </c>
      <c r="C6235" t="s">
        <v>14095</v>
      </c>
      <c r="D6235" t="s">
        <v>39</v>
      </c>
      <c r="E6235" t="s">
        <v>64</v>
      </c>
      <c r="F6235" t="s">
        <v>49</v>
      </c>
      <c r="G6235" t="s">
        <v>20</v>
      </c>
      <c r="H6235">
        <v>1495.61</v>
      </c>
      <c r="I6235" s="9">
        <v>45332</v>
      </c>
      <c r="J6235">
        <v>2024</v>
      </c>
      <c r="K6235" t="s">
        <v>14051</v>
      </c>
      <c r="L6235">
        <v>2</v>
      </c>
      <c r="M6235" t="s">
        <v>14050</v>
      </c>
      <c r="N6235" t="s">
        <v>21</v>
      </c>
    </row>
    <row r="6236" spans="1:14" x14ac:dyDescent="0.35">
      <c r="A6236" t="s">
        <v>12131</v>
      </c>
      <c r="B6236">
        <v>40</v>
      </c>
      <c r="C6236" t="s">
        <v>14095</v>
      </c>
      <c r="D6236" t="s">
        <v>39</v>
      </c>
      <c r="E6236" t="s">
        <v>74</v>
      </c>
      <c r="F6236" t="s">
        <v>14</v>
      </c>
      <c r="G6236" t="s">
        <v>30</v>
      </c>
      <c r="H6236">
        <v>13254.11</v>
      </c>
      <c r="I6236" s="9">
        <v>45555</v>
      </c>
      <c r="J6236">
        <v>2024</v>
      </c>
      <c r="K6236" t="s">
        <v>14055</v>
      </c>
      <c r="L6236">
        <v>9</v>
      </c>
      <c r="M6236" t="s">
        <v>14048</v>
      </c>
      <c r="N6236" t="s">
        <v>21</v>
      </c>
    </row>
    <row r="6237" spans="1:14" x14ac:dyDescent="0.35">
      <c r="A6237" t="s">
        <v>12151</v>
      </c>
      <c r="B6237">
        <v>36</v>
      </c>
      <c r="C6237" t="s">
        <v>14095</v>
      </c>
      <c r="D6237" t="s">
        <v>12</v>
      </c>
      <c r="E6237" t="s">
        <v>42</v>
      </c>
      <c r="F6237" t="s">
        <v>25</v>
      </c>
      <c r="G6237" t="s">
        <v>26</v>
      </c>
      <c r="H6237">
        <v>1797.27</v>
      </c>
      <c r="I6237" s="9">
        <v>45168</v>
      </c>
      <c r="J6237">
        <v>2023</v>
      </c>
      <c r="K6237" t="s">
        <v>14056</v>
      </c>
      <c r="L6237">
        <v>8</v>
      </c>
      <c r="M6237" t="s">
        <v>14052</v>
      </c>
      <c r="N6237" t="s">
        <v>21</v>
      </c>
    </row>
    <row r="6238" spans="1:14" x14ac:dyDescent="0.35">
      <c r="A6238" t="s">
        <v>12179</v>
      </c>
      <c r="B6238">
        <v>39</v>
      </c>
      <c r="C6238" t="s">
        <v>14095</v>
      </c>
      <c r="D6238" t="s">
        <v>12</v>
      </c>
      <c r="E6238" t="s">
        <v>24</v>
      </c>
      <c r="F6238" t="s">
        <v>49</v>
      </c>
      <c r="G6238" t="s">
        <v>20</v>
      </c>
      <c r="H6238">
        <v>48269.95</v>
      </c>
      <c r="I6238" s="9">
        <v>45459</v>
      </c>
      <c r="J6238">
        <v>2024</v>
      </c>
      <c r="K6238" t="s">
        <v>14049</v>
      </c>
      <c r="L6238">
        <v>6</v>
      </c>
      <c r="M6238" t="s">
        <v>14059</v>
      </c>
      <c r="N6238" t="s">
        <v>21</v>
      </c>
    </row>
    <row r="6239" spans="1:14" x14ac:dyDescent="0.35">
      <c r="A6239" t="s">
        <v>12199</v>
      </c>
      <c r="B6239">
        <v>40</v>
      </c>
      <c r="C6239" t="s">
        <v>14095</v>
      </c>
      <c r="D6239" t="s">
        <v>39</v>
      </c>
      <c r="E6239" t="s">
        <v>74</v>
      </c>
      <c r="F6239" t="s">
        <v>55</v>
      </c>
      <c r="G6239" t="s">
        <v>26</v>
      </c>
      <c r="H6239">
        <v>4101.3599999999997</v>
      </c>
      <c r="I6239" s="9">
        <v>45105</v>
      </c>
      <c r="J6239">
        <v>2023</v>
      </c>
      <c r="K6239" t="s">
        <v>14049</v>
      </c>
      <c r="L6239">
        <v>6</v>
      </c>
      <c r="M6239" t="s">
        <v>14052</v>
      </c>
      <c r="N6239" t="s">
        <v>21</v>
      </c>
    </row>
    <row r="6240" spans="1:14" x14ac:dyDescent="0.35">
      <c r="A6240" t="s">
        <v>12215</v>
      </c>
      <c r="B6240">
        <v>43</v>
      </c>
      <c r="C6240" t="s">
        <v>14095</v>
      </c>
      <c r="D6240" t="s">
        <v>12</v>
      </c>
      <c r="E6240" t="s">
        <v>64</v>
      </c>
      <c r="F6240" t="s">
        <v>55</v>
      </c>
      <c r="G6240" t="s">
        <v>15</v>
      </c>
      <c r="H6240">
        <v>4575.5600000000004</v>
      </c>
      <c r="I6240" s="9">
        <v>45345</v>
      </c>
      <c r="J6240">
        <v>2024</v>
      </c>
      <c r="K6240" t="s">
        <v>14051</v>
      </c>
      <c r="L6240">
        <v>2</v>
      </c>
      <c r="M6240" t="s">
        <v>14048</v>
      </c>
      <c r="N6240" t="s">
        <v>21</v>
      </c>
    </row>
    <row r="6241" spans="1:14" x14ac:dyDescent="0.35">
      <c r="A6241" t="s">
        <v>12295</v>
      </c>
      <c r="B6241">
        <v>39</v>
      </c>
      <c r="C6241" t="s">
        <v>14095</v>
      </c>
      <c r="D6241" t="s">
        <v>12</v>
      </c>
      <c r="E6241" t="s">
        <v>42</v>
      </c>
      <c r="F6241" t="s">
        <v>49</v>
      </c>
      <c r="G6241" t="s">
        <v>30</v>
      </c>
      <c r="H6241">
        <v>471.34</v>
      </c>
      <c r="I6241" s="9">
        <v>45607</v>
      </c>
      <c r="J6241">
        <v>2024</v>
      </c>
      <c r="K6241" t="s">
        <v>14054</v>
      </c>
      <c r="L6241">
        <v>11</v>
      </c>
      <c r="M6241" t="s">
        <v>14062</v>
      </c>
      <c r="N6241" t="s">
        <v>21</v>
      </c>
    </row>
    <row r="6242" spans="1:14" x14ac:dyDescent="0.35">
      <c r="A6242" t="s">
        <v>12593</v>
      </c>
      <c r="B6242">
        <v>39</v>
      </c>
      <c r="C6242" t="s">
        <v>14095</v>
      </c>
      <c r="D6242" t="s">
        <v>39</v>
      </c>
      <c r="E6242" t="s">
        <v>52</v>
      </c>
      <c r="F6242" t="s">
        <v>25</v>
      </c>
      <c r="G6242" t="s">
        <v>20</v>
      </c>
      <c r="H6242">
        <v>1041.3900000000001</v>
      </c>
      <c r="I6242" s="9">
        <v>45540</v>
      </c>
      <c r="J6242">
        <v>2024</v>
      </c>
      <c r="K6242" t="s">
        <v>14055</v>
      </c>
      <c r="L6242">
        <v>9</v>
      </c>
      <c r="M6242" t="s">
        <v>14057</v>
      </c>
      <c r="N6242" t="s">
        <v>21</v>
      </c>
    </row>
    <row r="6243" spans="1:14" x14ac:dyDescent="0.35">
      <c r="A6243" t="s">
        <v>12619</v>
      </c>
      <c r="B6243">
        <v>43</v>
      </c>
      <c r="C6243" t="s">
        <v>14095</v>
      </c>
      <c r="D6243" t="s">
        <v>12</v>
      </c>
      <c r="E6243" t="s">
        <v>74</v>
      </c>
      <c r="F6243" t="s">
        <v>35</v>
      </c>
      <c r="G6243" t="s">
        <v>36</v>
      </c>
      <c r="H6243">
        <v>11.53</v>
      </c>
      <c r="I6243" s="9">
        <v>45519</v>
      </c>
      <c r="J6243">
        <v>2024</v>
      </c>
      <c r="K6243" t="s">
        <v>14056</v>
      </c>
      <c r="L6243">
        <v>8</v>
      </c>
      <c r="M6243" t="s">
        <v>14057</v>
      </c>
      <c r="N6243" t="s">
        <v>21</v>
      </c>
    </row>
    <row r="6244" spans="1:14" x14ac:dyDescent="0.35">
      <c r="A6244" t="s">
        <v>12879</v>
      </c>
      <c r="B6244">
        <v>43</v>
      </c>
      <c r="C6244" t="s">
        <v>14095</v>
      </c>
      <c r="D6244" t="s">
        <v>39</v>
      </c>
      <c r="E6244" t="s">
        <v>52</v>
      </c>
      <c r="F6244" t="s">
        <v>49</v>
      </c>
      <c r="G6244" t="s">
        <v>26</v>
      </c>
      <c r="H6244">
        <v>5307.41</v>
      </c>
      <c r="I6244" s="9">
        <v>45019</v>
      </c>
      <c r="J6244">
        <v>2023</v>
      </c>
      <c r="K6244" t="s">
        <v>14061</v>
      </c>
      <c r="L6244">
        <v>4</v>
      </c>
      <c r="M6244" t="s">
        <v>14062</v>
      </c>
      <c r="N6244" t="s">
        <v>21</v>
      </c>
    </row>
    <row r="6245" spans="1:14" x14ac:dyDescent="0.35">
      <c r="A6245" t="s">
        <v>12951</v>
      </c>
      <c r="B6245">
        <v>41</v>
      </c>
      <c r="C6245" t="s">
        <v>14095</v>
      </c>
      <c r="D6245" t="s">
        <v>12</v>
      </c>
      <c r="E6245" t="s">
        <v>42</v>
      </c>
      <c r="F6245" t="s">
        <v>35</v>
      </c>
      <c r="G6245" t="s">
        <v>36</v>
      </c>
      <c r="H6245">
        <v>217.63</v>
      </c>
      <c r="I6245" s="9">
        <v>45126</v>
      </c>
      <c r="J6245">
        <v>2023</v>
      </c>
      <c r="K6245" t="s">
        <v>14063</v>
      </c>
      <c r="L6245">
        <v>7</v>
      </c>
      <c r="M6245" t="s">
        <v>14052</v>
      </c>
      <c r="N6245" t="s">
        <v>21</v>
      </c>
    </row>
    <row r="6246" spans="1:14" x14ac:dyDescent="0.35">
      <c r="A6246" t="s">
        <v>12965</v>
      </c>
      <c r="B6246">
        <v>37</v>
      </c>
      <c r="C6246" t="s">
        <v>14095</v>
      </c>
      <c r="D6246" t="s">
        <v>39</v>
      </c>
      <c r="E6246" t="s">
        <v>24</v>
      </c>
      <c r="F6246" t="s">
        <v>55</v>
      </c>
      <c r="G6246" t="s">
        <v>15</v>
      </c>
      <c r="H6246">
        <v>5781.77</v>
      </c>
      <c r="I6246" s="9">
        <v>45577</v>
      </c>
      <c r="J6246">
        <v>2024</v>
      </c>
      <c r="K6246" t="s">
        <v>14058</v>
      </c>
      <c r="L6246">
        <v>10</v>
      </c>
      <c r="M6246" t="s">
        <v>14050</v>
      </c>
      <c r="N6246" t="s">
        <v>21</v>
      </c>
    </row>
    <row r="6247" spans="1:14" x14ac:dyDescent="0.35">
      <c r="A6247" t="s">
        <v>13015</v>
      </c>
      <c r="B6247">
        <v>39</v>
      </c>
      <c r="C6247" t="s">
        <v>14095</v>
      </c>
      <c r="D6247" t="s">
        <v>12</v>
      </c>
      <c r="E6247" t="s">
        <v>74</v>
      </c>
      <c r="F6247" t="s">
        <v>14</v>
      </c>
      <c r="G6247" t="s">
        <v>30</v>
      </c>
      <c r="H6247">
        <v>15433.32</v>
      </c>
      <c r="I6247" s="9">
        <v>45109</v>
      </c>
      <c r="J6247">
        <v>2023</v>
      </c>
      <c r="K6247" t="s">
        <v>14063</v>
      </c>
      <c r="L6247">
        <v>7</v>
      </c>
      <c r="M6247" t="s">
        <v>14059</v>
      </c>
      <c r="N6247" t="s">
        <v>21</v>
      </c>
    </row>
    <row r="6248" spans="1:14" x14ac:dyDescent="0.35">
      <c r="A6248" t="s">
        <v>13109</v>
      </c>
      <c r="B6248">
        <v>40</v>
      </c>
      <c r="C6248" t="s">
        <v>14095</v>
      </c>
      <c r="D6248" t="s">
        <v>39</v>
      </c>
      <c r="E6248" t="s">
        <v>13</v>
      </c>
      <c r="F6248" t="s">
        <v>55</v>
      </c>
      <c r="G6248" t="s">
        <v>30</v>
      </c>
      <c r="H6248">
        <v>3341.47</v>
      </c>
      <c r="I6248" s="9">
        <v>44959</v>
      </c>
      <c r="J6248">
        <v>2023</v>
      </c>
      <c r="K6248" t="s">
        <v>14051</v>
      </c>
      <c r="L6248">
        <v>2</v>
      </c>
      <c r="M6248" t="s">
        <v>14057</v>
      </c>
      <c r="N6248" t="s">
        <v>21</v>
      </c>
    </row>
    <row r="6249" spans="1:14" x14ac:dyDescent="0.35">
      <c r="A6249" t="s">
        <v>13239</v>
      </c>
      <c r="B6249">
        <v>36</v>
      </c>
      <c r="C6249" t="s">
        <v>14095</v>
      </c>
      <c r="D6249" t="s">
        <v>39</v>
      </c>
      <c r="E6249" t="s">
        <v>29</v>
      </c>
      <c r="F6249" t="s">
        <v>25</v>
      </c>
      <c r="G6249" t="s">
        <v>20</v>
      </c>
      <c r="H6249">
        <v>4522.8900000000003</v>
      </c>
      <c r="I6249" s="9">
        <v>45466</v>
      </c>
      <c r="J6249">
        <v>2024</v>
      </c>
      <c r="K6249" t="s">
        <v>14049</v>
      </c>
      <c r="L6249">
        <v>6</v>
      </c>
      <c r="M6249" t="s">
        <v>14059</v>
      </c>
      <c r="N6249" t="s">
        <v>21</v>
      </c>
    </row>
    <row r="6250" spans="1:14" x14ac:dyDescent="0.35">
      <c r="A6250" t="s">
        <v>13243</v>
      </c>
      <c r="B6250">
        <v>36</v>
      </c>
      <c r="C6250" t="s">
        <v>14095</v>
      </c>
      <c r="D6250" t="s">
        <v>39</v>
      </c>
      <c r="E6250" t="s">
        <v>93</v>
      </c>
      <c r="F6250" t="s">
        <v>35</v>
      </c>
      <c r="G6250" t="s">
        <v>30</v>
      </c>
      <c r="H6250">
        <v>11499.29</v>
      </c>
      <c r="I6250" s="9">
        <v>45248</v>
      </c>
      <c r="J6250">
        <v>2023</v>
      </c>
      <c r="K6250" t="s">
        <v>14054</v>
      </c>
      <c r="L6250">
        <v>11</v>
      </c>
      <c r="M6250" t="s">
        <v>14050</v>
      </c>
      <c r="N6250" t="s">
        <v>21</v>
      </c>
    </row>
    <row r="6251" spans="1:14" x14ac:dyDescent="0.35">
      <c r="A6251" t="s">
        <v>13277</v>
      </c>
      <c r="B6251">
        <v>38</v>
      </c>
      <c r="C6251" t="s">
        <v>14095</v>
      </c>
      <c r="D6251" t="s">
        <v>39</v>
      </c>
      <c r="E6251" t="s">
        <v>93</v>
      </c>
      <c r="F6251" t="s">
        <v>55</v>
      </c>
      <c r="G6251" t="s">
        <v>15</v>
      </c>
      <c r="H6251">
        <v>106.64</v>
      </c>
      <c r="I6251" s="9">
        <v>45355</v>
      </c>
      <c r="J6251">
        <v>2024</v>
      </c>
      <c r="K6251" t="s">
        <v>14053</v>
      </c>
      <c r="L6251">
        <v>3</v>
      </c>
      <c r="M6251" t="s">
        <v>14062</v>
      </c>
      <c r="N6251" t="s">
        <v>21</v>
      </c>
    </row>
    <row r="6252" spans="1:14" x14ac:dyDescent="0.35">
      <c r="A6252" t="s">
        <v>13297</v>
      </c>
      <c r="B6252">
        <v>35</v>
      </c>
      <c r="C6252" t="s">
        <v>14095</v>
      </c>
      <c r="D6252" t="s">
        <v>12</v>
      </c>
      <c r="E6252" t="s">
        <v>64</v>
      </c>
      <c r="F6252" t="s">
        <v>35</v>
      </c>
      <c r="G6252" t="s">
        <v>15</v>
      </c>
      <c r="H6252">
        <v>10308.49</v>
      </c>
      <c r="I6252" s="9">
        <v>45213</v>
      </c>
      <c r="J6252">
        <v>2023</v>
      </c>
      <c r="K6252" t="s">
        <v>14058</v>
      </c>
      <c r="L6252">
        <v>10</v>
      </c>
      <c r="M6252" t="s">
        <v>14050</v>
      </c>
      <c r="N6252" t="s">
        <v>21</v>
      </c>
    </row>
    <row r="6253" spans="1:14" x14ac:dyDescent="0.35">
      <c r="A6253" t="s">
        <v>13333</v>
      </c>
      <c r="B6253">
        <v>37</v>
      </c>
      <c r="C6253" t="s">
        <v>14095</v>
      </c>
      <c r="D6253" t="s">
        <v>39</v>
      </c>
      <c r="E6253" t="s">
        <v>42</v>
      </c>
      <c r="F6253" t="s">
        <v>19</v>
      </c>
      <c r="G6253" t="s">
        <v>26</v>
      </c>
      <c r="H6253">
        <v>1731.59</v>
      </c>
      <c r="I6253" s="9">
        <v>45003</v>
      </c>
      <c r="J6253">
        <v>2023</v>
      </c>
      <c r="K6253" t="s">
        <v>14053</v>
      </c>
      <c r="L6253">
        <v>3</v>
      </c>
      <c r="M6253" t="s">
        <v>14050</v>
      </c>
      <c r="N6253" t="s">
        <v>21</v>
      </c>
    </row>
    <row r="6254" spans="1:14" x14ac:dyDescent="0.35">
      <c r="A6254" t="s">
        <v>13533</v>
      </c>
      <c r="B6254">
        <v>41</v>
      </c>
      <c r="C6254" t="s">
        <v>14095</v>
      </c>
      <c r="D6254" t="s">
        <v>12</v>
      </c>
      <c r="E6254" t="s">
        <v>42</v>
      </c>
      <c r="F6254" t="s">
        <v>55</v>
      </c>
      <c r="G6254" t="s">
        <v>15</v>
      </c>
      <c r="H6254">
        <v>811.56</v>
      </c>
      <c r="I6254" s="9">
        <v>45335</v>
      </c>
      <c r="J6254">
        <v>2024</v>
      </c>
      <c r="K6254" t="s">
        <v>14051</v>
      </c>
      <c r="L6254">
        <v>2</v>
      </c>
      <c r="M6254" t="s">
        <v>14046</v>
      </c>
      <c r="N6254" t="s">
        <v>21</v>
      </c>
    </row>
    <row r="6255" spans="1:14" x14ac:dyDescent="0.35">
      <c r="A6255" t="s">
        <v>13693</v>
      </c>
      <c r="B6255">
        <v>41</v>
      </c>
      <c r="C6255" t="s">
        <v>14095</v>
      </c>
      <c r="D6255" t="s">
        <v>39</v>
      </c>
      <c r="E6255" t="s">
        <v>52</v>
      </c>
      <c r="F6255" t="s">
        <v>25</v>
      </c>
      <c r="G6255" t="s">
        <v>20</v>
      </c>
      <c r="H6255">
        <v>26700.07</v>
      </c>
      <c r="I6255" s="9">
        <v>45299</v>
      </c>
      <c r="J6255">
        <v>2024</v>
      </c>
      <c r="K6255" t="s">
        <v>14045</v>
      </c>
      <c r="L6255">
        <v>1</v>
      </c>
      <c r="M6255" t="s">
        <v>14062</v>
      </c>
      <c r="N6255" t="s">
        <v>21</v>
      </c>
    </row>
    <row r="6256" spans="1:14" x14ac:dyDescent="0.35">
      <c r="A6256" t="s">
        <v>13727</v>
      </c>
      <c r="B6256">
        <v>42</v>
      </c>
      <c r="C6256" t="s">
        <v>14095</v>
      </c>
      <c r="D6256" t="s">
        <v>39</v>
      </c>
      <c r="E6256" t="s">
        <v>13</v>
      </c>
      <c r="F6256" t="s">
        <v>19</v>
      </c>
      <c r="G6256" t="s">
        <v>26</v>
      </c>
      <c r="H6256">
        <v>15771.3</v>
      </c>
      <c r="I6256" s="9">
        <v>45028</v>
      </c>
      <c r="J6256">
        <v>2023</v>
      </c>
      <c r="K6256" t="s">
        <v>14061</v>
      </c>
      <c r="L6256">
        <v>4</v>
      </c>
      <c r="M6256" t="s">
        <v>14052</v>
      </c>
      <c r="N6256" t="s">
        <v>21</v>
      </c>
    </row>
    <row r="6257" spans="1:14" x14ac:dyDescent="0.35">
      <c r="A6257" t="s">
        <v>13819</v>
      </c>
      <c r="B6257">
        <v>39</v>
      </c>
      <c r="C6257" t="s">
        <v>14095</v>
      </c>
      <c r="D6257" t="s">
        <v>39</v>
      </c>
      <c r="E6257" t="s">
        <v>52</v>
      </c>
      <c r="F6257" t="s">
        <v>25</v>
      </c>
      <c r="G6257" t="s">
        <v>26</v>
      </c>
      <c r="H6257">
        <v>28944.74</v>
      </c>
      <c r="I6257" s="9">
        <v>45420</v>
      </c>
      <c r="J6257">
        <v>2024</v>
      </c>
      <c r="K6257" t="s">
        <v>14047</v>
      </c>
      <c r="L6257">
        <v>5</v>
      </c>
      <c r="M6257" t="s">
        <v>14052</v>
      </c>
      <c r="N6257" t="s">
        <v>21</v>
      </c>
    </row>
    <row r="6258" spans="1:14" x14ac:dyDescent="0.35">
      <c r="A6258" t="s">
        <v>28</v>
      </c>
      <c r="B6258">
        <v>60</v>
      </c>
      <c r="C6258" t="s">
        <v>14096</v>
      </c>
      <c r="D6258" t="s">
        <v>12</v>
      </c>
      <c r="E6258" t="s">
        <v>29</v>
      </c>
      <c r="F6258" t="s">
        <v>14</v>
      </c>
      <c r="G6258" t="s">
        <v>30</v>
      </c>
      <c r="H6258">
        <v>41150.58</v>
      </c>
      <c r="I6258" s="9">
        <v>45073</v>
      </c>
      <c r="J6258">
        <v>2023</v>
      </c>
      <c r="K6258" t="s">
        <v>14047</v>
      </c>
      <c r="L6258">
        <v>5</v>
      </c>
      <c r="M6258" t="s">
        <v>14050</v>
      </c>
      <c r="N6258" t="s">
        <v>21</v>
      </c>
    </row>
    <row r="6259" spans="1:14" x14ac:dyDescent="0.35">
      <c r="A6259" t="s">
        <v>71</v>
      </c>
      <c r="B6259">
        <v>61</v>
      </c>
      <c r="C6259" t="s">
        <v>14096</v>
      </c>
      <c r="D6259" t="s">
        <v>12</v>
      </c>
      <c r="E6259" t="s">
        <v>29</v>
      </c>
      <c r="F6259" t="s">
        <v>14</v>
      </c>
      <c r="G6259" t="s">
        <v>36</v>
      </c>
      <c r="H6259">
        <v>5732.43</v>
      </c>
      <c r="I6259" s="9">
        <v>44947</v>
      </c>
      <c r="J6259">
        <v>2023</v>
      </c>
      <c r="K6259" t="s">
        <v>14045</v>
      </c>
      <c r="L6259">
        <v>1</v>
      </c>
      <c r="M6259" t="s">
        <v>14050</v>
      </c>
      <c r="N6259" t="s">
        <v>21</v>
      </c>
    </row>
    <row r="6260" spans="1:14" x14ac:dyDescent="0.35">
      <c r="A6260" t="s">
        <v>193</v>
      </c>
      <c r="B6260">
        <v>57</v>
      </c>
      <c r="C6260" t="s">
        <v>14096</v>
      </c>
      <c r="D6260" t="s">
        <v>12</v>
      </c>
      <c r="E6260" t="s">
        <v>29</v>
      </c>
      <c r="F6260" t="s">
        <v>14</v>
      </c>
      <c r="G6260" t="s">
        <v>20</v>
      </c>
      <c r="H6260">
        <v>675.37</v>
      </c>
      <c r="I6260" s="9">
        <v>45442</v>
      </c>
      <c r="J6260">
        <v>2024</v>
      </c>
      <c r="K6260" t="s">
        <v>14047</v>
      </c>
      <c r="L6260">
        <v>5</v>
      </c>
      <c r="M6260" t="s">
        <v>14057</v>
      </c>
      <c r="N6260" t="s">
        <v>21</v>
      </c>
    </row>
    <row r="6261" spans="1:14" x14ac:dyDescent="0.35">
      <c r="A6261" t="s">
        <v>365</v>
      </c>
      <c r="B6261">
        <v>59</v>
      </c>
      <c r="C6261" t="s">
        <v>14096</v>
      </c>
      <c r="D6261" t="s">
        <v>12</v>
      </c>
      <c r="E6261" t="s">
        <v>13</v>
      </c>
      <c r="F6261" t="s">
        <v>35</v>
      </c>
      <c r="G6261" t="s">
        <v>15</v>
      </c>
      <c r="H6261">
        <v>4520.3500000000004</v>
      </c>
      <c r="I6261" s="9">
        <v>45444</v>
      </c>
      <c r="J6261">
        <v>2024</v>
      </c>
      <c r="K6261" t="s">
        <v>14049</v>
      </c>
      <c r="L6261">
        <v>6</v>
      </c>
      <c r="M6261" t="s">
        <v>14050</v>
      </c>
      <c r="N6261" t="s">
        <v>21</v>
      </c>
    </row>
    <row r="6262" spans="1:14" x14ac:dyDescent="0.35">
      <c r="A6262" t="s">
        <v>377</v>
      </c>
      <c r="B6262">
        <v>61</v>
      </c>
      <c r="C6262" t="s">
        <v>14096</v>
      </c>
      <c r="D6262" t="s">
        <v>12</v>
      </c>
      <c r="E6262" t="s">
        <v>13</v>
      </c>
      <c r="F6262" t="s">
        <v>14</v>
      </c>
      <c r="G6262" t="s">
        <v>26</v>
      </c>
      <c r="H6262">
        <v>16312.85</v>
      </c>
      <c r="I6262" s="9">
        <v>45026</v>
      </c>
      <c r="J6262">
        <v>2023</v>
      </c>
      <c r="K6262" t="s">
        <v>14061</v>
      </c>
      <c r="L6262">
        <v>4</v>
      </c>
      <c r="M6262" t="s">
        <v>14062</v>
      </c>
      <c r="N6262" t="s">
        <v>21</v>
      </c>
    </row>
    <row r="6263" spans="1:14" x14ac:dyDescent="0.35">
      <c r="A6263" t="s">
        <v>481</v>
      </c>
      <c r="B6263">
        <v>55</v>
      </c>
      <c r="C6263" t="s">
        <v>14096</v>
      </c>
      <c r="D6263" t="s">
        <v>12</v>
      </c>
      <c r="E6263" t="s">
        <v>24</v>
      </c>
      <c r="F6263" t="s">
        <v>14</v>
      </c>
      <c r="G6263" t="s">
        <v>26</v>
      </c>
      <c r="H6263">
        <v>5521.02</v>
      </c>
      <c r="I6263" s="9">
        <v>45222</v>
      </c>
      <c r="J6263">
        <v>2023</v>
      </c>
      <c r="K6263" t="s">
        <v>14058</v>
      </c>
      <c r="L6263">
        <v>10</v>
      </c>
      <c r="M6263" t="s">
        <v>14062</v>
      </c>
      <c r="N6263" t="s">
        <v>21</v>
      </c>
    </row>
    <row r="6264" spans="1:14" x14ac:dyDescent="0.35">
      <c r="A6264" t="s">
        <v>661</v>
      </c>
      <c r="B6264">
        <v>63</v>
      </c>
      <c r="C6264" t="s">
        <v>14096</v>
      </c>
      <c r="D6264" t="s">
        <v>39</v>
      </c>
      <c r="E6264" t="s">
        <v>29</v>
      </c>
      <c r="F6264" t="s">
        <v>25</v>
      </c>
      <c r="G6264" t="s">
        <v>15</v>
      </c>
      <c r="H6264">
        <v>5613.14</v>
      </c>
      <c r="I6264" s="9">
        <v>45636</v>
      </c>
      <c r="J6264">
        <v>2024</v>
      </c>
      <c r="K6264" t="s">
        <v>14060</v>
      </c>
      <c r="L6264">
        <v>12</v>
      </c>
      <c r="M6264" t="s">
        <v>14046</v>
      </c>
      <c r="N6264" t="s">
        <v>21</v>
      </c>
    </row>
    <row r="6265" spans="1:14" x14ac:dyDescent="0.35">
      <c r="A6265" t="s">
        <v>875</v>
      </c>
      <c r="B6265">
        <v>64</v>
      </c>
      <c r="C6265" t="s">
        <v>14096</v>
      </c>
      <c r="D6265" t="s">
        <v>39</v>
      </c>
      <c r="E6265" t="s">
        <v>52</v>
      </c>
      <c r="F6265" t="s">
        <v>14</v>
      </c>
      <c r="G6265" t="s">
        <v>30</v>
      </c>
      <c r="H6265">
        <v>8257.23</v>
      </c>
      <c r="I6265" s="9">
        <v>44988</v>
      </c>
      <c r="J6265">
        <v>2023</v>
      </c>
      <c r="K6265" t="s">
        <v>14053</v>
      </c>
      <c r="L6265">
        <v>3</v>
      </c>
      <c r="M6265" t="s">
        <v>14048</v>
      </c>
      <c r="N6265" t="s">
        <v>21</v>
      </c>
    </row>
    <row r="6266" spans="1:14" x14ac:dyDescent="0.35">
      <c r="A6266" t="s">
        <v>913</v>
      </c>
      <c r="B6266">
        <v>64</v>
      </c>
      <c r="C6266" t="s">
        <v>14096</v>
      </c>
      <c r="D6266" t="s">
        <v>39</v>
      </c>
      <c r="E6266" t="s">
        <v>74</v>
      </c>
      <c r="F6266" t="s">
        <v>35</v>
      </c>
      <c r="G6266" t="s">
        <v>20</v>
      </c>
      <c r="H6266">
        <v>15960.27</v>
      </c>
      <c r="I6266" s="9">
        <v>45037</v>
      </c>
      <c r="J6266">
        <v>2023</v>
      </c>
      <c r="K6266" t="s">
        <v>14061</v>
      </c>
      <c r="L6266">
        <v>4</v>
      </c>
      <c r="M6266" t="s">
        <v>14048</v>
      </c>
      <c r="N6266" t="s">
        <v>21</v>
      </c>
    </row>
    <row r="6267" spans="1:14" x14ac:dyDescent="0.35">
      <c r="A6267" t="s">
        <v>923</v>
      </c>
      <c r="B6267">
        <v>62</v>
      </c>
      <c r="C6267" t="s">
        <v>14096</v>
      </c>
      <c r="D6267" t="s">
        <v>12</v>
      </c>
      <c r="E6267" t="s">
        <v>52</v>
      </c>
      <c r="F6267" t="s">
        <v>55</v>
      </c>
      <c r="G6267" t="s">
        <v>36</v>
      </c>
      <c r="H6267">
        <v>7799.1</v>
      </c>
      <c r="I6267" s="9">
        <v>45570</v>
      </c>
      <c r="J6267">
        <v>2024</v>
      </c>
      <c r="K6267" t="s">
        <v>14058</v>
      </c>
      <c r="L6267">
        <v>10</v>
      </c>
      <c r="M6267" t="s">
        <v>14050</v>
      </c>
      <c r="N6267" t="s">
        <v>21</v>
      </c>
    </row>
    <row r="6268" spans="1:14" x14ac:dyDescent="0.35">
      <c r="A6268" t="s">
        <v>1053</v>
      </c>
      <c r="B6268">
        <v>60</v>
      </c>
      <c r="C6268" t="s">
        <v>14096</v>
      </c>
      <c r="D6268" t="s">
        <v>39</v>
      </c>
      <c r="E6268" t="s">
        <v>29</v>
      </c>
      <c r="F6268" t="s">
        <v>55</v>
      </c>
      <c r="G6268" t="s">
        <v>30</v>
      </c>
      <c r="H6268">
        <v>3556.08</v>
      </c>
      <c r="I6268" s="9">
        <v>45465</v>
      </c>
      <c r="J6268">
        <v>2024</v>
      </c>
      <c r="K6268" t="s">
        <v>14049</v>
      </c>
      <c r="L6268">
        <v>6</v>
      </c>
      <c r="M6268" t="s">
        <v>14050</v>
      </c>
      <c r="N6268" t="s">
        <v>21</v>
      </c>
    </row>
    <row r="6269" spans="1:14" x14ac:dyDescent="0.35">
      <c r="A6269" t="s">
        <v>1211</v>
      </c>
      <c r="B6269">
        <v>56</v>
      </c>
      <c r="C6269" t="s">
        <v>14096</v>
      </c>
      <c r="D6269" t="s">
        <v>12</v>
      </c>
      <c r="E6269" t="s">
        <v>52</v>
      </c>
      <c r="F6269" t="s">
        <v>55</v>
      </c>
      <c r="G6269" t="s">
        <v>20</v>
      </c>
      <c r="H6269">
        <v>456.91</v>
      </c>
      <c r="I6269" s="9">
        <v>45178</v>
      </c>
      <c r="J6269">
        <v>2023</v>
      </c>
      <c r="K6269" t="s">
        <v>14055</v>
      </c>
      <c r="L6269">
        <v>9</v>
      </c>
      <c r="M6269" t="s">
        <v>14050</v>
      </c>
      <c r="N6269" t="s">
        <v>21</v>
      </c>
    </row>
    <row r="6270" spans="1:14" x14ac:dyDescent="0.35">
      <c r="A6270" t="s">
        <v>1639</v>
      </c>
      <c r="B6270">
        <v>59</v>
      </c>
      <c r="C6270" t="s">
        <v>14096</v>
      </c>
      <c r="D6270" t="s">
        <v>12</v>
      </c>
      <c r="E6270" t="s">
        <v>93</v>
      </c>
      <c r="F6270" t="s">
        <v>25</v>
      </c>
      <c r="G6270" t="s">
        <v>20</v>
      </c>
      <c r="H6270">
        <v>3609.1</v>
      </c>
      <c r="I6270" s="9">
        <v>45001</v>
      </c>
      <c r="J6270">
        <v>2023</v>
      </c>
      <c r="K6270" t="s">
        <v>14053</v>
      </c>
      <c r="L6270">
        <v>3</v>
      </c>
      <c r="M6270" t="s">
        <v>14057</v>
      </c>
      <c r="N6270" t="s">
        <v>21</v>
      </c>
    </row>
    <row r="6271" spans="1:14" x14ac:dyDescent="0.35">
      <c r="A6271" t="s">
        <v>1755</v>
      </c>
      <c r="B6271">
        <v>64</v>
      </c>
      <c r="C6271" t="s">
        <v>14096</v>
      </c>
      <c r="D6271" t="s">
        <v>39</v>
      </c>
      <c r="E6271" t="s">
        <v>42</v>
      </c>
      <c r="F6271" t="s">
        <v>19</v>
      </c>
      <c r="G6271" t="s">
        <v>30</v>
      </c>
      <c r="H6271">
        <v>2586.84</v>
      </c>
      <c r="I6271" s="9">
        <v>45353</v>
      </c>
      <c r="J6271">
        <v>2024</v>
      </c>
      <c r="K6271" t="s">
        <v>14053</v>
      </c>
      <c r="L6271">
        <v>3</v>
      </c>
      <c r="M6271" t="s">
        <v>14050</v>
      </c>
      <c r="N6271" t="s">
        <v>21</v>
      </c>
    </row>
    <row r="6272" spans="1:14" x14ac:dyDescent="0.35">
      <c r="A6272" t="s">
        <v>1845</v>
      </c>
      <c r="B6272">
        <v>61</v>
      </c>
      <c r="C6272" t="s">
        <v>14096</v>
      </c>
      <c r="D6272" t="s">
        <v>12</v>
      </c>
      <c r="E6272" t="s">
        <v>24</v>
      </c>
      <c r="F6272" t="s">
        <v>14</v>
      </c>
      <c r="G6272" t="s">
        <v>26</v>
      </c>
      <c r="H6272">
        <v>9205.56</v>
      </c>
      <c r="I6272" s="9">
        <v>45557</v>
      </c>
      <c r="J6272">
        <v>2024</v>
      </c>
      <c r="K6272" t="s">
        <v>14055</v>
      </c>
      <c r="L6272">
        <v>9</v>
      </c>
      <c r="M6272" t="s">
        <v>14059</v>
      </c>
      <c r="N6272" t="s">
        <v>21</v>
      </c>
    </row>
    <row r="6273" spans="1:14" x14ac:dyDescent="0.35">
      <c r="A6273" t="s">
        <v>1935</v>
      </c>
      <c r="B6273">
        <v>57</v>
      </c>
      <c r="C6273" t="s">
        <v>14096</v>
      </c>
      <c r="D6273" t="s">
        <v>12</v>
      </c>
      <c r="E6273" t="s">
        <v>64</v>
      </c>
      <c r="F6273" t="s">
        <v>25</v>
      </c>
      <c r="G6273" t="s">
        <v>26</v>
      </c>
      <c r="H6273">
        <v>6112.66</v>
      </c>
      <c r="I6273" s="9">
        <v>45566</v>
      </c>
      <c r="J6273">
        <v>2024</v>
      </c>
      <c r="K6273" t="s">
        <v>14058</v>
      </c>
      <c r="L6273">
        <v>10</v>
      </c>
      <c r="M6273" t="s">
        <v>14046</v>
      </c>
      <c r="N6273" t="s">
        <v>21</v>
      </c>
    </row>
    <row r="6274" spans="1:14" x14ac:dyDescent="0.35">
      <c r="A6274" t="s">
        <v>1997</v>
      </c>
      <c r="B6274">
        <v>64</v>
      </c>
      <c r="C6274" t="s">
        <v>14096</v>
      </c>
      <c r="D6274" t="s">
        <v>12</v>
      </c>
      <c r="E6274" t="s">
        <v>29</v>
      </c>
      <c r="F6274" t="s">
        <v>25</v>
      </c>
      <c r="G6274" t="s">
        <v>36</v>
      </c>
      <c r="H6274">
        <v>15407.08</v>
      </c>
      <c r="I6274" s="9">
        <v>45529</v>
      </c>
      <c r="J6274">
        <v>2024</v>
      </c>
      <c r="K6274" t="s">
        <v>14056</v>
      </c>
      <c r="L6274">
        <v>8</v>
      </c>
      <c r="M6274" t="s">
        <v>14059</v>
      </c>
      <c r="N6274" t="s">
        <v>21</v>
      </c>
    </row>
    <row r="6275" spans="1:14" x14ac:dyDescent="0.35">
      <c r="A6275" t="s">
        <v>2069</v>
      </c>
      <c r="B6275">
        <v>61</v>
      </c>
      <c r="C6275" t="s">
        <v>14096</v>
      </c>
      <c r="D6275" t="s">
        <v>39</v>
      </c>
      <c r="E6275" t="s">
        <v>64</v>
      </c>
      <c r="F6275" t="s">
        <v>14</v>
      </c>
      <c r="G6275" t="s">
        <v>36</v>
      </c>
      <c r="H6275">
        <v>13579.16</v>
      </c>
      <c r="I6275" s="9">
        <v>45643</v>
      </c>
      <c r="J6275">
        <v>2024</v>
      </c>
      <c r="K6275" t="s">
        <v>14060</v>
      </c>
      <c r="L6275">
        <v>12</v>
      </c>
      <c r="M6275" t="s">
        <v>14046</v>
      </c>
      <c r="N6275" t="s">
        <v>21</v>
      </c>
    </row>
    <row r="6276" spans="1:14" x14ac:dyDescent="0.35">
      <c r="A6276" t="s">
        <v>2159</v>
      </c>
      <c r="B6276">
        <v>64</v>
      </c>
      <c r="C6276" t="s">
        <v>14096</v>
      </c>
      <c r="D6276" t="s">
        <v>12</v>
      </c>
      <c r="E6276" t="s">
        <v>24</v>
      </c>
      <c r="F6276" t="s">
        <v>49</v>
      </c>
      <c r="G6276" t="s">
        <v>26</v>
      </c>
      <c r="H6276">
        <v>1686.63</v>
      </c>
      <c r="I6276" s="9">
        <v>44972</v>
      </c>
      <c r="J6276">
        <v>2023</v>
      </c>
      <c r="K6276" t="s">
        <v>14051</v>
      </c>
      <c r="L6276">
        <v>2</v>
      </c>
      <c r="M6276" t="s">
        <v>14052</v>
      </c>
      <c r="N6276" t="s">
        <v>21</v>
      </c>
    </row>
    <row r="6277" spans="1:14" x14ac:dyDescent="0.35">
      <c r="A6277" t="s">
        <v>2249</v>
      </c>
      <c r="B6277">
        <v>64</v>
      </c>
      <c r="C6277" t="s">
        <v>14096</v>
      </c>
      <c r="D6277" t="s">
        <v>39</v>
      </c>
      <c r="E6277" t="s">
        <v>29</v>
      </c>
      <c r="F6277" t="s">
        <v>35</v>
      </c>
      <c r="G6277" t="s">
        <v>26</v>
      </c>
      <c r="H6277">
        <v>1279.1300000000001</v>
      </c>
      <c r="I6277" s="9">
        <v>45415</v>
      </c>
      <c r="J6277">
        <v>2024</v>
      </c>
      <c r="K6277" t="s">
        <v>14047</v>
      </c>
      <c r="L6277">
        <v>5</v>
      </c>
      <c r="M6277" t="s">
        <v>14048</v>
      </c>
      <c r="N6277" t="s">
        <v>21</v>
      </c>
    </row>
    <row r="6278" spans="1:14" x14ac:dyDescent="0.35">
      <c r="A6278" t="s">
        <v>2313</v>
      </c>
      <c r="B6278">
        <v>64</v>
      </c>
      <c r="C6278" t="s">
        <v>14096</v>
      </c>
      <c r="D6278" t="s">
        <v>39</v>
      </c>
      <c r="E6278" t="s">
        <v>13</v>
      </c>
      <c r="F6278" t="s">
        <v>55</v>
      </c>
      <c r="G6278" t="s">
        <v>30</v>
      </c>
      <c r="H6278">
        <v>38479.839999999997</v>
      </c>
      <c r="I6278" s="9">
        <v>45357</v>
      </c>
      <c r="J6278">
        <v>2024</v>
      </c>
      <c r="K6278" t="s">
        <v>14053</v>
      </c>
      <c r="L6278">
        <v>3</v>
      </c>
      <c r="M6278" t="s">
        <v>14052</v>
      </c>
      <c r="N6278" t="s">
        <v>21</v>
      </c>
    </row>
    <row r="6279" spans="1:14" x14ac:dyDescent="0.35">
      <c r="A6279" t="s">
        <v>2321</v>
      </c>
      <c r="B6279">
        <v>61</v>
      </c>
      <c r="C6279" t="s">
        <v>14096</v>
      </c>
      <c r="D6279" t="s">
        <v>39</v>
      </c>
      <c r="E6279" t="s">
        <v>29</v>
      </c>
      <c r="F6279" t="s">
        <v>14</v>
      </c>
      <c r="G6279" t="s">
        <v>15</v>
      </c>
      <c r="H6279">
        <v>2373.89</v>
      </c>
      <c r="I6279" s="9">
        <v>45398</v>
      </c>
      <c r="J6279">
        <v>2024</v>
      </c>
      <c r="K6279" t="s">
        <v>14061</v>
      </c>
      <c r="L6279">
        <v>4</v>
      </c>
      <c r="M6279" t="s">
        <v>14046</v>
      </c>
      <c r="N6279" t="s">
        <v>21</v>
      </c>
    </row>
    <row r="6280" spans="1:14" x14ac:dyDescent="0.35">
      <c r="A6280" t="s">
        <v>2649</v>
      </c>
      <c r="B6280">
        <v>55</v>
      </c>
      <c r="C6280" t="s">
        <v>14096</v>
      </c>
      <c r="D6280" t="s">
        <v>12</v>
      </c>
      <c r="E6280" t="s">
        <v>64</v>
      </c>
      <c r="F6280" t="s">
        <v>25</v>
      </c>
      <c r="G6280" t="s">
        <v>30</v>
      </c>
      <c r="H6280">
        <v>4076.61</v>
      </c>
      <c r="I6280" s="9">
        <v>45583</v>
      </c>
      <c r="J6280">
        <v>2024</v>
      </c>
      <c r="K6280" t="s">
        <v>14058</v>
      </c>
      <c r="L6280">
        <v>10</v>
      </c>
      <c r="M6280" t="s">
        <v>14048</v>
      </c>
      <c r="N6280" t="s">
        <v>21</v>
      </c>
    </row>
    <row r="6281" spans="1:14" x14ac:dyDescent="0.35">
      <c r="A6281" t="s">
        <v>2691</v>
      </c>
      <c r="B6281">
        <v>62</v>
      </c>
      <c r="C6281" t="s">
        <v>14096</v>
      </c>
      <c r="D6281" t="s">
        <v>39</v>
      </c>
      <c r="E6281" t="s">
        <v>64</v>
      </c>
      <c r="F6281" t="s">
        <v>14</v>
      </c>
      <c r="G6281" t="s">
        <v>30</v>
      </c>
      <c r="H6281">
        <v>17017.52</v>
      </c>
      <c r="I6281" s="9">
        <v>45570</v>
      </c>
      <c r="J6281">
        <v>2024</v>
      </c>
      <c r="K6281" t="s">
        <v>14058</v>
      </c>
      <c r="L6281">
        <v>10</v>
      </c>
      <c r="M6281" t="s">
        <v>14050</v>
      </c>
      <c r="N6281" t="s">
        <v>21</v>
      </c>
    </row>
    <row r="6282" spans="1:14" x14ac:dyDescent="0.35">
      <c r="A6282" t="s">
        <v>2733</v>
      </c>
      <c r="B6282">
        <v>55</v>
      </c>
      <c r="C6282" t="s">
        <v>14096</v>
      </c>
      <c r="D6282" t="s">
        <v>12</v>
      </c>
      <c r="E6282" t="s">
        <v>74</v>
      </c>
      <c r="F6282" t="s">
        <v>19</v>
      </c>
      <c r="G6282" t="s">
        <v>20</v>
      </c>
      <c r="H6282">
        <v>4861.83</v>
      </c>
      <c r="I6282" s="9">
        <v>44958</v>
      </c>
      <c r="J6282">
        <v>2023</v>
      </c>
      <c r="K6282" t="s">
        <v>14051</v>
      </c>
      <c r="L6282">
        <v>2</v>
      </c>
      <c r="M6282" t="s">
        <v>14052</v>
      </c>
      <c r="N6282" t="s">
        <v>21</v>
      </c>
    </row>
    <row r="6283" spans="1:14" x14ac:dyDescent="0.35">
      <c r="A6283" t="s">
        <v>2743</v>
      </c>
      <c r="B6283">
        <v>55</v>
      </c>
      <c r="C6283" t="s">
        <v>14096</v>
      </c>
      <c r="D6283" t="s">
        <v>12</v>
      </c>
      <c r="E6283" t="s">
        <v>29</v>
      </c>
      <c r="F6283" t="s">
        <v>14</v>
      </c>
      <c r="G6283" t="s">
        <v>30</v>
      </c>
      <c r="H6283">
        <v>283.33</v>
      </c>
      <c r="I6283" s="9">
        <v>45549</v>
      </c>
      <c r="J6283">
        <v>2024</v>
      </c>
      <c r="K6283" t="s">
        <v>14055</v>
      </c>
      <c r="L6283">
        <v>9</v>
      </c>
      <c r="M6283" t="s">
        <v>14050</v>
      </c>
      <c r="N6283" t="s">
        <v>21</v>
      </c>
    </row>
    <row r="6284" spans="1:14" x14ac:dyDescent="0.35">
      <c r="A6284" t="s">
        <v>2763</v>
      </c>
      <c r="B6284">
        <v>57</v>
      </c>
      <c r="C6284" t="s">
        <v>14096</v>
      </c>
      <c r="D6284" t="s">
        <v>12</v>
      </c>
      <c r="E6284" t="s">
        <v>52</v>
      </c>
      <c r="F6284" t="s">
        <v>14</v>
      </c>
      <c r="G6284" t="s">
        <v>30</v>
      </c>
      <c r="H6284">
        <v>28928.22</v>
      </c>
      <c r="I6284" s="9">
        <v>45437</v>
      </c>
      <c r="J6284">
        <v>2024</v>
      </c>
      <c r="K6284" t="s">
        <v>14047</v>
      </c>
      <c r="L6284">
        <v>5</v>
      </c>
      <c r="M6284" t="s">
        <v>14050</v>
      </c>
      <c r="N6284" t="s">
        <v>21</v>
      </c>
    </row>
    <row r="6285" spans="1:14" x14ac:dyDescent="0.35">
      <c r="A6285" t="s">
        <v>2865</v>
      </c>
      <c r="B6285">
        <v>60</v>
      </c>
      <c r="C6285" t="s">
        <v>14096</v>
      </c>
      <c r="D6285" t="s">
        <v>12</v>
      </c>
      <c r="E6285" t="s">
        <v>52</v>
      </c>
      <c r="F6285" t="s">
        <v>14</v>
      </c>
      <c r="G6285" t="s">
        <v>30</v>
      </c>
      <c r="H6285">
        <v>10347.98</v>
      </c>
      <c r="I6285" s="9">
        <v>45110</v>
      </c>
      <c r="J6285">
        <v>2023</v>
      </c>
      <c r="K6285" t="s">
        <v>14063</v>
      </c>
      <c r="L6285">
        <v>7</v>
      </c>
      <c r="M6285" t="s">
        <v>14062</v>
      </c>
      <c r="N6285" t="s">
        <v>21</v>
      </c>
    </row>
    <row r="6286" spans="1:14" x14ac:dyDescent="0.35">
      <c r="A6286" t="s">
        <v>3079</v>
      </c>
      <c r="B6286">
        <v>56</v>
      </c>
      <c r="C6286" t="s">
        <v>14096</v>
      </c>
      <c r="D6286" t="s">
        <v>12</v>
      </c>
      <c r="E6286" t="s">
        <v>64</v>
      </c>
      <c r="F6286" t="s">
        <v>19</v>
      </c>
      <c r="G6286" t="s">
        <v>15</v>
      </c>
      <c r="H6286">
        <v>9854.26</v>
      </c>
      <c r="I6286" s="9">
        <v>45360</v>
      </c>
      <c r="J6286">
        <v>2024</v>
      </c>
      <c r="K6286" t="s">
        <v>14053</v>
      </c>
      <c r="L6286">
        <v>3</v>
      </c>
      <c r="M6286" t="s">
        <v>14050</v>
      </c>
      <c r="N6286" t="s">
        <v>21</v>
      </c>
    </row>
    <row r="6287" spans="1:14" x14ac:dyDescent="0.35">
      <c r="A6287" t="s">
        <v>3113</v>
      </c>
      <c r="B6287">
        <v>62</v>
      </c>
      <c r="C6287" t="s">
        <v>14096</v>
      </c>
      <c r="D6287" t="s">
        <v>12</v>
      </c>
      <c r="E6287" t="s">
        <v>24</v>
      </c>
      <c r="F6287" t="s">
        <v>25</v>
      </c>
      <c r="G6287" t="s">
        <v>15</v>
      </c>
      <c r="H6287">
        <v>1766.86</v>
      </c>
      <c r="I6287" s="9">
        <v>45357</v>
      </c>
      <c r="J6287">
        <v>2024</v>
      </c>
      <c r="K6287" t="s">
        <v>14053</v>
      </c>
      <c r="L6287">
        <v>3</v>
      </c>
      <c r="M6287" t="s">
        <v>14052</v>
      </c>
      <c r="N6287" t="s">
        <v>21</v>
      </c>
    </row>
    <row r="6288" spans="1:14" x14ac:dyDescent="0.35">
      <c r="A6288" t="s">
        <v>3181</v>
      </c>
      <c r="B6288">
        <v>60</v>
      </c>
      <c r="C6288" t="s">
        <v>14096</v>
      </c>
      <c r="D6288" t="s">
        <v>39</v>
      </c>
      <c r="E6288" t="s">
        <v>24</v>
      </c>
      <c r="F6288" t="s">
        <v>14</v>
      </c>
      <c r="G6288" t="s">
        <v>20</v>
      </c>
      <c r="H6288">
        <v>17489.71</v>
      </c>
      <c r="I6288" s="9">
        <v>45168</v>
      </c>
      <c r="J6288">
        <v>2023</v>
      </c>
      <c r="K6288" t="s">
        <v>14056</v>
      </c>
      <c r="L6288">
        <v>8</v>
      </c>
      <c r="M6288" t="s">
        <v>14052</v>
      </c>
      <c r="N6288" t="s">
        <v>21</v>
      </c>
    </row>
    <row r="6289" spans="1:14" x14ac:dyDescent="0.35">
      <c r="A6289" t="s">
        <v>3425</v>
      </c>
      <c r="B6289">
        <v>62</v>
      </c>
      <c r="C6289" t="s">
        <v>14096</v>
      </c>
      <c r="D6289" t="s">
        <v>12</v>
      </c>
      <c r="E6289" t="s">
        <v>52</v>
      </c>
      <c r="F6289" t="s">
        <v>19</v>
      </c>
      <c r="G6289" t="s">
        <v>20</v>
      </c>
      <c r="H6289">
        <v>7638.27</v>
      </c>
      <c r="I6289" s="9">
        <v>45001</v>
      </c>
      <c r="J6289">
        <v>2023</v>
      </c>
      <c r="K6289" t="s">
        <v>14053</v>
      </c>
      <c r="L6289">
        <v>3</v>
      </c>
      <c r="M6289" t="s">
        <v>14057</v>
      </c>
      <c r="N6289" t="s">
        <v>21</v>
      </c>
    </row>
    <row r="6290" spans="1:14" x14ac:dyDescent="0.35">
      <c r="A6290" t="s">
        <v>3555</v>
      </c>
      <c r="B6290">
        <v>64</v>
      </c>
      <c r="C6290" t="s">
        <v>14096</v>
      </c>
      <c r="D6290" t="s">
        <v>39</v>
      </c>
      <c r="E6290" t="s">
        <v>52</v>
      </c>
      <c r="F6290" t="s">
        <v>35</v>
      </c>
      <c r="G6290" t="s">
        <v>36</v>
      </c>
      <c r="H6290">
        <v>4657.84</v>
      </c>
      <c r="I6290" s="9">
        <v>45196</v>
      </c>
      <c r="J6290">
        <v>2023</v>
      </c>
      <c r="K6290" t="s">
        <v>14055</v>
      </c>
      <c r="L6290">
        <v>9</v>
      </c>
      <c r="M6290" t="s">
        <v>14052</v>
      </c>
      <c r="N6290" t="s">
        <v>21</v>
      </c>
    </row>
    <row r="6291" spans="1:14" x14ac:dyDescent="0.35">
      <c r="A6291" t="s">
        <v>3791</v>
      </c>
      <c r="B6291">
        <v>63</v>
      </c>
      <c r="C6291" t="s">
        <v>14096</v>
      </c>
      <c r="D6291" t="s">
        <v>39</v>
      </c>
      <c r="E6291" t="s">
        <v>29</v>
      </c>
      <c r="F6291" t="s">
        <v>49</v>
      </c>
      <c r="G6291" t="s">
        <v>26</v>
      </c>
      <c r="H6291">
        <v>9404.7099999999991</v>
      </c>
      <c r="I6291" s="9">
        <v>45021</v>
      </c>
      <c r="J6291">
        <v>2023</v>
      </c>
      <c r="K6291" t="s">
        <v>14061</v>
      </c>
      <c r="L6291">
        <v>4</v>
      </c>
      <c r="M6291" t="s">
        <v>14052</v>
      </c>
      <c r="N6291" t="s">
        <v>21</v>
      </c>
    </row>
    <row r="6292" spans="1:14" x14ac:dyDescent="0.35">
      <c r="A6292" t="s">
        <v>3801</v>
      </c>
      <c r="B6292">
        <v>57</v>
      </c>
      <c r="C6292" t="s">
        <v>14096</v>
      </c>
      <c r="D6292" t="s">
        <v>12</v>
      </c>
      <c r="E6292" t="s">
        <v>52</v>
      </c>
      <c r="F6292" t="s">
        <v>25</v>
      </c>
      <c r="G6292" t="s">
        <v>26</v>
      </c>
      <c r="H6292">
        <v>19628.71</v>
      </c>
      <c r="I6292" s="9">
        <v>45505</v>
      </c>
      <c r="J6292">
        <v>2024</v>
      </c>
      <c r="K6292" t="s">
        <v>14056</v>
      </c>
      <c r="L6292">
        <v>8</v>
      </c>
      <c r="M6292" t="s">
        <v>14057</v>
      </c>
      <c r="N6292" t="s">
        <v>21</v>
      </c>
    </row>
    <row r="6293" spans="1:14" x14ac:dyDescent="0.35">
      <c r="A6293" t="s">
        <v>3833</v>
      </c>
      <c r="B6293">
        <v>64</v>
      </c>
      <c r="C6293" t="s">
        <v>14096</v>
      </c>
      <c r="D6293" t="s">
        <v>39</v>
      </c>
      <c r="E6293" t="s">
        <v>64</v>
      </c>
      <c r="F6293" t="s">
        <v>35</v>
      </c>
      <c r="G6293" t="s">
        <v>20</v>
      </c>
      <c r="H6293">
        <v>7677.78</v>
      </c>
      <c r="I6293" s="9">
        <v>45381</v>
      </c>
      <c r="J6293">
        <v>2024</v>
      </c>
      <c r="K6293" t="s">
        <v>14053</v>
      </c>
      <c r="L6293">
        <v>3</v>
      </c>
      <c r="M6293" t="s">
        <v>14050</v>
      </c>
      <c r="N6293" t="s">
        <v>21</v>
      </c>
    </row>
    <row r="6294" spans="1:14" x14ac:dyDescent="0.35">
      <c r="A6294" t="s">
        <v>4019</v>
      </c>
      <c r="B6294">
        <v>64</v>
      </c>
      <c r="C6294" t="s">
        <v>14096</v>
      </c>
      <c r="D6294" t="s">
        <v>12</v>
      </c>
      <c r="E6294" t="s">
        <v>13</v>
      </c>
      <c r="F6294" t="s">
        <v>49</v>
      </c>
      <c r="G6294" t="s">
        <v>36</v>
      </c>
      <c r="H6294">
        <v>9103.66</v>
      </c>
      <c r="I6294" s="9">
        <v>45509</v>
      </c>
      <c r="J6294">
        <v>2024</v>
      </c>
      <c r="K6294" t="s">
        <v>14056</v>
      </c>
      <c r="L6294">
        <v>8</v>
      </c>
      <c r="M6294" t="s">
        <v>14062</v>
      </c>
      <c r="N6294" t="s">
        <v>21</v>
      </c>
    </row>
    <row r="6295" spans="1:14" x14ac:dyDescent="0.35">
      <c r="A6295" t="s">
        <v>4031</v>
      </c>
      <c r="B6295">
        <v>56</v>
      </c>
      <c r="C6295" t="s">
        <v>14096</v>
      </c>
      <c r="D6295" t="s">
        <v>12</v>
      </c>
      <c r="E6295" t="s">
        <v>24</v>
      </c>
      <c r="F6295" t="s">
        <v>25</v>
      </c>
      <c r="G6295" t="s">
        <v>30</v>
      </c>
      <c r="H6295">
        <v>3273.89</v>
      </c>
      <c r="I6295" s="9">
        <v>45031</v>
      </c>
      <c r="J6295">
        <v>2023</v>
      </c>
      <c r="K6295" t="s">
        <v>14061</v>
      </c>
      <c r="L6295">
        <v>4</v>
      </c>
      <c r="M6295" t="s">
        <v>14050</v>
      </c>
      <c r="N6295" t="s">
        <v>21</v>
      </c>
    </row>
    <row r="6296" spans="1:14" x14ac:dyDescent="0.35">
      <c r="A6296" t="s">
        <v>4061</v>
      </c>
      <c r="B6296">
        <v>64</v>
      </c>
      <c r="C6296" t="s">
        <v>14096</v>
      </c>
      <c r="D6296" t="s">
        <v>12</v>
      </c>
      <c r="E6296" t="s">
        <v>74</v>
      </c>
      <c r="F6296" t="s">
        <v>35</v>
      </c>
      <c r="G6296" t="s">
        <v>15</v>
      </c>
      <c r="H6296">
        <v>15217.84</v>
      </c>
      <c r="I6296" s="9">
        <v>45277</v>
      </c>
      <c r="J6296">
        <v>2023</v>
      </c>
      <c r="K6296" t="s">
        <v>14060</v>
      </c>
      <c r="L6296">
        <v>12</v>
      </c>
      <c r="M6296" t="s">
        <v>14059</v>
      </c>
      <c r="N6296" t="s">
        <v>21</v>
      </c>
    </row>
    <row r="6297" spans="1:14" x14ac:dyDescent="0.35">
      <c r="A6297" t="s">
        <v>4243</v>
      </c>
      <c r="B6297">
        <v>57</v>
      </c>
      <c r="C6297" t="s">
        <v>14096</v>
      </c>
      <c r="D6297" t="s">
        <v>39</v>
      </c>
      <c r="E6297" t="s">
        <v>42</v>
      </c>
      <c r="F6297" t="s">
        <v>25</v>
      </c>
      <c r="G6297" t="s">
        <v>20</v>
      </c>
      <c r="H6297">
        <v>4399.12</v>
      </c>
      <c r="I6297" s="9">
        <v>45146</v>
      </c>
      <c r="J6297">
        <v>2023</v>
      </c>
      <c r="K6297" t="s">
        <v>14056</v>
      </c>
      <c r="L6297">
        <v>8</v>
      </c>
      <c r="M6297" t="s">
        <v>14046</v>
      </c>
      <c r="N6297" t="s">
        <v>21</v>
      </c>
    </row>
    <row r="6298" spans="1:14" x14ac:dyDescent="0.35">
      <c r="A6298" t="s">
        <v>4305</v>
      </c>
      <c r="B6298">
        <v>55</v>
      </c>
      <c r="C6298" t="s">
        <v>14096</v>
      </c>
      <c r="D6298" t="s">
        <v>39</v>
      </c>
      <c r="E6298" t="s">
        <v>24</v>
      </c>
      <c r="F6298" t="s">
        <v>19</v>
      </c>
      <c r="G6298" t="s">
        <v>15</v>
      </c>
      <c r="H6298">
        <v>27298.76</v>
      </c>
      <c r="I6298" s="9">
        <v>44998</v>
      </c>
      <c r="J6298">
        <v>2023</v>
      </c>
      <c r="K6298" t="s">
        <v>14053</v>
      </c>
      <c r="L6298">
        <v>3</v>
      </c>
      <c r="M6298" t="s">
        <v>14062</v>
      </c>
      <c r="N6298" t="s">
        <v>21</v>
      </c>
    </row>
    <row r="6299" spans="1:14" x14ac:dyDescent="0.35">
      <c r="A6299" t="s">
        <v>4307</v>
      </c>
      <c r="B6299">
        <v>63</v>
      </c>
      <c r="C6299" t="s">
        <v>14096</v>
      </c>
      <c r="D6299" t="s">
        <v>12</v>
      </c>
      <c r="E6299" t="s">
        <v>29</v>
      </c>
      <c r="F6299" t="s">
        <v>14</v>
      </c>
      <c r="G6299" t="s">
        <v>36</v>
      </c>
      <c r="H6299">
        <v>5286.21</v>
      </c>
      <c r="I6299" s="9">
        <v>45358</v>
      </c>
      <c r="J6299">
        <v>2024</v>
      </c>
      <c r="K6299" t="s">
        <v>14053</v>
      </c>
      <c r="L6299">
        <v>3</v>
      </c>
      <c r="M6299" t="s">
        <v>14057</v>
      </c>
      <c r="N6299" t="s">
        <v>21</v>
      </c>
    </row>
    <row r="6300" spans="1:14" x14ac:dyDescent="0.35">
      <c r="A6300" t="s">
        <v>4433</v>
      </c>
      <c r="B6300">
        <v>63</v>
      </c>
      <c r="C6300" t="s">
        <v>14096</v>
      </c>
      <c r="D6300" t="s">
        <v>12</v>
      </c>
      <c r="E6300" t="s">
        <v>93</v>
      </c>
      <c r="F6300" t="s">
        <v>49</v>
      </c>
      <c r="G6300" t="s">
        <v>36</v>
      </c>
      <c r="H6300">
        <v>3177.73</v>
      </c>
      <c r="I6300" s="9">
        <v>45377</v>
      </c>
      <c r="J6300">
        <v>2024</v>
      </c>
      <c r="K6300" t="s">
        <v>14053</v>
      </c>
      <c r="L6300">
        <v>3</v>
      </c>
      <c r="M6300" t="s">
        <v>14046</v>
      </c>
      <c r="N6300" t="s">
        <v>21</v>
      </c>
    </row>
    <row r="6301" spans="1:14" x14ac:dyDescent="0.35">
      <c r="A6301" t="s">
        <v>4437</v>
      </c>
      <c r="B6301">
        <v>60</v>
      </c>
      <c r="C6301" t="s">
        <v>14096</v>
      </c>
      <c r="D6301" t="s">
        <v>12</v>
      </c>
      <c r="E6301" t="s">
        <v>52</v>
      </c>
      <c r="F6301" t="s">
        <v>14</v>
      </c>
      <c r="G6301" t="s">
        <v>26</v>
      </c>
      <c r="H6301">
        <v>3331.54</v>
      </c>
      <c r="I6301" s="9">
        <v>45429</v>
      </c>
      <c r="J6301">
        <v>2024</v>
      </c>
      <c r="K6301" t="s">
        <v>14047</v>
      </c>
      <c r="L6301">
        <v>5</v>
      </c>
      <c r="M6301" t="s">
        <v>14048</v>
      </c>
      <c r="N6301" t="s">
        <v>21</v>
      </c>
    </row>
    <row r="6302" spans="1:14" x14ac:dyDescent="0.35">
      <c r="A6302" t="s">
        <v>4445</v>
      </c>
      <c r="B6302">
        <v>60</v>
      </c>
      <c r="C6302" t="s">
        <v>14096</v>
      </c>
      <c r="D6302" t="s">
        <v>12</v>
      </c>
      <c r="E6302" t="s">
        <v>93</v>
      </c>
      <c r="F6302" t="s">
        <v>49</v>
      </c>
      <c r="G6302" t="s">
        <v>30</v>
      </c>
      <c r="H6302">
        <v>16939.84</v>
      </c>
      <c r="I6302" s="9">
        <v>45435</v>
      </c>
      <c r="J6302">
        <v>2024</v>
      </c>
      <c r="K6302" t="s">
        <v>14047</v>
      </c>
      <c r="L6302">
        <v>5</v>
      </c>
      <c r="M6302" t="s">
        <v>14057</v>
      </c>
      <c r="N6302" t="s">
        <v>21</v>
      </c>
    </row>
    <row r="6303" spans="1:14" x14ac:dyDescent="0.35">
      <c r="A6303" t="s">
        <v>4483</v>
      </c>
      <c r="B6303">
        <v>64</v>
      </c>
      <c r="C6303" t="s">
        <v>14096</v>
      </c>
      <c r="D6303" t="s">
        <v>39</v>
      </c>
      <c r="E6303" t="s">
        <v>93</v>
      </c>
      <c r="F6303" t="s">
        <v>19</v>
      </c>
      <c r="G6303" t="s">
        <v>15</v>
      </c>
      <c r="H6303">
        <v>12035.98</v>
      </c>
      <c r="I6303" s="9">
        <v>45581</v>
      </c>
      <c r="J6303">
        <v>2024</v>
      </c>
      <c r="K6303" t="s">
        <v>14058</v>
      </c>
      <c r="L6303">
        <v>10</v>
      </c>
      <c r="M6303" t="s">
        <v>14052</v>
      </c>
      <c r="N6303" t="s">
        <v>21</v>
      </c>
    </row>
    <row r="6304" spans="1:14" x14ac:dyDescent="0.35">
      <c r="A6304" t="s">
        <v>4493</v>
      </c>
      <c r="B6304">
        <v>59</v>
      </c>
      <c r="C6304" t="s">
        <v>14096</v>
      </c>
      <c r="D6304" t="s">
        <v>12</v>
      </c>
      <c r="E6304" t="s">
        <v>29</v>
      </c>
      <c r="F6304" t="s">
        <v>19</v>
      </c>
      <c r="G6304" t="s">
        <v>36</v>
      </c>
      <c r="H6304">
        <v>604.29999999999995</v>
      </c>
      <c r="I6304" s="9">
        <v>45425</v>
      </c>
      <c r="J6304">
        <v>2024</v>
      </c>
      <c r="K6304" t="s">
        <v>14047</v>
      </c>
      <c r="L6304">
        <v>5</v>
      </c>
      <c r="M6304" t="s">
        <v>14062</v>
      </c>
      <c r="N6304" t="s">
        <v>21</v>
      </c>
    </row>
    <row r="6305" spans="1:14" x14ac:dyDescent="0.35">
      <c r="A6305" t="s">
        <v>4533</v>
      </c>
      <c r="B6305">
        <v>59</v>
      </c>
      <c r="C6305" t="s">
        <v>14096</v>
      </c>
      <c r="D6305" t="s">
        <v>39</v>
      </c>
      <c r="E6305" t="s">
        <v>29</v>
      </c>
      <c r="F6305" t="s">
        <v>19</v>
      </c>
      <c r="G6305" t="s">
        <v>20</v>
      </c>
      <c r="H6305">
        <v>14855.05</v>
      </c>
      <c r="I6305" s="9">
        <v>45088</v>
      </c>
      <c r="J6305">
        <v>2023</v>
      </c>
      <c r="K6305" t="s">
        <v>14049</v>
      </c>
      <c r="L6305">
        <v>6</v>
      </c>
      <c r="M6305" t="s">
        <v>14059</v>
      </c>
      <c r="N6305" t="s">
        <v>21</v>
      </c>
    </row>
    <row r="6306" spans="1:14" x14ac:dyDescent="0.35">
      <c r="A6306" t="s">
        <v>5129</v>
      </c>
      <c r="B6306">
        <v>56</v>
      </c>
      <c r="C6306" t="s">
        <v>14096</v>
      </c>
      <c r="D6306" t="s">
        <v>12</v>
      </c>
      <c r="E6306" t="s">
        <v>52</v>
      </c>
      <c r="F6306" t="s">
        <v>25</v>
      </c>
      <c r="G6306" t="s">
        <v>20</v>
      </c>
      <c r="H6306">
        <v>13138.08</v>
      </c>
      <c r="I6306" s="9">
        <v>45104</v>
      </c>
      <c r="J6306">
        <v>2023</v>
      </c>
      <c r="K6306" t="s">
        <v>14049</v>
      </c>
      <c r="L6306">
        <v>6</v>
      </c>
      <c r="M6306" t="s">
        <v>14046</v>
      </c>
      <c r="N6306" t="s">
        <v>21</v>
      </c>
    </row>
    <row r="6307" spans="1:14" x14ac:dyDescent="0.35">
      <c r="A6307" t="s">
        <v>5465</v>
      </c>
      <c r="B6307">
        <v>64</v>
      </c>
      <c r="C6307" t="s">
        <v>14096</v>
      </c>
      <c r="D6307" t="s">
        <v>39</v>
      </c>
      <c r="E6307" t="s">
        <v>93</v>
      </c>
      <c r="F6307" t="s">
        <v>35</v>
      </c>
      <c r="G6307" t="s">
        <v>30</v>
      </c>
      <c r="H6307">
        <v>408.27</v>
      </c>
      <c r="I6307" s="9">
        <v>45115</v>
      </c>
      <c r="J6307">
        <v>2023</v>
      </c>
      <c r="K6307" t="s">
        <v>14063</v>
      </c>
      <c r="L6307">
        <v>7</v>
      </c>
      <c r="M6307" t="s">
        <v>14050</v>
      </c>
      <c r="N6307" t="s">
        <v>21</v>
      </c>
    </row>
    <row r="6308" spans="1:14" x14ac:dyDescent="0.35">
      <c r="A6308" t="s">
        <v>5477</v>
      </c>
      <c r="B6308">
        <v>63</v>
      </c>
      <c r="C6308" t="s">
        <v>14096</v>
      </c>
      <c r="D6308" t="s">
        <v>12</v>
      </c>
      <c r="E6308" t="s">
        <v>13</v>
      </c>
      <c r="F6308" t="s">
        <v>25</v>
      </c>
      <c r="G6308" t="s">
        <v>26</v>
      </c>
      <c r="H6308">
        <v>4344.87</v>
      </c>
      <c r="I6308" s="9">
        <v>45143</v>
      </c>
      <c r="J6308">
        <v>2023</v>
      </c>
      <c r="K6308" t="s">
        <v>14056</v>
      </c>
      <c r="L6308">
        <v>8</v>
      </c>
      <c r="M6308" t="s">
        <v>14050</v>
      </c>
      <c r="N6308" t="s">
        <v>21</v>
      </c>
    </row>
    <row r="6309" spans="1:14" x14ac:dyDescent="0.35">
      <c r="A6309" t="s">
        <v>5573</v>
      </c>
      <c r="B6309">
        <v>61</v>
      </c>
      <c r="C6309" t="s">
        <v>14096</v>
      </c>
      <c r="D6309" t="s">
        <v>39</v>
      </c>
      <c r="E6309" t="s">
        <v>93</v>
      </c>
      <c r="F6309" t="s">
        <v>55</v>
      </c>
      <c r="G6309" t="s">
        <v>30</v>
      </c>
      <c r="H6309">
        <v>2599.86</v>
      </c>
      <c r="I6309" s="9">
        <v>45461</v>
      </c>
      <c r="J6309">
        <v>2024</v>
      </c>
      <c r="K6309" t="s">
        <v>14049</v>
      </c>
      <c r="L6309">
        <v>6</v>
      </c>
      <c r="M6309" t="s">
        <v>14046</v>
      </c>
      <c r="N6309" t="s">
        <v>21</v>
      </c>
    </row>
    <row r="6310" spans="1:14" x14ac:dyDescent="0.35">
      <c r="A6310" t="s">
        <v>5723</v>
      </c>
      <c r="B6310">
        <v>63</v>
      </c>
      <c r="C6310" t="s">
        <v>14096</v>
      </c>
      <c r="D6310" t="s">
        <v>39</v>
      </c>
      <c r="E6310" t="s">
        <v>24</v>
      </c>
      <c r="F6310" t="s">
        <v>49</v>
      </c>
      <c r="G6310" t="s">
        <v>26</v>
      </c>
      <c r="H6310">
        <v>17328.55</v>
      </c>
      <c r="I6310" s="9">
        <v>45149</v>
      </c>
      <c r="J6310">
        <v>2023</v>
      </c>
      <c r="K6310" t="s">
        <v>14056</v>
      </c>
      <c r="L6310">
        <v>8</v>
      </c>
      <c r="M6310" t="s">
        <v>14048</v>
      </c>
      <c r="N6310" t="s">
        <v>21</v>
      </c>
    </row>
    <row r="6311" spans="1:14" x14ac:dyDescent="0.35">
      <c r="A6311" t="s">
        <v>5925</v>
      </c>
      <c r="B6311">
        <v>60</v>
      </c>
      <c r="C6311" t="s">
        <v>14096</v>
      </c>
      <c r="D6311" t="s">
        <v>39</v>
      </c>
      <c r="E6311" t="s">
        <v>13</v>
      </c>
      <c r="F6311" t="s">
        <v>14</v>
      </c>
      <c r="G6311" t="s">
        <v>26</v>
      </c>
      <c r="H6311">
        <v>620.36</v>
      </c>
      <c r="I6311" s="9">
        <v>45544</v>
      </c>
      <c r="J6311">
        <v>2024</v>
      </c>
      <c r="K6311" t="s">
        <v>14055</v>
      </c>
      <c r="L6311">
        <v>9</v>
      </c>
      <c r="M6311" t="s">
        <v>14062</v>
      </c>
      <c r="N6311" t="s">
        <v>21</v>
      </c>
    </row>
    <row r="6312" spans="1:14" x14ac:dyDescent="0.35">
      <c r="A6312" t="s">
        <v>5967</v>
      </c>
      <c r="B6312">
        <v>61</v>
      </c>
      <c r="C6312" t="s">
        <v>14096</v>
      </c>
      <c r="D6312" t="s">
        <v>12</v>
      </c>
      <c r="E6312" t="s">
        <v>74</v>
      </c>
      <c r="F6312" t="s">
        <v>14</v>
      </c>
      <c r="G6312" t="s">
        <v>30</v>
      </c>
      <c r="H6312">
        <v>7598.82</v>
      </c>
      <c r="I6312" s="9">
        <v>45399</v>
      </c>
      <c r="J6312">
        <v>2024</v>
      </c>
      <c r="K6312" t="s">
        <v>14061</v>
      </c>
      <c r="L6312">
        <v>4</v>
      </c>
      <c r="M6312" t="s">
        <v>14052</v>
      </c>
      <c r="N6312" t="s">
        <v>21</v>
      </c>
    </row>
    <row r="6313" spans="1:14" x14ac:dyDescent="0.35">
      <c r="A6313" t="s">
        <v>6069</v>
      </c>
      <c r="B6313">
        <v>57</v>
      </c>
      <c r="C6313" t="s">
        <v>14096</v>
      </c>
      <c r="D6313" t="s">
        <v>39</v>
      </c>
      <c r="E6313" t="s">
        <v>29</v>
      </c>
      <c r="F6313" t="s">
        <v>49</v>
      </c>
      <c r="G6313" t="s">
        <v>26</v>
      </c>
      <c r="H6313">
        <v>14848.48</v>
      </c>
      <c r="I6313" s="9">
        <v>44957</v>
      </c>
      <c r="J6313">
        <v>2023</v>
      </c>
      <c r="K6313" t="s">
        <v>14045</v>
      </c>
      <c r="L6313">
        <v>1</v>
      </c>
      <c r="M6313" t="s">
        <v>14046</v>
      </c>
      <c r="N6313" t="s">
        <v>21</v>
      </c>
    </row>
    <row r="6314" spans="1:14" x14ac:dyDescent="0.35">
      <c r="A6314" t="s">
        <v>6095</v>
      </c>
      <c r="B6314">
        <v>57</v>
      </c>
      <c r="C6314" t="s">
        <v>14096</v>
      </c>
      <c r="D6314" t="s">
        <v>12</v>
      </c>
      <c r="E6314" t="s">
        <v>52</v>
      </c>
      <c r="F6314" t="s">
        <v>49</v>
      </c>
      <c r="G6314" t="s">
        <v>26</v>
      </c>
      <c r="H6314">
        <v>22229.360000000001</v>
      </c>
      <c r="I6314" s="9">
        <v>45456</v>
      </c>
      <c r="J6314">
        <v>2024</v>
      </c>
      <c r="K6314" t="s">
        <v>14049</v>
      </c>
      <c r="L6314">
        <v>6</v>
      </c>
      <c r="M6314" t="s">
        <v>14057</v>
      </c>
      <c r="N6314" t="s">
        <v>21</v>
      </c>
    </row>
    <row r="6315" spans="1:14" x14ac:dyDescent="0.35">
      <c r="A6315" t="s">
        <v>6181</v>
      </c>
      <c r="B6315">
        <v>59</v>
      </c>
      <c r="C6315" t="s">
        <v>14096</v>
      </c>
      <c r="D6315" t="s">
        <v>12</v>
      </c>
      <c r="E6315" t="s">
        <v>52</v>
      </c>
      <c r="F6315" t="s">
        <v>55</v>
      </c>
      <c r="G6315" t="s">
        <v>36</v>
      </c>
      <c r="H6315">
        <v>12923.13</v>
      </c>
      <c r="I6315" s="9">
        <v>44948</v>
      </c>
      <c r="J6315">
        <v>2023</v>
      </c>
      <c r="K6315" t="s">
        <v>14045</v>
      </c>
      <c r="L6315">
        <v>1</v>
      </c>
      <c r="M6315" t="s">
        <v>14059</v>
      </c>
      <c r="N6315" t="s">
        <v>21</v>
      </c>
    </row>
    <row r="6316" spans="1:14" x14ac:dyDescent="0.35">
      <c r="A6316" t="s">
        <v>6203</v>
      </c>
      <c r="B6316">
        <v>60</v>
      </c>
      <c r="C6316" t="s">
        <v>14096</v>
      </c>
      <c r="D6316" t="s">
        <v>39</v>
      </c>
      <c r="E6316" t="s">
        <v>74</v>
      </c>
      <c r="F6316" t="s">
        <v>19</v>
      </c>
      <c r="G6316" t="s">
        <v>26</v>
      </c>
      <c r="H6316">
        <v>6754</v>
      </c>
      <c r="I6316" s="9">
        <v>45464</v>
      </c>
      <c r="J6316">
        <v>2024</v>
      </c>
      <c r="K6316" t="s">
        <v>14049</v>
      </c>
      <c r="L6316">
        <v>6</v>
      </c>
      <c r="M6316" t="s">
        <v>14048</v>
      </c>
      <c r="N6316" t="s">
        <v>21</v>
      </c>
    </row>
    <row r="6317" spans="1:14" x14ac:dyDescent="0.35">
      <c r="A6317" t="s">
        <v>6393</v>
      </c>
      <c r="B6317">
        <v>64</v>
      </c>
      <c r="C6317" t="s">
        <v>14096</v>
      </c>
      <c r="D6317" t="s">
        <v>39</v>
      </c>
      <c r="E6317" t="s">
        <v>42</v>
      </c>
      <c r="F6317" t="s">
        <v>19</v>
      </c>
      <c r="G6317" t="s">
        <v>36</v>
      </c>
      <c r="H6317">
        <v>7307.15</v>
      </c>
      <c r="I6317" s="9">
        <v>45228</v>
      </c>
      <c r="J6317">
        <v>2023</v>
      </c>
      <c r="K6317" t="s">
        <v>14058</v>
      </c>
      <c r="L6317">
        <v>10</v>
      </c>
      <c r="M6317" t="s">
        <v>14059</v>
      </c>
      <c r="N6317" t="s">
        <v>21</v>
      </c>
    </row>
    <row r="6318" spans="1:14" x14ac:dyDescent="0.35">
      <c r="A6318" t="s">
        <v>6571</v>
      </c>
      <c r="B6318">
        <v>58</v>
      </c>
      <c r="C6318" t="s">
        <v>14096</v>
      </c>
      <c r="D6318" t="s">
        <v>39</v>
      </c>
      <c r="E6318" t="s">
        <v>64</v>
      </c>
      <c r="F6318" t="s">
        <v>25</v>
      </c>
      <c r="G6318" t="s">
        <v>20</v>
      </c>
      <c r="H6318">
        <v>27808.91</v>
      </c>
      <c r="I6318" s="9">
        <v>45220</v>
      </c>
      <c r="J6318">
        <v>2023</v>
      </c>
      <c r="K6318" t="s">
        <v>14058</v>
      </c>
      <c r="L6318">
        <v>10</v>
      </c>
      <c r="M6318" t="s">
        <v>14050</v>
      </c>
      <c r="N6318" t="s">
        <v>21</v>
      </c>
    </row>
    <row r="6319" spans="1:14" x14ac:dyDescent="0.35">
      <c r="A6319" t="s">
        <v>6629</v>
      </c>
      <c r="B6319">
        <v>57</v>
      </c>
      <c r="C6319" t="s">
        <v>14096</v>
      </c>
      <c r="D6319" t="s">
        <v>12</v>
      </c>
      <c r="E6319" t="s">
        <v>64</v>
      </c>
      <c r="F6319" t="s">
        <v>35</v>
      </c>
      <c r="G6319" t="s">
        <v>30</v>
      </c>
      <c r="H6319">
        <v>4469.62</v>
      </c>
      <c r="I6319" s="9">
        <v>45404</v>
      </c>
      <c r="J6319">
        <v>2024</v>
      </c>
      <c r="K6319" t="s">
        <v>14061</v>
      </c>
      <c r="L6319">
        <v>4</v>
      </c>
      <c r="M6319" t="s">
        <v>14062</v>
      </c>
      <c r="N6319" t="s">
        <v>21</v>
      </c>
    </row>
    <row r="6320" spans="1:14" x14ac:dyDescent="0.35">
      <c r="A6320" t="s">
        <v>6723</v>
      </c>
      <c r="B6320">
        <v>59</v>
      </c>
      <c r="C6320" t="s">
        <v>14096</v>
      </c>
      <c r="D6320" t="s">
        <v>39</v>
      </c>
      <c r="E6320" t="s">
        <v>29</v>
      </c>
      <c r="F6320" t="s">
        <v>55</v>
      </c>
      <c r="G6320" t="s">
        <v>15</v>
      </c>
      <c r="H6320">
        <v>4566.8900000000003</v>
      </c>
      <c r="I6320" s="9">
        <v>45164</v>
      </c>
      <c r="J6320">
        <v>2023</v>
      </c>
      <c r="K6320" t="s">
        <v>14056</v>
      </c>
      <c r="L6320">
        <v>8</v>
      </c>
      <c r="M6320" t="s">
        <v>14050</v>
      </c>
      <c r="N6320" t="s">
        <v>21</v>
      </c>
    </row>
    <row r="6321" spans="1:14" x14ac:dyDescent="0.35">
      <c r="A6321" t="s">
        <v>6825</v>
      </c>
      <c r="B6321">
        <v>62</v>
      </c>
      <c r="C6321" t="s">
        <v>14096</v>
      </c>
      <c r="D6321" t="s">
        <v>39</v>
      </c>
      <c r="E6321" t="s">
        <v>13</v>
      </c>
      <c r="F6321" t="s">
        <v>35</v>
      </c>
      <c r="G6321" t="s">
        <v>36</v>
      </c>
      <c r="H6321">
        <v>1795.56</v>
      </c>
      <c r="I6321" s="9">
        <v>44988</v>
      </c>
      <c r="J6321">
        <v>2023</v>
      </c>
      <c r="K6321" t="s">
        <v>14053</v>
      </c>
      <c r="L6321">
        <v>3</v>
      </c>
      <c r="M6321" t="s">
        <v>14048</v>
      </c>
      <c r="N6321" t="s">
        <v>21</v>
      </c>
    </row>
    <row r="6322" spans="1:14" x14ac:dyDescent="0.35">
      <c r="A6322" t="s">
        <v>6899</v>
      </c>
      <c r="B6322">
        <v>58</v>
      </c>
      <c r="C6322" t="s">
        <v>14096</v>
      </c>
      <c r="D6322" t="s">
        <v>12</v>
      </c>
      <c r="E6322" t="s">
        <v>64</v>
      </c>
      <c r="F6322" t="s">
        <v>25</v>
      </c>
      <c r="G6322" t="s">
        <v>36</v>
      </c>
      <c r="H6322">
        <v>4527.0600000000004</v>
      </c>
      <c r="I6322" s="9">
        <v>45403</v>
      </c>
      <c r="J6322">
        <v>2024</v>
      </c>
      <c r="K6322" t="s">
        <v>14061</v>
      </c>
      <c r="L6322">
        <v>4</v>
      </c>
      <c r="M6322" t="s">
        <v>14059</v>
      </c>
      <c r="N6322" t="s">
        <v>21</v>
      </c>
    </row>
    <row r="6323" spans="1:14" x14ac:dyDescent="0.35">
      <c r="A6323" t="s">
        <v>7111</v>
      </c>
      <c r="B6323">
        <v>63</v>
      </c>
      <c r="C6323" t="s">
        <v>14096</v>
      </c>
      <c r="D6323" t="s">
        <v>39</v>
      </c>
      <c r="E6323" t="s">
        <v>29</v>
      </c>
      <c r="F6323" t="s">
        <v>49</v>
      </c>
      <c r="G6323" t="s">
        <v>26</v>
      </c>
      <c r="H6323">
        <v>5978.29</v>
      </c>
      <c r="I6323" s="9">
        <v>45612</v>
      </c>
      <c r="J6323">
        <v>2024</v>
      </c>
      <c r="K6323" t="s">
        <v>14054</v>
      </c>
      <c r="L6323">
        <v>11</v>
      </c>
      <c r="M6323" t="s">
        <v>14050</v>
      </c>
      <c r="N6323" t="s">
        <v>21</v>
      </c>
    </row>
    <row r="6324" spans="1:14" x14ac:dyDescent="0.35">
      <c r="A6324" t="s">
        <v>7131</v>
      </c>
      <c r="B6324">
        <v>59</v>
      </c>
      <c r="C6324" t="s">
        <v>14096</v>
      </c>
      <c r="D6324" t="s">
        <v>12</v>
      </c>
      <c r="E6324" t="s">
        <v>24</v>
      </c>
      <c r="F6324" t="s">
        <v>49</v>
      </c>
      <c r="G6324" t="s">
        <v>36</v>
      </c>
      <c r="H6324">
        <v>272.27999999999997</v>
      </c>
      <c r="I6324" s="9">
        <v>45564</v>
      </c>
      <c r="J6324">
        <v>2024</v>
      </c>
      <c r="K6324" t="s">
        <v>14055</v>
      </c>
      <c r="L6324">
        <v>9</v>
      </c>
      <c r="M6324" t="s">
        <v>14059</v>
      </c>
      <c r="N6324" t="s">
        <v>21</v>
      </c>
    </row>
    <row r="6325" spans="1:14" x14ac:dyDescent="0.35">
      <c r="A6325" t="s">
        <v>7201</v>
      </c>
      <c r="B6325">
        <v>56</v>
      </c>
      <c r="C6325" t="s">
        <v>14096</v>
      </c>
      <c r="D6325" t="s">
        <v>12</v>
      </c>
      <c r="E6325" t="s">
        <v>74</v>
      </c>
      <c r="F6325" t="s">
        <v>35</v>
      </c>
      <c r="G6325" t="s">
        <v>20</v>
      </c>
      <c r="H6325">
        <v>7590.89</v>
      </c>
      <c r="I6325" s="9">
        <v>44930</v>
      </c>
      <c r="J6325">
        <v>2023</v>
      </c>
      <c r="K6325" t="s">
        <v>14045</v>
      </c>
      <c r="L6325">
        <v>1</v>
      </c>
      <c r="M6325" t="s">
        <v>14052</v>
      </c>
      <c r="N6325" t="s">
        <v>21</v>
      </c>
    </row>
    <row r="6326" spans="1:14" x14ac:dyDescent="0.35">
      <c r="A6326" t="s">
        <v>7341</v>
      </c>
      <c r="B6326">
        <v>62</v>
      </c>
      <c r="C6326" t="s">
        <v>14096</v>
      </c>
      <c r="D6326" t="s">
        <v>39</v>
      </c>
      <c r="E6326" t="s">
        <v>64</v>
      </c>
      <c r="F6326" t="s">
        <v>25</v>
      </c>
      <c r="G6326" t="s">
        <v>30</v>
      </c>
      <c r="H6326">
        <v>8997.52</v>
      </c>
      <c r="I6326" s="9">
        <v>45250</v>
      </c>
      <c r="J6326">
        <v>2023</v>
      </c>
      <c r="K6326" t="s">
        <v>14054</v>
      </c>
      <c r="L6326">
        <v>11</v>
      </c>
      <c r="M6326" t="s">
        <v>14062</v>
      </c>
      <c r="N6326" t="s">
        <v>21</v>
      </c>
    </row>
    <row r="6327" spans="1:14" x14ac:dyDescent="0.35">
      <c r="A6327" t="s">
        <v>7465</v>
      </c>
      <c r="B6327">
        <v>57</v>
      </c>
      <c r="C6327" t="s">
        <v>14096</v>
      </c>
      <c r="D6327" t="s">
        <v>12</v>
      </c>
      <c r="E6327" t="s">
        <v>13</v>
      </c>
      <c r="F6327" t="s">
        <v>35</v>
      </c>
      <c r="G6327" t="s">
        <v>30</v>
      </c>
      <c r="H6327">
        <v>15586.26</v>
      </c>
      <c r="I6327" s="9">
        <v>45328</v>
      </c>
      <c r="J6327">
        <v>2024</v>
      </c>
      <c r="K6327" t="s">
        <v>14051</v>
      </c>
      <c r="L6327">
        <v>2</v>
      </c>
      <c r="M6327" t="s">
        <v>14046</v>
      </c>
      <c r="N6327" t="s">
        <v>21</v>
      </c>
    </row>
    <row r="6328" spans="1:14" x14ac:dyDescent="0.35">
      <c r="A6328" t="s">
        <v>7473</v>
      </c>
      <c r="B6328">
        <v>63</v>
      </c>
      <c r="C6328" t="s">
        <v>14096</v>
      </c>
      <c r="D6328" t="s">
        <v>12</v>
      </c>
      <c r="E6328" t="s">
        <v>64</v>
      </c>
      <c r="F6328" t="s">
        <v>49</v>
      </c>
      <c r="G6328" t="s">
        <v>20</v>
      </c>
      <c r="H6328">
        <v>37332.519999999997</v>
      </c>
      <c r="I6328" s="9">
        <v>45019</v>
      </c>
      <c r="J6328">
        <v>2023</v>
      </c>
      <c r="K6328" t="s">
        <v>14061</v>
      </c>
      <c r="L6328">
        <v>4</v>
      </c>
      <c r="M6328" t="s">
        <v>14062</v>
      </c>
      <c r="N6328" t="s">
        <v>21</v>
      </c>
    </row>
    <row r="6329" spans="1:14" x14ac:dyDescent="0.35">
      <c r="A6329" t="s">
        <v>7533</v>
      </c>
      <c r="B6329">
        <v>64</v>
      </c>
      <c r="C6329" t="s">
        <v>14096</v>
      </c>
      <c r="D6329" t="s">
        <v>12</v>
      </c>
      <c r="E6329" t="s">
        <v>29</v>
      </c>
      <c r="F6329" t="s">
        <v>35</v>
      </c>
      <c r="G6329" t="s">
        <v>36</v>
      </c>
      <c r="H6329">
        <v>6536.04</v>
      </c>
      <c r="I6329" s="9">
        <v>45214</v>
      </c>
      <c r="J6329">
        <v>2023</v>
      </c>
      <c r="K6329" t="s">
        <v>14058</v>
      </c>
      <c r="L6329">
        <v>10</v>
      </c>
      <c r="M6329" t="s">
        <v>14059</v>
      </c>
      <c r="N6329" t="s">
        <v>21</v>
      </c>
    </row>
    <row r="6330" spans="1:14" x14ac:dyDescent="0.35">
      <c r="A6330" t="s">
        <v>7795</v>
      </c>
      <c r="B6330">
        <v>58</v>
      </c>
      <c r="C6330" t="s">
        <v>14096</v>
      </c>
      <c r="D6330" t="s">
        <v>12</v>
      </c>
      <c r="E6330" t="s">
        <v>42</v>
      </c>
      <c r="F6330" t="s">
        <v>19</v>
      </c>
      <c r="G6330" t="s">
        <v>15</v>
      </c>
      <c r="H6330">
        <v>9434.24</v>
      </c>
      <c r="I6330" s="9">
        <v>45451</v>
      </c>
      <c r="J6330">
        <v>2024</v>
      </c>
      <c r="K6330" t="s">
        <v>14049</v>
      </c>
      <c r="L6330">
        <v>6</v>
      </c>
      <c r="M6330" t="s">
        <v>14050</v>
      </c>
      <c r="N6330" t="s">
        <v>21</v>
      </c>
    </row>
    <row r="6331" spans="1:14" x14ac:dyDescent="0.35">
      <c r="A6331" t="s">
        <v>7831</v>
      </c>
      <c r="B6331">
        <v>62</v>
      </c>
      <c r="C6331" t="s">
        <v>14096</v>
      </c>
      <c r="D6331" t="s">
        <v>12</v>
      </c>
      <c r="E6331" t="s">
        <v>29</v>
      </c>
      <c r="F6331" t="s">
        <v>35</v>
      </c>
      <c r="G6331" t="s">
        <v>26</v>
      </c>
      <c r="H6331">
        <v>8664.76</v>
      </c>
      <c r="I6331" s="9">
        <v>45175</v>
      </c>
      <c r="J6331">
        <v>2023</v>
      </c>
      <c r="K6331" t="s">
        <v>14055</v>
      </c>
      <c r="L6331">
        <v>9</v>
      </c>
      <c r="M6331" t="s">
        <v>14052</v>
      </c>
      <c r="N6331" t="s">
        <v>21</v>
      </c>
    </row>
    <row r="6332" spans="1:14" x14ac:dyDescent="0.35">
      <c r="A6332" t="s">
        <v>7867</v>
      </c>
      <c r="B6332">
        <v>57</v>
      </c>
      <c r="C6332" t="s">
        <v>14096</v>
      </c>
      <c r="D6332" t="s">
        <v>39</v>
      </c>
      <c r="E6332" t="s">
        <v>64</v>
      </c>
      <c r="F6332" t="s">
        <v>19</v>
      </c>
      <c r="G6332" t="s">
        <v>20</v>
      </c>
      <c r="H6332">
        <v>3282.09</v>
      </c>
      <c r="I6332" s="9">
        <v>45597</v>
      </c>
      <c r="J6332">
        <v>2024</v>
      </c>
      <c r="K6332" t="s">
        <v>14054</v>
      </c>
      <c r="L6332">
        <v>11</v>
      </c>
      <c r="M6332" t="s">
        <v>14048</v>
      </c>
      <c r="N6332" t="s">
        <v>21</v>
      </c>
    </row>
    <row r="6333" spans="1:14" x14ac:dyDescent="0.35">
      <c r="A6333" t="s">
        <v>7917</v>
      </c>
      <c r="B6333">
        <v>64</v>
      </c>
      <c r="C6333" t="s">
        <v>14096</v>
      </c>
      <c r="D6333" t="s">
        <v>12</v>
      </c>
      <c r="E6333" t="s">
        <v>42</v>
      </c>
      <c r="F6333" t="s">
        <v>49</v>
      </c>
      <c r="G6333" t="s">
        <v>15</v>
      </c>
      <c r="H6333">
        <v>24346.880000000001</v>
      </c>
      <c r="I6333" s="9">
        <v>45104</v>
      </c>
      <c r="J6333">
        <v>2023</v>
      </c>
      <c r="K6333" t="s">
        <v>14049</v>
      </c>
      <c r="L6333">
        <v>6</v>
      </c>
      <c r="M6333" t="s">
        <v>14046</v>
      </c>
      <c r="N6333" t="s">
        <v>21</v>
      </c>
    </row>
    <row r="6334" spans="1:14" x14ac:dyDescent="0.35">
      <c r="A6334" t="s">
        <v>8001</v>
      </c>
      <c r="B6334">
        <v>64</v>
      </c>
      <c r="C6334" t="s">
        <v>14096</v>
      </c>
      <c r="D6334" t="s">
        <v>12</v>
      </c>
      <c r="E6334" t="s">
        <v>93</v>
      </c>
      <c r="F6334" t="s">
        <v>25</v>
      </c>
      <c r="G6334" t="s">
        <v>36</v>
      </c>
      <c r="H6334">
        <v>1837.89</v>
      </c>
      <c r="I6334" s="9">
        <v>45533</v>
      </c>
      <c r="J6334">
        <v>2024</v>
      </c>
      <c r="K6334" t="s">
        <v>14056</v>
      </c>
      <c r="L6334">
        <v>8</v>
      </c>
      <c r="M6334" t="s">
        <v>14057</v>
      </c>
      <c r="N6334" t="s">
        <v>21</v>
      </c>
    </row>
    <row r="6335" spans="1:14" x14ac:dyDescent="0.35">
      <c r="A6335" t="s">
        <v>8055</v>
      </c>
      <c r="B6335">
        <v>57</v>
      </c>
      <c r="C6335" t="s">
        <v>14096</v>
      </c>
      <c r="D6335" t="s">
        <v>12</v>
      </c>
      <c r="E6335" t="s">
        <v>74</v>
      </c>
      <c r="F6335" t="s">
        <v>35</v>
      </c>
      <c r="G6335" t="s">
        <v>30</v>
      </c>
      <c r="H6335">
        <v>10324.709999999999</v>
      </c>
      <c r="I6335" s="9">
        <v>45032</v>
      </c>
      <c r="J6335">
        <v>2023</v>
      </c>
      <c r="K6335" t="s">
        <v>14061</v>
      </c>
      <c r="L6335">
        <v>4</v>
      </c>
      <c r="M6335" t="s">
        <v>14059</v>
      </c>
      <c r="N6335" t="s">
        <v>21</v>
      </c>
    </row>
    <row r="6336" spans="1:14" x14ac:dyDescent="0.35">
      <c r="A6336" t="s">
        <v>8075</v>
      </c>
      <c r="B6336">
        <v>58</v>
      </c>
      <c r="C6336" t="s">
        <v>14096</v>
      </c>
      <c r="D6336" t="s">
        <v>39</v>
      </c>
      <c r="E6336" t="s">
        <v>24</v>
      </c>
      <c r="F6336" t="s">
        <v>14</v>
      </c>
      <c r="G6336" t="s">
        <v>30</v>
      </c>
      <c r="H6336">
        <v>14698.37</v>
      </c>
      <c r="I6336" s="9">
        <v>45434</v>
      </c>
      <c r="J6336">
        <v>2024</v>
      </c>
      <c r="K6336" t="s">
        <v>14047</v>
      </c>
      <c r="L6336">
        <v>5</v>
      </c>
      <c r="M6336" t="s">
        <v>14052</v>
      </c>
      <c r="N6336" t="s">
        <v>21</v>
      </c>
    </row>
    <row r="6337" spans="1:14" x14ac:dyDescent="0.35">
      <c r="A6337" t="s">
        <v>8485</v>
      </c>
      <c r="B6337">
        <v>59</v>
      </c>
      <c r="C6337" t="s">
        <v>14096</v>
      </c>
      <c r="D6337" t="s">
        <v>12</v>
      </c>
      <c r="E6337" t="s">
        <v>13</v>
      </c>
      <c r="F6337" t="s">
        <v>14</v>
      </c>
      <c r="G6337" t="s">
        <v>20</v>
      </c>
      <c r="H6337">
        <v>5056.0200000000004</v>
      </c>
      <c r="I6337" s="9">
        <v>45084</v>
      </c>
      <c r="J6337">
        <v>2023</v>
      </c>
      <c r="K6337" t="s">
        <v>14049</v>
      </c>
      <c r="L6337">
        <v>6</v>
      </c>
      <c r="M6337" t="s">
        <v>14052</v>
      </c>
      <c r="N6337" t="s">
        <v>21</v>
      </c>
    </row>
    <row r="6338" spans="1:14" x14ac:dyDescent="0.35">
      <c r="A6338" t="s">
        <v>8507</v>
      </c>
      <c r="B6338">
        <v>63</v>
      </c>
      <c r="C6338" t="s">
        <v>14096</v>
      </c>
      <c r="D6338" t="s">
        <v>12</v>
      </c>
      <c r="E6338" t="s">
        <v>93</v>
      </c>
      <c r="F6338" t="s">
        <v>14</v>
      </c>
      <c r="G6338" t="s">
        <v>26</v>
      </c>
      <c r="H6338">
        <v>7007.06</v>
      </c>
      <c r="I6338" s="9">
        <v>45070</v>
      </c>
      <c r="J6338">
        <v>2023</v>
      </c>
      <c r="K6338" t="s">
        <v>14047</v>
      </c>
      <c r="L6338">
        <v>5</v>
      </c>
      <c r="M6338" t="s">
        <v>14052</v>
      </c>
      <c r="N6338" t="s">
        <v>21</v>
      </c>
    </row>
    <row r="6339" spans="1:14" x14ac:dyDescent="0.35">
      <c r="A6339" t="s">
        <v>8523</v>
      </c>
      <c r="B6339">
        <v>64</v>
      </c>
      <c r="C6339" t="s">
        <v>14096</v>
      </c>
      <c r="D6339" t="s">
        <v>39</v>
      </c>
      <c r="E6339" t="s">
        <v>64</v>
      </c>
      <c r="F6339" t="s">
        <v>55</v>
      </c>
      <c r="G6339" t="s">
        <v>36</v>
      </c>
      <c r="H6339">
        <v>17098.310000000001</v>
      </c>
      <c r="I6339" s="9">
        <v>45370</v>
      </c>
      <c r="J6339">
        <v>2024</v>
      </c>
      <c r="K6339" t="s">
        <v>14053</v>
      </c>
      <c r="L6339">
        <v>3</v>
      </c>
      <c r="M6339" t="s">
        <v>14046</v>
      </c>
      <c r="N6339" t="s">
        <v>21</v>
      </c>
    </row>
    <row r="6340" spans="1:14" x14ac:dyDescent="0.35">
      <c r="A6340" t="s">
        <v>8529</v>
      </c>
      <c r="B6340">
        <v>57</v>
      </c>
      <c r="C6340" t="s">
        <v>14096</v>
      </c>
      <c r="D6340" t="s">
        <v>39</v>
      </c>
      <c r="E6340" t="s">
        <v>64</v>
      </c>
      <c r="F6340" t="s">
        <v>19</v>
      </c>
      <c r="G6340" t="s">
        <v>15</v>
      </c>
      <c r="H6340">
        <v>7762.53</v>
      </c>
      <c r="I6340" s="9">
        <v>45204</v>
      </c>
      <c r="J6340">
        <v>2023</v>
      </c>
      <c r="K6340" t="s">
        <v>14058</v>
      </c>
      <c r="L6340">
        <v>10</v>
      </c>
      <c r="M6340" t="s">
        <v>14057</v>
      </c>
      <c r="N6340" t="s">
        <v>21</v>
      </c>
    </row>
    <row r="6341" spans="1:14" x14ac:dyDescent="0.35">
      <c r="A6341" t="s">
        <v>8559</v>
      </c>
      <c r="B6341">
        <v>58</v>
      </c>
      <c r="C6341" t="s">
        <v>14096</v>
      </c>
      <c r="D6341" t="s">
        <v>39</v>
      </c>
      <c r="E6341" t="s">
        <v>42</v>
      </c>
      <c r="F6341" t="s">
        <v>14</v>
      </c>
      <c r="G6341" t="s">
        <v>26</v>
      </c>
      <c r="H6341">
        <v>1440.03</v>
      </c>
      <c r="I6341" s="9">
        <v>45297</v>
      </c>
      <c r="J6341">
        <v>2024</v>
      </c>
      <c r="K6341" t="s">
        <v>14045</v>
      </c>
      <c r="L6341">
        <v>1</v>
      </c>
      <c r="M6341" t="s">
        <v>14050</v>
      </c>
      <c r="N6341" t="s">
        <v>21</v>
      </c>
    </row>
    <row r="6342" spans="1:14" x14ac:dyDescent="0.35">
      <c r="A6342" t="s">
        <v>8695</v>
      </c>
      <c r="B6342">
        <v>64</v>
      </c>
      <c r="C6342" t="s">
        <v>14096</v>
      </c>
      <c r="D6342" t="s">
        <v>39</v>
      </c>
      <c r="E6342" t="s">
        <v>93</v>
      </c>
      <c r="F6342" t="s">
        <v>19</v>
      </c>
      <c r="G6342" t="s">
        <v>15</v>
      </c>
      <c r="H6342">
        <v>2467.63</v>
      </c>
      <c r="I6342" s="9">
        <v>45487</v>
      </c>
      <c r="J6342">
        <v>2024</v>
      </c>
      <c r="K6342" t="s">
        <v>14063</v>
      </c>
      <c r="L6342">
        <v>7</v>
      </c>
      <c r="M6342" t="s">
        <v>14059</v>
      </c>
      <c r="N6342" t="s">
        <v>21</v>
      </c>
    </row>
    <row r="6343" spans="1:14" x14ac:dyDescent="0.35">
      <c r="A6343" t="s">
        <v>8777</v>
      </c>
      <c r="B6343">
        <v>57</v>
      </c>
      <c r="C6343" t="s">
        <v>14096</v>
      </c>
      <c r="D6343" t="s">
        <v>39</v>
      </c>
      <c r="E6343" t="s">
        <v>64</v>
      </c>
      <c r="F6343" t="s">
        <v>14</v>
      </c>
      <c r="G6343" t="s">
        <v>36</v>
      </c>
      <c r="H6343">
        <v>28249.29</v>
      </c>
      <c r="I6343" s="9">
        <v>45177</v>
      </c>
      <c r="J6343">
        <v>2023</v>
      </c>
      <c r="K6343" t="s">
        <v>14055</v>
      </c>
      <c r="L6343">
        <v>9</v>
      </c>
      <c r="M6343" t="s">
        <v>14048</v>
      </c>
      <c r="N6343" t="s">
        <v>21</v>
      </c>
    </row>
    <row r="6344" spans="1:14" x14ac:dyDescent="0.35">
      <c r="A6344" t="s">
        <v>8791</v>
      </c>
      <c r="B6344">
        <v>57</v>
      </c>
      <c r="C6344" t="s">
        <v>14096</v>
      </c>
      <c r="D6344" t="s">
        <v>12</v>
      </c>
      <c r="E6344" t="s">
        <v>42</v>
      </c>
      <c r="F6344" t="s">
        <v>35</v>
      </c>
      <c r="G6344" t="s">
        <v>30</v>
      </c>
      <c r="H6344">
        <v>1774.24</v>
      </c>
      <c r="I6344" s="9">
        <v>45618</v>
      </c>
      <c r="J6344">
        <v>2024</v>
      </c>
      <c r="K6344" t="s">
        <v>14054</v>
      </c>
      <c r="L6344">
        <v>11</v>
      </c>
      <c r="M6344" t="s">
        <v>14048</v>
      </c>
      <c r="N6344" t="s">
        <v>21</v>
      </c>
    </row>
    <row r="6345" spans="1:14" x14ac:dyDescent="0.35">
      <c r="A6345" t="s">
        <v>9009</v>
      </c>
      <c r="B6345">
        <v>64</v>
      </c>
      <c r="C6345" t="s">
        <v>14096</v>
      </c>
      <c r="D6345" t="s">
        <v>39</v>
      </c>
      <c r="E6345" t="s">
        <v>29</v>
      </c>
      <c r="F6345" t="s">
        <v>14</v>
      </c>
      <c r="G6345" t="s">
        <v>26</v>
      </c>
      <c r="H6345">
        <v>12583.68</v>
      </c>
      <c r="I6345" s="9">
        <v>45207</v>
      </c>
      <c r="J6345">
        <v>2023</v>
      </c>
      <c r="K6345" t="s">
        <v>14058</v>
      </c>
      <c r="L6345">
        <v>10</v>
      </c>
      <c r="M6345" t="s">
        <v>14059</v>
      </c>
      <c r="N6345" t="s">
        <v>21</v>
      </c>
    </row>
    <row r="6346" spans="1:14" x14ac:dyDescent="0.35">
      <c r="A6346" t="s">
        <v>9037</v>
      </c>
      <c r="B6346">
        <v>58</v>
      </c>
      <c r="C6346" t="s">
        <v>14096</v>
      </c>
      <c r="D6346" t="s">
        <v>39</v>
      </c>
      <c r="E6346" t="s">
        <v>42</v>
      </c>
      <c r="F6346" t="s">
        <v>55</v>
      </c>
      <c r="G6346" t="s">
        <v>36</v>
      </c>
      <c r="H6346">
        <v>781.43</v>
      </c>
      <c r="I6346" s="9">
        <v>45342</v>
      </c>
      <c r="J6346">
        <v>2024</v>
      </c>
      <c r="K6346" t="s">
        <v>14051</v>
      </c>
      <c r="L6346">
        <v>2</v>
      </c>
      <c r="M6346" t="s">
        <v>14046</v>
      </c>
      <c r="N6346" t="s">
        <v>21</v>
      </c>
    </row>
    <row r="6347" spans="1:14" x14ac:dyDescent="0.35">
      <c r="A6347" t="s">
        <v>9079</v>
      </c>
      <c r="B6347">
        <v>62</v>
      </c>
      <c r="C6347" t="s">
        <v>14096</v>
      </c>
      <c r="D6347" t="s">
        <v>39</v>
      </c>
      <c r="E6347" t="s">
        <v>52</v>
      </c>
      <c r="F6347" t="s">
        <v>49</v>
      </c>
      <c r="G6347" t="s">
        <v>15</v>
      </c>
      <c r="H6347">
        <v>2461.86</v>
      </c>
      <c r="I6347" s="9">
        <v>45427</v>
      </c>
      <c r="J6347">
        <v>2024</v>
      </c>
      <c r="K6347" t="s">
        <v>14047</v>
      </c>
      <c r="L6347">
        <v>5</v>
      </c>
      <c r="M6347" t="s">
        <v>14052</v>
      </c>
      <c r="N6347" t="s">
        <v>21</v>
      </c>
    </row>
    <row r="6348" spans="1:14" x14ac:dyDescent="0.35">
      <c r="A6348" t="s">
        <v>9219</v>
      </c>
      <c r="B6348">
        <v>63</v>
      </c>
      <c r="C6348" t="s">
        <v>14096</v>
      </c>
      <c r="D6348" t="s">
        <v>12</v>
      </c>
      <c r="E6348" t="s">
        <v>74</v>
      </c>
      <c r="F6348" t="s">
        <v>19</v>
      </c>
      <c r="G6348" t="s">
        <v>20</v>
      </c>
      <c r="H6348">
        <v>2190.38</v>
      </c>
      <c r="I6348" s="9">
        <v>45093</v>
      </c>
      <c r="J6348">
        <v>2023</v>
      </c>
      <c r="K6348" t="s">
        <v>14049</v>
      </c>
      <c r="L6348">
        <v>6</v>
      </c>
      <c r="M6348" t="s">
        <v>14048</v>
      </c>
      <c r="N6348" t="s">
        <v>21</v>
      </c>
    </row>
    <row r="6349" spans="1:14" x14ac:dyDescent="0.35">
      <c r="A6349" t="s">
        <v>9373</v>
      </c>
      <c r="B6349">
        <v>59</v>
      </c>
      <c r="C6349" t="s">
        <v>14096</v>
      </c>
      <c r="D6349" t="s">
        <v>12</v>
      </c>
      <c r="E6349" t="s">
        <v>52</v>
      </c>
      <c r="F6349" t="s">
        <v>14</v>
      </c>
      <c r="G6349" t="s">
        <v>36</v>
      </c>
      <c r="H6349">
        <v>10617.04</v>
      </c>
      <c r="I6349" s="9">
        <v>45537</v>
      </c>
      <c r="J6349">
        <v>2024</v>
      </c>
      <c r="K6349" t="s">
        <v>14055</v>
      </c>
      <c r="L6349">
        <v>9</v>
      </c>
      <c r="M6349" t="s">
        <v>14062</v>
      </c>
      <c r="N6349" t="s">
        <v>21</v>
      </c>
    </row>
    <row r="6350" spans="1:14" x14ac:dyDescent="0.35">
      <c r="A6350" t="s">
        <v>9397</v>
      </c>
      <c r="B6350">
        <v>58</v>
      </c>
      <c r="C6350" t="s">
        <v>14096</v>
      </c>
      <c r="D6350" t="s">
        <v>39</v>
      </c>
      <c r="E6350" t="s">
        <v>13</v>
      </c>
      <c r="F6350" t="s">
        <v>25</v>
      </c>
      <c r="G6350" t="s">
        <v>15</v>
      </c>
      <c r="H6350">
        <v>6401.39</v>
      </c>
      <c r="I6350" s="9">
        <v>45412</v>
      </c>
      <c r="J6350">
        <v>2024</v>
      </c>
      <c r="K6350" t="s">
        <v>14061</v>
      </c>
      <c r="L6350">
        <v>4</v>
      </c>
      <c r="M6350" t="s">
        <v>14046</v>
      </c>
      <c r="N6350" t="s">
        <v>21</v>
      </c>
    </row>
    <row r="6351" spans="1:14" x14ac:dyDescent="0.35">
      <c r="A6351" t="s">
        <v>9433</v>
      </c>
      <c r="B6351">
        <v>63</v>
      </c>
      <c r="C6351" t="s">
        <v>14096</v>
      </c>
      <c r="D6351" t="s">
        <v>12</v>
      </c>
      <c r="E6351" t="s">
        <v>64</v>
      </c>
      <c r="F6351" t="s">
        <v>55</v>
      </c>
      <c r="G6351" t="s">
        <v>26</v>
      </c>
      <c r="H6351">
        <v>9033.16</v>
      </c>
      <c r="I6351" s="9">
        <v>45130</v>
      </c>
      <c r="J6351">
        <v>2023</v>
      </c>
      <c r="K6351" t="s">
        <v>14063</v>
      </c>
      <c r="L6351">
        <v>7</v>
      </c>
      <c r="M6351" t="s">
        <v>14059</v>
      </c>
      <c r="N6351" t="s">
        <v>21</v>
      </c>
    </row>
    <row r="6352" spans="1:14" x14ac:dyDescent="0.35">
      <c r="A6352" t="s">
        <v>9735</v>
      </c>
      <c r="B6352">
        <v>56</v>
      </c>
      <c r="C6352" t="s">
        <v>14096</v>
      </c>
      <c r="D6352" t="s">
        <v>12</v>
      </c>
      <c r="E6352" t="s">
        <v>42</v>
      </c>
      <c r="F6352" t="s">
        <v>25</v>
      </c>
      <c r="G6352" t="s">
        <v>26</v>
      </c>
      <c r="H6352">
        <v>97.82</v>
      </c>
      <c r="I6352" s="9">
        <v>45211</v>
      </c>
      <c r="J6352">
        <v>2023</v>
      </c>
      <c r="K6352" t="s">
        <v>14058</v>
      </c>
      <c r="L6352">
        <v>10</v>
      </c>
      <c r="M6352" t="s">
        <v>14057</v>
      </c>
      <c r="N6352" t="s">
        <v>21</v>
      </c>
    </row>
    <row r="6353" spans="1:14" x14ac:dyDescent="0.35">
      <c r="A6353" t="s">
        <v>9789</v>
      </c>
      <c r="B6353">
        <v>59</v>
      </c>
      <c r="C6353" t="s">
        <v>14096</v>
      </c>
      <c r="D6353" t="s">
        <v>39</v>
      </c>
      <c r="E6353" t="s">
        <v>13</v>
      </c>
      <c r="F6353" t="s">
        <v>25</v>
      </c>
      <c r="G6353" t="s">
        <v>15</v>
      </c>
      <c r="H6353">
        <v>15768.91</v>
      </c>
      <c r="I6353" s="9">
        <v>45010</v>
      </c>
      <c r="J6353">
        <v>2023</v>
      </c>
      <c r="K6353" t="s">
        <v>14053</v>
      </c>
      <c r="L6353">
        <v>3</v>
      </c>
      <c r="M6353" t="s">
        <v>14050</v>
      </c>
      <c r="N6353" t="s">
        <v>21</v>
      </c>
    </row>
    <row r="6354" spans="1:14" x14ac:dyDescent="0.35">
      <c r="A6354" t="s">
        <v>9845</v>
      </c>
      <c r="B6354">
        <v>55</v>
      </c>
      <c r="C6354" t="s">
        <v>14096</v>
      </c>
      <c r="D6354" t="s">
        <v>12</v>
      </c>
      <c r="E6354" t="s">
        <v>74</v>
      </c>
      <c r="F6354" t="s">
        <v>14</v>
      </c>
      <c r="G6354" t="s">
        <v>36</v>
      </c>
      <c r="H6354">
        <v>10018.61</v>
      </c>
      <c r="I6354" s="9">
        <v>45033</v>
      </c>
      <c r="J6354">
        <v>2023</v>
      </c>
      <c r="K6354" t="s">
        <v>14061</v>
      </c>
      <c r="L6354">
        <v>4</v>
      </c>
      <c r="M6354" t="s">
        <v>14062</v>
      </c>
      <c r="N6354" t="s">
        <v>21</v>
      </c>
    </row>
    <row r="6355" spans="1:14" x14ac:dyDescent="0.35">
      <c r="A6355" t="s">
        <v>9939</v>
      </c>
      <c r="B6355">
        <v>57</v>
      </c>
      <c r="C6355" t="s">
        <v>14096</v>
      </c>
      <c r="D6355" t="s">
        <v>39</v>
      </c>
      <c r="E6355" t="s">
        <v>74</v>
      </c>
      <c r="F6355" t="s">
        <v>55</v>
      </c>
      <c r="G6355" t="s">
        <v>15</v>
      </c>
      <c r="H6355">
        <v>728.68</v>
      </c>
      <c r="I6355" s="9">
        <v>45118</v>
      </c>
      <c r="J6355">
        <v>2023</v>
      </c>
      <c r="K6355" t="s">
        <v>14063</v>
      </c>
      <c r="L6355">
        <v>7</v>
      </c>
      <c r="M6355" t="s">
        <v>14046</v>
      </c>
      <c r="N6355" t="s">
        <v>21</v>
      </c>
    </row>
    <row r="6356" spans="1:14" x14ac:dyDescent="0.35">
      <c r="A6356" t="s">
        <v>9975</v>
      </c>
      <c r="B6356">
        <v>62</v>
      </c>
      <c r="C6356" t="s">
        <v>14096</v>
      </c>
      <c r="D6356" t="s">
        <v>39</v>
      </c>
      <c r="E6356" t="s">
        <v>24</v>
      </c>
      <c r="F6356" t="s">
        <v>19</v>
      </c>
      <c r="G6356" t="s">
        <v>30</v>
      </c>
      <c r="H6356">
        <v>235.25</v>
      </c>
      <c r="I6356" s="9">
        <v>45133</v>
      </c>
      <c r="J6356">
        <v>2023</v>
      </c>
      <c r="K6356" t="s">
        <v>14063</v>
      </c>
      <c r="L6356">
        <v>7</v>
      </c>
      <c r="M6356" t="s">
        <v>14052</v>
      </c>
      <c r="N6356" t="s">
        <v>21</v>
      </c>
    </row>
    <row r="6357" spans="1:14" x14ac:dyDescent="0.35">
      <c r="A6357" t="s">
        <v>10049</v>
      </c>
      <c r="B6357">
        <v>60</v>
      </c>
      <c r="C6357" t="s">
        <v>14096</v>
      </c>
      <c r="D6357" t="s">
        <v>39</v>
      </c>
      <c r="E6357" t="s">
        <v>52</v>
      </c>
      <c r="F6357" t="s">
        <v>55</v>
      </c>
      <c r="G6357" t="s">
        <v>30</v>
      </c>
      <c r="H6357">
        <v>12959.64</v>
      </c>
      <c r="I6357" s="9">
        <v>45361</v>
      </c>
      <c r="J6357">
        <v>2024</v>
      </c>
      <c r="K6357" t="s">
        <v>14053</v>
      </c>
      <c r="L6357">
        <v>3</v>
      </c>
      <c r="M6357" t="s">
        <v>14059</v>
      </c>
      <c r="N6357" t="s">
        <v>21</v>
      </c>
    </row>
    <row r="6358" spans="1:14" x14ac:dyDescent="0.35">
      <c r="A6358" t="s">
        <v>10201</v>
      </c>
      <c r="B6358">
        <v>57</v>
      </c>
      <c r="C6358" t="s">
        <v>14096</v>
      </c>
      <c r="D6358" t="s">
        <v>12</v>
      </c>
      <c r="E6358" t="s">
        <v>42</v>
      </c>
      <c r="F6358" t="s">
        <v>25</v>
      </c>
      <c r="G6358" t="s">
        <v>30</v>
      </c>
      <c r="H6358">
        <v>24385.35</v>
      </c>
      <c r="I6358" s="9">
        <v>45622</v>
      </c>
      <c r="J6358">
        <v>2024</v>
      </c>
      <c r="K6358" t="s">
        <v>14054</v>
      </c>
      <c r="L6358">
        <v>11</v>
      </c>
      <c r="M6358" t="s">
        <v>14046</v>
      </c>
      <c r="N6358" t="s">
        <v>21</v>
      </c>
    </row>
    <row r="6359" spans="1:14" x14ac:dyDescent="0.35">
      <c r="A6359" t="s">
        <v>10327</v>
      </c>
      <c r="B6359">
        <v>57</v>
      </c>
      <c r="C6359" t="s">
        <v>14096</v>
      </c>
      <c r="D6359" t="s">
        <v>12</v>
      </c>
      <c r="E6359" t="s">
        <v>52</v>
      </c>
      <c r="F6359" t="s">
        <v>19</v>
      </c>
      <c r="G6359" t="s">
        <v>36</v>
      </c>
      <c r="H6359">
        <v>18128.87</v>
      </c>
      <c r="I6359" s="9">
        <v>45307</v>
      </c>
      <c r="J6359">
        <v>2024</v>
      </c>
      <c r="K6359" t="s">
        <v>14045</v>
      </c>
      <c r="L6359">
        <v>1</v>
      </c>
      <c r="M6359" t="s">
        <v>14046</v>
      </c>
      <c r="N6359" t="s">
        <v>21</v>
      </c>
    </row>
    <row r="6360" spans="1:14" x14ac:dyDescent="0.35">
      <c r="A6360" t="s">
        <v>10529</v>
      </c>
      <c r="B6360">
        <v>55</v>
      </c>
      <c r="C6360" t="s">
        <v>14096</v>
      </c>
      <c r="D6360" t="s">
        <v>39</v>
      </c>
      <c r="E6360" t="s">
        <v>52</v>
      </c>
      <c r="F6360" t="s">
        <v>35</v>
      </c>
      <c r="G6360" t="s">
        <v>15</v>
      </c>
      <c r="H6360">
        <v>8020.53</v>
      </c>
      <c r="I6360" s="9">
        <v>45604</v>
      </c>
      <c r="J6360">
        <v>2024</v>
      </c>
      <c r="K6360" t="s">
        <v>14054</v>
      </c>
      <c r="L6360">
        <v>11</v>
      </c>
      <c r="M6360" t="s">
        <v>14048</v>
      </c>
      <c r="N6360" t="s">
        <v>21</v>
      </c>
    </row>
    <row r="6361" spans="1:14" x14ac:dyDescent="0.35">
      <c r="A6361" t="s">
        <v>10541</v>
      </c>
      <c r="B6361">
        <v>62</v>
      </c>
      <c r="C6361" t="s">
        <v>14096</v>
      </c>
      <c r="D6361" t="s">
        <v>12</v>
      </c>
      <c r="E6361" t="s">
        <v>13</v>
      </c>
      <c r="F6361" t="s">
        <v>55</v>
      </c>
      <c r="G6361" t="s">
        <v>36</v>
      </c>
      <c r="H6361">
        <v>20775.14</v>
      </c>
      <c r="I6361" s="9">
        <v>45463</v>
      </c>
      <c r="J6361">
        <v>2024</v>
      </c>
      <c r="K6361" t="s">
        <v>14049</v>
      </c>
      <c r="L6361">
        <v>6</v>
      </c>
      <c r="M6361" t="s">
        <v>14057</v>
      </c>
      <c r="N6361" t="s">
        <v>21</v>
      </c>
    </row>
    <row r="6362" spans="1:14" x14ac:dyDescent="0.35">
      <c r="A6362" t="s">
        <v>10579</v>
      </c>
      <c r="B6362">
        <v>58</v>
      </c>
      <c r="C6362" t="s">
        <v>14096</v>
      </c>
      <c r="D6362" t="s">
        <v>39</v>
      </c>
      <c r="E6362" t="s">
        <v>29</v>
      </c>
      <c r="F6362" t="s">
        <v>35</v>
      </c>
      <c r="G6362" t="s">
        <v>30</v>
      </c>
      <c r="H6362">
        <v>1230.3900000000001</v>
      </c>
      <c r="I6362" s="9">
        <v>45112</v>
      </c>
      <c r="J6362">
        <v>2023</v>
      </c>
      <c r="K6362" t="s">
        <v>14063</v>
      </c>
      <c r="L6362">
        <v>7</v>
      </c>
      <c r="M6362" t="s">
        <v>14052</v>
      </c>
      <c r="N6362" t="s">
        <v>21</v>
      </c>
    </row>
    <row r="6363" spans="1:14" x14ac:dyDescent="0.35">
      <c r="A6363" t="s">
        <v>10683</v>
      </c>
      <c r="B6363">
        <v>57</v>
      </c>
      <c r="C6363" t="s">
        <v>14096</v>
      </c>
      <c r="D6363" t="s">
        <v>12</v>
      </c>
      <c r="E6363" t="s">
        <v>64</v>
      </c>
      <c r="F6363" t="s">
        <v>49</v>
      </c>
      <c r="G6363" t="s">
        <v>20</v>
      </c>
      <c r="H6363">
        <v>16192.69</v>
      </c>
      <c r="I6363" s="9">
        <v>45310</v>
      </c>
      <c r="J6363">
        <v>2024</v>
      </c>
      <c r="K6363" t="s">
        <v>14045</v>
      </c>
      <c r="L6363">
        <v>1</v>
      </c>
      <c r="M6363" t="s">
        <v>14048</v>
      </c>
      <c r="N6363" t="s">
        <v>21</v>
      </c>
    </row>
    <row r="6364" spans="1:14" x14ac:dyDescent="0.35">
      <c r="A6364" t="s">
        <v>10769</v>
      </c>
      <c r="B6364">
        <v>57</v>
      </c>
      <c r="C6364" t="s">
        <v>14096</v>
      </c>
      <c r="D6364" t="s">
        <v>39</v>
      </c>
      <c r="E6364" t="s">
        <v>52</v>
      </c>
      <c r="F6364" t="s">
        <v>14</v>
      </c>
      <c r="G6364" t="s">
        <v>20</v>
      </c>
      <c r="H6364">
        <v>36913.03</v>
      </c>
      <c r="I6364" s="9">
        <v>45526</v>
      </c>
      <c r="J6364">
        <v>2024</v>
      </c>
      <c r="K6364" t="s">
        <v>14056</v>
      </c>
      <c r="L6364">
        <v>8</v>
      </c>
      <c r="M6364" t="s">
        <v>14057</v>
      </c>
      <c r="N6364" t="s">
        <v>21</v>
      </c>
    </row>
    <row r="6365" spans="1:14" x14ac:dyDescent="0.35">
      <c r="A6365" t="s">
        <v>10827</v>
      </c>
      <c r="B6365">
        <v>60</v>
      </c>
      <c r="C6365" t="s">
        <v>14096</v>
      </c>
      <c r="D6365" t="s">
        <v>39</v>
      </c>
      <c r="E6365" t="s">
        <v>13</v>
      </c>
      <c r="F6365" t="s">
        <v>49</v>
      </c>
      <c r="G6365" t="s">
        <v>30</v>
      </c>
      <c r="H6365">
        <v>28413.69</v>
      </c>
      <c r="I6365" s="9">
        <v>45276</v>
      </c>
      <c r="J6365">
        <v>2023</v>
      </c>
      <c r="K6365" t="s">
        <v>14060</v>
      </c>
      <c r="L6365">
        <v>12</v>
      </c>
      <c r="M6365" t="s">
        <v>14050</v>
      </c>
      <c r="N6365" t="s">
        <v>21</v>
      </c>
    </row>
    <row r="6366" spans="1:14" x14ac:dyDescent="0.35">
      <c r="A6366" t="s">
        <v>10875</v>
      </c>
      <c r="B6366">
        <v>61</v>
      </c>
      <c r="C6366" t="s">
        <v>14096</v>
      </c>
      <c r="D6366" t="s">
        <v>39</v>
      </c>
      <c r="E6366" t="s">
        <v>52</v>
      </c>
      <c r="F6366" t="s">
        <v>35</v>
      </c>
      <c r="G6366" t="s">
        <v>15</v>
      </c>
      <c r="H6366">
        <v>5757.2</v>
      </c>
      <c r="I6366" s="9">
        <v>45257</v>
      </c>
      <c r="J6366">
        <v>2023</v>
      </c>
      <c r="K6366" t="s">
        <v>14054</v>
      </c>
      <c r="L6366">
        <v>11</v>
      </c>
      <c r="M6366" t="s">
        <v>14062</v>
      </c>
      <c r="N6366" t="s">
        <v>21</v>
      </c>
    </row>
    <row r="6367" spans="1:14" x14ac:dyDescent="0.35">
      <c r="A6367" t="s">
        <v>10981</v>
      </c>
      <c r="B6367">
        <v>55</v>
      </c>
      <c r="C6367" t="s">
        <v>14096</v>
      </c>
      <c r="D6367" t="s">
        <v>39</v>
      </c>
      <c r="E6367" t="s">
        <v>24</v>
      </c>
      <c r="F6367" t="s">
        <v>35</v>
      </c>
      <c r="G6367" t="s">
        <v>36</v>
      </c>
      <c r="H6367">
        <v>33191.75</v>
      </c>
      <c r="I6367" s="9">
        <v>45122</v>
      </c>
      <c r="J6367">
        <v>2023</v>
      </c>
      <c r="K6367" t="s">
        <v>14063</v>
      </c>
      <c r="L6367">
        <v>7</v>
      </c>
      <c r="M6367" t="s">
        <v>14050</v>
      </c>
      <c r="N6367" t="s">
        <v>21</v>
      </c>
    </row>
    <row r="6368" spans="1:14" x14ac:dyDescent="0.35">
      <c r="A6368" t="s">
        <v>11067</v>
      </c>
      <c r="B6368">
        <v>61</v>
      </c>
      <c r="C6368" t="s">
        <v>14096</v>
      </c>
      <c r="D6368" t="s">
        <v>12</v>
      </c>
      <c r="E6368" t="s">
        <v>29</v>
      </c>
      <c r="F6368" t="s">
        <v>49</v>
      </c>
      <c r="G6368" t="s">
        <v>30</v>
      </c>
      <c r="H6368">
        <v>12660.49</v>
      </c>
      <c r="I6368" s="9">
        <v>45027</v>
      </c>
      <c r="J6368">
        <v>2023</v>
      </c>
      <c r="K6368" t="s">
        <v>14061</v>
      </c>
      <c r="L6368">
        <v>4</v>
      </c>
      <c r="M6368" t="s">
        <v>14046</v>
      </c>
      <c r="N6368" t="s">
        <v>21</v>
      </c>
    </row>
    <row r="6369" spans="1:14" x14ac:dyDescent="0.35">
      <c r="A6369" t="s">
        <v>11127</v>
      </c>
      <c r="B6369">
        <v>55</v>
      </c>
      <c r="C6369" t="s">
        <v>14096</v>
      </c>
      <c r="D6369" t="s">
        <v>12</v>
      </c>
      <c r="E6369" t="s">
        <v>29</v>
      </c>
      <c r="F6369" t="s">
        <v>19</v>
      </c>
      <c r="G6369" t="s">
        <v>15</v>
      </c>
      <c r="H6369">
        <v>23326.880000000001</v>
      </c>
      <c r="I6369" s="9">
        <v>45386</v>
      </c>
      <c r="J6369">
        <v>2024</v>
      </c>
      <c r="K6369" t="s">
        <v>14061</v>
      </c>
      <c r="L6369">
        <v>4</v>
      </c>
      <c r="M6369" t="s">
        <v>14057</v>
      </c>
      <c r="N6369" t="s">
        <v>21</v>
      </c>
    </row>
    <row r="6370" spans="1:14" x14ac:dyDescent="0.35">
      <c r="A6370" t="s">
        <v>11137</v>
      </c>
      <c r="B6370">
        <v>64</v>
      </c>
      <c r="C6370" t="s">
        <v>14096</v>
      </c>
      <c r="D6370" t="s">
        <v>12</v>
      </c>
      <c r="E6370" t="s">
        <v>93</v>
      </c>
      <c r="F6370" t="s">
        <v>19</v>
      </c>
      <c r="G6370" t="s">
        <v>36</v>
      </c>
      <c r="H6370">
        <v>11434.44</v>
      </c>
      <c r="I6370" s="9">
        <v>45012</v>
      </c>
      <c r="J6370">
        <v>2023</v>
      </c>
      <c r="K6370" t="s">
        <v>14053</v>
      </c>
      <c r="L6370">
        <v>3</v>
      </c>
      <c r="M6370" t="s">
        <v>14062</v>
      </c>
      <c r="N6370" t="s">
        <v>21</v>
      </c>
    </row>
    <row r="6371" spans="1:14" x14ac:dyDescent="0.35">
      <c r="A6371" t="s">
        <v>11247</v>
      </c>
      <c r="B6371">
        <v>61</v>
      </c>
      <c r="C6371" t="s">
        <v>14096</v>
      </c>
      <c r="D6371" t="s">
        <v>39</v>
      </c>
      <c r="E6371" t="s">
        <v>24</v>
      </c>
      <c r="F6371" t="s">
        <v>25</v>
      </c>
      <c r="G6371" t="s">
        <v>26</v>
      </c>
      <c r="H6371">
        <v>11768.22</v>
      </c>
      <c r="I6371" s="9">
        <v>45181</v>
      </c>
      <c r="J6371">
        <v>2023</v>
      </c>
      <c r="K6371" t="s">
        <v>14055</v>
      </c>
      <c r="L6371">
        <v>9</v>
      </c>
      <c r="M6371" t="s">
        <v>14046</v>
      </c>
      <c r="N6371" t="s">
        <v>21</v>
      </c>
    </row>
    <row r="6372" spans="1:14" x14ac:dyDescent="0.35">
      <c r="A6372" t="s">
        <v>11313</v>
      </c>
      <c r="B6372">
        <v>60</v>
      </c>
      <c r="C6372" t="s">
        <v>14096</v>
      </c>
      <c r="D6372" t="s">
        <v>39</v>
      </c>
      <c r="E6372" t="s">
        <v>93</v>
      </c>
      <c r="F6372" t="s">
        <v>49</v>
      </c>
      <c r="G6372" t="s">
        <v>36</v>
      </c>
      <c r="H6372">
        <v>4456.03</v>
      </c>
      <c r="I6372" s="9">
        <v>45614</v>
      </c>
      <c r="J6372">
        <v>2024</v>
      </c>
      <c r="K6372" t="s">
        <v>14054</v>
      </c>
      <c r="L6372">
        <v>11</v>
      </c>
      <c r="M6372" t="s">
        <v>14062</v>
      </c>
      <c r="N6372" t="s">
        <v>21</v>
      </c>
    </row>
    <row r="6373" spans="1:14" x14ac:dyDescent="0.35">
      <c r="A6373" t="s">
        <v>11387</v>
      </c>
      <c r="B6373">
        <v>57</v>
      </c>
      <c r="C6373" t="s">
        <v>14096</v>
      </c>
      <c r="D6373" t="s">
        <v>39</v>
      </c>
      <c r="E6373" t="s">
        <v>29</v>
      </c>
      <c r="F6373" t="s">
        <v>55</v>
      </c>
      <c r="G6373" t="s">
        <v>26</v>
      </c>
      <c r="H6373">
        <v>2060.2600000000002</v>
      </c>
      <c r="I6373" s="9">
        <v>45546</v>
      </c>
      <c r="J6373">
        <v>2024</v>
      </c>
      <c r="K6373" t="s">
        <v>14055</v>
      </c>
      <c r="L6373">
        <v>9</v>
      </c>
      <c r="M6373" t="s">
        <v>14052</v>
      </c>
      <c r="N6373" t="s">
        <v>21</v>
      </c>
    </row>
    <row r="6374" spans="1:14" x14ac:dyDescent="0.35">
      <c r="A6374" t="s">
        <v>11403</v>
      </c>
      <c r="B6374">
        <v>59</v>
      </c>
      <c r="C6374" t="s">
        <v>14096</v>
      </c>
      <c r="D6374" t="s">
        <v>39</v>
      </c>
      <c r="E6374" t="s">
        <v>29</v>
      </c>
      <c r="F6374" t="s">
        <v>14</v>
      </c>
      <c r="G6374" t="s">
        <v>15</v>
      </c>
      <c r="H6374">
        <v>6458.82</v>
      </c>
      <c r="I6374" s="9">
        <v>45312</v>
      </c>
      <c r="J6374">
        <v>2024</v>
      </c>
      <c r="K6374" t="s">
        <v>14045</v>
      </c>
      <c r="L6374">
        <v>1</v>
      </c>
      <c r="M6374" t="s">
        <v>14059</v>
      </c>
      <c r="N6374" t="s">
        <v>21</v>
      </c>
    </row>
    <row r="6375" spans="1:14" x14ac:dyDescent="0.35">
      <c r="A6375" t="s">
        <v>11445</v>
      </c>
      <c r="B6375">
        <v>59</v>
      </c>
      <c r="C6375" t="s">
        <v>14096</v>
      </c>
      <c r="D6375" t="s">
        <v>12</v>
      </c>
      <c r="E6375" t="s">
        <v>74</v>
      </c>
      <c r="F6375" t="s">
        <v>55</v>
      </c>
      <c r="G6375" t="s">
        <v>20</v>
      </c>
      <c r="H6375">
        <v>1861.49</v>
      </c>
      <c r="I6375" s="9">
        <v>45311</v>
      </c>
      <c r="J6375">
        <v>2024</v>
      </c>
      <c r="K6375" t="s">
        <v>14045</v>
      </c>
      <c r="L6375">
        <v>1</v>
      </c>
      <c r="M6375" t="s">
        <v>14050</v>
      </c>
      <c r="N6375" t="s">
        <v>21</v>
      </c>
    </row>
    <row r="6376" spans="1:14" x14ac:dyDescent="0.35">
      <c r="A6376" t="s">
        <v>11475</v>
      </c>
      <c r="B6376">
        <v>64</v>
      </c>
      <c r="C6376" t="s">
        <v>14096</v>
      </c>
      <c r="D6376" t="s">
        <v>12</v>
      </c>
      <c r="E6376" t="s">
        <v>74</v>
      </c>
      <c r="F6376" t="s">
        <v>49</v>
      </c>
      <c r="G6376" t="s">
        <v>15</v>
      </c>
      <c r="H6376">
        <v>23054.25</v>
      </c>
      <c r="I6376" s="9">
        <v>45416</v>
      </c>
      <c r="J6376">
        <v>2024</v>
      </c>
      <c r="K6376" t="s">
        <v>14047</v>
      </c>
      <c r="L6376">
        <v>5</v>
      </c>
      <c r="M6376" t="s">
        <v>14050</v>
      </c>
      <c r="N6376" t="s">
        <v>21</v>
      </c>
    </row>
    <row r="6377" spans="1:14" x14ac:dyDescent="0.35">
      <c r="A6377" t="s">
        <v>11711</v>
      </c>
      <c r="B6377">
        <v>64</v>
      </c>
      <c r="C6377" t="s">
        <v>14096</v>
      </c>
      <c r="D6377" t="s">
        <v>39</v>
      </c>
      <c r="E6377" t="s">
        <v>42</v>
      </c>
      <c r="F6377" t="s">
        <v>14</v>
      </c>
      <c r="G6377" t="s">
        <v>36</v>
      </c>
      <c r="H6377">
        <v>25545.88</v>
      </c>
      <c r="I6377" s="9">
        <v>45362</v>
      </c>
      <c r="J6377">
        <v>2024</v>
      </c>
      <c r="K6377" t="s">
        <v>14053</v>
      </c>
      <c r="L6377">
        <v>3</v>
      </c>
      <c r="M6377" t="s">
        <v>14062</v>
      </c>
      <c r="N6377" t="s">
        <v>21</v>
      </c>
    </row>
    <row r="6378" spans="1:14" x14ac:dyDescent="0.35">
      <c r="A6378" t="s">
        <v>11861</v>
      </c>
      <c r="B6378">
        <v>59</v>
      </c>
      <c r="C6378" t="s">
        <v>14096</v>
      </c>
      <c r="D6378" t="s">
        <v>39</v>
      </c>
      <c r="E6378" t="s">
        <v>29</v>
      </c>
      <c r="F6378" t="s">
        <v>35</v>
      </c>
      <c r="G6378" t="s">
        <v>15</v>
      </c>
      <c r="H6378">
        <v>18685.509999999998</v>
      </c>
      <c r="I6378" s="9">
        <v>45192</v>
      </c>
      <c r="J6378">
        <v>2023</v>
      </c>
      <c r="K6378" t="s">
        <v>14055</v>
      </c>
      <c r="L6378">
        <v>9</v>
      </c>
      <c r="M6378" t="s">
        <v>14050</v>
      </c>
      <c r="N6378" t="s">
        <v>21</v>
      </c>
    </row>
    <row r="6379" spans="1:14" x14ac:dyDescent="0.35">
      <c r="A6379" t="s">
        <v>11867</v>
      </c>
      <c r="B6379">
        <v>61</v>
      </c>
      <c r="C6379" t="s">
        <v>14096</v>
      </c>
      <c r="D6379" t="s">
        <v>12</v>
      </c>
      <c r="E6379" t="s">
        <v>64</v>
      </c>
      <c r="F6379" t="s">
        <v>55</v>
      </c>
      <c r="G6379" t="s">
        <v>20</v>
      </c>
      <c r="H6379">
        <v>16138.56</v>
      </c>
      <c r="I6379" s="9">
        <v>45104</v>
      </c>
      <c r="J6379">
        <v>2023</v>
      </c>
      <c r="K6379" t="s">
        <v>14049</v>
      </c>
      <c r="L6379">
        <v>6</v>
      </c>
      <c r="M6379" t="s">
        <v>14046</v>
      </c>
      <c r="N6379" t="s">
        <v>21</v>
      </c>
    </row>
    <row r="6380" spans="1:14" x14ac:dyDescent="0.35">
      <c r="A6380" t="s">
        <v>11923</v>
      </c>
      <c r="B6380">
        <v>59</v>
      </c>
      <c r="C6380" t="s">
        <v>14096</v>
      </c>
      <c r="D6380" t="s">
        <v>12</v>
      </c>
      <c r="E6380" t="s">
        <v>29</v>
      </c>
      <c r="F6380" t="s">
        <v>35</v>
      </c>
      <c r="G6380" t="s">
        <v>26</v>
      </c>
      <c r="H6380">
        <v>15523.33</v>
      </c>
      <c r="I6380" s="9">
        <v>45446</v>
      </c>
      <c r="J6380">
        <v>2024</v>
      </c>
      <c r="K6380" t="s">
        <v>14049</v>
      </c>
      <c r="L6380">
        <v>6</v>
      </c>
      <c r="M6380" t="s">
        <v>14062</v>
      </c>
      <c r="N6380" t="s">
        <v>21</v>
      </c>
    </row>
    <row r="6381" spans="1:14" x14ac:dyDescent="0.35">
      <c r="A6381" t="s">
        <v>12113</v>
      </c>
      <c r="B6381">
        <v>61</v>
      </c>
      <c r="C6381" t="s">
        <v>14096</v>
      </c>
      <c r="D6381" t="s">
        <v>12</v>
      </c>
      <c r="E6381" t="s">
        <v>29</v>
      </c>
      <c r="F6381" t="s">
        <v>55</v>
      </c>
      <c r="G6381" t="s">
        <v>20</v>
      </c>
      <c r="H6381">
        <v>13730.18</v>
      </c>
      <c r="I6381" s="9">
        <v>45247</v>
      </c>
      <c r="J6381">
        <v>2023</v>
      </c>
      <c r="K6381" t="s">
        <v>14054</v>
      </c>
      <c r="L6381">
        <v>11</v>
      </c>
      <c r="M6381" t="s">
        <v>14048</v>
      </c>
      <c r="N6381" t="s">
        <v>21</v>
      </c>
    </row>
    <row r="6382" spans="1:14" x14ac:dyDescent="0.35">
      <c r="A6382" t="s">
        <v>12127</v>
      </c>
      <c r="B6382">
        <v>62</v>
      </c>
      <c r="C6382" t="s">
        <v>14096</v>
      </c>
      <c r="D6382" t="s">
        <v>39</v>
      </c>
      <c r="E6382" t="s">
        <v>93</v>
      </c>
      <c r="F6382" t="s">
        <v>19</v>
      </c>
      <c r="G6382" t="s">
        <v>15</v>
      </c>
      <c r="H6382">
        <v>14250.98</v>
      </c>
      <c r="I6382" s="9">
        <v>44937</v>
      </c>
      <c r="J6382">
        <v>2023</v>
      </c>
      <c r="K6382" t="s">
        <v>14045</v>
      </c>
      <c r="L6382">
        <v>1</v>
      </c>
      <c r="M6382" t="s">
        <v>14052</v>
      </c>
      <c r="N6382" t="s">
        <v>21</v>
      </c>
    </row>
    <row r="6383" spans="1:14" x14ac:dyDescent="0.35">
      <c r="A6383" t="s">
        <v>12275</v>
      </c>
      <c r="B6383">
        <v>55</v>
      </c>
      <c r="C6383" t="s">
        <v>14096</v>
      </c>
      <c r="D6383" t="s">
        <v>39</v>
      </c>
      <c r="E6383" t="s">
        <v>93</v>
      </c>
      <c r="F6383" t="s">
        <v>25</v>
      </c>
      <c r="G6383" t="s">
        <v>36</v>
      </c>
      <c r="H6383">
        <v>450.24</v>
      </c>
      <c r="I6383" s="9">
        <v>44960</v>
      </c>
      <c r="J6383">
        <v>2023</v>
      </c>
      <c r="K6383" t="s">
        <v>14051</v>
      </c>
      <c r="L6383">
        <v>2</v>
      </c>
      <c r="M6383" t="s">
        <v>14048</v>
      </c>
      <c r="N6383" t="s">
        <v>21</v>
      </c>
    </row>
    <row r="6384" spans="1:14" x14ac:dyDescent="0.35">
      <c r="A6384" t="s">
        <v>12291</v>
      </c>
      <c r="B6384">
        <v>64</v>
      </c>
      <c r="C6384" t="s">
        <v>14096</v>
      </c>
      <c r="D6384" t="s">
        <v>39</v>
      </c>
      <c r="E6384" t="s">
        <v>24</v>
      </c>
      <c r="F6384" t="s">
        <v>19</v>
      </c>
      <c r="G6384" t="s">
        <v>36</v>
      </c>
      <c r="H6384">
        <v>9150.5499999999993</v>
      </c>
      <c r="I6384" s="9">
        <v>44944</v>
      </c>
      <c r="J6384">
        <v>2023</v>
      </c>
      <c r="K6384" t="s">
        <v>14045</v>
      </c>
      <c r="L6384">
        <v>1</v>
      </c>
      <c r="M6384" t="s">
        <v>14052</v>
      </c>
      <c r="N6384" t="s">
        <v>21</v>
      </c>
    </row>
    <row r="6385" spans="1:14" x14ac:dyDescent="0.35">
      <c r="A6385" t="s">
        <v>12305</v>
      </c>
      <c r="B6385">
        <v>59</v>
      </c>
      <c r="C6385" t="s">
        <v>14096</v>
      </c>
      <c r="D6385" t="s">
        <v>39</v>
      </c>
      <c r="E6385" t="s">
        <v>64</v>
      </c>
      <c r="F6385" t="s">
        <v>49</v>
      </c>
      <c r="G6385" t="s">
        <v>26</v>
      </c>
      <c r="H6385">
        <v>22353.200000000001</v>
      </c>
      <c r="I6385" s="9">
        <v>45211</v>
      </c>
      <c r="J6385">
        <v>2023</v>
      </c>
      <c r="K6385" t="s">
        <v>14058</v>
      </c>
      <c r="L6385">
        <v>10</v>
      </c>
      <c r="M6385" t="s">
        <v>14057</v>
      </c>
      <c r="N6385" t="s">
        <v>21</v>
      </c>
    </row>
    <row r="6386" spans="1:14" x14ac:dyDescent="0.35">
      <c r="A6386" t="s">
        <v>12325</v>
      </c>
      <c r="B6386">
        <v>56</v>
      </c>
      <c r="C6386" t="s">
        <v>14096</v>
      </c>
      <c r="D6386" t="s">
        <v>39</v>
      </c>
      <c r="E6386" t="s">
        <v>64</v>
      </c>
      <c r="F6386" t="s">
        <v>19</v>
      </c>
      <c r="G6386" t="s">
        <v>30</v>
      </c>
      <c r="H6386">
        <v>8957.8799999999992</v>
      </c>
      <c r="I6386" s="9">
        <v>45341</v>
      </c>
      <c r="J6386">
        <v>2024</v>
      </c>
      <c r="K6386" t="s">
        <v>14051</v>
      </c>
      <c r="L6386">
        <v>2</v>
      </c>
      <c r="M6386" t="s">
        <v>14062</v>
      </c>
      <c r="N6386" t="s">
        <v>21</v>
      </c>
    </row>
    <row r="6387" spans="1:14" x14ac:dyDescent="0.35">
      <c r="A6387" t="s">
        <v>12357</v>
      </c>
      <c r="B6387">
        <v>55</v>
      </c>
      <c r="C6387" t="s">
        <v>14096</v>
      </c>
      <c r="D6387" t="s">
        <v>12</v>
      </c>
      <c r="E6387" t="s">
        <v>64</v>
      </c>
      <c r="F6387" t="s">
        <v>19</v>
      </c>
      <c r="G6387" t="s">
        <v>30</v>
      </c>
      <c r="H6387">
        <v>8808.91</v>
      </c>
      <c r="I6387" s="9">
        <v>45285</v>
      </c>
      <c r="J6387">
        <v>2023</v>
      </c>
      <c r="K6387" t="s">
        <v>14060</v>
      </c>
      <c r="L6387">
        <v>12</v>
      </c>
      <c r="M6387" t="s">
        <v>14062</v>
      </c>
      <c r="N6387" t="s">
        <v>21</v>
      </c>
    </row>
    <row r="6388" spans="1:14" x14ac:dyDescent="0.35">
      <c r="A6388" t="s">
        <v>12387</v>
      </c>
      <c r="B6388">
        <v>55</v>
      </c>
      <c r="C6388" t="s">
        <v>14096</v>
      </c>
      <c r="D6388" t="s">
        <v>12</v>
      </c>
      <c r="E6388" t="s">
        <v>29</v>
      </c>
      <c r="F6388" t="s">
        <v>35</v>
      </c>
      <c r="G6388" t="s">
        <v>36</v>
      </c>
      <c r="H6388">
        <v>4655.67</v>
      </c>
      <c r="I6388" s="9">
        <v>45651</v>
      </c>
      <c r="J6388">
        <v>2024</v>
      </c>
      <c r="K6388" t="s">
        <v>14060</v>
      </c>
      <c r="L6388">
        <v>12</v>
      </c>
      <c r="M6388" t="s">
        <v>14052</v>
      </c>
      <c r="N6388" t="s">
        <v>21</v>
      </c>
    </row>
    <row r="6389" spans="1:14" x14ac:dyDescent="0.35">
      <c r="A6389" t="s">
        <v>12469</v>
      </c>
      <c r="B6389">
        <v>62</v>
      </c>
      <c r="C6389" t="s">
        <v>14096</v>
      </c>
      <c r="D6389" t="s">
        <v>39</v>
      </c>
      <c r="E6389" t="s">
        <v>24</v>
      </c>
      <c r="F6389" t="s">
        <v>14</v>
      </c>
      <c r="G6389" t="s">
        <v>26</v>
      </c>
      <c r="H6389">
        <v>7751.5</v>
      </c>
      <c r="I6389" s="9">
        <v>45456</v>
      </c>
      <c r="J6389">
        <v>2024</v>
      </c>
      <c r="K6389" t="s">
        <v>14049</v>
      </c>
      <c r="L6389">
        <v>6</v>
      </c>
      <c r="M6389" t="s">
        <v>14057</v>
      </c>
      <c r="N6389" t="s">
        <v>21</v>
      </c>
    </row>
    <row r="6390" spans="1:14" x14ac:dyDescent="0.35">
      <c r="A6390" t="s">
        <v>12599</v>
      </c>
      <c r="B6390">
        <v>61</v>
      </c>
      <c r="C6390" t="s">
        <v>14096</v>
      </c>
      <c r="D6390" t="s">
        <v>39</v>
      </c>
      <c r="E6390" t="s">
        <v>24</v>
      </c>
      <c r="F6390" t="s">
        <v>55</v>
      </c>
      <c r="G6390" t="s">
        <v>30</v>
      </c>
      <c r="H6390">
        <v>43892.29</v>
      </c>
      <c r="I6390" s="9">
        <v>45291</v>
      </c>
      <c r="J6390">
        <v>2023</v>
      </c>
      <c r="K6390" t="s">
        <v>14060</v>
      </c>
      <c r="L6390">
        <v>12</v>
      </c>
      <c r="M6390" t="s">
        <v>14059</v>
      </c>
      <c r="N6390" t="s">
        <v>21</v>
      </c>
    </row>
    <row r="6391" spans="1:14" x14ac:dyDescent="0.35">
      <c r="A6391" t="s">
        <v>12695</v>
      </c>
      <c r="B6391">
        <v>55</v>
      </c>
      <c r="C6391" t="s">
        <v>14096</v>
      </c>
      <c r="D6391" t="s">
        <v>12</v>
      </c>
      <c r="E6391" t="s">
        <v>64</v>
      </c>
      <c r="F6391" t="s">
        <v>25</v>
      </c>
      <c r="G6391" t="s">
        <v>15</v>
      </c>
      <c r="H6391">
        <v>1699.24</v>
      </c>
      <c r="I6391" s="9">
        <v>45415</v>
      </c>
      <c r="J6391">
        <v>2024</v>
      </c>
      <c r="K6391" t="s">
        <v>14047</v>
      </c>
      <c r="L6391">
        <v>5</v>
      </c>
      <c r="M6391" t="s">
        <v>14048</v>
      </c>
      <c r="N6391" t="s">
        <v>21</v>
      </c>
    </row>
    <row r="6392" spans="1:14" x14ac:dyDescent="0.35">
      <c r="A6392" t="s">
        <v>12749</v>
      </c>
      <c r="B6392">
        <v>62</v>
      </c>
      <c r="C6392" t="s">
        <v>14096</v>
      </c>
      <c r="D6392" t="s">
        <v>39</v>
      </c>
      <c r="E6392" t="s">
        <v>13</v>
      </c>
      <c r="F6392" t="s">
        <v>49</v>
      </c>
      <c r="G6392" t="s">
        <v>20</v>
      </c>
      <c r="H6392">
        <v>61.9</v>
      </c>
      <c r="I6392" s="9">
        <v>45656</v>
      </c>
      <c r="J6392">
        <v>2024</v>
      </c>
      <c r="K6392" t="s">
        <v>14060</v>
      </c>
      <c r="L6392">
        <v>12</v>
      </c>
      <c r="M6392" t="s">
        <v>14062</v>
      </c>
      <c r="N6392" t="s">
        <v>21</v>
      </c>
    </row>
    <row r="6393" spans="1:14" x14ac:dyDescent="0.35">
      <c r="A6393" t="s">
        <v>12885</v>
      </c>
      <c r="B6393">
        <v>58</v>
      </c>
      <c r="C6393" t="s">
        <v>14096</v>
      </c>
      <c r="D6393" t="s">
        <v>12</v>
      </c>
      <c r="E6393" t="s">
        <v>74</v>
      </c>
      <c r="F6393" t="s">
        <v>35</v>
      </c>
      <c r="G6393" t="s">
        <v>26</v>
      </c>
      <c r="H6393">
        <v>4562.1400000000003</v>
      </c>
      <c r="I6393" s="9">
        <v>45449</v>
      </c>
      <c r="J6393">
        <v>2024</v>
      </c>
      <c r="K6393" t="s">
        <v>14049</v>
      </c>
      <c r="L6393">
        <v>6</v>
      </c>
      <c r="M6393" t="s">
        <v>14057</v>
      </c>
      <c r="N6393" t="s">
        <v>21</v>
      </c>
    </row>
    <row r="6394" spans="1:14" x14ac:dyDescent="0.35">
      <c r="A6394" t="s">
        <v>12921</v>
      </c>
      <c r="B6394">
        <v>64</v>
      </c>
      <c r="C6394" t="s">
        <v>14096</v>
      </c>
      <c r="D6394" t="s">
        <v>39</v>
      </c>
      <c r="E6394" t="s">
        <v>29</v>
      </c>
      <c r="F6394" t="s">
        <v>14</v>
      </c>
      <c r="G6394" t="s">
        <v>30</v>
      </c>
      <c r="H6394">
        <v>19599.7</v>
      </c>
      <c r="I6394" s="9">
        <v>45138</v>
      </c>
      <c r="J6394">
        <v>2023</v>
      </c>
      <c r="K6394" t="s">
        <v>14063</v>
      </c>
      <c r="L6394">
        <v>7</v>
      </c>
      <c r="M6394" t="s">
        <v>14062</v>
      </c>
      <c r="N6394" t="s">
        <v>21</v>
      </c>
    </row>
    <row r="6395" spans="1:14" x14ac:dyDescent="0.35">
      <c r="A6395" t="s">
        <v>12925</v>
      </c>
      <c r="B6395">
        <v>57</v>
      </c>
      <c r="C6395" t="s">
        <v>14096</v>
      </c>
      <c r="D6395" t="s">
        <v>39</v>
      </c>
      <c r="E6395" t="s">
        <v>74</v>
      </c>
      <c r="F6395" t="s">
        <v>49</v>
      </c>
      <c r="G6395" t="s">
        <v>15</v>
      </c>
      <c r="H6395">
        <v>2488.7399999999998</v>
      </c>
      <c r="I6395" s="9">
        <v>45077</v>
      </c>
      <c r="J6395">
        <v>2023</v>
      </c>
      <c r="K6395" t="s">
        <v>14047</v>
      </c>
      <c r="L6395">
        <v>5</v>
      </c>
      <c r="M6395" t="s">
        <v>14052</v>
      </c>
      <c r="N6395" t="s">
        <v>21</v>
      </c>
    </row>
    <row r="6396" spans="1:14" x14ac:dyDescent="0.35">
      <c r="A6396" t="s">
        <v>12937</v>
      </c>
      <c r="B6396">
        <v>63</v>
      </c>
      <c r="C6396" t="s">
        <v>14096</v>
      </c>
      <c r="D6396" t="s">
        <v>39</v>
      </c>
      <c r="E6396" t="s">
        <v>24</v>
      </c>
      <c r="F6396" t="s">
        <v>14</v>
      </c>
      <c r="G6396" t="s">
        <v>30</v>
      </c>
      <c r="H6396">
        <v>9030.6200000000008</v>
      </c>
      <c r="I6396" s="9">
        <v>45061</v>
      </c>
      <c r="J6396">
        <v>2023</v>
      </c>
      <c r="K6396" t="s">
        <v>14047</v>
      </c>
      <c r="L6396">
        <v>5</v>
      </c>
      <c r="M6396" t="s">
        <v>14062</v>
      </c>
      <c r="N6396" t="s">
        <v>21</v>
      </c>
    </row>
    <row r="6397" spans="1:14" x14ac:dyDescent="0.35">
      <c r="A6397" t="s">
        <v>12983</v>
      </c>
      <c r="B6397">
        <v>64</v>
      </c>
      <c r="C6397" t="s">
        <v>14096</v>
      </c>
      <c r="D6397" t="s">
        <v>12</v>
      </c>
      <c r="E6397" t="s">
        <v>64</v>
      </c>
      <c r="F6397" t="s">
        <v>19</v>
      </c>
      <c r="G6397" t="s">
        <v>20</v>
      </c>
      <c r="H6397">
        <v>10494.76</v>
      </c>
      <c r="I6397" s="9">
        <v>44930</v>
      </c>
      <c r="J6397">
        <v>2023</v>
      </c>
      <c r="K6397" t="s">
        <v>14045</v>
      </c>
      <c r="L6397">
        <v>1</v>
      </c>
      <c r="M6397" t="s">
        <v>14052</v>
      </c>
      <c r="N6397" t="s">
        <v>21</v>
      </c>
    </row>
    <row r="6398" spans="1:14" x14ac:dyDescent="0.35">
      <c r="A6398" t="s">
        <v>12999</v>
      </c>
      <c r="B6398">
        <v>63</v>
      </c>
      <c r="C6398" t="s">
        <v>14096</v>
      </c>
      <c r="D6398" t="s">
        <v>12</v>
      </c>
      <c r="E6398" t="s">
        <v>64</v>
      </c>
      <c r="F6398" t="s">
        <v>35</v>
      </c>
      <c r="G6398" t="s">
        <v>36</v>
      </c>
      <c r="H6398">
        <v>7389.8</v>
      </c>
      <c r="I6398" s="9">
        <v>45642</v>
      </c>
      <c r="J6398">
        <v>2024</v>
      </c>
      <c r="K6398" t="s">
        <v>14060</v>
      </c>
      <c r="L6398">
        <v>12</v>
      </c>
      <c r="M6398" t="s">
        <v>14062</v>
      </c>
      <c r="N6398" t="s">
        <v>21</v>
      </c>
    </row>
    <row r="6399" spans="1:14" x14ac:dyDescent="0.35">
      <c r="A6399" t="s">
        <v>13313</v>
      </c>
      <c r="B6399">
        <v>62</v>
      </c>
      <c r="C6399" t="s">
        <v>14096</v>
      </c>
      <c r="D6399" t="s">
        <v>12</v>
      </c>
      <c r="E6399" t="s">
        <v>29</v>
      </c>
      <c r="F6399" t="s">
        <v>49</v>
      </c>
      <c r="G6399" t="s">
        <v>20</v>
      </c>
      <c r="H6399">
        <v>586.61</v>
      </c>
      <c r="I6399" s="9">
        <v>45559</v>
      </c>
      <c r="J6399">
        <v>2024</v>
      </c>
      <c r="K6399" t="s">
        <v>14055</v>
      </c>
      <c r="L6399">
        <v>9</v>
      </c>
      <c r="M6399" t="s">
        <v>14046</v>
      </c>
      <c r="N6399" t="s">
        <v>21</v>
      </c>
    </row>
    <row r="6400" spans="1:14" x14ac:dyDescent="0.35">
      <c r="A6400" t="s">
        <v>13499</v>
      </c>
      <c r="B6400">
        <v>57</v>
      </c>
      <c r="C6400" t="s">
        <v>14096</v>
      </c>
      <c r="D6400" t="s">
        <v>12</v>
      </c>
      <c r="E6400" t="s">
        <v>74</v>
      </c>
      <c r="F6400" t="s">
        <v>49</v>
      </c>
      <c r="G6400" t="s">
        <v>20</v>
      </c>
      <c r="H6400">
        <v>4083.99</v>
      </c>
      <c r="I6400" s="9">
        <v>44998</v>
      </c>
      <c r="J6400">
        <v>2023</v>
      </c>
      <c r="K6400" t="s">
        <v>14053</v>
      </c>
      <c r="L6400">
        <v>3</v>
      </c>
      <c r="M6400" t="s">
        <v>14062</v>
      </c>
      <c r="N6400" t="s">
        <v>21</v>
      </c>
    </row>
    <row r="6401" spans="1:14" x14ac:dyDescent="0.35">
      <c r="A6401" t="s">
        <v>13571</v>
      </c>
      <c r="B6401">
        <v>56</v>
      </c>
      <c r="C6401" t="s">
        <v>14096</v>
      </c>
      <c r="D6401" t="s">
        <v>39</v>
      </c>
      <c r="E6401" t="s">
        <v>52</v>
      </c>
      <c r="F6401" t="s">
        <v>55</v>
      </c>
      <c r="G6401" t="s">
        <v>30</v>
      </c>
      <c r="H6401">
        <v>1840.07</v>
      </c>
      <c r="I6401" s="9">
        <v>45171</v>
      </c>
      <c r="J6401">
        <v>2023</v>
      </c>
      <c r="K6401" t="s">
        <v>14055</v>
      </c>
      <c r="L6401">
        <v>9</v>
      </c>
      <c r="M6401" t="s">
        <v>14050</v>
      </c>
      <c r="N6401" t="s">
        <v>21</v>
      </c>
    </row>
    <row r="6402" spans="1:14" x14ac:dyDescent="0.35">
      <c r="A6402" t="s">
        <v>13875</v>
      </c>
      <c r="B6402">
        <v>59</v>
      </c>
      <c r="C6402" t="s">
        <v>14096</v>
      </c>
      <c r="D6402" t="s">
        <v>39</v>
      </c>
      <c r="E6402" t="s">
        <v>42</v>
      </c>
      <c r="F6402" t="s">
        <v>35</v>
      </c>
      <c r="G6402" t="s">
        <v>20</v>
      </c>
      <c r="H6402">
        <v>13459.36</v>
      </c>
      <c r="I6402" s="9">
        <v>44990</v>
      </c>
      <c r="J6402">
        <v>2023</v>
      </c>
      <c r="K6402" t="s">
        <v>14053</v>
      </c>
      <c r="L6402">
        <v>3</v>
      </c>
      <c r="M6402" t="s">
        <v>14059</v>
      </c>
      <c r="N6402" t="s">
        <v>21</v>
      </c>
    </row>
    <row r="6403" spans="1:14" x14ac:dyDescent="0.35">
      <c r="A6403" t="s">
        <v>13929</v>
      </c>
      <c r="B6403">
        <v>60</v>
      </c>
      <c r="C6403" t="s">
        <v>14096</v>
      </c>
      <c r="D6403" t="s">
        <v>12</v>
      </c>
      <c r="E6403" t="s">
        <v>93</v>
      </c>
      <c r="F6403" t="s">
        <v>14</v>
      </c>
      <c r="G6403" t="s">
        <v>36</v>
      </c>
      <c r="H6403">
        <v>1899.13</v>
      </c>
      <c r="I6403" s="9">
        <v>45399</v>
      </c>
      <c r="J6403">
        <v>2024</v>
      </c>
      <c r="K6403" t="s">
        <v>14061</v>
      </c>
      <c r="L6403">
        <v>4</v>
      </c>
      <c r="M6403" t="s">
        <v>14052</v>
      </c>
      <c r="N6403" t="s">
        <v>21</v>
      </c>
    </row>
    <row r="6404" spans="1:14" x14ac:dyDescent="0.35">
      <c r="A6404" t="s">
        <v>13941</v>
      </c>
      <c r="B6404">
        <v>64</v>
      </c>
      <c r="C6404" t="s">
        <v>14096</v>
      </c>
      <c r="D6404" t="s">
        <v>12</v>
      </c>
      <c r="E6404" t="s">
        <v>64</v>
      </c>
      <c r="F6404" t="s">
        <v>35</v>
      </c>
      <c r="G6404" t="s">
        <v>20</v>
      </c>
      <c r="H6404">
        <v>9395.0400000000009</v>
      </c>
      <c r="I6404" s="9">
        <v>45170</v>
      </c>
      <c r="J6404">
        <v>2023</v>
      </c>
      <c r="K6404" t="s">
        <v>14055</v>
      </c>
      <c r="L6404">
        <v>9</v>
      </c>
      <c r="M6404" t="s">
        <v>14048</v>
      </c>
      <c r="N6404" t="s">
        <v>21</v>
      </c>
    </row>
    <row r="6405" spans="1:14" x14ac:dyDescent="0.35">
      <c r="A6405" t="s">
        <v>18</v>
      </c>
      <c r="B6405">
        <v>46</v>
      </c>
      <c r="C6405" t="s">
        <v>14094</v>
      </c>
      <c r="D6405" t="s">
        <v>12</v>
      </c>
      <c r="E6405" t="s">
        <v>13</v>
      </c>
      <c r="F6405" t="s">
        <v>19</v>
      </c>
      <c r="G6405" t="s">
        <v>20</v>
      </c>
      <c r="H6405">
        <v>12477.15</v>
      </c>
      <c r="I6405" s="9">
        <v>45065</v>
      </c>
      <c r="J6405">
        <v>2023</v>
      </c>
      <c r="K6405" t="s">
        <v>14047</v>
      </c>
      <c r="L6405">
        <v>5</v>
      </c>
      <c r="M6405" t="s">
        <v>14048</v>
      </c>
      <c r="N6405" t="s">
        <v>21</v>
      </c>
    </row>
    <row r="6406" spans="1:14" x14ac:dyDescent="0.35">
      <c r="A6406" t="s">
        <v>175</v>
      </c>
      <c r="B6406">
        <v>51</v>
      </c>
      <c r="C6406" t="s">
        <v>14094</v>
      </c>
      <c r="D6406" t="s">
        <v>12</v>
      </c>
      <c r="E6406" t="s">
        <v>52</v>
      </c>
      <c r="F6406" t="s">
        <v>55</v>
      </c>
      <c r="G6406" t="s">
        <v>26</v>
      </c>
      <c r="H6406">
        <v>3984.87</v>
      </c>
      <c r="I6406" s="9">
        <v>45646</v>
      </c>
      <c r="J6406">
        <v>2024</v>
      </c>
      <c r="K6406" t="s">
        <v>14060</v>
      </c>
      <c r="L6406">
        <v>12</v>
      </c>
      <c r="M6406" t="s">
        <v>14048</v>
      </c>
      <c r="N6406" t="s">
        <v>21</v>
      </c>
    </row>
    <row r="6407" spans="1:14" x14ac:dyDescent="0.35">
      <c r="A6407" t="s">
        <v>215</v>
      </c>
      <c r="B6407">
        <v>46</v>
      </c>
      <c r="C6407" t="s">
        <v>14094</v>
      </c>
      <c r="D6407" t="s">
        <v>39</v>
      </c>
      <c r="E6407" t="s">
        <v>64</v>
      </c>
      <c r="F6407" t="s">
        <v>49</v>
      </c>
      <c r="G6407" t="s">
        <v>36</v>
      </c>
      <c r="H6407">
        <v>5840.5</v>
      </c>
      <c r="I6407" s="9">
        <v>45627</v>
      </c>
      <c r="J6407">
        <v>2024</v>
      </c>
      <c r="K6407" t="s">
        <v>14060</v>
      </c>
      <c r="L6407">
        <v>12</v>
      </c>
      <c r="M6407" t="s">
        <v>14059</v>
      </c>
      <c r="N6407" t="s">
        <v>21</v>
      </c>
    </row>
    <row r="6408" spans="1:14" x14ac:dyDescent="0.35">
      <c r="A6408" t="s">
        <v>249</v>
      </c>
      <c r="B6408">
        <v>50</v>
      </c>
      <c r="C6408" t="s">
        <v>14094</v>
      </c>
      <c r="D6408" t="s">
        <v>39</v>
      </c>
      <c r="E6408" t="s">
        <v>24</v>
      </c>
      <c r="F6408" t="s">
        <v>35</v>
      </c>
      <c r="G6408" t="s">
        <v>26</v>
      </c>
      <c r="H6408">
        <v>26086.07</v>
      </c>
      <c r="I6408" s="9">
        <v>45433</v>
      </c>
      <c r="J6408">
        <v>2024</v>
      </c>
      <c r="K6408" t="s">
        <v>14047</v>
      </c>
      <c r="L6408">
        <v>5</v>
      </c>
      <c r="M6408" t="s">
        <v>14046</v>
      </c>
      <c r="N6408" t="s">
        <v>21</v>
      </c>
    </row>
    <row r="6409" spans="1:14" x14ac:dyDescent="0.35">
      <c r="A6409" t="s">
        <v>373</v>
      </c>
      <c r="B6409">
        <v>45</v>
      </c>
      <c r="C6409" t="s">
        <v>14094</v>
      </c>
      <c r="D6409" t="s">
        <v>39</v>
      </c>
      <c r="E6409" t="s">
        <v>93</v>
      </c>
      <c r="F6409" t="s">
        <v>35</v>
      </c>
      <c r="G6409" t="s">
        <v>36</v>
      </c>
      <c r="H6409">
        <v>7236.34</v>
      </c>
      <c r="I6409" s="9">
        <v>45045</v>
      </c>
      <c r="J6409">
        <v>2023</v>
      </c>
      <c r="K6409" t="s">
        <v>14061</v>
      </c>
      <c r="L6409">
        <v>4</v>
      </c>
      <c r="M6409" t="s">
        <v>14050</v>
      </c>
      <c r="N6409" t="s">
        <v>21</v>
      </c>
    </row>
    <row r="6410" spans="1:14" x14ac:dyDescent="0.35">
      <c r="A6410" t="s">
        <v>391</v>
      </c>
      <c r="B6410">
        <v>50</v>
      </c>
      <c r="C6410" t="s">
        <v>14094</v>
      </c>
      <c r="D6410" t="s">
        <v>39</v>
      </c>
      <c r="E6410" t="s">
        <v>64</v>
      </c>
      <c r="F6410" t="s">
        <v>25</v>
      </c>
      <c r="G6410" t="s">
        <v>26</v>
      </c>
      <c r="H6410">
        <v>6689.5</v>
      </c>
      <c r="I6410" s="9">
        <v>45103</v>
      </c>
      <c r="J6410">
        <v>2023</v>
      </c>
      <c r="K6410" t="s">
        <v>14049</v>
      </c>
      <c r="L6410">
        <v>6</v>
      </c>
      <c r="M6410" t="s">
        <v>14062</v>
      </c>
      <c r="N6410" t="s">
        <v>21</v>
      </c>
    </row>
    <row r="6411" spans="1:14" x14ac:dyDescent="0.35">
      <c r="A6411" t="s">
        <v>573</v>
      </c>
      <c r="B6411">
        <v>49</v>
      </c>
      <c r="C6411" t="s">
        <v>14094</v>
      </c>
      <c r="D6411" t="s">
        <v>12</v>
      </c>
      <c r="E6411" t="s">
        <v>52</v>
      </c>
      <c r="F6411" t="s">
        <v>49</v>
      </c>
      <c r="G6411" t="s">
        <v>36</v>
      </c>
      <c r="H6411">
        <v>16788.89</v>
      </c>
      <c r="I6411" s="9">
        <v>45200</v>
      </c>
      <c r="J6411">
        <v>2023</v>
      </c>
      <c r="K6411" t="s">
        <v>14058</v>
      </c>
      <c r="L6411">
        <v>10</v>
      </c>
      <c r="M6411" t="s">
        <v>14059</v>
      </c>
      <c r="N6411" t="s">
        <v>21</v>
      </c>
    </row>
    <row r="6412" spans="1:14" x14ac:dyDescent="0.35">
      <c r="A6412" t="s">
        <v>697</v>
      </c>
      <c r="B6412">
        <v>52</v>
      </c>
      <c r="C6412" t="s">
        <v>14094</v>
      </c>
      <c r="D6412" t="s">
        <v>39</v>
      </c>
      <c r="E6412" t="s">
        <v>64</v>
      </c>
      <c r="F6412" t="s">
        <v>49</v>
      </c>
      <c r="G6412" t="s">
        <v>26</v>
      </c>
      <c r="H6412">
        <v>8349.1</v>
      </c>
      <c r="I6412" s="9">
        <v>45376</v>
      </c>
      <c r="J6412">
        <v>2024</v>
      </c>
      <c r="K6412" t="s">
        <v>14053</v>
      </c>
      <c r="L6412">
        <v>3</v>
      </c>
      <c r="M6412" t="s">
        <v>14062</v>
      </c>
      <c r="N6412" t="s">
        <v>21</v>
      </c>
    </row>
    <row r="6413" spans="1:14" x14ac:dyDescent="0.35">
      <c r="A6413" t="s">
        <v>721</v>
      </c>
      <c r="B6413">
        <v>46</v>
      </c>
      <c r="C6413" t="s">
        <v>14094</v>
      </c>
      <c r="D6413" t="s">
        <v>39</v>
      </c>
      <c r="E6413" t="s">
        <v>52</v>
      </c>
      <c r="F6413" t="s">
        <v>55</v>
      </c>
      <c r="G6413" t="s">
        <v>36</v>
      </c>
      <c r="H6413">
        <v>22108.46</v>
      </c>
      <c r="I6413" s="9">
        <v>45060</v>
      </c>
      <c r="J6413">
        <v>2023</v>
      </c>
      <c r="K6413" t="s">
        <v>14047</v>
      </c>
      <c r="L6413">
        <v>5</v>
      </c>
      <c r="M6413" t="s">
        <v>14059</v>
      </c>
      <c r="N6413" t="s">
        <v>21</v>
      </c>
    </row>
    <row r="6414" spans="1:14" x14ac:dyDescent="0.35">
      <c r="A6414" t="s">
        <v>747</v>
      </c>
      <c r="B6414">
        <v>48</v>
      </c>
      <c r="C6414" t="s">
        <v>14094</v>
      </c>
      <c r="D6414" t="s">
        <v>39</v>
      </c>
      <c r="E6414" t="s">
        <v>13</v>
      </c>
      <c r="F6414" t="s">
        <v>55</v>
      </c>
      <c r="G6414" t="s">
        <v>15</v>
      </c>
      <c r="H6414">
        <v>1987.4</v>
      </c>
      <c r="I6414" s="9">
        <v>45246</v>
      </c>
      <c r="J6414">
        <v>2023</v>
      </c>
      <c r="K6414" t="s">
        <v>14054</v>
      </c>
      <c r="L6414">
        <v>11</v>
      </c>
      <c r="M6414" t="s">
        <v>14057</v>
      </c>
      <c r="N6414" t="s">
        <v>21</v>
      </c>
    </row>
    <row r="6415" spans="1:14" x14ac:dyDescent="0.35">
      <c r="A6415" t="s">
        <v>825</v>
      </c>
      <c r="B6415">
        <v>45</v>
      </c>
      <c r="C6415" t="s">
        <v>14094</v>
      </c>
      <c r="D6415" t="s">
        <v>12</v>
      </c>
      <c r="E6415" t="s">
        <v>52</v>
      </c>
      <c r="F6415" t="s">
        <v>55</v>
      </c>
      <c r="G6415" t="s">
        <v>36</v>
      </c>
      <c r="H6415">
        <v>13553.1</v>
      </c>
      <c r="I6415" s="9">
        <v>45629</v>
      </c>
      <c r="J6415">
        <v>2024</v>
      </c>
      <c r="K6415" t="s">
        <v>14060</v>
      </c>
      <c r="L6415">
        <v>12</v>
      </c>
      <c r="M6415" t="s">
        <v>14046</v>
      </c>
      <c r="N6415" t="s">
        <v>21</v>
      </c>
    </row>
    <row r="6416" spans="1:14" x14ac:dyDescent="0.35">
      <c r="A6416" t="s">
        <v>873</v>
      </c>
      <c r="B6416">
        <v>47</v>
      </c>
      <c r="C6416" t="s">
        <v>14094</v>
      </c>
      <c r="D6416" t="s">
        <v>12</v>
      </c>
      <c r="E6416" t="s">
        <v>74</v>
      </c>
      <c r="F6416" t="s">
        <v>19</v>
      </c>
      <c r="G6416" t="s">
        <v>36</v>
      </c>
      <c r="H6416">
        <v>1087.1500000000001</v>
      </c>
      <c r="I6416" s="9">
        <v>45463</v>
      </c>
      <c r="J6416">
        <v>2024</v>
      </c>
      <c r="K6416" t="s">
        <v>14049</v>
      </c>
      <c r="L6416">
        <v>6</v>
      </c>
      <c r="M6416" t="s">
        <v>14057</v>
      </c>
      <c r="N6416" t="s">
        <v>21</v>
      </c>
    </row>
    <row r="6417" spans="1:14" x14ac:dyDescent="0.35">
      <c r="A6417" t="s">
        <v>899</v>
      </c>
      <c r="B6417">
        <v>54</v>
      </c>
      <c r="C6417" t="s">
        <v>14094</v>
      </c>
      <c r="D6417" t="s">
        <v>12</v>
      </c>
      <c r="E6417" t="s">
        <v>52</v>
      </c>
      <c r="F6417" t="s">
        <v>55</v>
      </c>
      <c r="G6417" t="s">
        <v>30</v>
      </c>
      <c r="H6417">
        <v>6554.71</v>
      </c>
      <c r="I6417" s="9">
        <v>44970</v>
      </c>
      <c r="J6417">
        <v>2023</v>
      </c>
      <c r="K6417" t="s">
        <v>14051</v>
      </c>
      <c r="L6417">
        <v>2</v>
      </c>
      <c r="M6417" t="s">
        <v>14062</v>
      </c>
      <c r="N6417" t="s">
        <v>21</v>
      </c>
    </row>
    <row r="6418" spans="1:14" x14ac:dyDescent="0.35">
      <c r="A6418" t="s">
        <v>991</v>
      </c>
      <c r="B6418">
        <v>53</v>
      </c>
      <c r="C6418" t="s">
        <v>14094</v>
      </c>
      <c r="D6418" t="s">
        <v>39</v>
      </c>
      <c r="E6418" t="s">
        <v>24</v>
      </c>
      <c r="F6418" t="s">
        <v>25</v>
      </c>
      <c r="G6418" t="s">
        <v>30</v>
      </c>
      <c r="H6418">
        <v>11373.03</v>
      </c>
      <c r="I6418" s="9">
        <v>45424</v>
      </c>
      <c r="J6418">
        <v>2024</v>
      </c>
      <c r="K6418" t="s">
        <v>14047</v>
      </c>
      <c r="L6418">
        <v>5</v>
      </c>
      <c r="M6418" t="s">
        <v>14059</v>
      </c>
      <c r="N6418" t="s">
        <v>21</v>
      </c>
    </row>
    <row r="6419" spans="1:14" x14ac:dyDescent="0.35">
      <c r="A6419" t="s">
        <v>995</v>
      </c>
      <c r="B6419">
        <v>48</v>
      </c>
      <c r="C6419" t="s">
        <v>14094</v>
      </c>
      <c r="D6419" t="s">
        <v>39</v>
      </c>
      <c r="E6419" t="s">
        <v>29</v>
      </c>
      <c r="F6419" t="s">
        <v>49</v>
      </c>
      <c r="G6419" t="s">
        <v>15</v>
      </c>
      <c r="H6419">
        <v>1111.6300000000001</v>
      </c>
      <c r="I6419" s="9">
        <v>45482</v>
      </c>
      <c r="J6419">
        <v>2024</v>
      </c>
      <c r="K6419" t="s">
        <v>14063</v>
      </c>
      <c r="L6419">
        <v>7</v>
      </c>
      <c r="M6419" t="s">
        <v>14046</v>
      </c>
      <c r="N6419" t="s">
        <v>21</v>
      </c>
    </row>
    <row r="6420" spans="1:14" x14ac:dyDescent="0.35">
      <c r="A6420" t="s">
        <v>1031</v>
      </c>
      <c r="B6420">
        <v>52</v>
      </c>
      <c r="C6420" t="s">
        <v>14094</v>
      </c>
      <c r="D6420" t="s">
        <v>39</v>
      </c>
      <c r="E6420" t="s">
        <v>24</v>
      </c>
      <c r="F6420" t="s">
        <v>25</v>
      </c>
      <c r="G6420" t="s">
        <v>26</v>
      </c>
      <c r="H6420">
        <v>6801.5</v>
      </c>
      <c r="I6420" s="9">
        <v>45394</v>
      </c>
      <c r="J6420">
        <v>2024</v>
      </c>
      <c r="K6420" t="s">
        <v>14061</v>
      </c>
      <c r="L6420">
        <v>4</v>
      </c>
      <c r="M6420" t="s">
        <v>14048</v>
      </c>
      <c r="N6420" t="s">
        <v>21</v>
      </c>
    </row>
    <row r="6421" spans="1:14" x14ac:dyDescent="0.35">
      <c r="A6421" t="s">
        <v>1101</v>
      </c>
      <c r="B6421">
        <v>53</v>
      </c>
      <c r="C6421" t="s">
        <v>14094</v>
      </c>
      <c r="D6421" t="s">
        <v>39</v>
      </c>
      <c r="E6421" t="s">
        <v>42</v>
      </c>
      <c r="F6421" t="s">
        <v>35</v>
      </c>
      <c r="G6421" t="s">
        <v>36</v>
      </c>
      <c r="H6421">
        <v>3459.94</v>
      </c>
      <c r="I6421" s="9">
        <v>44950</v>
      </c>
      <c r="J6421">
        <v>2023</v>
      </c>
      <c r="K6421" t="s">
        <v>14045</v>
      </c>
      <c r="L6421">
        <v>1</v>
      </c>
      <c r="M6421" t="s">
        <v>14046</v>
      </c>
      <c r="N6421" t="s">
        <v>21</v>
      </c>
    </row>
    <row r="6422" spans="1:14" x14ac:dyDescent="0.35">
      <c r="A6422" t="s">
        <v>1133</v>
      </c>
      <c r="B6422">
        <v>49</v>
      </c>
      <c r="C6422" t="s">
        <v>14094</v>
      </c>
      <c r="D6422" t="s">
        <v>12</v>
      </c>
      <c r="E6422" t="s">
        <v>13</v>
      </c>
      <c r="F6422" t="s">
        <v>55</v>
      </c>
      <c r="G6422" t="s">
        <v>30</v>
      </c>
      <c r="H6422">
        <v>4565.1400000000003</v>
      </c>
      <c r="I6422" s="9">
        <v>45105</v>
      </c>
      <c r="J6422">
        <v>2023</v>
      </c>
      <c r="K6422" t="s">
        <v>14049</v>
      </c>
      <c r="L6422">
        <v>6</v>
      </c>
      <c r="M6422" t="s">
        <v>14052</v>
      </c>
      <c r="N6422" t="s">
        <v>21</v>
      </c>
    </row>
    <row r="6423" spans="1:14" x14ac:dyDescent="0.35">
      <c r="A6423" t="s">
        <v>1181</v>
      </c>
      <c r="B6423">
        <v>48</v>
      </c>
      <c r="C6423" t="s">
        <v>14094</v>
      </c>
      <c r="D6423" t="s">
        <v>12</v>
      </c>
      <c r="E6423" t="s">
        <v>29</v>
      </c>
      <c r="F6423" t="s">
        <v>19</v>
      </c>
      <c r="G6423" t="s">
        <v>30</v>
      </c>
      <c r="H6423">
        <v>3620.63</v>
      </c>
      <c r="I6423" s="9">
        <v>45172</v>
      </c>
      <c r="J6423">
        <v>2023</v>
      </c>
      <c r="K6423" t="s">
        <v>14055</v>
      </c>
      <c r="L6423">
        <v>9</v>
      </c>
      <c r="M6423" t="s">
        <v>14059</v>
      </c>
      <c r="N6423" t="s">
        <v>21</v>
      </c>
    </row>
    <row r="6424" spans="1:14" x14ac:dyDescent="0.35">
      <c r="A6424" t="s">
        <v>1199</v>
      </c>
      <c r="B6424">
        <v>53</v>
      </c>
      <c r="C6424" t="s">
        <v>14094</v>
      </c>
      <c r="D6424" t="s">
        <v>12</v>
      </c>
      <c r="E6424" t="s">
        <v>74</v>
      </c>
      <c r="F6424" t="s">
        <v>55</v>
      </c>
      <c r="G6424" t="s">
        <v>30</v>
      </c>
      <c r="H6424">
        <v>30875.37</v>
      </c>
      <c r="I6424" s="9">
        <v>45252</v>
      </c>
      <c r="J6424">
        <v>2023</v>
      </c>
      <c r="K6424" t="s">
        <v>14054</v>
      </c>
      <c r="L6424">
        <v>11</v>
      </c>
      <c r="M6424" t="s">
        <v>14052</v>
      </c>
      <c r="N6424" t="s">
        <v>21</v>
      </c>
    </row>
    <row r="6425" spans="1:14" x14ac:dyDescent="0.35">
      <c r="A6425" t="s">
        <v>1265</v>
      </c>
      <c r="B6425">
        <v>54</v>
      </c>
      <c r="C6425" t="s">
        <v>14094</v>
      </c>
      <c r="D6425" t="s">
        <v>39</v>
      </c>
      <c r="E6425" t="s">
        <v>93</v>
      </c>
      <c r="F6425" t="s">
        <v>55</v>
      </c>
      <c r="G6425" t="s">
        <v>30</v>
      </c>
      <c r="H6425">
        <v>3506.74</v>
      </c>
      <c r="I6425" s="9">
        <v>45450</v>
      </c>
      <c r="J6425">
        <v>2024</v>
      </c>
      <c r="K6425" t="s">
        <v>14049</v>
      </c>
      <c r="L6425">
        <v>6</v>
      </c>
      <c r="M6425" t="s">
        <v>14048</v>
      </c>
      <c r="N6425" t="s">
        <v>21</v>
      </c>
    </row>
    <row r="6426" spans="1:14" x14ac:dyDescent="0.35">
      <c r="A6426" t="s">
        <v>1321</v>
      </c>
      <c r="B6426">
        <v>45</v>
      </c>
      <c r="C6426" t="s">
        <v>14094</v>
      </c>
      <c r="D6426" t="s">
        <v>12</v>
      </c>
      <c r="E6426" t="s">
        <v>29</v>
      </c>
      <c r="F6426" t="s">
        <v>25</v>
      </c>
      <c r="G6426" t="s">
        <v>30</v>
      </c>
      <c r="H6426">
        <v>2148.7199999999998</v>
      </c>
      <c r="I6426" s="9">
        <v>45106</v>
      </c>
      <c r="J6426">
        <v>2023</v>
      </c>
      <c r="K6426" t="s">
        <v>14049</v>
      </c>
      <c r="L6426">
        <v>6</v>
      </c>
      <c r="M6426" t="s">
        <v>14057</v>
      </c>
      <c r="N6426" t="s">
        <v>21</v>
      </c>
    </row>
    <row r="6427" spans="1:14" x14ac:dyDescent="0.35">
      <c r="A6427" t="s">
        <v>1599</v>
      </c>
      <c r="B6427">
        <v>54</v>
      </c>
      <c r="C6427" t="s">
        <v>14094</v>
      </c>
      <c r="D6427" t="s">
        <v>12</v>
      </c>
      <c r="E6427" t="s">
        <v>24</v>
      </c>
      <c r="F6427" t="s">
        <v>14</v>
      </c>
      <c r="G6427" t="s">
        <v>36</v>
      </c>
      <c r="H6427">
        <v>12315.16</v>
      </c>
      <c r="I6427" s="9">
        <v>45233</v>
      </c>
      <c r="J6427">
        <v>2023</v>
      </c>
      <c r="K6427" t="s">
        <v>14054</v>
      </c>
      <c r="L6427">
        <v>11</v>
      </c>
      <c r="M6427" t="s">
        <v>14048</v>
      </c>
      <c r="N6427" t="s">
        <v>21</v>
      </c>
    </row>
    <row r="6428" spans="1:14" x14ac:dyDescent="0.35">
      <c r="A6428" t="s">
        <v>2007</v>
      </c>
      <c r="B6428">
        <v>54</v>
      </c>
      <c r="C6428" t="s">
        <v>14094</v>
      </c>
      <c r="D6428" t="s">
        <v>12</v>
      </c>
      <c r="E6428" t="s">
        <v>52</v>
      </c>
      <c r="F6428" t="s">
        <v>49</v>
      </c>
      <c r="G6428" t="s">
        <v>30</v>
      </c>
      <c r="H6428">
        <v>3090.02</v>
      </c>
      <c r="I6428" s="9">
        <v>45116</v>
      </c>
      <c r="J6428">
        <v>2023</v>
      </c>
      <c r="K6428" t="s">
        <v>14063</v>
      </c>
      <c r="L6428">
        <v>7</v>
      </c>
      <c r="M6428" t="s">
        <v>14059</v>
      </c>
      <c r="N6428" t="s">
        <v>21</v>
      </c>
    </row>
    <row r="6429" spans="1:14" x14ac:dyDescent="0.35">
      <c r="A6429" t="s">
        <v>2083</v>
      </c>
      <c r="B6429">
        <v>52</v>
      </c>
      <c r="C6429" t="s">
        <v>14094</v>
      </c>
      <c r="D6429" t="s">
        <v>12</v>
      </c>
      <c r="E6429" t="s">
        <v>24</v>
      </c>
      <c r="F6429" t="s">
        <v>14</v>
      </c>
      <c r="G6429" t="s">
        <v>15</v>
      </c>
      <c r="H6429">
        <v>12341.67</v>
      </c>
      <c r="I6429" s="9">
        <v>45196</v>
      </c>
      <c r="J6429">
        <v>2023</v>
      </c>
      <c r="K6429" t="s">
        <v>14055</v>
      </c>
      <c r="L6429">
        <v>9</v>
      </c>
      <c r="M6429" t="s">
        <v>14052</v>
      </c>
      <c r="N6429" t="s">
        <v>21</v>
      </c>
    </row>
    <row r="6430" spans="1:14" x14ac:dyDescent="0.35">
      <c r="A6430" t="s">
        <v>2191</v>
      </c>
      <c r="B6430">
        <v>47</v>
      </c>
      <c r="C6430" t="s">
        <v>14094</v>
      </c>
      <c r="D6430" t="s">
        <v>12</v>
      </c>
      <c r="E6430" t="s">
        <v>52</v>
      </c>
      <c r="F6430" t="s">
        <v>25</v>
      </c>
      <c r="G6430" t="s">
        <v>26</v>
      </c>
      <c r="H6430">
        <v>10990.71</v>
      </c>
      <c r="I6430" s="9">
        <v>45507</v>
      </c>
      <c r="J6430">
        <v>2024</v>
      </c>
      <c r="K6430" t="s">
        <v>14056</v>
      </c>
      <c r="L6430">
        <v>8</v>
      </c>
      <c r="M6430" t="s">
        <v>14050</v>
      </c>
      <c r="N6430" t="s">
        <v>21</v>
      </c>
    </row>
    <row r="6431" spans="1:14" x14ac:dyDescent="0.35">
      <c r="A6431" t="s">
        <v>2199</v>
      </c>
      <c r="B6431">
        <v>46</v>
      </c>
      <c r="C6431" t="s">
        <v>14094</v>
      </c>
      <c r="D6431" t="s">
        <v>39</v>
      </c>
      <c r="E6431" t="s">
        <v>93</v>
      </c>
      <c r="F6431" t="s">
        <v>19</v>
      </c>
      <c r="G6431" t="s">
        <v>30</v>
      </c>
      <c r="H6431">
        <v>1131.48</v>
      </c>
      <c r="I6431" s="9">
        <v>45329</v>
      </c>
      <c r="J6431">
        <v>2024</v>
      </c>
      <c r="K6431" t="s">
        <v>14051</v>
      </c>
      <c r="L6431">
        <v>2</v>
      </c>
      <c r="M6431" t="s">
        <v>14052</v>
      </c>
      <c r="N6431" t="s">
        <v>21</v>
      </c>
    </row>
    <row r="6432" spans="1:14" x14ac:dyDescent="0.35">
      <c r="A6432" t="s">
        <v>2265</v>
      </c>
      <c r="B6432">
        <v>53</v>
      </c>
      <c r="C6432" t="s">
        <v>14094</v>
      </c>
      <c r="D6432" t="s">
        <v>39</v>
      </c>
      <c r="E6432" t="s">
        <v>93</v>
      </c>
      <c r="F6432" t="s">
        <v>25</v>
      </c>
      <c r="G6432" t="s">
        <v>20</v>
      </c>
      <c r="H6432">
        <v>2081.29</v>
      </c>
      <c r="I6432" s="9">
        <v>45138</v>
      </c>
      <c r="J6432">
        <v>2023</v>
      </c>
      <c r="K6432" t="s">
        <v>14063</v>
      </c>
      <c r="L6432">
        <v>7</v>
      </c>
      <c r="M6432" t="s">
        <v>14062</v>
      </c>
      <c r="N6432" t="s">
        <v>21</v>
      </c>
    </row>
    <row r="6433" spans="1:14" x14ac:dyDescent="0.35">
      <c r="A6433" t="s">
        <v>2335</v>
      </c>
      <c r="B6433">
        <v>45</v>
      </c>
      <c r="C6433" t="s">
        <v>14094</v>
      </c>
      <c r="D6433" t="s">
        <v>39</v>
      </c>
      <c r="E6433" t="s">
        <v>74</v>
      </c>
      <c r="F6433" t="s">
        <v>19</v>
      </c>
      <c r="G6433" t="s">
        <v>30</v>
      </c>
      <c r="H6433">
        <v>1693.1</v>
      </c>
      <c r="I6433" s="9">
        <v>45612</v>
      </c>
      <c r="J6433">
        <v>2024</v>
      </c>
      <c r="K6433" t="s">
        <v>14054</v>
      </c>
      <c r="L6433">
        <v>11</v>
      </c>
      <c r="M6433" t="s">
        <v>14050</v>
      </c>
      <c r="N6433" t="s">
        <v>21</v>
      </c>
    </row>
    <row r="6434" spans="1:14" x14ac:dyDescent="0.35">
      <c r="A6434" t="s">
        <v>2341</v>
      </c>
      <c r="B6434">
        <v>46</v>
      </c>
      <c r="C6434" t="s">
        <v>14094</v>
      </c>
      <c r="D6434" t="s">
        <v>12</v>
      </c>
      <c r="E6434" t="s">
        <v>93</v>
      </c>
      <c r="F6434" t="s">
        <v>19</v>
      </c>
      <c r="G6434" t="s">
        <v>30</v>
      </c>
      <c r="H6434">
        <v>1426.22</v>
      </c>
      <c r="I6434" s="9">
        <v>45397</v>
      </c>
      <c r="J6434">
        <v>2024</v>
      </c>
      <c r="K6434" t="s">
        <v>14061</v>
      </c>
      <c r="L6434">
        <v>4</v>
      </c>
      <c r="M6434" t="s">
        <v>14062</v>
      </c>
      <c r="N6434" t="s">
        <v>21</v>
      </c>
    </row>
    <row r="6435" spans="1:14" x14ac:dyDescent="0.35">
      <c r="A6435" t="s">
        <v>2483</v>
      </c>
      <c r="B6435">
        <v>47</v>
      </c>
      <c r="C6435" t="s">
        <v>14094</v>
      </c>
      <c r="D6435" t="s">
        <v>39</v>
      </c>
      <c r="E6435" t="s">
        <v>52</v>
      </c>
      <c r="F6435" t="s">
        <v>19</v>
      </c>
      <c r="G6435" t="s">
        <v>36</v>
      </c>
      <c r="H6435">
        <v>1048.3</v>
      </c>
      <c r="I6435" s="9">
        <v>45074</v>
      </c>
      <c r="J6435">
        <v>2023</v>
      </c>
      <c r="K6435" t="s">
        <v>14047</v>
      </c>
      <c r="L6435">
        <v>5</v>
      </c>
      <c r="M6435" t="s">
        <v>14059</v>
      </c>
      <c r="N6435" t="s">
        <v>21</v>
      </c>
    </row>
    <row r="6436" spans="1:14" x14ac:dyDescent="0.35">
      <c r="A6436" t="s">
        <v>2537</v>
      </c>
      <c r="B6436">
        <v>49</v>
      </c>
      <c r="C6436" t="s">
        <v>14094</v>
      </c>
      <c r="D6436" t="s">
        <v>12</v>
      </c>
      <c r="E6436" t="s">
        <v>42</v>
      </c>
      <c r="F6436" t="s">
        <v>49</v>
      </c>
      <c r="G6436" t="s">
        <v>15</v>
      </c>
      <c r="H6436">
        <v>10673.2</v>
      </c>
      <c r="I6436" s="9">
        <v>45555</v>
      </c>
      <c r="J6436">
        <v>2024</v>
      </c>
      <c r="K6436" t="s">
        <v>14055</v>
      </c>
      <c r="L6436">
        <v>9</v>
      </c>
      <c r="M6436" t="s">
        <v>14048</v>
      </c>
      <c r="N6436" t="s">
        <v>21</v>
      </c>
    </row>
    <row r="6437" spans="1:14" x14ac:dyDescent="0.35">
      <c r="A6437" t="s">
        <v>2571</v>
      </c>
      <c r="B6437">
        <v>52</v>
      </c>
      <c r="C6437" t="s">
        <v>14094</v>
      </c>
      <c r="D6437" t="s">
        <v>39</v>
      </c>
      <c r="E6437" t="s">
        <v>64</v>
      </c>
      <c r="F6437" t="s">
        <v>55</v>
      </c>
      <c r="G6437" t="s">
        <v>36</v>
      </c>
      <c r="H6437">
        <v>45179.23</v>
      </c>
      <c r="I6437" s="9">
        <v>44932</v>
      </c>
      <c r="J6437">
        <v>2023</v>
      </c>
      <c r="K6437" t="s">
        <v>14045</v>
      </c>
      <c r="L6437">
        <v>1</v>
      </c>
      <c r="M6437" t="s">
        <v>14048</v>
      </c>
      <c r="N6437" t="s">
        <v>21</v>
      </c>
    </row>
    <row r="6438" spans="1:14" x14ac:dyDescent="0.35">
      <c r="A6438" t="s">
        <v>2589</v>
      </c>
      <c r="B6438">
        <v>54</v>
      </c>
      <c r="C6438" t="s">
        <v>14094</v>
      </c>
      <c r="D6438" t="s">
        <v>39</v>
      </c>
      <c r="E6438" t="s">
        <v>29</v>
      </c>
      <c r="F6438" t="s">
        <v>25</v>
      </c>
      <c r="G6438" t="s">
        <v>36</v>
      </c>
      <c r="H6438">
        <v>18510.759999999998</v>
      </c>
      <c r="I6438" s="9">
        <v>45241</v>
      </c>
      <c r="J6438">
        <v>2023</v>
      </c>
      <c r="K6438" t="s">
        <v>14054</v>
      </c>
      <c r="L6438">
        <v>11</v>
      </c>
      <c r="M6438" t="s">
        <v>14050</v>
      </c>
      <c r="N6438" t="s">
        <v>21</v>
      </c>
    </row>
    <row r="6439" spans="1:14" x14ac:dyDescent="0.35">
      <c r="A6439" t="s">
        <v>2765</v>
      </c>
      <c r="B6439">
        <v>51</v>
      </c>
      <c r="C6439" t="s">
        <v>14094</v>
      </c>
      <c r="D6439" t="s">
        <v>39</v>
      </c>
      <c r="E6439" t="s">
        <v>74</v>
      </c>
      <c r="F6439" t="s">
        <v>49</v>
      </c>
      <c r="G6439" t="s">
        <v>30</v>
      </c>
      <c r="H6439">
        <v>3859.71</v>
      </c>
      <c r="I6439" s="9">
        <v>45294</v>
      </c>
      <c r="J6439">
        <v>2024</v>
      </c>
      <c r="K6439" t="s">
        <v>14045</v>
      </c>
      <c r="L6439">
        <v>1</v>
      </c>
      <c r="M6439" t="s">
        <v>14052</v>
      </c>
      <c r="N6439" t="s">
        <v>21</v>
      </c>
    </row>
    <row r="6440" spans="1:14" x14ac:dyDescent="0.35">
      <c r="A6440" t="s">
        <v>2797</v>
      </c>
      <c r="B6440">
        <v>46</v>
      </c>
      <c r="C6440" t="s">
        <v>14094</v>
      </c>
      <c r="D6440" t="s">
        <v>12</v>
      </c>
      <c r="E6440" t="s">
        <v>74</v>
      </c>
      <c r="F6440" t="s">
        <v>49</v>
      </c>
      <c r="G6440" t="s">
        <v>30</v>
      </c>
      <c r="H6440">
        <v>13163.11</v>
      </c>
      <c r="I6440" s="9">
        <v>45028</v>
      </c>
      <c r="J6440">
        <v>2023</v>
      </c>
      <c r="K6440" t="s">
        <v>14061</v>
      </c>
      <c r="L6440">
        <v>4</v>
      </c>
      <c r="M6440" t="s">
        <v>14052</v>
      </c>
      <c r="N6440" t="s">
        <v>21</v>
      </c>
    </row>
    <row r="6441" spans="1:14" x14ac:dyDescent="0.35">
      <c r="A6441" t="s">
        <v>3117</v>
      </c>
      <c r="B6441">
        <v>47</v>
      </c>
      <c r="C6441" t="s">
        <v>14094</v>
      </c>
      <c r="D6441" t="s">
        <v>12</v>
      </c>
      <c r="E6441" t="s">
        <v>29</v>
      </c>
      <c r="F6441" t="s">
        <v>55</v>
      </c>
      <c r="G6441" t="s">
        <v>36</v>
      </c>
      <c r="H6441">
        <v>3868.19</v>
      </c>
      <c r="I6441" s="9">
        <v>45122</v>
      </c>
      <c r="J6441">
        <v>2023</v>
      </c>
      <c r="K6441" t="s">
        <v>14063</v>
      </c>
      <c r="L6441">
        <v>7</v>
      </c>
      <c r="M6441" t="s">
        <v>14050</v>
      </c>
      <c r="N6441" t="s">
        <v>21</v>
      </c>
    </row>
    <row r="6442" spans="1:14" x14ac:dyDescent="0.35">
      <c r="A6442" t="s">
        <v>3219</v>
      </c>
      <c r="B6442">
        <v>49</v>
      </c>
      <c r="C6442" t="s">
        <v>14094</v>
      </c>
      <c r="D6442" t="s">
        <v>12</v>
      </c>
      <c r="E6442" t="s">
        <v>29</v>
      </c>
      <c r="F6442" t="s">
        <v>25</v>
      </c>
      <c r="G6442" t="s">
        <v>15</v>
      </c>
      <c r="H6442">
        <v>24721.14</v>
      </c>
      <c r="I6442" s="9">
        <v>45641</v>
      </c>
      <c r="J6442">
        <v>2024</v>
      </c>
      <c r="K6442" t="s">
        <v>14060</v>
      </c>
      <c r="L6442">
        <v>12</v>
      </c>
      <c r="M6442" t="s">
        <v>14059</v>
      </c>
      <c r="N6442" t="s">
        <v>21</v>
      </c>
    </row>
    <row r="6443" spans="1:14" x14ac:dyDescent="0.35">
      <c r="A6443" t="s">
        <v>3293</v>
      </c>
      <c r="B6443">
        <v>54</v>
      </c>
      <c r="C6443" t="s">
        <v>14094</v>
      </c>
      <c r="D6443" t="s">
        <v>12</v>
      </c>
      <c r="E6443" t="s">
        <v>93</v>
      </c>
      <c r="F6443" t="s">
        <v>19</v>
      </c>
      <c r="G6443" t="s">
        <v>15</v>
      </c>
      <c r="H6443">
        <v>26298.62</v>
      </c>
      <c r="I6443" s="9">
        <v>45572</v>
      </c>
      <c r="J6443">
        <v>2024</v>
      </c>
      <c r="K6443" t="s">
        <v>14058</v>
      </c>
      <c r="L6443">
        <v>10</v>
      </c>
      <c r="M6443" t="s">
        <v>14062</v>
      </c>
      <c r="N6443" t="s">
        <v>21</v>
      </c>
    </row>
    <row r="6444" spans="1:14" x14ac:dyDescent="0.35">
      <c r="A6444" t="s">
        <v>3377</v>
      </c>
      <c r="B6444">
        <v>49</v>
      </c>
      <c r="C6444" t="s">
        <v>14094</v>
      </c>
      <c r="D6444" t="s">
        <v>12</v>
      </c>
      <c r="E6444" t="s">
        <v>52</v>
      </c>
      <c r="F6444" t="s">
        <v>14</v>
      </c>
      <c r="G6444" t="s">
        <v>20</v>
      </c>
      <c r="H6444">
        <v>8058.38</v>
      </c>
      <c r="I6444" s="9">
        <v>45652</v>
      </c>
      <c r="J6444">
        <v>2024</v>
      </c>
      <c r="K6444" t="s">
        <v>14060</v>
      </c>
      <c r="L6444">
        <v>12</v>
      </c>
      <c r="M6444" t="s">
        <v>14057</v>
      </c>
      <c r="N6444" t="s">
        <v>21</v>
      </c>
    </row>
    <row r="6445" spans="1:14" x14ac:dyDescent="0.35">
      <c r="A6445" t="s">
        <v>3915</v>
      </c>
      <c r="B6445">
        <v>46</v>
      </c>
      <c r="C6445" t="s">
        <v>14094</v>
      </c>
      <c r="D6445" t="s">
        <v>39</v>
      </c>
      <c r="E6445" t="s">
        <v>24</v>
      </c>
      <c r="F6445" t="s">
        <v>49</v>
      </c>
      <c r="G6445" t="s">
        <v>30</v>
      </c>
      <c r="H6445">
        <v>16199.21</v>
      </c>
      <c r="I6445" s="9">
        <v>45557</v>
      </c>
      <c r="J6445">
        <v>2024</v>
      </c>
      <c r="K6445" t="s">
        <v>14055</v>
      </c>
      <c r="L6445">
        <v>9</v>
      </c>
      <c r="M6445" t="s">
        <v>14059</v>
      </c>
      <c r="N6445" t="s">
        <v>21</v>
      </c>
    </row>
    <row r="6446" spans="1:14" x14ac:dyDescent="0.35">
      <c r="A6446" t="s">
        <v>3919</v>
      </c>
      <c r="B6446">
        <v>50</v>
      </c>
      <c r="C6446" t="s">
        <v>14094</v>
      </c>
      <c r="D6446" t="s">
        <v>12</v>
      </c>
      <c r="E6446" t="s">
        <v>74</v>
      </c>
      <c r="F6446" t="s">
        <v>25</v>
      </c>
      <c r="G6446" t="s">
        <v>15</v>
      </c>
      <c r="H6446">
        <v>11289.01</v>
      </c>
      <c r="I6446" s="9">
        <v>45199</v>
      </c>
      <c r="J6446">
        <v>2023</v>
      </c>
      <c r="K6446" t="s">
        <v>14055</v>
      </c>
      <c r="L6446">
        <v>9</v>
      </c>
      <c r="M6446" t="s">
        <v>14050</v>
      </c>
      <c r="N6446" t="s">
        <v>21</v>
      </c>
    </row>
    <row r="6447" spans="1:14" x14ac:dyDescent="0.35">
      <c r="A6447" t="s">
        <v>3929</v>
      </c>
      <c r="B6447">
        <v>48</v>
      </c>
      <c r="C6447" t="s">
        <v>14094</v>
      </c>
      <c r="D6447" t="s">
        <v>39</v>
      </c>
      <c r="E6447" t="s">
        <v>52</v>
      </c>
      <c r="F6447" t="s">
        <v>14</v>
      </c>
      <c r="G6447" t="s">
        <v>20</v>
      </c>
      <c r="H6447">
        <v>3499.57</v>
      </c>
      <c r="I6447" s="9">
        <v>45153</v>
      </c>
      <c r="J6447">
        <v>2023</v>
      </c>
      <c r="K6447" t="s">
        <v>14056</v>
      </c>
      <c r="L6447">
        <v>8</v>
      </c>
      <c r="M6447" t="s">
        <v>14046</v>
      </c>
      <c r="N6447" t="s">
        <v>21</v>
      </c>
    </row>
    <row r="6448" spans="1:14" x14ac:dyDescent="0.35">
      <c r="A6448" t="s">
        <v>3939</v>
      </c>
      <c r="B6448">
        <v>45</v>
      </c>
      <c r="C6448" t="s">
        <v>14094</v>
      </c>
      <c r="D6448" t="s">
        <v>39</v>
      </c>
      <c r="E6448" t="s">
        <v>93</v>
      </c>
      <c r="F6448" t="s">
        <v>55</v>
      </c>
      <c r="G6448" t="s">
        <v>20</v>
      </c>
      <c r="H6448">
        <v>324.41000000000003</v>
      </c>
      <c r="I6448" s="9">
        <v>45038</v>
      </c>
      <c r="J6448">
        <v>2023</v>
      </c>
      <c r="K6448" t="s">
        <v>14061</v>
      </c>
      <c r="L6448">
        <v>4</v>
      </c>
      <c r="M6448" t="s">
        <v>14050</v>
      </c>
      <c r="N6448" t="s">
        <v>21</v>
      </c>
    </row>
    <row r="6449" spans="1:14" x14ac:dyDescent="0.35">
      <c r="A6449" t="s">
        <v>3963</v>
      </c>
      <c r="B6449">
        <v>53</v>
      </c>
      <c r="C6449" t="s">
        <v>14094</v>
      </c>
      <c r="D6449" t="s">
        <v>12</v>
      </c>
      <c r="E6449" t="s">
        <v>29</v>
      </c>
      <c r="F6449" t="s">
        <v>19</v>
      </c>
      <c r="G6449" t="s">
        <v>26</v>
      </c>
      <c r="H6449">
        <v>15360.75</v>
      </c>
      <c r="I6449" s="9">
        <v>45168</v>
      </c>
      <c r="J6449">
        <v>2023</v>
      </c>
      <c r="K6449" t="s">
        <v>14056</v>
      </c>
      <c r="L6449">
        <v>8</v>
      </c>
      <c r="M6449" t="s">
        <v>14052</v>
      </c>
      <c r="N6449" t="s">
        <v>21</v>
      </c>
    </row>
    <row r="6450" spans="1:14" x14ac:dyDescent="0.35">
      <c r="A6450" t="s">
        <v>4063</v>
      </c>
      <c r="B6450">
        <v>48</v>
      </c>
      <c r="C6450" t="s">
        <v>14094</v>
      </c>
      <c r="D6450" t="s">
        <v>39</v>
      </c>
      <c r="E6450" t="s">
        <v>42</v>
      </c>
      <c r="F6450" t="s">
        <v>14</v>
      </c>
      <c r="G6450" t="s">
        <v>15</v>
      </c>
      <c r="H6450">
        <v>7806.13</v>
      </c>
      <c r="I6450" s="9">
        <v>45232</v>
      </c>
      <c r="J6450">
        <v>2023</v>
      </c>
      <c r="K6450" t="s">
        <v>14054</v>
      </c>
      <c r="L6450">
        <v>11</v>
      </c>
      <c r="M6450" t="s">
        <v>14057</v>
      </c>
      <c r="N6450" t="s">
        <v>21</v>
      </c>
    </row>
    <row r="6451" spans="1:14" x14ac:dyDescent="0.35">
      <c r="A6451" t="s">
        <v>4083</v>
      </c>
      <c r="B6451">
        <v>47</v>
      </c>
      <c r="C6451" t="s">
        <v>14094</v>
      </c>
      <c r="D6451" t="s">
        <v>39</v>
      </c>
      <c r="E6451" t="s">
        <v>52</v>
      </c>
      <c r="F6451" t="s">
        <v>14</v>
      </c>
      <c r="G6451" t="s">
        <v>30</v>
      </c>
      <c r="H6451">
        <v>688.23</v>
      </c>
      <c r="I6451" s="9">
        <v>45462</v>
      </c>
      <c r="J6451">
        <v>2024</v>
      </c>
      <c r="K6451" t="s">
        <v>14049</v>
      </c>
      <c r="L6451">
        <v>6</v>
      </c>
      <c r="M6451" t="s">
        <v>14052</v>
      </c>
      <c r="N6451" t="s">
        <v>21</v>
      </c>
    </row>
    <row r="6452" spans="1:14" x14ac:dyDescent="0.35">
      <c r="A6452" t="s">
        <v>4221</v>
      </c>
      <c r="B6452">
        <v>51</v>
      </c>
      <c r="C6452" t="s">
        <v>14094</v>
      </c>
      <c r="D6452" t="s">
        <v>12</v>
      </c>
      <c r="E6452" t="s">
        <v>74</v>
      </c>
      <c r="F6452" t="s">
        <v>55</v>
      </c>
      <c r="G6452" t="s">
        <v>36</v>
      </c>
      <c r="H6452">
        <v>10363.870000000001</v>
      </c>
      <c r="I6452" s="9">
        <v>45069</v>
      </c>
      <c r="J6452">
        <v>2023</v>
      </c>
      <c r="K6452" t="s">
        <v>14047</v>
      </c>
      <c r="L6452">
        <v>5</v>
      </c>
      <c r="M6452" t="s">
        <v>14046</v>
      </c>
      <c r="N6452" t="s">
        <v>21</v>
      </c>
    </row>
    <row r="6453" spans="1:14" x14ac:dyDescent="0.35">
      <c r="A6453" t="s">
        <v>4257</v>
      </c>
      <c r="B6453">
        <v>50</v>
      </c>
      <c r="C6453" t="s">
        <v>14094</v>
      </c>
      <c r="D6453" t="s">
        <v>39</v>
      </c>
      <c r="E6453" t="s">
        <v>93</v>
      </c>
      <c r="F6453" t="s">
        <v>19</v>
      </c>
      <c r="G6453" t="s">
        <v>30</v>
      </c>
      <c r="H6453">
        <v>8789.4500000000007</v>
      </c>
      <c r="I6453" s="9">
        <v>45608</v>
      </c>
      <c r="J6453">
        <v>2024</v>
      </c>
      <c r="K6453" t="s">
        <v>14054</v>
      </c>
      <c r="L6453">
        <v>11</v>
      </c>
      <c r="M6453" t="s">
        <v>14046</v>
      </c>
      <c r="N6453" t="s">
        <v>21</v>
      </c>
    </row>
    <row r="6454" spans="1:14" x14ac:dyDescent="0.35">
      <c r="A6454" t="s">
        <v>4415</v>
      </c>
      <c r="B6454">
        <v>51</v>
      </c>
      <c r="C6454" t="s">
        <v>14094</v>
      </c>
      <c r="D6454" t="s">
        <v>12</v>
      </c>
      <c r="E6454" t="s">
        <v>13</v>
      </c>
      <c r="F6454" t="s">
        <v>19</v>
      </c>
      <c r="G6454" t="s">
        <v>36</v>
      </c>
      <c r="H6454">
        <v>6614.69</v>
      </c>
      <c r="I6454" s="9">
        <v>45424</v>
      </c>
      <c r="J6454">
        <v>2024</v>
      </c>
      <c r="K6454" t="s">
        <v>14047</v>
      </c>
      <c r="L6454">
        <v>5</v>
      </c>
      <c r="M6454" t="s">
        <v>14059</v>
      </c>
      <c r="N6454" t="s">
        <v>21</v>
      </c>
    </row>
    <row r="6455" spans="1:14" x14ac:dyDescent="0.35">
      <c r="A6455" t="s">
        <v>4817</v>
      </c>
      <c r="B6455">
        <v>47</v>
      </c>
      <c r="C6455" t="s">
        <v>14094</v>
      </c>
      <c r="D6455" t="s">
        <v>12</v>
      </c>
      <c r="E6455" t="s">
        <v>24</v>
      </c>
      <c r="F6455" t="s">
        <v>55</v>
      </c>
      <c r="G6455" t="s">
        <v>30</v>
      </c>
      <c r="H6455">
        <v>11783.9</v>
      </c>
      <c r="I6455" s="9">
        <v>45484</v>
      </c>
      <c r="J6455">
        <v>2024</v>
      </c>
      <c r="K6455" t="s">
        <v>14063</v>
      </c>
      <c r="L6455">
        <v>7</v>
      </c>
      <c r="M6455" t="s">
        <v>14057</v>
      </c>
      <c r="N6455" t="s">
        <v>21</v>
      </c>
    </row>
    <row r="6456" spans="1:14" x14ac:dyDescent="0.35">
      <c r="A6456" t="s">
        <v>4837</v>
      </c>
      <c r="B6456">
        <v>47</v>
      </c>
      <c r="C6456" t="s">
        <v>14094</v>
      </c>
      <c r="D6456" t="s">
        <v>12</v>
      </c>
      <c r="E6456" t="s">
        <v>42</v>
      </c>
      <c r="F6456" t="s">
        <v>25</v>
      </c>
      <c r="G6456" t="s">
        <v>26</v>
      </c>
      <c r="H6456">
        <v>9270.86</v>
      </c>
      <c r="I6456" s="9">
        <v>44979</v>
      </c>
      <c r="J6456">
        <v>2023</v>
      </c>
      <c r="K6456" t="s">
        <v>14051</v>
      </c>
      <c r="L6456">
        <v>2</v>
      </c>
      <c r="M6456" t="s">
        <v>14052</v>
      </c>
      <c r="N6456" t="s">
        <v>21</v>
      </c>
    </row>
    <row r="6457" spans="1:14" x14ac:dyDescent="0.35">
      <c r="A6457" t="s">
        <v>5001</v>
      </c>
      <c r="B6457">
        <v>52</v>
      </c>
      <c r="C6457" t="s">
        <v>14094</v>
      </c>
      <c r="D6457" t="s">
        <v>12</v>
      </c>
      <c r="E6457" t="s">
        <v>42</v>
      </c>
      <c r="F6457" t="s">
        <v>25</v>
      </c>
      <c r="G6457" t="s">
        <v>20</v>
      </c>
      <c r="H6457">
        <v>22598.2</v>
      </c>
      <c r="I6457" s="9">
        <v>45301</v>
      </c>
      <c r="J6457">
        <v>2024</v>
      </c>
      <c r="K6457" t="s">
        <v>14045</v>
      </c>
      <c r="L6457">
        <v>1</v>
      </c>
      <c r="M6457" t="s">
        <v>14052</v>
      </c>
      <c r="N6457" t="s">
        <v>21</v>
      </c>
    </row>
    <row r="6458" spans="1:14" x14ac:dyDescent="0.35">
      <c r="A6458" t="s">
        <v>5119</v>
      </c>
      <c r="B6458">
        <v>54</v>
      </c>
      <c r="C6458" t="s">
        <v>14094</v>
      </c>
      <c r="D6458" t="s">
        <v>39</v>
      </c>
      <c r="E6458" t="s">
        <v>93</v>
      </c>
      <c r="F6458" t="s">
        <v>49</v>
      </c>
      <c r="G6458" t="s">
        <v>36</v>
      </c>
      <c r="H6458">
        <v>1479.95</v>
      </c>
      <c r="I6458" s="9">
        <v>45347</v>
      </c>
      <c r="J6458">
        <v>2024</v>
      </c>
      <c r="K6458" t="s">
        <v>14051</v>
      </c>
      <c r="L6458">
        <v>2</v>
      </c>
      <c r="M6458" t="s">
        <v>14059</v>
      </c>
      <c r="N6458" t="s">
        <v>21</v>
      </c>
    </row>
    <row r="6459" spans="1:14" x14ac:dyDescent="0.35">
      <c r="A6459" t="s">
        <v>5217</v>
      </c>
      <c r="B6459">
        <v>46</v>
      </c>
      <c r="C6459" t="s">
        <v>14094</v>
      </c>
      <c r="D6459" t="s">
        <v>39</v>
      </c>
      <c r="E6459" t="s">
        <v>52</v>
      </c>
      <c r="F6459" t="s">
        <v>55</v>
      </c>
      <c r="G6459" t="s">
        <v>30</v>
      </c>
      <c r="H6459">
        <v>31340.77</v>
      </c>
      <c r="I6459" s="9">
        <v>45314</v>
      </c>
      <c r="J6459">
        <v>2024</v>
      </c>
      <c r="K6459" t="s">
        <v>14045</v>
      </c>
      <c r="L6459">
        <v>1</v>
      </c>
      <c r="M6459" t="s">
        <v>14046</v>
      </c>
      <c r="N6459" t="s">
        <v>21</v>
      </c>
    </row>
    <row r="6460" spans="1:14" x14ac:dyDescent="0.35">
      <c r="A6460" t="s">
        <v>5319</v>
      </c>
      <c r="B6460">
        <v>48</v>
      </c>
      <c r="C6460" t="s">
        <v>14094</v>
      </c>
      <c r="D6460" t="s">
        <v>12</v>
      </c>
      <c r="E6460" t="s">
        <v>74</v>
      </c>
      <c r="F6460" t="s">
        <v>49</v>
      </c>
      <c r="G6460" t="s">
        <v>26</v>
      </c>
      <c r="H6460">
        <v>13816.12</v>
      </c>
      <c r="I6460" s="9">
        <v>45606</v>
      </c>
      <c r="J6460">
        <v>2024</v>
      </c>
      <c r="K6460" t="s">
        <v>14054</v>
      </c>
      <c r="L6460">
        <v>11</v>
      </c>
      <c r="M6460" t="s">
        <v>14059</v>
      </c>
      <c r="N6460" t="s">
        <v>21</v>
      </c>
    </row>
    <row r="6461" spans="1:14" x14ac:dyDescent="0.35">
      <c r="A6461" t="s">
        <v>5489</v>
      </c>
      <c r="B6461">
        <v>49</v>
      </c>
      <c r="C6461" t="s">
        <v>14094</v>
      </c>
      <c r="D6461" t="s">
        <v>12</v>
      </c>
      <c r="E6461" t="s">
        <v>13</v>
      </c>
      <c r="F6461" t="s">
        <v>19</v>
      </c>
      <c r="G6461" t="s">
        <v>30</v>
      </c>
      <c r="H6461">
        <v>796.79</v>
      </c>
      <c r="I6461" s="9">
        <v>45484</v>
      </c>
      <c r="J6461">
        <v>2024</v>
      </c>
      <c r="K6461" t="s">
        <v>14063</v>
      </c>
      <c r="L6461">
        <v>7</v>
      </c>
      <c r="M6461" t="s">
        <v>14057</v>
      </c>
      <c r="N6461" t="s">
        <v>21</v>
      </c>
    </row>
    <row r="6462" spans="1:14" x14ac:dyDescent="0.35">
      <c r="A6462" t="s">
        <v>5741</v>
      </c>
      <c r="B6462">
        <v>53</v>
      </c>
      <c r="C6462" t="s">
        <v>14094</v>
      </c>
      <c r="D6462" t="s">
        <v>12</v>
      </c>
      <c r="E6462" t="s">
        <v>93</v>
      </c>
      <c r="F6462" t="s">
        <v>19</v>
      </c>
      <c r="G6462" t="s">
        <v>26</v>
      </c>
      <c r="H6462">
        <v>18321.900000000001</v>
      </c>
      <c r="I6462" s="9">
        <v>45471</v>
      </c>
      <c r="J6462">
        <v>2024</v>
      </c>
      <c r="K6462" t="s">
        <v>14049</v>
      </c>
      <c r="L6462">
        <v>6</v>
      </c>
      <c r="M6462" t="s">
        <v>14048</v>
      </c>
      <c r="N6462" t="s">
        <v>21</v>
      </c>
    </row>
    <row r="6463" spans="1:14" x14ac:dyDescent="0.35">
      <c r="A6463" t="s">
        <v>5751</v>
      </c>
      <c r="B6463">
        <v>50</v>
      </c>
      <c r="C6463" t="s">
        <v>14094</v>
      </c>
      <c r="D6463" t="s">
        <v>12</v>
      </c>
      <c r="E6463" t="s">
        <v>24</v>
      </c>
      <c r="F6463" t="s">
        <v>55</v>
      </c>
      <c r="G6463" t="s">
        <v>20</v>
      </c>
      <c r="H6463">
        <v>425.56</v>
      </c>
      <c r="I6463" s="9">
        <v>45232</v>
      </c>
      <c r="J6463">
        <v>2023</v>
      </c>
      <c r="K6463" t="s">
        <v>14054</v>
      </c>
      <c r="L6463">
        <v>11</v>
      </c>
      <c r="M6463" t="s">
        <v>14057</v>
      </c>
      <c r="N6463" t="s">
        <v>21</v>
      </c>
    </row>
    <row r="6464" spans="1:14" x14ac:dyDescent="0.35">
      <c r="A6464" t="s">
        <v>5805</v>
      </c>
      <c r="B6464">
        <v>47</v>
      </c>
      <c r="C6464" t="s">
        <v>14094</v>
      </c>
      <c r="D6464" t="s">
        <v>39</v>
      </c>
      <c r="E6464" t="s">
        <v>29</v>
      </c>
      <c r="F6464" t="s">
        <v>25</v>
      </c>
      <c r="G6464" t="s">
        <v>20</v>
      </c>
      <c r="H6464">
        <v>1182.47</v>
      </c>
      <c r="I6464" s="9">
        <v>44967</v>
      </c>
      <c r="J6464">
        <v>2023</v>
      </c>
      <c r="K6464" t="s">
        <v>14051</v>
      </c>
      <c r="L6464">
        <v>2</v>
      </c>
      <c r="M6464" t="s">
        <v>14048</v>
      </c>
      <c r="N6464" t="s">
        <v>21</v>
      </c>
    </row>
    <row r="6465" spans="1:14" x14ac:dyDescent="0.35">
      <c r="A6465" t="s">
        <v>5851</v>
      </c>
      <c r="B6465">
        <v>52</v>
      </c>
      <c r="C6465" t="s">
        <v>14094</v>
      </c>
      <c r="D6465" t="s">
        <v>12</v>
      </c>
      <c r="E6465" t="s">
        <v>13</v>
      </c>
      <c r="F6465" t="s">
        <v>55</v>
      </c>
      <c r="G6465" t="s">
        <v>26</v>
      </c>
      <c r="H6465">
        <v>8997.75</v>
      </c>
      <c r="I6465" s="9">
        <v>45021</v>
      </c>
      <c r="J6465">
        <v>2023</v>
      </c>
      <c r="K6465" t="s">
        <v>14061</v>
      </c>
      <c r="L6465">
        <v>4</v>
      </c>
      <c r="M6465" t="s">
        <v>14052</v>
      </c>
      <c r="N6465" t="s">
        <v>21</v>
      </c>
    </row>
    <row r="6466" spans="1:14" x14ac:dyDescent="0.35">
      <c r="A6466" t="s">
        <v>6017</v>
      </c>
      <c r="B6466">
        <v>45</v>
      </c>
      <c r="C6466" t="s">
        <v>14094</v>
      </c>
      <c r="D6466" t="s">
        <v>12</v>
      </c>
      <c r="E6466" t="s">
        <v>64</v>
      </c>
      <c r="F6466" t="s">
        <v>14</v>
      </c>
      <c r="G6466" t="s">
        <v>20</v>
      </c>
      <c r="H6466">
        <v>272.64999999999998</v>
      </c>
      <c r="I6466" s="9">
        <v>45646</v>
      </c>
      <c r="J6466">
        <v>2024</v>
      </c>
      <c r="K6466" t="s">
        <v>14060</v>
      </c>
      <c r="L6466">
        <v>12</v>
      </c>
      <c r="M6466" t="s">
        <v>14048</v>
      </c>
      <c r="N6466" t="s">
        <v>21</v>
      </c>
    </row>
    <row r="6467" spans="1:14" x14ac:dyDescent="0.35">
      <c r="A6467" t="s">
        <v>6113</v>
      </c>
      <c r="B6467">
        <v>45</v>
      </c>
      <c r="C6467" t="s">
        <v>14094</v>
      </c>
      <c r="D6467" t="s">
        <v>12</v>
      </c>
      <c r="E6467" t="s">
        <v>42</v>
      </c>
      <c r="F6467" t="s">
        <v>14</v>
      </c>
      <c r="G6467" t="s">
        <v>15</v>
      </c>
      <c r="H6467">
        <v>208.01</v>
      </c>
      <c r="I6467" s="9">
        <v>44977</v>
      </c>
      <c r="J6467">
        <v>2023</v>
      </c>
      <c r="K6467" t="s">
        <v>14051</v>
      </c>
      <c r="L6467">
        <v>2</v>
      </c>
      <c r="M6467" t="s">
        <v>14062</v>
      </c>
      <c r="N6467" t="s">
        <v>21</v>
      </c>
    </row>
    <row r="6468" spans="1:14" x14ac:dyDescent="0.35">
      <c r="A6468" t="s">
        <v>6227</v>
      </c>
      <c r="B6468">
        <v>47</v>
      </c>
      <c r="C6468" t="s">
        <v>14094</v>
      </c>
      <c r="D6468" t="s">
        <v>39</v>
      </c>
      <c r="E6468" t="s">
        <v>29</v>
      </c>
      <c r="F6468" t="s">
        <v>19</v>
      </c>
      <c r="G6468" t="s">
        <v>36</v>
      </c>
      <c r="H6468">
        <v>1764.37</v>
      </c>
      <c r="I6468" s="9">
        <v>45471</v>
      </c>
      <c r="J6468">
        <v>2024</v>
      </c>
      <c r="K6468" t="s">
        <v>14049</v>
      </c>
      <c r="L6468">
        <v>6</v>
      </c>
      <c r="M6468" t="s">
        <v>14048</v>
      </c>
      <c r="N6468" t="s">
        <v>21</v>
      </c>
    </row>
    <row r="6469" spans="1:14" x14ac:dyDescent="0.35">
      <c r="A6469" t="s">
        <v>6253</v>
      </c>
      <c r="B6469">
        <v>47</v>
      </c>
      <c r="C6469" t="s">
        <v>14094</v>
      </c>
      <c r="D6469" t="s">
        <v>39</v>
      </c>
      <c r="E6469" t="s">
        <v>74</v>
      </c>
      <c r="F6469" t="s">
        <v>25</v>
      </c>
      <c r="G6469" t="s">
        <v>36</v>
      </c>
      <c r="H6469">
        <v>6012.59</v>
      </c>
      <c r="I6469" s="9">
        <v>45011</v>
      </c>
      <c r="J6469">
        <v>2023</v>
      </c>
      <c r="K6469" t="s">
        <v>14053</v>
      </c>
      <c r="L6469">
        <v>3</v>
      </c>
      <c r="M6469" t="s">
        <v>14059</v>
      </c>
      <c r="N6469" t="s">
        <v>21</v>
      </c>
    </row>
    <row r="6470" spans="1:14" x14ac:dyDescent="0.35">
      <c r="A6470" t="s">
        <v>6331</v>
      </c>
      <c r="B6470">
        <v>47</v>
      </c>
      <c r="C6470" t="s">
        <v>14094</v>
      </c>
      <c r="D6470" t="s">
        <v>12</v>
      </c>
      <c r="E6470" t="s">
        <v>24</v>
      </c>
      <c r="F6470" t="s">
        <v>35</v>
      </c>
      <c r="G6470" t="s">
        <v>26</v>
      </c>
      <c r="H6470">
        <v>29419.54</v>
      </c>
      <c r="I6470" s="9">
        <v>45545</v>
      </c>
      <c r="J6470">
        <v>2024</v>
      </c>
      <c r="K6470" t="s">
        <v>14055</v>
      </c>
      <c r="L6470">
        <v>9</v>
      </c>
      <c r="M6470" t="s">
        <v>14046</v>
      </c>
      <c r="N6470" t="s">
        <v>21</v>
      </c>
    </row>
    <row r="6471" spans="1:14" x14ac:dyDescent="0.35">
      <c r="A6471" t="s">
        <v>6387</v>
      </c>
      <c r="B6471">
        <v>52</v>
      </c>
      <c r="C6471" t="s">
        <v>14094</v>
      </c>
      <c r="D6471" t="s">
        <v>39</v>
      </c>
      <c r="E6471" t="s">
        <v>64</v>
      </c>
      <c r="F6471" t="s">
        <v>19</v>
      </c>
      <c r="G6471" t="s">
        <v>36</v>
      </c>
      <c r="H6471">
        <v>3319.91</v>
      </c>
      <c r="I6471" s="9">
        <v>45492</v>
      </c>
      <c r="J6471">
        <v>2024</v>
      </c>
      <c r="K6471" t="s">
        <v>14063</v>
      </c>
      <c r="L6471">
        <v>7</v>
      </c>
      <c r="M6471" t="s">
        <v>14048</v>
      </c>
      <c r="N6471" t="s">
        <v>21</v>
      </c>
    </row>
    <row r="6472" spans="1:14" x14ac:dyDescent="0.35">
      <c r="A6472" t="s">
        <v>6429</v>
      </c>
      <c r="B6472">
        <v>53</v>
      </c>
      <c r="C6472" t="s">
        <v>14094</v>
      </c>
      <c r="D6472" t="s">
        <v>12</v>
      </c>
      <c r="E6472" t="s">
        <v>93</v>
      </c>
      <c r="F6472" t="s">
        <v>55</v>
      </c>
      <c r="G6472" t="s">
        <v>36</v>
      </c>
      <c r="H6472">
        <v>3491.7</v>
      </c>
      <c r="I6472" s="9">
        <v>45068</v>
      </c>
      <c r="J6472">
        <v>2023</v>
      </c>
      <c r="K6472" t="s">
        <v>14047</v>
      </c>
      <c r="L6472">
        <v>5</v>
      </c>
      <c r="M6472" t="s">
        <v>14062</v>
      </c>
      <c r="N6472" t="s">
        <v>21</v>
      </c>
    </row>
    <row r="6473" spans="1:14" x14ac:dyDescent="0.35">
      <c r="A6473" t="s">
        <v>6527</v>
      </c>
      <c r="B6473">
        <v>53</v>
      </c>
      <c r="C6473" t="s">
        <v>14094</v>
      </c>
      <c r="D6473" t="s">
        <v>39</v>
      </c>
      <c r="E6473" t="s">
        <v>64</v>
      </c>
      <c r="F6473" t="s">
        <v>25</v>
      </c>
      <c r="G6473" t="s">
        <v>20</v>
      </c>
      <c r="H6473">
        <v>4766.37</v>
      </c>
      <c r="I6473" s="9">
        <v>45205</v>
      </c>
      <c r="J6473">
        <v>2023</v>
      </c>
      <c r="K6473" t="s">
        <v>14058</v>
      </c>
      <c r="L6473">
        <v>10</v>
      </c>
      <c r="M6473" t="s">
        <v>14048</v>
      </c>
      <c r="N6473" t="s">
        <v>21</v>
      </c>
    </row>
    <row r="6474" spans="1:14" x14ac:dyDescent="0.35">
      <c r="A6474" t="s">
        <v>6559</v>
      </c>
      <c r="B6474">
        <v>45</v>
      </c>
      <c r="C6474" t="s">
        <v>14094</v>
      </c>
      <c r="D6474" t="s">
        <v>39</v>
      </c>
      <c r="E6474" t="s">
        <v>24</v>
      </c>
      <c r="F6474" t="s">
        <v>49</v>
      </c>
      <c r="G6474" t="s">
        <v>26</v>
      </c>
      <c r="H6474">
        <v>18351.55</v>
      </c>
      <c r="I6474" s="9">
        <v>45454</v>
      </c>
      <c r="J6474">
        <v>2024</v>
      </c>
      <c r="K6474" t="s">
        <v>14049</v>
      </c>
      <c r="L6474">
        <v>6</v>
      </c>
      <c r="M6474" t="s">
        <v>14046</v>
      </c>
      <c r="N6474" t="s">
        <v>21</v>
      </c>
    </row>
    <row r="6475" spans="1:14" x14ac:dyDescent="0.35">
      <c r="A6475" t="s">
        <v>7171</v>
      </c>
      <c r="B6475">
        <v>51</v>
      </c>
      <c r="C6475" t="s">
        <v>14094</v>
      </c>
      <c r="D6475" t="s">
        <v>39</v>
      </c>
      <c r="E6475" t="s">
        <v>29</v>
      </c>
      <c r="F6475" t="s">
        <v>49</v>
      </c>
      <c r="G6475" t="s">
        <v>30</v>
      </c>
      <c r="H6475">
        <v>3537.24</v>
      </c>
      <c r="I6475" s="9">
        <v>45081</v>
      </c>
      <c r="J6475">
        <v>2023</v>
      </c>
      <c r="K6475" t="s">
        <v>14049</v>
      </c>
      <c r="L6475">
        <v>6</v>
      </c>
      <c r="M6475" t="s">
        <v>14059</v>
      </c>
      <c r="N6475" t="s">
        <v>21</v>
      </c>
    </row>
    <row r="6476" spans="1:14" x14ac:dyDescent="0.35">
      <c r="A6476" t="s">
        <v>7185</v>
      </c>
      <c r="B6476">
        <v>49</v>
      </c>
      <c r="C6476" t="s">
        <v>14094</v>
      </c>
      <c r="D6476" t="s">
        <v>39</v>
      </c>
      <c r="E6476" t="s">
        <v>93</v>
      </c>
      <c r="F6476" t="s">
        <v>14</v>
      </c>
      <c r="G6476" t="s">
        <v>26</v>
      </c>
      <c r="H6476">
        <v>53.82</v>
      </c>
      <c r="I6476" s="9">
        <v>45154</v>
      </c>
      <c r="J6476">
        <v>2023</v>
      </c>
      <c r="K6476" t="s">
        <v>14056</v>
      </c>
      <c r="L6476">
        <v>8</v>
      </c>
      <c r="M6476" t="s">
        <v>14052</v>
      </c>
      <c r="N6476" t="s">
        <v>21</v>
      </c>
    </row>
    <row r="6477" spans="1:14" x14ac:dyDescent="0.35">
      <c r="A6477" t="s">
        <v>7207</v>
      </c>
      <c r="B6477">
        <v>45</v>
      </c>
      <c r="C6477" t="s">
        <v>14094</v>
      </c>
      <c r="D6477" t="s">
        <v>39</v>
      </c>
      <c r="E6477" t="s">
        <v>42</v>
      </c>
      <c r="F6477" t="s">
        <v>14</v>
      </c>
      <c r="G6477" t="s">
        <v>36</v>
      </c>
      <c r="H6477">
        <v>4543.4799999999996</v>
      </c>
      <c r="I6477" s="9">
        <v>45412</v>
      </c>
      <c r="J6477">
        <v>2024</v>
      </c>
      <c r="K6477" t="s">
        <v>14061</v>
      </c>
      <c r="L6477">
        <v>4</v>
      </c>
      <c r="M6477" t="s">
        <v>14046</v>
      </c>
      <c r="N6477" t="s">
        <v>21</v>
      </c>
    </row>
    <row r="6478" spans="1:14" x14ac:dyDescent="0.35">
      <c r="A6478" t="s">
        <v>7253</v>
      </c>
      <c r="B6478">
        <v>53</v>
      </c>
      <c r="C6478" t="s">
        <v>14094</v>
      </c>
      <c r="D6478" t="s">
        <v>39</v>
      </c>
      <c r="E6478" t="s">
        <v>13</v>
      </c>
      <c r="F6478" t="s">
        <v>49</v>
      </c>
      <c r="G6478" t="s">
        <v>20</v>
      </c>
      <c r="H6478">
        <v>15641.53</v>
      </c>
      <c r="I6478" s="9">
        <v>44932</v>
      </c>
      <c r="J6478">
        <v>2023</v>
      </c>
      <c r="K6478" t="s">
        <v>14045</v>
      </c>
      <c r="L6478">
        <v>1</v>
      </c>
      <c r="M6478" t="s">
        <v>14048</v>
      </c>
      <c r="N6478" t="s">
        <v>21</v>
      </c>
    </row>
    <row r="6479" spans="1:14" x14ac:dyDescent="0.35">
      <c r="A6479" t="s">
        <v>7343</v>
      </c>
      <c r="B6479">
        <v>52</v>
      </c>
      <c r="C6479" t="s">
        <v>14094</v>
      </c>
      <c r="D6479" t="s">
        <v>12</v>
      </c>
      <c r="E6479" t="s">
        <v>74</v>
      </c>
      <c r="F6479" t="s">
        <v>49</v>
      </c>
      <c r="G6479" t="s">
        <v>20</v>
      </c>
      <c r="H6479">
        <v>24993.65</v>
      </c>
      <c r="I6479" s="9">
        <v>45527</v>
      </c>
      <c r="J6479">
        <v>2024</v>
      </c>
      <c r="K6479" t="s">
        <v>14056</v>
      </c>
      <c r="L6479">
        <v>8</v>
      </c>
      <c r="M6479" t="s">
        <v>14048</v>
      </c>
      <c r="N6479" t="s">
        <v>21</v>
      </c>
    </row>
    <row r="6480" spans="1:14" x14ac:dyDescent="0.35">
      <c r="A6480" t="s">
        <v>7717</v>
      </c>
      <c r="B6480">
        <v>50</v>
      </c>
      <c r="C6480" t="s">
        <v>14094</v>
      </c>
      <c r="D6480" t="s">
        <v>12</v>
      </c>
      <c r="E6480" t="s">
        <v>13</v>
      </c>
      <c r="F6480" t="s">
        <v>14</v>
      </c>
      <c r="G6480" t="s">
        <v>15</v>
      </c>
      <c r="H6480">
        <v>5540.43</v>
      </c>
      <c r="I6480" s="9">
        <v>45214</v>
      </c>
      <c r="J6480">
        <v>2023</v>
      </c>
      <c r="K6480" t="s">
        <v>14058</v>
      </c>
      <c r="L6480">
        <v>10</v>
      </c>
      <c r="M6480" t="s">
        <v>14059</v>
      </c>
      <c r="N6480" t="s">
        <v>21</v>
      </c>
    </row>
    <row r="6481" spans="1:14" x14ac:dyDescent="0.35">
      <c r="A6481" t="s">
        <v>7783</v>
      </c>
      <c r="B6481">
        <v>52</v>
      </c>
      <c r="C6481" t="s">
        <v>14094</v>
      </c>
      <c r="D6481" t="s">
        <v>12</v>
      </c>
      <c r="E6481" t="s">
        <v>13</v>
      </c>
      <c r="F6481" t="s">
        <v>35</v>
      </c>
      <c r="G6481" t="s">
        <v>36</v>
      </c>
      <c r="H6481">
        <v>362.5</v>
      </c>
      <c r="I6481" s="9">
        <v>45509</v>
      </c>
      <c r="J6481">
        <v>2024</v>
      </c>
      <c r="K6481" t="s">
        <v>14056</v>
      </c>
      <c r="L6481">
        <v>8</v>
      </c>
      <c r="M6481" t="s">
        <v>14062</v>
      </c>
      <c r="N6481" t="s">
        <v>21</v>
      </c>
    </row>
    <row r="6482" spans="1:14" x14ac:dyDescent="0.35">
      <c r="A6482" t="s">
        <v>7933</v>
      </c>
      <c r="B6482">
        <v>53</v>
      </c>
      <c r="C6482" t="s">
        <v>14094</v>
      </c>
      <c r="D6482" t="s">
        <v>12</v>
      </c>
      <c r="E6482" t="s">
        <v>29</v>
      </c>
      <c r="F6482" t="s">
        <v>35</v>
      </c>
      <c r="G6482" t="s">
        <v>15</v>
      </c>
      <c r="H6482">
        <v>3733.7</v>
      </c>
      <c r="I6482" s="9">
        <v>45180</v>
      </c>
      <c r="J6482">
        <v>2023</v>
      </c>
      <c r="K6482" t="s">
        <v>14055</v>
      </c>
      <c r="L6482">
        <v>9</v>
      </c>
      <c r="M6482" t="s">
        <v>14062</v>
      </c>
      <c r="N6482" t="s">
        <v>21</v>
      </c>
    </row>
    <row r="6483" spans="1:14" x14ac:dyDescent="0.35">
      <c r="A6483" t="s">
        <v>7953</v>
      </c>
      <c r="B6483">
        <v>45</v>
      </c>
      <c r="C6483" t="s">
        <v>14094</v>
      </c>
      <c r="D6483" t="s">
        <v>12</v>
      </c>
      <c r="E6483" t="s">
        <v>52</v>
      </c>
      <c r="F6483" t="s">
        <v>14</v>
      </c>
      <c r="G6483" t="s">
        <v>30</v>
      </c>
      <c r="H6483">
        <v>13493.67</v>
      </c>
      <c r="I6483" s="9">
        <v>45557</v>
      </c>
      <c r="J6483">
        <v>2024</v>
      </c>
      <c r="K6483" t="s">
        <v>14055</v>
      </c>
      <c r="L6483">
        <v>9</v>
      </c>
      <c r="M6483" t="s">
        <v>14059</v>
      </c>
      <c r="N6483" t="s">
        <v>21</v>
      </c>
    </row>
    <row r="6484" spans="1:14" x14ac:dyDescent="0.35">
      <c r="A6484" t="s">
        <v>8211</v>
      </c>
      <c r="B6484">
        <v>45</v>
      </c>
      <c r="C6484" t="s">
        <v>14094</v>
      </c>
      <c r="D6484" t="s">
        <v>12</v>
      </c>
      <c r="E6484" t="s">
        <v>74</v>
      </c>
      <c r="F6484" t="s">
        <v>49</v>
      </c>
      <c r="G6484" t="s">
        <v>26</v>
      </c>
      <c r="H6484">
        <v>6133.08</v>
      </c>
      <c r="I6484" s="9">
        <v>45393</v>
      </c>
      <c r="J6484">
        <v>2024</v>
      </c>
      <c r="K6484" t="s">
        <v>14061</v>
      </c>
      <c r="L6484">
        <v>4</v>
      </c>
      <c r="M6484" t="s">
        <v>14057</v>
      </c>
      <c r="N6484" t="s">
        <v>21</v>
      </c>
    </row>
    <row r="6485" spans="1:14" x14ac:dyDescent="0.35">
      <c r="A6485" t="s">
        <v>8301</v>
      </c>
      <c r="B6485">
        <v>46</v>
      </c>
      <c r="C6485" t="s">
        <v>14094</v>
      </c>
      <c r="D6485" t="s">
        <v>39</v>
      </c>
      <c r="E6485" t="s">
        <v>29</v>
      </c>
      <c r="F6485" t="s">
        <v>49</v>
      </c>
      <c r="G6485" t="s">
        <v>15</v>
      </c>
      <c r="H6485">
        <v>3896.17</v>
      </c>
      <c r="I6485" s="9">
        <v>45418</v>
      </c>
      <c r="J6485">
        <v>2024</v>
      </c>
      <c r="K6485" t="s">
        <v>14047</v>
      </c>
      <c r="L6485">
        <v>5</v>
      </c>
      <c r="M6485" t="s">
        <v>14062</v>
      </c>
      <c r="N6485" t="s">
        <v>21</v>
      </c>
    </row>
    <row r="6486" spans="1:14" x14ac:dyDescent="0.35">
      <c r="A6486" t="s">
        <v>8363</v>
      </c>
      <c r="B6486">
        <v>51</v>
      </c>
      <c r="C6486" t="s">
        <v>14094</v>
      </c>
      <c r="D6486" t="s">
        <v>12</v>
      </c>
      <c r="E6486" t="s">
        <v>64</v>
      </c>
      <c r="F6486" t="s">
        <v>49</v>
      </c>
      <c r="G6486" t="s">
        <v>36</v>
      </c>
      <c r="H6486">
        <v>10385.83</v>
      </c>
      <c r="I6486" s="9">
        <v>45496</v>
      </c>
      <c r="J6486">
        <v>2024</v>
      </c>
      <c r="K6486" t="s">
        <v>14063</v>
      </c>
      <c r="L6486">
        <v>7</v>
      </c>
      <c r="M6486" t="s">
        <v>14046</v>
      </c>
      <c r="N6486" t="s">
        <v>21</v>
      </c>
    </row>
    <row r="6487" spans="1:14" x14ac:dyDescent="0.35">
      <c r="A6487" t="s">
        <v>8439</v>
      </c>
      <c r="B6487">
        <v>51</v>
      </c>
      <c r="C6487" t="s">
        <v>14094</v>
      </c>
      <c r="D6487" t="s">
        <v>39</v>
      </c>
      <c r="E6487" t="s">
        <v>13</v>
      </c>
      <c r="F6487" t="s">
        <v>14</v>
      </c>
      <c r="G6487" t="s">
        <v>30</v>
      </c>
      <c r="H6487">
        <v>2826.12</v>
      </c>
      <c r="I6487" s="9">
        <v>45133</v>
      </c>
      <c r="J6487">
        <v>2023</v>
      </c>
      <c r="K6487" t="s">
        <v>14063</v>
      </c>
      <c r="L6487">
        <v>7</v>
      </c>
      <c r="M6487" t="s">
        <v>14052</v>
      </c>
      <c r="N6487" t="s">
        <v>21</v>
      </c>
    </row>
    <row r="6488" spans="1:14" x14ac:dyDescent="0.35">
      <c r="A6488" t="s">
        <v>8505</v>
      </c>
      <c r="B6488">
        <v>45</v>
      </c>
      <c r="C6488" t="s">
        <v>14094</v>
      </c>
      <c r="D6488" t="s">
        <v>39</v>
      </c>
      <c r="E6488" t="s">
        <v>74</v>
      </c>
      <c r="F6488" t="s">
        <v>35</v>
      </c>
      <c r="G6488" t="s">
        <v>36</v>
      </c>
      <c r="H6488">
        <v>17798.57</v>
      </c>
      <c r="I6488" s="9">
        <v>44993</v>
      </c>
      <c r="J6488">
        <v>2023</v>
      </c>
      <c r="K6488" t="s">
        <v>14053</v>
      </c>
      <c r="L6488">
        <v>3</v>
      </c>
      <c r="M6488" t="s">
        <v>14052</v>
      </c>
      <c r="N6488" t="s">
        <v>21</v>
      </c>
    </row>
    <row r="6489" spans="1:14" x14ac:dyDescent="0.35">
      <c r="A6489" t="s">
        <v>8517</v>
      </c>
      <c r="B6489">
        <v>54</v>
      </c>
      <c r="C6489" t="s">
        <v>14094</v>
      </c>
      <c r="D6489" t="s">
        <v>39</v>
      </c>
      <c r="E6489" t="s">
        <v>13</v>
      </c>
      <c r="F6489" t="s">
        <v>25</v>
      </c>
      <c r="G6489" t="s">
        <v>36</v>
      </c>
      <c r="H6489">
        <v>16161.42</v>
      </c>
      <c r="I6489" s="9">
        <v>45334</v>
      </c>
      <c r="J6489">
        <v>2024</v>
      </c>
      <c r="K6489" t="s">
        <v>14051</v>
      </c>
      <c r="L6489">
        <v>2</v>
      </c>
      <c r="M6489" t="s">
        <v>14062</v>
      </c>
      <c r="N6489" t="s">
        <v>21</v>
      </c>
    </row>
    <row r="6490" spans="1:14" x14ac:dyDescent="0.35">
      <c r="A6490" t="s">
        <v>8607</v>
      </c>
      <c r="B6490">
        <v>54</v>
      </c>
      <c r="C6490" t="s">
        <v>14094</v>
      </c>
      <c r="D6490" t="s">
        <v>39</v>
      </c>
      <c r="E6490" t="s">
        <v>93</v>
      </c>
      <c r="F6490" t="s">
        <v>35</v>
      </c>
      <c r="G6490" t="s">
        <v>15</v>
      </c>
      <c r="H6490">
        <v>3949.63</v>
      </c>
      <c r="I6490" s="9">
        <v>45401</v>
      </c>
      <c r="J6490">
        <v>2024</v>
      </c>
      <c r="K6490" t="s">
        <v>14061</v>
      </c>
      <c r="L6490">
        <v>4</v>
      </c>
      <c r="M6490" t="s">
        <v>14048</v>
      </c>
      <c r="N6490" t="s">
        <v>21</v>
      </c>
    </row>
    <row r="6491" spans="1:14" x14ac:dyDescent="0.35">
      <c r="A6491" t="s">
        <v>8641</v>
      </c>
      <c r="B6491">
        <v>51</v>
      </c>
      <c r="C6491" t="s">
        <v>14094</v>
      </c>
      <c r="D6491" t="s">
        <v>12</v>
      </c>
      <c r="E6491" t="s">
        <v>74</v>
      </c>
      <c r="F6491" t="s">
        <v>14</v>
      </c>
      <c r="G6491" t="s">
        <v>26</v>
      </c>
      <c r="H6491">
        <v>8402.2099999999991</v>
      </c>
      <c r="I6491" s="9">
        <v>45580</v>
      </c>
      <c r="J6491">
        <v>2024</v>
      </c>
      <c r="K6491" t="s">
        <v>14058</v>
      </c>
      <c r="L6491">
        <v>10</v>
      </c>
      <c r="M6491" t="s">
        <v>14046</v>
      </c>
      <c r="N6491" t="s">
        <v>21</v>
      </c>
    </row>
    <row r="6492" spans="1:14" x14ac:dyDescent="0.35">
      <c r="A6492" t="s">
        <v>8649</v>
      </c>
      <c r="B6492">
        <v>49</v>
      </c>
      <c r="C6492" t="s">
        <v>14094</v>
      </c>
      <c r="D6492" t="s">
        <v>12</v>
      </c>
      <c r="E6492" t="s">
        <v>52</v>
      </c>
      <c r="F6492" t="s">
        <v>35</v>
      </c>
      <c r="G6492" t="s">
        <v>15</v>
      </c>
      <c r="H6492">
        <v>7307.7</v>
      </c>
      <c r="I6492" s="9">
        <v>45157</v>
      </c>
      <c r="J6492">
        <v>2023</v>
      </c>
      <c r="K6492" t="s">
        <v>14056</v>
      </c>
      <c r="L6492">
        <v>8</v>
      </c>
      <c r="M6492" t="s">
        <v>14050</v>
      </c>
      <c r="N6492" t="s">
        <v>21</v>
      </c>
    </row>
    <row r="6493" spans="1:14" x14ac:dyDescent="0.35">
      <c r="A6493" t="s">
        <v>8823</v>
      </c>
      <c r="B6493">
        <v>54</v>
      </c>
      <c r="C6493" t="s">
        <v>14094</v>
      </c>
      <c r="D6493" t="s">
        <v>12</v>
      </c>
      <c r="E6493" t="s">
        <v>29</v>
      </c>
      <c r="F6493" t="s">
        <v>55</v>
      </c>
      <c r="G6493" t="s">
        <v>26</v>
      </c>
      <c r="H6493">
        <v>10429.93</v>
      </c>
      <c r="I6493" s="9">
        <v>45533</v>
      </c>
      <c r="J6493">
        <v>2024</v>
      </c>
      <c r="K6493" t="s">
        <v>14056</v>
      </c>
      <c r="L6493">
        <v>8</v>
      </c>
      <c r="M6493" t="s">
        <v>14057</v>
      </c>
      <c r="N6493" t="s">
        <v>21</v>
      </c>
    </row>
    <row r="6494" spans="1:14" x14ac:dyDescent="0.35">
      <c r="A6494" t="s">
        <v>9317</v>
      </c>
      <c r="B6494">
        <v>45</v>
      </c>
      <c r="C6494" t="s">
        <v>14094</v>
      </c>
      <c r="D6494" t="s">
        <v>12</v>
      </c>
      <c r="E6494" t="s">
        <v>93</v>
      </c>
      <c r="F6494" t="s">
        <v>19</v>
      </c>
      <c r="G6494" t="s">
        <v>26</v>
      </c>
      <c r="H6494">
        <v>1776.93</v>
      </c>
      <c r="I6494" s="9">
        <v>45594</v>
      </c>
      <c r="J6494">
        <v>2024</v>
      </c>
      <c r="K6494" t="s">
        <v>14058</v>
      </c>
      <c r="L6494">
        <v>10</v>
      </c>
      <c r="M6494" t="s">
        <v>14046</v>
      </c>
      <c r="N6494" t="s">
        <v>21</v>
      </c>
    </row>
    <row r="6495" spans="1:14" x14ac:dyDescent="0.35">
      <c r="A6495" t="s">
        <v>9463</v>
      </c>
      <c r="B6495">
        <v>47</v>
      </c>
      <c r="C6495" t="s">
        <v>14094</v>
      </c>
      <c r="D6495" t="s">
        <v>12</v>
      </c>
      <c r="E6495" t="s">
        <v>24</v>
      </c>
      <c r="F6495" t="s">
        <v>35</v>
      </c>
      <c r="G6495" t="s">
        <v>36</v>
      </c>
      <c r="H6495">
        <v>3437.89</v>
      </c>
      <c r="I6495" s="9">
        <v>45494</v>
      </c>
      <c r="J6495">
        <v>2024</v>
      </c>
      <c r="K6495" t="s">
        <v>14063</v>
      </c>
      <c r="L6495">
        <v>7</v>
      </c>
      <c r="M6495" t="s">
        <v>14059</v>
      </c>
      <c r="N6495" t="s">
        <v>21</v>
      </c>
    </row>
    <row r="6496" spans="1:14" x14ac:dyDescent="0.35">
      <c r="A6496" t="s">
        <v>9469</v>
      </c>
      <c r="B6496">
        <v>49</v>
      </c>
      <c r="C6496" t="s">
        <v>14094</v>
      </c>
      <c r="D6496" t="s">
        <v>12</v>
      </c>
      <c r="E6496" t="s">
        <v>74</v>
      </c>
      <c r="F6496" t="s">
        <v>25</v>
      </c>
      <c r="G6496" t="s">
        <v>26</v>
      </c>
      <c r="H6496">
        <v>4306.01</v>
      </c>
      <c r="I6496" s="9">
        <v>45426</v>
      </c>
      <c r="J6496">
        <v>2024</v>
      </c>
      <c r="K6496" t="s">
        <v>14047</v>
      </c>
      <c r="L6496">
        <v>5</v>
      </c>
      <c r="M6496" t="s">
        <v>14046</v>
      </c>
      <c r="N6496" t="s">
        <v>21</v>
      </c>
    </row>
    <row r="6497" spans="1:14" x14ac:dyDescent="0.35">
      <c r="A6497" t="s">
        <v>9583</v>
      </c>
      <c r="B6497">
        <v>46</v>
      </c>
      <c r="C6497" t="s">
        <v>14094</v>
      </c>
      <c r="D6497" t="s">
        <v>39</v>
      </c>
      <c r="E6497" t="s">
        <v>24</v>
      </c>
      <c r="F6497" t="s">
        <v>25</v>
      </c>
      <c r="G6497" t="s">
        <v>26</v>
      </c>
      <c r="H6497">
        <v>361.57</v>
      </c>
      <c r="I6497" s="9">
        <v>45636</v>
      </c>
      <c r="J6497">
        <v>2024</v>
      </c>
      <c r="K6497" t="s">
        <v>14060</v>
      </c>
      <c r="L6497">
        <v>12</v>
      </c>
      <c r="M6497" t="s">
        <v>14046</v>
      </c>
      <c r="N6497" t="s">
        <v>21</v>
      </c>
    </row>
    <row r="6498" spans="1:14" x14ac:dyDescent="0.35">
      <c r="A6498" t="s">
        <v>9617</v>
      </c>
      <c r="B6498">
        <v>46</v>
      </c>
      <c r="C6498" t="s">
        <v>14094</v>
      </c>
      <c r="D6498" t="s">
        <v>39</v>
      </c>
      <c r="E6498" t="s">
        <v>74</v>
      </c>
      <c r="F6498" t="s">
        <v>35</v>
      </c>
      <c r="G6498" t="s">
        <v>26</v>
      </c>
      <c r="H6498">
        <v>11353.91</v>
      </c>
      <c r="I6498" s="9">
        <v>45300</v>
      </c>
      <c r="J6498">
        <v>2024</v>
      </c>
      <c r="K6498" t="s">
        <v>14045</v>
      </c>
      <c r="L6498">
        <v>1</v>
      </c>
      <c r="M6498" t="s">
        <v>14046</v>
      </c>
      <c r="N6498" t="s">
        <v>21</v>
      </c>
    </row>
    <row r="6499" spans="1:14" x14ac:dyDescent="0.35">
      <c r="A6499" t="s">
        <v>9719</v>
      </c>
      <c r="B6499">
        <v>51</v>
      </c>
      <c r="C6499" t="s">
        <v>14094</v>
      </c>
      <c r="D6499" t="s">
        <v>12</v>
      </c>
      <c r="E6499" t="s">
        <v>74</v>
      </c>
      <c r="F6499" t="s">
        <v>55</v>
      </c>
      <c r="G6499" t="s">
        <v>30</v>
      </c>
      <c r="H6499">
        <v>23173.86</v>
      </c>
      <c r="I6499" s="9">
        <v>45578</v>
      </c>
      <c r="J6499">
        <v>2024</v>
      </c>
      <c r="K6499" t="s">
        <v>14058</v>
      </c>
      <c r="L6499">
        <v>10</v>
      </c>
      <c r="M6499" t="s">
        <v>14059</v>
      </c>
      <c r="N6499" t="s">
        <v>21</v>
      </c>
    </row>
    <row r="6500" spans="1:14" x14ac:dyDescent="0.35">
      <c r="A6500" t="s">
        <v>9741</v>
      </c>
      <c r="B6500">
        <v>52</v>
      </c>
      <c r="C6500" t="s">
        <v>14094</v>
      </c>
      <c r="D6500" t="s">
        <v>12</v>
      </c>
      <c r="E6500" t="s">
        <v>13</v>
      </c>
      <c r="F6500" t="s">
        <v>14</v>
      </c>
      <c r="G6500" t="s">
        <v>20</v>
      </c>
      <c r="H6500">
        <v>16346.63</v>
      </c>
      <c r="I6500" s="9">
        <v>45470</v>
      </c>
      <c r="J6500">
        <v>2024</v>
      </c>
      <c r="K6500" t="s">
        <v>14049</v>
      </c>
      <c r="L6500">
        <v>6</v>
      </c>
      <c r="M6500" t="s">
        <v>14057</v>
      </c>
      <c r="N6500" t="s">
        <v>21</v>
      </c>
    </row>
    <row r="6501" spans="1:14" x14ac:dyDescent="0.35">
      <c r="A6501" t="s">
        <v>9757</v>
      </c>
      <c r="B6501">
        <v>45</v>
      </c>
      <c r="C6501" t="s">
        <v>14094</v>
      </c>
      <c r="D6501" t="s">
        <v>12</v>
      </c>
      <c r="E6501" t="s">
        <v>13</v>
      </c>
      <c r="F6501" t="s">
        <v>19</v>
      </c>
      <c r="G6501" t="s">
        <v>26</v>
      </c>
      <c r="H6501">
        <v>8892.2900000000009</v>
      </c>
      <c r="I6501" s="9">
        <v>45168</v>
      </c>
      <c r="J6501">
        <v>2023</v>
      </c>
      <c r="K6501" t="s">
        <v>14056</v>
      </c>
      <c r="L6501">
        <v>8</v>
      </c>
      <c r="M6501" t="s">
        <v>14052</v>
      </c>
      <c r="N6501" t="s">
        <v>21</v>
      </c>
    </row>
    <row r="6502" spans="1:14" x14ac:dyDescent="0.35">
      <c r="A6502" t="s">
        <v>9869</v>
      </c>
      <c r="B6502">
        <v>53</v>
      </c>
      <c r="C6502" t="s">
        <v>14094</v>
      </c>
      <c r="D6502" t="s">
        <v>39</v>
      </c>
      <c r="E6502" t="s">
        <v>29</v>
      </c>
      <c r="F6502" t="s">
        <v>35</v>
      </c>
      <c r="G6502" t="s">
        <v>30</v>
      </c>
      <c r="H6502">
        <v>5239.67</v>
      </c>
      <c r="I6502" s="9">
        <v>45339</v>
      </c>
      <c r="J6502">
        <v>2024</v>
      </c>
      <c r="K6502" t="s">
        <v>14051</v>
      </c>
      <c r="L6502">
        <v>2</v>
      </c>
      <c r="M6502" t="s">
        <v>14050</v>
      </c>
      <c r="N6502" t="s">
        <v>21</v>
      </c>
    </row>
    <row r="6503" spans="1:14" x14ac:dyDescent="0.35">
      <c r="A6503" t="s">
        <v>9997</v>
      </c>
      <c r="B6503">
        <v>47</v>
      </c>
      <c r="C6503" t="s">
        <v>14094</v>
      </c>
      <c r="D6503" t="s">
        <v>39</v>
      </c>
      <c r="E6503" t="s">
        <v>29</v>
      </c>
      <c r="F6503" t="s">
        <v>49</v>
      </c>
      <c r="G6503" t="s">
        <v>26</v>
      </c>
      <c r="H6503">
        <v>12673.25</v>
      </c>
      <c r="I6503" s="9">
        <v>45369</v>
      </c>
      <c r="J6503">
        <v>2024</v>
      </c>
      <c r="K6503" t="s">
        <v>14053</v>
      </c>
      <c r="L6503">
        <v>3</v>
      </c>
      <c r="M6503" t="s">
        <v>14062</v>
      </c>
      <c r="N6503" t="s">
        <v>21</v>
      </c>
    </row>
    <row r="6504" spans="1:14" x14ac:dyDescent="0.35">
      <c r="A6504" t="s">
        <v>9999</v>
      </c>
      <c r="B6504">
        <v>52</v>
      </c>
      <c r="C6504" t="s">
        <v>14094</v>
      </c>
      <c r="D6504" t="s">
        <v>12</v>
      </c>
      <c r="E6504" t="s">
        <v>64</v>
      </c>
      <c r="F6504" t="s">
        <v>49</v>
      </c>
      <c r="G6504" t="s">
        <v>26</v>
      </c>
      <c r="H6504">
        <v>13537.07</v>
      </c>
      <c r="I6504" s="9">
        <v>45056</v>
      </c>
      <c r="J6504">
        <v>2023</v>
      </c>
      <c r="K6504" t="s">
        <v>14047</v>
      </c>
      <c r="L6504">
        <v>5</v>
      </c>
      <c r="M6504" t="s">
        <v>14052</v>
      </c>
      <c r="N6504" t="s">
        <v>21</v>
      </c>
    </row>
    <row r="6505" spans="1:14" x14ac:dyDescent="0.35">
      <c r="A6505" t="s">
        <v>10185</v>
      </c>
      <c r="B6505">
        <v>54</v>
      </c>
      <c r="C6505" t="s">
        <v>14094</v>
      </c>
      <c r="D6505" t="s">
        <v>12</v>
      </c>
      <c r="E6505" t="s">
        <v>93</v>
      </c>
      <c r="F6505" t="s">
        <v>55</v>
      </c>
      <c r="G6505" t="s">
        <v>30</v>
      </c>
      <c r="H6505">
        <v>1349.14</v>
      </c>
      <c r="I6505" s="9">
        <v>45365</v>
      </c>
      <c r="J6505">
        <v>2024</v>
      </c>
      <c r="K6505" t="s">
        <v>14053</v>
      </c>
      <c r="L6505">
        <v>3</v>
      </c>
      <c r="M6505" t="s">
        <v>14057</v>
      </c>
      <c r="N6505" t="s">
        <v>21</v>
      </c>
    </row>
    <row r="6506" spans="1:14" x14ac:dyDescent="0.35">
      <c r="A6506" t="s">
        <v>10281</v>
      </c>
      <c r="B6506">
        <v>46</v>
      </c>
      <c r="C6506" t="s">
        <v>14094</v>
      </c>
      <c r="D6506" t="s">
        <v>12</v>
      </c>
      <c r="E6506" t="s">
        <v>93</v>
      </c>
      <c r="F6506" t="s">
        <v>35</v>
      </c>
      <c r="G6506" t="s">
        <v>36</v>
      </c>
      <c r="H6506">
        <v>9205.18</v>
      </c>
      <c r="I6506" s="9">
        <v>45339</v>
      </c>
      <c r="J6506">
        <v>2024</v>
      </c>
      <c r="K6506" t="s">
        <v>14051</v>
      </c>
      <c r="L6506">
        <v>2</v>
      </c>
      <c r="M6506" t="s">
        <v>14050</v>
      </c>
      <c r="N6506" t="s">
        <v>21</v>
      </c>
    </row>
    <row r="6507" spans="1:14" x14ac:dyDescent="0.35">
      <c r="A6507" t="s">
        <v>10641</v>
      </c>
      <c r="B6507">
        <v>54</v>
      </c>
      <c r="C6507" t="s">
        <v>14094</v>
      </c>
      <c r="D6507" t="s">
        <v>12</v>
      </c>
      <c r="E6507" t="s">
        <v>93</v>
      </c>
      <c r="F6507" t="s">
        <v>49</v>
      </c>
      <c r="G6507" t="s">
        <v>15</v>
      </c>
      <c r="H6507">
        <v>13773.02</v>
      </c>
      <c r="I6507" s="9">
        <v>45152</v>
      </c>
      <c r="J6507">
        <v>2023</v>
      </c>
      <c r="K6507" t="s">
        <v>14056</v>
      </c>
      <c r="L6507">
        <v>8</v>
      </c>
      <c r="M6507" t="s">
        <v>14062</v>
      </c>
      <c r="N6507" t="s">
        <v>21</v>
      </c>
    </row>
    <row r="6508" spans="1:14" x14ac:dyDescent="0.35">
      <c r="A6508" t="s">
        <v>10715</v>
      </c>
      <c r="B6508">
        <v>51</v>
      </c>
      <c r="C6508" t="s">
        <v>14094</v>
      </c>
      <c r="D6508" t="s">
        <v>39</v>
      </c>
      <c r="E6508" t="s">
        <v>13</v>
      </c>
      <c r="F6508" t="s">
        <v>49</v>
      </c>
      <c r="G6508" t="s">
        <v>36</v>
      </c>
      <c r="H6508">
        <v>44286.41</v>
      </c>
      <c r="I6508" s="9">
        <v>45123</v>
      </c>
      <c r="J6508">
        <v>2023</v>
      </c>
      <c r="K6508" t="s">
        <v>14063</v>
      </c>
      <c r="L6508">
        <v>7</v>
      </c>
      <c r="M6508" t="s">
        <v>14059</v>
      </c>
      <c r="N6508" t="s">
        <v>21</v>
      </c>
    </row>
    <row r="6509" spans="1:14" x14ac:dyDescent="0.35">
      <c r="A6509" t="s">
        <v>10721</v>
      </c>
      <c r="B6509">
        <v>49</v>
      </c>
      <c r="C6509" t="s">
        <v>14094</v>
      </c>
      <c r="D6509" t="s">
        <v>12</v>
      </c>
      <c r="E6509" t="s">
        <v>64</v>
      </c>
      <c r="F6509" t="s">
        <v>14</v>
      </c>
      <c r="G6509" t="s">
        <v>15</v>
      </c>
      <c r="H6509">
        <v>9562.14</v>
      </c>
      <c r="I6509" s="9">
        <v>45445</v>
      </c>
      <c r="J6509">
        <v>2024</v>
      </c>
      <c r="K6509" t="s">
        <v>14049</v>
      </c>
      <c r="L6509">
        <v>6</v>
      </c>
      <c r="M6509" t="s">
        <v>14059</v>
      </c>
      <c r="N6509" t="s">
        <v>21</v>
      </c>
    </row>
    <row r="6510" spans="1:14" x14ac:dyDescent="0.35">
      <c r="A6510" t="s">
        <v>11017</v>
      </c>
      <c r="B6510">
        <v>45</v>
      </c>
      <c r="C6510" t="s">
        <v>14094</v>
      </c>
      <c r="D6510" t="s">
        <v>39</v>
      </c>
      <c r="E6510" t="s">
        <v>74</v>
      </c>
      <c r="F6510" t="s">
        <v>14</v>
      </c>
      <c r="G6510" t="s">
        <v>30</v>
      </c>
      <c r="H6510">
        <v>5871.84</v>
      </c>
      <c r="I6510" s="9">
        <v>45018</v>
      </c>
      <c r="J6510">
        <v>2023</v>
      </c>
      <c r="K6510" t="s">
        <v>14061</v>
      </c>
      <c r="L6510">
        <v>4</v>
      </c>
      <c r="M6510" t="s">
        <v>14059</v>
      </c>
      <c r="N6510" t="s">
        <v>21</v>
      </c>
    </row>
    <row r="6511" spans="1:14" x14ac:dyDescent="0.35">
      <c r="A6511" t="s">
        <v>11019</v>
      </c>
      <c r="B6511">
        <v>52</v>
      </c>
      <c r="C6511" t="s">
        <v>14094</v>
      </c>
      <c r="D6511" t="s">
        <v>39</v>
      </c>
      <c r="E6511" t="s">
        <v>52</v>
      </c>
      <c r="F6511" t="s">
        <v>19</v>
      </c>
      <c r="G6511" t="s">
        <v>15</v>
      </c>
      <c r="H6511">
        <v>7332.63</v>
      </c>
      <c r="I6511" s="9">
        <v>45557</v>
      </c>
      <c r="J6511">
        <v>2024</v>
      </c>
      <c r="K6511" t="s">
        <v>14055</v>
      </c>
      <c r="L6511">
        <v>9</v>
      </c>
      <c r="M6511" t="s">
        <v>14059</v>
      </c>
      <c r="N6511" t="s">
        <v>21</v>
      </c>
    </row>
    <row r="6512" spans="1:14" x14ac:dyDescent="0.35">
      <c r="A6512" t="s">
        <v>11043</v>
      </c>
      <c r="B6512">
        <v>54</v>
      </c>
      <c r="C6512" t="s">
        <v>14094</v>
      </c>
      <c r="D6512" t="s">
        <v>39</v>
      </c>
      <c r="E6512" t="s">
        <v>42</v>
      </c>
      <c r="F6512" t="s">
        <v>35</v>
      </c>
      <c r="G6512" t="s">
        <v>36</v>
      </c>
      <c r="H6512">
        <v>22768.86</v>
      </c>
      <c r="I6512" s="9">
        <v>45470</v>
      </c>
      <c r="J6512">
        <v>2024</v>
      </c>
      <c r="K6512" t="s">
        <v>14049</v>
      </c>
      <c r="L6512">
        <v>6</v>
      </c>
      <c r="M6512" t="s">
        <v>14057</v>
      </c>
      <c r="N6512" t="s">
        <v>21</v>
      </c>
    </row>
    <row r="6513" spans="1:14" x14ac:dyDescent="0.35">
      <c r="A6513" t="s">
        <v>11175</v>
      </c>
      <c r="B6513">
        <v>48</v>
      </c>
      <c r="C6513" t="s">
        <v>14094</v>
      </c>
      <c r="D6513" t="s">
        <v>12</v>
      </c>
      <c r="E6513" t="s">
        <v>64</v>
      </c>
      <c r="F6513" t="s">
        <v>55</v>
      </c>
      <c r="G6513" t="s">
        <v>36</v>
      </c>
      <c r="H6513">
        <v>4795.7700000000004</v>
      </c>
      <c r="I6513" s="9">
        <v>45006</v>
      </c>
      <c r="J6513">
        <v>2023</v>
      </c>
      <c r="K6513" t="s">
        <v>14053</v>
      </c>
      <c r="L6513">
        <v>3</v>
      </c>
      <c r="M6513" t="s">
        <v>14046</v>
      </c>
      <c r="N6513" t="s">
        <v>21</v>
      </c>
    </row>
    <row r="6514" spans="1:14" x14ac:dyDescent="0.35">
      <c r="A6514" t="s">
        <v>11231</v>
      </c>
      <c r="B6514">
        <v>52</v>
      </c>
      <c r="C6514" t="s">
        <v>14094</v>
      </c>
      <c r="D6514" t="s">
        <v>12</v>
      </c>
      <c r="E6514" t="s">
        <v>52</v>
      </c>
      <c r="F6514" t="s">
        <v>14</v>
      </c>
      <c r="G6514" t="s">
        <v>30</v>
      </c>
      <c r="H6514">
        <v>23143.13</v>
      </c>
      <c r="I6514" s="9">
        <v>45495</v>
      </c>
      <c r="J6514">
        <v>2024</v>
      </c>
      <c r="K6514" t="s">
        <v>14063</v>
      </c>
      <c r="L6514">
        <v>7</v>
      </c>
      <c r="M6514" t="s">
        <v>14062</v>
      </c>
      <c r="N6514" t="s">
        <v>21</v>
      </c>
    </row>
    <row r="6515" spans="1:14" x14ac:dyDescent="0.35">
      <c r="A6515" t="s">
        <v>11235</v>
      </c>
      <c r="B6515">
        <v>52</v>
      </c>
      <c r="C6515" t="s">
        <v>14094</v>
      </c>
      <c r="D6515" t="s">
        <v>12</v>
      </c>
      <c r="E6515" t="s">
        <v>13</v>
      </c>
      <c r="F6515" t="s">
        <v>55</v>
      </c>
      <c r="G6515" t="s">
        <v>15</v>
      </c>
      <c r="H6515">
        <v>1598.9</v>
      </c>
      <c r="I6515" s="9">
        <v>45268</v>
      </c>
      <c r="J6515">
        <v>2023</v>
      </c>
      <c r="K6515" t="s">
        <v>14060</v>
      </c>
      <c r="L6515">
        <v>12</v>
      </c>
      <c r="M6515" t="s">
        <v>14048</v>
      </c>
      <c r="N6515" t="s">
        <v>21</v>
      </c>
    </row>
    <row r="6516" spans="1:14" x14ac:dyDescent="0.35">
      <c r="A6516" t="s">
        <v>11349</v>
      </c>
      <c r="B6516">
        <v>46</v>
      </c>
      <c r="C6516" t="s">
        <v>14094</v>
      </c>
      <c r="D6516" t="s">
        <v>12</v>
      </c>
      <c r="E6516" t="s">
        <v>64</v>
      </c>
      <c r="F6516" t="s">
        <v>25</v>
      </c>
      <c r="G6516" t="s">
        <v>30</v>
      </c>
      <c r="H6516">
        <v>6854.58</v>
      </c>
      <c r="I6516" s="9">
        <v>45346</v>
      </c>
      <c r="J6516">
        <v>2024</v>
      </c>
      <c r="K6516" t="s">
        <v>14051</v>
      </c>
      <c r="L6516">
        <v>2</v>
      </c>
      <c r="M6516" t="s">
        <v>14050</v>
      </c>
      <c r="N6516" t="s">
        <v>21</v>
      </c>
    </row>
    <row r="6517" spans="1:14" x14ac:dyDescent="0.35">
      <c r="A6517" t="s">
        <v>11615</v>
      </c>
      <c r="B6517">
        <v>53</v>
      </c>
      <c r="C6517" t="s">
        <v>14094</v>
      </c>
      <c r="D6517" t="s">
        <v>39</v>
      </c>
      <c r="E6517" t="s">
        <v>52</v>
      </c>
      <c r="F6517" t="s">
        <v>49</v>
      </c>
      <c r="G6517" t="s">
        <v>36</v>
      </c>
      <c r="H6517">
        <v>38955.93</v>
      </c>
      <c r="I6517" s="9">
        <v>45098</v>
      </c>
      <c r="J6517">
        <v>2023</v>
      </c>
      <c r="K6517" t="s">
        <v>14049</v>
      </c>
      <c r="L6517">
        <v>6</v>
      </c>
      <c r="M6517" t="s">
        <v>14052</v>
      </c>
      <c r="N6517" t="s">
        <v>21</v>
      </c>
    </row>
    <row r="6518" spans="1:14" x14ac:dyDescent="0.35">
      <c r="A6518" t="s">
        <v>11643</v>
      </c>
      <c r="B6518">
        <v>46</v>
      </c>
      <c r="C6518" t="s">
        <v>14094</v>
      </c>
      <c r="D6518" t="s">
        <v>12</v>
      </c>
      <c r="E6518" t="s">
        <v>64</v>
      </c>
      <c r="F6518" t="s">
        <v>35</v>
      </c>
      <c r="G6518" t="s">
        <v>36</v>
      </c>
      <c r="H6518">
        <v>8429.7900000000009</v>
      </c>
      <c r="I6518" s="9">
        <v>45041</v>
      </c>
      <c r="J6518">
        <v>2023</v>
      </c>
      <c r="K6518" t="s">
        <v>14061</v>
      </c>
      <c r="L6518">
        <v>4</v>
      </c>
      <c r="M6518" t="s">
        <v>14046</v>
      </c>
      <c r="N6518" t="s">
        <v>21</v>
      </c>
    </row>
    <row r="6519" spans="1:14" x14ac:dyDescent="0.35">
      <c r="A6519" t="s">
        <v>11781</v>
      </c>
      <c r="B6519">
        <v>52</v>
      </c>
      <c r="C6519" t="s">
        <v>14094</v>
      </c>
      <c r="D6519" t="s">
        <v>39</v>
      </c>
      <c r="E6519" t="s">
        <v>13</v>
      </c>
      <c r="F6519" t="s">
        <v>49</v>
      </c>
      <c r="G6519" t="s">
        <v>20</v>
      </c>
      <c r="H6519">
        <v>30393.8</v>
      </c>
      <c r="I6519" s="9">
        <v>44940</v>
      </c>
      <c r="J6519">
        <v>2023</v>
      </c>
      <c r="K6519" t="s">
        <v>14045</v>
      </c>
      <c r="L6519">
        <v>1</v>
      </c>
      <c r="M6519" t="s">
        <v>14050</v>
      </c>
      <c r="N6519" t="s">
        <v>21</v>
      </c>
    </row>
    <row r="6520" spans="1:14" x14ac:dyDescent="0.35">
      <c r="A6520" t="s">
        <v>11815</v>
      </c>
      <c r="B6520">
        <v>48</v>
      </c>
      <c r="C6520" t="s">
        <v>14094</v>
      </c>
      <c r="D6520" t="s">
        <v>39</v>
      </c>
      <c r="E6520" t="s">
        <v>74</v>
      </c>
      <c r="F6520" t="s">
        <v>55</v>
      </c>
      <c r="G6520" t="s">
        <v>30</v>
      </c>
      <c r="H6520">
        <v>16859.580000000002</v>
      </c>
      <c r="I6520" s="9">
        <v>45072</v>
      </c>
      <c r="J6520">
        <v>2023</v>
      </c>
      <c r="K6520" t="s">
        <v>14047</v>
      </c>
      <c r="L6520">
        <v>5</v>
      </c>
      <c r="M6520" t="s">
        <v>14048</v>
      </c>
      <c r="N6520" t="s">
        <v>21</v>
      </c>
    </row>
    <row r="6521" spans="1:14" x14ac:dyDescent="0.35">
      <c r="A6521" t="s">
        <v>11847</v>
      </c>
      <c r="B6521">
        <v>49</v>
      </c>
      <c r="C6521" t="s">
        <v>14094</v>
      </c>
      <c r="D6521" t="s">
        <v>39</v>
      </c>
      <c r="E6521" t="s">
        <v>93</v>
      </c>
      <c r="F6521" t="s">
        <v>49</v>
      </c>
      <c r="G6521" t="s">
        <v>26</v>
      </c>
      <c r="H6521">
        <v>9515.07</v>
      </c>
      <c r="I6521" s="9">
        <v>45192</v>
      </c>
      <c r="J6521">
        <v>2023</v>
      </c>
      <c r="K6521" t="s">
        <v>14055</v>
      </c>
      <c r="L6521">
        <v>9</v>
      </c>
      <c r="M6521" t="s">
        <v>14050</v>
      </c>
      <c r="N6521" t="s">
        <v>21</v>
      </c>
    </row>
    <row r="6522" spans="1:14" x14ac:dyDescent="0.35">
      <c r="A6522" t="s">
        <v>11971</v>
      </c>
      <c r="B6522">
        <v>51</v>
      </c>
      <c r="C6522" t="s">
        <v>14094</v>
      </c>
      <c r="D6522" t="s">
        <v>12</v>
      </c>
      <c r="E6522" t="s">
        <v>52</v>
      </c>
      <c r="F6522" t="s">
        <v>25</v>
      </c>
      <c r="G6522" t="s">
        <v>30</v>
      </c>
      <c r="H6522">
        <v>19562.759999999998</v>
      </c>
      <c r="I6522" s="9">
        <v>45002</v>
      </c>
      <c r="J6522">
        <v>2023</v>
      </c>
      <c r="K6522" t="s">
        <v>14053</v>
      </c>
      <c r="L6522">
        <v>3</v>
      </c>
      <c r="M6522" t="s">
        <v>14048</v>
      </c>
      <c r="N6522" t="s">
        <v>21</v>
      </c>
    </row>
    <row r="6523" spans="1:14" x14ac:dyDescent="0.35">
      <c r="A6523" t="s">
        <v>12003</v>
      </c>
      <c r="B6523">
        <v>45</v>
      </c>
      <c r="C6523" t="s">
        <v>14094</v>
      </c>
      <c r="D6523" t="s">
        <v>12</v>
      </c>
      <c r="E6523" t="s">
        <v>93</v>
      </c>
      <c r="F6523" t="s">
        <v>49</v>
      </c>
      <c r="G6523" t="s">
        <v>30</v>
      </c>
      <c r="H6523">
        <v>23445.62</v>
      </c>
      <c r="I6523" s="9">
        <v>45230</v>
      </c>
      <c r="J6523">
        <v>2023</v>
      </c>
      <c r="K6523" t="s">
        <v>14058</v>
      </c>
      <c r="L6523">
        <v>10</v>
      </c>
      <c r="M6523" t="s">
        <v>14046</v>
      </c>
      <c r="N6523" t="s">
        <v>21</v>
      </c>
    </row>
    <row r="6524" spans="1:14" x14ac:dyDescent="0.35">
      <c r="A6524" t="s">
        <v>12057</v>
      </c>
      <c r="B6524">
        <v>53</v>
      </c>
      <c r="C6524" t="s">
        <v>14094</v>
      </c>
      <c r="D6524" t="s">
        <v>39</v>
      </c>
      <c r="E6524" t="s">
        <v>24</v>
      </c>
      <c r="F6524" t="s">
        <v>35</v>
      </c>
      <c r="G6524" t="s">
        <v>30</v>
      </c>
      <c r="H6524">
        <v>872.7</v>
      </c>
      <c r="I6524" s="9">
        <v>45130</v>
      </c>
      <c r="J6524">
        <v>2023</v>
      </c>
      <c r="K6524" t="s">
        <v>14063</v>
      </c>
      <c r="L6524">
        <v>7</v>
      </c>
      <c r="M6524" t="s">
        <v>14059</v>
      </c>
      <c r="N6524" t="s">
        <v>21</v>
      </c>
    </row>
    <row r="6525" spans="1:14" x14ac:dyDescent="0.35">
      <c r="A6525" t="s">
        <v>12123</v>
      </c>
      <c r="B6525">
        <v>51</v>
      </c>
      <c r="C6525" t="s">
        <v>14094</v>
      </c>
      <c r="D6525" t="s">
        <v>39</v>
      </c>
      <c r="E6525" t="s">
        <v>93</v>
      </c>
      <c r="F6525" t="s">
        <v>35</v>
      </c>
      <c r="G6525" t="s">
        <v>30</v>
      </c>
      <c r="H6525">
        <v>1224.5999999999999</v>
      </c>
      <c r="I6525" s="9">
        <v>45108</v>
      </c>
      <c r="J6525">
        <v>2023</v>
      </c>
      <c r="K6525" t="s">
        <v>14063</v>
      </c>
      <c r="L6525">
        <v>7</v>
      </c>
      <c r="M6525" t="s">
        <v>14050</v>
      </c>
      <c r="N6525" t="s">
        <v>21</v>
      </c>
    </row>
    <row r="6526" spans="1:14" x14ac:dyDescent="0.35">
      <c r="A6526" t="s">
        <v>12247</v>
      </c>
      <c r="B6526">
        <v>50</v>
      </c>
      <c r="C6526" t="s">
        <v>14094</v>
      </c>
      <c r="D6526" t="s">
        <v>12</v>
      </c>
      <c r="E6526" t="s">
        <v>42</v>
      </c>
      <c r="F6526" t="s">
        <v>19</v>
      </c>
      <c r="G6526" t="s">
        <v>26</v>
      </c>
      <c r="H6526">
        <v>21996.54</v>
      </c>
      <c r="I6526" s="9">
        <v>45168</v>
      </c>
      <c r="J6526">
        <v>2023</v>
      </c>
      <c r="K6526" t="s">
        <v>14056</v>
      </c>
      <c r="L6526">
        <v>8</v>
      </c>
      <c r="M6526" t="s">
        <v>14052</v>
      </c>
      <c r="N6526" t="s">
        <v>21</v>
      </c>
    </row>
    <row r="6527" spans="1:14" x14ac:dyDescent="0.35">
      <c r="A6527" t="s">
        <v>12429</v>
      </c>
      <c r="B6527">
        <v>45</v>
      </c>
      <c r="C6527" t="s">
        <v>14094</v>
      </c>
      <c r="D6527" t="s">
        <v>12</v>
      </c>
      <c r="E6527" t="s">
        <v>52</v>
      </c>
      <c r="F6527" t="s">
        <v>55</v>
      </c>
      <c r="G6527" t="s">
        <v>30</v>
      </c>
      <c r="H6527">
        <v>20889.919999999998</v>
      </c>
      <c r="I6527" s="9">
        <v>45069</v>
      </c>
      <c r="J6527">
        <v>2023</v>
      </c>
      <c r="K6527" t="s">
        <v>14047</v>
      </c>
      <c r="L6527">
        <v>5</v>
      </c>
      <c r="M6527" t="s">
        <v>14046</v>
      </c>
      <c r="N6527" t="s">
        <v>21</v>
      </c>
    </row>
    <row r="6528" spans="1:14" x14ac:dyDescent="0.35">
      <c r="A6528" t="s">
        <v>12535</v>
      </c>
      <c r="B6528">
        <v>47</v>
      </c>
      <c r="C6528" t="s">
        <v>14094</v>
      </c>
      <c r="D6528" t="s">
        <v>12</v>
      </c>
      <c r="E6528" t="s">
        <v>74</v>
      </c>
      <c r="F6528" t="s">
        <v>19</v>
      </c>
      <c r="G6528" t="s">
        <v>36</v>
      </c>
      <c r="H6528">
        <v>3313.79</v>
      </c>
      <c r="I6528" s="9">
        <v>45286</v>
      </c>
      <c r="J6528">
        <v>2023</v>
      </c>
      <c r="K6528" t="s">
        <v>14060</v>
      </c>
      <c r="L6528">
        <v>12</v>
      </c>
      <c r="M6528" t="s">
        <v>14046</v>
      </c>
      <c r="N6528" t="s">
        <v>21</v>
      </c>
    </row>
    <row r="6529" spans="1:14" x14ac:dyDescent="0.35">
      <c r="A6529" t="s">
        <v>12539</v>
      </c>
      <c r="B6529">
        <v>52</v>
      </c>
      <c r="C6529" t="s">
        <v>14094</v>
      </c>
      <c r="D6529" t="s">
        <v>39</v>
      </c>
      <c r="E6529" t="s">
        <v>52</v>
      </c>
      <c r="F6529" t="s">
        <v>49</v>
      </c>
      <c r="G6529" t="s">
        <v>36</v>
      </c>
      <c r="H6529">
        <v>184.7</v>
      </c>
      <c r="I6529" s="9">
        <v>45314</v>
      </c>
      <c r="J6529">
        <v>2024</v>
      </c>
      <c r="K6529" t="s">
        <v>14045</v>
      </c>
      <c r="L6529">
        <v>1</v>
      </c>
      <c r="M6529" t="s">
        <v>14046</v>
      </c>
      <c r="N6529" t="s">
        <v>21</v>
      </c>
    </row>
    <row r="6530" spans="1:14" x14ac:dyDescent="0.35">
      <c r="A6530" t="s">
        <v>12561</v>
      </c>
      <c r="B6530">
        <v>46</v>
      </c>
      <c r="C6530" t="s">
        <v>14094</v>
      </c>
      <c r="D6530" t="s">
        <v>39</v>
      </c>
      <c r="E6530" t="s">
        <v>64</v>
      </c>
      <c r="F6530" t="s">
        <v>19</v>
      </c>
      <c r="G6530" t="s">
        <v>15</v>
      </c>
      <c r="H6530">
        <v>1816.43</v>
      </c>
      <c r="I6530" s="9">
        <v>45379</v>
      </c>
      <c r="J6530">
        <v>2024</v>
      </c>
      <c r="K6530" t="s">
        <v>14053</v>
      </c>
      <c r="L6530">
        <v>3</v>
      </c>
      <c r="M6530" t="s">
        <v>14057</v>
      </c>
      <c r="N6530" t="s">
        <v>21</v>
      </c>
    </row>
    <row r="6531" spans="1:14" x14ac:dyDescent="0.35">
      <c r="A6531" t="s">
        <v>12605</v>
      </c>
      <c r="B6531">
        <v>53</v>
      </c>
      <c r="C6531" t="s">
        <v>14094</v>
      </c>
      <c r="D6531" t="s">
        <v>12</v>
      </c>
      <c r="E6531" t="s">
        <v>52</v>
      </c>
      <c r="F6531" t="s">
        <v>14</v>
      </c>
      <c r="G6531" t="s">
        <v>30</v>
      </c>
      <c r="H6531">
        <v>15395</v>
      </c>
      <c r="I6531" s="9">
        <v>44951</v>
      </c>
      <c r="J6531">
        <v>2023</v>
      </c>
      <c r="K6531" t="s">
        <v>14045</v>
      </c>
      <c r="L6531">
        <v>1</v>
      </c>
      <c r="M6531" t="s">
        <v>14052</v>
      </c>
      <c r="N6531" t="s">
        <v>21</v>
      </c>
    </row>
    <row r="6532" spans="1:14" x14ac:dyDescent="0.35">
      <c r="A6532" t="s">
        <v>12637</v>
      </c>
      <c r="B6532">
        <v>54</v>
      </c>
      <c r="C6532" t="s">
        <v>14094</v>
      </c>
      <c r="D6532" t="s">
        <v>39</v>
      </c>
      <c r="E6532" t="s">
        <v>93</v>
      </c>
      <c r="F6532" t="s">
        <v>25</v>
      </c>
      <c r="G6532" t="s">
        <v>15</v>
      </c>
      <c r="H6532">
        <v>3253.03</v>
      </c>
      <c r="I6532" s="9">
        <v>45014</v>
      </c>
      <c r="J6532">
        <v>2023</v>
      </c>
      <c r="K6532" t="s">
        <v>14053</v>
      </c>
      <c r="L6532">
        <v>3</v>
      </c>
      <c r="M6532" t="s">
        <v>14052</v>
      </c>
      <c r="N6532" t="s">
        <v>21</v>
      </c>
    </row>
    <row r="6533" spans="1:14" x14ac:dyDescent="0.35">
      <c r="A6533" t="s">
        <v>12699</v>
      </c>
      <c r="B6533">
        <v>50</v>
      </c>
      <c r="C6533" t="s">
        <v>14094</v>
      </c>
      <c r="D6533" t="s">
        <v>12</v>
      </c>
      <c r="E6533" t="s">
        <v>74</v>
      </c>
      <c r="F6533" t="s">
        <v>14</v>
      </c>
      <c r="G6533" t="s">
        <v>36</v>
      </c>
      <c r="H6533">
        <v>58569.98</v>
      </c>
      <c r="I6533" s="9">
        <v>45044</v>
      </c>
      <c r="J6533">
        <v>2023</v>
      </c>
      <c r="K6533" t="s">
        <v>14061</v>
      </c>
      <c r="L6533">
        <v>4</v>
      </c>
      <c r="M6533" t="s">
        <v>14048</v>
      </c>
      <c r="N6533" t="s">
        <v>21</v>
      </c>
    </row>
    <row r="6534" spans="1:14" x14ac:dyDescent="0.35">
      <c r="A6534" t="s">
        <v>12753</v>
      </c>
      <c r="B6534">
        <v>49</v>
      </c>
      <c r="C6534" t="s">
        <v>14094</v>
      </c>
      <c r="D6534" t="s">
        <v>12</v>
      </c>
      <c r="E6534" t="s">
        <v>64</v>
      </c>
      <c r="F6534" t="s">
        <v>35</v>
      </c>
      <c r="G6534" t="s">
        <v>15</v>
      </c>
      <c r="H6534">
        <v>2405.21</v>
      </c>
      <c r="I6534" s="9">
        <v>45553</v>
      </c>
      <c r="J6534">
        <v>2024</v>
      </c>
      <c r="K6534" t="s">
        <v>14055</v>
      </c>
      <c r="L6534">
        <v>9</v>
      </c>
      <c r="M6534" t="s">
        <v>14052</v>
      </c>
      <c r="N6534" t="s">
        <v>21</v>
      </c>
    </row>
    <row r="6535" spans="1:14" x14ac:dyDescent="0.35">
      <c r="A6535" t="s">
        <v>12773</v>
      </c>
      <c r="B6535">
        <v>46</v>
      </c>
      <c r="C6535" t="s">
        <v>14094</v>
      </c>
      <c r="D6535" t="s">
        <v>39</v>
      </c>
      <c r="E6535" t="s">
        <v>29</v>
      </c>
      <c r="F6535" t="s">
        <v>35</v>
      </c>
      <c r="G6535" t="s">
        <v>15</v>
      </c>
      <c r="H6535">
        <v>8775.73</v>
      </c>
      <c r="I6535" s="9">
        <v>45529</v>
      </c>
      <c r="J6535">
        <v>2024</v>
      </c>
      <c r="K6535" t="s">
        <v>14056</v>
      </c>
      <c r="L6535">
        <v>8</v>
      </c>
      <c r="M6535" t="s">
        <v>14059</v>
      </c>
      <c r="N6535" t="s">
        <v>21</v>
      </c>
    </row>
    <row r="6536" spans="1:14" x14ac:dyDescent="0.35">
      <c r="A6536" t="s">
        <v>12783</v>
      </c>
      <c r="B6536">
        <v>45</v>
      </c>
      <c r="C6536" t="s">
        <v>14094</v>
      </c>
      <c r="D6536" t="s">
        <v>39</v>
      </c>
      <c r="E6536" t="s">
        <v>13</v>
      </c>
      <c r="F6536" t="s">
        <v>35</v>
      </c>
      <c r="G6536" t="s">
        <v>26</v>
      </c>
      <c r="H6536">
        <v>3194.4</v>
      </c>
      <c r="I6536" s="9">
        <v>45062</v>
      </c>
      <c r="J6536">
        <v>2023</v>
      </c>
      <c r="K6536" t="s">
        <v>14047</v>
      </c>
      <c r="L6536">
        <v>5</v>
      </c>
      <c r="M6536" t="s">
        <v>14046</v>
      </c>
      <c r="N6536" t="s">
        <v>21</v>
      </c>
    </row>
    <row r="6537" spans="1:14" x14ac:dyDescent="0.35">
      <c r="A6537" t="s">
        <v>12911</v>
      </c>
      <c r="B6537">
        <v>45</v>
      </c>
      <c r="C6537" t="s">
        <v>14094</v>
      </c>
      <c r="D6537" t="s">
        <v>39</v>
      </c>
      <c r="E6537" t="s">
        <v>93</v>
      </c>
      <c r="F6537" t="s">
        <v>14</v>
      </c>
      <c r="G6537" t="s">
        <v>26</v>
      </c>
      <c r="H6537">
        <v>4415.25</v>
      </c>
      <c r="I6537" s="9">
        <v>45154</v>
      </c>
      <c r="J6537">
        <v>2023</v>
      </c>
      <c r="K6537" t="s">
        <v>14056</v>
      </c>
      <c r="L6537">
        <v>8</v>
      </c>
      <c r="M6537" t="s">
        <v>14052</v>
      </c>
      <c r="N6537" t="s">
        <v>21</v>
      </c>
    </row>
    <row r="6538" spans="1:14" x14ac:dyDescent="0.35">
      <c r="A6538" t="s">
        <v>12993</v>
      </c>
      <c r="B6538">
        <v>52</v>
      </c>
      <c r="C6538" t="s">
        <v>14094</v>
      </c>
      <c r="D6538" t="s">
        <v>12</v>
      </c>
      <c r="E6538" t="s">
        <v>24</v>
      </c>
      <c r="F6538" t="s">
        <v>19</v>
      </c>
      <c r="G6538" t="s">
        <v>30</v>
      </c>
      <c r="H6538">
        <v>5164.7700000000004</v>
      </c>
      <c r="I6538" s="9">
        <v>44957</v>
      </c>
      <c r="J6538">
        <v>2023</v>
      </c>
      <c r="K6538" t="s">
        <v>14045</v>
      </c>
      <c r="L6538">
        <v>1</v>
      </c>
      <c r="M6538" t="s">
        <v>14046</v>
      </c>
      <c r="N6538" t="s">
        <v>21</v>
      </c>
    </row>
    <row r="6539" spans="1:14" x14ac:dyDescent="0.35">
      <c r="A6539" t="s">
        <v>13099</v>
      </c>
      <c r="B6539">
        <v>49</v>
      </c>
      <c r="C6539" t="s">
        <v>14094</v>
      </c>
      <c r="D6539" t="s">
        <v>39</v>
      </c>
      <c r="E6539" t="s">
        <v>13</v>
      </c>
      <c r="F6539" t="s">
        <v>49</v>
      </c>
      <c r="G6539" t="s">
        <v>20</v>
      </c>
      <c r="H6539">
        <v>10725.13</v>
      </c>
      <c r="I6539" s="9">
        <v>45133</v>
      </c>
      <c r="J6539">
        <v>2023</v>
      </c>
      <c r="K6539" t="s">
        <v>14063</v>
      </c>
      <c r="L6539">
        <v>7</v>
      </c>
      <c r="M6539" t="s">
        <v>14052</v>
      </c>
      <c r="N6539" t="s">
        <v>21</v>
      </c>
    </row>
    <row r="6540" spans="1:14" x14ac:dyDescent="0.35">
      <c r="A6540" t="s">
        <v>13237</v>
      </c>
      <c r="B6540">
        <v>46</v>
      </c>
      <c r="C6540" t="s">
        <v>14094</v>
      </c>
      <c r="D6540" t="s">
        <v>39</v>
      </c>
      <c r="E6540" t="s">
        <v>93</v>
      </c>
      <c r="F6540" t="s">
        <v>49</v>
      </c>
      <c r="G6540" t="s">
        <v>20</v>
      </c>
      <c r="H6540">
        <v>30310.82</v>
      </c>
      <c r="I6540" s="9">
        <v>45240</v>
      </c>
      <c r="J6540">
        <v>2023</v>
      </c>
      <c r="K6540" t="s">
        <v>14054</v>
      </c>
      <c r="L6540">
        <v>11</v>
      </c>
      <c r="M6540" t="s">
        <v>14048</v>
      </c>
      <c r="N6540" t="s">
        <v>21</v>
      </c>
    </row>
    <row r="6541" spans="1:14" x14ac:dyDescent="0.35">
      <c r="A6541" t="s">
        <v>13327</v>
      </c>
      <c r="B6541">
        <v>52</v>
      </c>
      <c r="C6541" t="s">
        <v>14094</v>
      </c>
      <c r="D6541" t="s">
        <v>39</v>
      </c>
      <c r="E6541" t="s">
        <v>24</v>
      </c>
      <c r="F6541" t="s">
        <v>25</v>
      </c>
      <c r="G6541" t="s">
        <v>15</v>
      </c>
      <c r="H6541">
        <v>3758.4</v>
      </c>
      <c r="I6541" s="9">
        <v>44965</v>
      </c>
      <c r="J6541">
        <v>2023</v>
      </c>
      <c r="K6541" t="s">
        <v>14051</v>
      </c>
      <c r="L6541">
        <v>2</v>
      </c>
      <c r="M6541" t="s">
        <v>14052</v>
      </c>
      <c r="N6541" t="s">
        <v>21</v>
      </c>
    </row>
    <row r="6542" spans="1:14" x14ac:dyDescent="0.35">
      <c r="A6542" t="s">
        <v>13505</v>
      </c>
      <c r="B6542">
        <v>45</v>
      </c>
      <c r="C6542" t="s">
        <v>14094</v>
      </c>
      <c r="D6542" t="s">
        <v>39</v>
      </c>
      <c r="E6542" t="s">
        <v>42</v>
      </c>
      <c r="F6542" t="s">
        <v>14</v>
      </c>
      <c r="G6542" t="s">
        <v>15</v>
      </c>
      <c r="H6542">
        <v>12361.34</v>
      </c>
      <c r="I6542" s="9">
        <v>45140</v>
      </c>
      <c r="J6542">
        <v>2023</v>
      </c>
      <c r="K6542" t="s">
        <v>14056</v>
      </c>
      <c r="L6542">
        <v>8</v>
      </c>
      <c r="M6542" t="s">
        <v>14052</v>
      </c>
      <c r="N6542" t="s">
        <v>21</v>
      </c>
    </row>
    <row r="6543" spans="1:14" x14ac:dyDescent="0.35">
      <c r="A6543" t="s">
        <v>13527</v>
      </c>
      <c r="B6543">
        <v>53</v>
      </c>
      <c r="C6543" t="s">
        <v>14094</v>
      </c>
      <c r="D6543" t="s">
        <v>12</v>
      </c>
      <c r="E6543" t="s">
        <v>52</v>
      </c>
      <c r="F6543" t="s">
        <v>49</v>
      </c>
      <c r="G6543" t="s">
        <v>15</v>
      </c>
      <c r="H6543">
        <v>621.47</v>
      </c>
      <c r="I6543" s="9">
        <v>45638</v>
      </c>
      <c r="J6543">
        <v>2024</v>
      </c>
      <c r="K6543" t="s">
        <v>14060</v>
      </c>
      <c r="L6543">
        <v>12</v>
      </c>
      <c r="M6543" t="s">
        <v>14057</v>
      </c>
      <c r="N6543" t="s">
        <v>21</v>
      </c>
    </row>
    <row r="6544" spans="1:14" x14ac:dyDescent="0.35">
      <c r="A6544" t="s">
        <v>13723</v>
      </c>
      <c r="B6544">
        <v>46</v>
      </c>
      <c r="C6544" t="s">
        <v>14094</v>
      </c>
      <c r="D6544" t="s">
        <v>12</v>
      </c>
      <c r="E6544" t="s">
        <v>74</v>
      </c>
      <c r="F6544" t="s">
        <v>35</v>
      </c>
      <c r="G6544" t="s">
        <v>36</v>
      </c>
      <c r="H6544">
        <v>2914.75</v>
      </c>
      <c r="I6544" s="9">
        <v>45049</v>
      </c>
      <c r="J6544">
        <v>2023</v>
      </c>
      <c r="K6544" t="s">
        <v>14047</v>
      </c>
      <c r="L6544">
        <v>5</v>
      </c>
      <c r="M6544" t="s">
        <v>14052</v>
      </c>
      <c r="N6544" t="s">
        <v>21</v>
      </c>
    </row>
    <row r="6545" spans="1:14" x14ac:dyDescent="0.35">
      <c r="A6545" t="s">
        <v>13779</v>
      </c>
      <c r="B6545">
        <v>47</v>
      </c>
      <c r="C6545" t="s">
        <v>14094</v>
      </c>
      <c r="D6545" t="s">
        <v>39</v>
      </c>
      <c r="E6545" t="s">
        <v>93</v>
      </c>
      <c r="F6545" t="s">
        <v>19</v>
      </c>
      <c r="G6545" t="s">
        <v>36</v>
      </c>
      <c r="H6545">
        <v>3907.94</v>
      </c>
      <c r="I6545" s="9">
        <v>45460</v>
      </c>
      <c r="J6545">
        <v>2024</v>
      </c>
      <c r="K6545" t="s">
        <v>14049</v>
      </c>
      <c r="L6545">
        <v>6</v>
      </c>
      <c r="M6545" t="s">
        <v>14062</v>
      </c>
      <c r="N6545" t="s">
        <v>21</v>
      </c>
    </row>
    <row r="6546" spans="1:14" x14ac:dyDescent="0.35">
      <c r="A6546" t="s">
        <v>13839</v>
      </c>
      <c r="B6546">
        <v>50</v>
      </c>
      <c r="C6546" t="s">
        <v>14094</v>
      </c>
      <c r="D6546" t="s">
        <v>12</v>
      </c>
      <c r="E6546" t="s">
        <v>29</v>
      </c>
      <c r="F6546" t="s">
        <v>25</v>
      </c>
      <c r="G6546" t="s">
        <v>36</v>
      </c>
      <c r="H6546">
        <v>11388.38</v>
      </c>
      <c r="I6546" s="9">
        <v>45443</v>
      </c>
      <c r="J6546">
        <v>2024</v>
      </c>
      <c r="K6546" t="s">
        <v>14047</v>
      </c>
      <c r="L6546">
        <v>5</v>
      </c>
      <c r="M6546" t="s">
        <v>14048</v>
      </c>
      <c r="N6546" t="s">
        <v>21</v>
      </c>
    </row>
    <row r="6547" spans="1:14" x14ac:dyDescent="0.35">
      <c r="A6547" t="s">
        <v>13931</v>
      </c>
      <c r="B6547">
        <v>46</v>
      </c>
      <c r="C6547" t="s">
        <v>14094</v>
      </c>
      <c r="D6547" t="s">
        <v>39</v>
      </c>
      <c r="E6547" t="s">
        <v>52</v>
      </c>
      <c r="F6547" t="s">
        <v>49</v>
      </c>
      <c r="G6547" t="s">
        <v>15</v>
      </c>
      <c r="H6547">
        <v>3510.86</v>
      </c>
      <c r="I6547" s="9">
        <v>45227</v>
      </c>
      <c r="J6547">
        <v>2023</v>
      </c>
      <c r="K6547" t="s">
        <v>14058</v>
      </c>
      <c r="L6547">
        <v>10</v>
      </c>
      <c r="M6547" t="s">
        <v>14050</v>
      </c>
      <c r="N6547" t="s">
        <v>21</v>
      </c>
    </row>
    <row r="6548" spans="1:14" x14ac:dyDescent="0.35">
      <c r="A6548" t="s">
        <v>13983</v>
      </c>
      <c r="B6548">
        <v>46</v>
      </c>
      <c r="C6548" t="s">
        <v>14094</v>
      </c>
      <c r="D6548" t="s">
        <v>12</v>
      </c>
      <c r="E6548" t="s">
        <v>13</v>
      </c>
      <c r="F6548" t="s">
        <v>19</v>
      </c>
      <c r="G6548" t="s">
        <v>30</v>
      </c>
      <c r="H6548">
        <v>1140.8900000000001</v>
      </c>
      <c r="I6548" s="9">
        <v>45039</v>
      </c>
      <c r="J6548">
        <v>2023</v>
      </c>
      <c r="K6548" t="s">
        <v>14061</v>
      </c>
      <c r="L6548">
        <v>4</v>
      </c>
      <c r="M6548" t="s">
        <v>14059</v>
      </c>
      <c r="N6548" t="s">
        <v>21</v>
      </c>
    </row>
    <row r="6549" spans="1:14" x14ac:dyDescent="0.35">
      <c r="A6549" t="s">
        <v>13993</v>
      </c>
      <c r="B6549">
        <v>48</v>
      </c>
      <c r="C6549" t="s">
        <v>14094</v>
      </c>
      <c r="D6549" t="s">
        <v>12</v>
      </c>
      <c r="E6549" t="s">
        <v>29</v>
      </c>
      <c r="F6549" t="s">
        <v>35</v>
      </c>
      <c r="G6549" t="s">
        <v>36</v>
      </c>
      <c r="H6549">
        <v>20923.68</v>
      </c>
      <c r="I6549" s="9">
        <v>44972</v>
      </c>
      <c r="J6549">
        <v>2023</v>
      </c>
      <c r="K6549" t="s">
        <v>14051</v>
      </c>
      <c r="L6549">
        <v>2</v>
      </c>
      <c r="M6549" t="s">
        <v>14052</v>
      </c>
      <c r="N6549" t="s">
        <v>21</v>
      </c>
    </row>
    <row r="6550" spans="1:14" x14ac:dyDescent="0.35">
      <c r="A6550" t="s">
        <v>131</v>
      </c>
      <c r="B6550">
        <v>19</v>
      </c>
      <c r="C6550" t="s">
        <v>14098</v>
      </c>
      <c r="D6550" t="s">
        <v>39</v>
      </c>
      <c r="E6550" t="s">
        <v>93</v>
      </c>
      <c r="F6550" t="s">
        <v>25</v>
      </c>
      <c r="G6550" t="s">
        <v>20</v>
      </c>
      <c r="H6550">
        <v>471.27</v>
      </c>
      <c r="I6550" s="9">
        <v>45622</v>
      </c>
      <c r="J6550">
        <v>2024</v>
      </c>
      <c r="K6550" t="s">
        <v>14054</v>
      </c>
      <c r="L6550">
        <v>11</v>
      </c>
      <c r="M6550" t="s">
        <v>14046</v>
      </c>
      <c r="N6550" t="s">
        <v>21</v>
      </c>
    </row>
    <row r="6551" spans="1:14" x14ac:dyDescent="0.35">
      <c r="A6551" t="s">
        <v>221</v>
      </c>
      <c r="B6551">
        <v>18</v>
      </c>
      <c r="C6551" t="s">
        <v>14098</v>
      </c>
      <c r="D6551" t="s">
        <v>39</v>
      </c>
      <c r="E6551" t="s">
        <v>24</v>
      </c>
      <c r="F6551" t="s">
        <v>49</v>
      </c>
      <c r="G6551" t="s">
        <v>15</v>
      </c>
      <c r="H6551">
        <v>206.45</v>
      </c>
      <c r="I6551" s="9">
        <v>45005</v>
      </c>
      <c r="J6551">
        <v>2023</v>
      </c>
      <c r="K6551" t="s">
        <v>14053</v>
      </c>
      <c r="L6551">
        <v>3</v>
      </c>
      <c r="M6551" t="s">
        <v>14062</v>
      </c>
      <c r="N6551" t="s">
        <v>21</v>
      </c>
    </row>
    <row r="6552" spans="1:14" x14ac:dyDescent="0.35">
      <c r="A6552" t="s">
        <v>303</v>
      </c>
      <c r="B6552">
        <v>18</v>
      </c>
      <c r="C6552" t="s">
        <v>14098</v>
      </c>
      <c r="D6552" t="s">
        <v>12</v>
      </c>
      <c r="E6552" t="s">
        <v>42</v>
      </c>
      <c r="F6552" t="s">
        <v>14</v>
      </c>
      <c r="G6552" t="s">
        <v>26</v>
      </c>
      <c r="H6552">
        <v>8067.04</v>
      </c>
      <c r="I6552" s="9">
        <v>45484</v>
      </c>
      <c r="J6552">
        <v>2024</v>
      </c>
      <c r="K6552" t="s">
        <v>14063</v>
      </c>
      <c r="L6552">
        <v>7</v>
      </c>
      <c r="M6552" t="s">
        <v>14057</v>
      </c>
      <c r="N6552" t="s">
        <v>21</v>
      </c>
    </row>
    <row r="6553" spans="1:14" x14ac:dyDescent="0.35">
      <c r="A6553" t="s">
        <v>305</v>
      </c>
      <c r="B6553">
        <v>22</v>
      </c>
      <c r="C6553" t="s">
        <v>14098</v>
      </c>
      <c r="D6553" t="s">
        <v>39</v>
      </c>
      <c r="E6553" t="s">
        <v>13</v>
      </c>
      <c r="F6553" t="s">
        <v>14</v>
      </c>
      <c r="G6553" t="s">
        <v>30</v>
      </c>
      <c r="H6553">
        <v>4091.25</v>
      </c>
      <c r="I6553" s="9">
        <v>45532</v>
      </c>
      <c r="J6553">
        <v>2024</v>
      </c>
      <c r="K6553" t="s">
        <v>14056</v>
      </c>
      <c r="L6553">
        <v>8</v>
      </c>
      <c r="M6553" t="s">
        <v>14052</v>
      </c>
      <c r="N6553" t="s">
        <v>21</v>
      </c>
    </row>
    <row r="6554" spans="1:14" x14ac:dyDescent="0.35">
      <c r="A6554" t="s">
        <v>765</v>
      </c>
      <c r="B6554">
        <v>19</v>
      </c>
      <c r="C6554" t="s">
        <v>14098</v>
      </c>
      <c r="D6554" t="s">
        <v>39</v>
      </c>
      <c r="E6554" t="s">
        <v>64</v>
      </c>
      <c r="F6554" t="s">
        <v>14</v>
      </c>
      <c r="G6554" t="s">
        <v>15</v>
      </c>
      <c r="H6554">
        <v>36544.35</v>
      </c>
      <c r="I6554" s="9">
        <v>45539</v>
      </c>
      <c r="J6554">
        <v>2024</v>
      </c>
      <c r="K6554" t="s">
        <v>14055</v>
      </c>
      <c r="L6554">
        <v>9</v>
      </c>
      <c r="M6554" t="s">
        <v>14052</v>
      </c>
      <c r="N6554" t="s">
        <v>21</v>
      </c>
    </row>
    <row r="6555" spans="1:14" x14ac:dyDescent="0.35">
      <c r="A6555" t="s">
        <v>809</v>
      </c>
      <c r="B6555">
        <v>18</v>
      </c>
      <c r="C6555" t="s">
        <v>14098</v>
      </c>
      <c r="D6555" t="s">
        <v>12</v>
      </c>
      <c r="E6555" t="s">
        <v>64</v>
      </c>
      <c r="F6555" t="s">
        <v>25</v>
      </c>
      <c r="G6555" t="s">
        <v>15</v>
      </c>
      <c r="H6555">
        <v>2624.01</v>
      </c>
      <c r="I6555" s="9">
        <v>45338</v>
      </c>
      <c r="J6555">
        <v>2024</v>
      </c>
      <c r="K6555" t="s">
        <v>14051</v>
      </c>
      <c r="L6555">
        <v>2</v>
      </c>
      <c r="M6555" t="s">
        <v>14048</v>
      </c>
      <c r="N6555" t="s">
        <v>21</v>
      </c>
    </row>
    <row r="6556" spans="1:14" x14ac:dyDescent="0.35">
      <c r="A6556" t="s">
        <v>845</v>
      </c>
      <c r="B6556">
        <v>23</v>
      </c>
      <c r="C6556" t="s">
        <v>14098</v>
      </c>
      <c r="D6556" t="s">
        <v>39</v>
      </c>
      <c r="E6556" t="s">
        <v>52</v>
      </c>
      <c r="F6556" t="s">
        <v>19</v>
      </c>
      <c r="G6556" t="s">
        <v>30</v>
      </c>
      <c r="H6556">
        <v>9724.3700000000008</v>
      </c>
      <c r="I6556" s="9">
        <v>44954</v>
      </c>
      <c r="J6556">
        <v>2023</v>
      </c>
      <c r="K6556" t="s">
        <v>14045</v>
      </c>
      <c r="L6556">
        <v>1</v>
      </c>
      <c r="M6556" t="s">
        <v>14050</v>
      </c>
      <c r="N6556" t="s">
        <v>21</v>
      </c>
    </row>
    <row r="6557" spans="1:14" x14ac:dyDescent="0.35">
      <c r="A6557" t="s">
        <v>1043</v>
      </c>
      <c r="B6557">
        <v>20</v>
      </c>
      <c r="C6557" t="s">
        <v>14098</v>
      </c>
      <c r="D6557" t="s">
        <v>39</v>
      </c>
      <c r="E6557" t="s">
        <v>29</v>
      </c>
      <c r="F6557" t="s">
        <v>14</v>
      </c>
      <c r="G6557" t="s">
        <v>26</v>
      </c>
      <c r="H6557">
        <v>11599.41</v>
      </c>
      <c r="I6557" s="9">
        <v>44971</v>
      </c>
      <c r="J6557">
        <v>2023</v>
      </c>
      <c r="K6557" t="s">
        <v>14051</v>
      </c>
      <c r="L6557">
        <v>2</v>
      </c>
      <c r="M6557" t="s">
        <v>14046</v>
      </c>
      <c r="N6557" t="s">
        <v>21</v>
      </c>
    </row>
    <row r="6558" spans="1:14" x14ac:dyDescent="0.35">
      <c r="A6558" t="s">
        <v>1175</v>
      </c>
      <c r="B6558">
        <v>24</v>
      </c>
      <c r="C6558" t="s">
        <v>14098</v>
      </c>
      <c r="D6558" t="s">
        <v>39</v>
      </c>
      <c r="E6558" t="s">
        <v>93</v>
      </c>
      <c r="F6558" t="s">
        <v>55</v>
      </c>
      <c r="G6558" t="s">
        <v>26</v>
      </c>
      <c r="H6558">
        <v>4368.42</v>
      </c>
      <c r="I6558" s="9">
        <v>45307</v>
      </c>
      <c r="J6558">
        <v>2024</v>
      </c>
      <c r="K6558" t="s">
        <v>14045</v>
      </c>
      <c r="L6558">
        <v>1</v>
      </c>
      <c r="M6558" t="s">
        <v>14046</v>
      </c>
      <c r="N6558" t="s">
        <v>21</v>
      </c>
    </row>
    <row r="6559" spans="1:14" x14ac:dyDescent="0.35">
      <c r="A6559" t="s">
        <v>1465</v>
      </c>
      <c r="B6559">
        <v>19</v>
      </c>
      <c r="C6559" t="s">
        <v>14098</v>
      </c>
      <c r="D6559" t="s">
        <v>12</v>
      </c>
      <c r="E6559" t="s">
        <v>24</v>
      </c>
      <c r="F6559" t="s">
        <v>14</v>
      </c>
      <c r="G6559" t="s">
        <v>15</v>
      </c>
      <c r="H6559">
        <v>6023.69</v>
      </c>
      <c r="I6559" s="9">
        <v>45132</v>
      </c>
      <c r="J6559">
        <v>2023</v>
      </c>
      <c r="K6559" t="s">
        <v>14063</v>
      </c>
      <c r="L6559">
        <v>7</v>
      </c>
      <c r="M6559" t="s">
        <v>14046</v>
      </c>
      <c r="N6559" t="s">
        <v>21</v>
      </c>
    </row>
    <row r="6560" spans="1:14" x14ac:dyDescent="0.35">
      <c r="A6560" t="s">
        <v>1647</v>
      </c>
      <c r="B6560">
        <v>21</v>
      </c>
      <c r="C6560" t="s">
        <v>14098</v>
      </c>
      <c r="D6560" t="s">
        <v>12</v>
      </c>
      <c r="E6560" t="s">
        <v>52</v>
      </c>
      <c r="F6560" t="s">
        <v>49</v>
      </c>
      <c r="G6560" t="s">
        <v>26</v>
      </c>
      <c r="H6560">
        <v>4279.5200000000004</v>
      </c>
      <c r="I6560" s="9">
        <v>45480</v>
      </c>
      <c r="J6560">
        <v>2024</v>
      </c>
      <c r="K6560" t="s">
        <v>14063</v>
      </c>
      <c r="L6560">
        <v>7</v>
      </c>
      <c r="M6560" t="s">
        <v>14059</v>
      </c>
      <c r="N6560" t="s">
        <v>21</v>
      </c>
    </row>
    <row r="6561" spans="1:14" x14ac:dyDescent="0.35">
      <c r="A6561" t="s">
        <v>1661</v>
      </c>
      <c r="B6561">
        <v>22</v>
      </c>
      <c r="C6561" t="s">
        <v>14098</v>
      </c>
      <c r="D6561" t="s">
        <v>12</v>
      </c>
      <c r="E6561" t="s">
        <v>52</v>
      </c>
      <c r="F6561" t="s">
        <v>25</v>
      </c>
      <c r="G6561" t="s">
        <v>36</v>
      </c>
      <c r="H6561">
        <v>9543.67</v>
      </c>
      <c r="I6561" s="9">
        <v>45437</v>
      </c>
      <c r="J6561">
        <v>2024</v>
      </c>
      <c r="K6561" t="s">
        <v>14047</v>
      </c>
      <c r="L6561">
        <v>5</v>
      </c>
      <c r="M6561" t="s">
        <v>14050</v>
      </c>
      <c r="N6561" t="s">
        <v>21</v>
      </c>
    </row>
    <row r="6562" spans="1:14" x14ac:dyDescent="0.35">
      <c r="A6562" t="s">
        <v>1703</v>
      </c>
      <c r="B6562">
        <v>20</v>
      </c>
      <c r="C6562" t="s">
        <v>14098</v>
      </c>
      <c r="D6562" t="s">
        <v>12</v>
      </c>
      <c r="E6562" t="s">
        <v>93</v>
      </c>
      <c r="F6562" t="s">
        <v>14</v>
      </c>
      <c r="G6562" t="s">
        <v>30</v>
      </c>
      <c r="H6562">
        <v>21105.29</v>
      </c>
      <c r="I6562" s="9">
        <v>45155</v>
      </c>
      <c r="J6562">
        <v>2023</v>
      </c>
      <c r="K6562" t="s">
        <v>14056</v>
      </c>
      <c r="L6562">
        <v>8</v>
      </c>
      <c r="M6562" t="s">
        <v>14057</v>
      </c>
      <c r="N6562" t="s">
        <v>21</v>
      </c>
    </row>
    <row r="6563" spans="1:14" x14ac:dyDescent="0.35">
      <c r="A6563" t="s">
        <v>1727</v>
      </c>
      <c r="B6563">
        <v>23</v>
      </c>
      <c r="C6563" t="s">
        <v>14098</v>
      </c>
      <c r="D6563" t="s">
        <v>39</v>
      </c>
      <c r="E6563" t="s">
        <v>13</v>
      </c>
      <c r="F6563" t="s">
        <v>55</v>
      </c>
      <c r="G6563" t="s">
        <v>20</v>
      </c>
      <c r="H6563">
        <v>23116.14</v>
      </c>
      <c r="I6563" s="9">
        <v>45562</v>
      </c>
      <c r="J6563">
        <v>2024</v>
      </c>
      <c r="K6563" t="s">
        <v>14055</v>
      </c>
      <c r="L6563">
        <v>9</v>
      </c>
      <c r="M6563" t="s">
        <v>14048</v>
      </c>
      <c r="N6563" t="s">
        <v>21</v>
      </c>
    </row>
    <row r="6564" spans="1:14" x14ac:dyDescent="0.35">
      <c r="A6564" t="s">
        <v>1729</v>
      </c>
      <c r="B6564">
        <v>18</v>
      </c>
      <c r="C6564" t="s">
        <v>14098</v>
      </c>
      <c r="D6564" t="s">
        <v>39</v>
      </c>
      <c r="E6564" t="s">
        <v>52</v>
      </c>
      <c r="F6564" t="s">
        <v>55</v>
      </c>
      <c r="G6564" t="s">
        <v>15</v>
      </c>
      <c r="H6564">
        <v>2862.31</v>
      </c>
      <c r="I6564" s="9">
        <v>45466</v>
      </c>
      <c r="J6564">
        <v>2024</v>
      </c>
      <c r="K6564" t="s">
        <v>14049</v>
      </c>
      <c r="L6564">
        <v>6</v>
      </c>
      <c r="M6564" t="s">
        <v>14059</v>
      </c>
      <c r="N6564" t="s">
        <v>21</v>
      </c>
    </row>
    <row r="6565" spans="1:14" x14ac:dyDescent="0.35">
      <c r="A6565" t="s">
        <v>1731</v>
      </c>
      <c r="B6565">
        <v>22</v>
      </c>
      <c r="C6565" t="s">
        <v>14098</v>
      </c>
      <c r="D6565" t="s">
        <v>12</v>
      </c>
      <c r="E6565" t="s">
        <v>13</v>
      </c>
      <c r="F6565" t="s">
        <v>25</v>
      </c>
      <c r="G6565" t="s">
        <v>20</v>
      </c>
      <c r="H6565">
        <v>20004.5</v>
      </c>
      <c r="I6565" s="9">
        <v>45580</v>
      </c>
      <c r="J6565">
        <v>2024</v>
      </c>
      <c r="K6565" t="s">
        <v>14058</v>
      </c>
      <c r="L6565">
        <v>10</v>
      </c>
      <c r="M6565" t="s">
        <v>14046</v>
      </c>
      <c r="N6565" t="s">
        <v>21</v>
      </c>
    </row>
    <row r="6566" spans="1:14" x14ac:dyDescent="0.35">
      <c r="A6566" t="s">
        <v>1857</v>
      </c>
      <c r="B6566">
        <v>21</v>
      </c>
      <c r="C6566" t="s">
        <v>14098</v>
      </c>
      <c r="D6566" t="s">
        <v>12</v>
      </c>
      <c r="E6566" t="s">
        <v>64</v>
      </c>
      <c r="F6566" t="s">
        <v>55</v>
      </c>
      <c r="G6566" t="s">
        <v>30</v>
      </c>
      <c r="H6566">
        <v>1390.42</v>
      </c>
      <c r="I6566" s="9">
        <v>45629</v>
      </c>
      <c r="J6566">
        <v>2024</v>
      </c>
      <c r="K6566" t="s">
        <v>14060</v>
      </c>
      <c r="L6566">
        <v>12</v>
      </c>
      <c r="M6566" t="s">
        <v>14046</v>
      </c>
      <c r="N6566" t="s">
        <v>21</v>
      </c>
    </row>
    <row r="6567" spans="1:14" x14ac:dyDescent="0.35">
      <c r="A6567" t="s">
        <v>1981</v>
      </c>
      <c r="B6567">
        <v>23</v>
      </c>
      <c r="C6567" t="s">
        <v>14098</v>
      </c>
      <c r="D6567" t="s">
        <v>12</v>
      </c>
      <c r="E6567" t="s">
        <v>24</v>
      </c>
      <c r="F6567" t="s">
        <v>35</v>
      </c>
      <c r="G6567" t="s">
        <v>15</v>
      </c>
      <c r="H6567">
        <v>6060.52</v>
      </c>
      <c r="I6567" s="9">
        <v>44951</v>
      </c>
      <c r="J6567">
        <v>2023</v>
      </c>
      <c r="K6567" t="s">
        <v>14045</v>
      </c>
      <c r="L6567">
        <v>1</v>
      </c>
      <c r="M6567" t="s">
        <v>14052</v>
      </c>
      <c r="N6567" t="s">
        <v>21</v>
      </c>
    </row>
    <row r="6568" spans="1:14" x14ac:dyDescent="0.35">
      <c r="A6568" t="s">
        <v>2039</v>
      </c>
      <c r="B6568">
        <v>19</v>
      </c>
      <c r="C6568" t="s">
        <v>14098</v>
      </c>
      <c r="D6568" t="s">
        <v>12</v>
      </c>
      <c r="E6568" t="s">
        <v>74</v>
      </c>
      <c r="F6568" t="s">
        <v>25</v>
      </c>
      <c r="G6568" t="s">
        <v>26</v>
      </c>
      <c r="H6568">
        <v>6116.35</v>
      </c>
      <c r="I6568" s="9">
        <v>45119</v>
      </c>
      <c r="J6568">
        <v>2023</v>
      </c>
      <c r="K6568" t="s">
        <v>14063</v>
      </c>
      <c r="L6568">
        <v>7</v>
      </c>
      <c r="M6568" t="s">
        <v>14052</v>
      </c>
      <c r="N6568" t="s">
        <v>21</v>
      </c>
    </row>
    <row r="6569" spans="1:14" x14ac:dyDescent="0.35">
      <c r="A6569" t="s">
        <v>2085</v>
      </c>
      <c r="B6569">
        <v>18</v>
      </c>
      <c r="C6569" t="s">
        <v>14098</v>
      </c>
      <c r="D6569" t="s">
        <v>39</v>
      </c>
      <c r="E6569" t="s">
        <v>13</v>
      </c>
      <c r="F6569" t="s">
        <v>19</v>
      </c>
      <c r="G6569" t="s">
        <v>30</v>
      </c>
      <c r="H6569">
        <v>26421.39</v>
      </c>
      <c r="I6569" s="9">
        <v>45138</v>
      </c>
      <c r="J6569">
        <v>2023</v>
      </c>
      <c r="K6569" t="s">
        <v>14063</v>
      </c>
      <c r="L6569">
        <v>7</v>
      </c>
      <c r="M6569" t="s">
        <v>14062</v>
      </c>
      <c r="N6569" t="s">
        <v>21</v>
      </c>
    </row>
    <row r="6570" spans="1:14" x14ac:dyDescent="0.35">
      <c r="A6570" t="s">
        <v>2539</v>
      </c>
      <c r="B6570">
        <v>24</v>
      </c>
      <c r="C6570" t="s">
        <v>14098</v>
      </c>
      <c r="D6570" t="s">
        <v>39</v>
      </c>
      <c r="E6570" t="s">
        <v>93</v>
      </c>
      <c r="F6570" t="s">
        <v>25</v>
      </c>
      <c r="G6570" t="s">
        <v>30</v>
      </c>
      <c r="H6570">
        <v>8166.77</v>
      </c>
      <c r="I6570" s="9">
        <v>45201</v>
      </c>
      <c r="J6570">
        <v>2023</v>
      </c>
      <c r="K6570" t="s">
        <v>14058</v>
      </c>
      <c r="L6570">
        <v>10</v>
      </c>
      <c r="M6570" t="s">
        <v>14062</v>
      </c>
      <c r="N6570" t="s">
        <v>21</v>
      </c>
    </row>
    <row r="6571" spans="1:14" x14ac:dyDescent="0.35">
      <c r="A6571" t="s">
        <v>2637</v>
      </c>
      <c r="B6571">
        <v>20</v>
      </c>
      <c r="C6571" t="s">
        <v>14098</v>
      </c>
      <c r="D6571" t="s">
        <v>39</v>
      </c>
      <c r="E6571" t="s">
        <v>52</v>
      </c>
      <c r="F6571" t="s">
        <v>49</v>
      </c>
      <c r="G6571" t="s">
        <v>30</v>
      </c>
      <c r="H6571">
        <v>10719.87</v>
      </c>
      <c r="I6571" s="9">
        <v>45511</v>
      </c>
      <c r="J6571">
        <v>2024</v>
      </c>
      <c r="K6571" t="s">
        <v>14056</v>
      </c>
      <c r="L6571">
        <v>8</v>
      </c>
      <c r="M6571" t="s">
        <v>14052</v>
      </c>
      <c r="N6571" t="s">
        <v>21</v>
      </c>
    </row>
    <row r="6572" spans="1:14" x14ac:dyDescent="0.35">
      <c r="A6572" t="s">
        <v>2705</v>
      </c>
      <c r="B6572">
        <v>21</v>
      </c>
      <c r="C6572" t="s">
        <v>14098</v>
      </c>
      <c r="D6572" t="s">
        <v>12</v>
      </c>
      <c r="E6572" t="s">
        <v>64</v>
      </c>
      <c r="F6572" t="s">
        <v>19</v>
      </c>
      <c r="G6572" t="s">
        <v>30</v>
      </c>
      <c r="H6572">
        <v>4845.28</v>
      </c>
      <c r="I6572" s="9">
        <v>45122</v>
      </c>
      <c r="J6572">
        <v>2023</v>
      </c>
      <c r="K6572" t="s">
        <v>14063</v>
      </c>
      <c r="L6572">
        <v>7</v>
      </c>
      <c r="M6572" t="s">
        <v>14050</v>
      </c>
      <c r="N6572" t="s">
        <v>21</v>
      </c>
    </row>
    <row r="6573" spans="1:14" x14ac:dyDescent="0.35">
      <c r="A6573" t="s">
        <v>2721</v>
      </c>
      <c r="B6573">
        <v>23</v>
      </c>
      <c r="C6573" t="s">
        <v>14098</v>
      </c>
      <c r="D6573" t="s">
        <v>39</v>
      </c>
      <c r="E6573" t="s">
        <v>29</v>
      </c>
      <c r="F6573" t="s">
        <v>25</v>
      </c>
      <c r="G6573" t="s">
        <v>15</v>
      </c>
      <c r="H6573">
        <v>3092.08</v>
      </c>
      <c r="I6573" s="9">
        <v>45303</v>
      </c>
      <c r="J6573">
        <v>2024</v>
      </c>
      <c r="K6573" t="s">
        <v>14045</v>
      </c>
      <c r="L6573">
        <v>1</v>
      </c>
      <c r="M6573" t="s">
        <v>14048</v>
      </c>
      <c r="N6573" t="s">
        <v>21</v>
      </c>
    </row>
    <row r="6574" spans="1:14" x14ac:dyDescent="0.35">
      <c r="A6574" t="s">
        <v>2861</v>
      </c>
      <c r="B6574">
        <v>18</v>
      </c>
      <c r="C6574" t="s">
        <v>14098</v>
      </c>
      <c r="D6574" t="s">
        <v>12</v>
      </c>
      <c r="E6574" t="s">
        <v>74</v>
      </c>
      <c r="F6574" t="s">
        <v>25</v>
      </c>
      <c r="G6574" t="s">
        <v>26</v>
      </c>
      <c r="H6574">
        <v>8475.26</v>
      </c>
      <c r="I6574" s="9">
        <v>45233</v>
      </c>
      <c r="J6574">
        <v>2023</v>
      </c>
      <c r="K6574" t="s">
        <v>14054</v>
      </c>
      <c r="L6574">
        <v>11</v>
      </c>
      <c r="M6574" t="s">
        <v>14048</v>
      </c>
      <c r="N6574" t="s">
        <v>21</v>
      </c>
    </row>
    <row r="6575" spans="1:14" x14ac:dyDescent="0.35">
      <c r="A6575" t="s">
        <v>3017</v>
      </c>
      <c r="B6575">
        <v>20</v>
      </c>
      <c r="C6575" t="s">
        <v>14098</v>
      </c>
      <c r="D6575" t="s">
        <v>12</v>
      </c>
      <c r="E6575" t="s">
        <v>42</v>
      </c>
      <c r="F6575" t="s">
        <v>55</v>
      </c>
      <c r="G6575" t="s">
        <v>20</v>
      </c>
      <c r="H6575">
        <v>2047.23</v>
      </c>
      <c r="I6575" s="9">
        <v>45124</v>
      </c>
      <c r="J6575">
        <v>2023</v>
      </c>
      <c r="K6575" t="s">
        <v>14063</v>
      </c>
      <c r="L6575">
        <v>7</v>
      </c>
      <c r="M6575" t="s">
        <v>14062</v>
      </c>
      <c r="N6575" t="s">
        <v>21</v>
      </c>
    </row>
    <row r="6576" spans="1:14" x14ac:dyDescent="0.35">
      <c r="A6576" t="s">
        <v>3149</v>
      </c>
      <c r="B6576">
        <v>23</v>
      </c>
      <c r="C6576" t="s">
        <v>14098</v>
      </c>
      <c r="D6576" t="s">
        <v>12</v>
      </c>
      <c r="E6576" t="s">
        <v>52</v>
      </c>
      <c r="F6576" t="s">
        <v>35</v>
      </c>
      <c r="G6576" t="s">
        <v>15</v>
      </c>
      <c r="H6576">
        <v>8655.9</v>
      </c>
      <c r="I6576" s="9">
        <v>45576</v>
      </c>
      <c r="J6576">
        <v>2024</v>
      </c>
      <c r="K6576" t="s">
        <v>14058</v>
      </c>
      <c r="L6576">
        <v>10</v>
      </c>
      <c r="M6576" t="s">
        <v>14048</v>
      </c>
      <c r="N6576" t="s">
        <v>21</v>
      </c>
    </row>
    <row r="6577" spans="1:14" x14ac:dyDescent="0.35">
      <c r="A6577" t="s">
        <v>3233</v>
      </c>
      <c r="B6577">
        <v>21</v>
      </c>
      <c r="C6577" t="s">
        <v>14098</v>
      </c>
      <c r="D6577" t="s">
        <v>39</v>
      </c>
      <c r="E6577" t="s">
        <v>74</v>
      </c>
      <c r="F6577" t="s">
        <v>55</v>
      </c>
      <c r="G6577" t="s">
        <v>26</v>
      </c>
      <c r="H6577">
        <v>3116.96</v>
      </c>
      <c r="I6577" s="9">
        <v>45033</v>
      </c>
      <c r="J6577">
        <v>2023</v>
      </c>
      <c r="K6577" t="s">
        <v>14061</v>
      </c>
      <c r="L6577">
        <v>4</v>
      </c>
      <c r="M6577" t="s">
        <v>14062</v>
      </c>
      <c r="N6577" t="s">
        <v>21</v>
      </c>
    </row>
    <row r="6578" spans="1:14" x14ac:dyDescent="0.35">
      <c r="A6578" t="s">
        <v>3531</v>
      </c>
      <c r="B6578">
        <v>21</v>
      </c>
      <c r="C6578" t="s">
        <v>14098</v>
      </c>
      <c r="D6578" t="s">
        <v>39</v>
      </c>
      <c r="E6578" t="s">
        <v>74</v>
      </c>
      <c r="F6578" t="s">
        <v>25</v>
      </c>
      <c r="G6578" t="s">
        <v>26</v>
      </c>
      <c r="H6578">
        <v>784.1</v>
      </c>
      <c r="I6578" s="9">
        <v>45117</v>
      </c>
      <c r="J6578">
        <v>2023</v>
      </c>
      <c r="K6578" t="s">
        <v>14063</v>
      </c>
      <c r="L6578">
        <v>7</v>
      </c>
      <c r="M6578" t="s">
        <v>14062</v>
      </c>
      <c r="N6578" t="s">
        <v>21</v>
      </c>
    </row>
    <row r="6579" spans="1:14" x14ac:dyDescent="0.35">
      <c r="A6579" t="s">
        <v>3591</v>
      </c>
      <c r="B6579">
        <v>22</v>
      </c>
      <c r="C6579" t="s">
        <v>14098</v>
      </c>
      <c r="D6579" t="s">
        <v>39</v>
      </c>
      <c r="E6579" t="s">
        <v>24</v>
      </c>
      <c r="F6579" t="s">
        <v>49</v>
      </c>
      <c r="G6579" t="s">
        <v>26</v>
      </c>
      <c r="H6579">
        <v>3673.13</v>
      </c>
      <c r="I6579" s="9">
        <v>45182</v>
      </c>
      <c r="J6579">
        <v>2023</v>
      </c>
      <c r="K6579" t="s">
        <v>14055</v>
      </c>
      <c r="L6579">
        <v>9</v>
      </c>
      <c r="M6579" t="s">
        <v>14052</v>
      </c>
      <c r="N6579" t="s">
        <v>21</v>
      </c>
    </row>
    <row r="6580" spans="1:14" x14ac:dyDescent="0.35">
      <c r="A6580" t="s">
        <v>3921</v>
      </c>
      <c r="B6580">
        <v>24</v>
      </c>
      <c r="C6580" t="s">
        <v>14098</v>
      </c>
      <c r="D6580" t="s">
        <v>39</v>
      </c>
      <c r="E6580" t="s">
        <v>29</v>
      </c>
      <c r="F6580" t="s">
        <v>55</v>
      </c>
      <c r="G6580" t="s">
        <v>15</v>
      </c>
      <c r="H6580">
        <v>17029.22</v>
      </c>
      <c r="I6580" s="9">
        <v>45124</v>
      </c>
      <c r="J6580">
        <v>2023</v>
      </c>
      <c r="K6580" t="s">
        <v>14063</v>
      </c>
      <c r="L6580">
        <v>7</v>
      </c>
      <c r="M6580" t="s">
        <v>14062</v>
      </c>
      <c r="N6580" t="s">
        <v>21</v>
      </c>
    </row>
    <row r="6581" spans="1:14" x14ac:dyDescent="0.35">
      <c r="A6581" t="s">
        <v>3965</v>
      </c>
      <c r="B6581">
        <v>23</v>
      </c>
      <c r="C6581" t="s">
        <v>14098</v>
      </c>
      <c r="D6581" t="s">
        <v>39</v>
      </c>
      <c r="E6581" t="s">
        <v>64</v>
      </c>
      <c r="F6581" t="s">
        <v>55</v>
      </c>
      <c r="G6581" t="s">
        <v>30</v>
      </c>
      <c r="H6581">
        <v>10483.66</v>
      </c>
      <c r="I6581" s="9">
        <v>45355</v>
      </c>
      <c r="J6581">
        <v>2024</v>
      </c>
      <c r="K6581" t="s">
        <v>14053</v>
      </c>
      <c r="L6581">
        <v>3</v>
      </c>
      <c r="M6581" t="s">
        <v>14062</v>
      </c>
      <c r="N6581" t="s">
        <v>21</v>
      </c>
    </row>
    <row r="6582" spans="1:14" x14ac:dyDescent="0.35">
      <c r="A6582" t="s">
        <v>4011</v>
      </c>
      <c r="B6582">
        <v>22</v>
      </c>
      <c r="C6582" t="s">
        <v>14098</v>
      </c>
      <c r="D6582" t="s">
        <v>12</v>
      </c>
      <c r="E6582" t="s">
        <v>74</v>
      </c>
      <c r="F6582" t="s">
        <v>55</v>
      </c>
      <c r="G6582" t="s">
        <v>36</v>
      </c>
      <c r="H6582">
        <v>9595.3700000000008</v>
      </c>
      <c r="I6582" s="9">
        <v>45013</v>
      </c>
      <c r="J6582">
        <v>2023</v>
      </c>
      <c r="K6582" t="s">
        <v>14053</v>
      </c>
      <c r="L6582">
        <v>3</v>
      </c>
      <c r="M6582" t="s">
        <v>14046</v>
      </c>
      <c r="N6582" t="s">
        <v>21</v>
      </c>
    </row>
    <row r="6583" spans="1:14" x14ac:dyDescent="0.35">
      <c r="A6583" t="s">
        <v>4049</v>
      </c>
      <c r="B6583">
        <v>18</v>
      </c>
      <c r="C6583" t="s">
        <v>14098</v>
      </c>
      <c r="D6583" t="s">
        <v>12</v>
      </c>
      <c r="E6583" t="s">
        <v>24</v>
      </c>
      <c r="F6583" t="s">
        <v>49</v>
      </c>
      <c r="G6583" t="s">
        <v>26</v>
      </c>
      <c r="H6583">
        <v>4317.62</v>
      </c>
      <c r="I6583" s="9">
        <v>45015</v>
      </c>
      <c r="J6583">
        <v>2023</v>
      </c>
      <c r="K6583" t="s">
        <v>14053</v>
      </c>
      <c r="L6583">
        <v>3</v>
      </c>
      <c r="M6583" t="s">
        <v>14057</v>
      </c>
      <c r="N6583" t="s">
        <v>21</v>
      </c>
    </row>
    <row r="6584" spans="1:14" x14ac:dyDescent="0.35">
      <c r="A6584" t="s">
        <v>4255</v>
      </c>
      <c r="B6584">
        <v>21</v>
      </c>
      <c r="C6584" t="s">
        <v>14098</v>
      </c>
      <c r="D6584" t="s">
        <v>39</v>
      </c>
      <c r="E6584" t="s">
        <v>74</v>
      </c>
      <c r="F6584" t="s">
        <v>35</v>
      </c>
      <c r="G6584" t="s">
        <v>36</v>
      </c>
      <c r="H6584">
        <v>2099.37</v>
      </c>
      <c r="I6584" s="9">
        <v>45562</v>
      </c>
      <c r="J6584">
        <v>2024</v>
      </c>
      <c r="K6584" t="s">
        <v>14055</v>
      </c>
      <c r="L6584">
        <v>9</v>
      </c>
      <c r="M6584" t="s">
        <v>14048</v>
      </c>
      <c r="N6584" t="s">
        <v>21</v>
      </c>
    </row>
    <row r="6585" spans="1:14" x14ac:dyDescent="0.35">
      <c r="A6585" t="s">
        <v>4541</v>
      </c>
      <c r="B6585">
        <v>24</v>
      </c>
      <c r="C6585" t="s">
        <v>14098</v>
      </c>
      <c r="D6585" t="s">
        <v>39</v>
      </c>
      <c r="E6585" t="s">
        <v>13</v>
      </c>
      <c r="F6585" t="s">
        <v>14</v>
      </c>
      <c r="G6585" t="s">
        <v>36</v>
      </c>
      <c r="H6585">
        <v>14161.59</v>
      </c>
      <c r="I6585" s="9">
        <v>45127</v>
      </c>
      <c r="J6585">
        <v>2023</v>
      </c>
      <c r="K6585" t="s">
        <v>14063</v>
      </c>
      <c r="L6585">
        <v>7</v>
      </c>
      <c r="M6585" t="s">
        <v>14057</v>
      </c>
      <c r="N6585" t="s">
        <v>21</v>
      </c>
    </row>
    <row r="6586" spans="1:14" x14ac:dyDescent="0.35">
      <c r="A6586" t="s">
        <v>4729</v>
      </c>
      <c r="B6586">
        <v>22</v>
      </c>
      <c r="C6586" t="s">
        <v>14098</v>
      </c>
      <c r="D6586" t="s">
        <v>39</v>
      </c>
      <c r="E6586" t="s">
        <v>29</v>
      </c>
      <c r="F6586" t="s">
        <v>25</v>
      </c>
      <c r="G6586" t="s">
        <v>15</v>
      </c>
      <c r="H6586">
        <v>24375.919999999998</v>
      </c>
      <c r="I6586" s="9">
        <v>44952</v>
      </c>
      <c r="J6586">
        <v>2023</v>
      </c>
      <c r="K6586" t="s">
        <v>14045</v>
      </c>
      <c r="L6586">
        <v>1</v>
      </c>
      <c r="M6586" t="s">
        <v>14057</v>
      </c>
      <c r="N6586" t="s">
        <v>21</v>
      </c>
    </row>
    <row r="6587" spans="1:14" x14ac:dyDescent="0.35">
      <c r="A6587" t="s">
        <v>4943</v>
      </c>
      <c r="B6587">
        <v>20</v>
      </c>
      <c r="C6587" t="s">
        <v>14098</v>
      </c>
      <c r="D6587" t="s">
        <v>12</v>
      </c>
      <c r="E6587" t="s">
        <v>13</v>
      </c>
      <c r="F6587" t="s">
        <v>35</v>
      </c>
      <c r="G6587" t="s">
        <v>36</v>
      </c>
      <c r="H6587">
        <v>29063.15</v>
      </c>
      <c r="I6587" s="9">
        <v>45011</v>
      </c>
      <c r="J6587">
        <v>2023</v>
      </c>
      <c r="K6587" t="s">
        <v>14053</v>
      </c>
      <c r="L6587">
        <v>3</v>
      </c>
      <c r="M6587" t="s">
        <v>14059</v>
      </c>
      <c r="N6587" t="s">
        <v>21</v>
      </c>
    </row>
    <row r="6588" spans="1:14" x14ac:dyDescent="0.35">
      <c r="A6588" t="s">
        <v>5075</v>
      </c>
      <c r="B6588">
        <v>19</v>
      </c>
      <c r="C6588" t="s">
        <v>14098</v>
      </c>
      <c r="D6588" t="s">
        <v>39</v>
      </c>
      <c r="E6588" t="s">
        <v>42</v>
      </c>
      <c r="F6588" t="s">
        <v>25</v>
      </c>
      <c r="G6588" t="s">
        <v>30</v>
      </c>
      <c r="H6588">
        <v>57784.25</v>
      </c>
      <c r="I6588" s="9">
        <v>45263</v>
      </c>
      <c r="J6588">
        <v>2023</v>
      </c>
      <c r="K6588" t="s">
        <v>14060</v>
      </c>
      <c r="L6588">
        <v>12</v>
      </c>
      <c r="M6588" t="s">
        <v>14059</v>
      </c>
      <c r="N6588" t="s">
        <v>21</v>
      </c>
    </row>
    <row r="6589" spans="1:14" x14ac:dyDescent="0.35">
      <c r="A6589" t="s">
        <v>5151</v>
      </c>
      <c r="B6589">
        <v>22</v>
      </c>
      <c r="C6589" t="s">
        <v>14098</v>
      </c>
      <c r="D6589" t="s">
        <v>12</v>
      </c>
      <c r="E6589" t="s">
        <v>64</v>
      </c>
      <c r="F6589" t="s">
        <v>14</v>
      </c>
      <c r="G6589" t="s">
        <v>15</v>
      </c>
      <c r="H6589">
        <v>13889.27</v>
      </c>
      <c r="I6589" s="9">
        <v>45458</v>
      </c>
      <c r="J6589">
        <v>2024</v>
      </c>
      <c r="K6589" t="s">
        <v>14049</v>
      </c>
      <c r="L6589">
        <v>6</v>
      </c>
      <c r="M6589" t="s">
        <v>14050</v>
      </c>
      <c r="N6589" t="s">
        <v>21</v>
      </c>
    </row>
    <row r="6590" spans="1:14" x14ac:dyDescent="0.35">
      <c r="A6590" t="s">
        <v>5511</v>
      </c>
      <c r="B6590">
        <v>19</v>
      </c>
      <c r="C6590" t="s">
        <v>14098</v>
      </c>
      <c r="D6590" t="s">
        <v>39</v>
      </c>
      <c r="E6590" t="s">
        <v>42</v>
      </c>
      <c r="F6590" t="s">
        <v>49</v>
      </c>
      <c r="G6590" t="s">
        <v>26</v>
      </c>
      <c r="H6590">
        <v>4576.7299999999996</v>
      </c>
      <c r="I6590" s="9">
        <v>45350</v>
      </c>
      <c r="J6590">
        <v>2024</v>
      </c>
      <c r="K6590" t="s">
        <v>14051</v>
      </c>
      <c r="L6590">
        <v>2</v>
      </c>
      <c r="M6590" t="s">
        <v>14052</v>
      </c>
      <c r="N6590" t="s">
        <v>21</v>
      </c>
    </row>
    <row r="6591" spans="1:14" x14ac:dyDescent="0.35">
      <c r="A6591" t="s">
        <v>5609</v>
      </c>
      <c r="B6591">
        <v>19</v>
      </c>
      <c r="C6591" t="s">
        <v>14098</v>
      </c>
      <c r="D6591" t="s">
        <v>39</v>
      </c>
      <c r="E6591" t="s">
        <v>74</v>
      </c>
      <c r="F6591" t="s">
        <v>55</v>
      </c>
      <c r="G6591" t="s">
        <v>30</v>
      </c>
      <c r="H6591">
        <v>2766.86</v>
      </c>
      <c r="I6591" s="9">
        <v>44947</v>
      </c>
      <c r="J6591">
        <v>2023</v>
      </c>
      <c r="K6591" t="s">
        <v>14045</v>
      </c>
      <c r="L6591">
        <v>1</v>
      </c>
      <c r="M6591" t="s">
        <v>14050</v>
      </c>
      <c r="N6591" t="s">
        <v>21</v>
      </c>
    </row>
    <row r="6592" spans="1:14" x14ac:dyDescent="0.35">
      <c r="A6592" t="s">
        <v>5683</v>
      </c>
      <c r="B6592">
        <v>21</v>
      </c>
      <c r="C6592" t="s">
        <v>14098</v>
      </c>
      <c r="D6592" t="s">
        <v>39</v>
      </c>
      <c r="E6592" t="s">
        <v>74</v>
      </c>
      <c r="F6592" t="s">
        <v>35</v>
      </c>
      <c r="G6592" t="s">
        <v>20</v>
      </c>
      <c r="H6592">
        <v>18613.62</v>
      </c>
      <c r="I6592" s="9">
        <v>45159</v>
      </c>
      <c r="J6592">
        <v>2023</v>
      </c>
      <c r="K6592" t="s">
        <v>14056</v>
      </c>
      <c r="L6592">
        <v>8</v>
      </c>
      <c r="M6592" t="s">
        <v>14062</v>
      </c>
      <c r="N6592" t="s">
        <v>21</v>
      </c>
    </row>
    <row r="6593" spans="1:14" x14ac:dyDescent="0.35">
      <c r="A6593" t="s">
        <v>5707</v>
      </c>
      <c r="B6593">
        <v>21</v>
      </c>
      <c r="C6593" t="s">
        <v>14098</v>
      </c>
      <c r="D6593" t="s">
        <v>12</v>
      </c>
      <c r="E6593" t="s">
        <v>52</v>
      </c>
      <c r="F6593" t="s">
        <v>14</v>
      </c>
      <c r="G6593" t="s">
        <v>30</v>
      </c>
      <c r="H6593">
        <v>38843.08</v>
      </c>
      <c r="I6593" s="9">
        <v>45000</v>
      </c>
      <c r="J6593">
        <v>2023</v>
      </c>
      <c r="K6593" t="s">
        <v>14053</v>
      </c>
      <c r="L6593">
        <v>3</v>
      </c>
      <c r="M6593" t="s">
        <v>14052</v>
      </c>
      <c r="N6593" t="s">
        <v>21</v>
      </c>
    </row>
    <row r="6594" spans="1:14" x14ac:dyDescent="0.35">
      <c r="A6594" t="s">
        <v>5845</v>
      </c>
      <c r="B6594">
        <v>21</v>
      </c>
      <c r="C6594" t="s">
        <v>14098</v>
      </c>
      <c r="D6594" t="s">
        <v>12</v>
      </c>
      <c r="E6594" t="s">
        <v>74</v>
      </c>
      <c r="F6594" t="s">
        <v>55</v>
      </c>
      <c r="G6594" t="s">
        <v>30</v>
      </c>
      <c r="H6594">
        <v>8015.4</v>
      </c>
      <c r="I6594" s="9">
        <v>45055</v>
      </c>
      <c r="J6594">
        <v>2023</v>
      </c>
      <c r="K6594" t="s">
        <v>14047</v>
      </c>
      <c r="L6594">
        <v>5</v>
      </c>
      <c r="M6594" t="s">
        <v>14046</v>
      </c>
      <c r="N6594" t="s">
        <v>21</v>
      </c>
    </row>
    <row r="6595" spans="1:14" x14ac:dyDescent="0.35">
      <c r="A6595" t="s">
        <v>5941</v>
      </c>
      <c r="B6595">
        <v>24</v>
      </c>
      <c r="C6595" t="s">
        <v>14098</v>
      </c>
      <c r="D6595" t="s">
        <v>12</v>
      </c>
      <c r="E6595" t="s">
        <v>52</v>
      </c>
      <c r="F6595" t="s">
        <v>25</v>
      </c>
      <c r="G6595" t="s">
        <v>26</v>
      </c>
      <c r="H6595">
        <v>2228.33</v>
      </c>
      <c r="I6595" s="9">
        <v>45516</v>
      </c>
      <c r="J6595">
        <v>2024</v>
      </c>
      <c r="K6595" t="s">
        <v>14056</v>
      </c>
      <c r="L6595">
        <v>8</v>
      </c>
      <c r="M6595" t="s">
        <v>14062</v>
      </c>
      <c r="N6595" t="s">
        <v>21</v>
      </c>
    </row>
    <row r="6596" spans="1:14" x14ac:dyDescent="0.35">
      <c r="A6596" t="s">
        <v>6047</v>
      </c>
      <c r="B6596">
        <v>19</v>
      </c>
      <c r="C6596" t="s">
        <v>14098</v>
      </c>
      <c r="D6596" t="s">
        <v>12</v>
      </c>
      <c r="E6596" t="s">
        <v>74</v>
      </c>
      <c r="F6596" t="s">
        <v>35</v>
      </c>
      <c r="G6596" t="s">
        <v>30</v>
      </c>
      <c r="H6596">
        <v>5047.84</v>
      </c>
      <c r="I6596" s="9">
        <v>45267</v>
      </c>
      <c r="J6596">
        <v>2023</v>
      </c>
      <c r="K6596" t="s">
        <v>14060</v>
      </c>
      <c r="L6596">
        <v>12</v>
      </c>
      <c r="M6596" t="s">
        <v>14057</v>
      </c>
      <c r="N6596" t="s">
        <v>21</v>
      </c>
    </row>
    <row r="6597" spans="1:14" x14ac:dyDescent="0.35">
      <c r="A6597" t="s">
        <v>6087</v>
      </c>
      <c r="B6597">
        <v>21</v>
      </c>
      <c r="C6597" t="s">
        <v>14098</v>
      </c>
      <c r="D6597" t="s">
        <v>39</v>
      </c>
      <c r="E6597" t="s">
        <v>29</v>
      </c>
      <c r="F6597" t="s">
        <v>55</v>
      </c>
      <c r="G6597" t="s">
        <v>15</v>
      </c>
      <c r="H6597">
        <v>10382.89</v>
      </c>
      <c r="I6597" s="9">
        <v>45622</v>
      </c>
      <c r="J6597">
        <v>2024</v>
      </c>
      <c r="K6597" t="s">
        <v>14054</v>
      </c>
      <c r="L6597">
        <v>11</v>
      </c>
      <c r="M6597" t="s">
        <v>14046</v>
      </c>
      <c r="N6597" t="s">
        <v>21</v>
      </c>
    </row>
    <row r="6598" spans="1:14" x14ac:dyDescent="0.35">
      <c r="A6598" t="s">
        <v>6189</v>
      </c>
      <c r="B6598">
        <v>19</v>
      </c>
      <c r="C6598" t="s">
        <v>14098</v>
      </c>
      <c r="D6598" t="s">
        <v>39</v>
      </c>
      <c r="E6598" t="s">
        <v>74</v>
      </c>
      <c r="F6598" t="s">
        <v>35</v>
      </c>
      <c r="G6598" t="s">
        <v>15</v>
      </c>
      <c r="H6598">
        <v>34722.53</v>
      </c>
      <c r="I6598" s="9">
        <v>44982</v>
      </c>
      <c r="J6598">
        <v>2023</v>
      </c>
      <c r="K6598" t="s">
        <v>14051</v>
      </c>
      <c r="L6598">
        <v>2</v>
      </c>
      <c r="M6598" t="s">
        <v>14050</v>
      </c>
      <c r="N6598" t="s">
        <v>21</v>
      </c>
    </row>
    <row r="6599" spans="1:14" x14ac:dyDescent="0.35">
      <c r="A6599" t="s">
        <v>6199</v>
      </c>
      <c r="B6599">
        <v>20</v>
      </c>
      <c r="C6599" t="s">
        <v>14098</v>
      </c>
      <c r="D6599" t="s">
        <v>39</v>
      </c>
      <c r="E6599" t="s">
        <v>29</v>
      </c>
      <c r="F6599" t="s">
        <v>35</v>
      </c>
      <c r="G6599" t="s">
        <v>26</v>
      </c>
      <c r="H6599">
        <v>6781.63</v>
      </c>
      <c r="I6599" s="9">
        <v>45404</v>
      </c>
      <c r="J6599">
        <v>2024</v>
      </c>
      <c r="K6599" t="s">
        <v>14061</v>
      </c>
      <c r="L6599">
        <v>4</v>
      </c>
      <c r="M6599" t="s">
        <v>14062</v>
      </c>
      <c r="N6599" t="s">
        <v>21</v>
      </c>
    </row>
    <row r="6600" spans="1:14" x14ac:dyDescent="0.35">
      <c r="A6600" t="s">
        <v>6269</v>
      </c>
      <c r="B6600">
        <v>22</v>
      </c>
      <c r="C6600" t="s">
        <v>14098</v>
      </c>
      <c r="D6600" t="s">
        <v>39</v>
      </c>
      <c r="E6600" t="s">
        <v>74</v>
      </c>
      <c r="F6600" t="s">
        <v>49</v>
      </c>
      <c r="G6600" t="s">
        <v>20</v>
      </c>
      <c r="H6600">
        <v>5053.72</v>
      </c>
      <c r="I6600" s="9">
        <v>45107</v>
      </c>
      <c r="J6600">
        <v>2023</v>
      </c>
      <c r="K6600" t="s">
        <v>14049</v>
      </c>
      <c r="L6600">
        <v>6</v>
      </c>
      <c r="M6600" t="s">
        <v>14048</v>
      </c>
      <c r="N6600" t="s">
        <v>21</v>
      </c>
    </row>
    <row r="6601" spans="1:14" x14ac:dyDescent="0.35">
      <c r="A6601" t="s">
        <v>6273</v>
      </c>
      <c r="B6601">
        <v>20</v>
      </c>
      <c r="C6601" t="s">
        <v>14098</v>
      </c>
      <c r="D6601" t="s">
        <v>12</v>
      </c>
      <c r="E6601" t="s">
        <v>93</v>
      </c>
      <c r="F6601" t="s">
        <v>49</v>
      </c>
      <c r="G6601" t="s">
        <v>36</v>
      </c>
      <c r="H6601">
        <v>11745.58</v>
      </c>
      <c r="I6601" s="9">
        <v>44996</v>
      </c>
      <c r="J6601">
        <v>2023</v>
      </c>
      <c r="K6601" t="s">
        <v>14053</v>
      </c>
      <c r="L6601">
        <v>3</v>
      </c>
      <c r="M6601" t="s">
        <v>14050</v>
      </c>
      <c r="N6601" t="s">
        <v>21</v>
      </c>
    </row>
    <row r="6602" spans="1:14" x14ac:dyDescent="0.35">
      <c r="A6602" t="s">
        <v>6555</v>
      </c>
      <c r="B6602">
        <v>21</v>
      </c>
      <c r="C6602" t="s">
        <v>14098</v>
      </c>
      <c r="D6602" t="s">
        <v>12</v>
      </c>
      <c r="E6602" t="s">
        <v>74</v>
      </c>
      <c r="F6602" t="s">
        <v>14</v>
      </c>
      <c r="G6602" t="s">
        <v>26</v>
      </c>
      <c r="H6602">
        <v>4814.9799999999996</v>
      </c>
      <c r="I6602" s="9">
        <v>45086</v>
      </c>
      <c r="J6602">
        <v>2023</v>
      </c>
      <c r="K6602" t="s">
        <v>14049</v>
      </c>
      <c r="L6602">
        <v>6</v>
      </c>
      <c r="M6602" t="s">
        <v>14048</v>
      </c>
      <c r="N6602" t="s">
        <v>21</v>
      </c>
    </row>
    <row r="6603" spans="1:14" x14ac:dyDescent="0.35">
      <c r="A6603" t="s">
        <v>6833</v>
      </c>
      <c r="B6603">
        <v>22</v>
      </c>
      <c r="C6603" t="s">
        <v>14098</v>
      </c>
      <c r="D6603" t="s">
        <v>39</v>
      </c>
      <c r="E6603" t="s">
        <v>74</v>
      </c>
      <c r="F6603" t="s">
        <v>55</v>
      </c>
      <c r="G6603" t="s">
        <v>15</v>
      </c>
      <c r="H6603">
        <v>4825.5600000000004</v>
      </c>
      <c r="I6603" s="9">
        <v>45548</v>
      </c>
      <c r="J6603">
        <v>2024</v>
      </c>
      <c r="K6603" t="s">
        <v>14055</v>
      </c>
      <c r="L6603">
        <v>9</v>
      </c>
      <c r="M6603" t="s">
        <v>14048</v>
      </c>
      <c r="N6603" t="s">
        <v>21</v>
      </c>
    </row>
    <row r="6604" spans="1:14" x14ac:dyDescent="0.35">
      <c r="A6604" t="s">
        <v>7247</v>
      </c>
      <c r="B6604">
        <v>22</v>
      </c>
      <c r="C6604" t="s">
        <v>14098</v>
      </c>
      <c r="D6604" t="s">
        <v>12</v>
      </c>
      <c r="E6604" t="s">
        <v>93</v>
      </c>
      <c r="F6604" t="s">
        <v>14</v>
      </c>
      <c r="G6604" t="s">
        <v>15</v>
      </c>
      <c r="H6604">
        <v>710.59</v>
      </c>
      <c r="I6604" s="9">
        <v>45262</v>
      </c>
      <c r="J6604">
        <v>2023</v>
      </c>
      <c r="K6604" t="s">
        <v>14060</v>
      </c>
      <c r="L6604">
        <v>12</v>
      </c>
      <c r="M6604" t="s">
        <v>14050</v>
      </c>
      <c r="N6604" t="s">
        <v>21</v>
      </c>
    </row>
    <row r="6605" spans="1:14" x14ac:dyDescent="0.35">
      <c r="A6605" t="s">
        <v>7277</v>
      </c>
      <c r="B6605">
        <v>22</v>
      </c>
      <c r="C6605" t="s">
        <v>14098</v>
      </c>
      <c r="D6605" t="s">
        <v>12</v>
      </c>
      <c r="E6605" t="s">
        <v>93</v>
      </c>
      <c r="F6605" t="s">
        <v>55</v>
      </c>
      <c r="G6605" t="s">
        <v>30</v>
      </c>
      <c r="H6605">
        <v>10651.93</v>
      </c>
      <c r="I6605" s="9">
        <v>45469</v>
      </c>
      <c r="J6605">
        <v>2024</v>
      </c>
      <c r="K6605" t="s">
        <v>14049</v>
      </c>
      <c r="L6605">
        <v>6</v>
      </c>
      <c r="M6605" t="s">
        <v>14052</v>
      </c>
      <c r="N6605" t="s">
        <v>21</v>
      </c>
    </row>
    <row r="6606" spans="1:14" x14ac:dyDescent="0.35">
      <c r="A6606" t="s">
        <v>7429</v>
      </c>
      <c r="B6606">
        <v>24</v>
      </c>
      <c r="C6606" t="s">
        <v>14098</v>
      </c>
      <c r="D6606" t="s">
        <v>39</v>
      </c>
      <c r="E6606" t="s">
        <v>52</v>
      </c>
      <c r="F6606" t="s">
        <v>55</v>
      </c>
      <c r="G6606" t="s">
        <v>26</v>
      </c>
      <c r="H6606">
        <v>15053.65</v>
      </c>
      <c r="I6606" s="9">
        <v>45110</v>
      </c>
      <c r="J6606">
        <v>2023</v>
      </c>
      <c r="K6606" t="s">
        <v>14063</v>
      </c>
      <c r="L6606">
        <v>7</v>
      </c>
      <c r="M6606" t="s">
        <v>14062</v>
      </c>
      <c r="N6606" t="s">
        <v>21</v>
      </c>
    </row>
    <row r="6607" spans="1:14" x14ac:dyDescent="0.35">
      <c r="A6607" t="s">
        <v>7433</v>
      </c>
      <c r="B6607">
        <v>18</v>
      </c>
      <c r="C6607" t="s">
        <v>14098</v>
      </c>
      <c r="D6607" t="s">
        <v>39</v>
      </c>
      <c r="E6607" t="s">
        <v>64</v>
      </c>
      <c r="F6607" t="s">
        <v>14</v>
      </c>
      <c r="G6607" t="s">
        <v>20</v>
      </c>
      <c r="H6607">
        <v>15479.59</v>
      </c>
      <c r="I6607" s="9">
        <v>45551</v>
      </c>
      <c r="J6607">
        <v>2024</v>
      </c>
      <c r="K6607" t="s">
        <v>14055</v>
      </c>
      <c r="L6607">
        <v>9</v>
      </c>
      <c r="M6607" t="s">
        <v>14062</v>
      </c>
      <c r="N6607" t="s">
        <v>21</v>
      </c>
    </row>
    <row r="6608" spans="1:14" x14ac:dyDescent="0.35">
      <c r="A6608" t="s">
        <v>7453</v>
      </c>
      <c r="B6608">
        <v>22</v>
      </c>
      <c r="C6608" t="s">
        <v>14098</v>
      </c>
      <c r="D6608" t="s">
        <v>12</v>
      </c>
      <c r="E6608" t="s">
        <v>29</v>
      </c>
      <c r="F6608" t="s">
        <v>55</v>
      </c>
      <c r="G6608" t="s">
        <v>36</v>
      </c>
      <c r="H6608">
        <v>7132.93</v>
      </c>
      <c r="I6608" s="9">
        <v>45180</v>
      </c>
      <c r="J6608">
        <v>2023</v>
      </c>
      <c r="K6608" t="s">
        <v>14055</v>
      </c>
      <c r="L6608">
        <v>9</v>
      </c>
      <c r="M6608" t="s">
        <v>14062</v>
      </c>
      <c r="N6608" t="s">
        <v>21</v>
      </c>
    </row>
    <row r="6609" spans="1:14" x14ac:dyDescent="0.35">
      <c r="A6609" t="s">
        <v>7847</v>
      </c>
      <c r="B6609">
        <v>24</v>
      </c>
      <c r="C6609" t="s">
        <v>14098</v>
      </c>
      <c r="D6609" t="s">
        <v>12</v>
      </c>
      <c r="E6609" t="s">
        <v>74</v>
      </c>
      <c r="F6609" t="s">
        <v>55</v>
      </c>
      <c r="G6609" t="s">
        <v>15</v>
      </c>
      <c r="H6609">
        <v>39533.800000000003</v>
      </c>
      <c r="I6609" s="9">
        <v>45594</v>
      </c>
      <c r="J6609">
        <v>2024</v>
      </c>
      <c r="K6609" t="s">
        <v>14058</v>
      </c>
      <c r="L6609">
        <v>10</v>
      </c>
      <c r="M6609" t="s">
        <v>14046</v>
      </c>
      <c r="N6609" t="s">
        <v>21</v>
      </c>
    </row>
    <row r="6610" spans="1:14" x14ac:dyDescent="0.35">
      <c r="A6610" t="s">
        <v>8117</v>
      </c>
      <c r="B6610">
        <v>18</v>
      </c>
      <c r="C6610" t="s">
        <v>14098</v>
      </c>
      <c r="D6610" t="s">
        <v>39</v>
      </c>
      <c r="E6610" t="s">
        <v>24</v>
      </c>
      <c r="F6610" t="s">
        <v>35</v>
      </c>
      <c r="G6610" t="s">
        <v>36</v>
      </c>
      <c r="H6610">
        <v>5028.33</v>
      </c>
      <c r="I6610" s="9">
        <v>45234</v>
      </c>
      <c r="J6610">
        <v>2023</v>
      </c>
      <c r="K6610" t="s">
        <v>14054</v>
      </c>
      <c r="L6610">
        <v>11</v>
      </c>
      <c r="M6610" t="s">
        <v>14050</v>
      </c>
      <c r="N6610" t="s">
        <v>21</v>
      </c>
    </row>
    <row r="6611" spans="1:14" x14ac:dyDescent="0.35">
      <c r="A6611" t="s">
        <v>8161</v>
      </c>
      <c r="B6611">
        <v>23</v>
      </c>
      <c r="C6611" t="s">
        <v>14098</v>
      </c>
      <c r="D6611" t="s">
        <v>12</v>
      </c>
      <c r="E6611" t="s">
        <v>64</v>
      </c>
      <c r="F6611" t="s">
        <v>35</v>
      </c>
      <c r="G6611" t="s">
        <v>30</v>
      </c>
      <c r="H6611">
        <v>41647</v>
      </c>
      <c r="I6611" s="9">
        <v>45533</v>
      </c>
      <c r="J6611">
        <v>2024</v>
      </c>
      <c r="K6611" t="s">
        <v>14056</v>
      </c>
      <c r="L6611">
        <v>8</v>
      </c>
      <c r="M6611" t="s">
        <v>14057</v>
      </c>
      <c r="N6611" t="s">
        <v>21</v>
      </c>
    </row>
    <row r="6612" spans="1:14" x14ac:dyDescent="0.35">
      <c r="A6612" t="s">
        <v>8247</v>
      </c>
      <c r="B6612">
        <v>23</v>
      </c>
      <c r="C6612" t="s">
        <v>14098</v>
      </c>
      <c r="D6612" t="s">
        <v>12</v>
      </c>
      <c r="E6612" t="s">
        <v>29</v>
      </c>
      <c r="F6612" t="s">
        <v>35</v>
      </c>
      <c r="G6612" t="s">
        <v>30</v>
      </c>
      <c r="H6612">
        <v>780.39</v>
      </c>
      <c r="I6612" s="9">
        <v>45032</v>
      </c>
      <c r="J6612">
        <v>2023</v>
      </c>
      <c r="K6612" t="s">
        <v>14061</v>
      </c>
      <c r="L6612">
        <v>4</v>
      </c>
      <c r="M6612" t="s">
        <v>14059</v>
      </c>
      <c r="N6612" t="s">
        <v>21</v>
      </c>
    </row>
    <row r="6613" spans="1:14" x14ac:dyDescent="0.35">
      <c r="A6613" t="s">
        <v>8545</v>
      </c>
      <c r="B6613">
        <v>20</v>
      </c>
      <c r="C6613" t="s">
        <v>14098</v>
      </c>
      <c r="D6613" t="s">
        <v>12</v>
      </c>
      <c r="E6613" t="s">
        <v>42</v>
      </c>
      <c r="F6613" t="s">
        <v>49</v>
      </c>
      <c r="G6613" t="s">
        <v>26</v>
      </c>
      <c r="H6613">
        <v>4870.8500000000004</v>
      </c>
      <c r="I6613" s="9">
        <v>45136</v>
      </c>
      <c r="J6613">
        <v>2023</v>
      </c>
      <c r="K6613" t="s">
        <v>14063</v>
      </c>
      <c r="L6613">
        <v>7</v>
      </c>
      <c r="M6613" t="s">
        <v>14050</v>
      </c>
      <c r="N6613" t="s">
        <v>21</v>
      </c>
    </row>
    <row r="6614" spans="1:14" x14ac:dyDescent="0.35">
      <c r="A6614" t="s">
        <v>8579</v>
      </c>
      <c r="B6614">
        <v>20</v>
      </c>
      <c r="C6614" t="s">
        <v>14098</v>
      </c>
      <c r="D6614" t="s">
        <v>39</v>
      </c>
      <c r="E6614" t="s">
        <v>93</v>
      </c>
      <c r="F6614" t="s">
        <v>25</v>
      </c>
      <c r="G6614" t="s">
        <v>30</v>
      </c>
      <c r="H6614">
        <v>13312.54</v>
      </c>
      <c r="I6614" s="9">
        <v>45301</v>
      </c>
      <c r="J6614">
        <v>2024</v>
      </c>
      <c r="K6614" t="s">
        <v>14045</v>
      </c>
      <c r="L6614">
        <v>1</v>
      </c>
      <c r="M6614" t="s">
        <v>14052</v>
      </c>
      <c r="N6614" t="s">
        <v>21</v>
      </c>
    </row>
    <row r="6615" spans="1:14" x14ac:dyDescent="0.35">
      <c r="A6615" t="s">
        <v>8599</v>
      </c>
      <c r="B6615">
        <v>22</v>
      </c>
      <c r="C6615" t="s">
        <v>14098</v>
      </c>
      <c r="D6615" t="s">
        <v>39</v>
      </c>
      <c r="E6615" t="s">
        <v>93</v>
      </c>
      <c r="F6615" t="s">
        <v>49</v>
      </c>
      <c r="G6615" t="s">
        <v>30</v>
      </c>
      <c r="H6615">
        <v>255.35</v>
      </c>
      <c r="I6615" s="9">
        <v>45421</v>
      </c>
      <c r="J6615">
        <v>2024</v>
      </c>
      <c r="K6615" t="s">
        <v>14047</v>
      </c>
      <c r="L6615">
        <v>5</v>
      </c>
      <c r="M6615" t="s">
        <v>14057</v>
      </c>
      <c r="N6615" t="s">
        <v>21</v>
      </c>
    </row>
    <row r="6616" spans="1:14" x14ac:dyDescent="0.35">
      <c r="A6616" t="s">
        <v>8657</v>
      </c>
      <c r="B6616">
        <v>21</v>
      </c>
      <c r="C6616" t="s">
        <v>14098</v>
      </c>
      <c r="D6616" t="s">
        <v>12</v>
      </c>
      <c r="E6616" t="s">
        <v>74</v>
      </c>
      <c r="F6616" t="s">
        <v>49</v>
      </c>
      <c r="G6616" t="s">
        <v>26</v>
      </c>
      <c r="H6616">
        <v>2753.78</v>
      </c>
      <c r="I6616" s="9">
        <v>44970</v>
      </c>
      <c r="J6616">
        <v>2023</v>
      </c>
      <c r="K6616" t="s">
        <v>14051</v>
      </c>
      <c r="L6616">
        <v>2</v>
      </c>
      <c r="M6616" t="s">
        <v>14062</v>
      </c>
      <c r="N6616" t="s">
        <v>21</v>
      </c>
    </row>
    <row r="6617" spans="1:14" x14ac:dyDescent="0.35">
      <c r="A6617" t="s">
        <v>8715</v>
      </c>
      <c r="B6617">
        <v>23</v>
      </c>
      <c r="C6617" t="s">
        <v>14098</v>
      </c>
      <c r="D6617" t="s">
        <v>39</v>
      </c>
      <c r="E6617" t="s">
        <v>93</v>
      </c>
      <c r="F6617" t="s">
        <v>49</v>
      </c>
      <c r="G6617" t="s">
        <v>30</v>
      </c>
      <c r="H6617">
        <v>2841.34</v>
      </c>
      <c r="I6617" s="9">
        <v>45425</v>
      </c>
      <c r="J6617">
        <v>2024</v>
      </c>
      <c r="K6617" t="s">
        <v>14047</v>
      </c>
      <c r="L6617">
        <v>5</v>
      </c>
      <c r="M6617" t="s">
        <v>14062</v>
      </c>
      <c r="N6617" t="s">
        <v>21</v>
      </c>
    </row>
    <row r="6618" spans="1:14" x14ac:dyDescent="0.35">
      <c r="A6618" t="s">
        <v>8729</v>
      </c>
      <c r="B6618">
        <v>18</v>
      </c>
      <c r="C6618" t="s">
        <v>14098</v>
      </c>
      <c r="D6618" t="s">
        <v>39</v>
      </c>
      <c r="E6618" t="s">
        <v>13</v>
      </c>
      <c r="F6618" t="s">
        <v>25</v>
      </c>
      <c r="G6618" t="s">
        <v>36</v>
      </c>
      <c r="H6618">
        <v>32007.35</v>
      </c>
      <c r="I6618" s="9">
        <v>45282</v>
      </c>
      <c r="J6618">
        <v>2023</v>
      </c>
      <c r="K6618" t="s">
        <v>14060</v>
      </c>
      <c r="L6618">
        <v>12</v>
      </c>
      <c r="M6618" t="s">
        <v>14048</v>
      </c>
      <c r="N6618" t="s">
        <v>21</v>
      </c>
    </row>
    <row r="6619" spans="1:14" x14ac:dyDescent="0.35">
      <c r="A6619" t="s">
        <v>8877</v>
      </c>
      <c r="B6619">
        <v>22</v>
      </c>
      <c r="C6619" t="s">
        <v>14098</v>
      </c>
      <c r="D6619" t="s">
        <v>39</v>
      </c>
      <c r="E6619" t="s">
        <v>64</v>
      </c>
      <c r="F6619" t="s">
        <v>25</v>
      </c>
      <c r="G6619" t="s">
        <v>30</v>
      </c>
      <c r="H6619">
        <v>4072.26</v>
      </c>
      <c r="I6619" s="9">
        <v>45486</v>
      </c>
      <c r="J6619">
        <v>2024</v>
      </c>
      <c r="K6619" t="s">
        <v>14063</v>
      </c>
      <c r="L6619">
        <v>7</v>
      </c>
      <c r="M6619" t="s">
        <v>14050</v>
      </c>
      <c r="N6619" t="s">
        <v>21</v>
      </c>
    </row>
    <row r="6620" spans="1:14" x14ac:dyDescent="0.35">
      <c r="A6620" t="s">
        <v>8931</v>
      </c>
      <c r="B6620">
        <v>19</v>
      </c>
      <c r="C6620" t="s">
        <v>14098</v>
      </c>
      <c r="D6620" t="s">
        <v>12</v>
      </c>
      <c r="E6620" t="s">
        <v>64</v>
      </c>
      <c r="F6620" t="s">
        <v>49</v>
      </c>
      <c r="G6620" t="s">
        <v>36</v>
      </c>
      <c r="H6620">
        <v>21158.83</v>
      </c>
      <c r="I6620" s="9">
        <v>45423</v>
      </c>
      <c r="J6620">
        <v>2024</v>
      </c>
      <c r="K6620" t="s">
        <v>14047</v>
      </c>
      <c r="L6620">
        <v>5</v>
      </c>
      <c r="M6620" t="s">
        <v>14050</v>
      </c>
      <c r="N6620" t="s">
        <v>21</v>
      </c>
    </row>
    <row r="6621" spans="1:14" x14ac:dyDescent="0.35">
      <c r="A6621" t="s">
        <v>8957</v>
      </c>
      <c r="B6621">
        <v>20</v>
      </c>
      <c r="C6621" t="s">
        <v>14098</v>
      </c>
      <c r="D6621" t="s">
        <v>39</v>
      </c>
      <c r="E6621" t="s">
        <v>13</v>
      </c>
      <c r="F6621" t="s">
        <v>19</v>
      </c>
      <c r="G6621" t="s">
        <v>20</v>
      </c>
      <c r="H6621">
        <v>7917.38</v>
      </c>
      <c r="I6621" s="9">
        <v>45370</v>
      </c>
      <c r="J6621">
        <v>2024</v>
      </c>
      <c r="K6621" t="s">
        <v>14053</v>
      </c>
      <c r="L6621">
        <v>3</v>
      </c>
      <c r="M6621" t="s">
        <v>14046</v>
      </c>
      <c r="N6621" t="s">
        <v>21</v>
      </c>
    </row>
    <row r="6622" spans="1:14" x14ac:dyDescent="0.35">
      <c r="A6622" t="s">
        <v>8969</v>
      </c>
      <c r="B6622">
        <v>19</v>
      </c>
      <c r="C6622" t="s">
        <v>14098</v>
      </c>
      <c r="D6622" t="s">
        <v>39</v>
      </c>
      <c r="E6622" t="s">
        <v>93</v>
      </c>
      <c r="F6622" t="s">
        <v>49</v>
      </c>
      <c r="G6622" t="s">
        <v>26</v>
      </c>
      <c r="H6622">
        <v>7978.36</v>
      </c>
      <c r="I6622" s="9">
        <v>45477</v>
      </c>
      <c r="J6622">
        <v>2024</v>
      </c>
      <c r="K6622" t="s">
        <v>14063</v>
      </c>
      <c r="L6622">
        <v>7</v>
      </c>
      <c r="M6622" t="s">
        <v>14057</v>
      </c>
      <c r="N6622" t="s">
        <v>21</v>
      </c>
    </row>
    <row r="6623" spans="1:14" x14ac:dyDescent="0.35">
      <c r="A6623" t="s">
        <v>9131</v>
      </c>
      <c r="B6623">
        <v>21</v>
      </c>
      <c r="C6623" t="s">
        <v>14098</v>
      </c>
      <c r="D6623" t="s">
        <v>39</v>
      </c>
      <c r="E6623" t="s">
        <v>64</v>
      </c>
      <c r="F6623" t="s">
        <v>25</v>
      </c>
      <c r="G6623" t="s">
        <v>20</v>
      </c>
      <c r="H6623">
        <v>5337.75</v>
      </c>
      <c r="I6623" s="9">
        <v>45521</v>
      </c>
      <c r="J6623">
        <v>2024</v>
      </c>
      <c r="K6623" t="s">
        <v>14056</v>
      </c>
      <c r="L6623">
        <v>8</v>
      </c>
      <c r="M6623" t="s">
        <v>14050</v>
      </c>
      <c r="N6623" t="s">
        <v>21</v>
      </c>
    </row>
    <row r="6624" spans="1:14" x14ac:dyDescent="0.35">
      <c r="A6624" t="s">
        <v>9303</v>
      </c>
      <c r="B6624">
        <v>18</v>
      </c>
      <c r="C6624" t="s">
        <v>14098</v>
      </c>
      <c r="D6624" t="s">
        <v>12</v>
      </c>
      <c r="E6624" t="s">
        <v>64</v>
      </c>
      <c r="F6624" t="s">
        <v>25</v>
      </c>
      <c r="G6624" t="s">
        <v>15</v>
      </c>
      <c r="H6624">
        <v>5841.71</v>
      </c>
      <c r="I6624" s="9">
        <v>45294</v>
      </c>
      <c r="J6624">
        <v>2024</v>
      </c>
      <c r="K6624" t="s">
        <v>14045</v>
      </c>
      <c r="L6624">
        <v>1</v>
      </c>
      <c r="M6624" t="s">
        <v>14052</v>
      </c>
      <c r="N6624" t="s">
        <v>21</v>
      </c>
    </row>
    <row r="6625" spans="1:14" x14ac:dyDescent="0.35">
      <c r="A6625" t="s">
        <v>9367</v>
      </c>
      <c r="B6625">
        <v>22</v>
      </c>
      <c r="C6625" t="s">
        <v>14098</v>
      </c>
      <c r="D6625" t="s">
        <v>39</v>
      </c>
      <c r="E6625" t="s">
        <v>13</v>
      </c>
      <c r="F6625" t="s">
        <v>19</v>
      </c>
      <c r="G6625" t="s">
        <v>26</v>
      </c>
      <c r="H6625">
        <v>18067.89</v>
      </c>
      <c r="I6625" s="9">
        <v>45211</v>
      </c>
      <c r="J6625">
        <v>2023</v>
      </c>
      <c r="K6625" t="s">
        <v>14058</v>
      </c>
      <c r="L6625">
        <v>10</v>
      </c>
      <c r="M6625" t="s">
        <v>14057</v>
      </c>
      <c r="N6625" t="s">
        <v>21</v>
      </c>
    </row>
    <row r="6626" spans="1:14" x14ac:dyDescent="0.35">
      <c r="A6626" t="s">
        <v>9399</v>
      </c>
      <c r="B6626">
        <v>22</v>
      </c>
      <c r="C6626" t="s">
        <v>14098</v>
      </c>
      <c r="D6626" t="s">
        <v>39</v>
      </c>
      <c r="E6626" t="s">
        <v>74</v>
      </c>
      <c r="F6626" t="s">
        <v>49</v>
      </c>
      <c r="G6626" t="s">
        <v>36</v>
      </c>
      <c r="H6626">
        <v>22578.66</v>
      </c>
      <c r="I6626" s="9">
        <v>45492</v>
      </c>
      <c r="J6626">
        <v>2024</v>
      </c>
      <c r="K6626" t="s">
        <v>14063</v>
      </c>
      <c r="L6626">
        <v>7</v>
      </c>
      <c r="M6626" t="s">
        <v>14048</v>
      </c>
      <c r="N6626" t="s">
        <v>21</v>
      </c>
    </row>
    <row r="6627" spans="1:14" x14ac:dyDescent="0.35">
      <c r="A6627" t="s">
        <v>9613</v>
      </c>
      <c r="B6627">
        <v>24</v>
      </c>
      <c r="C6627" t="s">
        <v>14098</v>
      </c>
      <c r="D6627" t="s">
        <v>39</v>
      </c>
      <c r="E6627" t="s">
        <v>42</v>
      </c>
      <c r="F6627" t="s">
        <v>19</v>
      </c>
      <c r="G6627" t="s">
        <v>20</v>
      </c>
      <c r="H6627">
        <v>1403.28</v>
      </c>
      <c r="I6627" s="9">
        <v>45234</v>
      </c>
      <c r="J6627">
        <v>2023</v>
      </c>
      <c r="K6627" t="s">
        <v>14054</v>
      </c>
      <c r="L6627">
        <v>11</v>
      </c>
      <c r="M6627" t="s">
        <v>14050</v>
      </c>
      <c r="N6627" t="s">
        <v>21</v>
      </c>
    </row>
    <row r="6628" spans="1:14" x14ac:dyDescent="0.35">
      <c r="A6628" t="s">
        <v>9689</v>
      </c>
      <c r="B6628">
        <v>20</v>
      </c>
      <c r="C6628" t="s">
        <v>14098</v>
      </c>
      <c r="D6628" t="s">
        <v>12</v>
      </c>
      <c r="E6628" t="s">
        <v>93</v>
      </c>
      <c r="F6628" t="s">
        <v>55</v>
      </c>
      <c r="G6628" t="s">
        <v>15</v>
      </c>
      <c r="H6628">
        <v>1923.47</v>
      </c>
      <c r="I6628" s="9">
        <v>45655</v>
      </c>
      <c r="J6628">
        <v>2024</v>
      </c>
      <c r="K6628" t="s">
        <v>14060</v>
      </c>
      <c r="L6628">
        <v>12</v>
      </c>
      <c r="M6628" t="s">
        <v>14059</v>
      </c>
      <c r="N6628" t="s">
        <v>21</v>
      </c>
    </row>
    <row r="6629" spans="1:14" x14ac:dyDescent="0.35">
      <c r="A6629" t="s">
        <v>9711</v>
      </c>
      <c r="B6629">
        <v>19</v>
      </c>
      <c r="C6629" t="s">
        <v>14098</v>
      </c>
      <c r="D6629" t="s">
        <v>12</v>
      </c>
      <c r="E6629" t="s">
        <v>52</v>
      </c>
      <c r="F6629" t="s">
        <v>49</v>
      </c>
      <c r="G6629" t="s">
        <v>30</v>
      </c>
      <c r="H6629">
        <v>15167.98</v>
      </c>
      <c r="I6629" s="9">
        <v>45196</v>
      </c>
      <c r="J6629">
        <v>2023</v>
      </c>
      <c r="K6629" t="s">
        <v>14055</v>
      </c>
      <c r="L6629">
        <v>9</v>
      </c>
      <c r="M6629" t="s">
        <v>14052</v>
      </c>
      <c r="N6629" t="s">
        <v>21</v>
      </c>
    </row>
    <row r="6630" spans="1:14" x14ac:dyDescent="0.35">
      <c r="A6630" t="s">
        <v>9843</v>
      </c>
      <c r="B6630">
        <v>20</v>
      </c>
      <c r="C6630" t="s">
        <v>14098</v>
      </c>
      <c r="D6630" t="s">
        <v>12</v>
      </c>
      <c r="E6630" t="s">
        <v>52</v>
      </c>
      <c r="F6630" t="s">
        <v>35</v>
      </c>
      <c r="G6630" t="s">
        <v>15</v>
      </c>
      <c r="H6630">
        <v>9954.0300000000007</v>
      </c>
      <c r="I6630" s="9">
        <v>45454</v>
      </c>
      <c r="J6630">
        <v>2024</v>
      </c>
      <c r="K6630" t="s">
        <v>14049</v>
      </c>
      <c r="L6630">
        <v>6</v>
      </c>
      <c r="M6630" t="s">
        <v>14046</v>
      </c>
      <c r="N6630" t="s">
        <v>21</v>
      </c>
    </row>
    <row r="6631" spans="1:14" x14ac:dyDescent="0.35">
      <c r="A6631" t="s">
        <v>9913</v>
      </c>
      <c r="B6631">
        <v>23</v>
      </c>
      <c r="C6631" t="s">
        <v>14098</v>
      </c>
      <c r="D6631" t="s">
        <v>39</v>
      </c>
      <c r="E6631" t="s">
        <v>29</v>
      </c>
      <c r="F6631" t="s">
        <v>25</v>
      </c>
      <c r="G6631" t="s">
        <v>15</v>
      </c>
      <c r="H6631">
        <v>3787.97</v>
      </c>
      <c r="I6631" s="9">
        <v>45060</v>
      </c>
      <c r="J6631">
        <v>2023</v>
      </c>
      <c r="K6631" t="s">
        <v>14047</v>
      </c>
      <c r="L6631">
        <v>5</v>
      </c>
      <c r="M6631" t="s">
        <v>14059</v>
      </c>
      <c r="N6631" t="s">
        <v>21</v>
      </c>
    </row>
    <row r="6632" spans="1:14" x14ac:dyDescent="0.35">
      <c r="A6632" t="s">
        <v>10027</v>
      </c>
      <c r="B6632">
        <v>22</v>
      </c>
      <c r="C6632" t="s">
        <v>14098</v>
      </c>
      <c r="D6632" t="s">
        <v>39</v>
      </c>
      <c r="E6632" t="s">
        <v>29</v>
      </c>
      <c r="F6632" t="s">
        <v>49</v>
      </c>
      <c r="G6632" t="s">
        <v>20</v>
      </c>
      <c r="H6632">
        <v>21928.51</v>
      </c>
      <c r="I6632" s="9">
        <v>44930</v>
      </c>
      <c r="J6632">
        <v>2023</v>
      </c>
      <c r="K6632" t="s">
        <v>14045</v>
      </c>
      <c r="L6632">
        <v>1</v>
      </c>
      <c r="M6632" t="s">
        <v>14052</v>
      </c>
      <c r="N6632" t="s">
        <v>21</v>
      </c>
    </row>
    <row r="6633" spans="1:14" x14ac:dyDescent="0.35">
      <c r="A6633" t="s">
        <v>10071</v>
      </c>
      <c r="B6633">
        <v>22</v>
      </c>
      <c r="C6633" t="s">
        <v>14098</v>
      </c>
      <c r="D6633" t="s">
        <v>39</v>
      </c>
      <c r="E6633" t="s">
        <v>24</v>
      </c>
      <c r="F6633" t="s">
        <v>14</v>
      </c>
      <c r="G6633" t="s">
        <v>20</v>
      </c>
      <c r="H6633">
        <v>12594.78</v>
      </c>
      <c r="I6633" s="9">
        <v>45394</v>
      </c>
      <c r="J6633">
        <v>2024</v>
      </c>
      <c r="K6633" t="s">
        <v>14061</v>
      </c>
      <c r="L6633">
        <v>4</v>
      </c>
      <c r="M6633" t="s">
        <v>14048</v>
      </c>
      <c r="N6633" t="s">
        <v>21</v>
      </c>
    </row>
    <row r="6634" spans="1:14" x14ac:dyDescent="0.35">
      <c r="A6634" t="s">
        <v>10359</v>
      </c>
      <c r="B6634">
        <v>21</v>
      </c>
      <c r="C6634" t="s">
        <v>14098</v>
      </c>
      <c r="D6634" t="s">
        <v>12</v>
      </c>
      <c r="E6634" t="s">
        <v>74</v>
      </c>
      <c r="F6634" t="s">
        <v>35</v>
      </c>
      <c r="G6634" t="s">
        <v>30</v>
      </c>
      <c r="H6634">
        <v>10328.59</v>
      </c>
      <c r="I6634" s="9">
        <v>45422</v>
      </c>
      <c r="J6634">
        <v>2024</v>
      </c>
      <c r="K6634" t="s">
        <v>14047</v>
      </c>
      <c r="L6634">
        <v>5</v>
      </c>
      <c r="M6634" t="s">
        <v>14048</v>
      </c>
      <c r="N6634" t="s">
        <v>21</v>
      </c>
    </row>
    <row r="6635" spans="1:14" x14ac:dyDescent="0.35">
      <c r="A6635" t="s">
        <v>10539</v>
      </c>
      <c r="B6635">
        <v>20</v>
      </c>
      <c r="C6635" t="s">
        <v>14098</v>
      </c>
      <c r="D6635" t="s">
        <v>39</v>
      </c>
      <c r="E6635" t="s">
        <v>24</v>
      </c>
      <c r="F6635" t="s">
        <v>49</v>
      </c>
      <c r="G6635" t="s">
        <v>15</v>
      </c>
      <c r="H6635">
        <v>9786.48</v>
      </c>
      <c r="I6635" s="9">
        <v>45075</v>
      </c>
      <c r="J6635">
        <v>2023</v>
      </c>
      <c r="K6635" t="s">
        <v>14047</v>
      </c>
      <c r="L6635">
        <v>5</v>
      </c>
      <c r="M6635" t="s">
        <v>14062</v>
      </c>
      <c r="N6635" t="s">
        <v>21</v>
      </c>
    </row>
    <row r="6636" spans="1:14" x14ac:dyDescent="0.35">
      <c r="A6636" t="s">
        <v>10963</v>
      </c>
      <c r="B6636">
        <v>19</v>
      </c>
      <c r="C6636" t="s">
        <v>14098</v>
      </c>
      <c r="D6636" t="s">
        <v>12</v>
      </c>
      <c r="E6636" t="s">
        <v>64</v>
      </c>
      <c r="F6636" t="s">
        <v>49</v>
      </c>
      <c r="G6636" t="s">
        <v>30</v>
      </c>
      <c r="H6636">
        <v>223.27</v>
      </c>
      <c r="I6636" s="9">
        <v>45074</v>
      </c>
      <c r="J6636">
        <v>2023</v>
      </c>
      <c r="K6636" t="s">
        <v>14047</v>
      </c>
      <c r="L6636">
        <v>5</v>
      </c>
      <c r="M6636" t="s">
        <v>14059</v>
      </c>
      <c r="N6636" t="s">
        <v>21</v>
      </c>
    </row>
    <row r="6637" spans="1:14" x14ac:dyDescent="0.35">
      <c r="A6637" t="s">
        <v>11027</v>
      </c>
      <c r="B6637">
        <v>20</v>
      </c>
      <c r="C6637" t="s">
        <v>14098</v>
      </c>
      <c r="D6637" t="s">
        <v>12</v>
      </c>
      <c r="E6637" t="s">
        <v>42</v>
      </c>
      <c r="F6637" t="s">
        <v>55</v>
      </c>
      <c r="G6637" t="s">
        <v>20</v>
      </c>
      <c r="H6637">
        <v>6584.46</v>
      </c>
      <c r="I6637" s="9">
        <v>45433</v>
      </c>
      <c r="J6637">
        <v>2024</v>
      </c>
      <c r="K6637" t="s">
        <v>14047</v>
      </c>
      <c r="L6637">
        <v>5</v>
      </c>
      <c r="M6637" t="s">
        <v>14046</v>
      </c>
      <c r="N6637" t="s">
        <v>21</v>
      </c>
    </row>
    <row r="6638" spans="1:14" x14ac:dyDescent="0.35">
      <c r="A6638" t="s">
        <v>11113</v>
      </c>
      <c r="B6638">
        <v>18</v>
      </c>
      <c r="C6638" t="s">
        <v>14098</v>
      </c>
      <c r="D6638" t="s">
        <v>12</v>
      </c>
      <c r="E6638" t="s">
        <v>64</v>
      </c>
      <c r="F6638" t="s">
        <v>25</v>
      </c>
      <c r="G6638" t="s">
        <v>15</v>
      </c>
      <c r="H6638">
        <v>7189.86</v>
      </c>
      <c r="I6638" s="9">
        <v>45510</v>
      </c>
      <c r="J6638">
        <v>2024</v>
      </c>
      <c r="K6638" t="s">
        <v>14056</v>
      </c>
      <c r="L6638">
        <v>8</v>
      </c>
      <c r="M6638" t="s">
        <v>14046</v>
      </c>
      <c r="N6638" t="s">
        <v>21</v>
      </c>
    </row>
    <row r="6639" spans="1:14" x14ac:dyDescent="0.35">
      <c r="A6639" t="s">
        <v>11181</v>
      </c>
      <c r="B6639">
        <v>22</v>
      </c>
      <c r="C6639" t="s">
        <v>14098</v>
      </c>
      <c r="D6639" t="s">
        <v>39</v>
      </c>
      <c r="E6639" t="s">
        <v>93</v>
      </c>
      <c r="F6639" t="s">
        <v>55</v>
      </c>
      <c r="G6639" t="s">
        <v>30</v>
      </c>
      <c r="H6639">
        <v>4241.0600000000004</v>
      </c>
      <c r="I6639" s="9">
        <v>44974</v>
      </c>
      <c r="J6639">
        <v>2023</v>
      </c>
      <c r="K6639" t="s">
        <v>14051</v>
      </c>
      <c r="L6639">
        <v>2</v>
      </c>
      <c r="M6639" t="s">
        <v>14048</v>
      </c>
      <c r="N6639" t="s">
        <v>21</v>
      </c>
    </row>
    <row r="6640" spans="1:14" x14ac:dyDescent="0.35">
      <c r="A6640" t="s">
        <v>11435</v>
      </c>
      <c r="B6640">
        <v>18</v>
      </c>
      <c r="C6640" t="s">
        <v>14098</v>
      </c>
      <c r="D6640" t="s">
        <v>12</v>
      </c>
      <c r="E6640" t="s">
        <v>29</v>
      </c>
      <c r="F6640" t="s">
        <v>55</v>
      </c>
      <c r="G6640" t="s">
        <v>20</v>
      </c>
      <c r="H6640">
        <v>3120.08</v>
      </c>
      <c r="I6640" s="9">
        <v>45210</v>
      </c>
      <c r="J6640">
        <v>2023</v>
      </c>
      <c r="K6640" t="s">
        <v>14058</v>
      </c>
      <c r="L6640">
        <v>10</v>
      </c>
      <c r="M6640" t="s">
        <v>14052</v>
      </c>
      <c r="N6640" t="s">
        <v>21</v>
      </c>
    </row>
    <row r="6641" spans="1:14" x14ac:dyDescent="0.35">
      <c r="A6641" t="s">
        <v>11673</v>
      </c>
      <c r="B6641">
        <v>23</v>
      </c>
      <c r="C6641" t="s">
        <v>14098</v>
      </c>
      <c r="D6641" t="s">
        <v>12</v>
      </c>
      <c r="E6641" t="s">
        <v>74</v>
      </c>
      <c r="F6641" t="s">
        <v>19</v>
      </c>
      <c r="G6641" t="s">
        <v>15</v>
      </c>
      <c r="H6641">
        <v>22007.79</v>
      </c>
      <c r="I6641" s="9">
        <v>45492</v>
      </c>
      <c r="J6641">
        <v>2024</v>
      </c>
      <c r="K6641" t="s">
        <v>14063</v>
      </c>
      <c r="L6641">
        <v>7</v>
      </c>
      <c r="M6641" t="s">
        <v>14048</v>
      </c>
      <c r="N6641" t="s">
        <v>21</v>
      </c>
    </row>
    <row r="6642" spans="1:14" x14ac:dyDescent="0.35">
      <c r="A6642" t="s">
        <v>11687</v>
      </c>
      <c r="B6642">
        <v>22</v>
      </c>
      <c r="C6642" t="s">
        <v>14098</v>
      </c>
      <c r="D6642" t="s">
        <v>12</v>
      </c>
      <c r="E6642" t="s">
        <v>13</v>
      </c>
      <c r="F6642" t="s">
        <v>19</v>
      </c>
      <c r="G6642" t="s">
        <v>30</v>
      </c>
      <c r="H6642">
        <v>15959.99</v>
      </c>
      <c r="I6642" s="9">
        <v>45026</v>
      </c>
      <c r="J6642">
        <v>2023</v>
      </c>
      <c r="K6642" t="s">
        <v>14061</v>
      </c>
      <c r="L6642">
        <v>4</v>
      </c>
      <c r="M6642" t="s">
        <v>14062</v>
      </c>
      <c r="N6642" t="s">
        <v>21</v>
      </c>
    </row>
    <row r="6643" spans="1:14" x14ac:dyDescent="0.35">
      <c r="A6643" t="s">
        <v>11739</v>
      </c>
      <c r="B6643">
        <v>22</v>
      </c>
      <c r="C6643" t="s">
        <v>14098</v>
      </c>
      <c r="D6643" t="s">
        <v>12</v>
      </c>
      <c r="E6643" t="s">
        <v>52</v>
      </c>
      <c r="F6643" t="s">
        <v>35</v>
      </c>
      <c r="G6643" t="s">
        <v>20</v>
      </c>
      <c r="H6643">
        <v>12727.71</v>
      </c>
      <c r="I6643" s="9">
        <v>45180</v>
      </c>
      <c r="J6643">
        <v>2023</v>
      </c>
      <c r="K6643" t="s">
        <v>14055</v>
      </c>
      <c r="L6643">
        <v>9</v>
      </c>
      <c r="M6643" t="s">
        <v>14062</v>
      </c>
      <c r="N6643" t="s">
        <v>21</v>
      </c>
    </row>
    <row r="6644" spans="1:14" x14ac:dyDescent="0.35">
      <c r="A6644" t="s">
        <v>12253</v>
      </c>
      <c r="B6644">
        <v>22</v>
      </c>
      <c r="C6644" t="s">
        <v>14098</v>
      </c>
      <c r="D6644" t="s">
        <v>39</v>
      </c>
      <c r="E6644" t="s">
        <v>42</v>
      </c>
      <c r="F6644" t="s">
        <v>25</v>
      </c>
      <c r="G6644" t="s">
        <v>30</v>
      </c>
      <c r="H6644">
        <v>5353.08</v>
      </c>
      <c r="I6644" s="9">
        <v>45397</v>
      </c>
      <c r="J6644">
        <v>2024</v>
      </c>
      <c r="K6644" t="s">
        <v>14061</v>
      </c>
      <c r="L6644">
        <v>4</v>
      </c>
      <c r="M6644" t="s">
        <v>14062</v>
      </c>
      <c r="N6644" t="s">
        <v>21</v>
      </c>
    </row>
    <row r="6645" spans="1:14" x14ac:dyDescent="0.35">
      <c r="A6645" t="s">
        <v>12459</v>
      </c>
      <c r="B6645">
        <v>20</v>
      </c>
      <c r="C6645" t="s">
        <v>14098</v>
      </c>
      <c r="D6645" t="s">
        <v>12</v>
      </c>
      <c r="E6645" t="s">
        <v>93</v>
      </c>
      <c r="F6645" t="s">
        <v>25</v>
      </c>
      <c r="G6645" t="s">
        <v>20</v>
      </c>
      <c r="H6645">
        <v>25524.400000000001</v>
      </c>
      <c r="I6645" s="9">
        <v>45294</v>
      </c>
      <c r="J6645">
        <v>2024</v>
      </c>
      <c r="K6645" t="s">
        <v>14045</v>
      </c>
      <c r="L6645">
        <v>1</v>
      </c>
      <c r="M6645" t="s">
        <v>14052</v>
      </c>
      <c r="N6645" t="s">
        <v>21</v>
      </c>
    </row>
    <row r="6646" spans="1:14" x14ac:dyDescent="0.35">
      <c r="A6646" t="s">
        <v>12815</v>
      </c>
      <c r="B6646">
        <v>21</v>
      </c>
      <c r="C6646" t="s">
        <v>14098</v>
      </c>
      <c r="D6646" t="s">
        <v>12</v>
      </c>
      <c r="E6646" t="s">
        <v>64</v>
      </c>
      <c r="F6646" t="s">
        <v>55</v>
      </c>
      <c r="G6646" t="s">
        <v>20</v>
      </c>
      <c r="H6646">
        <v>6005.86</v>
      </c>
      <c r="I6646" s="9">
        <v>45656</v>
      </c>
      <c r="J6646">
        <v>2024</v>
      </c>
      <c r="K6646" t="s">
        <v>14060</v>
      </c>
      <c r="L6646">
        <v>12</v>
      </c>
      <c r="M6646" t="s">
        <v>14062</v>
      </c>
      <c r="N6646" t="s">
        <v>21</v>
      </c>
    </row>
    <row r="6647" spans="1:14" x14ac:dyDescent="0.35">
      <c r="A6647" t="s">
        <v>12935</v>
      </c>
      <c r="B6647">
        <v>21</v>
      </c>
      <c r="C6647" t="s">
        <v>14098</v>
      </c>
      <c r="D6647" t="s">
        <v>12</v>
      </c>
      <c r="E6647" t="s">
        <v>93</v>
      </c>
      <c r="F6647" t="s">
        <v>14</v>
      </c>
      <c r="G6647" t="s">
        <v>15</v>
      </c>
      <c r="H6647">
        <v>650.38</v>
      </c>
      <c r="I6647" s="9">
        <v>45000</v>
      </c>
      <c r="J6647">
        <v>2023</v>
      </c>
      <c r="K6647" t="s">
        <v>14053</v>
      </c>
      <c r="L6647">
        <v>3</v>
      </c>
      <c r="M6647" t="s">
        <v>14052</v>
      </c>
      <c r="N6647" t="s">
        <v>21</v>
      </c>
    </row>
    <row r="6648" spans="1:14" x14ac:dyDescent="0.35">
      <c r="A6648" t="s">
        <v>12973</v>
      </c>
      <c r="B6648">
        <v>19</v>
      </c>
      <c r="C6648" t="s">
        <v>14098</v>
      </c>
      <c r="D6648" t="s">
        <v>39</v>
      </c>
      <c r="E6648" t="s">
        <v>64</v>
      </c>
      <c r="F6648" t="s">
        <v>14</v>
      </c>
      <c r="G6648" t="s">
        <v>15</v>
      </c>
      <c r="H6648">
        <v>2384.96</v>
      </c>
      <c r="I6648" s="9">
        <v>45134</v>
      </c>
      <c r="J6648">
        <v>2023</v>
      </c>
      <c r="K6648" t="s">
        <v>14063</v>
      </c>
      <c r="L6648">
        <v>7</v>
      </c>
      <c r="M6648" t="s">
        <v>14057</v>
      </c>
      <c r="N6648" t="s">
        <v>21</v>
      </c>
    </row>
    <row r="6649" spans="1:14" x14ac:dyDescent="0.35">
      <c r="A6649" t="s">
        <v>13137</v>
      </c>
      <c r="B6649">
        <v>24</v>
      </c>
      <c r="C6649" t="s">
        <v>14098</v>
      </c>
      <c r="D6649" t="s">
        <v>12</v>
      </c>
      <c r="E6649" t="s">
        <v>29</v>
      </c>
      <c r="F6649" t="s">
        <v>19</v>
      </c>
      <c r="G6649" t="s">
        <v>20</v>
      </c>
      <c r="H6649">
        <v>7638.3</v>
      </c>
      <c r="I6649" s="9">
        <v>45368</v>
      </c>
      <c r="J6649">
        <v>2024</v>
      </c>
      <c r="K6649" t="s">
        <v>14053</v>
      </c>
      <c r="L6649">
        <v>3</v>
      </c>
      <c r="M6649" t="s">
        <v>14059</v>
      </c>
      <c r="N6649" t="s">
        <v>21</v>
      </c>
    </row>
    <row r="6650" spans="1:14" x14ac:dyDescent="0.35">
      <c r="A6650" t="s">
        <v>13329</v>
      </c>
      <c r="B6650">
        <v>22</v>
      </c>
      <c r="C6650" t="s">
        <v>14098</v>
      </c>
      <c r="D6650" t="s">
        <v>12</v>
      </c>
      <c r="E6650" t="s">
        <v>42</v>
      </c>
      <c r="F6650" t="s">
        <v>14</v>
      </c>
      <c r="G6650" t="s">
        <v>15</v>
      </c>
      <c r="H6650">
        <v>949.82</v>
      </c>
      <c r="I6650" s="9">
        <v>45279</v>
      </c>
      <c r="J6650">
        <v>2023</v>
      </c>
      <c r="K6650" t="s">
        <v>14060</v>
      </c>
      <c r="L6650">
        <v>12</v>
      </c>
      <c r="M6650" t="s">
        <v>14046</v>
      </c>
      <c r="N6650" t="s">
        <v>21</v>
      </c>
    </row>
    <row r="6651" spans="1:14" x14ac:dyDescent="0.35">
      <c r="A6651" t="s">
        <v>13599</v>
      </c>
      <c r="B6651">
        <v>20</v>
      </c>
      <c r="C6651" t="s">
        <v>14098</v>
      </c>
      <c r="D6651" t="s">
        <v>39</v>
      </c>
      <c r="E6651" t="s">
        <v>29</v>
      </c>
      <c r="F6651" t="s">
        <v>25</v>
      </c>
      <c r="G6651" t="s">
        <v>36</v>
      </c>
      <c r="H6651">
        <v>21293.13</v>
      </c>
      <c r="I6651" s="9">
        <v>45356</v>
      </c>
      <c r="J6651">
        <v>2024</v>
      </c>
      <c r="K6651" t="s">
        <v>14053</v>
      </c>
      <c r="L6651">
        <v>3</v>
      </c>
      <c r="M6651" t="s">
        <v>14046</v>
      </c>
      <c r="N6651" t="s">
        <v>21</v>
      </c>
    </row>
    <row r="6652" spans="1:14" x14ac:dyDescent="0.35">
      <c r="A6652" t="s">
        <v>13805</v>
      </c>
      <c r="B6652">
        <v>22</v>
      </c>
      <c r="C6652" t="s">
        <v>14098</v>
      </c>
      <c r="D6652" t="s">
        <v>39</v>
      </c>
      <c r="E6652" t="s">
        <v>24</v>
      </c>
      <c r="F6652" t="s">
        <v>14</v>
      </c>
      <c r="G6652" t="s">
        <v>26</v>
      </c>
      <c r="H6652">
        <v>8031.25</v>
      </c>
      <c r="I6652" s="9">
        <v>45429</v>
      </c>
      <c r="J6652">
        <v>2024</v>
      </c>
      <c r="K6652" t="s">
        <v>14047</v>
      </c>
      <c r="L6652">
        <v>5</v>
      </c>
      <c r="M6652" t="s">
        <v>14048</v>
      </c>
      <c r="N6652" t="s">
        <v>21</v>
      </c>
    </row>
    <row r="6653" spans="1:14" x14ac:dyDescent="0.35">
      <c r="A6653" t="s">
        <v>13847</v>
      </c>
      <c r="B6653">
        <v>21</v>
      </c>
      <c r="C6653" t="s">
        <v>14098</v>
      </c>
      <c r="D6653" t="s">
        <v>12</v>
      </c>
      <c r="E6653" t="s">
        <v>64</v>
      </c>
      <c r="F6653" t="s">
        <v>14</v>
      </c>
      <c r="G6653" t="s">
        <v>36</v>
      </c>
      <c r="H6653">
        <v>17243.990000000002</v>
      </c>
      <c r="I6653" s="9">
        <v>45210</v>
      </c>
      <c r="J6653">
        <v>2023</v>
      </c>
      <c r="K6653" t="s">
        <v>14058</v>
      </c>
      <c r="L6653">
        <v>10</v>
      </c>
      <c r="M6653" t="s">
        <v>14052</v>
      </c>
      <c r="N6653" t="s">
        <v>21</v>
      </c>
    </row>
    <row r="6654" spans="1:14" x14ac:dyDescent="0.35">
      <c r="A6654" t="s">
        <v>13907</v>
      </c>
      <c r="B6654">
        <v>20</v>
      </c>
      <c r="C6654" t="s">
        <v>14098</v>
      </c>
      <c r="D6654" t="s">
        <v>39</v>
      </c>
      <c r="E6654" t="s">
        <v>29</v>
      </c>
      <c r="F6654" t="s">
        <v>25</v>
      </c>
      <c r="G6654" t="s">
        <v>30</v>
      </c>
      <c r="H6654">
        <v>84.63</v>
      </c>
      <c r="I6654" s="9">
        <v>45499</v>
      </c>
      <c r="J6654">
        <v>2024</v>
      </c>
      <c r="K6654" t="s">
        <v>14063</v>
      </c>
      <c r="L6654">
        <v>7</v>
      </c>
      <c r="M6654" t="s">
        <v>14048</v>
      </c>
      <c r="N6654" t="s">
        <v>21</v>
      </c>
    </row>
    <row r="6655" spans="1:14" x14ac:dyDescent="0.35">
      <c r="A6655" t="s">
        <v>13919</v>
      </c>
      <c r="B6655">
        <v>23</v>
      </c>
      <c r="C6655" t="s">
        <v>14098</v>
      </c>
      <c r="D6655" t="s">
        <v>12</v>
      </c>
      <c r="E6655" t="s">
        <v>52</v>
      </c>
      <c r="F6655" t="s">
        <v>25</v>
      </c>
      <c r="G6655" t="s">
        <v>36</v>
      </c>
      <c r="H6655">
        <v>500.35</v>
      </c>
      <c r="I6655" s="9">
        <v>45531</v>
      </c>
      <c r="J6655">
        <v>2024</v>
      </c>
      <c r="K6655" t="s">
        <v>14056</v>
      </c>
      <c r="L6655">
        <v>8</v>
      </c>
      <c r="M6655" t="s">
        <v>14046</v>
      </c>
      <c r="N6655" t="s">
        <v>21</v>
      </c>
    </row>
    <row r="6656" spans="1:14" x14ac:dyDescent="0.35">
      <c r="A6656" t="s">
        <v>13965</v>
      </c>
      <c r="B6656">
        <v>24</v>
      </c>
      <c r="C6656" t="s">
        <v>14098</v>
      </c>
      <c r="D6656" t="s">
        <v>12</v>
      </c>
      <c r="E6656" t="s">
        <v>64</v>
      </c>
      <c r="F6656" t="s">
        <v>25</v>
      </c>
      <c r="G6656" t="s">
        <v>15</v>
      </c>
      <c r="H6656">
        <v>3861.45</v>
      </c>
      <c r="I6656" s="9">
        <v>44955</v>
      </c>
      <c r="J6656">
        <v>2023</v>
      </c>
      <c r="K6656" t="s">
        <v>14045</v>
      </c>
      <c r="L6656">
        <v>1</v>
      </c>
      <c r="M6656" t="s">
        <v>14059</v>
      </c>
      <c r="N6656" t="s">
        <v>21</v>
      </c>
    </row>
    <row r="6657" spans="1:14" x14ac:dyDescent="0.35">
      <c r="A6657" t="s">
        <v>14025</v>
      </c>
      <c r="B6657">
        <v>18</v>
      </c>
      <c r="C6657" t="s">
        <v>14098</v>
      </c>
      <c r="D6657" t="s">
        <v>39</v>
      </c>
      <c r="E6657" t="s">
        <v>64</v>
      </c>
      <c r="F6657" t="s">
        <v>25</v>
      </c>
      <c r="G6657" t="s">
        <v>26</v>
      </c>
      <c r="H6657">
        <v>7925.29</v>
      </c>
      <c r="I6657" s="9">
        <v>45362</v>
      </c>
      <c r="J6657">
        <v>2024</v>
      </c>
      <c r="K6657" t="s">
        <v>14053</v>
      </c>
      <c r="L6657">
        <v>3</v>
      </c>
      <c r="M6657" t="s">
        <v>14062</v>
      </c>
      <c r="N6657" t="s">
        <v>21</v>
      </c>
    </row>
    <row r="6658" spans="1:14" x14ac:dyDescent="0.35">
      <c r="A6658" t="s">
        <v>357</v>
      </c>
      <c r="B6658">
        <v>24</v>
      </c>
      <c r="C6658" t="s">
        <v>14098</v>
      </c>
      <c r="D6658" t="s">
        <v>12</v>
      </c>
      <c r="E6658" t="s">
        <v>24</v>
      </c>
      <c r="F6658" t="s">
        <v>55</v>
      </c>
      <c r="G6658" t="s">
        <v>26</v>
      </c>
      <c r="H6658">
        <v>3970.56</v>
      </c>
      <c r="I6658" s="9">
        <v>45326</v>
      </c>
      <c r="J6658">
        <v>2024</v>
      </c>
      <c r="K6658" t="s">
        <v>14051</v>
      </c>
      <c r="L6658">
        <v>2</v>
      </c>
      <c r="M6658" t="s">
        <v>14059</v>
      </c>
      <c r="N6658" t="s">
        <v>69</v>
      </c>
    </row>
    <row r="6659" spans="1:14" x14ac:dyDescent="0.35">
      <c r="A6659" t="s">
        <v>471</v>
      </c>
      <c r="B6659">
        <v>23</v>
      </c>
      <c r="C6659" t="s">
        <v>14098</v>
      </c>
      <c r="D6659" t="s">
        <v>12</v>
      </c>
      <c r="E6659" t="s">
        <v>29</v>
      </c>
      <c r="F6659" t="s">
        <v>19</v>
      </c>
      <c r="G6659" t="s">
        <v>20</v>
      </c>
      <c r="H6659">
        <v>4730.8999999999996</v>
      </c>
      <c r="I6659" s="9">
        <v>45055</v>
      </c>
      <c r="J6659">
        <v>2023</v>
      </c>
      <c r="K6659" t="s">
        <v>14047</v>
      </c>
      <c r="L6659">
        <v>5</v>
      </c>
      <c r="M6659" t="s">
        <v>14046</v>
      </c>
      <c r="N6659" t="s">
        <v>69</v>
      </c>
    </row>
    <row r="6660" spans="1:14" x14ac:dyDescent="0.35">
      <c r="A6660" t="s">
        <v>1067</v>
      </c>
      <c r="B6660">
        <v>19</v>
      </c>
      <c r="C6660" t="s">
        <v>14098</v>
      </c>
      <c r="D6660" t="s">
        <v>39</v>
      </c>
      <c r="E6660" t="s">
        <v>13</v>
      </c>
      <c r="F6660" t="s">
        <v>55</v>
      </c>
      <c r="G6660" t="s">
        <v>26</v>
      </c>
      <c r="H6660">
        <v>582.1</v>
      </c>
      <c r="I6660" s="9">
        <v>44975</v>
      </c>
      <c r="J6660">
        <v>2023</v>
      </c>
      <c r="K6660" t="s">
        <v>14051</v>
      </c>
      <c r="L6660">
        <v>2</v>
      </c>
      <c r="M6660" t="s">
        <v>14050</v>
      </c>
      <c r="N6660" t="s">
        <v>69</v>
      </c>
    </row>
    <row r="6661" spans="1:14" x14ac:dyDescent="0.35">
      <c r="A6661" t="s">
        <v>1913</v>
      </c>
      <c r="B6661">
        <v>23</v>
      </c>
      <c r="C6661" t="s">
        <v>14098</v>
      </c>
      <c r="D6661" t="s">
        <v>39</v>
      </c>
      <c r="E6661" t="s">
        <v>42</v>
      </c>
      <c r="F6661" t="s">
        <v>49</v>
      </c>
      <c r="G6661" t="s">
        <v>26</v>
      </c>
      <c r="H6661">
        <v>19357.73</v>
      </c>
      <c r="I6661" s="9">
        <v>45002</v>
      </c>
      <c r="J6661">
        <v>2023</v>
      </c>
      <c r="K6661" t="s">
        <v>14053</v>
      </c>
      <c r="L6661">
        <v>3</v>
      </c>
      <c r="M6661" t="s">
        <v>14048</v>
      </c>
      <c r="N6661" t="s">
        <v>69</v>
      </c>
    </row>
    <row r="6662" spans="1:14" x14ac:dyDescent="0.35">
      <c r="A6662" t="s">
        <v>1979</v>
      </c>
      <c r="B6662">
        <v>22</v>
      </c>
      <c r="C6662" t="s">
        <v>14098</v>
      </c>
      <c r="D6662" t="s">
        <v>12</v>
      </c>
      <c r="E6662" t="s">
        <v>42</v>
      </c>
      <c r="F6662" t="s">
        <v>55</v>
      </c>
      <c r="G6662" t="s">
        <v>15</v>
      </c>
      <c r="H6662">
        <v>3633.18</v>
      </c>
      <c r="I6662" s="9">
        <v>44951</v>
      </c>
      <c r="J6662">
        <v>2023</v>
      </c>
      <c r="K6662" t="s">
        <v>14045</v>
      </c>
      <c r="L6662">
        <v>1</v>
      </c>
      <c r="M6662" t="s">
        <v>14052</v>
      </c>
      <c r="N6662" t="s">
        <v>69</v>
      </c>
    </row>
    <row r="6663" spans="1:14" x14ac:dyDescent="0.35">
      <c r="A6663" t="s">
        <v>2033</v>
      </c>
      <c r="B6663">
        <v>19</v>
      </c>
      <c r="C6663" t="s">
        <v>14098</v>
      </c>
      <c r="D6663" t="s">
        <v>39</v>
      </c>
      <c r="E6663" t="s">
        <v>93</v>
      </c>
      <c r="F6663" t="s">
        <v>19</v>
      </c>
      <c r="G6663" t="s">
        <v>20</v>
      </c>
      <c r="H6663">
        <v>132.68</v>
      </c>
      <c r="I6663" s="9">
        <v>45265</v>
      </c>
      <c r="J6663">
        <v>2023</v>
      </c>
      <c r="K6663" t="s">
        <v>14060</v>
      </c>
      <c r="L6663">
        <v>12</v>
      </c>
      <c r="M6663" t="s">
        <v>14046</v>
      </c>
      <c r="N6663" t="s">
        <v>69</v>
      </c>
    </row>
    <row r="6664" spans="1:14" x14ac:dyDescent="0.35">
      <c r="A6664" t="s">
        <v>3189</v>
      </c>
      <c r="B6664">
        <v>20</v>
      </c>
      <c r="C6664" t="s">
        <v>14098</v>
      </c>
      <c r="D6664" t="s">
        <v>39</v>
      </c>
      <c r="E6664" t="s">
        <v>74</v>
      </c>
      <c r="F6664" t="s">
        <v>55</v>
      </c>
      <c r="G6664" t="s">
        <v>26</v>
      </c>
      <c r="H6664">
        <v>12824.59</v>
      </c>
      <c r="I6664" s="9">
        <v>45430</v>
      </c>
      <c r="J6664">
        <v>2024</v>
      </c>
      <c r="K6664" t="s">
        <v>14047</v>
      </c>
      <c r="L6664">
        <v>5</v>
      </c>
      <c r="M6664" t="s">
        <v>14050</v>
      </c>
      <c r="N6664" t="s">
        <v>69</v>
      </c>
    </row>
    <row r="6665" spans="1:14" x14ac:dyDescent="0.35">
      <c r="A6665" t="s">
        <v>3957</v>
      </c>
      <c r="B6665">
        <v>19</v>
      </c>
      <c r="C6665" t="s">
        <v>14098</v>
      </c>
      <c r="D6665" t="s">
        <v>39</v>
      </c>
      <c r="E6665" t="s">
        <v>64</v>
      </c>
      <c r="F6665" t="s">
        <v>35</v>
      </c>
      <c r="G6665" t="s">
        <v>15</v>
      </c>
      <c r="H6665">
        <v>815.62</v>
      </c>
      <c r="I6665" s="9">
        <v>45496</v>
      </c>
      <c r="J6665">
        <v>2024</v>
      </c>
      <c r="K6665" t="s">
        <v>14063</v>
      </c>
      <c r="L6665">
        <v>7</v>
      </c>
      <c r="M6665" t="s">
        <v>14046</v>
      </c>
      <c r="N6665" t="s">
        <v>69</v>
      </c>
    </row>
    <row r="6666" spans="1:14" x14ac:dyDescent="0.35">
      <c r="A6666" t="s">
        <v>4279</v>
      </c>
      <c r="B6666">
        <v>23</v>
      </c>
      <c r="C6666" t="s">
        <v>14098</v>
      </c>
      <c r="D6666" t="s">
        <v>39</v>
      </c>
      <c r="E6666" t="s">
        <v>52</v>
      </c>
      <c r="F6666" t="s">
        <v>19</v>
      </c>
      <c r="G6666" t="s">
        <v>20</v>
      </c>
      <c r="H6666">
        <v>634.64</v>
      </c>
      <c r="I6666" s="9">
        <v>45529</v>
      </c>
      <c r="J6666">
        <v>2024</v>
      </c>
      <c r="K6666" t="s">
        <v>14056</v>
      </c>
      <c r="L6666">
        <v>8</v>
      </c>
      <c r="M6666" t="s">
        <v>14059</v>
      </c>
      <c r="N6666" t="s">
        <v>69</v>
      </c>
    </row>
    <row r="6667" spans="1:14" x14ac:dyDescent="0.35">
      <c r="A6667" t="s">
        <v>4413</v>
      </c>
      <c r="B6667">
        <v>22</v>
      </c>
      <c r="C6667" t="s">
        <v>14098</v>
      </c>
      <c r="D6667" t="s">
        <v>39</v>
      </c>
      <c r="E6667" t="s">
        <v>13</v>
      </c>
      <c r="F6667" t="s">
        <v>25</v>
      </c>
      <c r="G6667" t="s">
        <v>30</v>
      </c>
      <c r="H6667">
        <v>8753.2900000000009</v>
      </c>
      <c r="I6667" s="9">
        <v>45512</v>
      </c>
      <c r="J6667">
        <v>2024</v>
      </c>
      <c r="K6667" t="s">
        <v>14056</v>
      </c>
      <c r="L6667">
        <v>8</v>
      </c>
      <c r="M6667" t="s">
        <v>14057</v>
      </c>
      <c r="N6667" t="s">
        <v>69</v>
      </c>
    </row>
    <row r="6668" spans="1:14" x14ac:dyDescent="0.35">
      <c r="A6668" t="s">
        <v>4727</v>
      </c>
      <c r="B6668">
        <v>19</v>
      </c>
      <c r="C6668" t="s">
        <v>14098</v>
      </c>
      <c r="D6668" t="s">
        <v>12</v>
      </c>
      <c r="E6668" t="s">
        <v>42</v>
      </c>
      <c r="F6668" t="s">
        <v>25</v>
      </c>
      <c r="G6668" t="s">
        <v>15</v>
      </c>
      <c r="H6668">
        <v>8012.02</v>
      </c>
      <c r="I6668" s="9">
        <v>45657</v>
      </c>
      <c r="J6668">
        <v>2024</v>
      </c>
      <c r="K6668" t="s">
        <v>14060</v>
      </c>
      <c r="L6668">
        <v>12</v>
      </c>
      <c r="M6668" t="s">
        <v>14046</v>
      </c>
      <c r="N6668" t="s">
        <v>69</v>
      </c>
    </row>
    <row r="6669" spans="1:14" x14ac:dyDescent="0.35">
      <c r="A6669" t="s">
        <v>4843</v>
      </c>
      <c r="B6669">
        <v>23</v>
      </c>
      <c r="C6669" t="s">
        <v>14098</v>
      </c>
      <c r="D6669" t="s">
        <v>12</v>
      </c>
      <c r="E6669" t="s">
        <v>13</v>
      </c>
      <c r="F6669" t="s">
        <v>14</v>
      </c>
      <c r="G6669" t="s">
        <v>20</v>
      </c>
      <c r="H6669">
        <v>4378.6400000000003</v>
      </c>
      <c r="I6669" s="9">
        <v>45607</v>
      </c>
      <c r="J6669">
        <v>2024</v>
      </c>
      <c r="K6669" t="s">
        <v>14054</v>
      </c>
      <c r="L6669">
        <v>11</v>
      </c>
      <c r="M6669" t="s">
        <v>14062</v>
      </c>
      <c r="N6669" t="s">
        <v>69</v>
      </c>
    </row>
    <row r="6670" spans="1:14" x14ac:dyDescent="0.35">
      <c r="A6670" t="s">
        <v>5171</v>
      </c>
      <c r="B6670">
        <v>22</v>
      </c>
      <c r="C6670" t="s">
        <v>14098</v>
      </c>
      <c r="D6670" t="s">
        <v>39</v>
      </c>
      <c r="E6670" t="s">
        <v>42</v>
      </c>
      <c r="F6670" t="s">
        <v>49</v>
      </c>
      <c r="G6670" t="s">
        <v>20</v>
      </c>
      <c r="H6670">
        <v>33231.870000000003</v>
      </c>
      <c r="I6670" s="9">
        <v>45591</v>
      </c>
      <c r="J6670">
        <v>2024</v>
      </c>
      <c r="K6670" t="s">
        <v>14058</v>
      </c>
      <c r="L6670">
        <v>10</v>
      </c>
      <c r="M6670" t="s">
        <v>14050</v>
      </c>
      <c r="N6670" t="s">
        <v>69</v>
      </c>
    </row>
    <row r="6671" spans="1:14" x14ac:dyDescent="0.35">
      <c r="A6671" t="s">
        <v>5979</v>
      </c>
      <c r="B6671">
        <v>20</v>
      </c>
      <c r="C6671" t="s">
        <v>14098</v>
      </c>
      <c r="D6671" t="s">
        <v>12</v>
      </c>
      <c r="E6671" t="s">
        <v>24</v>
      </c>
      <c r="F6671" t="s">
        <v>55</v>
      </c>
      <c r="G6671" t="s">
        <v>15</v>
      </c>
      <c r="H6671">
        <v>2475.2199999999998</v>
      </c>
      <c r="I6671" s="9">
        <v>45090</v>
      </c>
      <c r="J6671">
        <v>2023</v>
      </c>
      <c r="K6671" t="s">
        <v>14049</v>
      </c>
      <c r="L6671">
        <v>6</v>
      </c>
      <c r="M6671" t="s">
        <v>14046</v>
      </c>
      <c r="N6671" t="s">
        <v>69</v>
      </c>
    </row>
    <row r="6672" spans="1:14" x14ac:dyDescent="0.35">
      <c r="A6672" t="s">
        <v>6039</v>
      </c>
      <c r="B6672">
        <v>18</v>
      </c>
      <c r="C6672" t="s">
        <v>14098</v>
      </c>
      <c r="D6672" t="s">
        <v>39</v>
      </c>
      <c r="E6672" t="s">
        <v>52</v>
      </c>
      <c r="F6672" t="s">
        <v>25</v>
      </c>
      <c r="G6672" t="s">
        <v>20</v>
      </c>
      <c r="H6672">
        <v>8120.97</v>
      </c>
      <c r="I6672" s="9">
        <v>45570</v>
      </c>
      <c r="J6672">
        <v>2024</v>
      </c>
      <c r="K6672" t="s">
        <v>14058</v>
      </c>
      <c r="L6672">
        <v>10</v>
      </c>
      <c r="M6672" t="s">
        <v>14050</v>
      </c>
      <c r="N6672" t="s">
        <v>69</v>
      </c>
    </row>
    <row r="6673" spans="1:14" x14ac:dyDescent="0.35">
      <c r="A6673" t="s">
        <v>6277</v>
      </c>
      <c r="B6673">
        <v>21</v>
      </c>
      <c r="C6673" t="s">
        <v>14098</v>
      </c>
      <c r="D6673" t="s">
        <v>12</v>
      </c>
      <c r="E6673" t="s">
        <v>24</v>
      </c>
      <c r="F6673" t="s">
        <v>14</v>
      </c>
      <c r="G6673" t="s">
        <v>26</v>
      </c>
      <c r="H6673">
        <v>3948.76</v>
      </c>
      <c r="I6673" s="9">
        <v>45415</v>
      </c>
      <c r="J6673">
        <v>2024</v>
      </c>
      <c r="K6673" t="s">
        <v>14047</v>
      </c>
      <c r="L6673">
        <v>5</v>
      </c>
      <c r="M6673" t="s">
        <v>14048</v>
      </c>
      <c r="N6673" t="s">
        <v>69</v>
      </c>
    </row>
    <row r="6674" spans="1:14" x14ac:dyDescent="0.35">
      <c r="A6674" t="s">
        <v>6403</v>
      </c>
      <c r="B6674">
        <v>18</v>
      </c>
      <c r="C6674" t="s">
        <v>14098</v>
      </c>
      <c r="D6674" t="s">
        <v>39</v>
      </c>
      <c r="E6674" t="s">
        <v>74</v>
      </c>
      <c r="F6674" t="s">
        <v>14</v>
      </c>
      <c r="G6674" t="s">
        <v>26</v>
      </c>
      <c r="H6674">
        <v>17603.669999999998</v>
      </c>
      <c r="I6674" s="9">
        <v>45165</v>
      </c>
      <c r="J6674">
        <v>2023</v>
      </c>
      <c r="K6674" t="s">
        <v>14056</v>
      </c>
      <c r="L6674">
        <v>8</v>
      </c>
      <c r="M6674" t="s">
        <v>14059</v>
      </c>
      <c r="N6674" t="s">
        <v>69</v>
      </c>
    </row>
    <row r="6675" spans="1:14" x14ac:dyDescent="0.35">
      <c r="A6675" t="s">
        <v>6449</v>
      </c>
      <c r="B6675">
        <v>23</v>
      </c>
      <c r="C6675" t="s">
        <v>14098</v>
      </c>
      <c r="D6675" t="s">
        <v>39</v>
      </c>
      <c r="E6675" t="s">
        <v>24</v>
      </c>
      <c r="F6675" t="s">
        <v>49</v>
      </c>
      <c r="G6675" t="s">
        <v>26</v>
      </c>
      <c r="H6675">
        <v>15649.91</v>
      </c>
      <c r="I6675" s="9">
        <v>44954</v>
      </c>
      <c r="J6675">
        <v>2023</v>
      </c>
      <c r="K6675" t="s">
        <v>14045</v>
      </c>
      <c r="L6675">
        <v>1</v>
      </c>
      <c r="M6675" t="s">
        <v>14050</v>
      </c>
      <c r="N6675" t="s">
        <v>69</v>
      </c>
    </row>
    <row r="6676" spans="1:14" x14ac:dyDescent="0.35">
      <c r="A6676" t="s">
        <v>6677</v>
      </c>
      <c r="B6676">
        <v>20</v>
      </c>
      <c r="C6676" t="s">
        <v>14098</v>
      </c>
      <c r="D6676" t="s">
        <v>12</v>
      </c>
      <c r="E6676" t="s">
        <v>29</v>
      </c>
      <c r="F6676" t="s">
        <v>19</v>
      </c>
      <c r="G6676" t="s">
        <v>36</v>
      </c>
      <c r="H6676">
        <v>19511.939999999999</v>
      </c>
      <c r="I6676" s="9">
        <v>45150</v>
      </c>
      <c r="J6676">
        <v>2023</v>
      </c>
      <c r="K6676" t="s">
        <v>14056</v>
      </c>
      <c r="L6676">
        <v>8</v>
      </c>
      <c r="M6676" t="s">
        <v>14050</v>
      </c>
      <c r="N6676" t="s">
        <v>69</v>
      </c>
    </row>
    <row r="6677" spans="1:14" x14ac:dyDescent="0.35">
      <c r="A6677" t="s">
        <v>6925</v>
      </c>
      <c r="B6677">
        <v>23</v>
      </c>
      <c r="C6677" t="s">
        <v>14098</v>
      </c>
      <c r="D6677" t="s">
        <v>12</v>
      </c>
      <c r="E6677" t="s">
        <v>93</v>
      </c>
      <c r="F6677" t="s">
        <v>49</v>
      </c>
      <c r="G6677" t="s">
        <v>30</v>
      </c>
      <c r="H6677">
        <v>7063.62</v>
      </c>
      <c r="I6677" s="9">
        <v>44944</v>
      </c>
      <c r="J6677">
        <v>2023</v>
      </c>
      <c r="K6677" t="s">
        <v>14045</v>
      </c>
      <c r="L6677">
        <v>1</v>
      </c>
      <c r="M6677" t="s">
        <v>14052</v>
      </c>
      <c r="N6677" t="s">
        <v>69</v>
      </c>
    </row>
    <row r="6678" spans="1:14" x14ac:dyDescent="0.35">
      <c r="A6678" t="s">
        <v>6929</v>
      </c>
      <c r="B6678">
        <v>19</v>
      </c>
      <c r="C6678" t="s">
        <v>14098</v>
      </c>
      <c r="D6678" t="s">
        <v>39</v>
      </c>
      <c r="E6678" t="s">
        <v>74</v>
      </c>
      <c r="F6678" t="s">
        <v>14</v>
      </c>
      <c r="G6678" t="s">
        <v>30</v>
      </c>
      <c r="H6678">
        <v>10418.719999999999</v>
      </c>
      <c r="I6678" s="9">
        <v>45423</v>
      </c>
      <c r="J6678">
        <v>2024</v>
      </c>
      <c r="K6678" t="s">
        <v>14047</v>
      </c>
      <c r="L6678">
        <v>5</v>
      </c>
      <c r="M6678" t="s">
        <v>14050</v>
      </c>
      <c r="N6678" t="s">
        <v>69</v>
      </c>
    </row>
    <row r="6679" spans="1:14" x14ac:dyDescent="0.35">
      <c r="A6679" t="s">
        <v>7303</v>
      </c>
      <c r="B6679">
        <v>23</v>
      </c>
      <c r="C6679" t="s">
        <v>14098</v>
      </c>
      <c r="D6679" t="s">
        <v>12</v>
      </c>
      <c r="E6679" t="s">
        <v>13</v>
      </c>
      <c r="F6679" t="s">
        <v>14</v>
      </c>
      <c r="G6679" t="s">
        <v>20</v>
      </c>
      <c r="H6679">
        <v>12348.86</v>
      </c>
      <c r="I6679" s="9">
        <v>45179</v>
      </c>
      <c r="J6679">
        <v>2023</v>
      </c>
      <c r="K6679" t="s">
        <v>14055</v>
      </c>
      <c r="L6679">
        <v>9</v>
      </c>
      <c r="M6679" t="s">
        <v>14059</v>
      </c>
      <c r="N6679" t="s">
        <v>69</v>
      </c>
    </row>
    <row r="6680" spans="1:14" x14ac:dyDescent="0.35">
      <c r="A6680" t="s">
        <v>7441</v>
      </c>
      <c r="B6680">
        <v>18</v>
      </c>
      <c r="C6680" t="s">
        <v>14098</v>
      </c>
      <c r="D6680" t="s">
        <v>39</v>
      </c>
      <c r="E6680" t="s">
        <v>74</v>
      </c>
      <c r="F6680" t="s">
        <v>35</v>
      </c>
      <c r="G6680" t="s">
        <v>36</v>
      </c>
      <c r="H6680">
        <v>13699.8</v>
      </c>
      <c r="I6680" s="9">
        <v>45369</v>
      </c>
      <c r="J6680">
        <v>2024</v>
      </c>
      <c r="K6680" t="s">
        <v>14053</v>
      </c>
      <c r="L6680">
        <v>3</v>
      </c>
      <c r="M6680" t="s">
        <v>14062</v>
      </c>
      <c r="N6680" t="s">
        <v>69</v>
      </c>
    </row>
    <row r="6681" spans="1:14" x14ac:dyDescent="0.35">
      <c r="A6681" t="s">
        <v>7665</v>
      </c>
      <c r="B6681">
        <v>23</v>
      </c>
      <c r="C6681" t="s">
        <v>14098</v>
      </c>
      <c r="D6681" t="s">
        <v>12</v>
      </c>
      <c r="E6681" t="s">
        <v>52</v>
      </c>
      <c r="F6681" t="s">
        <v>49</v>
      </c>
      <c r="G6681" t="s">
        <v>26</v>
      </c>
      <c r="H6681">
        <v>18237.939999999999</v>
      </c>
      <c r="I6681" s="9">
        <v>45511</v>
      </c>
      <c r="J6681">
        <v>2024</v>
      </c>
      <c r="K6681" t="s">
        <v>14056</v>
      </c>
      <c r="L6681">
        <v>8</v>
      </c>
      <c r="M6681" t="s">
        <v>14052</v>
      </c>
      <c r="N6681" t="s">
        <v>69</v>
      </c>
    </row>
    <row r="6682" spans="1:14" x14ac:dyDescent="0.35">
      <c r="A6682" t="s">
        <v>8105</v>
      </c>
      <c r="B6682">
        <v>21</v>
      </c>
      <c r="C6682" t="s">
        <v>14098</v>
      </c>
      <c r="D6682" t="s">
        <v>39</v>
      </c>
      <c r="E6682" t="s">
        <v>42</v>
      </c>
      <c r="F6682" t="s">
        <v>35</v>
      </c>
      <c r="G6682" t="s">
        <v>26</v>
      </c>
      <c r="H6682">
        <v>12979.92</v>
      </c>
      <c r="I6682" s="9">
        <v>45173</v>
      </c>
      <c r="J6682">
        <v>2023</v>
      </c>
      <c r="K6682" t="s">
        <v>14055</v>
      </c>
      <c r="L6682">
        <v>9</v>
      </c>
      <c r="M6682" t="s">
        <v>14062</v>
      </c>
      <c r="N6682" t="s">
        <v>69</v>
      </c>
    </row>
    <row r="6683" spans="1:14" x14ac:dyDescent="0.35">
      <c r="A6683" t="s">
        <v>8449</v>
      </c>
      <c r="B6683">
        <v>22</v>
      </c>
      <c r="C6683" t="s">
        <v>14098</v>
      </c>
      <c r="D6683" t="s">
        <v>12</v>
      </c>
      <c r="E6683" t="s">
        <v>29</v>
      </c>
      <c r="F6683" t="s">
        <v>19</v>
      </c>
      <c r="G6683" t="s">
        <v>26</v>
      </c>
      <c r="H6683">
        <v>2114.87</v>
      </c>
      <c r="I6683" s="9">
        <v>44937</v>
      </c>
      <c r="J6683">
        <v>2023</v>
      </c>
      <c r="K6683" t="s">
        <v>14045</v>
      </c>
      <c r="L6683">
        <v>1</v>
      </c>
      <c r="M6683" t="s">
        <v>14052</v>
      </c>
      <c r="N6683" t="s">
        <v>69</v>
      </c>
    </row>
    <row r="6684" spans="1:14" x14ac:dyDescent="0.35">
      <c r="A6684" t="s">
        <v>8561</v>
      </c>
      <c r="B6684">
        <v>23</v>
      </c>
      <c r="C6684" t="s">
        <v>14098</v>
      </c>
      <c r="D6684" t="s">
        <v>39</v>
      </c>
      <c r="E6684" t="s">
        <v>13</v>
      </c>
      <c r="F6684" t="s">
        <v>35</v>
      </c>
      <c r="G6684" t="s">
        <v>36</v>
      </c>
      <c r="H6684">
        <v>7768.76</v>
      </c>
      <c r="I6684" s="9">
        <v>45319</v>
      </c>
      <c r="J6684">
        <v>2024</v>
      </c>
      <c r="K6684" t="s">
        <v>14045</v>
      </c>
      <c r="L6684">
        <v>1</v>
      </c>
      <c r="M6684" t="s">
        <v>14059</v>
      </c>
      <c r="N6684" t="s">
        <v>69</v>
      </c>
    </row>
    <row r="6685" spans="1:14" x14ac:dyDescent="0.35">
      <c r="A6685" t="s">
        <v>9289</v>
      </c>
      <c r="B6685">
        <v>21</v>
      </c>
      <c r="C6685" t="s">
        <v>14098</v>
      </c>
      <c r="D6685" t="s">
        <v>12</v>
      </c>
      <c r="E6685" t="s">
        <v>64</v>
      </c>
      <c r="F6685" t="s">
        <v>49</v>
      </c>
      <c r="G6685" t="s">
        <v>15</v>
      </c>
      <c r="H6685">
        <v>13192.4</v>
      </c>
      <c r="I6685" s="9">
        <v>45498</v>
      </c>
      <c r="J6685">
        <v>2024</v>
      </c>
      <c r="K6685" t="s">
        <v>14063</v>
      </c>
      <c r="L6685">
        <v>7</v>
      </c>
      <c r="M6685" t="s">
        <v>14057</v>
      </c>
      <c r="N6685" t="s">
        <v>69</v>
      </c>
    </row>
    <row r="6686" spans="1:14" x14ac:dyDescent="0.35">
      <c r="A6686" t="s">
        <v>9447</v>
      </c>
      <c r="B6686">
        <v>19</v>
      </c>
      <c r="C6686" t="s">
        <v>14098</v>
      </c>
      <c r="D6686" t="s">
        <v>39</v>
      </c>
      <c r="E6686" t="s">
        <v>93</v>
      </c>
      <c r="F6686" t="s">
        <v>25</v>
      </c>
      <c r="G6686" t="s">
        <v>36</v>
      </c>
      <c r="H6686">
        <v>11904.65</v>
      </c>
      <c r="I6686" s="9">
        <v>45260</v>
      </c>
      <c r="J6686">
        <v>2023</v>
      </c>
      <c r="K6686" t="s">
        <v>14054</v>
      </c>
      <c r="L6686">
        <v>11</v>
      </c>
      <c r="M6686" t="s">
        <v>14057</v>
      </c>
      <c r="N6686" t="s">
        <v>69</v>
      </c>
    </row>
    <row r="6687" spans="1:14" x14ac:dyDescent="0.35">
      <c r="A6687" t="s">
        <v>9557</v>
      </c>
      <c r="B6687">
        <v>24</v>
      </c>
      <c r="C6687" t="s">
        <v>14098</v>
      </c>
      <c r="D6687" t="s">
        <v>12</v>
      </c>
      <c r="E6687" t="s">
        <v>74</v>
      </c>
      <c r="F6687" t="s">
        <v>55</v>
      </c>
      <c r="G6687" t="s">
        <v>26</v>
      </c>
      <c r="H6687">
        <v>1497.89</v>
      </c>
      <c r="I6687" s="9">
        <v>45112</v>
      </c>
      <c r="J6687">
        <v>2023</v>
      </c>
      <c r="K6687" t="s">
        <v>14063</v>
      </c>
      <c r="L6687">
        <v>7</v>
      </c>
      <c r="M6687" t="s">
        <v>14052</v>
      </c>
      <c r="N6687" t="s">
        <v>69</v>
      </c>
    </row>
    <row r="6688" spans="1:14" x14ac:dyDescent="0.35">
      <c r="A6688" t="s">
        <v>9851</v>
      </c>
      <c r="B6688">
        <v>18</v>
      </c>
      <c r="C6688" t="s">
        <v>14098</v>
      </c>
      <c r="D6688" t="s">
        <v>12</v>
      </c>
      <c r="E6688" t="s">
        <v>52</v>
      </c>
      <c r="F6688" t="s">
        <v>35</v>
      </c>
      <c r="G6688" t="s">
        <v>20</v>
      </c>
      <c r="H6688">
        <v>5120.6499999999996</v>
      </c>
      <c r="I6688" s="9">
        <v>45021</v>
      </c>
      <c r="J6688">
        <v>2023</v>
      </c>
      <c r="K6688" t="s">
        <v>14061</v>
      </c>
      <c r="L6688">
        <v>4</v>
      </c>
      <c r="M6688" t="s">
        <v>14052</v>
      </c>
      <c r="N6688" t="s">
        <v>69</v>
      </c>
    </row>
    <row r="6689" spans="1:14" x14ac:dyDescent="0.35">
      <c r="A6689" t="s">
        <v>10503</v>
      </c>
      <c r="B6689">
        <v>23</v>
      </c>
      <c r="C6689" t="s">
        <v>14098</v>
      </c>
      <c r="D6689" t="s">
        <v>39</v>
      </c>
      <c r="E6689" t="s">
        <v>24</v>
      </c>
      <c r="F6689" t="s">
        <v>35</v>
      </c>
      <c r="G6689" t="s">
        <v>36</v>
      </c>
      <c r="H6689">
        <v>3713.68</v>
      </c>
      <c r="I6689" s="9">
        <v>45100</v>
      </c>
      <c r="J6689">
        <v>2023</v>
      </c>
      <c r="K6689" t="s">
        <v>14049</v>
      </c>
      <c r="L6689">
        <v>6</v>
      </c>
      <c r="M6689" t="s">
        <v>14048</v>
      </c>
      <c r="N6689" t="s">
        <v>69</v>
      </c>
    </row>
    <row r="6690" spans="1:14" x14ac:dyDescent="0.35">
      <c r="A6690" t="s">
        <v>10609</v>
      </c>
      <c r="B6690">
        <v>18</v>
      </c>
      <c r="C6690" t="s">
        <v>14098</v>
      </c>
      <c r="D6690" t="s">
        <v>12</v>
      </c>
      <c r="E6690" t="s">
        <v>64</v>
      </c>
      <c r="F6690" t="s">
        <v>55</v>
      </c>
      <c r="G6690" t="s">
        <v>30</v>
      </c>
      <c r="H6690">
        <v>10095.64</v>
      </c>
      <c r="I6690" s="9">
        <v>45371</v>
      </c>
      <c r="J6690">
        <v>2024</v>
      </c>
      <c r="K6690" t="s">
        <v>14053</v>
      </c>
      <c r="L6690">
        <v>3</v>
      </c>
      <c r="M6690" t="s">
        <v>14052</v>
      </c>
      <c r="N6690" t="s">
        <v>69</v>
      </c>
    </row>
    <row r="6691" spans="1:14" x14ac:dyDescent="0.35">
      <c r="A6691" t="s">
        <v>11415</v>
      </c>
      <c r="B6691">
        <v>21</v>
      </c>
      <c r="C6691" t="s">
        <v>14098</v>
      </c>
      <c r="D6691" t="s">
        <v>12</v>
      </c>
      <c r="E6691" t="s">
        <v>13</v>
      </c>
      <c r="F6691" t="s">
        <v>25</v>
      </c>
      <c r="G6691" t="s">
        <v>36</v>
      </c>
      <c r="H6691">
        <v>26036.79</v>
      </c>
      <c r="I6691" s="9">
        <v>45000</v>
      </c>
      <c r="J6691">
        <v>2023</v>
      </c>
      <c r="K6691" t="s">
        <v>14053</v>
      </c>
      <c r="L6691">
        <v>3</v>
      </c>
      <c r="M6691" t="s">
        <v>14052</v>
      </c>
      <c r="N6691" t="s">
        <v>69</v>
      </c>
    </row>
    <row r="6692" spans="1:14" x14ac:dyDescent="0.35">
      <c r="A6692" t="s">
        <v>11447</v>
      </c>
      <c r="B6692">
        <v>20</v>
      </c>
      <c r="C6692" t="s">
        <v>14098</v>
      </c>
      <c r="D6692" t="s">
        <v>39</v>
      </c>
      <c r="E6692" t="s">
        <v>64</v>
      </c>
      <c r="F6692" t="s">
        <v>35</v>
      </c>
      <c r="G6692" t="s">
        <v>20</v>
      </c>
      <c r="H6692">
        <v>19077.53</v>
      </c>
      <c r="I6692" s="9">
        <v>45181</v>
      </c>
      <c r="J6692">
        <v>2023</v>
      </c>
      <c r="K6692" t="s">
        <v>14055</v>
      </c>
      <c r="L6692">
        <v>9</v>
      </c>
      <c r="M6692" t="s">
        <v>14046</v>
      </c>
      <c r="N6692" t="s">
        <v>69</v>
      </c>
    </row>
    <row r="6693" spans="1:14" x14ac:dyDescent="0.35">
      <c r="A6693" t="s">
        <v>12231</v>
      </c>
      <c r="B6693">
        <v>18</v>
      </c>
      <c r="C6693" t="s">
        <v>14098</v>
      </c>
      <c r="D6693" t="s">
        <v>39</v>
      </c>
      <c r="E6693" t="s">
        <v>29</v>
      </c>
      <c r="F6693" t="s">
        <v>19</v>
      </c>
      <c r="G6693" t="s">
        <v>36</v>
      </c>
      <c r="H6693">
        <v>3154.18</v>
      </c>
      <c r="I6693" s="9">
        <v>45450</v>
      </c>
      <c r="J6693">
        <v>2024</v>
      </c>
      <c r="K6693" t="s">
        <v>14049</v>
      </c>
      <c r="L6693">
        <v>6</v>
      </c>
      <c r="M6693" t="s">
        <v>14048</v>
      </c>
      <c r="N6693" t="s">
        <v>69</v>
      </c>
    </row>
    <row r="6694" spans="1:14" x14ac:dyDescent="0.35">
      <c r="A6694" t="s">
        <v>12241</v>
      </c>
      <c r="B6694">
        <v>23</v>
      </c>
      <c r="C6694" t="s">
        <v>14098</v>
      </c>
      <c r="D6694" t="s">
        <v>12</v>
      </c>
      <c r="E6694" t="s">
        <v>29</v>
      </c>
      <c r="F6694" t="s">
        <v>14</v>
      </c>
      <c r="G6694" t="s">
        <v>15</v>
      </c>
      <c r="H6694">
        <v>21223.119999999999</v>
      </c>
      <c r="I6694" s="9">
        <v>45492</v>
      </c>
      <c r="J6694">
        <v>2024</v>
      </c>
      <c r="K6694" t="s">
        <v>14063</v>
      </c>
      <c r="L6694">
        <v>7</v>
      </c>
      <c r="M6694" t="s">
        <v>14048</v>
      </c>
      <c r="N6694" t="s">
        <v>69</v>
      </c>
    </row>
    <row r="6695" spans="1:14" x14ac:dyDescent="0.35">
      <c r="A6695" t="s">
        <v>12353</v>
      </c>
      <c r="B6695">
        <v>23</v>
      </c>
      <c r="C6695" t="s">
        <v>14098</v>
      </c>
      <c r="D6695" t="s">
        <v>39</v>
      </c>
      <c r="E6695" t="s">
        <v>64</v>
      </c>
      <c r="F6695" t="s">
        <v>55</v>
      </c>
      <c r="G6695" t="s">
        <v>26</v>
      </c>
      <c r="H6695">
        <v>35544.959999999999</v>
      </c>
      <c r="I6695" s="9">
        <v>45210</v>
      </c>
      <c r="J6695">
        <v>2023</v>
      </c>
      <c r="K6695" t="s">
        <v>14058</v>
      </c>
      <c r="L6695">
        <v>10</v>
      </c>
      <c r="M6695" t="s">
        <v>14052</v>
      </c>
      <c r="N6695" t="s">
        <v>69</v>
      </c>
    </row>
    <row r="6696" spans="1:14" x14ac:dyDescent="0.35">
      <c r="A6696" t="s">
        <v>12407</v>
      </c>
      <c r="B6696">
        <v>21</v>
      </c>
      <c r="C6696" t="s">
        <v>14098</v>
      </c>
      <c r="D6696" t="s">
        <v>12</v>
      </c>
      <c r="E6696" t="s">
        <v>24</v>
      </c>
      <c r="F6696" t="s">
        <v>19</v>
      </c>
      <c r="G6696" t="s">
        <v>26</v>
      </c>
      <c r="H6696">
        <v>7736.68</v>
      </c>
      <c r="I6696" s="9">
        <v>44966</v>
      </c>
      <c r="J6696">
        <v>2023</v>
      </c>
      <c r="K6696" t="s">
        <v>14051</v>
      </c>
      <c r="L6696">
        <v>2</v>
      </c>
      <c r="M6696" t="s">
        <v>14057</v>
      </c>
      <c r="N6696" t="s">
        <v>69</v>
      </c>
    </row>
    <row r="6697" spans="1:14" x14ac:dyDescent="0.35">
      <c r="A6697" t="s">
        <v>12711</v>
      </c>
      <c r="B6697">
        <v>21</v>
      </c>
      <c r="C6697" t="s">
        <v>14098</v>
      </c>
      <c r="D6697" t="s">
        <v>12</v>
      </c>
      <c r="E6697" t="s">
        <v>24</v>
      </c>
      <c r="F6697" t="s">
        <v>49</v>
      </c>
      <c r="G6697" t="s">
        <v>20</v>
      </c>
      <c r="H6697">
        <v>4257.0200000000004</v>
      </c>
      <c r="I6697" s="9">
        <v>45588</v>
      </c>
      <c r="J6697">
        <v>2024</v>
      </c>
      <c r="K6697" t="s">
        <v>14058</v>
      </c>
      <c r="L6697">
        <v>10</v>
      </c>
      <c r="M6697" t="s">
        <v>14052</v>
      </c>
      <c r="N6697" t="s">
        <v>69</v>
      </c>
    </row>
    <row r="6698" spans="1:14" x14ac:dyDescent="0.35">
      <c r="A6698" t="s">
        <v>12859</v>
      </c>
      <c r="B6698">
        <v>18</v>
      </c>
      <c r="C6698" t="s">
        <v>14098</v>
      </c>
      <c r="D6698" t="s">
        <v>39</v>
      </c>
      <c r="E6698" t="s">
        <v>29</v>
      </c>
      <c r="F6698" t="s">
        <v>49</v>
      </c>
      <c r="G6698" t="s">
        <v>36</v>
      </c>
      <c r="H6698">
        <v>19783.05</v>
      </c>
      <c r="I6698" s="9">
        <v>45463</v>
      </c>
      <c r="J6698">
        <v>2024</v>
      </c>
      <c r="K6698" t="s">
        <v>14049</v>
      </c>
      <c r="L6698">
        <v>6</v>
      </c>
      <c r="M6698" t="s">
        <v>14057</v>
      </c>
      <c r="N6698" t="s">
        <v>69</v>
      </c>
    </row>
    <row r="6699" spans="1:14" x14ac:dyDescent="0.35">
      <c r="A6699" t="s">
        <v>14031</v>
      </c>
      <c r="B6699">
        <v>23</v>
      </c>
      <c r="C6699" t="s">
        <v>14098</v>
      </c>
      <c r="D6699" t="s">
        <v>39</v>
      </c>
      <c r="E6699" t="s">
        <v>52</v>
      </c>
      <c r="F6699" t="s">
        <v>55</v>
      </c>
      <c r="G6699" t="s">
        <v>26</v>
      </c>
      <c r="H6699">
        <v>19578.060000000001</v>
      </c>
      <c r="I6699" s="9">
        <v>45289</v>
      </c>
      <c r="J6699">
        <v>2023</v>
      </c>
      <c r="K6699" t="s">
        <v>14060</v>
      </c>
      <c r="L6699">
        <v>12</v>
      </c>
      <c r="M6699" t="s">
        <v>14048</v>
      </c>
      <c r="N6699" t="s">
        <v>69</v>
      </c>
    </row>
    <row r="6700" spans="1:14" x14ac:dyDescent="0.35">
      <c r="A6700" t="s">
        <v>167</v>
      </c>
      <c r="B6700">
        <v>46</v>
      </c>
      <c r="C6700" t="s">
        <v>14094</v>
      </c>
      <c r="D6700" t="s">
        <v>12</v>
      </c>
      <c r="E6700" t="s">
        <v>42</v>
      </c>
      <c r="F6700" t="s">
        <v>55</v>
      </c>
      <c r="G6700" t="s">
        <v>20</v>
      </c>
      <c r="H6700">
        <v>12218.28</v>
      </c>
      <c r="I6700" s="9">
        <v>44986</v>
      </c>
      <c r="J6700">
        <v>2023</v>
      </c>
      <c r="K6700" t="s">
        <v>14053</v>
      </c>
      <c r="L6700">
        <v>3</v>
      </c>
      <c r="M6700" t="s">
        <v>14052</v>
      </c>
      <c r="N6700" t="s">
        <v>69</v>
      </c>
    </row>
    <row r="6701" spans="1:14" x14ac:dyDescent="0.35">
      <c r="A6701" t="s">
        <v>279</v>
      </c>
      <c r="B6701">
        <v>52</v>
      </c>
      <c r="C6701" t="s">
        <v>14094</v>
      </c>
      <c r="D6701" t="s">
        <v>39</v>
      </c>
      <c r="E6701" t="s">
        <v>74</v>
      </c>
      <c r="F6701" t="s">
        <v>14</v>
      </c>
      <c r="G6701" t="s">
        <v>36</v>
      </c>
      <c r="H6701">
        <v>10778.4</v>
      </c>
      <c r="I6701" s="9">
        <v>45323</v>
      </c>
      <c r="J6701">
        <v>2024</v>
      </c>
      <c r="K6701" t="s">
        <v>14051</v>
      </c>
      <c r="L6701">
        <v>2</v>
      </c>
      <c r="M6701" t="s">
        <v>14057</v>
      </c>
      <c r="N6701" t="s">
        <v>69</v>
      </c>
    </row>
    <row r="6702" spans="1:14" x14ac:dyDescent="0.35">
      <c r="A6702" t="s">
        <v>1087</v>
      </c>
      <c r="B6702">
        <v>51</v>
      </c>
      <c r="C6702" t="s">
        <v>14094</v>
      </c>
      <c r="D6702" t="s">
        <v>39</v>
      </c>
      <c r="E6702" t="s">
        <v>64</v>
      </c>
      <c r="F6702" t="s">
        <v>14</v>
      </c>
      <c r="G6702" t="s">
        <v>30</v>
      </c>
      <c r="H6702">
        <v>631.98</v>
      </c>
      <c r="I6702" s="9">
        <v>45123</v>
      </c>
      <c r="J6702">
        <v>2023</v>
      </c>
      <c r="K6702" t="s">
        <v>14063</v>
      </c>
      <c r="L6702">
        <v>7</v>
      </c>
      <c r="M6702" t="s">
        <v>14059</v>
      </c>
      <c r="N6702" t="s">
        <v>69</v>
      </c>
    </row>
    <row r="6703" spans="1:14" x14ac:dyDescent="0.35">
      <c r="A6703" t="s">
        <v>1119</v>
      </c>
      <c r="B6703">
        <v>52</v>
      </c>
      <c r="C6703" t="s">
        <v>14094</v>
      </c>
      <c r="D6703" t="s">
        <v>12</v>
      </c>
      <c r="E6703" t="s">
        <v>64</v>
      </c>
      <c r="F6703" t="s">
        <v>55</v>
      </c>
      <c r="G6703" t="s">
        <v>36</v>
      </c>
      <c r="H6703">
        <v>31108.25</v>
      </c>
      <c r="I6703" s="9">
        <v>45489</v>
      </c>
      <c r="J6703">
        <v>2024</v>
      </c>
      <c r="K6703" t="s">
        <v>14063</v>
      </c>
      <c r="L6703">
        <v>7</v>
      </c>
      <c r="M6703" t="s">
        <v>14046</v>
      </c>
      <c r="N6703" t="s">
        <v>69</v>
      </c>
    </row>
    <row r="6704" spans="1:14" x14ac:dyDescent="0.35">
      <c r="A6704" t="s">
        <v>1177</v>
      </c>
      <c r="B6704">
        <v>45</v>
      </c>
      <c r="C6704" t="s">
        <v>14094</v>
      </c>
      <c r="D6704" t="s">
        <v>39</v>
      </c>
      <c r="E6704" t="s">
        <v>64</v>
      </c>
      <c r="F6704" t="s">
        <v>35</v>
      </c>
      <c r="G6704" t="s">
        <v>15</v>
      </c>
      <c r="H6704">
        <v>8529.75</v>
      </c>
      <c r="I6704" s="9">
        <v>45145</v>
      </c>
      <c r="J6704">
        <v>2023</v>
      </c>
      <c r="K6704" t="s">
        <v>14056</v>
      </c>
      <c r="L6704">
        <v>8</v>
      </c>
      <c r="M6704" t="s">
        <v>14062</v>
      </c>
      <c r="N6704" t="s">
        <v>69</v>
      </c>
    </row>
    <row r="6705" spans="1:14" x14ac:dyDescent="0.35">
      <c r="A6705" t="s">
        <v>1263</v>
      </c>
      <c r="B6705">
        <v>46</v>
      </c>
      <c r="C6705" t="s">
        <v>14094</v>
      </c>
      <c r="D6705" t="s">
        <v>12</v>
      </c>
      <c r="E6705" t="s">
        <v>13</v>
      </c>
      <c r="F6705" t="s">
        <v>49</v>
      </c>
      <c r="G6705" t="s">
        <v>26</v>
      </c>
      <c r="H6705">
        <v>1581.67</v>
      </c>
      <c r="I6705" s="9">
        <v>45307</v>
      </c>
      <c r="J6705">
        <v>2024</v>
      </c>
      <c r="K6705" t="s">
        <v>14045</v>
      </c>
      <c r="L6705">
        <v>1</v>
      </c>
      <c r="M6705" t="s">
        <v>14046</v>
      </c>
      <c r="N6705" t="s">
        <v>69</v>
      </c>
    </row>
    <row r="6706" spans="1:14" x14ac:dyDescent="0.35">
      <c r="A6706" t="s">
        <v>1923</v>
      </c>
      <c r="B6706">
        <v>47</v>
      </c>
      <c r="C6706" t="s">
        <v>14094</v>
      </c>
      <c r="D6706" t="s">
        <v>39</v>
      </c>
      <c r="E6706" t="s">
        <v>93</v>
      </c>
      <c r="F6706" t="s">
        <v>35</v>
      </c>
      <c r="G6706" t="s">
        <v>30</v>
      </c>
      <c r="H6706">
        <v>3511.8</v>
      </c>
      <c r="I6706" s="9">
        <v>45520</v>
      </c>
      <c r="J6706">
        <v>2024</v>
      </c>
      <c r="K6706" t="s">
        <v>14056</v>
      </c>
      <c r="L6706">
        <v>8</v>
      </c>
      <c r="M6706" t="s">
        <v>14048</v>
      </c>
      <c r="N6706" t="s">
        <v>69</v>
      </c>
    </row>
    <row r="6707" spans="1:14" x14ac:dyDescent="0.35">
      <c r="A6707" t="s">
        <v>2503</v>
      </c>
      <c r="B6707">
        <v>47</v>
      </c>
      <c r="C6707" t="s">
        <v>14094</v>
      </c>
      <c r="D6707" t="s">
        <v>39</v>
      </c>
      <c r="E6707" t="s">
        <v>74</v>
      </c>
      <c r="F6707" t="s">
        <v>19</v>
      </c>
      <c r="G6707" t="s">
        <v>30</v>
      </c>
      <c r="H6707">
        <v>12987.59</v>
      </c>
      <c r="I6707" s="9">
        <v>45495</v>
      </c>
      <c r="J6707">
        <v>2024</v>
      </c>
      <c r="K6707" t="s">
        <v>14063</v>
      </c>
      <c r="L6707">
        <v>7</v>
      </c>
      <c r="M6707" t="s">
        <v>14062</v>
      </c>
      <c r="N6707" t="s">
        <v>69</v>
      </c>
    </row>
    <row r="6708" spans="1:14" x14ac:dyDescent="0.35">
      <c r="A6708" t="s">
        <v>2595</v>
      </c>
      <c r="B6708">
        <v>48</v>
      </c>
      <c r="C6708" t="s">
        <v>14094</v>
      </c>
      <c r="D6708" t="s">
        <v>12</v>
      </c>
      <c r="E6708" t="s">
        <v>52</v>
      </c>
      <c r="F6708" t="s">
        <v>35</v>
      </c>
      <c r="G6708" t="s">
        <v>20</v>
      </c>
      <c r="H6708">
        <v>5431.22</v>
      </c>
      <c r="I6708" s="9">
        <v>45207</v>
      </c>
      <c r="J6708">
        <v>2023</v>
      </c>
      <c r="K6708" t="s">
        <v>14058</v>
      </c>
      <c r="L6708">
        <v>10</v>
      </c>
      <c r="M6708" t="s">
        <v>14059</v>
      </c>
      <c r="N6708" t="s">
        <v>69</v>
      </c>
    </row>
    <row r="6709" spans="1:14" x14ac:dyDescent="0.35">
      <c r="A6709" t="s">
        <v>2739</v>
      </c>
      <c r="B6709">
        <v>54</v>
      </c>
      <c r="C6709" t="s">
        <v>14094</v>
      </c>
      <c r="D6709" t="s">
        <v>39</v>
      </c>
      <c r="E6709" t="s">
        <v>42</v>
      </c>
      <c r="F6709" t="s">
        <v>55</v>
      </c>
      <c r="G6709" t="s">
        <v>30</v>
      </c>
      <c r="H6709">
        <v>7783.09</v>
      </c>
      <c r="I6709" s="9">
        <v>44996</v>
      </c>
      <c r="J6709">
        <v>2023</v>
      </c>
      <c r="K6709" t="s">
        <v>14053</v>
      </c>
      <c r="L6709">
        <v>3</v>
      </c>
      <c r="M6709" t="s">
        <v>14050</v>
      </c>
      <c r="N6709" t="s">
        <v>69</v>
      </c>
    </row>
    <row r="6710" spans="1:14" x14ac:dyDescent="0.35">
      <c r="A6710" t="s">
        <v>2987</v>
      </c>
      <c r="B6710">
        <v>48</v>
      </c>
      <c r="C6710" t="s">
        <v>14094</v>
      </c>
      <c r="D6710" t="s">
        <v>12</v>
      </c>
      <c r="E6710" t="s">
        <v>74</v>
      </c>
      <c r="F6710" t="s">
        <v>35</v>
      </c>
      <c r="G6710" t="s">
        <v>36</v>
      </c>
      <c r="H6710">
        <v>2974.16</v>
      </c>
      <c r="I6710" s="9">
        <v>45095</v>
      </c>
      <c r="J6710">
        <v>2023</v>
      </c>
      <c r="K6710" t="s">
        <v>14049</v>
      </c>
      <c r="L6710">
        <v>6</v>
      </c>
      <c r="M6710" t="s">
        <v>14059</v>
      </c>
      <c r="N6710" t="s">
        <v>69</v>
      </c>
    </row>
    <row r="6711" spans="1:14" x14ac:dyDescent="0.35">
      <c r="A6711" t="s">
        <v>3075</v>
      </c>
      <c r="B6711">
        <v>49</v>
      </c>
      <c r="C6711" t="s">
        <v>14094</v>
      </c>
      <c r="D6711" t="s">
        <v>12</v>
      </c>
      <c r="E6711" t="s">
        <v>93</v>
      </c>
      <c r="F6711" t="s">
        <v>14</v>
      </c>
      <c r="G6711" t="s">
        <v>30</v>
      </c>
      <c r="H6711">
        <v>5301.73</v>
      </c>
      <c r="I6711" s="9">
        <v>45346</v>
      </c>
      <c r="J6711">
        <v>2024</v>
      </c>
      <c r="K6711" t="s">
        <v>14051</v>
      </c>
      <c r="L6711">
        <v>2</v>
      </c>
      <c r="M6711" t="s">
        <v>14050</v>
      </c>
      <c r="N6711" t="s">
        <v>69</v>
      </c>
    </row>
    <row r="6712" spans="1:14" x14ac:dyDescent="0.35">
      <c r="A6712" t="s">
        <v>3109</v>
      </c>
      <c r="B6712">
        <v>47</v>
      </c>
      <c r="C6712" t="s">
        <v>14094</v>
      </c>
      <c r="D6712" t="s">
        <v>12</v>
      </c>
      <c r="E6712" t="s">
        <v>29</v>
      </c>
      <c r="F6712" t="s">
        <v>14</v>
      </c>
      <c r="G6712" t="s">
        <v>15</v>
      </c>
      <c r="H6712">
        <v>10194.39</v>
      </c>
      <c r="I6712" s="9">
        <v>45527</v>
      </c>
      <c r="J6712">
        <v>2024</v>
      </c>
      <c r="K6712" t="s">
        <v>14056</v>
      </c>
      <c r="L6712">
        <v>8</v>
      </c>
      <c r="M6712" t="s">
        <v>14048</v>
      </c>
      <c r="N6712" t="s">
        <v>69</v>
      </c>
    </row>
    <row r="6713" spans="1:14" x14ac:dyDescent="0.35">
      <c r="A6713" t="s">
        <v>3381</v>
      </c>
      <c r="B6713">
        <v>47</v>
      </c>
      <c r="C6713" t="s">
        <v>14094</v>
      </c>
      <c r="D6713" t="s">
        <v>12</v>
      </c>
      <c r="E6713" t="s">
        <v>42</v>
      </c>
      <c r="F6713" t="s">
        <v>35</v>
      </c>
      <c r="G6713" t="s">
        <v>26</v>
      </c>
      <c r="H6713">
        <v>4500.8999999999996</v>
      </c>
      <c r="I6713" s="9">
        <v>45141</v>
      </c>
      <c r="J6713">
        <v>2023</v>
      </c>
      <c r="K6713" t="s">
        <v>14056</v>
      </c>
      <c r="L6713">
        <v>8</v>
      </c>
      <c r="M6713" t="s">
        <v>14057</v>
      </c>
      <c r="N6713" t="s">
        <v>69</v>
      </c>
    </row>
    <row r="6714" spans="1:14" x14ac:dyDescent="0.35">
      <c r="A6714" t="s">
        <v>3419</v>
      </c>
      <c r="B6714">
        <v>48</v>
      </c>
      <c r="C6714" t="s">
        <v>14094</v>
      </c>
      <c r="D6714" t="s">
        <v>39</v>
      </c>
      <c r="E6714" t="s">
        <v>64</v>
      </c>
      <c r="F6714" t="s">
        <v>49</v>
      </c>
      <c r="G6714" t="s">
        <v>15</v>
      </c>
      <c r="H6714">
        <v>21650.58</v>
      </c>
      <c r="I6714" s="9">
        <v>45581</v>
      </c>
      <c r="J6714">
        <v>2024</v>
      </c>
      <c r="K6714" t="s">
        <v>14058</v>
      </c>
      <c r="L6714">
        <v>10</v>
      </c>
      <c r="M6714" t="s">
        <v>14052</v>
      </c>
      <c r="N6714" t="s">
        <v>69</v>
      </c>
    </row>
    <row r="6715" spans="1:14" x14ac:dyDescent="0.35">
      <c r="A6715" t="s">
        <v>3547</v>
      </c>
      <c r="B6715">
        <v>46</v>
      </c>
      <c r="C6715" t="s">
        <v>14094</v>
      </c>
      <c r="D6715" t="s">
        <v>39</v>
      </c>
      <c r="E6715" t="s">
        <v>74</v>
      </c>
      <c r="F6715" t="s">
        <v>35</v>
      </c>
      <c r="G6715" t="s">
        <v>30</v>
      </c>
      <c r="H6715">
        <v>15784.01</v>
      </c>
      <c r="I6715" s="9">
        <v>45322</v>
      </c>
      <c r="J6715">
        <v>2024</v>
      </c>
      <c r="K6715" t="s">
        <v>14045</v>
      </c>
      <c r="L6715">
        <v>1</v>
      </c>
      <c r="M6715" t="s">
        <v>14052</v>
      </c>
      <c r="N6715" t="s">
        <v>69</v>
      </c>
    </row>
    <row r="6716" spans="1:14" x14ac:dyDescent="0.35">
      <c r="A6716" t="s">
        <v>3751</v>
      </c>
      <c r="B6716">
        <v>50</v>
      </c>
      <c r="C6716" t="s">
        <v>14094</v>
      </c>
      <c r="D6716" t="s">
        <v>39</v>
      </c>
      <c r="E6716" t="s">
        <v>24</v>
      </c>
      <c r="F6716" t="s">
        <v>49</v>
      </c>
      <c r="G6716" t="s">
        <v>36</v>
      </c>
      <c r="H6716">
        <v>5807.85</v>
      </c>
      <c r="I6716" s="9">
        <v>45185</v>
      </c>
      <c r="J6716">
        <v>2023</v>
      </c>
      <c r="K6716" t="s">
        <v>14055</v>
      </c>
      <c r="L6716">
        <v>9</v>
      </c>
      <c r="M6716" t="s">
        <v>14050</v>
      </c>
      <c r="N6716" t="s">
        <v>69</v>
      </c>
    </row>
    <row r="6717" spans="1:14" x14ac:dyDescent="0.35">
      <c r="A6717" t="s">
        <v>3887</v>
      </c>
      <c r="B6717">
        <v>49</v>
      </c>
      <c r="C6717" t="s">
        <v>14094</v>
      </c>
      <c r="D6717" t="s">
        <v>12</v>
      </c>
      <c r="E6717" t="s">
        <v>42</v>
      </c>
      <c r="F6717" t="s">
        <v>55</v>
      </c>
      <c r="G6717" t="s">
        <v>20</v>
      </c>
      <c r="H6717">
        <v>2981.02</v>
      </c>
      <c r="I6717" s="9">
        <v>45556</v>
      </c>
      <c r="J6717">
        <v>2024</v>
      </c>
      <c r="K6717" t="s">
        <v>14055</v>
      </c>
      <c r="L6717">
        <v>9</v>
      </c>
      <c r="M6717" t="s">
        <v>14050</v>
      </c>
      <c r="N6717" t="s">
        <v>69</v>
      </c>
    </row>
    <row r="6718" spans="1:14" x14ac:dyDescent="0.35">
      <c r="A6718" t="s">
        <v>3925</v>
      </c>
      <c r="B6718">
        <v>47</v>
      </c>
      <c r="C6718" t="s">
        <v>14094</v>
      </c>
      <c r="D6718" t="s">
        <v>39</v>
      </c>
      <c r="E6718" t="s">
        <v>93</v>
      </c>
      <c r="F6718" t="s">
        <v>25</v>
      </c>
      <c r="G6718" t="s">
        <v>30</v>
      </c>
      <c r="H6718">
        <v>3186.52</v>
      </c>
      <c r="I6718" s="9">
        <v>45530</v>
      </c>
      <c r="J6718">
        <v>2024</v>
      </c>
      <c r="K6718" t="s">
        <v>14056</v>
      </c>
      <c r="L6718">
        <v>8</v>
      </c>
      <c r="M6718" t="s">
        <v>14062</v>
      </c>
      <c r="N6718" t="s">
        <v>69</v>
      </c>
    </row>
    <row r="6719" spans="1:14" x14ac:dyDescent="0.35">
      <c r="A6719" t="s">
        <v>3985</v>
      </c>
      <c r="B6719">
        <v>50</v>
      </c>
      <c r="C6719" t="s">
        <v>14094</v>
      </c>
      <c r="D6719" t="s">
        <v>39</v>
      </c>
      <c r="E6719" t="s">
        <v>29</v>
      </c>
      <c r="F6719" t="s">
        <v>35</v>
      </c>
      <c r="G6719" t="s">
        <v>30</v>
      </c>
      <c r="H6719">
        <v>8938.3700000000008</v>
      </c>
      <c r="I6719" s="9">
        <v>45307</v>
      </c>
      <c r="J6719">
        <v>2024</v>
      </c>
      <c r="K6719" t="s">
        <v>14045</v>
      </c>
      <c r="L6719">
        <v>1</v>
      </c>
      <c r="M6719" t="s">
        <v>14046</v>
      </c>
      <c r="N6719" t="s">
        <v>69</v>
      </c>
    </row>
    <row r="6720" spans="1:14" x14ac:dyDescent="0.35">
      <c r="A6720" t="s">
        <v>4043</v>
      </c>
      <c r="B6720">
        <v>52</v>
      </c>
      <c r="C6720" t="s">
        <v>14094</v>
      </c>
      <c r="D6720" t="s">
        <v>39</v>
      </c>
      <c r="E6720" t="s">
        <v>29</v>
      </c>
      <c r="F6720" t="s">
        <v>19</v>
      </c>
      <c r="G6720" t="s">
        <v>20</v>
      </c>
      <c r="H6720">
        <v>9098.17</v>
      </c>
      <c r="I6720" s="9">
        <v>45238</v>
      </c>
      <c r="J6720">
        <v>2023</v>
      </c>
      <c r="K6720" t="s">
        <v>14054</v>
      </c>
      <c r="L6720">
        <v>11</v>
      </c>
      <c r="M6720" t="s">
        <v>14052</v>
      </c>
      <c r="N6720" t="s">
        <v>69</v>
      </c>
    </row>
    <row r="6721" spans="1:14" x14ac:dyDescent="0.35">
      <c r="A6721" t="s">
        <v>4173</v>
      </c>
      <c r="B6721">
        <v>46</v>
      </c>
      <c r="C6721" t="s">
        <v>14094</v>
      </c>
      <c r="D6721" t="s">
        <v>12</v>
      </c>
      <c r="E6721" t="s">
        <v>52</v>
      </c>
      <c r="F6721" t="s">
        <v>14</v>
      </c>
      <c r="G6721" t="s">
        <v>15</v>
      </c>
      <c r="H6721">
        <v>5283.38</v>
      </c>
      <c r="I6721" s="9">
        <v>45651</v>
      </c>
      <c r="J6721">
        <v>2024</v>
      </c>
      <c r="K6721" t="s">
        <v>14060</v>
      </c>
      <c r="L6721">
        <v>12</v>
      </c>
      <c r="M6721" t="s">
        <v>14052</v>
      </c>
      <c r="N6721" t="s">
        <v>69</v>
      </c>
    </row>
    <row r="6722" spans="1:14" x14ac:dyDescent="0.35">
      <c r="A6722" t="s">
        <v>4303</v>
      </c>
      <c r="B6722">
        <v>51</v>
      </c>
      <c r="C6722" t="s">
        <v>14094</v>
      </c>
      <c r="D6722" t="s">
        <v>12</v>
      </c>
      <c r="E6722" t="s">
        <v>64</v>
      </c>
      <c r="F6722" t="s">
        <v>49</v>
      </c>
      <c r="G6722" t="s">
        <v>30</v>
      </c>
      <c r="H6722">
        <v>3030.47</v>
      </c>
      <c r="I6722" s="9">
        <v>45023</v>
      </c>
      <c r="J6722">
        <v>2023</v>
      </c>
      <c r="K6722" t="s">
        <v>14061</v>
      </c>
      <c r="L6722">
        <v>4</v>
      </c>
      <c r="M6722" t="s">
        <v>14048</v>
      </c>
      <c r="N6722" t="s">
        <v>69</v>
      </c>
    </row>
    <row r="6723" spans="1:14" x14ac:dyDescent="0.35">
      <c r="A6723" t="s">
        <v>4637</v>
      </c>
      <c r="B6723">
        <v>45</v>
      </c>
      <c r="C6723" t="s">
        <v>14094</v>
      </c>
      <c r="D6723" t="s">
        <v>12</v>
      </c>
      <c r="E6723" t="s">
        <v>52</v>
      </c>
      <c r="F6723" t="s">
        <v>25</v>
      </c>
      <c r="G6723" t="s">
        <v>26</v>
      </c>
      <c r="H6723">
        <v>39572.54</v>
      </c>
      <c r="I6723" s="9">
        <v>45632</v>
      </c>
      <c r="J6723">
        <v>2024</v>
      </c>
      <c r="K6723" t="s">
        <v>14060</v>
      </c>
      <c r="L6723">
        <v>12</v>
      </c>
      <c r="M6723" t="s">
        <v>14048</v>
      </c>
      <c r="N6723" t="s">
        <v>69</v>
      </c>
    </row>
    <row r="6724" spans="1:14" x14ac:dyDescent="0.35">
      <c r="A6724" t="s">
        <v>4641</v>
      </c>
      <c r="B6724">
        <v>49</v>
      </c>
      <c r="C6724" t="s">
        <v>14094</v>
      </c>
      <c r="D6724" t="s">
        <v>12</v>
      </c>
      <c r="E6724" t="s">
        <v>74</v>
      </c>
      <c r="F6724" t="s">
        <v>49</v>
      </c>
      <c r="G6724" t="s">
        <v>26</v>
      </c>
      <c r="H6724">
        <v>12591.03</v>
      </c>
      <c r="I6724" s="9">
        <v>45364</v>
      </c>
      <c r="J6724">
        <v>2024</v>
      </c>
      <c r="K6724" t="s">
        <v>14053</v>
      </c>
      <c r="L6724">
        <v>3</v>
      </c>
      <c r="M6724" t="s">
        <v>14052</v>
      </c>
      <c r="N6724" t="s">
        <v>69</v>
      </c>
    </row>
    <row r="6725" spans="1:14" x14ac:dyDescent="0.35">
      <c r="A6725" t="s">
        <v>4767</v>
      </c>
      <c r="B6725">
        <v>52</v>
      </c>
      <c r="C6725" t="s">
        <v>14094</v>
      </c>
      <c r="D6725" t="s">
        <v>39</v>
      </c>
      <c r="E6725" t="s">
        <v>64</v>
      </c>
      <c r="F6725" t="s">
        <v>25</v>
      </c>
      <c r="G6725" t="s">
        <v>30</v>
      </c>
      <c r="H6725">
        <v>5654.94</v>
      </c>
      <c r="I6725" s="9">
        <v>45100</v>
      </c>
      <c r="J6725">
        <v>2023</v>
      </c>
      <c r="K6725" t="s">
        <v>14049</v>
      </c>
      <c r="L6725">
        <v>6</v>
      </c>
      <c r="M6725" t="s">
        <v>14048</v>
      </c>
      <c r="N6725" t="s">
        <v>69</v>
      </c>
    </row>
    <row r="6726" spans="1:14" x14ac:dyDescent="0.35">
      <c r="A6726" t="s">
        <v>4823</v>
      </c>
      <c r="B6726">
        <v>45</v>
      </c>
      <c r="C6726" t="s">
        <v>14094</v>
      </c>
      <c r="D6726" t="s">
        <v>39</v>
      </c>
      <c r="E6726" t="s">
        <v>74</v>
      </c>
      <c r="F6726" t="s">
        <v>14</v>
      </c>
      <c r="G6726" t="s">
        <v>36</v>
      </c>
      <c r="H6726">
        <v>11685.47</v>
      </c>
      <c r="I6726" s="9">
        <v>45469</v>
      </c>
      <c r="J6726">
        <v>2024</v>
      </c>
      <c r="K6726" t="s">
        <v>14049</v>
      </c>
      <c r="L6726">
        <v>6</v>
      </c>
      <c r="M6726" t="s">
        <v>14052</v>
      </c>
      <c r="N6726" t="s">
        <v>69</v>
      </c>
    </row>
    <row r="6727" spans="1:14" x14ac:dyDescent="0.35">
      <c r="A6727" t="s">
        <v>5011</v>
      </c>
      <c r="B6727">
        <v>51</v>
      </c>
      <c r="C6727" t="s">
        <v>14094</v>
      </c>
      <c r="D6727" t="s">
        <v>12</v>
      </c>
      <c r="E6727" t="s">
        <v>74</v>
      </c>
      <c r="F6727" t="s">
        <v>14</v>
      </c>
      <c r="G6727" t="s">
        <v>36</v>
      </c>
      <c r="H6727">
        <v>7679.62</v>
      </c>
      <c r="I6727" s="9">
        <v>45574</v>
      </c>
      <c r="J6727">
        <v>2024</v>
      </c>
      <c r="K6727" t="s">
        <v>14058</v>
      </c>
      <c r="L6727">
        <v>10</v>
      </c>
      <c r="M6727" t="s">
        <v>14052</v>
      </c>
      <c r="N6727" t="s">
        <v>69</v>
      </c>
    </row>
    <row r="6728" spans="1:14" x14ac:dyDescent="0.35">
      <c r="A6728" t="s">
        <v>5147</v>
      </c>
      <c r="B6728">
        <v>54</v>
      </c>
      <c r="C6728" t="s">
        <v>14094</v>
      </c>
      <c r="D6728" t="s">
        <v>39</v>
      </c>
      <c r="E6728" t="s">
        <v>42</v>
      </c>
      <c r="F6728" t="s">
        <v>49</v>
      </c>
      <c r="G6728" t="s">
        <v>30</v>
      </c>
      <c r="H6728">
        <v>1730.51</v>
      </c>
      <c r="I6728" s="9">
        <v>45404</v>
      </c>
      <c r="J6728">
        <v>2024</v>
      </c>
      <c r="K6728" t="s">
        <v>14061</v>
      </c>
      <c r="L6728">
        <v>4</v>
      </c>
      <c r="M6728" t="s">
        <v>14062</v>
      </c>
      <c r="N6728" t="s">
        <v>69</v>
      </c>
    </row>
    <row r="6729" spans="1:14" x14ac:dyDescent="0.35">
      <c r="A6729" t="s">
        <v>5763</v>
      </c>
      <c r="B6729">
        <v>50</v>
      </c>
      <c r="C6729" t="s">
        <v>14094</v>
      </c>
      <c r="D6729" t="s">
        <v>12</v>
      </c>
      <c r="E6729" t="s">
        <v>13</v>
      </c>
      <c r="F6729" t="s">
        <v>14</v>
      </c>
      <c r="G6729" t="s">
        <v>15</v>
      </c>
      <c r="H6729">
        <v>8213.2000000000007</v>
      </c>
      <c r="I6729" s="9">
        <v>45389</v>
      </c>
      <c r="J6729">
        <v>2024</v>
      </c>
      <c r="K6729" t="s">
        <v>14061</v>
      </c>
      <c r="L6729">
        <v>4</v>
      </c>
      <c r="M6729" t="s">
        <v>14059</v>
      </c>
      <c r="N6729" t="s">
        <v>69</v>
      </c>
    </row>
    <row r="6730" spans="1:14" x14ac:dyDescent="0.35">
      <c r="A6730" t="s">
        <v>6209</v>
      </c>
      <c r="B6730">
        <v>50</v>
      </c>
      <c r="C6730" t="s">
        <v>14094</v>
      </c>
      <c r="D6730" t="s">
        <v>12</v>
      </c>
      <c r="E6730" t="s">
        <v>29</v>
      </c>
      <c r="F6730" t="s">
        <v>25</v>
      </c>
      <c r="G6730" t="s">
        <v>26</v>
      </c>
      <c r="H6730">
        <v>50258.58</v>
      </c>
      <c r="I6730" s="9">
        <v>45029</v>
      </c>
      <c r="J6730">
        <v>2023</v>
      </c>
      <c r="K6730" t="s">
        <v>14061</v>
      </c>
      <c r="L6730">
        <v>4</v>
      </c>
      <c r="M6730" t="s">
        <v>14057</v>
      </c>
      <c r="N6730" t="s">
        <v>69</v>
      </c>
    </row>
    <row r="6731" spans="1:14" x14ac:dyDescent="0.35">
      <c r="A6731" t="s">
        <v>6347</v>
      </c>
      <c r="B6731">
        <v>51</v>
      </c>
      <c r="C6731" t="s">
        <v>14094</v>
      </c>
      <c r="D6731" t="s">
        <v>12</v>
      </c>
      <c r="E6731" t="s">
        <v>13</v>
      </c>
      <c r="F6731" t="s">
        <v>55</v>
      </c>
      <c r="G6731" t="s">
        <v>20</v>
      </c>
      <c r="H6731">
        <v>15862.44</v>
      </c>
      <c r="I6731" s="9">
        <v>45568</v>
      </c>
      <c r="J6731">
        <v>2024</v>
      </c>
      <c r="K6731" t="s">
        <v>14058</v>
      </c>
      <c r="L6731">
        <v>10</v>
      </c>
      <c r="M6731" t="s">
        <v>14057</v>
      </c>
      <c r="N6731" t="s">
        <v>69</v>
      </c>
    </row>
    <row r="6732" spans="1:14" x14ac:dyDescent="0.35">
      <c r="A6732" t="s">
        <v>6545</v>
      </c>
      <c r="B6732">
        <v>52</v>
      </c>
      <c r="C6732" t="s">
        <v>14094</v>
      </c>
      <c r="D6732" t="s">
        <v>39</v>
      </c>
      <c r="E6732" t="s">
        <v>29</v>
      </c>
      <c r="F6732" t="s">
        <v>25</v>
      </c>
      <c r="G6732" t="s">
        <v>15</v>
      </c>
      <c r="H6732">
        <v>4774.72</v>
      </c>
      <c r="I6732" s="9">
        <v>44934</v>
      </c>
      <c r="J6732">
        <v>2023</v>
      </c>
      <c r="K6732" t="s">
        <v>14045</v>
      </c>
      <c r="L6732">
        <v>1</v>
      </c>
      <c r="M6732" t="s">
        <v>14059</v>
      </c>
      <c r="N6732" t="s">
        <v>69</v>
      </c>
    </row>
    <row r="6733" spans="1:14" x14ac:dyDescent="0.35">
      <c r="A6733" t="s">
        <v>6665</v>
      </c>
      <c r="B6733">
        <v>45</v>
      </c>
      <c r="C6733" t="s">
        <v>14094</v>
      </c>
      <c r="D6733" t="s">
        <v>39</v>
      </c>
      <c r="E6733" t="s">
        <v>93</v>
      </c>
      <c r="F6733" t="s">
        <v>25</v>
      </c>
      <c r="G6733" t="s">
        <v>26</v>
      </c>
      <c r="H6733">
        <v>11426.82</v>
      </c>
      <c r="I6733" s="9">
        <v>44996</v>
      </c>
      <c r="J6733">
        <v>2023</v>
      </c>
      <c r="K6733" t="s">
        <v>14053</v>
      </c>
      <c r="L6733">
        <v>3</v>
      </c>
      <c r="M6733" t="s">
        <v>14050</v>
      </c>
      <c r="N6733" t="s">
        <v>69</v>
      </c>
    </row>
    <row r="6734" spans="1:14" x14ac:dyDescent="0.35">
      <c r="A6734" t="s">
        <v>6967</v>
      </c>
      <c r="B6734">
        <v>48</v>
      </c>
      <c r="C6734" t="s">
        <v>14094</v>
      </c>
      <c r="D6734" t="s">
        <v>39</v>
      </c>
      <c r="E6734" t="s">
        <v>93</v>
      </c>
      <c r="F6734" t="s">
        <v>49</v>
      </c>
      <c r="G6734" t="s">
        <v>30</v>
      </c>
      <c r="H6734">
        <v>3433.3</v>
      </c>
      <c r="I6734" s="9">
        <v>45518</v>
      </c>
      <c r="J6734">
        <v>2024</v>
      </c>
      <c r="K6734" t="s">
        <v>14056</v>
      </c>
      <c r="L6734">
        <v>8</v>
      </c>
      <c r="M6734" t="s">
        <v>14052</v>
      </c>
      <c r="N6734" t="s">
        <v>69</v>
      </c>
    </row>
    <row r="6735" spans="1:14" x14ac:dyDescent="0.35">
      <c r="A6735" t="s">
        <v>7007</v>
      </c>
      <c r="B6735">
        <v>45</v>
      </c>
      <c r="C6735" t="s">
        <v>14094</v>
      </c>
      <c r="D6735" t="s">
        <v>12</v>
      </c>
      <c r="E6735" t="s">
        <v>74</v>
      </c>
      <c r="F6735" t="s">
        <v>14</v>
      </c>
      <c r="G6735" t="s">
        <v>30</v>
      </c>
      <c r="H6735">
        <v>583.36</v>
      </c>
      <c r="I6735" s="9">
        <v>45418</v>
      </c>
      <c r="J6735">
        <v>2024</v>
      </c>
      <c r="K6735" t="s">
        <v>14047</v>
      </c>
      <c r="L6735">
        <v>5</v>
      </c>
      <c r="M6735" t="s">
        <v>14062</v>
      </c>
      <c r="N6735" t="s">
        <v>69</v>
      </c>
    </row>
    <row r="6736" spans="1:14" x14ac:dyDescent="0.35">
      <c r="A6736" t="s">
        <v>7079</v>
      </c>
      <c r="B6736">
        <v>51</v>
      </c>
      <c r="C6736" t="s">
        <v>14094</v>
      </c>
      <c r="D6736" t="s">
        <v>39</v>
      </c>
      <c r="E6736" t="s">
        <v>64</v>
      </c>
      <c r="F6736" t="s">
        <v>35</v>
      </c>
      <c r="G6736" t="s">
        <v>36</v>
      </c>
      <c r="H6736">
        <v>1020.54</v>
      </c>
      <c r="I6736" s="9">
        <v>45231</v>
      </c>
      <c r="J6736">
        <v>2023</v>
      </c>
      <c r="K6736" t="s">
        <v>14054</v>
      </c>
      <c r="L6736">
        <v>11</v>
      </c>
      <c r="M6736" t="s">
        <v>14052</v>
      </c>
      <c r="N6736" t="s">
        <v>69</v>
      </c>
    </row>
    <row r="6737" spans="1:14" x14ac:dyDescent="0.35">
      <c r="A6737" t="s">
        <v>7311</v>
      </c>
      <c r="B6737">
        <v>50</v>
      </c>
      <c r="C6737" t="s">
        <v>14094</v>
      </c>
      <c r="D6737" t="s">
        <v>39</v>
      </c>
      <c r="E6737" t="s">
        <v>93</v>
      </c>
      <c r="F6737" t="s">
        <v>14</v>
      </c>
      <c r="G6737" t="s">
        <v>30</v>
      </c>
      <c r="H6737">
        <v>13850.4</v>
      </c>
      <c r="I6737" s="9">
        <v>45248</v>
      </c>
      <c r="J6737">
        <v>2023</v>
      </c>
      <c r="K6737" t="s">
        <v>14054</v>
      </c>
      <c r="L6737">
        <v>11</v>
      </c>
      <c r="M6737" t="s">
        <v>14050</v>
      </c>
      <c r="N6737" t="s">
        <v>69</v>
      </c>
    </row>
    <row r="6738" spans="1:14" x14ac:dyDescent="0.35">
      <c r="A6738" t="s">
        <v>7461</v>
      </c>
      <c r="B6738">
        <v>52</v>
      </c>
      <c r="C6738" t="s">
        <v>14094</v>
      </c>
      <c r="D6738" t="s">
        <v>39</v>
      </c>
      <c r="E6738" t="s">
        <v>24</v>
      </c>
      <c r="F6738" t="s">
        <v>14</v>
      </c>
      <c r="G6738" t="s">
        <v>15</v>
      </c>
      <c r="H6738">
        <v>7540.83</v>
      </c>
      <c r="I6738" s="9">
        <v>45459</v>
      </c>
      <c r="J6738">
        <v>2024</v>
      </c>
      <c r="K6738" t="s">
        <v>14049</v>
      </c>
      <c r="L6738">
        <v>6</v>
      </c>
      <c r="M6738" t="s">
        <v>14059</v>
      </c>
      <c r="N6738" t="s">
        <v>69</v>
      </c>
    </row>
    <row r="6739" spans="1:14" x14ac:dyDescent="0.35">
      <c r="A6739" t="s">
        <v>8177</v>
      </c>
      <c r="B6739">
        <v>48</v>
      </c>
      <c r="C6739" t="s">
        <v>14094</v>
      </c>
      <c r="D6739" t="s">
        <v>39</v>
      </c>
      <c r="E6739" t="s">
        <v>93</v>
      </c>
      <c r="F6739" t="s">
        <v>35</v>
      </c>
      <c r="G6739" t="s">
        <v>30</v>
      </c>
      <c r="H6739">
        <v>5582.18</v>
      </c>
      <c r="I6739" s="9">
        <v>45506</v>
      </c>
      <c r="J6739">
        <v>2024</v>
      </c>
      <c r="K6739" t="s">
        <v>14056</v>
      </c>
      <c r="L6739">
        <v>8</v>
      </c>
      <c r="M6739" t="s">
        <v>14048</v>
      </c>
      <c r="N6739" t="s">
        <v>69</v>
      </c>
    </row>
    <row r="6740" spans="1:14" x14ac:dyDescent="0.35">
      <c r="A6740" t="s">
        <v>8383</v>
      </c>
      <c r="B6740">
        <v>52</v>
      </c>
      <c r="C6740" t="s">
        <v>14094</v>
      </c>
      <c r="D6740" t="s">
        <v>39</v>
      </c>
      <c r="E6740" t="s">
        <v>64</v>
      </c>
      <c r="F6740" t="s">
        <v>25</v>
      </c>
      <c r="G6740" t="s">
        <v>36</v>
      </c>
      <c r="H6740">
        <v>10947.66</v>
      </c>
      <c r="I6740" s="9">
        <v>45061</v>
      </c>
      <c r="J6740">
        <v>2023</v>
      </c>
      <c r="K6740" t="s">
        <v>14047</v>
      </c>
      <c r="L6740">
        <v>5</v>
      </c>
      <c r="M6740" t="s">
        <v>14062</v>
      </c>
      <c r="N6740" t="s">
        <v>69</v>
      </c>
    </row>
    <row r="6741" spans="1:14" x14ac:dyDescent="0.35">
      <c r="A6741" t="s">
        <v>8493</v>
      </c>
      <c r="B6741">
        <v>46</v>
      </c>
      <c r="C6741" t="s">
        <v>14094</v>
      </c>
      <c r="D6741" t="s">
        <v>39</v>
      </c>
      <c r="E6741" t="s">
        <v>93</v>
      </c>
      <c r="F6741" t="s">
        <v>35</v>
      </c>
      <c r="G6741" t="s">
        <v>20</v>
      </c>
      <c r="H6741">
        <v>1734.02</v>
      </c>
      <c r="I6741" s="9">
        <v>45652</v>
      </c>
      <c r="J6741">
        <v>2024</v>
      </c>
      <c r="K6741" t="s">
        <v>14060</v>
      </c>
      <c r="L6741">
        <v>12</v>
      </c>
      <c r="M6741" t="s">
        <v>14057</v>
      </c>
      <c r="N6741" t="s">
        <v>69</v>
      </c>
    </row>
    <row r="6742" spans="1:14" x14ac:dyDescent="0.35">
      <c r="A6742" t="s">
        <v>8665</v>
      </c>
      <c r="B6742">
        <v>54</v>
      </c>
      <c r="C6742" t="s">
        <v>14094</v>
      </c>
      <c r="D6742" t="s">
        <v>12</v>
      </c>
      <c r="E6742" t="s">
        <v>93</v>
      </c>
      <c r="F6742" t="s">
        <v>49</v>
      </c>
      <c r="G6742" t="s">
        <v>15</v>
      </c>
      <c r="H6742">
        <v>982.83</v>
      </c>
      <c r="I6742" s="9">
        <v>45311</v>
      </c>
      <c r="J6742">
        <v>2024</v>
      </c>
      <c r="K6742" t="s">
        <v>14045</v>
      </c>
      <c r="L6742">
        <v>1</v>
      </c>
      <c r="M6742" t="s">
        <v>14050</v>
      </c>
      <c r="N6742" t="s">
        <v>69</v>
      </c>
    </row>
    <row r="6743" spans="1:14" x14ac:dyDescent="0.35">
      <c r="A6743" t="s">
        <v>8673</v>
      </c>
      <c r="B6743">
        <v>53</v>
      </c>
      <c r="C6743" t="s">
        <v>14094</v>
      </c>
      <c r="D6743" t="s">
        <v>39</v>
      </c>
      <c r="E6743" t="s">
        <v>29</v>
      </c>
      <c r="F6743" t="s">
        <v>25</v>
      </c>
      <c r="G6743" t="s">
        <v>20</v>
      </c>
      <c r="H6743">
        <v>15711.71</v>
      </c>
      <c r="I6743" s="9">
        <v>45488</v>
      </c>
      <c r="J6743">
        <v>2024</v>
      </c>
      <c r="K6743" t="s">
        <v>14063</v>
      </c>
      <c r="L6743">
        <v>7</v>
      </c>
      <c r="M6743" t="s">
        <v>14062</v>
      </c>
      <c r="N6743" t="s">
        <v>69</v>
      </c>
    </row>
    <row r="6744" spans="1:14" x14ac:dyDescent="0.35">
      <c r="A6744" t="s">
        <v>8961</v>
      </c>
      <c r="B6744">
        <v>51</v>
      </c>
      <c r="C6744" t="s">
        <v>14094</v>
      </c>
      <c r="D6744" t="s">
        <v>12</v>
      </c>
      <c r="E6744" t="s">
        <v>74</v>
      </c>
      <c r="F6744" t="s">
        <v>55</v>
      </c>
      <c r="G6744" t="s">
        <v>15</v>
      </c>
      <c r="H6744">
        <v>372.89</v>
      </c>
      <c r="I6744" s="9">
        <v>45210</v>
      </c>
      <c r="J6744">
        <v>2023</v>
      </c>
      <c r="K6744" t="s">
        <v>14058</v>
      </c>
      <c r="L6744">
        <v>10</v>
      </c>
      <c r="M6744" t="s">
        <v>14052</v>
      </c>
      <c r="N6744" t="s">
        <v>69</v>
      </c>
    </row>
    <row r="6745" spans="1:14" x14ac:dyDescent="0.35">
      <c r="A6745" t="s">
        <v>9107</v>
      </c>
      <c r="B6745">
        <v>49</v>
      </c>
      <c r="C6745" t="s">
        <v>14094</v>
      </c>
      <c r="D6745" t="s">
        <v>12</v>
      </c>
      <c r="E6745" t="s">
        <v>24</v>
      </c>
      <c r="F6745" t="s">
        <v>55</v>
      </c>
      <c r="G6745" t="s">
        <v>30</v>
      </c>
      <c r="H6745">
        <v>16642.77</v>
      </c>
      <c r="I6745" s="9">
        <v>45396</v>
      </c>
      <c r="J6745">
        <v>2024</v>
      </c>
      <c r="K6745" t="s">
        <v>14061</v>
      </c>
      <c r="L6745">
        <v>4</v>
      </c>
      <c r="M6745" t="s">
        <v>14059</v>
      </c>
      <c r="N6745" t="s">
        <v>69</v>
      </c>
    </row>
    <row r="6746" spans="1:14" x14ac:dyDescent="0.35">
      <c r="A6746" t="s">
        <v>9715</v>
      </c>
      <c r="B6746">
        <v>45</v>
      </c>
      <c r="C6746" t="s">
        <v>14094</v>
      </c>
      <c r="D6746" t="s">
        <v>39</v>
      </c>
      <c r="E6746" t="s">
        <v>13</v>
      </c>
      <c r="F6746" t="s">
        <v>55</v>
      </c>
      <c r="G6746" t="s">
        <v>15</v>
      </c>
      <c r="H6746">
        <v>2169.9</v>
      </c>
      <c r="I6746" s="9">
        <v>45453</v>
      </c>
      <c r="J6746">
        <v>2024</v>
      </c>
      <c r="K6746" t="s">
        <v>14049</v>
      </c>
      <c r="L6746">
        <v>6</v>
      </c>
      <c r="M6746" t="s">
        <v>14062</v>
      </c>
      <c r="N6746" t="s">
        <v>69</v>
      </c>
    </row>
    <row r="6747" spans="1:14" x14ac:dyDescent="0.35">
      <c r="A6747" t="s">
        <v>9885</v>
      </c>
      <c r="B6747">
        <v>49</v>
      </c>
      <c r="C6747" t="s">
        <v>14094</v>
      </c>
      <c r="D6747" t="s">
        <v>12</v>
      </c>
      <c r="E6747" t="s">
        <v>13</v>
      </c>
      <c r="F6747" t="s">
        <v>14</v>
      </c>
      <c r="G6747" t="s">
        <v>15</v>
      </c>
      <c r="H6747">
        <v>2085.5100000000002</v>
      </c>
      <c r="I6747" s="9">
        <v>45559</v>
      </c>
      <c r="J6747">
        <v>2024</v>
      </c>
      <c r="K6747" t="s">
        <v>14055</v>
      </c>
      <c r="L6747">
        <v>9</v>
      </c>
      <c r="M6747" t="s">
        <v>14046</v>
      </c>
      <c r="N6747" t="s">
        <v>69</v>
      </c>
    </row>
    <row r="6748" spans="1:14" x14ac:dyDescent="0.35">
      <c r="A6748" t="s">
        <v>9953</v>
      </c>
      <c r="B6748">
        <v>50</v>
      </c>
      <c r="C6748" t="s">
        <v>14094</v>
      </c>
      <c r="D6748" t="s">
        <v>12</v>
      </c>
      <c r="E6748" t="s">
        <v>93</v>
      </c>
      <c r="F6748" t="s">
        <v>35</v>
      </c>
      <c r="G6748" t="s">
        <v>30</v>
      </c>
      <c r="H6748">
        <v>13427.46</v>
      </c>
      <c r="I6748" s="9">
        <v>45007</v>
      </c>
      <c r="J6748">
        <v>2023</v>
      </c>
      <c r="K6748" t="s">
        <v>14053</v>
      </c>
      <c r="L6748">
        <v>3</v>
      </c>
      <c r="M6748" t="s">
        <v>14052</v>
      </c>
      <c r="N6748" t="s">
        <v>69</v>
      </c>
    </row>
    <row r="6749" spans="1:14" x14ac:dyDescent="0.35">
      <c r="A6749" t="s">
        <v>10039</v>
      </c>
      <c r="B6749">
        <v>46</v>
      </c>
      <c r="C6749" t="s">
        <v>14094</v>
      </c>
      <c r="D6749" t="s">
        <v>39</v>
      </c>
      <c r="E6749" t="s">
        <v>24</v>
      </c>
      <c r="F6749" t="s">
        <v>35</v>
      </c>
      <c r="G6749" t="s">
        <v>36</v>
      </c>
      <c r="H6749">
        <v>10142.35</v>
      </c>
      <c r="I6749" s="9">
        <v>45454</v>
      </c>
      <c r="J6749">
        <v>2024</v>
      </c>
      <c r="K6749" t="s">
        <v>14049</v>
      </c>
      <c r="L6749">
        <v>6</v>
      </c>
      <c r="M6749" t="s">
        <v>14046</v>
      </c>
      <c r="N6749" t="s">
        <v>69</v>
      </c>
    </row>
    <row r="6750" spans="1:14" x14ac:dyDescent="0.35">
      <c r="A6750" t="s">
        <v>10065</v>
      </c>
      <c r="B6750">
        <v>51</v>
      </c>
      <c r="C6750" t="s">
        <v>14094</v>
      </c>
      <c r="D6750" t="s">
        <v>39</v>
      </c>
      <c r="E6750" t="s">
        <v>93</v>
      </c>
      <c r="F6750" t="s">
        <v>49</v>
      </c>
      <c r="G6750" t="s">
        <v>20</v>
      </c>
      <c r="H6750">
        <v>6764.09</v>
      </c>
      <c r="I6750" s="9">
        <v>45562</v>
      </c>
      <c r="J6750">
        <v>2024</v>
      </c>
      <c r="K6750" t="s">
        <v>14055</v>
      </c>
      <c r="L6750">
        <v>9</v>
      </c>
      <c r="M6750" t="s">
        <v>14048</v>
      </c>
      <c r="N6750" t="s">
        <v>69</v>
      </c>
    </row>
    <row r="6751" spans="1:14" x14ac:dyDescent="0.35">
      <c r="A6751" t="s">
        <v>10383</v>
      </c>
      <c r="B6751">
        <v>49</v>
      </c>
      <c r="C6751" t="s">
        <v>14094</v>
      </c>
      <c r="D6751" t="s">
        <v>39</v>
      </c>
      <c r="E6751" t="s">
        <v>24</v>
      </c>
      <c r="F6751" t="s">
        <v>19</v>
      </c>
      <c r="G6751" t="s">
        <v>36</v>
      </c>
      <c r="H6751">
        <v>6794.43</v>
      </c>
      <c r="I6751" s="9">
        <v>45443</v>
      </c>
      <c r="J6751">
        <v>2024</v>
      </c>
      <c r="K6751" t="s">
        <v>14047</v>
      </c>
      <c r="L6751">
        <v>5</v>
      </c>
      <c r="M6751" t="s">
        <v>14048</v>
      </c>
      <c r="N6751" t="s">
        <v>69</v>
      </c>
    </row>
    <row r="6752" spans="1:14" x14ac:dyDescent="0.35">
      <c r="A6752" t="s">
        <v>10549</v>
      </c>
      <c r="B6752">
        <v>49</v>
      </c>
      <c r="C6752" t="s">
        <v>14094</v>
      </c>
      <c r="D6752" t="s">
        <v>12</v>
      </c>
      <c r="E6752" t="s">
        <v>29</v>
      </c>
      <c r="F6752" t="s">
        <v>55</v>
      </c>
      <c r="G6752" t="s">
        <v>26</v>
      </c>
      <c r="H6752">
        <v>4821.05</v>
      </c>
      <c r="I6752" s="9">
        <v>45657</v>
      </c>
      <c r="J6752">
        <v>2024</v>
      </c>
      <c r="K6752" t="s">
        <v>14060</v>
      </c>
      <c r="L6752">
        <v>12</v>
      </c>
      <c r="M6752" t="s">
        <v>14046</v>
      </c>
      <c r="N6752" t="s">
        <v>69</v>
      </c>
    </row>
    <row r="6753" spans="1:14" x14ac:dyDescent="0.35">
      <c r="A6753" t="s">
        <v>11285</v>
      </c>
      <c r="B6753">
        <v>45</v>
      </c>
      <c r="C6753" t="s">
        <v>14094</v>
      </c>
      <c r="D6753" t="s">
        <v>12</v>
      </c>
      <c r="E6753" t="s">
        <v>52</v>
      </c>
      <c r="F6753" t="s">
        <v>19</v>
      </c>
      <c r="G6753" t="s">
        <v>36</v>
      </c>
      <c r="H6753">
        <v>2585.0100000000002</v>
      </c>
      <c r="I6753" s="9">
        <v>45594</v>
      </c>
      <c r="J6753">
        <v>2024</v>
      </c>
      <c r="K6753" t="s">
        <v>14058</v>
      </c>
      <c r="L6753">
        <v>10</v>
      </c>
      <c r="M6753" t="s">
        <v>14046</v>
      </c>
      <c r="N6753" t="s">
        <v>69</v>
      </c>
    </row>
    <row r="6754" spans="1:14" x14ac:dyDescent="0.35">
      <c r="A6754" t="s">
        <v>11303</v>
      </c>
      <c r="B6754">
        <v>48</v>
      </c>
      <c r="C6754" t="s">
        <v>14094</v>
      </c>
      <c r="D6754" t="s">
        <v>12</v>
      </c>
      <c r="E6754" t="s">
        <v>13</v>
      </c>
      <c r="F6754" t="s">
        <v>25</v>
      </c>
      <c r="G6754" t="s">
        <v>36</v>
      </c>
      <c r="H6754">
        <v>421.58</v>
      </c>
      <c r="I6754" s="9">
        <v>45436</v>
      </c>
      <c r="J6754">
        <v>2024</v>
      </c>
      <c r="K6754" t="s">
        <v>14047</v>
      </c>
      <c r="L6754">
        <v>5</v>
      </c>
      <c r="M6754" t="s">
        <v>14048</v>
      </c>
      <c r="N6754" t="s">
        <v>69</v>
      </c>
    </row>
    <row r="6755" spans="1:14" x14ac:dyDescent="0.35">
      <c r="A6755" t="s">
        <v>11603</v>
      </c>
      <c r="B6755">
        <v>53</v>
      </c>
      <c r="C6755" t="s">
        <v>14094</v>
      </c>
      <c r="D6755" t="s">
        <v>12</v>
      </c>
      <c r="E6755" t="s">
        <v>24</v>
      </c>
      <c r="F6755" t="s">
        <v>25</v>
      </c>
      <c r="G6755" t="s">
        <v>30</v>
      </c>
      <c r="H6755">
        <v>3594.43</v>
      </c>
      <c r="I6755" s="9">
        <v>45483</v>
      </c>
      <c r="J6755">
        <v>2024</v>
      </c>
      <c r="K6755" t="s">
        <v>14063</v>
      </c>
      <c r="L6755">
        <v>7</v>
      </c>
      <c r="M6755" t="s">
        <v>14052</v>
      </c>
      <c r="N6755" t="s">
        <v>69</v>
      </c>
    </row>
    <row r="6756" spans="1:14" x14ac:dyDescent="0.35">
      <c r="A6756" t="s">
        <v>11733</v>
      </c>
      <c r="B6756">
        <v>49</v>
      </c>
      <c r="C6756" t="s">
        <v>14094</v>
      </c>
      <c r="D6756" t="s">
        <v>39</v>
      </c>
      <c r="E6756" t="s">
        <v>74</v>
      </c>
      <c r="F6756" t="s">
        <v>35</v>
      </c>
      <c r="G6756" t="s">
        <v>30</v>
      </c>
      <c r="H6756">
        <v>2397.9499999999998</v>
      </c>
      <c r="I6756" s="9">
        <v>45141</v>
      </c>
      <c r="J6756">
        <v>2023</v>
      </c>
      <c r="K6756" t="s">
        <v>14056</v>
      </c>
      <c r="L6756">
        <v>8</v>
      </c>
      <c r="M6756" t="s">
        <v>14057</v>
      </c>
      <c r="N6756" t="s">
        <v>69</v>
      </c>
    </row>
    <row r="6757" spans="1:14" x14ac:dyDescent="0.35">
      <c r="A6757" t="s">
        <v>11845</v>
      </c>
      <c r="B6757">
        <v>45</v>
      </c>
      <c r="C6757" t="s">
        <v>14094</v>
      </c>
      <c r="D6757" t="s">
        <v>39</v>
      </c>
      <c r="E6757" t="s">
        <v>52</v>
      </c>
      <c r="F6757" t="s">
        <v>55</v>
      </c>
      <c r="G6757" t="s">
        <v>30</v>
      </c>
      <c r="H6757">
        <v>5266.16</v>
      </c>
      <c r="I6757" s="9">
        <v>45310</v>
      </c>
      <c r="J6757">
        <v>2024</v>
      </c>
      <c r="K6757" t="s">
        <v>14045</v>
      </c>
      <c r="L6757">
        <v>1</v>
      </c>
      <c r="M6757" t="s">
        <v>14048</v>
      </c>
      <c r="N6757" t="s">
        <v>69</v>
      </c>
    </row>
    <row r="6758" spans="1:14" x14ac:dyDescent="0.35">
      <c r="A6758" t="s">
        <v>12087</v>
      </c>
      <c r="B6758">
        <v>48</v>
      </c>
      <c r="C6758" t="s">
        <v>14094</v>
      </c>
      <c r="D6758" t="s">
        <v>12</v>
      </c>
      <c r="E6758" t="s">
        <v>24</v>
      </c>
      <c r="F6758" t="s">
        <v>55</v>
      </c>
      <c r="G6758" t="s">
        <v>15</v>
      </c>
      <c r="H6758">
        <v>22606.98</v>
      </c>
      <c r="I6758" s="9">
        <v>45630</v>
      </c>
      <c r="J6758">
        <v>2024</v>
      </c>
      <c r="K6758" t="s">
        <v>14060</v>
      </c>
      <c r="L6758">
        <v>12</v>
      </c>
      <c r="M6758" t="s">
        <v>14052</v>
      </c>
      <c r="N6758" t="s">
        <v>69</v>
      </c>
    </row>
    <row r="6759" spans="1:14" x14ac:dyDescent="0.35">
      <c r="A6759" t="s">
        <v>12141</v>
      </c>
      <c r="B6759">
        <v>50</v>
      </c>
      <c r="C6759" t="s">
        <v>14094</v>
      </c>
      <c r="D6759" t="s">
        <v>39</v>
      </c>
      <c r="E6759" t="s">
        <v>52</v>
      </c>
      <c r="F6759" t="s">
        <v>19</v>
      </c>
      <c r="G6759" t="s">
        <v>30</v>
      </c>
      <c r="H6759">
        <v>104.44</v>
      </c>
      <c r="I6759" s="9">
        <v>45614</v>
      </c>
      <c r="J6759">
        <v>2024</v>
      </c>
      <c r="K6759" t="s">
        <v>14054</v>
      </c>
      <c r="L6759">
        <v>11</v>
      </c>
      <c r="M6759" t="s">
        <v>14062</v>
      </c>
      <c r="N6759" t="s">
        <v>69</v>
      </c>
    </row>
    <row r="6760" spans="1:14" x14ac:dyDescent="0.35">
      <c r="A6760" t="s">
        <v>12201</v>
      </c>
      <c r="B6760">
        <v>49</v>
      </c>
      <c r="C6760" t="s">
        <v>14094</v>
      </c>
      <c r="D6760" t="s">
        <v>12</v>
      </c>
      <c r="E6760" t="s">
        <v>52</v>
      </c>
      <c r="F6760" t="s">
        <v>35</v>
      </c>
      <c r="G6760" t="s">
        <v>30</v>
      </c>
      <c r="H6760">
        <v>16694.98</v>
      </c>
      <c r="I6760" s="9">
        <v>45069</v>
      </c>
      <c r="J6760">
        <v>2023</v>
      </c>
      <c r="K6760" t="s">
        <v>14047</v>
      </c>
      <c r="L6760">
        <v>5</v>
      </c>
      <c r="M6760" t="s">
        <v>14046</v>
      </c>
      <c r="N6760" t="s">
        <v>69</v>
      </c>
    </row>
    <row r="6761" spans="1:14" x14ac:dyDescent="0.35">
      <c r="A6761" t="s">
        <v>12251</v>
      </c>
      <c r="B6761">
        <v>52</v>
      </c>
      <c r="C6761" t="s">
        <v>14094</v>
      </c>
      <c r="D6761" t="s">
        <v>12</v>
      </c>
      <c r="E6761" t="s">
        <v>42</v>
      </c>
      <c r="F6761" t="s">
        <v>25</v>
      </c>
      <c r="G6761" t="s">
        <v>30</v>
      </c>
      <c r="H6761">
        <v>593.42999999999995</v>
      </c>
      <c r="I6761" s="9">
        <v>45553</v>
      </c>
      <c r="J6761">
        <v>2024</v>
      </c>
      <c r="K6761" t="s">
        <v>14055</v>
      </c>
      <c r="L6761">
        <v>9</v>
      </c>
      <c r="M6761" t="s">
        <v>14052</v>
      </c>
      <c r="N6761" t="s">
        <v>69</v>
      </c>
    </row>
    <row r="6762" spans="1:14" x14ac:dyDescent="0.35">
      <c r="A6762" t="s">
        <v>12451</v>
      </c>
      <c r="B6762">
        <v>52</v>
      </c>
      <c r="C6762" t="s">
        <v>14094</v>
      </c>
      <c r="D6762" t="s">
        <v>39</v>
      </c>
      <c r="E6762" t="s">
        <v>42</v>
      </c>
      <c r="F6762" t="s">
        <v>19</v>
      </c>
      <c r="G6762" t="s">
        <v>26</v>
      </c>
      <c r="H6762">
        <v>9531.48</v>
      </c>
      <c r="I6762" s="9">
        <v>44958</v>
      </c>
      <c r="J6762">
        <v>2023</v>
      </c>
      <c r="K6762" t="s">
        <v>14051</v>
      </c>
      <c r="L6762">
        <v>2</v>
      </c>
      <c r="M6762" t="s">
        <v>14052</v>
      </c>
      <c r="N6762" t="s">
        <v>69</v>
      </c>
    </row>
    <row r="6763" spans="1:14" x14ac:dyDescent="0.35">
      <c r="A6763" t="s">
        <v>12645</v>
      </c>
      <c r="B6763">
        <v>47</v>
      </c>
      <c r="C6763" t="s">
        <v>14094</v>
      </c>
      <c r="D6763" t="s">
        <v>39</v>
      </c>
      <c r="E6763" t="s">
        <v>29</v>
      </c>
      <c r="F6763" t="s">
        <v>49</v>
      </c>
      <c r="G6763" t="s">
        <v>36</v>
      </c>
      <c r="H6763">
        <v>10533.7</v>
      </c>
      <c r="I6763" s="9">
        <v>45441</v>
      </c>
      <c r="J6763">
        <v>2024</v>
      </c>
      <c r="K6763" t="s">
        <v>14047</v>
      </c>
      <c r="L6763">
        <v>5</v>
      </c>
      <c r="M6763" t="s">
        <v>14052</v>
      </c>
      <c r="N6763" t="s">
        <v>69</v>
      </c>
    </row>
    <row r="6764" spans="1:14" x14ac:dyDescent="0.35">
      <c r="A6764" t="s">
        <v>13033</v>
      </c>
      <c r="B6764">
        <v>45</v>
      </c>
      <c r="C6764" t="s">
        <v>14094</v>
      </c>
      <c r="D6764" t="s">
        <v>39</v>
      </c>
      <c r="E6764" t="s">
        <v>42</v>
      </c>
      <c r="F6764" t="s">
        <v>19</v>
      </c>
      <c r="G6764" t="s">
        <v>15</v>
      </c>
      <c r="H6764">
        <v>5518.47</v>
      </c>
      <c r="I6764" s="9">
        <v>45605</v>
      </c>
      <c r="J6764">
        <v>2024</v>
      </c>
      <c r="K6764" t="s">
        <v>14054</v>
      </c>
      <c r="L6764">
        <v>11</v>
      </c>
      <c r="M6764" t="s">
        <v>14050</v>
      </c>
      <c r="N6764" t="s">
        <v>69</v>
      </c>
    </row>
    <row r="6765" spans="1:14" x14ac:dyDescent="0.35">
      <c r="A6765" t="s">
        <v>13343</v>
      </c>
      <c r="B6765">
        <v>46</v>
      </c>
      <c r="C6765" t="s">
        <v>14094</v>
      </c>
      <c r="D6765" t="s">
        <v>39</v>
      </c>
      <c r="E6765" t="s">
        <v>93</v>
      </c>
      <c r="F6765" t="s">
        <v>55</v>
      </c>
      <c r="G6765" t="s">
        <v>15</v>
      </c>
      <c r="H6765">
        <v>23062.06</v>
      </c>
      <c r="I6765" s="9">
        <v>45595</v>
      </c>
      <c r="J6765">
        <v>2024</v>
      </c>
      <c r="K6765" t="s">
        <v>14058</v>
      </c>
      <c r="L6765">
        <v>10</v>
      </c>
      <c r="M6765" t="s">
        <v>14052</v>
      </c>
      <c r="N6765" t="s">
        <v>69</v>
      </c>
    </row>
    <row r="6766" spans="1:14" x14ac:dyDescent="0.35">
      <c r="A6766" t="s">
        <v>13777</v>
      </c>
      <c r="B6766">
        <v>51</v>
      </c>
      <c r="C6766" t="s">
        <v>14094</v>
      </c>
      <c r="D6766" t="s">
        <v>39</v>
      </c>
      <c r="E6766" t="s">
        <v>74</v>
      </c>
      <c r="F6766" t="s">
        <v>14</v>
      </c>
      <c r="G6766" t="s">
        <v>15</v>
      </c>
      <c r="H6766">
        <v>8649.24</v>
      </c>
      <c r="I6766" s="9">
        <v>45179</v>
      </c>
      <c r="J6766">
        <v>2023</v>
      </c>
      <c r="K6766" t="s">
        <v>14055</v>
      </c>
      <c r="L6766">
        <v>9</v>
      </c>
      <c r="M6766" t="s">
        <v>14059</v>
      </c>
      <c r="N6766" t="s">
        <v>69</v>
      </c>
    </row>
    <row r="6767" spans="1:14" x14ac:dyDescent="0.35">
      <c r="A6767" t="s">
        <v>13885</v>
      </c>
      <c r="B6767">
        <v>54</v>
      </c>
      <c r="C6767" t="s">
        <v>14094</v>
      </c>
      <c r="D6767" t="s">
        <v>12</v>
      </c>
      <c r="E6767" t="s">
        <v>74</v>
      </c>
      <c r="F6767" t="s">
        <v>14</v>
      </c>
      <c r="G6767" t="s">
        <v>15</v>
      </c>
      <c r="H6767">
        <v>16784.05</v>
      </c>
      <c r="I6767" s="9">
        <v>45204</v>
      </c>
      <c r="J6767">
        <v>2023</v>
      </c>
      <c r="K6767" t="s">
        <v>14058</v>
      </c>
      <c r="L6767">
        <v>10</v>
      </c>
      <c r="M6767" t="s">
        <v>14057</v>
      </c>
      <c r="N6767" t="s">
        <v>69</v>
      </c>
    </row>
    <row r="6768" spans="1:14" x14ac:dyDescent="0.35">
      <c r="A6768" t="s">
        <v>13971</v>
      </c>
      <c r="B6768">
        <v>52</v>
      </c>
      <c r="C6768" t="s">
        <v>14094</v>
      </c>
      <c r="D6768" t="s">
        <v>39</v>
      </c>
      <c r="E6768" t="s">
        <v>74</v>
      </c>
      <c r="F6768" t="s">
        <v>19</v>
      </c>
      <c r="G6768" t="s">
        <v>20</v>
      </c>
      <c r="H6768">
        <v>6394.74</v>
      </c>
      <c r="I6768" s="9">
        <v>45614</v>
      </c>
      <c r="J6768">
        <v>2024</v>
      </c>
      <c r="K6768" t="s">
        <v>14054</v>
      </c>
      <c r="L6768">
        <v>11</v>
      </c>
      <c r="M6768" t="s">
        <v>14062</v>
      </c>
      <c r="N6768" t="s">
        <v>69</v>
      </c>
    </row>
    <row r="6769" spans="1:14" x14ac:dyDescent="0.35">
      <c r="A6769" t="s">
        <v>235</v>
      </c>
      <c r="B6769">
        <v>25</v>
      </c>
      <c r="C6769" t="s">
        <v>14097</v>
      </c>
      <c r="D6769" t="s">
        <v>12</v>
      </c>
      <c r="E6769" t="s">
        <v>74</v>
      </c>
      <c r="F6769" t="s">
        <v>14</v>
      </c>
      <c r="G6769" t="s">
        <v>30</v>
      </c>
      <c r="H6769">
        <v>6456.61</v>
      </c>
      <c r="I6769" s="9">
        <v>45281</v>
      </c>
      <c r="J6769">
        <v>2023</v>
      </c>
      <c r="K6769" t="s">
        <v>14060</v>
      </c>
      <c r="L6769">
        <v>12</v>
      </c>
      <c r="M6769" t="s">
        <v>14057</v>
      </c>
      <c r="N6769" t="s">
        <v>69</v>
      </c>
    </row>
    <row r="6770" spans="1:14" x14ac:dyDescent="0.35">
      <c r="A6770" t="s">
        <v>639</v>
      </c>
      <c r="B6770">
        <v>31</v>
      </c>
      <c r="C6770" t="s">
        <v>14097</v>
      </c>
      <c r="D6770" t="s">
        <v>39</v>
      </c>
      <c r="E6770" t="s">
        <v>24</v>
      </c>
      <c r="F6770" t="s">
        <v>49</v>
      </c>
      <c r="G6770" t="s">
        <v>20</v>
      </c>
      <c r="H6770">
        <v>13893.34</v>
      </c>
      <c r="I6770" s="9">
        <v>45051</v>
      </c>
      <c r="J6770">
        <v>2023</v>
      </c>
      <c r="K6770" t="s">
        <v>14047</v>
      </c>
      <c r="L6770">
        <v>5</v>
      </c>
      <c r="M6770" t="s">
        <v>14048</v>
      </c>
      <c r="N6770" t="s">
        <v>69</v>
      </c>
    </row>
    <row r="6771" spans="1:14" x14ac:dyDescent="0.35">
      <c r="A6771" t="s">
        <v>775</v>
      </c>
      <c r="B6771">
        <v>34</v>
      </c>
      <c r="C6771" t="s">
        <v>14097</v>
      </c>
      <c r="D6771" t="s">
        <v>12</v>
      </c>
      <c r="E6771" t="s">
        <v>74</v>
      </c>
      <c r="F6771" t="s">
        <v>14</v>
      </c>
      <c r="G6771" t="s">
        <v>15</v>
      </c>
      <c r="H6771">
        <v>8631.73</v>
      </c>
      <c r="I6771" s="9">
        <v>44944</v>
      </c>
      <c r="J6771">
        <v>2023</v>
      </c>
      <c r="K6771" t="s">
        <v>14045</v>
      </c>
      <c r="L6771">
        <v>1</v>
      </c>
      <c r="M6771" t="s">
        <v>14052</v>
      </c>
      <c r="N6771" t="s">
        <v>69</v>
      </c>
    </row>
    <row r="6772" spans="1:14" x14ac:dyDescent="0.35">
      <c r="A6772" t="s">
        <v>1073</v>
      </c>
      <c r="B6772">
        <v>34</v>
      </c>
      <c r="C6772" t="s">
        <v>14097</v>
      </c>
      <c r="D6772" t="s">
        <v>39</v>
      </c>
      <c r="E6772" t="s">
        <v>42</v>
      </c>
      <c r="F6772" t="s">
        <v>49</v>
      </c>
      <c r="G6772" t="s">
        <v>20</v>
      </c>
      <c r="H6772">
        <v>2599.71</v>
      </c>
      <c r="I6772" s="9">
        <v>45004</v>
      </c>
      <c r="J6772">
        <v>2023</v>
      </c>
      <c r="K6772" t="s">
        <v>14053</v>
      </c>
      <c r="L6772">
        <v>3</v>
      </c>
      <c r="M6772" t="s">
        <v>14059</v>
      </c>
      <c r="N6772" t="s">
        <v>69</v>
      </c>
    </row>
    <row r="6773" spans="1:14" x14ac:dyDescent="0.35">
      <c r="A6773" t="s">
        <v>1173</v>
      </c>
      <c r="B6773">
        <v>26</v>
      </c>
      <c r="C6773" t="s">
        <v>14097</v>
      </c>
      <c r="D6773" t="s">
        <v>39</v>
      </c>
      <c r="E6773" t="s">
        <v>13</v>
      </c>
      <c r="F6773" t="s">
        <v>35</v>
      </c>
      <c r="G6773" t="s">
        <v>36</v>
      </c>
      <c r="H6773">
        <v>10998.18</v>
      </c>
      <c r="I6773" s="9">
        <v>44963</v>
      </c>
      <c r="J6773">
        <v>2023</v>
      </c>
      <c r="K6773" t="s">
        <v>14051</v>
      </c>
      <c r="L6773">
        <v>2</v>
      </c>
      <c r="M6773" t="s">
        <v>14062</v>
      </c>
      <c r="N6773" t="s">
        <v>69</v>
      </c>
    </row>
    <row r="6774" spans="1:14" x14ac:dyDescent="0.35">
      <c r="A6774" t="s">
        <v>1381</v>
      </c>
      <c r="B6774">
        <v>32</v>
      </c>
      <c r="C6774" t="s">
        <v>14097</v>
      </c>
      <c r="D6774" t="s">
        <v>39</v>
      </c>
      <c r="E6774" t="s">
        <v>52</v>
      </c>
      <c r="F6774" t="s">
        <v>49</v>
      </c>
      <c r="G6774" t="s">
        <v>36</v>
      </c>
      <c r="H6774">
        <v>6391.59</v>
      </c>
      <c r="I6774" s="9">
        <v>45147</v>
      </c>
      <c r="J6774">
        <v>2023</v>
      </c>
      <c r="K6774" t="s">
        <v>14056</v>
      </c>
      <c r="L6774">
        <v>8</v>
      </c>
      <c r="M6774" t="s">
        <v>14052</v>
      </c>
      <c r="N6774" t="s">
        <v>69</v>
      </c>
    </row>
    <row r="6775" spans="1:14" x14ac:dyDescent="0.35">
      <c r="A6775" t="s">
        <v>1533</v>
      </c>
      <c r="B6775">
        <v>27</v>
      </c>
      <c r="C6775" t="s">
        <v>14097</v>
      </c>
      <c r="D6775" t="s">
        <v>39</v>
      </c>
      <c r="E6775" t="s">
        <v>52</v>
      </c>
      <c r="F6775" t="s">
        <v>35</v>
      </c>
      <c r="G6775" t="s">
        <v>20</v>
      </c>
      <c r="H6775">
        <v>8180.23</v>
      </c>
      <c r="I6775" s="9">
        <v>44987</v>
      </c>
      <c r="J6775">
        <v>2023</v>
      </c>
      <c r="K6775" t="s">
        <v>14053</v>
      </c>
      <c r="L6775">
        <v>3</v>
      </c>
      <c r="M6775" t="s">
        <v>14057</v>
      </c>
      <c r="N6775" t="s">
        <v>69</v>
      </c>
    </row>
    <row r="6776" spans="1:14" x14ac:dyDescent="0.35">
      <c r="A6776" t="s">
        <v>1591</v>
      </c>
      <c r="B6776">
        <v>34</v>
      </c>
      <c r="C6776" t="s">
        <v>14097</v>
      </c>
      <c r="D6776" t="s">
        <v>12</v>
      </c>
      <c r="E6776" t="s">
        <v>42</v>
      </c>
      <c r="F6776" t="s">
        <v>14</v>
      </c>
      <c r="G6776" t="s">
        <v>15</v>
      </c>
      <c r="H6776">
        <v>1224.1199999999999</v>
      </c>
      <c r="I6776" s="9">
        <v>45033</v>
      </c>
      <c r="J6776">
        <v>2023</v>
      </c>
      <c r="K6776" t="s">
        <v>14061</v>
      </c>
      <c r="L6776">
        <v>4</v>
      </c>
      <c r="M6776" t="s">
        <v>14062</v>
      </c>
      <c r="N6776" t="s">
        <v>69</v>
      </c>
    </row>
    <row r="6777" spans="1:14" x14ac:dyDescent="0.35">
      <c r="A6777" t="s">
        <v>1783</v>
      </c>
      <c r="B6777">
        <v>31</v>
      </c>
      <c r="C6777" t="s">
        <v>14097</v>
      </c>
      <c r="D6777" t="s">
        <v>12</v>
      </c>
      <c r="E6777" t="s">
        <v>52</v>
      </c>
      <c r="F6777" t="s">
        <v>25</v>
      </c>
      <c r="G6777" t="s">
        <v>15</v>
      </c>
      <c r="H6777">
        <v>1425.88</v>
      </c>
      <c r="I6777" s="9">
        <v>45544</v>
      </c>
      <c r="J6777">
        <v>2024</v>
      </c>
      <c r="K6777" t="s">
        <v>14055</v>
      </c>
      <c r="L6777">
        <v>9</v>
      </c>
      <c r="M6777" t="s">
        <v>14062</v>
      </c>
      <c r="N6777" t="s">
        <v>69</v>
      </c>
    </row>
    <row r="6778" spans="1:14" x14ac:dyDescent="0.35">
      <c r="A6778" t="s">
        <v>1791</v>
      </c>
      <c r="B6778">
        <v>31</v>
      </c>
      <c r="C6778" t="s">
        <v>14097</v>
      </c>
      <c r="D6778" t="s">
        <v>12</v>
      </c>
      <c r="E6778" t="s">
        <v>74</v>
      </c>
      <c r="F6778" t="s">
        <v>19</v>
      </c>
      <c r="G6778" t="s">
        <v>15</v>
      </c>
      <c r="H6778">
        <v>5250.01</v>
      </c>
      <c r="I6778" s="9">
        <v>45170</v>
      </c>
      <c r="J6778">
        <v>2023</v>
      </c>
      <c r="K6778" t="s">
        <v>14055</v>
      </c>
      <c r="L6778">
        <v>9</v>
      </c>
      <c r="M6778" t="s">
        <v>14048</v>
      </c>
      <c r="N6778" t="s">
        <v>69</v>
      </c>
    </row>
    <row r="6779" spans="1:14" x14ac:dyDescent="0.35">
      <c r="A6779" t="s">
        <v>2155</v>
      </c>
      <c r="B6779">
        <v>34</v>
      </c>
      <c r="C6779" t="s">
        <v>14097</v>
      </c>
      <c r="D6779" t="s">
        <v>12</v>
      </c>
      <c r="E6779" t="s">
        <v>52</v>
      </c>
      <c r="F6779" t="s">
        <v>55</v>
      </c>
      <c r="G6779" t="s">
        <v>20</v>
      </c>
      <c r="H6779">
        <v>11177.05</v>
      </c>
      <c r="I6779" s="9">
        <v>45375</v>
      </c>
      <c r="J6779">
        <v>2024</v>
      </c>
      <c r="K6779" t="s">
        <v>14053</v>
      </c>
      <c r="L6779">
        <v>3</v>
      </c>
      <c r="M6779" t="s">
        <v>14059</v>
      </c>
      <c r="N6779" t="s">
        <v>69</v>
      </c>
    </row>
    <row r="6780" spans="1:14" x14ac:dyDescent="0.35">
      <c r="A6780" t="s">
        <v>2413</v>
      </c>
      <c r="B6780">
        <v>34</v>
      </c>
      <c r="C6780" t="s">
        <v>14097</v>
      </c>
      <c r="D6780" t="s">
        <v>12</v>
      </c>
      <c r="E6780" t="s">
        <v>52</v>
      </c>
      <c r="F6780" t="s">
        <v>55</v>
      </c>
      <c r="G6780" t="s">
        <v>36</v>
      </c>
      <c r="H6780">
        <v>4824.7700000000004</v>
      </c>
      <c r="I6780" s="9">
        <v>45160</v>
      </c>
      <c r="J6780">
        <v>2023</v>
      </c>
      <c r="K6780" t="s">
        <v>14056</v>
      </c>
      <c r="L6780">
        <v>8</v>
      </c>
      <c r="M6780" t="s">
        <v>14046</v>
      </c>
      <c r="N6780" t="s">
        <v>69</v>
      </c>
    </row>
    <row r="6781" spans="1:14" x14ac:dyDescent="0.35">
      <c r="A6781" t="s">
        <v>2853</v>
      </c>
      <c r="B6781">
        <v>26</v>
      </c>
      <c r="C6781" t="s">
        <v>14097</v>
      </c>
      <c r="D6781" t="s">
        <v>12</v>
      </c>
      <c r="E6781" t="s">
        <v>93</v>
      </c>
      <c r="F6781" t="s">
        <v>19</v>
      </c>
      <c r="G6781" t="s">
        <v>26</v>
      </c>
      <c r="H6781">
        <v>36946.04</v>
      </c>
      <c r="I6781" s="9">
        <v>45180</v>
      </c>
      <c r="J6781">
        <v>2023</v>
      </c>
      <c r="K6781" t="s">
        <v>14055</v>
      </c>
      <c r="L6781">
        <v>9</v>
      </c>
      <c r="M6781" t="s">
        <v>14062</v>
      </c>
      <c r="N6781" t="s">
        <v>69</v>
      </c>
    </row>
    <row r="6782" spans="1:14" x14ac:dyDescent="0.35">
      <c r="A6782" t="s">
        <v>2907</v>
      </c>
      <c r="B6782">
        <v>33</v>
      </c>
      <c r="C6782" t="s">
        <v>14097</v>
      </c>
      <c r="D6782" t="s">
        <v>12</v>
      </c>
      <c r="E6782" t="s">
        <v>13</v>
      </c>
      <c r="F6782" t="s">
        <v>35</v>
      </c>
      <c r="G6782" t="s">
        <v>36</v>
      </c>
      <c r="H6782">
        <v>9207.67</v>
      </c>
      <c r="I6782" s="9">
        <v>45114</v>
      </c>
      <c r="J6782">
        <v>2023</v>
      </c>
      <c r="K6782" t="s">
        <v>14063</v>
      </c>
      <c r="L6782">
        <v>7</v>
      </c>
      <c r="M6782" t="s">
        <v>14048</v>
      </c>
      <c r="N6782" t="s">
        <v>69</v>
      </c>
    </row>
    <row r="6783" spans="1:14" x14ac:dyDescent="0.35">
      <c r="A6783" t="s">
        <v>2959</v>
      </c>
      <c r="B6783">
        <v>34</v>
      </c>
      <c r="C6783" t="s">
        <v>14097</v>
      </c>
      <c r="D6783" t="s">
        <v>39</v>
      </c>
      <c r="E6783" t="s">
        <v>93</v>
      </c>
      <c r="F6783" t="s">
        <v>19</v>
      </c>
      <c r="G6783" t="s">
        <v>15</v>
      </c>
      <c r="H6783">
        <v>27802.84</v>
      </c>
      <c r="I6783" s="9">
        <v>45086</v>
      </c>
      <c r="J6783">
        <v>2023</v>
      </c>
      <c r="K6783" t="s">
        <v>14049</v>
      </c>
      <c r="L6783">
        <v>6</v>
      </c>
      <c r="M6783" t="s">
        <v>14048</v>
      </c>
      <c r="N6783" t="s">
        <v>69</v>
      </c>
    </row>
    <row r="6784" spans="1:14" x14ac:dyDescent="0.35">
      <c r="A6784" t="s">
        <v>3135</v>
      </c>
      <c r="B6784">
        <v>32</v>
      </c>
      <c r="C6784" t="s">
        <v>14097</v>
      </c>
      <c r="D6784" t="s">
        <v>39</v>
      </c>
      <c r="E6784" t="s">
        <v>52</v>
      </c>
      <c r="F6784" t="s">
        <v>25</v>
      </c>
      <c r="G6784" t="s">
        <v>20</v>
      </c>
      <c r="H6784">
        <v>11105.86</v>
      </c>
      <c r="I6784" s="9">
        <v>44988</v>
      </c>
      <c r="J6784">
        <v>2023</v>
      </c>
      <c r="K6784" t="s">
        <v>14053</v>
      </c>
      <c r="L6784">
        <v>3</v>
      </c>
      <c r="M6784" t="s">
        <v>14048</v>
      </c>
      <c r="N6784" t="s">
        <v>69</v>
      </c>
    </row>
    <row r="6785" spans="1:14" x14ac:dyDescent="0.35">
      <c r="A6785" t="s">
        <v>3399</v>
      </c>
      <c r="B6785">
        <v>29</v>
      </c>
      <c r="C6785" t="s">
        <v>14097</v>
      </c>
      <c r="D6785" t="s">
        <v>12</v>
      </c>
      <c r="E6785" t="s">
        <v>52</v>
      </c>
      <c r="F6785" t="s">
        <v>55</v>
      </c>
      <c r="G6785" t="s">
        <v>36</v>
      </c>
      <c r="H6785">
        <v>1733.07</v>
      </c>
      <c r="I6785" s="9">
        <v>45150</v>
      </c>
      <c r="J6785">
        <v>2023</v>
      </c>
      <c r="K6785" t="s">
        <v>14056</v>
      </c>
      <c r="L6785">
        <v>8</v>
      </c>
      <c r="M6785" t="s">
        <v>14050</v>
      </c>
      <c r="N6785" t="s">
        <v>69</v>
      </c>
    </row>
    <row r="6786" spans="1:14" x14ac:dyDescent="0.35">
      <c r="A6786" t="s">
        <v>3513</v>
      </c>
      <c r="B6786">
        <v>32</v>
      </c>
      <c r="C6786" t="s">
        <v>14097</v>
      </c>
      <c r="D6786" t="s">
        <v>39</v>
      </c>
      <c r="E6786" t="s">
        <v>42</v>
      </c>
      <c r="F6786" t="s">
        <v>35</v>
      </c>
      <c r="G6786" t="s">
        <v>15</v>
      </c>
      <c r="H6786">
        <v>8779.17</v>
      </c>
      <c r="I6786" s="9">
        <v>45555</v>
      </c>
      <c r="J6786">
        <v>2024</v>
      </c>
      <c r="K6786" t="s">
        <v>14055</v>
      </c>
      <c r="L6786">
        <v>9</v>
      </c>
      <c r="M6786" t="s">
        <v>14048</v>
      </c>
      <c r="N6786" t="s">
        <v>69</v>
      </c>
    </row>
    <row r="6787" spans="1:14" x14ac:dyDescent="0.35">
      <c r="A6787" t="s">
        <v>3689</v>
      </c>
      <c r="B6787">
        <v>34</v>
      </c>
      <c r="C6787" t="s">
        <v>14097</v>
      </c>
      <c r="D6787" t="s">
        <v>12</v>
      </c>
      <c r="E6787" t="s">
        <v>93</v>
      </c>
      <c r="F6787" t="s">
        <v>55</v>
      </c>
      <c r="G6787" t="s">
        <v>26</v>
      </c>
      <c r="H6787">
        <v>12075.89</v>
      </c>
      <c r="I6787" s="9">
        <v>45592</v>
      </c>
      <c r="J6787">
        <v>2024</v>
      </c>
      <c r="K6787" t="s">
        <v>14058</v>
      </c>
      <c r="L6787">
        <v>10</v>
      </c>
      <c r="M6787" t="s">
        <v>14059</v>
      </c>
      <c r="N6787" t="s">
        <v>69</v>
      </c>
    </row>
    <row r="6788" spans="1:14" x14ac:dyDescent="0.35">
      <c r="A6788" t="s">
        <v>3723</v>
      </c>
      <c r="B6788">
        <v>25</v>
      </c>
      <c r="C6788" t="s">
        <v>14097</v>
      </c>
      <c r="D6788" t="s">
        <v>39</v>
      </c>
      <c r="E6788" t="s">
        <v>13</v>
      </c>
      <c r="F6788" t="s">
        <v>14</v>
      </c>
      <c r="G6788" t="s">
        <v>30</v>
      </c>
      <c r="H6788">
        <v>5640.24</v>
      </c>
      <c r="I6788" s="9">
        <v>45034</v>
      </c>
      <c r="J6788">
        <v>2023</v>
      </c>
      <c r="K6788" t="s">
        <v>14061</v>
      </c>
      <c r="L6788">
        <v>4</v>
      </c>
      <c r="M6788" t="s">
        <v>14046</v>
      </c>
      <c r="N6788" t="s">
        <v>69</v>
      </c>
    </row>
    <row r="6789" spans="1:14" x14ac:dyDescent="0.35">
      <c r="A6789" t="s">
        <v>4035</v>
      </c>
      <c r="B6789">
        <v>34</v>
      </c>
      <c r="C6789" t="s">
        <v>14097</v>
      </c>
      <c r="D6789" t="s">
        <v>39</v>
      </c>
      <c r="E6789" t="s">
        <v>42</v>
      </c>
      <c r="F6789" t="s">
        <v>35</v>
      </c>
      <c r="G6789" t="s">
        <v>26</v>
      </c>
      <c r="H6789">
        <v>6058.74</v>
      </c>
      <c r="I6789" s="9">
        <v>45403</v>
      </c>
      <c r="J6789">
        <v>2024</v>
      </c>
      <c r="K6789" t="s">
        <v>14061</v>
      </c>
      <c r="L6789">
        <v>4</v>
      </c>
      <c r="M6789" t="s">
        <v>14059</v>
      </c>
      <c r="N6789" t="s">
        <v>69</v>
      </c>
    </row>
    <row r="6790" spans="1:14" x14ac:dyDescent="0.35">
      <c r="A6790" t="s">
        <v>4113</v>
      </c>
      <c r="B6790">
        <v>29</v>
      </c>
      <c r="C6790" t="s">
        <v>14097</v>
      </c>
      <c r="D6790" t="s">
        <v>12</v>
      </c>
      <c r="E6790" t="s">
        <v>93</v>
      </c>
      <c r="F6790" t="s">
        <v>35</v>
      </c>
      <c r="G6790" t="s">
        <v>15</v>
      </c>
      <c r="H6790">
        <v>21936.73</v>
      </c>
      <c r="I6790" s="9">
        <v>45504</v>
      </c>
      <c r="J6790">
        <v>2024</v>
      </c>
      <c r="K6790" t="s">
        <v>14063</v>
      </c>
      <c r="L6790">
        <v>7</v>
      </c>
      <c r="M6790" t="s">
        <v>14052</v>
      </c>
      <c r="N6790" t="s">
        <v>69</v>
      </c>
    </row>
    <row r="6791" spans="1:14" x14ac:dyDescent="0.35">
      <c r="A6791" t="s">
        <v>4389</v>
      </c>
      <c r="B6791">
        <v>26</v>
      </c>
      <c r="C6791" t="s">
        <v>14097</v>
      </c>
      <c r="D6791" t="s">
        <v>12</v>
      </c>
      <c r="E6791" t="s">
        <v>74</v>
      </c>
      <c r="F6791" t="s">
        <v>49</v>
      </c>
      <c r="G6791" t="s">
        <v>26</v>
      </c>
      <c r="H6791">
        <v>483.88</v>
      </c>
      <c r="I6791" s="9">
        <v>45208</v>
      </c>
      <c r="J6791">
        <v>2023</v>
      </c>
      <c r="K6791" t="s">
        <v>14058</v>
      </c>
      <c r="L6791">
        <v>10</v>
      </c>
      <c r="M6791" t="s">
        <v>14062</v>
      </c>
      <c r="N6791" t="s">
        <v>69</v>
      </c>
    </row>
    <row r="6792" spans="1:14" x14ac:dyDescent="0.35">
      <c r="A6792" t="s">
        <v>4649</v>
      </c>
      <c r="B6792">
        <v>31</v>
      </c>
      <c r="C6792" t="s">
        <v>14097</v>
      </c>
      <c r="D6792" t="s">
        <v>12</v>
      </c>
      <c r="E6792" t="s">
        <v>42</v>
      </c>
      <c r="F6792" t="s">
        <v>49</v>
      </c>
      <c r="G6792" t="s">
        <v>26</v>
      </c>
      <c r="H6792">
        <v>10686.57</v>
      </c>
      <c r="I6792" s="9">
        <v>45165</v>
      </c>
      <c r="J6792">
        <v>2023</v>
      </c>
      <c r="K6792" t="s">
        <v>14056</v>
      </c>
      <c r="L6792">
        <v>8</v>
      </c>
      <c r="M6792" t="s">
        <v>14059</v>
      </c>
      <c r="N6792" t="s">
        <v>69</v>
      </c>
    </row>
    <row r="6793" spans="1:14" x14ac:dyDescent="0.35">
      <c r="A6793" t="s">
        <v>4939</v>
      </c>
      <c r="B6793">
        <v>31</v>
      </c>
      <c r="C6793" t="s">
        <v>14097</v>
      </c>
      <c r="D6793" t="s">
        <v>12</v>
      </c>
      <c r="E6793" t="s">
        <v>52</v>
      </c>
      <c r="F6793" t="s">
        <v>19</v>
      </c>
      <c r="G6793" t="s">
        <v>15</v>
      </c>
      <c r="H6793">
        <v>1529.96</v>
      </c>
      <c r="I6793" s="9">
        <v>45386</v>
      </c>
      <c r="J6793">
        <v>2024</v>
      </c>
      <c r="K6793" t="s">
        <v>14061</v>
      </c>
      <c r="L6793">
        <v>4</v>
      </c>
      <c r="M6793" t="s">
        <v>14057</v>
      </c>
      <c r="N6793" t="s">
        <v>69</v>
      </c>
    </row>
    <row r="6794" spans="1:14" x14ac:dyDescent="0.35">
      <c r="A6794" t="s">
        <v>5265</v>
      </c>
      <c r="B6794">
        <v>32</v>
      </c>
      <c r="C6794" t="s">
        <v>14097</v>
      </c>
      <c r="D6794" t="s">
        <v>39</v>
      </c>
      <c r="E6794" t="s">
        <v>74</v>
      </c>
      <c r="F6794" t="s">
        <v>35</v>
      </c>
      <c r="G6794" t="s">
        <v>26</v>
      </c>
      <c r="H6794">
        <v>9438.44</v>
      </c>
      <c r="I6794" s="9">
        <v>45300</v>
      </c>
      <c r="J6794">
        <v>2024</v>
      </c>
      <c r="K6794" t="s">
        <v>14045</v>
      </c>
      <c r="L6794">
        <v>1</v>
      </c>
      <c r="M6794" t="s">
        <v>14046</v>
      </c>
      <c r="N6794" t="s">
        <v>69</v>
      </c>
    </row>
    <row r="6795" spans="1:14" x14ac:dyDescent="0.35">
      <c r="A6795" t="s">
        <v>5417</v>
      </c>
      <c r="B6795">
        <v>27</v>
      </c>
      <c r="C6795" t="s">
        <v>14097</v>
      </c>
      <c r="D6795" t="s">
        <v>12</v>
      </c>
      <c r="E6795" t="s">
        <v>93</v>
      </c>
      <c r="F6795" t="s">
        <v>14</v>
      </c>
      <c r="G6795" t="s">
        <v>36</v>
      </c>
      <c r="H6795">
        <v>18978.89</v>
      </c>
      <c r="I6795" s="9">
        <v>45324</v>
      </c>
      <c r="J6795">
        <v>2024</v>
      </c>
      <c r="K6795" t="s">
        <v>14051</v>
      </c>
      <c r="L6795">
        <v>2</v>
      </c>
      <c r="M6795" t="s">
        <v>14048</v>
      </c>
      <c r="N6795" t="s">
        <v>69</v>
      </c>
    </row>
    <row r="6796" spans="1:14" x14ac:dyDescent="0.35">
      <c r="A6796" t="s">
        <v>5835</v>
      </c>
      <c r="B6796">
        <v>27</v>
      </c>
      <c r="C6796" t="s">
        <v>14097</v>
      </c>
      <c r="D6796" t="s">
        <v>39</v>
      </c>
      <c r="E6796" t="s">
        <v>93</v>
      </c>
      <c r="F6796" t="s">
        <v>14</v>
      </c>
      <c r="G6796" t="s">
        <v>36</v>
      </c>
      <c r="H6796">
        <v>3029.5</v>
      </c>
      <c r="I6796" s="9">
        <v>45210</v>
      </c>
      <c r="J6796">
        <v>2023</v>
      </c>
      <c r="K6796" t="s">
        <v>14058</v>
      </c>
      <c r="L6796">
        <v>10</v>
      </c>
      <c r="M6796" t="s">
        <v>14052</v>
      </c>
      <c r="N6796" t="s">
        <v>69</v>
      </c>
    </row>
    <row r="6797" spans="1:14" x14ac:dyDescent="0.35">
      <c r="A6797" t="s">
        <v>5945</v>
      </c>
      <c r="B6797">
        <v>32</v>
      </c>
      <c r="C6797" t="s">
        <v>14097</v>
      </c>
      <c r="D6797" t="s">
        <v>12</v>
      </c>
      <c r="E6797" t="s">
        <v>64</v>
      </c>
      <c r="F6797" t="s">
        <v>49</v>
      </c>
      <c r="G6797" t="s">
        <v>20</v>
      </c>
      <c r="H6797">
        <v>5902.15</v>
      </c>
      <c r="I6797" s="9">
        <v>45525</v>
      </c>
      <c r="J6797">
        <v>2024</v>
      </c>
      <c r="K6797" t="s">
        <v>14056</v>
      </c>
      <c r="L6797">
        <v>8</v>
      </c>
      <c r="M6797" t="s">
        <v>14052</v>
      </c>
      <c r="N6797" t="s">
        <v>69</v>
      </c>
    </row>
    <row r="6798" spans="1:14" x14ac:dyDescent="0.35">
      <c r="A6798" t="s">
        <v>6099</v>
      </c>
      <c r="B6798">
        <v>32</v>
      </c>
      <c r="C6798" t="s">
        <v>14097</v>
      </c>
      <c r="D6798" t="s">
        <v>39</v>
      </c>
      <c r="E6798" t="s">
        <v>93</v>
      </c>
      <c r="F6798" t="s">
        <v>14</v>
      </c>
      <c r="G6798" t="s">
        <v>30</v>
      </c>
      <c r="H6798">
        <v>12514.65</v>
      </c>
      <c r="I6798" s="9">
        <v>45387</v>
      </c>
      <c r="J6798">
        <v>2024</v>
      </c>
      <c r="K6798" t="s">
        <v>14061</v>
      </c>
      <c r="L6798">
        <v>4</v>
      </c>
      <c r="M6798" t="s">
        <v>14048</v>
      </c>
      <c r="N6798" t="s">
        <v>69</v>
      </c>
    </row>
    <row r="6799" spans="1:14" x14ac:dyDescent="0.35">
      <c r="A6799" t="s">
        <v>6241</v>
      </c>
      <c r="B6799">
        <v>28</v>
      </c>
      <c r="C6799" t="s">
        <v>14097</v>
      </c>
      <c r="D6799" t="s">
        <v>12</v>
      </c>
      <c r="E6799" t="s">
        <v>52</v>
      </c>
      <c r="F6799" t="s">
        <v>55</v>
      </c>
      <c r="G6799" t="s">
        <v>36</v>
      </c>
      <c r="H6799">
        <v>511.28</v>
      </c>
      <c r="I6799" s="9">
        <v>45145</v>
      </c>
      <c r="J6799">
        <v>2023</v>
      </c>
      <c r="K6799" t="s">
        <v>14056</v>
      </c>
      <c r="L6799">
        <v>8</v>
      </c>
      <c r="M6799" t="s">
        <v>14062</v>
      </c>
      <c r="N6799" t="s">
        <v>69</v>
      </c>
    </row>
    <row r="6800" spans="1:14" x14ac:dyDescent="0.35">
      <c r="A6800" t="s">
        <v>6315</v>
      </c>
      <c r="B6800">
        <v>26</v>
      </c>
      <c r="C6800" t="s">
        <v>14097</v>
      </c>
      <c r="D6800" t="s">
        <v>12</v>
      </c>
      <c r="E6800" t="s">
        <v>64</v>
      </c>
      <c r="F6800" t="s">
        <v>19</v>
      </c>
      <c r="G6800" t="s">
        <v>20</v>
      </c>
      <c r="H6800">
        <v>901.14</v>
      </c>
      <c r="I6800" s="9">
        <v>45115</v>
      </c>
      <c r="J6800">
        <v>2023</v>
      </c>
      <c r="K6800" t="s">
        <v>14063</v>
      </c>
      <c r="L6800">
        <v>7</v>
      </c>
      <c r="M6800" t="s">
        <v>14050</v>
      </c>
      <c r="N6800" t="s">
        <v>69</v>
      </c>
    </row>
    <row r="6801" spans="1:14" x14ac:dyDescent="0.35">
      <c r="A6801" t="s">
        <v>6467</v>
      </c>
      <c r="B6801">
        <v>25</v>
      </c>
      <c r="C6801" t="s">
        <v>14097</v>
      </c>
      <c r="D6801" t="s">
        <v>12</v>
      </c>
      <c r="E6801" t="s">
        <v>42</v>
      </c>
      <c r="F6801" t="s">
        <v>14</v>
      </c>
      <c r="G6801" t="s">
        <v>26</v>
      </c>
      <c r="H6801">
        <v>954.84</v>
      </c>
      <c r="I6801" s="9">
        <v>45498</v>
      </c>
      <c r="J6801">
        <v>2024</v>
      </c>
      <c r="K6801" t="s">
        <v>14063</v>
      </c>
      <c r="L6801">
        <v>7</v>
      </c>
      <c r="M6801" t="s">
        <v>14057</v>
      </c>
      <c r="N6801" t="s">
        <v>69</v>
      </c>
    </row>
    <row r="6802" spans="1:14" x14ac:dyDescent="0.35">
      <c r="A6802" t="s">
        <v>7169</v>
      </c>
      <c r="B6802">
        <v>30</v>
      </c>
      <c r="C6802" t="s">
        <v>14097</v>
      </c>
      <c r="D6802" t="s">
        <v>39</v>
      </c>
      <c r="E6802" t="s">
        <v>24</v>
      </c>
      <c r="F6802" t="s">
        <v>35</v>
      </c>
      <c r="G6802" t="s">
        <v>26</v>
      </c>
      <c r="H6802">
        <v>2860.63</v>
      </c>
      <c r="I6802" s="9">
        <v>44984</v>
      </c>
      <c r="J6802">
        <v>2023</v>
      </c>
      <c r="K6802" t="s">
        <v>14051</v>
      </c>
      <c r="L6802">
        <v>2</v>
      </c>
      <c r="M6802" t="s">
        <v>14062</v>
      </c>
      <c r="N6802" t="s">
        <v>69</v>
      </c>
    </row>
    <row r="6803" spans="1:14" x14ac:dyDescent="0.35">
      <c r="A6803" t="s">
        <v>7377</v>
      </c>
      <c r="B6803">
        <v>33</v>
      </c>
      <c r="C6803" t="s">
        <v>14097</v>
      </c>
      <c r="D6803" t="s">
        <v>12</v>
      </c>
      <c r="E6803" t="s">
        <v>29</v>
      </c>
      <c r="F6803" t="s">
        <v>25</v>
      </c>
      <c r="G6803" t="s">
        <v>30</v>
      </c>
      <c r="H6803">
        <v>4667.55</v>
      </c>
      <c r="I6803" s="9">
        <v>45470</v>
      </c>
      <c r="J6803">
        <v>2024</v>
      </c>
      <c r="K6803" t="s">
        <v>14049</v>
      </c>
      <c r="L6803">
        <v>6</v>
      </c>
      <c r="M6803" t="s">
        <v>14057</v>
      </c>
      <c r="N6803" t="s">
        <v>69</v>
      </c>
    </row>
    <row r="6804" spans="1:14" x14ac:dyDescent="0.35">
      <c r="A6804" t="s">
        <v>7515</v>
      </c>
      <c r="B6804">
        <v>34</v>
      </c>
      <c r="C6804" t="s">
        <v>14097</v>
      </c>
      <c r="D6804" t="s">
        <v>12</v>
      </c>
      <c r="E6804" t="s">
        <v>29</v>
      </c>
      <c r="F6804" t="s">
        <v>19</v>
      </c>
      <c r="G6804" t="s">
        <v>30</v>
      </c>
      <c r="H6804">
        <v>2928.13</v>
      </c>
      <c r="I6804" s="9">
        <v>45615</v>
      </c>
      <c r="J6804">
        <v>2024</v>
      </c>
      <c r="K6804" t="s">
        <v>14054</v>
      </c>
      <c r="L6804">
        <v>11</v>
      </c>
      <c r="M6804" t="s">
        <v>14046</v>
      </c>
      <c r="N6804" t="s">
        <v>69</v>
      </c>
    </row>
    <row r="6805" spans="1:14" x14ac:dyDescent="0.35">
      <c r="A6805" t="s">
        <v>7587</v>
      </c>
      <c r="B6805">
        <v>27</v>
      </c>
      <c r="C6805" t="s">
        <v>14097</v>
      </c>
      <c r="D6805" t="s">
        <v>39</v>
      </c>
      <c r="E6805" t="s">
        <v>52</v>
      </c>
      <c r="F6805" t="s">
        <v>25</v>
      </c>
      <c r="G6805" t="s">
        <v>30</v>
      </c>
      <c r="H6805">
        <v>13109.87</v>
      </c>
      <c r="I6805" s="9">
        <v>45273</v>
      </c>
      <c r="J6805">
        <v>2023</v>
      </c>
      <c r="K6805" t="s">
        <v>14060</v>
      </c>
      <c r="L6805">
        <v>12</v>
      </c>
      <c r="M6805" t="s">
        <v>14052</v>
      </c>
      <c r="N6805" t="s">
        <v>69</v>
      </c>
    </row>
    <row r="6806" spans="1:14" x14ac:dyDescent="0.35">
      <c r="A6806" t="s">
        <v>7921</v>
      </c>
      <c r="B6806">
        <v>34</v>
      </c>
      <c r="C6806" t="s">
        <v>14097</v>
      </c>
      <c r="D6806" t="s">
        <v>39</v>
      </c>
      <c r="E6806" t="s">
        <v>74</v>
      </c>
      <c r="F6806" t="s">
        <v>19</v>
      </c>
      <c r="G6806" t="s">
        <v>36</v>
      </c>
      <c r="H6806">
        <v>1900.34</v>
      </c>
      <c r="I6806" s="9">
        <v>44998</v>
      </c>
      <c r="J6806">
        <v>2023</v>
      </c>
      <c r="K6806" t="s">
        <v>14053</v>
      </c>
      <c r="L6806">
        <v>3</v>
      </c>
      <c r="M6806" t="s">
        <v>14062</v>
      </c>
      <c r="N6806" t="s">
        <v>69</v>
      </c>
    </row>
    <row r="6807" spans="1:14" x14ac:dyDescent="0.35">
      <c r="A6807" t="s">
        <v>8151</v>
      </c>
      <c r="B6807">
        <v>32</v>
      </c>
      <c r="C6807" t="s">
        <v>14097</v>
      </c>
      <c r="D6807" t="s">
        <v>12</v>
      </c>
      <c r="E6807" t="s">
        <v>74</v>
      </c>
      <c r="F6807" t="s">
        <v>55</v>
      </c>
      <c r="G6807" t="s">
        <v>20</v>
      </c>
      <c r="H6807">
        <v>24655.74</v>
      </c>
      <c r="I6807" s="9">
        <v>45612</v>
      </c>
      <c r="J6807">
        <v>2024</v>
      </c>
      <c r="K6807" t="s">
        <v>14054</v>
      </c>
      <c r="L6807">
        <v>11</v>
      </c>
      <c r="M6807" t="s">
        <v>14050</v>
      </c>
      <c r="N6807" t="s">
        <v>69</v>
      </c>
    </row>
    <row r="6808" spans="1:14" x14ac:dyDescent="0.35">
      <c r="A6808" t="s">
        <v>8275</v>
      </c>
      <c r="B6808">
        <v>25</v>
      </c>
      <c r="C6808" t="s">
        <v>14097</v>
      </c>
      <c r="D6808" t="s">
        <v>12</v>
      </c>
      <c r="E6808" t="s">
        <v>64</v>
      </c>
      <c r="F6808" t="s">
        <v>25</v>
      </c>
      <c r="G6808" t="s">
        <v>15</v>
      </c>
      <c r="H6808">
        <v>8498.64</v>
      </c>
      <c r="I6808" s="9">
        <v>45127</v>
      </c>
      <c r="J6808">
        <v>2023</v>
      </c>
      <c r="K6808" t="s">
        <v>14063</v>
      </c>
      <c r="L6808">
        <v>7</v>
      </c>
      <c r="M6808" t="s">
        <v>14057</v>
      </c>
      <c r="N6808" t="s">
        <v>69</v>
      </c>
    </row>
    <row r="6809" spans="1:14" x14ac:dyDescent="0.35">
      <c r="A6809" t="s">
        <v>8395</v>
      </c>
      <c r="B6809">
        <v>34</v>
      </c>
      <c r="C6809" t="s">
        <v>14097</v>
      </c>
      <c r="D6809" t="s">
        <v>39</v>
      </c>
      <c r="E6809" t="s">
        <v>74</v>
      </c>
      <c r="F6809" t="s">
        <v>55</v>
      </c>
      <c r="G6809" t="s">
        <v>36</v>
      </c>
      <c r="H6809">
        <v>4131.2299999999996</v>
      </c>
      <c r="I6809" s="9">
        <v>44929</v>
      </c>
      <c r="J6809">
        <v>2023</v>
      </c>
      <c r="K6809" t="s">
        <v>14045</v>
      </c>
      <c r="L6809">
        <v>1</v>
      </c>
      <c r="M6809" t="s">
        <v>14046</v>
      </c>
      <c r="N6809" t="s">
        <v>69</v>
      </c>
    </row>
    <row r="6810" spans="1:14" x14ac:dyDescent="0.35">
      <c r="A6810" t="s">
        <v>8643</v>
      </c>
      <c r="B6810">
        <v>26</v>
      </c>
      <c r="C6810" t="s">
        <v>14097</v>
      </c>
      <c r="D6810" t="s">
        <v>39</v>
      </c>
      <c r="E6810" t="s">
        <v>52</v>
      </c>
      <c r="F6810" t="s">
        <v>19</v>
      </c>
      <c r="G6810" t="s">
        <v>36</v>
      </c>
      <c r="H6810">
        <v>14756.17</v>
      </c>
      <c r="I6810" s="9">
        <v>45482</v>
      </c>
      <c r="J6810">
        <v>2024</v>
      </c>
      <c r="K6810" t="s">
        <v>14063</v>
      </c>
      <c r="L6810">
        <v>7</v>
      </c>
      <c r="M6810" t="s">
        <v>14046</v>
      </c>
      <c r="N6810" t="s">
        <v>69</v>
      </c>
    </row>
    <row r="6811" spans="1:14" x14ac:dyDescent="0.35">
      <c r="A6811" t="s">
        <v>8647</v>
      </c>
      <c r="B6811">
        <v>28</v>
      </c>
      <c r="C6811" t="s">
        <v>14097</v>
      </c>
      <c r="D6811" t="s">
        <v>12</v>
      </c>
      <c r="E6811" t="s">
        <v>29</v>
      </c>
      <c r="F6811" t="s">
        <v>49</v>
      </c>
      <c r="G6811" t="s">
        <v>20</v>
      </c>
      <c r="H6811">
        <v>21968.41</v>
      </c>
      <c r="I6811" s="9">
        <v>45221</v>
      </c>
      <c r="J6811">
        <v>2023</v>
      </c>
      <c r="K6811" t="s">
        <v>14058</v>
      </c>
      <c r="L6811">
        <v>10</v>
      </c>
      <c r="M6811" t="s">
        <v>14059</v>
      </c>
      <c r="N6811" t="s">
        <v>69</v>
      </c>
    </row>
    <row r="6812" spans="1:14" x14ac:dyDescent="0.35">
      <c r="A6812" t="s">
        <v>8655</v>
      </c>
      <c r="B6812">
        <v>34</v>
      </c>
      <c r="C6812" t="s">
        <v>14097</v>
      </c>
      <c r="D6812" t="s">
        <v>39</v>
      </c>
      <c r="E6812" t="s">
        <v>52</v>
      </c>
      <c r="F6812" t="s">
        <v>14</v>
      </c>
      <c r="G6812" t="s">
        <v>26</v>
      </c>
      <c r="H6812">
        <v>5142.82</v>
      </c>
      <c r="I6812" s="9">
        <v>45413</v>
      </c>
      <c r="J6812">
        <v>2024</v>
      </c>
      <c r="K6812" t="s">
        <v>14047</v>
      </c>
      <c r="L6812">
        <v>5</v>
      </c>
      <c r="M6812" t="s">
        <v>14052</v>
      </c>
      <c r="N6812" t="s">
        <v>69</v>
      </c>
    </row>
    <row r="6813" spans="1:14" x14ac:dyDescent="0.35">
      <c r="A6813" t="s">
        <v>8757</v>
      </c>
      <c r="B6813">
        <v>31</v>
      </c>
      <c r="C6813" t="s">
        <v>14097</v>
      </c>
      <c r="D6813" t="s">
        <v>12</v>
      </c>
      <c r="E6813" t="s">
        <v>42</v>
      </c>
      <c r="F6813" t="s">
        <v>35</v>
      </c>
      <c r="G6813" t="s">
        <v>20</v>
      </c>
      <c r="H6813">
        <v>3157.76</v>
      </c>
      <c r="I6813" s="9">
        <v>45185</v>
      </c>
      <c r="J6813">
        <v>2023</v>
      </c>
      <c r="K6813" t="s">
        <v>14055</v>
      </c>
      <c r="L6813">
        <v>9</v>
      </c>
      <c r="M6813" t="s">
        <v>14050</v>
      </c>
      <c r="N6813" t="s">
        <v>69</v>
      </c>
    </row>
    <row r="6814" spans="1:14" x14ac:dyDescent="0.35">
      <c r="A6814" t="s">
        <v>9755</v>
      </c>
      <c r="B6814">
        <v>26</v>
      </c>
      <c r="C6814" t="s">
        <v>14097</v>
      </c>
      <c r="D6814" t="s">
        <v>39</v>
      </c>
      <c r="E6814" t="s">
        <v>24</v>
      </c>
      <c r="F6814" t="s">
        <v>35</v>
      </c>
      <c r="G6814" t="s">
        <v>26</v>
      </c>
      <c r="H6814">
        <v>7279.07</v>
      </c>
      <c r="I6814" s="9">
        <v>45538</v>
      </c>
      <c r="J6814">
        <v>2024</v>
      </c>
      <c r="K6814" t="s">
        <v>14055</v>
      </c>
      <c r="L6814">
        <v>9</v>
      </c>
      <c r="M6814" t="s">
        <v>14046</v>
      </c>
      <c r="N6814" t="s">
        <v>69</v>
      </c>
    </row>
    <row r="6815" spans="1:14" x14ac:dyDescent="0.35">
      <c r="A6815" t="s">
        <v>9941</v>
      </c>
      <c r="B6815">
        <v>30</v>
      </c>
      <c r="C6815" t="s">
        <v>14097</v>
      </c>
      <c r="D6815" t="s">
        <v>12</v>
      </c>
      <c r="E6815" t="s">
        <v>13</v>
      </c>
      <c r="F6815" t="s">
        <v>35</v>
      </c>
      <c r="G6815" t="s">
        <v>36</v>
      </c>
      <c r="H6815">
        <v>7027.89</v>
      </c>
      <c r="I6815" s="9">
        <v>45582</v>
      </c>
      <c r="J6815">
        <v>2024</v>
      </c>
      <c r="K6815" t="s">
        <v>14058</v>
      </c>
      <c r="L6815">
        <v>10</v>
      </c>
      <c r="M6815" t="s">
        <v>14057</v>
      </c>
      <c r="N6815" t="s">
        <v>69</v>
      </c>
    </row>
    <row r="6816" spans="1:14" x14ac:dyDescent="0.35">
      <c r="A6816" t="s">
        <v>10307</v>
      </c>
      <c r="B6816">
        <v>32</v>
      </c>
      <c r="C6816" t="s">
        <v>14097</v>
      </c>
      <c r="D6816" t="s">
        <v>12</v>
      </c>
      <c r="E6816" t="s">
        <v>52</v>
      </c>
      <c r="F6816" t="s">
        <v>19</v>
      </c>
      <c r="G6816" t="s">
        <v>30</v>
      </c>
      <c r="H6816">
        <v>4692.5600000000004</v>
      </c>
      <c r="I6816" s="9">
        <v>45192</v>
      </c>
      <c r="J6816">
        <v>2023</v>
      </c>
      <c r="K6816" t="s">
        <v>14055</v>
      </c>
      <c r="L6816">
        <v>9</v>
      </c>
      <c r="M6816" t="s">
        <v>14050</v>
      </c>
      <c r="N6816" t="s">
        <v>69</v>
      </c>
    </row>
    <row r="6817" spans="1:14" x14ac:dyDescent="0.35">
      <c r="A6817" t="s">
        <v>10329</v>
      </c>
      <c r="B6817">
        <v>28</v>
      </c>
      <c r="C6817" t="s">
        <v>14097</v>
      </c>
      <c r="D6817" t="s">
        <v>12</v>
      </c>
      <c r="E6817" t="s">
        <v>13</v>
      </c>
      <c r="F6817" t="s">
        <v>35</v>
      </c>
      <c r="G6817" t="s">
        <v>30</v>
      </c>
      <c r="H6817">
        <v>4898.46</v>
      </c>
      <c r="I6817" s="9">
        <v>45323</v>
      </c>
      <c r="J6817">
        <v>2024</v>
      </c>
      <c r="K6817" t="s">
        <v>14051</v>
      </c>
      <c r="L6817">
        <v>2</v>
      </c>
      <c r="M6817" t="s">
        <v>14057</v>
      </c>
      <c r="N6817" t="s">
        <v>69</v>
      </c>
    </row>
    <row r="6818" spans="1:14" x14ac:dyDescent="0.35">
      <c r="A6818" t="s">
        <v>10749</v>
      </c>
      <c r="B6818">
        <v>28</v>
      </c>
      <c r="C6818" t="s">
        <v>14097</v>
      </c>
      <c r="D6818" t="s">
        <v>12</v>
      </c>
      <c r="E6818" t="s">
        <v>24</v>
      </c>
      <c r="F6818" t="s">
        <v>35</v>
      </c>
      <c r="G6818" t="s">
        <v>36</v>
      </c>
      <c r="H6818">
        <v>1923.58</v>
      </c>
      <c r="I6818" s="9">
        <v>45180</v>
      </c>
      <c r="J6818">
        <v>2023</v>
      </c>
      <c r="K6818" t="s">
        <v>14055</v>
      </c>
      <c r="L6818">
        <v>9</v>
      </c>
      <c r="M6818" t="s">
        <v>14062</v>
      </c>
      <c r="N6818" t="s">
        <v>69</v>
      </c>
    </row>
    <row r="6819" spans="1:14" x14ac:dyDescent="0.35">
      <c r="A6819" t="s">
        <v>10913</v>
      </c>
      <c r="B6819">
        <v>27</v>
      </c>
      <c r="C6819" t="s">
        <v>14097</v>
      </c>
      <c r="D6819" t="s">
        <v>12</v>
      </c>
      <c r="E6819" t="s">
        <v>74</v>
      </c>
      <c r="F6819" t="s">
        <v>49</v>
      </c>
      <c r="G6819" t="s">
        <v>36</v>
      </c>
      <c r="H6819">
        <v>8675.41</v>
      </c>
      <c r="I6819" s="9">
        <v>45027</v>
      </c>
      <c r="J6819">
        <v>2023</v>
      </c>
      <c r="K6819" t="s">
        <v>14061</v>
      </c>
      <c r="L6819">
        <v>4</v>
      </c>
      <c r="M6819" t="s">
        <v>14046</v>
      </c>
      <c r="N6819" t="s">
        <v>69</v>
      </c>
    </row>
    <row r="6820" spans="1:14" x14ac:dyDescent="0.35">
      <c r="A6820" t="s">
        <v>11031</v>
      </c>
      <c r="B6820">
        <v>27</v>
      </c>
      <c r="C6820" t="s">
        <v>14097</v>
      </c>
      <c r="D6820" t="s">
        <v>12</v>
      </c>
      <c r="E6820" t="s">
        <v>93</v>
      </c>
      <c r="F6820" t="s">
        <v>19</v>
      </c>
      <c r="G6820" t="s">
        <v>20</v>
      </c>
      <c r="H6820">
        <v>1009.27</v>
      </c>
      <c r="I6820" s="9">
        <v>45210</v>
      </c>
      <c r="J6820">
        <v>2023</v>
      </c>
      <c r="K6820" t="s">
        <v>14058</v>
      </c>
      <c r="L6820">
        <v>10</v>
      </c>
      <c r="M6820" t="s">
        <v>14052</v>
      </c>
      <c r="N6820" t="s">
        <v>69</v>
      </c>
    </row>
    <row r="6821" spans="1:14" x14ac:dyDescent="0.35">
      <c r="A6821" t="s">
        <v>11083</v>
      </c>
      <c r="B6821">
        <v>26</v>
      </c>
      <c r="C6821" t="s">
        <v>14097</v>
      </c>
      <c r="D6821" t="s">
        <v>39</v>
      </c>
      <c r="E6821" t="s">
        <v>42</v>
      </c>
      <c r="F6821" t="s">
        <v>55</v>
      </c>
      <c r="G6821" t="s">
        <v>20</v>
      </c>
      <c r="H6821">
        <v>24324.400000000001</v>
      </c>
      <c r="I6821" s="9">
        <v>45365</v>
      </c>
      <c r="J6821">
        <v>2024</v>
      </c>
      <c r="K6821" t="s">
        <v>14053</v>
      </c>
      <c r="L6821">
        <v>3</v>
      </c>
      <c r="M6821" t="s">
        <v>14057</v>
      </c>
      <c r="N6821" t="s">
        <v>69</v>
      </c>
    </row>
    <row r="6822" spans="1:14" x14ac:dyDescent="0.35">
      <c r="A6822" t="s">
        <v>11099</v>
      </c>
      <c r="B6822">
        <v>29</v>
      </c>
      <c r="C6822" t="s">
        <v>14097</v>
      </c>
      <c r="D6822" t="s">
        <v>12</v>
      </c>
      <c r="E6822" t="s">
        <v>42</v>
      </c>
      <c r="F6822" t="s">
        <v>19</v>
      </c>
      <c r="G6822" t="s">
        <v>36</v>
      </c>
      <c r="H6822">
        <v>2534.96</v>
      </c>
      <c r="I6822" s="9">
        <v>45571</v>
      </c>
      <c r="J6822">
        <v>2024</v>
      </c>
      <c r="K6822" t="s">
        <v>14058</v>
      </c>
      <c r="L6822">
        <v>10</v>
      </c>
      <c r="M6822" t="s">
        <v>14059</v>
      </c>
      <c r="N6822" t="s">
        <v>69</v>
      </c>
    </row>
    <row r="6823" spans="1:14" x14ac:dyDescent="0.35">
      <c r="A6823" t="s">
        <v>11151</v>
      </c>
      <c r="B6823">
        <v>34</v>
      </c>
      <c r="C6823" t="s">
        <v>14097</v>
      </c>
      <c r="D6823" t="s">
        <v>12</v>
      </c>
      <c r="E6823" t="s">
        <v>52</v>
      </c>
      <c r="F6823" t="s">
        <v>25</v>
      </c>
      <c r="G6823" t="s">
        <v>30</v>
      </c>
      <c r="H6823">
        <v>881.79</v>
      </c>
      <c r="I6823" s="9">
        <v>45452</v>
      </c>
      <c r="J6823">
        <v>2024</v>
      </c>
      <c r="K6823" t="s">
        <v>14049</v>
      </c>
      <c r="L6823">
        <v>6</v>
      </c>
      <c r="M6823" t="s">
        <v>14059</v>
      </c>
      <c r="N6823" t="s">
        <v>69</v>
      </c>
    </row>
    <row r="6824" spans="1:14" x14ac:dyDescent="0.35">
      <c r="A6824" t="s">
        <v>11317</v>
      </c>
      <c r="B6824">
        <v>26</v>
      </c>
      <c r="C6824" t="s">
        <v>14097</v>
      </c>
      <c r="D6824" t="s">
        <v>12</v>
      </c>
      <c r="E6824" t="s">
        <v>74</v>
      </c>
      <c r="F6824" t="s">
        <v>55</v>
      </c>
      <c r="G6824" t="s">
        <v>15</v>
      </c>
      <c r="H6824">
        <v>6836.1</v>
      </c>
      <c r="I6824" s="9">
        <v>45322</v>
      </c>
      <c r="J6824">
        <v>2024</v>
      </c>
      <c r="K6824" t="s">
        <v>14045</v>
      </c>
      <c r="L6824">
        <v>1</v>
      </c>
      <c r="M6824" t="s">
        <v>14052</v>
      </c>
      <c r="N6824" t="s">
        <v>69</v>
      </c>
    </row>
    <row r="6825" spans="1:14" x14ac:dyDescent="0.35">
      <c r="A6825" t="s">
        <v>11341</v>
      </c>
      <c r="B6825">
        <v>27</v>
      </c>
      <c r="C6825" t="s">
        <v>14097</v>
      </c>
      <c r="D6825" t="s">
        <v>12</v>
      </c>
      <c r="E6825" t="s">
        <v>93</v>
      </c>
      <c r="F6825" t="s">
        <v>14</v>
      </c>
      <c r="G6825" t="s">
        <v>30</v>
      </c>
      <c r="H6825">
        <v>2001.7</v>
      </c>
      <c r="I6825" s="9">
        <v>45601</v>
      </c>
      <c r="J6825">
        <v>2024</v>
      </c>
      <c r="K6825" t="s">
        <v>14054</v>
      </c>
      <c r="L6825">
        <v>11</v>
      </c>
      <c r="M6825" t="s">
        <v>14046</v>
      </c>
      <c r="N6825" t="s">
        <v>69</v>
      </c>
    </row>
    <row r="6826" spans="1:14" x14ac:dyDescent="0.35">
      <c r="A6826" t="s">
        <v>11879</v>
      </c>
      <c r="B6826">
        <v>28</v>
      </c>
      <c r="C6826" t="s">
        <v>14097</v>
      </c>
      <c r="D6826" t="s">
        <v>12</v>
      </c>
      <c r="E6826" t="s">
        <v>52</v>
      </c>
      <c r="F6826" t="s">
        <v>19</v>
      </c>
      <c r="G6826" t="s">
        <v>26</v>
      </c>
      <c r="H6826">
        <v>9589.91</v>
      </c>
      <c r="I6826" s="9">
        <v>45187</v>
      </c>
      <c r="J6826">
        <v>2023</v>
      </c>
      <c r="K6826" t="s">
        <v>14055</v>
      </c>
      <c r="L6826">
        <v>9</v>
      </c>
      <c r="M6826" t="s">
        <v>14062</v>
      </c>
      <c r="N6826" t="s">
        <v>69</v>
      </c>
    </row>
    <row r="6827" spans="1:14" x14ac:dyDescent="0.35">
      <c r="A6827" t="s">
        <v>11959</v>
      </c>
      <c r="B6827">
        <v>26</v>
      </c>
      <c r="C6827" t="s">
        <v>14097</v>
      </c>
      <c r="D6827" t="s">
        <v>12</v>
      </c>
      <c r="E6827" t="s">
        <v>42</v>
      </c>
      <c r="F6827" t="s">
        <v>14</v>
      </c>
      <c r="G6827" t="s">
        <v>26</v>
      </c>
      <c r="H6827">
        <v>23605.84</v>
      </c>
      <c r="I6827" s="9">
        <v>45583</v>
      </c>
      <c r="J6827">
        <v>2024</v>
      </c>
      <c r="K6827" t="s">
        <v>14058</v>
      </c>
      <c r="L6827">
        <v>10</v>
      </c>
      <c r="M6827" t="s">
        <v>14048</v>
      </c>
      <c r="N6827" t="s">
        <v>69</v>
      </c>
    </row>
    <row r="6828" spans="1:14" x14ac:dyDescent="0.35">
      <c r="A6828" t="s">
        <v>11961</v>
      </c>
      <c r="B6828">
        <v>29</v>
      </c>
      <c r="C6828" t="s">
        <v>14097</v>
      </c>
      <c r="D6828" t="s">
        <v>12</v>
      </c>
      <c r="E6828" t="s">
        <v>29</v>
      </c>
      <c r="F6828" t="s">
        <v>14</v>
      </c>
      <c r="G6828" t="s">
        <v>30</v>
      </c>
      <c r="H6828">
        <v>7148.62</v>
      </c>
      <c r="I6828" s="9">
        <v>45347</v>
      </c>
      <c r="J6828">
        <v>2024</v>
      </c>
      <c r="K6828" t="s">
        <v>14051</v>
      </c>
      <c r="L6828">
        <v>2</v>
      </c>
      <c r="M6828" t="s">
        <v>14059</v>
      </c>
      <c r="N6828" t="s">
        <v>69</v>
      </c>
    </row>
    <row r="6829" spans="1:14" x14ac:dyDescent="0.35">
      <c r="A6829" t="s">
        <v>12025</v>
      </c>
      <c r="B6829">
        <v>31</v>
      </c>
      <c r="C6829" t="s">
        <v>14097</v>
      </c>
      <c r="D6829" t="s">
        <v>39</v>
      </c>
      <c r="E6829" t="s">
        <v>24</v>
      </c>
      <c r="F6829" t="s">
        <v>14</v>
      </c>
      <c r="G6829" t="s">
        <v>15</v>
      </c>
      <c r="H6829">
        <v>9699.93</v>
      </c>
      <c r="I6829" s="9">
        <v>45452</v>
      </c>
      <c r="J6829">
        <v>2024</v>
      </c>
      <c r="K6829" t="s">
        <v>14049</v>
      </c>
      <c r="L6829">
        <v>6</v>
      </c>
      <c r="M6829" t="s">
        <v>14059</v>
      </c>
      <c r="N6829" t="s">
        <v>69</v>
      </c>
    </row>
    <row r="6830" spans="1:14" x14ac:dyDescent="0.35">
      <c r="A6830" t="s">
        <v>12217</v>
      </c>
      <c r="B6830">
        <v>33</v>
      </c>
      <c r="C6830" t="s">
        <v>14097</v>
      </c>
      <c r="D6830" t="s">
        <v>12</v>
      </c>
      <c r="E6830" t="s">
        <v>24</v>
      </c>
      <c r="F6830" t="s">
        <v>35</v>
      </c>
      <c r="G6830" t="s">
        <v>36</v>
      </c>
      <c r="H6830">
        <v>29200.12</v>
      </c>
      <c r="I6830" s="9">
        <v>45150</v>
      </c>
      <c r="J6830">
        <v>2023</v>
      </c>
      <c r="K6830" t="s">
        <v>14056</v>
      </c>
      <c r="L6830">
        <v>8</v>
      </c>
      <c r="M6830" t="s">
        <v>14050</v>
      </c>
      <c r="N6830" t="s">
        <v>69</v>
      </c>
    </row>
    <row r="6831" spans="1:14" x14ac:dyDescent="0.35">
      <c r="A6831" t="s">
        <v>12267</v>
      </c>
      <c r="B6831">
        <v>26</v>
      </c>
      <c r="C6831" t="s">
        <v>14097</v>
      </c>
      <c r="D6831" t="s">
        <v>39</v>
      </c>
      <c r="E6831" t="s">
        <v>13</v>
      </c>
      <c r="F6831" t="s">
        <v>55</v>
      </c>
      <c r="G6831" t="s">
        <v>30</v>
      </c>
      <c r="H6831">
        <v>6379.04</v>
      </c>
      <c r="I6831" s="9">
        <v>44998</v>
      </c>
      <c r="J6831">
        <v>2023</v>
      </c>
      <c r="K6831" t="s">
        <v>14053</v>
      </c>
      <c r="L6831">
        <v>3</v>
      </c>
      <c r="M6831" t="s">
        <v>14062</v>
      </c>
      <c r="N6831" t="s">
        <v>69</v>
      </c>
    </row>
    <row r="6832" spans="1:14" x14ac:dyDescent="0.35">
      <c r="A6832" t="s">
        <v>12449</v>
      </c>
      <c r="B6832">
        <v>31</v>
      </c>
      <c r="C6832" t="s">
        <v>14097</v>
      </c>
      <c r="D6832" t="s">
        <v>12</v>
      </c>
      <c r="E6832" t="s">
        <v>93</v>
      </c>
      <c r="F6832" t="s">
        <v>55</v>
      </c>
      <c r="G6832" t="s">
        <v>30</v>
      </c>
      <c r="H6832">
        <v>11175.96</v>
      </c>
      <c r="I6832" s="9">
        <v>45184</v>
      </c>
      <c r="J6832">
        <v>2023</v>
      </c>
      <c r="K6832" t="s">
        <v>14055</v>
      </c>
      <c r="L6832">
        <v>9</v>
      </c>
      <c r="M6832" t="s">
        <v>14048</v>
      </c>
      <c r="N6832" t="s">
        <v>69</v>
      </c>
    </row>
    <row r="6833" spans="1:14" x14ac:dyDescent="0.35">
      <c r="A6833" t="s">
        <v>12601</v>
      </c>
      <c r="B6833">
        <v>29</v>
      </c>
      <c r="C6833" t="s">
        <v>14097</v>
      </c>
      <c r="D6833" t="s">
        <v>12</v>
      </c>
      <c r="E6833" t="s">
        <v>13</v>
      </c>
      <c r="F6833" t="s">
        <v>14</v>
      </c>
      <c r="G6833" t="s">
        <v>15</v>
      </c>
      <c r="H6833">
        <v>8684.82</v>
      </c>
      <c r="I6833" s="9">
        <v>45111</v>
      </c>
      <c r="J6833">
        <v>2023</v>
      </c>
      <c r="K6833" t="s">
        <v>14063</v>
      </c>
      <c r="L6833">
        <v>7</v>
      </c>
      <c r="M6833" t="s">
        <v>14046</v>
      </c>
      <c r="N6833" t="s">
        <v>69</v>
      </c>
    </row>
    <row r="6834" spans="1:14" x14ac:dyDescent="0.35">
      <c r="A6834" t="s">
        <v>12663</v>
      </c>
      <c r="B6834">
        <v>26</v>
      </c>
      <c r="C6834" t="s">
        <v>14097</v>
      </c>
      <c r="D6834" t="s">
        <v>39</v>
      </c>
      <c r="E6834" t="s">
        <v>64</v>
      </c>
      <c r="F6834" t="s">
        <v>19</v>
      </c>
      <c r="G6834" t="s">
        <v>20</v>
      </c>
      <c r="H6834">
        <v>4155.63</v>
      </c>
      <c r="I6834" s="9">
        <v>45347</v>
      </c>
      <c r="J6834">
        <v>2024</v>
      </c>
      <c r="K6834" t="s">
        <v>14051</v>
      </c>
      <c r="L6834">
        <v>2</v>
      </c>
      <c r="M6834" t="s">
        <v>14059</v>
      </c>
      <c r="N6834" t="s">
        <v>69</v>
      </c>
    </row>
    <row r="6835" spans="1:14" x14ac:dyDescent="0.35">
      <c r="A6835" t="s">
        <v>12675</v>
      </c>
      <c r="B6835">
        <v>32</v>
      </c>
      <c r="C6835" t="s">
        <v>14097</v>
      </c>
      <c r="D6835" t="s">
        <v>39</v>
      </c>
      <c r="E6835" t="s">
        <v>52</v>
      </c>
      <c r="F6835" t="s">
        <v>35</v>
      </c>
      <c r="G6835" t="s">
        <v>36</v>
      </c>
      <c r="H6835">
        <v>6711.68</v>
      </c>
      <c r="I6835" s="9">
        <v>45528</v>
      </c>
      <c r="J6835">
        <v>2024</v>
      </c>
      <c r="K6835" t="s">
        <v>14056</v>
      </c>
      <c r="L6835">
        <v>8</v>
      </c>
      <c r="M6835" t="s">
        <v>14050</v>
      </c>
      <c r="N6835" t="s">
        <v>69</v>
      </c>
    </row>
    <row r="6836" spans="1:14" x14ac:dyDescent="0.35">
      <c r="A6836" t="s">
        <v>12787</v>
      </c>
      <c r="B6836">
        <v>32</v>
      </c>
      <c r="C6836" t="s">
        <v>14097</v>
      </c>
      <c r="D6836" t="s">
        <v>39</v>
      </c>
      <c r="E6836" t="s">
        <v>74</v>
      </c>
      <c r="F6836" t="s">
        <v>55</v>
      </c>
      <c r="G6836" t="s">
        <v>30</v>
      </c>
      <c r="H6836">
        <v>1386.38</v>
      </c>
      <c r="I6836" s="9">
        <v>44955</v>
      </c>
      <c r="J6836">
        <v>2023</v>
      </c>
      <c r="K6836" t="s">
        <v>14045</v>
      </c>
      <c r="L6836">
        <v>1</v>
      </c>
      <c r="M6836" t="s">
        <v>14059</v>
      </c>
      <c r="N6836" t="s">
        <v>69</v>
      </c>
    </row>
    <row r="6837" spans="1:14" x14ac:dyDescent="0.35">
      <c r="A6837" t="s">
        <v>12807</v>
      </c>
      <c r="B6837">
        <v>25</v>
      </c>
      <c r="C6837" t="s">
        <v>14097</v>
      </c>
      <c r="D6837" t="s">
        <v>12</v>
      </c>
      <c r="E6837" t="s">
        <v>52</v>
      </c>
      <c r="F6837" t="s">
        <v>49</v>
      </c>
      <c r="G6837" t="s">
        <v>26</v>
      </c>
      <c r="H6837">
        <v>19317.52</v>
      </c>
      <c r="I6837" s="9">
        <v>45016</v>
      </c>
      <c r="J6837">
        <v>2023</v>
      </c>
      <c r="K6837" t="s">
        <v>14053</v>
      </c>
      <c r="L6837">
        <v>3</v>
      </c>
      <c r="M6837" t="s">
        <v>14048</v>
      </c>
      <c r="N6837" t="s">
        <v>69</v>
      </c>
    </row>
    <row r="6838" spans="1:14" x14ac:dyDescent="0.35">
      <c r="A6838" t="s">
        <v>12949</v>
      </c>
      <c r="B6838">
        <v>33</v>
      </c>
      <c r="C6838" t="s">
        <v>14097</v>
      </c>
      <c r="D6838" t="s">
        <v>39</v>
      </c>
      <c r="E6838" t="s">
        <v>93</v>
      </c>
      <c r="F6838" t="s">
        <v>55</v>
      </c>
      <c r="G6838" t="s">
        <v>15</v>
      </c>
      <c r="H6838">
        <v>3781.75</v>
      </c>
      <c r="I6838" s="9">
        <v>44988</v>
      </c>
      <c r="J6838">
        <v>2023</v>
      </c>
      <c r="K6838" t="s">
        <v>14053</v>
      </c>
      <c r="L6838">
        <v>3</v>
      </c>
      <c r="M6838" t="s">
        <v>14048</v>
      </c>
      <c r="N6838" t="s">
        <v>69</v>
      </c>
    </row>
    <row r="6839" spans="1:14" x14ac:dyDescent="0.35">
      <c r="A6839" t="s">
        <v>13495</v>
      </c>
      <c r="B6839">
        <v>33</v>
      </c>
      <c r="C6839" t="s">
        <v>14097</v>
      </c>
      <c r="D6839" t="s">
        <v>39</v>
      </c>
      <c r="E6839" t="s">
        <v>13</v>
      </c>
      <c r="F6839" t="s">
        <v>35</v>
      </c>
      <c r="G6839" t="s">
        <v>36</v>
      </c>
      <c r="H6839">
        <v>13271.39</v>
      </c>
      <c r="I6839" s="9">
        <v>45437</v>
      </c>
      <c r="J6839">
        <v>2024</v>
      </c>
      <c r="K6839" t="s">
        <v>14047</v>
      </c>
      <c r="L6839">
        <v>5</v>
      </c>
      <c r="M6839" t="s">
        <v>14050</v>
      </c>
      <c r="N6839" t="s">
        <v>69</v>
      </c>
    </row>
    <row r="6840" spans="1:14" x14ac:dyDescent="0.35">
      <c r="A6840" t="s">
        <v>13743</v>
      </c>
      <c r="B6840">
        <v>31</v>
      </c>
      <c r="C6840" t="s">
        <v>14097</v>
      </c>
      <c r="D6840" t="s">
        <v>39</v>
      </c>
      <c r="E6840" t="s">
        <v>42</v>
      </c>
      <c r="F6840" t="s">
        <v>19</v>
      </c>
      <c r="G6840" t="s">
        <v>20</v>
      </c>
      <c r="H6840">
        <v>9784.0499999999993</v>
      </c>
      <c r="I6840" s="9">
        <v>45607</v>
      </c>
      <c r="J6840">
        <v>2024</v>
      </c>
      <c r="K6840" t="s">
        <v>14054</v>
      </c>
      <c r="L6840">
        <v>11</v>
      </c>
      <c r="M6840" t="s">
        <v>14062</v>
      </c>
      <c r="N6840" t="s">
        <v>69</v>
      </c>
    </row>
    <row r="6841" spans="1:14" x14ac:dyDescent="0.35">
      <c r="A6841" t="s">
        <v>13765</v>
      </c>
      <c r="B6841">
        <v>34</v>
      </c>
      <c r="C6841" t="s">
        <v>14097</v>
      </c>
      <c r="D6841" t="s">
        <v>39</v>
      </c>
      <c r="E6841" t="s">
        <v>93</v>
      </c>
      <c r="F6841" t="s">
        <v>35</v>
      </c>
      <c r="G6841" t="s">
        <v>36</v>
      </c>
      <c r="H6841">
        <v>1448.52</v>
      </c>
      <c r="I6841" s="9">
        <v>45368</v>
      </c>
      <c r="J6841">
        <v>2024</v>
      </c>
      <c r="K6841" t="s">
        <v>14053</v>
      </c>
      <c r="L6841">
        <v>3</v>
      </c>
      <c r="M6841" t="s">
        <v>14059</v>
      </c>
      <c r="N6841" t="s">
        <v>69</v>
      </c>
    </row>
    <row r="6842" spans="1:14" x14ac:dyDescent="0.35">
      <c r="A6842" t="s">
        <v>14009</v>
      </c>
      <c r="B6842">
        <v>32</v>
      </c>
      <c r="C6842" t="s">
        <v>14097</v>
      </c>
      <c r="D6842" t="s">
        <v>12</v>
      </c>
      <c r="E6842" t="s">
        <v>74</v>
      </c>
      <c r="F6842" t="s">
        <v>19</v>
      </c>
      <c r="G6842" t="s">
        <v>26</v>
      </c>
      <c r="H6842">
        <v>2875.8</v>
      </c>
      <c r="I6842" s="9">
        <v>45172</v>
      </c>
      <c r="J6842">
        <v>2023</v>
      </c>
      <c r="K6842" t="s">
        <v>14055</v>
      </c>
      <c r="L6842">
        <v>9</v>
      </c>
      <c r="M6842" t="s">
        <v>14059</v>
      </c>
      <c r="N6842" t="s">
        <v>69</v>
      </c>
    </row>
    <row r="6843" spans="1:14" x14ac:dyDescent="0.35">
      <c r="A6843" t="s">
        <v>68</v>
      </c>
      <c r="B6843">
        <v>41</v>
      </c>
      <c r="C6843" t="s">
        <v>14095</v>
      </c>
      <c r="D6843" t="s">
        <v>39</v>
      </c>
      <c r="E6843" t="s">
        <v>13</v>
      </c>
      <c r="F6843" t="s">
        <v>35</v>
      </c>
      <c r="G6843" t="s">
        <v>15</v>
      </c>
      <c r="H6843">
        <v>2071.9299999999998</v>
      </c>
      <c r="I6843" s="9">
        <v>45224</v>
      </c>
      <c r="J6843">
        <v>2023</v>
      </c>
      <c r="K6843" t="s">
        <v>14058</v>
      </c>
      <c r="L6843">
        <v>10</v>
      </c>
      <c r="M6843" t="s">
        <v>14052</v>
      </c>
      <c r="N6843" t="s">
        <v>69</v>
      </c>
    </row>
    <row r="6844" spans="1:14" x14ac:dyDescent="0.35">
      <c r="A6844" t="s">
        <v>92</v>
      </c>
      <c r="B6844">
        <v>44</v>
      </c>
      <c r="C6844" t="s">
        <v>14095</v>
      </c>
      <c r="D6844" t="s">
        <v>12</v>
      </c>
      <c r="E6844" t="s">
        <v>93</v>
      </c>
      <c r="F6844" t="s">
        <v>49</v>
      </c>
      <c r="G6844" t="s">
        <v>15</v>
      </c>
      <c r="H6844">
        <v>1324.39</v>
      </c>
      <c r="I6844" s="9">
        <v>45025</v>
      </c>
      <c r="J6844">
        <v>2023</v>
      </c>
      <c r="K6844" t="s">
        <v>14061</v>
      </c>
      <c r="L6844">
        <v>4</v>
      </c>
      <c r="M6844" t="s">
        <v>14059</v>
      </c>
      <c r="N6844" t="s">
        <v>69</v>
      </c>
    </row>
    <row r="6845" spans="1:14" x14ac:dyDescent="0.35">
      <c r="A6845" t="s">
        <v>409</v>
      </c>
      <c r="B6845">
        <v>44</v>
      </c>
      <c r="C6845" t="s">
        <v>14095</v>
      </c>
      <c r="D6845" t="s">
        <v>39</v>
      </c>
      <c r="E6845" t="s">
        <v>52</v>
      </c>
      <c r="F6845" t="s">
        <v>14</v>
      </c>
      <c r="G6845" t="s">
        <v>26</v>
      </c>
      <c r="H6845">
        <v>3934.7</v>
      </c>
      <c r="I6845" s="9">
        <v>45335</v>
      </c>
      <c r="J6845">
        <v>2024</v>
      </c>
      <c r="K6845" t="s">
        <v>14051</v>
      </c>
      <c r="L6845">
        <v>2</v>
      </c>
      <c r="M6845" t="s">
        <v>14046</v>
      </c>
      <c r="N6845" t="s">
        <v>69</v>
      </c>
    </row>
    <row r="6846" spans="1:14" x14ac:dyDescent="0.35">
      <c r="A6846" t="s">
        <v>971</v>
      </c>
      <c r="B6846">
        <v>43</v>
      </c>
      <c r="C6846" t="s">
        <v>14095</v>
      </c>
      <c r="D6846" t="s">
        <v>39</v>
      </c>
      <c r="E6846" t="s">
        <v>64</v>
      </c>
      <c r="F6846" t="s">
        <v>14</v>
      </c>
      <c r="G6846" t="s">
        <v>15</v>
      </c>
      <c r="H6846">
        <v>29291.4</v>
      </c>
      <c r="I6846" s="9">
        <v>45254</v>
      </c>
      <c r="J6846">
        <v>2023</v>
      </c>
      <c r="K6846" t="s">
        <v>14054</v>
      </c>
      <c r="L6846">
        <v>11</v>
      </c>
      <c r="M6846" t="s">
        <v>14048</v>
      </c>
      <c r="N6846" t="s">
        <v>69</v>
      </c>
    </row>
    <row r="6847" spans="1:14" x14ac:dyDescent="0.35">
      <c r="A6847" t="s">
        <v>973</v>
      </c>
      <c r="B6847">
        <v>38</v>
      </c>
      <c r="C6847" t="s">
        <v>14095</v>
      </c>
      <c r="D6847" t="s">
        <v>39</v>
      </c>
      <c r="E6847" t="s">
        <v>52</v>
      </c>
      <c r="F6847" t="s">
        <v>25</v>
      </c>
      <c r="G6847" t="s">
        <v>20</v>
      </c>
      <c r="H6847">
        <v>17023.830000000002</v>
      </c>
      <c r="I6847" s="9">
        <v>45198</v>
      </c>
      <c r="J6847">
        <v>2023</v>
      </c>
      <c r="K6847" t="s">
        <v>14055</v>
      </c>
      <c r="L6847">
        <v>9</v>
      </c>
      <c r="M6847" t="s">
        <v>14048</v>
      </c>
      <c r="N6847" t="s">
        <v>69</v>
      </c>
    </row>
    <row r="6848" spans="1:14" x14ac:dyDescent="0.35">
      <c r="A6848" t="s">
        <v>1013</v>
      </c>
      <c r="B6848">
        <v>41</v>
      </c>
      <c r="C6848" t="s">
        <v>14095</v>
      </c>
      <c r="D6848" t="s">
        <v>39</v>
      </c>
      <c r="E6848" t="s">
        <v>52</v>
      </c>
      <c r="F6848" t="s">
        <v>49</v>
      </c>
      <c r="G6848" t="s">
        <v>30</v>
      </c>
      <c r="H6848">
        <v>34785.269999999997</v>
      </c>
      <c r="I6848" s="9">
        <v>44957</v>
      </c>
      <c r="J6848">
        <v>2023</v>
      </c>
      <c r="K6848" t="s">
        <v>14045</v>
      </c>
      <c r="L6848">
        <v>1</v>
      </c>
      <c r="M6848" t="s">
        <v>14046</v>
      </c>
      <c r="N6848" t="s">
        <v>69</v>
      </c>
    </row>
    <row r="6849" spans="1:14" x14ac:dyDescent="0.35">
      <c r="A6849" t="s">
        <v>1085</v>
      </c>
      <c r="B6849">
        <v>43</v>
      </c>
      <c r="C6849" t="s">
        <v>14095</v>
      </c>
      <c r="D6849" t="s">
        <v>39</v>
      </c>
      <c r="E6849" t="s">
        <v>74</v>
      </c>
      <c r="F6849" t="s">
        <v>55</v>
      </c>
      <c r="G6849" t="s">
        <v>15</v>
      </c>
      <c r="H6849">
        <v>15961.72</v>
      </c>
      <c r="I6849" s="9">
        <v>45069</v>
      </c>
      <c r="J6849">
        <v>2023</v>
      </c>
      <c r="K6849" t="s">
        <v>14047</v>
      </c>
      <c r="L6849">
        <v>5</v>
      </c>
      <c r="M6849" t="s">
        <v>14046</v>
      </c>
      <c r="N6849" t="s">
        <v>69</v>
      </c>
    </row>
    <row r="6850" spans="1:14" x14ac:dyDescent="0.35">
      <c r="A6850" t="s">
        <v>1221</v>
      </c>
      <c r="B6850">
        <v>40</v>
      </c>
      <c r="C6850" t="s">
        <v>14095</v>
      </c>
      <c r="D6850" t="s">
        <v>39</v>
      </c>
      <c r="E6850" t="s">
        <v>42</v>
      </c>
      <c r="F6850" t="s">
        <v>25</v>
      </c>
      <c r="G6850" t="s">
        <v>15</v>
      </c>
      <c r="H6850">
        <v>11171.85</v>
      </c>
      <c r="I6850" s="9">
        <v>45427</v>
      </c>
      <c r="J6850">
        <v>2024</v>
      </c>
      <c r="K6850" t="s">
        <v>14047</v>
      </c>
      <c r="L6850">
        <v>5</v>
      </c>
      <c r="M6850" t="s">
        <v>14052</v>
      </c>
      <c r="N6850" t="s">
        <v>69</v>
      </c>
    </row>
    <row r="6851" spans="1:14" x14ac:dyDescent="0.35">
      <c r="A6851" t="s">
        <v>1633</v>
      </c>
      <c r="B6851">
        <v>41</v>
      </c>
      <c r="C6851" t="s">
        <v>14095</v>
      </c>
      <c r="D6851" t="s">
        <v>39</v>
      </c>
      <c r="E6851" t="s">
        <v>13</v>
      </c>
      <c r="F6851" t="s">
        <v>55</v>
      </c>
      <c r="G6851" t="s">
        <v>26</v>
      </c>
      <c r="H6851">
        <v>6269.19</v>
      </c>
      <c r="I6851" s="9">
        <v>45336</v>
      </c>
      <c r="J6851">
        <v>2024</v>
      </c>
      <c r="K6851" t="s">
        <v>14051</v>
      </c>
      <c r="L6851">
        <v>2</v>
      </c>
      <c r="M6851" t="s">
        <v>14052</v>
      </c>
      <c r="N6851" t="s">
        <v>69</v>
      </c>
    </row>
    <row r="6852" spans="1:14" x14ac:dyDescent="0.35">
      <c r="A6852" t="s">
        <v>1745</v>
      </c>
      <c r="B6852">
        <v>43</v>
      </c>
      <c r="C6852" t="s">
        <v>14095</v>
      </c>
      <c r="D6852" t="s">
        <v>12</v>
      </c>
      <c r="E6852" t="s">
        <v>24</v>
      </c>
      <c r="F6852" t="s">
        <v>55</v>
      </c>
      <c r="G6852" t="s">
        <v>30</v>
      </c>
      <c r="H6852">
        <v>2312.25</v>
      </c>
      <c r="I6852" s="9">
        <v>45352</v>
      </c>
      <c r="J6852">
        <v>2024</v>
      </c>
      <c r="K6852" t="s">
        <v>14053</v>
      </c>
      <c r="L6852">
        <v>3</v>
      </c>
      <c r="M6852" t="s">
        <v>14048</v>
      </c>
      <c r="N6852" t="s">
        <v>69</v>
      </c>
    </row>
    <row r="6853" spans="1:14" x14ac:dyDescent="0.35">
      <c r="A6853" t="s">
        <v>1855</v>
      </c>
      <c r="B6853">
        <v>42</v>
      </c>
      <c r="C6853" t="s">
        <v>14095</v>
      </c>
      <c r="D6853" t="s">
        <v>39</v>
      </c>
      <c r="E6853" t="s">
        <v>93</v>
      </c>
      <c r="F6853" t="s">
        <v>25</v>
      </c>
      <c r="G6853" t="s">
        <v>26</v>
      </c>
      <c r="H6853">
        <v>83.26</v>
      </c>
      <c r="I6853" s="9">
        <v>45219</v>
      </c>
      <c r="J6853">
        <v>2023</v>
      </c>
      <c r="K6853" t="s">
        <v>14058</v>
      </c>
      <c r="L6853">
        <v>10</v>
      </c>
      <c r="M6853" t="s">
        <v>14048</v>
      </c>
      <c r="N6853" t="s">
        <v>69</v>
      </c>
    </row>
    <row r="6854" spans="1:14" x14ac:dyDescent="0.35">
      <c r="A6854" t="s">
        <v>1909</v>
      </c>
      <c r="B6854">
        <v>39</v>
      </c>
      <c r="C6854" t="s">
        <v>14095</v>
      </c>
      <c r="D6854" t="s">
        <v>12</v>
      </c>
      <c r="E6854" t="s">
        <v>52</v>
      </c>
      <c r="F6854" t="s">
        <v>25</v>
      </c>
      <c r="G6854" t="s">
        <v>20</v>
      </c>
      <c r="H6854">
        <v>17625.78</v>
      </c>
      <c r="I6854" s="9">
        <v>45604</v>
      </c>
      <c r="J6854">
        <v>2024</v>
      </c>
      <c r="K6854" t="s">
        <v>14054</v>
      </c>
      <c r="L6854">
        <v>11</v>
      </c>
      <c r="M6854" t="s">
        <v>14048</v>
      </c>
      <c r="N6854" t="s">
        <v>69</v>
      </c>
    </row>
    <row r="6855" spans="1:14" x14ac:dyDescent="0.35">
      <c r="A6855" t="s">
        <v>1911</v>
      </c>
      <c r="B6855">
        <v>38</v>
      </c>
      <c r="C6855" t="s">
        <v>14095</v>
      </c>
      <c r="D6855" t="s">
        <v>12</v>
      </c>
      <c r="E6855" t="s">
        <v>24</v>
      </c>
      <c r="F6855" t="s">
        <v>19</v>
      </c>
      <c r="G6855" t="s">
        <v>20</v>
      </c>
      <c r="H6855">
        <v>6027.29</v>
      </c>
      <c r="I6855" s="9">
        <v>45498</v>
      </c>
      <c r="J6855">
        <v>2024</v>
      </c>
      <c r="K6855" t="s">
        <v>14063</v>
      </c>
      <c r="L6855">
        <v>7</v>
      </c>
      <c r="M6855" t="s">
        <v>14057</v>
      </c>
      <c r="N6855" t="s">
        <v>69</v>
      </c>
    </row>
    <row r="6856" spans="1:14" x14ac:dyDescent="0.35">
      <c r="A6856" t="s">
        <v>1941</v>
      </c>
      <c r="B6856">
        <v>41</v>
      </c>
      <c r="C6856" t="s">
        <v>14095</v>
      </c>
      <c r="D6856" t="s">
        <v>12</v>
      </c>
      <c r="E6856" t="s">
        <v>52</v>
      </c>
      <c r="F6856" t="s">
        <v>35</v>
      </c>
      <c r="G6856" t="s">
        <v>20</v>
      </c>
      <c r="H6856">
        <v>5158.53</v>
      </c>
      <c r="I6856" s="9">
        <v>45319</v>
      </c>
      <c r="J6856">
        <v>2024</v>
      </c>
      <c r="K6856" t="s">
        <v>14045</v>
      </c>
      <c r="L6856">
        <v>1</v>
      </c>
      <c r="M6856" t="s">
        <v>14059</v>
      </c>
      <c r="N6856" t="s">
        <v>69</v>
      </c>
    </row>
    <row r="6857" spans="1:14" x14ac:dyDescent="0.35">
      <c r="A6857" t="s">
        <v>2041</v>
      </c>
      <c r="B6857">
        <v>37</v>
      </c>
      <c r="C6857" t="s">
        <v>14095</v>
      </c>
      <c r="D6857" t="s">
        <v>39</v>
      </c>
      <c r="E6857" t="s">
        <v>24</v>
      </c>
      <c r="F6857" t="s">
        <v>35</v>
      </c>
      <c r="G6857" t="s">
        <v>20</v>
      </c>
      <c r="H6857">
        <v>527.79</v>
      </c>
      <c r="I6857" s="9">
        <v>45328</v>
      </c>
      <c r="J6857">
        <v>2024</v>
      </c>
      <c r="K6857" t="s">
        <v>14051</v>
      </c>
      <c r="L6857">
        <v>2</v>
      </c>
      <c r="M6857" t="s">
        <v>14046</v>
      </c>
      <c r="N6857" t="s">
        <v>69</v>
      </c>
    </row>
    <row r="6858" spans="1:14" x14ac:dyDescent="0.35">
      <c r="A6858" t="s">
        <v>2195</v>
      </c>
      <c r="B6858">
        <v>44</v>
      </c>
      <c r="C6858" t="s">
        <v>14095</v>
      </c>
      <c r="D6858" t="s">
        <v>12</v>
      </c>
      <c r="E6858" t="s">
        <v>42</v>
      </c>
      <c r="F6858" t="s">
        <v>35</v>
      </c>
      <c r="G6858" t="s">
        <v>15</v>
      </c>
      <c r="H6858">
        <v>6427.39</v>
      </c>
      <c r="I6858" s="9">
        <v>45590</v>
      </c>
      <c r="J6858">
        <v>2024</v>
      </c>
      <c r="K6858" t="s">
        <v>14058</v>
      </c>
      <c r="L6858">
        <v>10</v>
      </c>
      <c r="M6858" t="s">
        <v>14048</v>
      </c>
      <c r="N6858" t="s">
        <v>69</v>
      </c>
    </row>
    <row r="6859" spans="1:14" x14ac:dyDescent="0.35">
      <c r="A6859" t="s">
        <v>2427</v>
      </c>
      <c r="B6859">
        <v>41</v>
      </c>
      <c r="C6859" t="s">
        <v>14095</v>
      </c>
      <c r="D6859" t="s">
        <v>39</v>
      </c>
      <c r="E6859" t="s">
        <v>24</v>
      </c>
      <c r="F6859" t="s">
        <v>49</v>
      </c>
      <c r="G6859" t="s">
        <v>30</v>
      </c>
      <c r="H6859">
        <v>6056.25</v>
      </c>
      <c r="I6859" s="9">
        <v>45385</v>
      </c>
      <c r="J6859">
        <v>2024</v>
      </c>
      <c r="K6859" t="s">
        <v>14061</v>
      </c>
      <c r="L6859">
        <v>4</v>
      </c>
      <c r="M6859" t="s">
        <v>14052</v>
      </c>
      <c r="N6859" t="s">
        <v>69</v>
      </c>
    </row>
    <row r="6860" spans="1:14" x14ac:dyDescent="0.35">
      <c r="A6860" t="s">
        <v>2549</v>
      </c>
      <c r="B6860">
        <v>41</v>
      </c>
      <c r="C6860" t="s">
        <v>14095</v>
      </c>
      <c r="D6860" t="s">
        <v>39</v>
      </c>
      <c r="E6860" t="s">
        <v>93</v>
      </c>
      <c r="F6860" t="s">
        <v>19</v>
      </c>
      <c r="G6860" t="s">
        <v>30</v>
      </c>
      <c r="H6860">
        <v>3095.5</v>
      </c>
      <c r="I6860" s="9">
        <v>45005</v>
      </c>
      <c r="J6860">
        <v>2023</v>
      </c>
      <c r="K6860" t="s">
        <v>14053</v>
      </c>
      <c r="L6860">
        <v>3</v>
      </c>
      <c r="M6860" t="s">
        <v>14062</v>
      </c>
      <c r="N6860" t="s">
        <v>69</v>
      </c>
    </row>
    <row r="6861" spans="1:14" x14ac:dyDescent="0.35">
      <c r="A6861" t="s">
        <v>2629</v>
      </c>
      <c r="B6861">
        <v>37</v>
      </c>
      <c r="C6861" t="s">
        <v>14095</v>
      </c>
      <c r="D6861" t="s">
        <v>12</v>
      </c>
      <c r="E6861" t="s">
        <v>64</v>
      </c>
      <c r="F6861" t="s">
        <v>25</v>
      </c>
      <c r="G6861" t="s">
        <v>15</v>
      </c>
      <c r="H6861">
        <v>13421.38</v>
      </c>
      <c r="I6861" s="9">
        <v>44999</v>
      </c>
      <c r="J6861">
        <v>2023</v>
      </c>
      <c r="K6861" t="s">
        <v>14053</v>
      </c>
      <c r="L6861">
        <v>3</v>
      </c>
      <c r="M6861" t="s">
        <v>14046</v>
      </c>
      <c r="N6861" t="s">
        <v>69</v>
      </c>
    </row>
    <row r="6862" spans="1:14" x14ac:dyDescent="0.35">
      <c r="A6862" t="s">
        <v>2665</v>
      </c>
      <c r="B6862">
        <v>41</v>
      </c>
      <c r="C6862" t="s">
        <v>14095</v>
      </c>
      <c r="D6862" t="s">
        <v>12</v>
      </c>
      <c r="E6862" t="s">
        <v>74</v>
      </c>
      <c r="F6862" t="s">
        <v>14</v>
      </c>
      <c r="G6862" t="s">
        <v>20</v>
      </c>
      <c r="H6862">
        <v>2066.33</v>
      </c>
      <c r="I6862" s="9">
        <v>45628</v>
      </c>
      <c r="J6862">
        <v>2024</v>
      </c>
      <c r="K6862" t="s">
        <v>14060</v>
      </c>
      <c r="L6862">
        <v>12</v>
      </c>
      <c r="M6862" t="s">
        <v>14062</v>
      </c>
      <c r="N6862" t="s">
        <v>69</v>
      </c>
    </row>
    <row r="6863" spans="1:14" x14ac:dyDescent="0.35">
      <c r="A6863" t="s">
        <v>2751</v>
      </c>
      <c r="B6863">
        <v>39</v>
      </c>
      <c r="C6863" t="s">
        <v>14095</v>
      </c>
      <c r="D6863" t="s">
        <v>12</v>
      </c>
      <c r="E6863" t="s">
        <v>29</v>
      </c>
      <c r="F6863" t="s">
        <v>49</v>
      </c>
      <c r="G6863" t="s">
        <v>26</v>
      </c>
      <c r="H6863">
        <v>11383.18</v>
      </c>
      <c r="I6863" s="9">
        <v>44961</v>
      </c>
      <c r="J6863">
        <v>2023</v>
      </c>
      <c r="K6863" t="s">
        <v>14051</v>
      </c>
      <c r="L6863">
        <v>2</v>
      </c>
      <c r="M6863" t="s">
        <v>14050</v>
      </c>
      <c r="N6863" t="s">
        <v>69</v>
      </c>
    </row>
    <row r="6864" spans="1:14" x14ac:dyDescent="0.35">
      <c r="A6864" t="s">
        <v>3677</v>
      </c>
      <c r="B6864">
        <v>39</v>
      </c>
      <c r="C6864" t="s">
        <v>14095</v>
      </c>
      <c r="D6864" t="s">
        <v>39</v>
      </c>
      <c r="E6864" t="s">
        <v>13</v>
      </c>
      <c r="F6864" t="s">
        <v>55</v>
      </c>
      <c r="G6864" t="s">
        <v>26</v>
      </c>
      <c r="H6864">
        <v>2642.92</v>
      </c>
      <c r="I6864" s="9">
        <v>45618</v>
      </c>
      <c r="J6864">
        <v>2024</v>
      </c>
      <c r="K6864" t="s">
        <v>14054</v>
      </c>
      <c r="L6864">
        <v>11</v>
      </c>
      <c r="M6864" t="s">
        <v>14048</v>
      </c>
      <c r="N6864" t="s">
        <v>69</v>
      </c>
    </row>
    <row r="6865" spans="1:14" x14ac:dyDescent="0.35">
      <c r="A6865" t="s">
        <v>3695</v>
      </c>
      <c r="B6865">
        <v>35</v>
      </c>
      <c r="C6865" t="s">
        <v>14095</v>
      </c>
      <c r="D6865" t="s">
        <v>12</v>
      </c>
      <c r="E6865" t="s">
        <v>64</v>
      </c>
      <c r="F6865" t="s">
        <v>25</v>
      </c>
      <c r="G6865" t="s">
        <v>20</v>
      </c>
      <c r="H6865">
        <v>3949.84</v>
      </c>
      <c r="I6865" s="9">
        <v>45001</v>
      </c>
      <c r="J6865">
        <v>2023</v>
      </c>
      <c r="K6865" t="s">
        <v>14053</v>
      </c>
      <c r="L6865">
        <v>3</v>
      </c>
      <c r="M6865" t="s">
        <v>14057</v>
      </c>
      <c r="N6865" t="s">
        <v>69</v>
      </c>
    </row>
    <row r="6866" spans="1:14" x14ac:dyDescent="0.35">
      <c r="A6866" t="s">
        <v>3899</v>
      </c>
      <c r="B6866">
        <v>39</v>
      </c>
      <c r="C6866" t="s">
        <v>14095</v>
      </c>
      <c r="D6866" t="s">
        <v>39</v>
      </c>
      <c r="E6866" t="s">
        <v>24</v>
      </c>
      <c r="F6866" t="s">
        <v>55</v>
      </c>
      <c r="G6866" t="s">
        <v>26</v>
      </c>
      <c r="H6866">
        <v>19521.43</v>
      </c>
      <c r="I6866" s="9">
        <v>44977</v>
      </c>
      <c r="J6866">
        <v>2023</v>
      </c>
      <c r="K6866" t="s">
        <v>14051</v>
      </c>
      <c r="L6866">
        <v>2</v>
      </c>
      <c r="M6866" t="s">
        <v>14062</v>
      </c>
      <c r="N6866" t="s">
        <v>69</v>
      </c>
    </row>
    <row r="6867" spans="1:14" x14ac:dyDescent="0.35">
      <c r="A6867" t="s">
        <v>4327</v>
      </c>
      <c r="B6867">
        <v>36</v>
      </c>
      <c r="C6867" t="s">
        <v>14095</v>
      </c>
      <c r="D6867" t="s">
        <v>39</v>
      </c>
      <c r="E6867" t="s">
        <v>29</v>
      </c>
      <c r="F6867" t="s">
        <v>35</v>
      </c>
      <c r="G6867" t="s">
        <v>36</v>
      </c>
      <c r="H6867">
        <v>2212.81</v>
      </c>
      <c r="I6867" s="9">
        <v>45217</v>
      </c>
      <c r="J6867">
        <v>2023</v>
      </c>
      <c r="K6867" t="s">
        <v>14058</v>
      </c>
      <c r="L6867">
        <v>10</v>
      </c>
      <c r="M6867" t="s">
        <v>14052</v>
      </c>
      <c r="N6867" t="s">
        <v>69</v>
      </c>
    </row>
    <row r="6868" spans="1:14" x14ac:dyDescent="0.35">
      <c r="A6868" t="s">
        <v>4355</v>
      </c>
      <c r="B6868">
        <v>36</v>
      </c>
      <c r="C6868" t="s">
        <v>14095</v>
      </c>
      <c r="D6868" t="s">
        <v>39</v>
      </c>
      <c r="E6868" t="s">
        <v>24</v>
      </c>
      <c r="F6868" t="s">
        <v>14</v>
      </c>
      <c r="G6868" t="s">
        <v>36</v>
      </c>
      <c r="H6868">
        <v>5156.29</v>
      </c>
      <c r="I6868" s="9">
        <v>44946</v>
      </c>
      <c r="J6868">
        <v>2023</v>
      </c>
      <c r="K6868" t="s">
        <v>14045</v>
      </c>
      <c r="L6868">
        <v>1</v>
      </c>
      <c r="M6868" t="s">
        <v>14048</v>
      </c>
      <c r="N6868" t="s">
        <v>69</v>
      </c>
    </row>
    <row r="6869" spans="1:14" x14ac:dyDescent="0.35">
      <c r="A6869" t="s">
        <v>4443</v>
      </c>
      <c r="B6869">
        <v>40</v>
      </c>
      <c r="C6869" t="s">
        <v>14095</v>
      </c>
      <c r="D6869" t="s">
        <v>12</v>
      </c>
      <c r="E6869" t="s">
        <v>29</v>
      </c>
      <c r="F6869" t="s">
        <v>35</v>
      </c>
      <c r="G6869" t="s">
        <v>26</v>
      </c>
      <c r="H6869">
        <v>20401.189999999999</v>
      </c>
      <c r="I6869" s="9">
        <v>45578</v>
      </c>
      <c r="J6869">
        <v>2024</v>
      </c>
      <c r="K6869" t="s">
        <v>14058</v>
      </c>
      <c r="L6869">
        <v>10</v>
      </c>
      <c r="M6869" t="s">
        <v>14059</v>
      </c>
      <c r="N6869" t="s">
        <v>69</v>
      </c>
    </row>
    <row r="6870" spans="1:14" x14ac:dyDescent="0.35">
      <c r="A6870" t="s">
        <v>4591</v>
      </c>
      <c r="B6870">
        <v>41</v>
      </c>
      <c r="C6870" t="s">
        <v>14095</v>
      </c>
      <c r="D6870" t="s">
        <v>12</v>
      </c>
      <c r="E6870" t="s">
        <v>64</v>
      </c>
      <c r="F6870" t="s">
        <v>35</v>
      </c>
      <c r="G6870" t="s">
        <v>30</v>
      </c>
      <c r="H6870">
        <v>12496.02</v>
      </c>
      <c r="I6870" s="9">
        <v>45323</v>
      </c>
      <c r="J6870">
        <v>2024</v>
      </c>
      <c r="K6870" t="s">
        <v>14051</v>
      </c>
      <c r="L6870">
        <v>2</v>
      </c>
      <c r="M6870" t="s">
        <v>14057</v>
      </c>
      <c r="N6870" t="s">
        <v>69</v>
      </c>
    </row>
    <row r="6871" spans="1:14" x14ac:dyDescent="0.35">
      <c r="A6871" t="s">
        <v>4625</v>
      </c>
      <c r="B6871">
        <v>38</v>
      </c>
      <c r="C6871" t="s">
        <v>14095</v>
      </c>
      <c r="D6871" t="s">
        <v>12</v>
      </c>
      <c r="E6871" t="s">
        <v>64</v>
      </c>
      <c r="F6871" t="s">
        <v>14</v>
      </c>
      <c r="G6871" t="s">
        <v>30</v>
      </c>
      <c r="H6871">
        <v>5468.59</v>
      </c>
      <c r="I6871" s="9">
        <v>45216</v>
      </c>
      <c r="J6871">
        <v>2023</v>
      </c>
      <c r="K6871" t="s">
        <v>14058</v>
      </c>
      <c r="L6871">
        <v>10</v>
      </c>
      <c r="M6871" t="s">
        <v>14046</v>
      </c>
      <c r="N6871" t="s">
        <v>69</v>
      </c>
    </row>
    <row r="6872" spans="1:14" x14ac:dyDescent="0.35">
      <c r="A6872" t="s">
        <v>4981</v>
      </c>
      <c r="B6872">
        <v>42</v>
      </c>
      <c r="C6872" t="s">
        <v>14095</v>
      </c>
      <c r="D6872" t="s">
        <v>39</v>
      </c>
      <c r="E6872" t="s">
        <v>64</v>
      </c>
      <c r="F6872" t="s">
        <v>35</v>
      </c>
      <c r="G6872" t="s">
        <v>30</v>
      </c>
      <c r="H6872">
        <v>649.25</v>
      </c>
      <c r="I6872" s="9">
        <v>45146</v>
      </c>
      <c r="J6872">
        <v>2023</v>
      </c>
      <c r="K6872" t="s">
        <v>14056</v>
      </c>
      <c r="L6872">
        <v>8</v>
      </c>
      <c r="M6872" t="s">
        <v>14046</v>
      </c>
      <c r="N6872" t="s">
        <v>69</v>
      </c>
    </row>
    <row r="6873" spans="1:14" x14ac:dyDescent="0.35">
      <c r="A6873" t="s">
        <v>5093</v>
      </c>
      <c r="B6873">
        <v>38</v>
      </c>
      <c r="C6873" t="s">
        <v>14095</v>
      </c>
      <c r="D6873" t="s">
        <v>12</v>
      </c>
      <c r="E6873" t="s">
        <v>13</v>
      </c>
      <c r="F6873" t="s">
        <v>35</v>
      </c>
      <c r="G6873" t="s">
        <v>15</v>
      </c>
      <c r="H6873">
        <v>368.04</v>
      </c>
      <c r="I6873" s="9">
        <v>45405</v>
      </c>
      <c r="J6873">
        <v>2024</v>
      </c>
      <c r="K6873" t="s">
        <v>14061</v>
      </c>
      <c r="L6873">
        <v>4</v>
      </c>
      <c r="M6873" t="s">
        <v>14046</v>
      </c>
      <c r="N6873" t="s">
        <v>69</v>
      </c>
    </row>
    <row r="6874" spans="1:14" x14ac:dyDescent="0.35">
      <c r="A6874" t="s">
        <v>5141</v>
      </c>
      <c r="B6874">
        <v>39</v>
      </c>
      <c r="C6874" t="s">
        <v>14095</v>
      </c>
      <c r="D6874" t="s">
        <v>12</v>
      </c>
      <c r="E6874" t="s">
        <v>52</v>
      </c>
      <c r="F6874" t="s">
        <v>55</v>
      </c>
      <c r="G6874" t="s">
        <v>26</v>
      </c>
      <c r="H6874">
        <v>20910.71</v>
      </c>
      <c r="I6874" s="9">
        <v>45574</v>
      </c>
      <c r="J6874">
        <v>2024</v>
      </c>
      <c r="K6874" t="s">
        <v>14058</v>
      </c>
      <c r="L6874">
        <v>10</v>
      </c>
      <c r="M6874" t="s">
        <v>14052</v>
      </c>
      <c r="N6874" t="s">
        <v>69</v>
      </c>
    </row>
    <row r="6875" spans="1:14" x14ac:dyDescent="0.35">
      <c r="A6875" t="s">
        <v>5155</v>
      </c>
      <c r="B6875">
        <v>44</v>
      </c>
      <c r="C6875" t="s">
        <v>14095</v>
      </c>
      <c r="D6875" t="s">
        <v>12</v>
      </c>
      <c r="E6875" t="s">
        <v>13</v>
      </c>
      <c r="F6875" t="s">
        <v>14</v>
      </c>
      <c r="G6875" t="s">
        <v>20</v>
      </c>
      <c r="H6875">
        <v>15780.46</v>
      </c>
      <c r="I6875" s="9">
        <v>45216</v>
      </c>
      <c r="J6875">
        <v>2023</v>
      </c>
      <c r="K6875" t="s">
        <v>14058</v>
      </c>
      <c r="L6875">
        <v>10</v>
      </c>
      <c r="M6875" t="s">
        <v>14046</v>
      </c>
      <c r="N6875" t="s">
        <v>69</v>
      </c>
    </row>
    <row r="6876" spans="1:14" x14ac:dyDescent="0.35">
      <c r="A6876" t="s">
        <v>5183</v>
      </c>
      <c r="B6876">
        <v>38</v>
      </c>
      <c r="C6876" t="s">
        <v>14095</v>
      </c>
      <c r="D6876" t="s">
        <v>12</v>
      </c>
      <c r="E6876" t="s">
        <v>93</v>
      </c>
      <c r="F6876" t="s">
        <v>14</v>
      </c>
      <c r="G6876" t="s">
        <v>15</v>
      </c>
      <c r="H6876">
        <v>39366.660000000003</v>
      </c>
      <c r="I6876" s="9">
        <v>45304</v>
      </c>
      <c r="J6876">
        <v>2024</v>
      </c>
      <c r="K6876" t="s">
        <v>14045</v>
      </c>
      <c r="L6876">
        <v>1</v>
      </c>
      <c r="M6876" t="s">
        <v>14050</v>
      </c>
      <c r="N6876" t="s">
        <v>69</v>
      </c>
    </row>
    <row r="6877" spans="1:14" x14ac:dyDescent="0.35">
      <c r="A6877" t="s">
        <v>5443</v>
      </c>
      <c r="B6877">
        <v>38</v>
      </c>
      <c r="C6877" t="s">
        <v>14095</v>
      </c>
      <c r="D6877" t="s">
        <v>39</v>
      </c>
      <c r="E6877" t="s">
        <v>13</v>
      </c>
      <c r="F6877" t="s">
        <v>35</v>
      </c>
      <c r="G6877" t="s">
        <v>20</v>
      </c>
      <c r="H6877">
        <v>8186.64</v>
      </c>
      <c r="I6877" s="9">
        <v>45610</v>
      </c>
      <c r="J6877">
        <v>2024</v>
      </c>
      <c r="K6877" t="s">
        <v>14054</v>
      </c>
      <c r="L6877">
        <v>11</v>
      </c>
      <c r="M6877" t="s">
        <v>14057</v>
      </c>
      <c r="N6877" t="s">
        <v>69</v>
      </c>
    </row>
    <row r="6878" spans="1:14" x14ac:dyDescent="0.35">
      <c r="A6878" t="s">
        <v>5519</v>
      </c>
      <c r="B6878">
        <v>44</v>
      </c>
      <c r="C6878" t="s">
        <v>14095</v>
      </c>
      <c r="D6878" t="s">
        <v>39</v>
      </c>
      <c r="E6878" t="s">
        <v>13</v>
      </c>
      <c r="F6878" t="s">
        <v>55</v>
      </c>
      <c r="G6878" t="s">
        <v>30</v>
      </c>
      <c r="H6878">
        <v>4451.96</v>
      </c>
      <c r="I6878" s="9">
        <v>45452</v>
      </c>
      <c r="J6878">
        <v>2024</v>
      </c>
      <c r="K6878" t="s">
        <v>14049</v>
      </c>
      <c r="L6878">
        <v>6</v>
      </c>
      <c r="M6878" t="s">
        <v>14059</v>
      </c>
      <c r="N6878" t="s">
        <v>69</v>
      </c>
    </row>
    <row r="6879" spans="1:14" x14ac:dyDescent="0.35">
      <c r="A6879" t="s">
        <v>5655</v>
      </c>
      <c r="B6879">
        <v>37</v>
      </c>
      <c r="C6879" t="s">
        <v>14095</v>
      </c>
      <c r="D6879" t="s">
        <v>12</v>
      </c>
      <c r="E6879" t="s">
        <v>74</v>
      </c>
      <c r="F6879" t="s">
        <v>49</v>
      </c>
      <c r="G6879" t="s">
        <v>26</v>
      </c>
      <c r="H6879">
        <v>2200.8200000000002</v>
      </c>
      <c r="I6879" s="9">
        <v>44949</v>
      </c>
      <c r="J6879">
        <v>2023</v>
      </c>
      <c r="K6879" t="s">
        <v>14045</v>
      </c>
      <c r="L6879">
        <v>1</v>
      </c>
      <c r="M6879" t="s">
        <v>14062</v>
      </c>
      <c r="N6879" t="s">
        <v>69</v>
      </c>
    </row>
    <row r="6880" spans="1:14" x14ac:dyDescent="0.35">
      <c r="A6880" t="s">
        <v>5791</v>
      </c>
      <c r="B6880">
        <v>43</v>
      </c>
      <c r="C6880" t="s">
        <v>14095</v>
      </c>
      <c r="D6880" t="s">
        <v>12</v>
      </c>
      <c r="E6880" t="s">
        <v>24</v>
      </c>
      <c r="F6880" t="s">
        <v>19</v>
      </c>
      <c r="G6880" t="s">
        <v>20</v>
      </c>
      <c r="H6880">
        <v>1822.9</v>
      </c>
      <c r="I6880" s="9">
        <v>45319</v>
      </c>
      <c r="J6880">
        <v>2024</v>
      </c>
      <c r="K6880" t="s">
        <v>14045</v>
      </c>
      <c r="L6880">
        <v>1</v>
      </c>
      <c r="M6880" t="s">
        <v>14059</v>
      </c>
      <c r="N6880" t="s">
        <v>69</v>
      </c>
    </row>
    <row r="6881" spans="1:14" x14ac:dyDescent="0.35">
      <c r="A6881" t="s">
        <v>5933</v>
      </c>
      <c r="B6881">
        <v>38</v>
      </c>
      <c r="C6881" t="s">
        <v>14095</v>
      </c>
      <c r="D6881" t="s">
        <v>12</v>
      </c>
      <c r="E6881" t="s">
        <v>64</v>
      </c>
      <c r="F6881" t="s">
        <v>55</v>
      </c>
      <c r="G6881" t="s">
        <v>30</v>
      </c>
      <c r="H6881">
        <v>7284.47</v>
      </c>
      <c r="I6881" s="9">
        <v>45228</v>
      </c>
      <c r="J6881">
        <v>2023</v>
      </c>
      <c r="K6881" t="s">
        <v>14058</v>
      </c>
      <c r="L6881">
        <v>10</v>
      </c>
      <c r="M6881" t="s">
        <v>14059</v>
      </c>
      <c r="N6881" t="s">
        <v>69</v>
      </c>
    </row>
    <row r="6882" spans="1:14" x14ac:dyDescent="0.35">
      <c r="A6882" t="s">
        <v>6319</v>
      </c>
      <c r="B6882">
        <v>41</v>
      </c>
      <c r="C6882" t="s">
        <v>14095</v>
      </c>
      <c r="D6882" t="s">
        <v>12</v>
      </c>
      <c r="E6882" t="s">
        <v>13</v>
      </c>
      <c r="F6882" t="s">
        <v>14</v>
      </c>
      <c r="G6882" t="s">
        <v>36</v>
      </c>
      <c r="H6882">
        <v>8451</v>
      </c>
      <c r="I6882" s="9">
        <v>45418</v>
      </c>
      <c r="J6882">
        <v>2024</v>
      </c>
      <c r="K6882" t="s">
        <v>14047</v>
      </c>
      <c r="L6882">
        <v>5</v>
      </c>
      <c r="M6882" t="s">
        <v>14062</v>
      </c>
      <c r="N6882" t="s">
        <v>69</v>
      </c>
    </row>
    <row r="6883" spans="1:14" x14ac:dyDescent="0.35">
      <c r="A6883" t="s">
        <v>6795</v>
      </c>
      <c r="B6883">
        <v>36</v>
      </c>
      <c r="C6883" t="s">
        <v>14095</v>
      </c>
      <c r="D6883" t="s">
        <v>12</v>
      </c>
      <c r="E6883" t="s">
        <v>74</v>
      </c>
      <c r="F6883" t="s">
        <v>25</v>
      </c>
      <c r="G6883" t="s">
        <v>15</v>
      </c>
      <c r="H6883">
        <v>1316.54</v>
      </c>
      <c r="I6883" s="9">
        <v>45451</v>
      </c>
      <c r="J6883">
        <v>2024</v>
      </c>
      <c r="K6883" t="s">
        <v>14049</v>
      </c>
      <c r="L6883">
        <v>6</v>
      </c>
      <c r="M6883" t="s">
        <v>14050</v>
      </c>
      <c r="N6883" t="s">
        <v>69</v>
      </c>
    </row>
    <row r="6884" spans="1:14" x14ac:dyDescent="0.35">
      <c r="A6884" t="s">
        <v>6961</v>
      </c>
      <c r="B6884">
        <v>43</v>
      </c>
      <c r="C6884" t="s">
        <v>14095</v>
      </c>
      <c r="D6884" t="s">
        <v>12</v>
      </c>
      <c r="E6884" t="s">
        <v>93</v>
      </c>
      <c r="F6884" t="s">
        <v>35</v>
      </c>
      <c r="G6884" t="s">
        <v>36</v>
      </c>
      <c r="H6884">
        <v>4456</v>
      </c>
      <c r="I6884" s="9">
        <v>44965</v>
      </c>
      <c r="J6884">
        <v>2023</v>
      </c>
      <c r="K6884" t="s">
        <v>14051</v>
      </c>
      <c r="L6884">
        <v>2</v>
      </c>
      <c r="M6884" t="s">
        <v>14052</v>
      </c>
      <c r="N6884" t="s">
        <v>69</v>
      </c>
    </row>
    <row r="6885" spans="1:14" x14ac:dyDescent="0.35">
      <c r="A6885" t="s">
        <v>7115</v>
      </c>
      <c r="B6885">
        <v>44</v>
      </c>
      <c r="C6885" t="s">
        <v>14095</v>
      </c>
      <c r="D6885" t="s">
        <v>39</v>
      </c>
      <c r="E6885" t="s">
        <v>42</v>
      </c>
      <c r="F6885" t="s">
        <v>25</v>
      </c>
      <c r="G6885" t="s">
        <v>36</v>
      </c>
      <c r="H6885">
        <v>4151.8900000000003</v>
      </c>
      <c r="I6885" s="9">
        <v>45565</v>
      </c>
      <c r="J6885">
        <v>2024</v>
      </c>
      <c r="K6885" t="s">
        <v>14055</v>
      </c>
      <c r="L6885">
        <v>9</v>
      </c>
      <c r="M6885" t="s">
        <v>14062</v>
      </c>
      <c r="N6885" t="s">
        <v>69</v>
      </c>
    </row>
    <row r="6886" spans="1:14" x14ac:dyDescent="0.35">
      <c r="A6886" t="s">
        <v>7189</v>
      </c>
      <c r="B6886">
        <v>38</v>
      </c>
      <c r="C6886" t="s">
        <v>14095</v>
      </c>
      <c r="D6886" t="s">
        <v>39</v>
      </c>
      <c r="E6886" t="s">
        <v>74</v>
      </c>
      <c r="F6886" t="s">
        <v>19</v>
      </c>
      <c r="G6886" t="s">
        <v>26</v>
      </c>
      <c r="H6886">
        <v>205.67</v>
      </c>
      <c r="I6886" s="9">
        <v>45048</v>
      </c>
      <c r="J6886">
        <v>2023</v>
      </c>
      <c r="K6886" t="s">
        <v>14047</v>
      </c>
      <c r="L6886">
        <v>5</v>
      </c>
      <c r="M6886" t="s">
        <v>14046</v>
      </c>
      <c r="N6886" t="s">
        <v>69</v>
      </c>
    </row>
    <row r="6887" spans="1:14" x14ac:dyDescent="0.35">
      <c r="A6887" t="s">
        <v>7233</v>
      </c>
      <c r="B6887">
        <v>41</v>
      </c>
      <c r="C6887" t="s">
        <v>14095</v>
      </c>
      <c r="D6887" t="s">
        <v>12</v>
      </c>
      <c r="E6887" t="s">
        <v>64</v>
      </c>
      <c r="F6887" t="s">
        <v>25</v>
      </c>
      <c r="G6887" t="s">
        <v>30</v>
      </c>
      <c r="H6887">
        <v>2651.71</v>
      </c>
      <c r="I6887" s="9">
        <v>45520</v>
      </c>
      <c r="J6887">
        <v>2024</v>
      </c>
      <c r="K6887" t="s">
        <v>14056</v>
      </c>
      <c r="L6887">
        <v>8</v>
      </c>
      <c r="M6887" t="s">
        <v>14048</v>
      </c>
      <c r="N6887" t="s">
        <v>69</v>
      </c>
    </row>
    <row r="6888" spans="1:14" x14ac:dyDescent="0.35">
      <c r="A6888" t="s">
        <v>7293</v>
      </c>
      <c r="B6888">
        <v>36</v>
      </c>
      <c r="C6888" t="s">
        <v>14095</v>
      </c>
      <c r="D6888" t="s">
        <v>12</v>
      </c>
      <c r="E6888" t="s">
        <v>74</v>
      </c>
      <c r="F6888" t="s">
        <v>25</v>
      </c>
      <c r="G6888" t="s">
        <v>26</v>
      </c>
      <c r="H6888">
        <v>3644.09</v>
      </c>
      <c r="I6888" s="9">
        <v>45521</v>
      </c>
      <c r="J6888">
        <v>2024</v>
      </c>
      <c r="K6888" t="s">
        <v>14056</v>
      </c>
      <c r="L6888">
        <v>8</v>
      </c>
      <c r="M6888" t="s">
        <v>14050</v>
      </c>
      <c r="N6888" t="s">
        <v>69</v>
      </c>
    </row>
    <row r="6889" spans="1:14" x14ac:dyDescent="0.35">
      <c r="A6889" t="s">
        <v>7381</v>
      </c>
      <c r="B6889">
        <v>39</v>
      </c>
      <c r="C6889" t="s">
        <v>14095</v>
      </c>
      <c r="D6889" t="s">
        <v>12</v>
      </c>
      <c r="E6889" t="s">
        <v>64</v>
      </c>
      <c r="F6889" t="s">
        <v>19</v>
      </c>
      <c r="G6889" t="s">
        <v>15</v>
      </c>
      <c r="H6889">
        <v>11205.16</v>
      </c>
      <c r="I6889" s="9">
        <v>45381</v>
      </c>
      <c r="J6889">
        <v>2024</v>
      </c>
      <c r="K6889" t="s">
        <v>14053</v>
      </c>
      <c r="L6889">
        <v>3</v>
      </c>
      <c r="M6889" t="s">
        <v>14050</v>
      </c>
      <c r="N6889" t="s">
        <v>69</v>
      </c>
    </row>
    <row r="6890" spans="1:14" x14ac:dyDescent="0.35">
      <c r="A6890" t="s">
        <v>7607</v>
      </c>
      <c r="B6890">
        <v>39</v>
      </c>
      <c r="C6890" t="s">
        <v>14095</v>
      </c>
      <c r="D6890" t="s">
        <v>12</v>
      </c>
      <c r="E6890" t="s">
        <v>42</v>
      </c>
      <c r="F6890" t="s">
        <v>55</v>
      </c>
      <c r="G6890" t="s">
        <v>30</v>
      </c>
      <c r="H6890">
        <v>328.2</v>
      </c>
      <c r="I6890" s="9">
        <v>45245</v>
      </c>
      <c r="J6890">
        <v>2023</v>
      </c>
      <c r="K6890" t="s">
        <v>14054</v>
      </c>
      <c r="L6890">
        <v>11</v>
      </c>
      <c r="M6890" t="s">
        <v>14052</v>
      </c>
      <c r="N6890" t="s">
        <v>69</v>
      </c>
    </row>
    <row r="6891" spans="1:14" x14ac:dyDescent="0.35">
      <c r="A6891" t="s">
        <v>8339</v>
      </c>
      <c r="B6891">
        <v>39</v>
      </c>
      <c r="C6891" t="s">
        <v>14095</v>
      </c>
      <c r="D6891" t="s">
        <v>39</v>
      </c>
      <c r="E6891" t="s">
        <v>93</v>
      </c>
      <c r="F6891" t="s">
        <v>35</v>
      </c>
      <c r="G6891" t="s">
        <v>26</v>
      </c>
      <c r="H6891">
        <v>11256.82</v>
      </c>
      <c r="I6891" s="9">
        <v>45613</v>
      </c>
      <c r="J6891">
        <v>2024</v>
      </c>
      <c r="K6891" t="s">
        <v>14054</v>
      </c>
      <c r="L6891">
        <v>11</v>
      </c>
      <c r="M6891" t="s">
        <v>14059</v>
      </c>
      <c r="N6891" t="s">
        <v>69</v>
      </c>
    </row>
    <row r="6892" spans="1:14" x14ac:dyDescent="0.35">
      <c r="A6892" t="s">
        <v>8369</v>
      </c>
      <c r="B6892">
        <v>42</v>
      </c>
      <c r="C6892" t="s">
        <v>14095</v>
      </c>
      <c r="D6892" t="s">
        <v>12</v>
      </c>
      <c r="E6892" t="s">
        <v>52</v>
      </c>
      <c r="F6892" t="s">
        <v>35</v>
      </c>
      <c r="G6892" t="s">
        <v>20</v>
      </c>
      <c r="H6892">
        <v>30258.77</v>
      </c>
      <c r="I6892" s="9">
        <v>45448</v>
      </c>
      <c r="J6892">
        <v>2024</v>
      </c>
      <c r="K6892" t="s">
        <v>14049</v>
      </c>
      <c r="L6892">
        <v>6</v>
      </c>
      <c r="M6892" t="s">
        <v>14052</v>
      </c>
      <c r="N6892" t="s">
        <v>69</v>
      </c>
    </row>
    <row r="6893" spans="1:14" x14ac:dyDescent="0.35">
      <c r="A6893" t="s">
        <v>8477</v>
      </c>
      <c r="B6893">
        <v>38</v>
      </c>
      <c r="C6893" t="s">
        <v>14095</v>
      </c>
      <c r="D6893" t="s">
        <v>12</v>
      </c>
      <c r="E6893" t="s">
        <v>42</v>
      </c>
      <c r="F6893" t="s">
        <v>25</v>
      </c>
      <c r="G6893" t="s">
        <v>26</v>
      </c>
      <c r="H6893">
        <v>42713.440000000002</v>
      </c>
      <c r="I6893" s="9">
        <v>45190</v>
      </c>
      <c r="J6893">
        <v>2023</v>
      </c>
      <c r="K6893" t="s">
        <v>14055</v>
      </c>
      <c r="L6893">
        <v>9</v>
      </c>
      <c r="M6893" t="s">
        <v>14057</v>
      </c>
      <c r="N6893" t="s">
        <v>69</v>
      </c>
    </row>
    <row r="6894" spans="1:14" x14ac:dyDescent="0.35">
      <c r="A6894" t="s">
        <v>8499</v>
      </c>
      <c r="B6894">
        <v>36</v>
      </c>
      <c r="C6894" t="s">
        <v>14095</v>
      </c>
      <c r="D6894" t="s">
        <v>39</v>
      </c>
      <c r="E6894" t="s">
        <v>42</v>
      </c>
      <c r="F6894" t="s">
        <v>14</v>
      </c>
      <c r="G6894" t="s">
        <v>26</v>
      </c>
      <c r="H6894">
        <v>6309.83</v>
      </c>
      <c r="I6894" s="9">
        <v>45144</v>
      </c>
      <c r="J6894">
        <v>2023</v>
      </c>
      <c r="K6894" t="s">
        <v>14056</v>
      </c>
      <c r="L6894">
        <v>8</v>
      </c>
      <c r="M6894" t="s">
        <v>14059</v>
      </c>
      <c r="N6894" t="s">
        <v>69</v>
      </c>
    </row>
    <row r="6895" spans="1:14" x14ac:dyDescent="0.35">
      <c r="A6895" t="s">
        <v>8525</v>
      </c>
      <c r="B6895">
        <v>41</v>
      </c>
      <c r="C6895" t="s">
        <v>14095</v>
      </c>
      <c r="D6895" t="s">
        <v>39</v>
      </c>
      <c r="E6895" t="s">
        <v>52</v>
      </c>
      <c r="F6895" t="s">
        <v>49</v>
      </c>
      <c r="G6895" t="s">
        <v>26</v>
      </c>
      <c r="H6895">
        <v>11769.63</v>
      </c>
      <c r="I6895" s="9">
        <v>45306</v>
      </c>
      <c r="J6895">
        <v>2024</v>
      </c>
      <c r="K6895" t="s">
        <v>14045</v>
      </c>
      <c r="L6895">
        <v>1</v>
      </c>
      <c r="M6895" t="s">
        <v>14062</v>
      </c>
      <c r="N6895" t="s">
        <v>69</v>
      </c>
    </row>
    <row r="6896" spans="1:14" x14ac:dyDescent="0.35">
      <c r="A6896" t="s">
        <v>8821</v>
      </c>
      <c r="B6896">
        <v>39</v>
      </c>
      <c r="C6896" t="s">
        <v>14095</v>
      </c>
      <c r="D6896" t="s">
        <v>12</v>
      </c>
      <c r="E6896" t="s">
        <v>29</v>
      </c>
      <c r="F6896" t="s">
        <v>49</v>
      </c>
      <c r="G6896" t="s">
        <v>26</v>
      </c>
      <c r="H6896">
        <v>1710.62</v>
      </c>
      <c r="I6896" s="9">
        <v>44943</v>
      </c>
      <c r="J6896">
        <v>2023</v>
      </c>
      <c r="K6896" t="s">
        <v>14045</v>
      </c>
      <c r="L6896">
        <v>1</v>
      </c>
      <c r="M6896" t="s">
        <v>14046</v>
      </c>
      <c r="N6896" t="s">
        <v>69</v>
      </c>
    </row>
    <row r="6897" spans="1:14" x14ac:dyDescent="0.35">
      <c r="A6897" t="s">
        <v>8837</v>
      </c>
      <c r="B6897">
        <v>35</v>
      </c>
      <c r="C6897" t="s">
        <v>14095</v>
      </c>
      <c r="D6897" t="s">
        <v>12</v>
      </c>
      <c r="E6897" t="s">
        <v>29</v>
      </c>
      <c r="F6897" t="s">
        <v>14</v>
      </c>
      <c r="G6897" t="s">
        <v>20</v>
      </c>
      <c r="H6897">
        <v>12079.69</v>
      </c>
      <c r="I6897" s="9">
        <v>45039</v>
      </c>
      <c r="J6897">
        <v>2023</v>
      </c>
      <c r="K6897" t="s">
        <v>14061</v>
      </c>
      <c r="L6897">
        <v>4</v>
      </c>
      <c r="M6897" t="s">
        <v>14059</v>
      </c>
      <c r="N6897" t="s">
        <v>69</v>
      </c>
    </row>
    <row r="6898" spans="1:14" x14ac:dyDescent="0.35">
      <c r="A6898" t="s">
        <v>8873</v>
      </c>
      <c r="B6898">
        <v>36</v>
      </c>
      <c r="C6898" t="s">
        <v>14095</v>
      </c>
      <c r="D6898" t="s">
        <v>12</v>
      </c>
      <c r="E6898" t="s">
        <v>24</v>
      </c>
      <c r="F6898" t="s">
        <v>19</v>
      </c>
      <c r="G6898" t="s">
        <v>26</v>
      </c>
      <c r="H6898">
        <v>7874.61</v>
      </c>
      <c r="I6898" s="9">
        <v>45046</v>
      </c>
      <c r="J6898">
        <v>2023</v>
      </c>
      <c r="K6898" t="s">
        <v>14061</v>
      </c>
      <c r="L6898">
        <v>4</v>
      </c>
      <c r="M6898" t="s">
        <v>14059</v>
      </c>
      <c r="N6898" t="s">
        <v>69</v>
      </c>
    </row>
    <row r="6899" spans="1:14" x14ac:dyDescent="0.35">
      <c r="A6899" t="s">
        <v>9153</v>
      </c>
      <c r="B6899">
        <v>37</v>
      </c>
      <c r="C6899" t="s">
        <v>14095</v>
      </c>
      <c r="D6899" t="s">
        <v>39</v>
      </c>
      <c r="E6899" t="s">
        <v>74</v>
      </c>
      <c r="F6899" t="s">
        <v>19</v>
      </c>
      <c r="G6899" t="s">
        <v>20</v>
      </c>
      <c r="H6899">
        <v>435.85</v>
      </c>
      <c r="I6899" s="9">
        <v>45518</v>
      </c>
      <c r="J6899">
        <v>2024</v>
      </c>
      <c r="K6899" t="s">
        <v>14056</v>
      </c>
      <c r="L6899">
        <v>8</v>
      </c>
      <c r="M6899" t="s">
        <v>14052</v>
      </c>
      <c r="N6899" t="s">
        <v>69</v>
      </c>
    </row>
    <row r="6900" spans="1:14" x14ac:dyDescent="0.35">
      <c r="A6900" t="s">
        <v>9345</v>
      </c>
      <c r="B6900">
        <v>44</v>
      </c>
      <c r="C6900" t="s">
        <v>14095</v>
      </c>
      <c r="D6900" t="s">
        <v>39</v>
      </c>
      <c r="E6900" t="s">
        <v>24</v>
      </c>
      <c r="F6900" t="s">
        <v>14</v>
      </c>
      <c r="G6900" t="s">
        <v>30</v>
      </c>
      <c r="H6900">
        <v>9662.42</v>
      </c>
      <c r="I6900" s="9">
        <v>45497</v>
      </c>
      <c r="J6900">
        <v>2024</v>
      </c>
      <c r="K6900" t="s">
        <v>14063</v>
      </c>
      <c r="L6900">
        <v>7</v>
      </c>
      <c r="M6900" t="s">
        <v>14052</v>
      </c>
      <c r="N6900" t="s">
        <v>69</v>
      </c>
    </row>
    <row r="6901" spans="1:14" x14ac:dyDescent="0.35">
      <c r="A6901" t="s">
        <v>10081</v>
      </c>
      <c r="B6901">
        <v>37</v>
      </c>
      <c r="C6901" t="s">
        <v>14095</v>
      </c>
      <c r="D6901" t="s">
        <v>12</v>
      </c>
      <c r="E6901" t="s">
        <v>24</v>
      </c>
      <c r="F6901" t="s">
        <v>19</v>
      </c>
      <c r="G6901" t="s">
        <v>26</v>
      </c>
      <c r="H6901">
        <v>17510.509999999998</v>
      </c>
      <c r="I6901" s="9">
        <v>45557</v>
      </c>
      <c r="J6901">
        <v>2024</v>
      </c>
      <c r="K6901" t="s">
        <v>14055</v>
      </c>
      <c r="L6901">
        <v>9</v>
      </c>
      <c r="M6901" t="s">
        <v>14059</v>
      </c>
      <c r="N6901" t="s">
        <v>69</v>
      </c>
    </row>
    <row r="6902" spans="1:14" x14ac:dyDescent="0.35">
      <c r="A6902" t="s">
        <v>10175</v>
      </c>
      <c r="B6902">
        <v>43</v>
      </c>
      <c r="C6902" t="s">
        <v>14095</v>
      </c>
      <c r="D6902" t="s">
        <v>39</v>
      </c>
      <c r="E6902" t="s">
        <v>24</v>
      </c>
      <c r="F6902" t="s">
        <v>19</v>
      </c>
      <c r="G6902" t="s">
        <v>20</v>
      </c>
      <c r="H6902">
        <v>13316.52</v>
      </c>
      <c r="I6902" s="9">
        <v>45350</v>
      </c>
      <c r="J6902">
        <v>2024</v>
      </c>
      <c r="K6902" t="s">
        <v>14051</v>
      </c>
      <c r="L6902">
        <v>2</v>
      </c>
      <c r="M6902" t="s">
        <v>14052</v>
      </c>
      <c r="N6902" t="s">
        <v>69</v>
      </c>
    </row>
    <row r="6903" spans="1:14" x14ac:dyDescent="0.35">
      <c r="A6903" t="s">
        <v>10547</v>
      </c>
      <c r="B6903">
        <v>39</v>
      </c>
      <c r="C6903" t="s">
        <v>14095</v>
      </c>
      <c r="D6903" t="s">
        <v>12</v>
      </c>
      <c r="E6903" t="s">
        <v>52</v>
      </c>
      <c r="F6903" t="s">
        <v>25</v>
      </c>
      <c r="G6903" t="s">
        <v>15</v>
      </c>
      <c r="H6903">
        <v>17121.38</v>
      </c>
      <c r="I6903" s="9">
        <v>45149</v>
      </c>
      <c r="J6903">
        <v>2023</v>
      </c>
      <c r="K6903" t="s">
        <v>14056</v>
      </c>
      <c r="L6903">
        <v>8</v>
      </c>
      <c r="M6903" t="s">
        <v>14048</v>
      </c>
      <c r="N6903" t="s">
        <v>69</v>
      </c>
    </row>
    <row r="6904" spans="1:14" x14ac:dyDescent="0.35">
      <c r="A6904" t="s">
        <v>10953</v>
      </c>
      <c r="B6904">
        <v>40</v>
      </c>
      <c r="C6904" t="s">
        <v>14095</v>
      </c>
      <c r="D6904" t="s">
        <v>12</v>
      </c>
      <c r="E6904" t="s">
        <v>93</v>
      </c>
      <c r="F6904" t="s">
        <v>35</v>
      </c>
      <c r="G6904" t="s">
        <v>26</v>
      </c>
      <c r="H6904">
        <v>3217.33</v>
      </c>
      <c r="I6904" s="9">
        <v>44927</v>
      </c>
      <c r="J6904">
        <v>2023</v>
      </c>
      <c r="K6904" t="s">
        <v>14045</v>
      </c>
      <c r="L6904">
        <v>1</v>
      </c>
      <c r="M6904" t="s">
        <v>14059</v>
      </c>
      <c r="N6904" t="s">
        <v>69</v>
      </c>
    </row>
    <row r="6905" spans="1:14" x14ac:dyDescent="0.35">
      <c r="A6905" t="s">
        <v>11171</v>
      </c>
      <c r="B6905">
        <v>44</v>
      </c>
      <c r="C6905" t="s">
        <v>14095</v>
      </c>
      <c r="D6905" t="s">
        <v>12</v>
      </c>
      <c r="E6905" t="s">
        <v>29</v>
      </c>
      <c r="F6905" t="s">
        <v>19</v>
      </c>
      <c r="G6905" t="s">
        <v>15</v>
      </c>
      <c r="H6905">
        <v>3259.51</v>
      </c>
      <c r="I6905" s="9">
        <v>45219</v>
      </c>
      <c r="J6905">
        <v>2023</v>
      </c>
      <c r="K6905" t="s">
        <v>14058</v>
      </c>
      <c r="L6905">
        <v>10</v>
      </c>
      <c r="M6905" t="s">
        <v>14048</v>
      </c>
      <c r="N6905" t="s">
        <v>69</v>
      </c>
    </row>
    <row r="6906" spans="1:14" x14ac:dyDescent="0.35">
      <c r="A6906" t="s">
        <v>11199</v>
      </c>
      <c r="B6906">
        <v>37</v>
      </c>
      <c r="C6906" t="s">
        <v>14095</v>
      </c>
      <c r="D6906" t="s">
        <v>39</v>
      </c>
      <c r="E6906" t="s">
        <v>52</v>
      </c>
      <c r="F6906" t="s">
        <v>55</v>
      </c>
      <c r="G6906" t="s">
        <v>36</v>
      </c>
      <c r="H6906">
        <v>1165.8399999999999</v>
      </c>
      <c r="I6906" s="9">
        <v>45236</v>
      </c>
      <c r="J6906">
        <v>2023</v>
      </c>
      <c r="K6906" t="s">
        <v>14054</v>
      </c>
      <c r="L6906">
        <v>11</v>
      </c>
      <c r="M6906" t="s">
        <v>14062</v>
      </c>
      <c r="N6906" t="s">
        <v>69</v>
      </c>
    </row>
    <row r="6907" spans="1:14" x14ac:dyDescent="0.35">
      <c r="A6907" t="s">
        <v>11433</v>
      </c>
      <c r="B6907">
        <v>39</v>
      </c>
      <c r="C6907" t="s">
        <v>14095</v>
      </c>
      <c r="D6907" t="s">
        <v>39</v>
      </c>
      <c r="E6907" t="s">
        <v>13</v>
      </c>
      <c r="F6907" t="s">
        <v>14</v>
      </c>
      <c r="G6907" t="s">
        <v>15</v>
      </c>
      <c r="H6907">
        <v>15188.12</v>
      </c>
      <c r="I6907" s="9">
        <v>45582</v>
      </c>
      <c r="J6907">
        <v>2024</v>
      </c>
      <c r="K6907" t="s">
        <v>14058</v>
      </c>
      <c r="L6907">
        <v>10</v>
      </c>
      <c r="M6907" t="s">
        <v>14057</v>
      </c>
      <c r="N6907" t="s">
        <v>69</v>
      </c>
    </row>
    <row r="6908" spans="1:14" x14ac:dyDescent="0.35">
      <c r="A6908" t="s">
        <v>11469</v>
      </c>
      <c r="B6908">
        <v>36</v>
      </c>
      <c r="C6908" t="s">
        <v>14095</v>
      </c>
      <c r="D6908" t="s">
        <v>12</v>
      </c>
      <c r="E6908" t="s">
        <v>93</v>
      </c>
      <c r="F6908" t="s">
        <v>55</v>
      </c>
      <c r="G6908" t="s">
        <v>26</v>
      </c>
      <c r="H6908">
        <v>24679.56</v>
      </c>
      <c r="I6908" s="9">
        <v>45514</v>
      </c>
      <c r="J6908">
        <v>2024</v>
      </c>
      <c r="K6908" t="s">
        <v>14056</v>
      </c>
      <c r="L6908">
        <v>8</v>
      </c>
      <c r="M6908" t="s">
        <v>14050</v>
      </c>
      <c r="N6908" t="s">
        <v>69</v>
      </c>
    </row>
    <row r="6909" spans="1:14" x14ac:dyDescent="0.35">
      <c r="A6909" t="s">
        <v>11605</v>
      </c>
      <c r="B6909">
        <v>38</v>
      </c>
      <c r="C6909" t="s">
        <v>14095</v>
      </c>
      <c r="D6909" t="s">
        <v>39</v>
      </c>
      <c r="E6909" t="s">
        <v>29</v>
      </c>
      <c r="F6909" t="s">
        <v>19</v>
      </c>
      <c r="G6909" t="s">
        <v>20</v>
      </c>
      <c r="H6909">
        <v>3309.11</v>
      </c>
      <c r="I6909" s="9">
        <v>45189</v>
      </c>
      <c r="J6909">
        <v>2023</v>
      </c>
      <c r="K6909" t="s">
        <v>14055</v>
      </c>
      <c r="L6909">
        <v>9</v>
      </c>
      <c r="M6909" t="s">
        <v>14052</v>
      </c>
      <c r="N6909" t="s">
        <v>69</v>
      </c>
    </row>
    <row r="6910" spans="1:14" x14ac:dyDescent="0.35">
      <c r="A6910" t="s">
        <v>11655</v>
      </c>
      <c r="B6910">
        <v>36</v>
      </c>
      <c r="C6910" t="s">
        <v>14095</v>
      </c>
      <c r="D6910" t="s">
        <v>12</v>
      </c>
      <c r="E6910" t="s">
        <v>42</v>
      </c>
      <c r="F6910" t="s">
        <v>14</v>
      </c>
      <c r="G6910" t="s">
        <v>15</v>
      </c>
      <c r="H6910">
        <v>188.04</v>
      </c>
      <c r="I6910" s="9">
        <v>45382</v>
      </c>
      <c r="J6910">
        <v>2024</v>
      </c>
      <c r="K6910" t="s">
        <v>14053</v>
      </c>
      <c r="L6910">
        <v>3</v>
      </c>
      <c r="M6910" t="s">
        <v>14059</v>
      </c>
      <c r="N6910" t="s">
        <v>69</v>
      </c>
    </row>
    <row r="6911" spans="1:14" x14ac:dyDescent="0.35">
      <c r="A6911" t="s">
        <v>11783</v>
      </c>
      <c r="B6911">
        <v>38</v>
      </c>
      <c r="C6911" t="s">
        <v>14095</v>
      </c>
      <c r="D6911" t="s">
        <v>12</v>
      </c>
      <c r="E6911" t="s">
        <v>64</v>
      </c>
      <c r="F6911" t="s">
        <v>25</v>
      </c>
      <c r="G6911" t="s">
        <v>20</v>
      </c>
      <c r="H6911">
        <v>11112.77</v>
      </c>
      <c r="I6911" s="9">
        <v>45585</v>
      </c>
      <c r="J6911">
        <v>2024</v>
      </c>
      <c r="K6911" t="s">
        <v>14058</v>
      </c>
      <c r="L6911">
        <v>10</v>
      </c>
      <c r="M6911" t="s">
        <v>14059</v>
      </c>
      <c r="N6911" t="s">
        <v>69</v>
      </c>
    </row>
    <row r="6912" spans="1:14" x14ac:dyDescent="0.35">
      <c r="A6912" t="s">
        <v>11939</v>
      </c>
      <c r="B6912">
        <v>44</v>
      </c>
      <c r="C6912" t="s">
        <v>14095</v>
      </c>
      <c r="D6912" t="s">
        <v>39</v>
      </c>
      <c r="E6912" t="s">
        <v>24</v>
      </c>
      <c r="F6912" t="s">
        <v>49</v>
      </c>
      <c r="G6912" t="s">
        <v>36</v>
      </c>
      <c r="H6912">
        <v>2967.94</v>
      </c>
      <c r="I6912" s="9">
        <v>45337</v>
      </c>
      <c r="J6912">
        <v>2024</v>
      </c>
      <c r="K6912" t="s">
        <v>14051</v>
      </c>
      <c r="L6912">
        <v>2</v>
      </c>
      <c r="M6912" t="s">
        <v>14057</v>
      </c>
      <c r="N6912" t="s">
        <v>69</v>
      </c>
    </row>
    <row r="6913" spans="1:14" x14ac:dyDescent="0.35">
      <c r="A6913" t="s">
        <v>12221</v>
      </c>
      <c r="B6913">
        <v>37</v>
      </c>
      <c r="C6913" t="s">
        <v>14095</v>
      </c>
      <c r="D6913" t="s">
        <v>39</v>
      </c>
      <c r="E6913" t="s">
        <v>13</v>
      </c>
      <c r="F6913" t="s">
        <v>19</v>
      </c>
      <c r="G6913" t="s">
        <v>30</v>
      </c>
      <c r="H6913">
        <v>8129.21</v>
      </c>
      <c r="I6913" s="9">
        <v>45548</v>
      </c>
      <c r="J6913">
        <v>2024</v>
      </c>
      <c r="K6913" t="s">
        <v>14055</v>
      </c>
      <c r="L6913">
        <v>9</v>
      </c>
      <c r="M6913" t="s">
        <v>14048</v>
      </c>
      <c r="N6913" t="s">
        <v>69</v>
      </c>
    </row>
    <row r="6914" spans="1:14" x14ac:dyDescent="0.35">
      <c r="A6914" t="s">
        <v>12239</v>
      </c>
      <c r="B6914">
        <v>37</v>
      </c>
      <c r="C6914" t="s">
        <v>14095</v>
      </c>
      <c r="D6914" t="s">
        <v>39</v>
      </c>
      <c r="E6914" t="s">
        <v>29</v>
      </c>
      <c r="F6914" t="s">
        <v>49</v>
      </c>
      <c r="G6914" t="s">
        <v>20</v>
      </c>
      <c r="H6914">
        <v>10292.030000000001</v>
      </c>
      <c r="I6914" s="9">
        <v>45470</v>
      </c>
      <c r="J6914">
        <v>2024</v>
      </c>
      <c r="K6914" t="s">
        <v>14049</v>
      </c>
      <c r="L6914">
        <v>6</v>
      </c>
      <c r="M6914" t="s">
        <v>14057</v>
      </c>
      <c r="N6914" t="s">
        <v>69</v>
      </c>
    </row>
    <row r="6915" spans="1:14" x14ac:dyDescent="0.35">
      <c r="A6915" t="s">
        <v>12265</v>
      </c>
      <c r="B6915">
        <v>37</v>
      </c>
      <c r="C6915" t="s">
        <v>14095</v>
      </c>
      <c r="D6915" t="s">
        <v>39</v>
      </c>
      <c r="E6915" t="s">
        <v>29</v>
      </c>
      <c r="F6915" t="s">
        <v>19</v>
      </c>
      <c r="G6915" t="s">
        <v>15</v>
      </c>
      <c r="H6915">
        <v>25147.22</v>
      </c>
      <c r="I6915" s="9">
        <v>44966</v>
      </c>
      <c r="J6915">
        <v>2023</v>
      </c>
      <c r="K6915" t="s">
        <v>14051</v>
      </c>
      <c r="L6915">
        <v>2</v>
      </c>
      <c r="M6915" t="s">
        <v>14057</v>
      </c>
      <c r="N6915" t="s">
        <v>69</v>
      </c>
    </row>
    <row r="6916" spans="1:14" x14ac:dyDescent="0.35">
      <c r="A6916" t="s">
        <v>12399</v>
      </c>
      <c r="B6916">
        <v>41</v>
      </c>
      <c r="C6916" t="s">
        <v>14095</v>
      </c>
      <c r="D6916" t="s">
        <v>39</v>
      </c>
      <c r="E6916" t="s">
        <v>29</v>
      </c>
      <c r="F6916" t="s">
        <v>25</v>
      </c>
      <c r="G6916" t="s">
        <v>15</v>
      </c>
      <c r="H6916">
        <v>21990.92</v>
      </c>
      <c r="I6916" s="9">
        <v>45528</v>
      </c>
      <c r="J6916">
        <v>2024</v>
      </c>
      <c r="K6916" t="s">
        <v>14056</v>
      </c>
      <c r="L6916">
        <v>8</v>
      </c>
      <c r="M6916" t="s">
        <v>14050</v>
      </c>
      <c r="N6916" t="s">
        <v>69</v>
      </c>
    </row>
    <row r="6917" spans="1:14" x14ac:dyDescent="0.35">
      <c r="A6917" t="s">
        <v>12709</v>
      </c>
      <c r="B6917">
        <v>35</v>
      </c>
      <c r="C6917" t="s">
        <v>14095</v>
      </c>
      <c r="D6917" t="s">
        <v>12</v>
      </c>
      <c r="E6917" t="s">
        <v>64</v>
      </c>
      <c r="F6917" t="s">
        <v>19</v>
      </c>
      <c r="G6917" t="s">
        <v>30</v>
      </c>
      <c r="H6917">
        <v>3712.56</v>
      </c>
      <c r="I6917" s="9">
        <v>45088</v>
      </c>
      <c r="J6917">
        <v>2023</v>
      </c>
      <c r="K6917" t="s">
        <v>14049</v>
      </c>
      <c r="L6917">
        <v>6</v>
      </c>
      <c r="M6917" t="s">
        <v>14059</v>
      </c>
      <c r="N6917" t="s">
        <v>69</v>
      </c>
    </row>
    <row r="6918" spans="1:14" x14ac:dyDescent="0.35">
      <c r="A6918" t="s">
        <v>13079</v>
      </c>
      <c r="B6918">
        <v>38</v>
      </c>
      <c r="C6918" t="s">
        <v>14095</v>
      </c>
      <c r="D6918" t="s">
        <v>39</v>
      </c>
      <c r="E6918" t="s">
        <v>29</v>
      </c>
      <c r="F6918" t="s">
        <v>35</v>
      </c>
      <c r="G6918" t="s">
        <v>15</v>
      </c>
      <c r="H6918">
        <v>7308.39</v>
      </c>
      <c r="I6918" s="9">
        <v>45246</v>
      </c>
      <c r="J6918">
        <v>2023</v>
      </c>
      <c r="K6918" t="s">
        <v>14054</v>
      </c>
      <c r="L6918">
        <v>11</v>
      </c>
      <c r="M6918" t="s">
        <v>14057</v>
      </c>
      <c r="N6918" t="s">
        <v>69</v>
      </c>
    </row>
    <row r="6919" spans="1:14" x14ac:dyDescent="0.35">
      <c r="A6919" t="s">
        <v>13431</v>
      </c>
      <c r="B6919">
        <v>42</v>
      </c>
      <c r="C6919" t="s">
        <v>14095</v>
      </c>
      <c r="D6919" t="s">
        <v>12</v>
      </c>
      <c r="E6919" t="s">
        <v>52</v>
      </c>
      <c r="F6919" t="s">
        <v>49</v>
      </c>
      <c r="G6919" t="s">
        <v>36</v>
      </c>
      <c r="H6919">
        <v>5495.74</v>
      </c>
      <c r="I6919" s="9">
        <v>44992</v>
      </c>
      <c r="J6919">
        <v>2023</v>
      </c>
      <c r="K6919" t="s">
        <v>14053</v>
      </c>
      <c r="L6919">
        <v>3</v>
      </c>
      <c r="M6919" t="s">
        <v>14046</v>
      </c>
      <c r="N6919" t="s">
        <v>69</v>
      </c>
    </row>
    <row r="6920" spans="1:14" x14ac:dyDescent="0.35">
      <c r="A6920" t="s">
        <v>13473</v>
      </c>
      <c r="B6920">
        <v>42</v>
      </c>
      <c r="C6920" t="s">
        <v>14095</v>
      </c>
      <c r="D6920" t="s">
        <v>12</v>
      </c>
      <c r="E6920" t="s">
        <v>13</v>
      </c>
      <c r="F6920" t="s">
        <v>35</v>
      </c>
      <c r="G6920" t="s">
        <v>36</v>
      </c>
      <c r="H6920">
        <v>1228.96</v>
      </c>
      <c r="I6920" s="9">
        <v>45569</v>
      </c>
      <c r="J6920">
        <v>2024</v>
      </c>
      <c r="K6920" t="s">
        <v>14058</v>
      </c>
      <c r="L6920">
        <v>10</v>
      </c>
      <c r="M6920" t="s">
        <v>14048</v>
      </c>
      <c r="N6920" t="s">
        <v>69</v>
      </c>
    </row>
    <row r="6921" spans="1:14" x14ac:dyDescent="0.35">
      <c r="A6921" t="s">
        <v>13967</v>
      </c>
      <c r="B6921">
        <v>36</v>
      </c>
      <c r="C6921" t="s">
        <v>14095</v>
      </c>
      <c r="D6921" t="s">
        <v>12</v>
      </c>
      <c r="E6921" t="s">
        <v>74</v>
      </c>
      <c r="F6921" t="s">
        <v>25</v>
      </c>
      <c r="G6921" t="s">
        <v>15</v>
      </c>
      <c r="H6921">
        <v>7934.37</v>
      </c>
      <c r="I6921" s="9">
        <v>45560</v>
      </c>
      <c r="J6921">
        <v>2024</v>
      </c>
      <c r="K6921" t="s">
        <v>14055</v>
      </c>
      <c r="L6921">
        <v>9</v>
      </c>
      <c r="M6921" t="s">
        <v>14052</v>
      </c>
      <c r="N6921" t="s">
        <v>69</v>
      </c>
    </row>
    <row r="6922" spans="1:14" x14ac:dyDescent="0.35">
      <c r="A6922" t="s">
        <v>88</v>
      </c>
      <c r="B6922">
        <v>61</v>
      </c>
      <c r="C6922" t="s">
        <v>14096</v>
      </c>
      <c r="D6922" t="s">
        <v>12</v>
      </c>
      <c r="E6922" t="s">
        <v>29</v>
      </c>
      <c r="F6922" t="s">
        <v>49</v>
      </c>
      <c r="G6922" t="s">
        <v>20</v>
      </c>
      <c r="H6922">
        <v>20124.400000000001</v>
      </c>
      <c r="I6922" s="9">
        <v>45472</v>
      </c>
      <c r="J6922">
        <v>2024</v>
      </c>
      <c r="K6922" t="s">
        <v>14049</v>
      </c>
      <c r="L6922">
        <v>6</v>
      </c>
      <c r="M6922" t="s">
        <v>14050</v>
      </c>
      <c r="N6922" t="s">
        <v>69</v>
      </c>
    </row>
    <row r="6923" spans="1:14" x14ac:dyDescent="0.35">
      <c r="A6923" t="s">
        <v>527</v>
      </c>
      <c r="B6923">
        <v>58</v>
      </c>
      <c r="C6923" t="s">
        <v>14096</v>
      </c>
      <c r="D6923" t="s">
        <v>39</v>
      </c>
      <c r="E6923" t="s">
        <v>52</v>
      </c>
      <c r="F6923" t="s">
        <v>19</v>
      </c>
      <c r="G6923" t="s">
        <v>15</v>
      </c>
      <c r="H6923">
        <v>9639.6299999999992</v>
      </c>
      <c r="I6923" s="9">
        <v>45255</v>
      </c>
      <c r="J6923">
        <v>2023</v>
      </c>
      <c r="K6923" t="s">
        <v>14054</v>
      </c>
      <c r="L6923">
        <v>11</v>
      </c>
      <c r="M6923" t="s">
        <v>14050</v>
      </c>
      <c r="N6923" t="s">
        <v>69</v>
      </c>
    </row>
    <row r="6924" spans="1:14" x14ac:dyDescent="0.35">
      <c r="A6924" t="s">
        <v>1247</v>
      </c>
      <c r="B6924">
        <v>63</v>
      </c>
      <c r="C6924" t="s">
        <v>14096</v>
      </c>
      <c r="D6924" t="s">
        <v>39</v>
      </c>
      <c r="E6924" t="s">
        <v>74</v>
      </c>
      <c r="F6924" t="s">
        <v>49</v>
      </c>
      <c r="G6924" t="s">
        <v>15</v>
      </c>
      <c r="H6924">
        <v>15906.84</v>
      </c>
      <c r="I6924" s="9">
        <v>45629</v>
      </c>
      <c r="J6924">
        <v>2024</v>
      </c>
      <c r="K6924" t="s">
        <v>14060</v>
      </c>
      <c r="L6924">
        <v>12</v>
      </c>
      <c r="M6924" t="s">
        <v>14046</v>
      </c>
      <c r="N6924" t="s">
        <v>69</v>
      </c>
    </row>
    <row r="6925" spans="1:14" x14ac:dyDescent="0.35">
      <c r="A6925" t="s">
        <v>1593</v>
      </c>
      <c r="B6925">
        <v>64</v>
      </c>
      <c r="C6925" t="s">
        <v>14096</v>
      </c>
      <c r="D6925" t="s">
        <v>39</v>
      </c>
      <c r="E6925" t="s">
        <v>13</v>
      </c>
      <c r="F6925" t="s">
        <v>19</v>
      </c>
      <c r="G6925" t="s">
        <v>30</v>
      </c>
      <c r="H6925">
        <v>6643.43</v>
      </c>
      <c r="I6925" s="9">
        <v>45306</v>
      </c>
      <c r="J6925">
        <v>2024</v>
      </c>
      <c r="K6925" t="s">
        <v>14045</v>
      </c>
      <c r="L6925">
        <v>1</v>
      </c>
      <c r="M6925" t="s">
        <v>14062</v>
      </c>
      <c r="N6925" t="s">
        <v>69</v>
      </c>
    </row>
    <row r="6926" spans="1:14" x14ac:dyDescent="0.35">
      <c r="A6926" t="s">
        <v>1609</v>
      </c>
      <c r="B6926">
        <v>56</v>
      </c>
      <c r="C6926" t="s">
        <v>14096</v>
      </c>
      <c r="D6926" t="s">
        <v>39</v>
      </c>
      <c r="E6926" t="s">
        <v>64</v>
      </c>
      <c r="F6926" t="s">
        <v>55</v>
      </c>
      <c r="G6926" t="s">
        <v>15</v>
      </c>
      <c r="H6926">
        <v>39363.08</v>
      </c>
      <c r="I6926" s="9">
        <v>45507</v>
      </c>
      <c r="J6926">
        <v>2024</v>
      </c>
      <c r="K6926" t="s">
        <v>14056</v>
      </c>
      <c r="L6926">
        <v>8</v>
      </c>
      <c r="M6926" t="s">
        <v>14050</v>
      </c>
      <c r="N6926" t="s">
        <v>69</v>
      </c>
    </row>
    <row r="6927" spans="1:14" x14ac:dyDescent="0.35">
      <c r="A6927" t="s">
        <v>1821</v>
      </c>
      <c r="B6927">
        <v>55</v>
      </c>
      <c r="C6927" t="s">
        <v>14096</v>
      </c>
      <c r="D6927" t="s">
        <v>39</v>
      </c>
      <c r="E6927" t="s">
        <v>93</v>
      </c>
      <c r="F6927" t="s">
        <v>49</v>
      </c>
      <c r="G6927" t="s">
        <v>26</v>
      </c>
      <c r="H6927">
        <v>5437.22</v>
      </c>
      <c r="I6927" s="9">
        <v>45060</v>
      </c>
      <c r="J6927">
        <v>2023</v>
      </c>
      <c r="K6927" t="s">
        <v>14047</v>
      </c>
      <c r="L6927">
        <v>5</v>
      </c>
      <c r="M6927" t="s">
        <v>14059</v>
      </c>
      <c r="N6927" t="s">
        <v>69</v>
      </c>
    </row>
    <row r="6928" spans="1:14" x14ac:dyDescent="0.35">
      <c r="A6928" t="s">
        <v>2255</v>
      </c>
      <c r="B6928">
        <v>62</v>
      </c>
      <c r="C6928" t="s">
        <v>14096</v>
      </c>
      <c r="D6928" t="s">
        <v>39</v>
      </c>
      <c r="E6928" t="s">
        <v>42</v>
      </c>
      <c r="F6928" t="s">
        <v>55</v>
      </c>
      <c r="G6928" t="s">
        <v>15</v>
      </c>
      <c r="H6928">
        <v>1421.91</v>
      </c>
      <c r="I6928" s="9">
        <v>45615</v>
      </c>
      <c r="J6928">
        <v>2024</v>
      </c>
      <c r="K6928" t="s">
        <v>14054</v>
      </c>
      <c r="L6928">
        <v>11</v>
      </c>
      <c r="M6928" t="s">
        <v>14046</v>
      </c>
      <c r="N6928" t="s">
        <v>69</v>
      </c>
    </row>
    <row r="6929" spans="1:14" x14ac:dyDescent="0.35">
      <c r="A6929" t="s">
        <v>2515</v>
      </c>
      <c r="B6929">
        <v>56</v>
      </c>
      <c r="C6929" t="s">
        <v>14096</v>
      </c>
      <c r="D6929" t="s">
        <v>12</v>
      </c>
      <c r="E6929" t="s">
        <v>93</v>
      </c>
      <c r="F6929" t="s">
        <v>25</v>
      </c>
      <c r="G6929" t="s">
        <v>15</v>
      </c>
      <c r="H6929">
        <v>6008.85</v>
      </c>
      <c r="I6929" s="9">
        <v>45097</v>
      </c>
      <c r="J6929">
        <v>2023</v>
      </c>
      <c r="K6929" t="s">
        <v>14049</v>
      </c>
      <c r="L6929">
        <v>6</v>
      </c>
      <c r="M6929" t="s">
        <v>14046</v>
      </c>
      <c r="N6929" t="s">
        <v>69</v>
      </c>
    </row>
    <row r="6930" spans="1:14" x14ac:dyDescent="0.35">
      <c r="A6930" t="s">
        <v>2843</v>
      </c>
      <c r="B6930">
        <v>60</v>
      </c>
      <c r="C6930" t="s">
        <v>14096</v>
      </c>
      <c r="D6930" t="s">
        <v>39</v>
      </c>
      <c r="E6930" t="s">
        <v>52</v>
      </c>
      <c r="F6930" t="s">
        <v>49</v>
      </c>
      <c r="G6930" t="s">
        <v>36</v>
      </c>
      <c r="H6930">
        <v>3899.05</v>
      </c>
      <c r="I6930" s="9">
        <v>45010</v>
      </c>
      <c r="J6930">
        <v>2023</v>
      </c>
      <c r="K6930" t="s">
        <v>14053</v>
      </c>
      <c r="L6930">
        <v>3</v>
      </c>
      <c r="M6930" t="s">
        <v>14050</v>
      </c>
      <c r="N6930" t="s">
        <v>69</v>
      </c>
    </row>
    <row r="6931" spans="1:14" x14ac:dyDescent="0.35">
      <c r="A6931" t="s">
        <v>2873</v>
      </c>
      <c r="B6931">
        <v>56</v>
      </c>
      <c r="C6931" t="s">
        <v>14096</v>
      </c>
      <c r="D6931" t="s">
        <v>39</v>
      </c>
      <c r="E6931" t="s">
        <v>13</v>
      </c>
      <c r="F6931" t="s">
        <v>55</v>
      </c>
      <c r="G6931" t="s">
        <v>20</v>
      </c>
      <c r="H6931">
        <v>50004.33</v>
      </c>
      <c r="I6931" s="9">
        <v>45190</v>
      </c>
      <c r="J6931">
        <v>2023</v>
      </c>
      <c r="K6931" t="s">
        <v>14055</v>
      </c>
      <c r="L6931">
        <v>9</v>
      </c>
      <c r="M6931" t="s">
        <v>14057</v>
      </c>
      <c r="N6931" t="s">
        <v>69</v>
      </c>
    </row>
    <row r="6932" spans="1:14" x14ac:dyDescent="0.35">
      <c r="A6932" t="s">
        <v>3525</v>
      </c>
      <c r="B6932">
        <v>63</v>
      </c>
      <c r="C6932" t="s">
        <v>14096</v>
      </c>
      <c r="D6932" t="s">
        <v>12</v>
      </c>
      <c r="E6932" t="s">
        <v>24</v>
      </c>
      <c r="F6932" t="s">
        <v>35</v>
      </c>
      <c r="G6932" t="s">
        <v>15</v>
      </c>
      <c r="H6932">
        <v>2039.21</v>
      </c>
      <c r="I6932" s="9">
        <v>44933</v>
      </c>
      <c r="J6932">
        <v>2023</v>
      </c>
      <c r="K6932" t="s">
        <v>14045</v>
      </c>
      <c r="L6932">
        <v>1</v>
      </c>
      <c r="M6932" t="s">
        <v>14050</v>
      </c>
      <c r="N6932" t="s">
        <v>69</v>
      </c>
    </row>
    <row r="6933" spans="1:14" x14ac:dyDescent="0.35">
      <c r="A6933" t="s">
        <v>3737</v>
      </c>
      <c r="B6933">
        <v>63</v>
      </c>
      <c r="C6933" t="s">
        <v>14096</v>
      </c>
      <c r="D6933" t="s">
        <v>12</v>
      </c>
      <c r="E6933" t="s">
        <v>64</v>
      </c>
      <c r="F6933" t="s">
        <v>25</v>
      </c>
      <c r="G6933" t="s">
        <v>36</v>
      </c>
      <c r="H6933">
        <v>10486.94</v>
      </c>
      <c r="I6933" s="9">
        <v>44994</v>
      </c>
      <c r="J6933">
        <v>2023</v>
      </c>
      <c r="K6933" t="s">
        <v>14053</v>
      </c>
      <c r="L6933">
        <v>3</v>
      </c>
      <c r="M6933" t="s">
        <v>14057</v>
      </c>
      <c r="N6933" t="s">
        <v>69</v>
      </c>
    </row>
    <row r="6934" spans="1:14" x14ac:dyDescent="0.35">
      <c r="A6934" t="s">
        <v>3767</v>
      </c>
      <c r="B6934">
        <v>58</v>
      </c>
      <c r="C6934" t="s">
        <v>14096</v>
      </c>
      <c r="D6934" t="s">
        <v>12</v>
      </c>
      <c r="E6934" t="s">
        <v>64</v>
      </c>
      <c r="F6934" t="s">
        <v>14</v>
      </c>
      <c r="G6934" t="s">
        <v>30</v>
      </c>
      <c r="H6934">
        <v>17383.73</v>
      </c>
      <c r="I6934" s="9">
        <v>45395</v>
      </c>
      <c r="J6934">
        <v>2024</v>
      </c>
      <c r="K6934" t="s">
        <v>14061</v>
      </c>
      <c r="L6934">
        <v>4</v>
      </c>
      <c r="M6934" t="s">
        <v>14050</v>
      </c>
      <c r="N6934" t="s">
        <v>69</v>
      </c>
    </row>
    <row r="6935" spans="1:14" x14ac:dyDescent="0.35">
      <c r="A6935" t="s">
        <v>3799</v>
      </c>
      <c r="B6935">
        <v>61</v>
      </c>
      <c r="C6935" t="s">
        <v>14096</v>
      </c>
      <c r="D6935" t="s">
        <v>12</v>
      </c>
      <c r="E6935" t="s">
        <v>52</v>
      </c>
      <c r="F6935" t="s">
        <v>35</v>
      </c>
      <c r="G6935" t="s">
        <v>20</v>
      </c>
      <c r="H6935">
        <v>4642.51</v>
      </c>
      <c r="I6935" s="9">
        <v>45150</v>
      </c>
      <c r="J6935">
        <v>2023</v>
      </c>
      <c r="K6935" t="s">
        <v>14056</v>
      </c>
      <c r="L6935">
        <v>8</v>
      </c>
      <c r="M6935" t="s">
        <v>14050</v>
      </c>
      <c r="N6935" t="s">
        <v>69</v>
      </c>
    </row>
    <row r="6936" spans="1:14" x14ac:dyDescent="0.35">
      <c r="A6936" t="s">
        <v>3967</v>
      </c>
      <c r="B6936">
        <v>56</v>
      </c>
      <c r="C6936" t="s">
        <v>14096</v>
      </c>
      <c r="D6936" t="s">
        <v>12</v>
      </c>
      <c r="E6936" t="s">
        <v>42</v>
      </c>
      <c r="F6936" t="s">
        <v>35</v>
      </c>
      <c r="G6936" t="s">
        <v>15</v>
      </c>
      <c r="H6936">
        <v>8711.16</v>
      </c>
      <c r="I6936" s="9">
        <v>45537</v>
      </c>
      <c r="J6936">
        <v>2024</v>
      </c>
      <c r="K6936" t="s">
        <v>14055</v>
      </c>
      <c r="L6936">
        <v>9</v>
      </c>
      <c r="M6936" t="s">
        <v>14062</v>
      </c>
      <c r="N6936" t="s">
        <v>69</v>
      </c>
    </row>
    <row r="6937" spans="1:14" x14ac:dyDescent="0.35">
      <c r="A6937" t="s">
        <v>4015</v>
      </c>
      <c r="B6937">
        <v>62</v>
      </c>
      <c r="C6937" t="s">
        <v>14096</v>
      </c>
      <c r="D6937" t="s">
        <v>39</v>
      </c>
      <c r="E6937" t="s">
        <v>52</v>
      </c>
      <c r="F6937" t="s">
        <v>49</v>
      </c>
      <c r="G6937" t="s">
        <v>20</v>
      </c>
      <c r="H6937">
        <v>24433.03</v>
      </c>
      <c r="I6937" s="9">
        <v>45236</v>
      </c>
      <c r="J6937">
        <v>2023</v>
      </c>
      <c r="K6937" t="s">
        <v>14054</v>
      </c>
      <c r="L6937">
        <v>11</v>
      </c>
      <c r="M6937" t="s">
        <v>14062</v>
      </c>
      <c r="N6937" t="s">
        <v>69</v>
      </c>
    </row>
    <row r="6938" spans="1:14" x14ac:dyDescent="0.35">
      <c r="A6938" t="s">
        <v>4161</v>
      </c>
      <c r="B6938">
        <v>59</v>
      </c>
      <c r="C6938" t="s">
        <v>14096</v>
      </c>
      <c r="D6938" t="s">
        <v>39</v>
      </c>
      <c r="E6938" t="s">
        <v>42</v>
      </c>
      <c r="F6938" t="s">
        <v>19</v>
      </c>
      <c r="G6938" t="s">
        <v>15</v>
      </c>
      <c r="H6938">
        <v>18094.45</v>
      </c>
      <c r="I6938" s="9">
        <v>45497</v>
      </c>
      <c r="J6938">
        <v>2024</v>
      </c>
      <c r="K6938" t="s">
        <v>14063</v>
      </c>
      <c r="L6938">
        <v>7</v>
      </c>
      <c r="M6938" t="s">
        <v>14052</v>
      </c>
      <c r="N6938" t="s">
        <v>69</v>
      </c>
    </row>
    <row r="6939" spans="1:14" x14ac:dyDescent="0.35">
      <c r="A6939" t="s">
        <v>4187</v>
      </c>
      <c r="B6939">
        <v>55</v>
      </c>
      <c r="C6939" t="s">
        <v>14096</v>
      </c>
      <c r="D6939" t="s">
        <v>12</v>
      </c>
      <c r="E6939" t="s">
        <v>24</v>
      </c>
      <c r="F6939" t="s">
        <v>25</v>
      </c>
      <c r="G6939" t="s">
        <v>15</v>
      </c>
      <c r="H6939">
        <v>809.55</v>
      </c>
      <c r="I6939" s="9">
        <v>45353</v>
      </c>
      <c r="J6939">
        <v>2024</v>
      </c>
      <c r="K6939" t="s">
        <v>14053</v>
      </c>
      <c r="L6939">
        <v>3</v>
      </c>
      <c r="M6939" t="s">
        <v>14050</v>
      </c>
      <c r="N6939" t="s">
        <v>69</v>
      </c>
    </row>
    <row r="6940" spans="1:14" x14ac:dyDescent="0.35">
      <c r="A6940" t="s">
        <v>4227</v>
      </c>
      <c r="B6940">
        <v>60</v>
      </c>
      <c r="C6940" t="s">
        <v>14096</v>
      </c>
      <c r="D6940" t="s">
        <v>12</v>
      </c>
      <c r="E6940" t="s">
        <v>52</v>
      </c>
      <c r="F6940" t="s">
        <v>49</v>
      </c>
      <c r="G6940" t="s">
        <v>26</v>
      </c>
      <c r="H6940">
        <v>16383.41</v>
      </c>
      <c r="I6940" s="9">
        <v>44952</v>
      </c>
      <c r="J6940">
        <v>2023</v>
      </c>
      <c r="K6940" t="s">
        <v>14045</v>
      </c>
      <c r="L6940">
        <v>1</v>
      </c>
      <c r="M6940" t="s">
        <v>14057</v>
      </c>
      <c r="N6940" t="s">
        <v>69</v>
      </c>
    </row>
    <row r="6941" spans="1:14" x14ac:dyDescent="0.35">
      <c r="A6941" t="s">
        <v>4831</v>
      </c>
      <c r="B6941">
        <v>57</v>
      </c>
      <c r="C6941" t="s">
        <v>14096</v>
      </c>
      <c r="D6941" t="s">
        <v>12</v>
      </c>
      <c r="E6941" t="s">
        <v>29</v>
      </c>
      <c r="F6941" t="s">
        <v>14</v>
      </c>
      <c r="G6941" t="s">
        <v>20</v>
      </c>
      <c r="H6941">
        <v>9175.68</v>
      </c>
      <c r="I6941" s="9">
        <v>44988</v>
      </c>
      <c r="J6941">
        <v>2023</v>
      </c>
      <c r="K6941" t="s">
        <v>14053</v>
      </c>
      <c r="L6941">
        <v>3</v>
      </c>
      <c r="M6941" t="s">
        <v>14048</v>
      </c>
      <c r="N6941" t="s">
        <v>69</v>
      </c>
    </row>
    <row r="6942" spans="1:14" x14ac:dyDescent="0.35">
      <c r="A6942" t="s">
        <v>5027</v>
      </c>
      <c r="B6942">
        <v>62</v>
      </c>
      <c r="C6942" t="s">
        <v>14096</v>
      </c>
      <c r="D6942" t="s">
        <v>12</v>
      </c>
      <c r="E6942" t="s">
        <v>52</v>
      </c>
      <c r="F6942" t="s">
        <v>25</v>
      </c>
      <c r="G6942" t="s">
        <v>20</v>
      </c>
      <c r="H6942">
        <v>4142.18</v>
      </c>
      <c r="I6942" s="9">
        <v>45095</v>
      </c>
      <c r="J6942">
        <v>2023</v>
      </c>
      <c r="K6942" t="s">
        <v>14049</v>
      </c>
      <c r="L6942">
        <v>6</v>
      </c>
      <c r="M6942" t="s">
        <v>14059</v>
      </c>
      <c r="N6942" t="s">
        <v>69</v>
      </c>
    </row>
    <row r="6943" spans="1:14" x14ac:dyDescent="0.35">
      <c r="A6943" t="s">
        <v>5159</v>
      </c>
      <c r="B6943">
        <v>55</v>
      </c>
      <c r="C6943" t="s">
        <v>14096</v>
      </c>
      <c r="D6943" t="s">
        <v>12</v>
      </c>
      <c r="E6943" t="s">
        <v>64</v>
      </c>
      <c r="F6943" t="s">
        <v>35</v>
      </c>
      <c r="G6943" t="s">
        <v>30</v>
      </c>
      <c r="H6943">
        <v>27531.69</v>
      </c>
      <c r="I6943" s="9">
        <v>45152</v>
      </c>
      <c r="J6943">
        <v>2023</v>
      </c>
      <c r="K6943" t="s">
        <v>14056</v>
      </c>
      <c r="L6943">
        <v>8</v>
      </c>
      <c r="M6943" t="s">
        <v>14062</v>
      </c>
      <c r="N6943" t="s">
        <v>69</v>
      </c>
    </row>
    <row r="6944" spans="1:14" x14ac:dyDescent="0.35">
      <c r="A6944" t="s">
        <v>5215</v>
      </c>
      <c r="B6944">
        <v>58</v>
      </c>
      <c r="C6944" t="s">
        <v>14096</v>
      </c>
      <c r="D6944" t="s">
        <v>12</v>
      </c>
      <c r="E6944" t="s">
        <v>24</v>
      </c>
      <c r="F6944" t="s">
        <v>19</v>
      </c>
      <c r="G6944" t="s">
        <v>26</v>
      </c>
      <c r="H6944">
        <v>3947.12</v>
      </c>
      <c r="I6944" s="9">
        <v>45343</v>
      </c>
      <c r="J6944">
        <v>2024</v>
      </c>
      <c r="K6944" t="s">
        <v>14051</v>
      </c>
      <c r="L6944">
        <v>2</v>
      </c>
      <c r="M6944" t="s">
        <v>14052</v>
      </c>
      <c r="N6944" t="s">
        <v>69</v>
      </c>
    </row>
    <row r="6945" spans="1:14" x14ac:dyDescent="0.35">
      <c r="A6945" t="s">
        <v>5317</v>
      </c>
      <c r="B6945">
        <v>57</v>
      </c>
      <c r="C6945" t="s">
        <v>14096</v>
      </c>
      <c r="D6945" t="s">
        <v>12</v>
      </c>
      <c r="E6945" t="s">
        <v>93</v>
      </c>
      <c r="F6945" t="s">
        <v>35</v>
      </c>
      <c r="G6945" t="s">
        <v>15</v>
      </c>
      <c r="H6945">
        <v>25546.61</v>
      </c>
      <c r="I6945" s="9">
        <v>45439</v>
      </c>
      <c r="J6945">
        <v>2024</v>
      </c>
      <c r="K6945" t="s">
        <v>14047</v>
      </c>
      <c r="L6945">
        <v>5</v>
      </c>
      <c r="M6945" t="s">
        <v>14062</v>
      </c>
      <c r="N6945" t="s">
        <v>69</v>
      </c>
    </row>
    <row r="6946" spans="1:14" x14ac:dyDescent="0.35">
      <c r="A6946" t="s">
        <v>5459</v>
      </c>
      <c r="B6946">
        <v>56</v>
      </c>
      <c r="C6946" t="s">
        <v>14096</v>
      </c>
      <c r="D6946" t="s">
        <v>12</v>
      </c>
      <c r="E6946" t="s">
        <v>13</v>
      </c>
      <c r="F6946" t="s">
        <v>35</v>
      </c>
      <c r="G6946" t="s">
        <v>20</v>
      </c>
      <c r="H6946">
        <v>6150.69</v>
      </c>
      <c r="I6946" s="9">
        <v>44943</v>
      </c>
      <c r="J6946">
        <v>2023</v>
      </c>
      <c r="K6946" t="s">
        <v>14045</v>
      </c>
      <c r="L6946">
        <v>1</v>
      </c>
      <c r="M6946" t="s">
        <v>14046</v>
      </c>
      <c r="N6946" t="s">
        <v>69</v>
      </c>
    </row>
    <row r="6947" spans="1:14" x14ac:dyDescent="0.35">
      <c r="A6947" t="s">
        <v>5481</v>
      </c>
      <c r="B6947">
        <v>63</v>
      </c>
      <c r="C6947" t="s">
        <v>14096</v>
      </c>
      <c r="D6947" t="s">
        <v>12</v>
      </c>
      <c r="E6947" t="s">
        <v>64</v>
      </c>
      <c r="F6947" t="s">
        <v>49</v>
      </c>
      <c r="G6947" t="s">
        <v>26</v>
      </c>
      <c r="H6947">
        <v>4198.6400000000003</v>
      </c>
      <c r="I6947" s="9">
        <v>45596</v>
      </c>
      <c r="J6947">
        <v>2024</v>
      </c>
      <c r="K6947" t="s">
        <v>14058</v>
      </c>
      <c r="L6947">
        <v>10</v>
      </c>
      <c r="M6947" t="s">
        <v>14057</v>
      </c>
      <c r="N6947" t="s">
        <v>69</v>
      </c>
    </row>
    <row r="6948" spans="1:14" x14ac:dyDescent="0.35">
      <c r="A6948" t="s">
        <v>5651</v>
      </c>
      <c r="B6948">
        <v>64</v>
      </c>
      <c r="C6948" t="s">
        <v>14096</v>
      </c>
      <c r="D6948" t="s">
        <v>39</v>
      </c>
      <c r="E6948" t="s">
        <v>93</v>
      </c>
      <c r="F6948" t="s">
        <v>35</v>
      </c>
      <c r="G6948" t="s">
        <v>30</v>
      </c>
      <c r="H6948">
        <v>4680.7700000000004</v>
      </c>
      <c r="I6948" s="9">
        <v>44995</v>
      </c>
      <c r="J6948">
        <v>2023</v>
      </c>
      <c r="K6948" t="s">
        <v>14053</v>
      </c>
      <c r="L6948">
        <v>3</v>
      </c>
      <c r="M6948" t="s">
        <v>14048</v>
      </c>
      <c r="N6948" t="s">
        <v>69</v>
      </c>
    </row>
    <row r="6949" spans="1:14" x14ac:dyDescent="0.35">
      <c r="A6949" t="s">
        <v>5679</v>
      </c>
      <c r="B6949">
        <v>55</v>
      </c>
      <c r="C6949" t="s">
        <v>14096</v>
      </c>
      <c r="D6949" t="s">
        <v>12</v>
      </c>
      <c r="E6949" t="s">
        <v>29</v>
      </c>
      <c r="F6949" t="s">
        <v>14</v>
      </c>
      <c r="G6949" t="s">
        <v>30</v>
      </c>
      <c r="H6949">
        <v>120.34</v>
      </c>
      <c r="I6949" s="9">
        <v>45651</v>
      </c>
      <c r="J6949">
        <v>2024</v>
      </c>
      <c r="K6949" t="s">
        <v>14060</v>
      </c>
      <c r="L6949">
        <v>12</v>
      </c>
      <c r="M6949" t="s">
        <v>14052</v>
      </c>
      <c r="N6949" t="s">
        <v>69</v>
      </c>
    </row>
    <row r="6950" spans="1:14" x14ac:dyDescent="0.35">
      <c r="A6950" t="s">
        <v>5685</v>
      </c>
      <c r="B6950">
        <v>62</v>
      </c>
      <c r="C6950" t="s">
        <v>14096</v>
      </c>
      <c r="D6950" t="s">
        <v>12</v>
      </c>
      <c r="E6950" t="s">
        <v>13</v>
      </c>
      <c r="F6950" t="s">
        <v>49</v>
      </c>
      <c r="G6950" t="s">
        <v>36</v>
      </c>
      <c r="H6950">
        <v>6334.03</v>
      </c>
      <c r="I6950" s="9">
        <v>44967</v>
      </c>
      <c r="J6950">
        <v>2023</v>
      </c>
      <c r="K6950" t="s">
        <v>14051</v>
      </c>
      <c r="L6950">
        <v>2</v>
      </c>
      <c r="M6950" t="s">
        <v>14048</v>
      </c>
      <c r="N6950" t="s">
        <v>69</v>
      </c>
    </row>
    <row r="6951" spans="1:14" x14ac:dyDescent="0.35">
      <c r="A6951" t="s">
        <v>5821</v>
      </c>
      <c r="B6951">
        <v>63</v>
      </c>
      <c r="C6951" t="s">
        <v>14096</v>
      </c>
      <c r="D6951" t="s">
        <v>39</v>
      </c>
      <c r="E6951" t="s">
        <v>64</v>
      </c>
      <c r="F6951" t="s">
        <v>14</v>
      </c>
      <c r="G6951" t="s">
        <v>36</v>
      </c>
      <c r="H6951">
        <v>8048.17</v>
      </c>
      <c r="I6951" s="9">
        <v>45567</v>
      </c>
      <c r="J6951">
        <v>2024</v>
      </c>
      <c r="K6951" t="s">
        <v>14058</v>
      </c>
      <c r="L6951">
        <v>10</v>
      </c>
      <c r="M6951" t="s">
        <v>14052</v>
      </c>
      <c r="N6951" t="s">
        <v>69</v>
      </c>
    </row>
    <row r="6952" spans="1:14" x14ac:dyDescent="0.35">
      <c r="A6952" t="s">
        <v>5865</v>
      </c>
      <c r="B6952">
        <v>61</v>
      </c>
      <c r="C6952" t="s">
        <v>14096</v>
      </c>
      <c r="D6952" t="s">
        <v>12</v>
      </c>
      <c r="E6952" t="s">
        <v>42</v>
      </c>
      <c r="F6952" t="s">
        <v>19</v>
      </c>
      <c r="G6952" t="s">
        <v>20</v>
      </c>
      <c r="H6952">
        <v>26696.77</v>
      </c>
      <c r="I6952" s="9">
        <v>45349</v>
      </c>
      <c r="J6952">
        <v>2024</v>
      </c>
      <c r="K6952" t="s">
        <v>14051</v>
      </c>
      <c r="L6952">
        <v>2</v>
      </c>
      <c r="M6952" t="s">
        <v>14046</v>
      </c>
      <c r="N6952" t="s">
        <v>69</v>
      </c>
    </row>
    <row r="6953" spans="1:14" x14ac:dyDescent="0.35">
      <c r="A6953" t="s">
        <v>5885</v>
      </c>
      <c r="B6953">
        <v>59</v>
      </c>
      <c r="C6953" t="s">
        <v>14096</v>
      </c>
      <c r="D6953" t="s">
        <v>12</v>
      </c>
      <c r="E6953" t="s">
        <v>13</v>
      </c>
      <c r="F6953" t="s">
        <v>14</v>
      </c>
      <c r="G6953" t="s">
        <v>15</v>
      </c>
      <c r="H6953">
        <v>18760.96</v>
      </c>
      <c r="I6953" s="9">
        <v>45635</v>
      </c>
      <c r="J6953">
        <v>2024</v>
      </c>
      <c r="K6953" t="s">
        <v>14060</v>
      </c>
      <c r="L6953">
        <v>12</v>
      </c>
      <c r="M6953" t="s">
        <v>14062</v>
      </c>
      <c r="N6953" t="s">
        <v>69</v>
      </c>
    </row>
    <row r="6954" spans="1:14" x14ac:dyDescent="0.35">
      <c r="A6954" t="s">
        <v>5931</v>
      </c>
      <c r="B6954">
        <v>60</v>
      </c>
      <c r="C6954" t="s">
        <v>14096</v>
      </c>
      <c r="D6954" t="s">
        <v>12</v>
      </c>
      <c r="E6954" t="s">
        <v>52</v>
      </c>
      <c r="F6954" t="s">
        <v>14</v>
      </c>
      <c r="G6954" t="s">
        <v>15</v>
      </c>
      <c r="H6954">
        <v>15506.16</v>
      </c>
      <c r="I6954" s="9">
        <v>45432</v>
      </c>
      <c r="J6954">
        <v>2024</v>
      </c>
      <c r="K6954" t="s">
        <v>14047</v>
      </c>
      <c r="L6954">
        <v>5</v>
      </c>
      <c r="M6954" t="s">
        <v>14062</v>
      </c>
      <c r="N6954" t="s">
        <v>69</v>
      </c>
    </row>
    <row r="6955" spans="1:14" x14ac:dyDescent="0.35">
      <c r="A6955" t="s">
        <v>6459</v>
      </c>
      <c r="B6955">
        <v>63</v>
      </c>
      <c r="C6955" t="s">
        <v>14096</v>
      </c>
      <c r="D6955" t="s">
        <v>12</v>
      </c>
      <c r="E6955" t="s">
        <v>24</v>
      </c>
      <c r="F6955" t="s">
        <v>19</v>
      </c>
      <c r="G6955" t="s">
        <v>15</v>
      </c>
      <c r="H6955">
        <v>1553.2</v>
      </c>
      <c r="I6955" s="9">
        <v>45016</v>
      </c>
      <c r="J6955">
        <v>2023</v>
      </c>
      <c r="K6955" t="s">
        <v>14053</v>
      </c>
      <c r="L6955">
        <v>3</v>
      </c>
      <c r="M6955" t="s">
        <v>14048</v>
      </c>
      <c r="N6955" t="s">
        <v>69</v>
      </c>
    </row>
    <row r="6956" spans="1:14" x14ac:dyDescent="0.35">
      <c r="A6956" t="s">
        <v>6553</v>
      </c>
      <c r="B6956">
        <v>58</v>
      </c>
      <c r="C6956" t="s">
        <v>14096</v>
      </c>
      <c r="D6956" t="s">
        <v>12</v>
      </c>
      <c r="E6956" t="s">
        <v>93</v>
      </c>
      <c r="F6956" t="s">
        <v>14</v>
      </c>
      <c r="G6956" t="s">
        <v>36</v>
      </c>
      <c r="H6956">
        <v>16110</v>
      </c>
      <c r="I6956" s="9">
        <v>45014</v>
      </c>
      <c r="J6956">
        <v>2023</v>
      </c>
      <c r="K6956" t="s">
        <v>14053</v>
      </c>
      <c r="L6956">
        <v>3</v>
      </c>
      <c r="M6956" t="s">
        <v>14052</v>
      </c>
      <c r="N6956" t="s">
        <v>69</v>
      </c>
    </row>
    <row r="6957" spans="1:14" x14ac:dyDescent="0.35">
      <c r="A6957" t="s">
        <v>6729</v>
      </c>
      <c r="B6957">
        <v>62</v>
      </c>
      <c r="C6957" t="s">
        <v>14096</v>
      </c>
      <c r="D6957" t="s">
        <v>12</v>
      </c>
      <c r="E6957" t="s">
        <v>64</v>
      </c>
      <c r="F6957" t="s">
        <v>35</v>
      </c>
      <c r="G6957" t="s">
        <v>26</v>
      </c>
      <c r="H6957">
        <v>205.69</v>
      </c>
      <c r="I6957" s="9">
        <v>45319</v>
      </c>
      <c r="J6957">
        <v>2024</v>
      </c>
      <c r="K6957" t="s">
        <v>14045</v>
      </c>
      <c r="L6957">
        <v>1</v>
      </c>
      <c r="M6957" t="s">
        <v>14059</v>
      </c>
      <c r="N6957" t="s">
        <v>69</v>
      </c>
    </row>
    <row r="6958" spans="1:14" x14ac:dyDescent="0.35">
      <c r="A6958" t="s">
        <v>6807</v>
      </c>
      <c r="B6958">
        <v>57</v>
      </c>
      <c r="C6958" t="s">
        <v>14096</v>
      </c>
      <c r="D6958" t="s">
        <v>12</v>
      </c>
      <c r="E6958" t="s">
        <v>29</v>
      </c>
      <c r="F6958" t="s">
        <v>49</v>
      </c>
      <c r="G6958" t="s">
        <v>15</v>
      </c>
      <c r="H6958">
        <v>120.64</v>
      </c>
      <c r="I6958" s="9">
        <v>45144</v>
      </c>
      <c r="J6958">
        <v>2023</v>
      </c>
      <c r="K6958" t="s">
        <v>14056</v>
      </c>
      <c r="L6958">
        <v>8</v>
      </c>
      <c r="M6958" t="s">
        <v>14059</v>
      </c>
      <c r="N6958" t="s">
        <v>69</v>
      </c>
    </row>
    <row r="6959" spans="1:14" x14ac:dyDescent="0.35">
      <c r="A6959" t="s">
        <v>6809</v>
      </c>
      <c r="B6959">
        <v>61</v>
      </c>
      <c r="C6959" t="s">
        <v>14096</v>
      </c>
      <c r="D6959" t="s">
        <v>39</v>
      </c>
      <c r="E6959" t="s">
        <v>29</v>
      </c>
      <c r="F6959" t="s">
        <v>25</v>
      </c>
      <c r="G6959" t="s">
        <v>36</v>
      </c>
      <c r="H6959">
        <v>1305.94</v>
      </c>
      <c r="I6959" s="9">
        <v>45051</v>
      </c>
      <c r="J6959">
        <v>2023</v>
      </c>
      <c r="K6959" t="s">
        <v>14047</v>
      </c>
      <c r="L6959">
        <v>5</v>
      </c>
      <c r="M6959" t="s">
        <v>14048</v>
      </c>
      <c r="N6959" t="s">
        <v>69</v>
      </c>
    </row>
    <row r="6960" spans="1:14" x14ac:dyDescent="0.35">
      <c r="A6960" t="s">
        <v>7073</v>
      </c>
      <c r="B6960">
        <v>55</v>
      </c>
      <c r="C6960" t="s">
        <v>14096</v>
      </c>
      <c r="D6960" t="s">
        <v>39</v>
      </c>
      <c r="E6960" t="s">
        <v>93</v>
      </c>
      <c r="F6960" t="s">
        <v>19</v>
      </c>
      <c r="G6960" t="s">
        <v>36</v>
      </c>
      <c r="H6960">
        <v>11409.08</v>
      </c>
      <c r="I6960" s="9">
        <v>45214</v>
      </c>
      <c r="J6960">
        <v>2023</v>
      </c>
      <c r="K6960" t="s">
        <v>14058</v>
      </c>
      <c r="L6960">
        <v>10</v>
      </c>
      <c r="M6960" t="s">
        <v>14059</v>
      </c>
      <c r="N6960" t="s">
        <v>69</v>
      </c>
    </row>
    <row r="6961" spans="1:14" x14ac:dyDescent="0.35">
      <c r="A6961" t="s">
        <v>7335</v>
      </c>
      <c r="B6961">
        <v>64</v>
      </c>
      <c r="C6961" t="s">
        <v>14096</v>
      </c>
      <c r="D6961" t="s">
        <v>12</v>
      </c>
      <c r="E6961" t="s">
        <v>24</v>
      </c>
      <c r="F6961" t="s">
        <v>25</v>
      </c>
      <c r="G6961" t="s">
        <v>20</v>
      </c>
      <c r="H6961">
        <v>21136.15</v>
      </c>
      <c r="I6961" s="9">
        <v>45065</v>
      </c>
      <c r="J6961">
        <v>2023</v>
      </c>
      <c r="K6961" t="s">
        <v>14047</v>
      </c>
      <c r="L6961">
        <v>5</v>
      </c>
      <c r="M6961" t="s">
        <v>14048</v>
      </c>
      <c r="N6961" t="s">
        <v>69</v>
      </c>
    </row>
    <row r="6962" spans="1:14" x14ac:dyDescent="0.35">
      <c r="A6962" t="s">
        <v>7601</v>
      </c>
      <c r="B6962">
        <v>63</v>
      </c>
      <c r="C6962" t="s">
        <v>14096</v>
      </c>
      <c r="D6962" t="s">
        <v>39</v>
      </c>
      <c r="E6962" t="s">
        <v>13</v>
      </c>
      <c r="F6962" t="s">
        <v>35</v>
      </c>
      <c r="G6962" t="s">
        <v>36</v>
      </c>
      <c r="H6962">
        <v>5559.83</v>
      </c>
      <c r="I6962" s="9">
        <v>45029</v>
      </c>
      <c r="J6962">
        <v>2023</v>
      </c>
      <c r="K6962" t="s">
        <v>14061</v>
      </c>
      <c r="L6962">
        <v>4</v>
      </c>
      <c r="M6962" t="s">
        <v>14057</v>
      </c>
      <c r="N6962" t="s">
        <v>69</v>
      </c>
    </row>
    <row r="6963" spans="1:14" x14ac:dyDescent="0.35">
      <c r="A6963" t="s">
        <v>7799</v>
      </c>
      <c r="B6963">
        <v>58</v>
      </c>
      <c r="C6963" t="s">
        <v>14096</v>
      </c>
      <c r="D6963" t="s">
        <v>12</v>
      </c>
      <c r="E6963" t="s">
        <v>13</v>
      </c>
      <c r="F6963" t="s">
        <v>35</v>
      </c>
      <c r="G6963" t="s">
        <v>26</v>
      </c>
      <c r="H6963">
        <v>12487.43</v>
      </c>
      <c r="I6963" s="9">
        <v>45319</v>
      </c>
      <c r="J6963">
        <v>2024</v>
      </c>
      <c r="K6963" t="s">
        <v>14045</v>
      </c>
      <c r="L6963">
        <v>1</v>
      </c>
      <c r="M6963" t="s">
        <v>14059</v>
      </c>
      <c r="N6963" t="s">
        <v>69</v>
      </c>
    </row>
    <row r="6964" spans="1:14" x14ac:dyDescent="0.35">
      <c r="A6964" t="s">
        <v>8273</v>
      </c>
      <c r="B6964">
        <v>59</v>
      </c>
      <c r="C6964" t="s">
        <v>14096</v>
      </c>
      <c r="D6964" t="s">
        <v>12</v>
      </c>
      <c r="E6964" t="s">
        <v>74</v>
      </c>
      <c r="F6964" t="s">
        <v>35</v>
      </c>
      <c r="G6964" t="s">
        <v>30</v>
      </c>
      <c r="H6964">
        <v>3930.98</v>
      </c>
      <c r="I6964" s="9">
        <v>45201</v>
      </c>
      <c r="J6964">
        <v>2023</v>
      </c>
      <c r="K6964" t="s">
        <v>14058</v>
      </c>
      <c r="L6964">
        <v>10</v>
      </c>
      <c r="M6964" t="s">
        <v>14062</v>
      </c>
      <c r="N6964" t="s">
        <v>69</v>
      </c>
    </row>
    <row r="6965" spans="1:14" x14ac:dyDescent="0.35">
      <c r="A6965" t="s">
        <v>8501</v>
      </c>
      <c r="B6965">
        <v>56</v>
      </c>
      <c r="C6965" t="s">
        <v>14096</v>
      </c>
      <c r="D6965" t="s">
        <v>39</v>
      </c>
      <c r="E6965" t="s">
        <v>93</v>
      </c>
      <c r="F6965" t="s">
        <v>55</v>
      </c>
      <c r="G6965" t="s">
        <v>26</v>
      </c>
      <c r="H6965">
        <v>16304.96</v>
      </c>
      <c r="I6965" s="9">
        <v>45519</v>
      </c>
      <c r="J6965">
        <v>2024</v>
      </c>
      <c r="K6965" t="s">
        <v>14056</v>
      </c>
      <c r="L6965">
        <v>8</v>
      </c>
      <c r="M6965" t="s">
        <v>14057</v>
      </c>
      <c r="N6965" t="s">
        <v>69</v>
      </c>
    </row>
    <row r="6966" spans="1:14" x14ac:dyDescent="0.35">
      <c r="A6966" t="s">
        <v>8919</v>
      </c>
      <c r="B6966">
        <v>58</v>
      </c>
      <c r="C6966" t="s">
        <v>14096</v>
      </c>
      <c r="D6966" t="s">
        <v>39</v>
      </c>
      <c r="E6966" t="s">
        <v>13</v>
      </c>
      <c r="F6966" t="s">
        <v>35</v>
      </c>
      <c r="G6966" t="s">
        <v>26</v>
      </c>
      <c r="H6966">
        <v>419.46</v>
      </c>
      <c r="I6966" s="9">
        <v>45016</v>
      </c>
      <c r="J6966">
        <v>2023</v>
      </c>
      <c r="K6966" t="s">
        <v>14053</v>
      </c>
      <c r="L6966">
        <v>3</v>
      </c>
      <c r="M6966" t="s">
        <v>14048</v>
      </c>
      <c r="N6966" t="s">
        <v>69</v>
      </c>
    </row>
    <row r="6967" spans="1:14" x14ac:dyDescent="0.35">
      <c r="A6967" t="s">
        <v>8991</v>
      </c>
      <c r="B6967">
        <v>55</v>
      </c>
      <c r="C6967" t="s">
        <v>14096</v>
      </c>
      <c r="D6967" t="s">
        <v>12</v>
      </c>
      <c r="E6967" t="s">
        <v>29</v>
      </c>
      <c r="F6967" t="s">
        <v>19</v>
      </c>
      <c r="G6967" t="s">
        <v>20</v>
      </c>
      <c r="H6967">
        <v>10856.31</v>
      </c>
      <c r="I6967" s="9">
        <v>45322</v>
      </c>
      <c r="J6967">
        <v>2024</v>
      </c>
      <c r="K6967" t="s">
        <v>14045</v>
      </c>
      <c r="L6967">
        <v>1</v>
      </c>
      <c r="M6967" t="s">
        <v>14052</v>
      </c>
      <c r="N6967" t="s">
        <v>69</v>
      </c>
    </row>
    <row r="6968" spans="1:14" x14ac:dyDescent="0.35">
      <c r="A6968" t="s">
        <v>8997</v>
      </c>
      <c r="B6968">
        <v>58</v>
      </c>
      <c r="C6968" t="s">
        <v>14096</v>
      </c>
      <c r="D6968" t="s">
        <v>12</v>
      </c>
      <c r="E6968" t="s">
        <v>29</v>
      </c>
      <c r="F6968" t="s">
        <v>35</v>
      </c>
      <c r="G6968" t="s">
        <v>20</v>
      </c>
      <c r="H6968">
        <v>3711.98</v>
      </c>
      <c r="I6968" s="9">
        <v>45453</v>
      </c>
      <c r="J6968">
        <v>2024</v>
      </c>
      <c r="K6968" t="s">
        <v>14049</v>
      </c>
      <c r="L6968">
        <v>6</v>
      </c>
      <c r="M6968" t="s">
        <v>14062</v>
      </c>
      <c r="N6968" t="s">
        <v>69</v>
      </c>
    </row>
    <row r="6969" spans="1:14" x14ac:dyDescent="0.35">
      <c r="A6969" t="s">
        <v>9179</v>
      </c>
      <c r="B6969">
        <v>57</v>
      </c>
      <c r="C6969" t="s">
        <v>14096</v>
      </c>
      <c r="D6969" t="s">
        <v>12</v>
      </c>
      <c r="E6969" t="s">
        <v>42</v>
      </c>
      <c r="F6969" t="s">
        <v>25</v>
      </c>
      <c r="G6969" t="s">
        <v>20</v>
      </c>
      <c r="H6969">
        <v>561.41999999999996</v>
      </c>
      <c r="I6969" s="9">
        <v>45311</v>
      </c>
      <c r="J6969">
        <v>2024</v>
      </c>
      <c r="K6969" t="s">
        <v>14045</v>
      </c>
      <c r="L6969">
        <v>1</v>
      </c>
      <c r="M6969" t="s">
        <v>14050</v>
      </c>
      <c r="N6969" t="s">
        <v>69</v>
      </c>
    </row>
    <row r="6970" spans="1:14" x14ac:dyDescent="0.35">
      <c r="A6970" t="s">
        <v>9285</v>
      </c>
      <c r="B6970">
        <v>60</v>
      </c>
      <c r="C6970" t="s">
        <v>14096</v>
      </c>
      <c r="D6970" t="s">
        <v>39</v>
      </c>
      <c r="E6970" t="s">
        <v>74</v>
      </c>
      <c r="F6970" t="s">
        <v>14</v>
      </c>
      <c r="G6970" t="s">
        <v>26</v>
      </c>
      <c r="H6970">
        <v>2164.21</v>
      </c>
      <c r="I6970" s="9">
        <v>45541</v>
      </c>
      <c r="J6970">
        <v>2024</v>
      </c>
      <c r="K6970" t="s">
        <v>14055</v>
      </c>
      <c r="L6970">
        <v>9</v>
      </c>
      <c r="M6970" t="s">
        <v>14048</v>
      </c>
      <c r="N6970" t="s">
        <v>69</v>
      </c>
    </row>
    <row r="6971" spans="1:14" x14ac:dyDescent="0.35">
      <c r="A6971" t="s">
        <v>9477</v>
      </c>
      <c r="B6971">
        <v>64</v>
      </c>
      <c r="C6971" t="s">
        <v>14096</v>
      </c>
      <c r="D6971" t="s">
        <v>39</v>
      </c>
      <c r="E6971" t="s">
        <v>24</v>
      </c>
      <c r="F6971" t="s">
        <v>25</v>
      </c>
      <c r="G6971" t="s">
        <v>15</v>
      </c>
      <c r="H6971">
        <v>5064.37</v>
      </c>
      <c r="I6971" s="9">
        <v>45284</v>
      </c>
      <c r="J6971">
        <v>2023</v>
      </c>
      <c r="K6971" t="s">
        <v>14060</v>
      </c>
      <c r="L6971">
        <v>12</v>
      </c>
      <c r="M6971" t="s">
        <v>14059</v>
      </c>
      <c r="N6971" t="s">
        <v>69</v>
      </c>
    </row>
    <row r="6972" spans="1:14" x14ac:dyDescent="0.35">
      <c r="A6972" t="s">
        <v>9485</v>
      </c>
      <c r="B6972">
        <v>59</v>
      </c>
      <c r="C6972" t="s">
        <v>14096</v>
      </c>
      <c r="D6972" t="s">
        <v>39</v>
      </c>
      <c r="E6972" t="s">
        <v>29</v>
      </c>
      <c r="F6972" t="s">
        <v>25</v>
      </c>
      <c r="G6972" t="s">
        <v>15</v>
      </c>
      <c r="H6972">
        <v>14702.38</v>
      </c>
      <c r="I6972" s="9">
        <v>45053</v>
      </c>
      <c r="J6972">
        <v>2023</v>
      </c>
      <c r="K6972" t="s">
        <v>14047</v>
      </c>
      <c r="L6972">
        <v>5</v>
      </c>
      <c r="M6972" t="s">
        <v>14059</v>
      </c>
      <c r="N6972" t="s">
        <v>69</v>
      </c>
    </row>
    <row r="6973" spans="1:14" x14ac:dyDescent="0.35">
      <c r="A6973" t="s">
        <v>10117</v>
      </c>
      <c r="B6973">
        <v>58</v>
      </c>
      <c r="C6973" t="s">
        <v>14096</v>
      </c>
      <c r="D6973" t="s">
        <v>39</v>
      </c>
      <c r="E6973" t="s">
        <v>13</v>
      </c>
      <c r="F6973" t="s">
        <v>49</v>
      </c>
      <c r="G6973" t="s">
        <v>15</v>
      </c>
      <c r="H6973">
        <v>4525.8500000000004</v>
      </c>
      <c r="I6973" s="9">
        <v>45014</v>
      </c>
      <c r="J6973">
        <v>2023</v>
      </c>
      <c r="K6973" t="s">
        <v>14053</v>
      </c>
      <c r="L6973">
        <v>3</v>
      </c>
      <c r="M6973" t="s">
        <v>14052</v>
      </c>
      <c r="N6973" t="s">
        <v>69</v>
      </c>
    </row>
    <row r="6974" spans="1:14" x14ac:dyDescent="0.35">
      <c r="A6974" t="s">
        <v>10341</v>
      </c>
      <c r="B6974">
        <v>56</v>
      </c>
      <c r="C6974" t="s">
        <v>14096</v>
      </c>
      <c r="D6974" t="s">
        <v>12</v>
      </c>
      <c r="E6974" t="s">
        <v>24</v>
      </c>
      <c r="F6974" t="s">
        <v>35</v>
      </c>
      <c r="G6974" t="s">
        <v>36</v>
      </c>
      <c r="H6974">
        <v>1108.1400000000001</v>
      </c>
      <c r="I6974" s="9">
        <v>45091</v>
      </c>
      <c r="J6974">
        <v>2023</v>
      </c>
      <c r="K6974" t="s">
        <v>14049</v>
      </c>
      <c r="L6974">
        <v>6</v>
      </c>
      <c r="M6974" t="s">
        <v>14052</v>
      </c>
      <c r="N6974" t="s">
        <v>69</v>
      </c>
    </row>
    <row r="6975" spans="1:14" x14ac:dyDescent="0.35">
      <c r="A6975" t="s">
        <v>10381</v>
      </c>
      <c r="B6975">
        <v>63</v>
      </c>
      <c r="C6975" t="s">
        <v>14096</v>
      </c>
      <c r="D6975" t="s">
        <v>12</v>
      </c>
      <c r="E6975" t="s">
        <v>93</v>
      </c>
      <c r="F6975" t="s">
        <v>25</v>
      </c>
      <c r="G6975" t="s">
        <v>30</v>
      </c>
      <c r="H6975">
        <v>42283.17</v>
      </c>
      <c r="I6975" s="9">
        <v>45560</v>
      </c>
      <c r="J6975">
        <v>2024</v>
      </c>
      <c r="K6975" t="s">
        <v>14055</v>
      </c>
      <c r="L6975">
        <v>9</v>
      </c>
      <c r="M6975" t="s">
        <v>14052</v>
      </c>
      <c r="N6975" t="s">
        <v>69</v>
      </c>
    </row>
    <row r="6976" spans="1:14" x14ac:dyDescent="0.35">
      <c r="A6976" t="s">
        <v>10639</v>
      </c>
      <c r="B6976">
        <v>56</v>
      </c>
      <c r="C6976" t="s">
        <v>14096</v>
      </c>
      <c r="D6976" t="s">
        <v>39</v>
      </c>
      <c r="E6976" t="s">
        <v>42</v>
      </c>
      <c r="F6976" t="s">
        <v>19</v>
      </c>
      <c r="G6976" t="s">
        <v>15</v>
      </c>
      <c r="H6976">
        <v>8191.07</v>
      </c>
      <c r="I6976" s="9">
        <v>45050</v>
      </c>
      <c r="J6976">
        <v>2023</v>
      </c>
      <c r="K6976" t="s">
        <v>14047</v>
      </c>
      <c r="L6976">
        <v>5</v>
      </c>
      <c r="M6976" t="s">
        <v>14057</v>
      </c>
      <c r="N6976" t="s">
        <v>69</v>
      </c>
    </row>
    <row r="6977" spans="1:14" x14ac:dyDescent="0.35">
      <c r="A6977" t="s">
        <v>10705</v>
      </c>
      <c r="B6977">
        <v>64</v>
      </c>
      <c r="C6977" t="s">
        <v>14096</v>
      </c>
      <c r="D6977" t="s">
        <v>39</v>
      </c>
      <c r="E6977" t="s">
        <v>24</v>
      </c>
      <c r="F6977" t="s">
        <v>14</v>
      </c>
      <c r="G6977" t="s">
        <v>26</v>
      </c>
      <c r="H6977">
        <v>3802.49</v>
      </c>
      <c r="I6977" s="9">
        <v>45454</v>
      </c>
      <c r="J6977">
        <v>2024</v>
      </c>
      <c r="K6977" t="s">
        <v>14049</v>
      </c>
      <c r="L6977">
        <v>6</v>
      </c>
      <c r="M6977" t="s">
        <v>14046</v>
      </c>
      <c r="N6977" t="s">
        <v>69</v>
      </c>
    </row>
    <row r="6978" spans="1:14" x14ac:dyDescent="0.35">
      <c r="A6978" t="s">
        <v>10855</v>
      </c>
      <c r="B6978">
        <v>59</v>
      </c>
      <c r="C6978" t="s">
        <v>14096</v>
      </c>
      <c r="D6978" t="s">
        <v>12</v>
      </c>
      <c r="E6978" t="s">
        <v>93</v>
      </c>
      <c r="F6978" t="s">
        <v>55</v>
      </c>
      <c r="G6978" t="s">
        <v>30</v>
      </c>
      <c r="H6978">
        <v>8854.59</v>
      </c>
      <c r="I6978" s="9">
        <v>45626</v>
      </c>
      <c r="J6978">
        <v>2024</v>
      </c>
      <c r="K6978" t="s">
        <v>14054</v>
      </c>
      <c r="L6978">
        <v>11</v>
      </c>
      <c r="M6978" t="s">
        <v>14050</v>
      </c>
      <c r="N6978" t="s">
        <v>69</v>
      </c>
    </row>
    <row r="6979" spans="1:14" x14ac:dyDescent="0.35">
      <c r="A6979" t="s">
        <v>10941</v>
      </c>
      <c r="B6979">
        <v>64</v>
      </c>
      <c r="C6979" t="s">
        <v>14096</v>
      </c>
      <c r="D6979" t="s">
        <v>12</v>
      </c>
      <c r="E6979" t="s">
        <v>64</v>
      </c>
      <c r="F6979" t="s">
        <v>19</v>
      </c>
      <c r="G6979" t="s">
        <v>15</v>
      </c>
      <c r="H6979">
        <v>4903.63</v>
      </c>
      <c r="I6979" s="9">
        <v>45636</v>
      </c>
      <c r="J6979">
        <v>2024</v>
      </c>
      <c r="K6979" t="s">
        <v>14060</v>
      </c>
      <c r="L6979">
        <v>12</v>
      </c>
      <c r="M6979" t="s">
        <v>14046</v>
      </c>
      <c r="N6979" t="s">
        <v>69</v>
      </c>
    </row>
    <row r="6980" spans="1:14" x14ac:dyDescent="0.35">
      <c r="A6980" t="s">
        <v>11047</v>
      </c>
      <c r="B6980">
        <v>55</v>
      </c>
      <c r="C6980" t="s">
        <v>14096</v>
      </c>
      <c r="D6980" t="s">
        <v>39</v>
      </c>
      <c r="E6980" t="s">
        <v>74</v>
      </c>
      <c r="F6980" t="s">
        <v>55</v>
      </c>
      <c r="G6980" t="s">
        <v>36</v>
      </c>
      <c r="H6980">
        <v>16928.78</v>
      </c>
      <c r="I6980" s="9">
        <v>45519</v>
      </c>
      <c r="J6980">
        <v>2024</v>
      </c>
      <c r="K6980" t="s">
        <v>14056</v>
      </c>
      <c r="L6980">
        <v>8</v>
      </c>
      <c r="M6980" t="s">
        <v>14057</v>
      </c>
      <c r="N6980" t="s">
        <v>69</v>
      </c>
    </row>
    <row r="6981" spans="1:14" x14ac:dyDescent="0.35">
      <c r="A6981" t="s">
        <v>11091</v>
      </c>
      <c r="B6981">
        <v>64</v>
      </c>
      <c r="C6981" t="s">
        <v>14096</v>
      </c>
      <c r="D6981" t="s">
        <v>39</v>
      </c>
      <c r="E6981" t="s">
        <v>52</v>
      </c>
      <c r="F6981" t="s">
        <v>35</v>
      </c>
      <c r="G6981" t="s">
        <v>36</v>
      </c>
      <c r="H6981">
        <v>3216.57</v>
      </c>
      <c r="I6981" s="9">
        <v>44991</v>
      </c>
      <c r="J6981">
        <v>2023</v>
      </c>
      <c r="K6981" t="s">
        <v>14053</v>
      </c>
      <c r="L6981">
        <v>3</v>
      </c>
      <c r="M6981" t="s">
        <v>14062</v>
      </c>
      <c r="N6981" t="s">
        <v>69</v>
      </c>
    </row>
    <row r="6982" spans="1:14" x14ac:dyDescent="0.35">
      <c r="A6982" t="s">
        <v>11319</v>
      </c>
      <c r="B6982">
        <v>56</v>
      </c>
      <c r="C6982" t="s">
        <v>14096</v>
      </c>
      <c r="D6982" t="s">
        <v>39</v>
      </c>
      <c r="E6982" t="s">
        <v>64</v>
      </c>
      <c r="F6982" t="s">
        <v>49</v>
      </c>
      <c r="G6982" t="s">
        <v>26</v>
      </c>
      <c r="H6982">
        <v>2224.4899999999998</v>
      </c>
      <c r="I6982" s="9">
        <v>45521</v>
      </c>
      <c r="J6982">
        <v>2024</v>
      </c>
      <c r="K6982" t="s">
        <v>14056</v>
      </c>
      <c r="L6982">
        <v>8</v>
      </c>
      <c r="M6982" t="s">
        <v>14050</v>
      </c>
      <c r="N6982" t="s">
        <v>69</v>
      </c>
    </row>
    <row r="6983" spans="1:14" x14ac:dyDescent="0.35">
      <c r="A6983" t="s">
        <v>11587</v>
      </c>
      <c r="B6983">
        <v>64</v>
      </c>
      <c r="C6983" t="s">
        <v>14096</v>
      </c>
      <c r="D6983" t="s">
        <v>12</v>
      </c>
      <c r="E6983" t="s">
        <v>64</v>
      </c>
      <c r="F6983" t="s">
        <v>14</v>
      </c>
      <c r="G6983" t="s">
        <v>30</v>
      </c>
      <c r="H6983">
        <v>23039.96</v>
      </c>
      <c r="I6983" s="9">
        <v>45486</v>
      </c>
      <c r="J6983">
        <v>2024</v>
      </c>
      <c r="K6983" t="s">
        <v>14063</v>
      </c>
      <c r="L6983">
        <v>7</v>
      </c>
      <c r="M6983" t="s">
        <v>14050</v>
      </c>
      <c r="N6983" t="s">
        <v>69</v>
      </c>
    </row>
    <row r="6984" spans="1:14" x14ac:dyDescent="0.35">
      <c r="A6984" t="s">
        <v>11639</v>
      </c>
      <c r="B6984">
        <v>62</v>
      </c>
      <c r="C6984" t="s">
        <v>14096</v>
      </c>
      <c r="D6984" t="s">
        <v>39</v>
      </c>
      <c r="E6984" t="s">
        <v>52</v>
      </c>
      <c r="F6984" t="s">
        <v>55</v>
      </c>
      <c r="G6984" t="s">
        <v>36</v>
      </c>
      <c r="H6984">
        <v>829.04</v>
      </c>
      <c r="I6984" s="9">
        <v>45576</v>
      </c>
      <c r="J6984">
        <v>2024</v>
      </c>
      <c r="K6984" t="s">
        <v>14058</v>
      </c>
      <c r="L6984">
        <v>10</v>
      </c>
      <c r="M6984" t="s">
        <v>14048</v>
      </c>
      <c r="N6984" t="s">
        <v>69</v>
      </c>
    </row>
    <row r="6985" spans="1:14" x14ac:dyDescent="0.35">
      <c r="A6985" t="s">
        <v>12121</v>
      </c>
      <c r="B6985">
        <v>61</v>
      </c>
      <c r="C6985" t="s">
        <v>14096</v>
      </c>
      <c r="D6985" t="s">
        <v>12</v>
      </c>
      <c r="E6985" t="s">
        <v>93</v>
      </c>
      <c r="F6985" t="s">
        <v>14</v>
      </c>
      <c r="G6985" t="s">
        <v>15</v>
      </c>
      <c r="H6985">
        <v>13146.49</v>
      </c>
      <c r="I6985" s="9">
        <v>45210</v>
      </c>
      <c r="J6985">
        <v>2023</v>
      </c>
      <c r="K6985" t="s">
        <v>14058</v>
      </c>
      <c r="L6985">
        <v>10</v>
      </c>
      <c r="M6985" t="s">
        <v>14052</v>
      </c>
      <c r="N6985" t="s">
        <v>69</v>
      </c>
    </row>
    <row r="6986" spans="1:14" x14ac:dyDescent="0.35">
      <c r="A6986" t="s">
        <v>12279</v>
      </c>
      <c r="B6986">
        <v>62</v>
      </c>
      <c r="C6986" t="s">
        <v>14096</v>
      </c>
      <c r="D6986" t="s">
        <v>39</v>
      </c>
      <c r="E6986" t="s">
        <v>74</v>
      </c>
      <c r="F6986" t="s">
        <v>55</v>
      </c>
      <c r="G6986" t="s">
        <v>36</v>
      </c>
      <c r="H6986">
        <v>2135.84</v>
      </c>
      <c r="I6986" s="9">
        <v>44936</v>
      </c>
      <c r="J6986">
        <v>2023</v>
      </c>
      <c r="K6986" t="s">
        <v>14045</v>
      </c>
      <c r="L6986">
        <v>1</v>
      </c>
      <c r="M6986" t="s">
        <v>14046</v>
      </c>
      <c r="N6986" t="s">
        <v>69</v>
      </c>
    </row>
    <row r="6987" spans="1:14" x14ac:dyDescent="0.35">
      <c r="A6987" t="s">
        <v>12313</v>
      </c>
      <c r="B6987">
        <v>60</v>
      </c>
      <c r="C6987" t="s">
        <v>14096</v>
      </c>
      <c r="D6987" t="s">
        <v>39</v>
      </c>
      <c r="E6987" t="s">
        <v>93</v>
      </c>
      <c r="F6987" t="s">
        <v>25</v>
      </c>
      <c r="G6987" t="s">
        <v>15</v>
      </c>
      <c r="H6987">
        <v>17454.66</v>
      </c>
      <c r="I6987" s="9">
        <v>45577</v>
      </c>
      <c r="J6987">
        <v>2024</v>
      </c>
      <c r="K6987" t="s">
        <v>14058</v>
      </c>
      <c r="L6987">
        <v>10</v>
      </c>
      <c r="M6987" t="s">
        <v>14050</v>
      </c>
      <c r="N6987" t="s">
        <v>69</v>
      </c>
    </row>
    <row r="6988" spans="1:14" x14ac:dyDescent="0.35">
      <c r="A6988" t="s">
        <v>12371</v>
      </c>
      <c r="B6988">
        <v>64</v>
      </c>
      <c r="C6988" t="s">
        <v>14096</v>
      </c>
      <c r="D6988" t="s">
        <v>12</v>
      </c>
      <c r="E6988" t="s">
        <v>52</v>
      </c>
      <c r="F6988" t="s">
        <v>25</v>
      </c>
      <c r="G6988" t="s">
        <v>36</v>
      </c>
      <c r="H6988">
        <v>10738.1</v>
      </c>
      <c r="I6988" s="9">
        <v>45443</v>
      </c>
      <c r="J6988">
        <v>2024</v>
      </c>
      <c r="K6988" t="s">
        <v>14047</v>
      </c>
      <c r="L6988">
        <v>5</v>
      </c>
      <c r="M6988" t="s">
        <v>14048</v>
      </c>
      <c r="N6988" t="s">
        <v>69</v>
      </c>
    </row>
    <row r="6989" spans="1:14" x14ac:dyDescent="0.35">
      <c r="A6989" t="s">
        <v>12627</v>
      </c>
      <c r="B6989">
        <v>61</v>
      </c>
      <c r="C6989" t="s">
        <v>14096</v>
      </c>
      <c r="D6989" t="s">
        <v>39</v>
      </c>
      <c r="E6989" t="s">
        <v>93</v>
      </c>
      <c r="F6989" t="s">
        <v>55</v>
      </c>
      <c r="G6989" t="s">
        <v>15</v>
      </c>
      <c r="H6989">
        <v>11012.77</v>
      </c>
      <c r="I6989" s="9">
        <v>45513</v>
      </c>
      <c r="J6989">
        <v>2024</v>
      </c>
      <c r="K6989" t="s">
        <v>14056</v>
      </c>
      <c r="L6989">
        <v>8</v>
      </c>
      <c r="M6989" t="s">
        <v>14048</v>
      </c>
      <c r="N6989" t="s">
        <v>69</v>
      </c>
    </row>
    <row r="6990" spans="1:14" x14ac:dyDescent="0.35">
      <c r="A6990" t="s">
        <v>12647</v>
      </c>
      <c r="B6990">
        <v>59</v>
      </c>
      <c r="C6990" t="s">
        <v>14096</v>
      </c>
      <c r="D6990" t="s">
        <v>39</v>
      </c>
      <c r="E6990" t="s">
        <v>74</v>
      </c>
      <c r="F6990" t="s">
        <v>25</v>
      </c>
      <c r="G6990" t="s">
        <v>30</v>
      </c>
      <c r="H6990">
        <v>10291.66</v>
      </c>
      <c r="I6990" s="9">
        <v>45044</v>
      </c>
      <c r="J6990">
        <v>2023</v>
      </c>
      <c r="K6990" t="s">
        <v>14061</v>
      </c>
      <c r="L6990">
        <v>4</v>
      </c>
      <c r="M6990" t="s">
        <v>14048</v>
      </c>
      <c r="N6990" t="s">
        <v>69</v>
      </c>
    </row>
    <row r="6991" spans="1:14" x14ac:dyDescent="0.35">
      <c r="A6991" t="s">
        <v>12797</v>
      </c>
      <c r="B6991">
        <v>55</v>
      </c>
      <c r="C6991" t="s">
        <v>14096</v>
      </c>
      <c r="D6991" t="s">
        <v>39</v>
      </c>
      <c r="E6991" t="s">
        <v>74</v>
      </c>
      <c r="F6991" t="s">
        <v>49</v>
      </c>
      <c r="G6991" t="s">
        <v>36</v>
      </c>
      <c r="H6991">
        <v>9456.35</v>
      </c>
      <c r="I6991" s="9">
        <v>45030</v>
      </c>
      <c r="J6991">
        <v>2023</v>
      </c>
      <c r="K6991" t="s">
        <v>14061</v>
      </c>
      <c r="L6991">
        <v>4</v>
      </c>
      <c r="M6991" t="s">
        <v>14048</v>
      </c>
      <c r="N6991" t="s">
        <v>69</v>
      </c>
    </row>
    <row r="6992" spans="1:14" x14ac:dyDescent="0.35">
      <c r="A6992" t="s">
        <v>12977</v>
      </c>
      <c r="B6992">
        <v>62</v>
      </c>
      <c r="C6992" t="s">
        <v>14096</v>
      </c>
      <c r="D6992" t="s">
        <v>39</v>
      </c>
      <c r="E6992" t="s">
        <v>42</v>
      </c>
      <c r="F6992" t="s">
        <v>49</v>
      </c>
      <c r="G6992" t="s">
        <v>20</v>
      </c>
      <c r="H6992">
        <v>5335.52</v>
      </c>
      <c r="I6992" s="9">
        <v>44936</v>
      </c>
      <c r="J6992">
        <v>2023</v>
      </c>
      <c r="K6992" t="s">
        <v>14045</v>
      </c>
      <c r="L6992">
        <v>1</v>
      </c>
      <c r="M6992" t="s">
        <v>14046</v>
      </c>
      <c r="N6992" t="s">
        <v>69</v>
      </c>
    </row>
    <row r="6993" spans="1:14" x14ac:dyDescent="0.35">
      <c r="A6993" t="s">
        <v>13077</v>
      </c>
      <c r="B6993">
        <v>57</v>
      </c>
      <c r="C6993" t="s">
        <v>14096</v>
      </c>
      <c r="D6993" t="s">
        <v>12</v>
      </c>
      <c r="E6993" t="s">
        <v>64</v>
      </c>
      <c r="F6993" t="s">
        <v>55</v>
      </c>
      <c r="G6993" t="s">
        <v>36</v>
      </c>
      <c r="H6993">
        <v>12246.67</v>
      </c>
      <c r="I6993" s="9">
        <v>44965</v>
      </c>
      <c r="J6993">
        <v>2023</v>
      </c>
      <c r="K6993" t="s">
        <v>14051</v>
      </c>
      <c r="L6993">
        <v>2</v>
      </c>
      <c r="M6993" t="s">
        <v>14052</v>
      </c>
      <c r="N6993" t="s">
        <v>69</v>
      </c>
    </row>
    <row r="6994" spans="1:14" x14ac:dyDescent="0.35">
      <c r="A6994" t="s">
        <v>13283</v>
      </c>
      <c r="B6994">
        <v>58</v>
      </c>
      <c r="C6994" t="s">
        <v>14096</v>
      </c>
      <c r="D6994" t="s">
        <v>39</v>
      </c>
      <c r="E6994" t="s">
        <v>24</v>
      </c>
      <c r="F6994" t="s">
        <v>14</v>
      </c>
      <c r="G6994" t="s">
        <v>26</v>
      </c>
      <c r="H6994">
        <v>37042.81</v>
      </c>
      <c r="I6994" s="9">
        <v>45532</v>
      </c>
      <c r="J6994">
        <v>2024</v>
      </c>
      <c r="K6994" t="s">
        <v>14056</v>
      </c>
      <c r="L6994">
        <v>8</v>
      </c>
      <c r="M6994" t="s">
        <v>14052</v>
      </c>
      <c r="N6994" t="s">
        <v>69</v>
      </c>
    </row>
    <row r="6995" spans="1:14" x14ac:dyDescent="0.35">
      <c r="A6995" t="s">
        <v>13357</v>
      </c>
      <c r="B6995">
        <v>58</v>
      </c>
      <c r="C6995" t="s">
        <v>14096</v>
      </c>
      <c r="D6995" t="s">
        <v>12</v>
      </c>
      <c r="E6995" t="s">
        <v>93</v>
      </c>
      <c r="F6995" t="s">
        <v>35</v>
      </c>
      <c r="G6995" t="s">
        <v>36</v>
      </c>
      <c r="H6995">
        <v>3142.84</v>
      </c>
      <c r="I6995" s="9">
        <v>45418</v>
      </c>
      <c r="J6995">
        <v>2024</v>
      </c>
      <c r="K6995" t="s">
        <v>14047</v>
      </c>
      <c r="L6995">
        <v>5</v>
      </c>
      <c r="M6995" t="s">
        <v>14062</v>
      </c>
      <c r="N6995" t="s">
        <v>69</v>
      </c>
    </row>
    <row r="6996" spans="1:14" x14ac:dyDescent="0.35">
      <c r="A6996" t="s">
        <v>13397</v>
      </c>
      <c r="B6996">
        <v>56</v>
      </c>
      <c r="C6996" t="s">
        <v>14096</v>
      </c>
      <c r="D6996" t="s">
        <v>39</v>
      </c>
      <c r="E6996" t="s">
        <v>64</v>
      </c>
      <c r="F6996" t="s">
        <v>55</v>
      </c>
      <c r="G6996" t="s">
        <v>15</v>
      </c>
      <c r="H6996">
        <v>10033.59</v>
      </c>
      <c r="I6996" s="9">
        <v>45041</v>
      </c>
      <c r="J6996">
        <v>2023</v>
      </c>
      <c r="K6996" t="s">
        <v>14061</v>
      </c>
      <c r="L6996">
        <v>4</v>
      </c>
      <c r="M6996" t="s">
        <v>14046</v>
      </c>
      <c r="N6996" t="s">
        <v>69</v>
      </c>
    </row>
    <row r="6997" spans="1:14" x14ac:dyDescent="0.35">
      <c r="A6997" t="s">
        <v>13475</v>
      </c>
      <c r="B6997">
        <v>61</v>
      </c>
      <c r="C6997" t="s">
        <v>14096</v>
      </c>
      <c r="D6997" t="s">
        <v>12</v>
      </c>
      <c r="E6997" t="s">
        <v>64</v>
      </c>
      <c r="F6997" t="s">
        <v>55</v>
      </c>
      <c r="G6997" t="s">
        <v>30</v>
      </c>
      <c r="H6997">
        <v>1491.13</v>
      </c>
      <c r="I6997" s="9">
        <v>45629</v>
      </c>
      <c r="J6997">
        <v>2024</v>
      </c>
      <c r="K6997" t="s">
        <v>14060</v>
      </c>
      <c r="L6997">
        <v>12</v>
      </c>
      <c r="M6997" t="s">
        <v>14046</v>
      </c>
      <c r="N6997" t="s">
        <v>69</v>
      </c>
    </row>
    <row r="6998" spans="1:14" x14ac:dyDescent="0.35">
      <c r="A6998" t="s">
        <v>13647</v>
      </c>
      <c r="B6998">
        <v>64</v>
      </c>
      <c r="C6998" t="s">
        <v>14096</v>
      </c>
      <c r="D6998" t="s">
        <v>39</v>
      </c>
      <c r="E6998" t="s">
        <v>42</v>
      </c>
      <c r="F6998" t="s">
        <v>25</v>
      </c>
      <c r="G6998" t="s">
        <v>20</v>
      </c>
      <c r="H6998">
        <v>21982.92</v>
      </c>
      <c r="I6998" s="9">
        <v>45370</v>
      </c>
      <c r="J6998">
        <v>2024</v>
      </c>
      <c r="K6998" t="s">
        <v>14053</v>
      </c>
      <c r="L6998">
        <v>3</v>
      </c>
      <c r="M6998" t="s">
        <v>14046</v>
      </c>
      <c r="N6998" t="s">
        <v>69</v>
      </c>
    </row>
    <row r="6999" spans="1:14" x14ac:dyDescent="0.35">
      <c r="A6999" t="s">
        <v>13775</v>
      </c>
      <c r="B6999">
        <v>56</v>
      </c>
      <c r="C6999" t="s">
        <v>14096</v>
      </c>
      <c r="D6999" t="s">
        <v>39</v>
      </c>
      <c r="E6999" t="s">
        <v>74</v>
      </c>
      <c r="F6999" t="s">
        <v>55</v>
      </c>
      <c r="G6999" t="s">
        <v>15</v>
      </c>
      <c r="H6999">
        <v>1269.74</v>
      </c>
      <c r="I6999" s="9">
        <v>45252</v>
      </c>
      <c r="J6999">
        <v>2023</v>
      </c>
      <c r="K6999" t="s">
        <v>14054</v>
      </c>
      <c r="L6999">
        <v>11</v>
      </c>
      <c r="M6999" t="s">
        <v>14052</v>
      </c>
      <c r="N6999" t="s">
        <v>69</v>
      </c>
    </row>
    <row r="7000" spans="1:14" x14ac:dyDescent="0.35">
      <c r="A7000" t="s">
        <v>13853</v>
      </c>
      <c r="B7000">
        <v>60</v>
      </c>
      <c r="C7000" t="s">
        <v>14096</v>
      </c>
      <c r="D7000" t="s">
        <v>12</v>
      </c>
      <c r="E7000" t="s">
        <v>93</v>
      </c>
      <c r="F7000" t="s">
        <v>55</v>
      </c>
      <c r="G7000" t="s">
        <v>20</v>
      </c>
      <c r="H7000">
        <v>769.84</v>
      </c>
      <c r="I7000" s="9">
        <v>44945</v>
      </c>
      <c r="J7000">
        <v>2023</v>
      </c>
      <c r="K7000" t="s">
        <v>14045</v>
      </c>
      <c r="L7000">
        <v>1</v>
      </c>
      <c r="M7000" t="s">
        <v>14057</v>
      </c>
      <c r="N7000" t="s">
        <v>69</v>
      </c>
    </row>
    <row r="7001" spans="1:14" x14ac:dyDescent="0.35">
      <c r="A7001" t="s">
        <v>13891</v>
      </c>
      <c r="B7001">
        <v>59</v>
      </c>
      <c r="C7001" t="s">
        <v>14096</v>
      </c>
      <c r="D7001" t="s">
        <v>39</v>
      </c>
      <c r="E7001" t="s">
        <v>24</v>
      </c>
      <c r="F7001" t="s">
        <v>35</v>
      </c>
      <c r="G7001" t="s">
        <v>15</v>
      </c>
      <c r="H7001">
        <v>11551.02</v>
      </c>
      <c r="I7001" s="9">
        <v>45147</v>
      </c>
      <c r="J7001">
        <v>2023</v>
      </c>
      <c r="K7001" t="s">
        <v>14056</v>
      </c>
      <c r="L7001">
        <v>8</v>
      </c>
      <c r="M7001" t="s">
        <v>14052</v>
      </c>
      <c r="N7001" t="s">
        <v>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16111-0DC9-4FEB-B9ED-29F87A888319}">
  <dimension ref="A1:F732"/>
  <sheetViews>
    <sheetView workbookViewId="0">
      <selection activeCell="D7" sqref="D7"/>
    </sheetView>
  </sheetViews>
  <sheetFormatPr defaultRowHeight="14.5" x14ac:dyDescent="0.35"/>
  <cols>
    <col min="1" max="1" width="15.54296875" bestFit="1" customWidth="1"/>
    <col min="2" max="2" width="6.81640625" bestFit="1" customWidth="1"/>
    <col min="3" max="3" width="9.81640625" bestFit="1" customWidth="1"/>
    <col min="4" max="4" width="16.1796875" bestFit="1" customWidth="1"/>
    <col min="5" max="5" width="9.7265625" bestFit="1" customWidth="1"/>
    <col min="6" max="6" width="10.90625" bestFit="1" customWidth="1"/>
    <col min="7" max="7" width="10.90625" customWidth="1"/>
  </cols>
  <sheetData>
    <row r="1" spans="1:6" x14ac:dyDescent="0.35">
      <c r="A1" t="s">
        <v>14035</v>
      </c>
      <c r="B1" t="s">
        <v>14036</v>
      </c>
      <c r="C1" t="s">
        <v>14105</v>
      </c>
      <c r="D1" t="s">
        <v>14038</v>
      </c>
      <c r="E1" t="s">
        <v>14039</v>
      </c>
      <c r="F1" t="s">
        <v>14040</v>
      </c>
    </row>
    <row r="2" spans="1:6" x14ac:dyDescent="0.35">
      <c r="A2" s="9">
        <v>45108</v>
      </c>
      <c r="B2">
        <v>2023</v>
      </c>
      <c r="C2" t="s">
        <v>14106</v>
      </c>
      <c r="D2">
        <v>7</v>
      </c>
      <c r="E2" t="s">
        <v>14064</v>
      </c>
      <c r="F2" t="s">
        <v>14050</v>
      </c>
    </row>
    <row r="3" spans="1:6" x14ac:dyDescent="0.35">
      <c r="A3" s="9">
        <v>45109</v>
      </c>
      <c r="B3">
        <v>2023</v>
      </c>
      <c r="C3" t="s">
        <v>14106</v>
      </c>
      <c r="D3">
        <v>7</v>
      </c>
      <c r="E3" t="s">
        <v>14064</v>
      </c>
      <c r="F3" t="s">
        <v>14059</v>
      </c>
    </row>
    <row r="4" spans="1:6" x14ac:dyDescent="0.35">
      <c r="A4" s="9">
        <v>45110</v>
      </c>
      <c r="B4">
        <v>2023</v>
      </c>
      <c r="C4" t="s">
        <v>14106</v>
      </c>
      <c r="D4">
        <v>7</v>
      </c>
      <c r="E4" t="s">
        <v>14064</v>
      </c>
      <c r="F4" t="s">
        <v>14062</v>
      </c>
    </row>
    <row r="5" spans="1:6" x14ac:dyDescent="0.35">
      <c r="A5" s="9">
        <v>45111</v>
      </c>
      <c r="B5">
        <v>2023</v>
      </c>
      <c r="C5" t="s">
        <v>14106</v>
      </c>
      <c r="D5">
        <v>7</v>
      </c>
      <c r="E5" t="s">
        <v>14064</v>
      </c>
      <c r="F5" t="s">
        <v>14046</v>
      </c>
    </row>
    <row r="6" spans="1:6" x14ac:dyDescent="0.35">
      <c r="A6" s="9">
        <v>45112</v>
      </c>
      <c r="B6">
        <v>2023</v>
      </c>
      <c r="C6" t="s">
        <v>14106</v>
      </c>
      <c r="D6">
        <v>7</v>
      </c>
      <c r="E6" t="s">
        <v>14064</v>
      </c>
      <c r="F6" t="s">
        <v>14052</v>
      </c>
    </row>
    <row r="7" spans="1:6" x14ac:dyDescent="0.35">
      <c r="A7" s="9">
        <v>45113</v>
      </c>
      <c r="B7">
        <v>2023</v>
      </c>
      <c r="C7" t="s">
        <v>14106</v>
      </c>
      <c r="D7">
        <v>7</v>
      </c>
      <c r="E7" t="s">
        <v>14064</v>
      </c>
      <c r="F7" t="s">
        <v>14057</v>
      </c>
    </row>
    <row r="8" spans="1:6" x14ac:dyDescent="0.35">
      <c r="A8" s="9">
        <v>45114</v>
      </c>
      <c r="B8">
        <v>2023</v>
      </c>
      <c r="C8" t="s">
        <v>14106</v>
      </c>
      <c r="D8">
        <v>7</v>
      </c>
      <c r="E8" t="s">
        <v>14064</v>
      </c>
      <c r="F8" t="s">
        <v>14048</v>
      </c>
    </row>
    <row r="9" spans="1:6" x14ac:dyDescent="0.35">
      <c r="A9" s="9">
        <v>45115</v>
      </c>
      <c r="B9">
        <v>2023</v>
      </c>
      <c r="C9" t="s">
        <v>14106</v>
      </c>
      <c r="D9">
        <v>7</v>
      </c>
      <c r="E9" t="s">
        <v>14064</v>
      </c>
      <c r="F9" t="s">
        <v>14050</v>
      </c>
    </row>
    <row r="10" spans="1:6" x14ac:dyDescent="0.35">
      <c r="A10" s="9">
        <v>45116</v>
      </c>
      <c r="B10">
        <v>2023</v>
      </c>
      <c r="C10" t="s">
        <v>14106</v>
      </c>
      <c r="D10">
        <v>7</v>
      </c>
      <c r="E10" t="s">
        <v>14064</v>
      </c>
      <c r="F10" t="s">
        <v>14059</v>
      </c>
    </row>
    <row r="11" spans="1:6" x14ac:dyDescent="0.35">
      <c r="A11" s="9">
        <v>45117</v>
      </c>
      <c r="B11">
        <v>2023</v>
      </c>
      <c r="C11" t="s">
        <v>14106</v>
      </c>
      <c r="D11">
        <v>7</v>
      </c>
      <c r="E11" t="s">
        <v>14064</v>
      </c>
      <c r="F11" t="s">
        <v>14062</v>
      </c>
    </row>
    <row r="12" spans="1:6" x14ac:dyDescent="0.35">
      <c r="A12" s="9">
        <v>45118</v>
      </c>
      <c r="B12">
        <v>2023</v>
      </c>
      <c r="C12" t="s">
        <v>14106</v>
      </c>
      <c r="D12">
        <v>7</v>
      </c>
      <c r="E12" t="s">
        <v>14064</v>
      </c>
      <c r="F12" t="s">
        <v>14046</v>
      </c>
    </row>
    <row r="13" spans="1:6" x14ac:dyDescent="0.35">
      <c r="A13" s="9">
        <v>45119</v>
      </c>
      <c r="B13">
        <v>2023</v>
      </c>
      <c r="C13" t="s">
        <v>14106</v>
      </c>
      <c r="D13">
        <v>7</v>
      </c>
      <c r="E13" t="s">
        <v>14064</v>
      </c>
      <c r="F13" t="s">
        <v>14052</v>
      </c>
    </row>
    <row r="14" spans="1:6" x14ac:dyDescent="0.35">
      <c r="A14" s="9">
        <v>45120</v>
      </c>
      <c r="B14">
        <v>2023</v>
      </c>
      <c r="C14" t="s">
        <v>14106</v>
      </c>
      <c r="D14">
        <v>7</v>
      </c>
      <c r="E14" t="s">
        <v>14064</v>
      </c>
      <c r="F14" t="s">
        <v>14057</v>
      </c>
    </row>
    <row r="15" spans="1:6" x14ac:dyDescent="0.35">
      <c r="A15" s="9">
        <v>45121</v>
      </c>
      <c r="B15">
        <v>2023</v>
      </c>
      <c r="C15" t="s">
        <v>14106</v>
      </c>
      <c r="D15">
        <v>7</v>
      </c>
      <c r="E15" t="s">
        <v>14064</v>
      </c>
      <c r="F15" t="s">
        <v>14048</v>
      </c>
    </row>
    <row r="16" spans="1:6" x14ac:dyDescent="0.35">
      <c r="A16" s="9">
        <v>45122</v>
      </c>
      <c r="B16">
        <v>2023</v>
      </c>
      <c r="C16" t="s">
        <v>14106</v>
      </c>
      <c r="D16">
        <v>7</v>
      </c>
      <c r="E16" t="s">
        <v>14064</v>
      </c>
      <c r="F16" t="s">
        <v>14050</v>
      </c>
    </row>
    <row r="17" spans="1:6" x14ac:dyDescent="0.35">
      <c r="A17" s="9">
        <v>45123</v>
      </c>
      <c r="B17">
        <v>2023</v>
      </c>
      <c r="C17" t="s">
        <v>14106</v>
      </c>
      <c r="D17">
        <v>7</v>
      </c>
      <c r="E17" t="s">
        <v>14064</v>
      </c>
      <c r="F17" t="s">
        <v>14059</v>
      </c>
    </row>
    <row r="18" spans="1:6" x14ac:dyDescent="0.35">
      <c r="A18" s="9">
        <v>45124</v>
      </c>
      <c r="B18">
        <v>2023</v>
      </c>
      <c r="C18" t="s">
        <v>14106</v>
      </c>
      <c r="D18">
        <v>7</v>
      </c>
      <c r="E18" t="s">
        <v>14064</v>
      </c>
      <c r="F18" t="s">
        <v>14062</v>
      </c>
    </row>
    <row r="19" spans="1:6" x14ac:dyDescent="0.35">
      <c r="A19" s="9">
        <v>45125</v>
      </c>
      <c r="B19">
        <v>2023</v>
      </c>
      <c r="C19" t="s">
        <v>14106</v>
      </c>
      <c r="D19">
        <v>7</v>
      </c>
      <c r="E19" t="s">
        <v>14064</v>
      </c>
      <c r="F19" t="s">
        <v>14046</v>
      </c>
    </row>
    <row r="20" spans="1:6" x14ac:dyDescent="0.35">
      <c r="A20" s="9">
        <v>45126</v>
      </c>
      <c r="B20">
        <v>2023</v>
      </c>
      <c r="C20" t="s">
        <v>14106</v>
      </c>
      <c r="D20">
        <v>7</v>
      </c>
      <c r="E20" t="s">
        <v>14064</v>
      </c>
      <c r="F20" t="s">
        <v>14052</v>
      </c>
    </row>
    <row r="21" spans="1:6" x14ac:dyDescent="0.35">
      <c r="A21" s="9">
        <v>45127</v>
      </c>
      <c r="B21">
        <v>2023</v>
      </c>
      <c r="C21" t="s">
        <v>14106</v>
      </c>
      <c r="D21">
        <v>7</v>
      </c>
      <c r="E21" t="s">
        <v>14064</v>
      </c>
      <c r="F21" t="s">
        <v>14057</v>
      </c>
    </row>
    <row r="22" spans="1:6" x14ac:dyDescent="0.35">
      <c r="A22" s="9">
        <v>45128</v>
      </c>
      <c r="B22">
        <v>2023</v>
      </c>
      <c r="C22" t="s">
        <v>14106</v>
      </c>
      <c r="D22">
        <v>7</v>
      </c>
      <c r="E22" t="s">
        <v>14064</v>
      </c>
      <c r="F22" t="s">
        <v>14048</v>
      </c>
    </row>
    <row r="23" spans="1:6" x14ac:dyDescent="0.35">
      <c r="A23" s="9">
        <v>45129</v>
      </c>
      <c r="B23">
        <v>2023</v>
      </c>
      <c r="C23" t="s">
        <v>14106</v>
      </c>
      <c r="D23">
        <v>7</v>
      </c>
      <c r="E23" t="s">
        <v>14064</v>
      </c>
      <c r="F23" t="s">
        <v>14050</v>
      </c>
    </row>
    <row r="24" spans="1:6" x14ac:dyDescent="0.35">
      <c r="A24" s="9">
        <v>45130</v>
      </c>
      <c r="B24">
        <v>2023</v>
      </c>
      <c r="C24" t="s">
        <v>14106</v>
      </c>
      <c r="D24">
        <v>7</v>
      </c>
      <c r="E24" t="s">
        <v>14064</v>
      </c>
      <c r="F24" t="s">
        <v>14059</v>
      </c>
    </row>
    <row r="25" spans="1:6" x14ac:dyDescent="0.35">
      <c r="A25" s="9">
        <v>45131</v>
      </c>
      <c r="B25">
        <v>2023</v>
      </c>
      <c r="C25" t="s">
        <v>14106</v>
      </c>
      <c r="D25">
        <v>7</v>
      </c>
      <c r="E25" t="s">
        <v>14064</v>
      </c>
      <c r="F25" t="s">
        <v>14062</v>
      </c>
    </row>
    <row r="26" spans="1:6" x14ac:dyDescent="0.35">
      <c r="A26" s="9">
        <v>45132</v>
      </c>
      <c r="B26">
        <v>2023</v>
      </c>
      <c r="C26" t="s">
        <v>14106</v>
      </c>
      <c r="D26">
        <v>7</v>
      </c>
      <c r="E26" t="s">
        <v>14064</v>
      </c>
      <c r="F26" t="s">
        <v>14046</v>
      </c>
    </row>
    <row r="27" spans="1:6" x14ac:dyDescent="0.35">
      <c r="A27" s="9">
        <v>45133</v>
      </c>
      <c r="B27">
        <v>2023</v>
      </c>
      <c r="C27" t="s">
        <v>14106</v>
      </c>
      <c r="D27">
        <v>7</v>
      </c>
      <c r="E27" t="s">
        <v>14064</v>
      </c>
      <c r="F27" t="s">
        <v>14052</v>
      </c>
    </row>
    <row r="28" spans="1:6" x14ac:dyDescent="0.35">
      <c r="A28" s="9">
        <v>45134</v>
      </c>
      <c r="B28">
        <v>2023</v>
      </c>
      <c r="C28" t="s">
        <v>14106</v>
      </c>
      <c r="D28">
        <v>7</v>
      </c>
      <c r="E28" t="s">
        <v>14064</v>
      </c>
      <c r="F28" t="s">
        <v>14057</v>
      </c>
    </row>
    <row r="29" spans="1:6" x14ac:dyDescent="0.35">
      <c r="A29" s="9">
        <v>45135</v>
      </c>
      <c r="B29">
        <v>2023</v>
      </c>
      <c r="C29" t="s">
        <v>14106</v>
      </c>
      <c r="D29">
        <v>7</v>
      </c>
      <c r="E29" t="s">
        <v>14064</v>
      </c>
      <c r="F29" t="s">
        <v>14048</v>
      </c>
    </row>
    <row r="30" spans="1:6" x14ac:dyDescent="0.35">
      <c r="A30" s="9">
        <v>45136</v>
      </c>
      <c r="B30">
        <v>2023</v>
      </c>
      <c r="C30" t="s">
        <v>14106</v>
      </c>
      <c r="D30">
        <v>7</v>
      </c>
      <c r="E30" t="s">
        <v>14064</v>
      </c>
      <c r="F30" t="s">
        <v>14050</v>
      </c>
    </row>
    <row r="31" spans="1:6" x14ac:dyDescent="0.35">
      <c r="A31" s="9">
        <v>45137</v>
      </c>
      <c r="B31">
        <v>2023</v>
      </c>
      <c r="C31" t="s">
        <v>14106</v>
      </c>
      <c r="D31">
        <v>7</v>
      </c>
      <c r="E31" t="s">
        <v>14064</v>
      </c>
      <c r="F31" t="s">
        <v>14059</v>
      </c>
    </row>
    <row r="32" spans="1:6" x14ac:dyDescent="0.35">
      <c r="A32" s="9">
        <v>45138</v>
      </c>
      <c r="B32">
        <v>2023</v>
      </c>
      <c r="C32" t="s">
        <v>14106</v>
      </c>
      <c r="D32">
        <v>7</v>
      </c>
      <c r="E32" t="s">
        <v>14064</v>
      </c>
      <c r="F32" t="s">
        <v>14062</v>
      </c>
    </row>
    <row r="33" spans="1:6" x14ac:dyDescent="0.35">
      <c r="A33" s="9">
        <v>45139</v>
      </c>
      <c r="B33">
        <v>2023</v>
      </c>
      <c r="C33" t="s">
        <v>14107</v>
      </c>
      <c r="D33">
        <v>8</v>
      </c>
      <c r="E33" t="s">
        <v>14064</v>
      </c>
      <c r="F33" t="s">
        <v>14046</v>
      </c>
    </row>
    <row r="34" spans="1:6" x14ac:dyDescent="0.35">
      <c r="A34" s="9">
        <v>45140</v>
      </c>
      <c r="B34">
        <v>2023</v>
      </c>
      <c r="C34" t="s">
        <v>14107</v>
      </c>
      <c r="D34">
        <v>8</v>
      </c>
      <c r="E34" t="s">
        <v>14064</v>
      </c>
      <c r="F34" t="s">
        <v>14052</v>
      </c>
    </row>
    <row r="35" spans="1:6" x14ac:dyDescent="0.35">
      <c r="A35" s="9">
        <v>45141</v>
      </c>
      <c r="B35">
        <v>2023</v>
      </c>
      <c r="C35" t="s">
        <v>14107</v>
      </c>
      <c r="D35">
        <v>8</v>
      </c>
      <c r="E35" t="s">
        <v>14064</v>
      </c>
      <c r="F35" t="s">
        <v>14057</v>
      </c>
    </row>
    <row r="36" spans="1:6" x14ac:dyDescent="0.35">
      <c r="A36" s="9">
        <v>45142</v>
      </c>
      <c r="B36">
        <v>2023</v>
      </c>
      <c r="C36" t="s">
        <v>14107</v>
      </c>
      <c r="D36">
        <v>8</v>
      </c>
      <c r="E36" t="s">
        <v>14064</v>
      </c>
      <c r="F36" t="s">
        <v>14048</v>
      </c>
    </row>
    <row r="37" spans="1:6" x14ac:dyDescent="0.35">
      <c r="A37" s="9">
        <v>45143</v>
      </c>
      <c r="B37">
        <v>2023</v>
      </c>
      <c r="C37" t="s">
        <v>14107</v>
      </c>
      <c r="D37">
        <v>8</v>
      </c>
      <c r="E37" t="s">
        <v>14064</v>
      </c>
      <c r="F37" t="s">
        <v>14050</v>
      </c>
    </row>
    <row r="38" spans="1:6" x14ac:dyDescent="0.35">
      <c r="A38" s="9">
        <v>45144</v>
      </c>
      <c r="B38">
        <v>2023</v>
      </c>
      <c r="C38" t="s">
        <v>14107</v>
      </c>
      <c r="D38">
        <v>8</v>
      </c>
      <c r="E38" t="s">
        <v>14064</v>
      </c>
      <c r="F38" t="s">
        <v>14059</v>
      </c>
    </row>
    <row r="39" spans="1:6" x14ac:dyDescent="0.35">
      <c r="A39" s="9">
        <v>45145</v>
      </c>
      <c r="B39">
        <v>2023</v>
      </c>
      <c r="C39" t="s">
        <v>14107</v>
      </c>
      <c r="D39">
        <v>8</v>
      </c>
      <c r="E39" t="s">
        <v>14064</v>
      </c>
      <c r="F39" t="s">
        <v>14062</v>
      </c>
    </row>
    <row r="40" spans="1:6" x14ac:dyDescent="0.35">
      <c r="A40" s="9">
        <v>45146</v>
      </c>
      <c r="B40">
        <v>2023</v>
      </c>
      <c r="C40" t="s">
        <v>14107</v>
      </c>
      <c r="D40">
        <v>8</v>
      </c>
      <c r="E40" t="s">
        <v>14064</v>
      </c>
      <c r="F40" t="s">
        <v>14046</v>
      </c>
    </row>
    <row r="41" spans="1:6" x14ac:dyDescent="0.35">
      <c r="A41" s="9">
        <v>45147</v>
      </c>
      <c r="B41">
        <v>2023</v>
      </c>
      <c r="C41" t="s">
        <v>14107</v>
      </c>
      <c r="D41">
        <v>8</v>
      </c>
      <c r="E41" t="s">
        <v>14064</v>
      </c>
      <c r="F41" t="s">
        <v>14052</v>
      </c>
    </row>
    <row r="42" spans="1:6" x14ac:dyDescent="0.35">
      <c r="A42" s="9">
        <v>45148</v>
      </c>
      <c r="B42">
        <v>2023</v>
      </c>
      <c r="C42" t="s">
        <v>14107</v>
      </c>
      <c r="D42">
        <v>8</v>
      </c>
      <c r="E42" t="s">
        <v>14064</v>
      </c>
      <c r="F42" t="s">
        <v>14057</v>
      </c>
    </row>
    <row r="43" spans="1:6" x14ac:dyDescent="0.35">
      <c r="A43" s="9">
        <v>45149</v>
      </c>
      <c r="B43">
        <v>2023</v>
      </c>
      <c r="C43" t="s">
        <v>14107</v>
      </c>
      <c r="D43">
        <v>8</v>
      </c>
      <c r="E43" t="s">
        <v>14064</v>
      </c>
      <c r="F43" t="s">
        <v>14048</v>
      </c>
    </row>
    <row r="44" spans="1:6" x14ac:dyDescent="0.35">
      <c r="A44" s="9">
        <v>45150</v>
      </c>
      <c r="B44">
        <v>2023</v>
      </c>
      <c r="C44" t="s">
        <v>14107</v>
      </c>
      <c r="D44">
        <v>8</v>
      </c>
      <c r="E44" t="s">
        <v>14064</v>
      </c>
      <c r="F44" t="s">
        <v>14050</v>
      </c>
    </row>
    <row r="45" spans="1:6" x14ac:dyDescent="0.35">
      <c r="A45" s="9">
        <v>45151</v>
      </c>
      <c r="B45">
        <v>2023</v>
      </c>
      <c r="C45" t="s">
        <v>14107</v>
      </c>
      <c r="D45">
        <v>8</v>
      </c>
      <c r="E45" t="s">
        <v>14064</v>
      </c>
      <c r="F45" t="s">
        <v>14059</v>
      </c>
    </row>
    <row r="46" spans="1:6" x14ac:dyDescent="0.35">
      <c r="A46" s="9">
        <v>45152</v>
      </c>
      <c r="B46">
        <v>2023</v>
      </c>
      <c r="C46" t="s">
        <v>14107</v>
      </c>
      <c r="D46">
        <v>8</v>
      </c>
      <c r="E46" t="s">
        <v>14064</v>
      </c>
      <c r="F46" t="s">
        <v>14062</v>
      </c>
    </row>
    <row r="47" spans="1:6" x14ac:dyDescent="0.35">
      <c r="A47" s="9">
        <v>45153</v>
      </c>
      <c r="B47">
        <v>2023</v>
      </c>
      <c r="C47" t="s">
        <v>14107</v>
      </c>
      <c r="D47">
        <v>8</v>
      </c>
      <c r="E47" t="s">
        <v>14064</v>
      </c>
      <c r="F47" t="s">
        <v>14046</v>
      </c>
    </row>
    <row r="48" spans="1:6" x14ac:dyDescent="0.35">
      <c r="A48" s="9">
        <v>45154</v>
      </c>
      <c r="B48">
        <v>2023</v>
      </c>
      <c r="C48" t="s">
        <v>14107</v>
      </c>
      <c r="D48">
        <v>8</v>
      </c>
      <c r="E48" t="s">
        <v>14064</v>
      </c>
      <c r="F48" t="s">
        <v>14052</v>
      </c>
    </row>
    <row r="49" spans="1:6" x14ac:dyDescent="0.35">
      <c r="A49" s="9">
        <v>45155</v>
      </c>
      <c r="B49">
        <v>2023</v>
      </c>
      <c r="C49" t="s">
        <v>14107</v>
      </c>
      <c r="D49">
        <v>8</v>
      </c>
      <c r="E49" t="s">
        <v>14064</v>
      </c>
      <c r="F49" t="s">
        <v>14057</v>
      </c>
    </row>
    <row r="50" spans="1:6" x14ac:dyDescent="0.35">
      <c r="A50" s="9">
        <v>45156</v>
      </c>
      <c r="B50">
        <v>2023</v>
      </c>
      <c r="C50" t="s">
        <v>14107</v>
      </c>
      <c r="D50">
        <v>8</v>
      </c>
      <c r="E50" t="s">
        <v>14064</v>
      </c>
      <c r="F50" t="s">
        <v>14048</v>
      </c>
    </row>
    <row r="51" spans="1:6" x14ac:dyDescent="0.35">
      <c r="A51" s="9">
        <v>45157</v>
      </c>
      <c r="B51">
        <v>2023</v>
      </c>
      <c r="C51" t="s">
        <v>14107</v>
      </c>
      <c r="D51">
        <v>8</v>
      </c>
      <c r="E51" t="s">
        <v>14064</v>
      </c>
      <c r="F51" t="s">
        <v>14050</v>
      </c>
    </row>
    <row r="52" spans="1:6" x14ac:dyDescent="0.35">
      <c r="A52" s="9">
        <v>45158</v>
      </c>
      <c r="B52">
        <v>2023</v>
      </c>
      <c r="C52" t="s">
        <v>14107</v>
      </c>
      <c r="D52">
        <v>8</v>
      </c>
      <c r="E52" t="s">
        <v>14064</v>
      </c>
      <c r="F52" t="s">
        <v>14059</v>
      </c>
    </row>
    <row r="53" spans="1:6" x14ac:dyDescent="0.35">
      <c r="A53" s="9">
        <v>45159</v>
      </c>
      <c r="B53">
        <v>2023</v>
      </c>
      <c r="C53" t="s">
        <v>14107</v>
      </c>
      <c r="D53">
        <v>8</v>
      </c>
      <c r="E53" t="s">
        <v>14064</v>
      </c>
      <c r="F53" t="s">
        <v>14062</v>
      </c>
    </row>
    <row r="54" spans="1:6" x14ac:dyDescent="0.35">
      <c r="A54" s="9">
        <v>45160</v>
      </c>
      <c r="B54">
        <v>2023</v>
      </c>
      <c r="C54" t="s">
        <v>14107</v>
      </c>
      <c r="D54">
        <v>8</v>
      </c>
      <c r="E54" t="s">
        <v>14064</v>
      </c>
      <c r="F54" t="s">
        <v>14046</v>
      </c>
    </row>
    <row r="55" spans="1:6" x14ac:dyDescent="0.35">
      <c r="A55" s="9">
        <v>45161</v>
      </c>
      <c r="B55">
        <v>2023</v>
      </c>
      <c r="C55" t="s">
        <v>14107</v>
      </c>
      <c r="D55">
        <v>8</v>
      </c>
      <c r="E55" t="s">
        <v>14064</v>
      </c>
      <c r="F55" t="s">
        <v>14052</v>
      </c>
    </row>
    <row r="56" spans="1:6" x14ac:dyDescent="0.35">
      <c r="A56" s="9">
        <v>45162</v>
      </c>
      <c r="B56">
        <v>2023</v>
      </c>
      <c r="C56" t="s">
        <v>14107</v>
      </c>
      <c r="D56">
        <v>8</v>
      </c>
      <c r="E56" t="s">
        <v>14064</v>
      </c>
      <c r="F56" t="s">
        <v>14057</v>
      </c>
    </row>
    <row r="57" spans="1:6" x14ac:dyDescent="0.35">
      <c r="A57" s="9">
        <v>45163</v>
      </c>
      <c r="B57">
        <v>2023</v>
      </c>
      <c r="C57" t="s">
        <v>14107</v>
      </c>
      <c r="D57">
        <v>8</v>
      </c>
      <c r="E57" t="s">
        <v>14064</v>
      </c>
      <c r="F57" t="s">
        <v>14048</v>
      </c>
    </row>
    <row r="58" spans="1:6" x14ac:dyDescent="0.35">
      <c r="A58" s="9">
        <v>45164</v>
      </c>
      <c r="B58">
        <v>2023</v>
      </c>
      <c r="C58" t="s">
        <v>14107</v>
      </c>
      <c r="D58">
        <v>8</v>
      </c>
      <c r="E58" t="s">
        <v>14064</v>
      </c>
      <c r="F58" t="s">
        <v>14050</v>
      </c>
    </row>
    <row r="59" spans="1:6" x14ac:dyDescent="0.35">
      <c r="A59" s="9">
        <v>45165</v>
      </c>
      <c r="B59">
        <v>2023</v>
      </c>
      <c r="C59" t="s">
        <v>14107</v>
      </c>
      <c r="D59">
        <v>8</v>
      </c>
      <c r="E59" t="s">
        <v>14064</v>
      </c>
      <c r="F59" t="s">
        <v>14059</v>
      </c>
    </row>
    <row r="60" spans="1:6" x14ac:dyDescent="0.35">
      <c r="A60" s="9">
        <v>45166</v>
      </c>
      <c r="B60">
        <v>2023</v>
      </c>
      <c r="C60" t="s">
        <v>14107</v>
      </c>
      <c r="D60">
        <v>8</v>
      </c>
      <c r="E60" t="s">
        <v>14064</v>
      </c>
      <c r="F60" t="s">
        <v>14062</v>
      </c>
    </row>
    <row r="61" spans="1:6" x14ac:dyDescent="0.35">
      <c r="A61" s="9">
        <v>45167</v>
      </c>
      <c r="B61">
        <v>2023</v>
      </c>
      <c r="C61" t="s">
        <v>14107</v>
      </c>
      <c r="D61">
        <v>8</v>
      </c>
      <c r="E61" t="s">
        <v>14064</v>
      </c>
      <c r="F61" t="s">
        <v>14046</v>
      </c>
    </row>
    <row r="62" spans="1:6" x14ac:dyDescent="0.35">
      <c r="A62" s="9">
        <v>45168</v>
      </c>
      <c r="B62">
        <v>2023</v>
      </c>
      <c r="C62" t="s">
        <v>14107</v>
      </c>
      <c r="D62">
        <v>8</v>
      </c>
      <c r="E62" t="s">
        <v>14064</v>
      </c>
      <c r="F62" t="s">
        <v>14052</v>
      </c>
    </row>
    <row r="63" spans="1:6" x14ac:dyDescent="0.35">
      <c r="A63" s="9">
        <v>45169</v>
      </c>
      <c r="B63">
        <v>2023</v>
      </c>
      <c r="C63" t="s">
        <v>14107</v>
      </c>
      <c r="D63">
        <v>8</v>
      </c>
      <c r="E63" t="s">
        <v>14064</v>
      </c>
      <c r="F63" t="s">
        <v>14057</v>
      </c>
    </row>
    <row r="64" spans="1:6" x14ac:dyDescent="0.35">
      <c r="A64" s="9">
        <v>45170</v>
      </c>
      <c r="B64">
        <v>2023</v>
      </c>
      <c r="C64" t="s">
        <v>14108</v>
      </c>
      <c r="D64">
        <v>9</v>
      </c>
      <c r="E64" t="s">
        <v>14064</v>
      </c>
      <c r="F64" t="s">
        <v>14048</v>
      </c>
    </row>
    <row r="65" spans="1:6" x14ac:dyDescent="0.35">
      <c r="A65" s="9">
        <v>45171</v>
      </c>
      <c r="B65">
        <v>2023</v>
      </c>
      <c r="C65" t="s">
        <v>14108</v>
      </c>
      <c r="D65">
        <v>9</v>
      </c>
      <c r="E65" t="s">
        <v>14064</v>
      </c>
      <c r="F65" t="s">
        <v>14050</v>
      </c>
    </row>
    <row r="66" spans="1:6" x14ac:dyDescent="0.35">
      <c r="A66" s="9">
        <v>45172</v>
      </c>
      <c r="B66">
        <v>2023</v>
      </c>
      <c r="C66" t="s">
        <v>14108</v>
      </c>
      <c r="D66">
        <v>9</v>
      </c>
      <c r="E66" t="s">
        <v>14064</v>
      </c>
      <c r="F66" t="s">
        <v>14059</v>
      </c>
    </row>
    <row r="67" spans="1:6" x14ac:dyDescent="0.35">
      <c r="A67" s="9">
        <v>45173</v>
      </c>
      <c r="B67">
        <v>2023</v>
      </c>
      <c r="C67" t="s">
        <v>14108</v>
      </c>
      <c r="D67">
        <v>9</v>
      </c>
      <c r="E67" t="s">
        <v>14064</v>
      </c>
      <c r="F67" t="s">
        <v>14062</v>
      </c>
    </row>
    <row r="68" spans="1:6" x14ac:dyDescent="0.35">
      <c r="A68" s="9">
        <v>45174</v>
      </c>
      <c r="B68">
        <v>2023</v>
      </c>
      <c r="C68" t="s">
        <v>14108</v>
      </c>
      <c r="D68">
        <v>9</v>
      </c>
      <c r="E68" t="s">
        <v>14064</v>
      </c>
      <c r="F68" t="s">
        <v>14046</v>
      </c>
    </row>
    <row r="69" spans="1:6" x14ac:dyDescent="0.35">
      <c r="A69" s="9">
        <v>45175</v>
      </c>
      <c r="B69">
        <v>2023</v>
      </c>
      <c r="C69" t="s">
        <v>14108</v>
      </c>
      <c r="D69">
        <v>9</v>
      </c>
      <c r="E69" t="s">
        <v>14064</v>
      </c>
      <c r="F69" t="s">
        <v>14052</v>
      </c>
    </row>
    <row r="70" spans="1:6" x14ac:dyDescent="0.35">
      <c r="A70" s="9">
        <v>45176</v>
      </c>
      <c r="B70">
        <v>2023</v>
      </c>
      <c r="C70" t="s">
        <v>14108</v>
      </c>
      <c r="D70">
        <v>9</v>
      </c>
      <c r="E70" t="s">
        <v>14064</v>
      </c>
      <c r="F70" t="s">
        <v>14057</v>
      </c>
    </row>
    <row r="71" spans="1:6" x14ac:dyDescent="0.35">
      <c r="A71" s="9">
        <v>45177</v>
      </c>
      <c r="B71">
        <v>2023</v>
      </c>
      <c r="C71" t="s">
        <v>14108</v>
      </c>
      <c r="D71">
        <v>9</v>
      </c>
      <c r="E71" t="s">
        <v>14064</v>
      </c>
      <c r="F71" t="s">
        <v>14048</v>
      </c>
    </row>
    <row r="72" spans="1:6" x14ac:dyDescent="0.35">
      <c r="A72" s="9">
        <v>45178</v>
      </c>
      <c r="B72">
        <v>2023</v>
      </c>
      <c r="C72" t="s">
        <v>14108</v>
      </c>
      <c r="D72">
        <v>9</v>
      </c>
      <c r="E72" t="s">
        <v>14064</v>
      </c>
      <c r="F72" t="s">
        <v>14050</v>
      </c>
    </row>
    <row r="73" spans="1:6" x14ac:dyDescent="0.35">
      <c r="A73" s="9">
        <v>45179</v>
      </c>
      <c r="B73">
        <v>2023</v>
      </c>
      <c r="C73" t="s">
        <v>14108</v>
      </c>
      <c r="D73">
        <v>9</v>
      </c>
      <c r="E73" t="s">
        <v>14064</v>
      </c>
      <c r="F73" t="s">
        <v>14059</v>
      </c>
    </row>
    <row r="74" spans="1:6" x14ac:dyDescent="0.35">
      <c r="A74" s="9">
        <v>45180</v>
      </c>
      <c r="B74">
        <v>2023</v>
      </c>
      <c r="C74" t="s">
        <v>14108</v>
      </c>
      <c r="D74">
        <v>9</v>
      </c>
      <c r="E74" t="s">
        <v>14064</v>
      </c>
      <c r="F74" t="s">
        <v>14062</v>
      </c>
    </row>
    <row r="75" spans="1:6" x14ac:dyDescent="0.35">
      <c r="A75" s="9">
        <v>45181</v>
      </c>
      <c r="B75">
        <v>2023</v>
      </c>
      <c r="C75" t="s">
        <v>14108</v>
      </c>
      <c r="D75">
        <v>9</v>
      </c>
      <c r="E75" t="s">
        <v>14064</v>
      </c>
      <c r="F75" t="s">
        <v>14046</v>
      </c>
    </row>
    <row r="76" spans="1:6" x14ac:dyDescent="0.35">
      <c r="A76" s="9">
        <v>45182</v>
      </c>
      <c r="B76">
        <v>2023</v>
      </c>
      <c r="C76" t="s">
        <v>14108</v>
      </c>
      <c r="D76">
        <v>9</v>
      </c>
      <c r="E76" t="s">
        <v>14064</v>
      </c>
      <c r="F76" t="s">
        <v>14052</v>
      </c>
    </row>
    <row r="77" spans="1:6" x14ac:dyDescent="0.35">
      <c r="A77" s="9">
        <v>45183</v>
      </c>
      <c r="B77">
        <v>2023</v>
      </c>
      <c r="C77" t="s">
        <v>14108</v>
      </c>
      <c r="D77">
        <v>9</v>
      </c>
      <c r="E77" t="s">
        <v>14064</v>
      </c>
      <c r="F77" t="s">
        <v>14057</v>
      </c>
    </row>
    <row r="78" spans="1:6" x14ac:dyDescent="0.35">
      <c r="A78" s="9">
        <v>45184</v>
      </c>
      <c r="B78">
        <v>2023</v>
      </c>
      <c r="C78" t="s">
        <v>14108</v>
      </c>
      <c r="D78">
        <v>9</v>
      </c>
      <c r="E78" t="s">
        <v>14064</v>
      </c>
      <c r="F78" t="s">
        <v>14048</v>
      </c>
    </row>
    <row r="79" spans="1:6" x14ac:dyDescent="0.35">
      <c r="A79" s="9">
        <v>45185</v>
      </c>
      <c r="B79">
        <v>2023</v>
      </c>
      <c r="C79" t="s">
        <v>14108</v>
      </c>
      <c r="D79">
        <v>9</v>
      </c>
      <c r="E79" t="s">
        <v>14064</v>
      </c>
      <c r="F79" t="s">
        <v>14050</v>
      </c>
    </row>
    <row r="80" spans="1:6" x14ac:dyDescent="0.35">
      <c r="A80" s="9">
        <v>45186</v>
      </c>
      <c r="B80">
        <v>2023</v>
      </c>
      <c r="C80" t="s">
        <v>14108</v>
      </c>
      <c r="D80">
        <v>9</v>
      </c>
      <c r="E80" t="s">
        <v>14064</v>
      </c>
      <c r="F80" t="s">
        <v>14059</v>
      </c>
    </row>
    <row r="81" spans="1:6" x14ac:dyDescent="0.35">
      <c r="A81" s="9">
        <v>45187</v>
      </c>
      <c r="B81">
        <v>2023</v>
      </c>
      <c r="C81" t="s">
        <v>14108</v>
      </c>
      <c r="D81">
        <v>9</v>
      </c>
      <c r="E81" t="s">
        <v>14064</v>
      </c>
      <c r="F81" t="s">
        <v>14062</v>
      </c>
    </row>
    <row r="82" spans="1:6" x14ac:dyDescent="0.35">
      <c r="A82" s="9">
        <v>45188</v>
      </c>
      <c r="B82">
        <v>2023</v>
      </c>
      <c r="C82" t="s">
        <v>14108</v>
      </c>
      <c r="D82">
        <v>9</v>
      </c>
      <c r="E82" t="s">
        <v>14064</v>
      </c>
      <c r="F82" t="s">
        <v>14046</v>
      </c>
    </row>
    <row r="83" spans="1:6" x14ac:dyDescent="0.35">
      <c r="A83" s="9">
        <v>45189</v>
      </c>
      <c r="B83">
        <v>2023</v>
      </c>
      <c r="C83" t="s">
        <v>14108</v>
      </c>
      <c r="D83">
        <v>9</v>
      </c>
      <c r="E83" t="s">
        <v>14064</v>
      </c>
      <c r="F83" t="s">
        <v>14052</v>
      </c>
    </row>
    <row r="84" spans="1:6" x14ac:dyDescent="0.35">
      <c r="A84" s="9">
        <v>45190</v>
      </c>
      <c r="B84">
        <v>2023</v>
      </c>
      <c r="C84" t="s">
        <v>14108</v>
      </c>
      <c r="D84">
        <v>9</v>
      </c>
      <c r="E84" t="s">
        <v>14064</v>
      </c>
      <c r="F84" t="s">
        <v>14057</v>
      </c>
    </row>
    <row r="85" spans="1:6" x14ac:dyDescent="0.35">
      <c r="A85" s="9">
        <v>45191</v>
      </c>
      <c r="B85">
        <v>2023</v>
      </c>
      <c r="C85" t="s">
        <v>14108</v>
      </c>
      <c r="D85">
        <v>9</v>
      </c>
      <c r="E85" t="s">
        <v>14064</v>
      </c>
      <c r="F85" t="s">
        <v>14048</v>
      </c>
    </row>
    <row r="86" spans="1:6" x14ac:dyDescent="0.35">
      <c r="A86" s="9">
        <v>45192</v>
      </c>
      <c r="B86">
        <v>2023</v>
      </c>
      <c r="C86" t="s">
        <v>14108</v>
      </c>
      <c r="D86">
        <v>9</v>
      </c>
      <c r="E86" t="s">
        <v>14064</v>
      </c>
      <c r="F86" t="s">
        <v>14050</v>
      </c>
    </row>
    <row r="87" spans="1:6" x14ac:dyDescent="0.35">
      <c r="A87" s="9">
        <v>45193</v>
      </c>
      <c r="B87">
        <v>2023</v>
      </c>
      <c r="C87" t="s">
        <v>14108</v>
      </c>
      <c r="D87">
        <v>9</v>
      </c>
      <c r="E87" t="s">
        <v>14064</v>
      </c>
      <c r="F87" t="s">
        <v>14059</v>
      </c>
    </row>
    <row r="88" spans="1:6" x14ac:dyDescent="0.35">
      <c r="A88" s="9">
        <v>45194</v>
      </c>
      <c r="B88">
        <v>2023</v>
      </c>
      <c r="C88" t="s">
        <v>14108</v>
      </c>
      <c r="D88">
        <v>9</v>
      </c>
      <c r="E88" t="s">
        <v>14064</v>
      </c>
      <c r="F88" t="s">
        <v>14062</v>
      </c>
    </row>
    <row r="89" spans="1:6" x14ac:dyDescent="0.35">
      <c r="A89" s="9">
        <v>45195</v>
      </c>
      <c r="B89">
        <v>2023</v>
      </c>
      <c r="C89" t="s">
        <v>14108</v>
      </c>
      <c r="D89">
        <v>9</v>
      </c>
      <c r="E89" t="s">
        <v>14064</v>
      </c>
      <c r="F89" t="s">
        <v>14046</v>
      </c>
    </row>
    <row r="90" spans="1:6" x14ac:dyDescent="0.35">
      <c r="A90" s="9">
        <v>45196</v>
      </c>
      <c r="B90">
        <v>2023</v>
      </c>
      <c r="C90" t="s">
        <v>14108</v>
      </c>
      <c r="D90">
        <v>9</v>
      </c>
      <c r="E90" t="s">
        <v>14064</v>
      </c>
      <c r="F90" t="s">
        <v>14052</v>
      </c>
    </row>
    <row r="91" spans="1:6" x14ac:dyDescent="0.35">
      <c r="A91" s="9">
        <v>45197</v>
      </c>
      <c r="B91">
        <v>2023</v>
      </c>
      <c r="C91" t="s">
        <v>14108</v>
      </c>
      <c r="D91">
        <v>9</v>
      </c>
      <c r="E91" t="s">
        <v>14064</v>
      </c>
      <c r="F91" t="s">
        <v>14057</v>
      </c>
    </row>
    <row r="92" spans="1:6" x14ac:dyDescent="0.35">
      <c r="A92" s="9">
        <v>45198</v>
      </c>
      <c r="B92">
        <v>2023</v>
      </c>
      <c r="C92" t="s">
        <v>14108</v>
      </c>
      <c r="D92">
        <v>9</v>
      </c>
      <c r="E92" t="s">
        <v>14064</v>
      </c>
      <c r="F92" t="s">
        <v>14048</v>
      </c>
    </row>
    <row r="93" spans="1:6" x14ac:dyDescent="0.35">
      <c r="A93" s="9">
        <v>45199</v>
      </c>
      <c r="B93">
        <v>2023</v>
      </c>
      <c r="C93" t="s">
        <v>14108</v>
      </c>
      <c r="D93">
        <v>9</v>
      </c>
      <c r="E93" t="s">
        <v>14064</v>
      </c>
      <c r="F93" t="s">
        <v>14050</v>
      </c>
    </row>
    <row r="94" spans="1:6" x14ac:dyDescent="0.35">
      <c r="A94" s="9">
        <v>45474</v>
      </c>
      <c r="B94">
        <v>2024</v>
      </c>
      <c r="C94" t="s">
        <v>14106</v>
      </c>
      <c r="D94">
        <v>7</v>
      </c>
      <c r="E94" t="s">
        <v>14064</v>
      </c>
      <c r="F94" t="s">
        <v>14062</v>
      </c>
    </row>
    <row r="95" spans="1:6" x14ac:dyDescent="0.35">
      <c r="A95" s="9">
        <v>45475</v>
      </c>
      <c r="B95">
        <v>2024</v>
      </c>
      <c r="C95" t="s">
        <v>14106</v>
      </c>
      <c r="D95">
        <v>7</v>
      </c>
      <c r="E95" t="s">
        <v>14064</v>
      </c>
      <c r="F95" t="s">
        <v>14046</v>
      </c>
    </row>
    <row r="96" spans="1:6" x14ac:dyDescent="0.35">
      <c r="A96" s="9">
        <v>45476</v>
      </c>
      <c r="B96">
        <v>2024</v>
      </c>
      <c r="C96" t="s">
        <v>14106</v>
      </c>
      <c r="D96">
        <v>7</v>
      </c>
      <c r="E96" t="s">
        <v>14064</v>
      </c>
      <c r="F96" t="s">
        <v>14052</v>
      </c>
    </row>
    <row r="97" spans="1:6" x14ac:dyDescent="0.35">
      <c r="A97" s="9">
        <v>45477</v>
      </c>
      <c r="B97">
        <v>2024</v>
      </c>
      <c r="C97" t="s">
        <v>14106</v>
      </c>
      <c r="D97">
        <v>7</v>
      </c>
      <c r="E97" t="s">
        <v>14064</v>
      </c>
      <c r="F97" t="s">
        <v>14057</v>
      </c>
    </row>
    <row r="98" spans="1:6" x14ac:dyDescent="0.35">
      <c r="A98" s="9">
        <v>45478</v>
      </c>
      <c r="B98">
        <v>2024</v>
      </c>
      <c r="C98" t="s">
        <v>14106</v>
      </c>
      <c r="D98">
        <v>7</v>
      </c>
      <c r="E98" t="s">
        <v>14064</v>
      </c>
      <c r="F98" t="s">
        <v>14048</v>
      </c>
    </row>
    <row r="99" spans="1:6" x14ac:dyDescent="0.35">
      <c r="A99" s="9">
        <v>45479</v>
      </c>
      <c r="B99">
        <v>2024</v>
      </c>
      <c r="C99" t="s">
        <v>14106</v>
      </c>
      <c r="D99">
        <v>7</v>
      </c>
      <c r="E99" t="s">
        <v>14064</v>
      </c>
      <c r="F99" t="s">
        <v>14050</v>
      </c>
    </row>
    <row r="100" spans="1:6" x14ac:dyDescent="0.35">
      <c r="A100" s="9">
        <v>45480</v>
      </c>
      <c r="B100">
        <v>2024</v>
      </c>
      <c r="C100" t="s">
        <v>14106</v>
      </c>
      <c r="D100">
        <v>7</v>
      </c>
      <c r="E100" t="s">
        <v>14064</v>
      </c>
      <c r="F100" t="s">
        <v>14059</v>
      </c>
    </row>
    <row r="101" spans="1:6" x14ac:dyDescent="0.35">
      <c r="A101" s="9">
        <v>45481</v>
      </c>
      <c r="B101">
        <v>2024</v>
      </c>
      <c r="C101" t="s">
        <v>14106</v>
      </c>
      <c r="D101">
        <v>7</v>
      </c>
      <c r="E101" t="s">
        <v>14064</v>
      </c>
      <c r="F101" t="s">
        <v>14062</v>
      </c>
    </row>
    <row r="102" spans="1:6" x14ac:dyDescent="0.35">
      <c r="A102" s="9">
        <v>45482</v>
      </c>
      <c r="B102">
        <v>2024</v>
      </c>
      <c r="C102" t="s">
        <v>14106</v>
      </c>
      <c r="D102">
        <v>7</v>
      </c>
      <c r="E102" t="s">
        <v>14064</v>
      </c>
      <c r="F102" t="s">
        <v>14046</v>
      </c>
    </row>
    <row r="103" spans="1:6" x14ac:dyDescent="0.35">
      <c r="A103" s="9">
        <v>45483</v>
      </c>
      <c r="B103">
        <v>2024</v>
      </c>
      <c r="C103" t="s">
        <v>14106</v>
      </c>
      <c r="D103">
        <v>7</v>
      </c>
      <c r="E103" t="s">
        <v>14064</v>
      </c>
      <c r="F103" t="s">
        <v>14052</v>
      </c>
    </row>
    <row r="104" spans="1:6" x14ac:dyDescent="0.35">
      <c r="A104" s="9">
        <v>45484</v>
      </c>
      <c r="B104">
        <v>2024</v>
      </c>
      <c r="C104" t="s">
        <v>14106</v>
      </c>
      <c r="D104">
        <v>7</v>
      </c>
      <c r="E104" t="s">
        <v>14064</v>
      </c>
      <c r="F104" t="s">
        <v>14057</v>
      </c>
    </row>
    <row r="105" spans="1:6" x14ac:dyDescent="0.35">
      <c r="A105" s="9">
        <v>45485</v>
      </c>
      <c r="B105">
        <v>2024</v>
      </c>
      <c r="C105" t="s">
        <v>14106</v>
      </c>
      <c r="D105">
        <v>7</v>
      </c>
      <c r="E105" t="s">
        <v>14064</v>
      </c>
      <c r="F105" t="s">
        <v>14048</v>
      </c>
    </row>
    <row r="106" spans="1:6" x14ac:dyDescent="0.35">
      <c r="A106" s="9">
        <v>45486</v>
      </c>
      <c r="B106">
        <v>2024</v>
      </c>
      <c r="C106" t="s">
        <v>14106</v>
      </c>
      <c r="D106">
        <v>7</v>
      </c>
      <c r="E106" t="s">
        <v>14064</v>
      </c>
      <c r="F106" t="s">
        <v>14050</v>
      </c>
    </row>
    <row r="107" spans="1:6" x14ac:dyDescent="0.35">
      <c r="A107" s="9">
        <v>45487</v>
      </c>
      <c r="B107">
        <v>2024</v>
      </c>
      <c r="C107" t="s">
        <v>14106</v>
      </c>
      <c r="D107">
        <v>7</v>
      </c>
      <c r="E107" t="s">
        <v>14064</v>
      </c>
      <c r="F107" t="s">
        <v>14059</v>
      </c>
    </row>
    <row r="108" spans="1:6" x14ac:dyDescent="0.35">
      <c r="A108" s="9">
        <v>45488</v>
      </c>
      <c r="B108">
        <v>2024</v>
      </c>
      <c r="C108" t="s">
        <v>14106</v>
      </c>
      <c r="D108">
        <v>7</v>
      </c>
      <c r="E108" t="s">
        <v>14064</v>
      </c>
      <c r="F108" t="s">
        <v>14062</v>
      </c>
    </row>
    <row r="109" spans="1:6" x14ac:dyDescent="0.35">
      <c r="A109" s="9">
        <v>45489</v>
      </c>
      <c r="B109">
        <v>2024</v>
      </c>
      <c r="C109" t="s">
        <v>14106</v>
      </c>
      <c r="D109">
        <v>7</v>
      </c>
      <c r="E109" t="s">
        <v>14064</v>
      </c>
      <c r="F109" t="s">
        <v>14046</v>
      </c>
    </row>
    <row r="110" spans="1:6" x14ac:dyDescent="0.35">
      <c r="A110" s="9">
        <v>45490</v>
      </c>
      <c r="B110">
        <v>2024</v>
      </c>
      <c r="C110" t="s">
        <v>14106</v>
      </c>
      <c r="D110">
        <v>7</v>
      </c>
      <c r="E110" t="s">
        <v>14064</v>
      </c>
      <c r="F110" t="s">
        <v>14052</v>
      </c>
    </row>
    <row r="111" spans="1:6" x14ac:dyDescent="0.35">
      <c r="A111" s="9">
        <v>45491</v>
      </c>
      <c r="B111">
        <v>2024</v>
      </c>
      <c r="C111" t="s">
        <v>14106</v>
      </c>
      <c r="D111">
        <v>7</v>
      </c>
      <c r="E111" t="s">
        <v>14064</v>
      </c>
      <c r="F111" t="s">
        <v>14057</v>
      </c>
    </row>
    <row r="112" spans="1:6" x14ac:dyDescent="0.35">
      <c r="A112" s="9">
        <v>45492</v>
      </c>
      <c r="B112">
        <v>2024</v>
      </c>
      <c r="C112" t="s">
        <v>14106</v>
      </c>
      <c r="D112">
        <v>7</v>
      </c>
      <c r="E112" t="s">
        <v>14064</v>
      </c>
      <c r="F112" t="s">
        <v>14048</v>
      </c>
    </row>
    <row r="113" spans="1:6" x14ac:dyDescent="0.35">
      <c r="A113" s="9">
        <v>45493</v>
      </c>
      <c r="B113">
        <v>2024</v>
      </c>
      <c r="C113" t="s">
        <v>14106</v>
      </c>
      <c r="D113">
        <v>7</v>
      </c>
      <c r="E113" t="s">
        <v>14064</v>
      </c>
      <c r="F113" t="s">
        <v>14050</v>
      </c>
    </row>
    <row r="114" spans="1:6" x14ac:dyDescent="0.35">
      <c r="A114" s="9">
        <v>45494</v>
      </c>
      <c r="B114">
        <v>2024</v>
      </c>
      <c r="C114" t="s">
        <v>14106</v>
      </c>
      <c r="D114">
        <v>7</v>
      </c>
      <c r="E114" t="s">
        <v>14064</v>
      </c>
      <c r="F114" t="s">
        <v>14059</v>
      </c>
    </row>
    <row r="115" spans="1:6" x14ac:dyDescent="0.35">
      <c r="A115" s="9">
        <v>45495</v>
      </c>
      <c r="B115">
        <v>2024</v>
      </c>
      <c r="C115" t="s">
        <v>14106</v>
      </c>
      <c r="D115">
        <v>7</v>
      </c>
      <c r="E115" t="s">
        <v>14064</v>
      </c>
      <c r="F115" t="s">
        <v>14062</v>
      </c>
    </row>
    <row r="116" spans="1:6" x14ac:dyDescent="0.35">
      <c r="A116" s="9">
        <v>45496</v>
      </c>
      <c r="B116">
        <v>2024</v>
      </c>
      <c r="C116" t="s">
        <v>14106</v>
      </c>
      <c r="D116">
        <v>7</v>
      </c>
      <c r="E116" t="s">
        <v>14064</v>
      </c>
      <c r="F116" t="s">
        <v>14046</v>
      </c>
    </row>
    <row r="117" spans="1:6" x14ac:dyDescent="0.35">
      <c r="A117" s="9">
        <v>45497</v>
      </c>
      <c r="B117">
        <v>2024</v>
      </c>
      <c r="C117" t="s">
        <v>14106</v>
      </c>
      <c r="D117">
        <v>7</v>
      </c>
      <c r="E117" t="s">
        <v>14064</v>
      </c>
      <c r="F117" t="s">
        <v>14052</v>
      </c>
    </row>
    <row r="118" spans="1:6" x14ac:dyDescent="0.35">
      <c r="A118" s="9">
        <v>45498</v>
      </c>
      <c r="B118">
        <v>2024</v>
      </c>
      <c r="C118" t="s">
        <v>14106</v>
      </c>
      <c r="D118">
        <v>7</v>
      </c>
      <c r="E118" t="s">
        <v>14064</v>
      </c>
      <c r="F118" t="s">
        <v>14057</v>
      </c>
    </row>
    <row r="119" spans="1:6" x14ac:dyDescent="0.35">
      <c r="A119" s="9">
        <v>45499</v>
      </c>
      <c r="B119">
        <v>2024</v>
      </c>
      <c r="C119" t="s">
        <v>14106</v>
      </c>
      <c r="D119">
        <v>7</v>
      </c>
      <c r="E119" t="s">
        <v>14064</v>
      </c>
      <c r="F119" t="s">
        <v>14048</v>
      </c>
    </row>
    <row r="120" spans="1:6" x14ac:dyDescent="0.35">
      <c r="A120" s="9">
        <v>45500</v>
      </c>
      <c r="B120">
        <v>2024</v>
      </c>
      <c r="C120" t="s">
        <v>14106</v>
      </c>
      <c r="D120">
        <v>7</v>
      </c>
      <c r="E120" t="s">
        <v>14064</v>
      </c>
      <c r="F120" t="s">
        <v>14050</v>
      </c>
    </row>
    <row r="121" spans="1:6" x14ac:dyDescent="0.35">
      <c r="A121" s="9">
        <v>45501</v>
      </c>
      <c r="B121">
        <v>2024</v>
      </c>
      <c r="C121" t="s">
        <v>14106</v>
      </c>
      <c r="D121">
        <v>7</v>
      </c>
      <c r="E121" t="s">
        <v>14064</v>
      </c>
      <c r="F121" t="s">
        <v>14059</v>
      </c>
    </row>
    <row r="122" spans="1:6" x14ac:dyDescent="0.35">
      <c r="A122" s="9">
        <v>45502</v>
      </c>
      <c r="B122">
        <v>2024</v>
      </c>
      <c r="C122" t="s">
        <v>14106</v>
      </c>
      <c r="D122">
        <v>7</v>
      </c>
      <c r="E122" t="s">
        <v>14064</v>
      </c>
      <c r="F122" t="s">
        <v>14062</v>
      </c>
    </row>
    <row r="123" spans="1:6" x14ac:dyDescent="0.35">
      <c r="A123" s="9">
        <v>45503</v>
      </c>
      <c r="B123">
        <v>2024</v>
      </c>
      <c r="C123" t="s">
        <v>14106</v>
      </c>
      <c r="D123">
        <v>7</v>
      </c>
      <c r="E123" t="s">
        <v>14064</v>
      </c>
      <c r="F123" t="s">
        <v>14046</v>
      </c>
    </row>
    <row r="124" spans="1:6" x14ac:dyDescent="0.35">
      <c r="A124" s="9">
        <v>45504</v>
      </c>
      <c r="B124">
        <v>2024</v>
      </c>
      <c r="C124" t="s">
        <v>14106</v>
      </c>
      <c r="D124">
        <v>7</v>
      </c>
      <c r="E124" t="s">
        <v>14064</v>
      </c>
      <c r="F124" t="s">
        <v>14052</v>
      </c>
    </row>
    <row r="125" spans="1:6" x14ac:dyDescent="0.35">
      <c r="A125" s="9">
        <v>45505</v>
      </c>
      <c r="B125">
        <v>2024</v>
      </c>
      <c r="C125" t="s">
        <v>14107</v>
      </c>
      <c r="D125">
        <v>8</v>
      </c>
      <c r="E125" t="s">
        <v>14064</v>
      </c>
      <c r="F125" t="s">
        <v>14057</v>
      </c>
    </row>
    <row r="126" spans="1:6" x14ac:dyDescent="0.35">
      <c r="A126" s="9">
        <v>45506</v>
      </c>
      <c r="B126">
        <v>2024</v>
      </c>
      <c r="C126" t="s">
        <v>14107</v>
      </c>
      <c r="D126">
        <v>8</v>
      </c>
      <c r="E126" t="s">
        <v>14064</v>
      </c>
      <c r="F126" t="s">
        <v>14048</v>
      </c>
    </row>
    <row r="127" spans="1:6" x14ac:dyDescent="0.35">
      <c r="A127" s="9">
        <v>45507</v>
      </c>
      <c r="B127">
        <v>2024</v>
      </c>
      <c r="C127" t="s">
        <v>14107</v>
      </c>
      <c r="D127">
        <v>8</v>
      </c>
      <c r="E127" t="s">
        <v>14064</v>
      </c>
      <c r="F127" t="s">
        <v>14050</v>
      </c>
    </row>
    <row r="128" spans="1:6" x14ac:dyDescent="0.35">
      <c r="A128" s="9">
        <v>45508</v>
      </c>
      <c r="B128">
        <v>2024</v>
      </c>
      <c r="C128" t="s">
        <v>14107</v>
      </c>
      <c r="D128">
        <v>8</v>
      </c>
      <c r="E128" t="s">
        <v>14064</v>
      </c>
      <c r="F128" t="s">
        <v>14059</v>
      </c>
    </row>
    <row r="129" spans="1:6" x14ac:dyDescent="0.35">
      <c r="A129" s="9">
        <v>45509</v>
      </c>
      <c r="B129">
        <v>2024</v>
      </c>
      <c r="C129" t="s">
        <v>14107</v>
      </c>
      <c r="D129">
        <v>8</v>
      </c>
      <c r="E129" t="s">
        <v>14064</v>
      </c>
      <c r="F129" t="s">
        <v>14062</v>
      </c>
    </row>
    <row r="130" spans="1:6" x14ac:dyDescent="0.35">
      <c r="A130" s="9">
        <v>45510</v>
      </c>
      <c r="B130">
        <v>2024</v>
      </c>
      <c r="C130" t="s">
        <v>14107</v>
      </c>
      <c r="D130">
        <v>8</v>
      </c>
      <c r="E130" t="s">
        <v>14064</v>
      </c>
      <c r="F130" t="s">
        <v>14046</v>
      </c>
    </row>
    <row r="131" spans="1:6" x14ac:dyDescent="0.35">
      <c r="A131" s="9">
        <v>45511</v>
      </c>
      <c r="B131">
        <v>2024</v>
      </c>
      <c r="C131" t="s">
        <v>14107</v>
      </c>
      <c r="D131">
        <v>8</v>
      </c>
      <c r="E131" t="s">
        <v>14064</v>
      </c>
      <c r="F131" t="s">
        <v>14052</v>
      </c>
    </row>
    <row r="132" spans="1:6" x14ac:dyDescent="0.35">
      <c r="A132" s="9">
        <v>45512</v>
      </c>
      <c r="B132">
        <v>2024</v>
      </c>
      <c r="C132" t="s">
        <v>14107</v>
      </c>
      <c r="D132">
        <v>8</v>
      </c>
      <c r="E132" t="s">
        <v>14064</v>
      </c>
      <c r="F132" t="s">
        <v>14057</v>
      </c>
    </row>
    <row r="133" spans="1:6" x14ac:dyDescent="0.35">
      <c r="A133" s="9">
        <v>45513</v>
      </c>
      <c r="B133">
        <v>2024</v>
      </c>
      <c r="C133" t="s">
        <v>14107</v>
      </c>
      <c r="D133">
        <v>8</v>
      </c>
      <c r="E133" t="s">
        <v>14064</v>
      </c>
      <c r="F133" t="s">
        <v>14048</v>
      </c>
    </row>
    <row r="134" spans="1:6" x14ac:dyDescent="0.35">
      <c r="A134" s="9">
        <v>45514</v>
      </c>
      <c r="B134">
        <v>2024</v>
      </c>
      <c r="C134" t="s">
        <v>14107</v>
      </c>
      <c r="D134">
        <v>8</v>
      </c>
      <c r="E134" t="s">
        <v>14064</v>
      </c>
      <c r="F134" t="s">
        <v>14050</v>
      </c>
    </row>
    <row r="135" spans="1:6" x14ac:dyDescent="0.35">
      <c r="A135" s="9">
        <v>45515</v>
      </c>
      <c r="B135">
        <v>2024</v>
      </c>
      <c r="C135" t="s">
        <v>14107</v>
      </c>
      <c r="D135">
        <v>8</v>
      </c>
      <c r="E135" t="s">
        <v>14064</v>
      </c>
      <c r="F135" t="s">
        <v>14059</v>
      </c>
    </row>
    <row r="136" spans="1:6" x14ac:dyDescent="0.35">
      <c r="A136" s="9">
        <v>45516</v>
      </c>
      <c r="B136">
        <v>2024</v>
      </c>
      <c r="C136" t="s">
        <v>14107</v>
      </c>
      <c r="D136">
        <v>8</v>
      </c>
      <c r="E136" t="s">
        <v>14064</v>
      </c>
      <c r="F136" t="s">
        <v>14062</v>
      </c>
    </row>
    <row r="137" spans="1:6" x14ac:dyDescent="0.35">
      <c r="A137" s="9">
        <v>45517</v>
      </c>
      <c r="B137">
        <v>2024</v>
      </c>
      <c r="C137" t="s">
        <v>14107</v>
      </c>
      <c r="D137">
        <v>8</v>
      </c>
      <c r="E137" t="s">
        <v>14064</v>
      </c>
      <c r="F137" t="s">
        <v>14046</v>
      </c>
    </row>
    <row r="138" spans="1:6" x14ac:dyDescent="0.35">
      <c r="A138" s="9">
        <v>45518</v>
      </c>
      <c r="B138">
        <v>2024</v>
      </c>
      <c r="C138" t="s">
        <v>14107</v>
      </c>
      <c r="D138">
        <v>8</v>
      </c>
      <c r="E138" t="s">
        <v>14064</v>
      </c>
      <c r="F138" t="s">
        <v>14052</v>
      </c>
    </row>
    <row r="139" spans="1:6" x14ac:dyDescent="0.35">
      <c r="A139" s="9">
        <v>45519</v>
      </c>
      <c r="B139">
        <v>2024</v>
      </c>
      <c r="C139" t="s">
        <v>14107</v>
      </c>
      <c r="D139">
        <v>8</v>
      </c>
      <c r="E139" t="s">
        <v>14064</v>
      </c>
      <c r="F139" t="s">
        <v>14057</v>
      </c>
    </row>
    <row r="140" spans="1:6" x14ac:dyDescent="0.35">
      <c r="A140" s="9">
        <v>45520</v>
      </c>
      <c r="B140">
        <v>2024</v>
      </c>
      <c r="C140" t="s">
        <v>14107</v>
      </c>
      <c r="D140">
        <v>8</v>
      </c>
      <c r="E140" t="s">
        <v>14064</v>
      </c>
      <c r="F140" t="s">
        <v>14048</v>
      </c>
    </row>
    <row r="141" spans="1:6" x14ac:dyDescent="0.35">
      <c r="A141" s="9">
        <v>45521</v>
      </c>
      <c r="B141">
        <v>2024</v>
      </c>
      <c r="C141" t="s">
        <v>14107</v>
      </c>
      <c r="D141">
        <v>8</v>
      </c>
      <c r="E141" t="s">
        <v>14064</v>
      </c>
      <c r="F141" t="s">
        <v>14050</v>
      </c>
    </row>
    <row r="142" spans="1:6" x14ac:dyDescent="0.35">
      <c r="A142" s="9">
        <v>45522</v>
      </c>
      <c r="B142">
        <v>2024</v>
      </c>
      <c r="C142" t="s">
        <v>14107</v>
      </c>
      <c r="D142">
        <v>8</v>
      </c>
      <c r="E142" t="s">
        <v>14064</v>
      </c>
      <c r="F142" t="s">
        <v>14059</v>
      </c>
    </row>
    <row r="143" spans="1:6" x14ac:dyDescent="0.35">
      <c r="A143" s="9">
        <v>45523</v>
      </c>
      <c r="B143">
        <v>2024</v>
      </c>
      <c r="C143" t="s">
        <v>14107</v>
      </c>
      <c r="D143">
        <v>8</v>
      </c>
      <c r="E143" t="s">
        <v>14064</v>
      </c>
      <c r="F143" t="s">
        <v>14062</v>
      </c>
    </row>
    <row r="144" spans="1:6" x14ac:dyDescent="0.35">
      <c r="A144" s="9">
        <v>45524</v>
      </c>
      <c r="B144">
        <v>2024</v>
      </c>
      <c r="C144" t="s">
        <v>14107</v>
      </c>
      <c r="D144">
        <v>8</v>
      </c>
      <c r="E144" t="s">
        <v>14064</v>
      </c>
      <c r="F144" t="s">
        <v>14046</v>
      </c>
    </row>
    <row r="145" spans="1:6" x14ac:dyDescent="0.35">
      <c r="A145" s="9">
        <v>45525</v>
      </c>
      <c r="B145">
        <v>2024</v>
      </c>
      <c r="C145" t="s">
        <v>14107</v>
      </c>
      <c r="D145">
        <v>8</v>
      </c>
      <c r="E145" t="s">
        <v>14064</v>
      </c>
      <c r="F145" t="s">
        <v>14052</v>
      </c>
    </row>
    <row r="146" spans="1:6" x14ac:dyDescent="0.35">
      <c r="A146" s="9">
        <v>45526</v>
      </c>
      <c r="B146">
        <v>2024</v>
      </c>
      <c r="C146" t="s">
        <v>14107</v>
      </c>
      <c r="D146">
        <v>8</v>
      </c>
      <c r="E146" t="s">
        <v>14064</v>
      </c>
      <c r="F146" t="s">
        <v>14057</v>
      </c>
    </row>
    <row r="147" spans="1:6" x14ac:dyDescent="0.35">
      <c r="A147" s="9">
        <v>45527</v>
      </c>
      <c r="B147">
        <v>2024</v>
      </c>
      <c r="C147" t="s">
        <v>14107</v>
      </c>
      <c r="D147">
        <v>8</v>
      </c>
      <c r="E147" t="s">
        <v>14064</v>
      </c>
      <c r="F147" t="s">
        <v>14048</v>
      </c>
    </row>
    <row r="148" spans="1:6" x14ac:dyDescent="0.35">
      <c r="A148" s="9">
        <v>45528</v>
      </c>
      <c r="B148">
        <v>2024</v>
      </c>
      <c r="C148" t="s">
        <v>14107</v>
      </c>
      <c r="D148">
        <v>8</v>
      </c>
      <c r="E148" t="s">
        <v>14064</v>
      </c>
      <c r="F148" t="s">
        <v>14050</v>
      </c>
    </row>
    <row r="149" spans="1:6" x14ac:dyDescent="0.35">
      <c r="A149" s="9">
        <v>45529</v>
      </c>
      <c r="B149">
        <v>2024</v>
      </c>
      <c r="C149" t="s">
        <v>14107</v>
      </c>
      <c r="D149">
        <v>8</v>
      </c>
      <c r="E149" t="s">
        <v>14064</v>
      </c>
      <c r="F149" t="s">
        <v>14059</v>
      </c>
    </row>
    <row r="150" spans="1:6" x14ac:dyDescent="0.35">
      <c r="A150" s="9">
        <v>45530</v>
      </c>
      <c r="B150">
        <v>2024</v>
      </c>
      <c r="C150" t="s">
        <v>14107</v>
      </c>
      <c r="D150">
        <v>8</v>
      </c>
      <c r="E150" t="s">
        <v>14064</v>
      </c>
      <c r="F150" t="s">
        <v>14062</v>
      </c>
    </row>
    <row r="151" spans="1:6" x14ac:dyDescent="0.35">
      <c r="A151" s="9">
        <v>45531</v>
      </c>
      <c r="B151">
        <v>2024</v>
      </c>
      <c r="C151" t="s">
        <v>14107</v>
      </c>
      <c r="D151">
        <v>8</v>
      </c>
      <c r="E151" t="s">
        <v>14064</v>
      </c>
      <c r="F151" t="s">
        <v>14046</v>
      </c>
    </row>
    <row r="152" spans="1:6" x14ac:dyDescent="0.35">
      <c r="A152" s="9">
        <v>45532</v>
      </c>
      <c r="B152">
        <v>2024</v>
      </c>
      <c r="C152" t="s">
        <v>14107</v>
      </c>
      <c r="D152">
        <v>8</v>
      </c>
      <c r="E152" t="s">
        <v>14064</v>
      </c>
      <c r="F152" t="s">
        <v>14052</v>
      </c>
    </row>
    <row r="153" spans="1:6" x14ac:dyDescent="0.35">
      <c r="A153" s="9">
        <v>45533</v>
      </c>
      <c r="B153">
        <v>2024</v>
      </c>
      <c r="C153" t="s">
        <v>14107</v>
      </c>
      <c r="D153">
        <v>8</v>
      </c>
      <c r="E153" t="s">
        <v>14064</v>
      </c>
      <c r="F153" t="s">
        <v>14057</v>
      </c>
    </row>
    <row r="154" spans="1:6" x14ac:dyDescent="0.35">
      <c r="A154" s="9">
        <v>45534</v>
      </c>
      <c r="B154">
        <v>2024</v>
      </c>
      <c r="C154" t="s">
        <v>14107</v>
      </c>
      <c r="D154">
        <v>8</v>
      </c>
      <c r="E154" t="s">
        <v>14064</v>
      </c>
      <c r="F154" t="s">
        <v>14048</v>
      </c>
    </row>
    <row r="155" spans="1:6" x14ac:dyDescent="0.35">
      <c r="A155" s="9">
        <v>45535</v>
      </c>
      <c r="B155">
        <v>2024</v>
      </c>
      <c r="C155" t="s">
        <v>14107</v>
      </c>
      <c r="D155">
        <v>8</v>
      </c>
      <c r="E155" t="s">
        <v>14064</v>
      </c>
      <c r="F155" t="s">
        <v>14050</v>
      </c>
    </row>
    <row r="156" spans="1:6" x14ac:dyDescent="0.35">
      <c r="A156" s="9">
        <v>45536</v>
      </c>
      <c r="B156">
        <v>2024</v>
      </c>
      <c r="C156" t="s">
        <v>14108</v>
      </c>
      <c r="D156">
        <v>9</v>
      </c>
      <c r="E156" t="s">
        <v>14064</v>
      </c>
      <c r="F156" t="s">
        <v>14059</v>
      </c>
    </row>
    <row r="157" spans="1:6" x14ac:dyDescent="0.35">
      <c r="A157" s="9">
        <v>45537</v>
      </c>
      <c r="B157">
        <v>2024</v>
      </c>
      <c r="C157" t="s">
        <v>14108</v>
      </c>
      <c r="D157">
        <v>9</v>
      </c>
      <c r="E157" t="s">
        <v>14064</v>
      </c>
      <c r="F157" t="s">
        <v>14062</v>
      </c>
    </row>
    <row r="158" spans="1:6" x14ac:dyDescent="0.35">
      <c r="A158" s="9">
        <v>45538</v>
      </c>
      <c r="B158">
        <v>2024</v>
      </c>
      <c r="C158" t="s">
        <v>14108</v>
      </c>
      <c r="D158">
        <v>9</v>
      </c>
      <c r="E158" t="s">
        <v>14064</v>
      </c>
      <c r="F158" t="s">
        <v>14046</v>
      </c>
    </row>
    <row r="159" spans="1:6" x14ac:dyDescent="0.35">
      <c r="A159" s="9">
        <v>45539</v>
      </c>
      <c r="B159">
        <v>2024</v>
      </c>
      <c r="C159" t="s">
        <v>14108</v>
      </c>
      <c r="D159">
        <v>9</v>
      </c>
      <c r="E159" t="s">
        <v>14064</v>
      </c>
      <c r="F159" t="s">
        <v>14052</v>
      </c>
    </row>
    <row r="160" spans="1:6" x14ac:dyDescent="0.35">
      <c r="A160" s="9">
        <v>45540</v>
      </c>
      <c r="B160">
        <v>2024</v>
      </c>
      <c r="C160" t="s">
        <v>14108</v>
      </c>
      <c r="D160">
        <v>9</v>
      </c>
      <c r="E160" t="s">
        <v>14064</v>
      </c>
      <c r="F160" t="s">
        <v>14057</v>
      </c>
    </row>
    <row r="161" spans="1:6" x14ac:dyDescent="0.35">
      <c r="A161" s="9">
        <v>45541</v>
      </c>
      <c r="B161">
        <v>2024</v>
      </c>
      <c r="C161" t="s">
        <v>14108</v>
      </c>
      <c r="D161">
        <v>9</v>
      </c>
      <c r="E161" t="s">
        <v>14064</v>
      </c>
      <c r="F161" t="s">
        <v>14048</v>
      </c>
    </row>
    <row r="162" spans="1:6" x14ac:dyDescent="0.35">
      <c r="A162" s="9">
        <v>45542</v>
      </c>
      <c r="B162">
        <v>2024</v>
      </c>
      <c r="C162" t="s">
        <v>14108</v>
      </c>
      <c r="D162">
        <v>9</v>
      </c>
      <c r="E162" t="s">
        <v>14064</v>
      </c>
      <c r="F162" t="s">
        <v>14050</v>
      </c>
    </row>
    <row r="163" spans="1:6" x14ac:dyDescent="0.35">
      <c r="A163" s="9">
        <v>45543</v>
      </c>
      <c r="B163">
        <v>2024</v>
      </c>
      <c r="C163" t="s">
        <v>14108</v>
      </c>
      <c r="D163">
        <v>9</v>
      </c>
      <c r="E163" t="s">
        <v>14064</v>
      </c>
      <c r="F163" t="s">
        <v>14059</v>
      </c>
    </row>
    <row r="164" spans="1:6" x14ac:dyDescent="0.35">
      <c r="A164" s="9">
        <v>45544</v>
      </c>
      <c r="B164">
        <v>2024</v>
      </c>
      <c r="C164" t="s">
        <v>14108</v>
      </c>
      <c r="D164">
        <v>9</v>
      </c>
      <c r="E164" t="s">
        <v>14064</v>
      </c>
      <c r="F164" t="s">
        <v>14062</v>
      </c>
    </row>
    <row r="165" spans="1:6" x14ac:dyDescent="0.35">
      <c r="A165" s="9">
        <v>45545</v>
      </c>
      <c r="B165">
        <v>2024</v>
      </c>
      <c r="C165" t="s">
        <v>14108</v>
      </c>
      <c r="D165">
        <v>9</v>
      </c>
      <c r="E165" t="s">
        <v>14064</v>
      </c>
      <c r="F165" t="s">
        <v>14046</v>
      </c>
    </row>
    <row r="166" spans="1:6" x14ac:dyDescent="0.35">
      <c r="A166" s="9">
        <v>45546</v>
      </c>
      <c r="B166">
        <v>2024</v>
      </c>
      <c r="C166" t="s">
        <v>14108</v>
      </c>
      <c r="D166">
        <v>9</v>
      </c>
      <c r="E166" t="s">
        <v>14064</v>
      </c>
      <c r="F166" t="s">
        <v>14052</v>
      </c>
    </row>
    <row r="167" spans="1:6" x14ac:dyDescent="0.35">
      <c r="A167" s="9">
        <v>45547</v>
      </c>
      <c r="B167">
        <v>2024</v>
      </c>
      <c r="C167" t="s">
        <v>14108</v>
      </c>
      <c r="D167">
        <v>9</v>
      </c>
      <c r="E167" t="s">
        <v>14064</v>
      </c>
      <c r="F167" t="s">
        <v>14057</v>
      </c>
    </row>
    <row r="168" spans="1:6" x14ac:dyDescent="0.35">
      <c r="A168" s="9">
        <v>45548</v>
      </c>
      <c r="B168">
        <v>2024</v>
      </c>
      <c r="C168" t="s">
        <v>14108</v>
      </c>
      <c r="D168">
        <v>9</v>
      </c>
      <c r="E168" t="s">
        <v>14064</v>
      </c>
      <c r="F168" t="s">
        <v>14048</v>
      </c>
    </row>
    <row r="169" spans="1:6" x14ac:dyDescent="0.35">
      <c r="A169" s="9">
        <v>45549</v>
      </c>
      <c r="B169">
        <v>2024</v>
      </c>
      <c r="C169" t="s">
        <v>14108</v>
      </c>
      <c r="D169">
        <v>9</v>
      </c>
      <c r="E169" t="s">
        <v>14064</v>
      </c>
      <c r="F169" t="s">
        <v>14050</v>
      </c>
    </row>
    <row r="170" spans="1:6" x14ac:dyDescent="0.35">
      <c r="A170" s="9">
        <v>45550</v>
      </c>
      <c r="B170">
        <v>2024</v>
      </c>
      <c r="C170" t="s">
        <v>14108</v>
      </c>
      <c r="D170">
        <v>9</v>
      </c>
      <c r="E170" t="s">
        <v>14064</v>
      </c>
      <c r="F170" t="s">
        <v>14059</v>
      </c>
    </row>
    <row r="171" spans="1:6" x14ac:dyDescent="0.35">
      <c r="A171" s="9">
        <v>45551</v>
      </c>
      <c r="B171">
        <v>2024</v>
      </c>
      <c r="C171" t="s">
        <v>14108</v>
      </c>
      <c r="D171">
        <v>9</v>
      </c>
      <c r="E171" t="s">
        <v>14064</v>
      </c>
      <c r="F171" t="s">
        <v>14062</v>
      </c>
    </row>
    <row r="172" spans="1:6" x14ac:dyDescent="0.35">
      <c r="A172" s="9">
        <v>45552</v>
      </c>
      <c r="B172">
        <v>2024</v>
      </c>
      <c r="C172" t="s">
        <v>14108</v>
      </c>
      <c r="D172">
        <v>9</v>
      </c>
      <c r="E172" t="s">
        <v>14064</v>
      </c>
      <c r="F172" t="s">
        <v>14046</v>
      </c>
    </row>
    <row r="173" spans="1:6" x14ac:dyDescent="0.35">
      <c r="A173" s="9">
        <v>45553</v>
      </c>
      <c r="B173">
        <v>2024</v>
      </c>
      <c r="C173" t="s">
        <v>14108</v>
      </c>
      <c r="D173">
        <v>9</v>
      </c>
      <c r="E173" t="s">
        <v>14064</v>
      </c>
      <c r="F173" t="s">
        <v>14052</v>
      </c>
    </row>
    <row r="174" spans="1:6" x14ac:dyDescent="0.35">
      <c r="A174" s="9">
        <v>45554</v>
      </c>
      <c r="B174">
        <v>2024</v>
      </c>
      <c r="C174" t="s">
        <v>14108</v>
      </c>
      <c r="D174">
        <v>9</v>
      </c>
      <c r="E174" t="s">
        <v>14064</v>
      </c>
      <c r="F174" t="s">
        <v>14057</v>
      </c>
    </row>
    <row r="175" spans="1:6" x14ac:dyDescent="0.35">
      <c r="A175" s="9">
        <v>45555</v>
      </c>
      <c r="B175">
        <v>2024</v>
      </c>
      <c r="C175" t="s">
        <v>14108</v>
      </c>
      <c r="D175">
        <v>9</v>
      </c>
      <c r="E175" t="s">
        <v>14064</v>
      </c>
      <c r="F175" t="s">
        <v>14048</v>
      </c>
    </row>
    <row r="176" spans="1:6" x14ac:dyDescent="0.35">
      <c r="A176" s="9">
        <v>45556</v>
      </c>
      <c r="B176">
        <v>2024</v>
      </c>
      <c r="C176" t="s">
        <v>14108</v>
      </c>
      <c r="D176">
        <v>9</v>
      </c>
      <c r="E176" t="s">
        <v>14064</v>
      </c>
      <c r="F176" t="s">
        <v>14050</v>
      </c>
    </row>
    <row r="177" spans="1:6" x14ac:dyDescent="0.35">
      <c r="A177" s="9">
        <v>45557</v>
      </c>
      <c r="B177">
        <v>2024</v>
      </c>
      <c r="C177" t="s">
        <v>14108</v>
      </c>
      <c r="D177">
        <v>9</v>
      </c>
      <c r="E177" t="s">
        <v>14064</v>
      </c>
      <c r="F177" t="s">
        <v>14059</v>
      </c>
    </row>
    <row r="178" spans="1:6" x14ac:dyDescent="0.35">
      <c r="A178" s="9">
        <v>45558</v>
      </c>
      <c r="B178">
        <v>2024</v>
      </c>
      <c r="C178" t="s">
        <v>14108</v>
      </c>
      <c r="D178">
        <v>9</v>
      </c>
      <c r="E178" t="s">
        <v>14064</v>
      </c>
      <c r="F178" t="s">
        <v>14062</v>
      </c>
    </row>
    <row r="179" spans="1:6" x14ac:dyDescent="0.35">
      <c r="A179" s="9">
        <v>45559</v>
      </c>
      <c r="B179">
        <v>2024</v>
      </c>
      <c r="C179" t="s">
        <v>14108</v>
      </c>
      <c r="D179">
        <v>9</v>
      </c>
      <c r="E179" t="s">
        <v>14064</v>
      </c>
      <c r="F179" t="s">
        <v>14046</v>
      </c>
    </row>
    <row r="180" spans="1:6" x14ac:dyDescent="0.35">
      <c r="A180" s="9">
        <v>45560</v>
      </c>
      <c r="B180">
        <v>2024</v>
      </c>
      <c r="C180" t="s">
        <v>14108</v>
      </c>
      <c r="D180">
        <v>9</v>
      </c>
      <c r="E180" t="s">
        <v>14064</v>
      </c>
      <c r="F180" t="s">
        <v>14052</v>
      </c>
    </row>
    <row r="181" spans="1:6" x14ac:dyDescent="0.35">
      <c r="A181" s="9">
        <v>45561</v>
      </c>
      <c r="B181">
        <v>2024</v>
      </c>
      <c r="C181" t="s">
        <v>14108</v>
      </c>
      <c r="D181">
        <v>9</v>
      </c>
      <c r="E181" t="s">
        <v>14064</v>
      </c>
      <c r="F181" t="s">
        <v>14057</v>
      </c>
    </row>
    <row r="182" spans="1:6" x14ac:dyDescent="0.35">
      <c r="A182" s="9">
        <v>45562</v>
      </c>
      <c r="B182">
        <v>2024</v>
      </c>
      <c r="C182" t="s">
        <v>14108</v>
      </c>
      <c r="D182">
        <v>9</v>
      </c>
      <c r="E182" t="s">
        <v>14064</v>
      </c>
      <c r="F182" t="s">
        <v>14048</v>
      </c>
    </row>
    <row r="183" spans="1:6" x14ac:dyDescent="0.35">
      <c r="A183" s="9">
        <v>45563</v>
      </c>
      <c r="B183">
        <v>2024</v>
      </c>
      <c r="C183" t="s">
        <v>14108</v>
      </c>
      <c r="D183">
        <v>9</v>
      </c>
      <c r="E183" t="s">
        <v>14064</v>
      </c>
      <c r="F183" t="s">
        <v>14050</v>
      </c>
    </row>
    <row r="184" spans="1:6" x14ac:dyDescent="0.35">
      <c r="A184" s="9">
        <v>45564</v>
      </c>
      <c r="B184">
        <v>2024</v>
      </c>
      <c r="C184" t="s">
        <v>14108</v>
      </c>
      <c r="D184">
        <v>9</v>
      </c>
      <c r="E184" t="s">
        <v>14064</v>
      </c>
      <c r="F184" t="s">
        <v>14059</v>
      </c>
    </row>
    <row r="185" spans="1:6" x14ac:dyDescent="0.35">
      <c r="A185" s="9">
        <v>45565</v>
      </c>
      <c r="B185">
        <v>2024</v>
      </c>
      <c r="C185" t="s">
        <v>14108</v>
      </c>
      <c r="D185">
        <v>9</v>
      </c>
      <c r="E185" t="s">
        <v>14064</v>
      </c>
      <c r="F185" t="s">
        <v>14062</v>
      </c>
    </row>
    <row r="186" spans="1:6" x14ac:dyDescent="0.35">
      <c r="A186" s="9">
        <v>45200</v>
      </c>
      <c r="B186">
        <v>2023</v>
      </c>
      <c r="C186" t="s">
        <v>14109</v>
      </c>
      <c r="D186">
        <v>10</v>
      </c>
      <c r="E186" t="s">
        <v>14065</v>
      </c>
      <c r="F186" t="s">
        <v>14059</v>
      </c>
    </row>
    <row r="187" spans="1:6" x14ac:dyDescent="0.35">
      <c r="A187" s="9">
        <v>45201</v>
      </c>
      <c r="B187">
        <v>2023</v>
      </c>
      <c r="C187" t="s">
        <v>14109</v>
      </c>
      <c r="D187">
        <v>10</v>
      </c>
      <c r="E187" t="s">
        <v>14065</v>
      </c>
      <c r="F187" t="s">
        <v>14062</v>
      </c>
    </row>
    <row r="188" spans="1:6" x14ac:dyDescent="0.35">
      <c r="A188" s="9">
        <v>45202</v>
      </c>
      <c r="B188">
        <v>2023</v>
      </c>
      <c r="C188" t="s">
        <v>14109</v>
      </c>
      <c r="D188">
        <v>10</v>
      </c>
      <c r="E188" t="s">
        <v>14065</v>
      </c>
      <c r="F188" t="s">
        <v>14046</v>
      </c>
    </row>
    <row r="189" spans="1:6" x14ac:dyDescent="0.35">
      <c r="A189" s="9">
        <v>45203</v>
      </c>
      <c r="B189">
        <v>2023</v>
      </c>
      <c r="C189" t="s">
        <v>14109</v>
      </c>
      <c r="D189">
        <v>10</v>
      </c>
      <c r="E189" t="s">
        <v>14065</v>
      </c>
      <c r="F189" t="s">
        <v>14052</v>
      </c>
    </row>
    <row r="190" spans="1:6" x14ac:dyDescent="0.35">
      <c r="A190" s="9">
        <v>45204</v>
      </c>
      <c r="B190">
        <v>2023</v>
      </c>
      <c r="C190" t="s">
        <v>14109</v>
      </c>
      <c r="D190">
        <v>10</v>
      </c>
      <c r="E190" t="s">
        <v>14065</v>
      </c>
      <c r="F190" t="s">
        <v>14057</v>
      </c>
    </row>
    <row r="191" spans="1:6" x14ac:dyDescent="0.35">
      <c r="A191" s="9">
        <v>45205</v>
      </c>
      <c r="B191">
        <v>2023</v>
      </c>
      <c r="C191" t="s">
        <v>14109</v>
      </c>
      <c r="D191">
        <v>10</v>
      </c>
      <c r="E191" t="s">
        <v>14065</v>
      </c>
      <c r="F191" t="s">
        <v>14048</v>
      </c>
    </row>
    <row r="192" spans="1:6" x14ac:dyDescent="0.35">
      <c r="A192" s="9">
        <v>45206</v>
      </c>
      <c r="B192">
        <v>2023</v>
      </c>
      <c r="C192" t="s">
        <v>14109</v>
      </c>
      <c r="D192">
        <v>10</v>
      </c>
      <c r="E192" t="s">
        <v>14065</v>
      </c>
      <c r="F192" t="s">
        <v>14050</v>
      </c>
    </row>
    <row r="193" spans="1:6" x14ac:dyDescent="0.35">
      <c r="A193" s="9">
        <v>45207</v>
      </c>
      <c r="B193">
        <v>2023</v>
      </c>
      <c r="C193" t="s">
        <v>14109</v>
      </c>
      <c r="D193">
        <v>10</v>
      </c>
      <c r="E193" t="s">
        <v>14065</v>
      </c>
      <c r="F193" t="s">
        <v>14059</v>
      </c>
    </row>
    <row r="194" spans="1:6" x14ac:dyDescent="0.35">
      <c r="A194" s="9">
        <v>45208</v>
      </c>
      <c r="B194">
        <v>2023</v>
      </c>
      <c r="C194" t="s">
        <v>14109</v>
      </c>
      <c r="D194">
        <v>10</v>
      </c>
      <c r="E194" t="s">
        <v>14065</v>
      </c>
      <c r="F194" t="s">
        <v>14062</v>
      </c>
    </row>
    <row r="195" spans="1:6" x14ac:dyDescent="0.35">
      <c r="A195" s="9">
        <v>45209</v>
      </c>
      <c r="B195">
        <v>2023</v>
      </c>
      <c r="C195" t="s">
        <v>14109</v>
      </c>
      <c r="D195">
        <v>10</v>
      </c>
      <c r="E195" t="s">
        <v>14065</v>
      </c>
      <c r="F195" t="s">
        <v>14046</v>
      </c>
    </row>
    <row r="196" spans="1:6" x14ac:dyDescent="0.35">
      <c r="A196" s="9">
        <v>45210</v>
      </c>
      <c r="B196">
        <v>2023</v>
      </c>
      <c r="C196" t="s">
        <v>14109</v>
      </c>
      <c r="D196">
        <v>10</v>
      </c>
      <c r="E196" t="s">
        <v>14065</v>
      </c>
      <c r="F196" t="s">
        <v>14052</v>
      </c>
    </row>
    <row r="197" spans="1:6" x14ac:dyDescent="0.35">
      <c r="A197" s="9">
        <v>45211</v>
      </c>
      <c r="B197">
        <v>2023</v>
      </c>
      <c r="C197" t="s">
        <v>14109</v>
      </c>
      <c r="D197">
        <v>10</v>
      </c>
      <c r="E197" t="s">
        <v>14065</v>
      </c>
      <c r="F197" t="s">
        <v>14057</v>
      </c>
    </row>
    <row r="198" spans="1:6" x14ac:dyDescent="0.35">
      <c r="A198" s="9">
        <v>45212</v>
      </c>
      <c r="B198">
        <v>2023</v>
      </c>
      <c r="C198" t="s">
        <v>14109</v>
      </c>
      <c r="D198">
        <v>10</v>
      </c>
      <c r="E198" t="s">
        <v>14065</v>
      </c>
      <c r="F198" t="s">
        <v>14048</v>
      </c>
    </row>
    <row r="199" spans="1:6" x14ac:dyDescent="0.35">
      <c r="A199" s="9">
        <v>45213</v>
      </c>
      <c r="B199">
        <v>2023</v>
      </c>
      <c r="C199" t="s">
        <v>14109</v>
      </c>
      <c r="D199">
        <v>10</v>
      </c>
      <c r="E199" t="s">
        <v>14065</v>
      </c>
      <c r="F199" t="s">
        <v>14050</v>
      </c>
    </row>
    <row r="200" spans="1:6" x14ac:dyDescent="0.35">
      <c r="A200" s="9">
        <v>45214</v>
      </c>
      <c r="B200">
        <v>2023</v>
      </c>
      <c r="C200" t="s">
        <v>14109</v>
      </c>
      <c r="D200">
        <v>10</v>
      </c>
      <c r="E200" t="s">
        <v>14065</v>
      </c>
      <c r="F200" t="s">
        <v>14059</v>
      </c>
    </row>
    <row r="201" spans="1:6" x14ac:dyDescent="0.35">
      <c r="A201" s="9">
        <v>45215</v>
      </c>
      <c r="B201">
        <v>2023</v>
      </c>
      <c r="C201" t="s">
        <v>14109</v>
      </c>
      <c r="D201">
        <v>10</v>
      </c>
      <c r="E201" t="s">
        <v>14065</v>
      </c>
      <c r="F201" t="s">
        <v>14062</v>
      </c>
    </row>
    <row r="202" spans="1:6" x14ac:dyDescent="0.35">
      <c r="A202" s="9">
        <v>45216</v>
      </c>
      <c r="B202">
        <v>2023</v>
      </c>
      <c r="C202" t="s">
        <v>14109</v>
      </c>
      <c r="D202">
        <v>10</v>
      </c>
      <c r="E202" t="s">
        <v>14065</v>
      </c>
      <c r="F202" t="s">
        <v>14046</v>
      </c>
    </row>
    <row r="203" spans="1:6" x14ac:dyDescent="0.35">
      <c r="A203" s="9">
        <v>45217</v>
      </c>
      <c r="B203">
        <v>2023</v>
      </c>
      <c r="C203" t="s">
        <v>14109</v>
      </c>
      <c r="D203">
        <v>10</v>
      </c>
      <c r="E203" t="s">
        <v>14065</v>
      </c>
      <c r="F203" t="s">
        <v>14052</v>
      </c>
    </row>
    <row r="204" spans="1:6" x14ac:dyDescent="0.35">
      <c r="A204" s="9">
        <v>45218</v>
      </c>
      <c r="B204">
        <v>2023</v>
      </c>
      <c r="C204" t="s">
        <v>14109</v>
      </c>
      <c r="D204">
        <v>10</v>
      </c>
      <c r="E204" t="s">
        <v>14065</v>
      </c>
      <c r="F204" t="s">
        <v>14057</v>
      </c>
    </row>
    <row r="205" spans="1:6" x14ac:dyDescent="0.35">
      <c r="A205" s="9">
        <v>45219</v>
      </c>
      <c r="B205">
        <v>2023</v>
      </c>
      <c r="C205" t="s">
        <v>14109</v>
      </c>
      <c r="D205">
        <v>10</v>
      </c>
      <c r="E205" t="s">
        <v>14065</v>
      </c>
      <c r="F205" t="s">
        <v>14048</v>
      </c>
    </row>
    <row r="206" spans="1:6" x14ac:dyDescent="0.35">
      <c r="A206" s="9">
        <v>45220</v>
      </c>
      <c r="B206">
        <v>2023</v>
      </c>
      <c r="C206" t="s">
        <v>14109</v>
      </c>
      <c r="D206">
        <v>10</v>
      </c>
      <c r="E206" t="s">
        <v>14065</v>
      </c>
      <c r="F206" t="s">
        <v>14050</v>
      </c>
    </row>
    <row r="207" spans="1:6" x14ac:dyDescent="0.35">
      <c r="A207" s="9">
        <v>45221</v>
      </c>
      <c r="B207">
        <v>2023</v>
      </c>
      <c r="C207" t="s">
        <v>14109</v>
      </c>
      <c r="D207">
        <v>10</v>
      </c>
      <c r="E207" t="s">
        <v>14065</v>
      </c>
      <c r="F207" t="s">
        <v>14059</v>
      </c>
    </row>
    <row r="208" spans="1:6" x14ac:dyDescent="0.35">
      <c r="A208" s="9">
        <v>45222</v>
      </c>
      <c r="B208">
        <v>2023</v>
      </c>
      <c r="C208" t="s">
        <v>14109</v>
      </c>
      <c r="D208">
        <v>10</v>
      </c>
      <c r="E208" t="s">
        <v>14065</v>
      </c>
      <c r="F208" t="s">
        <v>14062</v>
      </c>
    </row>
    <row r="209" spans="1:6" x14ac:dyDescent="0.35">
      <c r="A209" s="9">
        <v>45223</v>
      </c>
      <c r="B209">
        <v>2023</v>
      </c>
      <c r="C209" t="s">
        <v>14109</v>
      </c>
      <c r="D209">
        <v>10</v>
      </c>
      <c r="E209" t="s">
        <v>14065</v>
      </c>
      <c r="F209" t="s">
        <v>14046</v>
      </c>
    </row>
    <row r="210" spans="1:6" x14ac:dyDescent="0.35">
      <c r="A210" s="9">
        <v>45224</v>
      </c>
      <c r="B210">
        <v>2023</v>
      </c>
      <c r="C210" t="s">
        <v>14109</v>
      </c>
      <c r="D210">
        <v>10</v>
      </c>
      <c r="E210" t="s">
        <v>14065</v>
      </c>
      <c r="F210" t="s">
        <v>14052</v>
      </c>
    </row>
    <row r="211" spans="1:6" x14ac:dyDescent="0.35">
      <c r="A211" s="9">
        <v>45225</v>
      </c>
      <c r="B211">
        <v>2023</v>
      </c>
      <c r="C211" t="s">
        <v>14109</v>
      </c>
      <c r="D211">
        <v>10</v>
      </c>
      <c r="E211" t="s">
        <v>14065</v>
      </c>
      <c r="F211" t="s">
        <v>14057</v>
      </c>
    </row>
    <row r="212" spans="1:6" x14ac:dyDescent="0.35">
      <c r="A212" s="9">
        <v>45226</v>
      </c>
      <c r="B212">
        <v>2023</v>
      </c>
      <c r="C212" t="s">
        <v>14109</v>
      </c>
      <c r="D212">
        <v>10</v>
      </c>
      <c r="E212" t="s">
        <v>14065</v>
      </c>
      <c r="F212" t="s">
        <v>14048</v>
      </c>
    </row>
    <row r="213" spans="1:6" x14ac:dyDescent="0.35">
      <c r="A213" s="9">
        <v>45227</v>
      </c>
      <c r="B213">
        <v>2023</v>
      </c>
      <c r="C213" t="s">
        <v>14109</v>
      </c>
      <c r="D213">
        <v>10</v>
      </c>
      <c r="E213" t="s">
        <v>14065</v>
      </c>
      <c r="F213" t="s">
        <v>14050</v>
      </c>
    </row>
    <row r="214" spans="1:6" x14ac:dyDescent="0.35">
      <c r="A214" s="9">
        <v>45228</v>
      </c>
      <c r="B214">
        <v>2023</v>
      </c>
      <c r="C214" t="s">
        <v>14109</v>
      </c>
      <c r="D214">
        <v>10</v>
      </c>
      <c r="E214" t="s">
        <v>14065</v>
      </c>
      <c r="F214" t="s">
        <v>14059</v>
      </c>
    </row>
    <row r="215" spans="1:6" x14ac:dyDescent="0.35">
      <c r="A215" s="9">
        <v>45229</v>
      </c>
      <c r="B215">
        <v>2023</v>
      </c>
      <c r="C215" t="s">
        <v>14109</v>
      </c>
      <c r="D215">
        <v>10</v>
      </c>
      <c r="E215" t="s">
        <v>14065</v>
      </c>
      <c r="F215" t="s">
        <v>14062</v>
      </c>
    </row>
    <row r="216" spans="1:6" x14ac:dyDescent="0.35">
      <c r="A216" s="9">
        <v>45230</v>
      </c>
      <c r="B216">
        <v>2023</v>
      </c>
      <c r="C216" t="s">
        <v>14109</v>
      </c>
      <c r="D216">
        <v>10</v>
      </c>
      <c r="E216" t="s">
        <v>14065</v>
      </c>
      <c r="F216" t="s">
        <v>14046</v>
      </c>
    </row>
    <row r="217" spans="1:6" x14ac:dyDescent="0.35">
      <c r="A217" s="9">
        <v>45231</v>
      </c>
      <c r="B217">
        <v>2023</v>
      </c>
      <c r="C217" t="s">
        <v>14110</v>
      </c>
      <c r="D217">
        <v>11</v>
      </c>
      <c r="E217" t="s">
        <v>14065</v>
      </c>
      <c r="F217" t="s">
        <v>14052</v>
      </c>
    </row>
    <row r="218" spans="1:6" x14ac:dyDescent="0.35">
      <c r="A218" s="9">
        <v>45232</v>
      </c>
      <c r="B218">
        <v>2023</v>
      </c>
      <c r="C218" t="s">
        <v>14110</v>
      </c>
      <c r="D218">
        <v>11</v>
      </c>
      <c r="E218" t="s">
        <v>14065</v>
      </c>
      <c r="F218" t="s">
        <v>14057</v>
      </c>
    </row>
    <row r="219" spans="1:6" x14ac:dyDescent="0.35">
      <c r="A219" s="9">
        <v>45233</v>
      </c>
      <c r="B219">
        <v>2023</v>
      </c>
      <c r="C219" t="s">
        <v>14110</v>
      </c>
      <c r="D219">
        <v>11</v>
      </c>
      <c r="E219" t="s">
        <v>14065</v>
      </c>
      <c r="F219" t="s">
        <v>14048</v>
      </c>
    </row>
    <row r="220" spans="1:6" x14ac:dyDescent="0.35">
      <c r="A220" s="9">
        <v>45234</v>
      </c>
      <c r="B220">
        <v>2023</v>
      </c>
      <c r="C220" t="s">
        <v>14110</v>
      </c>
      <c r="D220">
        <v>11</v>
      </c>
      <c r="E220" t="s">
        <v>14065</v>
      </c>
      <c r="F220" t="s">
        <v>14050</v>
      </c>
    </row>
    <row r="221" spans="1:6" x14ac:dyDescent="0.35">
      <c r="A221" s="9">
        <v>45235</v>
      </c>
      <c r="B221">
        <v>2023</v>
      </c>
      <c r="C221" t="s">
        <v>14110</v>
      </c>
      <c r="D221">
        <v>11</v>
      </c>
      <c r="E221" t="s">
        <v>14065</v>
      </c>
      <c r="F221" t="s">
        <v>14059</v>
      </c>
    </row>
    <row r="222" spans="1:6" x14ac:dyDescent="0.35">
      <c r="A222" s="9">
        <v>45236</v>
      </c>
      <c r="B222">
        <v>2023</v>
      </c>
      <c r="C222" t="s">
        <v>14110</v>
      </c>
      <c r="D222">
        <v>11</v>
      </c>
      <c r="E222" t="s">
        <v>14065</v>
      </c>
      <c r="F222" t="s">
        <v>14062</v>
      </c>
    </row>
    <row r="223" spans="1:6" x14ac:dyDescent="0.35">
      <c r="A223" s="9">
        <v>45237</v>
      </c>
      <c r="B223">
        <v>2023</v>
      </c>
      <c r="C223" t="s">
        <v>14110</v>
      </c>
      <c r="D223">
        <v>11</v>
      </c>
      <c r="E223" t="s">
        <v>14065</v>
      </c>
      <c r="F223" t="s">
        <v>14046</v>
      </c>
    </row>
    <row r="224" spans="1:6" x14ac:dyDescent="0.35">
      <c r="A224" s="9">
        <v>45238</v>
      </c>
      <c r="B224">
        <v>2023</v>
      </c>
      <c r="C224" t="s">
        <v>14110</v>
      </c>
      <c r="D224">
        <v>11</v>
      </c>
      <c r="E224" t="s">
        <v>14065</v>
      </c>
      <c r="F224" t="s">
        <v>14052</v>
      </c>
    </row>
    <row r="225" spans="1:6" x14ac:dyDescent="0.35">
      <c r="A225" s="9">
        <v>45239</v>
      </c>
      <c r="B225">
        <v>2023</v>
      </c>
      <c r="C225" t="s">
        <v>14110</v>
      </c>
      <c r="D225">
        <v>11</v>
      </c>
      <c r="E225" t="s">
        <v>14065</v>
      </c>
      <c r="F225" t="s">
        <v>14057</v>
      </c>
    </row>
    <row r="226" spans="1:6" x14ac:dyDescent="0.35">
      <c r="A226" s="9">
        <v>45240</v>
      </c>
      <c r="B226">
        <v>2023</v>
      </c>
      <c r="C226" t="s">
        <v>14110</v>
      </c>
      <c r="D226">
        <v>11</v>
      </c>
      <c r="E226" t="s">
        <v>14065</v>
      </c>
      <c r="F226" t="s">
        <v>14048</v>
      </c>
    </row>
    <row r="227" spans="1:6" x14ac:dyDescent="0.35">
      <c r="A227" s="9">
        <v>45241</v>
      </c>
      <c r="B227">
        <v>2023</v>
      </c>
      <c r="C227" t="s">
        <v>14110</v>
      </c>
      <c r="D227">
        <v>11</v>
      </c>
      <c r="E227" t="s">
        <v>14065</v>
      </c>
      <c r="F227" t="s">
        <v>14050</v>
      </c>
    </row>
    <row r="228" spans="1:6" x14ac:dyDescent="0.35">
      <c r="A228" s="9">
        <v>45242</v>
      </c>
      <c r="B228">
        <v>2023</v>
      </c>
      <c r="C228" t="s">
        <v>14110</v>
      </c>
      <c r="D228">
        <v>11</v>
      </c>
      <c r="E228" t="s">
        <v>14065</v>
      </c>
      <c r="F228" t="s">
        <v>14059</v>
      </c>
    </row>
    <row r="229" spans="1:6" x14ac:dyDescent="0.35">
      <c r="A229" s="9">
        <v>45243</v>
      </c>
      <c r="B229">
        <v>2023</v>
      </c>
      <c r="C229" t="s">
        <v>14110</v>
      </c>
      <c r="D229">
        <v>11</v>
      </c>
      <c r="E229" t="s">
        <v>14065</v>
      </c>
      <c r="F229" t="s">
        <v>14062</v>
      </c>
    </row>
    <row r="230" spans="1:6" x14ac:dyDescent="0.35">
      <c r="A230" s="9">
        <v>45244</v>
      </c>
      <c r="B230">
        <v>2023</v>
      </c>
      <c r="C230" t="s">
        <v>14110</v>
      </c>
      <c r="D230">
        <v>11</v>
      </c>
      <c r="E230" t="s">
        <v>14065</v>
      </c>
      <c r="F230" t="s">
        <v>14046</v>
      </c>
    </row>
    <row r="231" spans="1:6" x14ac:dyDescent="0.35">
      <c r="A231" s="9">
        <v>45245</v>
      </c>
      <c r="B231">
        <v>2023</v>
      </c>
      <c r="C231" t="s">
        <v>14110</v>
      </c>
      <c r="D231">
        <v>11</v>
      </c>
      <c r="E231" t="s">
        <v>14065</v>
      </c>
      <c r="F231" t="s">
        <v>14052</v>
      </c>
    </row>
    <row r="232" spans="1:6" x14ac:dyDescent="0.35">
      <c r="A232" s="9">
        <v>45246</v>
      </c>
      <c r="B232">
        <v>2023</v>
      </c>
      <c r="C232" t="s">
        <v>14110</v>
      </c>
      <c r="D232">
        <v>11</v>
      </c>
      <c r="E232" t="s">
        <v>14065</v>
      </c>
      <c r="F232" t="s">
        <v>14057</v>
      </c>
    </row>
    <row r="233" spans="1:6" x14ac:dyDescent="0.35">
      <c r="A233" s="9">
        <v>45247</v>
      </c>
      <c r="B233">
        <v>2023</v>
      </c>
      <c r="C233" t="s">
        <v>14110</v>
      </c>
      <c r="D233">
        <v>11</v>
      </c>
      <c r="E233" t="s">
        <v>14065</v>
      </c>
      <c r="F233" t="s">
        <v>14048</v>
      </c>
    </row>
    <row r="234" spans="1:6" x14ac:dyDescent="0.35">
      <c r="A234" s="9">
        <v>45248</v>
      </c>
      <c r="B234">
        <v>2023</v>
      </c>
      <c r="C234" t="s">
        <v>14110</v>
      </c>
      <c r="D234">
        <v>11</v>
      </c>
      <c r="E234" t="s">
        <v>14065</v>
      </c>
      <c r="F234" t="s">
        <v>14050</v>
      </c>
    </row>
    <row r="235" spans="1:6" x14ac:dyDescent="0.35">
      <c r="A235" s="9">
        <v>45249</v>
      </c>
      <c r="B235">
        <v>2023</v>
      </c>
      <c r="C235" t="s">
        <v>14110</v>
      </c>
      <c r="D235">
        <v>11</v>
      </c>
      <c r="E235" t="s">
        <v>14065</v>
      </c>
      <c r="F235" t="s">
        <v>14059</v>
      </c>
    </row>
    <row r="236" spans="1:6" x14ac:dyDescent="0.35">
      <c r="A236" s="9">
        <v>45250</v>
      </c>
      <c r="B236">
        <v>2023</v>
      </c>
      <c r="C236" t="s">
        <v>14110</v>
      </c>
      <c r="D236">
        <v>11</v>
      </c>
      <c r="E236" t="s">
        <v>14065</v>
      </c>
      <c r="F236" t="s">
        <v>14062</v>
      </c>
    </row>
    <row r="237" spans="1:6" x14ac:dyDescent="0.35">
      <c r="A237" s="9">
        <v>45251</v>
      </c>
      <c r="B237">
        <v>2023</v>
      </c>
      <c r="C237" t="s">
        <v>14110</v>
      </c>
      <c r="D237">
        <v>11</v>
      </c>
      <c r="E237" t="s">
        <v>14065</v>
      </c>
      <c r="F237" t="s">
        <v>14046</v>
      </c>
    </row>
    <row r="238" spans="1:6" x14ac:dyDescent="0.35">
      <c r="A238" s="9">
        <v>45252</v>
      </c>
      <c r="B238">
        <v>2023</v>
      </c>
      <c r="C238" t="s">
        <v>14110</v>
      </c>
      <c r="D238">
        <v>11</v>
      </c>
      <c r="E238" t="s">
        <v>14065</v>
      </c>
      <c r="F238" t="s">
        <v>14052</v>
      </c>
    </row>
    <row r="239" spans="1:6" x14ac:dyDescent="0.35">
      <c r="A239" s="9">
        <v>45253</v>
      </c>
      <c r="B239">
        <v>2023</v>
      </c>
      <c r="C239" t="s">
        <v>14110</v>
      </c>
      <c r="D239">
        <v>11</v>
      </c>
      <c r="E239" t="s">
        <v>14065</v>
      </c>
      <c r="F239" t="s">
        <v>14057</v>
      </c>
    </row>
    <row r="240" spans="1:6" x14ac:dyDescent="0.35">
      <c r="A240" s="9">
        <v>45254</v>
      </c>
      <c r="B240">
        <v>2023</v>
      </c>
      <c r="C240" t="s">
        <v>14110</v>
      </c>
      <c r="D240">
        <v>11</v>
      </c>
      <c r="E240" t="s">
        <v>14065</v>
      </c>
      <c r="F240" t="s">
        <v>14048</v>
      </c>
    </row>
    <row r="241" spans="1:6" x14ac:dyDescent="0.35">
      <c r="A241" s="9">
        <v>45255</v>
      </c>
      <c r="B241">
        <v>2023</v>
      </c>
      <c r="C241" t="s">
        <v>14110</v>
      </c>
      <c r="D241">
        <v>11</v>
      </c>
      <c r="E241" t="s">
        <v>14065</v>
      </c>
      <c r="F241" t="s">
        <v>14050</v>
      </c>
    </row>
    <row r="242" spans="1:6" x14ac:dyDescent="0.35">
      <c r="A242" s="9">
        <v>45256</v>
      </c>
      <c r="B242">
        <v>2023</v>
      </c>
      <c r="C242" t="s">
        <v>14110</v>
      </c>
      <c r="D242">
        <v>11</v>
      </c>
      <c r="E242" t="s">
        <v>14065</v>
      </c>
      <c r="F242" t="s">
        <v>14059</v>
      </c>
    </row>
    <row r="243" spans="1:6" x14ac:dyDescent="0.35">
      <c r="A243" s="9">
        <v>45257</v>
      </c>
      <c r="B243">
        <v>2023</v>
      </c>
      <c r="C243" t="s">
        <v>14110</v>
      </c>
      <c r="D243">
        <v>11</v>
      </c>
      <c r="E243" t="s">
        <v>14065</v>
      </c>
      <c r="F243" t="s">
        <v>14062</v>
      </c>
    </row>
    <row r="244" spans="1:6" x14ac:dyDescent="0.35">
      <c r="A244" s="9">
        <v>45258</v>
      </c>
      <c r="B244">
        <v>2023</v>
      </c>
      <c r="C244" t="s">
        <v>14110</v>
      </c>
      <c r="D244">
        <v>11</v>
      </c>
      <c r="E244" t="s">
        <v>14065</v>
      </c>
      <c r="F244" t="s">
        <v>14046</v>
      </c>
    </row>
    <row r="245" spans="1:6" x14ac:dyDescent="0.35">
      <c r="A245" s="9">
        <v>45259</v>
      </c>
      <c r="B245">
        <v>2023</v>
      </c>
      <c r="C245" t="s">
        <v>14110</v>
      </c>
      <c r="D245">
        <v>11</v>
      </c>
      <c r="E245" t="s">
        <v>14065</v>
      </c>
      <c r="F245" t="s">
        <v>14052</v>
      </c>
    </row>
    <row r="246" spans="1:6" x14ac:dyDescent="0.35">
      <c r="A246" s="9">
        <v>45260</v>
      </c>
      <c r="B246">
        <v>2023</v>
      </c>
      <c r="C246" t="s">
        <v>14110</v>
      </c>
      <c r="D246">
        <v>11</v>
      </c>
      <c r="E246" t="s">
        <v>14065</v>
      </c>
      <c r="F246" t="s">
        <v>14057</v>
      </c>
    </row>
    <row r="247" spans="1:6" x14ac:dyDescent="0.35">
      <c r="A247" s="9">
        <v>45261</v>
      </c>
      <c r="B247">
        <v>2023</v>
      </c>
      <c r="C247" t="s">
        <v>14111</v>
      </c>
      <c r="D247">
        <v>12</v>
      </c>
      <c r="E247" t="s">
        <v>14065</v>
      </c>
      <c r="F247" t="s">
        <v>14048</v>
      </c>
    </row>
    <row r="248" spans="1:6" x14ac:dyDescent="0.35">
      <c r="A248" s="9">
        <v>45262</v>
      </c>
      <c r="B248">
        <v>2023</v>
      </c>
      <c r="C248" t="s">
        <v>14111</v>
      </c>
      <c r="D248">
        <v>12</v>
      </c>
      <c r="E248" t="s">
        <v>14065</v>
      </c>
      <c r="F248" t="s">
        <v>14050</v>
      </c>
    </row>
    <row r="249" spans="1:6" x14ac:dyDescent="0.35">
      <c r="A249" s="9">
        <v>45263</v>
      </c>
      <c r="B249">
        <v>2023</v>
      </c>
      <c r="C249" t="s">
        <v>14111</v>
      </c>
      <c r="D249">
        <v>12</v>
      </c>
      <c r="E249" t="s">
        <v>14065</v>
      </c>
      <c r="F249" t="s">
        <v>14059</v>
      </c>
    </row>
    <row r="250" spans="1:6" x14ac:dyDescent="0.35">
      <c r="A250" s="9">
        <v>45264</v>
      </c>
      <c r="B250">
        <v>2023</v>
      </c>
      <c r="C250" t="s">
        <v>14111</v>
      </c>
      <c r="D250">
        <v>12</v>
      </c>
      <c r="E250" t="s">
        <v>14065</v>
      </c>
      <c r="F250" t="s">
        <v>14062</v>
      </c>
    </row>
    <row r="251" spans="1:6" x14ac:dyDescent="0.35">
      <c r="A251" s="9">
        <v>45265</v>
      </c>
      <c r="B251">
        <v>2023</v>
      </c>
      <c r="C251" t="s">
        <v>14111</v>
      </c>
      <c r="D251">
        <v>12</v>
      </c>
      <c r="E251" t="s">
        <v>14065</v>
      </c>
      <c r="F251" t="s">
        <v>14046</v>
      </c>
    </row>
    <row r="252" spans="1:6" x14ac:dyDescent="0.35">
      <c r="A252" s="9">
        <v>45266</v>
      </c>
      <c r="B252">
        <v>2023</v>
      </c>
      <c r="C252" t="s">
        <v>14111</v>
      </c>
      <c r="D252">
        <v>12</v>
      </c>
      <c r="E252" t="s">
        <v>14065</v>
      </c>
      <c r="F252" t="s">
        <v>14052</v>
      </c>
    </row>
    <row r="253" spans="1:6" x14ac:dyDescent="0.35">
      <c r="A253" s="9">
        <v>45267</v>
      </c>
      <c r="B253">
        <v>2023</v>
      </c>
      <c r="C253" t="s">
        <v>14111</v>
      </c>
      <c r="D253">
        <v>12</v>
      </c>
      <c r="E253" t="s">
        <v>14065</v>
      </c>
      <c r="F253" t="s">
        <v>14057</v>
      </c>
    </row>
    <row r="254" spans="1:6" x14ac:dyDescent="0.35">
      <c r="A254" s="9">
        <v>45268</v>
      </c>
      <c r="B254">
        <v>2023</v>
      </c>
      <c r="C254" t="s">
        <v>14111</v>
      </c>
      <c r="D254">
        <v>12</v>
      </c>
      <c r="E254" t="s">
        <v>14065</v>
      </c>
      <c r="F254" t="s">
        <v>14048</v>
      </c>
    </row>
    <row r="255" spans="1:6" x14ac:dyDescent="0.35">
      <c r="A255" s="9">
        <v>45269</v>
      </c>
      <c r="B255">
        <v>2023</v>
      </c>
      <c r="C255" t="s">
        <v>14111</v>
      </c>
      <c r="D255">
        <v>12</v>
      </c>
      <c r="E255" t="s">
        <v>14065</v>
      </c>
      <c r="F255" t="s">
        <v>14050</v>
      </c>
    </row>
    <row r="256" spans="1:6" x14ac:dyDescent="0.35">
      <c r="A256" s="9">
        <v>45270</v>
      </c>
      <c r="B256">
        <v>2023</v>
      </c>
      <c r="C256" t="s">
        <v>14111</v>
      </c>
      <c r="D256">
        <v>12</v>
      </c>
      <c r="E256" t="s">
        <v>14065</v>
      </c>
      <c r="F256" t="s">
        <v>14059</v>
      </c>
    </row>
    <row r="257" spans="1:6" x14ac:dyDescent="0.35">
      <c r="A257" s="9">
        <v>45271</v>
      </c>
      <c r="B257">
        <v>2023</v>
      </c>
      <c r="C257" t="s">
        <v>14111</v>
      </c>
      <c r="D257">
        <v>12</v>
      </c>
      <c r="E257" t="s">
        <v>14065</v>
      </c>
      <c r="F257" t="s">
        <v>14062</v>
      </c>
    </row>
    <row r="258" spans="1:6" x14ac:dyDescent="0.35">
      <c r="A258" s="9">
        <v>45272</v>
      </c>
      <c r="B258">
        <v>2023</v>
      </c>
      <c r="C258" t="s">
        <v>14111</v>
      </c>
      <c r="D258">
        <v>12</v>
      </c>
      <c r="E258" t="s">
        <v>14065</v>
      </c>
      <c r="F258" t="s">
        <v>14046</v>
      </c>
    </row>
    <row r="259" spans="1:6" x14ac:dyDescent="0.35">
      <c r="A259" s="9">
        <v>45273</v>
      </c>
      <c r="B259">
        <v>2023</v>
      </c>
      <c r="C259" t="s">
        <v>14111</v>
      </c>
      <c r="D259">
        <v>12</v>
      </c>
      <c r="E259" t="s">
        <v>14065</v>
      </c>
      <c r="F259" t="s">
        <v>14052</v>
      </c>
    </row>
    <row r="260" spans="1:6" x14ac:dyDescent="0.35">
      <c r="A260" s="9">
        <v>45274</v>
      </c>
      <c r="B260">
        <v>2023</v>
      </c>
      <c r="C260" t="s">
        <v>14111</v>
      </c>
      <c r="D260">
        <v>12</v>
      </c>
      <c r="E260" t="s">
        <v>14065</v>
      </c>
      <c r="F260" t="s">
        <v>14057</v>
      </c>
    </row>
    <row r="261" spans="1:6" x14ac:dyDescent="0.35">
      <c r="A261" s="9">
        <v>45275</v>
      </c>
      <c r="B261">
        <v>2023</v>
      </c>
      <c r="C261" t="s">
        <v>14111</v>
      </c>
      <c r="D261">
        <v>12</v>
      </c>
      <c r="E261" t="s">
        <v>14065</v>
      </c>
      <c r="F261" t="s">
        <v>14048</v>
      </c>
    </row>
    <row r="262" spans="1:6" x14ac:dyDescent="0.35">
      <c r="A262" s="9">
        <v>45276</v>
      </c>
      <c r="B262">
        <v>2023</v>
      </c>
      <c r="C262" t="s">
        <v>14111</v>
      </c>
      <c r="D262">
        <v>12</v>
      </c>
      <c r="E262" t="s">
        <v>14065</v>
      </c>
      <c r="F262" t="s">
        <v>14050</v>
      </c>
    </row>
    <row r="263" spans="1:6" x14ac:dyDescent="0.35">
      <c r="A263" s="9">
        <v>45277</v>
      </c>
      <c r="B263">
        <v>2023</v>
      </c>
      <c r="C263" t="s">
        <v>14111</v>
      </c>
      <c r="D263">
        <v>12</v>
      </c>
      <c r="E263" t="s">
        <v>14065</v>
      </c>
      <c r="F263" t="s">
        <v>14059</v>
      </c>
    </row>
    <row r="264" spans="1:6" x14ac:dyDescent="0.35">
      <c r="A264" s="9">
        <v>45278</v>
      </c>
      <c r="B264">
        <v>2023</v>
      </c>
      <c r="C264" t="s">
        <v>14111</v>
      </c>
      <c r="D264">
        <v>12</v>
      </c>
      <c r="E264" t="s">
        <v>14065</v>
      </c>
      <c r="F264" t="s">
        <v>14062</v>
      </c>
    </row>
    <row r="265" spans="1:6" x14ac:dyDescent="0.35">
      <c r="A265" s="9">
        <v>45279</v>
      </c>
      <c r="B265">
        <v>2023</v>
      </c>
      <c r="C265" t="s">
        <v>14111</v>
      </c>
      <c r="D265">
        <v>12</v>
      </c>
      <c r="E265" t="s">
        <v>14065</v>
      </c>
      <c r="F265" t="s">
        <v>14046</v>
      </c>
    </row>
    <row r="266" spans="1:6" x14ac:dyDescent="0.35">
      <c r="A266" s="9">
        <v>45280</v>
      </c>
      <c r="B266">
        <v>2023</v>
      </c>
      <c r="C266" t="s">
        <v>14111</v>
      </c>
      <c r="D266">
        <v>12</v>
      </c>
      <c r="E266" t="s">
        <v>14065</v>
      </c>
      <c r="F266" t="s">
        <v>14052</v>
      </c>
    </row>
    <row r="267" spans="1:6" x14ac:dyDescent="0.35">
      <c r="A267" s="9">
        <v>45281</v>
      </c>
      <c r="B267">
        <v>2023</v>
      </c>
      <c r="C267" t="s">
        <v>14111</v>
      </c>
      <c r="D267">
        <v>12</v>
      </c>
      <c r="E267" t="s">
        <v>14065</v>
      </c>
      <c r="F267" t="s">
        <v>14057</v>
      </c>
    </row>
    <row r="268" spans="1:6" x14ac:dyDescent="0.35">
      <c r="A268" s="9">
        <v>45282</v>
      </c>
      <c r="B268">
        <v>2023</v>
      </c>
      <c r="C268" t="s">
        <v>14111</v>
      </c>
      <c r="D268">
        <v>12</v>
      </c>
      <c r="E268" t="s">
        <v>14065</v>
      </c>
      <c r="F268" t="s">
        <v>14048</v>
      </c>
    </row>
    <row r="269" spans="1:6" x14ac:dyDescent="0.35">
      <c r="A269" s="9">
        <v>45283</v>
      </c>
      <c r="B269">
        <v>2023</v>
      </c>
      <c r="C269" t="s">
        <v>14111</v>
      </c>
      <c r="D269">
        <v>12</v>
      </c>
      <c r="E269" t="s">
        <v>14065</v>
      </c>
      <c r="F269" t="s">
        <v>14050</v>
      </c>
    </row>
    <row r="270" spans="1:6" x14ac:dyDescent="0.35">
      <c r="A270" s="9">
        <v>45284</v>
      </c>
      <c r="B270">
        <v>2023</v>
      </c>
      <c r="C270" t="s">
        <v>14111</v>
      </c>
      <c r="D270">
        <v>12</v>
      </c>
      <c r="E270" t="s">
        <v>14065</v>
      </c>
      <c r="F270" t="s">
        <v>14059</v>
      </c>
    </row>
    <row r="271" spans="1:6" x14ac:dyDescent="0.35">
      <c r="A271" s="9">
        <v>45285</v>
      </c>
      <c r="B271">
        <v>2023</v>
      </c>
      <c r="C271" t="s">
        <v>14111</v>
      </c>
      <c r="D271">
        <v>12</v>
      </c>
      <c r="E271" t="s">
        <v>14065</v>
      </c>
      <c r="F271" t="s">
        <v>14062</v>
      </c>
    </row>
    <row r="272" spans="1:6" x14ac:dyDescent="0.35">
      <c r="A272" s="9">
        <v>45286</v>
      </c>
      <c r="B272">
        <v>2023</v>
      </c>
      <c r="C272" t="s">
        <v>14111</v>
      </c>
      <c r="D272">
        <v>12</v>
      </c>
      <c r="E272" t="s">
        <v>14065</v>
      </c>
      <c r="F272" t="s">
        <v>14046</v>
      </c>
    </row>
    <row r="273" spans="1:6" x14ac:dyDescent="0.35">
      <c r="A273" s="9">
        <v>45287</v>
      </c>
      <c r="B273">
        <v>2023</v>
      </c>
      <c r="C273" t="s">
        <v>14111</v>
      </c>
      <c r="D273">
        <v>12</v>
      </c>
      <c r="E273" t="s">
        <v>14065</v>
      </c>
      <c r="F273" t="s">
        <v>14052</v>
      </c>
    </row>
    <row r="274" spans="1:6" x14ac:dyDescent="0.35">
      <c r="A274" s="9">
        <v>45288</v>
      </c>
      <c r="B274">
        <v>2023</v>
      </c>
      <c r="C274" t="s">
        <v>14111</v>
      </c>
      <c r="D274">
        <v>12</v>
      </c>
      <c r="E274" t="s">
        <v>14065</v>
      </c>
      <c r="F274" t="s">
        <v>14057</v>
      </c>
    </row>
    <row r="275" spans="1:6" x14ac:dyDescent="0.35">
      <c r="A275" s="9">
        <v>45289</v>
      </c>
      <c r="B275">
        <v>2023</v>
      </c>
      <c r="C275" t="s">
        <v>14111</v>
      </c>
      <c r="D275">
        <v>12</v>
      </c>
      <c r="E275" t="s">
        <v>14065</v>
      </c>
      <c r="F275" t="s">
        <v>14048</v>
      </c>
    </row>
    <row r="276" spans="1:6" x14ac:dyDescent="0.35">
      <c r="A276" s="9">
        <v>45290</v>
      </c>
      <c r="B276">
        <v>2023</v>
      </c>
      <c r="C276" t="s">
        <v>14111</v>
      </c>
      <c r="D276">
        <v>12</v>
      </c>
      <c r="E276" t="s">
        <v>14065</v>
      </c>
      <c r="F276" t="s">
        <v>14050</v>
      </c>
    </row>
    <row r="277" spans="1:6" x14ac:dyDescent="0.35">
      <c r="A277" s="9">
        <v>45291</v>
      </c>
      <c r="B277">
        <v>2023</v>
      </c>
      <c r="C277" t="s">
        <v>14111</v>
      </c>
      <c r="D277">
        <v>12</v>
      </c>
      <c r="E277" t="s">
        <v>14065</v>
      </c>
      <c r="F277" t="s">
        <v>14059</v>
      </c>
    </row>
    <row r="278" spans="1:6" x14ac:dyDescent="0.35">
      <c r="A278" s="9">
        <v>45566</v>
      </c>
      <c r="B278">
        <v>2024</v>
      </c>
      <c r="C278" t="s">
        <v>14109</v>
      </c>
      <c r="D278">
        <v>10</v>
      </c>
      <c r="E278" t="s">
        <v>14065</v>
      </c>
      <c r="F278" t="s">
        <v>14046</v>
      </c>
    </row>
    <row r="279" spans="1:6" x14ac:dyDescent="0.35">
      <c r="A279" s="9">
        <v>45567</v>
      </c>
      <c r="B279">
        <v>2024</v>
      </c>
      <c r="C279" t="s">
        <v>14109</v>
      </c>
      <c r="D279">
        <v>10</v>
      </c>
      <c r="E279" t="s">
        <v>14065</v>
      </c>
      <c r="F279" t="s">
        <v>14052</v>
      </c>
    </row>
    <row r="280" spans="1:6" x14ac:dyDescent="0.35">
      <c r="A280" s="9">
        <v>45568</v>
      </c>
      <c r="B280">
        <v>2024</v>
      </c>
      <c r="C280" t="s">
        <v>14109</v>
      </c>
      <c r="D280">
        <v>10</v>
      </c>
      <c r="E280" t="s">
        <v>14065</v>
      </c>
      <c r="F280" t="s">
        <v>14057</v>
      </c>
    </row>
    <row r="281" spans="1:6" x14ac:dyDescent="0.35">
      <c r="A281" s="9">
        <v>45569</v>
      </c>
      <c r="B281">
        <v>2024</v>
      </c>
      <c r="C281" t="s">
        <v>14109</v>
      </c>
      <c r="D281">
        <v>10</v>
      </c>
      <c r="E281" t="s">
        <v>14065</v>
      </c>
      <c r="F281" t="s">
        <v>14048</v>
      </c>
    </row>
    <row r="282" spans="1:6" x14ac:dyDescent="0.35">
      <c r="A282" s="9">
        <v>45570</v>
      </c>
      <c r="B282">
        <v>2024</v>
      </c>
      <c r="C282" t="s">
        <v>14109</v>
      </c>
      <c r="D282">
        <v>10</v>
      </c>
      <c r="E282" t="s">
        <v>14065</v>
      </c>
      <c r="F282" t="s">
        <v>14050</v>
      </c>
    </row>
    <row r="283" spans="1:6" x14ac:dyDescent="0.35">
      <c r="A283" s="9">
        <v>45571</v>
      </c>
      <c r="B283">
        <v>2024</v>
      </c>
      <c r="C283" t="s">
        <v>14109</v>
      </c>
      <c r="D283">
        <v>10</v>
      </c>
      <c r="E283" t="s">
        <v>14065</v>
      </c>
      <c r="F283" t="s">
        <v>14059</v>
      </c>
    </row>
    <row r="284" spans="1:6" x14ac:dyDescent="0.35">
      <c r="A284" s="9">
        <v>45572</v>
      </c>
      <c r="B284">
        <v>2024</v>
      </c>
      <c r="C284" t="s">
        <v>14109</v>
      </c>
      <c r="D284">
        <v>10</v>
      </c>
      <c r="E284" t="s">
        <v>14065</v>
      </c>
      <c r="F284" t="s">
        <v>14062</v>
      </c>
    </row>
    <row r="285" spans="1:6" x14ac:dyDescent="0.35">
      <c r="A285" s="9">
        <v>45573</v>
      </c>
      <c r="B285">
        <v>2024</v>
      </c>
      <c r="C285" t="s">
        <v>14109</v>
      </c>
      <c r="D285">
        <v>10</v>
      </c>
      <c r="E285" t="s">
        <v>14065</v>
      </c>
      <c r="F285" t="s">
        <v>14046</v>
      </c>
    </row>
    <row r="286" spans="1:6" x14ac:dyDescent="0.35">
      <c r="A286" s="9">
        <v>45574</v>
      </c>
      <c r="B286">
        <v>2024</v>
      </c>
      <c r="C286" t="s">
        <v>14109</v>
      </c>
      <c r="D286">
        <v>10</v>
      </c>
      <c r="E286" t="s">
        <v>14065</v>
      </c>
      <c r="F286" t="s">
        <v>14052</v>
      </c>
    </row>
    <row r="287" spans="1:6" x14ac:dyDescent="0.35">
      <c r="A287" s="9">
        <v>45575</v>
      </c>
      <c r="B287">
        <v>2024</v>
      </c>
      <c r="C287" t="s">
        <v>14109</v>
      </c>
      <c r="D287">
        <v>10</v>
      </c>
      <c r="E287" t="s">
        <v>14065</v>
      </c>
      <c r="F287" t="s">
        <v>14057</v>
      </c>
    </row>
    <row r="288" spans="1:6" x14ac:dyDescent="0.35">
      <c r="A288" s="9">
        <v>45576</v>
      </c>
      <c r="B288">
        <v>2024</v>
      </c>
      <c r="C288" t="s">
        <v>14109</v>
      </c>
      <c r="D288">
        <v>10</v>
      </c>
      <c r="E288" t="s">
        <v>14065</v>
      </c>
      <c r="F288" t="s">
        <v>14048</v>
      </c>
    </row>
    <row r="289" spans="1:6" x14ac:dyDescent="0.35">
      <c r="A289" s="9">
        <v>45577</v>
      </c>
      <c r="B289">
        <v>2024</v>
      </c>
      <c r="C289" t="s">
        <v>14109</v>
      </c>
      <c r="D289">
        <v>10</v>
      </c>
      <c r="E289" t="s">
        <v>14065</v>
      </c>
      <c r="F289" t="s">
        <v>14050</v>
      </c>
    </row>
    <row r="290" spans="1:6" x14ac:dyDescent="0.35">
      <c r="A290" s="9">
        <v>45578</v>
      </c>
      <c r="B290">
        <v>2024</v>
      </c>
      <c r="C290" t="s">
        <v>14109</v>
      </c>
      <c r="D290">
        <v>10</v>
      </c>
      <c r="E290" t="s">
        <v>14065</v>
      </c>
      <c r="F290" t="s">
        <v>14059</v>
      </c>
    </row>
    <row r="291" spans="1:6" x14ac:dyDescent="0.35">
      <c r="A291" s="9">
        <v>45579</v>
      </c>
      <c r="B291">
        <v>2024</v>
      </c>
      <c r="C291" t="s">
        <v>14109</v>
      </c>
      <c r="D291">
        <v>10</v>
      </c>
      <c r="E291" t="s">
        <v>14065</v>
      </c>
      <c r="F291" t="s">
        <v>14062</v>
      </c>
    </row>
    <row r="292" spans="1:6" x14ac:dyDescent="0.35">
      <c r="A292" s="9">
        <v>45580</v>
      </c>
      <c r="B292">
        <v>2024</v>
      </c>
      <c r="C292" t="s">
        <v>14109</v>
      </c>
      <c r="D292">
        <v>10</v>
      </c>
      <c r="E292" t="s">
        <v>14065</v>
      </c>
      <c r="F292" t="s">
        <v>14046</v>
      </c>
    </row>
    <row r="293" spans="1:6" x14ac:dyDescent="0.35">
      <c r="A293" s="9">
        <v>45581</v>
      </c>
      <c r="B293">
        <v>2024</v>
      </c>
      <c r="C293" t="s">
        <v>14109</v>
      </c>
      <c r="D293">
        <v>10</v>
      </c>
      <c r="E293" t="s">
        <v>14065</v>
      </c>
      <c r="F293" t="s">
        <v>14052</v>
      </c>
    </row>
    <row r="294" spans="1:6" x14ac:dyDescent="0.35">
      <c r="A294" s="9">
        <v>45582</v>
      </c>
      <c r="B294">
        <v>2024</v>
      </c>
      <c r="C294" t="s">
        <v>14109</v>
      </c>
      <c r="D294">
        <v>10</v>
      </c>
      <c r="E294" t="s">
        <v>14065</v>
      </c>
      <c r="F294" t="s">
        <v>14057</v>
      </c>
    </row>
    <row r="295" spans="1:6" x14ac:dyDescent="0.35">
      <c r="A295" s="9">
        <v>45583</v>
      </c>
      <c r="B295">
        <v>2024</v>
      </c>
      <c r="C295" t="s">
        <v>14109</v>
      </c>
      <c r="D295">
        <v>10</v>
      </c>
      <c r="E295" t="s">
        <v>14065</v>
      </c>
      <c r="F295" t="s">
        <v>14048</v>
      </c>
    </row>
    <row r="296" spans="1:6" x14ac:dyDescent="0.35">
      <c r="A296" s="9">
        <v>45584</v>
      </c>
      <c r="B296">
        <v>2024</v>
      </c>
      <c r="C296" t="s">
        <v>14109</v>
      </c>
      <c r="D296">
        <v>10</v>
      </c>
      <c r="E296" t="s">
        <v>14065</v>
      </c>
      <c r="F296" t="s">
        <v>14050</v>
      </c>
    </row>
    <row r="297" spans="1:6" x14ac:dyDescent="0.35">
      <c r="A297" s="9">
        <v>45585</v>
      </c>
      <c r="B297">
        <v>2024</v>
      </c>
      <c r="C297" t="s">
        <v>14109</v>
      </c>
      <c r="D297">
        <v>10</v>
      </c>
      <c r="E297" t="s">
        <v>14065</v>
      </c>
      <c r="F297" t="s">
        <v>14059</v>
      </c>
    </row>
    <row r="298" spans="1:6" x14ac:dyDescent="0.35">
      <c r="A298" s="9">
        <v>45586</v>
      </c>
      <c r="B298">
        <v>2024</v>
      </c>
      <c r="C298" t="s">
        <v>14109</v>
      </c>
      <c r="D298">
        <v>10</v>
      </c>
      <c r="E298" t="s">
        <v>14065</v>
      </c>
      <c r="F298" t="s">
        <v>14062</v>
      </c>
    </row>
    <row r="299" spans="1:6" x14ac:dyDescent="0.35">
      <c r="A299" s="9">
        <v>45587</v>
      </c>
      <c r="B299">
        <v>2024</v>
      </c>
      <c r="C299" t="s">
        <v>14109</v>
      </c>
      <c r="D299">
        <v>10</v>
      </c>
      <c r="E299" t="s">
        <v>14065</v>
      </c>
      <c r="F299" t="s">
        <v>14046</v>
      </c>
    </row>
    <row r="300" spans="1:6" x14ac:dyDescent="0.35">
      <c r="A300" s="9">
        <v>45588</v>
      </c>
      <c r="B300">
        <v>2024</v>
      </c>
      <c r="C300" t="s">
        <v>14109</v>
      </c>
      <c r="D300">
        <v>10</v>
      </c>
      <c r="E300" t="s">
        <v>14065</v>
      </c>
      <c r="F300" t="s">
        <v>14052</v>
      </c>
    </row>
    <row r="301" spans="1:6" x14ac:dyDescent="0.35">
      <c r="A301" s="9">
        <v>45589</v>
      </c>
      <c r="B301">
        <v>2024</v>
      </c>
      <c r="C301" t="s">
        <v>14109</v>
      </c>
      <c r="D301">
        <v>10</v>
      </c>
      <c r="E301" t="s">
        <v>14065</v>
      </c>
      <c r="F301" t="s">
        <v>14057</v>
      </c>
    </row>
    <row r="302" spans="1:6" x14ac:dyDescent="0.35">
      <c r="A302" s="9">
        <v>45590</v>
      </c>
      <c r="B302">
        <v>2024</v>
      </c>
      <c r="C302" t="s">
        <v>14109</v>
      </c>
      <c r="D302">
        <v>10</v>
      </c>
      <c r="E302" t="s">
        <v>14065</v>
      </c>
      <c r="F302" t="s">
        <v>14048</v>
      </c>
    </row>
    <row r="303" spans="1:6" x14ac:dyDescent="0.35">
      <c r="A303" s="9">
        <v>45591</v>
      </c>
      <c r="B303">
        <v>2024</v>
      </c>
      <c r="C303" t="s">
        <v>14109</v>
      </c>
      <c r="D303">
        <v>10</v>
      </c>
      <c r="E303" t="s">
        <v>14065</v>
      </c>
      <c r="F303" t="s">
        <v>14050</v>
      </c>
    </row>
    <row r="304" spans="1:6" x14ac:dyDescent="0.35">
      <c r="A304" s="9">
        <v>45592</v>
      </c>
      <c r="B304">
        <v>2024</v>
      </c>
      <c r="C304" t="s">
        <v>14109</v>
      </c>
      <c r="D304">
        <v>10</v>
      </c>
      <c r="E304" t="s">
        <v>14065</v>
      </c>
      <c r="F304" t="s">
        <v>14059</v>
      </c>
    </row>
    <row r="305" spans="1:6" x14ac:dyDescent="0.35">
      <c r="A305" s="9">
        <v>45593</v>
      </c>
      <c r="B305">
        <v>2024</v>
      </c>
      <c r="C305" t="s">
        <v>14109</v>
      </c>
      <c r="D305">
        <v>10</v>
      </c>
      <c r="E305" t="s">
        <v>14065</v>
      </c>
      <c r="F305" t="s">
        <v>14062</v>
      </c>
    </row>
    <row r="306" spans="1:6" x14ac:dyDescent="0.35">
      <c r="A306" s="9">
        <v>45594</v>
      </c>
      <c r="B306">
        <v>2024</v>
      </c>
      <c r="C306" t="s">
        <v>14109</v>
      </c>
      <c r="D306">
        <v>10</v>
      </c>
      <c r="E306" t="s">
        <v>14065</v>
      </c>
      <c r="F306" t="s">
        <v>14046</v>
      </c>
    </row>
    <row r="307" spans="1:6" x14ac:dyDescent="0.35">
      <c r="A307" s="9">
        <v>45595</v>
      </c>
      <c r="B307">
        <v>2024</v>
      </c>
      <c r="C307" t="s">
        <v>14109</v>
      </c>
      <c r="D307">
        <v>10</v>
      </c>
      <c r="E307" t="s">
        <v>14065</v>
      </c>
      <c r="F307" t="s">
        <v>14052</v>
      </c>
    </row>
    <row r="308" spans="1:6" x14ac:dyDescent="0.35">
      <c r="A308" s="9">
        <v>45596</v>
      </c>
      <c r="B308">
        <v>2024</v>
      </c>
      <c r="C308" t="s">
        <v>14109</v>
      </c>
      <c r="D308">
        <v>10</v>
      </c>
      <c r="E308" t="s">
        <v>14065</v>
      </c>
      <c r="F308" t="s">
        <v>14057</v>
      </c>
    </row>
    <row r="309" spans="1:6" x14ac:dyDescent="0.35">
      <c r="A309" s="9">
        <v>45597</v>
      </c>
      <c r="B309">
        <v>2024</v>
      </c>
      <c r="C309" t="s">
        <v>14110</v>
      </c>
      <c r="D309">
        <v>11</v>
      </c>
      <c r="E309" t="s">
        <v>14065</v>
      </c>
      <c r="F309" t="s">
        <v>14048</v>
      </c>
    </row>
    <row r="310" spans="1:6" x14ac:dyDescent="0.35">
      <c r="A310" s="9">
        <v>45598</v>
      </c>
      <c r="B310">
        <v>2024</v>
      </c>
      <c r="C310" t="s">
        <v>14110</v>
      </c>
      <c r="D310">
        <v>11</v>
      </c>
      <c r="E310" t="s">
        <v>14065</v>
      </c>
      <c r="F310" t="s">
        <v>14050</v>
      </c>
    </row>
    <row r="311" spans="1:6" x14ac:dyDescent="0.35">
      <c r="A311" s="9">
        <v>45599</v>
      </c>
      <c r="B311">
        <v>2024</v>
      </c>
      <c r="C311" t="s">
        <v>14110</v>
      </c>
      <c r="D311">
        <v>11</v>
      </c>
      <c r="E311" t="s">
        <v>14065</v>
      </c>
      <c r="F311" t="s">
        <v>14059</v>
      </c>
    </row>
    <row r="312" spans="1:6" x14ac:dyDescent="0.35">
      <c r="A312" s="9">
        <v>45600</v>
      </c>
      <c r="B312">
        <v>2024</v>
      </c>
      <c r="C312" t="s">
        <v>14110</v>
      </c>
      <c r="D312">
        <v>11</v>
      </c>
      <c r="E312" t="s">
        <v>14065</v>
      </c>
      <c r="F312" t="s">
        <v>14062</v>
      </c>
    </row>
    <row r="313" spans="1:6" x14ac:dyDescent="0.35">
      <c r="A313" s="9">
        <v>45601</v>
      </c>
      <c r="B313">
        <v>2024</v>
      </c>
      <c r="C313" t="s">
        <v>14110</v>
      </c>
      <c r="D313">
        <v>11</v>
      </c>
      <c r="E313" t="s">
        <v>14065</v>
      </c>
      <c r="F313" t="s">
        <v>14046</v>
      </c>
    </row>
    <row r="314" spans="1:6" x14ac:dyDescent="0.35">
      <c r="A314" s="9">
        <v>45602</v>
      </c>
      <c r="B314">
        <v>2024</v>
      </c>
      <c r="C314" t="s">
        <v>14110</v>
      </c>
      <c r="D314">
        <v>11</v>
      </c>
      <c r="E314" t="s">
        <v>14065</v>
      </c>
      <c r="F314" t="s">
        <v>14052</v>
      </c>
    </row>
    <row r="315" spans="1:6" x14ac:dyDescent="0.35">
      <c r="A315" s="9">
        <v>45603</v>
      </c>
      <c r="B315">
        <v>2024</v>
      </c>
      <c r="C315" t="s">
        <v>14110</v>
      </c>
      <c r="D315">
        <v>11</v>
      </c>
      <c r="E315" t="s">
        <v>14065</v>
      </c>
      <c r="F315" t="s">
        <v>14057</v>
      </c>
    </row>
    <row r="316" spans="1:6" x14ac:dyDescent="0.35">
      <c r="A316" s="9">
        <v>45604</v>
      </c>
      <c r="B316">
        <v>2024</v>
      </c>
      <c r="C316" t="s">
        <v>14110</v>
      </c>
      <c r="D316">
        <v>11</v>
      </c>
      <c r="E316" t="s">
        <v>14065</v>
      </c>
      <c r="F316" t="s">
        <v>14048</v>
      </c>
    </row>
    <row r="317" spans="1:6" x14ac:dyDescent="0.35">
      <c r="A317" s="9">
        <v>45605</v>
      </c>
      <c r="B317">
        <v>2024</v>
      </c>
      <c r="C317" t="s">
        <v>14110</v>
      </c>
      <c r="D317">
        <v>11</v>
      </c>
      <c r="E317" t="s">
        <v>14065</v>
      </c>
      <c r="F317" t="s">
        <v>14050</v>
      </c>
    </row>
    <row r="318" spans="1:6" x14ac:dyDescent="0.35">
      <c r="A318" s="9">
        <v>45606</v>
      </c>
      <c r="B318">
        <v>2024</v>
      </c>
      <c r="C318" t="s">
        <v>14110</v>
      </c>
      <c r="D318">
        <v>11</v>
      </c>
      <c r="E318" t="s">
        <v>14065</v>
      </c>
      <c r="F318" t="s">
        <v>14059</v>
      </c>
    </row>
    <row r="319" spans="1:6" x14ac:dyDescent="0.35">
      <c r="A319" s="9">
        <v>45607</v>
      </c>
      <c r="B319">
        <v>2024</v>
      </c>
      <c r="C319" t="s">
        <v>14110</v>
      </c>
      <c r="D319">
        <v>11</v>
      </c>
      <c r="E319" t="s">
        <v>14065</v>
      </c>
      <c r="F319" t="s">
        <v>14062</v>
      </c>
    </row>
    <row r="320" spans="1:6" x14ac:dyDescent="0.35">
      <c r="A320" s="9">
        <v>45608</v>
      </c>
      <c r="B320">
        <v>2024</v>
      </c>
      <c r="C320" t="s">
        <v>14110</v>
      </c>
      <c r="D320">
        <v>11</v>
      </c>
      <c r="E320" t="s">
        <v>14065</v>
      </c>
      <c r="F320" t="s">
        <v>14046</v>
      </c>
    </row>
    <row r="321" spans="1:6" x14ac:dyDescent="0.35">
      <c r="A321" s="9">
        <v>45609</v>
      </c>
      <c r="B321">
        <v>2024</v>
      </c>
      <c r="C321" t="s">
        <v>14110</v>
      </c>
      <c r="D321">
        <v>11</v>
      </c>
      <c r="E321" t="s">
        <v>14065</v>
      </c>
      <c r="F321" t="s">
        <v>14052</v>
      </c>
    </row>
    <row r="322" spans="1:6" x14ac:dyDescent="0.35">
      <c r="A322" s="9">
        <v>45610</v>
      </c>
      <c r="B322">
        <v>2024</v>
      </c>
      <c r="C322" t="s">
        <v>14110</v>
      </c>
      <c r="D322">
        <v>11</v>
      </c>
      <c r="E322" t="s">
        <v>14065</v>
      </c>
      <c r="F322" t="s">
        <v>14057</v>
      </c>
    </row>
    <row r="323" spans="1:6" x14ac:dyDescent="0.35">
      <c r="A323" s="9">
        <v>45611</v>
      </c>
      <c r="B323">
        <v>2024</v>
      </c>
      <c r="C323" t="s">
        <v>14110</v>
      </c>
      <c r="D323">
        <v>11</v>
      </c>
      <c r="E323" t="s">
        <v>14065</v>
      </c>
      <c r="F323" t="s">
        <v>14048</v>
      </c>
    </row>
    <row r="324" spans="1:6" x14ac:dyDescent="0.35">
      <c r="A324" s="9">
        <v>45612</v>
      </c>
      <c r="B324">
        <v>2024</v>
      </c>
      <c r="C324" t="s">
        <v>14110</v>
      </c>
      <c r="D324">
        <v>11</v>
      </c>
      <c r="E324" t="s">
        <v>14065</v>
      </c>
      <c r="F324" t="s">
        <v>14050</v>
      </c>
    </row>
    <row r="325" spans="1:6" x14ac:dyDescent="0.35">
      <c r="A325" s="9">
        <v>45613</v>
      </c>
      <c r="B325">
        <v>2024</v>
      </c>
      <c r="C325" t="s">
        <v>14110</v>
      </c>
      <c r="D325">
        <v>11</v>
      </c>
      <c r="E325" t="s">
        <v>14065</v>
      </c>
      <c r="F325" t="s">
        <v>14059</v>
      </c>
    </row>
    <row r="326" spans="1:6" x14ac:dyDescent="0.35">
      <c r="A326" s="9">
        <v>45614</v>
      </c>
      <c r="B326">
        <v>2024</v>
      </c>
      <c r="C326" t="s">
        <v>14110</v>
      </c>
      <c r="D326">
        <v>11</v>
      </c>
      <c r="E326" t="s">
        <v>14065</v>
      </c>
      <c r="F326" t="s">
        <v>14062</v>
      </c>
    </row>
    <row r="327" spans="1:6" x14ac:dyDescent="0.35">
      <c r="A327" s="9">
        <v>45615</v>
      </c>
      <c r="B327">
        <v>2024</v>
      </c>
      <c r="C327" t="s">
        <v>14110</v>
      </c>
      <c r="D327">
        <v>11</v>
      </c>
      <c r="E327" t="s">
        <v>14065</v>
      </c>
      <c r="F327" t="s">
        <v>14046</v>
      </c>
    </row>
    <row r="328" spans="1:6" x14ac:dyDescent="0.35">
      <c r="A328" s="9">
        <v>45616</v>
      </c>
      <c r="B328">
        <v>2024</v>
      </c>
      <c r="C328" t="s">
        <v>14110</v>
      </c>
      <c r="D328">
        <v>11</v>
      </c>
      <c r="E328" t="s">
        <v>14065</v>
      </c>
      <c r="F328" t="s">
        <v>14052</v>
      </c>
    </row>
    <row r="329" spans="1:6" x14ac:dyDescent="0.35">
      <c r="A329" s="9">
        <v>45617</v>
      </c>
      <c r="B329">
        <v>2024</v>
      </c>
      <c r="C329" t="s">
        <v>14110</v>
      </c>
      <c r="D329">
        <v>11</v>
      </c>
      <c r="E329" t="s">
        <v>14065</v>
      </c>
      <c r="F329" t="s">
        <v>14057</v>
      </c>
    </row>
    <row r="330" spans="1:6" x14ac:dyDescent="0.35">
      <c r="A330" s="9">
        <v>45618</v>
      </c>
      <c r="B330">
        <v>2024</v>
      </c>
      <c r="C330" t="s">
        <v>14110</v>
      </c>
      <c r="D330">
        <v>11</v>
      </c>
      <c r="E330" t="s">
        <v>14065</v>
      </c>
      <c r="F330" t="s">
        <v>14048</v>
      </c>
    </row>
    <row r="331" spans="1:6" x14ac:dyDescent="0.35">
      <c r="A331" s="9">
        <v>45619</v>
      </c>
      <c r="B331">
        <v>2024</v>
      </c>
      <c r="C331" t="s">
        <v>14110</v>
      </c>
      <c r="D331">
        <v>11</v>
      </c>
      <c r="E331" t="s">
        <v>14065</v>
      </c>
      <c r="F331" t="s">
        <v>14050</v>
      </c>
    </row>
    <row r="332" spans="1:6" x14ac:dyDescent="0.35">
      <c r="A332" s="9">
        <v>45620</v>
      </c>
      <c r="B332">
        <v>2024</v>
      </c>
      <c r="C332" t="s">
        <v>14110</v>
      </c>
      <c r="D332">
        <v>11</v>
      </c>
      <c r="E332" t="s">
        <v>14065</v>
      </c>
      <c r="F332" t="s">
        <v>14059</v>
      </c>
    </row>
    <row r="333" spans="1:6" x14ac:dyDescent="0.35">
      <c r="A333" s="9">
        <v>45621</v>
      </c>
      <c r="B333">
        <v>2024</v>
      </c>
      <c r="C333" t="s">
        <v>14110</v>
      </c>
      <c r="D333">
        <v>11</v>
      </c>
      <c r="E333" t="s">
        <v>14065</v>
      </c>
      <c r="F333" t="s">
        <v>14062</v>
      </c>
    </row>
    <row r="334" spans="1:6" x14ac:dyDescent="0.35">
      <c r="A334" s="9">
        <v>45622</v>
      </c>
      <c r="B334">
        <v>2024</v>
      </c>
      <c r="C334" t="s">
        <v>14110</v>
      </c>
      <c r="D334">
        <v>11</v>
      </c>
      <c r="E334" t="s">
        <v>14065</v>
      </c>
      <c r="F334" t="s">
        <v>14046</v>
      </c>
    </row>
    <row r="335" spans="1:6" x14ac:dyDescent="0.35">
      <c r="A335" s="9">
        <v>45623</v>
      </c>
      <c r="B335">
        <v>2024</v>
      </c>
      <c r="C335" t="s">
        <v>14110</v>
      </c>
      <c r="D335">
        <v>11</v>
      </c>
      <c r="E335" t="s">
        <v>14065</v>
      </c>
      <c r="F335" t="s">
        <v>14052</v>
      </c>
    </row>
    <row r="336" spans="1:6" x14ac:dyDescent="0.35">
      <c r="A336" s="9">
        <v>45624</v>
      </c>
      <c r="B336">
        <v>2024</v>
      </c>
      <c r="C336" t="s">
        <v>14110</v>
      </c>
      <c r="D336">
        <v>11</v>
      </c>
      <c r="E336" t="s">
        <v>14065</v>
      </c>
      <c r="F336" t="s">
        <v>14057</v>
      </c>
    </row>
    <row r="337" spans="1:6" x14ac:dyDescent="0.35">
      <c r="A337" s="9">
        <v>45625</v>
      </c>
      <c r="B337">
        <v>2024</v>
      </c>
      <c r="C337" t="s">
        <v>14110</v>
      </c>
      <c r="D337">
        <v>11</v>
      </c>
      <c r="E337" t="s">
        <v>14065</v>
      </c>
      <c r="F337" t="s">
        <v>14048</v>
      </c>
    </row>
    <row r="338" spans="1:6" x14ac:dyDescent="0.35">
      <c r="A338" s="9">
        <v>45626</v>
      </c>
      <c r="B338">
        <v>2024</v>
      </c>
      <c r="C338" t="s">
        <v>14110</v>
      </c>
      <c r="D338">
        <v>11</v>
      </c>
      <c r="E338" t="s">
        <v>14065</v>
      </c>
      <c r="F338" t="s">
        <v>14050</v>
      </c>
    </row>
    <row r="339" spans="1:6" x14ac:dyDescent="0.35">
      <c r="A339" s="9">
        <v>45627</v>
      </c>
      <c r="B339">
        <v>2024</v>
      </c>
      <c r="C339" t="s">
        <v>14111</v>
      </c>
      <c r="D339">
        <v>12</v>
      </c>
      <c r="E339" t="s">
        <v>14065</v>
      </c>
      <c r="F339" t="s">
        <v>14059</v>
      </c>
    </row>
    <row r="340" spans="1:6" x14ac:dyDescent="0.35">
      <c r="A340" s="9">
        <v>45628</v>
      </c>
      <c r="B340">
        <v>2024</v>
      </c>
      <c r="C340" t="s">
        <v>14111</v>
      </c>
      <c r="D340">
        <v>12</v>
      </c>
      <c r="E340" t="s">
        <v>14065</v>
      </c>
      <c r="F340" t="s">
        <v>14062</v>
      </c>
    </row>
    <row r="341" spans="1:6" x14ac:dyDescent="0.35">
      <c r="A341" s="9">
        <v>45629</v>
      </c>
      <c r="B341">
        <v>2024</v>
      </c>
      <c r="C341" t="s">
        <v>14111</v>
      </c>
      <c r="D341">
        <v>12</v>
      </c>
      <c r="E341" t="s">
        <v>14065</v>
      </c>
      <c r="F341" t="s">
        <v>14046</v>
      </c>
    </row>
    <row r="342" spans="1:6" x14ac:dyDescent="0.35">
      <c r="A342" s="9">
        <v>45630</v>
      </c>
      <c r="B342">
        <v>2024</v>
      </c>
      <c r="C342" t="s">
        <v>14111</v>
      </c>
      <c r="D342">
        <v>12</v>
      </c>
      <c r="E342" t="s">
        <v>14065</v>
      </c>
      <c r="F342" t="s">
        <v>14052</v>
      </c>
    </row>
    <row r="343" spans="1:6" x14ac:dyDescent="0.35">
      <c r="A343" s="9">
        <v>45631</v>
      </c>
      <c r="B343">
        <v>2024</v>
      </c>
      <c r="C343" t="s">
        <v>14111</v>
      </c>
      <c r="D343">
        <v>12</v>
      </c>
      <c r="E343" t="s">
        <v>14065</v>
      </c>
      <c r="F343" t="s">
        <v>14057</v>
      </c>
    </row>
    <row r="344" spans="1:6" x14ac:dyDescent="0.35">
      <c r="A344" s="9">
        <v>45632</v>
      </c>
      <c r="B344">
        <v>2024</v>
      </c>
      <c r="C344" t="s">
        <v>14111</v>
      </c>
      <c r="D344">
        <v>12</v>
      </c>
      <c r="E344" t="s">
        <v>14065</v>
      </c>
      <c r="F344" t="s">
        <v>14048</v>
      </c>
    </row>
    <row r="345" spans="1:6" x14ac:dyDescent="0.35">
      <c r="A345" s="9">
        <v>45633</v>
      </c>
      <c r="B345">
        <v>2024</v>
      </c>
      <c r="C345" t="s">
        <v>14111</v>
      </c>
      <c r="D345">
        <v>12</v>
      </c>
      <c r="E345" t="s">
        <v>14065</v>
      </c>
      <c r="F345" t="s">
        <v>14050</v>
      </c>
    </row>
    <row r="346" spans="1:6" x14ac:dyDescent="0.35">
      <c r="A346" s="9">
        <v>45634</v>
      </c>
      <c r="B346">
        <v>2024</v>
      </c>
      <c r="C346" t="s">
        <v>14111</v>
      </c>
      <c r="D346">
        <v>12</v>
      </c>
      <c r="E346" t="s">
        <v>14065</v>
      </c>
      <c r="F346" t="s">
        <v>14059</v>
      </c>
    </row>
    <row r="347" spans="1:6" x14ac:dyDescent="0.35">
      <c r="A347" s="9">
        <v>45635</v>
      </c>
      <c r="B347">
        <v>2024</v>
      </c>
      <c r="C347" t="s">
        <v>14111</v>
      </c>
      <c r="D347">
        <v>12</v>
      </c>
      <c r="E347" t="s">
        <v>14065</v>
      </c>
      <c r="F347" t="s">
        <v>14062</v>
      </c>
    </row>
    <row r="348" spans="1:6" x14ac:dyDescent="0.35">
      <c r="A348" s="9">
        <v>45636</v>
      </c>
      <c r="B348">
        <v>2024</v>
      </c>
      <c r="C348" t="s">
        <v>14111</v>
      </c>
      <c r="D348">
        <v>12</v>
      </c>
      <c r="E348" t="s">
        <v>14065</v>
      </c>
      <c r="F348" t="s">
        <v>14046</v>
      </c>
    </row>
    <row r="349" spans="1:6" x14ac:dyDescent="0.35">
      <c r="A349" s="9">
        <v>45637</v>
      </c>
      <c r="B349">
        <v>2024</v>
      </c>
      <c r="C349" t="s">
        <v>14111</v>
      </c>
      <c r="D349">
        <v>12</v>
      </c>
      <c r="E349" t="s">
        <v>14065</v>
      </c>
      <c r="F349" t="s">
        <v>14052</v>
      </c>
    </row>
    <row r="350" spans="1:6" x14ac:dyDescent="0.35">
      <c r="A350" s="9">
        <v>45638</v>
      </c>
      <c r="B350">
        <v>2024</v>
      </c>
      <c r="C350" t="s">
        <v>14111</v>
      </c>
      <c r="D350">
        <v>12</v>
      </c>
      <c r="E350" t="s">
        <v>14065</v>
      </c>
      <c r="F350" t="s">
        <v>14057</v>
      </c>
    </row>
    <row r="351" spans="1:6" x14ac:dyDescent="0.35">
      <c r="A351" s="9">
        <v>45639</v>
      </c>
      <c r="B351">
        <v>2024</v>
      </c>
      <c r="C351" t="s">
        <v>14111</v>
      </c>
      <c r="D351">
        <v>12</v>
      </c>
      <c r="E351" t="s">
        <v>14065</v>
      </c>
      <c r="F351" t="s">
        <v>14048</v>
      </c>
    </row>
    <row r="352" spans="1:6" x14ac:dyDescent="0.35">
      <c r="A352" s="9">
        <v>45640</v>
      </c>
      <c r="B352">
        <v>2024</v>
      </c>
      <c r="C352" t="s">
        <v>14111</v>
      </c>
      <c r="D352">
        <v>12</v>
      </c>
      <c r="E352" t="s">
        <v>14065</v>
      </c>
      <c r="F352" t="s">
        <v>14050</v>
      </c>
    </row>
    <row r="353" spans="1:6" x14ac:dyDescent="0.35">
      <c r="A353" s="9">
        <v>45641</v>
      </c>
      <c r="B353">
        <v>2024</v>
      </c>
      <c r="C353" t="s">
        <v>14111</v>
      </c>
      <c r="D353">
        <v>12</v>
      </c>
      <c r="E353" t="s">
        <v>14065</v>
      </c>
      <c r="F353" t="s">
        <v>14059</v>
      </c>
    </row>
    <row r="354" spans="1:6" x14ac:dyDescent="0.35">
      <c r="A354" s="9">
        <v>45642</v>
      </c>
      <c r="B354">
        <v>2024</v>
      </c>
      <c r="C354" t="s">
        <v>14111</v>
      </c>
      <c r="D354">
        <v>12</v>
      </c>
      <c r="E354" t="s">
        <v>14065</v>
      </c>
      <c r="F354" t="s">
        <v>14062</v>
      </c>
    </row>
    <row r="355" spans="1:6" x14ac:dyDescent="0.35">
      <c r="A355" s="9">
        <v>45643</v>
      </c>
      <c r="B355">
        <v>2024</v>
      </c>
      <c r="C355" t="s">
        <v>14111</v>
      </c>
      <c r="D355">
        <v>12</v>
      </c>
      <c r="E355" t="s">
        <v>14065</v>
      </c>
      <c r="F355" t="s">
        <v>14046</v>
      </c>
    </row>
    <row r="356" spans="1:6" x14ac:dyDescent="0.35">
      <c r="A356" s="9">
        <v>45644</v>
      </c>
      <c r="B356">
        <v>2024</v>
      </c>
      <c r="C356" t="s">
        <v>14111</v>
      </c>
      <c r="D356">
        <v>12</v>
      </c>
      <c r="E356" t="s">
        <v>14065</v>
      </c>
      <c r="F356" t="s">
        <v>14052</v>
      </c>
    </row>
    <row r="357" spans="1:6" x14ac:dyDescent="0.35">
      <c r="A357" s="9">
        <v>45645</v>
      </c>
      <c r="B357">
        <v>2024</v>
      </c>
      <c r="C357" t="s">
        <v>14111</v>
      </c>
      <c r="D357">
        <v>12</v>
      </c>
      <c r="E357" t="s">
        <v>14065</v>
      </c>
      <c r="F357" t="s">
        <v>14057</v>
      </c>
    </row>
    <row r="358" spans="1:6" x14ac:dyDescent="0.35">
      <c r="A358" s="9">
        <v>45646</v>
      </c>
      <c r="B358">
        <v>2024</v>
      </c>
      <c r="C358" t="s">
        <v>14111</v>
      </c>
      <c r="D358">
        <v>12</v>
      </c>
      <c r="E358" t="s">
        <v>14065</v>
      </c>
      <c r="F358" t="s">
        <v>14048</v>
      </c>
    </row>
    <row r="359" spans="1:6" x14ac:dyDescent="0.35">
      <c r="A359" s="9">
        <v>45647</v>
      </c>
      <c r="B359">
        <v>2024</v>
      </c>
      <c r="C359" t="s">
        <v>14111</v>
      </c>
      <c r="D359">
        <v>12</v>
      </c>
      <c r="E359" t="s">
        <v>14065</v>
      </c>
      <c r="F359" t="s">
        <v>14050</v>
      </c>
    </row>
    <row r="360" spans="1:6" x14ac:dyDescent="0.35">
      <c r="A360" s="9">
        <v>45648</v>
      </c>
      <c r="B360">
        <v>2024</v>
      </c>
      <c r="C360" t="s">
        <v>14111</v>
      </c>
      <c r="D360">
        <v>12</v>
      </c>
      <c r="E360" t="s">
        <v>14065</v>
      </c>
      <c r="F360" t="s">
        <v>14059</v>
      </c>
    </row>
    <row r="361" spans="1:6" x14ac:dyDescent="0.35">
      <c r="A361" s="9">
        <v>45649</v>
      </c>
      <c r="B361">
        <v>2024</v>
      </c>
      <c r="C361" t="s">
        <v>14111</v>
      </c>
      <c r="D361">
        <v>12</v>
      </c>
      <c r="E361" t="s">
        <v>14065</v>
      </c>
      <c r="F361" t="s">
        <v>14062</v>
      </c>
    </row>
    <row r="362" spans="1:6" x14ac:dyDescent="0.35">
      <c r="A362" s="9">
        <v>45650</v>
      </c>
      <c r="B362">
        <v>2024</v>
      </c>
      <c r="C362" t="s">
        <v>14111</v>
      </c>
      <c r="D362">
        <v>12</v>
      </c>
      <c r="E362" t="s">
        <v>14065</v>
      </c>
      <c r="F362" t="s">
        <v>14046</v>
      </c>
    </row>
    <row r="363" spans="1:6" x14ac:dyDescent="0.35">
      <c r="A363" s="9">
        <v>45651</v>
      </c>
      <c r="B363">
        <v>2024</v>
      </c>
      <c r="C363" t="s">
        <v>14111</v>
      </c>
      <c r="D363">
        <v>12</v>
      </c>
      <c r="E363" t="s">
        <v>14065</v>
      </c>
      <c r="F363" t="s">
        <v>14052</v>
      </c>
    </row>
    <row r="364" spans="1:6" x14ac:dyDescent="0.35">
      <c r="A364" s="9">
        <v>45652</v>
      </c>
      <c r="B364">
        <v>2024</v>
      </c>
      <c r="C364" t="s">
        <v>14111</v>
      </c>
      <c r="D364">
        <v>12</v>
      </c>
      <c r="E364" t="s">
        <v>14065</v>
      </c>
      <c r="F364" t="s">
        <v>14057</v>
      </c>
    </row>
    <row r="365" spans="1:6" x14ac:dyDescent="0.35">
      <c r="A365" s="9">
        <v>45653</v>
      </c>
      <c r="B365">
        <v>2024</v>
      </c>
      <c r="C365" t="s">
        <v>14111</v>
      </c>
      <c r="D365">
        <v>12</v>
      </c>
      <c r="E365" t="s">
        <v>14065</v>
      </c>
      <c r="F365" t="s">
        <v>14048</v>
      </c>
    </row>
    <row r="366" spans="1:6" x14ac:dyDescent="0.35">
      <c r="A366" s="9">
        <v>45654</v>
      </c>
      <c r="B366">
        <v>2024</v>
      </c>
      <c r="C366" t="s">
        <v>14111</v>
      </c>
      <c r="D366">
        <v>12</v>
      </c>
      <c r="E366" t="s">
        <v>14065</v>
      </c>
      <c r="F366" t="s">
        <v>14050</v>
      </c>
    </row>
    <row r="367" spans="1:6" x14ac:dyDescent="0.35">
      <c r="A367" s="9">
        <v>45655</v>
      </c>
      <c r="B367">
        <v>2024</v>
      </c>
      <c r="C367" t="s">
        <v>14111</v>
      </c>
      <c r="D367">
        <v>12</v>
      </c>
      <c r="E367" t="s">
        <v>14065</v>
      </c>
      <c r="F367" t="s">
        <v>14059</v>
      </c>
    </row>
    <row r="368" spans="1:6" x14ac:dyDescent="0.35">
      <c r="A368" s="9">
        <v>45656</v>
      </c>
      <c r="B368">
        <v>2024</v>
      </c>
      <c r="C368" t="s">
        <v>14111</v>
      </c>
      <c r="D368">
        <v>12</v>
      </c>
      <c r="E368" t="s">
        <v>14065</v>
      </c>
      <c r="F368" t="s">
        <v>14062</v>
      </c>
    </row>
    <row r="369" spans="1:6" x14ac:dyDescent="0.35">
      <c r="A369" s="9">
        <v>45657</v>
      </c>
      <c r="B369">
        <v>2024</v>
      </c>
      <c r="C369" t="s">
        <v>14111</v>
      </c>
      <c r="D369">
        <v>12</v>
      </c>
      <c r="E369" t="s">
        <v>14065</v>
      </c>
      <c r="F369" t="s">
        <v>14046</v>
      </c>
    </row>
    <row r="370" spans="1:6" x14ac:dyDescent="0.35">
      <c r="A370" s="9">
        <v>44927</v>
      </c>
      <c r="B370">
        <v>2023</v>
      </c>
      <c r="C370" t="s">
        <v>14112</v>
      </c>
      <c r="D370">
        <v>1</v>
      </c>
      <c r="E370" t="s">
        <v>14066</v>
      </c>
      <c r="F370" t="s">
        <v>14059</v>
      </c>
    </row>
    <row r="371" spans="1:6" x14ac:dyDescent="0.35">
      <c r="A371" s="9">
        <v>44928</v>
      </c>
      <c r="B371">
        <v>2023</v>
      </c>
      <c r="C371" t="s">
        <v>14112</v>
      </c>
      <c r="D371">
        <v>1</v>
      </c>
      <c r="E371" t="s">
        <v>14066</v>
      </c>
      <c r="F371" t="s">
        <v>14062</v>
      </c>
    </row>
    <row r="372" spans="1:6" x14ac:dyDescent="0.35">
      <c r="A372" s="9">
        <v>44929</v>
      </c>
      <c r="B372">
        <v>2023</v>
      </c>
      <c r="C372" t="s">
        <v>14112</v>
      </c>
      <c r="D372">
        <v>1</v>
      </c>
      <c r="E372" t="s">
        <v>14066</v>
      </c>
      <c r="F372" t="s">
        <v>14046</v>
      </c>
    </row>
    <row r="373" spans="1:6" x14ac:dyDescent="0.35">
      <c r="A373" s="9">
        <v>44930</v>
      </c>
      <c r="B373">
        <v>2023</v>
      </c>
      <c r="C373" t="s">
        <v>14112</v>
      </c>
      <c r="D373">
        <v>1</v>
      </c>
      <c r="E373" t="s">
        <v>14066</v>
      </c>
      <c r="F373" t="s">
        <v>14052</v>
      </c>
    </row>
    <row r="374" spans="1:6" x14ac:dyDescent="0.35">
      <c r="A374" s="9">
        <v>44931</v>
      </c>
      <c r="B374">
        <v>2023</v>
      </c>
      <c r="C374" t="s">
        <v>14112</v>
      </c>
      <c r="D374">
        <v>1</v>
      </c>
      <c r="E374" t="s">
        <v>14066</v>
      </c>
      <c r="F374" t="s">
        <v>14057</v>
      </c>
    </row>
    <row r="375" spans="1:6" x14ac:dyDescent="0.35">
      <c r="A375" s="9">
        <v>44932</v>
      </c>
      <c r="B375">
        <v>2023</v>
      </c>
      <c r="C375" t="s">
        <v>14112</v>
      </c>
      <c r="D375">
        <v>1</v>
      </c>
      <c r="E375" t="s">
        <v>14066</v>
      </c>
      <c r="F375" t="s">
        <v>14048</v>
      </c>
    </row>
    <row r="376" spans="1:6" x14ac:dyDescent="0.35">
      <c r="A376" s="9">
        <v>44933</v>
      </c>
      <c r="B376">
        <v>2023</v>
      </c>
      <c r="C376" t="s">
        <v>14112</v>
      </c>
      <c r="D376">
        <v>1</v>
      </c>
      <c r="E376" t="s">
        <v>14066</v>
      </c>
      <c r="F376" t="s">
        <v>14050</v>
      </c>
    </row>
    <row r="377" spans="1:6" x14ac:dyDescent="0.35">
      <c r="A377" s="9">
        <v>44934</v>
      </c>
      <c r="B377">
        <v>2023</v>
      </c>
      <c r="C377" t="s">
        <v>14112</v>
      </c>
      <c r="D377">
        <v>1</v>
      </c>
      <c r="E377" t="s">
        <v>14066</v>
      </c>
      <c r="F377" t="s">
        <v>14059</v>
      </c>
    </row>
    <row r="378" spans="1:6" x14ac:dyDescent="0.35">
      <c r="A378" s="9">
        <v>44935</v>
      </c>
      <c r="B378">
        <v>2023</v>
      </c>
      <c r="C378" t="s">
        <v>14112</v>
      </c>
      <c r="D378">
        <v>1</v>
      </c>
      <c r="E378" t="s">
        <v>14066</v>
      </c>
      <c r="F378" t="s">
        <v>14062</v>
      </c>
    </row>
    <row r="379" spans="1:6" x14ac:dyDescent="0.35">
      <c r="A379" s="9">
        <v>44936</v>
      </c>
      <c r="B379">
        <v>2023</v>
      </c>
      <c r="C379" t="s">
        <v>14112</v>
      </c>
      <c r="D379">
        <v>1</v>
      </c>
      <c r="E379" t="s">
        <v>14066</v>
      </c>
      <c r="F379" t="s">
        <v>14046</v>
      </c>
    </row>
    <row r="380" spans="1:6" x14ac:dyDescent="0.35">
      <c r="A380" s="9">
        <v>44937</v>
      </c>
      <c r="B380">
        <v>2023</v>
      </c>
      <c r="C380" t="s">
        <v>14112</v>
      </c>
      <c r="D380">
        <v>1</v>
      </c>
      <c r="E380" t="s">
        <v>14066</v>
      </c>
      <c r="F380" t="s">
        <v>14052</v>
      </c>
    </row>
    <row r="381" spans="1:6" x14ac:dyDescent="0.35">
      <c r="A381" s="9">
        <v>44938</v>
      </c>
      <c r="B381">
        <v>2023</v>
      </c>
      <c r="C381" t="s">
        <v>14112</v>
      </c>
      <c r="D381">
        <v>1</v>
      </c>
      <c r="E381" t="s">
        <v>14066</v>
      </c>
      <c r="F381" t="s">
        <v>14057</v>
      </c>
    </row>
    <row r="382" spans="1:6" x14ac:dyDescent="0.35">
      <c r="A382" s="9">
        <v>44939</v>
      </c>
      <c r="B382">
        <v>2023</v>
      </c>
      <c r="C382" t="s">
        <v>14112</v>
      </c>
      <c r="D382">
        <v>1</v>
      </c>
      <c r="E382" t="s">
        <v>14066</v>
      </c>
      <c r="F382" t="s">
        <v>14048</v>
      </c>
    </row>
    <row r="383" spans="1:6" x14ac:dyDescent="0.35">
      <c r="A383" s="9">
        <v>44940</v>
      </c>
      <c r="B383">
        <v>2023</v>
      </c>
      <c r="C383" t="s">
        <v>14112</v>
      </c>
      <c r="D383">
        <v>1</v>
      </c>
      <c r="E383" t="s">
        <v>14066</v>
      </c>
      <c r="F383" t="s">
        <v>14050</v>
      </c>
    </row>
    <row r="384" spans="1:6" x14ac:dyDescent="0.35">
      <c r="A384" s="9">
        <v>44941</v>
      </c>
      <c r="B384">
        <v>2023</v>
      </c>
      <c r="C384" t="s">
        <v>14112</v>
      </c>
      <c r="D384">
        <v>1</v>
      </c>
      <c r="E384" t="s">
        <v>14066</v>
      </c>
      <c r="F384" t="s">
        <v>14059</v>
      </c>
    </row>
    <row r="385" spans="1:6" x14ac:dyDescent="0.35">
      <c r="A385" s="9">
        <v>44942</v>
      </c>
      <c r="B385">
        <v>2023</v>
      </c>
      <c r="C385" t="s">
        <v>14112</v>
      </c>
      <c r="D385">
        <v>1</v>
      </c>
      <c r="E385" t="s">
        <v>14066</v>
      </c>
      <c r="F385" t="s">
        <v>14062</v>
      </c>
    </row>
    <row r="386" spans="1:6" x14ac:dyDescent="0.35">
      <c r="A386" s="9">
        <v>44943</v>
      </c>
      <c r="B386">
        <v>2023</v>
      </c>
      <c r="C386" t="s">
        <v>14112</v>
      </c>
      <c r="D386">
        <v>1</v>
      </c>
      <c r="E386" t="s">
        <v>14066</v>
      </c>
      <c r="F386" t="s">
        <v>14046</v>
      </c>
    </row>
    <row r="387" spans="1:6" x14ac:dyDescent="0.35">
      <c r="A387" s="9">
        <v>44944</v>
      </c>
      <c r="B387">
        <v>2023</v>
      </c>
      <c r="C387" t="s">
        <v>14112</v>
      </c>
      <c r="D387">
        <v>1</v>
      </c>
      <c r="E387" t="s">
        <v>14066</v>
      </c>
      <c r="F387" t="s">
        <v>14052</v>
      </c>
    </row>
    <row r="388" spans="1:6" x14ac:dyDescent="0.35">
      <c r="A388" s="9">
        <v>44945</v>
      </c>
      <c r="B388">
        <v>2023</v>
      </c>
      <c r="C388" t="s">
        <v>14112</v>
      </c>
      <c r="D388">
        <v>1</v>
      </c>
      <c r="E388" t="s">
        <v>14066</v>
      </c>
      <c r="F388" t="s">
        <v>14057</v>
      </c>
    </row>
    <row r="389" spans="1:6" x14ac:dyDescent="0.35">
      <c r="A389" s="9">
        <v>44946</v>
      </c>
      <c r="B389">
        <v>2023</v>
      </c>
      <c r="C389" t="s">
        <v>14112</v>
      </c>
      <c r="D389">
        <v>1</v>
      </c>
      <c r="E389" t="s">
        <v>14066</v>
      </c>
      <c r="F389" t="s">
        <v>14048</v>
      </c>
    </row>
    <row r="390" spans="1:6" x14ac:dyDescent="0.35">
      <c r="A390" s="9">
        <v>44947</v>
      </c>
      <c r="B390">
        <v>2023</v>
      </c>
      <c r="C390" t="s">
        <v>14112</v>
      </c>
      <c r="D390">
        <v>1</v>
      </c>
      <c r="E390" t="s">
        <v>14066</v>
      </c>
      <c r="F390" t="s">
        <v>14050</v>
      </c>
    </row>
    <row r="391" spans="1:6" x14ac:dyDescent="0.35">
      <c r="A391" s="9">
        <v>44948</v>
      </c>
      <c r="B391">
        <v>2023</v>
      </c>
      <c r="C391" t="s">
        <v>14112</v>
      </c>
      <c r="D391">
        <v>1</v>
      </c>
      <c r="E391" t="s">
        <v>14066</v>
      </c>
      <c r="F391" t="s">
        <v>14059</v>
      </c>
    </row>
    <row r="392" spans="1:6" x14ac:dyDescent="0.35">
      <c r="A392" s="9">
        <v>44949</v>
      </c>
      <c r="B392">
        <v>2023</v>
      </c>
      <c r="C392" t="s">
        <v>14112</v>
      </c>
      <c r="D392">
        <v>1</v>
      </c>
      <c r="E392" t="s">
        <v>14066</v>
      </c>
      <c r="F392" t="s">
        <v>14062</v>
      </c>
    </row>
    <row r="393" spans="1:6" x14ac:dyDescent="0.35">
      <c r="A393" s="9">
        <v>44950</v>
      </c>
      <c r="B393">
        <v>2023</v>
      </c>
      <c r="C393" t="s">
        <v>14112</v>
      </c>
      <c r="D393">
        <v>1</v>
      </c>
      <c r="E393" t="s">
        <v>14066</v>
      </c>
      <c r="F393" t="s">
        <v>14046</v>
      </c>
    </row>
    <row r="394" spans="1:6" x14ac:dyDescent="0.35">
      <c r="A394" s="9">
        <v>44951</v>
      </c>
      <c r="B394">
        <v>2023</v>
      </c>
      <c r="C394" t="s">
        <v>14112</v>
      </c>
      <c r="D394">
        <v>1</v>
      </c>
      <c r="E394" t="s">
        <v>14066</v>
      </c>
      <c r="F394" t="s">
        <v>14052</v>
      </c>
    </row>
    <row r="395" spans="1:6" x14ac:dyDescent="0.35">
      <c r="A395" s="9">
        <v>44952</v>
      </c>
      <c r="B395">
        <v>2023</v>
      </c>
      <c r="C395" t="s">
        <v>14112</v>
      </c>
      <c r="D395">
        <v>1</v>
      </c>
      <c r="E395" t="s">
        <v>14066</v>
      </c>
      <c r="F395" t="s">
        <v>14057</v>
      </c>
    </row>
    <row r="396" spans="1:6" x14ac:dyDescent="0.35">
      <c r="A396" s="9">
        <v>44953</v>
      </c>
      <c r="B396">
        <v>2023</v>
      </c>
      <c r="C396" t="s">
        <v>14112</v>
      </c>
      <c r="D396">
        <v>1</v>
      </c>
      <c r="E396" t="s">
        <v>14066</v>
      </c>
      <c r="F396" t="s">
        <v>14048</v>
      </c>
    </row>
    <row r="397" spans="1:6" x14ac:dyDescent="0.35">
      <c r="A397" s="9">
        <v>44954</v>
      </c>
      <c r="B397">
        <v>2023</v>
      </c>
      <c r="C397" t="s">
        <v>14112</v>
      </c>
      <c r="D397">
        <v>1</v>
      </c>
      <c r="E397" t="s">
        <v>14066</v>
      </c>
      <c r="F397" t="s">
        <v>14050</v>
      </c>
    </row>
    <row r="398" spans="1:6" x14ac:dyDescent="0.35">
      <c r="A398" s="9">
        <v>44955</v>
      </c>
      <c r="B398">
        <v>2023</v>
      </c>
      <c r="C398" t="s">
        <v>14112</v>
      </c>
      <c r="D398">
        <v>1</v>
      </c>
      <c r="E398" t="s">
        <v>14066</v>
      </c>
      <c r="F398" t="s">
        <v>14059</v>
      </c>
    </row>
    <row r="399" spans="1:6" x14ac:dyDescent="0.35">
      <c r="A399" s="9">
        <v>44956</v>
      </c>
      <c r="B399">
        <v>2023</v>
      </c>
      <c r="C399" t="s">
        <v>14112</v>
      </c>
      <c r="D399">
        <v>1</v>
      </c>
      <c r="E399" t="s">
        <v>14066</v>
      </c>
      <c r="F399" t="s">
        <v>14062</v>
      </c>
    </row>
    <row r="400" spans="1:6" x14ac:dyDescent="0.35">
      <c r="A400" s="9">
        <v>44957</v>
      </c>
      <c r="B400">
        <v>2023</v>
      </c>
      <c r="C400" t="s">
        <v>14112</v>
      </c>
      <c r="D400">
        <v>1</v>
      </c>
      <c r="E400" t="s">
        <v>14066</v>
      </c>
      <c r="F400" t="s">
        <v>14046</v>
      </c>
    </row>
    <row r="401" spans="1:6" x14ac:dyDescent="0.35">
      <c r="A401" s="9">
        <v>44958</v>
      </c>
      <c r="B401">
        <v>2023</v>
      </c>
      <c r="C401" t="s">
        <v>14113</v>
      </c>
      <c r="D401">
        <v>2</v>
      </c>
      <c r="E401" t="s">
        <v>14066</v>
      </c>
      <c r="F401" t="s">
        <v>14052</v>
      </c>
    </row>
    <row r="402" spans="1:6" x14ac:dyDescent="0.35">
      <c r="A402" s="9">
        <v>44959</v>
      </c>
      <c r="B402">
        <v>2023</v>
      </c>
      <c r="C402" t="s">
        <v>14113</v>
      </c>
      <c r="D402">
        <v>2</v>
      </c>
      <c r="E402" t="s">
        <v>14066</v>
      </c>
      <c r="F402" t="s">
        <v>14057</v>
      </c>
    </row>
    <row r="403" spans="1:6" x14ac:dyDescent="0.35">
      <c r="A403" s="9">
        <v>44960</v>
      </c>
      <c r="B403">
        <v>2023</v>
      </c>
      <c r="C403" t="s">
        <v>14113</v>
      </c>
      <c r="D403">
        <v>2</v>
      </c>
      <c r="E403" t="s">
        <v>14066</v>
      </c>
      <c r="F403" t="s">
        <v>14048</v>
      </c>
    </row>
    <row r="404" spans="1:6" x14ac:dyDescent="0.35">
      <c r="A404" s="9">
        <v>44961</v>
      </c>
      <c r="B404">
        <v>2023</v>
      </c>
      <c r="C404" t="s">
        <v>14113</v>
      </c>
      <c r="D404">
        <v>2</v>
      </c>
      <c r="E404" t="s">
        <v>14066</v>
      </c>
      <c r="F404" t="s">
        <v>14050</v>
      </c>
    </row>
    <row r="405" spans="1:6" x14ac:dyDescent="0.35">
      <c r="A405" s="9">
        <v>44962</v>
      </c>
      <c r="B405">
        <v>2023</v>
      </c>
      <c r="C405" t="s">
        <v>14113</v>
      </c>
      <c r="D405">
        <v>2</v>
      </c>
      <c r="E405" t="s">
        <v>14066</v>
      </c>
      <c r="F405" t="s">
        <v>14059</v>
      </c>
    </row>
    <row r="406" spans="1:6" x14ac:dyDescent="0.35">
      <c r="A406" s="9">
        <v>44963</v>
      </c>
      <c r="B406">
        <v>2023</v>
      </c>
      <c r="C406" t="s">
        <v>14113</v>
      </c>
      <c r="D406">
        <v>2</v>
      </c>
      <c r="E406" t="s">
        <v>14066</v>
      </c>
      <c r="F406" t="s">
        <v>14062</v>
      </c>
    </row>
    <row r="407" spans="1:6" x14ac:dyDescent="0.35">
      <c r="A407" s="9">
        <v>44964</v>
      </c>
      <c r="B407">
        <v>2023</v>
      </c>
      <c r="C407" t="s">
        <v>14113</v>
      </c>
      <c r="D407">
        <v>2</v>
      </c>
      <c r="E407" t="s">
        <v>14066</v>
      </c>
      <c r="F407" t="s">
        <v>14046</v>
      </c>
    </row>
    <row r="408" spans="1:6" x14ac:dyDescent="0.35">
      <c r="A408" s="9">
        <v>44965</v>
      </c>
      <c r="B408">
        <v>2023</v>
      </c>
      <c r="C408" t="s">
        <v>14113</v>
      </c>
      <c r="D408">
        <v>2</v>
      </c>
      <c r="E408" t="s">
        <v>14066</v>
      </c>
      <c r="F408" t="s">
        <v>14052</v>
      </c>
    </row>
    <row r="409" spans="1:6" x14ac:dyDescent="0.35">
      <c r="A409" s="9">
        <v>44966</v>
      </c>
      <c r="B409">
        <v>2023</v>
      </c>
      <c r="C409" t="s">
        <v>14113</v>
      </c>
      <c r="D409">
        <v>2</v>
      </c>
      <c r="E409" t="s">
        <v>14066</v>
      </c>
      <c r="F409" t="s">
        <v>14057</v>
      </c>
    </row>
    <row r="410" spans="1:6" x14ac:dyDescent="0.35">
      <c r="A410" s="9">
        <v>44967</v>
      </c>
      <c r="B410">
        <v>2023</v>
      </c>
      <c r="C410" t="s">
        <v>14113</v>
      </c>
      <c r="D410">
        <v>2</v>
      </c>
      <c r="E410" t="s">
        <v>14066</v>
      </c>
      <c r="F410" t="s">
        <v>14048</v>
      </c>
    </row>
    <row r="411" spans="1:6" x14ac:dyDescent="0.35">
      <c r="A411" s="9">
        <v>44968</v>
      </c>
      <c r="B411">
        <v>2023</v>
      </c>
      <c r="C411" t="s">
        <v>14113</v>
      </c>
      <c r="D411">
        <v>2</v>
      </c>
      <c r="E411" t="s">
        <v>14066</v>
      </c>
      <c r="F411" t="s">
        <v>14050</v>
      </c>
    </row>
    <row r="412" spans="1:6" x14ac:dyDescent="0.35">
      <c r="A412" s="9">
        <v>44969</v>
      </c>
      <c r="B412">
        <v>2023</v>
      </c>
      <c r="C412" t="s">
        <v>14113</v>
      </c>
      <c r="D412">
        <v>2</v>
      </c>
      <c r="E412" t="s">
        <v>14066</v>
      </c>
      <c r="F412" t="s">
        <v>14059</v>
      </c>
    </row>
    <row r="413" spans="1:6" x14ac:dyDescent="0.35">
      <c r="A413" s="9">
        <v>44970</v>
      </c>
      <c r="B413">
        <v>2023</v>
      </c>
      <c r="C413" t="s">
        <v>14113</v>
      </c>
      <c r="D413">
        <v>2</v>
      </c>
      <c r="E413" t="s">
        <v>14066</v>
      </c>
      <c r="F413" t="s">
        <v>14062</v>
      </c>
    </row>
    <row r="414" spans="1:6" x14ac:dyDescent="0.35">
      <c r="A414" s="9">
        <v>44971</v>
      </c>
      <c r="B414">
        <v>2023</v>
      </c>
      <c r="C414" t="s">
        <v>14113</v>
      </c>
      <c r="D414">
        <v>2</v>
      </c>
      <c r="E414" t="s">
        <v>14066</v>
      </c>
      <c r="F414" t="s">
        <v>14046</v>
      </c>
    </row>
    <row r="415" spans="1:6" x14ac:dyDescent="0.35">
      <c r="A415" s="9">
        <v>44972</v>
      </c>
      <c r="B415">
        <v>2023</v>
      </c>
      <c r="C415" t="s">
        <v>14113</v>
      </c>
      <c r="D415">
        <v>2</v>
      </c>
      <c r="E415" t="s">
        <v>14066</v>
      </c>
      <c r="F415" t="s">
        <v>14052</v>
      </c>
    </row>
    <row r="416" spans="1:6" x14ac:dyDescent="0.35">
      <c r="A416" s="9">
        <v>44973</v>
      </c>
      <c r="B416">
        <v>2023</v>
      </c>
      <c r="C416" t="s">
        <v>14113</v>
      </c>
      <c r="D416">
        <v>2</v>
      </c>
      <c r="E416" t="s">
        <v>14066</v>
      </c>
      <c r="F416" t="s">
        <v>14057</v>
      </c>
    </row>
    <row r="417" spans="1:6" x14ac:dyDescent="0.35">
      <c r="A417" s="9">
        <v>44974</v>
      </c>
      <c r="B417">
        <v>2023</v>
      </c>
      <c r="C417" t="s">
        <v>14113</v>
      </c>
      <c r="D417">
        <v>2</v>
      </c>
      <c r="E417" t="s">
        <v>14066</v>
      </c>
      <c r="F417" t="s">
        <v>14048</v>
      </c>
    </row>
    <row r="418" spans="1:6" x14ac:dyDescent="0.35">
      <c r="A418" s="9">
        <v>44975</v>
      </c>
      <c r="B418">
        <v>2023</v>
      </c>
      <c r="C418" t="s">
        <v>14113</v>
      </c>
      <c r="D418">
        <v>2</v>
      </c>
      <c r="E418" t="s">
        <v>14066</v>
      </c>
      <c r="F418" t="s">
        <v>14050</v>
      </c>
    </row>
    <row r="419" spans="1:6" x14ac:dyDescent="0.35">
      <c r="A419" s="9">
        <v>44976</v>
      </c>
      <c r="B419">
        <v>2023</v>
      </c>
      <c r="C419" t="s">
        <v>14113</v>
      </c>
      <c r="D419">
        <v>2</v>
      </c>
      <c r="E419" t="s">
        <v>14066</v>
      </c>
      <c r="F419" t="s">
        <v>14059</v>
      </c>
    </row>
    <row r="420" spans="1:6" x14ac:dyDescent="0.35">
      <c r="A420" s="9">
        <v>44977</v>
      </c>
      <c r="B420">
        <v>2023</v>
      </c>
      <c r="C420" t="s">
        <v>14113</v>
      </c>
      <c r="D420">
        <v>2</v>
      </c>
      <c r="E420" t="s">
        <v>14066</v>
      </c>
      <c r="F420" t="s">
        <v>14062</v>
      </c>
    </row>
    <row r="421" spans="1:6" x14ac:dyDescent="0.35">
      <c r="A421" s="9">
        <v>44978</v>
      </c>
      <c r="B421">
        <v>2023</v>
      </c>
      <c r="C421" t="s">
        <v>14113</v>
      </c>
      <c r="D421">
        <v>2</v>
      </c>
      <c r="E421" t="s">
        <v>14066</v>
      </c>
      <c r="F421" t="s">
        <v>14046</v>
      </c>
    </row>
    <row r="422" spans="1:6" x14ac:dyDescent="0.35">
      <c r="A422" s="9">
        <v>44979</v>
      </c>
      <c r="B422">
        <v>2023</v>
      </c>
      <c r="C422" t="s">
        <v>14113</v>
      </c>
      <c r="D422">
        <v>2</v>
      </c>
      <c r="E422" t="s">
        <v>14066</v>
      </c>
      <c r="F422" t="s">
        <v>14052</v>
      </c>
    </row>
    <row r="423" spans="1:6" x14ac:dyDescent="0.35">
      <c r="A423" s="9">
        <v>44980</v>
      </c>
      <c r="B423">
        <v>2023</v>
      </c>
      <c r="C423" t="s">
        <v>14113</v>
      </c>
      <c r="D423">
        <v>2</v>
      </c>
      <c r="E423" t="s">
        <v>14066</v>
      </c>
      <c r="F423" t="s">
        <v>14057</v>
      </c>
    </row>
    <row r="424" spans="1:6" x14ac:dyDescent="0.35">
      <c r="A424" s="9">
        <v>44981</v>
      </c>
      <c r="B424">
        <v>2023</v>
      </c>
      <c r="C424" t="s">
        <v>14113</v>
      </c>
      <c r="D424">
        <v>2</v>
      </c>
      <c r="E424" t="s">
        <v>14066</v>
      </c>
      <c r="F424" t="s">
        <v>14048</v>
      </c>
    </row>
    <row r="425" spans="1:6" x14ac:dyDescent="0.35">
      <c r="A425" s="9">
        <v>44982</v>
      </c>
      <c r="B425">
        <v>2023</v>
      </c>
      <c r="C425" t="s">
        <v>14113</v>
      </c>
      <c r="D425">
        <v>2</v>
      </c>
      <c r="E425" t="s">
        <v>14066</v>
      </c>
      <c r="F425" t="s">
        <v>14050</v>
      </c>
    </row>
    <row r="426" spans="1:6" x14ac:dyDescent="0.35">
      <c r="A426" s="9">
        <v>44983</v>
      </c>
      <c r="B426">
        <v>2023</v>
      </c>
      <c r="C426" t="s">
        <v>14113</v>
      </c>
      <c r="D426">
        <v>2</v>
      </c>
      <c r="E426" t="s">
        <v>14066</v>
      </c>
      <c r="F426" t="s">
        <v>14059</v>
      </c>
    </row>
    <row r="427" spans="1:6" x14ac:dyDescent="0.35">
      <c r="A427" s="9">
        <v>44984</v>
      </c>
      <c r="B427">
        <v>2023</v>
      </c>
      <c r="C427" t="s">
        <v>14113</v>
      </c>
      <c r="D427">
        <v>2</v>
      </c>
      <c r="E427" t="s">
        <v>14066</v>
      </c>
      <c r="F427" t="s">
        <v>14062</v>
      </c>
    </row>
    <row r="428" spans="1:6" x14ac:dyDescent="0.35">
      <c r="A428" s="9">
        <v>44985</v>
      </c>
      <c r="B428">
        <v>2023</v>
      </c>
      <c r="C428" t="s">
        <v>14113</v>
      </c>
      <c r="D428">
        <v>2</v>
      </c>
      <c r="E428" t="s">
        <v>14066</v>
      </c>
      <c r="F428" t="s">
        <v>14046</v>
      </c>
    </row>
    <row r="429" spans="1:6" x14ac:dyDescent="0.35">
      <c r="A429" s="9">
        <v>44986</v>
      </c>
      <c r="B429">
        <v>2023</v>
      </c>
      <c r="C429" t="s">
        <v>14114</v>
      </c>
      <c r="D429">
        <v>3</v>
      </c>
      <c r="E429" t="s">
        <v>14066</v>
      </c>
      <c r="F429" t="s">
        <v>14052</v>
      </c>
    </row>
    <row r="430" spans="1:6" x14ac:dyDescent="0.35">
      <c r="A430" s="9">
        <v>44987</v>
      </c>
      <c r="B430">
        <v>2023</v>
      </c>
      <c r="C430" t="s">
        <v>14114</v>
      </c>
      <c r="D430">
        <v>3</v>
      </c>
      <c r="E430" t="s">
        <v>14066</v>
      </c>
      <c r="F430" t="s">
        <v>14057</v>
      </c>
    </row>
    <row r="431" spans="1:6" x14ac:dyDescent="0.35">
      <c r="A431" s="9">
        <v>44988</v>
      </c>
      <c r="B431">
        <v>2023</v>
      </c>
      <c r="C431" t="s">
        <v>14114</v>
      </c>
      <c r="D431">
        <v>3</v>
      </c>
      <c r="E431" t="s">
        <v>14066</v>
      </c>
      <c r="F431" t="s">
        <v>14048</v>
      </c>
    </row>
    <row r="432" spans="1:6" x14ac:dyDescent="0.35">
      <c r="A432" s="9">
        <v>44989</v>
      </c>
      <c r="B432">
        <v>2023</v>
      </c>
      <c r="C432" t="s">
        <v>14114</v>
      </c>
      <c r="D432">
        <v>3</v>
      </c>
      <c r="E432" t="s">
        <v>14066</v>
      </c>
      <c r="F432" t="s">
        <v>14050</v>
      </c>
    </row>
    <row r="433" spans="1:6" x14ac:dyDescent="0.35">
      <c r="A433" s="9">
        <v>44990</v>
      </c>
      <c r="B433">
        <v>2023</v>
      </c>
      <c r="C433" t="s">
        <v>14114</v>
      </c>
      <c r="D433">
        <v>3</v>
      </c>
      <c r="E433" t="s">
        <v>14066</v>
      </c>
      <c r="F433" t="s">
        <v>14059</v>
      </c>
    </row>
    <row r="434" spans="1:6" x14ac:dyDescent="0.35">
      <c r="A434" s="9">
        <v>44991</v>
      </c>
      <c r="B434">
        <v>2023</v>
      </c>
      <c r="C434" t="s">
        <v>14114</v>
      </c>
      <c r="D434">
        <v>3</v>
      </c>
      <c r="E434" t="s">
        <v>14066</v>
      </c>
      <c r="F434" t="s">
        <v>14062</v>
      </c>
    </row>
    <row r="435" spans="1:6" x14ac:dyDescent="0.35">
      <c r="A435" s="9">
        <v>44992</v>
      </c>
      <c r="B435">
        <v>2023</v>
      </c>
      <c r="C435" t="s">
        <v>14114</v>
      </c>
      <c r="D435">
        <v>3</v>
      </c>
      <c r="E435" t="s">
        <v>14066</v>
      </c>
      <c r="F435" t="s">
        <v>14046</v>
      </c>
    </row>
    <row r="436" spans="1:6" x14ac:dyDescent="0.35">
      <c r="A436" s="9">
        <v>44993</v>
      </c>
      <c r="B436">
        <v>2023</v>
      </c>
      <c r="C436" t="s">
        <v>14114</v>
      </c>
      <c r="D436">
        <v>3</v>
      </c>
      <c r="E436" t="s">
        <v>14066</v>
      </c>
      <c r="F436" t="s">
        <v>14052</v>
      </c>
    </row>
    <row r="437" spans="1:6" x14ac:dyDescent="0.35">
      <c r="A437" s="9">
        <v>44994</v>
      </c>
      <c r="B437">
        <v>2023</v>
      </c>
      <c r="C437" t="s">
        <v>14114</v>
      </c>
      <c r="D437">
        <v>3</v>
      </c>
      <c r="E437" t="s">
        <v>14066</v>
      </c>
      <c r="F437" t="s">
        <v>14057</v>
      </c>
    </row>
    <row r="438" spans="1:6" x14ac:dyDescent="0.35">
      <c r="A438" s="9">
        <v>44995</v>
      </c>
      <c r="B438">
        <v>2023</v>
      </c>
      <c r="C438" t="s">
        <v>14114</v>
      </c>
      <c r="D438">
        <v>3</v>
      </c>
      <c r="E438" t="s">
        <v>14066</v>
      </c>
      <c r="F438" t="s">
        <v>14048</v>
      </c>
    </row>
    <row r="439" spans="1:6" x14ac:dyDescent="0.35">
      <c r="A439" s="9">
        <v>44996</v>
      </c>
      <c r="B439">
        <v>2023</v>
      </c>
      <c r="C439" t="s">
        <v>14114</v>
      </c>
      <c r="D439">
        <v>3</v>
      </c>
      <c r="E439" t="s">
        <v>14066</v>
      </c>
      <c r="F439" t="s">
        <v>14050</v>
      </c>
    </row>
    <row r="440" spans="1:6" x14ac:dyDescent="0.35">
      <c r="A440" s="9">
        <v>44997</v>
      </c>
      <c r="B440">
        <v>2023</v>
      </c>
      <c r="C440" t="s">
        <v>14114</v>
      </c>
      <c r="D440">
        <v>3</v>
      </c>
      <c r="E440" t="s">
        <v>14066</v>
      </c>
      <c r="F440" t="s">
        <v>14059</v>
      </c>
    </row>
    <row r="441" spans="1:6" x14ac:dyDescent="0.35">
      <c r="A441" s="9">
        <v>44998</v>
      </c>
      <c r="B441">
        <v>2023</v>
      </c>
      <c r="C441" t="s">
        <v>14114</v>
      </c>
      <c r="D441">
        <v>3</v>
      </c>
      <c r="E441" t="s">
        <v>14066</v>
      </c>
      <c r="F441" t="s">
        <v>14062</v>
      </c>
    </row>
    <row r="442" spans="1:6" x14ac:dyDescent="0.35">
      <c r="A442" s="9">
        <v>44999</v>
      </c>
      <c r="B442">
        <v>2023</v>
      </c>
      <c r="C442" t="s">
        <v>14114</v>
      </c>
      <c r="D442">
        <v>3</v>
      </c>
      <c r="E442" t="s">
        <v>14066</v>
      </c>
      <c r="F442" t="s">
        <v>14046</v>
      </c>
    </row>
    <row r="443" spans="1:6" x14ac:dyDescent="0.35">
      <c r="A443" s="9">
        <v>45000</v>
      </c>
      <c r="B443">
        <v>2023</v>
      </c>
      <c r="C443" t="s">
        <v>14114</v>
      </c>
      <c r="D443">
        <v>3</v>
      </c>
      <c r="E443" t="s">
        <v>14066</v>
      </c>
      <c r="F443" t="s">
        <v>14052</v>
      </c>
    </row>
    <row r="444" spans="1:6" x14ac:dyDescent="0.35">
      <c r="A444" s="9">
        <v>45001</v>
      </c>
      <c r="B444">
        <v>2023</v>
      </c>
      <c r="C444" t="s">
        <v>14114</v>
      </c>
      <c r="D444">
        <v>3</v>
      </c>
      <c r="E444" t="s">
        <v>14066</v>
      </c>
      <c r="F444" t="s">
        <v>14057</v>
      </c>
    </row>
    <row r="445" spans="1:6" x14ac:dyDescent="0.35">
      <c r="A445" s="9">
        <v>45002</v>
      </c>
      <c r="B445">
        <v>2023</v>
      </c>
      <c r="C445" t="s">
        <v>14114</v>
      </c>
      <c r="D445">
        <v>3</v>
      </c>
      <c r="E445" t="s">
        <v>14066</v>
      </c>
      <c r="F445" t="s">
        <v>14048</v>
      </c>
    </row>
    <row r="446" spans="1:6" x14ac:dyDescent="0.35">
      <c r="A446" s="9">
        <v>45003</v>
      </c>
      <c r="B446">
        <v>2023</v>
      </c>
      <c r="C446" t="s">
        <v>14114</v>
      </c>
      <c r="D446">
        <v>3</v>
      </c>
      <c r="E446" t="s">
        <v>14066</v>
      </c>
      <c r="F446" t="s">
        <v>14050</v>
      </c>
    </row>
    <row r="447" spans="1:6" x14ac:dyDescent="0.35">
      <c r="A447" s="9">
        <v>45004</v>
      </c>
      <c r="B447">
        <v>2023</v>
      </c>
      <c r="C447" t="s">
        <v>14114</v>
      </c>
      <c r="D447">
        <v>3</v>
      </c>
      <c r="E447" t="s">
        <v>14066</v>
      </c>
      <c r="F447" t="s">
        <v>14059</v>
      </c>
    </row>
    <row r="448" spans="1:6" x14ac:dyDescent="0.35">
      <c r="A448" s="9">
        <v>45005</v>
      </c>
      <c r="B448">
        <v>2023</v>
      </c>
      <c r="C448" t="s">
        <v>14114</v>
      </c>
      <c r="D448">
        <v>3</v>
      </c>
      <c r="E448" t="s">
        <v>14066</v>
      </c>
      <c r="F448" t="s">
        <v>14062</v>
      </c>
    </row>
    <row r="449" spans="1:6" x14ac:dyDescent="0.35">
      <c r="A449" s="9">
        <v>45006</v>
      </c>
      <c r="B449">
        <v>2023</v>
      </c>
      <c r="C449" t="s">
        <v>14114</v>
      </c>
      <c r="D449">
        <v>3</v>
      </c>
      <c r="E449" t="s">
        <v>14066</v>
      </c>
      <c r="F449" t="s">
        <v>14046</v>
      </c>
    </row>
    <row r="450" spans="1:6" x14ac:dyDescent="0.35">
      <c r="A450" s="9">
        <v>45007</v>
      </c>
      <c r="B450">
        <v>2023</v>
      </c>
      <c r="C450" t="s">
        <v>14114</v>
      </c>
      <c r="D450">
        <v>3</v>
      </c>
      <c r="E450" t="s">
        <v>14066</v>
      </c>
      <c r="F450" t="s">
        <v>14052</v>
      </c>
    </row>
    <row r="451" spans="1:6" x14ac:dyDescent="0.35">
      <c r="A451" s="9">
        <v>45008</v>
      </c>
      <c r="B451">
        <v>2023</v>
      </c>
      <c r="C451" t="s">
        <v>14114</v>
      </c>
      <c r="D451">
        <v>3</v>
      </c>
      <c r="E451" t="s">
        <v>14066</v>
      </c>
      <c r="F451" t="s">
        <v>14057</v>
      </c>
    </row>
    <row r="452" spans="1:6" x14ac:dyDescent="0.35">
      <c r="A452" s="9">
        <v>45009</v>
      </c>
      <c r="B452">
        <v>2023</v>
      </c>
      <c r="C452" t="s">
        <v>14114</v>
      </c>
      <c r="D452">
        <v>3</v>
      </c>
      <c r="E452" t="s">
        <v>14066</v>
      </c>
      <c r="F452" t="s">
        <v>14048</v>
      </c>
    </row>
    <row r="453" spans="1:6" x14ac:dyDescent="0.35">
      <c r="A453" s="9">
        <v>45010</v>
      </c>
      <c r="B453">
        <v>2023</v>
      </c>
      <c r="C453" t="s">
        <v>14114</v>
      </c>
      <c r="D453">
        <v>3</v>
      </c>
      <c r="E453" t="s">
        <v>14066</v>
      </c>
      <c r="F453" t="s">
        <v>14050</v>
      </c>
    </row>
    <row r="454" spans="1:6" x14ac:dyDescent="0.35">
      <c r="A454" s="9">
        <v>45011</v>
      </c>
      <c r="B454">
        <v>2023</v>
      </c>
      <c r="C454" t="s">
        <v>14114</v>
      </c>
      <c r="D454">
        <v>3</v>
      </c>
      <c r="E454" t="s">
        <v>14066</v>
      </c>
      <c r="F454" t="s">
        <v>14059</v>
      </c>
    </row>
    <row r="455" spans="1:6" x14ac:dyDescent="0.35">
      <c r="A455" s="9">
        <v>45012</v>
      </c>
      <c r="B455">
        <v>2023</v>
      </c>
      <c r="C455" t="s">
        <v>14114</v>
      </c>
      <c r="D455">
        <v>3</v>
      </c>
      <c r="E455" t="s">
        <v>14066</v>
      </c>
      <c r="F455" t="s">
        <v>14062</v>
      </c>
    </row>
    <row r="456" spans="1:6" x14ac:dyDescent="0.35">
      <c r="A456" s="9">
        <v>45013</v>
      </c>
      <c r="B456">
        <v>2023</v>
      </c>
      <c r="C456" t="s">
        <v>14114</v>
      </c>
      <c r="D456">
        <v>3</v>
      </c>
      <c r="E456" t="s">
        <v>14066</v>
      </c>
      <c r="F456" t="s">
        <v>14046</v>
      </c>
    </row>
    <row r="457" spans="1:6" x14ac:dyDescent="0.35">
      <c r="A457" s="9">
        <v>45014</v>
      </c>
      <c r="B457">
        <v>2023</v>
      </c>
      <c r="C457" t="s">
        <v>14114</v>
      </c>
      <c r="D457">
        <v>3</v>
      </c>
      <c r="E457" t="s">
        <v>14066</v>
      </c>
      <c r="F457" t="s">
        <v>14052</v>
      </c>
    </row>
    <row r="458" spans="1:6" x14ac:dyDescent="0.35">
      <c r="A458" s="9">
        <v>45015</v>
      </c>
      <c r="B458">
        <v>2023</v>
      </c>
      <c r="C458" t="s">
        <v>14114</v>
      </c>
      <c r="D458">
        <v>3</v>
      </c>
      <c r="E458" t="s">
        <v>14066</v>
      </c>
      <c r="F458" t="s">
        <v>14057</v>
      </c>
    </row>
    <row r="459" spans="1:6" x14ac:dyDescent="0.35">
      <c r="A459" s="9">
        <v>45016</v>
      </c>
      <c r="B459">
        <v>2023</v>
      </c>
      <c r="C459" t="s">
        <v>14114</v>
      </c>
      <c r="D459">
        <v>3</v>
      </c>
      <c r="E459" t="s">
        <v>14066</v>
      </c>
      <c r="F459" t="s">
        <v>14048</v>
      </c>
    </row>
    <row r="460" spans="1:6" x14ac:dyDescent="0.35">
      <c r="A460" s="9">
        <v>45292</v>
      </c>
      <c r="B460">
        <v>2024</v>
      </c>
      <c r="C460" t="s">
        <v>14112</v>
      </c>
      <c r="D460">
        <v>1</v>
      </c>
      <c r="E460" t="s">
        <v>14066</v>
      </c>
      <c r="F460" t="s">
        <v>14062</v>
      </c>
    </row>
    <row r="461" spans="1:6" x14ac:dyDescent="0.35">
      <c r="A461" s="9">
        <v>45293</v>
      </c>
      <c r="B461">
        <v>2024</v>
      </c>
      <c r="C461" t="s">
        <v>14112</v>
      </c>
      <c r="D461">
        <v>1</v>
      </c>
      <c r="E461" t="s">
        <v>14066</v>
      </c>
      <c r="F461" t="s">
        <v>14046</v>
      </c>
    </row>
    <row r="462" spans="1:6" x14ac:dyDescent="0.35">
      <c r="A462" s="9">
        <v>45294</v>
      </c>
      <c r="B462">
        <v>2024</v>
      </c>
      <c r="C462" t="s">
        <v>14112</v>
      </c>
      <c r="D462">
        <v>1</v>
      </c>
      <c r="E462" t="s">
        <v>14066</v>
      </c>
      <c r="F462" t="s">
        <v>14052</v>
      </c>
    </row>
    <row r="463" spans="1:6" x14ac:dyDescent="0.35">
      <c r="A463" s="9">
        <v>45295</v>
      </c>
      <c r="B463">
        <v>2024</v>
      </c>
      <c r="C463" t="s">
        <v>14112</v>
      </c>
      <c r="D463">
        <v>1</v>
      </c>
      <c r="E463" t="s">
        <v>14066</v>
      </c>
      <c r="F463" t="s">
        <v>14057</v>
      </c>
    </row>
    <row r="464" spans="1:6" x14ac:dyDescent="0.35">
      <c r="A464" s="9">
        <v>45296</v>
      </c>
      <c r="B464">
        <v>2024</v>
      </c>
      <c r="C464" t="s">
        <v>14112</v>
      </c>
      <c r="D464">
        <v>1</v>
      </c>
      <c r="E464" t="s">
        <v>14066</v>
      </c>
      <c r="F464" t="s">
        <v>14048</v>
      </c>
    </row>
    <row r="465" spans="1:6" x14ac:dyDescent="0.35">
      <c r="A465" s="9">
        <v>45297</v>
      </c>
      <c r="B465">
        <v>2024</v>
      </c>
      <c r="C465" t="s">
        <v>14112</v>
      </c>
      <c r="D465">
        <v>1</v>
      </c>
      <c r="E465" t="s">
        <v>14066</v>
      </c>
      <c r="F465" t="s">
        <v>14050</v>
      </c>
    </row>
    <row r="466" spans="1:6" x14ac:dyDescent="0.35">
      <c r="A466" s="9">
        <v>45298</v>
      </c>
      <c r="B466">
        <v>2024</v>
      </c>
      <c r="C466" t="s">
        <v>14112</v>
      </c>
      <c r="D466">
        <v>1</v>
      </c>
      <c r="E466" t="s">
        <v>14066</v>
      </c>
      <c r="F466" t="s">
        <v>14059</v>
      </c>
    </row>
    <row r="467" spans="1:6" x14ac:dyDescent="0.35">
      <c r="A467" s="9">
        <v>45299</v>
      </c>
      <c r="B467">
        <v>2024</v>
      </c>
      <c r="C467" t="s">
        <v>14112</v>
      </c>
      <c r="D467">
        <v>1</v>
      </c>
      <c r="E467" t="s">
        <v>14066</v>
      </c>
      <c r="F467" t="s">
        <v>14062</v>
      </c>
    </row>
    <row r="468" spans="1:6" x14ac:dyDescent="0.35">
      <c r="A468" s="9">
        <v>45300</v>
      </c>
      <c r="B468">
        <v>2024</v>
      </c>
      <c r="C468" t="s">
        <v>14112</v>
      </c>
      <c r="D468">
        <v>1</v>
      </c>
      <c r="E468" t="s">
        <v>14066</v>
      </c>
      <c r="F468" t="s">
        <v>14046</v>
      </c>
    </row>
    <row r="469" spans="1:6" x14ac:dyDescent="0.35">
      <c r="A469" s="9">
        <v>45301</v>
      </c>
      <c r="B469">
        <v>2024</v>
      </c>
      <c r="C469" t="s">
        <v>14112</v>
      </c>
      <c r="D469">
        <v>1</v>
      </c>
      <c r="E469" t="s">
        <v>14066</v>
      </c>
      <c r="F469" t="s">
        <v>14052</v>
      </c>
    </row>
    <row r="470" spans="1:6" x14ac:dyDescent="0.35">
      <c r="A470" s="9">
        <v>45302</v>
      </c>
      <c r="B470">
        <v>2024</v>
      </c>
      <c r="C470" t="s">
        <v>14112</v>
      </c>
      <c r="D470">
        <v>1</v>
      </c>
      <c r="E470" t="s">
        <v>14066</v>
      </c>
      <c r="F470" t="s">
        <v>14057</v>
      </c>
    </row>
    <row r="471" spans="1:6" x14ac:dyDescent="0.35">
      <c r="A471" s="9">
        <v>45303</v>
      </c>
      <c r="B471">
        <v>2024</v>
      </c>
      <c r="C471" t="s">
        <v>14112</v>
      </c>
      <c r="D471">
        <v>1</v>
      </c>
      <c r="E471" t="s">
        <v>14066</v>
      </c>
      <c r="F471" t="s">
        <v>14048</v>
      </c>
    </row>
    <row r="472" spans="1:6" x14ac:dyDescent="0.35">
      <c r="A472" s="9">
        <v>45304</v>
      </c>
      <c r="B472">
        <v>2024</v>
      </c>
      <c r="C472" t="s">
        <v>14112</v>
      </c>
      <c r="D472">
        <v>1</v>
      </c>
      <c r="E472" t="s">
        <v>14066</v>
      </c>
      <c r="F472" t="s">
        <v>14050</v>
      </c>
    </row>
    <row r="473" spans="1:6" x14ac:dyDescent="0.35">
      <c r="A473" s="9">
        <v>45305</v>
      </c>
      <c r="B473">
        <v>2024</v>
      </c>
      <c r="C473" t="s">
        <v>14112</v>
      </c>
      <c r="D473">
        <v>1</v>
      </c>
      <c r="E473" t="s">
        <v>14066</v>
      </c>
      <c r="F473" t="s">
        <v>14059</v>
      </c>
    </row>
    <row r="474" spans="1:6" x14ac:dyDescent="0.35">
      <c r="A474" s="9">
        <v>45306</v>
      </c>
      <c r="B474">
        <v>2024</v>
      </c>
      <c r="C474" t="s">
        <v>14112</v>
      </c>
      <c r="D474">
        <v>1</v>
      </c>
      <c r="E474" t="s">
        <v>14066</v>
      </c>
      <c r="F474" t="s">
        <v>14062</v>
      </c>
    </row>
    <row r="475" spans="1:6" x14ac:dyDescent="0.35">
      <c r="A475" s="9">
        <v>45307</v>
      </c>
      <c r="B475">
        <v>2024</v>
      </c>
      <c r="C475" t="s">
        <v>14112</v>
      </c>
      <c r="D475">
        <v>1</v>
      </c>
      <c r="E475" t="s">
        <v>14066</v>
      </c>
      <c r="F475" t="s">
        <v>14046</v>
      </c>
    </row>
    <row r="476" spans="1:6" x14ac:dyDescent="0.35">
      <c r="A476" s="9">
        <v>45308</v>
      </c>
      <c r="B476">
        <v>2024</v>
      </c>
      <c r="C476" t="s">
        <v>14112</v>
      </c>
      <c r="D476">
        <v>1</v>
      </c>
      <c r="E476" t="s">
        <v>14066</v>
      </c>
      <c r="F476" t="s">
        <v>14052</v>
      </c>
    </row>
    <row r="477" spans="1:6" x14ac:dyDescent="0.35">
      <c r="A477" s="9">
        <v>45309</v>
      </c>
      <c r="B477">
        <v>2024</v>
      </c>
      <c r="C477" t="s">
        <v>14112</v>
      </c>
      <c r="D477">
        <v>1</v>
      </c>
      <c r="E477" t="s">
        <v>14066</v>
      </c>
      <c r="F477" t="s">
        <v>14057</v>
      </c>
    </row>
    <row r="478" spans="1:6" x14ac:dyDescent="0.35">
      <c r="A478" s="9">
        <v>45310</v>
      </c>
      <c r="B478">
        <v>2024</v>
      </c>
      <c r="C478" t="s">
        <v>14112</v>
      </c>
      <c r="D478">
        <v>1</v>
      </c>
      <c r="E478" t="s">
        <v>14066</v>
      </c>
      <c r="F478" t="s">
        <v>14048</v>
      </c>
    </row>
    <row r="479" spans="1:6" x14ac:dyDescent="0.35">
      <c r="A479" s="9">
        <v>45311</v>
      </c>
      <c r="B479">
        <v>2024</v>
      </c>
      <c r="C479" t="s">
        <v>14112</v>
      </c>
      <c r="D479">
        <v>1</v>
      </c>
      <c r="E479" t="s">
        <v>14066</v>
      </c>
      <c r="F479" t="s">
        <v>14050</v>
      </c>
    </row>
    <row r="480" spans="1:6" x14ac:dyDescent="0.35">
      <c r="A480" s="9">
        <v>45312</v>
      </c>
      <c r="B480">
        <v>2024</v>
      </c>
      <c r="C480" t="s">
        <v>14112</v>
      </c>
      <c r="D480">
        <v>1</v>
      </c>
      <c r="E480" t="s">
        <v>14066</v>
      </c>
      <c r="F480" t="s">
        <v>14059</v>
      </c>
    </row>
    <row r="481" spans="1:6" x14ac:dyDescent="0.35">
      <c r="A481" s="9">
        <v>45313</v>
      </c>
      <c r="B481">
        <v>2024</v>
      </c>
      <c r="C481" t="s">
        <v>14112</v>
      </c>
      <c r="D481">
        <v>1</v>
      </c>
      <c r="E481" t="s">
        <v>14066</v>
      </c>
      <c r="F481" t="s">
        <v>14062</v>
      </c>
    </row>
    <row r="482" spans="1:6" x14ac:dyDescent="0.35">
      <c r="A482" s="9">
        <v>45314</v>
      </c>
      <c r="B482">
        <v>2024</v>
      </c>
      <c r="C482" t="s">
        <v>14112</v>
      </c>
      <c r="D482">
        <v>1</v>
      </c>
      <c r="E482" t="s">
        <v>14066</v>
      </c>
      <c r="F482" t="s">
        <v>14046</v>
      </c>
    </row>
    <row r="483" spans="1:6" x14ac:dyDescent="0.35">
      <c r="A483" s="9">
        <v>45315</v>
      </c>
      <c r="B483">
        <v>2024</v>
      </c>
      <c r="C483" t="s">
        <v>14112</v>
      </c>
      <c r="D483">
        <v>1</v>
      </c>
      <c r="E483" t="s">
        <v>14066</v>
      </c>
      <c r="F483" t="s">
        <v>14052</v>
      </c>
    </row>
    <row r="484" spans="1:6" x14ac:dyDescent="0.35">
      <c r="A484" s="9">
        <v>45316</v>
      </c>
      <c r="B484">
        <v>2024</v>
      </c>
      <c r="C484" t="s">
        <v>14112</v>
      </c>
      <c r="D484">
        <v>1</v>
      </c>
      <c r="E484" t="s">
        <v>14066</v>
      </c>
      <c r="F484" t="s">
        <v>14057</v>
      </c>
    </row>
    <row r="485" spans="1:6" x14ac:dyDescent="0.35">
      <c r="A485" s="9">
        <v>45317</v>
      </c>
      <c r="B485">
        <v>2024</v>
      </c>
      <c r="C485" t="s">
        <v>14112</v>
      </c>
      <c r="D485">
        <v>1</v>
      </c>
      <c r="E485" t="s">
        <v>14066</v>
      </c>
      <c r="F485" t="s">
        <v>14048</v>
      </c>
    </row>
    <row r="486" spans="1:6" x14ac:dyDescent="0.35">
      <c r="A486" s="9">
        <v>45318</v>
      </c>
      <c r="B486">
        <v>2024</v>
      </c>
      <c r="C486" t="s">
        <v>14112</v>
      </c>
      <c r="D486">
        <v>1</v>
      </c>
      <c r="E486" t="s">
        <v>14066</v>
      </c>
      <c r="F486" t="s">
        <v>14050</v>
      </c>
    </row>
    <row r="487" spans="1:6" x14ac:dyDescent="0.35">
      <c r="A487" s="9">
        <v>45319</v>
      </c>
      <c r="B487">
        <v>2024</v>
      </c>
      <c r="C487" t="s">
        <v>14112</v>
      </c>
      <c r="D487">
        <v>1</v>
      </c>
      <c r="E487" t="s">
        <v>14066</v>
      </c>
      <c r="F487" t="s">
        <v>14059</v>
      </c>
    </row>
    <row r="488" spans="1:6" x14ac:dyDescent="0.35">
      <c r="A488" s="9">
        <v>45320</v>
      </c>
      <c r="B488">
        <v>2024</v>
      </c>
      <c r="C488" t="s">
        <v>14112</v>
      </c>
      <c r="D488">
        <v>1</v>
      </c>
      <c r="E488" t="s">
        <v>14066</v>
      </c>
      <c r="F488" t="s">
        <v>14062</v>
      </c>
    </row>
    <row r="489" spans="1:6" x14ac:dyDescent="0.35">
      <c r="A489" s="9">
        <v>45321</v>
      </c>
      <c r="B489">
        <v>2024</v>
      </c>
      <c r="C489" t="s">
        <v>14112</v>
      </c>
      <c r="D489">
        <v>1</v>
      </c>
      <c r="E489" t="s">
        <v>14066</v>
      </c>
      <c r="F489" t="s">
        <v>14046</v>
      </c>
    </row>
    <row r="490" spans="1:6" x14ac:dyDescent="0.35">
      <c r="A490" s="9">
        <v>45322</v>
      </c>
      <c r="B490">
        <v>2024</v>
      </c>
      <c r="C490" t="s">
        <v>14112</v>
      </c>
      <c r="D490">
        <v>1</v>
      </c>
      <c r="E490" t="s">
        <v>14066</v>
      </c>
      <c r="F490" t="s">
        <v>14052</v>
      </c>
    </row>
    <row r="491" spans="1:6" x14ac:dyDescent="0.35">
      <c r="A491" s="9">
        <v>45323</v>
      </c>
      <c r="B491">
        <v>2024</v>
      </c>
      <c r="C491" t="s">
        <v>14113</v>
      </c>
      <c r="D491">
        <v>2</v>
      </c>
      <c r="E491" t="s">
        <v>14066</v>
      </c>
      <c r="F491" t="s">
        <v>14057</v>
      </c>
    </row>
    <row r="492" spans="1:6" x14ac:dyDescent="0.35">
      <c r="A492" s="9">
        <v>45324</v>
      </c>
      <c r="B492">
        <v>2024</v>
      </c>
      <c r="C492" t="s">
        <v>14113</v>
      </c>
      <c r="D492">
        <v>2</v>
      </c>
      <c r="E492" t="s">
        <v>14066</v>
      </c>
      <c r="F492" t="s">
        <v>14048</v>
      </c>
    </row>
    <row r="493" spans="1:6" x14ac:dyDescent="0.35">
      <c r="A493" s="9">
        <v>45325</v>
      </c>
      <c r="B493">
        <v>2024</v>
      </c>
      <c r="C493" t="s">
        <v>14113</v>
      </c>
      <c r="D493">
        <v>2</v>
      </c>
      <c r="E493" t="s">
        <v>14066</v>
      </c>
      <c r="F493" t="s">
        <v>14050</v>
      </c>
    </row>
    <row r="494" spans="1:6" x14ac:dyDescent="0.35">
      <c r="A494" s="9">
        <v>45326</v>
      </c>
      <c r="B494">
        <v>2024</v>
      </c>
      <c r="C494" t="s">
        <v>14113</v>
      </c>
      <c r="D494">
        <v>2</v>
      </c>
      <c r="E494" t="s">
        <v>14066</v>
      </c>
      <c r="F494" t="s">
        <v>14059</v>
      </c>
    </row>
    <row r="495" spans="1:6" x14ac:dyDescent="0.35">
      <c r="A495" s="9">
        <v>45327</v>
      </c>
      <c r="B495">
        <v>2024</v>
      </c>
      <c r="C495" t="s">
        <v>14113</v>
      </c>
      <c r="D495">
        <v>2</v>
      </c>
      <c r="E495" t="s">
        <v>14066</v>
      </c>
      <c r="F495" t="s">
        <v>14062</v>
      </c>
    </row>
    <row r="496" spans="1:6" x14ac:dyDescent="0.35">
      <c r="A496" s="9">
        <v>45328</v>
      </c>
      <c r="B496">
        <v>2024</v>
      </c>
      <c r="C496" t="s">
        <v>14113</v>
      </c>
      <c r="D496">
        <v>2</v>
      </c>
      <c r="E496" t="s">
        <v>14066</v>
      </c>
      <c r="F496" t="s">
        <v>14046</v>
      </c>
    </row>
    <row r="497" spans="1:6" x14ac:dyDescent="0.35">
      <c r="A497" s="9">
        <v>45329</v>
      </c>
      <c r="B497">
        <v>2024</v>
      </c>
      <c r="C497" t="s">
        <v>14113</v>
      </c>
      <c r="D497">
        <v>2</v>
      </c>
      <c r="E497" t="s">
        <v>14066</v>
      </c>
      <c r="F497" t="s">
        <v>14052</v>
      </c>
    </row>
    <row r="498" spans="1:6" x14ac:dyDescent="0.35">
      <c r="A498" s="9">
        <v>45330</v>
      </c>
      <c r="B498">
        <v>2024</v>
      </c>
      <c r="C498" t="s">
        <v>14113</v>
      </c>
      <c r="D498">
        <v>2</v>
      </c>
      <c r="E498" t="s">
        <v>14066</v>
      </c>
      <c r="F498" t="s">
        <v>14057</v>
      </c>
    </row>
    <row r="499" spans="1:6" x14ac:dyDescent="0.35">
      <c r="A499" s="9">
        <v>45331</v>
      </c>
      <c r="B499">
        <v>2024</v>
      </c>
      <c r="C499" t="s">
        <v>14113</v>
      </c>
      <c r="D499">
        <v>2</v>
      </c>
      <c r="E499" t="s">
        <v>14066</v>
      </c>
      <c r="F499" t="s">
        <v>14048</v>
      </c>
    </row>
    <row r="500" spans="1:6" x14ac:dyDescent="0.35">
      <c r="A500" s="9">
        <v>45332</v>
      </c>
      <c r="B500">
        <v>2024</v>
      </c>
      <c r="C500" t="s">
        <v>14113</v>
      </c>
      <c r="D500">
        <v>2</v>
      </c>
      <c r="E500" t="s">
        <v>14066</v>
      </c>
      <c r="F500" t="s">
        <v>14050</v>
      </c>
    </row>
    <row r="501" spans="1:6" x14ac:dyDescent="0.35">
      <c r="A501" s="9">
        <v>45333</v>
      </c>
      <c r="B501">
        <v>2024</v>
      </c>
      <c r="C501" t="s">
        <v>14113</v>
      </c>
      <c r="D501">
        <v>2</v>
      </c>
      <c r="E501" t="s">
        <v>14066</v>
      </c>
      <c r="F501" t="s">
        <v>14059</v>
      </c>
    </row>
    <row r="502" spans="1:6" x14ac:dyDescent="0.35">
      <c r="A502" s="9">
        <v>45334</v>
      </c>
      <c r="B502">
        <v>2024</v>
      </c>
      <c r="C502" t="s">
        <v>14113</v>
      </c>
      <c r="D502">
        <v>2</v>
      </c>
      <c r="E502" t="s">
        <v>14066</v>
      </c>
      <c r="F502" t="s">
        <v>14062</v>
      </c>
    </row>
    <row r="503" spans="1:6" x14ac:dyDescent="0.35">
      <c r="A503" s="9">
        <v>45335</v>
      </c>
      <c r="B503">
        <v>2024</v>
      </c>
      <c r="C503" t="s">
        <v>14113</v>
      </c>
      <c r="D503">
        <v>2</v>
      </c>
      <c r="E503" t="s">
        <v>14066</v>
      </c>
      <c r="F503" t="s">
        <v>14046</v>
      </c>
    </row>
    <row r="504" spans="1:6" x14ac:dyDescent="0.35">
      <c r="A504" s="9">
        <v>45336</v>
      </c>
      <c r="B504">
        <v>2024</v>
      </c>
      <c r="C504" t="s">
        <v>14113</v>
      </c>
      <c r="D504">
        <v>2</v>
      </c>
      <c r="E504" t="s">
        <v>14066</v>
      </c>
      <c r="F504" t="s">
        <v>14052</v>
      </c>
    </row>
    <row r="505" spans="1:6" x14ac:dyDescent="0.35">
      <c r="A505" s="9">
        <v>45337</v>
      </c>
      <c r="B505">
        <v>2024</v>
      </c>
      <c r="C505" t="s">
        <v>14113</v>
      </c>
      <c r="D505">
        <v>2</v>
      </c>
      <c r="E505" t="s">
        <v>14066</v>
      </c>
      <c r="F505" t="s">
        <v>14057</v>
      </c>
    </row>
    <row r="506" spans="1:6" x14ac:dyDescent="0.35">
      <c r="A506" s="9">
        <v>45338</v>
      </c>
      <c r="B506">
        <v>2024</v>
      </c>
      <c r="C506" t="s">
        <v>14113</v>
      </c>
      <c r="D506">
        <v>2</v>
      </c>
      <c r="E506" t="s">
        <v>14066</v>
      </c>
      <c r="F506" t="s">
        <v>14048</v>
      </c>
    </row>
    <row r="507" spans="1:6" x14ac:dyDescent="0.35">
      <c r="A507" s="9">
        <v>45339</v>
      </c>
      <c r="B507">
        <v>2024</v>
      </c>
      <c r="C507" t="s">
        <v>14113</v>
      </c>
      <c r="D507">
        <v>2</v>
      </c>
      <c r="E507" t="s">
        <v>14066</v>
      </c>
      <c r="F507" t="s">
        <v>14050</v>
      </c>
    </row>
    <row r="508" spans="1:6" x14ac:dyDescent="0.35">
      <c r="A508" s="9">
        <v>45340</v>
      </c>
      <c r="B508">
        <v>2024</v>
      </c>
      <c r="C508" t="s">
        <v>14113</v>
      </c>
      <c r="D508">
        <v>2</v>
      </c>
      <c r="E508" t="s">
        <v>14066</v>
      </c>
      <c r="F508" t="s">
        <v>14059</v>
      </c>
    </row>
    <row r="509" spans="1:6" x14ac:dyDescent="0.35">
      <c r="A509" s="9">
        <v>45341</v>
      </c>
      <c r="B509">
        <v>2024</v>
      </c>
      <c r="C509" t="s">
        <v>14113</v>
      </c>
      <c r="D509">
        <v>2</v>
      </c>
      <c r="E509" t="s">
        <v>14066</v>
      </c>
      <c r="F509" t="s">
        <v>14062</v>
      </c>
    </row>
    <row r="510" spans="1:6" x14ac:dyDescent="0.35">
      <c r="A510" s="9">
        <v>45342</v>
      </c>
      <c r="B510">
        <v>2024</v>
      </c>
      <c r="C510" t="s">
        <v>14113</v>
      </c>
      <c r="D510">
        <v>2</v>
      </c>
      <c r="E510" t="s">
        <v>14066</v>
      </c>
      <c r="F510" t="s">
        <v>14046</v>
      </c>
    </row>
    <row r="511" spans="1:6" x14ac:dyDescent="0.35">
      <c r="A511" s="9">
        <v>45343</v>
      </c>
      <c r="B511">
        <v>2024</v>
      </c>
      <c r="C511" t="s">
        <v>14113</v>
      </c>
      <c r="D511">
        <v>2</v>
      </c>
      <c r="E511" t="s">
        <v>14066</v>
      </c>
      <c r="F511" t="s">
        <v>14052</v>
      </c>
    </row>
    <row r="512" spans="1:6" x14ac:dyDescent="0.35">
      <c r="A512" s="9">
        <v>45344</v>
      </c>
      <c r="B512">
        <v>2024</v>
      </c>
      <c r="C512" t="s">
        <v>14113</v>
      </c>
      <c r="D512">
        <v>2</v>
      </c>
      <c r="E512" t="s">
        <v>14066</v>
      </c>
      <c r="F512" t="s">
        <v>14057</v>
      </c>
    </row>
    <row r="513" spans="1:6" x14ac:dyDescent="0.35">
      <c r="A513" s="9">
        <v>45345</v>
      </c>
      <c r="B513">
        <v>2024</v>
      </c>
      <c r="C513" t="s">
        <v>14113</v>
      </c>
      <c r="D513">
        <v>2</v>
      </c>
      <c r="E513" t="s">
        <v>14066</v>
      </c>
      <c r="F513" t="s">
        <v>14048</v>
      </c>
    </row>
    <row r="514" spans="1:6" x14ac:dyDescent="0.35">
      <c r="A514" s="9">
        <v>45346</v>
      </c>
      <c r="B514">
        <v>2024</v>
      </c>
      <c r="C514" t="s">
        <v>14113</v>
      </c>
      <c r="D514">
        <v>2</v>
      </c>
      <c r="E514" t="s">
        <v>14066</v>
      </c>
      <c r="F514" t="s">
        <v>14050</v>
      </c>
    </row>
    <row r="515" spans="1:6" x14ac:dyDescent="0.35">
      <c r="A515" s="9">
        <v>45347</v>
      </c>
      <c r="B515">
        <v>2024</v>
      </c>
      <c r="C515" t="s">
        <v>14113</v>
      </c>
      <c r="D515">
        <v>2</v>
      </c>
      <c r="E515" t="s">
        <v>14066</v>
      </c>
      <c r="F515" t="s">
        <v>14059</v>
      </c>
    </row>
    <row r="516" spans="1:6" x14ac:dyDescent="0.35">
      <c r="A516" s="9">
        <v>45348</v>
      </c>
      <c r="B516">
        <v>2024</v>
      </c>
      <c r="C516" t="s">
        <v>14113</v>
      </c>
      <c r="D516">
        <v>2</v>
      </c>
      <c r="E516" t="s">
        <v>14066</v>
      </c>
      <c r="F516" t="s">
        <v>14062</v>
      </c>
    </row>
    <row r="517" spans="1:6" x14ac:dyDescent="0.35">
      <c r="A517" s="9">
        <v>45349</v>
      </c>
      <c r="B517">
        <v>2024</v>
      </c>
      <c r="C517" t="s">
        <v>14113</v>
      </c>
      <c r="D517">
        <v>2</v>
      </c>
      <c r="E517" t="s">
        <v>14066</v>
      </c>
      <c r="F517" t="s">
        <v>14046</v>
      </c>
    </row>
    <row r="518" spans="1:6" x14ac:dyDescent="0.35">
      <c r="A518" s="9">
        <v>45350</v>
      </c>
      <c r="B518">
        <v>2024</v>
      </c>
      <c r="C518" t="s">
        <v>14113</v>
      </c>
      <c r="D518">
        <v>2</v>
      </c>
      <c r="E518" t="s">
        <v>14066</v>
      </c>
      <c r="F518" t="s">
        <v>14052</v>
      </c>
    </row>
    <row r="519" spans="1:6" x14ac:dyDescent="0.35">
      <c r="A519" s="9">
        <v>45351</v>
      </c>
      <c r="B519">
        <v>2024</v>
      </c>
      <c r="C519" t="s">
        <v>14113</v>
      </c>
      <c r="D519">
        <v>2</v>
      </c>
      <c r="E519" t="s">
        <v>14066</v>
      </c>
      <c r="F519" t="s">
        <v>14057</v>
      </c>
    </row>
    <row r="520" spans="1:6" x14ac:dyDescent="0.35">
      <c r="A520" s="9">
        <v>45352</v>
      </c>
      <c r="B520">
        <v>2024</v>
      </c>
      <c r="C520" t="s">
        <v>14114</v>
      </c>
      <c r="D520">
        <v>3</v>
      </c>
      <c r="E520" t="s">
        <v>14066</v>
      </c>
      <c r="F520" t="s">
        <v>14048</v>
      </c>
    </row>
    <row r="521" spans="1:6" x14ac:dyDescent="0.35">
      <c r="A521" s="9">
        <v>45353</v>
      </c>
      <c r="B521">
        <v>2024</v>
      </c>
      <c r="C521" t="s">
        <v>14114</v>
      </c>
      <c r="D521">
        <v>3</v>
      </c>
      <c r="E521" t="s">
        <v>14066</v>
      </c>
      <c r="F521" t="s">
        <v>14050</v>
      </c>
    </row>
    <row r="522" spans="1:6" x14ac:dyDescent="0.35">
      <c r="A522" s="9">
        <v>45354</v>
      </c>
      <c r="B522">
        <v>2024</v>
      </c>
      <c r="C522" t="s">
        <v>14114</v>
      </c>
      <c r="D522">
        <v>3</v>
      </c>
      <c r="E522" t="s">
        <v>14066</v>
      </c>
      <c r="F522" t="s">
        <v>14059</v>
      </c>
    </row>
    <row r="523" spans="1:6" x14ac:dyDescent="0.35">
      <c r="A523" s="9">
        <v>45355</v>
      </c>
      <c r="B523">
        <v>2024</v>
      </c>
      <c r="C523" t="s">
        <v>14114</v>
      </c>
      <c r="D523">
        <v>3</v>
      </c>
      <c r="E523" t="s">
        <v>14066</v>
      </c>
      <c r="F523" t="s">
        <v>14062</v>
      </c>
    </row>
    <row r="524" spans="1:6" x14ac:dyDescent="0.35">
      <c r="A524" s="9">
        <v>45356</v>
      </c>
      <c r="B524">
        <v>2024</v>
      </c>
      <c r="C524" t="s">
        <v>14114</v>
      </c>
      <c r="D524">
        <v>3</v>
      </c>
      <c r="E524" t="s">
        <v>14066</v>
      </c>
      <c r="F524" t="s">
        <v>14046</v>
      </c>
    </row>
    <row r="525" spans="1:6" x14ac:dyDescent="0.35">
      <c r="A525" s="9">
        <v>45357</v>
      </c>
      <c r="B525">
        <v>2024</v>
      </c>
      <c r="C525" t="s">
        <v>14114</v>
      </c>
      <c r="D525">
        <v>3</v>
      </c>
      <c r="E525" t="s">
        <v>14066</v>
      </c>
      <c r="F525" t="s">
        <v>14052</v>
      </c>
    </row>
    <row r="526" spans="1:6" x14ac:dyDescent="0.35">
      <c r="A526" s="9">
        <v>45358</v>
      </c>
      <c r="B526">
        <v>2024</v>
      </c>
      <c r="C526" t="s">
        <v>14114</v>
      </c>
      <c r="D526">
        <v>3</v>
      </c>
      <c r="E526" t="s">
        <v>14066</v>
      </c>
      <c r="F526" t="s">
        <v>14057</v>
      </c>
    </row>
    <row r="527" spans="1:6" x14ac:dyDescent="0.35">
      <c r="A527" s="9">
        <v>45359</v>
      </c>
      <c r="B527">
        <v>2024</v>
      </c>
      <c r="C527" t="s">
        <v>14114</v>
      </c>
      <c r="D527">
        <v>3</v>
      </c>
      <c r="E527" t="s">
        <v>14066</v>
      </c>
      <c r="F527" t="s">
        <v>14048</v>
      </c>
    </row>
    <row r="528" spans="1:6" x14ac:dyDescent="0.35">
      <c r="A528" s="9">
        <v>45360</v>
      </c>
      <c r="B528">
        <v>2024</v>
      </c>
      <c r="C528" t="s">
        <v>14114</v>
      </c>
      <c r="D528">
        <v>3</v>
      </c>
      <c r="E528" t="s">
        <v>14066</v>
      </c>
      <c r="F528" t="s">
        <v>14050</v>
      </c>
    </row>
    <row r="529" spans="1:6" x14ac:dyDescent="0.35">
      <c r="A529" s="9">
        <v>45361</v>
      </c>
      <c r="B529">
        <v>2024</v>
      </c>
      <c r="C529" t="s">
        <v>14114</v>
      </c>
      <c r="D529">
        <v>3</v>
      </c>
      <c r="E529" t="s">
        <v>14066</v>
      </c>
      <c r="F529" t="s">
        <v>14059</v>
      </c>
    </row>
    <row r="530" spans="1:6" x14ac:dyDescent="0.35">
      <c r="A530" s="9">
        <v>45362</v>
      </c>
      <c r="B530">
        <v>2024</v>
      </c>
      <c r="C530" t="s">
        <v>14114</v>
      </c>
      <c r="D530">
        <v>3</v>
      </c>
      <c r="E530" t="s">
        <v>14066</v>
      </c>
      <c r="F530" t="s">
        <v>14062</v>
      </c>
    </row>
    <row r="531" spans="1:6" x14ac:dyDescent="0.35">
      <c r="A531" s="9">
        <v>45363</v>
      </c>
      <c r="B531">
        <v>2024</v>
      </c>
      <c r="C531" t="s">
        <v>14114</v>
      </c>
      <c r="D531">
        <v>3</v>
      </c>
      <c r="E531" t="s">
        <v>14066</v>
      </c>
      <c r="F531" t="s">
        <v>14046</v>
      </c>
    </row>
    <row r="532" spans="1:6" x14ac:dyDescent="0.35">
      <c r="A532" s="9">
        <v>45364</v>
      </c>
      <c r="B532">
        <v>2024</v>
      </c>
      <c r="C532" t="s">
        <v>14114</v>
      </c>
      <c r="D532">
        <v>3</v>
      </c>
      <c r="E532" t="s">
        <v>14066</v>
      </c>
      <c r="F532" t="s">
        <v>14052</v>
      </c>
    </row>
    <row r="533" spans="1:6" x14ac:dyDescent="0.35">
      <c r="A533" s="9">
        <v>45365</v>
      </c>
      <c r="B533">
        <v>2024</v>
      </c>
      <c r="C533" t="s">
        <v>14114</v>
      </c>
      <c r="D533">
        <v>3</v>
      </c>
      <c r="E533" t="s">
        <v>14066</v>
      </c>
      <c r="F533" t="s">
        <v>14057</v>
      </c>
    </row>
    <row r="534" spans="1:6" x14ac:dyDescent="0.35">
      <c r="A534" s="9">
        <v>45366</v>
      </c>
      <c r="B534">
        <v>2024</v>
      </c>
      <c r="C534" t="s">
        <v>14114</v>
      </c>
      <c r="D534">
        <v>3</v>
      </c>
      <c r="E534" t="s">
        <v>14066</v>
      </c>
      <c r="F534" t="s">
        <v>14048</v>
      </c>
    </row>
    <row r="535" spans="1:6" x14ac:dyDescent="0.35">
      <c r="A535" s="9">
        <v>45367</v>
      </c>
      <c r="B535">
        <v>2024</v>
      </c>
      <c r="C535" t="s">
        <v>14114</v>
      </c>
      <c r="D535">
        <v>3</v>
      </c>
      <c r="E535" t="s">
        <v>14066</v>
      </c>
      <c r="F535" t="s">
        <v>14050</v>
      </c>
    </row>
    <row r="536" spans="1:6" x14ac:dyDescent="0.35">
      <c r="A536" s="9">
        <v>45368</v>
      </c>
      <c r="B536">
        <v>2024</v>
      </c>
      <c r="C536" t="s">
        <v>14114</v>
      </c>
      <c r="D536">
        <v>3</v>
      </c>
      <c r="E536" t="s">
        <v>14066</v>
      </c>
      <c r="F536" t="s">
        <v>14059</v>
      </c>
    </row>
    <row r="537" spans="1:6" x14ac:dyDescent="0.35">
      <c r="A537" s="9">
        <v>45369</v>
      </c>
      <c r="B537">
        <v>2024</v>
      </c>
      <c r="C537" t="s">
        <v>14114</v>
      </c>
      <c r="D537">
        <v>3</v>
      </c>
      <c r="E537" t="s">
        <v>14066</v>
      </c>
      <c r="F537" t="s">
        <v>14062</v>
      </c>
    </row>
    <row r="538" spans="1:6" x14ac:dyDescent="0.35">
      <c r="A538" s="9">
        <v>45370</v>
      </c>
      <c r="B538">
        <v>2024</v>
      </c>
      <c r="C538" t="s">
        <v>14114</v>
      </c>
      <c r="D538">
        <v>3</v>
      </c>
      <c r="E538" t="s">
        <v>14066</v>
      </c>
      <c r="F538" t="s">
        <v>14046</v>
      </c>
    </row>
    <row r="539" spans="1:6" x14ac:dyDescent="0.35">
      <c r="A539" s="9">
        <v>45371</v>
      </c>
      <c r="B539">
        <v>2024</v>
      </c>
      <c r="C539" t="s">
        <v>14114</v>
      </c>
      <c r="D539">
        <v>3</v>
      </c>
      <c r="E539" t="s">
        <v>14066</v>
      </c>
      <c r="F539" t="s">
        <v>14052</v>
      </c>
    </row>
    <row r="540" spans="1:6" x14ac:dyDescent="0.35">
      <c r="A540" s="9">
        <v>45372</v>
      </c>
      <c r="B540">
        <v>2024</v>
      </c>
      <c r="C540" t="s">
        <v>14114</v>
      </c>
      <c r="D540">
        <v>3</v>
      </c>
      <c r="E540" t="s">
        <v>14066</v>
      </c>
      <c r="F540" t="s">
        <v>14057</v>
      </c>
    </row>
    <row r="541" spans="1:6" x14ac:dyDescent="0.35">
      <c r="A541" s="9">
        <v>45373</v>
      </c>
      <c r="B541">
        <v>2024</v>
      </c>
      <c r="C541" t="s">
        <v>14114</v>
      </c>
      <c r="D541">
        <v>3</v>
      </c>
      <c r="E541" t="s">
        <v>14066</v>
      </c>
      <c r="F541" t="s">
        <v>14048</v>
      </c>
    </row>
    <row r="542" spans="1:6" x14ac:dyDescent="0.35">
      <c r="A542" s="9">
        <v>45374</v>
      </c>
      <c r="B542">
        <v>2024</v>
      </c>
      <c r="C542" t="s">
        <v>14114</v>
      </c>
      <c r="D542">
        <v>3</v>
      </c>
      <c r="E542" t="s">
        <v>14066</v>
      </c>
      <c r="F542" t="s">
        <v>14050</v>
      </c>
    </row>
    <row r="543" spans="1:6" x14ac:dyDescent="0.35">
      <c r="A543" s="9">
        <v>45375</v>
      </c>
      <c r="B543">
        <v>2024</v>
      </c>
      <c r="C543" t="s">
        <v>14114</v>
      </c>
      <c r="D543">
        <v>3</v>
      </c>
      <c r="E543" t="s">
        <v>14066</v>
      </c>
      <c r="F543" t="s">
        <v>14059</v>
      </c>
    </row>
    <row r="544" spans="1:6" x14ac:dyDescent="0.35">
      <c r="A544" s="9">
        <v>45376</v>
      </c>
      <c r="B544">
        <v>2024</v>
      </c>
      <c r="C544" t="s">
        <v>14114</v>
      </c>
      <c r="D544">
        <v>3</v>
      </c>
      <c r="E544" t="s">
        <v>14066</v>
      </c>
      <c r="F544" t="s">
        <v>14062</v>
      </c>
    </row>
    <row r="545" spans="1:6" x14ac:dyDescent="0.35">
      <c r="A545" s="9">
        <v>45377</v>
      </c>
      <c r="B545">
        <v>2024</v>
      </c>
      <c r="C545" t="s">
        <v>14114</v>
      </c>
      <c r="D545">
        <v>3</v>
      </c>
      <c r="E545" t="s">
        <v>14066</v>
      </c>
      <c r="F545" t="s">
        <v>14046</v>
      </c>
    </row>
    <row r="546" spans="1:6" x14ac:dyDescent="0.35">
      <c r="A546" s="9">
        <v>45378</v>
      </c>
      <c r="B546">
        <v>2024</v>
      </c>
      <c r="C546" t="s">
        <v>14114</v>
      </c>
      <c r="D546">
        <v>3</v>
      </c>
      <c r="E546" t="s">
        <v>14066</v>
      </c>
      <c r="F546" t="s">
        <v>14052</v>
      </c>
    </row>
    <row r="547" spans="1:6" x14ac:dyDescent="0.35">
      <c r="A547" s="9">
        <v>45379</v>
      </c>
      <c r="B547">
        <v>2024</v>
      </c>
      <c r="C547" t="s">
        <v>14114</v>
      </c>
      <c r="D547">
        <v>3</v>
      </c>
      <c r="E547" t="s">
        <v>14066</v>
      </c>
      <c r="F547" t="s">
        <v>14057</v>
      </c>
    </row>
    <row r="548" spans="1:6" x14ac:dyDescent="0.35">
      <c r="A548" s="9">
        <v>45380</v>
      </c>
      <c r="B548">
        <v>2024</v>
      </c>
      <c r="C548" t="s">
        <v>14114</v>
      </c>
      <c r="D548">
        <v>3</v>
      </c>
      <c r="E548" t="s">
        <v>14066</v>
      </c>
      <c r="F548" t="s">
        <v>14048</v>
      </c>
    </row>
    <row r="549" spans="1:6" x14ac:dyDescent="0.35">
      <c r="A549" s="9">
        <v>45381</v>
      </c>
      <c r="B549">
        <v>2024</v>
      </c>
      <c r="C549" t="s">
        <v>14114</v>
      </c>
      <c r="D549">
        <v>3</v>
      </c>
      <c r="E549" t="s">
        <v>14066</v>
      </c>
      <c r="F549" t="s">
        <v>14050</v>
      </c>
    </row>
    <row r="550" spans="1:6" x14ac:dyDescent="0.35">
      <c r="A550" s="9">
        <v>45382</v>
      </c>
      <c r="B550">
        <v>2024</v>
      </c>
      <c r="C550" t="s">
        <v>14114</v>
      </c>
      <c r="D550">
        <v>3</v>
      </c>
      <c r="E550" t="s">
        <v>14066</v>
      </c>
      <c r="F550" t="s">
        <v>14059</v>
      </c>
    </row>
    <row r="551" spans="1:6" x14ac:dyDescent="0.35">
      <c r="A551" s="9">
        <v>45017</v>
      </c>
      <c r="B551">
        <v>2023</v>
      </c>
      <c r="C551" t="s">
        <v>14115</v>
      </c>
      <c r="D551">
        <v>4</v>
      </c>
      <c r="E551" t="s">
        <v>14067</v>
      </c>
      <c r="F551" t="s">
        <v>14050</v>
      </c>
    </row>
    <row r="552" spans="1:6" x14ac:dyDescent="0.35">
      <c r="A552" s="9">
        <v>45018</v>
      </c>
      <c r="B552">
        <v>2023</v>
      </c>
      <c r="C552" t="s">
        <v>14115</v>
      </c>
      <c r="D552">
        <v>4</v>
      </c>
      <c r="E552" t="s">
        <v>14067</v>
      </c>
      <c r="F552" t="s">
        <v>14059</v>
      </c>
    </row>
    <row r="553" spans="1:6" x14ac:dyDescent="0.35">
      <c r="A553" s="9">
        <v>45019</v>
      </c>
      <c r="B553">
        <v>2023</v>
      </c>
      <c r="C553" t="s">
        <v>14115</v>
      </c>
      <c r="D553">
        <v>4</v>
      </c>
      <c r="E553" t="s">
        <v>14067</v>
      </c>
      <c r="F553" t="s">
        <v>14062</v>
      </c>
    </row>
    <row r="554" spans="1:6" x14ac:dyDescent="0.35">
      <c r="A554" s="9">
        <v>45020</v>
      </c>
      <c r="B554">
        <v>2023</v>
      </c>
      <c r="C554" t="s">
        <v>14115</v>
      </c>
      <c r="D554">
        <v>4</v>
      </c>
      <c r="E554" t="s">
        <v>14067</v>
      </c>
      <c r="F554" t="s">
        <v>14046</v>
      </c>
    </row>
    <row r="555" spans="1:6" x14ac:dyDescent="0.35">
      <c r="A555" s="9">
        <v>45021</v>
      </c>
      <c r="B555">
        <v>2023</v>
      </c>
      <c r="C555" t="s">
        <v>14115</v>
      </c>
      <c r="D555">
        <v>4</v>
      </c>
      <c r="E555" t="s">
        <v>14067</v>
      </c>
      <c r="F555" t="s">
        <v>14052</v>
      </c>
    </row>
    <row r="556" spans="1:6" x14ac:dyDescent="0.35">
      <c r="A556" s="9">
        <v>45022</v>
      </c>
      <c r="B556">
        <v>2023</v>
      </c>
      <c r="C556" t="s">
        <v>14115</v>
      </c>
      <c r="D556">
        <v>4</v>
      </c>
      <c r="E556" t="s">
        <v>14067</v>
      </c>
      <c r="F556" t="s">
        <v>14057</v>
      </c>
    </row>
    <row r="557" spans="1:6" x14ac:dyDescent="0.35">
      <c r="A557" s="9">
        <v>45023</v>
      </c>
      <c r="B557">
        <v>2023</v>
      </c>
      <c r="C557" t="s">
        <v>14115</v>
      </c>
      <c r="D557">
        <v>4</v>
      </c>
      <c r="E557" t="s">
        <v>14067</v>
      </c>
      <c r="F557" t="s">
        <v>14048</v>
      </c>
    </row>
    <row r="558" spans="1:6" x14ac:dyDescent="0.35">
      <c r="A558" s="9">
        <v>45024</v>
      </c>
      <c r="B558">
        <v>2023</v>
      </c>
      <c r="C558" t="s">
        <v>14115</v>
      </c>
      <c r="D558">
        <v>4</v>
      </c>
      <c r="E558" t="s">
        <v>14067</v>
      </c>
      <c r="F558" t="s">
        <v>14050</v>
      </c>
    </row>
    <row r="559" spans="1:6" x14ac:dyDescent="0.35">
      <c r="A559" s="9">
        <v>45025</v>
      </c>
      <c r="B559">
        <v>2023</v>
      </c>
      <c r="C559" t="s">
        <v>14115</v>
      </c>
      <c r="D559">
        <v>4</v>
      </c>
      <c r="E559" t="s">
        <v>14067</v>
      </c>
      <c r="F559" t="s">
        <v>14059</v>
      </c>
    </row>
    <row r="560" spans="1:6" x14ac:dyDescent="0.35">
      <c r="A560" s="9">
        <v>45026</v>
      </c>
      <c r="B560">
        <v>2023</v>
      </c>
      <c r="C560" t="s">
        <v>14115</v>
      </c>
      <c r="D560">
        <v>4</v>
      </c>
      <c r="E560" t="s">
        <v>14067</v>
      </c>
      <c r="F560" t="s">
        <v>14062</v>
      </c>
    </row>
    <row r="561" spans="1:6" x14ac:dyDescent="0.35">
      <c r="A561" s="9">
        <v>45027</v>
      </c>
      <c r="B561">
        <v>2023</v>
      </c>
      <c r="C561" t="s">
        <v>14115</v>
      </c>
      <c r="D561">
        <v>4</v>
      </c>
      <c r="E561" t="s">
        <v>14067</v>
      </c>
      <c r="F561" t="s">
        <v>14046</v>
      </c>
    </row>
    <row r="562" spans="1:6" x14ac:dyDescent="0.35">
      <c r="A562" s="9">
        <v>45028</v>
      </c>
      <c r="B562">
        <v>2023</v>
      </c>
      <c r="C562" t="s">
        <v>14115</v>
      </c>
      <c r="D562">
        <v>4</v>
      </c>
      <c r="E562" t="s">
        <v>14067</v>
      </c>
      <c r="F562" t="s">
        <v>14052</v>
      </c>
    </row>
    <row r="563" spans="1:6" x14ac:dyDescent="0.35">
      <c r="A563" s="9">
        <v>45029</v>
      </c>
      <c r="B563">
        <v>2023</v>
      </c>
      <c r="C563" t="s">
        <v>14115</v>
      </c>
      <c r="D563">
        <v>4</v>
      </c>
      <c r="E563" t="s">
        <v>14067</v>
      </c>
      <c r="F563" t="s">
        <v>14057</v>
      </c>
    </row>
    <row r="564" spans="1:6" x14ac:dyDescent="0.35">
      <c r="A564" s="9">
        <v>45030</v>
      </c>
      <c r="B564">
        <v>2023</v>
      </c>
      <c r="C564" t="s">
        <v>14115</v>
      </c>
      <c r="D564">
        <v>4</v>
      </c>
      <c r="E564" t="s">
        <v>14067</v>
      </c>
      <c r="F564" t="s">
        <v>14048</v>
      </c>
    </row>
    <row r="565" spans="1:6" x14ac:dyDescent="0.35">
      <c r="A565" s="9">
        <v>45031</v>
      </c>
      <c r="B565">
        <v>2023</v>
      </c>
      <c r="C565" t="s">
        <v>14115</v>
      </c>
      <c r="D565">
        <v>4</v>
      </c>
      <c r="E565" t="s">
        <v>14067</v>
      </c>
      <c r="F565" t="s">
        <v>14050</v>
      </c>
    </row>
    <row r="566" spans="1:6" x14ac:dyDescent="0.35">
      <c r="A566" s="9">
        <v>45032</v>
      </c>
      <c r="B566">
        <v>2023</v>
      </c>
      <c r="C566" t="s">
        <v>14115</v>
      </c>
      <c r="D566">
        <v>4</v>
      </c>
      <c r="E566" t="s">
        <v>14067</v>
      </c>
      <c r="F566" t="s">
        <v>14059</v>
      </c>
    </row>
    <row r="567" spans="1:6" x14ac:dyDescent="0.35">
      <c r="A567" s="9">
        <v>45033</v>
      </c>
      <c r="B567">
        <v>2023</v>
      </c>
      <c r="C567" t="s">
        <v>14115</v>
      </c>
      <c r="D567">
        <v>4</v>
      </c>
      <c r="E567" t="s">
        <v>14067</v>
      </c>
      <c r="F567" t="s">
        <v>14062</v>
      </c>
    </row>
    <row r="568" spans="1:6" x14ac:dyDescent="0.35">
      <c r="A568" s="9">
        <v>45034</v>
      </c>
      <c r="B568">
        <v>2023</v>
      </c>
      <c r="C568" t="s">
        <v>14115</v>
      </c>
      <c r="D568">
        <v>4</v>
      </c>
      <c r="E568" t="s">
        <v>14067</v>
      </c>
      <c r="F568" t="s">
        <v>14046</v>
      </c>
    </row>
    <row r="569" spans="1:6" x14ac:dyDescent="0.35">
      <c r="A569" s="9">
        <v>45035</v>
      </c>
      <c r="B569">
        <v>2023</v>
      </c>
      <c r="C569" t="s">
        <v>14115</v>
      </c>
      <c r="D569">
        <v>4</v>
      </c>
      <c r="E569" t="s">
        <v>14067</v>
      </c>
      <c r="F569" t="s">
        <v>14052</v>
      </c>
    </row>
    <row r="570" spans="1:6" x14ac:dyDescent="0.35">
      <c r="A570" s="9">
        <v>45036</v>
      </c>
      <c r="B570">
        <v>2023</v>
      </c>
      <c r="C570" t="s">
        <v>14115</v>
      </c>
      <c r="D570">
        <v>4</v>
      </c>
      <c r="E570" t="s">
        <v>14067</v>
      </c>
      <c r="F570" t="s">
        <v>14057</v>
      </c>
    </row>
    <row r="571" spans="1:6" x14ac:dyDescent="0.35">
      <c r="A571" s="9">
        <v>45037</v>
      </c>
      <c r="B571">
        <v>2023</v>
      </c>
      <c r="C571" t="s">
        <v>14115</v>
      </c>
      <c r="D571">
        <v>4</v>
      </c>
      <c r="E571" t="s">
        <v>14067</v>
      </c>
      <c r="F571" t="s">
        <v>14048</v>
      </c>
    </row>
    <row r="572" spans="1:6" x14ac:dyDescent="0.35">
      <c r="A572" s="9">
        <v>45038</v>
      </c>
      <c r="B572">
        <v>2023</v>
      </c>
      <c r="C572" t="s">
        <v>14115</v>
      </c>
      <c r="D572">
        <v>4</v>
      </c>
      <c r="E572" t="s">
        <v>14067</v>
      </c>
      <c r="F572" t="s">
        <v>14050</v>
      </c>
    </row>
    <row r="573" spans="1:6" x14ac:dyDescent="0.35">
      <c r="A573" s="9">
        <v>45039</v>
      </c>
      <c r="B573">
        <v>2023</v>
      </c>
      <c r="C573" t="s">
        <v>14115</v>
      </c>
      <c r="D573">
        <v>4</v>
      </c>
      <c r="E573" t="s">
        <v>14067</v>
      </c>
      <c r="F573" t="s">
        <v>14059</v>
      </c>
    </row>
    <row r="574" spans="1:6" x14ac:dyDescent="0.35">
      <c r="A574" s="9">
        <v>45040</v>
      </c>
      <c r="B574">
        <v>2023</v>
      </c>
      <c r="C574" t="s">
        <v>14115</v>
      </c>
      <c r="D574">
        <v>4</v>
      </c>
      <c r="E574" t="s">
        <v>14067</v>
      </c>
      <c r="F574" t="s">
        <v>14062</v>
      </c>
    </row>
    <row r="575" spans="1:6" x14ac:dyDescent="0.35">
      <c r="A575" s="9">
        <v>45041</v>
      </c>
      <c r="B575">
        <v>2023</v>
      </c>
      <c r="C575" t="s">
        <v>14115</v>
      </c>
      <c r="D575">
        <v>4</v>
      </c>
      <c r="E575" t="s">
        <v>14067</v>
      </c>
      <c r="F575" t="s">
        <v>14046</v>
      </c>
    </row>
    <row r="576" spans="1:6" x14ac:dyDescent="0.35">
      <c r="A576" s="9">
        <v>45042</v>
      </c>
      <c r="B576">
        <v>2023</v>
      </c>
      <c r="C576" t="s">
        <v>14115</v>
      </c>
      <c r="D576">
        <v>4</v>
      </c>
      <c r="E576" t="s">
        <v>14067</v>
      </c>
      <c r="F576" t="s">
        <v>14052</v>
      </c>
    </row>
    <row r="577" spans="1:6" x14ac:dyDescent="0.35">
      <c r="A577" s="9">
        <v>45043</v>
      </c>
      <c r="B577">
        <v>2023</v>
      </c>
      <c r="C577" t="s">
        <v>14115</v>
      </c>
      <c r="D577">
        <v>4</v>
      </c>
      <c r="E577" t="s">
        <v>14067</v>
      </c>
      <c r="F577" t="s">
        <v>14057</v>
      </c>
    </row>
    <row r="578" spans="1:6" x14ac:dyDescent="0.35">
      <c r="A578" s="9">
        <v>45044</v>
      </c>
      <c r="B578">
        <v>2023</v>
      </c>
      <c r="C578" t="s">
        <v>14115</v>
      </c>
      <c r="D578">
        <v>4</v>
      </c>
      <c r="E578" t="s">
        <v>14067</v>
      </c>
      <c r="F578" t="s">
        <v>14048</v>
      </c>
    </row>
    <row r="579" spans="1:6" x14ac:dyDescent="0.35">
      <c r="A579" s="9">
        <v>45045</v>
      </c>
      <c r="B579">
        <v>2023</v>
      </c>
      <c r="C579" t="s">
        <v>14115</v>
      </c>
      <c r="D579">
        <v>4</v>
      </c>
      <c r="E579" t="s">
        <v>14067</v>
      </c>
      <c r="F579" t="s">
        <v>14050</v>
      </c>
    </row>
    <row r="580" spans="1:6" x14ac:dyDescent="0.35">
      <c r="A580" s="9">
        <v>45046</v>
      </c>
      <c r="B580">
        <v>2023</v>
      </c>
      <c r="C580" t="s">
        <v>14115</v>
      </c>
      <c r="D580">
        <v>4</v>
      </c>
      <c r="E580" t="s">
        <v>14067</v>
      </c>
      <c r="F580" t="s">
        <v>14059</v>
      </c>
    </row>
    <row r="581" spans="1:6" x14ac:dyDescent="0.35">
      <c r="A581" s="9">
        <v>45047</v>
      </c>
      <c r="B581">
        <v>2023</v>
      </c>
      <c r="C581" t="s">
        <v>14047</v>
      </c>
      <c r="D581">
        <v>5</v>
      </c>
      <c r="E581" t="s">
        <v>14067</v>
      </c>
      <c r="F581" t="s">
        <v>14062</v>
      </c>
    </row>
    <row r="582" spans="1:6" x14ac:dyDescent="0.35">
      <c r="A582" s="9">
        <v>45048</v>
      </c>
      <c r="B582">
        <v>2023</v>
      </c>
      <c r="C582" t="s">
        <v>14047</v>
      </c>
      <c r="D582">
        <v>5</v>
      </c>
      <c r="E582" t="s">
        <v>14067</v>
      </c>
      <c r="F582" t="s">
        <v>14046</v>
      </c>
    </row>
    <row r="583" spans="1:6" x14ac:dyDescent="0.35">
      <c r="A583" s="9">
        <v>45049</v>
      </c>
      <c r="B583">
        <v>2023</v>
      </c>
      <c r="C583" t="s">
        <v>14047</v>
      </c>
      <c r="D583">
        <v>5</v>
      </c>
      <c r="E583" t="s">
        <v>14067</v>
      </c>
      <c r="F583" t="s">
        <v>14052</v>
      </c>
    </row>
    <row r="584" spans="1:6" x14ac:dyDescent="0.35">
      <c r="A584" s="9">
        <v>45050</v>
      </c>
      <c r="B584">
        <v>2023</v>
      </c>
      <c r="C584" t="s">
        <v>14047</v>
      </c>
      <c r="D584">
        <v>5</v>
      </c>
      <c r="E584" t="s">
        <v>14067</v>
      </c>
      <c r="F584" t="s">
        <v>14057</v>
      </c>
    </row>
    <row r="585" spans="1:6" x14ac:dyDescent="0.35">
      <c r="A585" s="9">
        <v>45051</v>
      </c>
      <c r="B585">
        <v>2023</v>
      </c>
      <c r="C585" t="s">
        <v>14047</v>
      </c>
      <c r="D585">
        <v>5</v>
      </c>
      <c r="E585" t="s">
        <v>14067</v>
      </c>
      <c r="F585" t="s">
        <v>14048</v>
      </c>
    </row>
    <row r="586" spans="1:6" x14ac:dyDescent="0.35">
      <c r="A586" s="9">
        <v>45052</v>
      </c>
      <c r="B586">
        <v>2023</v>
      </c>
      <c r="C586" t="s">
        <v>14047</v>
      </c>
      <c r="D586">
        <v>5</v>
      </c>
      <c r="E586" t="s">
        <v>14067</v>
      </c>
      <c r="F586" t="s">
        <v>14050</v>
      </c>
    </row>
    <row r="587" spans="1:6" x14ac:dyDescent="0.35">
      <c r="A587" s="9">
        <v>45053</v>
      </c>
      <c r="B587">
        <v>2023</v>
      </c>
      <c r="C587" t="s">
        <v>14047</v>
      </c>
      <c r="D587">
        <v>5</v>
      </c>
      <c r="E587" t="s">
        <v>14067</v>
      </c>
      <c r="F587" t="s">
        <v>14059</v>
      </c>
    </row>
    <row r="588" spans="1:6" x14ac:dyDescent="0.35">
      <c r="A588" s="9">
        <v>45054</v>
      </c>
      <c r="B588">
        <v>2023</v>
      </c>
      <c r="C588" t="s">
        <v>14047</v>
      </c>
      <c r="D588">
        <v>5</v>
      </c>
      <c r="E588" t="s">
        <v>14067</v>
      </c>
      <c r="F588" t="s">
        <v>14062</v>
      </c>
    </row>
    <row r="589" spans="1:6" x14ac:dyDescent="0.35">
      <c r="A589" s="9">
        <v>45055</v>
      </c>
      <c r="B589">
        <v>2023</v>
      </c>
      <c r="C589" t="s">
        <v>14047</v>
      </c>
      <c r="D589">
        <v>5</v>
      </c>
      <c r="E589" t="s">
        <v>14067</v>
      </c>
      <c r="F589" t="s">
        <v>14046</v>
      </c>
    </row>
    <row r="590" spans="1:6" x14ac:dyDescent="0.35">
      <c r="A590" s="9">
        <v>45056</v>
      </c>
      <c r="B590">
        <v>2023</v>
      </c>
      <c r="C590" t="s">
        <v>14047</v>
      </c>
      <c r="D590">
        <v>5</v>
      </c>
      <c r="E590" t="s">
        <v>14067</v>
      </c>
      <c r="F590" t="s">
        <v>14052</v>
      </c>
    </row>
    <row r="591" spans="1:6" x14ac:dyDescent="0.35">
      <c r="A591" s="9">
        <v>45057</v>
      </c>
      <c r="B591">
        <v>2023</v>
      </c>
      <c r="C591" t="s">
        <v>14047</v>
      </c>
      <c r="D591">
        <v>5</v>
      </c>
      <c r="E591" t="s">
        <v>14067</v>
      </c>
      <c r="F591" t="s">
        <v>14057</v>
      </c>
    </row>
    <row r="592" spans="1:6" x14ac:dyDescent="0.35">
      <c r="A592" s="9">
        <v>45058</v>
      </c>
      <c r="B592">
        <v>2023</v>
      </c>
      <c r="C592" t="s">
        <v>14047</v>
      </c>
      <c r="D592">
        <v>5</v>
      </c>
      <c r="E592" t="s">
        <v>14067</v>
      </c>
      <c r="F592" t="s">
        <v>14048</v>
      </c>
    </row>
    <row r="593" spans="1:6" x14ac:dyDescent="0.35">
      <c r="A593" s="9">
        <v>45059</v>
      </c>
      <c r="B593">
        <v>2023</v>
      </c>
      <c r="C593" t="s">
        <v>14047</v>
      </c>
      <c r="D593">
        <v>5</v>
      </c>
      <c r="E593" t="s">
        <v>14067</v>
      </c>
      <c r="F593" t="s">
        <v>14050</v>
      </c>
    </row>
    <row r="594" spans="1:6" x14ac:dyDescent="0.35">
      <c r="A594" s="9">
        <v>45060</v>
      </c>
      <c r="B594">
        <v>2023</v>
      </c>
      <c r="C594" t="s">
        <v>14047</v>
      </c>
      <c r="D594">
        <v>5</v>
      </c>
      <c r="E594" t="s">
        <v>14067</v>
      </c>
      <c r="F594" t="s">
        <v>14059</v>
      </c>
    </row>
    <row r="595" spans="1:6" x14ac:dyDescent="0.35">
      <c r="A595" s="9">
        <v>45061</v>
      </c>
      <c r="B595">
        <v>2023</v>
      </c>
      <c r="C595" t="s">
        <v>14047</v>
      </c>
      <c r="D595">
        <v>5</v>
      </c>
      <c r="E595" t="s">
        <v>14067</v>
      </c>
      <c r="F595" t="s">
        <v>14062</v>
      </c>
    </row>
    <row r="596" spans="1:6" x14ac:dyDescent="0.35">
      <c r="A596" s="9">
        <v>45062</v>
      </c>
      <c r="B596">
        <v>2023</v>
      </c>
      <c r="C596" t="s">
        <v>14047</v>
      </c>
      <c r="D596">
        <v>5</v>
      </c>
      <c r="E596" t="s">
        <v>14067</v>
      </c>
      <c r="F596" t="s">
        <v>14046</v>
      </c>
    </row>
    <row r="597" spans="1:6" x14ac:dyDescent="0.35">
      <c r="A597" s="9">
        <v>45063</v>
      </c>
      <c r="B597">
        <v>2023</v>
      </c>
      <c r="C597" t="s">
        <v>14047</v>
      </c>
      <c r="D597">
        <v>5</v>
      </c>
      <c r="E597" t="s">
        <v>14067</v>
      </c>
      <c r="F597" t="s">
        <v>14052</v>
      </c>
    </row>
    <row r="598" spans="1:6" x14ac:dyDescent="0.35">
      <c r="A598" s="9">
        <v>45064</v>
      </c>
      <c r="B598">
        <v>2023</v>
      </c>
      <c r="C598" t="s">
        <v>14047</v>
      </c>
      <c r="D598">
        <v>5</v>
      </c>
      <c r="E598" t="s">
        <v>14067</v>
      </c>
      <c r="F598" t="s">
        <v>14057</v>
      </c>
    </row>
    <row r="599" spans="1:6" x14ac:dyDescent="0.35">
      <c r="A599" s="9">
        <v>45065</v>
      </c>
      <c r="B599">
        <v>2023</v>
      </c>
      <c r="C599" t="s">
        <v>14047</v>
      </c>
      <c r="D599">
        <v>5</v>
      </c>
      <c r="E599" t="s">
        <v>14067</v>
      </c>
      <c r="F599" t="s">
        <v>14048</v>
      </c>
    </row>
    <row r="600" spans="1:6" x14ac:dyDescent="0.35">
      <c r="A600" s="9">
        <v>45066</v>
      </c>
      <c r="B600">
        <v>2023</v>
      </c>
      <c r="C600" t="s">
        <v>14047</v>
      </c>
      <c r="D600">
        <v>5</v>
      </c>
      <c r="E600" t="s">
        <v>14067</v>
      </c>
      <c r="F600" t="s">
        <v>14050</v>
      </c>
    </row>
    <row r="601" spans="1:6" x14ac:dyDescent="0.35">
      <c r="A601" s="9">
        <v>45067</v>
      </c>
      <c r="B601">
        <v>2023</v>
      </c>
      <c r="C601" t="s">
        <v>14047</v>
      </c>
      <c r="D601">
        <v>5</v>
      </c>
      <c r="E601" t="s">
        <v>14067</v>
      </c>
      <c r="F601" t="s">
        <v>14059</v>
      </c>
    </row>
    <row r="602" spans="1:6" x14ac:dyDescent="0.35">
      <c r="A602" s="9">
        <v>45068</v>
      </c>
      <c r="B602">
        <v>2023</v>
      </c>
      <c r="C602" t="s">
        <v>14047</v>
      </c>
      <c r="D602">
        <v>5</v>
      </c>
      <c r="E602" t="s">
        <v>14067</v>
      </c>
      <c r="F602" t="s">
        <v>14062</v>
      </c>
    </row>
    <row r="603" spans="1:6" x14ac:dyDescent="0.35">
      <c r="A603" s="9">
        <v>45069</v>
      </c>
      <c r="B603">
        <v>2023</v>
      </c>
      <c r="C603" t="s">
        <v>14047</v>
      </c>
      <c r="D603">
        <v>5</v>
      </c>
      <c r="E603" t="s">
        <v>14067</v>
      </c>
      <c r="F603" t="s">
        <v>14046</v>
      </c>
    </row>
    <row r="604" spans="1:6" x14ac:dyDescent="0.35">
      <c r="A604" s="9">
        <v>45070</v>
      </c>
      <c r="B604">
        <v>2023</v>
      </c>
      <c r="C604" t="s">
        <v>14047</v>
      </c>
      <c r="D604">
        <v>5</v>
      </c>
      <c r="E604" t="s">
        <v>14067</v>
      </c>
      <c r="F604" t="s">
        <v>14052</v>
      </c>
    </row>
    <row r="605" spans="1:6" x14ac:dyDescent="0.35">
      <c r="A605" s="9">
        <v>45071</v>
      </c>
      <c r="B605">
        <v>2023</v>
      </c>
      <c r="C605" t="s">
        <v>14047</v>
      </c>
      <c r="D605">
        <v>5</v>
      </c>
      <c r="E605" t="s">
        <v>14067</v>
      </c>
      <c r="F605" t="s">
        <v>14057</v>
      </c>
    </row>
    <row r="606" spans="1:6" x14ac:dyDescent="0.35">
      <c r="A606" s="9">
        <v>45072</v>
      </c>
      <c r="B606">
        <v>2023</v>
      </c>
      <c r="C606" t="s">
        <v>14047</v>
      </c>
      <c r="D606">
        <v>5</v>
      </c>
      <c r="E606" t="s">
        <v>14067</v>
      </c>
      <c r="F606" t="s">
        <v>14048</v>
      </c>
    </row>
    <row r="607" spans="1:6" x14ac:dyDescent="0.35">
      <c r="A607" s="9">
        <v>45073</v>
      </c>
      <c r="B607">
        <v>2023</v>
      </c>
      <c r="C607" t="s">
        <v>14047</v>
      </c>
      <c r="D607">
        <v>5</v>
      </c>
      <c r="E607" t="s">
        <v>14067</v>
      </c>
      <c r="F607" t="s">
        <v>14050</v>
      </c>
    </row>
    <row r="608" spans="1:6" x14ac:dyDescent="0.35">
      <c r="A608" s="9">
        <v>45074</v>
      </c>
      <c r="B608">
        <v>2023</v>
      </c>
      <c r="C608" t="s">
        <v>14047</v>
      </c>
      <c r="D608">
        <v>5</v>
      </c>
      <c r="E608" t="s">
        <v>14067</v>
      </c>
      <c r="F608" t="s">
        <v>14059</v>
      </c>
    </row>
    <row r="609" spans="1:6" x14ac:dyDescent="0.35">
      <c r="A609" s="9">
        <v>45075</v>
      </c>
      <c r="B609">
        <v>2023</v>
      </c>
      <c r="C609" t="s">
        <v>14047</v>
      </c>
      <c r="D609">
        <v>5</v>
      </c>
      <c r="E609" t="s">
        <v>14067</v>
      </c>
      <c r="F609" t="s">
        <v>14062</v>
      </c>
    </row>
    <row r="610" spans="1:6" x14ac:dyDescent="0.35">
      <c r="A610" s="9">
        <v>45076</v>
      </c>
      <c r="B610">
        <v>2023</v>
      </c>
      <c r="C610" t="s">
        <v>14047</v>
      </c>
      <c r="D610">
        <v>5</v>
      </c>
      <c r="E610" t="s">
        <v>14067</v>
      </c>
      <c r="F610" t="s">
        <v>14046</v>
      </c>
    </row>
    <row r="611" spans="1:6" x14ac:dyDescent="0.35">
      <c r="A611" s="9">
        <v>45077</v>
      </c>
      <c r="B611">
        <v>2023</v>
      </c>
      <c r="C611" t="s">
        <v>14047</v>
      </c>
      <c r="D611">
        <v>5</v>
      </c>
      <c r="E611" t="s">
        <v>14067</v>
      </c>
      <c r="F611" t="s">
        <v>14052</v>
      </c>
    </row>
    <row r="612" spans="1:6" x14ac:dyDescent="0.35">
      <c r="A612" s="9">
        <v>45078</v>
      </c>
      <c r="B612">
        <v>2023</v>
      </c>
      <c r="C612" t="s">
        <v>14116</v>
      </c>
      <c r="D612">
        <v>6</v>
      </c>
      <c r="E612" t="s">
        <v>14067</v>
      </c>
      <c r="F612" t="s">
        <v>14057</v>
      </c>
    </row>
    <row r="613" spans="1:6" x14ac:dyDescent="0.35">
      <c r="A613" s="9">
        <v>45079</v>
      </c>
      <c r="B613">
        <v>2023</v>
      </c>
      <c r="C613" t="s">
        <v>14116</v>
      </c>
      <c r="D613">
        <v>6</v>
      </c>
      <c r="E613" t="s">
        <v>14067</v>
      </c>
      <c r="F613" t="s">
        <v>14048</v>
      </c>
    </row>
    <row r="614" spans="1:6" x14ac:dyDescent="0.35">
      <c r="A614" s="9">
        <v>45080</v>
      </c>
      <c r="B614">
        <v>2023</v>
      </c>
      <c r="C614" t="s">
        <v>14116</v>
      </c>
      <c r="D614">
        <v>6</v>
      </c>
      <c r="E614" t="s">
        <v>14067</v>
      </c>
      <c r="F614" t="s">
        <v>14050</v>
      </c>
    </row>
    <row r="615" spans="1:6" x14ac:dyDescent="0.35">
      <c r="A615" s="9">
        <v>45081</v>
      </c>
      <c r="B615">
        <v>2023</v>
      </c>
      <c r="C615" t="s">
        <v>14116</v>
      </c>
      <c r="D615">
        <v>6</v>
      </c>
      <c r="E615" t="s">
        <v>14067</v>
      </c>
      <c r="F615" t="s">
        <v>14059</v>
      </c>
    </row>
    <row r="616" spans="1:6" x14ac:dyDescent="0.35">
      <c r="A616" s="9">
        <v>45082</v>
      </c>
      <c r="B616">
        <v>2023</v>
      </c>
      <c r="C616" t="s">
        <v>14116</v>
      </c>
      <c r="D616">
        <v>6</v>
      </c>
      <c r="E616" t="s">
        <v>14067</v>
      </c>
      <c r="F616" t="s">
        <v>14062</v>
      </c>
    </row>
    <row r="617" spans="1:6" x14ac:dyDescent="0.35">
      <c r="A617" s="9">
        <v>45083</v>
      </c>
      <c r="B617">
        <v>2023</v>
      </c>
      <c r="C617" t="s">
        <v>14116</v>
      </c>
      <c r="D617">
        <v>6</v>
      </c>
      <c r="E617" t="s">
        <v>14067</v>
      </c>
      <c r="F617" t="s">
        <v>14046</v>
      </c>
    </row>
    <row r="618" spans="1:6" x14ac:dyDescent="0.35">
      <c r="A618" s="9">
        <v>45084</v>
      </c>
      <c r="B618">
        <v>2023</v>
      </c>
      <c r="C618" t="s">
        <v>14116</v>
      </c>
      <c r="D618">
        <v>6</v>
      </c>
      <c r="E618" t="s">
        <v>14067</v>
      </c>
      <c r="F618" t="s">
        <v>14052</v>
      </c>
    </row>
    <row r="619" spans="1:6" x14ac:dyDescent="0.35">
      <c r="A619" s="9">
        <v>45085</v>
      </c>
      <c r="B619">
        <v>2023</v>
      </c>
      <c r="C619" t="s">
        <v>14116</v>
      </c>
      <c r="D619">
        <v>6</v>
      </c>
      <c r="E619" t="s">
        <v>14067</v>
      </c>
      <c r="F619" t="s">
        <v>14057</v>
      </c>
    </row>
    <row r="620" spans="1:6" x14ac:dyDescent="0.35">
      <c r="A620" s="9">
        <v>45086</v>
      </c>
      <c r="B620">
        <v>2023</v>
      </c>
      <c r="C620" t="s">
        <v>14116</v>
      </c>
      <c r="D620">
        <v>6</v>
      </c>
      <c r="E620" t="s">
        <v>14067</v>
      </c>
      <c r="F620" t="s">
        <v>14048</v>
      </c>
    </row>
    <row r="621" spans="1:6" x14ac:dyDescent="0.35">
      <c r="A621" s="9">
        <v>45087</v>
      </c>
      <c r="B621">
        <v>2023</v>
      </c>
      <c r="C621" t="s">
        <v>14116</v>
      </c>
      <c r="D621">
        <v>6</v>
      </c>
      <c r="E621" t="s">
        <v>14067</v>
      </c>
      <c r="F621" t="s">
        <v>14050</v>
      </c>
    </row>
    <row r="622" spans="1:6" x14ac:dyDescent="0.35">
      <c r="A622" s="9">
        <v>45088</v>
      </c>
      <c r="B622">
        <v>2023</v>
      </c>
      <c r="C622" t="s">
        <v>14116</v>
      </c>
      <c r="D622">
        <v>6</v>
      </c>
      <c r="E622" t="s">
        <v>14067</v>
      </c>
      <c r="F622" t="s">
        <v>14059</v>
      </c>
    </row>
    <row r="623" spans="1:6" x14ac:dyDescent="0.35">
      <c r="A623" s="9">
        <v>45089</v>
      </c>
      <c r="B623">
        <v>2023</v>
      </c>
      <c r="C623" t="s">
        <v>14116</v>
      </c>
      <c r="D623">
        <v>6</v>
      </c>
      <c r="E623" t="s">
        <v>14067</v>
      </c>
      <c r="F623" t="s">
        <v>14062</v>
      </c>
    </row>
    <row r="624" spans="1:6" x14ac:dyDescent="0.35">
      <c r="A624" s="9">
        <v>45090</v>
      </c>
      <c r="B624">
        <v>2023</v>
      </c>
      <c r="C624" t="s">
        <v>14116</v>
      </c>
      <c r="D624">
        <v>6</v>
      </c>
      <c r="E624" t="s">
        <v>14067</v>
      </c>
      <c r="F624" t="s">
        <v>14046</v>
      </c>
    </row>
    <row r="625" spans="1:6" x14ac:dyDescent="0.35">
      <c r="A625" s="9">
        <v>45091</v>
      </c>
      <c r="B625">
        <v>2023</v>
      </c>
      <c r="C625" t="s">
        <v>14116</v>
      </c>
      <c r="D625">
        <v>6</v>
      </c>
      <c r="E625" t="s">
        <v>14067</v>
      </c>
      <c r="F625" t="s">
        <v>14052</v>
      </c>
    </row>
    <row r="626" spans="1:6" x14ac:dyDescent="0.35">
      <c r="A626" s="9">
        <v>45092</v>
      </c>
      <c r="B626">
        <v>2023</v>
      </c>
      <c r="C626" t="s">
        <v>14116</v>
      </c>
      <c r="D626">
        <v>6</v>
      </c>
      <c r="E626" t="s">
        <v>14067</v>
      </c>
      <c r="F626" t="s">
        <v>14057</v>
      </c>
    </row>
    <row r="627" spans="1:6" x14ac:dyDescent="0.35">
      <c r="A627" s="9">
        <v>45093</v>
      </c>
      <c r="B627">
        <v>2023</v>
      </c>
      <c r="C627" t="s">
        <v>14116</v>
      </c>
      <c r="D627">
        <v>6</v>
      </c>
      <c r="E627" t="s">
        <v>14067</v>
      </c>
      <c r="F627" t="s">
        <v>14048</v>
      </c>
    </row>
    <row r="628" spans="1:6" x14ac:dyDescent="0.35">
      <c r="A628" s="9">
        <v>45094</v>
      </c>
      <c r="B628">
        <v>2023</v>
      </c>
      <c r="C628" t="s">
        <v>14116</v>
      </c>
      <c r="D628">
        <v>6</v>
      </c>
      <c r="E628" t="s">
        <v>14067</v>
      </c>
      <c r="F628" t="s">
        <v>14050</v>
      </c>
    </row>
    <row r="629" spans="1:6" x14ac:dyDescent="0.35">
      <c r="A629" s="9">
        <v>45095</v>
      </c>
      <c r="B629">
        <v>2023</v>
      </c>
      <c r="C629" t="s">
        <v>14116</v>
      </c>
      <c r="D629">
        <v>6</v>
      </c>
      <c r="E629" t="s">
        <v>14067</v>
      </c>
      <c r="F629" t="s">
        <v>14059</v>
      </c>
    </row>
    <row r="630" spans="1:6" x14ac:dyDescent="0.35">
      <c r="A630" s="9">
        <v>45096</v>
      </c>
      <c r="B630">
        <v>2023</v>
      </c>
      <c r="C630" t="s">
        <v>14116</v>
      </c>
      <c r="D630">
        <v>6</v>
      </c>
      <c r="E630" t="s">
        <v>14067</v>
      </c>
      <c r="F630" t="s">
        <v>14062</v>
      </c>
    </row>
    <row r="631" spans="1:6" x14ac:dyDescent="0.35">
      <c r="A631" s="9">
        <v>45097</v>
      </c>
      <c r="B631">
        <v>2023</v>
      </c>
      <c r="C631" t="s">
        <v>14116</v>
      </c>
      <c r="D631">
        <v>6</v>
      </c>
      <c r="E631" t="s">
        <v>14067</v>
      </c>
      <c r="F631" t="s">
        <v>14046</v>
      </c>
    </row>
    <row r="632" spans="1:6" x14ac:dyDescent="0.35">
      <c r="A632" s="9">
        <v>45098</v>
      </c>
      <c r="B632">
        <v>2023</v>
      </c>
      <c r="C632" t="s">
        <v>14116</v>
      </c>
      <c r="D632">
        <v>6</v>
      </c>
      <c r="E632" t="s">
        <v>14067</v>
      </c>
      <c r="F632" t="s">
        <v>14052</v>
      </c>
    </row>
    <row r="633" spans="1:6" x14ac:dyDescent="0.35">
      <c r="A633" s="9">
        <v>45099</v>
      </c>
      <c r="B633">
        <v>2023</v>
      </c>
      <c r="C633" t="s">
        <v>14116</v>
      </c>
      <c r="D633">
        <v>6</v>
      </c>
      <c r="E633" t="s">
        <v>14067</v>
      </c>
      <c r="F633" t="s">
        <v>14057</v>
      </c>
    </row>
    <row r="634" spans="1:6" x14ac:dyDescent="0.35">
      <c r="A634" s="9">
        <v>45100</v>
      </c>
      <c r="B634">
        <v>2023</v>
      </c>
      <c r="C634" t="s">
        <v>14116</v>
      </c>
      <c r="D634">
        <v>6</v>
      </c>
      <c r="E634" t="s">
        <v>14067</v>
      </c>
      <c r="F634" t="s">
        <v>14048</v>
      </c>
    </row>
    <row r="635" spans="1:6" x14ac:dyDescent="0.35">
      <c r="A635" s="9">
        <v>45101</v>
      </c>
      <c r="B635">
        <v>2023</v>
      </c>
      <c r="C635" t="s">
        <v>14116</v>
      </c>
      <c r="D635">
        <v>6</v>
      </c>
      <c r="E635" t="s">
        <v>14067</v>
      </c>
      <c r="F635" t="s">
        <v>14050</v>
      </c>
    </row>
    <row r="636" spans="1:6" x14ac:dyDescent="0.35">
      <c r="A636" s="9">
        <v>45102</v>
      </c>
      <c r="B636">
        <v>2023</v>
      </c>
      <c r="C636" t="s">
        <v>14116</v>
      </c>
      <c r="D636">
        <v>6</v>
      </c>
      <c r="E636" t="s">
        <v>14067</v>
      </c>
      <c r="F636" t="s">
        <v>14059</v>
      </c>
    </row>
    <row r="637" spans="1:6" x14ac:dyDescent="0.35">
      <c r="A637" s="9">
        <v>45103</v>
      </c>
      <c r="B637">
        <v>2023</v>
      </c>
      <c r="C637" t="s">
        <v>14116</v>
      </c>
      <c r="D637">
        <v>6</v>
      </c>
      <c r="E637" t="s">
        <v>14067</v>
      </c>
      <c r="F637" t="s">
        <v>14062</v>
      </c>
    </row>
    <row r="638" spans="1:6" x14ac:dyDescent="0.35">
      <c r="A638" s="9">
        <v>45104</v>
      </c>
      <c r="B638">
        <v>2023</v>
      </c>
      <c r="C638" t="s">
        <v>14116</v>
      </c>
      <c r="D638">
        <v>6</v>
      </c>
      <c r="E638" t="s">
        <v>14067</v>
      </c>
      <c r="F638" t="s">
        <v>14046</v>
      </c>
    </row>
    <row r="639" spans="1:6" x14ac:dyDescent="0.35">
      <c r="A639" s="9">
        <v>45105</v>
      </c>
      <c r="B639">
        <v>2023</v>
      </c>
      <c r="C639" t="s">
        <v>14116</v>
      </c>
      <c r="D639">
        <v>6</v>
      </c>
      <c r="E639" t="s">
        <v>14067</v>
      </c>
      <c r="F639" t="s">
        <v>14052</v>
      </c>
    </row>
    <row r="640" spans="1:6" x14ac:dyDescent="0.35">
      <c r="A640" s="9">
        <v>45106</v>
      </c>
      <c r="B640">
        <v>2023</v>
      </c>
      <c r="C640" t="s">
        <v>14116</v>
      </c>
      <c r="D640">
        <v>6</v>
      </c>
      <c r="E640" t="s">
        <v>14067</v>
      </c>
      <c r="F640" t="s">
        <v>14057</v>
      </c>
    </row>
    <row r="641" spans="1:6" x14ac:dyDescent="0.35">
      <c r="A641" s="9">
        <v>45107</v>
      </c>
      <c r="B641">
        <v>2023</v>
      </c>
      <c r="C641" t="s">
        <v>14116</v>
      </c>
      <c r="D641">
        <v>6</v>
      </c>
      <c r="E641" t="s">
        <v>14067</v>
      </c>
      <c r="F641" t="s">
        <v>14048</v>
      </c>
    </row>
    <row r="642" spans="1:6" x14ac:dyDescent="0.35">
      <c r="A642" s="9">
        <v>45383</v>
      </c>
      <c r="B642">
        <v>2024</v>
      </c>
      <c r="C642" t="s">
        <v>14115</v>
      </c>
      <c r="D642">
        <v>4</v>
      </c>
      <c r="E642" t="s">
        <v>14067</v>
      </c>
      <c r="F642" t="s">
        <v>14062</v>
      </c>
    </row>
    <row r="643" spans="1:6" x14ac:dyDescent="0.35">
      <c r="A643" s="9">
        <v>45384</v>
      </c>
      <c r="B643">
        <v>2024</v>
      </c>
      <c r="C643" t="s">
        <v>14115</v>
      </c>
      <c r="D643">
        <v>4</v>
      </c>
      <c r="E643" t="s">
        <v>14067</v>
      </c>
      <c r="F643" t="s">
        <v>14046</v>
      </c>
    </row>
    <row r="644" spans="1:6" x14ac:dyDescent="0.35">
      <c r="A644" s="9">
        <v>45385</v>
      </c>
      <c r="B644">
        <v>2024</v>
      </c>
      <c r="C644" t="s">
        <v>14115</v>
      </c>
      <c r="D644">
        <v>4</v>
      </c>
      <c r="E644" t="s">
        <v>14067</v>
      </c>
      <c r="F644" t="s">
        <v>14052</v>
      </c>
    </row>
    <row r="645" spans="1:6" x14ac:dyDescent="0.35">
      <c r="A645" s="9">
        <v>45386</v>
      </c>
      <c r="B645">
        <v>2024</v>
      </c>
      <c r="C645" t="s">
        <v>14115</v>
      </c>
      <c r="D645">
        <v>4</v>
      </c>
      <c r="E645" t="s">
        <v>14067</v>
      </c>
      <c r="F645" t="s">
        <v>14057</v>
      </c>
    </row>
    <row r="646" spans="1:6" x14ac:dyDescent="0.35">
      <c r="A646" s="9">
        <v>45387</v>
      </c>
      <c r="B646">
        <v>2024</v>
      </c>
      <c r="C646" t="s">
        <v>14115</v>
      </c>
      <c r="D646">
        <v>4</v>
      </c>
      <c r="E646" t="s">
        <v>14067</v>
      </c>
      <c r="F646" t="s">
        <v>14048</v>
      </c>
    </row>
    <row r="647" spans="1:6" x14ac:dyDescent="0.35">
      <c r="A647" s="9">
        <v>45388</v>
      </c>
      <c r="B647">
        <v>2024</v>
      </c>
      <c r="C647" t="s">
        <v>14115</v>
      </c>
      <c r="D647">
        <v>4</v>
      </c>
      <c r="E647" t="s">
        <v>14067</v>
      </c>
      <c r="F647" t="s">
        <v>14050</v>
      </c>
    </row>
    <row r="648" spans="1:6" x14ac:dyDescent="0.35">
      <c r="A648" s="9">
        <v>45389</v>
      </c>
      <c r="B648">
        <v>2024</v>
      </c>
      <c r="C648" t="s">
        <v>14115</v>
      </c>
      <c r="D648">
        <v>4</v>
      </c>
      <c r="E648" t="s">
        <v>14067</v>
      </c>
      <c r="F648" t="s">
        <v>14059</v>
      </c>
    </row>
    <row r="649" spans="1:6" x14ac:dyDescent="0.35">
      <c r="A649" s="9">
        <v>45390</v>
      </c>
      <c r="B649">
        <v>2024</v>
      </c>
      <c r="C649" t="s">
        <v>14115</v>
      </c>
      <c r="D649">
        <v>4</v>
      </c>
      <c r="E649" t="s">
        <v>14067</v>
      </c>
      <c r="F649" t="s">
        <v>14062</v>
      </c>
    </row>
    <row r="650" spans="1:6" x14ac:dyDescent="0.35">
      <c r="A650" s="9">
        <v>45391</v>
      </c>
      <c r="B650">
        <v>2024</v>
      </c>
      <c r="C650" t="s">
        <v>14115</v>
      </c>
      <c r="D650">
        <v>4</v>
      </c>
      <c r="E650" t="s">
        <v>14067</v>
      </c>
      <c r="F650" t="s">
        <v>14046</v>
      </c>
    </row>
    <row r="651" spans="1:6" x14ac:dyDescent="0.35">
      <c r="A651" s="9">
        <v>45392</v>
      </c>
      <c r="B651">
        <v>2024</v>
      </c>
      <c r="C651" t="s">
        <v>14115</v>
      </c>
      <c r="D651">
        <v>4</v>
      </c>
      <c r="E651" t="s">
        <v>14067</v>
      </c>
      <c r="F651" t="s">
        <v>14052</v>
      </c>
    </row>
    <row r="652" spans="1:6" x14ac:dyDescent="0.35">
      <c r="A652" s="9">
        <v>45393</v>
      </c>
      <c r="B652">
        <v>2024</v>
      </c>
      <c r="C652" t="s">
        <v>14115</v>
      </c>
      <c r="D652">
        <v>4</v>
      </c>
      <c r="E652" t="s">
        <v>14067</v>
      </c>
      <c r="F652" t="s">
        <v>14057</v>
      </c>
    </row>
    <row r="653" spans="1:6" x14ac:dyDescent="0.35">
      <c r="A653" s="9">
        <v>45394</v>
      </c>
      <c r="B653">
        <v>2024</v>
      </c>
      <c r="C653" t="s">
        <v>14115</v>
      </c>
      <c r="D653">
        <v>4</v>
      </c>
      <c r="E653" t="s">
        <v>14067</v>
      </c>
      <c r="F653" t="s">
        <v>14048</v>
      </c>
    </row>
    <row r="654" spans="1:6" x14ac:dyDescent="0.35">
      <c r="A654" s="9">
        <v>45395</v>
      </c>
      <c r="B654">
        <v>2024</v>
      </c>
      <c r="C654" t="s">
        <v>14115</v>
      </c>
      <c r="D654">
        <v>4</v>
      </c>
      <c r="E654" t="s">
        <v>14067</v>
      </c>
      <c r="F654" t="s">
        <v>14050</v>
      </c>
    </row>
    <row r="655" spans="1:6" x14ac:dyDescent="0.35">
      <c r="A655" s="9">
        <v>45396</v>
      </c>
      <c r="B655">
        <v>2024</v>
      </c>
      <c r="C655" t="s">
        <v>14115</v>
      </c>
      <c r="D655">
        <v>4</v>
      </c>
      <c r="E655" t="s">
        <v>14067</v>
      </c>
      <c r="F655" t="s">
        <v>14059</v>
      </c>
    </row>
    <row r="656" spans="1:6" x14ac:dyDescent="0.35">
      <c r="A656" s="9">
        <v>45397</v>
      </c>
      <c r="B656">
        <v>2024</v>
      </c>
      <c r="C656" t="s">
        <v>14115</v>
      </c>
      <c r="D656">
        <v>4</v>
      </c>
      <c r="E656" t="s">
        <v>14067</v>
      </c>
      <c r="F656" t="s">
        <v>14062</v>
      </c>
    </row>
    <row r="657" spans="1:6" x14ac:dyDescent="0.35">
      <c r="A657" s="9">
        <v>45398</v>
      </c>
      <c r="B657">
        <v>2024</v>
      </c>
      <c r="C657" t="s">
        <v>14115</v>
      </c>
      <c r="D657">
        <v>4</v>
      </c>
      <c r="E657" t="s">
        <v>14067</v>
      </c>
      <c r="F657" t="s">
        <v>14046</v>
      </c>
    </row>
    <row r="658" spans="1:6" x14ac:dyDescent="0.35">
      <c r="A658" s="9">
        <v>45399</v>
      </c>
      <c r="B658">
        <v>2024</v>
      </c>
      <c r="C658" t="s">
        <v>14115</v>
      </c>
      <c r="D658">
        <v>4</v>
      </c>
      <c r="E658" t="s">
        <v>14067</v>
      </c>
      <c r="F658" t="s">
        <v>14052</v>
      </c>
    </row>
    <row r="659" spans="1:6" x14ac:dyDescent="0.35">
      <c r="A659" s="9">
        <v>45400</v>
      </c>
      <c r="B659">
        <v>2024</v>
      </c>
      <c r="C659" t="s">
        <v>14115</v>
      </c>
      <c r="D659">
        <v>4</v>
      </c>
      <c r="E659" t="s">
        <v>14067</v>
      </c>
      <c r="F659" t="s">
        <v>14057</v>
      </c>
    </row>
    <row r="660" spans="1:6" x14ac:dyDescent="0.35">
      <c r="A660" s="9">
        <v>45401</v>
      </c>
      <c r="B660">
        <v>2024</v>
      </c>
      <c r="C660" t="s">
        <v>14115</v>
      </c>
      <c r="D660">
        <v>4</v>
      </c>
      <c r="E660" t="s">
        <v>14067</v>
      </c>
      <c r="F660" t="s">
        <v>14048</v>
      </c>
    </row>
    <row r="661" spans="1:6" x14ac:dyDescent="0.35">
      <c r="A661" s="9">
        <v>45402</v>
      </c>
      <c r="B661">
        <v>2024</v>
      </c>
      <c r="C661" t="s">
        <v>14115</v>
      </c>
      <c r="D661">
        <v>4</v>
      </c>
      <c r="E661" t="s">
        <v>14067</v>
      </c>
      <c r="F661" t="s">
        <v>14050</v>
      </c>
    </row>
    <row r="662" spans="1:6" x14ac:dyDescent="0.35">
      <c r="A662" s="9">
        <v>45403</v>
      </c>
      <c r="B662">
        <v>2024</v>
      </c>
      <c r="C662" t="s">
        <v>14115</v>
      </c>
      <c r="D662">
        <v>4</v>
      </c>
      <c r="E662" t="s">
        <v>14067</v>
      </c>
      <c r="F662" t="s">
        <v>14059</v>
      </c>
    </row>
    <row r="663" spans="1:6" x14ac:dyDescent="0.35">
      <c r="A663" s="9">
        <v>45404</v>
      </c>
      <c r="B663">
        <v>2024</v>
      </c>
      <c r="C663" t="s">
        <v>14115</v>
      </c>
      <c r="D663">
        <v>4</v>
      </c>
      <c r="E663" t="s">
        <v>14067</v>
      </c>
      <c r="F663" t="s">
        <v>14062</v>
      </c>
    </row>
    <row r="664" spans="1:6" x14ac:dyDescent="0.35">
      <c r="A664" s="9">
        <v>45405</v>
      </c>
      <c r="B664">
        <v>2024</v>
      </c>
      <c r="C664" t="s">
        <v>14115</v>
      </c>
      <c r="D664">
        <v>4</v>
      </c>
      <c r="E664" t="s">
        <v>14067</v>
      </c>
      <c r="F664" t="s">
        <v>14046</v>
      </c>
    </row>
    <row r="665" spans="1:6" x14ac:dyDescent="0.35">
      <c r="A665" s="9">
        <v>45406</v>
      </c>
      <c r="B665">
        <v>2024</v>
      </c>
      <c r="C665" t="s">
        <v>14115</v>
      </c>
      <c r="D665">
        <v>4</v>
      </c>
      <c r="E665" t="s">
        <v>14067</v>
      </c>
      <c r="F665" t="s">
        <v>14052</v>
      </c>
    </row>
    <row r="666" spans="1:6" x14ac:dyDescent="0.35">
      <c r="A666" s="9">
        <v>45407</v>
      </c>
      <c r="B666">
        <v>2024</v>
      </c>
      <c r="C666" t="s">
        <v>14115</v>
      </c>
      <c r="D666">
        <v>4</v>
      </c>
      <c r="E666" t="s">
        <v>14067</v>
      </c>
      <c r="F666" t="s">
        <v>14057</v>
      </c>
    </row>
    <row r="667" spans="1:6" x14ac:dyDescent="0.35">
      <c r="A667" s="9">
        <v>45408</v>
      </c>
      <c r="B667">
        <v>2024</v>
      </c>
      <c r="C667" t="s">
        <v>14115</v>
      </c>
      <c r="D667">
        <v>4</v>
      </c>
      <c r="E667" t="s">
        <v>14067</v>
      </c>
      <c r="F667" t="s">
        <v>14048</v>
      </c>
    </row>
    <row r="668" spans="1:6" x14ac:dyDescent="0.35">
      <c r="A668" s="9">
        <v>45409</v>
      </c>
      <c r="B668">
        <v>2024</v>
      </c>
      <c r="C668" t="s">
        <v>14115</v>
      </c>
      <c r="D668">
        <v>4</v>
      </c>
      <c r="E668" t="s">
        <v>14067</v>
      </c>
      <c r="F668" t="s">
        <v>14050</v>
      </c>
    </row>
    <row r="669" spans="1:6" x14ac:dyDescent="0.35">
      <c r="A669" s="9">
        <v>45410</v>
      </c>
      <c r="B669">
        <v>2024</v>
      </c>
      <c r="C669" t="s">
        <v>14115</v>
      </c>
      <c r="D669">
        <v>4</v>
      </c>
      <c r="E669" t="s">
        <v>14067</v>
      </c>
      <c r="F669" t="s">
        <v>14059</v>
      </c>
    </row>
    <row r="670" spans="1:6" x14ac:dyDescent="0.35">
      <c r="A670" s="9">
        <v>45411</v>
      </c>
      <c r="B670">
        <v>2024</v>
      </c>
      <c r="C670" t="s">
        <v>14115</v>
      </c>
      <c r="D670">
        <v>4</v>
      </c>
      <c r="E670" t="s">
        <v>14067</v>
      </c>
      <c r="F670" t="s">
        <v>14062</v>
      </c>
    </row>
    <row r="671" spans="1:6" x14ac:dyDescent="0.35">
      <c r="A671" s="9">
        <v>45412</v>
      </c>
      <c r="B671">
        <v>2024</v>
      </c>
      <c r="C671" t="s">
        <v>14115</v>
      </c>
      <c r="D671">
        <v>4</v>
      </c>
      <c r="E671" t="s">
        <v>14067</v>
      </c>
      <c r="F671" t="s">
        <v>14046</v>
      </c>
    </row>
    <row r="672" spans="1:6" x14ac:dyDescent="0.35">
      <c r="A672" s="9">
        <v>45413</v>
      </c>
      <c r="B672">
        <v>2024</v>
      </c>
      <c r="C672" t="s">
        <v>14047</v>
      </c>
      <c r="D672">
        <v>5</v>
      </c>
      <c r="E672" t="s">
        <v>14067</v>
      </c>
      <c r="F672" t="s">
        <v>14052</v>
      </c>
    </row>
    <row r="673" spans="1:6" x14ac:dyDescent="0.35">
      <c r="A673" s="9">
        <v>45414</v>
      </c>
      <c r="B673">
        <v>2024</v>
      </c>
      <c r="C673" t="s">
        <v>14047</v>
      </c>
      <c r="D673">
        <v>5</v>
      </c>
      <c r="E673" t="s">
        <v>14067</v>
      </c>
      <c r="F673" t="s">
        <v>14057</v>
      </c>
    </row>
    <row r="674" spans="1:6" x14ac:dyDescent="0.35">
      <c r="A674" s="9">
        <v>45415</v>
      </c>
      <c r="B674">
        <v>2024</v>
      </c>
      <c r="C674" t="s">
        <v>14047</v>
      </c>
      <c r="D674">
        <v>5</v>
      </c>
      <c r="E674" t="s">
        <v>14067</v>
      </c>
      <c r="F674" t="s">
        <v>14048</v>
      </c>
    </row>
    <row r="675" spans="1:6" x14ac:dyDescent="0.35">
      <c r="A675" s="9">
        <v>45416</v>
      </c>
      <c r="B675">
        <v>2024</v>
      </c>
      <c r="C675" t="s">
        <v>14047</v>
      </c>
      <c r="D675">
        <v>5</v>
      </c>
      <c r="E675" t="s">
        <v>14067</v>
      </c>
      <c r="F675" t="s">
        <v>14050</v>
      </c>
    </row>
    <row r="676" spans="1:6" x14ac:dyDescent="0.35">
      <c r="A676" s="9">
        <v>45417</v>
      </c>
      <c r="B676">
        <v>2024</v>
      </c>
      <c r="C676" t="s">
        <v>14047</v>
      </c>
      <c r="D676">
        <v>5</v>
      </c>
      <c r="E676" t="s">
        <v>14067</v>
      </c>
      <c r="F676" t="s">
        <v>14059</v>
      </c>
    </row>
    <row r="677" spans="1:6" x14ac:dyDescent="0.35">
      <c r="A677" s="9">
        <v>45418</v>
      </c>
      <c r="B677">
        <v>2024</v>
      </c>
      <c r="C677" t="s">
        <v>14047</v>
      </c>
      <c r="D677">
        <v>5</v>
      </c>
      <c r="E677" t="s">
        <v>14067</v>
      </c>
      <c r="F677" t="s">
        <v>14062</v>
      </c>
    </row>
    <row r="678" spans="1:6" x14ac:dyDescent="0.35">
      <c r="A678" s="9">
        <v>45419</v>
      </c>
      <c r="B678">
        <v>2024</v>
      </c>
      <c r="C678" t="s">
        <v>14047</v>
      </c>
      <c r="D678">
        <v>5</v>
      </c>
      <c r="E678" t="s">
        <v>14067</v>
      </c>
      <c r="F678" t="s">
        <v>14046</v>
      </c>
    </row>
    <row r="679" spans="1:6" x14ac:dyDescent="0.35">
      <c r="A679" s="9">
        <v>45420</v>
      </c>
      <c r="B679">
        <v>2024</v>
      </c>
      <c r="C679" t="s">
        <v>14047</v>
      </c>
      <c r="D679">
        <v>5</v>
      </c>
      <c r="E679" t="s">
        <v>14067</v>
      </c>
      <c r="F679" t="s">
        <v>14052</v>
      </c>
    </row>
    <row r="680" spans="1:6" x14ac:dyDescent="0.35">
      <c r="A680" s="9">
        <v>45421</v>
      </c>
      <c r="B680">
        <v>2024</v>
      </c>
      <c r="C680" t="s">
        <v>14047</v>
      </c>
      <c r="D680">
        <v>5</v>
      </c>
      <c r="E680" t="s">
        <v>14067</v>
      </c>
      <c r="F680" t="s">
        <v>14057</v>
      </c>
    </row>
    <row r="681" spans="1:6" x14ac:dyDescent="0.35">
      <c r="A681" s="9">
        <v>45422</v>
      </c>
      <c r="B681">
        <v>2024</v>
      </c>
      <c r="C681" t="s">
        <v>14047</v>
      </c>
      <c r="D681">
        <v>5</v>
      </c>
      <c r="E681" t="s">
        <v>14067</v>
      </c>
      <c r="F681" t="s">
        <v>14048</v>
      </c>
    </row>
    <row r="682" spans="1:6" x14ac:dyDescent="0.35">
      <c r="A682" s="9">
        <v>45423</v>
      </c>
      <c r="B682">
        <v>2024</v>
      </c>
      <c r="C682" t="s">
        <v>14047</v>
      </c>
      <c r="D682">
        <v>5</v>
      </c>
      <c r="E682" t="s">
        <v>14067</v>
      </c>
      <c r="F682" t="s">
        <v>14050</v>
      </c>
    </row>
    <row r="683" spans="1:6" x14ac:dyDescent="0.35">
      <c r="A683" s="9">
        <v>45424</v>
      </c>
      <c r="B683">
        <v>2024</v>
      </c>
      <c r="C683" t="s">
        <v>14047</v>
      </c>
      <c r="D683">
        <v>5</v>
      </c>
      <c r="E683" t="s">
        <v>14067</v>
      </c>
      <c r="F683" t="s">
        <v>14059</v>
      </c>
    </row>
    <row r="684" spans="1:6" x14ac:dyDescent="0.35">
      <c r="A684" s="9">
        <v>45425</v>
      </c>
      <c r="B684">
        <v>2024</v>
      </c>
      <c r="C684" t="s">
        <v>14047</v>
      </c>
      <c r="D684">
        <v>5</v>
      </c>
      <c r="E684" t="s">
        <v>14067</v>
      </c>
      <c r="F684" t="s">
        <v>14062</v>
      </c>
    </row>
    <row r="685" spans="1:6" x14ac:dyDescent="0.35">
      <c r="A685" s="9">
        <v>45426</v>
      </c>
      <c r="B685">
        <v>2024</v>
      </c>
      <c r="C685" t="s">
        <v>14047</v>
      </c>
      <c r="D685">
        <v>5</v>
      </c>
      <c r="E685" t="s">
        <v>14067</v>
      </c>
      <c r="F685" t="s">
        <v>14046</v>
      </c>
    </row>
    <row r="686" spans="1:6" x14ac:dyDescent="0.35">
      <c r="A686" s="9">
        <v>45427</v>
      </c>
      <c r="B686">
        <v>2024</v>
      </c>
      <c r="C686" t="s">
        <v>14047</v>
      </c>
      <c r="D686">
        <v>5</v>
      </c>
      <c r="E686" t="s">
        <v>14067</v>
      </c>
      <c r="F686" t="s">
        <v>14052</v>
      </c>
    </row>
    <row r="687" spans="1:6" x14ac:dyDescent="0.35">
      <c r="A687" s="9">
        <v>45428</v>
      </c>
      <c r="B687">
        <v>2024</v>
      </c>
      <c r="C687" t="s">
        <v>14047</v>
      </c>
      <c r="D687">
        <v>5</v>
      </c>
      <c r="E687" t="s">
        <v>14067</v>
      </c>
      <c r="F687" t="s">
        <v>14057</v>
      </c>
    </row>
    <row r="688" spans="1:6" x14ac:dyDescent="0.35">
      <c r="A688" s="9">
        <v>45429</v>
      </c>
      <c r="B688">
        <v>2024</v>
      </c>
      <c r="C688" t="s">
        <v>14047</v>
      </c>
      <c r="D688">
        <v>5</v>
      </c>
      <c r="E688" t="s">
        <v>14067</v>
      </c>
      <c r="F688" t="s">
        <v>14048</v>
      </c>
    </row>
    <row r="689" spans="1:6" x14ac:dyDescent="0.35">
      <c r="A689" s="9">
        <v>45430</v>
      </c>
      <c r="B689">
        <v>2024</v>
      </c>
      <c r="C689" t="s">
        <v>14047</v>
      </c>
      <c r="D689">
        <v>5</v>
      </c>
      <c r="E689" t="s">
        <v>14067</v>
      </c>
      <c r="F689" t="s">
        <v>14050</v>
      </c>
    </row>
    <row r="690" spans="1:6" x14ac:dyDescent="0.35">
      <c r="A690" s="9">
        <v>45431</v>
      </c>
      <c r="B690">
        <v>2024</v>
      </c>
      <c r="C690" t="s">
        <v>14047</v>
      </c>
      <c r="D690">
        <v>5</v>
      </c>
      <c r="E690" t="s">
        <v>14067</v>
      </c>
      <c r="F690" t="s">
        <v>14059</v>
      </c>
    </row>
    <row r="691" spans="1:6" x14ac:dyDescent="0.35">
      <c r="A691" s="9">
        <v>45432</v>
      </c>
      <c r="B691">
        <v>2024</v>
      </c>
      <c r="C691" t="s">
        <v>14047</v>
      </c>
      <c r="D691">
        <v>5</v>
      </c>
      <c r="E691" t="s">
        <v>14067</v>
      </c>
      <c r="F691" t="s">
        <v>14062</v>
      </c>
    </row>
    <row r="692" spans="1:6" x14ac:dyDescent="0.35">
      <c r="A692" s="9">
        <v>45433</v>
      </c>
      <c r="B692">
        <v>2024</v>
      </c>
      <c r="C692" t="s">
        <v>14047</v>
      </c>
      <c r="D692">
        <v>5</v>
      </c>
      <c r="E692" t="s">
        <v>14067</v>
      </c>
      <c r="F692" t="s">
        <v>14046</v>
      </c>
    </row>
    <row r="693" spans="1:6" x14ac:dyDescent="0.35">
      <c r="A693" s="9">
        <v>45434</v>
      </c>
      <c r="B693">
        <v>2024</v>
      </c>
      <c r="C693" t="s">
        <v>14047</v>
      </c>
      <c r="D693">
        <v>5</v>
      </c>
      <c r="E693" t="s">
        <v>14067</v>
      </c>
      <c r="F693" t="s">
        <v>14052</v>
      </c>
    </row>
    <row r="694" spans="1:6" x14ac:dyDescent="0.35">
      <c r="A694" s="9">
        <v>45435</v>
      </c>
      <c r="B694">
        <v>2024</v>
      </c>
      <c r="C694" t="s">
        <v>14047</v>
      </c>
      <c r="D694">
        <v>5</v>
      </c>
      <c r="E694" t="s">
        <v>14067</v>
      </c>
      <c r="F694" t="s">
        <v>14057</v>
      </c>
    </row>
    <row r="695" spans="1:6" x14ac:dyDescent="0.35">
      <c r="A695" s="9">
        <v>45436</v>
      </c>
      <c r="B695">
        <v>2024</v>
      </c>
      <c r="C695" t="s">
        <v>14047</v>
      </c>
      <c r="D695">
        <v>5</v>
      </c>
      <c r="E695" t="s">
        <v>14067</v>
      </c>
      <c r="F695" t="s">
        <v>14048</v>
      </c>
    </row>
    <row r="696" spans="1:6" x14ac:dyDescent="0.35">
      <c r="A696" s="9">
        <v>45437</v>
      </c>
      <c r="B696">
        <v>2024</v>
      </c>
      <c r="C696" t="s">
        <v>14047</v>
      </c>
      <c r="D696">
        <v>5</v>
      </c>
      <c r="E696" t="s">
        <v>14067</v>
      </c>
      <c r="F696" t="s">
        <v>14050</v>
      </c>
    </row>
    <row r="697" spans="1:6" x14ac:dyDescent="0.35">
      <c r="A697" s="9">
        <v>45438</v>
      </c>
      <c r="B697">
        <v>2024</v>
      </c>
      <c r="C697" t="s">
        <v>14047</v>
      </c>
      <c r="D697">
        <v>5</v>
      </c>
      <c r="E697" t="s">
        <v>14067</v>
      </c>
      <c r="F697" t="s">
        <v>14059</v>
      </c>
    </row>
    <row r="698" spans="1:6" x14ac:dyDescent="0.35">
      <c r="A698" s="9">
        <v>45439</v>
      </c>
      <c r="B698">
        <v>2024</v>
      </c>
      <c r="C698" t="s">
        <v>14047</v>
      </c>
      <c r="D698">
        <v>5</v>
      </c>
      <c r="E698" t="s">
        <v>14067</v>
      </c>
      <c r="F698" t="s">
        <v>14062</v>
      </c>
    </row>
    <row r="699" spans="1:6" x14ac:dyDescent="0.35">
      <c r="A699" s="9">
        <v>45440</v>
      </c>
      <c r="B699">
        <v>2024</v>
      </c>
      <c r="C699" t="s">
        <v>14047</v>
      </c>
      <c r="D699">
        <v>5</v>
      </c>
      <c r="E699" t="s">
        <v>14067</v>
      </c>
      <c r="F699" t="s">
        <v>14046</v>
      </c>
    </row>
    <row r="700" spans="1:6" x14ac:dyDescent="0.35">
      <c r="A700" s="9">
        <v>45441</v>
      </c>
      <c r="B700">
        <v>2024</v>
      </c>
      <c r="C700" t="s">
        <v>14047</v>
      </c>
      <c r="D700">
        <v>5</v>
      </c>
      <c r="E700" t="s">
        <v>14067</v>
      </c>
      <c r="F700" t="s">
        <v>14052</v>
      </c>
    </row>
    <row r="701" spans="1:6" x14ac:dyDescent="0.35">
      <c r="A701" s="9">
        <v>45442</v>
      </c>
      <c r="B701">
        <v>2024</v>
      </c>
      <c r="C701" t="s">
        <v>14047</v>
      </c>
      <c r="D701">
        <v>5</v>
      </c>
      <c r="E701" t="s">
        <v>14067</v>
      </c>
      <c r="F701" t="s">
        <v>14057</v>
      </c>
    </row>
    <row r="702" spans="1:6" x14ac:dyDescent="0.35">
      <c r="A702" s="9">
        <v>45443</v>
      </c>
      <c r="B702">
        <v>2024</v>
      </c>
      <c r="C702" t="s">
        <v>14047</v>
      </c>
      <c r="D702">
        <v>5</v>
      </c>
      <c r="E702" t="s">
        <v>14067</v>
      </c>
      <c r="F702" t="s">
        <v>14048</v>
      </c>
    </row>
    <row r="703" spans="1:6" x14ac:dyDescent="0.35">
      <c r="A703" s="9">
        <v>45444</v>
      </c>
      <c r="B703">
        <v>2024</v>
      </c>
      <c r="C703" t="s">
        <v>14116</v>
      </c>
      <c r="D703">
        <v>6</v>
      </c>
      <c r="E703" t="s">
        <v>14067</v>
      </c>
      <c r="F703" t="s">
        <v>14050</v>
      </c>
    </row>
    <row r="704" spans="1:6" x14ac:dyDescent="0.35">
      <c r="A704" s="9">
        <v>45445</v>
      </c>
      <c r="B704">
        <v>2024</v>
      </c>
      <c r="C704" t="s">
        <v>14116</v>
      </c>
      <c r="D704">
        <v>6</v>
      </c>
      <c r="E704" t="s">
        <v>14067</v>
      </c>
      <c r="F704" t="s">
        <v>14059</v>
      </c>
    </row>
    <row r="705" spans="1:6" x14ac:dyDescent="0.35">
      <c r="A705" s="9">
        <v>45446</v>
      </c>
      <c r="B705">
        <v>2024</v>
      </c>
      <c r="C705" t="s">
        <v>14116</v>
      </c>
      <c r="D705">
        <v>6</v>
      </c>
      <c r="E705" t="s">
        <v>14067</v>
      </c>
      <c r="F705" t="s">
        <v>14062</v>
      </c>
    </row>
    <row r="706" spans="1:6" x14ac:dyDescent="0.35">
      <c r="A706" s="9">
        <v>45447</v>
      </c>
      <c r="B706">
        <v>2024</v>
      </c>
      <c r="C706" t="s">
        <v>14116</v>
      </c>
      <c r="D706">
        <v>6</v>
      </c>
      <c r="E706" t="s">
        <v>14067</v>
      </c>
      <c r="F706" t="s">
        <v>14046</v>
      </c>
    </row>
    <row r="707" spans="1:6" x14ac:dyDescent="0.35">
      <c r="A707" s="9">
        <v>45448</v>
      </c>
      <c r="B707">
        <v>2024</v>
      </c>
      <c r="C707" t="s">
        <v>14116</v>
      </c>
      <c r="D707">
        <v>6</v>
      </c>
      <c r="E707" t="s">
        <v>14067</v>
      </c>
      <c r="F707" t="s">
        <v>14052</v>
      </c>
    </row>
    <row r="708" spans="1:6" x14ac:dyDescent="0.35">
      <c r="A708" s="9">
        <v>45449</v>
      </c>
      <c r="B708">
        <v>2024</v>
      </c>
      <c r="C708" t="s">
        <v>14116</v>
      </c>
      <c r="D708">
        <v>6</v>
      </c>
      <c r="E708" t="s">
        <v>14067</v>
      </c>
      <c r="F708" t="s">
        <v>14057</v>
      </c>
    </row>
    <row r="709" spans="1:6" x14ac:dyDescent="0.35">
      <c r="A709" s="9">
        <v>45450</v>
      </c>
      <c r="B709">
        <v>2024</v>
      </c>
      <c r="C709" t="s">
        <v>14116</v>
      </c>
      <c r="D709">
        <v>6</v>
      </c>
      <c r="E709" t="s">
        <v>14067</v>
      </c>
      <c r="F709" t="s">
        <v>14048</v>
      </c>
    </row>
    <row r="710" spans="1:6" x14ac:dyDescent="0.35">
      <c r="A710" s="9">
        <v>45451</v>
      </c>
      <c r="B710">
        <v>2024</v>
      </c>
      <c r="C710" t="s">
        <v>14116</v>
      </c>
      <c r="D710">
        <v>6</v>
      </c>
      <c r="E710" t="s">
        <v>14067</v>
      </c>
      <c r="F710" t="s">
        <v>14050</v>
      </c>
    </row>
    <row r="711" spans="1:6" x14ac:dyDescent="0.35">
      <c r="A711" s="9">
        <v>45452</v>
      </c>
      <c r="B711">
        <v>2024</v>
      </c>
      <c r="C711" t="s">
        <v>14116</v>
      </c>
      <c r="D711">
        <v>6</v>
      </c>
      <c r="E711" t="s">
        <v>14067</v>
      </c>
      <c r="F711" t="s">
        <v>14059</v>
      </c>
    </row>
    <row r="712" spans="1:6" x14ac:dyDescent="0.35">
      <c r="A712" s="9">
        <v>45453</v>
      </c>
      <c r="B712">
        <v>2024</v>
      </c>
      <c r="C712" t="s">
        <v>14116</v>
      </c>
      <c r="D712">
        <v>6</v>
      </c>
      <c r="E712" t="s">
        <v>14067</v>
      </c>
      <c r="F712" t="s">
        <v>14062</v>
      </c>
    </row>
    <row r="713" spans="1:6" x14ac:dyDescent="0.35">
      <c r="A713" s="9">
        <v>45454</v>
      </c>
      <c r="B713">
        <v>2024</v>
      </c>
      <c r="C713" t="s">
        <v>14116</v>
      </c>
      <c r="D713">
        <v>6</v>
      </c>
      <c r="E713" t="s">
        <v>14067</v>
      </c>
      <c r="F713" t="s">
        <v>14046</v>
      </c>
    </row>
    <row r="714" spans="1:6" x14ac:dyDescent="0.35">
      <c r="A714" s="9">
        <v>45455</v>
      </c>
      <c r="B714">
        <v>2024</v>
      </c>
      <c r="C714" t="s">
        <v>14116</v>
      </c>
      <c r="D714">
        <v>6</v>
      </c>
      <c r="E714" t="s">
        <v>14067</v>
      </c>
      <c r="F714" t="s">
        <v>14052</v>
      </c>
    </row>
    <row r="715" spans="1:6" x14ac:dyDescent="0.35">
      <c r="A715" s="9">
        <v>45456</v>
      </c>
      <c r="B715">
        <v>2024</v>
      </c>
      <c r="C715" t="s">
        <v>14116</v>
      </c>
      <c r="D715">
        <v>6</v>
      </c>
      <c r="E715" t="s">
        <v>14067</v>
      </c>
      <c r="F715" t="s">
        <v>14057</v>
      </c>
    </row>
    <row r="716" spans="1:6" x14ac:dyDescent="0.35">
      <c r="A716" s="9">
        <v>45457</v>
      </c>
      <c r="B716">
        <v>2024</v>
      </c>
      <c r="C716" t="s">
        <v>14116</v>
      </c>
      <c r="D716">
        <v>6</v>
      </c>
      <c r="E716" t="s">
        <v>14067</v>
      </c>
      <c r="F716" t="s">
        <v>14048</v>
      </c>
    </row>
    <row r="717" spans="1:6" x14ac:dyDescent="0.35">
      <c r="A717" s="9">
        <v>45458</v>
      </c>
      <c r="B717">
        <v>2024</v>
      </c>
      <c r="C717" t="s">
        <v>14116</v>
      </c>
      <c r="D717">
        <v>6</v>
      </c>
      <c r="E717" t="s">
        <v>14067</v>
      </c>
      <c r="F717" t="s">
        <v>14050</v>
      </c>
    </row>
    <row r="718" spans="1:6" x14ac:dyDescent="0.35">
      <c r="A718" s="9">
        <v>45459</v>
      </c>
      <c r="B718">
        <v>2024</v>
      </c>
      <c r="C718" t="s">
        <v>14116</v>
      </c>
      <c r="D718">
        <v>6</v>
      </c>
      <c r="E718" t="s">
        <v>14067</v>
      </c>
      <c r="F718" t="s">
        <v>14059</v>
      </c>
    </row>
    <row r="719" spans="1:6" x14ac:dyDescent="0.35">
      <c r="A719" s="9">
        <v>45460</v>
      </c>
      <c r="B719">
        <v>2024</v>
      </c>
      <c r="C719" t="s">
        <v>14116</v>
      </c>
      <c r="D719">
        <v>6</v>
      </c>
      <c r="E719" t="s">
        <v>14067</v>
      </c>
      <c r="F719" t="s">
        <v>14062</v>
      </c>
    </row>
    <row r="720" spans="1:6" x14ac:dyDescent="0.35">
      <c r="A720" s="9">
        <v>45461</v>
      </c>
      <c r="B720">
        <v>2024</v>
      </c>
      <c r="C720" t="s">
        <v>14116</v>
      </c>
      <c r="D720">
        <v>6</v>
      </c>
      <c r="E720" t="s">
        <v>14067</v>
      </c>
      <c r="F720" t="s">
        <v>14046</v>
      </c>
    </row>
    <row r="721" spans="1:6" x14ac:dyDescent="0.35">
      <c r="A721" s="9">
        <v>45462</v>
      </c>
      <c r="B721">
        <v>2024</v>
      </c>
      <c r="C721" t="s">
        <v>14116</v>
      </c>
      <c r="D721">
        <v>6</v>
      </c>
      <c r="E721" t="s">
        <v>14067</v>
      </c>
      <c r="F721" t="s">
        <v>14052</v>
      </c>
    </row>
    <row r="722" spans="1:6" x14ac:dyDescent="0.35">
      <c r="A722" s="9">
        <v>45463</v>
      </c>
      <c r="B722">
        <v>2024</v>
      </c>
      <c r="C722" t="s">
        <v>14116</v>
      </c>
      <c r="D722">
        <v>6</v>
      </c>
      <c r="E722" t="s">
        <v>14067</v>
      </c>
      <c r="F722" t="s">
        <v>14057</v>
      </c>
    </row>
    <row r="723" spans="1:6" x14ac:dyDescent="0.35">
      <c r="A723" s="9">
        <v>45464</v>
      </c>
      <c r="B723">
        <v>2024</v>
      </c>
      <c r="C723" t="s">
        <v>14116</v>
      </c>
      <c r="D723">
        <v>6</v>
      </c>
      <c r="E723" t="s">
        <v>14067</v>
      </c>
      <c r="F723" t="s">
        <v>14048</v>
      </c>
    </row>
    <row r="724" spans="1:6" x14ac:dyDescent="0.35">
      <c r="A724" s="9">
        <v>45465</v>
      </c>
      <c r="B724">
        <v>2024</v>
      </c>
      <c r="C724" t="s">
        <v>14116</v>
      </c>
      <c r="D724">
        <v>6</v>
      </c>
      <c r="E724" t="s">
        <v>14067</v>
      </c>
      <c r="F724" t="s">
        <v>14050</v>
      </c>
    </row>
    <row r="725" spans="1:6" x14ac:dyDescent="0.35">
      <c r="A725" s="9">
        <v>45466</v>
      </c>
      <c r="B725">
        <v>2024</v>
      </c>
      <c r="C725" t="s">
        <v>14116</v>
      </c>
      <c r="D725">
        <v>6</v>
      </c>
      <c r="E725" t="s">
        <v>14067</v>
      </c>
      <c r="F725" t="s">
        <v>14059</v>
      </c>
    </row>
    <row r="726" spans="1:6" x14ac:dyDescent="0.35">
      <c r="A726" s="9">
        <v>45467</v>
      </c>
      <c r="B726">
        <v>2024</v>
      </c>
      <c r="C726" t="s">
        <v>14116</v>
      </c>
      <c r="D726">
        <v>6</v>
      </c>
      <c r="E726" t="s">
        <v>14067</v>
      </c>
      <c r="F726" t="s">
        <v>14062</v>
      </c>
    </row>
    <row r="727" spans="1:6" x14ac:dyDescent="0.35">
      <c r="A727" s="9">
        <v>45468</v>
      </c>
      <c r="B727">
        <v>2024</v>
      </c>
      <c r="C727" t="s">
        <v>14116</v>
      </c>
      <c r="D727">
        <v>6</v>
      </c>
      <c r="E727" t="s">
        <v>14067</v>
      </c>
      <c r="F727" t="s">
        <v>14046</v>
      </c>
    </row>
    <row r="728" spans="1:6" x14ac:dyDescent="0.35">
      <c r="A728" s="9">
        <v>45469</v>
      </c>
      <c r="B728">
        <v>2024</v>
      </c>
      <c r="C728" t="s">
        <v>14116</v>
      </c>
      <c r="D728">
        <v>6</v>
      </c>
      <c r="E728" t="s">
        <v>14067</v>
      </c>
      <c r="F728" t="s">
        <v>14052</v>
      </c>
    </row>
    <row r="729" spans="1:6" x14ac:dyDescent="0.35">
      <c r="A729" s="9">
        <v>45470</v>
      </c>
      <c r="B729">
        <v>2024</v>
      </c>
      <c r="C729" t="s">
        <v>14116</v>
      </c>
      <c r="D729">
        <v>6</v>
      </c>
      <c r="E729" t="s">
        <v>14067</v>
      </c>
      <c r="F729" t="s">
        <v>14057</v>
      </c>
    </row>
    <row r="730" spans="1:6" x14ac:dyDescent="0.35">
      <c r="A730" s="9">
        <v>45471</v>
      </c>
      <c r="B730">
        <v>2024</v>
      </c>
      <c r="C730" t="s">
        <v>14116</v>
      </c>
      <c r="D730">
        <v>6</v>
      </c>
      <c r="E730" t="s">
        <v>14067</v>
      </c>
      <c r="F730" t="s">
        <v>14048</v>
      </c>
    </row>
    <row r="731" spans="1:6" x14ac:dyDescent="0.35">
      <c r="A731" s="9">
        <v>45472</v>
      </c>
      <c r="B731">
        <v>2024</v>
      </c>
      <c r="C731" t="s">
        <v>14116</v>
      </c>
      <c r="D731">
        <v>6</v>
      </c>
      <c r="E731" t="s">
        <v>14067</v>
      </c>
      <c r="F731" t="s">
        <v>14050</v>
      </c>
    </row>
    <row r="732" spans="1:6" x14ac:dyDescent="0.35">
      <c r="A732" s="9">
        <v>45473</v>
      </c>
      <c r="B732">
        <v>2024</v>
      </c>
      <c r="C732" t="s">
        <v>14116</v>
      </c>
      <c r="D732">
        <v>6</v>
      </c>
      <c r="E732" t="s">
        <v>14067</v>
      </c>
      <c r="F732" t="s">
        <v>14059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1FA6B-F571-429A-8F8A-B0ECBB28ECCD}">
  <sheetPr>
    <pageSetUpPr autoPageBreaks="0"/>
  </sheetPr>
  <dimension ref="E26"/>
  <sheetViews>
    <sheetView showGridLines="0" tabSelected="1" topLeftCell="B1" zoomScale="63" zoomScaleNormal="63" workbookViewId="0">
      <selection activeCell="D7" sqref="D7"/>
    </sheetView>
  </sheetViews>
  <sheetFormatPr defaultRowHeight="14.5" x14ac:dyDescent="0.35"/>
  <sheetData>
    <row r="26" spans="5:5" x14ac:dyDescent="0.35">
      <c r="E26" s="15" t="s">
        <v>14104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4408-A73C-4709-843F-FEFDDBBA4353}">
  <sheetPr>
    <pageSetUpPr autoPageBreaks="0"/>
  </sheetPr>
  <dimension ref="E26"/>
  <sheetViews>
    <sheetView showGridLines="0" topLeftCell="B1" zoomScale="44" zoomScaleNormal="44" workbookViewId="0">
      <selection activeCell="D7" sqref="D7"/>
    </sheetView>
  </sheetViews>
  <sheetFormatPr defaultRowHeight="14.5" x14ac:dyDescent="0.35"/>
  <sheetData>
    <row r="26" spans="5:5" x14ac:dyDescent="0.35">
      <c r="E26" s="15" t="s">
        <v>14104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3E80A-F83F-44DF-8E4E-79AF9F895EE2}">
  <sheetPr>
    <tabColor theme="6" tint="0.79998168889431442"/>
  </sheetPr>
  <dimension ref="A2:K121"/>
  <sheetViews>
    <sheetView zoomScale="77" workbookViewId="0">
      <selection activeCell="A59" sqref="A59"/>
    </sheetView>
  </sheetViews>
  <sheetFormatPr defaultRowHeight="14.5" x14ac:dyDescent="0.35"/>
  <cols>
    <col min="1" max="1" width="13.26953125" bestFit="1" customWidth="1"/>
    <col min="2" max="2" width="15.7265625" bestFit="1" customWidth="1"/>
    <col min="3" max="3" width="18.7265625" bestFit="1" customWidth="1"/>
    <col min="4" max="5" width="10.7265625" bestFit="1" customWidth="1"/>
    <col min="6" max="6" width="12.1796875" bestFit="1" customWidth="1"/>
    <col min="7" max="7" width="18.7265625" bestFit="1" customWidth="1"/>
    <col min="8" max="8" width="15.81640625" bestFit="1" customWidth="1"/>
    <col min="9" max="9" width="7.6328125" bestFit="1" customWidth="1"/>
    <col min="10" max="10" width="9.453125" bestFit="1" customWidth="1"/>
    <col min="11" max="11" width="10.7265625" bestFit="1" customWidth="1"/>
    <col min="12" max="12" width="12.1796875" bestFit="1" customWidth="1"/>
    <col min="13" max="13" width="18.7265625" bestFit="1" customWidth="1"/>
  </cols>
  <sheetData>
    <row r="2" spans="1:11" x14ac:dyDescent="0.35">
      <c r="A2" t="s">
        <v>14070</v>
      </c>
      <c r="E2" s="30" t="s">
        <v>14080</v>
      </c>
      <c r="F2" s="30"/>
      <c r="G2" s="30"/>
      <c r="H2" s="30"/>
      <c r="I2" s="30"/>
      <c r="J2" s="30"/>
    </row>
    <row r="3" spans="1:11" x14ac:dyDescent="0.35">
      <c r="A3" t="s">
        <v>14070</v>
      </c>
      <c r="B3" t="s">
        <v>14071</v>
      </c>
      <c r="E3" s="15" t="s">
        <v>14081</v>
      </c>
      <c r="F3" s="15" t="s">
        <v>14089</v>
      </c>
      <c r="G3" s="15" t="s">
        <v>14085</v>
      </c>
      <c r="H3" s="15" t="s">
        <v>14086</v>
      </c>
      <c r="I3" s="15" t="s">
        <v>14087</v>
      </c>
    </row>
    <row r="4" spans="1:11" x14ac:dyDescent="0.35">
      <c r="A4">
        <v>7000</v>
      </c>
      <c r="B4" s="26">
        <v>71014931.799999997</v>
      </c>
      <c r="E4" s="15" t="s">
        <v>14082</v>
      </c>
      <c r="F4" s="17">
        <f>GETPIVOTDATA("[Measures].[Count of CustomerID]",$A$3)</f>
        <v>7000</v>
      </c>
      <c r="G4" s="17">
        <f>GETPIVOTDATA("[Measures].[Count of CustomerID]",$A$8,"[Date_Table].[Year]","[Date_Table].[Year].&amp;[2024]")</f>
        <v>3481</v>
      </c>
      <c r="H4" s="17">
        <f>GETPIVOTDATA("[Measures].[Count of CustomerID]",$A$8,"[Date_Table].[Year]","[Date_Table].[Year].&amp;[2023]")</f>
        <v>3519</v>
      </c>
      <c r="I4" s="16">
        <f>(G4-H4)/H4</f>
        <v>-1.0798522307473715E-2</v>
      </c>
      <c r="J4" t="str">
        <f>IF(I4&gt;0,"▲","▼")&amp;TEXT(ABS(I4),"0.0%")</f>
        <v>▼1.1%</v>
      </c>
    </row>
    <row r="5" spans="1:11" x14ac:dyDescent="0.35">
      <c r="E5" s="15" t="s">
        <v>14083</v>
      </c>
      <c r="F5" s="26">
        <f>GETPIVOTDATA("[Measures].[Sum of Amount]",$A$3)</f>
        <v>71014931.799999997</v>
      </c>
      <c r="G5" s="26">
        <f>GETPIVOTDATA("[Measures].[Sum of Amount]",$A$8,"[Date_Table].[Year]","[Date_Table].[Year].&amp;[2024]")</f>
        <v>35099098.729999997</v>
      </c>
      <c r="H5" s="27">
        <f>GETPIVOTDATA("[Measures].[Sum of Amount]",$A$8,"[Date_Table].[Year]","[Date_Table].[Year].&amp;[2023]")</f>
        <v>35915833.07</v>
      </c>
      <c r="I5" s="16">
        <f t="shared" ref="I5:I8" si="0">(G5-H5)/H5</f>
        <v>-2.2740230984150844E-2</v>
      </c>
      <c r="J5" t="str">
        <f t="shared" ref="J5:J8" si="1">IF(I5&gt;0,"▲","▼")&amp;TEXT(ABS(I5),"0.0%")</f>
        <v>▼2.3%</v>
      </c>
    </row>
    <row r="6" spans="1:11" x14ac:dyDescent="0.35">
      <c r="E6" s="15" t="s">
        <v>14084</v>
      </c>
      <c r="F6" s="22">
        <f>GETPIVOTDATA("[Measures].[Count of CustomerID]",$A$13,"[NIgerian_Fintech].[Status]","[NIgerian_Fintech].[Status].&amp;[Successful]")</f>
        <v>0.84785714285714286</v>
      </c>
      <c r="G6" s="22">
        <f>GETPIVOTDATA("[Measures].[Count of CustomerID]",$A$13,"[Date_Table].[Year]","[Date_Table].[Year].&amp;[2024]","[NIgerian_Fintech].[Status]","[NIgerian_Fintech].[Status].&amp;[Successful]")</f>
        <v>0.85147945992530882</v>
      </c>
      <c r="H6" s="22">
        <f>GETPIVOTDATA("[Measures].[Count of CustomerID]",$A$13,"[Date_Table].[Year]","[Date_Table].[Year].&amp;[2023]","[NIgerian_Fintech].[Status]","[NIgerian_Fintech].[Status].&amp;[Successful]")</f>
        <v>0.84427394146064227</v>
      </c>
      <c r="I6" s="16">
        <f t="shared" si="0"/>
        <v>8.5345740414545894E-3</v>
      </c>
      <c r="J6" t="str">
        <f t="shared" si="1"/>
        <v>▲0.9%</v>
      </c>
    </row>
    <row r="7" spans="1:11" x14ac:dyDescent="0.35">
      <c r="A7" s="15" t="s">
        <v>14088</v>
      </c>
      <c r="E7" s="15" t="s">
        <v>14103</v>
      </c>
      <c r="F7" t="str">
        <f>A35</f>
        <v>Web</v>
      </c>
      <c r="I7" s="16"/>
    </row>
    <row r="8" spans="1:11" x14ac:dyDescent="0.35">
      <c r="A8" s="10" t="s">
        <v>14072</v>
      </c>
      <c r="B8" t="s">
        <v>14071</v>
      </c>
      <c r="C8" t="s">
        <v>14069</v>
      </c>
      <c r="E8" s="29" t="s">
        <v>14121</v>
      </c>
      <c r="F8">
        <f>GETPIVOTDATA("[Measures].[Count of CustomerID]",$G$13,"[NIgerian_Fintech].[Status]","[NIgerian_Fintech].[Status].&amp;[Failed]")</f>
        <v>721</v>
      </c>
      <c r="G8">
        <f>GETPIVOTDATA("[Measures].[Count of CustomerID]",$G$13,"[Date_Table].[Year]","[Date_Table].[Year].&amp;[2024]","[NIgerian_Fintech].[Status]","[NIgerian_Fintech].[Status].&amp;[Failed]")</f>
        <v>337</v>
      </c>
      <c r="H8">
        <f>GETPIVOTDATA("[Measures].[Count of CustomerID]",$G$13,"[Date_Table].[Year]","[Date_Table].[Year].&amp;[2023]","[NIgerian_Fintech].[Status]","[NIgerian_Fintech].[Status].&amp;[Failed]")</f>
        <v>384</v>
      </c>
      <c r="I8" s="16">
        <f t="shared" si="0"/>
        <v>-0.12239583333333333</v>
      </c>
      <c r="J8" t="str">
        <f t="shared" si="1"/>
        <v>▼12.2%</v>
      </c>
    </row>
    <row r="9" spans="1:11" x14ac:dyDescent="0.35">
      <c r="A9" s="12">
        <v>2023</v>
      </c>
      <c r="B9" s="25">
        <v>35915833.07</v>
      </c>
      <c r="C9" s="13">
        <v>3519</v>
      </c>
    </row>
    <row r="10" spans="1:11" x14ac:dyDescent="0.35">
      <c r="A10" s="12">
        <v>2024</v>
      </c>
      <c r="B10" s="25">
        <v>35099098.729999997</v>
      </c>
      <c r="C10" s="13">
        <v>3481</v>
      </c>
    </row>
    <row r="11" spans="1:11" x14ac:dyDescent="0.35">
      <c r="A11" s="12" t="s">
        <v>14073</v>
      </c>
      <c r="B11" s="25">
        <v>71014931.799999997</v>
      </c>
      <c r="C11" s="13">
        <v>7000</v>
      </c>
    </row>
    <row r="12" spans="1:11" x14ac:dyDescent="0.35">
      <c r="A12" s="12"/>
      <c r="B12" s="11"/>
    </row>
    <row r="13" spans="1:11" x14ac:dyDescent="0.35">
      <c r="A13" s="10" t="s">
        <v>14069</v>
      </c>
      <c r="B13" s="10" t="s">
        <v>14076</v>
      </c>
      <c r="G13" s="10" t="s">
        <v>14069</v>
      </c>
      <c r="H13" s="10" t="s">
        <v>14076</v>
      </c>
    </row>
    <row r="14" spans="1:11" x14ac:dyDescent="0.35">
      <c r="A14" s="10" t="s">
        <v>14072</v>
      </c>
      <c r="B14" t="s">
        <v>21</v>
      </c>
      <c r="C14" t="s">
        <v>69</v>
      </c>
      <c r="D14" t="s">
        <v>16</v>
      </c>
      <c r="E14" t="s">
        <v>14073</v>
      </c>
      <c r="G14" s="10" t="s">
        <v>14072</v>
      </c>
      <c r="H14" t="s">
        <v>21</v>
      </c>
      <c r="I14" t="s">
        <v>69</v>
      </c>
      <c r="J14" t="s">
        <v>16</v>
      </c>
      <c r="K14" t="s">
        <v>14073</v>
      </c>
    </row>
    <row r="15" spans="1:11" x14ac:dyDescent="0.35">
      <c r="A15" s="12">
        <v>2023</v>
      </c>
      <c r="B15" s="14">
        <v>0.10912190963341858</v>
      </c>
      <c r="C15" s="14">
        <v>4.660414890593919E-2</v>
      </c>
      <c r="D15" s="14">
        <v>0.84427394146064227</v>
      </c>
      <c r="E15" s="14">
        <v>1</v>
      </c>
      <c r="G15" s="12">
        <v>2023</v>
      </c>
      <c r="H15">
        <v>384</v>
      </c>
      <c r="I15">
        <v>164</v>
      </c>
      <c r="J15">
        <v>2971</v>
      </c>
      <c r="K15">
        <v>3519</v>
      </c>
    </row>
    <row r="16" spans="1:11" x14ac:dyDescent="0.35">
      <c r="A16" s="12">
        <v>2024</v>
      </c>
      <c r="B16" s="14">
        <v>9.6811261131858659E-2</v>
      </c>
      <c r="C16" s="14">
        <v>5.1709278942832518E-2</v>
      </c>
      <c r="D16" s="14">
        <v>0.85147945992530882</v>
      </c>
      <c r="E16" s="14">
        <v>1</v>
      </c>
      <c r="G16" s="12">
        <v>2024</v>
      </c>
      <c r="H16">
        <v>337</v>
      </c>
      <c r="I16">
        <v>180</v>
      </c>
      <c r="J16">
        <v>2964</v>
      </c>
      <c r="K16">
        <v>3481</v>
      </c>
    </row>
    <row r="17" spans="1:11" x14ac:dyDescent="0.35">
      <c r="A17" s="12" t="s">
        <v>14073</v>
      </c>
      <c r="B17" s="14">
        <v>0.10299999999999999</v>
      </c>
      <c r="C17" s="14">
        <v>4.9142857142857141E-2</v>
      </c>
      <c r="D17" s="14">
        <v>0.84785714285714286</v>
      </c>
      <c r="E17" s="14">
        <v>1</v>
      </c>
      <c r="G17" s="12" t="s">
        <v>14073</v>
      </c>
      <c r="H17">
        <v>721</v>
      </c>
      <c r="I17">
        <v>344</v>
      </c>
      <c r="J17">
        <v>5935</v>
      </c>
      <c r="K17">
        <v>7000</v>
      </c>
    </row>
    <row r="18" spans="1:11" x14ac:dyDescent="0.35">
      <c r="A18" s="12"/>
      <c r="B18" s="14"/>
      <c r="C18" s="14"/>
      <c r="D18" s="14"/>
      <c r="E18" s="14"/>
    </row>
    <row r="19" spans="1:11" x14ac:dyDescent="0.35">
      <c r="A19" s="12"/>
      <c r="B19" s="11"/>
      <c r="C19" s="13"/>
    </row>
    <row r="20" spans="1:11" x14ac:dyDescent="0.35">
      <c r="A20" s="23" t="s">
        <v>14101</v>
      </c>
      <c r="F20" s="23" t="s">
        <v>14102</v>
      </c>
      <c r="J20" s="23" t="s">
        <v>14099</v>
      </c>
    </row>
    <row r="21" spans="1:11" x14ac:dyDescent="0.35">
      <c r="A21" t="str">
        <f>"Leading Transaction Type: " &amp; INDEX(A23:A28, MATCH(MAX(B23:B28), B23:B28, 0)) &amp; " with " &amp; TEXT(MAX(B23:B28), "#,##0") &amp; " in Transaction Volume"</f>
        <v>Leading Transaction Type: Payment with 1,213 in Transaction Volume</v>
      </c>
      <c r="F21" t="str">
        <f>"Top Transaction Type: " &amp; INDEX(F23:F28, MATCH(MAX(G23:G28), G23:G28, 0)) &amp; " with " &amp; TEXT(MAX(G23:G28), "₦#,##0") &amp; " in Transaction Value"</f>
        <v>Top Transaction Type: Transfer with ₦12,508,806 in Transaction Value</v>
      </c>
      <c r="J21" s="12" t="str">
        <f>"Highest Transaction Volume: Age Group " &amp; INDEX(J23:J27, MATCH(MAX(K23:K27), K23:K27, 0)) &amp; " at " &amp; " ("&amp;TEXT(MAX(K23:K27), "0.0%") &amp; ")"</f>
        <v>Highest Transaction Volume: Age Group 35-44 (Mid Adults) at  (21.8%)</v>
      </c>
    </row>
    <row r="22" spans="1:11" x14ac:dyDescent="0.35">
      <c r="A22" s="10" t="s">
        <v>14077</v>
      </c>
      <c r="B22" t="s">
        <v>14069</v>
      </c>
      <c r="F22" s="10" t="s">
        <v>14077</v>
      </c>
      <c r="G22" t="s">
        <v>14071</v>
      </c>
      <c r="J22" s="10" t="s">
        <v>14100</v>
      </c>
      <c r="K22" t="s">
        <v>14069</v>
      </c>
    </row>
    <row r="23" spans="1:11" x14ac:dyDescent="0.35">
      <c r="A23" s="12" t="s">
        <v>49</v>
      </c>
      <c r="B23" s="13">
        <v>1213</v>
      </c>
      <c r="F23" s="12" t="s">
        <v>25</v>
      </c>
      <c r="G23" s="26">
        <v>11259190.039999999</v>
      </c>
      <c r="J23" s="12" t="s">
        <v>14098</v>
      </c>
      <c r="K23" s="21">
        <v>0.14185714285714285</v>
      </c>
    </row>
    <row r="24" spans="1:11" x14ac:dyDescent="0.35">
      <c r="A24" s="12" t="s">
        <v>55</v>
      </c>
      <c r="B24" s="13">
        <v>1193</v>
      </c>
      <c r="F24" s="12" t="s">
        <v>19</v>
      </c>
      <c r="G24" s="26">
        <v>11333642.73</v>
      </c>
      <c r="J24" s="12" t="s">
        <v>14097</v>
      </c>
      <c r="K24" s="21">
        <v>0.21014285714285713</v>
      </c>
    </row>
    <row r="25" spans="1:11" x14ac:dyDescent="0.35">
      <c r="A25" s="12" t="s">
        <v>35</v>
      </c>
      <c r="B25" s="13">
        <v>1189</v>
      </c>
      <c r="F25" s="12" t="s">
        <v>14</v>
      </c>
      <c r="G25" s="26">
        <v>11583654.59</v>
      </c>
      <c r="J25" s="12" t="s">
        <v>14095</v>
      </c>
      <c r="K25" s="21">
        <v>0.21814285714285714</v>
      </c>
    </row>
    <row r="26" spans="1:11" x14ac:dyDescent="0.35">
      <c r="A26" s="12" t="s">
        <v>19</v>
      </c>
      <c r="B26" s="13">
        <v>1143</v>
      </c>
      <c r="F26" s="12" t="s">
        <v>35</v>
      </c>
      <c r="G26" s="26">
        <v>11993199.66</v>
      </c>
      <c r="J26" s="12" t="s">
        <v>14094</v>
      </c>
      <c r="K26" s="21">
        <v>0.217</v>
      </c>
    </row>
    <row r="27" spans="1:11" x14ac:dyDescent="0.35">
      <c r="A27" s="12" t="s">
        <v>25</v>
      </c>
      <c r="B27" s="13">
        <v>1132</v>
      </c>
      <c r="F27" s="12" t="s">
        <v>49</v>
      </c>
      <c r="G27" s="26">
        <v>12336438.869999999</v>
      </c>
      <c r="J27" s="12" t="s">
        <v>14096</v>
      </c>
      <c r="K27" s="21">
        <v>0.21285714285714286</v>
      </c>
    </row>
    <row r="28" spans="1:11" x14ac:dyDescent="0.35">
      <c r="A28" s="12" t="s">
        <v>14</v>
      </c>
      <c r="B28" s="13">
        <v>1130</v>
      </c>
      <c r="F28" s="12" t="s">
        <v>55</v>
      </c>
      <c r="G28" s="26">
        <v>12508805.91</v>
      </c>
      <c r="J28" s="12" t="s">
        <v>14073</v>
      </c>
      <c r="K28" s="14">
        <v>1</v>
      </c>
    </row>
    <row r="29" spans="1:11" x14ac:dyDescent="0.35">
      <c r="A29" s="12" t="s">
        <v>14073</v>
      </c>
      <c r="B29" s="13">
        <v>7000</v>
      </c>
      <c r="F29" s="12" t="s">
        <v>14073</v>
      </c>
      <c r="G29" s="26">
        <v>71014931.799999997</v>
      </c>
    </row>
    <row r="30" spans="1:11" x14ac:dyDescent="0.35">
      <c r="F30" s="12"/>
    </row>
    <row r="31" spans="1:11" x14ac:dyDescent="0.35">
      <c r="F31" s="20" t="s">
        <v>14119</v>
      </c>
    </row>
    <row r="32" spans="1:11" x14ac:dyDescent="0.35">
      <c r="A32" s="18" t="s">
        <v>14074</v>
      </c>
      <c r="F32" t="str">
        <f>"Highest Average: " &amp; INDEX(F34:F39, MATCH(MAX(G34:G39), G34:G39, 0)) &amp; " with " &amp; TEXT(MAX(G34:G39), "₦#,##0") &amp; " in Transaction Value"</f>
        <v>Highest Average: Transfer with ₦10,485 in Transaction Value</v>
      </c>
    </row>
    <row r="33" spans="1:8" x14ac:dyDescent="0.35">
      <c r="A33" s="12" t="str">
        <f>"Most Used Channel: " &amp; INDEX(A35:A39, MATCH(MAX(B35:B39), B35:B39, 0)) &amp; " ("&amp;TEXT(MAX(B35:B39), "#,##0") &amp; ")"</f>
        <v>Most Used Channel: Web (1,480)</v>
      </c>
      <c r="F33" s="10" t="s">
        <v>14077</v>
      </c>
      <c r="G33" t="s">
        <v>14118</v>
      </c>
    </row>
    <row r="34" spans="1:8" x14ac:dyDescent="0.35">
      <c r="A34" s="10" t="s">
        <v>6</v>
      </c>
      <c r="B34" t="s">
        <v>14069</v>
      </c>
      <c r="F34" s="12" t="s">
        <v>19</v>
      </c>
      <c r="G34" s="26">
        <v>9915.6979265091868</v>
      </c>
    </row>
    <row r="35" spans="1:8" x14ac:dyDescent="0.35">
      <c r="A35" s="12" t="s">
        <v>15</v>
      </c>
      <c r="B35" s="13">
        <v>1480</v>
      </c>
      <c r="F35" s="12" t="s">
        <v>25</v>
      </c>
      <c r="G35" s="26">
        <v>9946.2809540636026</v>
      </c>
    </row>
    <row r="36" spans="1:8" x14ac:dyDescent="0.35">
      <c r="A36" s="12" t="s">
        <v>36</v>
      </c>
      <c r="B36" s="13">
        <v>1445</v>
      </c>
      <c r="F36" s="12" t="s">
        <v>35</v>
      </c>
      <c r="G36" s="26">
        <v>10086.795340622371</v>
      </c>
    </row>
    <row r="37" spans="1:8" x14ac:dyDescent="0.35">
      <c r="A37" s="12" t="s">
        <v>30</v>
      </c>
      <c r="B37" s="13">
        <v>1366</v>
      </c>
      <c r="F37" s="12" t="s">
        <v>49</v>
      </c>
      <c r="G37" s="26">
        <v>10170.188680956306</v>
      </c>
    </row>
    <row r="38" spans="1:8" x14ac:dyDescent="0.35">
      <c r="A38" s="12" t="s">
        <v>26</v>
      </c>
      <c r="B38" s="13">
        <v>1364</v>
      </c>
      <c r="F38" s="12" t="s">
        <v>14</v>
      </c>
      <c r="G38" s="26">
        <v>10251.021761061947</v>
      </c>
    </row>
    <row r="39" spans="1:8" x14ac:dyDescent="0.35">
      <c r="A39" s="12" t="s">
        <v>20</v>
      </c>
      <c r="B39" s="13">
        <v>1345</v>
      </c>
      <c r="F39" s="12" t="s">
        <v>55</v>
      </c>
      <c r="G39" s="26">
        <v>10485.168407376363</v>
      </c>
    </row>
    <row r="40" spans="1:8" x14ac:dyDescent="0.35">
      <c r="A40" s="12" t="s">
        <v>14073</v>
      </c>
      <c r="B40" s="13">
        <v>7000</v>
      </c>
      <c r="F40" s="12" t="s">
        <v>14073</v>
      </c>
      <c r="G40" s="26">
        <v>10144.990257142857</v>
      </c>
    </row>
    <row r="43" spans="1:8" x14ac:dyDescent="0.35">
      <c r="A43" s="19" t="s">
        <v>14092</v>
      </c>
      <c r="G43" s="18" t="s">
        <v>14117</v>
      </c>
    </row>
    <row r="44" spans="1:8" x14ac:dyDescent="0.35">
      <c r="A44" s="12" t="str">
        <f>"Top Performing Location: " &amp; INDEX(A46:A53, MATCH(MAX(B46:B53), B46:B53, 0)) &amp; " ("&amp;TEXT(MAX(B46:B53), "₦#,##0") &amp; ")"</f>
        <v>Top Performing Location: Kano (₦9,997,261)</v>
      </c>
      <c r="G44" s="12" t="str">
        <f>"Leading Channel: " &amp; INDEX(G46:G50, MATCH(MAX(H46:H50), H46:H50, 0)) &amp; " ("&amp;TEXT(MAX(H46:H50), "₦#,##0") &amp; ")"</f>
        <v>Leading Channel: Agent (₦14,978,455)</v>
      </c>
    </row>
    <row r="45" spans="1:8" x14ac:dyDescent="0.35">
      <c r="A45" s="10" t="s">
        <v>4</v>
      </c>
      <c r="B45" t="s">
        <v>14071</v>
      </c>
      <c r="C45" t="s">
        <v>4</v>
      </c>
      <c r="D45" t="s">
        <v>7</v>
      </c>
      <c r="E45">
        <f>MAX(D46:D53)*1.2</f>
        <v>11996713.247999998</v>
      </c>
      <c r="G45" s="10" t="s">
        <v>6</v>
      </c>
      <c r="H45" t="s">
        <v>14071</v>
      </c>
    </row>
    <row r="46" spans="1:8" x14ac:dyDescent="0.35">
      <c r="A46" s="12" t="s">
        <v>42</v>
      </c>
      <c r="B46" s="26">
        <v>8866566.8699999992</v>
      </c>
      <c r="C46" t="str">
        <f t="shared" ref="C46:C53" si="2">A46</f>
        <v>Abuja</v>
      </c>
      <c r="D46" s="26">
        <f>GETPIVOTDATA("[Measures].[Sum of Amount]",$A$45,"[NIgerian_Fintech].[Location]","[NIgerian_Fintech].[Location].&amp;[Abuja]")</f>
        <v>8866566.8699999992</v>
      </c>
      <c r="E46" s="26">
        <f>$E$45-D46</f>
        <v>3130146.3779999986</v>
      </c>
      <c r="G46" s="12" t="s">
        <v>30</v>
      </c>
      <c r="H46" s="28">
        <v>13493913.529999999</v>
      </c>
    </row>
    <row r="47" spans="1:8" x14ac:dyDescent="0.35">
      <c r="A47" s="12" t="s">
        <v>24</v>
      </c>
      <c r="B47" s="26">
        <v>8982638.9199999999</v>
      </c>
      <c r="C47" t="str">
        <f t="shared" si="2"/>
        <v>Benin City</v>
      </c>
      <c r="D47" s="26">
        <f>GETPIVOTDATA("[Measures].[Sum of Amount]",$A$45,"[NIgerian_Fintech].[Location]","[NIgerian_Fintech].[Location].&amp;[Benin City]")</f>
        <v>8982638.9199999999</v>
      </c>
      <c r="E47" s="26">
        <f t="shared" ref="E47:E53" si="3">$E$45-D47</f>
        <v>3014074.3279999979</v>
      </c>
      <c r="G47" s="12" t="s">
        <v>26</v>
      </c>
      <c r="H47" s="28">
        <v>13632307.26</v>
      </c>
    </row>
    <row r="48" spans="1:8" x14ac:dyDescent="0.35">
      <c r="A48" s="12" t="s">
        <v>29</v>
      </c>
      <c r="B48" s="26">
        <v>8745712.0800000001</v>
      </c>
      <c r="C48" t="str">
        <f t="shared" si="2"/>
        <v>Enugu</v>
      </c>
      <c r="D48" s="26">
        <f>GETPIVOTDATA("[Measures].[Sum of Amount]",$A$45,"[NIgerian_Fintech].[Location]","[NIgerian_Fintech].[Location].&amp;[Enugu]")</f>
        <v>8745712.0800000001</v>
      </c>
      <c r="E48" s="26">
        <f t="shared" si="3"/>
        <v>3251001.1679999977</v>
      </c>
      <c r="G48" s="12" t="s">
        <v>20</v>
      </c>
      <c r="H48" s="28">
        <v>13948513.51</v>
      </c>
    </row>
    <row r="49" spans="1:8" x14ac:dyDescent="0.35">
      <c r="A49" s="12" t="s">
        <v>93</v>
      </c>
      <c r="B49" s="26">
        <v>8680069.6099999994</v>
      </c>
      <c r="C49" t="str">
        <f t="shared" si="2"/>
        <v>Ibadan</v>
      </c>
      <c r="D49" s="26">
        <f>GETPIVOTDATA("[Measures].[Sum of Amount]",$A$45,"[NIgerian_Fintech].[Location]","[NIgerian_Fintech].[Location].&amp;[Ibadan]")</f>
        <v>8680069.6099999994</v>
      </c>
      <c r="E49" s="26">
        <f t="shared" si="3"/>
        <v>3316643.6379999984</v>
      </c>
      <c r="G49" s="12" t="s">
        <v>15</v>
      </c>
      <c r="H49" s="28">
        <v>14961742.210000001</v>
      </c>
    </row>
    <row r="50" spans="1:8" x14ac:dyDescent="0.35">
      <c r="A50" s="12" t="s">
        <v>52</v>
      </c>
      <c r="B50" s="26">
        <v>8954479.4600000009</v>
      </c>
      <c r="C50" t="str">
        <f t="shared" si="2"/>
        <v>Kaduna</v>
      </c>
      <c r="D50" s="26">
        <f>GETPIVOTDATA("[Measures].[Sum of Amount]",$A$45,"[NIgerian_Fintech].[Location]","[NIgerian_Fintech].[Location].&amp;[Kaduna]")</f>
        <v>8954479.4600000009</v>
      </c>
      <c r="E50" s="26">
        <f t="shared" si="3"/>
        <v>3042233.7879999969</v>
      </c>
      <c r="G50" s="12" t="s">
        <v>36</v>
      </c>
      <c r="H50" s="28">
        <v>14978455.289999999</v>
      </c>
    </row>
    <row r="51" spans="1:8" x14ac:dyDescent="0.35">
      <c r="A51" s="12" t="s">
        <v>64</v>
      </c>
      <c r="B51" s="26">
        <v>9997261.0399999991</v>
      </c>
      <c r="C51" t="str">
        <f t="shared" si="2"/>
        <v>Kano</v>
      </c>
      <c r="D51" s="26">
        <f>GETPIVOTDATA("[Measures].[Sum of Amount]",$A$45,"[NIgerian_Fintech].[Location]","[NIgerian_Fintech].[Location].&amp;[Kano]")</f>
        <v>9997261.0399999991</v>
      </c>
      <c r="E51" s="26">
        <f t="shared" si="3"/>
        <v>1999452.2079999987</v>
      </c>
      <c r="G51" s="12" t="s">
        <v>14073</v>
      </c>
      <c r="H51" s="24">
        <v>71014931.799999997</v>
      </c>
    </row>
    <row r="52" spans="1:8" x14ac:dyDescent="0.35">
      <c r="A52" s="12" t="s">
        <v>74</v>
      </c>
      <c r="B52" s="26">
        <v>8530681.6500000004</v>
      </c>
      <c r="C52" t="str">
        <f t="shared" si="2"/>
        <v>Lagos</v>
      </c>
      <c r="D52" s="26">
        <f>GETPIVOTDATA("[Measures].[Sum of Amount]",$A$45,"[NIgerian_Fintech].[Location]","[NIgerian_Fintech].[Location].&amp;[Lagos]")</f>
        <v>8530681.6500000004</v>
      </c>
      <c r="E52" s="26">
        <f t="shared" si="3"/>
        <v>3466031.5979999974</v>
      </c>
    </row>
    <row r="53" spans="1:8" x14ac:dyDescent="0.35">
      <c r="A53" s="12" t="s">
        <v>13</v>
      </c>
      <c r="B53" s="26">
        <v>8257522.1699999999</v>
      </c>
      <c r="C53" t="str">
        <f t="shared" si="2"/>
        <v>Port Harcourt</v>
      </c>
      <c r="D53" s="26">
        <f>GETPIVOTDATA("[Measures].[Sum of Amount]",$A$45,"[NIgerian_Fintech].[Location]","[NIgerian_Fintech].[Location].&amp;[Port Harcourt]")</f>
        <v>8257522.1699999999</v>
      </c>
      <c r="E53" s="26">
        <f t="shared" si="3"/>
        <v>3739191.0779999979</v>
      </c>
    </row>
    <row r="54" spans="1:8" x14ac:dyDescent="0.35">
      <c r="A54" s="12" t="s">
        <v>14073</v>
      </c>
      <c r="B54" s="26">
        <v>71014931.799999997</v>
      </c>
    </row>
    <row r="57" spans="1:8" x14ac:dyDescent="0.35">
      <c r="A57" s="12" t="s">
        <v>14075</v>
      </c>
    </row>
    <row r="58" spans="1:8" x14ac:dyDescent="0.35">
      <c r="A58" s="12" t="str">
        <f>"Most Used Transaction Type Overall: " &amp; INDEX(A61:A66, MATCH(MAX(D61:D66), D61:D66, 0)) &amp; " (" &amp;TEXT(MAX(D61:D66), "#,##0") &amp; "). Top by Gender - Male: " &amp; INDEX(A61:A66, MATCH(MAX(C61:C66), C61:C66, 0)) &amp; " (" &amp; TEXT(MAX(C61:C66), "#,##0") &amp; "), Female: " &amp; INDEX(A61:A66, MATCH(MAX(B61:B66), B61:B66, 0)) &amp; " (" &amp; TEXT(MAX(B61:B66), "#,##0") &amp; ")"</f>
        <v>Most Used Transaction Type Overall: Payment (1,213). Top by Gender - Male: Transfer (624), Female: Payment (612)</v>
      </c>
    </row>
    <row r="59" spans="1:8" x14ac:dyDescent="0.35">
      <c r="A59" s="10" t="s">
        <v>14069</v>
      </c>
      <c r="B59" s="10" t="s">
        <v>14076</v>
      </c>
    </row>
    <row r="60" spans="1:8" x14ac:dyDescent="0.35">
      <c r="A60" s="10" t="s">
        <v>14077</v>
      </c>
      <c r="B60" t="s">
        <v>39</v>
      </c>
      <c r="C60" t="s">
        <v>12</v>
      </c>
      <c r="D60" t="s">
        <v>14073</v>
      </c>
    </row>
    <row r="61" spans="1:8" x14ac:dyDescent="0.35">
      <c r="A61" s="12" t="s">
        <v>14</v>
      </c>
      <c r="B61" s="13">
        <v>576</v>
      </c>
      <c r="C61" s="13">
        <v>554</v>
      </c>
      <c r="D61" s="13">
        <v>1130</v>
      </c>
    </row>
    <row r="62" spans="1:8" x14ac:dyDescent="0.35">
      <c r="A62" s="12" t="s">
        <v>25</v>
      </c>
      <c r="B62" s="13">
        <v>572</v>
      </c>
      <c r="C62" s="13">
        <v>560</v>
      </c>
      <c r="D62" s="13">
        <v>1132</v>
      </c>
    </row>
    <row r="63" spans="1:8" x14ac:dyDescent="0.35">
      <c r="A63" s="12" t="s">
        <v>19</v>
      </c>
      <c r="B63" s="13">
        <v>562</v>
      </c>
      <c r="C63" s="13">
        <v>581</v>
      </c>
      <c r="D63" s="13">
        <v>1143</v>
      </c>
    </row>
    <row r="64" spans="1:8" x14ac:dyDescent="0.35">
      <c r="A64" s="12" t="s">
        <v>49</v>
      </c>
      <c r="B64" s="13">
        <v>612</v>
      </c>
      <c r="C64" s="13">
        <v>601</v>
      </c>
      <c r="D64" s="13">
        <v>1213</v>
      </c>
    </row>
    <row r="65" spans="1:4" x14ac:dyDescent="0.35">
      <c r="A65" s="12" t="s">
        <v>35</v>
      </c>
      <c r="B65" s="13">
        <v>584</v>
      </c>
      <c r="C65" s="13">
        <v>605</v>
      </c>
      <c r="D65" s="13">
        <v>1189</v>
      </c>
    </row>
    <row r="66" spans="1:4" x14ac:dyDescent="0.35">
      <c r="A66" s="12" t="s">
        <v>55</v>
      </c>
      <c r="B66" s="13">
        <v>569</v>
      </c>
      <c r="C66" s="13">
        <v>624</v>
      </c>
      <c r="D66" s="13">
        <v>1193</v>
      </c>
    </row>
    <row r="67" spans="1:4" x14ac:dyDescent="0.35">
      <c r="A67" s="12" t="s">
        <v>14073</v>
      </c>
      <c r="B67" s="13">
        <v>3475</v>
      </c>
      <c r="C67" s="13">
        <v>3525</v>
      </c>
      <c r="D67" s="13">
        <v>7000</v>
      </c>
    </row>
    <row r="69" spans="1:4" x14ac:dyDescent="0.35">
      <c r="A69" s="12" t="s">
        <v>14078</v>
      </c>
    </row>
    <row r="70" spans="1:4" x14ac:dyDescent="0.35">
      <c r="A70" s="12" t="str">
        <f>"Top Channel: " &amp; INDEX(A73:A77, MATCH(MAX(D73:D77), D73:D77, 0)) &amp; " (Male: " &amp; TEXT(INDEX(C73:C77, MATCH(MAX(D73:D77), D73:D77, 0)), "#,##0") &amp;
", Female: " &amp; TEXT(INDEX(B73:B77, MATCH(MAX(D73:D77), D73:D77, 0)), "#,##0") &amp; ")"</f>
        <v>Top Channel: Web (Male: 762, Female: 718)</v>
      </c>
    </row>
    <row r="71" spans="1:4" x14ac:dyDescent="0.35">
      <c r="A71" s="10" t="s">
        <v>14069</v>
      </c>
      <c r="B71" s="10" t="s">
        <v>14076</v>
      </c>
    </row>
    <row r="72" spans="1:4" x14ac:dyDescent="0.35">
      <c r="A72" s="10" t="s">
        <v>6</v>
      </c>
      <c r="B72" t="s">
        <v>39</v>
      </c>
      <c r="C72" t="s">
        <v>12</v>
      </c>
      <c r="D72" t="s">
        <v>14073</v>
      </c>
    </row>
    <row r="73" spans="1:4" x14ac:dyDescent="0.35">
      <c r="A73" s="12" t="s">
        <v>15</v>
      </c>
      <c r="B73" s="13">
        <v>718</v>
      </c>
      <c r="C73" s="13">
        <v>762</v>
      </c>
      <c r="D73" s="13">
        <v>1480</v>
      </c>
    </row>
    <row r="74" spans="1:4" x14ac:dyDescent="0.35">
      <c r="A74" s="12" t="s">
        <v>36</v>
      </c>
      <c r="B74" s="13">
        <v>716</v>
      </c>
      <c r="C74" s="13">
        <v>729</v>
      </c>
      <c r="D74" s="13">
        <v>1445</v>
      </c>
    </row>
    <row r="75" spans="1:4" x14ac:dyDescent="0.35">
      <c r="A75" s="12" t="s">
        <v>26</v>
      </c>
      <c r="B75" s="13">
        <v>665</v>
      </c>
      <c r="C75" s="13">
        <v>699</v>
      </c>
      <c r="D75" s="13">
        <v>1364</v>
      </c>
    </row>
    <row r="76" spans="1:4" x14ac:dyDescent="0.35">
      <c r="A76" s="12" t="s">
        <v>30</v>
      </c>
      <c r="B76" s="13">
        <v>678</v>
      </c>
      <c r="C76" s="13">
        <v>688</v>
      </c>
      <c r="D76" s="13">
        <v>1366</v>
      </c>
    </row>
    <row r="77" spans="1:4" x14ac:dyDescent="0.35">
      <c r="A77" s="12" t="s">
        <v>20</v>
      </c>
      <c r="B77" s="13">
        <v>698</v>
      </c>
      <c r="C77" s="13">
        <v>647</v>
      </c>
      <c r="D77" s="13">
        <v>1345</v>
      </c>
    </row>
    <row r="78" spans="1:4" x14ac:dyDescent="0.35">
      <c r="A78" s="12" t="s">
        <v>14073</v>
      </c>
      <c r="B78" s="13">
        <v>3475</v>
      </c>
      <c r="C78" s="13">
        <v>3525</v>
      </c>
      <c r="D78" s="13">
        <v>7000</v>
      </c>
    </row>
    <row r="81" spans="1:10" x14ac:dyDescent="0.35">
      <c r="A81" s="20" t="s">
        <v>14079</v>
      </c>
    </row>
    <row r="82" spans="1:10" x14ac:dyDescent="0.35">
      <c r="A82" t="str">
        <f>"Highest Transaction Status: " &amp; INDEX(A84:A86, MATCH(MAX(B84:B86), B84:B86, 0)) &amp; " at " &amp; TEXT(MAX(B84:B86), "0.0%")</f>
        <v>Highest Transaction Status: Successful at 84.8%</v>
      </c>
      <c r="F82" t="s">
        <v>14120</v>
      </c>
    </row>
    <row r="83" spans="1:10" x14ac:dyDescent="0.35">
      <c r="A83" s="10" t="s">
        <v>9</v>
      </c>
      <c r="B83" t="s">
        <v>14070</v>
      </c>
      <c r="F83" s="10" t="s">
        <v>4</v>
      </c>
      <c r="G83" t="s">
        <v>14069</v>
      </c>
      <c r="J83">
        <f>MAX(I84:I91)*1.2</f>
        <v>1093.2</v>
      </c>
    </row>
    <row r="84" spans="1:10" x14ac:dyDescent="0.35">
      <c r="A84" s="12" t="s">
        <v>21</v>
      </c>
      <c r="B84" s="21">
        <v>0.10299999999999999</v>
      </c>
      <c r="F84" s="12" t="s">
        <v>42</v>
      </c>
      <c r="G84" s="26">
        <v>869</v>
      </c>
      <c r="H84" t="str">
        <f t="shared" ref="H84:H91" si="4">F84</f>
        <v>Abuja</v>
      </c>
      <c r="I84">
        <f>GETPIVOTDATA("[Measures].[Count of CustomerID]",$F$83,"[NIgerian_Fintech].[Location]","[NIgerian_Fintech].[Location].&amp;[Abuja]")</f>
        <v>869</v>
      </c>
      <c r="J84">
        <f>$J$83-I84</f>
        <v>224.20000000000005</v>
      </c>
    </row>
    <row r="85" spans="1:10" x14ac:dyDescent="0.35">
      <c r="A85" s="12" t="s">
        <v>69</v>
      </c>
      <c r="B85" s="21">
        <v>4.9142857142857141E-2</v>
      </c>
      <c r="F85" s="12" t="s">
        <v>24</v>
      </c>
      <c r="G85" s="26">
        <v>901</v>
      </c>
      <c r="H85" t="str">
        <f t="shared" si="4"/>
        <v>Benin City</v>
      </c>
      <c r="I85">
        <f>GETPIVOTDATA("[Measures].[Count of CustomerID]",$F$83,"[NIgerian_Fintech].[Location]","[NIgerian_Fintech].[Location].&amp;[Benin City]")</f>
        <v>901</v>
      </c>
      <c r="J85">
        <f t="shared" ref="J85:J91" si="5">$J$83-I85</f>
        <v>192.20000000000005</v>
      </c>
    </row>
    <row r="86" spans="1:10" x14ac:dyDescent="0.35">
      <c r="A86" s="12" t="s">
        <v>16</v>
      </c>
      <c r="B86" s="21">
        <v>0.84785714285714286</v>
      </c>
      <c r="F86" s="12" t="s">
        <v>29</v>
      </c>
      <c r="G86" s="26">
        <v>903</v>
      </c>
      <c r="H86" t="str">
        <f t="shared" si="4"/>
        <v>Enugu</v>
      </c>
      <c r="I86">
        <f>GETPIVOTDATA("[Measures].[Count of CustomerID]",$F$83,"[NIgerian_Fintech].[Location]","[NIgerian_Fintech].[Location].&amp;[Enugu]")</f>
        <v>903</v>
      </c>
      <c r="J86">
        <f t="shared" si="5"/>
        <v>190.20000000000005</v>
      </c>
    </row>
    <row r="87" spans="1:10" x14ac:dyDescent="0.35">
      <c r="A87" s="12" t="s">
        <v>14073</v>
      </c>
      <c r="B87" s="21">
        <v>1</v>
      </c>
      <c r="F87" s="12" t="s">
        <v>93</v>
      </c>
      <c r="G87" s="26">
        <v>872</v>
      </c>
      <c r="H87" t="str">
        <f t="shared" si="4"/>
        <v>Ibadan</v>
      </c>
      <c r="I87">
        <f>GETPIVOTDATA("[Measures].[Count of CustomerID]",$F$83,"[NIgerian_Fintech].[Location]","[NIgerian_Fintech].[Location].&amp;[Ibadan]")</f>
        <v>872</v>
      </c>
      <c r="J87">
        <f t="shared" si="5"/>
        <v>221.20000000000005</v>
      </c>
    </row>
    <row r="88" spans="1:10" x14ac:dyDescent="0.35">
      <c r="F88" s="12" t="s">
        <v>52</v>
      </c>
      <c r="G88" s="26">
        <v>893</v>
      </c>
      <c r="H88" t="str">
        <f t="shared" si="4"/>
        <v>Kaduna</v>
      </c>
      <c r="I88">
        <f>GETPIVOTDATA("[Measures].[Count of CustomerID]",$F$83,"[NIgerian_Fintech].[Location]","[NIgerian_Fintech].[Location].&amp;[Kaduna]")</f>
        <v>893</v>
      </c>
      <c r="J88">
        <f t="shared" si="5"/>
        <v>200.20000000000005</v>
      </c>
    </row>
    <row r="89" spans="1:10" x14ac:dyDescent="0.35">
      <c r="A89" s="19" t="s">
        <v>14091</v>
      </c>
      <c r="F89" s="12" t="s">
        <v>64</v>
      </c>
      <c r="G89" s="26">
        <v>911</v>
      </c>
      <c r="H89" t="str">
        <f t="shared" si="4"/>
        <v>Kano</v>
      </c>
      <c r="I89">
        <f>GETPIVOTDATA("[Measures].[Count of CustomerID]",$F$83,"[NIgerian_Fintech].[Location]","[NIgerian_Fintech].[Location].&amp;[Kano]")</f>
        <v>911</v>
      </c>
      <c r="J89">
        <f t="shared" si="5"/>
        <v>182.20000000000005</v>
      </c>
    </row>
    <row r="90" spans="1:10" x14ac:dyDescent="0.35">
      <c r="A90" t="str">
        <f>"Peak Transaction Month: " &amp; INDEX(A92:A103, MATCH(MAX(B92:B103), B92:B103, 0)) &amp; " with " &amp; TEXT(MAX(B92:B103), "#,##0") &amp; " in Transaction Volume"</f>
        <v>Peak Transaction Month: Jan with 628 in Transaction Volume</v>
      </c>
      <c r="F90" s="12" t="s">
        <v>74</v>
      </c>
      <c r="G90" s="26">
        <v>833</v>
      </c>
      <c r="H90" t="str">
        <f t="shared" si="4"/>
        <v>Lagos</v>
      </c>
      <c r="I90">
        <f>GETPIVOTDATA("[Measures].[Count of CustomerID]",$F$83,"[NIgerian_Fintech].[Location]","[NIgerian_Fintech].[Location].&amp;[Lagos]")</f>
        <v>833</v>
      </c>
      <c r="J90">
        <f t="shared" si="5"/>
        <v>260.20000000000005</v>
      </c>
    </row>
    <row r="91" spans="1:10" x14ac:dyDescent="0.35">
      <c r="A91" s="10" t="s">
        <v>14037</v>
      </c>
      <c r="B91" t="s">
        <v>14070</v>
      </c>
      <c r="F91" s="12" t="s">
        <v>13</v>
      </c>
      <c r="G91" s="26">
        <v>818</v>
      </c>
      <c r="H91" t="str">
        <f t="shared" si="4"/>
        <v>Port Harcourt</v>
      </c>
      <c r="I91">
        <f>GETPIVOTDATA("[Measures].[Count of CustomerID]",$F$83,"[NIgerian_Fintech].[Location]","[NIgerian_Fintech].[Location].&amp;[Port Harcourt]")</f>
        <v>818</v>
      </c>
      <c r="J91">
        <f t="shared" si="5"/>
        <v>275.20000000000005</v>
      </c>
    </row>
    <row r="92" spans="1:10" x14ac:dyDescent="0.35">
      <c r="A92" s="12" t="s">
        <v>14112</v>
      </c>
      <c r="B92">
        <v>628</v>
      </c>
      <c r="F92" s="12" t="s">
        <v>14073</v>
      </c>
      <c r="G92" s="13">
        <v>7000</v>
      </c>
    </row>
    <row r="93" spans="1:10" x14ac:dyDescent="0.35">
      <c r="A93" s="12" t="s">
        <v>14113</v>
      </c>
      <c r="B93">
        <v>549</v>
      </c>
    </row>
    <row r="94" spans="1:10" x14ac:dyDescent="0.35">
      <c r="A94" s="12" t="s">
        <v>14114</v>
      </c>
      <c r="B94">
        <v>611</v>
      </c>
    </row>
    <row r="95" spans="1:10" x14ac:dyDescent="0.35">
      <c r="A95" s="12" t="s">
        <v>14115</v>
      </c>
      <c r="B95">
        <v>556</v>
      </c>
    </row>
    <row r="96" spans="1:10" x14ac:dyDescent="0.35">
      <c r="A96" s="12" t="s">
        <v>14047</v>
      </c>
      <c r="B96">
        <v>611</v>
      </c>
    </row>
    <row r="97" spans="1:2" x14ac:dyDescent="0.35">
      <c r="A97" s="12" t="s">
        <v>14116</v>
      </c>
      <c r="B97">
        <v>557</v>
      </c>
    </row>
    <row r="98" spans="1:2" x14ac:dyDescent="0.35">
      <c r="A98" s="12" t="s">
        <v>14106</v>
      </c>
      <c r="B98">
        <v>615</v>
      </c>
    </row>
    <row r="99" spans="1:2" x14ac:dyDescent="0.35">
      <c r="A99" s="12" t="s">
        <v>14107</v>
      </c>
      <c r="B99">
        <v>592</v>
      </c>
    </row>
    <row r="100" spans="1:2" x14ac:dyDescent="0.35">
      <c r="A100" s="12" t="s">
        <v>14108</v>
      </c>
      <c r="B100">
        <v>589</v>
      </c>
    </row>
    <row r="101" spans="1:2" x14ac:dyDescent="0.35">
      <c r="A101" s="12" t="s">
        <v>14109</v>
      </c>
      <c r="B101">
        <v>575</v>
      </c>
    </row>
    <row r="102" spans="1:2" x14ac:dyDescent="0.35">
      <c r="A102" s="12" t="s">
        <v>14110</v>
      </c>
      <c r="B102">
        <v>546</v>
      </c>
    </row>
    <row r="103" spans="1:2" x14ac:dyDescent="0.35">
      <c r="A103" s="12" t="s">
        <v>14111</v>
      </c>
      <c r="B103">
        <v>571</v>
      </c>
    </row>
    <row r="104" spans="1:2" x14ac:dyDescent="0.35">
      <c r="A104" s="12" t="s">
        <v>14073</v>
      </c>
      <c r="B104">
        <v>7000</v>
      </c>
    </row>
    <row r="106" spans="1:2" x14ac:dyDescent="0.35">
      <c r="A106" s="20" t="s">
        <v>14090</v>
      </c>
    </row>
    <row r="107" spans="1:2" x14ac:dyDescent="0.35">
      <c r="A107" t="str">
        <f>"Peak Transaction Month: " &amp; INDEX(A109:A120, MATCH(MAX(B109:B120), B109:B120, 0)) &amp; " with " &amp; TEXT(MAX(B109:B120), "₦#,##0") &amp; " in Transaction Value"</f>
        <v>Peak Transaction Month: Jul with ₦6,480,705 in Transaction Value</v>
      </c>
    </row>
    <row r="108" spans="1:2" x14ac:dyDescent="0.35">
      <c r="A108" s="10" t="s">
        <v>14037</v>
      </c>
      <c r="B108" t="s">
        <v>14071</v>
      </c>
    </row>
    <row r="109" spans="1:2" x14ac:dyDescent="0.35">
      <c r="A109" s="12" t="s">
        <v>14112</v>
      </c>
      <c r="B109" s="26">
        <v>6295519.5800000001</v>
      </c>
    </row>
    <row r="110" spans="1:2" x14ac:dyDescent="0.35">
      <c r="A110" s="12" t="s">
        <v>14113</v>
      </c>
      <c r="B110" s="26">
        <v>5185607.13</v>
      </c>
    </row>
    <row r="111" spans="1:2" x14ac:dyDescent="0.35">
      <c r="A111" s="12" t="s">
        <v>14114</v>
      </c>
      <c r="B111" s="26">
        <v>6305894.0099999998</v>
      </c>
    </row>
    <row r="112" spans="1:2" x14ac:dyDescent="0.35">
      <c r="A112" s="12" t="s">
        <v>14115</v>
      </c>
      <c r="B112" s="26">
        <v>5814398.79</v>
      </c>
    </row>
    <row r="113" spans="1:2" x14ac:dyDescent="0.35">
      <c r="A113" s="12" t="s">
        <v>14047</v>
      </c>
      <c r="B113" s="26">
        <v>6470253.7199999997</v>
      </c>
    </row>
    <row r="114" spans="1:2" x14ac:dyDescent="0.35">
      <c r="A114" s="12" t="s">
        <v>14116</v>
      </c>
      <c r="B114" s="26">
        <v>5462693.5300000003</v>
      </c>
    </row>
    <row r="115" spans="1:2" x14ac:dyDescent="0.35">
      <c r="A115" s="12" t="s">
        <v>14106</v>
      </c>
      <c r="B115" s="26">
        <v>6480705.3899999997</v>
      </c>
    </row>
    <row r="116" spans="1:2" x14ac:dyDescent="0.35">
      <c r="A116" s="12" t="s">
        <v>14107</v>
      </c>
      <c r="B116" s="26">
        <v>5902715.6500000004</v>
      </c>
    </row>
    <row r="117" spans="1:2" x14ac:dyDescent="0.35">
      <c r="A117" s="12" t="s">
        <v>14108</v>
      </c>
      <c r="B117" s="26">
        <v>6220868.2800000003</v>
      </c>
    </row>
    <row r="118" spans="1:2" x14ac:dyDescent="0.35">
      <c r="A118" s="12" t="s">
        <v>14109</v>
      </c>
      <c r="B118" s="26">
        <v>5572872.1799999997</v>
      </c>
    </row>
    <row r="119" spans="1:2" x14ac:dyDescent="0.35">
      <c r="A119" s="12" t="s">
        <v>14110</v>
      </c>
      <c r="B119" s="26">
        <v>5442899.6500000004</v>
      </c>
    </row>
    <row r="120" spans="1:2" x14ac:dyDescent="0.35">
      <c r="A120" s="12" t="s">
        <v>14111</v>
      </c>
      <c r="B120" s="26">
        <v>5860503.8899999997</v>
      </c>
    </row>
    <row r="121" spans="1:2" x14ac:dyDescent="0.35">
      <c r="A121" s="12" t="s">
        <v>14073</v>
      </c>
      <c r="B121" s="26">
        <v>71014931.799999997</v>
      </c>
    </row>
  </sheetData>
  <mergeCells count="1">
    <mergeCell ref="E2:J2"/>
  </mergeCells>
  <conditionalFormatting sqref="J4:J8">
    <cfRule type="containsText" dxfId="1" priority="1" operator="containsText" text="▼">
      <formula>NOT(ISERROR(SEARCH("▼",J4)))</formula>
    </cfRule>
    <cfRule type="containsText" dxfId="0" priority="2" operator="containsText" text="▲">
      <formula>NOT(ISERROR(SEARCH("▲",J4)))</formula>
    </cfRule>
  </conditionalFormatting>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8534E-8140-4611-AA47-0299A7F08826}">
  <dimension ref="E26"/>
  <sheetViews>
    <sheetView showGridLines="0" topLeftCell="E11" zoomScale="47" zoomScaleNormal="72" workbookViewId="0">
      <selection activeCell="E29" sqref="E29"/>
    </sheetView>
  </sheetViews>
  <sheetFormatPr defaultRowHeight="14.5" x14ac:dyDescent="0.35"/>
  <sheetData>
    <row r="26" spans="5:5" x14ac:dyDescent="0.35">
      <c r="E26" s="15" t="s">
        <v>14104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FF3B0-F072-4B77-9387-CD779D4E2A53}">
  <dimension ref="E26"/>
  <sheetViews>
    <sheetView showGridLines="0" topLeftCell="F4" zoomScale="54" zoomScaleNormal="54" workbookViewId="0">
      <selection activeCell="F34" sqref="F34"/>
    </sheetView>
  </sheetViews>
  <sheetFormatPr defaultRowHeight="14.5" x14ac:dyDescent="0.35"/>
  <sheetData>
    <row r="26" spans="5:5" x14ac:dyDescent="0.35">
      <c r="E26" s="15" t="s">
        <v>14104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53734"/>
  </sheetPr>
  <dimension ref="B1:B1000"/>
  <sheetViews>
    <sheetView showGridLines="0" topLeftCell="A22" workbookViewId="0">
      <selection activeCell="B86" sqref="B86"/>
    </sheetView>
  </sheetViews>
  <sheetFormatPr defaultColWidth="14.453125" defaultRowHeight="15" customHeight="1" x14ac:dyDescent="0.35"/>
  <cols>
    <col min="1" max="26" width="8.7265625" customWidth="1"/>
  </cols>
  <sheetData>
    <row r="1" spans="2:2" ht="14.25" customHeight="1" x14ac:dyDescent="0.35"/>
    <row r="2" spans="2:2" ht="14.25" customHeight="1" x14ac:dyDescent="0.35">
      <c r="B2" s="4" t="s">
        <v>14034</v>
      </c>
    </row>
    <row r="3" spans="2:2" ht="14.25" customHeight="1" x14ac:dyDescent="0.35"/>
    <row r="4" spans="2:2" ht="14.25" customHeight="1" x14ac:dyDescent="0.35"/>
    <row r="5" spans="2:2" ht="14.25" customHeight="1" x14ac:dyDescent="0.35"/>
    <row r="6" spans="2:2" ht="14.25" customHeight="1" x14ac:dyDescent="0.35"/>
    <row r="7" spans="2:2" ht="14.25" customHeight="1" x14ac:dyDescent="0.35"/>
    <row r="8" spans="2:2" ht="14.25" customHeight="1" x14ac:dyDescent="0.35"/>
    <row r="9" spans="2:2" ht="14.25" customHeight="1" x14ac:dyDescent="0.35"/>
    <row r="10" spans="2:2" ht="14.25" customHeight="1" x14ac:dyDescent="0.35"/>
    <row r="11" spans="2:2" ht="14.25" customHeight="1" x14ac:dyDescent="0.35"/>
    <row r="12" spans="2:2" ht="14.25" customHeight="1" x14ac:dyDescent="0.35"/>
    <row r="13" spans="2:2" ht="14.25" customHeight="1" x14ac:dyDescent="0.35"/>
    <row r="14" spans="2:2" ht="14.25" customHeight="1" x14ac:dyDescent="0.35"/>
    <row r="15" spans="2:2" ht="14.25" customHeight="1" x14ac:dyDescent="0.35"/>
    <row r="16" spans="2: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spans="2:2" ht="14.25" customHeight="1" x14ac:dyDescent="0.35"/>
    <row r="82" spans="2:2" ht="14.25" customHeight="1" x14ac:dyDescent="0.35"/>
    <row r="83" spans="2:2" ht="14.25" customHeight="1" x14ac:dyDescent="0.35"/>
    <row r="84" spans="2:2" ht="14.25" customHeight="1" x14ac:dyDescent="0.35"/>
    <row r="85" spans="2:2" ht="14.25" customHeight="1" x14ac:dyDescent="0.35"/>
    <row r="86" spans="2:2" ht="14.25" customHeight="1" x14ac:dyDescent="0.35">
      <c r="B86" t="s">
        <v>14068</v>
      </c>
    </row>
    <row r="87" spans="2:2" ht="14.25" customHeight="1" x14ac:dyDescent="0.35"/>
    <row r="88" spans="2:2" ht="14.25" customHeight="1" x14ac:dyDescent="0.35"/>
    <row r="89" spans="2:2" ht="14.25" customHeight="1" x14ac:dyDescent="0.35"/>
    <row r="90" spans="2:2" ht="14.25" customHeight="1" x14ac:dyDescent="0.35"/>
    <row r="91" spans="2:2" ht="14.25" customHeight="1" x14ac:dyDescent="0.35"/>
    <row r="92" spans="2:2" ht="14.25" customHeight="1" x14ac:dyDescent="0.35"/>
    <row r="93" spans="2:2" ht="14.25" customHeight="1" x14ac:dyDescent="0.35"/>
    <row r="94" spans="2:2" ht="14.25" customHeight="1" x14ac:dyDescent="0.35"/>
    <row r="95" spans="2:2" ht="14.25" customHeight="1" x14ac:dyDescent="0.35"/>
    <row r="96" spans="2:2"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07C622B-82E0-4280-BEAC-4DE8056EFB25}">
  <ds:schemaRefs/>
</ds:datastoreItem>
</file>

<file path=customXml/itemProps2.xml><?xml version="1.0" encoding="utf-8"?>
<ds:datastoreItem xmlns:ds="http://schemas.openxmlformats.org/officeDocument/2006/customXml" ds:itemID="{2E6129F1-EA12-490F-8CDD-BE134F2B732D}">
  <ds:schemaRefs/>
</ds:datastoreItem>
</file>

<file path=customXml/itemProps3.xml><?xml version="1.0" encoding="utf-8"?>
<ds:datastoreItem xmlns:ds="http://schemas.openxmlformats.org/officeDocument/2006/customXml" ds:itemID="{E0956E38-88D4-439B-9239-2E4521C105E2}">
  <ds:schemaRefs/>
</ds:datastoreItem>
</file>

<file path=customXml/itemProps4.xml><?xml version="1.0" encoding="utf-8"?>
<ds:datastoreItem xmlns:ds="http://schemas.openxmlformats.org/officeDocument/2006/customXml" ds:itemID="{41359B9C-CDEC-4980-9EBF-E857162B749E}">
  <ds:schemaRefs/>
</ds:datastoreItem>
</file>

<file path=customXml/itemProps5.xml><?xml version="1.0" encoding="utf-8"?>
<ds:datastoreItem xmlns:ds="http://schemas.openxmlformats.org/officeDocument/2006/customXml" ds:itemID="{C9517994-0B6C-452F-A6AD-AD8B704C063F}">
  <ds:schemaRefs/>
</ds:datastoreItem>
</file>

<file path=customXml/itemProps6.xml><?xml version="1.0" encoding="utf-8"?>
<ds:datastoreItem xmlns:ds="http://schemas.openxmlformats.org/officeDocument/2006/customXml" ds:itemID="{A2E71EA1-C36A-4B9D-96EE-856D02F014AF}">
  <ds:schemaRefs>
    <ds:schemaRef ds:uri="http://schemas.microsoft.com/DataMashup"/>
  </ds:schemaRefs>
</ds:datastoreItem>
</file>

<file path=customXml/itemProps7.xml><?xml version="1.0" encoding="utf-8"?>
<ds:datastoreItem xmlns:ds="http://schemas.openxmlformats.org/officeDocument/2006/customXml" ds:itemID="{6B17B6D1-11E2-44DF-A43E-D0EA7E8319F5}">
  <ds:schemaRefs/>
</ds:datastoreItem>
</file>

<file path=customXml/itemProps8.xml><?xml version="1.0" encoding="utf-8"?>
<ds:datastoreItem xmlns:ds="http://schemas.openxmlformats.org/officeDocument/2006/customXml" ds:itemID="{F9A04095-98E2-4252-BA38-79375FD26B31}">
  <ds:schemaRefs/>
</ds:datastoreItem>
</file>

<file path=customXml/itemProps9.xml><?xml version="1.0" encoding="utf-8"?>
<ds:datastoreItem xmlns:ds="http://schemas.openxmlformats.org/officeDocument/2006/customXml" ds:itemID="{2ECF5946-873C-46B7-A326-15E2314B8D4C}">
  <ds:schemaRefs/>
</ds:datastoreItem>
</file>

<file path=customXml/itemProps10.xml><?xml version="1.0" encoding="utf-8"?>
<ds:datastoreItem xmlns:ds="http://schemas.openxmlformats.org/officeDocument/2006/customXml" ds:itemID="{6A17B615-A7F2-450D-8AD1-EB69C3D11BC7}">
  <ds:schemaRefs/>
</ds:datastoreItem>
</file>

<file path=customXml/itemProps11.xml><?xml version="1.0" encoding="utf-8"?>
<ds:datastoreItem xmlns:ds="http://schemas.openxmlformats.org/officeDocument/2006/customXml" ds:itemID="{716625F0-FD84-4506-A528-A10C229545ED}">
  <ds:schemaRefs/>
</ds:datastoreItem>
</file>

<file path=customXml/itemProps12.xml><?xml version="1.0" encoding="utf-8"?>
<ds:datastoreItem xmlns:ds="http://schemas.openxmlformats.org/officeDocument/2006/customXml" ds:itemID="{D22FCF59-B36B-4CD3-8DD3-09819B25B9C2}">
  <ds:schemaRefs/>
</ds:datastoreItem>
</file>

<file path=customXml/itemProps13.xml><?xml version="1.0" encoding="utf-8"?>
<ds:datastoreItem xmlns:ds="http://schemas.openxmlformats.org/officeDocument/2006/customXml" ds:itemID="{4C3F99CF-C448-465F-874D-664A0A95176A}">
  <ds:schemaRefs/>
</ds:datastoreItem>
</file>

<file path=customXml/itemProps14.xml><?xml version="1.0" encoding="utf-8"?>
<ds:datastoreItem xmlns:ds="http://schemas.openxmlformats.org/officeDocument/2006/customXml" ds:itemID="{38931853-A53F-4E15-A701-07B1AD11C704}">
  <ds:schemaRefs/>
</ds:datastoreItem>
</file>

<file path=customXml/itemProps15.xml><?xml version="1.0" encoding="utf-8"?>
<ds:datastoreItem xmlns:ds="http://schemas.openxmlformats.org/officeDocument/2006/customXml" ds:itemID="{A960C69B-4AEA-430E-AFE5-19B835F19CAD}">
  <ds:schemaRefs/>
</ds:datastoreItem>
</file>

<file path=customXml/itemProps16.xml><?xml version="1.0" encoding="utf-8"?>
<ds:datastoreItem xmlns:ds="http://schemas.openxmlformats.org/officeDocument/2006/customXml" ds:itemID="{B2B279E2-A825-4C57-AA67-800254FD3D95}">
  <ds:schemaRefs/>
</ds:datastoreItem>
</file>

<file path=customXml/itemProps17.xml><?xml version="1.0" encoding="utf-8"?>
<ds:datastoreItem xmlns:ds="http://schemas.openxmlformats.org/officeDocument/2006/customXml" ds:itemID="{E8189667-D04B-4992-934E-48E794953B83}">
  <ds:schemaRefs/>
</ds:datastoreItem>
</file>

<file path=customXml/itemProps18.xml><?xml version="1.0" encoding="utf-8"?>
<ds:datastoreItem xmlns:ds="http://schemas.openxmlformats.org/officeDocument/2006/customXml" ds:itemID="{BE05844A-2DB0-43A4-A4C5-9AEE054EC76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25</vt:i4>
      </vt:variant>
    </vt:vector>
  </HeadingPairs>
  <TitlesOfParts>
    <vt:vector size="37" baseType="lpstr">
      <vt:lpstr>Nigerian Fintech</vt:lpstr>
      <vt:lpstr>Nigerian Fintech (2)</vt:lpstr>
      <vt:lpstr>Date Table</vt:lpstr>
      <vt:lpstr>Sheet3 (2)</vt:lpstr>
      <vt:lpstr>NIgerian_Fintech</vt:lpstr>
      <vt:lpstr>Date_Table</vt:lpstr>
      <vt:lpstr>Dashboard1</vt:lpstr>
      <vt:lpstr>Dashboard2</vt:lpstr>
      <vt:lpstr>Sheet1</vt:lpstr>
      <vt:lpstr>Dashboard3</vt:lpstr>
      <vt:lpstr>Dashboard1 (2)</vt:lpstr>
      <vt:lpstr>Instruction</vt:lpstr>
      <vt:lpstr>AgeGroup</vt:lpstr>
      <vt:lpstr>Channel</vt:lpstr>
      <vt:lpstr>ChannelF</vt:lpstr>
      <vt:lpstr>CTValue</vt:lpstr>
      <vt:lpstr>FailedPY</vt:lpstr>
      <vt:lpstr>FailedT</vt:lpstr>
      <vt:lpstr>FailedYoY</vt:lpstr>
      <vt:lpstr>GenderCh</vt:lpstr>
      <vt:lpstr>GenderTType</vt:lpstr>
      <vt:lpstr>HAverage</vt:lpstr>
      <vt:lpstr>HTStatus</vt:lpstr>
      <vt:lpstr>Success</vt:lpstr>
      <vt:lpstr>SuccessPY</vt:lpstr>
      <vt:lpstr>SuccessYoY</vt:lpstr>
      <vt:lpstr>TPLocation</vt:lpstr>
      <vt:lpstr>TransactionPY</vt:lpstr>
      <vt:lpstr>Transactions</vt:lpstr>
      <vt:lpstr>TransactionTrend</vt:lpstr>
      <vt:lpstr>TransactionYoY</vt:lpstr>
      <vt:lpstr>TVal</vt:lpstr>
      <vt:lpstr>TVol</vt:lpstr>
      <vt:lpstr>Value</vt:lpstr>
      <vt:lpstr>ValuePY</vt:lpstr>
      <vt:lpstr>ValueTrend</vt:lpstr>
      <vt:lpstr>ValueYoY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Ifunanya Gabriel</dc:creator>
  <cp:lastModifiedBy>Sandra Ugwulebo-Hillary</cp:lastModifiedBy>
  <cp:lastPrinted>2025-09-09T18:34:53Z</cp:lastPrinted>
  <dcterms:created xsi:type="dcterms:W3CDTF">2025-06-12T13:22:30Z</dcterms:created>
  <dcterms:modified xsi:type="dcterms:W3CDTF">2025-09-09T20:04:18Z</dcterms:modified>
</cp:coreProperties>
</file>